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3.xml" ContentType="application/vnd.ms-excel.person+xml"/>
  <Override PartName="/xl/persons/person1.xml" ContentType="application/vnd.ms-excel.person+xml"/>
  <Override PartName="/xl/persons/person0.xml" ContentType="application/vnd.ms-excel.person+xml"/>
  <Override PartName="/xl/persons/person2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640c9a64ac0fd7c3/Desktop/summer holiday projects 2023-2024/TRANSFORMER/Excel Testing/FullTest/"/>
    </mc:Choice>
  </mc:AlternateContent>
  <xr:revisionPtr revIDLastSave="37" documentId="13_ncr:1_{CE5404B8-8C28-49AA-927F-B6F239583C1A}" xr6:coauthVersionLast="47" xr6:coauthVersionMax="47" xr10:uidLastSave="{34108A4D-AC2C-4B12-BE80-149D54360079}"/>
  <bookViews>
    <workbookView xWindow="28680" yWindow="-120" windowWidth="29040" windowHeight="15720" xr2:uid="{134EC4D7-E917-4AB1-9D0A-77F3C20A71FA}"/>
    <workbookView xWindow="57480" yWindow="-120" windowWidth="29040" windowHeight="15720" activeTab="2" xr2:uid="{83806EF9-2E48-4669-904D-26F661448794}"/>
  </bookViews>
  <sheets>
    <sheet name="TRANSFORMER EX1" sheetId="1" r:id="rId1"/>
    <sheet name="TRANSFORMER EX2" sheetId="2" r:id="rId2"/>
    <sheet name="PARAMETER UPDATES" sheetId="4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3030" i="1" l="1" a="1"/>
  <c r="AM3030" i="1" s="1"/>
  <c r="KB44" i="4" a="1"/>
  <c r="KB163" i="4" a="1"/>
  <c r="KB288" i="4" a="1"/>
  <c r="KB472" i="4" a="1"/>
  <c r="KB591" i="4" a="1"/>
  <c r="KB716" i="4" a="1"/>
  <c r="QH1065" i="2" a="1"/>
  <c r="QJ1047" i="2" a="1"/>
  <c r="QH1047" i="2"/>
  <c r="PN1065" i="2" a="1"/>
  <c r="PP1047" i="2" a="1"/>
  <c r="PN1047" i="2"/>
  <c r="QH1065" i="1" a="1"/>
  <c r="PN1065" i="1" a="1"/>
  <c r="QH1047" i="1"/>
  <c r="QJ1047" i="1" s="1" a="1"/>
  <c r="PP1047" i="1" a="1"/>
  <c r="PN1047" i="1"/>
  <c r="QE1164" i="2" a="1"/>
  <c r="QE1164" i="2" s="1"/>
  <c r="QE1320" i="2" a="1"/>
  <c r="QE1320" i="2" s="1"/>
  <c r="QE1770" i="2" a="1"/>
  <c r="QE1770" i="2" s="1"/>
  <c r="QE2251" i="2" a="1"/>
  <c r="QE2251" i="2" s="1"/>
  <c r="QE2407" i="2" a="1"/>
  <c r="QE2407" i="2" s="1"/>
  <c r="QE2857" i="2" a="1"/>
  <c r="QE2857" i="2" s="1"/>
  <c r="QE3171" i="2" a="1"/>
  <c r="QE3171" i="2" s="1"/>
  <c r="FQ2088" i="2" a="1"/>
  <c r="EW2088" i="2" a="1"/>
  <c r="EW2088" i="2" s="1"/>
  <c r="FQ2244" i="2" a="1"/>
  <c r="EW2244" i="2" a="1"/>
  <c r="EW2244" i="2" s="1"/>
  <c r="FQ2701" i="2" a="1"/>
  <c r="EW2701" i="2" a="1"/>
  <c r="EW2701" i="2" s="1"/>
  <c r="FQ2857" i="2" a="1"/>
  <c r="EW2857" i="2" a="1"/>
  <c r="EW2857" i="2" s="1"/>
  <c r="FI3171" i="2" a="1"/>
  <c r="EW3171" i="2" a="1"/>
  <c r="EW3171" i="2" s="1"/>
  <c r="QE1164" i="1" a="1"/>
  <c r="QE1164" i="1" s="1"/>
  <c r="QE1320" i="1" a="1"/>
  <c r="QE1320" i="1" s="1"/>
  <c r="QE1770" i="1" a="1"/>
  <c r="QE1770" i="1" s="1"/>
  <c r="QE2251" i="1" a="1"/>
  <c r="QE2251" i="1" s="1"/>
  <c r="QE2407" i="1" a="1"/>
  <c r="QE2407" i="1" s="1"/>
  <c r="QE2857" i="1" a="1"/>
  <c r="QE2857" i="1" s="1"/>
  <c r="QE3171" i="1" a="1"/>
  <c r="QE3171" i="1" s="1"/>
  <c r="FQ2088" i="1" a="1"/>
  <c r="FQ2090" i="1" s="1"/>
  <c r="EW2088" i="1" a="1"/>
  <c r="EW2090" i="1" s="1"/>
  <c r="FQ2244" i="1" a="1"/>
  <c r="FQ2246" i="1" s="1"/>
  <c r="EW2244" i="1" a="1"/>
  <c r="EW2244" i="1" s="1"/>
  <c r="EW2246" i="1"/>
  <c r="FQ2701" i="1" a="1"/>
  <c r="FQ2703" i="1" s="1"/>
  <c r="EW2701" i="1" a="1"/>
  <c r="EW2703" i="1" s="1"/>
  <c r="FQ2857" i="1" a="1"/>
  <c r="FQ2859" i="1" s="1"/>
  <c r="EW2857" i="1" a="1"/>
  <c r="EW2857" i="1" s="1"/>
  <c r="FI3171" i="1" a="1"/>
  <c r="FI3171" i="1" s="1"/>
  <c r="EW3171" i="1" a="1"/>
  <c r="EW3171" i="1" s="1"/>
  <c r="EW3173" i="1"/>
  <c r="PR3211" i="2"/>
  <c r="PQ3211" i="2"/>
  <c r="PP3210" i="2" a="1"/>
  <c r="PS3210" i="2" s="1"/>
  <c r="EW3212" i="2"/>
  <c r="ET3211" i="2"/>
  <c r="ET3210" i="2" a="1"/>
  <c r="EL3206" i="2" a="1"/>
  <c r="EL3208" i="2" s="1"/>
  <c r="QD3192" i="2"/>
  <c r="PR3192" i="2"/>
  <c r="FH3192" i="2"/>
  <c r="EV3192" i="2"/>
  <c r="EJ3192" i="2"/>
  <c r="QD3183" i="2"/>
  <c r="PR3183" i="2"/>
  <c r="FH3183" i="2"/>
  <c r="EV3183" i="2"/>
  <c r="EJ3183" i="2"/>
  <c r="QD3182" i="2"/>
  <c r="PR3182" i="2"/>
  <c r="FH3182" i="2"/>
  <c r="EV3182" i="2"/>
  <c r="EJ3182" i="2"/>
  <c r="QD3181" i="2"/>
  <c r="PR3181" i="2"/>
  <c r="FH3181" i="2"/>
  <c r="EV3181" i="2"/>
  <c r="EJ3181" i="2"/>
  <c r="TI3119" i="2"/>
  <c r="TH3119" i="2"/>
  <c r="TJ3118" i="2"/>
  <c r="TI3118" i="2"/>
  <c r="TH3118" i="2"/>
  <c r="TJ3117" i="2"/>
  <c r="TI3117" i="2"/>
  <c r="TH3117" i="2"/>
  <c r="TI3116" i="2"/>
  <c r="TH3116" i="2"/>
  <c r="TH3116" i="2" a="1"/>
  <c r="TJ3116" i="2" s="1"/>
  <c r="SZ3119" i="2"/>
  <c r="SY3119" i="2"/>
  <c r="SY3118" i="2"/>
  <c r="SX3116" i="2"/>
  <c r="SX3116" i="2" a="1"/>
  <c r="SP3119" i="2"/>
  <c r="SO3119" i="2"/>
  <c r="SN3119" i="2"/>
  <c r="SP3118" i="2"/>
  <c r="SP3117" i="2"/>
  <c r="SO3117" i="2"/>
  <c r="SP3116" i="2"/>
  <c r="SO3116" i="2"/>
  <c r="SN3116" i="2"/>
  <c r="SN3116" i="2" a="1"/>
  <c r="NW3119" i="2"/>
  <c r="NV3119" i="2"/>
  <c r="NX3118" i="2"/>
  <c r="NW3118" i="2"/>
  <c r="NV3118" i="2"/>
  <c r="NX3117" i="2"/>
  <c r="NW3117" i="2"/>
  <c r="NV3117" i="2"/>
  <c r="NW3116" i="2"/>
  <c r="NV3116" i="2"/>
  <c r="NV3116" i="2" a="1"/>
  <c r="NX3116" i="2" s="1"/>
  <c r="NM3119" i="2"/>
  <c r="NL3118" i="2"/>
  <c r="NL3116" i="2" a="1"/>
  <c r="ND3119" i="2"/>
  <c r="NC3119" i="2"/>
  <c r="NB3119" i="2"/>
  <c r="ND3118" i="2"/>
  <c r="NC3118" i="2"/>
  <c r="ND3117" i="2"/>
  <c r="NC3117" i="2"/>
  <c r="ND3116" i="2"/>
  <c r="NC3116" i="2"/>
  <c r="NB3116" i="2"/>
  <c r="NB3116" i="2" a="1"/>
  <c r="IA3119" i="2"/>
  <c r="HZ3118" i="2"/>
  <c r="IB3117" i="2"/>
  <c r="IA3117" i="2"/>
  <c r="IB3116" i="2"/>
  <c r="IA3116" i="2"/>
  <c r="HZ3116" i="2" a="1"/>
  <c r="HZ3116" i="2" s="1"/>
  <c r="HR3118" i="2"/>
  <c r="HQ3118" i="2"/>
  <c r="HP3118" i="2"/>
  <c r="HQ3117" i="2"/>
  <c r="HP3117" i="2"/>
  <c r="HQ3116" i="2"/>
  <c r="HP3116" i="2"/>
  <c r="HP3116" i="2" a="1"/>
  <c r="HR3116" i="2" s="1"/>
  <c r="HG3119" i="2"/>
  <c r="HF3119" i="2"/>
  <c r="HH3118" i="2"/>
  <c r="HF3118" i="2"/>
  <c r="HH3117" i="2"/>
  <c r="HF3117" i="2"/>
  <c r="HH3116" i="2"/>
  <c r="HG3116" i="2"/>
  <c r="HF3116" i="2" a="1"/>
  <c r="HG3117" i="2" s="1"/>
  <c r="CO3119" i="2"/>
  <c r="CP3118" i="2"/>
  <c r="CP3117" i="2"/>
  <c r="CN3117" i="2"/>
  <c r="CN3116" i="2"/>
  <c r="CN3116" i="2" a="1"/>
  <c r="CP3119" i="2" s="1"/>
  <c r="CE3119" i="2"/>
  <c r="CD3119" i="2"/>
  <c r="CE3118" i="2"/>
  <c r="CD3118" i="2"/>
  <c r="CF3117" i="2"/>
  <c r="CD3117" i="2"/>
  <c r="CF3116" i="2"/>
  <c r="CE3116" i="2"/>
  <c r="CD3116" i="2"/>
  <c r="CD3116" i="2" a="1"/>
  <c r="CF3118" i="2" s="1"/>
  <c r="BU3119" i="2"/>
  <c r="BT3119" i="2"/>
  <c r="BV3116" i="2"/>
  <c r="BT3116" i="2" a="1"/>
  <c r="TI3114" i="2"/>
  <c r="TI3113" i="2"/>
  <c r="TI3111" i="2"/>
  <c r="TI3111" i="2" a="1"/>
  <c r="TI3112" i="2" s="1"/>
  <c r="SY3113" i="2"/>
  <c r="SY3111" i="2" a="1"/>
  <c r="SO3114" i="2"/>
  <c r="SO3113" i="2"/>
  <c r="SO3112" i="2"/>
  <c r="SO3111" i="2"/>
  <c r="SO3111" i="2" a="1"/>
  <c r="NW3114" i="2"/>
  <c r="NW3113" i="2"/>
  <c r="NW3111" i="2"/>
  <c r="NW3111" i="2" a="1"/>
  <c r="NW3112" i="2" s="1"/>
  <c r="NM3111" i="2" a="1"/>
  <c r="NC3114" i="2"/>
  <c r="NC3113" i="2"/>
  <c r="NC3112" i="2"/>
  <c r="NC3111" i="2"/>
  <c r="NC3111" i="2" a="1"/>
  <c r="IA3114" i="2"/>
  <c r="IA3113" i="2"/>
  <c r="IA3111" i="2"/>
  <c r="IA3111" i="2" a="1"/>
  <c r="IA3112" i="2" s="1"/>
  <c r="HQ3113" i="2"/>
  <c r="HQ3111" i="2" a="1"/>
  <c r="HG3114" i="2"/>
  <c r="HG3113" i="2"/>
  <c r="HG3112" i="2"/>
  <c r="HG3111" i="2"/>
  <c r="HG3111" i="2" a="1"/>
  <c r="CO3111" i="2" a="1"/>
  <c r="CO3113" i="2" s="1"/>
  <c r="CE3114" i="2"/>
  <c r="CE3111" i="2"/>
  <c r="CE3111" i="2" a="1"/>
  <c r="CE3113" i="2" s="1"/>
  <c r="BU3113" i="2"/>
  <c r="BU3112" i="2"/>
  <c r="BU3111" i="2" a="1"/>
  <c r="BU3111" i="2" s="1"/>
  <c r="SY3020" i="2"/>
  <c r="SO3020" i="2"/>
  <c r="RO3020" i="2"/>
  <c r="RE3020" i="2"/>
  <c r="NM3020" i="2"/>
  <c r="NC3020" i="2"/>
  <c r="MC3020" i="2"/>
  <c r="LS3020" i="2"/>
  <c r="JK3020" i="2"/>
  <c r="JA3020" i="2"/>
  <c r="IQ3020" i="2"/>
  <c r="IA3020" i="2"/>
  <c r="HQ3020" i="2"/>
  <c r="HG3020" i="2"/>
  <c r="GQ3020" i="2"/>
  <c r="GG3020" i="2"/>
  <c r="FW3020" i="2"/>
  <c r="DY3020" i="2"/>
  <c r="DO3020" i="2"/>
  <c r="DE3020" i="2"/>
  <c r="CO3020" i="2"/>
  <c r="CE3020" i="2"/>
  <c r="BU3020" i="2"/>
  <c r="BE3020" i="2"/>
  <c r="AU3020" i="2"/>
  <c r="AK3020" i="2"/>
  <c r="RQ3007" i="2"/>
  <c r="RQ3007" i="2" a="1"/>
  <c r="ME3007" i="2" a="1"/>
  <c r="ME3007" i="2" s="1"/>
  <c r="QD2873" i="2"/>
  <c r="PZ2873" i="2"/>
  <c r="PY2873" i="2"/>
  <c r="PX2873" i="2"/>
  <c r="QD2872" i="2"/>
  <c r="QB2872" i="2"/>
  <c r="PY2872" i="2"/>
  <c r="QC2871" i="2"/>
  <c r="QA2871" i="2"/>
  <c r="PZ2871" i="2"/>
  <c r="PY2871" i="2"/>
  <c r="PX2871" i="2" a="1"/>
  <c r="EU2873" i="2"/>
  <c r="ES2873" i="2"/>
  <c r="EQ2873" i="2"/>
  <c r="EV2872" i="2"/>
  <c r="ES2872" i="2"/>
  <c r="EP2872" i="2"/>
  <c r="ET2871" i="2"/>
  <c r="ES2871" i="2"/>
  <c r="EP2871" i="2" a="1"/>
  <c r="EV2873" i="2" s="1"/>
  <c r="QD2869" i="2"/>
  <c r="QD2867" i="2"/>
  <c r="QD2867" i="2" a="1"/>
  <c r="QD2868" i="2" s="1"/>
  <c r="FP2867" i="2" a="1"/>
  <c r="FP2869" i="2" s="1"/>
  <c r="EV2868" i="2"/>
  <c r="EV2867" i="2"/>
  <c r="EV2867" i="2" a="1"/>
  <c r="EV2869" i="2" s="1"/>
  <c r="QA2777" i="2"/>
  <c r="ES2777" i="2"/>
  <c r="FM2777" i="2" s="1"/>
  <c r="QA2770" i="2"/>
  <c r="FM2770" i="2"/>
  <c r="ES2770" i="2"/>
  <c r="EU2744" i="2"/>
  <c r="EV2743" i="2"/>
  <c r="EU2742" i="2"/>
  <c r="EU2741" i="2"/>
  <c r="EU2741" i="2" a="1"/>
  <c r="EW2744" i="2" s="1"/>
  <c r="EW2717" i="2"/>
  <c r="EU2717" i="2"/>
  <c r="EW2716" i="2"/>
  <c r="EU2716" i="2"/>
  <c r="ET2716" i="2"/>
  <c r="EW2715" i="2"/>
  <c r="EV2715" i="2"/>
  <c r="ET2715" i="2" a="1"/>
  <c r="EV2711" i="2" a="1"/>
  <c r="TI2669" i="2"/>
  <c r="TJ2668" i="2"/>
  <c r="TI2668" i="2"/>
  <c r="TH2668" i="2"/>
  <c r="TJ2667" i="2"/>
  <c r="TI2667" i="2"/>
  <c r="TJ2666" i="2"/>
  <c r="TI2666" i="2"/>
  <c r="TH2666" i="2"/>
  <c r="TH2666" i="2" a="1"/>
  <c r="TJ2669" i="2" s="1"/>
  <c r="SY2669" i="2"/>
  <c r="SX2669" i="2"/>
  <c r="SZ2668" i="2"/>
  <c r="SY2668" i="2"/>
  <c r="SX2668" i="2"/>
  <c r="SY2667" i="2"/>
  <c r="SX2667" i="2"/>
  <c r="SZ2666" i="2"/>
  <c r="SX2666" i="2"/>
  <c r="SX2666" i="2" a="1"/>
  <c r="SY2666" i="2" s="1"/>
  <c r="SO2667" i="2"/>
  <c r="SP2666" i="2"/>
  <c r="SN2666" i="2" a="1"/>
  <c r="SP2669" i="2" s="1"/>
  <c r="NV2669" i="2"/>
  <c r="NX2668" i="2"/>
  <c r="NX2667" i="2"/>
  <c r="NW2667" i="2"/>
  <c r="NV2666" i="2" a="1"/>
  <c r="NX2669" i="2" s="1"/>
  <c r="NL2666" i="2"/>
  <c r="NL2666" i="2" a="1"/>
  <c r="NC2669" i="2"/>
  <c r="NB2669" i="2"/>
  <c r="ND2668" i="2"/>
  <c r="NB2668" i="2"/>
  <c r="NC2667" i="2"/>
  <c r="NB2667" i="2"/>
  <c r="ND2666" i="2"/>
  <c r="NC2666" i="2"/>
  <c r="NB2666" i="2"/>
  <c r="NB2666" i="2" a="1"/>
  <c r="NC2668" i="2" s="1"/>
  <c r="US2664" i="2"/>
  <c r="TI2664" i="2"/>
  <c r="TI2663" i="2"/>
  <c r="TI2662" i="2"/>
  <c r="TI2661" i="2"/>
  <c r="US2661" i="2" s="1" a="1"/>
  <c r="TI2661" i="2" a="1"/>
  <c r="SY2664" i="2"/>
  <c r="SY2661" i="2" a="1"/>
  <c r="SY2663" i="2" s="1"/>
  <c r="SO2664" i="2"/>
  <c r="SO2662" i="2"/>
  <c r="SO2661" i="2"/>
  <c r="SO2661" i="2" a="1"/>
  <c r="SO2663" i="2" s="1"/>
  <c r="NW2664" i="2"/>
  <c r="NW2663" i="2"/>
  <c r="NW2661" i="2" a="1"/>
  <c r="NW2662" i="2" s="1"/>
  <c r="NM2662" i="2"/>
  <c r="NM2661" i="2" a="1"/>
  <c r="NM2663" i="2" s="1"/>
  <c r="NC2664" i="2"/>
  <c r="NC2663" i="2"/>
  <c r="NC2662" i="2"/>
  <c r="NC2661" i="2"/>
  <c r="NC2661" i="2" a="1"/>
  <c r="FM2644" i="2"/>
  <c r="ES2644" i="2"/>
  <c r="ES2637" i="2"/>
  <c r="TI2570" i="2"/>
  <c r="SY2570" i="2"/>
  <c r="SO2570" i="2"/>
  <c r="RY2570" i="2"/>
  <c r="RO2570" i="2"/>
  <c r="RE2570" i="2"/>
  <c r="NW2570" i="2"/>
  <c r="NM2570" i="2"/>
  <c r="NC2570" i="2"/>
  <c r="MM2570" i="2"/>
  <c r="MC2570" i="2"/>
  <c r="LS2570" i="2"/>
  <c r="IA2506" i="2"/>
  <c r="HZ2506" i="2"/>
  <c r="IB2505" i="2"/>
  <c r="HZ2505" i="2"/>
  <c r="IB2504" i="2"/>
  <c r="HZ2504" i="2"/>
  <c r="IB2503" i="2"/>
  <c r="HZ2503" i="2" a="1"/>
  <c r="IA2504" i="2" s="1"/>
  <c r="HR2506" i="2"/>
  <c r="HR2505" i="2"/>
  <c r="HQ2505" i="2"/>
  <c r="HR2504" i="2"/>
  <c r="HQ2504" i="2"/>
  <c r="HP2503" i="2"/>
  <c r="HP2503" i="2" a="1"/>
  <c r="HG2506" i="2"/>
  <c r="HF2506" i="2"/>
  <c r="HG2505" i="2"/>
  <c r="HF2505" i="2"/>
  <c r="HG2504" i="2"/>
  <c r="HF2504" i="2"/>
  <c r="HH2503" i="2"/>
  <c r="HG2503" i="2"/>
  <c r="HF2503" i="2"/>
  <c r="HF2503" i="2" a="1"/>
  <c r="HH2505" i="2" s="1"/>
  <c r="CO2504" i="2"/>
  <c r="CN2504" i="2"/>
  <c r="CN2503" i="2" a="1"/>
  <c r="CP2506" i="2" s="1"/>
  <c r="CF2506" i="2"/>
  <c r="CE2506" i="2"/>
  <c r="CE2504" i="2"/>
  <c r="CD2503" i="2" a="1"/>
  <c r="CD2505" i="2" s="1"/>
  <c r="BT2506" i="2"/>
  <c r="BV2505" i="2"/>
  <c r="BU2505" i="2"/>
  <c r="BT2505" i="2"/>
  <c r="BU2504" i="2"/>
  <c r="BT2504" i="2"/>
  <c r="BU2503" i="2"/>
  <c r="BT2503" i="2"/>
  <c r="BT2503" i="2" a="1"/>
  <c r="BV2503" i="2" s="1"/>
  <c r="IQ2498" i="2"/>
  <c r="IA2501" i="2"/>
  <c r="IA2500" i="2"/>
  <c r="IA2499" i="2"/>
  <c r="IA2498" i="2"/>
  <c r="JK2498" i="2" s="1" a="1"/>
  <c r="JK2501" i="2" s="1"/>
  <c r="IA2498" i="2" a="1"/>
  <c r="HQ2498" i="2" a="1"/>
  <c r="HG2500" i="2"/>
  <c r="HG2499" i="2"/>
  <c r="HG2498" i="2"/>
  <c r="IQ2498" i="2" s="1" a="1"/>
  <c r="HG2498" i="2" a="1"/>
  <c r="HG2501" i="2" s="1"/>
  <c r="CO2501" i="2"/>
  <c r="CO2500" i="2"/>
  <c r="CO2499" i="2"/>
  <c r="CO2498" i="2"/>
  <c r="DY2498" i="2" s="1" a="1"/>
  <c r="CO2498" i="2" a="1"/>
  <c r="CE2498" i="2" a="1"/>
  <c r="BU2500" i="2"/>
  <c r="BU2499" i="2"/>
  <c r="BU2498" i="2"/>
  <c r="BU2498" i="2" a="1"/>
  <c r="BU2501" i="2" s="1"/>
  <c r="QB2423" i="2"/>
  <c r="PY2423" i="2"/>
  <c r="PX2423" i="2"/>
  <c r="QB2422" i="2"/>
  <c r="PX2422" i="2"/>
  <c r="QD2421" i="2"/>
  <c r="QB2421" i="2"/>
  <c r="PX2421" i="2" a="1"/>
  <c r="PZ2423" i="2" s="1"/>
  <c r="QD2419" i="2"/>
  <c r="QD2418" i="2"/>
  <c r="QD2417" i="2" a="1"/>
  <c r="QD2417" i="2" s="1"/>
  <c r="JK2407" i="2"/>
  <c r="JA2407" i="2"/>
  <c r="IQ2407" i="2"/>
  <c r="IA2407" i="2"/>
  <c r="HQ2407" i="2"/>
  <c r="HG2407" i="2"/>
  <c r="GQ2407" i="2"/>
  <c r="GG2407" i="2"/>
  <c r="FW2407" i="2"/>
  <c r="DY2407" i="2"/>
  <c r="DO2407" i="2"/>
  <c r="DE2407" i="2"/>
  <c r="CO2407" i="2"/>
  <c r="CE2407" i="2"/>
  <c r="BU2407" i="2"/>
  <c r="BE2407" i="2"/>
  <c r="AU2407" i="2"/>
  <c r="AK2407" i="2"/>
  <c r="QA2327" i="2"/>
  <c r="QA2320" i="2"/>
  <c r="QD2291" i="2"/>
  <c r="QC2291" i="2" a="1"/>
  <c r="QC2265" i="2"/>
  <c r="QB2265" i="2"/>
  <c r="QB2265" i="2" a="1"/>
  <c r="QD2262" i="2"/>
  <c r="QD2261" i="2" a="1"/>
  <c r="QD2261" i="2" s="1"/>
  <c r="EW2260" i="2"/>
  <c r="EV2260" i="2"/>
  <c r="EU2260" i="2"/>
  <c r="ES2260" i="2"/>
  <c r="ER2260" i="2"/>
  <c r="EW2259" i="2"/>
  <c r="EV2259" i="2"/>
  <c r="ER2259" i="2"/>
  <c r="EQ2259" i="2"/>
  <c r="EP2259" i="2"/>
  <c r="EV2258" i="2"/>
  <c r="ET2258" i="2"/>
  <c r="ER2258" i="2"/>
  <c r="EQ2258" i="2"/>
  <c r="EP2258" i="2" a="1"/>
  <c r="ES2259" i="2" s="1"/>
  <c r="EV2255" i="2"/>
  <c r="EV2254" i="2"/>
  <c r="FP2254" i="2" s="1" a="1"/>
  <c r="EV2254" i="2" a="1"/>
  <c r="EV2256" i="2" s="1"/>
  <c r="QA2194" i="2"/>
  <c r="QA2187" i="2"/>
  <c r="FM2164" i="2"/>
  <c r="ES2164" i="2"/>
  <c r="ES2157" i="2"/>
  <c r="EU2128" i="2" a="1"/>
  <c r="ET2102" i="2" a="1"/>
  <c r="EV2102" i="2" s="1"/>
  <c r="EV2098" i="2" a="1"/>
  <c r="EV2099" i="2" s="1"/>
  <c r="FM2031" i="2"/>
  <c r="ES2031" i="2"/>
  <c r="TI2032" i="2"/>
  <c r="TH2032" i="2"/>
  <c r="TJ2031" i="2"/>
  <c r="TI2031" i="2"/>
  <c r="TH2031" i="2"/>
  <c r="TJ2029" i="2"/>
  <c r="TI2029" i="2"/>
  <c r="TH2029" i="2"/>
  <c r="TH2029" i="2" a="1"/>
  <c r="TJ2030" i="2" s="1"/>
  <c r="SZ2032" i="2"/>
  <c r="SX2029" i="2" a="1"/>
  <c r="SN2029" i="2" a="1"/>
  <c r="NW2032" i="2"/>
  <c r="NV2032" i="2"/>
  <c r="NX2031" i="2"/>
  <c r="NW2031" i="2"/>
  <c r="NV2031" i="2"/>
  <c r="NX2029" i="2"/>
  <c r="NW2029" i="2"/>
  <c r="NV2029" i="2"/>
  <c r="NV2029" i="2" a="1"/>
  <c r="NX2030" i="2" s="1"/>
  <c r="NN2032" i="2"/>
  <c r="NL2032" i="2"/>
  <c r="NL2029" i="2" a="1"/>
  <c r="ND2032" i="2"/>
  <c r="NC2029" i="2"/>
  <c r="NB2029" i="2" a="1"/>
  <c r="TI2027" i="2"/>
  <c r="TI2026" i="2"/>
  <c r="TI2025" i="2"/>
  <c r="TI2024" i="2"/>
  <c r="TI2024" i="2" a="1"/>
  <c r="SY2024" i="2" a="1"/>
  <c r="SO2024" i="2"/>
  <c r="SO2024" i="2" a="1"/>
  <c r="SO2027" i="2" s="1"/>
  <c r="NW2027" i="2"/>
  <c r="NW2026" i="2"/>
  <c r="NW2025" i="2"/>
  <c r="NW2024" i="2"/>
  <c r="NW2024" i="2" a="1"/>
  <c r="NM2024" i="2" a="1"/>
  <c r="NC2024" i="2"/>
  <c r="NC2024" i="2" a="1"/>
  <c r="NC2027" i="2" s="1"/>
  <c r="ES2024" i="2"/>
  <c r="FM2024" i="2" s="1"/>
  <c r="SY1933" i="2"/>
  <c r="SO1933" i="2"/>
  <c r="RO1933" i="2"/>
  <c r="RE1933" i="2"/>
  <c r="NM1933" i="2"/>
  <c r="NC1933" i="2"/>
  <c r="MC1933" i="2"/>
  <c r="LS1933" i="2"/>
  <c r="RQ1920" i="2" a="1"/>
  <c r="RQ1920" i="2" s="1"/>
  <c r="ME1920" i="2" a="1"/>
  <c r="ME1920" i="2" s="1"/>
  <c r="QC1786" i="2"/>
  <c r="QB1786" i="2"/>
  <c r="QA1786" i="2"/>
  <c r="PY1786" i="2"/>
  <c r="QD1785" i="2"/>
  <c r="PY1785" i="2"/>
  <c r="PX1785" i="2"/>
  <c r="QE1784" i="2"/>
  <c r="QC1784" i="2"/>
  <c r="PZ1784" i="2"/>
  <c r="PX1784" i="2" a="1"/>
  <c r="PX1786" i="2" s="1"/>
  <c r="QD1780" i="2" a="1"/>
  <c r="QD1782" i="2" s="1"/>
  <c r="QA1690" i="2"/>
  <c r="QA1683" i="2"/>
  <c r="TH1582" i="2"/>
  <c r="TJ1581" i="2"/>
  <c r="TI1581" i="2"/>
  <c r="TH1581" i="2"/>
  <c r="TJ1580" i="2"/>
  <c r="TI1580" i="2"/>
  <c r="TJ1579" i="2"/>
  <c r="TH1579" i="2"/>
  <c r="TH1579" i="2" a="1"/>
  <c r="TH1580" i="2" s="1"/>
  <c r="SY1582" i="2"/>
  <c r="SX1579" i="2" a="1"/>
  <c r="SP1582" i="2"/>
  <c r="SN1579" i="2"/>
  <c r="SN1579" i="2" a="1"/>
  <c r="NV1579" i="2" a="1"/>
  <c r="NN1581" i="2"/>
  <c r="NL1581" i="2"/>
  <c r="NL1580" i="2"/>
  <c r="NN1579" i="2"/>
  <c r="NM1579" i="2"/>
  <c r="NL1579" i="2" a="1"/>
  <c r="NN1582" i="2" s="1"/>
  <c r="NC1582" i="2"/>
  <c r="ND1581" i="2"/>
  <c r="NC1581" i="2"/>
  <c r="NB1581" i="2"/>
  <c r="ND1580" i="2"/>
  <c r="NC1580" i="2"/>
  <c r="NB1580" i="2"/>
  <c r="ND1579" i="2"/>
  <c r="NC1579" i="2"/>
  <c r="NB1579" i="2"/>
  <c r="NB1579" i="2" a="1"/>
  <c r="ND1582" i="2" s="1"/>
  <c r="UI1577" i="2"/>
  <c r="UI1576" i="2"/>
  <c r="UI1575" i="2"/>
  <c r="TI1574" i="2" a="1"/>
  <c r="SY1577" i="2"/>
  <c r="SY1576" i="2"/>
  <c r="SY1575" i="2"/>
  <c r="SY1574" i="2"/>
  <c r="UI1574" i="2" s="1" a="1"/>
  <c r="UI1574" i="2" s="1"/>
  <c r="SY1574" i="2" a="1"/>
  <c r="SO1577" i="2"/>
  <c r="SO1576" i="2"/>
  <c r="SO1575" i="2"/>
  <c r="SO1574" i="2" a="1"/>
  <c r="SO1574" i="2" s="1"/>
  <c r="NW1575" i="2"/>
  <c r="NW1574" i="2" a="1"/>
  <c r="NW1574" i="2" s="1"/>
  <c r="NM1576" i="2"/>
  <c r="NM1574" i="2" a="1"/>
  <c r="NC1577" i="2"/>
  <c r="NC1576" i="2"/>
  <c r="NC1575" i="2"/>
  <c r="NC1574" i="2"/>
  <c r="NC1574" i="2" a="1"/>
  <c r="TI1483" i="2"/>
  <c r="SY1483" i="2"/>
  <c r="SO1483" i="2"/>
  <c r="RY1483" i="2"/>
  <c r="RO1483" i="2"/>
  <c r="RE1483" i="2"/>
  <c r="NW1483" i="2"/>
  <c r="NM1483" i="2"/>
  <c r="NC1483" i="2"/>
  <c r="MM1483" i="2"/>
  <c r="MC1483" i="2"/>
  <c r="LS1483" i="2"/>
  <c r="PX1336" i="2"/>
  <c r="QE1335" i="2"/>
  <c r="QB1335" i="2"/>
  <c r="PZ1335" i="2"/>
  <c r="PX1335" i="2"/>
  <c r="QB1334" i="2"/>
  <c r="PX1334" i="2"/>
  <c r="PX1334" i="2" a="1"/>
  <c r="QA1336" i="2" s="1"/>
  <c r="QD1331" i="2"/>
  <c r="QD1330" i="2"/>
  <c r="QD1330" i="2" a="1"/>
  <c r="QD1332" i="2" s="1"/>
  <c r="QA1240" i="2"/>
  <c r="QA1233" i="2"/>
  <c r="QD1207" i="2"/>
  <c r="QC1207" i="2"/>
  <c r="QE1206" i="2"/>
  <c r="QD1206" i="2"/>
  <c r="QC1206" i="2"/>
  <c r="QE1205" i="2"/>
  <c r="QD1205" i="2"/>
  <c r="QC1205" i="2"/>
  <c r="QE1204" i="2"/>
  <c r="QC1204" i="2"/>
  <c r="QC1204" i="2" a="1"/>
  <c r="QD1204" i="2" s="1"/>
  <c r="QD1180" i="2"/>
  <c r="QC1180" i="2"/>
  <c r="QE1179" i="2"/>
  <c r="QC1179" i="2"/>
  <c r="QD1178" i="2"/>
  <c r="QC1178" i="2"/>
  <c r="QB1178" i="2"/>
  <c r="QB1178" i="2" a="1"/>
  <c r="QB1180" i="2" s="1"/>
  <c r="QD1174" i="2" a="1"/>
  <c r="QD1176" i="2" s="1"/>
  <c r="QA1107" i="2"/>
  <c r="QA1107" i="2" a="1"/>
  <c r="QA1100" i="2"/>
  <c r="QA1100" i="2" a="1"/>
  <c r="QD1079" i="2"/>
  <c r="QC1079" i="2"/>
  <c r="QE1078" i="2"/>
  <c r="QD1078" i="2"/>
  <c r="QC1078" i="2"/>
  <c r="QE1077" i="2"/>
  <c r="QC1077" i="2"/>
  <c r="QE1076" i="2"/>
  <c r="QD1076" i="2"/>
  <c r="QC1076" i="2" a="1"/>
  <c r="QD1077" i="2" s="1"/>
  <c r="QD1071" i="2"/>
  <c r="QD1071" i="2" a="1"/>
  <c r="QD1074" i="2" s="1"/>
  <c r="SZ3116" i="1"/>
  <c r="NB796" i="4" s="1"/>
  <c r="SY3116" i="1"/>
  <c r="SN3116" i="1"/>
  <c r="SP3118" i="1"/>
  <c r="SN3119" i="1"/>
  <c r="SP3119" i="1"/>
  <c r="ND810" i="4" a="1"/>
  <c r="MZ810" i="4" a="1"/>
  <c r="JR810" i="4" a="1"/>
  <c r="JN812" i="4"/>
  <c r="JP811" i="4"/>
  <c r="JO811" i="4"/>
  <c r="JN811" i="4"/>
  <c r="JO810" i="4"/>
  <c r="JN810" i="4"/>
  <c r="JN810" i="4" a="1"/>
  <c r="JP810" i="4" s="1"/>
  <c r="ND804" i="4" a="1"/>
  <c r="MZ806" i="4"/>
  <c r="MZ804" i="4" a="1"/>
  <c r="MZ804" i="4" s="1"/>
  <c r="JR804" i="4" a="1"/>
  <c r="JN806" i="4"/>
  <c r="JN805" i="4"/>
  <c r="JN804" i="4"/>
  <c r="JN804" i="4" a="1"/>
  <c r="JN807" i="4" s="1"/>
  <c r="ND796" i="4" a="1"/>
  <c r="MZ796" i="4" a="1"/>
  <c r="JR796" i="4" a="1"/>
  <c r="JP798" i="4"/>
  <c r="JN798" i="4"/>
  <c r="JP797" i="4"/>
  <c r="JO797" i="4"/>
  <c r="JN797" i="4"/>
  <c r="JO796" i="4"/>
  <c r="JN796" i="4"/>
  <c r="JN796" i="4" a="1"/>
  <c r="JP796" i="4" s="1"/>
  <c r="ND790" i="4" a="1"/>
  <c r="MZ792" i="4"/>
  <c r="MZ790" i="4" a="1"/>
  <c r="MZ790" i="4" s="1"/>
  <c r="JR790" i="4" a="1"/>
  <c r="JN792" i="4"/>
  <c r="JN791" i="4"/>
  <c r="JN790" i="4"/>
  <c r="JN790" i="4" a="1"/>
  <c r="JN793" i="4" s="1"/>
  <c r="ND782" i="4" a="1"/>
  <c r="MZ782" i="4" a="1"/>
  <c r="JR782" i="4" a="1"/>
  <c r="JP784" i="4"/>
  <c r="JN784" i="4"/>
  <c r="JP783" i="4"/>
  <c r="JO783" i="4"/>
  <c r="JN783" i="4"/>
  <c r="JO782" i="4"/>
  <c r="JN782" i="4"/>
  <c r="JN782" i="4" a="1"/>
  <c r="JP782" i="4" s="1"/>
  <c r="ND776" i="4" a="1"/>
  <c r="MZ778" i="4"/>
  <c r="MZ776" i="4" a="1"/>
  <c r="MZ776" i="4" s="1"/>
  <c r="JR776" i="4" a="1"/>
  <c r="JN778" i="4"/>
  <c r="JN777" i="4"/>
  <c r="JN776" i="4"/>
  <c r="JN776" i="4" a="1"/>
  <c r="JN779" i="4" s="1"/>
  <c r="JW768" i="4" a="1"/>
  <c r="JT770" i="4"/>
  <c r="JN770" i="4"/>
  <c r="JT769" i="4"/>
  <c r="JP769" i="4"/>
  <c r="JR768" i="4"/>
  <c r="JP768" i="4"/>
  <c r="JN768" i="4" a="1"/>
  <c r="JR769" i="4" s="1"/>
  <c r="JW762" i="4" a="1"/>
  <c r="JN762" i="4"/>
  <c r="JN762" i="4" a="1"/>
  <c r="JN764" i="4" s="1"/>
  <c r="JP716" i="4" a="1"/>
  <c r="JN716" i="4" a="1"/>
  <c r="JN716" i="4" s="1"/>
  <c r="JP712" i="4" a="1"/>
  <c r="JN712" i="4" a="1"/>
  <c r="JN712" i="4" s="1"/>
  <c r="ND685" i="4" a="1"/>
  <c r="NA688" i="4"/>
  <c r="MZ688" i="4"/>
  <c r="NB687" i="4"/>
  <c r="NA687" i="4"/>
  <c r="MZ687" i="4"/>
  <c r="NB686" i="4"/>
  <c r="NA686" i="4"/>
  <c r="MZ686" i="4"/>
  <c r="NA685" i="4"/>
  <c r="MZ685" i="4"/>
  <c r="MZ685" i="4" a="1"/>
  <c r="NB685" i="4" s="1"/>
  <c r="JR685" i="4" a="1"/>
  <c r="JO688" i="4"/>
  <c r="JO687" i="4"/>
  <c r="JN687" i="4"/>
  <c r="JN685" i="4"/>
  <c r="JN685" i="4" a="1"/>
  <c r="JP687" i="4" s="1"/>
  <c r="ND679" i="4" a="1"/>
  <c r="MZ682" i="4"/>
  <c r="MZ680" i="4"/>
  <c r="MZ679" i="4"/>
  <c r="MZ679" i="4" a="1"/>
  <c r="MZ681" i="4" s="1"/>
  <c r="JR679" i="4" a="1"/>
  <c r="JN682" i="4"/>
  <c r="JN681" i="4"/>
  <c r="JN680" i="4"/>
  <c r="JN679" i="4" a="1"/>
  <c r="JN679" i="4" s="1"/>
  <c r="ND671" i="4" a="1"/>
  <c r="NA674" i="4"/>
  <c r="MZ674" i="4"/>
  <c r="NB673" i="4"/>
  <c r="NA673" i="4"/>
  <c r="MZ673" i="4"/>
  <c r="NB672" i="4"/>
  <c r="NA672" i="4"/>
  <c r="MZ672" i="4"/>
  <c r="NA671" i="4"/>
  <c r="MZ671" i="4"/>
  <c r="MZ671" i="4" a="1"/>
  <c r="NB671" i="4" s="1"/>
  <c r="JR671" i="4" a="1"/>
  <c r="JO674" i="4"/>
  <c r="JO673" i="4"/>
  <c r="JN673" i="4"/>
  <c r="JN671" i="4"/>
  <c r="JN671" i="4" a="1"/>
  <c r="JP673" i="4" s="1"/>
  <c r="ND665" i="4" a="1"/>
  <c r="MZ668" i="4"/>
  <c r="MZ665" i="4"/>
  <c r="MZ665" i="4" a="1"/>
  <c r="MZ667" i="4" s="1"/>
  <c r="JR665" i="4" a="1"/>
  <c r="JN668" i="4"/>
  <c r="JN667" i="4"/>
  <c r="JN666" i="4"/>
  <c r="JN665" i="4" a="1"/>
  <c r="JN665" i="4" s="1"/>
  <c r="ND657" i="4" a="1"/>
  <c r="NA660" i="4"/>
  <c r="MZ660" i="4"/>
  <c r="NB659" i="4"/>
  <c r="NB658" i="4"/>
  <c r="NA658" i="4"/>
  <c r="MZ657" i="4"/>
  <c r="MZ657" i="4" a="1"/>
  <c r="MZ659" i="4" s="1"/>
  <c r="JR657" i="4" a="1"/>
  <c r="JO660" i="4"/>
  <c r="JO659" i="4"/>
  <c r="JN659" i="4"/>
  <c r="JN657" i="4"/>
  <c r="JN657" i="4" a="1"/>
  <c r="JP659" i="4" s="1"/>
  <c r="ND651" i="4" a="1"/>
  <c r="MZ651" i="4"/>
  <c r="MZ651" i="4" a="1"/>
  <c r="MZ654" i="4" s="1"/>
  <c r="JR651" i="4" a="1"/>
  <c r="JN654" i="4"/>
  <c r="JN653" i="4"/>
  <c r="JN651" i="4" a="1"/>
  <c r="JN652" i="4" s="1"/>
  <c r="JW643" i="4" a="1"/>
  <c r="JT645" i="4"/>
  <c r="JS645" i="4"/>
  <c r="JR645" i="4"/>
  <c r="JO645" i="4"/>
  <c r="JN645" i="4"/>
  <c r="JR644" i="4"/>
  <c r="JP644" i="4"/>
  <c r="JO644" i="4"/>
  <c r="JN644" i="4"/>
  <c r="JS643" i="4"/>
  <c r="JR643" i="4"/>
  <c r="JN643" i="4"/>
  <c r="JN643" i="4" a="1"/>
  <c r="JP645" i="4" s="1"/>
  <c r="JW637" i="4" a="1"/>
  <c r="JN639" i="4"/>
  <c r="JN638" i="4"/>
  <c r="JN637" i="4"/>
  <c r="JN637" i="4" a="1"/>
  <c r="JP591" i="4" a="1"/>
  <c r="JN591" i="4"/>
  <c r="JN591" i="4" a="1"/>
  <c r="JP587" i="4" a="1"/>
  <c r="JN587" i="4"/>
  <c r="JN587" i="4" a="1"/>
  <c r="DO555" i="4" a="1"/>
  <c r="DL558" i="4"/>
  <c r="DL556" i="4"/>
  <c r="DM555" i="4"/>
  <c r="DK555" i="4" a="1"/>
  <c r="DK555" i="4" s="1"/>
  <c r="AC555" i="4" a="1"/>
  <c r="Z558" i="4"/>
  <c r="AA557" i="4"/>
  <c r="Z557" i="4"/>
  <c r="Y557" i="4"/>
  <c r="AA556" i="4"/>
  <c r="Z556" i="4"/>
  <c r="AA555" i="4"/>
  <c r="Z555" i="4"/>
  <c r="Y555" i="4"/>
  <c r="Y555" i="4" a="1"/>
  <c r="AA558" i="4" s="1"/>
  <c r="JR554" i="4" a="1"/>
  <c r="JO557" i="4"/>
  <c r="JP556" i="4"/>
  <c r="JO556" i="4"/>
  <c r="JN556" i="4"/>
  <c r="JN555" i="4"/>
  <c r="JP554" i="4"/>
  <c r="JN554" i="4"/>
  <c r="JN554" i="4" a="1"/>
  <c r="JO555" i="4" s="1"/>
  <c r="DO549" i="4" a="1"/>
  <c r="DK550" i="4"/>
  <c r="DK549" i="4"/>
  <c r="DK549" i="4" a="1"/>
  <c r="DK551" i="4" s="1"/>
  <c r="AC549" i="4" a="1"/>
  <c r="Y551" i="4"/>
  <c r="Y549" i="4" a="1"/>
  <c r="Y549" i="4" s="1"/>
  <c r="JR548" i="4" a="1"/>
  <c r="JN550" i="4"/>
  <c r="JN549" i="4"/>
  <c r="JN548" i="4"/>
  <c r="JN548" i="4" a="1"/>
  <c r="JN551" i="4" s="1"/>
  <c r="DO541" i="4" a="1"/>
  <c r="DL544" i="4"/>
  <c r="DM543" i="4"/>
  <c r="DL542" i="4"/>
  <c r="DM541" i="4"/>
  <c r="DK541" i="4" a="1"/>
  <c r="DK541" i="4" s="1"/>
  <c r="AC541" i="4" a="1"/>
  <c r="Z544" i="4"/>
  <c r="AA543" i="4"/>
  <c r="Y543" i="4"/>
  <c r="AA542" i="4"/>
  <c r="Z542" i="4"/>
  <c r="Z541" i="4"/>
  <c r="Y541" i="4"/>
  <c r="Y541" i="4" a="1"/>
  <c r="AA541" i="4" s="1"/>
  <c r="DO535" i="4" a="1"/>
  <c r="DK535" i="4" a="1"/>
  <c r="AC535" i="4" a="1"/>
  <c r="Y537" i="4"/>
  <c r="Y536" i="4"/>
  <c r="Y535" i="4"/>
  <c r="Y535" i="4" a="1"/>
  <c r="Y538" i="4" s="1"/>
  <c r="DO527" i="4" a="1"/>
  <c r="DM530" i="4"/>
  <c r="DM529" i="4"/>
  <c r="DM527" i="4"/>
  <c r="DK527" i="4" a="1"/>
  <c r="AC527" i="4" a="1"/>
  <c r="Z530" i="4"/>
  <c r="AA529" i="4"/>
  <c r="Y529" i="4"/>
  <c r="AA528" i="4"/>
  <c r="Z528" i="4"/>
  <c r="AA527" i="4"/>
  <c r="Z527" i="4"/>
  <c r="Y527" i="4"/>
  <c r="Y527" i="4" a="1"/>
  <c r="AA530" i="4" s="1"/>
  <c r="DO521" i="4" a="1"/>
  <c r="DK521" i="4" a="1"/>
  <c r="AC521" i="4" a="1"/>
  <c r="Y523" i="4"/>
  <c r="Y522" i="4"/>
  <c r="Y521" i="4"/>
  <c r="Y521" i="4" a="1"/>
  <c r="Y524" i="4" s="1"/>
  <c r="JS513" i="4" a="1"/>
  <c r="JQ515" i="4"/>
  <c r="JP513" i="4"/>
  <c r="JN513" i="4" a="1"/>
  <c r="AH513" i="4" a="1"/>
  <c r="AE515" i="4"/>
  <c r="AC515" i="4"/>
  <c r="AA515" i="4"/>
  <c r="Y515" i="4"/>
  <c r="AE514" i="4"/>
  <c r="AD514" i="4"/>
  <c r="AC514" i="4"/>
  <c r="AA514" i="4"/>
  <c r="Y514" i="4"/>
  <c r="AE513" i="4"/>
  <c r="AC513" i="4"/>
  <c r="AA513" i="4"/>
  <c r="Z513" i="4"/>
  <c r="Y513" i="4"/>
  <c r="Y513" i="4" a="1"/>
  <c r="AF515" i="4" s="1"/>
  <c r="JS508" i="4" a="1"/>
  <c r="JN510" i="4"/>
  <c r="JN509" i="4"/>
  <c r="JN508" i="4"/>
  <c r="JN508" i="4" a="1"/>
  <c r="AH507" i="4" a="1"/>
  <c r="Y509" i="4"/>
  <c r="Y507" i="4"/>
  <c r="Y507" i="4" a="1"/>
  <c r="Y508" i="4" s="1"/>
  <c r="JP472" i="4" a="1"/>
  <c r="JN472" i="4"/>
  <c r="JN472" i="4" a="1"/>
  <c r="JP468" i="4" a="1"/>
  <c r="JN468" i="4"/>
  <c r="JN468" i="4" a="1"/>
  <c r="AA461" i="4" a="1"/>
  <c r="Y461" i="4"/>
  <c r="Y461" i="4" a="1"/>
  <c r="AA457" i="4" a="1"/>
  <c r="Y457" i="4"/>
  <c r="Y457" i="4" a="1"/>
  <c r="AC424" i="4" a="1"/>
  <c r="AA427" i="4"/>
  <c r="Z427" i="4"/>
  <c r="AA424" i="4"/>
  <c r="Y424" i="4" a="1"/>
  <c r="AA426" i="4" s="1"/>
  <c r="AC418" i="4" a="1"/>
  <c r="Y420" i="4"/>
  <c r="Y418" i="4"/>
  <c r="Y418" i="4" a="1"/>
  <c r="Y421" i="4" s="1"/>
  <c r="AD383" i="4" a="1"/>
  <c r="Y385" i="4"/>
  <c r="AA383" i="4"/>
  <c r="Y383" i="4"/>
  <c r="Y383" i="4" a="1"/>
  <c r="ND382" i="4" a="1"/>
  <c r="NA385" i="4"/>
  <c r="MZ384" i="4"/>
  <c r="NA383" i="4"/>
  <c r="NB382" i="4"/>
  <c r="NA382" i="4"/>
  <c r="MZ382" i="4"/>
  <c r="MZ382" i="4" a="1"/>
  <c r="NB385" i="4" s="1"/>
  <c r="JR382" i="4" a="1"/>
  <c r="JO385" i="4"/>
  <c r="JP384" i="4"/>
  <c r="JO384" i="4"/>
  <c r="JN384" i="4"/>
  <c r="JP383" i="4"/>
  <c r="JO383" i="4"/>
  <c r="JN383" i="4"/>
  <c r="JP382" i="4"/>
  <c r="JO382" i="4"/>
  <c r="JN382" i="4"/>
  <c r="JN382" i="4" a="1"/>
  <c r="JP385" i="4" s="1"/>
  <c r="AD378" i="4" a="1"/>
  <c r="Y378" i="4" a="1"/>
  <c r="Y379" i="4" s="1"/>
  <c r="ND376" i="4" a="1"/>
  <c r="MZ378" i="4"/>
  <c r="MZ377" i="4"/>
  <c r="MZ376" i="4"/>
  <c r="MZ376" i="4" a="1"/>
  <c r="MZ379" i="4" s="1"/>
  <c r="JR376" i="4" a="1"/>
  <c r="JN378" i="4"/>
  <c r="JN376" i="4" a="1"/>
  <c r="ND368" i="4" a="1"/>
  <c r="MZ371" i="4"/>
  <c r="NA370" i="4"/>
  <c r="MZ370" i="4"/>
  <c r="MZ368" i="4" a="1"/>
  <c r="NB371" i="4" s="1"/>
  <c r="JR368" i="4" a="1"/>
  <c r="JN370" i="4"/>
  <c r="JN369" i="4"/>
  <c r="JP368" i="4"/>
  <c r="JN368" i="4" a="1"/>
  <c r="JP371" i="4" s="1"/>
  <c r="ND362" i="4" a="1"/>
  <c r="MZ362" i="4" a="1"/>
  <c r="MZ365" i="4" s="1"/>
  <c r="JR362" i="4" a="1"/>
  <c r="JN364" i="4"/>
  <c r="JN362" i="4" a="1"/>
  <c r="ND354" i="4" a="1"/>
  <c r="MZ357" i="4"/>
  <c r="NA356" i="4"/>
  <c r="MZ356" i="4"/>
  <c r="MZ354" i="4" a="1"/>
  <c r="NB357" i="4" s="1"/>
  <c r="JR354" i="4" a="1"/>
  <c r="JP356" i="4"/>
  <c r="JN356" i="4"/>
  <c r="JO355" i="4"/>
  <c r="JN354" i="4" a="1"/>
  <c r="JP355" i="4" s="1"/>
  <c r="ND348" i="4" a="1"/>
  <c r="MZ351" i="4"/>
  <c r="MZ350" i="4"/>
  <c r="MZ348" i="4" a="1"/>
  <c r="MZ348" i="4" s="1"/>
  <c r="JR348" i="4" a="1"/>
  <c r="JN351" i="4"/>
  <c r="JN349" i="4"/>
  <c r="JN348" i="4"/>
  <c r="JN348" i="4" a="1"/>
  <c r="JN350" i="4" s="1"/>
  <c r="AA342" i="4" a="1"/>
  <c r="Y342" i="4" a="1"/>
  <c r="Y342" i="4" s="1"/>
  <c r="JW340" i="4" a="1"/>
  <c r="JS342" i="4"/>
  <c r="JQ342" i="4"/>
  <c r="JP342" i="4"/>
  <c r="JU341" i="4"/>
  <c r="JS341" i="4"/>
  <c r="JO341" i="4"/>
  <c r="JU340" i="4"/>
  <c r="JT340" i="4"/>
  <c r="JQ340" i="4"/>
  <c r="JO340" i="4"/>
  <c r="JN340" i="4" a="1"/>
  <c r="JN342" i="4" s="1"/>
  <c r="AA338" i="4" a="1"/>
  <c r="Y338" i="4" a="1"/>
  <c r="Y338" i="4" s="1"/>
  <c r="JW334" i="4" a="1"/>
  <c r="JN335" i="4"/>
  <c r="JN334" i="4" a="1"/>
  <c r="JN336" i="4" s="1"/>
  <c r="JP288" i="4" a="1"/>
  <c r="JN288" i="4" a="1"/>
  <c r="JN288" i="4" s="1"/>
  <c r="JP284" i="4" a="1"/>
  <c r="JN284" i="4" a="1"/>
  <c r="JN284" i="4" s="1"/>
  <c r="ND257" i="4" a="1"/>
  <c r="NA259" i="4"/>
  <c r="NB258" i="4"/>
  <c r="NA258" i="4"/>
  <c r="MZ257" i="4" a="1"/>
  <c r="NB257" i="4" s="1"/>
  <c r="JR257" i="4" a="1"/>
  <c r="JN260" i="4"/>
  <c r="JO259" i="4"/>
  <c r="JN259" i="4"/>
  <c r="JN258" i="4"/>
  <c r="JO257" i="4"/>
  <c r="JN257" i="4" a="1"/>
  <c r="JO258" i="4" s="1"/>
  <c r="DO257" i="4" a="1"/>
  <c r="DM259" i="4"/>
  <c r="DK257" i="4" a="1"/>
  <c r="DK259" i="4" s="1"/>
  <c r="AC257" i="4" a="1"/>
  <c r="Z260" i="4"/>
  <c r="Y257" i="4" a="1"/>
  <c r="AA259" i="4" s="1"/>
  <c r="ND251" i="4" a="1"/>
  <c r="MZ251" i="4" a="1"/>
  <c r="MZ254" i="4" s="1"/>
  <c r="JR251" i="4" a="1"/>
  <c r="JN254" i="4"/>
  <c r="JN252" i="4"/>
  <c r="JN251" i="4" a="1"/>
  <c r="JN253" i="4" s="1"/>
  <c r="DO251" i="4" a="1"/>
  <c r="DK251" i="4" a="1"/>
  <c r="DK253" i="4" s="1"/>
  <c r="AC251" i="4" a="1"/>
  <c r="Y254" i="4"/>
  <c r="Y253" i="4"/>
  <c r="Y251" i="4" a="1"/>
  <c r="Y251" i="4" s="1"/>
  <c r="ND243" i="4" a="1"/>
  <c r="NA245" i="4"/>
  <c r="NB244" i="4"/>
  <c r="NA244" i="4"/>
  <c r="MZ243" i="4" a="1"/>
  <c r="NB243" i="4" s="1"/>
  <c r="JR243" i="4" a="1"/>
  <c r="JN246" i="4"/>
  <c r="JO245" i="4"/>
  <c r="JN245" i="4"/>
  <c r="JN244" i="4"/>
  <c r="JO243" i="4"/>
  <c r="JN243" i="4" a="1"/>
  <c r="JO244" i="4" s="1"/>
  <c r="DO243" i="4" a="1"/>
  <c r="DM245" i="4"/>
  <c r="DK243" i="4" a="1"/>
  <c r="DK245" i="4" s="1"/>
  <c r="AC243" i="4" a="1"/>
  <c r="Z246" i="4"/>
  <c r="Y243" i="4" a="1"/>
  <c r="AA245" i="4" s="1"/>
  <c r="ND237" i="4" a="1"/>
  <c r="MZ237" i="4" a="1"/>
  <c r="MZ240" i="4" s="1"/>
  <c r="JR237" i="4" a="1"/>
  <c r="JN240" i="4"/>
  <c r="JN238" i="4"/>
  <c r="JN237" i="4" a="1"/>
  <c r="JN239" i="4" s="1"/>
  <c r="DO237" i="4" a="1"/>
  <c r="DK237" i="4" a="1"/>
  <c r="DK239" i="4" s="1"/>
  <c r="AC237" i="4" a="1"/>
  <c r="Y240" i="4"/>
  <c r="Y239" i="4"/>
  <c r="Y237" i="4" a="1"/>
  <c r="Y237" i="4" s="1"/>
  <c r="ND229" i="4" a="1"/>
  <c r="NA231" i="4"/>
  <c r="NB230" i="4"/>
  <c r="NA230" i="4"/>
  <c r="MZ229" i="4" a="1"/>
  <c r="NB229" i="4" s="1"/>
  <c r="JR229" i="4" a="1"/>
  <c r="JN232" i="4"/>
  <c r="JO231" i="4"/>
  <c r="JN231" i="4"/>
  <c r="JN230" i="4"/>
  <c r="JO229" i="4"/>
  <c r="JN229" i="4" a="1"/>
  <c r="JO230" i="4" s="1"/>
  <c r="DO229" i="4" a="1"/>
  <c r="DM231" i="4"/>
  <c r="DK229" i="4" a="1"/>
  <c r="DK231" i="4" s="1"/>
  <c r="AC229" i="4" a="1"/>
  <c r="Z232" i="4"/>
  <c r="Y229" i="4" a="1"/>
  <c r="AA231" i="4" s="1"/>
  <c r="ND223" i="4" a="1"/>
  <c r="MZ223" i="4" a="1"/>
  <c r="MZ226" i="4" s="1"/>
  <c r="JR223" i="4" a="1"/>
  <c r="JN226" i="4"/>
  <c r="JN224" i="4"/>
  <c r="JN223" i="4" a="1"/>
  <c r="JN225" i="4" s="1"/>
  <c r="DO223" i="4" a="1"/>
  <c r="DK223" i="4" a="1"/>
  <c r="DK225" i="4" s="1"/>
  <c r="AC223" i="4" a="1"/>
  <c r="Y226" i="4"/>
  <c r="Y225" i="4"/>
  <c r="Y223" i="4" a="1"/>
  <c r="Y223" i="4" s="1"/>
  <c r="JW215" i="4" a="1"/>
  <c r="JQ217" i="4"/>
  <c r="JO217" i="4"/>
  <c r="JN217" i="4"/>
  <c r="JU215" i="4"/>
  <c r="JS215" i="4"/>
  <c r="JR215" i="4"/>
  <c r="JN215" i="4" a="1"/>
  <c r="JT216" i="4" s="1"/>
  <c r="AH215" i="4" a="1"/>
  <c r="AD217" i="4"/>
  <c r="AB217" i="4"/>
  <c r="AA217" i="4"/>
  <c r="AD216" i="4"/>
  <c r="Z216" i="4"/>
  <c r="AF215" i="4"/>
  <c r="AE215" i="4"/>
  <c r="Z215" i="4"/>
  <c r="Y215" i="4" a="1"/>
  <c r="Y217" i="4" s="1"/>
  <c r="JW209" i="4" a="1"/>
  <c r="JN211" i="4"/>
  <c r="JN209" i="4" a="1"/>
  <c r="JN209" i="4" s="1"/>
  <c r="AH209" i="4" a="1"/>
  <c r="Y209" i="4" a="1"/>
  <c r="Y211" i="4" s="1"/>
  <c r="UH169" i="4"/>
  <c r="UG169" i="4"/>
  <c r="UJ168" i="4"/>
  <c r="UI168" i="4"/>
  <c r="UH168" i="4"/>
  <c r="UG168" i="4"/>
  <c r="UJ167" i="4"/>
  <c r="UI167" i="4"/>
  <c r="UH167" i="4"/>
  <c r="UG167" i="4"/>
  <c r="UG167" i="4" a="1"/>
  <c r="UI169" i="4" s="1"/>
  <c r="JP163" i="4" a="1"/>
  <c r="JN163" i="4" a="1"/>
  <c r="JN163" i="4" s="1"/>
  <c r="AA163" i="4" a="1"/>
  <c r="Y163" i="4" a="1"/>
  <c r="Y163" i="4" s="1"/>
  <c r="JP159" i="4" a="1"/>
  <c r="JN159" i="4"/>
  <c r="JN159" i="4" a="1"/>
  <c r="AA159" i="4" a="1"/>
  <c r="Y159" i="4" a="1"/>
  <c r="Y159" i="4" s="1"/>
  <c r="JR126" i="4" a="1"/>
  <c r="JN129" i="4"/>
  <c r="JO128" i="4"/>
  <c r="JN128" i="4"/>
  <c r="JN126" i="4" a="1"/>
  <c r="JO127" i="4" s="1"/>
  <c r="AC126" i="4" a="1"/>
  <c r="AA128" i="4"/>
  <c r="Y126" i="4" a="1"/>
  <c r="Y128" i="4" s="1"/>
  <c r="JR120" i="4" a="1"/>
  <c r="JN120" i="4" a="1"/>
  <c r="JN123" i="4" s="1"/>
  <c r="AC120" i="4" a="1"/>
  <c r="Y120" i="4" a="1"/>
  <c r="Y122" i="4" s="1"/>
  <c r="JS85" i="4" a="1"/>
  <c r="JO87" i="4"/>
  <c r="JQ86" i="4"/>
  <c r="JP86" i="4"/>
  <c r="JN85" i="4" a="1"/>
  <c r="JN86" i="4" s="1"/>
  <c r="AD85" i="4" a="1"/>
  <c r="Y87" i="4"/>
  <c r="Y85" i="4" a="1"/>
  <c r="AA86" i="4" s="1"/>
  <c r="JS80" i="4" a="1"/>
  <c r="JN80" i="4" a="1"/>
  <c r="JN82" i="4" s="1"/>
  <c r="AD80" i="4" a="1"/>
  <c r="Y81" i="4"/>
  <c r="Y80" i="4"/>
  <c r="Y80" i="4" a="1"/>
  <c r="Y82" i="4" s="1"/>
  <c r="JP44" i="4" a="1"/>
  <c r="JN44" i="4" a="1"/>
  <c r="JN44" i="4" s="1"/>
  <c r="AA44" i="4" a="1"/>
  <c r="Y44" i="4" a="1"/>
  <c r="Y44" i="4" s="1"/>
  <c r="UK43" i="4" a="1"/>
  <c r="UG43" i="4" a="1"/>
  <c r="UG46" i="4" s="1"/>
  <c r="JP40" i="4" a="1"/>
  <c r="JN40" i="4" a="1"/>
  <c r="JN40" i="4" s="1"/>
  <c r="Y40" i="4"/>
  <c r="Y40" i="4" a="1"/>
  <c r="MX768" i="4" a="1"/>
  <c r="MX768" i="4" s="1"/>
  <c r="MR768" i="4" a="1"/>
  <c r="MR768" i="4" s="1"/>
  <c r="JL768" i="4"/>
  <c r="JJ768" i="4"/>
  <c r="MV768" i="4" s="1" a="1"/>
  <c r="MV768" i="4" s="1"/>
  <c r="JH768" i="4"/>
  <c r="JF768" i="4"/>
  <c r="MX643" i="4"/>
  <c r="MV643" i="4" a="1"/>
  <c r="MV643" i="4" s="1"/>
  <c r="MR643" i="4" a="1"/>
  <c r="MR643" i="4" s="1"/>
  <c r="JL643" i="4"/>
  <c r="MX643" i="4" s="1" a="1"/>
  <c r="JJ643" i="4"/>
  <c r="JH643" i="4"/>
  <c r="JF643" i="4"/>
  <c r="JL519" i="4"/>
  <c r="JL559" i="4" s="1"/>
  <c r="JJ519" i="4"/>
  <c r="JJ559" i="4" s="1"/>
  <c r="JH519" i="4"/>
  <c r="JH559" i="4" s="1"/>
  <c r="JF519" i="4"/>
  <c r="JF559" i="4" s="1"/>
  <c r="DE513" i="4" a="1"/>
  <c r="DE513" i="4" s="1"/>
  <c r="W513" i="4"/>
  <c r="DI513" i="4" s="1" a="1"/>
  <c r="DI513" i="4" s="1"/>
  <c r="U513" i="4"/>
  <c r="S513" i="4"/>
  <c r="Q513" i="4"/>
  <c r="KH508" i="4" a="1"/>
  <c r="BR507" i="4" a="1"/>
  <c r="U429" i="4"/>
  <c r="Q429" i="4"/>
  <c r="W389" i="4"/>
  <c r="W429" i="4" s="1"/>
  <c r="U389" i="4"/>
  <c r="S389" i="4"/>
  <c r="S429" i="4" s="1"/>
  <c r="Q389" i="4"/>
  <c r="MV340" i="4"/>
  <c r="MV340" i="4" a="1"/>
  <c r="MR340" i="4" a="1"/>
  <c r="MR340" i="4" s="1"/>
  <c r="JL340" i="4"/>
  <c r="MX340" i="4" s="1" a="1"/>
  <c r="MX340" i="4" s="1"/>
  <c r="JJ340" i="4"/>
  <c r="JH340" i="4"/>
  <c r="JF340" i="4"/>
  <c r="AS223" i="4" a="1"/>
  <c r="MV215" i="4" a="1"/>
  <c r="MV215" i="4" s="1"/>
  <c r="JL215" i="4"/>
  <c r="MX215" i="4" s="1" a="1"/>
  <c r="MX215" i="4" s="1"/>
  <c r="JJ215" i="4"/>
  <c r="JH215" i="4"/>
  <c r="JF215" i="4"/>
  <c r="DI215" i="4" a="1"/>
  <c r="DI215" i="4" s="1"/>
  <c r="DC215" i="4" a="1"/>
  <c r="DC215" i="4" s="1"/>
  <c r="W215" i="4"/>
  <c r="U215" i="4"/>
  <c r="Q215" i="4"/>
  <c r="UE173" i="4"/>
  <c r="UC173" i="4"/>
  <c r="UA173" i="4"/>
  <c r="TY173" i="4"/>
  <c r="JJ131" i="4"/>
  <c r="U131" i="4"/>
  <c r="AS120" i="4" a="1"/>
  <c r="JL91" i="4"/>
  <c r="JL131" i="4" s="1"/>
  <c r="JJ91" i="4"/>
  <c r="JH91" i="4"/>
  <c r="JH131" i="4" s="1"/>
  <c r="JF91" i="4"/>
  <c r="W91" i="4"/>
  <c r="W131" i="4" s="1"/>
  <c r="U91" i="4"/>
  <c r="S91" i="4"/>
  <c r="S131" i="4" s="1"/>
  <c r="S170" i="4" s="1"/>
  <c r="Q91" i="4"/>
  <c r="Q131" i="4" s="1"/>
  <c r="UE54" i="4"/>
  <c r="UC54" i="4"/>
  <c r="TY54" i="4"/>
  <c r="VA43" i="4" s="1" a="1"/>
  <c r="UW43" i="4" a="1"/>
  <c r="PS3210" i="1"/>
  <c r="PR3210" i="1"/>
  <c r="PQ3210" i="1"/>
  <c r="PP3210" i="1"/>
  <c r="PP3210" i="1" a="1"/>
  <c r="PS3212" i="1" s="1"/>
  <c r="ET3212" i="1"/>
  <c r="EW3211" i="1"/>
  <c r="EV3211" i="1"/>
  <c r="EU3211" i="1"/>
  <c r="ET3211" i="1"/>
  <c r="EW3210" i="1"/>
  <c r="EV3210" i="1"/>
  <c r="EU3210" i="1"/>
  <c r="ET3210" i="1"/>
  <c r="ET3210" i="1" a="1"/>
  <c r="EW3212" i="1" s="1"/>
  <c r="EL3206" i="1" a="1"/>
  <c r="QD3192" i="1"/>
  <c r="PR3192" i="1"/>
  <c r="FH3192" i="1"/>
  <c r="EV3192" i="1"/>
  <c r="EJ3192" i="1"/>
  <c r="QD3183" i="1"/>
  <c r="PR3183" i="1"/>
  <c r="FH3183" i="1"/>
  <c r="EV3183" i="1"/>
  <c r="EJ3183" i="1"/>
  <c r="QD3182" i="1"/>
  <c r="PR3182" i="1"/>
  <c r="FH3182" i="1"/>
  <c r="EV3182" i="1"/>
  <c r="EJ3182" i="1"/>
  <c r="QD3181" i="1"/>
  <c r="PR3181" i="1"/>
  <c r="FH3181" i="1"/>
  <c r="EV3181" i="1"/>
  <c r="EJ3181" i="1"/>
  <c r="TH3116" i="1" a="1"/>
  <c r="SY3119" i="1"/>
  <c r="NA799" i="4" s="1"/>
  <c r="SY3118" i="1"/>
  <c r="SX3116" i="1" a="1"/>
  <c r="SN3116" i="1" a="1"/>
  <c r="NX3119" i="1"/>
  <c r="NX3118" i="1"/>
  <c r="NW3118" i="1"/>
  <c r="NV3117" i="1"/>
  <c r="NV3116" i="1" a="1"/>
  <c r="NW3119" i="1" s="1"/>
  <c r="NM3119" i="1"/>
  <c r="NL3119" i="1"/>
  <c r="NM3118" i="1"/>
  <c r="NL3118" i="1"/>
  <c r="NN3117" i="1"/>
  <c r="NN3116" i="1"/>
  <c r="NM3116" i="1"/>
  <c r="NL3116" i="1"/>
  <c r="NL3116" i="1" a="1"/>
  <c r="NN3119" i="1" s="1"/>
  <c r="ND3119" i="1"/>
  <c r="NB3119" i="1"/>
  <c r="ND3118" i="1"/>
  <c r="NC3118" i="1"/>
  <c r="NB3117" i="1"/>
  <c r="ND3116" i="1"/>
  <c r="NC3116" i="1"/>
  <c r="NB3116" i="1"/>
  <c r="NB3116" i="1" a="1"/>
  <c r="IB3117" i="1"/>
  <c r="HZ3116" i="1" a="1"/>
  <c r="IB3119" i="1" s="1"/>
  <c r="HQ3117" i="1"/>
  <c r="HP3116" i="1" a="1"/>
  <c r="HR3119" i="1" s="1"/>
  <c r="HG3117" i="1"/>
  <c r="HF3116" i="1" a="1"/>
  <c r="HH3119" i="1" s="1"/>
  <c r="CP3119" i="1"/>
  <c r="CN3119" i="1"/>
  <c r="CN3117" i="1"/>
  <c r="CP3116" i="1"/>
  <c r="CN3116" i="1" a="1"/>
  <c r="CF3119" i="1"/>
  <c r="CE3119" i="1"/>
  <c r="CD3119" i="1"/>
  <c r="CF3117" i="1"/>
  <c r="CD3117" i="1"/>
  <c r="CF3116" i="1"/>
  <c r="CD3116" i="1" a="1"/>
  <c r="CD3116" i="1" s="1"/>
  <c r="BV3119" i="1"/>
  <c r="BT3119" i="1"/>
  <c r="BV3117" i="1"/>
  <c r="BU3116" i="1"/>
  <c r="BT3116" i="1" a="1"/>
  <c r="TI3112" i="1"/>
  <c r="TI3111" i="1" a="1"/>
  <c r="SY3114" i="1"/>
  <c r="SY3113" i="1"/>
  <c r="SY3112" i="1"/>
  <c r="SY3111" i="1"/>
  <c r="SY3111" i="1" a="1"/>
  <c r="SO3114" i="1"/>
  <c r="SO3111" i="1"/>
  <c r="SO3111" i="1" a="1"/>
  <c r="SO3112" i="1" s="1"/>
  <c r="NW3111" i="1"/>
  <c r="NW3111" i="1" a="1"/>
  <c r="NW3113" i="1" s="1"/>
  <c r="NM3114" i="1"/>
  <c r="NM3113" i="1"/>
  <c r="NM3112" i="1"/>
  <c r="NM3111" i="1" a="1"/>
  <c r="NM3111" i="1" s="1"/>
  <c r="NC3114" i="1"/>
  <c r="NC3111" i="1"/>
  <c r="NC3111" i="1" a="1"/>
  <c r="IA3111" i="1" a="1"/>
  <c r="HQ3114" i="1"/>
  <c r="HQ3113" i="1"/>
  <c r="HQ3112" i="1"/>
  <c r="HQ3111" i="1"/>
  <c r="JA3111" i="1" s="1" a="1"/>
  <c r="HQ3111" i="1" a="1"/>
  <c r="HG3114" i="1"/>
  <c r="HG3111" i="1"/>
  <c r="HG3111" i="1" a="1"/>
  <c r="CO3111" i="1" a="1"/>
  <c r="CE3114" i="1"/>
  <c r="CE3113" i="1"/>
  <c r="CE3112" i="1"/>
  <c r="CE3111" i="1"/>
  <c r="CE3111" i="1" a="1"/>
  <c r="BU3114" i="1"/>
  <c r="BU3111" i="1"/>
  <c r="BU3111" i="1" a="1"/>
  <c r="SY3020" i="1"/>
  <c r="SO3020" i="1"/>
  <c r="RO3020" i="1"/>
  <c r="RE3020" i="1"/>
  <c r="NM3020" i="1"/>
  <c r="NC3020" i="1"/>
  <c r="MC3020" i="1"/>
  <c r="LS3020" i="1"/>
  <c r="JK3020" i="1"/>
  <c r="JA3020" i="1"/>
  <c r="IQ3020" i="1"/>
  <c r="IA3020" i="1"/>
  <c r="HQ3020" i="1"/>
  <c r="HG3020" i="1"/>
  <c r="GQ3020" i="1"/>
  <c r="GG3020" i="1"/>
  <c r="FW3020" i="1"/>
  <c r="DY3020" i="1"/>
  <c r="DO3020" i="1"/>
  <c r="DE3020" i="1"/>
  <c r="CO3020" i="1"/>
  <c r="CE3020" i="1"/>
  <c r="BU3020" i="1"/>
  <c r="BE3020" i="1"/>
  <c r="AU3020" i="1"/>
  <c r="AK3020" i="1"/>
  <c r="RQ3007" i="1"/>
  <c r="RQ3007" i="1" a="1"/>
  <c r="ME3007" i="1"/>
  <c r="ME3007" i="1" a="1"/>
  <c r="QC2873" i="1"/>
  <c r="QB2873" i="1"/>
  <c r="QA2873" i="1"/>
  <c r="PZ2873" i="1"/>
  <c r="PX2873" i="1"/>
  <c r="QE2872" i="1"/>
  <c r="QD2872" i="1"/>
  <c r="QC2872" i="1"/>
  <c r="PY2872" i="1"/>
  <c r="PX2872" i="1"/>
  <c r="QE2871" i="1"/>
  <c r="QD2871" i="1"/>
  <c r="QB2871" i="1"/>
  <c r="QA2871" i="1"/>
  <c r="PZ2871" i="1"/>
  <c r="PY2871" i="1"/>
  <c r="PX2871" i="1" a="1"/>
  <c r="QB2872" i="1" s="1"/>
  <c r="EV2873" i="1"/>
  <c r="EU2873" i="1"/>
  <c r="ET2873" i="1"/>
  <c r="ES2873" i="1"/>
  <c r="EQ2873" i="1"/>
  <c r="EW2872" i="1"/>
  <c r="EV2872" i="1"/>
  <c r="EU2872" i="1"/>
  <c r="ET2872" i="1"/>
  <c r="ER2872" i="1"/>
  <c r="EQ2872" i="1"/>
  <c r="EP2872" i="1"/>
  <c r="EW2871" i="1"/>
  <c r="EU2871" i="1"/>
  <c r="ES2871" i="1"/>
  <c r="ER2871" i="1"/>
  <c r="EQ2871" i="1"/>
  <c r="EP2871" i="1"/>
  <c r="EP2871" i="1" a="1"/>
  <c r="ER2873" i="1" s="1"/>
  <c r="QD2867" i="1" a="1"/>
  <c r="EV2867" i="1" a="1"/>
  <c r="QA2777" i="1"/>
  <c r="ES2777" i="1"/>
  <c r="FM2777" i="1" s="1"/>
  <c r="QA2770" i="1"/>
  <c r="ES2770" i="1"/>
  <c r="EW2744" i="1"/>
  <c r="EW2743" i="1"/>
  <c r="EU2743" i="1"/>
  <c r="EW2742" i="1"/>
  <c r="EV2742" i="1"/>
  <c r="EV2741" i="1"/>
  <c r="EU2741" i="1"/>
  <c r="EU2741" i="1" a="1"/>
  <c r="EW2717" i="1"/>
  <c r="EU2717" i="1"/>
  <c r="ET2717" i="1"/>
  <c r="EV2716" i="1"/>
  <c r="ET2716" i="1"/>
  <c r="EU2715" i="1"/>
  <c r="ET2715" i="1" a="1"/>
  <c r="EU2716" i="1" s="1"/>
  <c r="EV2713" i="1"/>
  <c r="EV2712" i="1"/>
  <c r="EV2711" i="1" a="1"/>
  <c r="EV2711" i="1" s="1"/>
  <c r="FP2711" i="1" s="1" a="1"/>
  <c r="TI2669" i="1"/>
  <c r="TH2669" i="1"/>
  <c r="TJ2668" i="1"/>
  <c r="TI2668" i="1"/>
  <c r="TJ2667" i="1"/>
  <c r="TI2667" i="1"/>
  <c r="TH2667" i="1"/>
  <c r="TJ2666" i="1"/>
  <c r="TI2666" i="1"/>
  <c r="TH2666" i="1"/>
  <c r="TH2666" i="1" a="1"/>
  <c r="TJ2669" i="1" s="1"/>
  <c r="SZ2669" i="1"/>
  <c r="SY2668" i="1"/>
  <c r="SX2668" i="1"/>
  <c r="SZ2667" i="1"/>
  <c r="SY2667" i="1"/>
  <c r="SZ2666" i="1"/>
  <c r="SX2666" i="1"/>
  <c r="SX2666" i="1" a="1"/>
  <c r="SY2669" i="1" s="1"/>
  <c r="SO2667" i="1"/>
  <c r="SP2666" i="1"/>
  <c r="SO2666" i="1"/>
  <c r="SN2666" i="1" a="1"/>
  <c r="SP2669" i="1" s="1"/>
  <c r="NX2668" i="1"/>
  <c r="NW2668" i="1"/>
  <c r="NV2668" i="1"/>
  <c r="NX2667" i="1"/>
  <c r="NV2667" i="1"/>
  <c r="NX2666" i="1"/>
  <c r="NV2666" i="1" a="1"/>
  <c r="NW2666" i="1" s="1"/>
  <c r="NM2669" i="1"/>
  <c r="NL2669" i="1"/>
  <c r="NN2668" i="1"/>
  <c r="NM2668" i="1"/>
  <c r="NN2667" i="1"/>
  <c r="NM2667" i="1"/>
  <c r="NL2667" i="1"/>
  <c r="NM2666" i="1"/>
  <c r="NL2666" i="1" a="1"/>
  <c r="NN2666" i="1" s="1"/>
  <c r="ND2669" i="1"/>
  <c r="NC2669" i="1"/>
  <c r="NB2666" i="1" a="1"/>
  <c r="TI2664" i="1"/>
  <c r="TI2662" i="1"/>
  <c r="TI2661" i="1"/>
  <c r="TI2661" i="1" a="1"/>
  <c r="TI2663" i="1" s="1"/>
  <c r="US2661" i="1" s="1" a="1"/>
  <c r="SY2661" i="1" a="1"/>
  <c r="SO2664" i="1"/>
  <c r="SO2662" i="1"/>
  <c r="SO2661" i="1" a="1"/>
  <c r="SO2663" i="1" s="1"/>
  <c r="NW2664" i="1"/>
  <c r="NW2662" i="1"/>
  <c r="NW2661" i="1" a="1"/>
  <c r="NW2663" i="1" s="1"/>
  <c r="NM2664" i="1"/>
  <c r="NM2662" i="1"/>
  <c r="OW2661" i="1" s="1" a="1"/>
  <c r="NM2661" i="1"/>
  <c r="NM2661" i="1" a="1"/>
  <c r="NM2663" i="1" s="1"/>
  <c r="NC2663" i="1"/>
  <c r="NC2662" i="1"/>
  <c r="NC2661" i="1"/>
  <c r="NC2661" i="1" a="1"/>
  <c r="NC2664" i="1" s="1"/>
  <c r="FM2644" i="1"/>
  <c r="ES2644" i="1"/>
  <c r="ES2637" i="1"/>
  <c r="TI2570" i="1"/>
  <c r="SY2570" i="1"/>
  <c r="SO2570" i="1"/>
  <c r="RY2570" i="1"/>
  <c r="RO2570" i="1"/>
  <c r="RE2570" i="1"/>
  <c r="NW2570" i="1"/>
  <c r="NM2570" i="1"/>
  <c r="NC2570" i="1"/>
  <c r="MM2570" i="1"/>
  <c r="MC2570" i="1"/>
  <c r="LS2570" i="1"/>
  <c r="IB2505" i="1"/>
  <c r="IA2505" i="1"/>
  <c r="HZ2505" i="1"/>
  <c r="IB2503" i="1"/>
  <c r="HZ2503" i="1"/>
  <c r="HZ2503" i="1" a="1"/>
  <c r="IA2504" i="1" s="1"/>
  <c r="HQ2506" i="1"/>
  <c r="HP2506" i="1"/>
  <c r="HR2505" i="1"/>
  <c r="HQ2505" i="1"/>
  <c r="HR2504" i="1"/>
  <c r="HQ2504" i="1"/>
  <c r="HR2503" i="1"/>
  <c r="HQ2503" i="1"/>
  <c r="HP2503" i="1"/>
  <c r="HP2503" i="1" a="1"/>
  <c r="HP2505" i="1" s="1"/>
  <c r="HH2506" i="1"/>
  <c r="HG2506" i="1"/>
  <c r="HF2504" i="1"/>
  <c r="HF2503" i="1" a="1"/>
  <c r="HF2505" i="1" s="1"/>
  <c r="CN2506" i="1"/>
  <c r="CP2505" i="1"/>
  <c r="CN2505" i="1"/>
  <c r="CP2504" i="1"/>
  <c r="CP2503" i="1"/>
  <c r="CO2503" i="1"/>
  <c r="CN2503" i="1"/>
  <c r="CN2503" i="1" a="1"/>
  <c r="CO2506" i="1" s="1"/>
  <c r="CF2506" i="1"/>
  <c r="CF2505" i="1"/>
  <c r="CE2505" i="1"/>
  <c r="CE2504" i="1"/>
  <c r="CD2504" i="1"/>
  <c r="CD2503" i="1" a="1"/>
  <c r="CE2506" i="1" s="1"/>
  <c r="BU2506" i="1"/>
  <c r="BT2506" i="1"/>
  <c r="BV2505" i="1"/>
  <c r="BT2505" i="1"/>
  <c r="BV2504" i="1"/>
  <c r="BU2504" i="1"/>
  <c r="BT2504" i="1"/>
  <c r="BU2503" i="1"/>
  <c r="BT2503" i="1"/>
  <c r="BT2503" i="1" a="1"/>
  <c r="BV2503" i="1" s="1"/>
  <c r="JK2501" i="1"/>
  <c r="JK2500" i="1"/>
  <c r="IA2501" i="1"/>
  <c r="IA2500" i="1"/>
  <c r="IA2498" i="1"/>
  <c r="JK2498" i="1" s="1" a="1"/>
  <c r="IA2498" i="1" a="1"/>
  <c r="IA2499" i="1" s="1"/>
  <c r="HQ2498" i="1" a="1"/>
  <c r="HG2498" i="1" a="1"/>
  <c r="CO2501" i="1"/>
  <c r="CO2498" i="1"/>
  <c r="CO2498" i="1" a="1"/>
  <c r="CO2499" i="1" s="1"/>
  <c r="CE2498" i="1" a="1"/>
  <c r="BU2498" i="1" a="1"/>
  <c r="QD2423" i="1"/>
  <c r="QC2423" i="1"/>
  <c r="PZ2423" i="1"/>
  <c r="QD2422" i="1"/>
  <c r="QB2422" i="1"/>
  <c r="PZ2422" i="1"/>
  <c r="PY2422" i="1"/>
  <c r="QD2421" i="1"/>
  <c r="PZ2421" i="1"/>
  <c r="PX2421" i="1"/>
  <c r="PX2421" i="1" a="1"/>
  <c r="QA2423" i="1" s="1"/>
  <c r="QD2417" i="1" a="1"/>
  <c r="JK2407" i="1"/>
  <c r="JA2407" i="1"/>
  <c r="IQ2407" i="1"/>
  <c r="IA2407" i="1"/>
  <c r="HQ2407" i="1"/>
  <c r="HG2407" i="1"/>
  <c r="GQ2407" i="1"/>
  <c r="GG2407" i="1"/>
  <c r="FW2407" i="1"/>
  <c r="DY2407" i="1"/>
  <c r="DO2407" i="1"/>
  <c r="DE2407" i="1"/>
  <c r="CO2407" i="1"/>
  <c r="CE2407" i="1"/>
  <c r="BU2407" i="1"/>
  <c r="BE2407" i="1"/>
  <c r="AU2407" i="1"/>
  <c r="AK2407" i="1"/>
  <c r="QA2327" i="1"/>
  <c r="QA2320" i="1"/>
  <c r="QE2294" i="1"/>
  <c r="QC2291" i="1" a="1"/>
  <c r="QD2267" i="1"/>
  <c r="QC2267" i="1"/>
  <c r="QE2266" i="1"/>
  <c r="QD2266" i="1"/>
  <c r="QC2266" i="1"/>
  <c r="QB2266" i="1"/>
  <c r="QE2265" i="1"/>
  <c r="QD2265" i="1"/>
  <c r="QC2265" i="1"/>
  <c r="QB2265" i="1"/>
  <c r="QB2265" i="1" a="1"/>
  <c r="QE2267" i="1" s="1"/>
  <c r="QD2262" i="1"/>
  <c r="QD2261" i="1"/>
  <c r="QD2261" i="1" a="1"/>
  <c r="QD2263" i="1" s="1"/>
  <c r="EW2260" i="1"/>
  <c r="ES2259" i="1"/>
  <c r="EP2258" i="1" a="1"/>
  <c r="EU2260" i="1" s="1"/>
  <c r="EV2256" i="1"/>
  <c r="EV2255" i="1"/>
  <c r="EV2254" i="1" a="1"/>
  <c r="EV2254" i="1" s="1"/>
  <c r="FP2254" i="1" s="1" a="1"/>
  <c r="FP2254" i="1" s="1"/>
  <c r="QA2194" i="1"/>
  <c r="QA2187" i="1"/>
  <c r="FM2164" i="1"/>
  <c r="ES2164" i="1"/>
  <c r="FM2157" i="1"/>
  <c r="ES2157" i="1"/>
  <c r="EW2131" i="1"/>
  <c r="EV2131" i="1"/>
  <c r="EV2130" i="1"/>
  <c r="EV2128" i="1"/>
  <c r="EU2128" i="1"/>
  <c r="EU2128" i="1" a="1"/>
  <c r="EU2131" i="1" s="1"/>
  <c r="EV2104" i="1"/>
  <c r="EU2104" i="1"/>
  <c r="ET2104" i="1"/>
  <c r="EW2103" i="1"/>
  <c r="EV2103" i="1"/>
  <c r="EU2103" i="1"/>
  <c r="ET2103" i="1"/>
  <c r="EW2102" i="1"/>
  <c r="EV2102" i="1"/>
  <c r="EU2102" i="1"/>
  <c r="ET2102" i="1"/>
  <c r="FN2102" i="1" s="1" a="1"/>
  <c r="FO2102" i="1" s="1"/>
  <c r="ET2102" i="1" a="1"/>
  <c r="EW2104" i="1" s="1"/>
  <c r="EV2099" i="1"/>
  <c r="EV2098" i="1" a="1"/>
  <c r="EV2100" i="1" s="1"/>
  <c r="FM2031" i="1"/>
  <c r="ES2031" i="1"/>
  <c r="TH2032" i="1"/>
  <c r="TJ2031" i="1"/>
  <c r="TH2030" i="1"/>
  <c r="TJ2029" i="1"/>
  <c r="TH2029" i="1" a="1"/>
  <c r="TH2031" i="1" s="1"/>
  <c r="SX2029" i="1" a="1"/>
  <c r="SO2032" i="1"/>
  <c r="SO2031" i="1"/>
  <c r="SN2031" i="1"/>
  <c r="SN2030" i="1"/>
  <c r="SP2029" i="1"/>
  <c r="SO2029" i="1"/>
  <c r="SN2029" i="1"/>
  <c r="SN2029" i="1" a="1"/>
  <c r="SN2032" i="1" s="1"/>
  <c r="NV2032" i="1"/>
  <c r="NX2031" i="1"/>
  <c r="NV2030" i="1"/>
  <c r="NX2029" i="1"/>
  <c r="NV2029" i="1" a="1"/>
  <c r="NV2031" i="1" s="1"/>
  <c r="NM2032" i="1"/>
  <c r="NL2029" i="1" a="1"/>
  <c r="NC2031" i="1"/>
  <c r="NB2031" i="1"/>
  <c r="NB2030" i="1"/>
  <c r="ND2029" i="1"/>
  <c r="NC2029" i="1"/>
  <c r="NB2029" i="1"/>
  <c r="NB2029" i="1" a="1"/>
  <c r="NC2032" i="1" s="1"/>
  <c r="TI2027" i="1"/>
  <c r="TI2026" i="1"/>
  <c r="TI2025" i="1"/>
  <c r="TI2024" i="1"/>
  <c r="TI2024" i="1" a="1"/>
  <c r="SY2024" i="1" a="1"/>
  <c r="SO2025" i="1"/>
  <c r="SO2024" i="1"/>
  <c r="SO2024" i="1" a="1"/>
  <c r="SO2027" i="1" s="1"/>
  <c r="NW2027" i="1"/>
  <c r="NW2026" i="1"/>
  <c r="NW2025" i="1"/>
  <c r="NW2024" i="1"/>
  <c r="NW2024" i="1" a="1"/>
  <c r="NM2024" i="1" a="1"/>
  <c r="NC2026" i="1"/>
  <c r="NC2025" i="1"/>
  <c r="NC2024" i="1"/>
  <c r="NC2024" i="1" a="1"/>
  <c r="NC2027" i="1" s="1"/>
  <c r="ES2024" i="1"/>
  <c r="SY1933" i="1"/>
  <c r="SO1933" i="1"/>
  <c r="RO1933" i="1"/>
  <c r="RE1933" i="1"/>
  <c r="NM1933" i="1"/>
  <c r="NC1933" i="1"/>
  <c r="MC1933" i="1"/>
  <c r="LS1933" i="1"/>
  <c r="RQ1920" i="1" a="1"/>
  <c r="RQ1920" i="1" s="1"/>
  <c r="ME1920" i="1" a="1"/>
  <c r="ME1920" i="1" s="1"/>
  <c r="QB1786" i="1"/>
  <c r="QA1786" i="1"/>
  <c r="PZ1786" i="1"/>
  <c r="PY1786" i="1"/>
  <c r="PX1785" i="1"/>
  <c r="QE1784" i="1"/>
  <c r="QD1784" i="1"/>
  <c r="QC1784" i="1"/>
  <c r="PX1784" i="1" a="1"/>
  <c r="PX1786" i="1" s="1"/>
  <c r="QD1782" i="1"/>
  <c r="QD1780" i="1" a="1"/>
  <c r="QD1781" i="1" s="1"/>
  <c r="QA1690" i="1"/>
  <c r="QA1683" i="1"/>
  <c r="TJ1581" i="1"/>
  <c r="TI1581" i="1"/>
  <c r="TH1581" i="1"/>
  <c r="TJ1580" i="1"/>
  <c r="TI1580" i="1"/>
  <c r="TJ1579" i="1"/>
  <c r="TH1579" i="1"/>
  <c r="TH1579" i="1" a="1"/>
  <c r="TH1580" i="1" s="1"/>
  <c r="SY1582" i="1"/>
  <c r="SX1582" i="1"/>
  <c r="SZ1581" i="1"/>
  <c r="SY1581" i="1"/>
  <c r="SX1581" i="1"/>
  <c r="SZ1580" i="1"/>
  <c r="SY1580" i="1"/>
  <c r="SZ1579" i="1"/>
  <c r="SY1579" i="1"/>
  <c r="SX1579" i="1"/>
  <c r="SX1579" i="1" a="1"/>
  <c r="SX1580" i="1" s="1"/>
  <c r="SP1582" i="1"/>
  <c r="SO1582" i="1"/>
  <c r="SN1579" i="1" a="1"/>
  <c r="SN1582" i="1" s="1"/>
  <c r="NV1579" i="1" a="1"/>
  <c r="NL1579" i="1" a="1"/>
  <c r="NN1582" i="1" s="1"/>
  <c r="NC1582" i="1"/>
  <c r="ND1581" i="1"/>
  <c r="NC1581" i="1"/>
  <c r="NB1581" i="1"/>
  <c r="NC1580" i="1"/>
  <c r="NB1580" i="1"/>
  <c r="ND1579" i="1"/>
  <c r="NC1579" i="1"/>
  <c r="NB1579" i="1"/>
  <c r="NB1579" i="1" a="1"/>
  <c r="ND1582" i="1" s="1"/>
  <c r="TI1576" i="1"/>
  <c r="TI1575" i="1"/>
  <c r="TI1574" i="1"/>
  <c r="US1574" i="1" s="1" a="1"/>
  <c r="TI1574" i="1" a="1"/>
  <c r="TI1577" i="1" s="1"/>
  <c r="SY1577" i="1"/>
  <c r="SY1576" i="1"/>
  <c r="SY1575" i="1"/>
  <c r="SY1574" i="1"/>
  <c r="SY1574" i="1" a="1"/>
  <c r="SO1574" i="1" a="1"/>
  <c r="SO1577" i="1" s="1"/>
  <c r="OW1576" i="1"/>
  <c r="NW1574" i="1" a="1"/>
  <c r="NW1577" i="1" s="1"/>
  <c r="NM1577" i="1"/>
  <c r="NM1576" i="1"/>
  <c r="NM1575" i="1"/>
  <c r="NM1574" i="1"/>
  <c r="OW1574" i="1" s="1" a="1"/>
  <c r="NM1574" i="1" a="1"/>
  <c r="NC1577" i="1"/>
  <c r="NC1576" i="1"/>
  <c r="NC1575" i="1"/>
  <c r="NC1574" i="1"/>
  <c r="NC1574" i="1" a="1"/>
  <c r="TI1483" i="1"/>
  <c r="SY1483" i="1"/>
  <c r="SO1483" i="1"/>
  <c r="RY1483" i="1"/>
  <c r="RO1483" i="1"/>
  <c r="RE1483" i="1"/>
  <c r="NW1483" i="1"/>
  <c r="NM1483" i="1"/>
  <c r="NC1483" i="1"/>
  <c r="MM1483" i="1"/>
  <c r="MC1483" i="1"/>
  <c r="LS1483" i="1"/>
  <c r="QC1336" i="1"/>
  <c r="QB1336" i="1"/>
  <c r="QA1336" i="1"/>
  <c r="PZ1336" i="1"/>
  <c r="PY1335" i="1"/>
  <c r="PX1335" i="1"/>
  <c r="QE1334" i="1"/>
  <c r="QD1334" i="1"/>
  <c r="PX1334" i="1" a="1"/>
  <c r="PX1336" i="1" s="1"/>
  <c r="QD1330" i="1" a="1"/>
  <c r="QD1331" i="1" s="1"/>
  <c r="QA1240" i="1"/>
  <c r="QA1233" i="1"/>
  <c r="QC1204" i="1" a="1"/>
  <c r="QD1207" i="1" s="1"/>
  <c r="QE1180" i="1"/>
  <c r="QB1178" i="1" a="1"/>
  <c r="QD1180" i="1" s="1"/>
  <c r="QD1174" i="1"/>
  <c r="QD1174" i="1" a="1"/>
  <c r="QD1176" i="1" s="1"/>
  <c r="QA1107" i="1" a="1"/>
  <c r="QA1107" i="1" s="1"/>
  <c r="QA1100" i="1"/>
  <c r="QA1100" i="1" a="1"/>
  <c r="QC1078" i="1"/>
  <c r="QE1077" i="1"/>
  <c r="QD1077" i="1"/>
  <c r="QE1076" i="1"/>
  <c r="QC1076" i="1" a="1"/>
  <c r="QD1076" i="1" s="1"/>
  <c r="QD1074" i="1"/>
  <c r="QD1073" i="1"/>
  <c r="QD1072" i="1"/>
  <c r="QD1071" i="1"/>
  <c r="QD1071" i="1" a="1"/>
  <c r="FQ2857" i="2" l="1"/>
  <c r="QE1166" i="2"/>
  <c r="QE1165" i="2"/>
  <c r="QE1322" i="2"/>
  <c r="QE1321" i="2"/>
  <c r="QE1772" i="2"/>
  <c r="QE1771" i="2"/>
  <c r="QE2253" i="2"/>
  <c r="QE2252" i="2"/>
  <c r="QE2409" i="2"/>
  <c r="QE2408" i="2"/>
  <c r="QE2859" i="2"/>
  <c r="QE2858" i="2"/>
  <c r="QE3173" i="2"/>
  <c r="QE3172" i="2"/>
  <c r="FQ2088" i="2"/>
  <c r="EW2090" i="2"/>
  <c r="FQ2090" i="2" s="1"/>
  <c r="EW2089" i="2"/>
  <c r="FQ2089" i="2" s="1"/>
  <c r="FQ2244" i="2"/>
  <c r="EW2246" i="2"/>
  <c r="FQ2246" i="2" s="1"/>
  <c r="EW2245" i="2"/>
  <c r="FQ2245" i="2" s="1"/>
  <c r="FQ2701" i="2"/>
  <c r="EW2703" i="2"/>
  <c r="FQ2703" i="2" s="1"/>
  <c r="EW2702" i="2"/>
  <c r="FQ2702" i="2" s="1"/>
  <c r="EW2859" i="2"/>
  <c r="FQ2859" i="2" s="1"/>
  <c r="EW2858" i="2"/>
  <c r="FQ2858" i="2" s="1"/>
  <c r="FI3171" i="2"/>
  <c r="EW3173" i="2"/>
  <c r="FI3173" i="2" s="1"/>
  <c r="EW3172" i="2"/>
  <c r="FI3172" i="2" s="1"/>
  <c r="QE1166" i="1"/>
  <c r="QE1165" i="1"/>
  <c r="QE1322" i="1"/>
  <c r="QE1321" i="1"/>
  <c r="QE1772" i="1"/>
  <c r="QE1771" i="1"/>
  <c r="QE2253" i="1"/>
  <c r="QE2252" i="1"/>
  <c r="QE2409" i="1"/>
  <c r="QE2408" i="1"/>
  <c r="QE2859" i="1"/>
  <c r="QE2858" i="1"/>
  <c r="QE3173" i="1"/>
  <c r="QE3172" i="1"/>
  <c r="FQ2088" i="1"/>
  <c r="FQ2089" i="1"/>
  <c r="EW2088" i="1"/>
  <c r="EW2089" i="1"/>
  <c r="FQ2244" i="1"/>
  <c r="FQ2245" i="1"/>
  <c r="EW2245" i="1"/>
  <c r="FQ2701" i="1"/>
  <c r="FQ2702" i="1"/>
  <c r="EW2701" i="1"/>
  <c r="EW2702" i="1"/>
  <c r="FQ2857" i="1"/>
  <c r="FQ2858" i="1"/>
  <c r="EW2859" i="1"/>
  <c r="EW2858" i="1"/>
  <c r="FI3173" i="1"/>
  <c r="FI3172" i="1"/>
  <c r="EW3172" i="1"/>
  <c r="EL3206" i="2"/>
  <c r="EL3207" i="2"/>
  <c r="QE1180" i="2"/>
  <c r="QA1335" i="2"/>
  <c r="NV1582" i="2"/>
  <c r="NX1581" i="2"/>
  <c r="NW1581" i="2"/>
  <c r="NX1580" i="2"/>
  <c r="NW1580" i="2"/>
  <c r="NV1580" i="2"/>
  <c r="NX1579" i="2"/>
  <c r="NW1582" i="2"/>
  <c r="NX1582" i="2"/>
  <c r="NV1581" i="2"/>
  <c r="NW1579" i="2"/>
  <c r="NV1579" i="2"/>
  <c r="QD1072" i="2"/>
  <c r="QE1079" i="2"/>
  <c r="QD1174" i="2"/>
  <c r="QE1178" i="2"/>
  <c r="QD1073" i="2"/>
  <c r="QC1076" i="2"/>
  <c r="QD1175" i="2"/>
  <c r="QB1179" i="2"/>
  <c r="PZ1336" i="2"/>
  <c r="QD1334" i="2"/>
  <c r="PY1336" i="2"/>
  <c r="QC1334" i="2"/>
  <c r="QD1335" i="2"/>
  <c r="PZ1334" i="2"/>
  <c r="QC1335" i="2"/>
  <c r="PY1334" i="2"/>
  <c r="QC1336" i="2"/>
  <c r="PY1335" i="2"/>
  <c r="QB1336" i="2"/>
  <c r="QD1336" i="2"/>
  <c r="QD1179" i="2"/>
  <c r="QE1207" i="2"/>
  <c r="QA1334" i="2"/>
  <c r="QE1336" i="2"/>
  <c r="QE1334" i="2"/>
  <c r="TI1577" i="2"/>
  <c r="TI1575" i="2"/>
  <c r="TI1574" i="2"/>
  <c r="SY1581" i="2"/>
  <c r="SX1581" i="2"/>
  <c r="SZ1580" i="2"/>
  <c r="SX1580" i="2"/>
  <c r="SZ1579" i="2"/>
  <c r="SY1579" i="2"/>
  <c r="SX1579" i="2"/>
  <c r="SZ1581" i="2"/>
  <c r="TI1576" i="2"/>
  <c r="SY1580" i="2"/>
  <c r="SN1582" i="2"/>
  <c r="SP1581" i="2"/>
  <c r="SO1581" i="2"/>
  <c r="SP1580" i="2"/>
  <c r="SO1580" i="2"/>
  <c r="SN1580" i="2"/>
  <c r="SP1579" i="2"/>
  <c r="SO1582" i="2"/>
  <c r="SX1582" i="2"/>
  <c r="NW1576" i="2"/>
  <c r="PG1574" i="2" s="1" a="1"/>
  <c r="SO1579" i="2"/>
  <c r="SZ1582" i="2"/>
  <c r="NM1577" i="2"/>
  <c r="NM1575" i="2"/>
  <c r="NM1574" i="2"/>
  <c r="OW1574" i="2" s="1" a="1"/>
  <c r="NW1577" i="2"/>
  <c r="SN1581" i="2"/>
  <c r="NL1579" i="2"/>
  <c r="OV1579" i="2" s="1" a="1"/>
  <c r="QD1784" i="2"/>
  <c r="PZ1786" i="2"/>
  <c r="NM2031" i="2"/>
  <c r="NL2031" i="2"/>
  <c r="NN2030" i="2"/>
  <c r="NM2030" i="2"/>
  <c r="NL2030" i="2"/>
  <c r="NN2029" i="2"/>
  <c r="NM2029" i="2"/>
  <c r="NL2029" i="2"/>
  <c r="NM2032" i="2"/>
  <c r="NN2031" i="2"/>
  <c r="NM1580" i="2"/>
  <c r="TI1582" i="2"/>
  <c r="PZ1785" i="2"/>
  <c r="QD1786" i="2"/>
  <c r="SN2032" i="2"/>
  <c r="SP2031" i="2"/>
  <c r="SO2031" i="2"/>
  <c r="SN2031" i="2"/>
  <c r="SP2030" i="2"/>
  <c r="SO2030" i="2"/>
  <c r="SN2030" i="2"/>
  <c r="SP2029" i="2"/>
  <c r="SN2029" i="2"/>
  <c r="SO2032" i="2"/>
  <c r="NN1580" i="2"/>
  <c r="TJ1582" i="2"/>
  <c r="QA1785" i="2"/>
  <c r="QE1786" i="2"/>
  <c r="SO2029" i="2"/>
  <c r="PX1784" i="2"/>
  <c r="QB1785" i="2"/>
  <c r="NM2027" i="2"/>
  <c r="NM2026" i="2"/>
  <c r="NM2025" i="2"/>
  <c r="SP2032" i="2"/>
  <c r="NB1582" i="2"/>
  <c r="NM1581" i="2"/>
  <c r="TI1579" i="2"/>
  <c r="UR1579" i="2" s="1" a="1"/>
  <c r="PY1784" i="2"/>
  <c r="QC1785" i="2"/>
  <c r="NM2024" i="2"/>
  <c r="NB2032" i="2"/>
  <c r="ND2031" i="2"/>
  <c r="NC2031" i="2"/>
  <c r="NB2031" i="2"/>
  <c r="ND2030" i="2"/>
  <c r="NC2030" i="2"/>
  <c r="NB2030" i="2"/>
  <c r="ND2029" i="2"/>
  <c r="NB2029" i="2"/>
  <c r="NC2032" i="2"/>
  <c r="NL1582" i="2"/>
  <c r="QD1780" i="2"/>
  <c r="QA1784" i="2"/>
  <c r="QE1785" i="2"/>
  <c r="SY2027" i="2"/>
  <c r="SY2026" i="2"/>
  <c r="SY2025" i="2"/>
  <c r="SY2024" i="2"/>
  <c r="SY2031" i="2"/>
  <c r="SX2031" i="2"/>
  <c r="SZ2030" i="2"/>
  <c r="SY2030" i="2"/>
  <c r="SX2030" i="2"/>
  <c r="SZ2029" i="2"/>
  <c r="SY2029" i="2"/>
  <c r="SX2029" i="2"/>
  <c r="SY2032" i="2"/>
  <c r="SZ2031" i="2"/>
  <c r="NM1582" i="2"/>
  <c r="QD1781" i="2"/>
  <c r="QB1784" i="2"/>
  <c r="SX2032" i="2"/>
  <c r="ET2102" i="2"/>
  <c r="EV2104" i="2"/>
  <c r="EU2104" i="2"/>
  <c r="ET2104" i="2"/>
  <c r="EW2102" i="2"/>
  <c r="EW2104" i="2"/>
  <c r="EW2103" i="2"/>
  <c r="EV2103" i="2"/>
  <c r="EU2103" i="2"/>
  <c r="ET2103" i="2"/>
  <c r="EU2102" i="2"/>
  <c r="FP2255" i="2"/>
  <c r="FP2254" i="2"/>
  <c r="FP2256" i="2"/>
  <c r="QC2291" i="2"/>
  <c r="QE2293" i="2"/>
  <c r="QE2292" i="2"/>
  <c r="QC2292" i="2"/>
  <c r="QE2294" i="2"/>
  <c r="QD2294" i="2"/>
  <c r="QC2294" i="2"/>
  <c r="QD2293" i="2"/>
  <c r="QC2293" i="2"/>
  <c r="QD2292" i="2"/>
  <c r="QE2291" i="2"/>
  <c r="QB2266" i="2"/>
  <c r="QC2267" i="2"/>
  <c r="QE2267" i="2"/>
  <c r="QD2267" i="2"/>
  <c r="QB2267" i="2"/>
  <c r="QE2266" i="2"/>
  <c r="QD2266" i="2"/>
  <c r="QC2266" i="2"/>
  <c r="QE2265" i="2"/>
  <c r="QD2265" i="2"/>
  <c r="EW2129" i="2"/>
  <c r="EV2129" i="2"/>
  <c r="EU2129" i="2"/>
  <c r="EW2128" i="2"/>
  <c r="EV2128" i="2"/>
  <c r="EU2128" i="2"/>
  <c r="EV2130" i="2"/>
  <c r="NX2032" i="2"/>
  <c r="TJ2032" i="2"/>
  <c r="EU2130" i="2"/>
  <c r="EW2130" i="2"/>
  <c r="EU2131" i="2"/>
  <c r="EV2131" i="2"/>
  <c r="NC2025" i="2"/>
  <c r="SO2025" i="2"/>
  <c r="NV2030" i="2"/>
  <c r="TH2030" i="2"/>
  <c r="EV2098" i="2"/>
  <c r="FP2098" i="2" s="1" a="1"/>
  <c r="EW2131" i="2"/>
  <c r="FM2157" i="2"/>
  <c r="NC2026" i="2"/>
  <c r="SO2026" i="2"/>
  <c r="NW2030" i="2"/>
  <c r="TI2030" i="2"/>
  <c r="EV2100" i="2"/>
  <c r="QD2263" i="2"/>
  <c r="EW2258" i="2"/>
  <c r="ET2260" i="2"/>
  <c r="EQ2260" i="2"/>
  <c r="EU2258" i="2"/>
  <c r="ET2259" i="2"/>
  <c r="EP2258" i="2"/>
  <c r="EU2259" i="2"/>
  <c r="ES2258" i="2"/>
  <c r="EP2260" i="2"/>
  <c r="HQ2501" i="2"/>
  <c r="HQ2500" i="2"/>
  <c r="HQ2499" i="2"/>
  <c r="HQ2498" i="2"/>
  <c r="JA2498" i="2" s="1" a="1"/>
  <c r="PX2421" i="2"/>
  <c r="QC2421" i="2"/>
  <c r="QA2422" i="2"/>
  <c r="DY2499" i="2"/>
  <c r="DY2500" i="2"/>
  <c r="CE2501" i="2"/>
  <c r="CE2500" i="2"/>
  <c r="CE2499" i="2"/>
  <c r="CE2498" i="2"/>
  <c r="DY2498" i="2"/>
  <c r="DY2501" i="2"/>
  <c r="IQ2501" i="2"/>
  <c r="IQ2500" i="2"/>
  <c r="IQ2499" i="2"/>
  <c r="QC2423" i="2"/>
  <c r="PY2422" i="2"/>
  <c r="QA2423" i="2"/>
  <c r="QE2421" i="2"/>
  <c r="QE2422" i="2"/>
  <c r="QA2421" i="2"/>
  <c r="QD2422" i="2"/>
  <c r="PZ2421" i="2"/>
  <c r="QC2422" i="2"/>
  <c r="PY2421" i="2"/>
  <c r="QD2423" i="2"/>
  <c r="PZ2422" i="2"/>
  <c r="QE2423" i="2"/>
  <c r="DE2498" i="2" a="1"/>
  <c r="JK2499" i="2"/>
  <c r="JK2498" i="2"/>
  <c r="JK2500" i="2"/>
  <c r="CP2503" i="2"/>
  <c r="US2661" i="2"/>
  <c r="US2662" i="2"/>
  <c r="CP2505" i="2"/>
  <c r="HP2505" i="2"/>
  <c r="HP2504" i="2"/>
  <c r="HR2503" i="2"/>
  <c r="HQ2503" i="2"/>
  <c r="IZ2503" i="2" s="1" a="1"/>
  <c r="HP2506" i="2"/>
  <c r="CN2506" i="2"/>
  <c r="FM2637" i="2"/>
  <c r="NN2667" i="2"/>
  <c r="NL2667" i="2"/>
  <c r="NL2669" i="2"/>
  <c r="NN2669" i="2"/>
  <c r="NM2669" i="2"/>
  <c r="NN2668" i="2"/>
  <c r="NM2668" i="2"/>
  <c r="NL2668" i="2"/>
  <c r="NM2667" i="2"/>
  <c r="NN2666" i="2"/>
  <c r="OV2666" i="2" s="1" a="1"/>
  <c r="NM2666" i="2"/>
  <c r="CD2503" i="2"/>
  <c r="CD2506" i="2"/>
  <c r="CF2505" i="2"/>
  <c r="CE2505" i="2"/>
  <c r="CD2504" i="2"/>
  <c r="CE2503" i="2"/>
  <c r="UH2666" i="2" a="1"/>
  <c r="CF2503" i="2"/>
  <c r="HQ2506" i="2"/>
  <c r="US2663" i="2"/>
  <c r="CO2506" i="2"/>
  <c r="CO2505" i="2"/>
  <c r="CN2505" i="2"/>
  <c r="CP2504" i="2"/>
  <c r="CO2503" i="2"/>
  <c r="IP2503" i="2" a="1"/>
  <c r="CF2504" i="2"/>
  <c r="CN2503" i="2"/>
  <c r="BV2504" i="2"/>
  <c r="DD2503" i="2" s="1" a="1"/>
  <c r="HH2506" i="2"/>
  <c r="IA2505" i="2"/>
  <c r="NM2664" i="2"/>
  <c r="NV2668" i="2"/>
  <c r="SN2666" i="2"/>
  <c r="NW2669" i="2"/>
  <c r="SP2668" i="2"/>
  <c r="IB2506" i="2"/>
  <c r="SY2661" i="2"/>
  <c r="UI2661" i="2" s="1" a="1"/>
  <c r="SN2669" i="2"/>
  <c r="BU2506" i="2"/>
  <c r="HZ2503" i="2"/>
  <c r="NW2661" i="2"/>
  <c r="PG2661" i="2" s="1" a="1"/>
  <c r="SY2662" i="2"/>
  <c r="SO2669" i="2"/>
  <c r="BV2506" i="2"/>
  <c r="HH2504" i="2"/>
  <c r="IA2503" i="2"/>
  <c r="NV2667" i="2"/>
  <c r="NW2666" i="2"/>
  <c r="NW2668" i="2"/>
  <c r="NX2666" i="2"/>
  <c r="NM2661" i="2"/>
  <c r="OW2661" i="2" s="1" a="1"/>
  <c r="NV2666" i="2"/>
  <c r="SN2667" i="2"/>
  <c r="SO2666" i="2"/>
  <c r="SO2668" i="2"/>
  <c r="SN2668" i="2"/>
  <c r="SP2667" i="2"/>
  <c r="EV2713" i="2"/>
  <c r="EV2712" i="2"/>
  <c r="EV2711" i="2"/>
  <c r="ND2669" i="2"/>
  <c r="SZ2667" i="2"/>
  <c r="TH2667" i="2"/>
  <c r="UR2666" i="2" s="1" a="1"/>
  <c r="EV2716" i="2"/>
  <c r="EU2715" i="2"/>
  <c r="ET2715" i="2"/>
  <c r="FN2715" i="2" s="1" a="1"/>
  <c r="ND2667" i="2"/>
  <c r="SZ2669" i="2"/>
  <c r="TH2669" i="2"/>
  <c r="ET2717" i="2"/>
  <c r="EV2744" i="2"/>
  <c r="EW2743" i="2"/>
  <c r="EU2743" i="2"/>
  <c r="EW2742" i="2"/>
  <c r="EV2742" i="2"/>
  <c r="EW2741" i="2"/>
  <c r="EV2717" i="2"/>
  <c r="EV2741" i="2"/>
  <c r="FO2741" i="2" s="1" a="1"/>
  <c r="FP2868" i="2"/>
  <c r="FP2867" i="2"/>
  <c r="ER2873" i="2"/>
  <c r="EV2871" i="2"/>
  <c r="ET2872" i="2"/>
  <c r="EP2871" i="2"/>
  <c r="EP2873" i="2"/>
  <c r="ER2871" i="2"/>
  <c r="EW2872" i="2"/>
  <c r="EQ2871" i="2"/>
  <c r="EU2872" i="2"/>
  <c r="ER2872" i="2"/>
  <c r="ET2873" i="2"/>
  <c r="EU2871" i="2"/>
  <c r="EW2873" i="2"/>
  <c r="EW2871" i="2"/>
  <c r="EQ2872" i="2"/>
  <c r="QA2873" i="2"/>
  <c r="QE2871" i="2"/>
  <c r="QC2872" i="2"/>
  <c r="PX2871" i="2"/>
  <c r="QB2873" i="2"/>
  <c r="QD2871" i="2"/>
  <c r="QE2872" i="2"/>
  <c r="QB2871" i="2"/>
  <c r="QC2873" i="2"/>
  <c r="PX2872" i="2"/>
  <c r="QE2873" i="2"/>
  <c r="PZ2872" i="2"/>
  <c r="QA2872" i="2"/>
  <c r="BU3114" i="2"/>
  <c r="NM3114" i="2"/>
  <c r="NM3112" i="2"/>
  <c r="NM3111" i="2"/>
  <c r="NM3113" i="2"/>
  <c r="IQ3111" i="2" a="1"/>
  <c r="DE3111" i="2" a="1"/>
  <c r="CO3114" i="2"/>
  <c r="CO3111" i="2"/>
  <c r="DO3111" i="2" a="1"/>
  <c r="CO3112" i="2"/>
  <c r="HQ3114" i="2"/>
  <c r="HQ3112" i="2"/>
  <c r="HQ3111" i="2"/>
  <c r="JK3111" i="2" a="1"/>
  <c r="CE3112" i="2"/>
  <c r="BT3118" i="2"/>
  <c r="BV3118" i="2"/>
  <c r="BU3118" i="2"/>
  <c r="BU3117" i="2"/>
  <c r="BT3117" i="2"/>
  <c r="BT3116" i="2"/>
  <c r="BV3119" i="2"/>
  <c r="SY3114" i="2"/>
  <c r="SY3112" i="2"/>
  <c r="SY3111" i="2"/>
  <c r="BU3116" i="2"/>
  <c r="BV3117" i="2"/>
  <c r="CO3117" i="2"/>
  <c r="NN3117" i="2"/>
  <c r="NM3117" i="2"/>
  <c r="NM3116" i="2"/>
  <c r="NN3118" i="2"/>
  <c r="NM3118" i="2"/>
  <c r="NL3117" i="2"/>
  <c r="NN3116" i="2"/>
  <c r="NL3116" i="2"/>
  <c r="NN3119" i="2"/>
  <c r="CO3118" i="2"/>
  <c r="NL3119" i="2"/>
  <c r="CN3118" i="2"/>
  <c r="CP3116" i="2"/>
  <c r="CO3116" i="2"/>
  <c r="CN3119" i="2"/>
  <c r="SZ3117" i="2"/>
  <c r="SY3117" i="2"/>
  <c r="SY3116" i="2"/>
  <c r="SX3119" i="2"/>
  <c r="SZ3118" i="2"/>
  <c r="SX3118" i="2"/>
  <c r="SX3117" i="2"/>
  <c r="SZ3116" i="2"/>
  <c r="CF3119" i="2"/>
  <c r="HG3118" i="2"/>
  <c r="HR3117" i="2"/>
  <c r="HZ3117" i="2"/>
  <c r="JJ3116" i="2" s="1" a="1"/>
  <c r="HH3119" i="2"/>
  <c r="HP3119" i="2"/>
  <c r="IZ3116" i="2" s="1" a="1"/>
  <c r="IA3118" i="2"/>
  <c r="CE3117" i="2"/>
  <c r="DN3116" i="2" s="1" a="1"/>
  <c r="HF3116" i="2"/>
  <c r="HQ3119" i="2"/>
  <c r="IB3118" i="2"/>
  <c r="HR3119" i="2"/>
  <c r="HZ3119" i="2"/>
  <c r="NB3118" i="2"/>
  <c r="NB3117" i="2"/>
  <c r="SO3118" i="2"/>
  <c r="SN3118" i="2"/>
  <c r="SN3117" i="2"/>
  <c r="EW3211" i="2"/>
  <c r="EV3211" i="2"/>
  <c r="EU3211" i="2"/>
  <c r="EW3210" i="2"/>
  <c r="EV3210" i="2"/>
  <c r="EU3210" i="2"/>
  <c r="ET3210" i="2"/>
  <c r="EU3212" i="2"/>
  <c r="IB3119" i="2"/>
  <c r="ET3212" i="2"/>
  <c r="EL3197" i="2" a="1"/>
  <c r="EV3212" i="2"/>
  <c r="NX3119" i="2"/>
  <c r="TJ3119" i="2"/>
  <c r="PP3211" i="2"/>
  <c r="PS3211" i="2"/>
  <c r="PP3212" i="2"/>
  <c r="PQ3212" i="2"/>
  <c r="PR3212" i="2"/>
  <c r="PS3212" i="2"/>
  <c r="PP3210" i="2"/>
  <c r="PQ3210" i="2"/>
  <c r="PR3210" i="2"/>
  <c r="TI3119" i="1"/>
  <c r="NA785" i="4" s="1"/>
  <c r="TJ3118" i="1"/>
  <c r="TI3118" i="1"/>
  <c r="NA784" i="4" s="1"/>
  <c r="TJ3117" i="1"/>
  <c r="NB783" i="4" s="1"/>
  <c r="TI3117" i="1"/>
  <c r="NA783" i="4" s="1"/>
  <c r="TH3117" i="1"/>
  <c r="MZ783" i="4" s="1"/>
  <c r="TJ3116" i="1"/>
  <c r="NB782" i="4" s="1"/>
  <c r="TJ3119" i="1"/>
  <c r="NB785" i="4" s="1"/>
  <c r="TH3116" i="1"/>
  <c r="MZ782" i="4" s="1"/>
  <c r="SX3116" i="1"/>
  <c r="MZ796" i="4" s="1"/>
  <c r="SZ3119" i="1"/>
  <c r="NB799" i="4" s="1"/>
  <c r="SY3117" i="1"/>
  <c r="NA797" i="4" s="1"/>
  <c r="SZ3117" i="1"/>
  <c r="NB797" i="4" s="1"/>
  <c r="SX3118" i="1"/>
  <c r="SZ3118" i="1"/>
  <c r="NB798" i="4" s="1"/>
  <c r="SX3119" i="1"/>
  <c r="SO3118" i="1"/>
  <c r="MZ810" i="4"/>
  <c r="SP3117" i="1"/>
  <c r="NB811" i="4" s="1"/>
  <c r="SN3117" i="1"/>
  <c r="MZ811" i="4" s="1"/>
  <c r="SP3116" i="1"/>
  <c r="NB810" i="4" s="1"/>
  <c r="AB86" i="4"/>
  <c r="JO86" i="4"/>
  <c r="Y123" i="4"/>
  <c r="Z128" i="4"/>
  <c r="JP127" i="4"/>
  <c r="UJ169" i="4"/>
  <c r="JN210" i="4"/>
  <c r="AD215" i="4"/>
  <c r="Z217" i="4"/>
  <c r="JQ215" i="4"/>
  <c r="JU216" i="4"/>
  <c r="Y224" i="4"/>
  <c r="DK226" i="4"/>
  <c r="Y232" i="4"/>
  <c r="DL231" i="4"/>
  <c r="JP230" i="4"/>
  <c r="MZ230" i="4"/>
  <c r="Y238" i="4"/>
  <c r="DK240" i="4"/>
  <c r="Y246" i="4"/>
  <c r="DL245" i="4"/>
  <c r="JP244" i="4"/>
  <c r="MZ244" i="4"/>
  <c r="Y252" i="4"/>
  <c r="DK254" i="4"/>
  <c r="Y260" i="4"/>
  <c r="DL259" i="4"/>
  <c r="JP258" i="4"/>
  <c r="MZ258" i="4"/>
  <c r="JS340" i="4"/>
  <c r="JO342" i="4"/>
  <c r="MZ349" i="4"/>
  <c r="JN355" i="4"/>
  <c r="NA355" i="4"/>
  <c r="JO368" i="4"/>
  <c r="NA369" i="4"/>
  <c r="Y380" i="4"/>
  <c r="Z385" i="4"/>
  <c r="AB384" i="4"/>
  <c r="AA384" i="4"/>
  <c r="Z384" i="4"/>
  <c r="AB383" i="4"/>
  <c r="Z383" i="4"/>
  <c r="Z87" i="4"/>
  <c r="Y129" i="4"/>
  <c r="AA232" i="4"/>
  <c r="DK232" i="4"/>
  <c r="AA246" i="4"/>
  <c r="DK246" i="4"/>
  <c r="AA260" i="4"/>
  <c r="DK260" i="4"/>
  <c r="DK535" i="4"/>
  <c r="DK538" i="4"/>
  <c r="DK536" i="4"/>
  <c r="AA87" i="4"/>
  <c r="JN87" i="4"/>
  <c r="Z129" i="4"/>
  <c r="JP128" i="4"/>
  <c r="Y209" i="4"/>
  <c r="Y216" i="4"/>
  <c r="AC217" i="4"/>
  <c r="JT215" i="4"/>
  <c r="JP217" i="4"/>
  <c r="Y229" i="4"/>
  <c r="DL232" i="4"/>
  <c r="JP231" i="4"/>
  <c r="MZ231" i="4"/>
  <c r="Y243" i="4"/>
  <c r="DL246" i="4"/>
  <c r="JP245" i="4"/>
  <c r="MZ245" i="4"/>
  <c r="Y257" i="4"/>
  <c r="DL260" i="4"/>
  <c r="JP259" i="4"/>
  <c r="MZ259" i="4"/>
  <c r="JN341" i="4"/>
  <c r="JR342" i="4"/>
  <c r="JO356" i="4"/>
  <c r="NB356" i="4"/>
  <c r="MZ362" i="4"/>
  <c r="JO369" i="4"/>
  <c r="NB370" i="4"/>
  <c r="Y384" i="4"/>
  <c r="JN513" i="4"/>
  <c r="JO515" i="4"/>
  <c r="JQ514" i="4"/>
  <c r="JP514" i="4"/>
  <c r="JO514" i="4"/>
  <c r="JQ513" i="4"/>
  <c r="JO513" i="4"/>
  <c r="DK537" i="4"/>
  <c r="AB87" i="4"/>
  <c r="AA129" i="4"/>
  <c r="Y210" i="4"/>
  <c r="Z229" i="4"/>
  <c r="DM232" i="4"/>
  <c r="Z243" i="4"/>
  <c r="DM246" i="4"/>
  <c r="Z257" i="4"/>
  <c r="DM260" i="4"/>
  <c r="MZ363" i="4"/>
  <c r="Y85" i="4"/>
  <c r="JP87" i="4"/>
  <c r="Y126" i="4"/>
  <c r="JO129" i="4"/>
  <c r="AA216" i="4"/>
  <c r="AE217" i="4"/>
  <c r="JN216" i="4"/>
  <c r="JR217" i="4"/>
  <c r="MZ223" i="4"/>
  <c r="AA229" i="4"/>
  <c r="DK229" i="4"/>
  <c r="JO232" i="4"/>
  <c r="NB231" i="4"/>
  <c r="MZ237" i="4"/>
  <c r="AA243" i="4"/>
  <c r="DK243" i="4"/>
  <c r="JO246" i="4"/>
  <c r="NB245" i="4"/>
  <c r="MZ251" i="4"/>
  <c r="AA257" i="4"/>
  <c r="DK257" i="4"/>
  <c r="JO260" i="4"/>
  <c r="NB259" i="4"/>
  <c r="JP341" i="4"/>
  <c r="JT342" i="4"/>
  <c r="JN357" i="4"/>
  <c r="NA357" i="4"/>
  <c r="MZ364" i="4"/>
  <c r="JP370" i="4"/>
  <c r="NA371" i="4"/>
  <c r="AA385" i="4"/>
  <c r="JN514" i="4"/>
  <c r="DK527" i="4"/>
  <c r="DK530" i="4"/>
  <c r="DL529" i="4"/>
  <c r="DK529" i="4"/>
  <c r="DM528" i="4"/>
  <c r="DK528" i="4"/>
  <c r="DL527" i="4"/>
  <c r="Z85" i="4"/>
  <c r="JQ87" i="4"/>
  <c r="Z126" i="4"/>
  <c r="JP129" i="4"/>
  <c r="AB216" i="4"/>
  <c r="AF217" i="4"/>
  <c r="JO216" i="4"/>
  <c r="JS217" i="4"/>
  <c r="MZ224" i="4"/>
  <c r="Y230" i="4"/>
  <c r="DL229" i="4"/>
  <c r="JP232" i="4"/>
  <c r="MZ232" i="4"/>
  <c r="MZ238" i="4"/>
  <c r="Y244" i="4"/>
  <c r="DL243" i="4"/>
  <c r="JP246" i="4"/>
  <c r="MZ246" i="4"/>
  <c r="MZ252" i="4"/>
  <c r="Y258" i="4"/>
  <c r="DL257" i="4"/>
  <c r="JP260" i="4"/>
  <c r="MZ260" i="4"/>
  <c r="JQ341" i="4"/>
  <c r="JU342" i="4"/>
  <c r="JO357" i="4"/>
  <c r="JN365" i="4"/>
  <c r="JN363" i="4"/>
  <c r="JN371" i="4"/>
  <c r="JN379" i="4"/>
  <c r="JN377" i="4"/>
  <c r="AB385" i="4"/>
  <c r="JN515" i="4"/>
  <c r="UG43" i="4"/>
  <c r="AA85" i="4"/>
  <c r="JN85" i="4"/>
  <c r="JN120" i="4"/>
  <c r="AA126" i="4"/>
  <c r="JN126" i="4"/>
  <c r="Y215" i="4"/>
  <c r="AC216" i="4"/>
  <c r="JP216" i="4"/>
  <c r="JT217" i="4"/>
  <c r="JN223" i="4"/>
  <c r="MZ225" i="4"/>
  <c r="Z230" i="4"/>
  <c r="DM229" i="4"/>
  <c r="JN229" i="4"/>
  <c r="NA232" i="4"/>
  <c r="JN237" i="4"/>
  <c r="MZ239" i="4"/>
  <c r="Z244" i="4"/>
  <c r="DM243" i="4"/>
  <c r="JN243" i="4"/>
  <c r="NA246" i="4"/>
  <c r="JN251" i="4"/>
  <c r="MZ253" i="4"/>
  <c r="Z258" i="4"/>
  <c r="DM257" i="4"/>
  <c r="JN257" i="4"/>
  <c r="NA260" i="4"/>
  <c r="JN334" i="4"/>
  <c r="JN340" i="4"/>
  <c r="JR341" i="4"/>
  <c r="JP357" i="4"/>
  <c r="JN362" i="4"/>
  <c r="JO371" i="4"/>
  <c r="JN376" i="4"/>
  <c r="JP515" i="4"/>
  <c r="DL528" i="4"/>
  <c r="UG44" i="4"/>
  <c r="AB85" i="4"/>
  <c r="JO85" i="4"/>
  <c r="JN121" i="4"/>
  <c r="Y127" i="4"/>
  <c r="JO126" i="4"/>
  <c r="JQ216" i="4"/>
  <c r="JU217" i="4"/>
  <c r="AA230" i="4"/>
  <c r="DK230" i="4"/>
  <c r="NB232" i="4"/>
  <c r="AA244" i="4"/>
  <c r="DK244" i="4"/>
  <c r="NB246" i="4"/>
  <c r="AA258" i="4"/>
  <c r="DK258" i="4"/>
  <c r="NB260" i="4"/>
  <c r="NB355" i="4"/>
  <c r="MZ355" i="4"/>
  <c r="NB369" i="4"/>
  <c r="MZ369" i="4"/>
  <c r="Y427" i="4"/>
  <c r="Z426" i="4"/>
  <c r="Y426" i="4"/>
  <c r="AA425" i="4"/>
  <c r="Y425" i="4"/>
  <c r="Z424" i="4"/>
  <c r="UG45" i="4"/>
  <c r="JN80" i="4"/>
  <c r="Y86" i="4"/>
  <c r="JP85" i="4"/>
  <c r="Y120" i="4"/>
  <c r="JN122" i="4"/>
  <c r="Z127" i="4"/>
  <c r="JP126" i="4"/>
  <c r="AA215" i="4"/>
  <c r="AE216" i="4"/>
  <c r="JN215" i="4"/>
  <c r="JR216" i="4"/>
  <c r="DK223" i="4"/>
  <c r="Y231" i="4"/>
  <c r="DL230" i="4"/>
  <c r="JP229" i="4"/>
  <c r="MZ229" i="4"/>
  <c r="DK237" i="4"/>
  <c r="Y245" i="4"/>
  <c r="DL244" i="4"/>
  <c r="JP243" i="4"/>
  <c r="MZ243" i="4"/>
  <c r="DK251" i="4"/>
  <c r="Y259" i="4"/>
  <c r="DL258" i="4"/>
  <c r="JP257" i="4"/>
  <c r="MZ257" i="4"/>
  <c r="JP340" i="4"/>
  <c r="JT341" i="4"/>
  <c r="JN354" i="4"/>
  <c r="MZ354" i="4"/>
  <c r="MZ368" i="4"/>
  <c r="Y424" i="4"/>
  <c r="DL530" i="4"/>
  <c r="JN81" i="4"/>
  <c r="Z86" i="4"/>
  <c r="JQ85" i="4"/>
  <c r="Y121" i="4"/>
  <c r="AA127" i="4"/>
  <c r="JN127" i="4"/>
  <c r="AB215" i="4"/>
  <c r="AF216" i="4"/>
  <c r="JO215" i="4"/>
  <c r="JS216" i="4"/>
  <c r="DK224" i="4"/>
  <c r="Z231" i="4"/>
  <c r="DM230" i="4"/>
  <c r="NA229" i="4"/>
  <c r="DK238" i="4"/>
  <c r="Z245" i="4"/>
  <c r="DM244" i="4"/>
  <c r="NA243" i="4"/>
  <c r="DK252" i="4"/>
  <c r="Z259" i="4"/>
  <c r="DM258" i="4"/>
  <c r="NA257" i="4"/>
  <c r="JO354" i="4"/>
  <c r="NA354" i="4"/>
  <c r="JO370" i="4"/>
  <c r="JP369" i="4"/>
  <c r="NA368" i="4"/>
  <c r="DK521" i="4"/>
  <c r="DK524" i="4"/>
  <c r="DK522" i="4"/>
  <c r="AC215" i="4"/>
  <c r="JP215" i="4"/>
  <c r="JR340" i="4"/>
  <c r="JP354" i="4"/>
  <c r="NB354" i="4"/>
  <c r="JN368" i="4"/>
  <c r="NB368" i="4"/>
  <c r="Y378" i="4"/>
  <c r="Z425" i="4"/>
  <c r="DK523" i="4"/>
  <c r="MZ383" i="4"/>
  <c r="AB513" i="4"/>
  <c r="AF514" i="4"/>
  <c r="Y528" i="4"/>
  <c r="Y542" i="4"/>
  <c r="DL541" i="4"/>
  <c r="Y550" i="4"/>
  <c r="DK552" i="4"/>
  <c r="JP555" i="4"/>
  <c r="Y556" i="4"/>
  <c r="DL555" i="4"/>
  <c r="JU643" i="4"/>
  <c r="JQ645" i="4"/>
  <c r="JN660" i="4"/>
  <c r="NA659" i="4"/>
  <c r="JN674" i="4"/>
  <c r="JN688" i="4"/>
  <c r="JO768" i="4"/>
  <c r="JS769" i="4"/>
  <c r="MZ777" i="4"/>
  <c r="MZ791" i="4"/>
  <c r="NA796" i="4"/>
  <c r="MZ805" i="4"/>
  <c r="NB383" i="4"/>
  <c r="Y419" i="4"/>
  <c r="AD513" i="4"/>
  <c r="Z515" i="4"/>
  <c r="DK542" i="4"/>
  <c r="Y552" i="4"/>
  <c r="DK556" i="4"/>
  <c r="JP660" i="4"/>
  <c r="JP674" i="4"/>
  <c r="JP688" i="4"/>
  <c r="JQ768" i="4"/>
  <c r="JU769" i="4"/>
  <c r="MZ779" i="4"/>
  <c r="MZ793" i="4"/>
  <c r="MZ807" i="4"/>
  <c r="JN385" i="4"/>
  <c r="NA384" i="4"/>
  <c r="AF513" i="4"/>
  <c r="AB515" i="4"/>
  <c r="Z529" i="4"/>
  <c r="Z543" i="4"/>
  <c r="DM542" i="4"/>
  <c r="JN557" i="4"/>
  <c r="DM556" i="4"/>
  <c r="JQ644" i="4"/>
  <c r="JU645" i="4"/>
  <c r="JO657" i="4"/>
  <c r="NB660" i="4"/>
  <c r="JO671" i="4"/>
  <c r="NB674" i="4"/>
  <c r="JO685" i="4"/>
  <c r="NB688" i="4"/>
  <c r="JN763" i="4"/>
  <c r="JS768" i="4"/>
  <c r="JO770" i="4"/>
  <c r="JO784" i="4"/>
  <c r="JO798" i="4"/>
  <c r="JO812" i="4"/>
  <c r="NB384" i="4"/>
  <c r="DK543" i="4"/>
  <c r="DK557" i="4"/>
  <c r="JP657" i="4"/>
  <c r="JP671" i="4"/>
  <c r="JP685" i="4"/>
  <c r="JT768" i="4"/>
  <c r="JP770" i="4"/>
  <c r="MZ798" i="4"/>
  <c r="JP812" i="4"/>
  <c r="MZ385" i="4"/>
  <c r="Z514" i="4"/>
  <c r="AD515" i="4"/>
  <c r="Y530" i="4"/>
  <c r="Y544" i="4"/>
  <c r="DL543" i="4"/>
  <c r="JP557" i="4"/>
  <c r="Y558" i="4"/>
  <c r="DL557" i="4"/>
  <c r="JO643" i="4"/>
  <c r="JS644" i="4"/>
  <c r="MZ652" i="4"/>
  <c r="JN658" i="4"/>
  <c r="NA657" i="4"/>
  <c r="MZ666" i="4"/>
  <c r="JN672" i="4"/>
  <c r="JN686" i="4"/>
  <c r="JU768" i="4"/>
  <c r="JQ770" i="4"/>
  <c r="JN785" i="4"/>
  <c r="JN799" i="4"/>
  <c r="NA798" i="4"/>
  <c r="JN813" i="4"/>
  <c r="NA812" i="4"/>
  <c r="DM557" i="4"/>
  <c r="JP643" i="4"/>
  <c r="JT644" i="4"/>
  <c r="JN651" i="4"/>
  <c r="MZ653" i="4"/>
  <c r="JO658" i="4"/>
  <c r="NB657" i="4"/>
  <c r="JO672" i="4"/>
  <c r="JO686" i="4"/>
  <c r="JN769" i="4"/>
  <c r="JR770" i="4"/>
  <c r="JO785" i="4"/>
  <c r="NB784" i="4"/>
  <c r="JO799" i="4"/>
  <c r="JO813" i="4"/>
  <c r="NB812" i="4"/>
  <c r="AB514" i="4"/>
  <c r="AA544" i="4"/>
  <c r="DK544" i="4"/>
  <c r="JO554" i="4"/>
  <c r="DK558" i="4"/>
  <c r="JQ643" i="4"/>
  <c r="JU644" i="4"/>
  <c r="JP658" i="4"/>
  <c r="MZ658" i="4"/>
  <c r="JP672" i="4"/>
  <c r="JP686" i="4"/>
  <c r="JO769" i="4"/>
  <c r="JS770" i="4"/>
  <c r="JP785" i="4"/>
  <c r="JP799" i="4"/>
  <c r="MZ799" i="4"/>
  <c r="JP813" i="4"/>
  <c r="MZ813" i="4"/>
  <c r="DM544" i="4"/>
  <c r="DM558" i="4"/>
  <c r="JQ769" i="4"/>
  <c r="JU770" i="4"/>
  <c r="NB813" i="4"/>
  <c r="JT643" i="4"/>
  <c r="JN768" i="4"/>
  <c r="S215" i="4"/>
  <c r="BR209" i="4" a="1"/>
  <c r="AX80" i="4" a="1"/>
  <c r="LG209" i="4" a="1"/>
  <c r="BR215" i="4" a="1"/>
  <c r="KH80" i="4" a="1"/>
  <c r="KD120" i="4" a="1"/>
  <c r="EE251" i="4" a="1"/>
  <c r="KM85" i="4" a="1"/>
  <c r="AS126" i="4" a="1"/>
  <c r="EE229" i="4" a="1"/>
  <c r="AO120" i="4" a="1"/>
  <c r="AO126" i="4" a="1"/>
  <c r="KD126" i="4" a="1"/>
  <c r="JF131" i="4"/>
  <c r="KD251" i="4" a="1"/>
  <c r="KD237" i="4" a="1"/>
  <c r="KD223" i="4" a="1"/>
  <c r="KX215" i="4" a="1"/>
  <c r="MT215" i="4" a="1"/>
  <c r="MT215" i="4" s="1"/>
  <c r="KH85" i="4" a="1"/>
  <c r="VF167" i="4" a="1"/>
  <c r="DG215" i="4" a="1"/>
  <c r="DG215" i="4" s="1"/>
  <c r="KX209" i="4" a="1"/>
  <c r="KH251" i="4" a="1"/>
  <c r="KH243" i="4" a="1"/>
  <c r="KD243" i="4" a="1"/>
  <c r="KH237" i="4" a="1"/>
  <c r="KH229" i="4" a="1"/>
  <c r="AS237" i="4" a="1"/>
  <c r="AS257" i="4" a="1"/>
  <c r="EE223" i="4" a="1"/>
  <c r="LG215" i="4" a="1"/>
  <c r="MR215" i="4" a="1"/>
  <c r="MR215" i="4" s="1"/>
  <c r="KH223" i="4" a="1"/>
  <c r="NT354" i="4" a="1"/>
  <c r="KH257" i="4" a="1"/>
  <c r="AS229" i="4" a="1"/>
  <c r="EE243" i="4" a="1"/>
  <c r="KD229" i="4" a="1"/>
  <c r="EE237" i="4" a="1"/>
  <c r="EE257" i="4" a="1"/>
  <c r="NT376" i="4" a="1"/>
  <c r="NT348" i="4" a="1"/>
  <c r="KH376" i="4" a="1"/>
  <c r="KH354" i="4" a="1"/>
  <c r="LG340" i="4" a="1"/>
  <c r="EA521" i="4" a="1"/>
  <c r="NT362" i="4" a="1"/>
  <c r="AO418" i="4" a="1"/>
  <c r="AS418" i="4" a="1"/>
  <c r="AS424" i="4" a="1"/>
  <c r="AS555" i="4" a="1"/>
  <c r="KH368" i="4" a="1"/>
  <c r="KH362" i="4" a="1"/>
  <c r="MT340" i="4" a="1"/>
  <c r="MT340" i="4" s="1"/>
  <c r="AO549" i="4" a="1"/>
  <c r="BI507" i="4" a="1"/>
  <c r="AO521" i="4" a="1"/>
  <c r="DG513" i="4" a="1"/>
  <c r="DG513" i="4" s="1"/>
  <c r="KD368" i="4" a="1"/>
  <c r="NT368" i="4" a="1"/>
  <c r="KM508" i="4" a="1"/>
  <c r="DC513" i="4" a="1"/>
  <c r="DC513" i="4" s="1"/>
  <c r="AS521" i="4" a="1"/>
  <c r="NT382" i="4" a="1"/>
  <c r="AS541" i="4" a="1"/>
  <c r="AO541" i="4" a="1"/>
  <c r="KD382" i="4" a="1"/>
  <c r="BI513" i="4" a="1"/>
  <c r="KD548" i="4" a="1"/>
  <c r="KH651" i="4" a="1"/>
  <c r="KD554" i="4" a="1"/>
  <c r="AO527" i="4" a="1"/>
  <c r="KM513" i="4" a="1"/>
  <c r="KH513" i="4" a="1"/>
  <c r="AO535" i="4" a="1"/>
  <c r="AS527" i="4" a="1"/>
  <c r="AS535" i="4" a="1"/>
  <c r="LG637" i="4" a="1"/>
  <c r="KH665" i="4" a="1"/>
  <c r="EA527" i="4" a="1"/>
  <c r="EA541" i="4" a="1"/>
  <c r="NT665" i="4" a="1"/>
  <c r="EA549" i="4" a="1"/>
  <c r="KX768" i="4" a="1"/>
  <c r="EA535" i="4" a="1"/>
  <c r="AS549" i="4" a="1"/>
  <c r="NT671" i="4" a="1"/>
  <c r="EA555" i="4" a="1"/>
  <c r="KX762" i="4" a="1"/>
  <c r="MT768" i="4" a="1"/>
  <c r="MT768" i="4" s="1"/>
  <c r="NT651" i="4" a="1"/>
  <c r="KH657" i="4" a="1"/>
  <c r="KD671" i="4" a="1"/>
  <c r="NT804" i="4" a="1"/>
  <c r="KD651" i="4" a="1"/>
  <c r="NT657" i="4" a="1"/>
  <c r="LG762" i="4" a="1"/>
  <c r="LG643" i="4" a="1"/>
  <c r="KX643" i="4" a="1"/>
  <c r="NT679" i="4" a="1"/>
  <c r="MT643" i="4" a="1"/>
  <c r="MT643" i="4" s="1"/>
  <c r="KH679" i="4" a="1"/>
  <c r="KH671" i="4" a="1"/>
  <c r="KH685" i="4" a="1"/>
  <c r="KD782" i="4" a="1"/>
  <c r="KD776" i="4" a="1"/>
  <c r="KD685" i="4" a="1"/>
  <c r="NT685" i="4" a="1"/>
  <c r="KH776" i="4" a="1"/>
  <c r="NT782" i="4" a="1"/>
  <c r="KH796" i="4" a="1"/>
  <c r="KD796" i="4" a="1"/>
  <c r="KH810" i="4" a="1"/>
  <c r="KH804" i="4" a="1"/>
  <c r="NT776" i="4" a="1"/>
  <c r="KD790" i="4" a="1"/>
  <c r="NT790" i="4" a="1"/>
  <c r="NT796" i="4" a="1"/>
  <c r="NT810" i="4" a="1"/>
  <c r="KD810" i="4" a="1"/>
  <c r="QC1077" i="1"/>
  <c r="QC1180" i="1"/>
  <c r="QD1078" i="1"/>
  <c r="QC1178" i="1"/>
  <c r="QC1206" i="1"/>
  <c r="QE1078" i="1"/>
  <c r="QD1178" i="1"/>
  <c r="QE1206" i="1"/>
  <c r="QC1079" i="1"/>
  <c r="QE1178" i="1"/>
  <c r="QC1207" i="1"/>
  <c r="QD1204" i="1"/>
  <c r="QD1079" i="1"/>
  <c r="QB1179" i="1"/>
  <c r="FQ2104" i="1"/>
  <c r="FP2104" i="1"/>
  <c r="FO2104" i="1"/>
  <c r="FN2104" i="1"/>
  <c r="FQ2103" i="1"/>
  <c r="FP2103" i="1"/>
  <c r="FO2103" i="1"/>
  <c r="FN2103" i="1"/>
  <c r="FQ2102" i="1"/>
  <c r="FN2102" i="1"/>
  <c r="FP2102" i="1"/>
  <c r="QE1205" i="1"/>
  <c r="QC1205" i="1"/>
  <c r="QE1204" i="1"/>
  <c r="QC1204" i="1"/>
  <c r="QD1206" i="1"/>
  <c r="US1576" i="1"/>
  <c r="US1575" i="1"/>
  <c r="US1574" i="1"/>
  <c r="US1577" i="1"/>
  <c r="QE1079" i="1"/>
  <c r="QC1179" i="1"/>
  <c r="QE1207" i="1"/>
  <c r="QD1205" i="1"/>
  <c r="QC1076" i="1"/>
  <c r="QD1175" i="1"/>
  <c r="QD1179" i="1"/>
  <c r="OW1574" i="1"/>
  <c r="OW1575" i="1"/>
  <c r="OW1577" i="1"/>
  <c r="UI1574" i="1" a="1"/>
  <c r="QB1178" i="1"/>
  <c r="QE1179" i="1"/>
  <c r="QB1180" i="1"/>
  <c r="QD1332" i="1"/>
  <c r="QC1334" i="1"/>
  <c r="PY1336" i="1"/>
  <c r="NM2027" i="1"/>
  <c r="NM2026" i="1"/>
  <c r="NM2025" i="1"/>
  <c r="NM2024" i="1"/>
  <c r="PZ1335" i="1"/>
  <c r="QD1336" i="1"/>
  <c r="QA1335" i="1"/>
  <c r="QE1336" i="1"/>
  <c r="NX1581" i="1"/>
  <c r="NW1581" i="1"/>
  <c r="NV1581" i="1"/>
  <c r="NX1580" i="1"/>
  <c r="NW1580" i="1"/>
  <c r="NV1580" i="1"/>
  <c r="NX1579" i="1"/>
  <c r="NW1579" i="1"/>
  <c r="PX1334" i="1"/>
  <c r="QB1335" i="1"/>
  <c r="NV1579" i="1"/>
  <c r="FM2024" i="1"/>
  <c r="PY1334" i="1"/>
  <c r="QC1335" i="1"/>
  <c r="NM1582" i="1"/>
  <c r="NL1582" i="1"/>
  <c r="NN1581" i="1"/>
  <c r="NM1581" i="1"/>
  <c r="NL1581" i="1"/>
  <c r="NN1580" i="1"/>
  <c r="NM1580" i="1"/>
  <c r="NL1580" i="1"/>
  <c r="NV1582" i="1"/>
  <c r="PZ1334" i="1"/>
  <c r="QD1335" i="1"/>
  <c r="NW1574" i="1"/>
  <c r="PG1574" i="1" s="1" a="1"/>
  <c r="SO1574" i="1"/>
  <c r="NL1579" i="1"/>
  <c r="NW1582" i="1"/>
  <c r="QD1330" i="1"/>
  <c r="QA1334" i="1"/>
  <c r="QE1335" i="1"/>
  <c r="NW1575" i="1"/>
  <c r="SO1575" i="1"/>
  <c r="NM1579" i="1"/>
  <c r="NX1582" i="1"/>
  <c r="SP1581" i="1"/>
  <c r="SO1581" i="1"/>
  <c r="SN1581" i="1"/>
  <c r="SP1580" i="1"/>
  <c r="SO1580" i="1"/>
  <c r="SN1580" i="1"/>
  <c r="SP1579" i="1"/>
  <c r="SO1579" i="1"/>
  <c r="QB1334" i="1"/>
  <c r="NW1576" i="1"/>
  <c r="SO1576" i="1"/>
  <c r="NN1579" i="1"/>
  <c r="SN1579" i="1"/>
  <c r="SY2027" i="1"/>
  <c r="SY2026" i="1"/>
  <c r="SY2025" i="1"/>
  <c r="SY2024" i="1"/>
  <c r="ND1580" i="1"/>
  <c r="SZ1582" i="1"/>
  <c r="UH1579" i="1" s="1" a="1"/>
  <c r="TH1582" i="1"/>
  <c r="PY1785" i="1"/>
  <c r="QC1786" i="1"/>
  <c r="TI1582" i="1"/>
  <c r="PZ1785" i="1"/>
  <c r="QD1786" i="1"/>
  <c r="TJ1582" i="1"/>
  <c r="QA1785" i="1"/>
  <c r="QE1786" i="1"/>
  <c r="PX1784" i="1"/>
  <c r="QB1785" i="1"/>
  <c r="SZ2031" i="1"/>
  <c r="SY2031" i="1"/>
  <c r="SX2031" i="1"/>
  <c r="SZ2030" i="1"/>
  <c r="SY2030" i="1"/>
  <c r="SX2030" i="1"/>
  <c r="SZ2029" i="1"/>
  <c r="SY2029" i="1"/>
  <c r="SX2029" i="1"/>
  <c r="SX2032" i="1"/>
  <c r="NB1582" i="1"/>
  <c r="TI1579" i="1"/>
  <c r="UR1579" i="1" s="1" a="1"/>
  <c r="PY1784" i="1"/>
  <c r="QC1785" i="1"/>
  <c r="NN2031" i="1"/>
  <c r="NM2031" i="1"/>
  <c r="NL2031" i="1"/>
  <c r="NN2030" i="1"/>
  <c r="NM2030" i="1"/>
  <c r="NL2030" i="1"/>
  <c r="NN2029" i="1"/>
  <c r="NM2029" i="1"/>
  <c r="NL2029" i="1"/>
  <c r="NL2032" i="1"/>
  <c r="SY2032" i="1"/>
  <c r="PZ1784" i="1"/>
  <c r="QD1785" i="1"/>
  <c r="SZ2032" i="1"/>
  <c r="QD1780" i="1"/>
  <c r="QA1784" i="1"/>
  <c r="QE1785" i="1"/>
  <c r="NN2032" i="1"/>
  <c r="QB1784" i="1"/>
  <c r="ND2032" i="1"/>
  <c r="NW2031" i="1"/>
  <c r="SP2032" i="1"/>
  <c r="TI2031" i="1"/>
  <c r="NW2032" i="1"/>
  <c r="TI2032" i="1"/>
  <c r="QD2293" i="1"/>
  <c r="QC2293" i="1"/>
  <c r="QE2292" i="1"/>
  <c r="QD2292" i="1"/>
  <c r="QC2292" i="1"/>
  <c r="QE2291" i="1"/>
  <c r="QD2291" i="1"/>
  <c r="QC2291" i="1"/>
  <c r="QD2294" i="1"/>
  <c r="NX2032" i="1"/>
  <c r="TJ2032" i="1"/>
  <c r="QE2293" i="1"/>
  <c r="NC2030" i="1"/>
  <c r="NV2029" i="1"/>
  <c r="SO2030" i="1"/>
  <c r="TH2029" i="1"/>
  <c r="EU2130" i="1"/>
  <c r="EW2129" i="1"/>
  <c r="EW2128" i="1"/>
  <c r="QC2294" i="1"/>
  <c r="ND2030" i="1"/>
  <c r="NW2029" i="1"/>
  <c r="SP2030" i="1"/>
  <c r="TI2029" i="1"/>
  <c r="ES2260" i="1"/>
  <c r="EW2258" i="1"/>
  <c r="ER2260" i="1"/>
  <c r="EV2258" i="1"/>
  <c r="EQ2260" i="1"/>
  <c r="EU2258" i="1"/>
  <c r="EP2260" i="1"/>
  <c r="ET2258" i="1"/>
  <c r="EW2259" i="1"/>
  <c r="ES2258" i="1"/>
  <c r="EV2259" i="1"/>
  <c r="ER2258" i="1"/>
  <c r="EU2259" i="1"/>
  <c r="EQ2258" i="1"/>
  <c r="ET2259" i="1"/>
  <c r="EP2258" i="1"/>
  <c r="EV2260" i="1"/>
  <c r="ER2259" i="1"/>
  <c r="EU2129" i="1"/>
  <c r="EP2259" i="1"/>
  <c r="SO2026" i="1"/>
  <c r="ND2031" i="1"/>
  <c r="NW2030" i="1"/>
  <c r="SP2031" i="1"/>
  <c r="TI2030" i="1"/>
  <c r="EV2098" i="1"/>
  <c r="FP2098" i="1" s="1" a="1"/>
  <c r="EV2129" i="1"/>
  <c r="EQ2259" i="1"/>
  <c r="NB2032" i="1"/>
  <c r="NX2030" i="1"/>
  <c r="TJ2030" i="1"/>
  <c r="FP2256" i="1"/>
  <c r="FP2255" i="1"/>
  <c r="EW2130" i="1"/>
  <c r="ET2260" i="1"/>
  <c r="HG2500" i="1"/>
  <c r="HG2499" i="1"/>
  <c r="HG2501" i="1"/>
  <c r="HG2498" i="1"/>
  <c r="HQ2498" i="1"/>
  <c r="HQ2499" i="1"/>
  <c r="HQ2501" i="1"/>
  <c r="HQ2500" i="1"/>
  <c r="QB2267" i="1"/>
  <c r="JK2499" i="1"/>
  <c r="JK2498" i="1"/>
  <c r="QD2419" i="1"/>
  <c r="QD2418" i="1"/>
  <c r="QD2417" i="1"/>
  <c r="SY2664" i="1"/>
  <c r="SY2663" i="1"/>
  <c r="SY2662" i="1"/>
  <c r="SY2661" i="1"/>
  <c r="UI2661" i="1" s="1" a="1"/>
  <c r="PX2422" i="1"/>
  <c r="QB2423" i="1"/>
  <c r="CF2503" i="1"/>
  <c r="IZ2503" i="1" a="1"/>
  <c r="QA2422" i="1"/>
  <c r="QE2423" i="1"/>
  <c r="BU2500" i="1"/>
  <c r="BU2499" i="1"/>
  <c r="CE2498" i="1"/>
  <c r="CE2499" i="1"/>
  <c r="OW2664" i="1"/>
  <c r="OW2663" i="1"/>
  <c r="OW2662" i="1"/>
  <c r="OW2661" i="1"/>
  <c r="US2664" i="1"/>
  <c r="US2663" i="1"/>
  <c r="US2662" i="1"/>
  <c r="US2661" i="1"/>
  <c r="PY2421" i="1"/>
  <c r="QC2422" i="1"/>
  <c r="BU2498" i="1"/>
  <c r="DE2498" i="1" s="1" a="1"/>
  <c r="CE2500" i="1"/>
  <c r="CO2500" i="1"/>
  <c r="DY2498" i="1" s="1" a="1"/>
  <c r="BU2501" i="1"/>
  <c r="CE2501" i="1"/>
  <c r="QA2421" i="1"/>
  <c r="QE2422" i="1"/>
  <c r="QB2421" i="1"/>
  <c r="PX2423" i="1"/>
  <c r="HH2505" i="1"/>
  <c r="HG2505" i="1"/>
  <c r="HH2504" i="1"/>
  <c r="HH2503" i="1"/>
  <c r="HG2503" i="1"/>
  <c r="HF2506" i="1"/>
  <c r="QC2421" i="1"/>
  <c r="PY2423" i="1"/>
  <c r="HF2503" i="1"/>
  <c r="QE2421" i="1"/>
  <c r="CD2503" i="1"/>
  <c r="CD2506" i="1"/>
  <c r="CD2505" i="1"/>
  <c r="CF2504" i="1"/>
  <c r="CE2503" i="1"/>
  <c r="HG2504" i="1"/>
  <c r="CP2506" i="1"/>
  <c r="IB2504" i="1"/>
  <c r="BU2505" i="1"/>
  <c r="CN2504" i="1"/>
  <c r="DX2503" i="1" s="1" a="1"/>
  <c r="HR2506" i="1"/>
  <c r="HZ2506" i="1"/>
  <c r="NC2668" i="1"/>
  <c r="NB2668" i="1"/>
  <c r="ND2667" i="1"/>
  <c r="NC2667" i="1"/>
  <c r="NB2667" i="1"/>
  <c r="ND2666" i="1"/>
  <c r="NC2666" i="1"/>
  <c r="NB2666" i="1"/>
  <c r="ND2668" i="1"/>
  <c r="CO2504" i="1"/>
  <c r="IA2506" i="1"/>
  <c r="NB2669" i="1"/>
  <c r="IB2506" i="1"/>
  <c r="FM2637" i="1"/>
  <c r="BV2506" i="1"/>
  <c r="DD2503" i="1" s="1" a="1"/>
  <c r="CO2505" i="1"/>
  <c r="HP2504" i="1"/>
  <c r="IA2503" i="1"/>
  <c r="JJ2503" i="1" s="1" a="1"/>
  <c r="FP2713" i="1"/>
  <c r="FP2711" i="1"/>
  <c r="FP2712" i="1"/>
  <c r="HZ2504" i="1"/>
  <c r="NL2668" i="1"/>
  <c r="NW2667" i="1"/>
  <c r="SN2666" i="1"/>
  <c r="SX2667" i="1"/>
  <c r="SP2667" i="1"/>
  <c r="NN2669" i="1"/>
  <c r="NV2669" i="1"/>
  <c r="SN2668" i="1"/>
  <c r="SX2669" i="1"/>
  <c r="NW2661" i="1"/>
  <c r="PG2661" i="1" s="1" a="1"/>
  <c r="SO2661" i="1"/>
  <c r="NL2666" i="1"/>
  <c r="NW2669" i="1"/>
  <c r="SO2668" i="1"/>
  <c r="NX2669" i="1"/>
  <c r="SP2668" i="1"/>
  <c r="NV2666" i="1"/>
  <c r="SN2669" i="1"/>
  <c r="UR2666" i="1" a="1"/>
  <c r="SY2666" i="1"/>
  <c r="SZ2668" i="1"/>
  <c r="SN2667" i="1"/>
  <c r="SO2669" i="1"/>
  <c r="EW2716" i="1"/>
  <c r="EV2868" i="1"/>
  <c r="EV2869" i="1"/>
  <c r="EV2867" i="1"/>
  <c r="TH2668" i="1"/>
  <c r="EV2717" i="1"/>
  <c r="EV2744" i="1"/>
  <c r="EU2744" i="1"/>
  <c r="EV2743" i="1"/>
  <c r="ET2715" i="1"/>
  <c r="FM2770" i="1"/>
  <c r="EV2715" i="1"/>
  <c r="EW2741" i="1"/>
  <c r="FO2741" i="1" s="1" a="1"/>
  <c r="EW2715" i="1"/>
  <c r="EU2742" i="1"/>
  <c r="QD2869" i="1"/>
  <c r="QD2868" i="1"/>
  <c r="QD2867" i="1"/>
  <c r="ES2872" i="1"/>
  <c r="EW2873" i="1"/>
  <c r="QC2871" i="1"/>
  <c r="PY2873" i="1"/>
  <c r="IA3114" i="1"/>
  <c r="IA3113" i="1"/>
  <c r="IA3111" i="1"/>
  <c r="IA3112" i="1"/>
  <c r="ET2871" i="1"/>
  <c r="EP2873" i="1"/>
  <c r="PZ2872" i="1"/>
  <c r="QD2873" i="1"/>
  <c r="QA2872" i="1"/>
  <c r="QE2873" i="1"/>
  <c r="DE3111" i="1" a="1"/>
  <c r="EV2871" i="1"/>
  <c r="FJ2871" i="1" s="1" a="1"/>
  <c r="PX2871" i="1"/>
  <c r="JA3113" i="1"/>
  <c r="JA3111" i="1"/>
  <c r="HG3112" i="1"/>
  <c r="IQ3111" i="1" s="1" a="1"/>
  <c r="HG3113" i="1"/>
  <c r="JA3112" i="1"/>
  <c r="CO3114" i="1"/>
  <c r="CO3113" i="1"/>
  <c r="CO3111" i="1"/>
  <c r="JA3114" i="1"/>
  <c r="CO3112" i="1"/>
  <c r="DO3111" i="1" a="1"/>
  <c r="BU3112" i="1"/>
  <c r="BU3113" i="1"/>
  <c r="NC3112" i="1"/>
  <c r="NC3113" i="1"/>
  <c r="NW3114" i="1"/>
  <c r="SO3113" i="1"/>
  <c r="TI3114" i="1"/>
  <c r="TI3113" i="1"/>
  <c r="TI3111" i="1"/>
  <c r="BV3116" i="1"/>
  <c r="BT3116" i="1"/>
  <c r="BV3118" i="1"/>
  <c r="BU3118" i="1"/>
  <c r="BT3118" i="1"/>
  <c r="BU3117" i="1"/>
  <c r="HH3118" i="1"/>
  <c r="HH3116" i="1"/>
  <c r="HG3116" i="1"/>
  <c r="HG3119" i="1"/>
  <c r="HF3119" i="1"/>
  <c r="HG3118" i="1"/>
  <c r="HH3117" i="1"/>
  <c r="HP3118" i="1"/>
  <c r="HR3116" i="1"/>
  <c r="HQ3116" i="1"/>
  <c r="HQ3119" i="1"/>
  <c r="HP3119" i="1"/>
  <c r="HR3118" i="1"/>
  <c r="HR3117" i="1"/>
  <c r="IA3117" i="1"/>
  <c r="IB3116" i="1"/>
  <c r="IA3116" i="1"/>
  <c r="IA3119" i="1"/>
  <c r="HZ3119" i="1"/>
  <c r="IB3118" i="1"/>
  <c r="HZ3118" i="1"/>
  <c r="BT3117" i="1"/>
  <c r="CO3119" i="1"/>
  <c r="CO3116" i="1"/>
  <c r="CN3116" i="1"/>
  <c r="CP3118" i="1"/>
  <c r="CO3118" i="1"/>
  <c r="CN3118" i="1"/>
  <c r="CO3117" i="1"/>
  <c r="HF3116" i="1"/>
  <c r="HP3116" i="1"/>
  <c r="HZ3116" i="1"/>
  <c r="HF3117" i="1"/>
  <c r="HP3117" i="1"/>
  <c r="HZ3117" i="1"/>
  <c r="NW3112" i="1"/>
  <c r="BU3119" i="1"/>
  <c r="CP3117" i="1"/>
  <c r="HF3118" i="1"/>
  <c r="HQ3118" i="1"/>
  <c r="IA3118" i="1"/>
  <c r="CE3117" i="1"/>
  <c r="CD3118" i="1"/>
  <c r="CE3118" i="1"/>
  <c r="CF3118" i="1"/>
  <c r="NC3119" i="1"/>
  <c r="ND3117" i="1"/>
  <c r="NC3117" i="1"/>
  <c r="NV3119" i="1"/>
  <c r="NV3118" i="1"/>
  <c r="NX3116" i="1"/>
  <c r="NW3116" i="1"/>
  <c r="NV3116" i="1"/>
  <c r="TH3119" i="1"/>
  <c r="MZ785" i="4" s="1"/>
  <c r="TH3118" i="1"/>
  <c r="MZ784" i="4" s="1"/>
  <c r="TI3116" i="1"/>
  <c r="NA782" i="4" s="1"/>
  <c r="NW3117" i="1"/>
  <c r="CE3116" i="1"/>
  <c r="DN3116" i="1" s="1" a="1"/>
  <c r="NB3118" i="1"/>
  <c r="NX3117" i="1"/>
  <c r="SO3116" i="1"/>
  <c r="NA810" i="4" s="1"/>
  <c r="SO3119" i="1"/>
  <c r="NA813" i="4" s="1"/>
  <c r="SN3118" i="1"/>
  <c r="MZ812" i="4" s="1"/>
  <c r="SO3117" i="1"/>
  <c r="NA811" i="4" s="1"/>
  <c r="EL3207" i="1"/>
  <c r="EL3206" i="1"/>
  <c r="EL3208" i="1"/>
  <c r="EU3212" i="1"/>
  <c r="EX3206" i="1" s="1" a="1"/>
  <c r="PP3211" i="1"/>
  <c r="PT3206" i="1" s="1" a="1"/>
  <c r="EV3212" i="1"/>
  <c r="PQ3211" i="1"/>
  <c r="NL3117" i="1"/>
  <c r="SX3117" i="1"/>
  <c r="MZ797" i="4" s="1"/>
  <c r="PR3211" i="1"/>
  <c r="NM3117" i="1"/>
  <c r="PS3211" i="1"/>
  <c r="FF3210" i="1" a="1"/>
  <c r="PP3212" i="1"/>
  <c r="QB3210" i="1" s="1" a="1"/>
  <c r="PQ3212" i="1"/>
  <c r="PR3212" i="1"/>
  <c r="NN3118" i="1"/>
  <c r="JB3118" i="2" l="1"/>
  <c r="JA3118" i="2"/>
  <c r="JB3117" i="2"/>
  <c r="JA3117" i="2"/>
  <c r="IZ3117" i="2"/>
  <c r="JB3119" i="2"/>
  <c r="IZ3118" i="2"/>
  <c r="JA3116" i="2"/>
  <c r="JB3116" i="2"/>
  <c r="JA3119" i="2"/>
  <c r="IZ3119" i="2"/>
  <c r="IZ3116" i="2"/>
  <c r="DP3116" i="2"/>
  <c r="DP3119" i="2"/>
  <c r="DO3119" i="2"/>
  <c r="DN3119" i="2"/>
  <c r="DP3117" i="2"/>
  <c r="DN3117" i="2"/>
  <c r="DO3116" i="2"/>
  <c r="DO3118" i="2"/>
  <c r="DP3118" i="2"/>
  <c r="DO3117" i="2"/>
  <c r="DN3118" i="2"/>
  <c r="DN3116" i="2"/>
  <c r="JL3119" i="2"/>
  <c r="JK3118" i="2"/>
  <c r="JJ3118" i="2"/>
  <c r="JK3117" i="2"/>
  <c r="JJ3117" i="2"/>
  <c r="JL3116" i="2"/>
  <c r="JK3119" i="2"/>
  <c r="JL3117" i="2"/>
  <c r="JJ3116" i="2"/>
  <c r="JJ3119" i="2"/>
  <c r="JK3116" i="2"/>
  <c r="JL3118" i="2"/>
  <c r="OW2666" i="2"/>
  <c r="OX2669" i="2"/>
  <c r="OX2667" i="2"/>
  <c r="OX2668" i="2"/>
  <c r="OW2668" i="2"/>
  <c r="OW2669" i="2"/>
  <c r="OV2669" i="2"/>
  <c r="OV2668" i="2"/>
  <c r="OW2667" i="2"/>
  <c r="OV2667" i="2"/>
  <c r="OX2666" i="2"/>
  <c r="OV2666" i="2"/>
  <c r="FQ2743" i="2"/>
  <c r="FO2743" i="2"/>
  <c r="FP2742" i="2"/>
  <c r="FO2742" i="2"/>
  <c r="FQ2741" i="2"/>
  <c r="FO2741" i="2"/>
  <c r="FO2744" i="2"/>
  <c r="FP2744" i="2"/>
  <c r="FP2743" i="2"/>
  <c r="FQ2742" i="2"/>
  <c r="FP2741" i="2"/>
  <c r="FQ2744" i="2"/>
  <c r="DF2505" i="2"/>
  <c r="DF2504" i="2"/>
  <c r="DE2504" i="2"/>
  <c r="DD2504" i="2"/>
  <c r="DF2506" i="2"/>
  <c r="DE2506" i="2"/>
  <c r="DD2506" i="2"/>
  <c r="DD2505" i="2"/>
  <c r="DF2503" i="2"/>
  <c r="DE2503" i="2"/>
  <c r="DE2505" i="2"/>
  <c r="DD2503" i="2"/>
  <c r="US2668" i="2"/>
  <c r="UT2667" i="2"/>
  <c r="UR2667" i="2"/>
  <c r="UT2669" i="2"/>
  <c r="UT2666" i="2"/>
  <c r="US2666" i="2"/>
  <c r="US2669" i="2"/>
  <c r="UR2669" i="2"/>
  <c r="UT2668" i="2"/>
  <c r="UR2666" i="2"/>
  <c r="UR2668" i="2"/>
  <c r="US2667" i="2"/>
  <c r="US1579" i="2"/>
  <c r="UR1579" i="2"/>
  <c r="UT1582" i="2"/>
  <c r="US1582" i="2"/>
  <c r="UR1582" i="2"/>
  <c r="UT1581" i="2"/>
  <c r="US1581" i="2"/>
  <c r="UR1581" i="2"/>
  <c r="UT1579" i="2"/>
  <c r="UR1580" i="2"/>
  <c r="UT1580" i="2"/>
  <c r="US1580" i="2"/>
  <c r="PG1577" i="2"/>
  <c r="PG1575" i="2"/>
  <c r="PG1574" i="2"/>
  <c r="PG1576" i="2"/>
  <c r="DE3114" i="2"/>
  <c r="DE3112" i="2"/>
  <c r="DE3111" i="2"/>
  <c r="DE3113" i="2"/>
  <c r="OW2664" i="2"/>
  <c r="OW2663" i="2"/>
  <c r="OW2662" i="2"/>
  <c r="OW2661" i="2"/>
  <c r="JJ2503" i="2" a="1"/>
  <c r="DE2501" i="2"/>
  <c r="DE2500" i="2"/>
  <c r="DE2499" i="2"/>
  <c r="DE2498" i="2"/>
  <c r="FJ2258" i="2" a="1"/>
  <c r="IQ3111" i="2"/>
  <c r="IQ3114" i="2"/>
  <c r="IQ3113" i="2"/>
  <c r="IQ3112" i="2"/>
  <c r="DX2503" i="2" a="1"/>
  <c r="IZ2503" i="2"/>
  <c r="IZ2506" i="2"/>
  <c r="JB2505" i="2"/>
  <c r="JA2505" i="2"/>
  <c r="IZ2504" i="2"/>
  <c r="JB2506" i="2"/>
  <c r="JA2506" i="2"/>
  <c r="JB2504" i="2"/>
  <c r="JA2504" i="2"/>
  <c r="JB2503" i="2"/>
  <c r="IZ2505" i="2"/>
  <c r="JA2503" i="2"/>
  <c r="FP2098" i="2"/>
  <c r="FP2100" i="2"/>
  <c r="FP2099" i="2"/>
  <c r="EL3197" i="2"/>
  <c r="EL3198" i="2"/>
  <c r="EL3199" i="2"/>
  <c r="FP2711" i="2" a="1"/>
  <c r="UI2663" i="2"/>
  <c r="UI2664" i="2"/>
  <c r="UI2662" i="2"/>
  <c r="UI2661" i="2"/>
  <c r="FO2128" i="2" a="1"/>
  <c r="UH2669" i="2"/>
  <c r="UI2668" i="2"/>
  <c r="UJ2667" i="2"/>
  <c r="UI2666" i="2"/>
  <c r="UJ2669" i="2"/>
  <c r="UI2669" i="2"/>
  <c r="UH2667" i="2"/>
  <c r="UH2666" i="2"/>
  <c r="UJ2668" i="2"/>
  <c r="UJ2666" i="2"/>
  <c r="UH2668" i="2"/>
  <c r="UI2667" i="2"/>
  <c r="JK3112" i="2"/>
  <c r="JK3114" i="2"/>
  <c r="JK3113" i="2"/>
  <c r="JK3111" i="2"/>
  <c r="FN2716" i="2"/>
  <c r="FQ2717" i="2"/>
  <c r="FP2717" i="2"/>
  <c r="FO2715" i="2"/>
  <c r="FP2716" i="2"/>
  <c r="FP2715" i="2"/>
  <c r="FN2715" i="2"/>
  <c r="FO2717" i="2"/>
  <c r="FN2717" i="2"/>
  <c r="FQ2716" i="2"/>
  <c r="FQ2715" i="2"/>
  <c r="FO2716" i="2"/>
  <c r="IR2503" i="2"/>
  <c r="IR2506" i="2"/>
  <c r="IQ2506" i="2"/>
  <c r="IP2506" i="2"/>
  <c r="IR2504" i="2"/>
  <c r="IQ2503" i="2"/>
  <c r="IP2503" i="2"/>
  <c r="IR2505" i="2"/>
  <c r="IQ2505" i="2"/>
  <c r="IP2504" i="2"/>
  <c r="IP2505" i="2"/>
  <c r="IQ2504" i="2"/>
  <c r="QB3210" i="2" a="1"/>
  <c r="PT3206" i="2" a="1"/>
  <c r="JA3111" i="2" a="1"/>
  <c r="JA2501" i="2"/>
  <c r="JA2500" i="2"/>
  <c r="JA2499" i="2"/>
  <c r="JA2498" i="2"/>
  <c r="OW1576" i="2"/>
  <c r="OW1575" i="2"/>
  <c r="OW1577" i="2"/>
  <c r="OW1574" i="2"/>
  <c r="DX3116" i="2" a="1"/>
  <c r="OW1581" i="2"/>
  <c r="OV1581" i="2"/>
  <c r="OX1580" i="2"/>
  <c r="OV1580" i="2"/>
  <c r="OX1579" i="2"/>
  <c r="OW1579" i="2"/>
  <c r="OV1579" i="2"/>
  <c r="OX1581" i="2"/>
  <c r="OX1582" i="2"/>
  <c r="OW1582" i="2"/>
  <c r="OV1582" i="2"/>
  <c r="OW1580" i="2"/>
  <c r="UH1579" i="2" a="1"/>
  <c r="EX3206" i="2" a="1"/>
  <c r="FF3210" i="2" a="1"/>
  <c r="DN2503" i="2" a="1"/>
  <c r="DO2498" i="2" a="1"/>
  <c r="PF1579" i="2" a="1"/>
  <c r="DD3116" i="2" a="1"/>
  <c r="DO3114" i="2"/>
  <c r="DO3112" i="2"/>
  <c r="DO3113" i="2"/>
  <c r="DO3111" i="2"/>
  <c r="FJ2871" i="2" a="1"/>
  <c r="FN2102" i="2" a="1"/>
  <c r="US1574" i="2" a="1"/>
  <c r="DY3111" i="2" a="1"/>
  <c r="IP3116" i="2" a="1"/>
  <c r="PF2666" i="2" a="1"/>
  <c r="PG2664" i="2"/>
  <c r="PG2663" i="2"/>
  <c r="PG2662" i="2"/>
  <c r="PG2661" i="2"/>
  <c r="KD804" i="4" a="1"/>
  <c r="KH382" i="4" a="1"/>
  <c r="AO555" i="4" a="1"/>
  <c r="KH348" i="4" a="1"/>
  <c r="KD348" i="4" a="1"/>
  <c r="BA120" i="4" a="1"/>
  <c r="KD665" i="4" a="1"/>
  <c r="BR513" i="4" a="1"/>
  <c r="KR508" i="4" a="1"/>
  <c r="KH790" i="4" a="1"/>
  <c r="KH554" i="4" a="1"/>
  <c r="KD257" i="4" a="1"/>
  <c r="KH548" i="4" a="1"/>
  <c r="VI43" i="4" a="1"/>
  <c r="NP679" i="4" a="1"/>
  <c r="NP685" i="4" a="1"/>
  <c r="NP671" i="4" a="1"/>
  <c r="NP657" i="4" a="1"/>
  <c r="NP651" i="4" a="1"/>
  <c r="NP665" i="4" a="1"/>
  <c r="NP804" i="4" a="1"/>
  <c r="NP790" i="4" a="1"/>
  <c r="NP776" i="4" a="1"/>
  <c r="NP810" i="4" a="1"/>
  <c r="NP796" i="4" a="1"/>
  <c r="NP782" i="4" a="1"/>
  <c r="EE541" i="4" a="1"/>
  <c r="EE521" i="4" a="1"/>
  <c r="EE549" i="4" a="1"/>
  <c r="EE555" i="4" a="1"/>
  <c r="EE527" i="4" a="1"/>
  <c r="EE535" i="4" a="1"/>
  <c r="KD354" i="4" a="1"/>
  <c r="KD376" i="4" a="1"/>
  <c r="KM80" i="4" a="1"/>
  <c r="VA167" i="4" a="1"/>
  <c r="AS80" i="4" a="1"/>
  <c r="NP382" i="4" a="1"/>
  <c r="NP368" i="4" a="1"/>
  <c r="NP354" i="4" a="1"/>
  <c r="NP376" i="4" a="1"/>
  <c r="NP362" i="4" a="1"/>
  <c r="NP348" i="4" a="1"/>
  <c r="KX340" i="4" a="1"/>
  <c r="KH782" i="4" a="1"/>
  <c r="AS243" i="4" a="1"/>
  <c r="LG768" i="4" a="1"/>
  <c r="AS383" i="4" a="1"/>
  <c r="AX383" i="4" a="1"/>
  <c r="KD362" i="4" a="1"/>
  <c r="LG334" i="4" a="1"/>
  <c r="KX334" i="4" a="1"/>
  <c r="NP251" i="4" a="1"/>
  <c r="NP243" i="4" a="1"/>
  <c r="NP237" i="4" a="1"/>
  <c r="NP257" i="4" a="1"/>
  <c r="NP223" i="4" a="1"/>
  <c r="NP229" i="4" a="1"/>
  <c r="AO257" i="4" a="1"/>
  <c r="AO251" i="4" a="1"/>
  <c r="AO237" i="4" a="1"/>
  <c r="AO243" i="4" a="1"/>
  <c r="AO229" i="4" a="1"/>
  <c r="DE215" i="4" a="1"/>
  <c r="DE215" i="4" s="1"/>
  <c r="BI209" i="4" a="1"/>
  <c r="AO223" i="4" a="1"/>
  <c r="BI215" i="4" a="1"/>
  <c r="AS378" i="4" a="1"/>
  <c r="AX378" i="4" a="1"/>
  <c r="AO424" i="4" a="1"/>
  <c r="AS251" i="4" a="1"/>
  <c r="KH126" i="4" a="1"/>
  <c r="KH120" i="4" a="1"/>
  <c r="BA223" i="4" a="1"/>
  <c r="AX85" i="4" a="1"/>
  <c r="AS85" i="4" a="1"/>
  <c r="KD679" i="4" a="1"/>
  <c r="KD657" i="4" a="1"/>
  <c r="KX637" i="4" a="1"/>
  <c r="NT257" i="4" a="1"/>
  <c r="NT251" i="4" a="1"/>
  <c r="NT229" i="4" a="1"/>
  <c r="NT237" i="4" a="1"/>
  <c r="NT243" i="4" a="1"/>
  <c r="NT223" i="4" a="1"/>
  <c r="FJ2873" i="1"/>
  <c r="FN2871" i="1"/>
  <c r="FQ2872" i="1"/>
  <c r="FM2871" i="1"/>
  <c r="FP2872" i="1"/>
  <c r="FL2871" i="1"/>
  <c r="FQ2873" i="1"/>
  <c r="FM2872" i="1"/>
  <c r="FP2873" i="1"/>
  <c r="FL2872" i="1"/>
  <c r="FO2873" i="1"/>
  <c r="FK2872" i="1"/>
  <c r="FL2873" i="1"/>
  <c r="FK2873" i="1"/>
  <c r="FO2872" i="1"/>
  <c r="FN2872" i="1"/>
  <c r="FJ2872" i="1"/>
  <c r="FQ2871" i="1"/>
  <c r="FP2871" i="1"/>
  <c r="FO2871" i="1"/>
  <c r="FK2871" i="1"/>
  <c r="FM2873" i="1"/>
  <c r="FN2873" i="1"/>
  <c r="FJ2871" i="1"/>
  <c r="JK2506" i="1"/>
  <c r="JJ2506" i="1"/>
  <c r="JK2505" i="1"/>
  <c r="JL2504" i="1"/>
  <c r="JK2504" i="1"/>
  <c r="JJ2504" i="1"/>
  <c r="JL2506" i="1"/>
  <c r="JJ2503" i="1"/>
  <c r="JL2505" i="1"/>
  <c r="JK2503" i="1"/>
  <c r="JJ2505" i="1"/>
  <c r="JL2503" i="1"/>
  <c r="DF2505" i="1"/>
  <c r="DF2504" i="1"/>
  <c r="DF2503" i="1"/>
  <c r="DE2503" i="1"/>
  <c r="DD2506" i="1"/>
  <c r="DE2505" i="1"/>
  <c r="DD2505" i="1"/>
  <c r="DE2504" i="1"/>
  <c r="DD2504" i="1"/>
  <c r="DD2503" i="1"/>
  <c r="DE2506" i="1"/>
  <c r="DF2506" i="1"/>
  <c r="UJ1579" i="1"/>
  <c r="UI1579" i="1"/>
  <c r="UH1579" i="1"/>
  <c r="UJ1582" i="1"/>
  <c r="UI1582" i="1"/>
  <c r="UH1582" i="1"/>
  <c r="UJ1581" i="1"/>
  <c r="UI1581" i="1"/>
  <c r="UH1580" i="1"/>
  <c r="UI1580" i="1"/>
  <c r="UH1581" i="1"/>
  <c r="UJ1580" i="1"/>
  <c r="UR1579" i="1"/>
  <c r="UT1582" i="1"/>
  <c r="US1582" i="1"/>
  <c r="UR1582" i="1"/>
  <c r="UT1581" i="1"/>
  <c r="US1581" i="1"/>
  <c r="UR1581" i="1"/>
  <c r="UT1580" i="1"/>
  <c r="US1580" i="1"/>
  <c r="UR1580" i="1"/>
  <c r="UT1579" i="1"/>
  <c r="US1579" i="1"/>
  <c r="PT3207" i="1"/>
  <c r="PT3206" i="1"/>
  <c r="PT3197" i="1" s="1" a="1"/>
  <c r="PT3208" i="1"/>
  <c r="IQ3112" i="1"/>
  <c r="IQ3113" i="1"/>
  <c r="IQ3114" i="1"/>
  <c r="IQ3111" i="1"/>
  <c r="EX3208" i="1"/>
  <c r="EX3207" i="1"/>
  <c r="EX3206" i="1"/>
  <c r="DN3118" i="1"/>
  <c r="DO3116" i="1"/>
  <c r="DN3116" i="1"/>
  <c r="DN3119" i="1"/>
  <c r="DP3118" i="1"/>
  <c r="DO3118" i="1"/>
  <c r="DO3117" i="1"/>
  <c r="DP3117" i="1"/>
  <c r="DP3116" i="1"/>
  <c r="DO3119" i="1"/>
  <c r="DP3119" i="1"/>
  <c r="DN3117" i="1"/>
  <c r="FQ2743" i="1"/>
  <c r="FP2743" i="1"/>
  <c r="FQ2742" i="1"/>
  <c r="FP2744" i="1"/>
  <c r="FO2744" i="1"/>
  <c r="FP2742" i="1"/>
  <c r="FO2742" i="1"/>
  <c r="FP2741" i="1"/>
  <c r="FO2743" i="1"/>
  <c r="FQ2741" i="1"/>
  <c r="FO2741" i="1"/>
  <c r="FQ2744" i="1"/>
  <c r="DY2504" i="1"/>
  <c r="DY2503" i="1"/>
  <c r="DY2506" i="1"/>
  <c r="DX2506" i="1"/>
  <c r="DZ2504" i="1"/>
  <c r="DZ2506" i="1"/>
  <c r="DZ2505" i="1"/>
  <c r="DY2505" i="1"/>
  <c r="DX2505" i="1"/>
  <c r="DX2504" i="1"/>
  <c r="DZ2503" i="1"/>
  <c r="DX2503" i="1"/>
  <c r="QC3210" i="1"/>
  <c r="QB3210" i="1"/>
  <c r="QE3212" i="1"/>
  <c r="QD3212" i="1"/>
  <c r="QC3212" i="1"/>
  <c r="QB3212" i="1"/>
  <c r="QE3211" i="1"/>
  <c r="QD3211" i="1"/>
  <c r="QC3211" i="1"/>
  <c r="QB3211" i="1"/>
  <c r="QE3210" i="1"/>
  <c r="QD3210" i="1"/>
  <c r="IZ2503" i="1"/>
  <c r="JB2506" i="1"/>
  <c r="IZ2506" i="1"/>
  <c r="JA2505" i="1"/>
  <c r="IZ2505" i="1"/>
  <c r="JB2504" i="1"/>
  <c r="JA2503" i="1"/>
  <c r="JA2506" i="1"/>
  <c r="JB2505" i="1"/>
  <c r="JA2504" i="1"/>
  <c r="IZ2504" i="1"/>
  <c r="JB2503" i="1"/>
  <c r="OV1579" i="1" a="1"/>
  <c r="IP3116" i="1" a="1"/>
  <c r="US2668" i="1"/>
  <c r="UT2666" i="1"/>
  <c r="UT2669" i="1"/>
  <c r="US2669" i="1"/>
  <c r="UR2669" i="1"/>
  <c r="UT2668" i="1"/>
  <c r="UR2668" i="1"/>
  <c r="UT2667" i="1"/>
  <c r="UR2666" i="1"/>
  <c r="US2667" i="1"/>
  <c r="UR2667" i="1"/>
  <c r="US2666" i="1"/>
  <c r="FP2100" i="1"/>
  <c r="FP2099" i="1"/>
  <c r="FP2098" i="1"/>
  <c r="DE3112" i="1"/>
  <c r="DE3113" i="1"/>
  <c r="DE3114" i="1"/>
  <c r="DE3111" i="1"/>
  <c r="DD3116" i="1" a="1"/>
  <c r="PF2666" i="1" a="1"/>
  <c r="UI1577" i="1"/>
  <c r="UI1576" i="1"/>
  <c r="UI1575" i="1"/>
  <c r="UI1574" i="1"/>
  <c r="DO3113" i="1"/>
  <c r="DO3111" i="1"/>
  <c r="DO3114" i="1"/>
  <c r="DO3112" i="1"/>
  <c r="JK3111" i="1" a="1"/>
  <c r="FP2867" i="1" a="1"/>
  <c r="DY2499" i="1"/>
  <c r="DY2501" i="1"/>
  <c r="DY2500" i="1"/>
  <c r="DY2498" i="1"/>
  <c r="DE2500" i="1"/>
  <c r="DE2499" i="1"/>
  <c r="DE2501" i="1"/>
  <c r="DE2498" i="1"/>
  <c r="EL3197" i="1" a="1"/>
  <c r="DY3111" i="1" a="1"/>
  <c r="DX3116" i="1" a="1"/>
  <c r="PG1577" i="1"/>
  <c r="PG1574" i="1"/>
  <c r="PG1576" i="1"/>
  <c r="PG1575" i="1"/>
  <c r="FN2715" i="1" a="1"/>
  <c r="DN2503" i="1" a="1"/>
  <c r="OV2666" i="1" a="1"/>
  <c r="UI2664" i="1"/>
  <c r="UI2663" i="1"/>
  <c r="UI2662" i="1"/>
  <c r="UI2661" i="1"/>
  <c r="IP2503" i="1" a="1"/>
  <c r="DO2498" i="1" a="1"/>
  <c r="JJ3116" i="1" a="1"/>
  <c r="PG2661" i="1"/>
  <c r="PG2663" i="1"/>
  <c r="PG2664" i="1"/>
  <c r="PG2662" i="1"/>
  <c r="JA2498" i="1" a="1"/>
  <c r="FO2128" i="1" a="1"/>
  <c r="FH3211" i="1"/>
  <c r="FG3211" i="1"/>
  <c r="FF3211" i="1"/>
  <c r="FI3210" i="1"/>
  <c r="FH3210" i="1"/>
  <c r="FF3210" i="1"/>
  <c r="FI3212" i="1"/>
  <c r="FH3212" i="1"/>
  <c r="FG3212" i="1"/>
  <c r="FF3212" i="1"/>
  <c r="FI3211" i="1"/>
  <c r="FG3210" i="1"/>
  <c r="IZ3116" i="1" a="1"/>
  <c r="UH2666" i="1" a="1"/>
  <c r="IQ2498" i="1" a="1"/>
  <c r="FJ2258" i="1" a="1"/>
  <c r="PF1579" i="1" a="1"/>
  <c r="DE3117" i="2" l="1"/>
  <c r="DD3116" i="2"/>
  <c r="DF3119" i="2"/>
  <c r="DE3118" i="2"/>
  <c r="DD3119" i="2"/>
  <c r="DF3118" i="2"/>
  <c r="DF3117" i="2"/>
  <c r="DD3117" i="2"/>
  <c r="DD3118" i="2"/>
  <c r="DE3116" i="2"/>
  <c r="DF3116" i="2"/>
  <c r="DE3119" i="2"/>
  <c r="UH1580" i="2"/>
  <c r="UJ1579" i="2"/>
  <c r="UI1579" i="2"/>
  <c r="UJ1582" i="2"/>
  <c r="UI1582" i="2"/>
  <c r="UH1582" i="2"/>
  <c r="UJ1581" i="2"/>
  <c r="UI1580" i="2"/>
  <c r="UI1581" i="2"/>
  <c r="UH1581" i="2"/>
  <c r="UJ1580" i="2"/>
  <c r="UH1579" i="2"/>
  <c r="FP2712" i="2"/>
  <c r="FP2713" i="2"/>
  <c r="FP2711" i="2"/>
  <c r="DY3112" i="2"/>
  <c r="DY3114" i="2"/>
  <c r="DY3113" i="2"/>
  <c r="DY3111" i="2"/>
  <c r="FQ2104" i="2"/>
  <c r="FP2104" i="2"/>
  <c r="FN2104" i="2"/>
  <c r="FQ2103" i="2"/>
  <c r="FP2103" i="2"/>
  <c r="FO2102" i="2"/>
  <c r="FO2104" i="2"/>
  <c r="FO2103" i="2"/>
  <c r="FN2103" i="2"/>
  <c r="FQ2102" i="2"/>
  <c r="FP2102" i="2"/>
  <c r="FN2102" i="2"/>
  <c r="PH1580" i="2"/>
  <c r="PG1580" i="2"/>
  <c r="PF1580" i="2"/>
  <c r="PG1579" i="2"/>
  <c r="PF1579" i="2"/>
  <c r="PH1582" i="2"/>
  <c r="PG1582" i="2"/>
  <c r="PF1581" i="2"/>
  <c r="PH1579" i="2"/>
  <c r="PF1582" i="2"/>
  <c r="PH1581" i="2"/>
  <c r="PG1581" i="2"/>
  <c r="DX3116" i="2"/>
  <c r="DX3119" i="2"/>
  <c r="DZ3118" i="2"/>
  <c r="DY3118" i="2"/>
  <c r="DX3117" i="2"/>
  <c r="DZ3119" i="2"/>
  <c r="DZ3117" i="2"/>
  <c r="DZ3116" i="2"/>
  <c r="DX3118" i="2"/>
  <c r="DY3119" i="2"/>
  <c r="DY3117" i="2"/>
  <c r="DY3116" i="2"/>
  <c r="EL3190" i="2" a="1"/>
  <c r="DO2501" i="2"/>
  <c r="DO2500" i="2"/>
  <c r="DO2499" i="2"/>
  <c r="DO2498" i="2"/>
  <c r="JA3114" i="2"/>
  <c r="JA3112" i="2"/>
  <c r="JA3111" i="2"/>
  <c r="JA3113" i="2"/>
  <c r="FP2260" i="2"/>
  <c r="FL2259" i="2"/>
  <c r="FQ2259" i="2"/>
  <c r="FM2258" i="2"/>
  <c r="FN2259" i="2"/>
  <c r="FM2259" i="2"/>
  <c r="FK2259" i="2"/>
  <c r="FQ2260" i="2"/>
  <c r="FJ2259" i="2"/>
  <c r="FO2260" i="2"/>
  <c r="FQ2258" i="2"/>
  <c r="FN2260" i="2"/>
  <c r="FP2258" i="2"/>
  <c r="FM2260" i="2"/>
  <c r="FO2258" i="2"/>
  <c r="FL2260" i="2"/>
  <c r="FN2258" i="2"/>
  <c r="FO2259" i="2"/>
  <c r="FK2260" i="2"/>
  <c r="FJ2260" i="2"/>
  <c r="FP2259" i="2"/>
  <c r="FL2258" i="2"/>
  <c r="FJ2258" i="2"/>
  <c r="FK2258" i="2"/>
  <c r="DN2505" i="2"/>
  <c r="DN2504" i="2"/>
  <c r="DP2503" i="2"/>
  <c r="DO2503" i="2"/>
  <c r="DN2506" i="2"/>
  <c r="DO2506" i="2"/>
  <c r="DP2505" i="2"/>
  <c r="DO2505" i="2"/>
  <c r="DP2504" i="2"/>
  <c r="DO2504" i="2"/>
  <c r="DP2506" i="2"/>
  <c r="DN2503" i="2"/>
  <c r="PT3208" i="2"/>
  <c r="PT3207" i="2"/>
  <c r="PT3206" i="2"/>
  <c r="PH2669" i="2"/>
  <c r="PF2669" i="2"/>
  <c r="PF2667" i="2"/>
  <c r="PG2668" i="2"/>
  <c r="PF2668" i="2"/>
  <c r="PH2667" i="2"/>
  <c r="PG2667" i="2"/>
  <c r="PH2666" i="2"/>
  <c r="PG2666" i="2"/>
  <c r="PF2666" i="2"/>
  <c r="PH2668" i="2"/>
  <c r="PG2669" i="2"/>
  <c r="QC3210" i="2"/>
  <c r="QB3210" i="2"/>
  <c r="QE3212" i="2"/>
  <c r="QD3212" i="2"/>
  <c r="QC3212" i="2"/>
  <c r="QB3212" i="2"/>
  <c r="QE3211" i="2"/>
  <c r="QD3211" i="2"/>
  <c r="QC3211" i="2"/>
  <c r="QD3210" i="2"/>
  <c r="QE3210" i="2"/>
  <c r="QB3211" i="2"/>
  <c r="FO2129" i="2"/>
  <c r="FQ2128" i="2"/>
  <c r="FP2128" i="2"/>
  <c r="FO2128" i="2"/>
  <c r="FQ2131" i="2"/>
  <c r="FP2131" i="2"/>
  <c r="FQ2129" i="2"/>
  <c r="FO2131" i="2"/>
  <c r="FQ2130" i="2"/>
  <c r="FP2130" i="2"/>
  <c r="FO2130" i="2"/>
  <c r="FP2129" i="2"/>
  <c r="FJ2873" i="2"/>
  <c r="FN2871" i="2"/>
  <c r="FP2873" i="2"/>
  <c r="FL2872" i="2"/>
  <c r="FK2872" i="2"/>
  <c r="FQ2873" i="2"/>
  <c r="FJ2872" i="2"/>
  <c r="FN2873" i="2"/>
  <c r="FP2871" i="2"/>
  <c r="FL2873" i="2"/>
  <c r="FM2871" i="2"/>
  <c r="FO2872" i="2"/>
  <c r="FM2872" i="2"/>
  <c r="FO2871" i="2"/>
  <c r="FK2871" i="2"/>
  <c r="FJ2871" i="2"/>
  <c r="FO2873" i="2"/>
  <c r="FK2873" i="2"/>
  <c r="FP2872" i="2"/>
  <c r="FN2872" i="2"/>
  <c r="FQ2872" i="2"/>
  <c r="FM2873" i="2"/>
  <c r="FQ2871" i="2"/>
  <c r="FL2871" i="2"/>
  <c r="IQ3119" i="2"/>
  <c r="IP3119" i="2"/>
  <c r="IQ3118" i="2"/>
  <c r="IP3118" i="2"/>
  <c r="IR3117" i="2"/>
  <c r="IQ3116" i="2"/>
  <c r="IR3118" i="2"/>
  <c r="IP3117" i="2"/>
  <c r="IQ3117" i="2"/>
  <c r="IR3116" i="2"/>
  <c r="IR3119" i="2"/>
  <c r="IP3116" i="2"/>
  <c r="FG3211" i="2"/>
  <c r="FF3211" i="2"/>
  <c r="FI3210" i="2"/>
  <c r="FG3210" i="2"/>
  <c r="FF3210" i="2"/>
  <c r="FI3212" i="2"/>
  <c r="FH3212" i="2"/>
  <c r="FI3211" i="2"/>
  <c r="FG3212" i="2"/>
  <c r="FF3212" i="2"/>
  <c r="FH3211" i="2"/>
  <c r="FH3210" i="2"/>
  <c r="EX3208" i="2"/>
  <c r="EX3206" i="2"/>
  <c r="EX3207" i="2"/>
  <c r="DY2504" i="2"/>
  <c r="DY2503" i="2"/>
  <c r="DX2503" i="2"/>
  <c r="DZ2506" i="2"/>
  <c r="DY2505" i="2"/>
  <c r="DZ2504" i="2"/>
  <c r="DX2504" i="2"/>
  <c r="DZ2503" i="2"/>
  <c r="DY2506" i="2"/>
  <c r="DX2505" i="2"/>
  <c r="DX2506" i="2"/>
  <c r="DZ2505" i="2"/>
  <c r="US1577" i="2"/>
  <c r="US1576" i="2"/>
  <c r="US1575" i="2"/>
  <c r="US1574" i="2"/>
  <c r="JK2506" i="2"/>
  <c r="JK2505" i="2"/>
  <c r="JJ2505" i="2"/>
  <c r="JL2504" i="2"/>
  <c r="JK2503" i="2"/>
  <c r="JL2506" i="2"/>
  <c r="JJ2506" i="2"/>
  <c r="JL2505" i="2"/>
  <c r="JK2504" i="2"/>
  <c r="JJ2504" i="2"/>
  <c r="JJ2503" i="2"/>
  <c r="JL2503" i="2"/>
  <c r="KD44" i="4" a="1"/>
  <c r="AW549" i="4" a="1"/>
  <c r="KL223" i="4" a="1"/>
  <c r="KR80" i="4" a="1"/>
  <c r="OB651" i="4" a="1"/>
  <c r="LY643" i="4" a="1"/>
  <c r="CJ215" i="4" a="1"/>
  <c r="EM229" i="4" a="1"/>
  <c r="KP671" i="4" a="1"/>
  <c r="BA126" i="4" a="1"/>
  <c r="KP651" i="4" a="1"/>
  <c r="EI521" i="4" a="1"/>
  <c r="BA541" i="4" a="1"/>
  <c r="CA513" i="4" a="1"/>
  <c r="KP354" i="4" a="1"/>
  <c r="AW527" i="4" a="1"/>
  <c r="KW85" i="4" a="1"/>
  <c r="LY762" i="4" a="1"/>
  <c r="OB810" i="4" a="1"/>
  <c r="KL382" i="4" a="1"/>
  <c r="KD163" i="4" a="1"/>
  <c r="BA257" i="4" a="1"/>
  <c r="KD716" i="4" a="1"/>
  <c r="KP665" i="4" a="1"/>
  <c r="EM257" i="4" a="1"/>
  <c r="KL368" i="4" a="1"/>
  <c r="KL810" i="4" a="1"/>
  <c r="VP167" i="4" a="1"/>
  <c r="LP762" i="4" a="1"/>
  <c r="KP796" i="4" a="1"/>
  <c r="KR513" i="4" a="1"/>
  <c r="EM243" i="4" a="1"/>
  <c r="AW535" i="4" a="1"/>
  <c r="KL796" i="4" a="1"/>
  <c r="KL126" i="4" a="1"/>
  <c r="EM223" i="4" a="1"/>
  <c r="KW513" i="4" a="1"/>
  <c r="OB348" i="4" a="1"/>
  <c r="KP657" i="4" a="1"/>
  <c r="AW126" i="4" a="1"/>
  <c r="KL651" i="4" a="1"/>
  <c r="CA507" i="4" a="1"/>
  <c r="KP229" i="4" a="1"/>
  <c r="KD591" i="4" a="1"/>
  <c r="EM237" i="4" a="1"/>
  <c r="BA555" i="4" a="1"/>
  <c r="OB685" i="4" a="1"/>
  <c r="OB354" i="4" a="1"/>
  <c r="OB671" i="4" a="1"/>
  <c r="KL782" i="4" a="1"/>
  <c r="LP209" i="4" a="1"/>
  <c r="KL671" i="4" a="1"/>
  <c r="KR85" i="4" a="1"/>
  <c r="BA237" i="4" a="1"/>
  <c r="KP376" i="4" a="1"/>
  <c r="EI555" i="4" a="1"/>
  <c r="KL548" i="4" a="1"/>
  <c r="AW541" i="4" a="1"/>
  <c r="KP810" i="4" a="1"/>
  <c r="OB679" i="4" a="1"/>
  <c r="KL229" i="4" a="1"/>
  <c r="OB362" i="4" a="1"/>
  <c r="KP679" i="4" a="1"/>
  <c r="OB665" i="4" a="1"/>
  <c r="LP768" i="4" a="1"/>
  <c r="LP215" i="4" a="1"/>
  <c r="LY215" i="4" a="1"/>
  <c r="AW418" i="4" a="1"/>
  <c r="KP804" i="4" a="1"/>
  <c r="KP243" i="4" a="1"/>
  <c r="BA549" i="4" a="1"/>
  <c r="OB368" i="4" a="1"/>
  <c r="BA229" i="4" a="1"/>
  <c r="OB790" i="4" a="1"/>
  <c r="BA535" i="4" a="1"/>
  <c r="KP368" i="4" a="1"/>
  <c r="KP362" i="4" a="1"/>
  <c r="AO461" i="4" a="1"/>
  <c r="OB796" i="4" a="1"/>
  <c r="OB782" i="4" a="1"/>
  <c r="BA424" i="4" a="1"/>
  <c r="EI527" i="4" a="1"/>
  <c r="KL685" i="4" a="1"/>
  <c r="KL243" i="4" a="1"/>
  <c r="OB382" i="4" a="1"/>
  <c r="BA527" i="4" a="1"/>
  <c r="EA251" i="4" a="1"/>
  <c r="EA237" i="4" a="1"/>
  <c r="EA257" i="4" a="1"/>
  <c r="EA243" i="4" a="1"/>
  <c r="EA229" i="4" a="1"/>
  <c r="EA223" i="4" a="1"/>
  <c r="KL554" i="4" a="1"/>
  <c r="KP237" i="4" a="1"/>
  <c r="LY209" i="4" a="1"/>
  <c r="KP776" i="4" a="1"/>
  <c r="OB657" i="4" a="1"/>
  <c r="EI541" i="4" a="1"/>
  <c r="OB776" i="4" a="1"/>
  <c r="KP685" i="4" a="1"/>
  <c r="KL790" i="4" a="1"/>
  <c r="LY340" i="4" a="1"/>
  <c r="KP251" i="4" a="1"/>
  <c r="IQ2500" i="1"/>
  <c r="IQ2499" i="1"/>
  <c r="IQ2498" i="1"/>
  <c r="IQ2501" i="1"/>
  <c r="EL3199" i="1"/>
  <c r="EL3198" i="1"/>
  <c r="EL3197" i="1"/>
  <c r="PH2669" i="1"/>
  <c r="PG2669" i="1"/>
  <c r="PF2669" i="1"/>
  <c r="PH2668" i="1"/>
  <c r="PG2668" i="1"/>
  <c r="PF2668" i="1"/>
  <c r="PH2667" i="1"/>
  <c r="PG2667" i="1"/>
  <c r="PF2666" i="1"/>
  <c r="PF2667" i="1"/>
  <c r="PH2666" i="1"/>
  <c r="PG2666" i="1"/>
  <c r="QF3206" i="1" a="1"/>
  <c r="UH2669" i="1"/>
  <c r="UI2667" i="1"/>
  <c r="UI2666" i="1"/>
  <c r="UJ2668" i="1"/>
  <c r="UI2668" i="1"/>
  <c r="UH2668" i="1"/>
  <c r="UJ2667" i="1"/>
  <c r="UH2667" i="1"/>
  <c r="UJ2666" i="1"/>
  <c r="UH2666" i="1"/>
  <c r="UI2669" i="1"/>
  <c r="UJ2669" i="1"/>
  <c r="OV1581" i="1"/>
  <c r="OX1580" i="1"/>
  <c r="OW1580" i="1"/>
  <c r="OV1580" i="1"/>
  <c r="OX1579" i="1"/>
  <c r="OW1579" i="1"/>
  <c r="OV1579" i="1"/>
  <c r="OX1582" i="1"/>
  <c r="OW1582" i="1"/>
  <c r="OV1582" i="1"/>
  <c r="OX1581" i="1"/>
  <c r="OW1581" i="1"/>
  <c r="JK3114" i="1"/>
  <c r="JK3113" i="1"/>
  <c r="JK3111" i="1"/>
  <c r="JK3112" i="1"/>
  <c r="EX3197" i="1" a="1"/>
  <c r="OW2666" i="1"/>
  <c r="OV2666" i="1"/>
  <c r="OX2669" i="1"/>
  <c r="OW2669" i="1"/>
  <c r="OV2669" i="1"/>
  <c r="OX2668" i="1"/>
  <c r="OW2668" i="1"/>
  <c r="OV2668" i="1"/>
  <c r="OX2666" i="1"/>
  <c r="OX2667" i="1"/>
  <c r="OW2667" i="1"/>
  <c r="OV2667" i="1"/>
  <c r="DO2498" i="1"/>
  <c r="DO2499" i="1"/>
  <c r="DO2501" i="1"/>
  <c r="DO2500" i="1"/>
  <c r="FP2869" i="1"/>
  <c r="FP2868" i="1"/>
  <c r="FP2867" i="1"/>
  <c r="DY3117" i="1"/>
  <c r="DY3116" i="1"/>
  <c r="DX3116" i="1"/>
  <c r="DX3119" i="1"/>
  <c r="DZ3118" i="1"/>
  <c r="DY3118" i="1"/>
  <c r="DZ3117" i="1"/>
  <c r="DX3118" i="1"/>
  <c r="DZ3116" i="1"/>
  <c r="DY3119" i="1"/>
  <c r="DZ3119" i="1"/>
  <c r="DX3117" i="1"/>
  <c r="PG1580" i="1"/>
  <c r="PF1580" i="1"/>
  <c r="PH1579" i="1"/>
  <c r="PG1579" i="1"/>
  <c r="PF1579" i="1"/>
  <c r="PH1582" i="1"/>
  <c r="PG1582" i="1"/>
  <c r="PF1582" i="1"/>
  <c r="PH1580" i="1"/>
  <c r="PG1581" i="1"/>
  <c r="PF1581" i="1"/>
  <c r="PH1581" i="1"/>
  <c r="FP2129" i="1"/>
  <c r="FO2129" i="1"/>
  <c r="FO2128" i="1"/>
  <c r="FQ2131" i="1"/>
  <c r="FP2131" i="1"/>
  <c r="FO2131" i="1"/>
  <c r="FQ2130" i="1"/>
  <c r="FP2130" i="1"/>
  <c r="FO2130" i="1"/>
  <c r="FQ2129" i="1"/>
  <c r="FQ2128" i="1"/>
  <c r="FP2128" i="1"/>
  <c r="DN2505" i="1"/>
  <c r="DN2504" i="1"/>
  <c r="DN2503" i="1"/>
  <c r="DP2506" i="1"/>
  <c r="DO2505" i="1"/>
  <c r="DP2503" i="1"/>
  <c r="DO2503" i="1"/>
  <c r="DO2506" i="1"/>
  <c r="DN2506" i="1"/>
  <c r="DO2504" i="1"/>
  <c r="DP2505" i="1"/>
  <c r="DP2504" i="1"/>
  <c r="DF3118" i="1"/>
  <c r="DE3116" i="1"/>
  <c r="DD3116" i="1"/>
  <c r="DD3119" i="1"/>
  <c r="DE3118" i="1"/>
  <c r="DD3118" i="1"/>
  <c r="DE3117" i="1"/>
  <c r="DF3117" i="1"/>
  <c r="DF3116" i="1"/>
  <c r="DE3119" i="1"/>
  <c r="DF3119" i="1"/>
  <c r="DD3117" i="1"/>
  <c r="JA2498" i="1"/>
  <c r="JA2499" i="1"/>
  <c r="JA2500" i="1"/>
  <c r="JA2501" i="1"/>
  <c r="IR2503" i="1"/>
  <c r="IQ2503" i="1"/>
  <c r="IR2506" i="1"/>
  <c r="IP2506" i="1"/>
  <c r="IR2505" i="1"/>
  <c r="IQ2505" i="1"/>
  <c r="IP2504" i="1"/>
  <c r="IQ2506" i="1"/>
  <c r="IP2505" i="1"/>
  <c r="IR2504" i="1"/>
  <c r="IQ2504" i="1"/>
  <c r="IP2503" i="1"/>
  <c r="JK3119" i="1"/>
  <c r="JJ3117" i="1"/>
  <c r="JL3116" i="1"/>
  <c r="JJ3116" i="1"/>
  <c r="JL3119" i="1"/>
  <c r="JJ3119" i="1"/>
  <c r="JL3118" i="1"/>
  <c r="JJ3118" i="1"/>
  <c r="JK3118" i="1"/>
  <c r="JL3117" i="1"/>
  <c r="JK3116" i="1"/>
  <c r="JK3117" i="1"/>
  <c r="IZ3116" i="1"/>
  <c r="IZ3117" i="1"/>
  <c r="JB3116" i="1"/>
  <c r="JA3119" i="1"/>
  <c r="IZ3119" i="1"/>
  <c r="JB3118" i="1"/>
  <c r="IZ3118" i="1"/>
  <c r="JB3119" i="1"/>
  <c r="JA3118" i="1"/>
  <c r="JB3117" i="1"/>
  <c r="JA3117" i="1"/>
  <c r="JA3116" i="1"/>
  <c r="FQ2715" i="1"/>
  <c r="FN2716" i="1"/>
  <c r="FP2715" i="1"/>
  <c r="FN2715" i="1"/>
  <c r="FP2717" i="1"/>
  <c r="FQ2716" i="1"/>
  <c r="FN2717" i="1"/>
  <c r="FP2716" i="1"/>
  <c r="FO2716" i="1"/>
  <c r="FO2715" i="1"/>
  <c r="FO2717" i="1"/>
  <c r="FQ2717" i="1"/>
  <c r="FK2260" i="1"/>
  <c r="FO2258" i="1"/>
  <c r="FJ2260" i="1"/>
  <c r="FN2258" i="1"/>
  <c r="FQ2259" i="1"/>
  <c r="FM2258" i="1"/>
  <c r="FP2259" i="1"/>
  <c r="FL2258" i="1"/>
  <c r="FO2259" i="1"/>
  <c r="FK2258" i="1"/>
  <c r="FN2259" i="1"/>
  <c r="FJ2258" i="1"/>
  <c r="FQ2260" i="1"/>
  <c r="FM2259" i="1"/>
  <c r="FP2260" i="1"/>
  <c r="FL2259" i="1"/>
  <c r="FN2260" i="1"/>
  <c r="FJ2259" i="1"/>
  <c r="FL2260" i="1"/>
  <c r="FK2259" i="1"/>
  <c r="FQ2258" i="1"/>
  <c r="FP2258" i="1"/>
  <c r="FM2260" i="1"/>
  <c r="FO2260" i="1"/>
  <c r="IR3116" i="1"/>
  <c r="IP3117" i="1"/>
  <c r="IQ3116" i="1"/>
  <c r="IQ3119" i="1"/>
  <c r="IP3119" i="1"/>
  <c r="IR3118" i="1"/>
  <c r="IP3118" i="1"/>
  <c r="IQ3118" i="1"/>
  <c r="IR3117" i="1"/>
  <c r="IQ3117" i="1"/>
  <c r="IP3116" i="1"/>
  <c r="IR3119" i="1"/>
  <c r="PT3199" i="1"/>
  <c r="PT3198" i="1"/>
  <c r="PT3197" i="1"/>
  <c r="PT3190" i="1" s="1" a="1"/>
  <c r="FJ3206" i="1" a="1"/>
  <c r="DY3114" i="1"/>
  <c r="DY3113" i="1"/>
  <c r="DY3111" i="1"/>
  <c r="DY3112" i="1"/>
  <c r="FJ3206" i="2" l="1" a="1"/>
  <c r="EX3197" i="2" a="1"/>
  <c r="EL3190" i="2"/>
  <c r="EL3185" i="2" s="1" a="1"/>
  <c r="EL3192" i="2"/>
  <c r="EL3191" i="2"/>
  <c r="QF3206" i="2" a="1"/>
  <c r="PT3197" i="2" a="1"/>
  <c r="KP382" i="4" a="1"/>
  <c r="NX776" i="4" a="1"/>
  <c r="NX229" i="4" a="1"/>
  <c r="BA243" i="4" a="1"/>
  <c r="LP637" i="4" a="1"/>
  <c r="NX362" i="4" a="1"/>
  <c r="NX796" i="4" a="1"/>
  <c r="KP782" i="4" a="1"/>
  <c r="NX665" i="4" a="1"/>
  <c r="AW229" i="4" a="1"/>
  <c r="LP340" i="4" a="1"/>
  <c r="NX657" i="4" a="1"/>
  <c r="EM541" i="4" a="1"/>
  <c r="AW237" i="4" a="1"/>
  <c r="BH85" i="4" a="1"/>
  <c r="LY768" i="4" a="1"/>
  <c r="NX790" i="4" a="1"/>
  <c r="NX257" i="4" a="1"/>
  <c r="OB243" i="4" a="1"/>
  <c r="NX223" i="4" a="1"/>
  <c r="NX782" i="4" a="1"/>
  <c r="NX651" i="4" a="1"/>
  <c r="KL354" i="4" a="1"/>
  <c r="BC85" i="4" a="1"/>
  <c r="NX237" i="4" a="1"/>
  <c r="OB237" i="4" a="1"/>
  <c r="NX679" i="4" a="1"/>
  <c r="KP790" i="4" a="1"/>
  <c r="KP554" i="4" a="1"/>
  <c r="KL362" i="4" a="1"/>
  <c r="EM549" i="4" a="1"/>
  <c r="VK167" i="4" a="1"/>
  <c r="CJ513" i="4" a="1"/>
  <c r="NX685" i="4" a="1"/>
  <c r="AW243" i="4" a="1"/>
  <c r="KP126" i="4" a="1"/>
  <c r="KL804" i="4" a="1"/>
  <c r="BE521" i="4" a="1"/>
  <c r="EM535" i="4" a="1"/>
  <c r="KL657" i="4" a="1"/>
  <c r="KP548" i="4" a="1"/>
  <c r="NX671" i="4" a="1"/>
  <c r="EM521" i="4" a="1"/>
  <c r="KL348" i="4" a="1"/>
  <c r="NX810" i="4" a="1"/>
  <c r="KL679" i="4" a="1"/>
  <c r="BE120" i="4" a="1"/>
  <c r="BC383" i="4" a="1"/>
  <c r="AW424" i="4" a="1"/>
  <c r="BA251" i="4" a="1"/>
  <c r="NX354" i="4" a="1"/>
  <c r="NX376" i="4" a="1"/>
  <c r="NX804" i="4" a="1"/>
  <c r="CA209" i="4" a="1"/>
  <c r="CA215" i="4" a="1"/>
  <c r="OB223" i="4" a="1"/>
  <c r="AW251" i="4" a="1"/>
  <c r="AW555" i="4" a="1"/>
  <c r="EM527" i="4" a="1"/>
  <c r="NX243" i="4" a="1"/>
  <c r="KT237" i="4" a="1"/>
  <c r="AW223" i="4" a="1"/>
  <c r="KL665" i="4" a="1"/>
  <c r="AW257" i="4" a="1"/>
  <c r="EM555" i="4" a="1"/>
  <c r="NX348" i="4" a="1"/>
  <c r="KL257" i="4" a="1"/>
  <c r="KT776" i="4" a="1"/>
  <c r="BH383" i="4" a="1"/>
  <c r="NX382" i="4" a="1"/>
  <c r="KT120" i="4" a="1"/>
  <c r="OB257" i="4" a="1"/>
  <c r="QF3208" i="1"/>
  <c r="QF3207" i="1"/>
  <c r="QF3206" i="1"/>
  <c r="EX3199" i="1"/>
  <c r="EX3198" i="1"/>
  <c r="EX3197" i="1"/>
  <c r="EX3190" i="1" s="1" a="1"/>
  <c r="EL3190" i="1" a="1"/>
  <c r="FJ3208" i="1"/>
  <c r="FJ3207" i="1"/>
  <c r="FJ3206" i="1"/>
  <c r="PT3192" i="1"/>
  <c r="PT3191" i="1"/>
  <c r="PT3190" i="1"/>
  <c r="PT3185" i="1" s="1" a="1"/>
  <c r="PT3199" i="2" l="1"/>
  <c r="PT3197" i="2"/>
  <c r="PT3190" i="2" s="1" a="1"/>
  <c r="PT3198" i="2"/>
  <c r="EL3185" i="2"/>
  <c r="EL3181" i="2" s="1" a="1"/>
  <c r="EL3187" i="2"/>
  <c r="EL3186" i="2"/>
  <c r="QF3208" i="2"/>
  <c r="QF3206" i="2"/>
  <c r="QF3197" i="2" s="1" a="1"/>
  <c r="QF3207" i="2"/>
  <c r="EX3199" i="2"/>
  <c r="EX3198" i="2"/>
  <c r="EX3197" i="2"/>
  <c r="FJ3208" i="2"/>
  <c r="FJ3207" i="2"/>
  <c r="FJ3206" i="2"/>
  <c r="LB513" i="4" a="1"/>
  <c r="KT368" i="4" a="1"/>
  <c r="LB85" i="4" a="1"/>
  <c r="OF368" i="4" a="1"/>
  <c r="BM80" i="4" a="1"/>
  <c r="BE549" i="4" a="1"/>
  <c r="KT243" i="4" a="1"/>
  <c r="BE418" i="4" a="1"/>
  <c r="KT651" i="4" a="1"/>
  <c r="EI223" i="4" a="1"/>
  <c r="KT782" i="4" a="1"/>
  <c r="BE527" i="4" a="1"/>
  <c r="BE535" i="4" a="1"/>
  <c r="KT810" i="4" a="1"/>
  <c r="KT796" i="4" a="1"/>
  <c r="KT382" i="4" a="1"/>
  <c r="KT685" i="4" a="1"/>
  <c r="KT671" i="4" a="1"/>
  <c r="KT376" i="4" a="1"/>
  <c r="MH215" i="4" a="1"/>
  <c r="BE126" i="4" a="1"/>
  <c r="EI251" i="4" a="1"/>
  <c r="EI237" i="4" a="1"/>
  <c r="EI243" i="4" a="1"/>
  <c r="OF251" i="4" a="1"/>
  <c r="BM378" i="4" a="1"/>
  <c r="EI229" i="4" a="1"/>
  <c r="BE541" i="4" a="1"/>
  <c r="KT126" i="4" a="1"/>
  <c r="LB80" i="4" a="1"/>
  <c r="KT229" i="4" a="1"/>
  <c r="EI257" i="4" a="1"/>
  <c r="PT3187" i="1"/>
  <c r="PT3185" i="1"/>
  <c r="PT3186" i="1"/>
  <c r="FJ3197" i="1" a="1"/>
  <c r="EL3192" i="1"/>
  <c r="EL3191" i="1"/>
  <c r="EL3190" i="1"/>
  <c r="EL3185" i="1" s="1" a="1"/>
  <c r="EX3192" i="1"/>
  <c r="EX3191" i="1"/>
  <c r="EX3190" i="1"/>
  <c r="EX3185" i="1" s="1" a="1"/>
  <c r="QF3197" i="1" a="1"/>
  <c r="PT3190" i="2" l="1"/>
  <c r="PT3191" i="2"/>
  <c r="PT3192" i="2"/>
  <c r="EX3190" i="2" a="1"/>
  <c r="QF3199" i="2"/>
  <c r="QF3198" i="2"/>
  <c r="QF3197" i="2"/>
  <c r="QF3190" i="2" s="1" a="1"/>
  <c r="EL3182" i="2"/>
  <c r="EL3181" i="2"/>
  <c r="EL3183" i="2"/>
  <c r="FJ3197" i="2" a="1"/>
  <c r="OF243" i="4" a="1"/>
  <c r="OF257" i="4" a="1"/>
  <c r="OF796" i="4" a="1"/>
  <c r="BM85" i="4" a="1"/>
  <c r="KT804" i="4" a="1"/>
  <c r="CS215" i="4" a="1"/>
  <c r="KT348" i="4" a="1"/>
  <c r="BE424" i="4" a="1"/>
  <c r="OF229" i="4" a="1"/>
  <c r="MH340" i="4" a="1"/>
  <c r="OF685" i="4" a="1"/>
  <c r="OF665" i="4" a="1"/>
  <c r="OF223" i="4" a="1"/>
  <c r="OF657" i="4" a="1"/>
  <c r="OF362" i="4" a="1"/>
  <c r="EQ535" i="4" a="1"/>
  <c r="OF354" i="4" a="1"/>
  <c r="OF790" i="4" a="1"/>
  <c r="OF810" i="4" a="1"/>
  <c r="CS209" i="4" a="1"/>
  <c r="BM383" i="4" a="1"/>
  <c r="KT354" i="4" a="1"/>
  <c r="OF782" i="4" a="1"/>
  <c r="OF376" i="4" a="1"/>
  <c r="BE257" i="4" a="1"/>
  <c r="OF671" i="4" a="1"/>
  <c r="MH637" i="4" a="1"/>
  <c r="VU167" i="4" a="1"/>
  <c r="BE555" i="4" a="1"/>
  <c r="KT679" i="4" a="1"/>
  <c r="BE243" i="4" a="1"/>
  <c r="BE229" i="4" a="1"/>
  <c r="OF679" i="4" a="1"/>
  <c r="OF804" i="4" a="1"/>
  <c r="KT362" i="4" a="1"/>
  <c r="OF348" i="4" a="1"/>
  <c r="BE251" i="4" a="1"/>
  <c r="EQ549" i="4" a="1"/>
  <c r="OF382" i="4" a="1"/>
  <c r="KT665" i="4" a="1"/>
  <c r="OF776" i="4" a="1"/>
  <c r="KT657" i="4" a="1"/>
  <c r="QF3199" i="1"/>
  <c r="QF3198" i="1"/>
  <c r="QF3197" i="1"/>
  <c r="EX3187" i="1"/>
  <c r="EX3186" i="1"/>
  <c r="EX3185" i="1"/>
  <c r="EX3181" i="1" s="1" a="1"/>
  <c r="EL3187" i="1"/>
  <c r="EL3186" i="1"/>
  <c r="EL3185" i="1"/>
  <c r="EL3181" i="1" s="1" a="1"/>
  <c r="FJ3198" i="1"/>
  <c r="FJ3197" i="1"/>
  <c r="FJ3190" i="1" s="1" a="1"/>
  <c r="FJ3199" i="1"/>
  <c r="PT3181" i="1" a="1"/>
  <c r="PT3185" i="2" l="1" a="1"/>
  <c r="FJ3199" i="2"/>
  <c r="FJ3198" i="2"/>
  <c r="FJ3197" i="2"/>
  <c r="FJ3190" i="2" s="1" a="1"/>
  <c r="EL3176" i="2" a="1"/>
  <c r="QF3190" i="2"/>
  <c r="QF3192" i="2"/>
  <c r="QF3191" i="2"/>
  <c r="EX3190" i="2"/>
  <c r="EX3191" i="2"/>
  <c r="EX3192" i="2"/>
  <c r="EQ223" i="4" a="1"/>
  <c r="EQ251" i="4" a="1"/>
  <c r="EQ243" i="4" a="1"/>
  <c r="EQ257" i="4" a="1"/>
  <c r="FJ3192" i="1"/>
  <c r="FJ3191" i="1"/>
  <c r="FJ3190" i="1"/>
  <c r="EL3183" i="1"/>
  <c r="EL3182" i="1"/>
  <c r="EL3181" i="1"/>
  <c r="EL3176" i="1" s="1" a="1"/>
  <c r="EX3183" i="1"/>
  <c r="EX3181" i="1"/>
  <c r="EX3182" i="1"/>
  <c r="QF3190" i="1" a="1"/>
  <c r="PT3182" i="1"/>
  <c r="PT3181" i="1"/>
  <c r="PT3183" i="1"/>
  <c r="EX3185" i="2" l="1" a="1"/>
  <c r="QF3185" i="2" a="1"/>
  <c r="EL3178" i="2"/>
  <c r="EL3177" i="2"/>
  <c r="EL3176" i="2"/>
  <c r="FJ3192" i="2"/>
  <c r="FJ3191" i="2"/>
  <c r="FJ3190" i="2"/>
  <c r="FJ3185" i="2" s="1" a="1"/>
  <c r="PT3185" i="2"/>
  <c r="PT3186" i="2"/>
  <c r="PT3187" i="2"/>
  <c r="PT3176" i="1" a="1"/>
  <c r="QF3192" i="1"/>
  <c r="QF3191" i="1"/>
  <c r="QF3190" i="1"/>
  <c r="EX3176" i="1" a="1"/>
  <c r="EL3177" i="1"/>
  <c r="EL3176" i="1"/>
  <c r="EL3167" i="1" s="1" a="1"/>
  <c r="EL3178" i="1"/>
  <c r="FJ3185" i="1" a="1"/>
  <c r="EX3187" i="2" l="1"/>
  <c r="EX3185" i="2"/>
  <c r="EX3181" i="2" s="1" a="1"/>
  <c r="EX3186" i="2"/>
  <c r="PT3181" i="2" a="1"/>
  <c r="FJ3185" i="2"/>
  <c r="FJ3181" i="2" s="1" a="1"/>
  <c r="FJ3187" i="2"/>
  <c r="FJ3186" i="2"/>
  <c r="EL3167" i="2" a="1"/>
  <c r="QF3187" i="2"/>
  <c r="QF3186" i="2"/>
  <c r="QF3185" i="2"/>
  <c r="QF3181" i="2" s="1" a="1"/>
  <c r="EL3168" i="1"/>
  <c r="EL3167" i="1"/>
  <c r="EL3169" i="1"/>
  <c r="FJ3187" i="1"/>
  <c r="FJ3186" i="1"/>
  <c r="FJ3185" i="1"/>
  <c r="EX3177" i="1"/>
  <c r="EX3176" i="1"/>
  <c r="EX3178" i="1"/>
  <c r="QF3185" i="1" a="1"/>
  <c r="PT3177" i="1"/>
  <c r="PT3178" i="1"/>
  <c r="PT3176" i="1"/>
  <c r="PT3167" i="1" s="1" a="1"/>
  <c r="EL3169" i="2" l="1"/>
  <c r="EL3168" i="2"/>
  <c r="EL3167" i="2"/>
  <c r="QF3182" i="2"/>
  <c r="QF3181" i="2"/>
  <c r="QF3183" i="2"/>
  <c r="FJ3181" i="2"/>
  <c r="FJ3176" i="2" s="1" a="1"/>
  <c r="FJ3183" i="2"/>
  <c r="FJ3182" i="2"/>
  <c r="PT3183" i="2"/>
  <c r="PT3182" i="2"/>
  <c r="PT3181" i="2"/>
  <c r="EX3182" i="2"/>
  <c r="EX3183" i="2"/>
  <c r="EX3181" i="2"/>
  <c r="EX3176" i="2" s="1" a="1"/>
  <c r="PT3168" i="1"/>
  <c r="PT3167" i="1"/>
  <c r="PT3169" i="1"/>
  <c r="EX3167" i="1" a="1"/>
  <c r="FJ3181" i="1" a="1"/>
  <c r="QF3187" i="1"/>
  <c r="QF3186" i="1"/>
  <c r="QF3185" i="1"/>
  <c r="QF3181" i="1" s="1" a="1"/>
  <c r="AM3121" i="1" a="1"/>
  <c r="FY3121" i="1" a="1"/>
  <c r="EA2818" i="1" a="1"/>
  <c r="PT3176" i="2" l="1" a="1"/>
  <c r="EX3178" i="2"/>
  <c r="EX3177" i="2"/>
  <c r="EX3176" i="2"/>
  <c r="FY3121" i="2" a="1"/>
  <c r="AM3121" i="2" a="1"/>
  <c r="EA2818" i="2" a="1"/>
  <c r="QF3176" i="2" a="1"/>
  <c r="FJ3178" i="2"/>
  <c r="FJ3177" i="2"/>
  <c r="FJ3176" i="2"/>
  <c r="FJ3167" i="2" s="1" a="1"/>
  <c r="QF3183" i="1"/>
  <c r="QF3182" i="1"/>
  <c r="QF3181" i="1"/>
  <c r="FY3122" i="1"/>
  <c r="FY3123" i="1"/>
  <c r="FY3121" i="1"/>
  <c r="EA2818" i="1"/>
  <c r="EA2820" i="1"/>
  <c r="EA2819" i="1"/>
  <c r="EX3167" i="1"/>
  <c r="EX3169" i="1"/>
  <c r="EX3168" i="1"/>
  <c r="AM3122" i="1"/>
  <c r="AM3123" i="1"/>
  <c r="AM3121" i="1"/>
  <c r="FJ3183" i="1"/>
  <c r="FJ3182" i="1"/>
  <c r="FJ3181" i="1"/>
  <c r="RG3121" i="1" a="1"/>
  <c r="LU3121" i="1" a="1"/>
  <c r="PI2818" i="1" a="1"/>
  <c r="EA2819" i="2" l="1"/>
  <c r="EA2820" i="2"/>
  <c r="EA2818" i="2"/>
  <c r="AM3121" i="2"/>
  <c r="AM3123" i="2"/>
  <c r="AM3122" i="2"/>
  <c r="FJ3169" i="2"/>
  <c r="FJ3168" i="2"/>
  <c r="FJ3167" i="2"/>
  <c r="FY3123" i="2"/>
  <c r="FY3121" i="2"/>
  <c r="FY3122" i="2"/>
  <c r="EX3167" i="2" a="1"/>
  <c r="PT3178" i="2"/>
  <c r="PT3176" i="2"/>
  <c r="PT3167" i="2" s="1" a="1"/>
  <c r="PT3177" i="2"/>
  <c r="QF3178" i="2"/>
  <c r="QF3177" i="2"/>
  <c r="QF3176" i="2"/>
  <c r="QF3167" i="2" s="1" a="1"/>
  <c r="PI2818" i="1"/>
  <c r="PI2819" i="1"/>
  <c r="PI2820" i="1"/>
  <c r="LU3122" i="1"/>
  <c r="LU3123" i="1"/>
  <c r="LU3121" i="1"/>
  <c r="RG3122" i="1"/>
  <c r="RG3121" i="1"/>
  <c r="RG3123" i="1"/>
  <c r="HI3121" i="1" a="1"/>
  <c r="BW3121" i="1" a="1"/>
  <c r="EU2818" i="1" a="1"/>
  <c r="FJ3176" i="1" a="1"/>
  <c r="GS3121" i="1" a="1"/>
  <c r="GI3121" i="1" a="1"/>
  <c r="FY3111" i="1" a="1"/>
  <c r="AW3121" i="1" a="1"/>
  <c r="BG3121" i="1" a="1"/>
  <c r="AM3111" i="1" a="1"/>
  <c r="QF3176" i="1" a="1"/>
  <c r="IS3121" i="2" l="1" a="1"/>
  <c r="DG3121" i="2" a="1"/>
  <c r="FO2818" i="2" a="1"/>
  <c r="GS3121" i="2" a="1"/>
  <c r="GI3121" i="2" a="1"/>
  <c r="FY3111" i="2" a="1"/>
  <c r="QF3169" i="2"/>
  <c r="QF3167" i="2"/>
  <c r="QF3168" i="2"/>
  <c r="AW3121" i="2" a="1"/>
  <c r="BG3121" i="2" a="1"/>
  <c r="AM3111" i="2" a="1"/>
  <c r="PT3169" i="2"/>
  <c r="PT3168" i="2"/>
  <c r="PT3167" i="2"/>
  <c r="EX3169" i="2"/>
  <c r="EX3168" i="2"/>
  <c r="EX3167" i="2"/>
  <c r="GS3121" i="1"/>
  <c r="GS3123" i="1"/>
  <c r="GS3122" i="1"/>
  <c r="EU2820" i="1"/>
  <c r="EU2819" i="1"/>
  <c r="EU2818" i="1"/>
  <c r="HI3122" i="1"/>
  <c r="HI3121" i="1"/>
  <c r="HI3123" i="1"/>
  <c r="BW3122" i="1"/>
  <c r="BW3123" i="1"/>
  <c r="BW3121" i="1"/>
  <c r="QF3177" i="1"/>
  <c r="QF3176" i="1"/>
  <c r="QF3178" i="1"/>
  <c r="RQ3121" i="1" a="1"/>
  <c r="SA3121" i="1" a="1"/>
  <c r="RG3111" i="1" a="1"/>
  <c r="AM3114" i="1"/>
  <c r="AM3112" i="1"/>
  <c r="AM3113" i="1"/>
  <c r="AM3111" i="1"/>
  <c r="AJ3039" i="1" s="1" a="1"/>
  <c r="BG3121" i="1"/>
  <c r="BG3111" i="1" s="1" a="1"/>
  <c r="BG3123" i="1"/>
  <c r="BG3122" i="1"/>
  <c r="MO3121" i="1" a="1"/>
  <c r="ME3121" i="1" a="1"/>
  <c r="LU3111" i="1" a="1"/>
  <c r="FY3114" i="1"/>
  <c r="FY3112" i="1"/>
  <c r="FY3111" i="1"/>
  <c r="FY3113" i="1"/>
  <c r="AW3122" i="1"/>
  <c r="AW3121" i="1"/>
  <c r="AW3123" i="1"/>
  <c r="GI3122" i="1"/>
  <c r="GI3121" i="1"/>
  <c r="GI3123" i="1"/>
  <c r="FJ3176" i="1"/>
  <c r="FJ3167" i="1" s="1" a="1"/>
  <c r="FJ3178" i="1"/>
  <c r="FJ3177" i="1"/>
  <c r="AM3112" i="2" l="1"/>
  <c r="AM3113" i="2"/>
  <c r="AM3111" i="2"/>
  <c r="AJ3039" i="2" s="1" a="1"/>
  <c r="AM3114" i="2"/>
  <c r="BG3123" i="2"/>
  <c r="BG3122" i="2"/>
  <c r="BG3121" i="2"/>
  <c r="AW3123" i="2"/>
  <c r="AW3122" i="2"/>
  <c r="AW3121" i="2"/>
  <c r="SQ3121" i="2" a="1"/>
  <c r="NE3121" i="2" a="1"/>
  <c r="QC2818" i="2" a="1"/>
  <c r="FY3113" i="2"/>
  <c r="FY3111" i="2"/>
  <c r="FV3039" i="2" s="1" a="1"/>
  <c r="FY3114" i="2"/>
  <c r="FY3112" i="2"/>
  <c r="HI3121" i="2" a="1"/>
  <c r="BW3121" i="2" a="1"/>
  <c r="EU2818" i="2" a="1"/>
  <c r="GI3123" i="2"/>
  <c r="GI3122" i="2"/>
  <c r="GI3121" i="2"/>
  <c r="GS3123" i="2"/>
  <c r="GS3122" i="2"/>
  <c r="GS3121" i="2"/>
  <c r="RG3121" i="2" a="1"/>
  <c r="LU3121" i="2" a="1"/>
  <c r="PI2818" i="2" a="1"/>
  <c r="FO2819" i="2"/>
  <c r="FO2820" i="2"/>
  <c r="FO2818" i="2"/>
  <c r="DG3121" i="2"/>
  <c r="DG3123" i="2"/>
  <c r="DG3122" i="2"/>
  <c r="IS3123" i="2"/>
  <c r="IS3122" i="2"/>
  <c r="IS3121" i="2"/>
  <c r="GI3111" i="1" a="1"/>
  <c r="GS3111" i="1" a="1"/>
  <c r="CG3121" i="1" a="1"/>
  <c r="CQ3121" i="1" a="1"/>
  <c r="BW3111" i="1" a="1"/>
  <c r="FJ3168" i="1"/>
  <c r="FJ3169" i="1"/>
  <c r="FJ3167" i="1"/>
  <c r="BG3112" i="1"/>
  <c r="BG3114" i="1"/>
  <c r="BG3113" i="1"/>
  <c r="BG3111" i="1"/>
  <c r="AJ3042" i="1"/>
  <c r="AJ3041" i="1"/>
  <c r="AJ3040" i="1"/>
  <c r="AJ3039" i="1"/>
  <c r="ME3122" i="1"/>
  <c r="ME3121" i="1"/>
  <c r="ME3111" i="1" s="1" a="1"/>
  <c r="ME3123" i="1"/>
  <c r="QF3167" i="1" a="1"/>
  <c r="AW3111" i="1" a="1"/>
  <c r="IC3121" i="1" a="1"/>
  <c r="HS3121" i="1" a="1"/>
  <c r="HI3111" i="1" a="1"/>
  <c r="FV3039" i="1" a="1"/>
  <c r="MO3121" i="1"/>
  <c r="MO3122" i="1"/>
  <c r="MO3123" i="1"/>
  <c r="RG3114" i="1"/>
  <c r="RG3113" i="1"/>
  <c r="RG3112" i="1"/>
  <c r="RG3111" i="1"/>
  <c r="SA3121" i="1"/>
  <c r="SA3123" i="1"/>
  <c r="SA3122" i="1"/>
  <c r="LU3114" i="1"/>
  <c r="LU3112" i="1"/>
  <c r="LU3113" i="1"/>
  <c r="LU3111" i="1"/>
  <c r="RQ3122" i="1"/>
  <c r="RQ3121" i="1"/>
  <c r="RQ3123" i="1"/>
  <c r="MO3111" i="1" l="1" a="1"/>
  <c r="MO3112" i="1" s="1"/>
  <c r="GS3111" i="2" a="1"/>
  <c r="GS3111" i="2" s="1"/>
  <c r="QC2820" i="2"/>
  <c r="QC2819" i="2"/>
  <c r="QC2818" i="2"/>
  <c r="NE3122" i="2"/>
  <c r="NE3121" i="2"/>
  <c r="NE3123" i="2"/>
  <c r="FV3042" i="2"/>
  <c r="FV3041" i="2"/>
  <c r="FV3040" i="2"/>
  <c r="FV3039" i="2"/>
  <c r="GI3111" i="2" a="1"/>
  <c r="SQ3123" i="2"/>
  <c r="SQ3122" i="2"/>
  <c r="SQ3121" i="2"/>
  <c r="AW3111" i="2" a="1"/>
  <c r="EU2820" i="2"/>
  <c r="EU2819" i="2"/>
  <c r="EU2818" i="2"/>
  <c r="BW3123" i="2"/>
  <c r="BW3121" i="2"/>
  <c r="BW3122" i="2"/>
  <c r="BG3111" i="2" a="1"/>
  <c r="RG3123" i="2"/>
  <c r="RG3122" i="2"/>
  <c r="RG3121" i="2"/>
  <c r="JC3121" i="2" a="1"/>
  <c r="IS3111" i="2" a="1"/>
  <c r="PI2819" i="2"/>
  <c r="PI2820" i="2"/>
  <c r="PI2818" i="2"/>
  <c r="AJ3042" i="2"/>
  <c r="AJ3041" i="2"/>
  <c r="AJ3040" i="2"/>
  <c r="AJ3039" i="2"/>
  <c r="DQ3121" i="2" a="1"/>
  <c r="DG3111" i="2" a="1"/>
  <c r="HI3122" i="2"/>
  <c r="HI3121" i="2"/>
  <c r="HI3123" i="2"/>
  <c r="LU3123" i="2"/>
  <c r="LU3122" i="2"/>
  <c r="LU3121" i="2"/>
  <c r="GI3113" i="1"/>
  <c r="GI3112" i="1"/>
  <c r="GI3111" i="1"/>
  <c r="GI3114" i="1"/>
  <c r="HI3114" i="1"/>
  <c r="HI3113" i="1"/>
  <c r="HI3112" i="1"/>
  <c r="HI3111" i="1"/>
  <c r="HF3039" i="1" s="1" a="1"/>
  <c r="AN2950" i="1" a="1"/>
  <c r="FV3041" i="1"/>
  <c r="FV3042" i="1"/>
  <c r="FV3040" i="1"/>
  <c r="FV3039" i="1"/>
  <c r="IC3121" i="1"/>
  <c r="IC3123" i="1"/>
  <c r="IC3122" i="1"/>
  <c r="SA3111" i="1" a="1"/>
  <c r="AW3113" i="1"/>
  <c r="AW3112" i="1"/>
  <c r="AW3111" i="1"/>
  <c r="AW3114" i="1"/>
  <c r="GS3112" i="1"/>
  <c r="GS3111" i="1"/>
  <c r="GS3114" i="1"/>
  <c r="GS3113" i="1"/>
  <c r="HS3122" i="1"/>
  <c r="HS3121" i="1"/>
  <c r="HS3123" i="1"/>
  <c r="RD3039" i="1" a="1"/>
  <c r="QF3167" i="1"/>
  <c r="QF3169" i="1"/>
  <c r="QF3168" i="1"/>
  <c r="DG3121" i="1" a="1"/>
  <c r="IS3121" i="1" a="1"/>
  <c r="FO2818" i="1" a="1"/>
  <c r="ME3113" i="1"/>
  <c r="ME3112" i="1"/>
  <c r="ME3111" i="1"/>
  <c r="ME3114" i="1"/>
  <c r="RQ3111" i="1" a="1"/>
  <c r="BW3114" i="1"/>
  <c r="BW3113" i="1"/>
  <c r="BW3112" i="1"/>
  <c r="BW3111" i="1"/>
  <c r="AT3039" i="1" a="1"/>
  <c r="BD3039" i="1" a="1"/>
  <c r="CQ3121" i="1"/>
  <c r="CQ3123" i="1"/>
  <c r="CQ3122" i="1"/>
  <c r="LR3039" i="1" a="1"/>
  <c r="CG3122" i="1"/>
  <c r="CG3121" i="1"/>
  <c r="CG3111" i="1" s="1" a="1"/>
  <c r="CG3123" i="1"/>
  <c r="MO3111" i="1" l="1"/>
  <c r="MO3113" i="1"/>
  <c r="MO3114" i="1"/>
  <c r="GS3112" i="2"/>
  <c r="GS3113" i="2"/>
  <c r="GS3114" i="2"/>
  <c r="CQ3121" i="2" a="1"/>
  <c r="CG3121" i="2" a="1"/>
  <c r="BW3111" i="2" a="1"/>
  <c r="MO3121" i="2" a="1"/>
  <c r="LU3111" i="2" a="1"/>
  <c r="ME3121" i="2" a="1"/>
  <c r="HS3121" i="2" a="1"/>
  <c r="IC3121" i="2" a="1"/>
  <c r="HI3111" i="2" a="1"/>
  <c r="JC3123" i="2"/>
  <c r="JC3122" i="2"/>
  <c r="JC3121" i="2"/>
  <c r="TK3121" i="2" a="1"/>
  <c r="TA3121" i="2" a="1"/>
  <c r="SQ3111" i="2" a="1"/>
  <c r="SA3121" i="2" a="1"/>
  <c r="RQ3121" i="2" a="1"/>
  <c r="RG3111" i="2" a="1"/>
  <c r="DG3111" i="2"/>
  <c r="DD3039" i="2" s="1" a="1"/>
  <c r="DG3114" i="2"/>
  <c r="DG3112" i="2"/>
  <c r="DG3113" i="2"/>
  <c r="IS3114" i="2"/>
  <c r="IS3111" i="2"/>
  <c r="IS3113" i="2"/>
  <c r="IS3112" i="2"/>
  <c r="DQ3123" i="2"/>
  <c r="DQ3122" i="2"/>
  <c r="DQ3121" i="2"/>
  <c r="GI3114" i="2"/>
  <c r="GI3112" i="2"/>
  <c r="GI3113" i="2"/>
  <c r="GI3111" i="2"/>
  <c r="NY3121" i="2" a="1"/>
  <c r="NO3121" i="2" a="1"/>
  <c r="NE3111" i="2" a="1"/>
  <c r="AW3114" i="2"/>
  <c r="AW3112" i="2"/>
  <c r="AW3113" i="2"/>
  <c r="AW3111" i="2"/>
  <c r="AT3039" i="2" a="1"/>
  <c r="BD3039" i="2" a="1"/>
  <c r="BG3114" i="2"/>
  <c r="BG3112" i="2"/>
  <c r="BG3111" i="2"/>
  <c r="BG3113" i="2"/>
  <c r="GF3039" i="2" a="1"/>
  <c r="GP3039" i="2" a="1"/>
  <c r="FZ2950" i="2" a="1"/>
  <c r="BT3039" i="1" a="1"/>
  <c r="AP3039" i="1" a="1"/>
  <c r="SQ3121" i="1" a="1"/>
  <c r="NE3121" i="1" a="1"/>
  <c r="QC2818" i="1" a="1"/>
  <c r="RD3039" i="1"/>
  <c r="RD3042" i="1"/>
  <c r="RD3040" i="1"/>
  <c r="RD3041" i="1"/>
  <c r="SA3114" i="1"/>
  <c r="SA3113" i="1"/>
  <c r="SA3111" i="1"/>
  <c r="SA3112" i="1"/>
  <c r="AN2951" i="1"/>
  <c r="AN2953" i="1"/>
  <c r="AN2952" i="1"/>
  <c r="AN2950" i="1"/>
  <c r="RQ3111" i="1"/>
  <c r="RQ3114" i="1"/>
  <c r="RQ3113" i="1"/>
  <c r="RQ3112" i="1"/>
  <c r="HF3041" i="1"/>
  <c r="HF3040" i="1"/>
  <c r="HF3039" i="1"/>
  <c r="HF3042" i="1"/>
  <c r="LR3041" i="1"/>
  <c r="LR3040" i="1"/>
  <c r="LR3042" i="1"/>
  <c r="LR3039" i="1"/>
  <c r="HS3111" i="1" a="1"/>
  <c r="LX3039" i="1" a="1"/>
  <c r="IC3111" i="1" a="1"/>
  <c r="GP3039" i="1" a="1"/>
  <c r="GF3039" i="1" a="1"/>
  <c r="CQ3111" i="1" a="1"/>
  <c r="BD3042" i="1"/>
  <c r="BD3041" i="1"/>
  <c r="BD3040" i="1"/>
  <c r="BD3039" i="1"/>
  <c r="FO2820" i="1"/>
  <c r="FO2818" i="1"/>
  <c r="FO2819" i="1"/>
  <c r="FZ2950" i="1" a="1"/>
  <c r="GB3039" i="1" a="1"/>
  <c r="IS3122" i="1"/>
  <c r="IS3121" i="1"/>
  <c r="IS3123" i="1"/>
  <c r="CG3111" i="1"/>
  <c r="CG3114" i="1"/>
  <c r="CG3112" i="1"/>
  <c r="CG3113" i="1"/>
  <c r="AT3040" i="1"/>
  <c r="AT3039" i="1"/>
  <c r="AT3041" i="1"/>
  <c r="AT3042" i="1"/>
  <c r="DG3122" i="1"/>
  <c r="DG3121" i="1"/>
  <c r="DG3123" i="1"/>
  <c r="LV2950" i="1" a="1"/>
  <c r="CQ3123" i="2" l="1"/>
  <c r="CQ3122" i="2"/>
  <c r="CQ3121" i="2"/>
  <c r="GF3042" i="2"/>
  <c r="GF3040" i="2"/>
  <c r="GF3039" i="2"/>
  <c r="GF3041" i="2"/>
  <c r="NE3114" i="2"/>
  <c r="NE3111" i="2"/>
  <c r="NE3113" i="2"/>
  <c r="NE3112" i="2"/>
  <c r="IP3039" i="2" a="1"/>
  <c r="JM3121" i="2" a="1"/>
  <c r="JC3111" i="2" a="1"/>
  <c r="TK3123" i="2"/>
  <c r="TK3122" i="2"/>
  <c r="TK3121" i="2"/>
  <c r="TK3111" i="2" s="1" a="1"/>
  <c r="AN2950" i="2" a="1"/>
  <c r="NY3123" i="2"/>
  <c r="NY3121" i="2"/>
  <c r="NY3122" i="2"/>
  <c r="GB3039" i="2" a="1"/>
  <c r="HI3114" i="2"/>
  <c r="HI3111" i="2"/>
  <c r="HI3113" i="2"/>
  <c r="HI3112" i="2"/>
  <c r="NO3123" i="2"/>
  <c r="NO3122" i="2"/>
  <c r="NO3121" i="2"/>
  <c r="NO3111" i="2" s="1" a="1"/>
  <c r="IC3123" i="2"/>
  <c r="IC3122" i="2"/>
  <c r="IC3121" i="2"/>
  <c r="RG3113" i="2"/>
  <c r="RG3111" i="2"/>
  <c r="RG3114" i="2"/>
  <c r="RG3112" i="2"/>
  <c r="ME3123" i="2"/>
  <c r="ME3122" i="2"/>
  <c r="ME3121" i="2"/>
  <c r="AT3041" i="2"/>
  <c r="AT3039" i="2"/>
  <c r="AT3042" i="2"/>
  <c r="AT3040" i="2"/>
  <c r="EA3121" i="2" a="1"/>
  <c r="DQ3111" i="2" a="1"/>
  <c r="RQ3123" i="2"/>
  <c r="RQ3122" i="2"/>
  <c r="RQ3121" i="2"/>
  <c r="LU3113" i="2"/>
  <c r="LU3111" i="2"/>
  <c r="LR3039" i="2" s="1" a="1"/>
  <c r="LU3112" i="2"/>
  <c r="LU3114" i="2"/>
  <c r="HS3123" i="2"/>
  <c r="HS3122" i="2"/>
  <c r="HS3121" i="2"/>
  <c r="AP3039" i="2" a="1"/>
  <c r="SA3123" i="2"/>
  <c r="SA3122" i="2"/>
  <c r="SA3121" i="2"/>
  <c r="SA3111" i="2" s="1" a="1"/>
  <c r="MO3123" i="2"/>
  <c r="MO3122" i="2"/>
  <c r="MO3121" i="2"/>
  <c r="BD3042" i="2"/>
  <c r="BD3040" i="2"/>
  <c r="BD3039" i="2"/>
  <c r="BD3041" i="2"/>
  <c r="FZ2953" i="2"/>
  <c r="FZ2952" i="2"/>
  <c r="FZ2950" i="2"/>
  <c r="FZ2951" i="2"/>
  <c r="SQ3114" i="2"/>
  <c r="SQ3111" i="2"/>
  <c r="SQ3113" i="2"/>
  <c r="SQ3112" i="2"/>
  <c r="BW3113" i="2"/>
  <c r="BW3114" i="2"/>
  <c r="BW3112" i="2"/>
  <c r="BW3111" i="2"/>
  <c r="BT3039" i="2" s="1" a="1"/>
  <c r="DD3042" i="2"/>
  <c r="DD3041" i="2"/>
  <c r="DD3040" i="2"/>
  <c r="DD3039" i="2"/>
  <c r="GP3042" i="2"/>
  <c r="GP3040" i="2"/>
  <c r="GP3039" i="2"/>
  <c r="GP3041" i="2"/>
  <c r="TA3123" i="2"/>
  <c r="TA3122" i="2"/>
  <c r="TA3121" i="2"/>
  <c r="TA3111" i="2" s="1" a="1"/>
  <c r="CG3123" i="2"/>
  <c r="CG3122" i="2"/>
  <c r="CG3121" i="2"/>
  <c r="BT3042" i="1"/>
  <c r="BT3041" i="1"/>
  <c r="BT3040" i="1"/>
  <c r="BT3039" i="1"/>
  <c r="LV2951" i="1"/>
  <c r="LV2953" i="1"/>
  <c r="LV2952" i="1"/>
  <c r="LV2950" i="1"/>
  <c r="NF2950" i="1" s="1" a="1"/>
  <c r="CQ3112" i="1"/>
  <c r="CQ3114" i="1"/>
  <c r="CQ3113" i="1"/>
  <c r="CQ3111" i="1"/>
  <c r="HP3039" i="1" a="1"/>
  <c r="RH2950" i="1" a="1"/>
  <c r="SQ3122" i="1"/>
  <c r="SQ3123" i="1"/>
  <c r="SQ3121" i="1"/>
  <c r="AP3042" i="1"/>
  <c r="AP3041" i="1"/>
  <c r="AP3040" i="1"/>
  <c r="AP3039" i="1"/>
  <c r="JC3121" i="1" a="1"/>
  <c r="IS3111" i="1" a="1"/>
  <c r="GF3039" i="1"/>
  <c r="GF3042" i="1"/>
  <c r="GF3041" i="1"/>
  <c r="GF3040" i="1"/>
  <c r="DQ3121" i="1" a="1"/>
  <c r="DG3111" i="1" a="1"/>
  <c r="GP3042" i="1"/>
  <c r="GP3041" i="1"/>
  <c r="GP3040" i="1"/>
  <c r="GP3039" i="1"/>
  <c r="GB3042" i="1"/>
  <c r="GB3041" i="1"/>
  <c r="GB3040" i="1"/>
  <c r="GB3039" i="1"/>
  <c r="FZ2951" i="1"/>
  <c r="FZ2950" i="1"/>
  <c r="HJ2950" i="1" s="1" a="1"/>
  <c r="FZ2952" i="1"/>
  <c r="FZ2953" i="1"/>
  <c r="LX3042" i="1"/>
  <c r="LX3041" i="1"/>
  <c r="LX3040" i="1"/>
  <c r="LX3039" i="1"/>
  <c r="LU3030" i="1" s="1" a="1"/>
  <c r="LU3030" i="1" s="1"/>
  <c r="LU3027" i="1" s="1"/>
  <c r="LU3018" i="1" s="1" a="1"/>
  <c r="LU3018" i="1" s="1"/>
  <c r="LU3007" i="1" s="1"/>
  <c r="IC3112" i="1"/>
  <c r="IC3114" i="1"/>
  <c r="IC3113" i="1"/>
  <c r="IC3111" i="1"/>
  <c r="GK2950" i="1" s="1" a="1"/>
  <c r="HS3111" i="1"/>
  <c r="GL3039" i="1" s="1" a="1"/>
  <c r="HS3114" i="1"/>
  <c r="HS3112" i="1"/>
  <c r="HS3113" i="1"/>
  <c r="RJ3039" i="1" a="1"/>
  <c r="RN3039" i="1" a="1"/>
  <c r="MB3039" i="1" a="1"/>
  <c r="BX2950" i="1" a="1"/>
  <c r="QC2820" i="1"/>
  <c r="QC2819" i="1"/>
  <c r="QC2818" i="1"/>
  <c r="NE3122" i="1"/>
  <c r="NE3123" i="1"/>
  <c r="NE3121" i="1"/>
  <c r="AZ3039" i="1" a="1"/>
  <c r="NY3111" i="2" l="1" a="1"/>
  <c r="NY3112" i="2" s="1"/>
  <c r="MO3111" i="2" a="1"/>
  <c r="MO3114" i="2" s="1"/>
  <c r="CG3111" i="2" a="1"/>
  <c r="IC3111" i="2" a="1"/>
  <c r="IC3114" i="2" s="1"/>
  <c r="JC3113" i="2"/>
  <c r="JC3114" i="2"/>
  <c r="JC3112" i="2"/>
  <c r="JC3111" i="2"/>
  <c r="JM3123" i="2"/>
  <c r="JM3122" i="2"/>
  <c r="JM3121" i="2"/>
  <c r="SN3039" i="2" a="1"/>
  <c r="RQ3111" i="2" a="1"/>
  <c r="HF3039" i="2" a="1"/>
  <c r="IP3042" i="2"/>
  <c r="IP3040" i="2"/>
  <c r="IP3039" i="2"/>
  <c r="IP3041" i="2"/>
  <c r="SA3114" i="2"/>
  <c r="SA3113" i="2"/>
  <c r="SA3111" i="2"/>
  <c r="RH2950" i="2" s="1" a="1"/>
  <c r="SA3112" i="2"/>
  <c r="DN3039" i="2" a="1"/>
  <c r="RD3039" i="2" a="1"/>
  <c r="GB3041" i="2"/>
  <c r="GB3039" i="2"/>
  <c r="GB3042" i="2"/>
  <c r="GB3040" i="2"/>
  <c r="HJ2950" i="2" a="1"/>
  <c r="DQ3113" i="2"/>
  <c r="DQ3111" i="2"/>
  <c r="DQ3114" i="2"/>
  <c r="DQ3112" i="2"/>
  <c r="NB3039" i="2" a="1"/>
  <c r="AP3039" i="2"/>
  <c r="AP3042" i="2"/>
  <c r="AP3040" i="2"/>
  <c r="AP3041" i="2"/>
  <c r="HS3111" i="2" a="1"/>
  <c r="LR3041" i="2"/>
  <c r="LR3040" i="2"/>
  <c r="LR3039" i="2"/>
  <c r="LR3042" i="2"/>
  <c r="CG3114" i="2"/>
  <c r="CG3113" i="2"/>
  <c r="CG3112" i="2"/>
  <c r="CG3111" i="2"/>
  <c r="AN2953" i="2"/>
  <c r="AN2952" i="2"/>
  <c r="AN2951" i="2"/>
  <c r="AN2950" i="2"/>
  <c r="NO3113" i="2"/>
  <c r="NO3114" i="2"/>
  <c r="NO3112" i="2"/>
  <c r="NO3111" i="2"/>
  <c r="TK3114" i="2"/>
  <c r="TK3113" i="2"/>
  <c r="TK3111" i="2"/>
  <c r="TK3112" i="2"/>
  <c r="EA3123" i="2"/>
  <c r="EA3122" i="2"/>
  <c r="EA3121" i="2"/>
  <c r="BT3042" i="2"/>
  <c r="BT3041" i="2"/>
  <c r="BT3040" i="2"/>
  <c r="BT3039" i="2"/>
  <c r="TA3113" i="2"/>
  <c r="TA3111" i="2"/>
  <c r="TA3114" i="2"/>
  <c r="TA3112" i="2"/>
  <c r="ME3111" i="2" a="1"/>
  <c r="CQ3111" i="2" a="1"/>
  <c r="LU2998" i="1"/>
  <c r="ME2998" i="1"/>
  <c r="HJ2951" i="1"/>
  <c r="HJ2953" i="1"/>
  <c r="HJ2952" i="1"/>
  <c r="HJ2950" i="1"/>
  <c r="CD3039" i="1" a="1"/>
  <c r="HP3039" i="1"/>
  <c r="HP3042" i="1"/>
  <c r="HP3041" i="1"/>
  <c r="HP3040" i="1"/>
  <c r="BX2951" i="1"/>
  <c r="BX2950" i="1"/>
  <c r="BX2952" i="1"/>
  <c r="BX2953" i="1"/>
  <c r="IS3114" i="1"/>
  <c r="IS3113" i="1"/>
  <c r="IS3112" i="1"/>
  <c r="IS3111" i="1"/>
  <c r="AY2950" i="1" a="1"/>
  <c r="GL3041" i="1"/>
  <c r="GL3042" i="1"/>
  <c r="GL3040" i="1"/>
  <c r="GL3039" i="1"/>
  <c r="HV3039" i="1" s="1" a="1"/>
  <c r="RH2953" i="1"/>
  <c r="RH2952" i="1"/>
  <c r="RH2950" i="1"/>
  <c r="RH2951" i="1"/>
  <c r="GK2953" i="1"/>
  <c r="GK2952" i="1"/>
  <c r="GK2950" i="1"/>
  <c r="GK2951" i="1"/>
  <c r="HL3039" i="1" a="1"/>
  <c r="FY3030" i="1" a="1"/>
  <c r="FY3030" i="1" s="1"/>
  <c r="FY3027" i="1" s="1"/>
  <c r="FY3018" i="1" s="1" a="1"/>
  <c r="FY3018" i="1" s="1"/>
  <c r="FY3007" i="1" s="1"/>
  <c r="MB3039" i="1"/>
  <c r="MB3042" i="1"/>
  <c r="MB3041" i="1"/>
  <c r="MB3040" i="1"/>
  <c r="JC3122" i="1"/>
  <c r="JC3121" i="1"/>
  <c r="JC3123" i="1"/>
  <c r="RN3040" i="1"/>
  <c r="RN3042" i="1"/>
  <c r="RN3041" i="1"/>
  <c r="RN3039" i="1"/>
  <c r="NH3039" i="1" a="1"/>
  <c r="BZ3039" i="1" a="1"/>
  <c r="AM3027" i="1"/>
  <c r="AM3018" i="1" s="1" a="1"/>
  <c r="AM3018" i="1" s="1"/>
  <c r="AM3007" i="1" s="1"/>
  <c r="AZ3042" i="1"/>
  <c r="AZ3041" i="1"/>
  <c r="AZ3040" i="1"/>
  <c r="AZ3039" i="1"/>
  <c r="NY3121" i="1" a="1"/>
  <c r="NO3121" i="1" a="1"/>
  <c r="NE3111" i="1" a="1"/>
  <c r="RJ3041" i="1"/>
  <c r="RJ3042" i="1"/>
  <c r="RJ3040" i="1"/>
  <c r="RJ3039" i="1"/>
  <c r="RG3030" i="1" s="1" a="1"/>
  <c r="RG3030" i="1" s="1"/>
  <c r="NF2952" i="1"/>
  <c r="NF2953" i="1"/>
  <c r="NF2950" i="1"/>
  <c r="NF2951" i="1"/>
  <c r="DG3114" i="1"/>
  <c r="DG3113" i="1"/>
  <c r="DG3112" i="1"/>
  <c r="DG3111" i="1"/>
  <c r="TK3121" i="1" a="1"/>
  <c r="TA3121" i="1" a="1"/>
  <c r="SQ3111" i="1" a="1"/>
  <c r="DQ3122" i="1"/>
  <c r="DQ3121" i="1"/>
  <c r="DQ3123" i="1"/>
  <c r="EA3111" i="2" l="1" a="1"/>
  <c r="EA3112" i="2" s="1"/>
  <c r="IC3111" i="2"/>
  <c r="NY3111" i="2"/>
  <c r="MG2950" i="2" s="1" a="1"/>
  <c r="NY3113" i="2"/>
  <c r="NY3114" i="2"/>
  <c r="MO3112" i="2"/>
  <c r="MO3111" i="2"/>
  <c r="MO3113" i="2"/>
  <c r="IC3112" i="2"/>
  <c r="IC3113" i="2"/>
  <c r="CQ3113" i="2"/>
  <c r="CQ3112" i="2"/>
  <c r="CQ3111" i="2"/>
  <c r="CQ3114" i="2"/>
  <c r="BX2950" i="2" a="1"/>
  <c r="ME3114" i="2"/>
  <c r="ME3113" i="2"/>
  <c r="ME3111" i="2"/>
  <c r="LX3039" i="2" s="1" a="1"/>
  <c r="ME3112" i="2"/>
  <c r="HL3039" i="2" a="1"/>
  <c r="FY3030" i="2" a="1"/>
  <c r="FY3030" i="2" s="1"/>
  <c r="FY3027" i="2" s="1"/>
  <c r="FY3018" i="2" s="1" a="1"/>
  <c r="FY3018" i="2" s="1"/>
  <c r="FY3007" i="2" s="1"/>
  <c r="MG2951" i="2"/>
  <c r="MG2952" i="2"/>
  <c r="MG2953" i="2"/>
  <c r="RS2950" i="2" a="1"/>
  <c r="RQ3114" i="2"/>
  <c r="RQ3113" i="2"/>
  <c r="RQ3112" i="2"/>
  <c r="RQ3111" i="2"/>
  <c r="RJ3039" i="2" s="1" a="1"/>
  <c r="RT3039" i="2" a="1"/>
  <c r="AZ3039" i="2" a="1"/>
  <c r="BZ3039" i="2" a="1"/>
  <c r="AM3030" i="2" a="1"/>
  <c r="AM3030" i="2" s="1"/>
  <c r="AM3027" i="2" s="1"/>
  <c r="AM3018" i="2" s="1" a="1"/>
  <c r="AM3018" i="2" s="1"/>
  <c r="AM3007" i="2" s="1"/>
  <c r="SN3041" i="2"/>
  <c r="SN3040" i="2"/>
  <c r="SN3039" i="2"/>
  <c r="SN3042" i="2"/>
  <c r="NB3042" i="2"/>
  <c r="NB3040" i="2"/>
  <c r="NB3039" i="2"/>
  <c r="NB3041" i="2"/>
  <c r="DN3041" i="2"/>
  <c r="DN3039" i="2"/>
  <c r="DN3042" i="2"/>
  <c r="DN3040" i="2"/>
  <c r="JM3111" i="2" a="1"/>
  <c r="RD3042" i="2"/>
  <c r="RD3041" i="2"/>
  <c r="RD3040" i="2"/>
  <c r="RD3039" i="2"/>
  <c r="CD3039" i="2" a="1"/>
  <c r="MH3039" i="2" a="1"/>
  <c r="GK2950" i="2" a="1"/>
  <c r="RH2952" i="2"/>
  <c r="RH2953" i="2"/>
  <c r="RH2951" i="2"/>
  <c r="RH2950" i="2"/>
  <c r="SR2950" i="2" s="1" a="1"/>
  <c r="BJ3039" i="2" a="1"/>
  <c r="HF3042" i="2"/>
  <c r="HF3041" i="2"/>
  <c r="HF3040" i="2"/>
  <c r="HF3039" i="2"/>
  <c r="MB3039" i="2" a="1"/>
  <c r="GV3039" i="2" a="1"/>
  <c r="LV2950" i="2" a="1"/>
  <c r="HJ2953" i="2"/>
  <c r="HJ2951" i="2"/>
  <c r="HJ2950" i="2"/>
  <c r="HJ2952" i="2"/>
  <c r="EA3113" i="2"/>
  <c r="EA3111" i="2"/>
  <c r="EA3114" i="2"/>
  <c r="IZ3039" i="2" a="1"/>
  <c r="HS3113" i="2"/>
  <c r="HS3114" i="2"/>
  <c r="HS3111" i="2"/>
  <c r="GL3039" i="2" s="1" a="1"/>
  <c r="HS3112" i="2"/>
  <c r="EA3121" i="1" a="1"/>
  <c r="DQ3111" i="1" a="1"/>
  <c r="MI3001" i="1"/>
  <c r="MC2953" i="1"/>
  <c r="LR2953" i="1"/>
  <c r="LY3001" i="1"/>
  <c r="TA3122" i="1"/>
  <c r="TA3121" i="1"/>
  <c r="TA3123" i="1"/>
  <c r="NH3039" i="1"/>
  <c r="NH3042" i="1"/>
  <c r="NH3041" i="1"/>
  <c r="NH3040" i="1"/>
  <c r="BZ3042" i="1"/>
  <c r="BZ3041" i="1"/>
  <c r="BZ3040" i="1"/>
  <c r="BZ3039" i="1"/>
  <c r="DH2950" i="1" a="1"/>
  <c r="HL3042" i="1"/>
  <c r="HL3041" i="1"/>
  <c r="HL3040" i="1"/>
  <c r="HL3039" i="1"/>
  <c r="DD3039" i="1" a="1"/>
  <c r="NE3114" i="1"/>
  <c r="NE3113" i="1"/>
  <c r="NE3112" i="1"/>
  <c r="NE3111" i="1"/>
  <c r="NB3039" i="1" s="1" a="1"/>
  <c r="AY2953" i="1"/>
  <c r="AY2950" i="1"/>
  <c r="CI2950" i="1" s="1" a="1"/>
  <c r="AY2951" i="1"/>
  <c r="AY2952" i="1"/>
  <c r="ST3039" i="1" a="1"/>
  <c r="RG3027" i="1"/>
  <c r="RG3018" i="1" s="1" a="1"/>
  <c r="RG3018" i="1" s="1"/>
  <c r="RG3007" i="1" s="1"/>
  <c r="HV3041" i="1"/>
  <c r="HV3039" i="1"/>
  <c r="JF3039" i="1" s="1" a="1"/>
  <c r="HV3042" i="1"/>
  <c r="HV3040" i="1"/>
  <c r="NO3122" i="1"/>
  <c r="NO3121" i="1"/>
  <c r="NO3123" i="1"/>
  <c r="HU2950" i="1" a="1"/>
  <c r="IP3039" i="1" a="1"/>
  <c r="HZ3039" i="1" a="1"/>
  <c r="SQ3114" i="1"/>
  <c r="SQ3113" i="1"/>
  <c r="SQ3112" i="1"/>
  <c r="SQ3111" i="1"/>
  <c r="TK3121" i="1"/>
  <c r="TK3123" i="1"/>
  <c r="TK3122" i="1"/>
  <c r="NY3121" i="1"/>
  <c r="NY3123" i="1"/>
  <c r="NY3122" i="1"/>
  <c r="CJ3039" i="1" a="1"/>
  <c r="AW3030" i="1" a="1"/>
  <c r="AW3030" i="1" s="1"/>
  <c r="AW3027" i="1" s="1"/>
  <c r="AW3018" i="1" s="1" a="1"/>
  <c r="AW3018" i="1" s="1"/>
  <c r="AW3007" i="1" s="1"/>
  <c r="CD3040" i="1"/>
  <c r="CD3039" i="1"/>
  <c r="CD3042" i="1"/>
  <c r="CD3041" i="1"/>
  <c r="JM3121" i="1" a="1"/>
  <c r="JC3111" i="1" a="1"/>
  <c r="IT2950" i="1" a="1"/>
  <c r="SR2950" i="1" a="1"/>
  <c r="GI3030" i="1" a="1"/>
  <c r="GI3030" i="1" s="1"/>
  <c r="GI3027" i="1" s="1"/>
  <c r="GI3018" i="1" s="1" a="1"/>
  <c r="GI3018" i="1" s="1"/>
  <c r="GI3007" i="1" s="1"/>
  <c r="NY3111" i="1" l="1" a="1"/>
  <c r="TA3111" i="1" a="1"/>
  <c r="TA3111" i="1" s="1"/>
  <c r="MG2950" i="2"/>
  <c r="JM3114" i="2"/>
  <c r="JM3113" i="2"/>
  <c r="JM3111" i="2"/>
  <c r="GV2950" i="2" s="1" a="1"/>
  <c r="JM3112" i="2"/>
  <c r="SR2953" i="2"/>
  <c r="SR2952" i="2"/>
  <c r="SR2950" i="2"/>
  <c r="SR2951" i="2"/>
  <c r="GL3040" i="2"/>
  <c r="GL3042" i="2"/>
  <c r="GL3041" i="2"/>
  <c r="GL3039" i="2"/>
  <c r="BZ3039" i="2"/>
  <c r="BZ3042" i="2"/>
  <c r="BZ3040" i="2"/>
  <c r="BZ3041" i="2"/>
  <c r="LV2953" i="2"/>
  <c r="LV2952" i="2"/>
  <c r="LV2951" i="2"/>
  <c r="LV2950" i="2"/>
  <c r="NF2950" i="2" s="1" a="1"/>
  <c r="DX3039" i="2" a="1"/>
  <c r="AZ3041" i="2"/>
  <c r="AZ3040" i="2"/>
  <c r="AZ3042" i="2"/>
  <c r="AZ3039" i="2"/>
  <c r="HL3039" i="2"/>
  <c r="IV3039" i="2" s="1" a="1"/>
  <c r="HL3042" i="2"/>
  <c r="HL3040" i="2"/>
  <c r="HL3041" i="2"/>
  <c r="GV3042" i="2"/>
  <c r="GV3041" i="2"/>
  <c r="GV3040" i="2"/>
  <c r="GV3039" i="2"/>
  <c r="GK2952" i="2"/>
  <c r="GK2953" i="2"/>
  <c r="GK2950" i="2"/>
  <c r="GK2951" i="2"/>
  <c r="RT3042" i="2"/>
  <c r="RT3041" i="2"/>
  <c r="RT3040" i="2"/>
  <c r="RT3039" i="2"/>
  <c r="MH3040" i="2"/>
  <c r="MH3042" i="2"/>
  <c r="MH3041" i="2"/>
  <c r="MH3039" i="2"/>
  <c r="LX3042" i="2"/>
  <c r="LX3041" i="2"/>
  <c r="LX3040" i="2"/>
  <c r="LX3039" i="2"/>
  <c r="IZ3041" i="2"/>
  <c r="IZ3039" i="2"/>
  <c r="IZ3042" i="2"/>
  <c r="IZ3040" i="2"/>
  <c r="MB3042" i="2"/>
  <c r="MB3041" i="2"/>
  <c r="MB3039" i="2"/>
  <c r="MB3040" i="2"/>
  <c r="NL3039" i="2" a="1"/>
  <c r="RN3039" i="2" a="1"/>
  <c r="BX2953" i="2"/>
  <c r="BX2952" i="2"/>
  <c r="BX2950" i="2"/>
  <c r="BX2951" i="2"/>
  <c r="RJ3040" i="2"/>
  <c r="RJ3041" i="2"/>
  <c r="RJ3039" i="2"/>
  <c r="ST3039" i="2" s="1" a="1"/>
  <c r="RJ3042" i="2"/>
  <c r="HP3039" i="2" a="1"/>
  <c r="BJ2950" i="2" a="1"/>
  <c r="RS2951" i="2"/>
  <c r="RS2952" i="2"/>
  <c r="RS2953" i="2"/>
  <c r="RS2950" i="2"/>
  <c r="CD3041" i="2"/>
  <c r="CD3039" i="2"/>
  <c r="CD3042" i="2"/>
  <c r="CD3040" i="2"/>
  <c r="SX3039" i="2" a="1"/>
  <c r="NQ2950" i="2" a="1"/>
  <c r="AY2950" i="2" a="1"/>
  <c r="BJ3042" i="2"/>
  <c r="BJ3041" i="2"/>
  <c r="BJ3040" i="2"/>
  <c r="BJ3039" i="2"/>
  <c r="IT2950" i="2" a="1"/>
  <c r="EA3121" i="1"/>
  <c r="EA3123" i="1"/>
  <c r="EA3122" i="1"/>
  <c r="CJ3042" i="1"/>
  <c r="CJ3041" i="1"/>
  <c r="CJ3040" i="1"/>
  <c r="CJ3039" i="1"/>
  <c r="DT3039" i="1" s="1" a="1"/>
  <c r="HS3030" i="1" a="1"/>
  <c r="HS3030" i="1" s="1"/>
  <c r="HS3027" i="1" s="1"/>
  <c r="HS3018" i="1" s="1" a="1"/>
  <c r="HS3018" i="1" s="1"/>
  <c r="HS3007" i="1" s="1"/>
  <c r="ST3042" i="1"/>
  <c r="ST3041" i="1"/>
  <c r="ST3040" i="1"/>
  <c r="ST3039" i="1"/>
  <c r="DD3042" i="1"/>
  <c r="DD3041" i="1"/>
  <c r="DD3040" i="1"/>
  <c r="DD3039" i="1"/>
  <c r="IP3041" i="1"/>
  <c r="IP3042" i="1"/>
  <c r="IP3040" i="1"/>
  <c r="IP3039" i="1"/>
  <c r="RQ2998" i="1"/>
  <c r="RG2998" i="1"/>
  <c r="SR2951" i="1"/>
  <c r="SR2953" i="1"/>
  <c r="SR2950" i="1"/>
  <c r="SR2952" i="1"/>
  <c r="HU2953" i="1"/>
  <c r="HU2950" i="1"/>
  <c r="HU2952" i="1"/>
  <c r="HU2951" i="1"/>
  <c r="DH2951" i="1"/>
  <c r="DH2953" i="1"/>
  <c r="DH2952" i="1"/>
  <c r="DH2950" i="1"/>
  <c r="HZ3042" i="1"/>
  <c r="HZ3041" i="1"/>
  <c r="HZ3040" i="1"/>
  <c r="HZ3039" i="1"/>
  <c r="JC3111" i="1"/>
  <c r="JC3114" i="1"/>
  <c r="JC3112" i="1"/>
  <c r="JC3113" i="1"/>
  <c r="NO3111" i="1" a="1"/>
  <c r="JF3041" i="1"/>
  <c r="JF3042" i="1"/>
  <c r="JF3040" i="1"/>
  <c r="JF3039" i="1"/>
  <c r="IV3039" i="1" a="1"/>
  <c r="HI3030" i="1" a="1"/>
  <c r="HI3030" i="1" s="1"/>
  <c r="HI3027" i="1" s="1"/>
  <c r="HI3018" i="1" s="1" a="1"/>
  <c r="HI3018" i="1" s="1"/>
  <c r="HI3007" i="1" s="1"/>
  <c r="JM3121" i="1"/>
  <c r="JM3123" i="1"/>
  <c r="JM3122" i="1"/>
  <c r="NB3042" i="1"/>
  <c r="NB3041" i="1"/>
  <c r="NB3040" i="1"/>
  <c r="NB3039" i="1"/>
  <c r="CI2953" i="1"/>
  <c r="CI2952" i="1"/>
  <c r="CI2950" i="1"/>
  <c r="CI2951" i="1"/>
  <c r="TK3111" i="1" a="1"/>
  <c r="NY3114" i="1"/>
  <c r="NY3113" i="1"/>
  <c r="NY3111" i="1"/>
  <c r="NY3112" i="1"/>
  <c r="SN3039" i="1" a="1"/>
  <c r="IT2951" i="1"/>
  <c r="IT2950" i="1"/>
  <c r="IT2953" i="1"/>
  <c r="IT2952" i="1"/>
  <c r="DJ3039" i="1" a="1"/>
  <c r="BW3030" i="1" a="1"/>
  <c r="BW3030" i="1" s="1"/>
  <c r="BW3027" i="1" s="1"/>
  <c r="BW3018" i="1" s="1" a="1"/>
  <c r="BW3018" i="1" s="1"/>
  <c r="BW3007" i="1" s="1"/>
  <c r="CN3039" i="1" a="1"/>
  <c r="DQ3111" i="1"/>
  <c r="DQ3114" i="1"/>
  <c r="DQ3112" i="1"/>
  <c r="DQ3113" i="1"/>
  <c r="TA3114" i="1" l="1"/>
  <c r="TA3113" i="1"/>
  <c r="TA3112" i="1"/>
  <c r="EA3111" i="1" a="1"/>
  <c r="ME3030" i="2" a="1"/>
  <c r="ME3030" i="2" s="1"/>
  <c r="ME3027" i="2" s="1"/>
  <c r="ME3018" i="2" s="1" a="1"/>
  <c r="ME3018" i="2" s="1"/>
  <c r="HI3030" i="2" a="1"/>
  <c r="HI3030" i="2" s="1"/>
  <c r="HI3027" i="2" s="1"/>
  <c r="HI3018" i="2" s="1" a="1"/>
  <c r="HI3018" i="2" s="1"/>
  <c r="HI3007" i="2" s="1"/>
  <c r="SX3042" i="2"/>
  <c r="SX3041" i="2"/>
  <c r="SX3040" i="2"/>
  <c r="SX3039" i="2"/>
  <c r="NR3039" i="2" a="1"/>
  <c r="IF3039" i="2" a="1"/>
  <c r="GS3030" i="2" a="1"/>
  <c r="GS3030" i="2" s="1"/>
  <c r="GS3027" i="2" s="1"/>
  <c r="GS3018" i="2" s="1" a="1"/>
  <c r="GS3018" i="2" s="1"/>
  <c r="GS3007" i="2" s="1"/>
  <c r="GS2998" i="2" s="1" a="1"/>
  <c r="CN3039" i="2" a="1"/>
  <c r="NF2953" i="2"/>
  <c r="NF2951" i="2"/>
  <c r="NF2950" i="2"/>
  <c r="NF2952" i="2"/>
  <c r="IT2953" i="2"/>
  <c r="IT2952" i="2"/>
  <c r="IT2950" i="2"/>
  <c r="IT2951" i="2"/>
  <c r="TD3039" i="2" a="1"/>
  <c r="CT3039" i="2" a="1"/>
  <c r="BG3030" i="2" a="1"/>
  <c r="BG3030" i="2" s="1"/>
  <c r="BG3027" i="2" s="1"/>
  <c r="BG3018" i="2" s="1" a="1"/>
  <c r="BG3018" i="2" s="1"/>
  <c r="BG3007" i="2" s="1"/>
  <c r="TC2950" i="2" a="1"/>
  <c r="DH2950" i="2" a="1"/>
  <c r="DX3042" i="2"/>
  <c r="DX3040" i="2"/>
  <c r="DX3039" i="2"/>
  <c r="DX3041" i="2"/>
  <c r="JJ3039" i="2" a="1"/>
  <c r="IV3042" i="2"/>
  <c r="IV3041" i="2"/>
  <c r="IV3040" i="2"/>
  <c r="IV3039" i="2"/>
  <c r="ST3040" i="2"/>
  <c r="ST3039" i="2"/>
  <c r="ST3041" i="2"/>
  <c r="ST3042" i="2"/>
  <c r="AY2951" i="2"/>
  <c r="AY2952" i="2"/>
  <c r="AY2953" i="2"/>
  <c r="AY2950" i="2"/>
  <c r="BJ2953" i="2"/>
  <c r="BJ2951" i="2"/>
  <c r="BJ2950" i="2"/>
  <c r="CT2950" i="2" s="1" a="1"/>
  <c r="BJ2952" i="2"/>
  <c r="RN3042" i="2"/>
  <c r="RN3040" i="2"/>
  <c r="RN3039" i="2"/>
  <c r="RN3041" i="2"/>
  <c r="HU2950" i="2" a="1"/>
  <c r="CJ3039" i="2" a="1"/>
  <c r="AW3030" i="2" a="1"/>
  <c r="AW3030" i="2" s="1"/>
  <c r="AW3027" i="2" s="1"/>
  <c r="AW3018" i="2" s="1" a="1"/>
  <c r="AW3018" i="2" s="1"/>
  <c r="AW3007" i="2" s="1"/>
  <c r="GV2951" i="2"/>
  <c r="GV2953" i="2"/>
  <c r="GV2950" i="2"/>
  <c r="GV2952" i="2"/>
  <c r="NH3039" i="2" a="1"/>
  <c r="LU3030" i="2" a="1"/>
  <c r="LU3030" i="2" s="1"/>
  <c r="LU3027" i="2" s="1"/>
  <c r="LU3018" i="2" s="1" a="1"/>
  <c r="LU3018" i="2" s="1"/>
  <c r="LU3007" i="2" s="1"/>
  <c r="NQ2953" i="2"/>
  <c r="NQ2952" i="2"/>
  <c r="NQ2950" i="2"/>
  <c r="NQ2951" i="2"/>
  <c r="DJ3039" i="2" a="1"/>
  <c r="BW3030" i="2" a="1"/>
  <c r="BW3030" i="2" s="1"/>
  <c r="BW3027" i="2" s="1"/>
  <c r="BW3018" i="2" s="1" a="1"/>
  <c r="BW3018" i="2" s="1"/>
  <c r="BW3007" i="2" s="1"/>
  <c r="RG3030" i="2" a="1"/>
  <c r="RG3030" i="2" s="1"/>
  <c r="RG3027" i="2" s="1"/>
  <c r="RG3018" i="2" s="1" a="1"/>
  <c r="RG3018" i="2" s="1"/>
  <c r="RG3007" i="2" s="1"/>
  <c r="HP3041" i="2"/>
  <c r="HP3040" i="2"/>
  <c r="HP3039" i="2"/>
  <c r="HP3042" i="2"/>
  <c r="NL3042" i="2"/>
  <c r="NL3041" i="2"/>
  <c r="NL3039" i="2"/>
  <c r="NL3040" i="2"/>
  <c r="HV3039" i="2" a="1"/>
  <c r="GI3030" i="2" a="1"/>
  <c r="GI3030" i="2" s="1"/>
  <c r="GI3027" i="2" s="1"/>
  <c r="GI3018" i="2" s="1" a="1"/>
  <c r="GI3018" i="2" s="1"/>
  <c r="GI3007" i="2" s="1"/>
  <c r="EA3112" i="1"/>
  <c r="EA3113" i="1"/>
  <c r="EA3111" i="1"/>
  <c r="EA3114" i="1"/>
  <c r="NO3111" i="1"/>
  <c r="NO3113" i="1"/>
  <c r="NO3114" i="1"/>
  <c r="NO3112" i="1"/>
  <c r="BJ3039" i="1" a="1"/>
  <c r="CN3042" i="1"/>
  <c r="CN3041" i="1"/>
  <c r="CN3040" i="1"/>
  <c r="CN3039" i="1"/>
  <c r="MG2950" i="1" a="1"/>
  <c r="RT3039" i="1" a="1"/>
  <c r="CG3030" i="1" a="1"/>
  <c r="CG3030" i="1" s="1"/>
  <c r="CG3027" i="1" s="1"/>
  <c r="CG3018" i="1" s="1" a="1"/>
  <c r="CG3018" i="1" s="1"/>
  <c r="CG3007" i="1" s="1"/>
  <c r="JE2950" i="1" a="1"/>
  <c r="IZ3039" i="1" a="1"/>
  <c r="SN3041" i="1"/>
  <c r="SN3040" i="1"/>
  <c r="SN3042" i="1"/>
  <c r="SN3039" i="1"/>
  <c r="JM3111" i="1" a="1"/>
  <c r="GV3039" i="1" a="1"/>
  <c r="TK3113" i="1"/>
  <c r="TK3112" i="1"/>
  <c r="TK3111" i="1"/>
  <c r="TK3114" i="1"/>
  <c r="DJ3042" i="1"/>
  <c r="DJ3041" i="1"/>
  <c r="DG3030" i="1" s="1" a="1"/>
  <c r="DG3030" i="1" s="1"/>
  <c r="DG3027" i="1" s="1"/>
  <c r="DG3018" i="1" s="1" a="1"/>
  <c r="DG3018" i="1" s="1"/>
  <c r="DG3007" i="1" s="1"/>
  <c r="DJ3040" i="1"/>
  <c r="DJ3039" i="1"/>
  <c r="IV3042" i="1"/>
  <c r="IV3041" i="1"/>
  <c r="IV3040" i="1"/>
  <c r="IV3039" i="1"/>
  <c r="IS3030" i="1" s="1" a="1"/>
  <c r="IS3030" i="1" s="1"/>
  <c r="IS3027" i="1" s="1"/>
  <c r="IS3018" i="1" s="1" a="1"/>
  <c r="IS3018" i="1" s="1"/>
  <c r="IS3007" i="1" s="1"/>
  <c r="DS2950" i="1" a="1"/>
  <c r="DT3041" i="1"/>
  <c r="DT3042" i="1"/>
  <c r="DT3040" i="1"/>
  <c r="DT3039" i="1"/>
  <c r="DN3039" i="1" a="1"/>
  <c r="RD2953" i="1"/>
  <c r="RK3001" i="1"/>
  <c r="NL3039" i="1" a="1"/>
  <c r="NE3030" i="1" a="1"/>
  <c r="NE3030" i="1" s="1"/>
  <c r="NE3027" i="1" s="1"/>
  <c r="NE3018" i="1" s="1" a="1"/>
  <c r="NE3018" i="1" s="1"/>
  <c r="NE3007" i="1" s="1"/>
  <c r="RO2953" i="1"/>
  <c r="RU3001" i="1"/>
  <c r="SQ3030" i="2" l="1" a="1"/>
  <c r="SQ3030" i="2" s="1"/>
  <c r="SQ3027" i="2" s="1"/>
  <c r="SQ3018" i="2" s="1" a="1"/>
  <c r="SQ3018" i="2" s="1"/>
  <c r="SQ3007" i="2" s="1"/>
  <c r="GS2998" i="2"/>
  <c r="GW3001" i="2" s="1"/>
  <c r="HU2951" i="2"/>
  <c r="HU2950" i="2"/>
  <c r="JE2950" i="2" s="1" a="1"/>
  <c r="HU2952" i="2"/>
  <c r="HU2953" i="2"/>
  <c r="RQ3030" i="2" a="1"/>
  <c r="RQ3030" i="2" s="1"/>
  <c r="RQ3027" i="2" s="1"/>
  <c r="RQ3018" i="2" s="1" a="1"/>
  <c r="RQ3018" i="2" s="1"/>
  <c r="DH2953" i="2"/>
  <c r="DH2952" i="2"/>
  <c r="DH2950" i="2"/>
  <c r="DH2951" i="2"/>
  <c r="LU2998" i="2"/>
  <c r="ME2998" i="2"/>
  <c r="TC2951" i="2"/>
  <c r="TC2953" i="2"/>
  <c r="TC2950" i="2"/>
  <c r="TC2952" i="2"/>
  <c r="CN3042" i="2"/>
  <c r="CN3040" i="2"/>
  <c r="CN3039" i="2"/>
  <c r="CN3041" i="2"/>
  <c r="NH3042" i="2"/>
  <c r="NH3041" i="2"/>
  <c r="NH3039" i="2"/>
  <c r="NH3040" i="2"/>
  <c r="IS3030" i="2" a="1"/>
  <c r="IS3030" i="2" s="1"/>
  <c r="IS3027" i="2" s="1"/>
  <c r="IS3018" i="2" s="1" a="1"/>
  <c r="IS3018" i="2" s="1"/>
  <c r="IS3007" i="2" s="1"/>
  <c r="BG2998" i="2" a="1"/>
  <c r="BG2998" i="2" s="1"/>
  <c r="HV3040" i="2"/>
  <c r="HV3042" i="2"/>
  <c r="HV3041" i="2"/>
  <c r="HV3039" i="2"/>
  <c r="JF3039" i="2" s="1" a="1"/>
  <c r="CT2951" i="2"/>
  <c r="CT2952" i="2"/>
  <c r="CT2953" i="2"/>
  <c r="CT2950" i="2"/>
  <c r="ED2950" i="2" s="1" a="1"/>
  <c r="CT3042" i="2"/>
  <c r="CT3041" i="2"/>
  <c r="CT3040" i="2"/>
  <c r="CT3039" i="2"/>
  <c r="IF2950" i="2" a="1"/>
  <c r="TD3040" i="2"/>
  <c r="TD3041" i="2"/>
  <c r="TD3042" i="2"/>
  <c r="TD3039" i="2"/>
  <c r="IF3042" i="2"/>
  <c r="IF3041" i="2"/>
  <c r="IF3039" i="2"/>
  <c r="JP3039" i="2" s="1" a="1"/>
  <c r="IF3040" i="2"/>
  <c r="NR3040" i="2"/>
  <c r="NR3042" i="2"/>
  <c r="NR3041" i="2"/>
  <c r="NR3039" i="2"/>
  <c r="HZ3039" i="2" a="1"/>
  <c r="RG2998" i="2"/>
  <c r="RQ2998" i="2"/>
  <c r="CI2950" i="2" a="1"/>
  <c r="JJ3042" i="2"/>
  <c r="JJ3040" i="2"/>
  <c r="JJ3041" i="2"/>
  <c r="JJ3039" i="2"/>
  <c r="AW2998" i="2" a="1"/>
  <c r="AW2998" i="2" s="1"/>
  <c r="AM2998" i="2" a="1"/>
  <c r="AM2998" i="2" s="1"/>
  <c r="GI2998" i="2" a="1"/>
  <c r="GI2998" i="2" s="1"/>
  <c r="FY2998" i="2" a="1"/>
  <c r="FY2998" i="2" s="1"/>
  <c r="DJ3039" i="2"/>
  <c r="DJ3042" i="2"/>
  <c r="DJ3040" i="2"/>
  <c r="DJ3041" i="2"/>
  <c r="CJ3041" i="2"/>
  <c r="CJ3040" i="2"/>
  <c r="CJ3039" i="2"/>
  <c r="CJ3042" i="2"/>
  <c r="JM3112" i="1"/>
  <c r="JM3114" i="1"/>
  <c r="JM3113" i="1"/>
  <c r="JM3111" i="1"/>
  <c r="DN3040" i="1"/>
  <c r="DN3039" i="1"/>
  <c r="DN3042" i="1"/>
  <c r="DN3041" i="1"/>
  <c r="SQ3030" i="1" a="1"/>
  <c r="SQ3030" i="1" s="1"/>
  <c r="SQ3027" i="1" s="1"/>
  <c r="SQ3018" i="1" s="1" a="1"/>
  <c r="SQ3018" i="1" s="1"/>
  <c r="SQ3007" i="1" s="1"/>
  <c r="SX3039" i="1" a="1"/>
  <c r="MG2953" i="1"/>
  <c r="MG2950" i="1"/>
  <c r="MG2952" i="1"/>
  <c r="MG2951" i="1"/>
  <c r="BJ3042" i="1"/>
  <c r="BJ3041" i="1"/>
  <c r="BJ3040" i="1"/>
  <c r="BJ3039" i="1"/>
  <c r="RS2950" i="1" a="1"/>
  <c r="IZ3039" i="1"/>
  <c r="IZ3042" i="1"/>
  <c r="IZ3041" i="1"/>
  <c r="IZ3040" i="1"/>
  <c r="GV3039" i="1"/>
  <c r="GV3042" i="1"/>
  <c r="GV3041" i="1"/>
  <c r="GV3040" i="1"/>
  <c r="DS2953" i="1"/>
  <c r="DS2950" i="1"/>
  <c r="DS2951" i="1"/>
  <c r="DS2952" i="1"/>
  <c r="JE2953" i="1"/>
  <c r="JE2952" i="1"/>
  <c r="JE2950" i="1"/>
  <c r="JE2951" i="1"/>
  <c r="MH3039" i="1" a="1"/>
  <c r="NL3041" i="1"/>
  <c r="NL3040" i="1"/>
  <c r="NL3042" i="1"/>
  <c r="NL3039" i="1"/>
  <c r="RT3042" i="1"/>
  <c r="RT3039" i="1"/>
  <c r="RT3041" i="1"/>
  <c r="RT3040" i="1"/>
  <c r="BJ2950" i="1" a="1"/>
  <c r="TA3030" i="2" l="1" a="1"/>
  <c r="TA3030" i="2" s="1"/>
  <c r="TA3027" i="2" s="1"/>
  <c r="TA3018" i="2" s="1" a="1"/>
  <c r="TA3018" i="2" s="1"/>
  <c r="TA3007" i="2" s="1"/>
  <c r="TA2998" i="2" s="1"/>
  <c r="NO3030" i="2" a="1"/>
  <c r="NO3030" i="2" s="1"/>
  <c r="NO3027" i="2" s="1"/>
  <c r="NO3018" i="2" s="1" a="1"/>
  <c r="NO3018" i="2" s="1"/>
  <c r="NO3007" i="2" s="1"/>
  <c r="HS3030" i="2" a="1"/>
  <c r="HS3030" i="2" s="1"/>
  <c r="HS3027" i="2" s="1"/>
  <c r="HS3018" i="2" s="1" a="1"/>
  <c r="HS3018" i="2" s="1"/>
  <c r="HS3007" i="2" s="1"/>
  <c r="GR2953" i="2"/>
  <c r="SQ2998" i="2"/>
  <c r="JE2952" i="2"/>
  <c r="JE2951" i="2"/>
  <c r="JE2950" i="2"/>
  <c r="JE2953" i="2"/>
  <c r="MC2953" i="2"/>
  <c r="MI3001" i="2"/>
  <c r="NE3030" i="2" a="1"/>
  <c r="NE3030" i="2" s="1"/>
  <c r="NE3027" i="2" s="1"/>
  <c r="NE3018" i="2" s="1" a="1"/>
  <c r="NE3018" i="2" s="1"/>
  <c r="NE3007" i="2" s="1"/>
  <c r="LY3001" i="2"/>
  <c r="LR2953" i="2"/>
  <c r="CI2952" i="2"/>
  <c r="CI2953" i="2"/>
  <c r="CI2951" i="2"/>
  <c r="CI2950" i="2"/>
  <c r="DS2950" i="2" s="1" a="1"/>
  <c r="DG3030" i="2" a="1"/>
  <c r="DG3030" i="2" s="1"/>
  <c r="DG3027" i="2" s="1"/>
  <c r="DG3018" i="2" s="1" a="1"/>
  <c r="DG3018" i="2" s="1"/>
  <c r="DG3007" i="2" s="1"/>
  <c r="GC3001" i="2"/>
  <c r="FV2953" i="2"/>
  <c r="GI2934" i="2" s="1" a="1"/>
  <c r="RD2953" i="2"/>
  <c r="RQ2934" i="2" s="1" a="1"/>
  <c r="RK3001" i="2"/>
  <c r="JP3042" i="2"/>
  <c r="JM3030" i="2" s="1" a="1"/>
  <c r="JM3030" i="2" s="1"/>
  <c r="JM3027" i="2" s="1"/>
  <c r="JM3018" i="2" s="1" a="1"/>
  <c r="JM3018" i="2" s="1"/>
  <c r="JM3007" i="2" s="1"/>
  <c r="JM2998" i="2" s="1" a="1"/>
  <c r="JP3039" i="2"/>
  <c r="JP3040" i="2"/>
  <c r="JP3041" i="2"/>
  <c r="RU3001" i="2"/>
  <c r="RO2953" i="2"/>
  <c r="GG2953" i="2"/>
  <c r="GM3001" i="2"/>
  <c r="HZ3042" i="2"/>
  <c r="HZ3040" i="2"/>
  <c r="HZ3041" i="2"/>
  <c r="HZ3039" i="2"/>
  <c r="CQ3030" i="2" a="1"/>
  <c r="CQ3030" i="2" s="1"/>
  <c r="CQ3027" i="2" s="1"/>
  <c r="CQ3018" i="2" s="1" a="1"/>
  <c r="CQ3018" i="2" s="1"/>
  <c r="CQ3007" i="2" s="1"/>
  <c r="AQ3001" i="2"/>
  <c r="AJ2953" i="2"/>
  <c r="ED2953" i="2"/>
  <c r="ED2951" i="2"/>
  <c r="ED2950" i="2"/>
  <c r="ED2952" i="2"/>
  <c r="JF3040" i="2"/>
  <c r="JF3042" i="2"/>
  <c r="JF3039" i="2"/>
  <c r="JF3041" i="2"/>
  <c r="DT3039" i="2" a="1"/>
  <c r="CG3030" i="2" a="1"/>
  <c r="CG3030" i="2" s="1"/>
  <c r="CG3027" i="2" s="1"/>
  <c r="CG3018" i="2" s="1" a="1"/>
  <c r="CG3018" i="2" s="1"/>
  <c r="CG3007" i="2" s="1"/>
  <c r="IF2953" i="2"/>
  <c r="IF2951" i="2"/>
  <c r="IF2950" i="2"/>
  <c r="IF2952" i="2"/>
  <c r="BA3001" i="2"/>
  <c r="AU2953" i="2"/>
  <c r="ED3039" i="2" a="1"/>
  <c r="BK3001" i="2"/>
  <c r="BF2953" i="2"/>
  <c r="RS2952" i="1"/>
  <c r="RS2953" i="1"/>
  <c r="RS2951" i="1"/>
  <c r="RS2950" i="1"/>
  <c r="CT3039" i="1" a="1"/>
  <c r="BG3030" i="1" a="1"/>
  <c r="BG3030" i="1" s="1"/>
  <c r="BG3027" i="1" s="1"/>
  <c r="BG3018" i="1" s="1" a="1"/>
  <c r="BG3018" i="1" s="1"/>
  <c r="BG3007" i="1" s="1"/>
  <c r="DQ3030" i="1" a="1"/>
  <c r="DQ3030" i="1" s="1"/>
  <c r="DQ3027" i="1" s="1"/>
  <c r="DQ3018" i="1" s="1" a="1"/>
  <c r="DQ3018" i="1" s="1"/>
  <c r="DQ3007" i="1" s="1"/>
  <c r="DX3039" i="1" a="1"/>
  <c r="GV2950" i="1" a="1"/>
  <c r="SX3039" i="1"/>
  <c r="SX3040" i="1"/>
  <c r="SX3042" i="1"/>
  <c r="SX3041" i="1"/>
  <c r="MH3041" i="1"/>
  <c r="MH3039" i="1"/>
  <c r="MH3042" i="1"/>
  <c r="MH3040" i="1"/>
  <c r="IF3039" i="1" a="1"/>
  <c r="GS3030" i="1" a="1"/>
  <c r="GS3030" i="1" s="1"/>
  <c r="GS3027" i="1" s="1"/>
  <c r="GS3018" i="1" s="1" a="1"/>
  <c r="GS3018" i="1" s="1"/>
  <c r="GS3007" i="1" s="1"/>
  <c r="NQ2950" i="1" a="1"/>
  <c r="ME2934" i="1" a="1"/>
  <c r="BJ2952" i="1"/>
  <c r="BJ2953" i="1"/>
  <c r="BJ2951" i="1"/>
  <c r="BJ2950" i="1"/>
  <c r="CT2950" i="1" s="1" a="1"/>
  <c r="TD3039" i="1" a="1"/>
  <c r="RQ3030" i="1" a="1"/>
  <c r="RQ3030" i="1" s="1"/>
  <c r="RQ3027" i="1" s="1"/>
  <c r="RQ3018" i="1" s="1" a="1"/>
  <c r="RQ3018" i="1" s="1"/>
  <c r="JJ3039" i="1" a="1"/>
  <c r="JC3030" i="1" a="1"/>
  <c r="JC3030" i="1" s="1"/>
  <c r="JC3027" i="1" s="1"/>
  <c r="JC3018" i="1" s="1" a="1"/>
  <c r="JC3018" i="1" s="1"/>
  <c r="JC3007" i="1" s="1"/>
  <c r="NE2998" i="2" l="1"/>
  <c r="IC3030" i="2" a="1"/>
  <c r="IC3030" i="2" s="1"/>
  <c r="IC3027" i="2" s="1"/>
  <c r="IC3018" i="2" s="1" a="1"/>
  <c r="IC3018" i="2" s="1"/>
  <c r="IC3007" i="2" s="1"/>
  <c r="IC2998" i="2" s="1" a="1"/>
  <c r="JC3030" i="2" a="1"/>
  <c r="JC3030" i="2" s="1"/>
  <c r="JC3027" i="2" s="1"/>
  <c r="JC3018" i="2" s="1" a="1"/>
  <c r="JC3018" i="2" s="1"/>
  <c r="JC3007" i="2" s="1"/>
  <c r="JM2998" i="2" s="1"/>
  <c r="IS2998" i="2" a="1"/>
  <c r="CG2998" i="2" a="1"/>
  <c r="CG2998" i="2" s="1"/>
  <c r="BW2998" i="2" a="1"/>
  <c r="BW2998" i="2" s="1"/>
  <c r="RQ2936" i="2"/>
  <c r="RQ2935" i="2"/>
  <c r="RQ2934" i="2"/>
  <c r="RQ2937" i="2"/>
  <c r="GI2935" i="2"/>
  <c r="GI2937" i="2"/>
  <c r="GI2934" i="2"/>
  <c r="GI2936" i="2"/>
  <c r="CQ2998" i="2" a="1"/>
  <c r="CQ2998" i="2" s="1"/>
  <c r="ED3042" i="2"/>
  <c r="ED3041" i="2"/>
  <c r="ED3040" i="2"/>
  <c r="ED3039" i="2"/>
  <c r="NI3001" i="2"/>
  <c r="NB2953" i="2"/>
  <c r="HI2998" i="2" a="1"/>
  <c r="DS2951" i="2"/>
  <c r="DS2953" i="2"/>
  <c r="DS2950" i="2"/>
  <c r="DS2952" i="2"/>
  <c r="DT3041" i="2"/>
  <c r="DT3040" i="2"/>
  <c r="DT3039" i="2"/>
  <c r="DT3042" i="2"/>
  <c r="HS2998" i="2" a="1"/>
  <c r="JC2998" i="2" a="1"/>
  <c r="SU3001" i="2"/>
  <c r="SN2953" i="2"/>
  <c r="TA2934" i="2" s="1" a="1"/>
  <c r="JP2950" i="2" a="1"/>
  <c r="SY2953" i="2"/>
  <c r="TE3001" i="2"/>
  <c r="AW2934" i="2" a="1"/>
  <c r="ME2934" i="2" a="1"/>
  <c r="NO2998" i="2"/>
  <c r="CT2952" i="1"/>
  <c r="CT2950" i="1"/>
  <c r="CT2951" i="1"/>
  <c r="CT2953" i="1"/>
  <c r="ME2936" i="1"/>
  <c r="ME2937" i="1"/>
  <c r="ME2935" i="1"/>
  <c r="ME2934" i="1"/>
  <c r="PI2902" i="1" s="1" a="1"/>
  <c r="DX3042" i="1"/>
  <c r="DX3041" i="1"/>
  <c r="DX3040" i="1"/>
  <c r="DX3039" i="1"/>
  <c r="GS2998" i="1" a="1"/>
  <c r="GS2998" i="1" s="1"/>
  <c r="GI2998" i="1" a="1"/>
  <c r="GI2998" i="1" s="1"/>
  <c r="FY2998" i="1" a="1"/>
  <c r="FY2998" i="1" s="1"/>
  <c r="BG2998" i="1" a="1"/>
  <c r="BG2998" i="1" s="1"/>
  <c r="AM2998" i="1" a="1"/>
  <c r="AM2998" i="1" s="1"/>
  <c r="AW2998" i="1" a="1"/>
  <c r="AW2998" i="1" s="1"/>
  <c r="GV2952" i="1"/>
  <c r="GV2951" i="1"/>
  <c r="GV2950" i="1"/>
  <c r="GV2953" i="1"/>
  <c r="NQ2951" i="1"/>
  <c r="NQ2950" i="1"/>
  <c r="NQ2953" i="1"/>
  <c r="NQ2952" i="1"/>
  <c r="IF3039" i="1"/>
  <c r="IF3042" i="1"/>
  <c r="IF3041" i="1"/>
  <c r="IF3040" i="1"/>
  <c r="CT3042" i="1"/>
  <c r="CT3041" i="1"/>
  <c r="CT3040" i="1"/>
  <c r="CT3039" i="1"/>
  <c r="JJ3041" i="1"/>
  <c r="JJ3040" i="1"/>
  <c r="JJ3039" i="1"/>
  <c r="JJ3042" i="1"/>
  <c r="NR3039" i="1" a="1"/>
  <c r="ME3030" i="1" a="1"/>
  <c r="ME3030" i="1" s="1"/>
  <c r="ME3027" i="1" s="1"/>
  <c r="ME3018" i="1" s="1" a="1"/>
  <c r="ME3018" i="1" s="1"/>
  <c r="TC2950" i="1" a="1"/>
  <c r="RQ2934" i="1" a="1"/>
  <c r="TD3041" i="1"/>
  <c r="TD3042" i="1"/>
  <c r="TD3040" i="1"/>
  <c r="TD3039" i="1"/>
  <c r="EA3030" i="2" l="1" a="1"/>
  <c r="EA3030" i="2" s="1"/>
  <c r="EA3027" i="2" s="1"/>
  <c r="EA3018" i="2" s="1" a="1"/>
  <c r="EA3018" i="2" s="1"/>
  <c r="EA3007" i="2" s="1"/>
  <c r="JQ3001" i="2"/>
  <c r="JL2953" i="2"/>
  <c r="JC2998" i="2"/>
  <c r="JG3001" i="2" s="1"/>
  <c r="HS2998" i="2"/>
  <c r="HI2998" i="2"/>
  <c r="HM3001" i="2" s="1"/>
  <c r="IS2998" i="2"/>
  <c r="IP2953" i="2" s="1"/>
  <c r="IC2998" i="2"/>
  <c r="IG3001" i="2" s="1"/>
  <c r="EG2902" i="2" a="1"/>
  <c r="PO2902" i="2" a="1"/>
  <c r="HW3001" i="2"/>
  <c r="HQ2953" i="2"/>
  <c r="EA2998" i="2" a="1"/>
  <c r="ME2937" i="2"/>
  <c r="ME2935" i="2"/>
  <c r="ME2934" i="2"/>
  <c r="PI2902" i="2" s="1" a="1"/>
  <c r="ME2936" i="2"/>
  <c r="DQ3030" i="2" a="1"/>
  <c r="DQ3030" i="2" s="1"/>
  <c r="DQ3027" i="2" s="1"/>
  <c r="DQ3018" i="2" s="1" a="1"/>
  <c r="DQ3018" i="2" s="1"/>
  <c r="DQ3007" i="2" s="1"/>
  <c r="BT2953" i="2"/>
  <c r="CA3001" i="2"/>
  <c r="TA2935" i="2"/>
  <c r="TA2934" i="2"/>
  <c r="QI2902" i="2" s="1" a="1"/>
  <c r="TA2936" i="2"/>
  <c r="TA2937" i="2"/>
  <c r="AW2937" i="2"/>
  <c r="AW2935" i="2"/>
  <c r="AW2934" i="2"/>
  <c r="AW2936" i="2"/>
  <c r="CE2953" i="2"/>
  <c r="CK3001" i="2"/>
  <c r="NS3001" i="2"/>
  <c r="NM2953" i="2"/>
  <c r="NO2934" i="2" s="1" a="1"/>
  <c r="CP2953" i="2"/>
  <c r="CU3001" i="2"/>
  <c r="JP2951" i="2"/>
  <c r="JP2950" i="2"/>
  <c r="JP2953" i="2"/>
  <c r="JP2952" i="2"/>
  <c r="TA3030" i="1" a="1"/>
  <c r="TA3030" i="1" s="1"/>
  <c r="TA3027" i="1" s="1"/>
  <c r="TA3018" i="1" s="1" a="1"/>
  <c r="TA3018" i="1" s="1"/>
  <c r="TA3007" i="1" s="1"/>
  <c r="TA2998" i="1" s="1"/>
  <c r="IF2950" i="1" a="1"/>
  <c r="RQ2937" i="1"/>
  <c r="RQ2936" i="1"/>
  <c r="RQ2934" i="1"/>
  <c r="PO2902" i="1" s="1" a="1"/>
  <c r="RQ2935" i="1"/>
  <c r="TC2953" i="1"/>
  <c r="TC2950" i="1"/>
  <c r="TC2952" i="1"/>
  <c r="TC2951" i="1"/>
  <c r="PI2905" i="1"/>
  <c r="PI2904" i="1"/>
  <c r="PI2902" i="1"/>
  <c r="PI2903" i="1"/>
  <c r="BF2953" i="1"/>
  <c r="BK3001" i="1"/>
  <c r="NR3042" i="1"/>
  <c r="NR3041" i="1"/>
  <c r="NR3040" i="1"/>
  <c r="NR3039" i="1"/>
  <c r="JP3039" i="1" a="1"/>
  <c r="IC3030" i="1" a="1"/>
  <c r="IC3030" i="1" s="1"/>
  <c r="IC3027" i="1" s="1"/>
  <c r="IC3018" i="1" s="1" a="1"/>
  <c r="IC3018" i="1" s="1"/>
  <c r="IC3007" i="1" s="1"/>
  <c r="AJ2953" i="1"/>
  <c r="AW2934" i="1" s="1" a="1"/>
  <c r="AQ3001" i="1"/>
  <c r="ED3039" i="1" a="1"/>
  <c r="CQ3030" i="1" a="1"/>
  <c r="CQ3030" i="1" s="1"/>
  <c r="CQ3027" i="1" s="1"/>
  <c r="CQ3018" i="1" s="1" a="1"/>
  <c r="CQ3018" i="1" s="1"/>
  <c r="CQ3007" i="1" s="1"/>
  <c r="GG2953" i="1"/>
  <c r="GM3001" i="1"/>
  <c r="BA3001" i="1"/>
  <c r="AU2953" i="1"/>
  <c r="GR2953" i="1"/>
  <c r="GW3001" i="1"/>
  <c r="ED2950" i="1" a="1"/>
  <c r="FV2953" i="1"/>
  <c r="GI2934" i="1" s="1" a="1"/>
  <c r="GC3001" i="1"/>
  <c r="IW3001" i="2" l="1"/>
  <c r="EA2998" i="2"/>
  <c r="HF2953" i="2"/>
  <c r="HS2934" i="2" s="1" a="1"/>
  <c r="JA2953" i="2"/>
  <c r="IB2953" i="2"/>
  <c r="HS2935" i="2" s="1"/>
  <c r="NO2937" i="2"/>
  <c r="NO2936" i="2"/>
  <c r="NO2934" i="2"/>
  <c r="NO2935" i="2"/>
  <c r="PI2904" i="2"/>
  <c r="PI2903" i="2"/>
  <c r="PI2905" i="2"/>
  <c r="PI2902" i="2"/>
  <c r="DZ2953" i="2"/>
  <c r="EE3001" i="2"/>
  <c r="QI2903" i="2"/>
  <c r="QI2905" i="2"/>
  <c r="QI2902" i="2"/>
  <c r="QF2890" i="2" s="1" a="1"/>
  <c r="QI2904" i="2"/>
  <c r="PO2903" i="2"/>
  <c r="PO2905" i="2"/>
  <c r="PO2904" i="2"/>
  <c r="PO2902" i="2"/>
  <c r="PL2890" i="2" s="1" a="1"/>
  <c r="JC2934" i="2" a="1"/>
  <c r="EA2902" i="2" a="1"/>
  <c r="CG2934" i="2" a="1"/>
  <c r="DQ2998" i="2" a="1"/>
  <c r="DQ2998" i="2" s="1"/>
  <c r="DG2998" i="2" a="1"/>
  <c r="DG2998" i="2" s="1"/>
  <c r="EG2903" i="2"/>
  <c r="EG2904" i="2"/>
  <c r="EG2902" i="2"/>
  <c r="EG2905" i="2"/>
  <c r="SQ2998" i="1"/>
  <c r="SN2953" i="1" s="1"/>
  <c r="TA2934" i="1" s="1" a="1"/>
  <c r="IC2998" i="1" a="1"/>
  <c r="IC2998" i="1" s="1"/>
  <c r="HS2998" i="1" a="1"/>
  <c r="HS2998" i="1" s="1"/>
  <c r="HI2998" i="1" a="1"/>
  <c r="HI2998" i="1" s="1"/>
  <c r="ED2952" i="1"/>
  <c r="ED2953" i="1"/>
  <c r="ED2951" i="1"/>
  <c r="ED2950" i="1"/>
  <c r="JP3039" i="1"/>
  <c r="JP3042" i="1"/>
  <c r="JP3041" i="1"/>
  <c r="JP3040" i="1"/>
  <c r="AW2936" i="1"/>
  <c r="AW2937" i="1"/>
  <c r="AW2935" i="1"/>
  <c r="AW2934" i="1"/>
  <c r="NO3030" i="1" a="1"/>
  <c r="NO3030" i="1" s="1"/>
  <c r="NO3027" i="1" s="1"/>
  <c r="NO3018" i="1" s="1" a="1"/>
  <c r="NO3018" i="1" s="1"/>
  <c r="NO3007" i="1" s="1"/>
  <c r="GI2936" i="1"/>
  <c r="GI2935" i="1"/>
  <c r="GI2934" i="1"/>
  <c r="GI2937" i="1"/>
  <c r="PO2905" i="1"/>
  <c r="PO2904" i="1"/>
  <c r="PO2903" i="1"/>
  <c r="PO2902" i="1"/>
  <c r="TE3001" i="1"/>
  <c r="SY2953" i="1"/>
  <c r="CQ2998" i="1" a="1"/>
  <c r="CQ2998" i="1" s="1"/>
  <c r="CG2998" i="1" a="1"/>
  <c r="CG2998" i="1" s="1"/>
  <c r="BW2998" i="1" a="1"/>
  <c r="BW2998" i="1" s="1"/>
  <c r="ED3039" i="1"/>
  <c r="ED3042" i="1"/>
  <c r="ED3040" i="1"/>
  <c r="ED3041" i="1"/>
  <c r="IF2952" i="1"/>
  <c r="IF2953" i="1"/>
  <c r="IF2951" i="1"/>
  <c r="IF2950" i="1"/>
  <c r="PL2886" i="1" a="1"/>
  <c r="JM3030" i="1" l="1" a="1"/>
  <c r="JM3030" i="1" s="1"/>
  <c r="JM3027" i="1" s="1"/>
  <c r="JM3018" i="1" s="1" a="1"/>
  <c r="JM3018" i="1" s="1"/>
  <c r="JM3007" i="1" s="1"/>
  <c r="HS2934" i="2"/>
  <c r="HS2936" i="2"/>
  <c r="HS2937" i="2"/>
  <c r="EA2904" i="2"/>
  <c r="EA2902" i="2"/>
  <c r="ED2886" i="2" s="1" a="1"/>
  <c r="EA2905" i="2"/>
  <c r="EA2903" i="2"/>
  <c r="PL2886" i="2" a="1"/>
  <c r="PL2893" i="2"/>
  <c r="PL2892" i="2"/>
  <c r="PL2890" i="2"/>
  <c r="PL2891" i="2"/>
  <c r="ED2890" i="2" a="1"/>
  <c r="JC2935" i="2"/>
  <c r="JC2934" i="2"/>
  <c r="FU2902" i="2" s="1" a="1"/>
  <c r="JC2936" i="2"/>
  <c r="JC2937" i="2"/>
  <c r="QF2890" i="2"/>
  <c r="QF2892" i="2"/>
  <c r="QF2891" i="2"/>
  <c r="QF2893" i="2"/>
  <c r="DK3001" i="2"/>
  <c r="DD2953" i="2"/>
  <c r="QC2902" i="2" a="1"/>
  <c r="DO2953" i="2"/>
  <c r="DU3001" i="2"/>
  <c r="CG2937" i="2"/>
  <c r="CG2936" i="2"/>
  <c r="CG2934" i="2"/>
  <c r="CG2935" i="2"/>
  <c r="FA2902" i="2" a="1"/>
  <c r="SU3001" i="1"/>
  <c r="PL2890" i="1" a="1"/>
  <c r="EG2902" i="1" a="1"/>
  <c r="EA3030" i="1" a="1"/>
  <c r="EA3030" i="1" s="1"/>
  <c r="EA3027" i="1" s="1"/>
  <c r="EA3018" i="1" s="1" a="1"/>
  <c r="EA3018" i="1" s="1"/>
  <c r="EA3007" i="1" s="1"/>
  <c r="JM2998" i="1" a="1"/>
  <c r="JM2998" i="1" s="1"/>
  <c r="IS2998" i="1" a="1"/>
  <c r="IS2998" i="1" s="1"/>
  <c r="JC2998" i="1" a="1"/>
  <c r="JC2998" i="1" s="1"/>
  <c r="BT2953" i="1"/>
  <c r="CA3001" i="1"/>
  <c r="CK3001" i="1"/>
  <c r="CE2953" i="1"/>
  <c r="NO2998" i="1"/>
  <c r="NE2998" i="1"/>
  <c r="TA2936" i="1"/>
  <c r="TA2937" i="1"/>
  <c r="TA2934" i="1"/>
  <c r="QI2902" i="1" s="1" a="1"/>
  <c r="TA2935" i="1"/>
  <c r="CP2953" i="1"/>
  <c r="CU3001" i="1"/>
  <c r="EA2902" i="1" a="1"/>
  <c r="HF2953" i="1"/>
  <c r="HS2934" i="1" s="1" a="1"/>
  <c r="HM3001" i="1"/>
  <c r="PL2888" i="1"/>
  <c r="PL2889" i="1"/>
  <c r="PL2887" i="1"/>
  <c r="PL2886" i="1"/>
  <c r="HW3001" i="1"/>
  <c r="HQ2953" i="1"/>
  <c r="JP2950" i="1" a="1"/>
  <c r="IB2953" i="1"/>
  <c r="IG3001" i="1"/>
  <c r="QC2905" i="2" l="1"/>
  <c r="QC2904" i="2"/>
  <c r="QC2902" i="2"/>
  <c r="QC2903" i="2"/>
  <c r="DQ2934" i="2" a="1"/>
  <c r="FU2905" i="2"/>
  <c r="FU2904" i="2"/>
  <c r="FU2902" i="2"/>
  <c r="FR2890" i="2" s="1" a="1"/>
  <c r="FU2903" i="2"/>
  <c r="PL2886" i="2"/>
  <c r="PL2889" i="2"/>
  <c r="PL2888" i="2"/>
  <c r="PL2887" i="2"/>
  <c r="ED2893" i="2"/>
  <c r="ED2890" i="2"/>
  <c r="ED2891" i="2"/>
  <c r="ED2892" i="2"/>
  <c r="FA2903" i="2"/>
  <c r="FA2905" i="2"/>
  <c r="FA2904" i="2"/>
  <c r="FA2902" i="2"/>
  <c r="EX2890" i="2" s="1" a="1"/>
  <c r="EU2902" i="2" a="1"/>
  <c r="ED2889" i="2"/>
  <c r="ED2886" i="2"/>
  <c r="ED2876" i="2" s="1" a="1"/>
  <c r="ED2887" i="2"/>
  <c r="ED2888" i="2"/>
  <c r="NB2953" i="1"/>
  <c r="NI3001" i="1"/>
  <c r="NM2953" i="1"/>
  <c r="NS3001" i="1"/>
  <c r="CG2934" i="1" a="1"/>
  <c r="JG3001" i="1"/>
  <c r="JA2953" i="1"/>
  <c r="IP2953" i="1"/>
  <c r="JC2934" i="1" s="1" a="1"/>
  <c r="IW3001" i="1"/>
  <c r="JP2952" i="1"/>
  <c r="JP2953" i="1"/>
  <c r="JP2951" i="1"/>
  <c r="JP2950" i="1"/>
  <c r="JL2953" i="1"/>
  <c r="JQ3001" i="1"/>
  <c r="EA2905" i="1"/>
  <c r="EA2904" i="1"/>
  <c r="EA2903" i="1"/>
  <c r="EA2902" i="1"/>
  <c r="QI2905" i="1"/>
  <c r="QI2902" i="1"/>
  <c r="QF2890" i="1" s="1" a="1"/>
  <c r="QI2904" i="1"/>
  <c r="QI2903" i="1"/>
  <c r="EA2998" i="1" a="1"/>
  <c r="EA2998" i="1" s="1"/>
  <c r="DQ2998" i="1" a="1"/>
  <c r="DQ2998" i="1" s="1"/>
  <c r="DG2998" i="1" a="1"/>
  <c r="DG2998" i="1" s="1"/>
  <c r="EG2905" i="1"/>
  <c r="EG2904" i="1"/>
  <c r="EG2903" i="1"/>
  <c r="EG2902" i="1"/>
  <c r="HS2935" i="1"/>
  <c r="HS2937" i="1"/>
  <c r="HS2936" i="1"/>
  <c r="HS2934" i="1"/>
  <c r="PL2891" i="1"/>
  <c r="PL2876" i="1" s="1" a="1"/>
  <c r="PL2890" i="1"/>
  <c r="PL2893" i="1"/>
  <c r="PL2892" i="1"/>
  <c r="ED2880" i="2" l="1"/>
  <c r="ED2883" i="2"/>
  <c r="ED2876" i="2"/>
  <c r="ED2878" i="2"/>
  <c r="ED2877" i="2"/>
  <c r="ED2882" i="2"/>
  <c r="ED2881" i="2"/>
  <c r="ED2879" i="2"/>
  <c r="EX2893" i="2"/>
  <c r="EX2891" i="2"/>
  <c r="EX2890" i="2"/>
  <c r="EX2892" i="2"/>
  <c r="FR2892" i="2"/>
  <c r="FR2891" i="2"/>
  <c r="FR2893" i="2"/>
  <c r="FR2890" i="2"/>
  <c r="PL2876" i="2" a="1"/>
  <c r="QF2886" i="2" a="1"/>
  <c r="EU2905" i="2"/>
  <c r="EU2903" i="2"/>
  <c r="EU2902" i="2"/>
  <c r="EU2904" i="2"/>
  <c r="DQ2936" i="2"/>
  <c r="DQ2937" i="2"/>
  <c r="DQ2934" i="2"/>
  <c r="DQ2935" i="2"/>
  <c r="PL2881" i="1"/>
  <c r="PL2878" i="1"/>
  <c r="PL2877" i="1"/>
  <c r="PL2883" i="1"/>
  <c r="PL2882" i="1"/>
  <c r="PL2880" i="1"/>
  <c r="PL2879" i="1"/>
  <c r="PL2876" i="1"/>
  <c r="FA2902" i="1" a="1"/>
  <c r="ED2886" i="1" a="1"/>
  <c r="QF2892" i="1"/>
  <c r="QF2893" i="1"/>
  <c r="QF2891" i="1"/>
  <c r="QF2890" i="1"/>
  <c r="ED2890" i="1" a="1"/>
  <c r="CG2935" i="1"/>
  <c r="CG2934" i="1"/>
  <c r="CG2937" i="1"/>
  <c r="CG2936" i="1"/>
  <c r="JC2937" i="1"/>
  <c r="JC2934" i="1"/>
  <c r="JC2935" i="1"/>
  <c r="JC2936" i="1"/>
  <c r="DZ2953" i="1"/>
  <c r="EE3001" i="1"/>
  <c r="DD2953" i="1"/>
  <c r="DK3001" i="1"/>
  <c r="DU3001" i="1"/>
  <c r="DO2953" i="1"/>
  <c r="NO2934" i="1" a="1"/>
  <c r="EX2886" i="2" l="1" a="1"/>
  <c r="ED2867" i="2" a="1"/>
  <c r="PL2882" i="2"/>
  <c r="PL2880" i="2"/>
  <c r="PL2879" i="2"/>
  <c r="PL2883" i="2"/>
  <c r="PL2881" i="2"/>
  <c r="PL2877" i="2"/>
  <c r="PL2878" i="2"/>
  <c r="PL2876" i="2"/>
  <c r="PL2867" i="2" s="1" a="1"/>
  <c r="QF2888" i="2"/>
  <c r="QF2889" i="2"/>
  <c r="QF2887" i="2"/>
  <c r="QF2886" i="2"/>
  <c r="FO2902" i="2" a="1"/>
  <c r="ED2888" i="1"/>
  <c r="ED2887" i="1"/>
  <c r="ED2889" i="1"/>
  <c r="ED2886" i="1"/>
  <c r="PL2867" i="1" a="1"/>
  <c r="NO2935" i="1"/>
  <c r="NO2934" i="1"/>
  <c r="NO2937" i="1"/>
  <c r="NO2936" i="1"/>
  <c r="FA2905" i="1"/>
  <c r="FA2902" i="1"/>
  <c r="FA2904" i="1"/>
  <c r="FA2903" i="1"/>
  <c r="EU2902" i="1" a="1"/>
  <c r="ED2893" i="1"/>
  <c r="ED2892" i="1"/>
  <c r="ED2891" i="1"/>
  <c r="ED2890" i="1"/>
  <c r="FU2902" i="1" a="1"/>
  <c r="DQ2934" i="1" a="1"/>
  <c r="PL2869" i="2" l="1"/>
  <c r="PL2867" i="2"/>
  <c r="PL2862" i="2" s="1" a="1"/>
  <c r="PL2868" i="2"/>
  <c r="FO2905" i="2"/>
  <c r="FO2903" i="2"/>
  <c r="FO2902" i="2"/>
  <c r="FO2904" i="2"/>
  <c r="QF2876" i="2" a="1"/>
  <c r="ED2869" i="2"/>
  <c r="ED2868" i="2"/>
  <c r="ED2867" i="2"/>
  <c r="ED2862" i="2" s="1" a="1"/>
  <c r="EX2888" i="2"/>
  <c r="EX2887" i="2"/>
  <c r="EX2889" i="2"/>
  <c r="EX2886" i="2"/>
  <c r="DQ2937" i="1"/>
  <c r="DQ2936" i="1"/>
  <c r="DQ2935" i="1"/>
  <c r="DQ2934" i="1"/>
  <c r="EX2890" i="1" a="1"/>
  <c r="PL2869" i="1"/>
  <c r="PL2868" i="1"/>
  <c r="PL2867" i="1"/>
  <c r="ED2876" i="1" a="1"/>
  <c r="FU2903" i="1"/>
  <c r="FU2902" i="1"/>
  <c r="FR2890" i="1" s="1" a="1"/>
  <c r="FU2905" i="1"/>
  <c r="FU2904" i="1"/>
  <c r="QC2902" i="1" a="1"/>
  <c r="EU2903" i="1"/>
  <c r="EU2905" i="1"/>
  <c r="EU2904" i="1"/>
  <c r="EU2902" i="1"/>
  <c r="EX2886" i="1" s="1" a="1"/>
  <c r="QF2876" i="2" l="1"/>
  <c r="QF2880" i="2"/>
  <c r="QF2882" i="2"/>
  <c r="QF2881" i="2"/>
  <c r="QF2883" i="2"/>
  <c r="QF2879" i="2"/>
  <c r="QF2878" i="2"/>
  <c r="QF2877" i="2"/>
  <c r="FR2886" i="2" a="1"/>
  <c r="EX2876" i="2" a="1"/>
  <c r="PL2863" i="2"/>
  <c r="PL2864" i="2"/>
  <c r="PL2862" i="2"/>
  <c r="ED2863" i="2"/>
  <c r="ED2864" i="2"/>
  <c r="ED2862" i="2"/>
  <c r="ED2853" i="2" s="1" a="1"/>
  <c r="FR2890" i="1"/>
  <c r="FR2893" i="1"/>
  <c r="FR2892" i="1"/>
  <c r="FR2891" i="1"/>
  <c r="PL2862" i="1" a="1"/>
  <c r="ED2878" i="1"/>
  <c r="ED2883" i="1"/>
  <c r="ED2882" i="1"/>
  <c r="ED2881" i="1"/>
  <c r="ED2880" i="1"/>
  <c r="ED2879" i="1"/>
  <c r="ED2877" i="1"/>
  <c r="ED2876" i="1"/>
  <c r="EX2889" i="1"/>
  <c r="EX2886" i="1"/>
  <c r="EX2888" i="1"/>
  <c r="EX2887" i="1"/>
  <c r="FO2902" i="1" a="1"/>
  <c r="EX2892" i="1"/>
  <c r="EX2893" i="1"/>
  <c r="EX2891" i="1"/>
  <c r="EX2890" i="1"/>
  <c r="QC2903" i="1"/>
  <c r="QC2902" i="1"/>
  <c r="QC2905" i="1"/>
  <c r="QC2904" i="1"/>
  <c r="ED2867" i="1" l="1" a="1"/>
  <c r="ED2868" i="1" s="1"/>
  <c r="ED2854" i="2"/>
  <c r="ED2855" i="2"/>
  <c r="ED2853" i="2"/>
  <c r="ED2825" i="2" s="1" a="1"/>
  <c r="EX2880" i="2"/>
  <c r="EX2879" i="2"/>
  <c r="EX2877" i="2"/>
  <c r="EX2878" i="2"/>
  <c r="EX2876" i="2"/>
  <c r="EX2883" i="2"/>
  <c r="EX2882" i="2"/>
  <c r="EX2881" i="2"/>
  <c r="FR2888" i="2"/>
  <c r="FR2886" i="2"/>
  <c r="FR2889" i="2"/>
  <c r="FR2887" i="2"/>
  <c r="PL2853" i="2" a="1"/>
  <c r="QF2867" i="2" a="1"/>
  <c r="QF2886" i="1" a="1"/>
  <c r="FO2904" i="1"/>
  <c r="FO2905" i="1"/>
  <c r="FO2903" i="1"/>
  <c r="FO2902" i="1"/>
  <c r="FR2886" i="1" s="1" a="1"/>
  <c r="PL2862" i="1"/>
  <c r="PL2864" i="1"/>
  <c r="PL2863" i="1"/>
  <c r="EX2876" i="1" a="1"/>
  <c r="ED2867" i="1" l="1"/>
  <c r="ED2862" i="1" s="1" a="1"/>
  <c r="ED2869" i="1"/>
  <c r="ED2864" i="1" s="1"/>
  <c r="EX2867" i="2" a="1"/>
  <c r="QF2867" i="2"/>
  <c r="QF2869" i="2"/>
  <c r="QF2868" i="2"/>
  <c r="PL2854" i="2"/>
  <c r="PL2855" i="2"/>
  <c r="PL2853" i="2"/>
  <c r="PL2825" i="2" s="1" a="1"/>
  <c r="ED2827" i="2"/>
  <c r="ED2826" i="2"/>
  <c r="ED2825" i="2"/>
  <c r="ED2814" i="2" s="1" a="1"/>
  <c r="FR2876" i="2" a="1"/>
  <c r="FR2887" i="1"/>
  <c r="FR2888" i="1"/>
  <c r="FR2886" i="1"/>
  <c r="FR2889" i="1"/>
  <c r="EX2878" i="1"/>
  <c r="EX2877" i="1"/>
  <c r="EX2883" i="1"/>
  <c r="EX2882" i="1"/>
  <c r="EX2881" i="1"/>
  <c r="EX2880" i="1"/>
  <c r="EX2879" i="1"/>
  <c r="EX2876" i="1"/>
  <c r="QF2886" i="1"/>
  <c r="QF2876" i="1" s="1" a="1"/>
  <c r="QF2889" i="1"/>
  <c r="QF2888" i="1"/>
  <c r="QF2887" i="1"/>
  <c r="PL2853" i="1" a="1"/>
  <c r="ED2863" i="1"/>
  <c r="EX2867" i="1" l="1" a="1"/>
  <c r="EX2868" i="1" s="1"/>
  <c r="ED2862" i="1"/>
  <c r="PL2827" i="2"/>
  <c r="PL2826" i="2"/>
  <c r="PL2825" i="2"/>
  <c r="PL2814" i="2" s="1" a="1"/>
  <c r="ED2815" i="2"/>
  <c r="ED2816" i="2"/>
  <c r="ED2814" i="2"/>
  <c r="ED2809" i="2" s="1" a="1"/>
  <c r="FR2880" i="2"/>
  <c r="FR2876" i="2"/>
  <c r="FR2883" i="2"/>
  <c r="FR2879" i="2"/>
  <c r="FR2878" i="2"/>
  <c r="FR2881" i="2"/>
  <c r="FR2877" i="2"/>
  <c r="FR2882" i="2"/>
  <c r="QF2862" i="2" a="1"/>
  <c r="EX2868" i="2"/>
  <c r="EX2869" i="2"/>
  <c r="EX2867" i="2"/>
  <c r="EX2862" i="2" s="1" a="1"/>
  <c r="QF2878" i="1"/>
  <c r="QF2883" i="1"/>
  <c r="QF2882" i="1"/>
  <c r="QF2881" i="1"/>
  <c r="QF2880" i="1"/>
  <c r="QF2879" i="1"/>
  <c r="QF2877" i="1"/>
  <c r="QF2876" i="1"/>
  <c r="PL2855" i="1"/>
  <c r="PL2854" i="1"/>
  <c r="PL2853" i="1"/>
  <c r="ED2853" i="1" a="1"/>
  <c r="FR2876" i="1" a="1"/>
  <c r="EX2867" i="1" l="1"/>
  <c r="EX2862" i="1" s="1" a="1"/>
  <c r="EX2869" i="1"/>
  <c r="QF2867" i="1" a="1"/>
  <c r="QF2867" i="1" s="1"/>
  <c r="QF2862" i="1" s="1" a="1"/>
  <c r="FR2867" i="2" a="1"/>
  <c r="ED2811" i="2"/>
  <c r="ED2810" i="2"/>
  <c r="ED2809" i="2"/>
  <c r="EX2863" i="2"/>
  <c r="EX2864" i="2"/>
  <c r="EX2862" i="2"/>
  <c r="EX2853" i="2" s="1" a="1"/>
  <c r="PL2815" i="2"/>
  <c r="PL2816" i="2"/>
  <c r="PL2814" i="2"/>
  <c r="PL2809" i="2" s="1" a="1"/>
  <c r="QF2863" i="2"/>
  <c r="QF2864" i="2"/>
  <c r="QF2862" i="2"/>
  <c r="FR2878" i="1"/>
  <c r="FR2883" i="1"/>
  <c r="FR2882" i="1"/>
  <c r="FR2881" i="1"/>
  <c r="FR2880" i="1"/>
  <c r="FR2879" i="1"/>
  <c r="FR2877" i="1"/>
  <c r="FR2876" i="1"/>
  <c r="ED2855" i="1"/>
  <c r="ED2853" i="1"/>
  <c r="ED2854" i="1"/>
  <c r="EX2864" i="1"/>
  <c r="EX2863" i="1"/>
  <c r="EX2862" i="1"/>
  <c r="EX2853" i="1" s="1" a="1"/>
  <c r="PL2825" i="1" a="1"/>
  <c r="FR2867" i="1" l="1" a="1"/>
  <c r="FR2867" i="1" s="1"/>
  <c r="QF2868" i="1"/>
  <c r="QF2869" i="1"/>
  <c r="PL2811" i="2"/>
  <c r="PL2810" i="2"/>
  <c r="PL2809" i="2"/>
  <c r="EX2855" i="2"/>
  <c r="EX2854" i="2"/>
  <c r="EX2853" i="2"/>
  <c r="EX2825" i="2" s="1" a="1"/>
  <c r="ED2805" i="2"/>
  <c r="EA2800" i="2" s="1" a="1"/>
  <c r="QF2853" i="2" a="1"/>
  <c r="FR2868" i="2"/>
  <c r="FR2869" i="2"/>
  <c r="FR2867" i="2"/>
  <c r="FR2862" i="2" s="1" a="1"/>
  <c r="PL2827" i="1"/>
  <c r="PL2826" i="1"/>
  <c r="PL2825" i="1"/>
  <c r="PL2814" i="1" s="1" a="1"/>
  <c r="EX2854" i="1"/>
  <c r="EX2855" i="1"/>
  <c r="EX2853" i="1"/>
  <c r="EX2825" i="1" s="1" a="1"/>
  <c r="QF2862" i="1"/>
  <c r="QF2864" i="1"/>
  <c r="QF2863" i="1"/>
  <c r="ED2825" i="1" a="1"/>
  <c r="FR2868" i="1" l="1"/>
  <c r="FR2869" i="1"/>
  <c r="EA2801" i="2"/>
  <c r="EA2800" i="2"/>
  <c r="ED2794" i="2" s="1" a="1"/>
  <c r="EA2802" i="2"/>
  <c r="FR2864" i="2"/>
  <c r="FR2863" i="2"/>
  <c r="FR2862" i="2"/>
  <c r="FR2853" i="2" s="1" a="1"/>
  <c r="QF2855" i="2"/>
  <c r="QF2854" i="2"/>
  <c r="QF2853" i="2"/>
  <c r="QF2825" i="2" s="1" a="1"/>
  <c r="PL2805" i="2"/>
  <c r="PI2800" i="2" a="1"/>
  <c r="EX2826" i="2"/>
  <c r="EX2827" i="2"/>
  <c r="EX2825" i="2"/>
  <c r="EX2825" i="1"/>
  <c r="EX2814" i="1" s="1" a="1"/>
  <c r="EX2826" i="1"/>
  <c r="EX2827" i="1"/>
  <c r="PL2816" i="1"/>
  <c r="PL2814" i="1"/>
  <c r="PL2809" i="1" s="1" a="1"/>
  <c r="PL2815" i="1"/>
  <c r="QF2853" i="1" a="1"/>
  <c r="ED2827" i="1"/>
  <c r="ED2826" i="1"/>
  <c r="ED2825" i="1"/>
  <c r="ED2814" i="1" s="1" a="1"/>
  <c r="FR2862" i="1" a="1"/>
  <c r="FR2854" i="2" l="1"/>
  <c r="FR2855" i="2"/>
  <c r="FR2853" i="2"/>
  <c r="FR2825" i="2" s="1" a="1"/>
  <c r="QF2826" i="2"/>
  <c r="QF2827" i="2"/>
  <c r="QF2825" i="2"/>
  <c r="QF2814" i="2" s="1" a="1"/>
  <c r="PI2801" i="2"/>
  <c r="PI2802" i="2"/>
  <c r="PI2800" i="2"/>
  <c r="PL2794" i="2" s="1" a="1"/>
  <c r="ED2795" i="2"/>
  <c r="ED2794" i="2"/>
  <c r="ED2796" i="2"/>
  <c r="EX2814" i="2" a="1"/>
  <c r="FR2863" i="1"/>
  <c r="FR2864" i="1"/>
  <c r="FR2862" i="1"/>
  <c r="ED2816" i="1"/>
  <c r="ED2814" i="1"/>
  <c r="ED2809" i="1" s="1" a="1"/>
  <c r="ED2815" i="1"/>
  <c r="QF2854" i="1"/>
  <c r="QF2855" i="1"/>
  <c r="QF2853" i="1"/>
  <c r="QF2825" i="1" s="1" a="1"/>
  <c r="PL2811" i="1"/>
  <c r="PL2810" i="1"/>
  <c r="PL2809" i="1"/>
  <c r="EX2816" i="1"/>
  <c r="EX2815" i="1"/>
  <c r="EX2814" i="1"/>
  <c r="EX2809" i="1" s="1" a="1"/>
  <c r="ED2791" i="2" l="1"/>
  <c r="ED2788" i="2" s="1"/>
  <c r="ED2785" i="2" s="1"/>
  <c r="EA2780" i="2" s="1" a="1"/>
  <c r="PL2796" i="2"/>
  <c r="PL2795" i="2"/>
  <c r="PL2794" i="2"/>
  <c r="PL2791" i="2" s="1"/>
  <c r="PL2788" i="2" s="1"/>
  <c r="PL2785" i="2" s="1"/>
  <c r="PI2780" i="2" s="1" a="1"/>
  <c r="EA2781" i="2"/>
  <c r="EA2780" i="2"/>
  <c r="EA2775" i="2" s="1" a="1"/>
  <c r="EA2782" i="2"/>
  <c r="FR2826" i="2"/>
  <c r="FR2827" i="2"/>
  <c r="FR2825" i="2"/>
  <c r="FR2814" i="2" s="1" a="1"/>
  <c r="QF2816" i="2"/>
  <c r="QF2815" i="2"/>
  <c r="QF2814" i="2"/>
  <c r="QF2809" i="2" s="1" a="1"/>
  <c r="EX2816" i="2"/>
  <c r="EX2815" i="2"/>
  <c r="EX2814" i="2"/>
  <c r="EX2809" i="2" s="1" a="1"/>
  <c r="PL2805" i="1"/>
  <c r="PI2800" i="1" a="1"/>
  <c r="QF2825" i="1"/>
  <c r="QF2827" i="1"/>
  <c r="QF2826" i="1"/>
  <c r="ED2811" i="1"/>
  <c r="ED2810" i="1"/>
  <c r="ED2809" i="1"/>
  <c r="EX2809" i="1"/>
  <c r="EX2811" i="1"/>
  <c r="EX2810" i="1"/>
  <c r="FR2853" i="1" a="1"/>
  <c r="QF2810" i="2" l="1"/>
  <c r="QF2809" i="2"/>
  <c r="QF2811" i="2"/>
  <c r="PI2781" i="2"/>
  <c r="PI2780" i="2"/>
  <c r="PI2782" i="2"/>
  <c r="FR2815" i="2"/>
  <c r="FR2814" i="2"/>
  <c r="FR2816" i="2"/>
  <c r="EX2810" i="2"/>
  <c r="EX2811" i="2"/>
  <c r="EX2809" i="2"/>
  <c r="EA2776" i="2"/>
  <c r="EA2775" i="2"/>
  <c r="EA2768" i="2" s="1" a="1"/>
  <c r="EA2777" i="2"/>
  <c r="ED2805" i="1"/>
  <c r="EA2800" i="1" a="1"/>
  <c r="FR2854" i="1"/>
  <c r="FR2855" i="1"/>
  <c r="FR2853" i="1"/>
  <c r="FR2825" i="1" s="1" a="1"/>
  <c r="QF2814" i="1" a="1"/>
  <c r="PI2801" i="1"/>
  <c r="PI2800" i="1"/>
  <c r="PL2794" i="1" s="1" a="1"/>
  <c r="PI2802" i="1"/>
  <c r="EX2805" i="1"/>
  <c r="EU2800" i="1" s="1" a="1"/>
  <c r="EX2805" i="2" l="1"/>
  <c r="EU2800" i="2" s="1" a="1"/>
  <c r="FR2809" i="2" a="1"/>
  <c r="PI2775" i="2" a="1"/>
  <c r="EA2769" i="2"/>
  <c r="EA2768" i="2"/>
  <c r="EA2770" i="2"/>
  <c r="QF2805" i="2"/>
  <c r="QC2800" i="2" s="1" a="1"/>
  <c r="EU2802" i="1"/>
  <c r="EU2801" i="1"/>
  <c r="EU2800" i="1"/>
  <c r="EX2794" i="1" s="1" a="1"/>
  <c r="PL2796" i="1"/>
  <c r="PL2795" i="1"/>
  <c r="PL2794" i="1"/>
  <c r="FR2827" i="1"/>
  <c r="FR2825" i="1"/>
  <c r="FR2814" i="1" s="1" a="1"/>
  <c r="FR2826" i="1"/>
  <c r="EA2801" i="1"/>
  <c r="EA2800" i="1"/>
  <c r="ED2794" i="1" s="1" a="1"/>
  <c r="EA2802" i="1"/>
  <c r="QF2816" i="1"/>
  <c r="QF2815" i="1"/>
  <c r="QF2814" i="1"/>
  <c r="QF2809" i="1" s="1" a="1"/>
  <c r="EU2801" i="2" l="1"/>
  <c r="EU2802" i="2"/>
  <c r="EU2800" i="2"/>
  <c r="EX2794" i="2" s="1" a="1"/>
  <c r="QC2801" i="2"/>
  <c r="QC2802" i="2"/>
  <c r="QC2800" i="2"/>
  <c r="QF2794" i="2" s="1" a="1"/>
  <c r="ED2747" i="2" a="1"/>
  <c r="EA2685" i="2" a="1"/>
  <c r="PI2776" i="2"/>
  <c r="PI2777" i="2"/>
  <c r="PI2775" i="2"/>
  <c r="PI2768" i="2" s="1" a="1"/>
  <c r="FR2811" i="2"/>
  <c r="FR2809" i="2"/>
  <c r="FR2810" i="2"/>
  <c r="PL2791" i="1"/>
  <c r="PL2788" i="1" s="1"/>
  <c r="PL2785" i="1" s="1"/>
  <c r="PI2780" i="1" s="1" a="1"/>
  <c r="ED2796" i="1"/>
  <c r="ED2795" i="1"/>
  <c r="ED2794" i="1"/>
  <c r="ED2791" i="1" s="1"/>
  <c r="ED2788" i="1" s="1"/>
  <c r="ED2785" i="1" s="1"/>
  <c r="EA2780" i="1" s="1" a="1"/>
  <c r="FR2814" i="1"/>
  <c r="FR2815" i="1"/>
  <c r="FR2816" i="1"/>
  <c r="EX2795" i="1"/>
  <c r="EX2796" i="1"/>
  <c r="EX2794" i="1"/>
  <c r="EX2791" i="1" s="1"/>
  <c r="EX2788" i="1" s="1"/>
  <c r="EX2785" i="1" s="1"/>
  <c r="EU2780" i="1" s="1" a="1"/>
  <c r="QF2809" i="1"/>
  <c r="QF2811" i="1"/>
  <c r="QF2810" i="1"/>
  <c r="PI2769" i="2" l="1"/>
  <c r="PI2768" i="2"/>
  <c r="PI2770" i="2"/>
  <c r="QF2794" i="2"/>
  <c r="QF2796" i="2"/>
  <c r="QF2795" i="2"/>
  <c r="EX2796" i="2"/>
  <c r="EX2794" i="2"/>
  <c r="EX2795" i="2"/>
  <c r="ED2748" i="2"/>
  <c r="ED2747" i="2"/>
  <c r="ED2749" i="2"/>
  <c r="EA2687" i="2"/>
  <c r="EA2686" i="2"/>
  <c r="EA2685" i="2"/>
  <c r="FR2805" i="2"/>
  <c r="FO2800" i="2" s="1" a="1"/>
  <c r="PI2780" i="1"/>
  <c r="PI2775" i="1" s="1" a="1"/>
  <c r="PI2781" i="1"/>
  <c r="PI2776" i="1" s="1"/>
  <c r="PI2782" i="1"/>
  <c r="PI2777" i="1" s="1"/>
  <c r="EU2782" i="1"/>
  <c r="EU2781" i="1"/>
  <c r="EU2780" i="1"/>
  <c r="EU2775" i="1" s="1" a="1"/>
  <c r="FR2809" i="1" a="1"/>
  <c r="EA2782" i="1"/>
  <c r="EA2781" i="1"/>
  <c r="EA2780" i="1"/>
  <c r="EA2775" i="1" s="1" a="1"/>
  <c r="QF2805" i="1"/>
  <c r="QC2800" i="1" s="1" a="1"/>
  <c r="ED2731" i="2" l="1" a="1"/>
  <c r="ED2732" i="2" s="1"/>
  <c r="PI2775" i="1"/>
  <c r="PI2768" i="1" s="1" a="1"/>
  <c r="FO2802" i="2"/>
  <c r="FO2800" i="2"/>
  <c r="FO2801" i="2"/>
  <c r="QF2791" i="2"/>
  <c r="QF2788" i="2" s="1"/>
  <c r="QF2785" i="2" s="1"/>
  <c r="QC2780" i="2" s="1" a="1"/>
  <c r="EX2791" i="2"/>
  <c r="EX2788" i="2" s="1"/>
  <c r="EX2785" i="2" s="1"/>
  <c r="EU2780" i="2" s="1" a="1"/>
  <c r="RG2671" i="2" a="1"/>
  <c r="LU2671" i="2" a="1"/>
  <c r="PI2368" i="2" a="1"/>
  <c r="QC2802" i="1"/>
  <c r="QC2801" i="1"/>
  <c r="QC2800" i="1"/>
  <c r="QF2794" i="1" s="1" a="1"/>
  <c r="PI2769" i="1"/>
  <c r="PI2768" i="1"/>
  <c r="PI2770" i="1"/>
  <c r="EA2776" i="1"/>
  <c r="EA2775" i="1"/>
  <c r="EA2768" i="1" s="1" a="1"/>
  <c r="EA2777" i="1"/>
  <c r="FR2811" i="1"/>
  <c r="FR2809" i="1"/>
  <c r="FR2810" i="1"/>
  <c r="EU2777" i="1"/>
  <c r="EU2776" i="1"/>
  <c r="EU2775" i="1"/>
  <c r="EU2768" i="1" s="1" a="1"/>
  <c r="ED2731" i="2" l="1"/>
  <c r="ED2733" i="2"/>
  <c r="ED2734" i="2"/>
  <c r="LU2673" i="2"/>
  <c r="LU2671" i="2"/>
  <c r="LU2672" i="2"/>
  <c r="PI2369" i="2"/>
  <c r="PI2370" i="2"/>
  <c r="PI2368" i="2"/>
  <c r="QC2781" i="2"/>
  <c r="QC2780" i="2"/>
  <c r="QC2782" i="2"/>
  <c r="EU2781" i="2"/>
  <c r="EU2782" i="2"/>
  <c r="EU2780" i="2"/>
  <c r="EU2775" i="2" s="1" a="1"/>
  <c r="FR2794" i="2" a="1"/>
  <c r="RG2673" i="2"/>
  <c r="RG2672" i="2"/>
  <c r="RG2671" i="2"/>
  <c r="RG2661" i="2" s="1" a="1"/>
  <c r="FR2805" i="1"/>
  <c r="FO2800" i="1" s="1" a="1"/>
  <c r="EA2769" i="1"/>
  <c r="EA2768" i="1"/>
  <c r="EA2770" i="1"/>
  <c r="RG2671" i="1" a="1"/>
  <c r="LU2671" i="1" a="1"/>
  <c r="PI2368" i="1" a="1"/>
  <c r="QF2795" i="1"/>
  <c r="QF2796" i="1"/>
  <c r="QF2794" i="1"/>
  <c r="QF2791" i="1" s="1"/>
  <c r="QF2788" i="1" s="1"/>
  <c r="QF2785" i="1" s="1"/>
  <c r="QC2780" i="1" s="1" a="1"/>
  <c r="EU2769" i="1"/>
  <c r="EU2768" i="1"/>
  <c r="EU2770" i="1"/>
  <c r="ED2726" i="2" l="1" a="1"/>
  <c r="LU2661" i="2" a="1"/>
  <c r="LU2661" i="2" s="1"/>
  <c r="EU2776" i="2"/>
  <c r="EU2775" i="2"/>
  <c r="EU2768" i="2" s="1" a="1"/>
  <c r="EU2777" i="2"/>
  <c r="QC2775" i="2" a="1"/>
  <c r="ED2720" i="2" a="1"/>
  <c r="RG2664" i="2"/>
  <c r="RG2663" i="2"/>
  <c r="RG2662" i="2"/>
  <c r="RG2661" i="2"/>
  <c r="RD2589" i="2" s="1" a="1"/>
  <c r="FR2795" i="2"/>
  <c r="FR2794" i="2"/>
  <c r="FR2796" i="2"/>
  <c r="FO2801" i="1"/>
  <c r="FO2802" i="1"/>
  <c r="FO2800" i="1"/>
  <c r="FR2794" i="1" s="1" a="1"/>
  <c r="QC2782" i="1"/>
  <c r="QC2781" i="1"/>
  <c r="QC2780" i="1"/>
  <c r="QC2775" i="1" s="1" a="1"/>
  <c r="ED2747" i="1" a="1"/>
  <c r="EA2685" i="1" a="1"/>
  <c r="PI2370" i="1"/>
  <c r="PI2368" i="1"/>
  <c r="PI2369" i="1"/>
  <c r="LU2673" i="1"/>
  <c r="LU2672" i="1"/>
  <c r="LU2671" i="1"/>
  <c r="RG2673" i="1"/>
  <c r="RG2672" i="1"/>
  <c r="RG2671" i="1"/>
  <c r="RG2661" i="1" s="1" a="1"/>
  <c r="EU2685" i="1" a="1"/>
  <c r="EX2747" i="1" a="1"/>
  <c r="ED2728" i="2" l="1"/>
  <c r="ED2727" i="2"/>
  <c r="ED2729" i="2"/>
  <c r="ED2723" i="2" s="1"/>
  <c r="ED2726" i="2"/>
  <c r="ED2720" i="2" s="1"/>
  <c r="LU2662" i="2"/>
  <c r="LU2664" i="2"/>
  <c r="LU2663" i="2"/>
  <c r="RD2592" i="2"/>
  <c r="RD2589" i="2"/>
  <c r="RD2590" i="2"/>
  <c r="RD2591" i="2"/>
  <c r="ED2721" i="2"/>
  <c r="ED2722" i="2"/>
  <c r="QC2776" i="2"/>
  <c r="QC2775" i="2"/>
  <c r="QC2768" i="2" s="1" a="1"/>
  <c r="QC2777" i="2"/>
  <c r="FR2791" i="2"/>
  <c r="FR2788" i="2" s="1"/>
  <c r="FR2785" i="2" s="1"/>
  <c r="FO2780" i="2" s="1" a="1"/>
  <c r="EU2769" i="2"/>
  <c r="EU2770" i="2"/>
  <c r="EU2768" i="2"/>
  <c r="LR2589" i="2" a="1"/>
  <c r="EA2686" i="1"/>
  <c r="EA2687" i="1"/>
  <c r="EA2685" i="1"/>
  <c r="RG2662" i="1"/>
  <c r="RG2661" i="1"/>
  <c r="RG2664" i="1"/>
  <c r="RG2663" i="1"/>
  <c r="EX2747" i="1"/>
  <c r="EX2731" i="1" s="1" a="1"/>
  <c r="EX2749" i="1"/>
  <c r="EX2748" i="1"/>
  <c r="ED2749" i="1"/>
  <c r="ED2748" i="1"/>
  <c r="ED2747" i="1"/>
  <c r="FR2795" i="1"/>
  <c r="FR2794" i="1"/>
  <c r="FR2796" i="1"/>
  <c r="EU2687" i="1"/>
  <c r="EU2685" i="1"/>
  <c r="EU2686" i="1"/>
  <c r="LU2661" i="1" a="1"/>
  <c r="QC2777" i="1"/>
  <c r="QC2776" i="1"/>
  <c r="QC2775" i="1"/>
  <c r="QC2768" i="1" s="1" a="1"/>
  <c r="FR2791" i="1" l="1"/>
  <c r="FR2788" i="1" s="1"/>
  <c r="FR2785" i="1" s="1"/>
  <c r="FO2780" i="1" s="1" a="1"/>
  <c r="ED2711" i="2" a="1"/>
  <c r="ED2713" i="2" s="1"/>
  <c r="FO2781" i="2"/>
  <c r="FO2782" i="2"/>
  <c r="FO2780" i="2"/>
  <c r="FO2775" i="2" s="1" a="1"/>
  <c r="QC2769" i="2"/>
  <c r="QC2770" i="2"/>
  <c r="QC2768" i="2"/>
  <c r="EX2747" i="2" a="1"/>
  <c r="EU2685" i="2" a="1"/>
  <c r="RX2589" i="2" a="1"/>
  <c r="RN2589" i="2" a="1"/>
  <c r="LR2592" i="2"/>
  <c r="LR2589" i="2"/>
  <c r="LR2591" i="2"/>
  <c r="LR2590" i="2"/>
  <c r="RD2589" i="1" a="1"/>
  <c r="QC2769" i="1"/>
  <c r="QC2768" i="1"/>
  <c r="QC2770" i="1"/>
  <c r="FO2782" i="1"/>
  <c r="EX2733" i="1"/>
  <c r="EX2734" i="1"/>
  <c r="EX2732" i="1"/>
  <c r="EX2731" i="1"/>
  <c r="LU2664" i="1"/>
  <c r="LU2662" i="1"/>
  <c r="LU2661" i="1"/>
  <c r="LU2663" i="1"/>
  <c r="ED2731" i="1" a="1"/>
  <c r="FO2780" i="1" l="1"/>
  <c r="FO2781" i="1"/>
  <c r="EX2726" i="1" a="1"/>
  <c r="EX2728" i="1" s="1"/>
  <c r="ED2711" i="2"/>
  <c r="ED2706" i="2" s="1" a="1"/>
  <c r="ED2712" i="2"/>
  <c r="ED2707" i="2" s="1"/>
  <c r="EX2748" i="2"/>
  <c r="EX2749" i="2"/>
  <c r="EX2747" i="2"/>
  <c r="NE2671" i="2" a="1"/>
  <c r="SQ2671" i="2" a="1"/>
  <c r="QC2368" i="2" a="1"/>
  <c r="ED2708" i="2"/>
  <c r="EU2687" i="2"/>
  <c r="EU2686" i="2"/>
  <c r="EU2685" i="2"/>
  <c r="ML2589" i="2" a="1"/>
  <c r="MB2589" i="2" a="1"/>
  <c r="FO2776" i="2"/>
  <c r="FO2775" i="2"/>
  <c r="FO2777" i="2"/>
  <c r="RN2592" i="2"/>
  <c r="RN2591" i="2"/>
  <c r="RN2590" i="2"/>
  <c r="RN2589" i="2"/>
  <c r="RX2591" i="2"/>
  <c r="RX2590" i="2"/>
  <c r="RX2589" i="2"/>
  <c r="RX2592" i="2"/>
  <c r="FO2775" i="1" a="1"/>
  <c r="ED2731" i="1"/>
  <c r="ED2734" i="1"/>
  <c r="ED2733" i="1"/>
  <c r="ED2732" i="1"/>
  <c r="SQ2671" i="1" a="1"/>
  <c r="NE2671" i="1" a="1"/>
  <c r="QC2368" i="1" a="1"/>
  <c r="LR2589" i="1" a="1"/>
  <c r="RD2592" i="1"/>
  <c r="RD2591" i="1"/>
  <c r="RD2590" i="1"/>
  <c r="RD2589" i="1"/>
  <c r="ED2706" i="2" l="1"/>
  <c r="ED2697" i="2" s="1" a="1"/>
  <c r="EX2729" i="1"/>
  <c r="EX2727" i="1"/>
  <c r="ED2726" i="1" a="1"/>
  <c r="ED2727" i="1" s="1"/>
  <c r="EX2726" i="1"/>
  <c r="EX2720" i="1" s="1" a="1"/>
  <c r="EX2731" i="2" a="1"/>
  <c r="EX2734" i="2" s="1"/>
  <c r="ED2699" i="2"/>
  <c r="ED2698" i="2"/>
  <c r="ED2697" i="2"/>
  <c r="ED2692" i="2" s="1" a="1"/>
  <c r="QC2369" i="2"/>
  <c r="QC2370" i="2"/>
  <c r="QC2368" i="2"/>
  <c r="SQ2673" i="2"/>
  <c r="SQ2672" i="2"/>
  <c r="SQ2671" i="2"/>
  <c r="FO2768" i="2" a="1"/>
  <c r="NE2673" i="2"/>
  <c r="NE2671" i="2"/>
  <c r="NE2672" i="2"/>
  <c r="MB2592" i="2"/>
  <c r="MB2590" i="2"/>
  <c r="MB2589" i="2"/>
  <c r="MB2591" i="2"/>
  <c r="ML2591" i="2"/>
  <c r="ML2590" i="2"/>
  <c r="ML2589" i="2"/>
  <c r="ML2592" i="2"/>
  <c r="NE2673" i="1"/>
  <c r="NE2672" i="1"/>
  <c r="NE2671" i="1"/>
  <c r="QC2370" i="1"/>
  <c r="QC2368" i="1"/>
  <c r="QC2369" i="1"/>
  <c r="SQ2673" i="1"/>
  <c r="SQ2672" i="1"/>
  <c r="SQ2671" i="1"/>
  <c r="SQ2661" i="1" s="1" a="1"/>
  <c r="LR2592" i="1"/>
  <c r="LR2591" i="1"/>
  <c r="LR2590" i="1"/>
  <c r="LR2589" i="1"/>
  <c r="RN2589" i="1" a="1"/>
  <c r="RX2589" i="1" a="1"/>
  <c r="EX2722" i="1"/>
  <c r="EX2723" i="1"/>
  <c r="EX2720" i="1"/>
  <c r="EX2721" i="1"/>
  <c r="FO2775" i="1"/>
  <c r="FO2777" i="1"/>
  <c r="FO2776" i="1"/>
  <c r="EX2711" i="1" l="1" a="1"/>
  <c r="EX2712" i="1" s="1"/>
  <c r="ED2728" i="1"/>
  <c r="ED2729" i="1"/>
  <c r="ED2726" i="1"/>
  <c r="SQ2661" i="2" a="1"/>
  <c r="SQ2663" i="2" s="1"/>
  <c r="NE2661" i="2" a="1"/>
  <c r="NE2664" i="2" s="1"/>
  <c r="EX2731" i="2"/>
  <c r="EX2733" i="2"/>
  <c r="EX2732" i="2"/>
  <c r="FO2769" i="2"/>
  <c r="FO2768" i="2"/>
  <c r="FO2770" i="2"/>
  <c r="ED2694" i="2"/>
  <c r="ED2693" i="2"/>
  <c r="ED2692" i="2"/>
  <c r="ED2720" i="1" a="1"/>
  <c r="SQ2661" i="1"/>
  <c r="SQ2662" i="1"/>
  <c r="SQ2663" i="1"/>
  <c r="SQ2664" i="1"/>
  <c r="NE2661" i="1" a="1"/>
  <c r="RX2592" i="1"/>
  <c r="RX2590" i="1"/>
  <c r="RX2589" i="1"/>
  <c r="RX2591" i="1"/>
  <c r="RN2589" i="1"/>
  <c r="RN2592" i="1"/>
  <c r="RN2591" i="1"/>
  <c r="RN2590" i="1"/>
  <c r="FO2768" i="1" a="1"/>
  <c r="MB2589" i="1" a="1"/>
  <c r="ML2589" i="1" a="1"/>
  <c r="EX2711" i="1" l="1"/>
  <c r="EX2706" i="1" s="1" a="1"/>
  <c r="EX2713" i="1"/>
  <c r="SQ2661" i="2"/>
  <c r="SN2589" i="2" s="1" a="1"/>
  <c r="SQ2664" i="2"/>
  <c r="SQ2662" i="2"/>
  <c r="SN2590" i="2" s="1"/>
  <c r="NE2661" i="2"/>
  <c r="NB2589" i="2" s="1" a="1"/>
  <c r="NE2662" i="2"/>
  <c r="NB2590" i="2" s="1"/>
  <c r="NE2663" i="2"/>
  <c r="NB2591" i="2" s="1"/>
  <c r="EX2726" i="2" a="1"/>
  <c r="EX2729" i="2" s="1"/>
  <c r="EX2723" i="2" s="1"/>
  <c r="SN2592" i="2"/>
  <c r="SN2589" i="2"/>
  <c r="SN2591" i="2"/>
  <c r="FR2747" i="2" a="1"/>
  <c r="FO2685" i="2" a="1"/>
  <c r="NB2592" i="2"/>
  <c r="ED2681" i="2" a="1"/>
  <c r="FO2770" i="1"/>
  <c r="FO2769" i="1"/>
  <c r="FO2768" i="1"/>
  <c r="EX2708" i="1"/>
  <c r="EX2707" i="1"/>
  <c r="EX2706" i="1"/>
  <c r="EX2697" i="1" s="1" a="1"/>
  <c r="NE2664" i="1"/>
  <c r="NE2663" i="1"/>
  <c r="NE2662" i="1"/>
  <c r="NE2661" i="1"/>
  <c r="NB2589" i="1" s="1" a="1"/>
  <c r="MB2589" i="1"/>
  <c r="MB2592" i="1"/>
  <c r="MB2591" i="1"/>
  <c r="MB2590" i="1"/>
  <c r="SN2589" i="1" a="1"/>
  <c r="ML2592" i="1"/>
  <c r="ML2590" i="1"/>
  <c r="ML2589" i="1"/>
  <c r="ML2591" i="1"/>
  <c r="ED2720" i="1"/>
  <c r="ED2723" i="1"/>
  <c r="ED2721" i="1"/>
  <c r="ED2722" i="1"/>
  <c r="NB2589" i="2" l="1"/>
  <c r="EX2727" i="2"/>
  <c r="EX2721" i="2" s="1"/>
  <c r="EX2728" i="2"/>
  <c r="EX2722" i="2" s="1"/>
  <c r="EX2726" i="2"/>
  <c r="EX2720" i="2" s="1" a="1"/>
  <c r="FR2748" i="2"/>
  <c r="FR2747" i="2"/>
  <c r="FR2749" i="2"/>
  <c r="ED2683" i="2"/>
  <c r="ED2682" i="2"/>
  <c r="ED2681" i="2"/>
  <c r="ED2676" i="2" s="1" a="1"/>
  <c r="FO2687" i="2"/>
  <c r="FO2685" i="2"/>
  <c r="FO2686" i="2"/>
  <c r="SX2589" i="2" a="1"/>
  <c r="NL2589" i="2" a="1"/>
  <c r="NB2592" i="1"/>
  <c r="NB2591" i="1"/>
  <c r="NB2590" i="1"/>
  <c r="NB2589" i="1"/>
  <c r="ED2711" i="1" a="1"/>
  <c r="EX2699" i="1"/>
  <c r="EX2698" i="1"/>
  <c r="EX2697" i="1"/>
  <c r="EX2692" i="1" s="1" a="1"/>
  <c r="SN2592" i="1"/>
  <c r="SN2591" i="1"/>
  <c r="SN2590" i="1"/>
  <c r="SN2589" i="1"/>
  <c r="FR2747" i="1" a="1"/>
  <c r="FO2685" i="1" a="1"/>
  <c r="EX2720" i="2" l="1"/>
  <c r="EX2711" i="2" s="1" a="1"/>
  <c r="EX2713" i="2" s="1"/>
  <c r="SX2592" i="2"/>
  <c r="SX2591" i="2"/>
  <c r="SX2590" i="2"/>
  <c r="SX2589" i="2"/>
  <c r="ED2678" i="2"/>
  <c r="ED2677" i="2"/>
  <c r="ED2676" i="2"/>
  <c r="NL2592" i="2"/>
  <c r="NL2591" i="2"/>
  <c r="NL2590" i="2"/>
  <c r="NL2589" i="2"/>
  <c r="FR2731" i="2" a="1"/>
  <c r="EX2694" i="1"/>
  <c r="EX2693" i="1"/>
  <c r="EX2692" i="1"/>
  <c r="EX2681" i="1" s="1" a="1"/>
  <c r="ED2713" i="1"/>
  <c r="ED2712" i="1"/>
  <c r="ED2711" i="1"/>
  <c r="ED2706" i="1" s="1" a="1"/>
  <c r="NL2589" i="1" a="1"/>
  <c r="FO2687" i="1"/>
  <c r="FO2686" i="1"/>
  <c r="FO2685" i="1"/>
  <c r="FR2748" i="1"/>
  <c r="FR2747" i="1"/>
  <c r="FR2749" i="1"/>
  <c r="SX2589" i="1" a="1"/>
  <c r="EX2712" i="2" l="1"/>
  <c r="EX2711" i="2"/>
  <c r="EX2706" i="2" s="1" a="1"/>
  <c r="NV2589" i="2" a="1"/>
  <c r="TH2589" i="2" a="1"/>
  <c r="ED2672" i="2"/>
  <c r="EA2667" i="2" a="1"/>
  <c r="FR2734" i="2"/>
  <c r="FR2732" i="2"/>
  <c r="FR2731" i="2"/>
  <c r="FR2733" i="2"/>
  <c r="EX2708" i="2"/>
  <c r="EX2707" i="2"/>
  <c r="NL2589" i="1"/>
  <c r="NL2592" i="1"/>
  <c r="NL2591" i="1"/>
  <c r="NL2590" i="1"/>
  <c r="ED2707" i="1"/>
  <c r="ED2708" i="1"/>
  <c r="ED2706" i="1"/>
  <c r="ED2697" i="1" s="1" a="1"/>
  <c r="EX2683" i="1"/>
  <c r="EX2682" i="1"/>
  <c r="EX2681" i="1"/>
  <c r="EX2676" i="1" s="1" a="1"/>
  <c r="SX2589" i="1"/>
  <c r="SX2592" i="1"/>
  <c r="SX2591" i="1"/>
  <c r="SX2590" i="1"/>
  <c r="FR2731" i="1" a="1"/>
  <c r="EX2706" i="2" l="1"/>
  <c r="FR2726" i="2" a="1"/>
  <c r="FR2729" i="2" s="1"/>
  <c r="EA2669" i="2"/>
  <c r="EA2667" i="2"/>
  <c r="EA2668" i="2"/>
  <c r="NV2591" i="2"/>
  <c r="NV2590" i="2"/>
  <c r="NV2589" i="2"/>
  <c r="NV2592" i="2"/>
  <c r="TH2592" i="2"/>
  <c r="TH2591" i="2"/>
  <c r="TH2590" i="2"/>
  <c r="TH2589" i="2"/>
  <c r="EX2697" i="2" a="1"/>
  <c r="TH2589" i="1" a="1"/>
  <c r="ED2698" i="1"/>
  <c r="ED2699" i="1"/>
  <c r="ED2697" i="1"/>
  <c r="ED2692" i="1" s="1" a="1"/>
  <c r="FR2733" i="1"/>
  <c r="FR2732" i="1"/>
  <c r="FR2734" i="1"/>
  <c r="FR2731" i="1"/>
  <c r="FR2726" i="1" s="1" a="1"/>
  <c r="EX2678" i="1"/>
  <c r="EX2677" i="1"/>
  <c r="EX2676" i="1"/>
  <c r="NV2589" i="1" a="1"/>
  <c r="FR2726" i="2" l="1"/>
  <c r="FR2720" i="2" s="1" a="1"/>
  <c r="FR2727" i="2"/>
  <c r="FR2728" i="2"/>
  <c r="FR2720" i="2"/>
  <c r="FR2723" i="2"/>
  <c r="FR2721" i="2"/>
  <c r="FR2722" i="2"/>
  <c r="ED2661" i="2" a="1"/>
  <c r="EX2697" i="2"/>
  <c r="EX2699" i="2"/>
  <c r="EX2698" i="2"/>
  <c r="NV2592" i="1"/>
  <c r="NV2590" i="1"/>
  <c r="NV2589" i="1"/>
  <c r="NV2591" i="1"/>
  <c r="TH2592" i="1"/>
  <c r="TH2590" i="1"/>
  <c r="TH2589" i="1"/>
  <c r="TH2591" i="1"/>
  <c r="EX2672" i="1"/>
  <c r="EU2667" i="1" s="1" a="1"/>
  <c r="ED2693" i="1"/>
  <c r="ED2694" i="1"/>
  <c r="ED2692" i="1"/>
  <c r="FR2729" i="1"/>
  <c r="FR2728" i="1"/>
  <c r="FR2726" i="1"/>
  <c r="FR2727" i="1"/>
  <c r="EX2692" i="2" l="1" a="1"/>
  <c r="ED2663" i="2"/>
  <c r="ED2662" i="2"/>
  <c r="ED2661" i="2"/>
  <c r="FR2711" i="2" a="1"/>
  <c r="EU2668" i="1"/>
  <c r="EU2669" i="1"/>
  <c r="EU2667" i="1"/>
  <c r="EX2661" i="1" s="1" a="1"/>
  <c r="FR2720" i="1" a="1"/>
  <c r="ED2681" i="1" a="1"/>
  <c r="ED2658" i="2" l="1"/>
  <c r="ED2655" i="2" s="1"/>
  <c r="ED2652" i="2" s="1"/>
  <c r="EA2647" i="2" s="1" a="1"/>
  <c r="FR2713" i="2"/>
  <c r="FR2712" i="2"/>
  <c r="FR2711" i="2"/>
  <c r="FR2706" i="2" s="1" a="1"/>
  <c r="EX2694" i="2"/>
  <c r="EX2693" i="2"/>
  <c r="EX2692" i="2"/>
  <c r="EX2681" i="2" s="1" a="1"/>
  <c r="ED2682" i="1"/>
  <c r="ED2683" i="1"/>
  <c r="ED2681" i="1"/>
  <c r="ED2676" i="1" s="1" a="1"/>
  <c r="FR2723" i="1"/>
  <c r="FR2720" i="1"/>
  <c r="FR2721" i="1"/>
  <c r="FR2722" i="1"/>
  <c r="EX2663" i="1"/>
  <c r="EX2662" i="1"/>
  <c r="EX2661" i="1"/>
  <c r="EX2658" i="1" s="1"/>
  <c r="EX2655" i="1" s="1"/>
  <c r="EX2652" i="1" s="1"/>
  <c r="EU2647" i="1" s="1" a="1"/>
  <c r="EA2647" i="2" l="1"/>
  <c r="EA2642" i="2" s="1" a="1"/>
  <c r="EA2648" i="2"/>
  <c r="EA2649" i="2"/>
  <c r="EX2683" i="2"/>
  <c r="EX2682" i="2"/>
  <c r="EX2681" i="2"/>
  <c r="EX2676" i="2" s="1" a="1"/>
  <c r="FR2706" i="2"/>
  <c r="FR2708" i="2"/>
  <c r="FR2707" i="2"/>
  <c r="EA2643" i="2"/>
  <c r="EA2642" i="2"/>
  <c r="EA2635" i="2" s="1" a="1"/>
  <c r="EA2644" i="2"/>
  <c r="EU2648" i="1"/>
  <c r="EU2647" i="1"/>
  <c r="EU2649" i="1"/>
  <c r="FR2711" i="1" a="1"/>
  <c r="ED2677" i="1"/>
  <c r="ED2678" i="1"/>
  <c r="ED2676" i="1"/>
  <c r="EA2635" i="2" l="1"/>
  <c r="EA2636" i="2"/>
  <c r="EA2637" i="2"/>
  <c r="FR2697" i="2" a="1"/>
  <c r="EX2678" i="2"/>
  <c r="EX2677" i="2"/>
  <c r="EX2676" i="2"/>
  <c r="EA2667" i="1" a="1"/>
  <c r="ED2672" i="1"/>
  <c r="FR2713" i="1"/>
  <c r="FR2711" i="1"/>
  <c r="FR2712" i="1"/>
  <c r="EU2642" i="1" a="1"/>
  <c r="FR2699" i="2" l="1"/>
  <c r="FR2698" i="2"/>
  <c r="FR2697" i="2"/>
  <c r="FR2692" i="2" s="1" a="1"/>
  <c r="EX2672" i="2"/>
  <c r="EU2667" i="2" a="1"/>
  <c r="EL2554" i="2" a="1"/>
  <c r="FR2706" i="1" a="1"/>
  <c r="EU2644" i="1"/>
  <c r="EU2643" i="1"/>
  <c r="EU2642" i="1"/>
  <c r="EA2669" i="1"/>
  <c r="EA2667" i="1"/>
  <c r="ED2661" i="1" s="1" a="1"/>
  <c r="EA2668" i="1"/>
  <c r="EL2556" i="2" l="1"/>
  <c r="EL2555" i="2"/>
  <c r="EL2554" i="2"/>
  <c r="EU2669" i="2"/>
  <c r="EU2668" i="2"/>
  <c r="EU2667" i="2"/>
  <c r="EX2661" i="2" s="1" a="1"/>
  <c r="FR2692" i="2"/>
  <c r="FR2681" i="2" s="1" a="1"/>
  <c r="FR2694" i="2"/>
  <c r="FR2693" i="2"/>
  <c r="EU2635" i="1" a="1"/>
  <c r="ED2662" i="1"/>
  <c r="ED2661" i="1"/>
  <c r="ED2663" i="1"/>
  <c r="FR2708" i="1"/>
  <c r="FR2706" i="1"/>
  <c r="FR2707" i="1"/>
  <c r="FR2683" i="2" l="1"/>
  <c r="FR2681" i="2"/>
  <c r="FR2676" i="2" s="1" a="1"/>
  <c r="FR2682" i="2"/>
  <c r="EX2661" i="2"/>
  <c r="EX2663" i="2"/>
  <c r="EX2662" i="2"/>
  <c r="FY2508" i="2" a="1"/>
  <c r="AM2508" i="2" a="1"/>
  <c r="EA2205" i="2" a="1"/>
  <c r="FR2697" i="1" a="1"/>
  <c r="ED2658" i="1"/>
  <c r="ED2655" i="1" s="1"/>
  <c r="ED2652" i="1" s="1"/>
  <c r="EA2647" i="1" s="1" a="1"/>
  <c r="EU2635" i="1"/>
  <c r="EU2637" i="1"/>
  <c r="EU2636" i="1"/>
  <c r="EA2206" i="2" l="1"/>
  <c r="EA2205" i="2"/>
  <c r="EA2207" i="2"/>
  <c r="AM2510" i="2"/>
  <c r="AM2509" i="2"/>
  <c r="AM2508" i="2"/>
  <c r="FR2676" i="2"/>
  <c r="FR2678" i="2"/>
  <c r="FR2677" i="2"/>
  <c r="FY2510" i="2"/>
  <c r="FY2509" i="2"/>
  <c r="FY2508" i="2"/>
  <c r="EX2658" i="2"/>
  <c r="EX2655" i="2" s="1"/>
  <c r="EX2652" i="2" s="1"/>
  <c r="EU2647" i="2" s="1" a="1"/>
  <c r="FR2699" i="1"/>
  <c r="FR2697" i="1"/>
  <c r="FR2692" i="1" s="1" a="1"/>
  <c r="FR2698" i="1"/>
  <c r="EX2554" i="1" a="1"/>
  <c r="EA2647" i="1"/>
  <c r="EA2649" i="1"/>
  <c r="EA2648" i="1"/>
  <c r="FR2672" i="2" l="1"/>
  <c r="FO2667" i="2" a="1"/>
  <c r="AW2508" i="2" a="1"/>
  <c r="AM2498" i="2" a="1"/>
  <c r="BG2508" i="2" a="1"/>
  <c r="FY2498" i="2" a="1"/>
  <c r="GS2508" i="2" a="1"/>
  <c r="GI2508" i="2" a="1"/>
  <c r="EU2649" i="2"/>
  <c r="EU2648" i="2"/>
  <c r="EU2647" i="2"/>
  <c r="EU2642" i="2" s="1" a="1"/>
  <c r="EA2642" i="1" a="1"/>
  <c r="EX2556" i="1"/>
  <c r="EX2555" i="1"/>
  <c r="EX2554" i="1"/>
  <c r="FR2694" i="1"/>
  <c r="FR2692" i="1"/>
  <c r="FR2681" i="1" s="1" a="1"/>
  <c r="FR2693" i="1"/>
  <c r="AM2500" i="2" l="1"/>
  <c r="AM2498" i="2"/>
  <c r="AM2501" i="2"/>
  <c r="AM2499" i="2"/>
  <c r="GI2508" i="2"/>
  <c r="GI2510" i="2"/>
  <c r="GI2509" i="2"/>
  <c r="AW2508" i="2"/>
  <c r="AW2510" i="2"/>
  <c r="AW2509" i="2"/>
  <c r="FY2500" i="2"/>
  <c r="FY2498" i="2"/>
  <c r="FV2426" i="2" s="1" a="1"/>
  <c r="FY2501" i="2"/>
  <c r="FY2499" i="2"/>
  <c r="FO2669" i="2"/>
  <c r="FO2668" i="2"/>
  <c r="FO2667" i="2"/>
  <c r="FR2661" i="2" s="1" a="1"/>
  <c r="EU2644" i="2"/>
  <c r="EU2643" i="2"/>
  <c r="EU2642" i="2"/>
  <c r="EU2635" i="2" s="1" a="1"/>
  <c r="GS2509" i="2"/>
  <c r="GS2510" i="2"/>
  <c r="GS2508" i="2"/>
  <c r="GS2498" i="2" s="1" a="1"/>
  <c r="BG2509" i="2"/>
  <c r="BG2510" i="2"/>
  <c r="BG2508" i="2"/>
  <c r="FR2683" i="1"/>
  <c r="FR2681" i="1"/>
  <c r="FR2682" i="1"/>
  <c r="EA2643" i="1"/>
  <c r="EA2642" i="1"/>
  <c r="EA2635" i="1" s="1" a="1"/>
  <c r="EA2644" i="1"/>
  <c r="HI2508" i="1" a="1"/>
  <c r="BW2508" i="1" a="1"/>
  <c r="EU2205" i="1" a="1"/>
  <c r="GS2500" i="2" l="1"/>
  <c r="GS2499" i="2"/>
  <c r="GS2498" i="2"/>
  <c r="FZ2337" i="2" s="1" a="1"/>
  <c r="GS2501" i="2"/>
  <c r="FR2663" i="2"/>
  <c r="FR2662" i="2"/>
  <c r="FR2661" i="2"/>
  <c r="FR2658" i="2" s="1"/>
  <c r="FR2655" i="2" s="1"/>
  <c r="FR2652" i="2" s="1"/>
  <c r="FO2647" i="2" s="1" a="1"/>
  <c r="GI2498" i="2" a="1"/>
  <c r="EU2637" i="2"/>
  <c r="EU2636" i="2"/>
  <c r="EU2635" i="2"/>
  <c r="EX2554" i="2" s="1" a="1"/>
  <c r="AJ2426" i="2" a="1"/>
  <c r="FV2429" i="2"/>
  <c r="FV2426" i="2"/>
  <c r="FV2428" i="2"/>
  <c r="FV2427" i="2"/>
  <c r="AW2498" i="2" a="1"/>
  <c r="BG2498" i="2" a="1"/>
  <c r="HI2509" i="1"/>
  <c r="HI2508" i="1"/>
  <c r="HI2510" i="1"/>
  <c r="EA2637" i="1"/>
  <c r="EA2636" i="1"/>
  <c r="EA2635" i="1"/>
  <c r="EL2554" i="1" s="1" a="1"/>
  <c r="BW2509" i="1"/>
  <c r="BW2508" i="1"/>
  <c r="BW2510" i="1"/>
  <c r="EU2205" i="1"/>
  <c r="EU2207" i="1"/>
  <c r="EU2206" i="1"/>
  <c r="FR2676" i="1" a="1"/>
  <c r="AJ2426" i="2" l="1"/>
  <c r="AJ2428" i="2"/>
  <c r="AJ2429" i="2"/>
  <c r="AJ2427" i="2"/>
  <c r="EX2554" i="2"/>
  <c r="EX2556" i="2"/>
  <c r="EX2555" i="2"/>
  <c r="GI2501" i="2"/>
  <c r="GI2498" i="2"/>
  <c r="GI2500" i="2"/>
  <c r="GI2499" i="2"/>
  <c r="FZ2339" i="2"/>
  <c r="FZ2337" i="2"/>
  <c r="FZ2338" i="2"/>
  <c r="FZ2340" i="2"/>
  <c r="BG2500" i="2"/>
  <c r="BG2499" i="2"/>
  <c r="BG2498" i="2"/>
  <c r="BG2501" i="2"/>
  <c r="GP2426" i="2" a="1"/>
  <c r="GF2426" i="2" a="1"/>
  <c r="FO2647" i="2"/>
  <c r="FO2649" i="2"/>
  <c r="FO2648" i="2"/>
  <c r="AW2501" i="2"/>
  <c r="AW2498" i="2"/>
  <c r="AW2500" i="2"/>
  <c r="AW2499" i="2"/>
  <c r="EL2555" i="1"/>
  <c r="EL2554" i="1"/>
  <c r="EL2556" i="1"/>
  <c r="FR2678" i="1"/>
  <c r="FR2676" i="1"/>
  <c r="FR2677" i="1"/>
  <c r="CG2508" i="1" a="1"/>
  <c r="BW2498" i="1" a="1"/>
  <c r="CQ2508" i="1" a="1"/>
  <c r="IC2508" i="1" a="1"/>
  <c r="HS2508" i="1" a="1"/>
  <c r="HI2498" i="1" a="1"/>
  <c r="GF2429" i="2" l="1"/>
  <c r="GF2428" i="2"/>
  <c r="GF2427" i="2"/>
  <c r="GF2426" i="2"/>
  <c r="GB2426" i="2" a="1"/>
  <c r="HI2508" i="2" a="1"/>
  <c r="BW2508" i="2" a="1"/>
  <c r="EU2205" i="2" a="1"/>
  <c r="AP2426" i="2" a="1"/>
  <c r="FO2642" i="2" a="1"/>
  <c r="GP2428" i="2"/>
  <c r="GP2426" i="2"/>
  <c r="GP2429" i="2"/>
  <c r="GP2427" i="2"/>
  <c r="AN2337" i="2" a="1"/>
  <c r="HJ2337" i="2" a="1"/>
  <c r="BD2426" i="2" a="1"/>
  <c r="AT2426" i="2" a="1"/>
  <c r="HI2501" i="1"/>
  <c r="HI2498" i="1"/>
  <c r="HI2500" i="1"/>
  <c r="HI2499" i="1"/>
  <c r="CG2510" i="1"/>
  <c r="CG2509" i="1"/>
  <c r="CG2508" i="1"/>
  <c r="BW2501" i="1"/>
  <c r="BW2498" i="1"/>
  <c r="BW2500" i="1"/>
  <c r="BW2499" i="1"/>
  <c r="FR2672" i="1"/>
  <c r="FO2667" i="1" s="1" a="1"/>
  <c r="IC2508" i="1"/>
  <c r="IC2510" i="1"/>
  <c r="IC2509" i="1"/>
  <c r="HS2509" i="1"/>
  <c r="HS2508" i="1"/>
  <c r="HS2510" i="1"/>
  <c r="CQ2508" i="1"/>
  <c r="CQ2510" i="1"/>
  <c r="CQ2509" i="1"/>
  <c r="EA2205" i="1" a="1"/>
  <c r="FY2508" i="1" a="1"/>
  <c r="AM2508" i="1" a="1"/>
  <c r="HS2498" i="1" l="1" a="1"/>
  <c r="HS2500" i="1" s="1"/>
  <c r="CQ2498" i="1" a="1"/>
  <c r="CQ2499" i="1" s="1"/>
  <c r="CG2498" i="1" a="1"/>
  <c r="CG2498" i="1" s="1"/>
  <c r="EU2207" i="2"/>
  <c r="EU2206" i="2"/>
  <c r="EU2205" i="2"/>
  <c r="AP2428" i="2"/>
  <c r="AP2427" i="2"/>
  <c r="AP2426" i="2"/>
  <c r="AP2429" i="2"/>
  <c r="BD2428" i="2"/>
  <c r="BD2426" i="2"/>
  <c r="BD2429" i="2"/>
  <c r="BD2427" i="2"/>
  <c r="AN2340" i="2"/>
  <c r="AN2339" i="2"/>
  <c r="AN2338" i="2"/>
  <c r="AN2337" i="2"/>
  <c r="BX2337" i="2" s="1" a="1"/>
  <c r="AT2429" i="2"/>
  <c r="AT2428" i="2"/>
  <c r="AT2426" i="2"/>
  <c r="AT2427" i="2"/>
  <c r="GB2428" i="2"/>
  <c r="GB2427" i="2"/>
  <c r="GB2426" i="2"/>
  <c r="GB2429" i="2"/>
  <c r="FO2644" i="2"/>
  <c r="FO2643" i="2"/>
  <c r="FO2642" i="2"/>
  <c r="FO2635" i="2" s="1" a="1"/>
  <c r="BW2510" i="2"/>
  <c r="BW2509" i="2"/>
  <c r="BW2508" i="2"/>
  <c r="HI2510" i="2"/>
  <c r="HI2509" i="2"/>
  <c r="HI2508" i="2"/>
  <c r="HJ2340" i="2"/>
  <c r="HJ2339" i="2"/>
  <c r="HJ2338" i="2"/>
  <c r="HJ2337" i="2"/>
  <c r="FO2669" i="1"/>
  <c r="FO2668" i="1"/>
  <c r="FO2667" i="1"/>
  <c r="FY2509" i="1"/>
  <c r="FY2508" i="1"/>
  <c r="FY2510" i="1"/>
  <c r="CQ2498" i="1"/>
  <c r="CQ2501" i="1"/>
  <c r="CQ2500" i="1"/>
  <c r="HS2499" i="1"/>
  <c r="HS2498" i="1"/>
  <c r="GL2426" i="1" s="1" a="1"/>
  <c r="HS2501" i="1"/>
  <c r="AM2509" i="1"/>
  <c r="AM2508" i="1"/>
  <c r="AM2510" i="1"/>
  <c r="BT2426" i="1" a="1"/>
  <c r="EA2207" i="1"/>
  <c r="EA2206" i="1"/>
  <c r="EA2205" i="1"/>
  <c r="IC2498" i="1" a="1"/>
  <c r="HF2426" i="1" a="1"/>
  <c r="CG2501" i="1" l="1"/>
  <c r="CG2500" i="1"/>
  <c r="CG2499" i="1"/>
  <c r="CG2508" i="2" a="1"/>
  <c r="CQ2508" i="2" a="1"/>
  <c r="BW2498" i="2" a="1"/>
  <c r="BZ2426" i="2" a="1"/>
  <c r="AM2417" i="2" a="1"/>
  <c r="AM2417" i="2" s="1"/>
  <c r="AM2414" i="2" s="1"/>
  <c r="AM2405" i="2" s="1" a="1"/>
  <c r="AM2405" i="2" s="1"/>
  <c r="AM2394" i="2" s="1"/>
  <c r="HL2426" i="2" a="1"/>
  <c r="FY2417" i="2" a="1"/>
  <c r="FY2417" i="2" s="1"/>
  <c r="FY2414" i="2" s="1"/>
  <c r="FY2405" i="2" s="1" a="1"/>
  <c r="FY2405" i="2" s="1"/>
  <c r="FY2394" i="2" s="1"/>
  <c r="HI2498" i="2" a="1"/>
  <c r="IC2508" i="2" a="1"/>
  <c r="HS2508" i="2" a="1"/>
  <c r="BX2339" i="2"/>
  <c r="BX2337" i="2"/>
  <c r="BX2338" i="2"/>
  <c r="BX2340" i="2"/>
  <c r="IT2337" i="2" a="1"/>
  <c r="FO2637" i="2"/>
  <c r="FO2636" i="2"/>
  <c r="FO2635" i="2"/>
  <c r="FJ2554" i="2" s="1" a="1"/>
  <c r="AY2337" i="1" a="1"/>
  <c r="GL2429" i="1"/>
  <c r="GL2428" i="1"/>
  <c r="GL2427" i="1"/>
  <c r="GL2426" i="1"/>
  <c r="BG2508" i="1" a="1"/>
  <c r="AM2498" i="1" a="1"/>
  <c r="AW2508" i="1" a="1"/>
  <c r="GS2508" i="1" a="1"/>
  <c r="GI2508" i="1" a="1"/>
  <c r="FY2498" i="1" a="1"/>
  <c r="BT2429" i="1"/>
  <c r="BT2428" i="1"/>
  <c r="BT2427" i="1"/>
  <c r="BT2426" i="1"/>
  <c r="AZ2426" i="1" a="1"/>
  <c r="HF2429" i="1"/>
  <c r="HF2428" i="1"/>
  <c r="HF2427" i="1"/>
  <c r="HF2426" i="1"/>
  <c r="FR2661" i="1" a="1"/>
  <c r="IC2498" i="1"/>
  <c r="IC2501" i="1"/>
  <c r="IC2500" i="1"/>
  <c r="IC2499" i="1"/>
  <c r="HL2428" i="2" l="1"/>
  <c r="HL2427" i="2"/>
  <c r="HL2426" i="2"/>
  <c r="HL2429" i="2"/>
  <c r="HS2508" i="2"/>
  <c r="HS2510" i="2"/>
  <c r="HS2509" i="2"/>
  <c r="BZ2428" i="2"/>
  <c r="BZ2427" i="2"/>
  <c r="BZ2426" i="2"/>
  <c r="DJ2426" i="2" s="1" a="1"/>
  <c r="BZ2429" i="2"/>
  <c r="IC2509" i="2"/>
  <c r="IC2510" i="2"/>
  <c r="IC2508" i="2"/>
  <c r="BW2498" i="2"/>
  <c r="BW2499" i="2"/>
  <c r="BW2501" i="2"/>
  <c r="BW2500" i="2"/>
  <c r="HI2498" i="2"/>
  <c r="HI2499" i="2"/>
  <c r="HI2501" i="2"/>
  <c r="HI2500" i="2"/>
  <c r="CQ2509" i="2"/>
  <c r="CQ2510" i="2"/>
  <c r="CQ2508" i="2"/>
  <c r="IT2339" i="2"/>
  <c r="IT2337" i="2"/>
  <c r="IT2338" i="2"/>
  <c r="IT2340" i="2"/>
  <c r="DH2337" i="2" a="1"/>
  <c r="CG2508" i="2"/>
  <c r="CG2509" i="2"/>
  <c r="CG2510" i="2"/>
  <c r="FJ2556" i="2"/>
  <c r="FJ2555" i="2"/>
  <c r="FJ2554" i="2"/>
  <c r="AY2339" i="1"/>
  <c r="AY2338" i="1"/>
  <c r="AY2337" i="1"/>
  <c r="AY2340" i="1"/>
  <c r="GK2337" i="1" a="1"/>
  <c r="GI2510" i="1"/>
  <c r="GI2508" i="1"/>
  <c r="GI2509" i="1"/>
  <c r="GS2508" i="1"/>
  <c r="GS2510" i="1"/>
  <c r="GS2509" i="1"/>
  <c r="FY2500" i="1"/>
  <c r="FY2498" i="1"/>
  <c r="FV2426" i="1" s="1" a="1"/>
  <c r="FY2499" i="1"/>
  <c r="FY2501" i="1"/>
  <c r="AM2500" i="1"/>
  <c r="AM2501" i="1"/>
  <c r="AM2499" i="1"/>
  <c r="AM2498" i="1"/>
  <c r="AJ2426" i="1" s="1" a="1"/>
  <c r="HV2426" i="1" a="1"/>
  <c r="CD2426" i="1" a="1"/>
  <c r="FR2662" i="1"/>
  <c r="FR2661" i="1"/>
  <c r="FR2663" i="1"/>
  <c r="HP2426" i="1" a="1"/>
  <c r="AW2510" i="1"/>
  <c r="AW2509" i="1"/>
  <c r="AW2508" i="1"/>
  <c r="AW2498" i="1" s="1" a="1"/>
  <c r="BG2508" i="1"/>
  <c r="BG2510" i="1"/>
  <c r="BG2509" i="1"/>
  <c r="AZ2429" i="1"/>
  <c r="AZ2428" i="1"/>
  <c r="AZ2427" i="1"/>
  <c r="AZ2426" i="1"/>
  <c r="CJ2426" i="1" s="1" a="1"/>
  <c r="IC2498" i="2" l="1" a="1"/>
  <c r="IC2499" i="2" s="1"/>
  <c r="HF2426" i="2" a="1"/>
  <c r="HS2498" i="2" a="1"/>
  <c r="CG2498" i="2" a="1"/>
  <c r="BT2426" i="2" a="1"/>
  <c r="IV2426" i="2" a="1"/>
  <c r="DJ2428" i="2"/>
  <c r="DJ2427" i="2"/>
  <c r="DJ2426" i="2"/>
  <c r="DJ2429" i="2"/>
  <c r="DG2508" i="2" a="1"/>
  <c r="IS2508" i="2" a="1"/>
  <c r="FO2205" i="2" a="1"/>
  <c r="CQ2498" i="2" a="1"/>
  <c r="DH2340" i="2"/>
  <c r="DH2339" i="2"/>
  <c r="DH2338" i="2"/>
  <c r="DH2337" i="2"/>
  <c r="FR2658" i="1"/>
  <c r="FR2655" i="1" s="1"/>
  <c r="FR2652" i="1" s="1"/>
  <c r="FO2647" i="1" s="1" a="1"/>
  <c r="AJ2429" i="1"/>
  <c r="AJ2428" i="1"/>
  <c r="AJ2427" i="1"/>
  <c r="AJ2426" i="1"/>
  <c r="GI2498" i="1" a="1"/>
  <c r="AW2500" i="1"/>
  <c r="AW2501" i="1"/>
  <c r="AW2498" i="1"/>
  <c r="AW2499" i="1"/>
  <c r="CJ2429" i="1"/>
  <c r="CJ2428" i="1"/>
  <c r="CJ2427" i="1"/>
  <c r="CJ2426" i="1"/>
  <c r="GS2498" i="1" a="1"/>
  <c r="GK2337" i="1"/>
  <c r="GK2340" i="1"/>
  <c r="GK2339" i="1"/>
  <c r="GK2338" i="1"/>
  <c r="CD2429" i="1"/>
  <c r="CD2428" i="1"/>
  <c r="CD2427" i="1"/>
  <c r="CD2426" i="1"/>
  <c r="HV2429" i="1"/>
  <c r="HV2428" i="1"/>
  <c r="HV2426" i="1"/>
  <c r="HV2427" i="1"/>
  <c r="FV2429" i="1"/>
  <c r="FV2428" i="1"/>
  <c r="FV2427" i="1"/>
  <c r="FV2426" i="1"/>
  <c r="HP2429" i="1"/>
  <c r="HP2428" i="1"/>
  <c r="HP2427" i="1"/>
  <c r="HP2426" i="1"/>
  <c r="CI2337" i="1" a="1"/>
  <c r="BG2498" i="1" a="1"/>
  <c r="IC2501" i="2" l="1"/>
  <c r="IC2498" i="2"/>
  <c r="IC2500" i="2"/>
  <c r="IV2428" i="2"/>
  <c r="IV2427" i="2"/>
  <c r="IV2426" i="2"/>
  <c r="IV2429" i="2"/>
  <c r="GK2337" i="2" a="1"/>
  <c r="CQ2500" i="2"/>
  <c r="CQ2499" i="2"/>
  <c r="CQ2498" i="2"/>
  <c r="AY2337" i="2" s="1" a="1"/>
  <c r="CQ2501" i="2"/>
  <c r="FO2207" i="2"/>
  <c r="FO2206" i="2"/>
  <c r="FO2205" i="2"/>
  <c r="BT2429" i="2"/>
  <c r="BT2426" i="2"/>
  <c r="BT2428" i="2"/>
  <c r="BT2427" i="2"/>
  <c r="DG2510" i="2"/>
  <c r="DG2509" i="2"/>
  <c r="DG2508" i="2"/>
  <c r="HS2501" i="2"/>
  <c r="HS2500" i="2"/>
  <c r="HS2499" i="2"/>
  <c r="HS2498" i="2"/>
  <c r="GL2426" i="2" s="1" a="1"/>
  <c r="IS2510" i="2"/>
  <c r="IS2509" i="2"/>
  <c r="IS2508" i="2"/>
  <c r="CG2500" i="2"/>
  <c r="CG2499" i="2"/>
  <c r="CG2498" i="2"/>
  <c r="AZ2426" i="2" s="1" a="1"/>
  <c r="CG2501" i="2"/>
  <c r="HF2429" i="2"/>
  <c r="HF2426" i="2"/>
  <c r="HF2428" i="2"/>
  <c r="HF2427" i="2"/>
  <c r="CI2338" i="1"/>
  <c r="CI2337" i="1"/>
  <c r="CI2339" i="1"/>
  <c r="CI2340" i="1"/>
  <c r="BG2498" i="1"/>
  <c r="BG2501" i="1"/>
  <c r="BG2500" i="1"/>
  <c r="BG2499" i="1"/>
  <c r="FO2649" i="1"/>
  <c r="FO2648" i="1"/>
  <c r="FO2647" i="1"/>
  <c r="FO2642" i="1" s="1" a="1"/>
  <c r="CN2426" i="1" a="1"/>
  <c r="CG2417" i="1" a="1"/>
  <c r="CG2417" i="1" s="1"/>
  <c r="CG2414" i="1" s="1"/>
  <c r="CG2405" i="1" s="1" a="1"/>
  <c r="CG2405" i="1" s="1"/>
  <c r="CG2394" i="1" s="1"/>
  <c r="AP2426" i="1" a="1"/>
  <c r="GP2426" i="1" a="1"/>
  <c r="GF2426" i="1" a="1"/>
  <c r="GI2500" i="1"/>
  <c r="GI2501" i="1"/>
  <c r="GI2499" i="1"/>
  <c r="GI2498" i="1"/>
  <c r="BD2426" i="1" a="1"/>
  <c r="AT2426" i="1" a="1"/>
  <c r="HZ2426" i="1" a="1"/>
  <c r="HS2417" i="1" a="1"/>
  <c r="HS2417" i="1" s="1"/>
  <c r="HS2414" i="1" s="1"/>
  <c r="HS2405" i="1" s="1" a="1"/>
  <c r="HS2405" i="1" s="1"/>
  <c r="HS2394" i="1" s="1"/>
  <c r="HU2337" i="1" a="1"/>
  <c r="GS2498" i="1"/>
  <c r="GS2501" i="1"/>
  <c r="GS2500" i="1"/>
  <c r="GS2499" i="1"/>
  <c r="JF2426" i="1" a="1"/>
  <c r="DT2426" i="1" a="1"/>
  <c r="AY2338" i="2" l="1"/>
  <c r="AY2340" i="2"/>
  <c r="AY2339" i="2"/>
  <c r="AY2337" i="2"/>
  <c r="CI2337" i="2" s="1" a="1"/>
  <c r="GL2426" i="2"/>
  <c r="GL2427" i="2"/>
  <c r="GL2429" i="2"/>
  <c r="GL2428" i="2"/>
  <c r="GK2338" i="2"/>
  <c r="GK2339" i="2"/>
  <c r="GK2340" i="2"/>
  <c r="GK2337" i="2"/>
  <c r="HU2337" i="2" s="1" a="1"/>
  <c r="HP2426" i="2" a="1"/>
  <c r="HI2417" i="2" a="1"/>
  <c r="HI2417" i="2" s="1"/>
  <c r="HI2414" i="2" s="1"/>
  <c r="HI2405" i="2" s="1" a="1"/>
  <c r="HI2405" i="2" s="1"/>
  <c r="HI2394" i="2" s="1"/>
  <c r="AZ2426" i="2"/>
  <c r="AZ2427" i="2"/>
  <c r="AZ2429" i="2"/>
  <c r="AZ2428" i="2"/>
  <c r="JC2508" i="2" a="1"/>
  <c r="IS2498" i="2" a="1"/>
  <c r="CD2426" i="2" a="1"/>
  <c r="BW2417" i="2" a="1"/>
  <c r="BW2417" i="2" s="1"/>
  <c r="BW2414" i="2" s="1"/>
  <c r="BW2405" i="2" s="1" a="1"/>
  <c r="BW2405" i="2" s="1"/>
  <c r="BW2394" i="2" s="1"/>
  <c r="DQ2508" i="2" a="1"/>
  <c r="DG2498" i="2" a="1"/>
  <c r="AT2428" i="1"/>
  <c r="AT2427" i="1"/>
  <c r="AT2426" i="1"/>
  <c r="AT2429" i="1"/>
  <c r="CN2426" i="1"/>
  <c r="CN2427" i="1"/>
  <c r="CN2429" i="1"/>
  <c r="CN2428" i="1"/>
  <c r="BD2426" i="1"/>
  <c r="BD2427" i="1"/>
  <c r="BD2429" i="1"/>
  <c r="BD2428" i="1"/>
  <c r="HZ2426" i="1"/>
  <c r="HZ2427" i="1"/>
  <c r="HZ2429" i="1"/>
  <c r="HZ2428" i="1"/>
  <c r="DT2429" i="1"/>
  <c r="DT2428" i="1"/>
  <c r="DT2427" i="1"/>
  <c r="DT2426" i="1"/>
  <c r="GB2426" i="1" a="1"/>
  <c r="FO2644" i="1"/>
  <c r="FO2643" i="1"/>
  <c r="FO2642" i="1"/>
  <c r="FO2635" i="1" s="1" a="1"/>
  <c r="JF2429" i="1"/>
  <c r="JF2426" i="1"/>
  <c r="JF2428" i="1"/>
  <c r="JF2427" i="1"/>
  <c r="GF2429" i="1"/>
  <c r="GF2428" i="1"/>
  <c r="GF2427" i="1"/>
  <c r="GF2426" i="1"/>
  <c r="AN2337" i="1" a="1"/>
  <c r="FZ2337" i="1" a="1"/>
  <c r="HU2339" i="1"/>
  <c r="HU2337" i="1"/>
  <c r="JE2337" i="1" s="1" a="1"/>
  <c r="HU2338" i="1"/>
  <c r="HU2340" i="1"/>
  <c r="GP2426" i="1"/>
  <c r="GP2427" i="1"/>
  <c r="GP2429" i="1"/>
  <c r="GP2428" i="1"/>
  <c r="AP2429" i="1"/>
  <c r="AP2428" i="1"/>
  <c r="AP2426" i="1"/>
  <c r="AP2427" i="1"/>
  <c r="DS2337" i="1" a="1"/>
  <c r="DQ2508" i="2" l="1"/>
  <c r="DQ2510" i="2"/>
  <c r="DQ2509" i="2"/>
  <c r="IS2498" i="2"/>
  <c r="IS2499" i="2"/>
  <c r="IS2501" i="2"/>
  <c r="IS2500" i="2"/>
  <c r="HV2426" i="2" a="1"/>
  <c r="GI2417" i="2" a="1"/>
  <c r="GI2417" i="2" s="1"/>
  <c r="GI2414" i="2" s="1"/>
  <c r="GI2405" i="2" s="1" a="1"/>
  <c r="GI2405" i="2" s="1"/>
  <c r="GI2394" i="2" s="1"/>
  <c r="JC2508" i="2"/>
  <c r="JC2510" i="2"/>
  <c r="JC2509" i="2"/>
  <c r="CI2338" i="2"/>
  <c r="CI2339" i="2"/>
  <c r="CI2340" i="2"/>
  <c r="CI2337" i="2"/>
  <c r="DS2337" i="2" s="1" a="1"/>
  <c r="CJ2426" i="2" a="1"/>
  <c r="AW2417" i="2" a="1"/>
  <c r="AW2417" i="2" s="1"/>
  <c r="AW2414" i="2" s="1"/>
  <c r="AW2405" i="2" s="1" a="1"/>
  <c r="AW2405" i="2" s="1"/>
  <c r="AW2394" i="2" s="1"/>
  <c r="HU2338" i="2"/>
  <c r="HU2337" i="2"/>
  <c r="HU2339" i="2"/>
  <c r="HU2340" i="2"/>
  <c r="DG2498" i="2"/>
  <c r="DG2499" i="2"/>
  <c r="DG2501" i="2"/>
  <c r="DG2500" i="2"/>
  <c r="CD2429" i="2"/>
  <c r="CD2428" i="2"/>
  <c r="CD2427" i="2"/>
  <c r="CD2426" i="2"/>
  <c r="HP2429" i="2"/>
  <c r="HP2428" i="2"/>
  <c r="HP2427" i="2"/>
  <c r="HP2426" i="2"/>
  <c r="FO2636" i="1"/>
  <c r="FO2635" i="1"/>
  <c r="FO2637" i="1"/>
  <c r="JE2337" i="1"/>
  <c r="JE2338" i="1"/>
  <c r="JE2340" i="1"/>
  <c r="JE2339" i="1"/>
  <c r="DS2339" i="1"/>
  <c r="DS2337" i="1"/>
  <c r="DS2340" i="1"/>
  <c r="DS2338" i="1"/>
  <c r="BZ2426" i="1" a="1"/>
  <c r="AM2417" i="1" a="1"/>
  <c r="AM2417" i="1" s="1"/>
  <c r="AM2414" i="1" s="1"/>
  <c r="AM2405" i="1" s="1" a="1"/>
  <c r="AM2405" i="1" s="1"/>
  <c r="AM2394" i="1" s="1"/>
  <c r="GI2417" i="1" a="1"/>
  <c r="GI2417" i="1" s="1"/>
  <c r="GI2414" i="1" s="1"/>
  <c r="GI2405" i="1" s="1" a="1"/>
  <c r="GI2405" i="1" s="1"/>
  <c r="GI2394" i="1" s="1"/>
  <c r="AN2337" i="1"/>
  <c r="AN2339" i="1"/>
  <c r="AN2340" i="1"/>
  <c r="AN2338" i="1"/>
  <c r="FZ2338" i="1"/>
  <c r="FZ2337" i="1"/>
  <c r="FZ2339" i="1"/>
  <c r="FZ2340" i="1"/>
  <c r="AW2417" i="1" a="1"/>
  <c r="AW2417" i="1" s="1"/>
  <c r="AW2414" i="1" s="1"/>
  <c r="AW2405" i="1" s="1" a="1"/>
  <c r="AW2405" i="1" s="1"/>
  <c r="AW2394" i="1" s="1"/>
  <c r="GB2429" i="1"/>
  <c r="GB2428" i="1"/>
  <c r="GB2427" i="1"/>
  <c r="GB2426" i="1"/>
  <c r="JM2508" i="2" l="1" a="1"/>
  <c r="JC2498" i="2" a="1"/>
  <c r="DS2338" i="2"/>
  <c r="DS2337" i="2"/>
  <c r="DS2340" i="2"/>
  <c r="DS2339" i="2"/>
  <c r="HZ2426" i="2" a="1"/>
  <c r="HV2426" i="2"/>
  <c r="HV2427" i="2"/>
  <c r="HV2429" i="2"/>
  <c r="HV2428" i="2"/>
  <c r="HS2417" i="2" s="1" a="1"/>
  <c r="HS2417" i="2" s="1"/>
  <c r="HS2414" i="2" s="1"/>
  <c r="HS2405" i="2" s="1" a="1"/>
  <c r="HS2405" i="2" s="1"/>
  <c r="HS2394" i="2" s="1"/>
  <c r="IP2426" i="2" a="1"/>
  <c r="JE2337" i="2" a="1"/>
  <c r="CJ2426" i="2"/>
  <c r="CJ2427" i="2"/>
  <c r="CJ2429" i="2"/>
  <c r="CJ2428" i="2"/>
  <c r="CN2426" i="2" a="1"/>
  <c r="CG2417" i="2" a="1"/>
  <c r="CG2417" i="2" s="1"/>
  <c r="CG2414" i="2" s="1"/>
  <c r="CG2405" i="2" s="1" a="1"/>
  <c r="CG2405" i="2" s="1"/>
  <c r="CG2394" i="2" s="1"/>
  <c r="DD2426" i="2" a="1"/>
  <c r="EA2508" i="2" a="1"/>
  <c r="DQ2498" i="2" a="1"/>
  <c r="BZ2429" i="1"/>
  <c r="BZ2428" i="1"/>
  <c r="BZ2427" i="1"/>
  <c r="BZ2426" i="1"/>
  <c r="HJ2337" i="1" a="1"/>
  <c r="HL2426" i="1" a="1"/>
  <c r="FY2417" i="1" a="1"/>
  <c r="FY2417" i="1" s="1"/>
  <c r="FY2414" i="1" s="1"/>
  <c r="FY2405" i="1" s="1" a="1"/>
  <c r="FY2405" i="1" s="1"/>
  <c r="FY2394" i="1" s="1"/>
  <c r="BX2337" i="1" a="1"/>
  <c r="FJ2554" i="1" a="1"/>
  <c r="CN2428" i="2" l="1"/>
  <c r="CN2426" i="2"/>
  <c r="CN2429" i="2"/>
  <c r="CN2427" i="2"/>
  <c r="HZ2428" i="2"/>
  <c r="HZ2426" i="2"/>
  <c r="HZ2429" i="2"/>
  <c r="HZ2427" i="2"/>
  <c r="DQ2500" i="2"/>
  <c r="DQ2499" i="2"/>
  <c r="DQ2501" i="2"/>
  <c r="DQ2498" i="2"/>
  <c r="BJ2426" i="2" s="1" a="1"/>
  <c r="DT2426" i="2" a="1"/>
  <c r="EA2509" i="2"/>
  <c r="EA2510" i="2"/>
  <c r="EA2508" i="2"/>
  <c r="EA2498" i="2" s="1" a="1"/>
  <c r="JE2338" i="2"/>
  <c r="JE2339" i="2"/>
  <c r="JE2340" i="2"/>
  <c r="JE2337" i="2"/>
  <c r="JC2501" i="2"/>
  <c r="JC2500" i="2"/>
  <c r="JC2499" i="2"/>
  <c r="JC2498" i="2"/>
  <c r="GV2426" i="2" s="1" a="1"/>
  <c r="JF2426" i="2" a="1"/>
  <c r="DD2429" i="2"/>
  <c r="DD2426" i="2"/>
  <c r="DD2428" i="2"/>
  <c r="DD2427" i="2"/>
  <c r="IP2429" i="2"/>
  <c r="IP2426" i="2"/>
  <c r="IP2428" i="2"/>
  <c r="IP2427" i="2"/>
  <c r="JM2509" i="2"/>
  <c r="JM2508" i="2"/>
  <c r="JM2510" i="2"/>
  <c r="BX2340" i="1"/>
  <c r="BX2339" i="1"/>
  <c r="BX2337" i="1"/>
  <c r="BX2338" i="1"/>
  <c r="HL2429" i="1"/>
  <c r="HL2428" i="1"/>
  <c r="HL2427" i="1"/>
  <c r="HL2426" i="1"/>
  <c r="DJ2426" i="1" a="1"/>
  <c r="BW2417" i="1" a="1"/>
  <c r="BW2417" i="1" s="1"/>
  <c r="BW2414" i="1" s="1"/>
  <c r="BW2405" i="1" s="1" a="1"/>
  <c r="BW2405" i="1" s="1"/>
  <c r="BW2394" i="1" s="1"/>
  <c r="FJ2556" i="1"/>
  <c r="FJ2555" i="1"/>
  <c r="FJ2554" i="1"/>
  <c r="HJ2339" i="1"/>
  <c r="HJ2337" i="1"/>
  <c r="IT2337" i="1" s="1" a="1"/>
  <c r="HJ2340" i="1"/>
  <c r="HJ2338" i="1"/>
  <c r="EA2500" i="2" l="1"/>
  <c r="EA2499" i="2"/>
  <c r="EA2498" i="2"/>
  <c r="EA2501" i="2"/>
  <c r="DN2426" i="2" a="1"/>
  <c r="DG2417" i="2" a="1"/>
  <c r="DG2417" i="2" s="1"/>
  <c r="DG2414" i="2" s="1"/>
  <c r="DG2405" i="2" s="1" a="1"/>
  <c r="DG2405" i="2" s="1"/>
  <c r="DG2394" i="2" s="1"/>
  <c r="JF2426" i="2"/>
  <c r="JF2427" i="2"/>
  <c r="JF2429" i="2"/>
  <c r="JF2428" i="2"/>
  <c r="DT2426" i="2"/>
  <c r="DT2427" i="2"/>
  <c r="DT2429" i="2"/>
  <c r="DT2428" i="2"/>
  <c r="GV2428" i="2"/>
  <c r="GV2427" i="2"/>
  <c r="GV2429" i="2"/>
  <c r="GV2426" i="2"/>
  <c r="BJ2428" i="2"/>
  <c r="BJ2427" i="2"/>
  <c r="BJ2429" i="2"/>
  <c r="BJ2426" i="2"/>
  <c r="JM2498" i="2" a="1"/>
  <c r="IZ2426" i="2" a="1"/>
  <c r="IS2417" i="2" a="1"/>
  <c r="IS2417" i="2" s="1"/>
  <c r="IS2414" i="2" s="1"/>
  <c r="IS2405" i="2" s="1" a="1"/>
  <c r="IS2405" i="2" s="1"/>
  <c r="IS2394" i="2" s="1"/>
  <c r="DH2337" i="1" a="1"/>
  <c r="DJ2429" i="1"/>
  <c r="DJ2428" i="1"/>
  <c r="DJ2427" i="1"/>
  <c r="DJ2426" i="1"/>
  <c r="IV2426" i="1" a="1"/>
  <c r="HI2417" i="1" a="1"/>
  <c r="HI2417" i="1" s="1"/>
  <c r="HI2414" i="1" s="1"/>
  <c r="HI2405" i="1" s="1" a="1"/>
  <c r="HI2405" i="1" s="1"/>
  <c r="HI2394" i="1" s="1"/>
  <c r="IS2508" i="1" a="1"/>
  <c r="DG2508" i="1" a="1"/>
  <c r="FO2205" i="1" a="1"/>
  <c r="IT2339" i="1"/>
  <c r="IT2338" i="1"/>
  <c r="IT2340" i="1"/>
  <c r="IT2337" i="1"/>
  <c r="CT2426" i="2" l="1" a="1"/>
  <c r="BG2417" i="2" a="1"/>
  <c r="BG2417" i="2" s="1"/>
  <c r="BG2414" i="2" s="1"/>
  <c r="BG2405" i="2" s="1" a="1"/>
  <c r="BG2405" i="2" s="1"/>
  <c r="BG2394" i="2" s="1"/>
  <c r="DN2429" i="2"/>
  <c r="DN2428" i="2"/>
  <c r="DN2426" i="2"/>
  <c r="DN2427" i="2"/>
  <c r="JM2500" i="2"/>
  <c r="JM2499" i="2"/>
  <c r="JM2498" i="2"/>
  <c r="GV2337" i="2" s="1" a="1"/>
  <c r="JM2501" i="2"/>
  <c r="IF2426" i="2" a="1"/>
  <c r="GS2417" i="2" a="1"/>
  <c r="GS2417" i="2" s="1"/>
  <c r="GS2414" i="2" s="1"/>
  <c r="GS2405" i="2" s="1" a="1"/>
  <c r="GS2405" i="2" s="1"/>
  <c r="GS2394" i="2" s="1"/>
  <c r="BJ2337" i="2" a="1"/>
  <c r="IZ2429" i="2"/>
  <c r="IZ2428" i="2"/>
  <c r="IZ2427" i="2"/>
  <c r="IZ2426" i="2"/>
  <c r="DG2509" i="1"/>
  <c r="DG2508" i="1"/>
  <c r="DG2510" i="1"/>
  <c r="FO2207" i="1"/>
  <c r="FO2206" i="1"/>
  <c r="FO2205" i="1"/>
  <c r="IV2429" i="1"/>
  <c r="IV2428" i="1"/>
  <c r="IV2427" i="1"/>
  <c r="IV2426" i="1"/>
  <c r="IS2509" i="1"/>
  <c r="IS2508" i="1"/>
  <c r="IS2510" i="1"/>
  <c r="DH2339" i="1"/>
  <c r="DH2337" i="1"/>
  <c r="DH2340" i="1"/>
  <c r="DH2338" i="1"/>
  <c r="GV2340" i="2" l="1"/>
  <c r="GV2338" i="2"/>
  <c r="GV2337" i="2"/>
  <c r="GV2339" i="2"/>
  <c r="JJ2426" i="2" a="1"/>
  <c r="JC2417" i="2" a="1"/>
  <c r="JC2417" i="2" s="1"/>
  <c r="JC2414" i="2" s="1"/>
  <c r="JC2405" i="2" s="1" a="1"/>
  <c r="JC2405" i="2" s="1"/>
  <c r="JC2394" i="2" s="1"/>
  <c r="DX2426" i="2" a="1"/>
  <c r="DQ2417" i="2" a="1"/>
  <c r="DQ2417" i="2" s="1"/>
  <c r="DQ2414" i="2" s="1"/>
  <c r="DQ2405" i="2" s="1" a="1"/>
  <c r="DQ2405" i="2" s="1"/>
  <c r="DQ2394" i="2" s="1"/>
  <c r="IF2428" i="2"/>
  <c r="IF2427" i="2"/>
  <c r="IF2429" i="2"/>
  <c r="IF2426" i="2"/>
  <c r="BJ2340" i="2"/>
  <c r="BJ2337" i="2"/>
  <c r="BJ2339" i="2"/>
  <c r="BJ2338" i="2"/>
  <c r="BG2385" i="2" a="1"/>
  <c r="BG2385" i="2" s="1"/>
  <c r="AW2385" i="2" a="1"/>
  <c r="AW2385" i="2" s="1"/>
  <c r="AM2385" i="2" a="1"/>
  <c r="AM2385" i="2" s="1"/>
  <c r="CT2428" i="2"/>
  <c r="CT2427" i="2"/>
  <c r="CT2426" i="2"/>
  <c r="CT2429" i="2"/>
  <c r="GS2385" i="2" a="1"/>
  <c r="GS2385" i="2" s="1"/>
  <c r="GI2385" i="2" a="1"/>
  <c r="GI2385" i="2" s="1"/>
  <c r="FY2385" i="2" a="1"/>
  <c r="FY2385" i="2" s="1"/>
  <c r="DQ2508" i="1" a="1"/>
  <c r="DG2498" i="1" a="1"/>
  <c r="JC2508" i="1" a="1"/>
  <c r="IS2498" i="1" a="1"/>
  <c r="DX2428" i="2" l="1"/>
  <c r="DX2426" i="2"/>
  <c r="DX2429" i="2"/>
  <c r="DX2427" i="2"/>
  <c r="GW2388" i="2"/>
  <c r="GR2340" i="2"/>
  <c r="ED2426" i="2" a="1"/>
  <c r="CQ2417" i="2" a="1"/>
  <c r="CQ2417" i="2" s="1"/>
  <c r="CQ2414" i="2" s="1"/>
  <c r="CQ2405" i="2" s="1" a="1"/>
  <c r="CQ2405" i="2" s="1"/>
  <c r="CQ2394" i="2" s="1"/>
  <c r="AQ2388" i="2"/>
  <c r="AJ2340" i="2"/>
  <c r="JJ2428" i="2"/>
  <c r="JJ2426" i="2"/>
  <c r="JJ2429" i="2"/>
  <c r="JJ2427" i="2"/>
  <c r="IF2337" i="2" a="1"/>
  <c r="BA2388" i="2"/>
  <c r="AU2340" i="2"/>
  <c r="GC2388" i="2"/>
  <c r="FV2340" i="2"/>
  <c r="GI2321" i="2" s="1" a="1"/>
  <c r="CT2337" i="2" a="1"/>
  <c r="JP2426" i="2" a="1"/>
  <c r="IC2417" i="2" a="1"/>
  <c r="IC2417" i="2" s="1"/>
  <c r="IC2414" i="2" s="1"/>
  <c r="IC2405" i="2" s="1" a="1"/>
  <c r="IC2405" i="2" s="1"/>
  <c r="IC2394" i="2" s="1"/>
  <c r="BF2340" i="2"/>
  <c r="BK2388" i="2"/>
  <c r="GM2388" i="2"/>
  <c r="GG2340" i="2"/>
  <c r="IS2501" i="1"/>
  <c r="IS2498" i="1"/>
  <c r="IP2426" i="1" s="1" a="1"/>
  <c r="IS2500" i="1"/>
  <c r="IS2499" i="1"/>
  <c r="JC2508" i="1"/>
  <c r="JC2510" i="1"/>
  <c r="JC2509" i="1"/>
  <c r="DG2501" i="1"/>
  <c r="DG2498" i="1"/>
  <c r="DD2426" i="1" s="1" a="1"/>
  <c r="DG2500" i="1"/>
  <c r="DG2499" i="1"/>
  <c r="DQ2510" i="1"/>
  <c r="DQ2509" i="1"/>
  <c r="DQ2508" i="1"/>
  <c r="CQ2385" i="2" l="1" a="1"/>
  <c r="CQ2385" i="2" s="1"/>
  <c r="CG2385" i="2" a="1"/>
  <c r="CG2385" i="2" s="1"/>
  <c r="BW2385" i="2" a="1"/>
  <c r="BW2385" i="2" s="1"/>
  <c r="ED2428" i="2"/>
  <c r="ED2427" i="2"/>
  <c r="ED2426" i="2"/>
  <c r="ED2429" i="2"/>
  <c r="CT2340" i="2"/>
  <c r="CT2338" i="2"/>
  <c r="CT2339" i="2"/>
  <c r="CT2337" i="2"/>
  <c r="ED2337" i="2" s="1" a="1"/>
  <c r="GI2322" i="2"/>
  <c r="GI2324" i="2"/>
  <c r="GI2323" i="2"/>
  <c r="GI2321" i="2"/>
  <c r="IF2340" i="2"/>
  <c r="IF2337" i="2"/>
  <c r="IF2339" i="2"/>
  <c r="IF2338" i="2"/>
  <c r="JM2417" i="2" a="1"/>
  <c r="JM2417" i="2" s="1"/>
  <c r="JM2414" i="2" s="1"/>
  <c r="JM2405" i="2" s="1" a="1"/>
  <c r="JM2405" i="2" s="1"/>
  <c r="JM2394" i="2" s="1"/>
  <c r="IC2385" i="2" a="1"/>
  <c r="IC2385" i="2" s="1"/>
  <c r="HS2385" i="2" a="1"/>
  <c r="HS2385" i="2" s="1"/>
  <c r="HI2385" i="2" a="1"/>
  <c r="HI2385" i="2" s="1"/>
  <c r="AW2321" i="2" a="1"/>
  <c r="JP2428" i="2"/>
  <c r="JP2427" i="2"/>
  <c r="JP2429" i="2"/>
  <c r="JP2426" i="2"/>
  <c r="JM2508" i="1" a="1"/>
  <c r="JC2498" i="1" a="1"/>
  <c r="DD2429" i="1"/>
  <c r="DD2428" i="1"/>
  <c r="DD2427" i="1"/>
  <c r="DD2426" i="1"/>
  <c r="IP2429" i="1"/>
  <c r="IP2428" i="1"/>
  <c r="IP2427" i="1"/>
  <c r="IP2426" i="1"/>
  <c r="EA2508" i="1" a="1"/>
  <c r="DQ2498" i="1" a="1"/>
  <c r="EA2417" i="2" l="1" a="1"/>
  <c r="EA2417" i="2" s="1"/>
  <c r="EA2414" i="2" s="1"/>
  <c r="EA2405" i="2" s="1" a="1"/>
  <c r="EA2405" i="2" s="1"/>
  <c r="EA2394" i="2" s="1"/>
  <c r="EA2385" i="2" a="1"/>
  <c r="DG2385" i="2" a="1"/>
  <c r="DQ2385" i="2" a="1"/>
  <c r="HM2388" i="2"/>
  <c r="HF2340" i="2"/>
  <c r="JM2385" i="2" a="1"/>
  <c r="JM2385" i="2" s="1"/>
  <c r="JC2385" i="2" a="1"/>
  <c r="JC2385" i="2" s="1"/>
  <c r="IS2385" i="2" a="1"/>
  <c r="IS2385" i="2" s="1"/>
  <c r="JP2337" i="2" a="1"/>
  <c r="IB2340" i="2"/>
  <c r="IG2388" i="2"/>
  <c r="CA2388" i="2"/>
  <c r="BT2340" i="2"/>
  <c r="AW2323" i="2"/>
  <c r="AW2321" i="2"/>
  <c r="AW2324" i="2"/>
  <c r="AW2322" i="2"/>
  <c r="HW2388" i="2"/>
  <c r="HQ2340" i="2"/>
  <c r="CE2340" i="2"/>
  <c r="CK2388" i="2"/>
  <c r="ED2340" i="2"/>
  <c r="ED2337" i="2"/>
  <c r="ED2339" i="2"/>
  <c r="ED2338" i="2"/>
  <c r="EG2289" i="2" a="1"/>
  <c r="CP2340" i="2"/>
  <c r="CU2388" i="2"/>
  <c r="EA2508" i="1"/>
  <c r="EA2510" i="1"/>
  <c r="EA2509" i="1"/>
  <c r="IZ2426" i="1" a="1"/>
  <c r="IS2417" i="1" a="1"/>
  <c r="IS2417" i="1" s="1"/>
  <c r="IS2414" i="1" s="1"/>
  <c r="IS2405" i="1" s="1" a="1"/>
  <c r="IS2405" i="1" s="1"/>
  <c r="IS2394" i="1" s="1"/>
  <c r="JC2499" i="1"/>
  <c r="JC2498" i="1"/>
  <c r="JC2501" i="1"/>
  <c r="JC2500" i="1"/>
  <c r="DQ2499" i="1"/>
  <c r="DQ2498" i="1"/>
  <c r="DQ2501" i="1"/>
  <c r="DQ2500" i="1"/>
  <c r="DG2417" i="1" a="1"/>
  <c r="DG2417" i="1" s="1"/>
  <c r="DG2414" i="1" s="1"/>
  <c r="DG2405" i="1" s="1" a="1"/>
  <c r="DG2405" i="1" s="1"/>
  <c r="DG2394" i="1" s="1"/>
  <c r="DN2426" i="1" a="1"/>
  <c r="JM2508" i="1"/>
  <c r="JM2510" i="1"/>
  <c r="JM2509" i="1"/>
  <c r="DQ2385" i="2" l="1"/>
  <c r="DU2388" i="2" s="1"/>
  <c r="DG2385" i="2"/>
  <c r="EA2385" i="2"/>
  <c r="DZ2340" i="2" s="1"/>
  <c r="JA2340" i="2"/>
  <c r="JG2388" i="2"/>
  <c r="JL2340" i="2"/>
  <c r="JQ2388" i="2"/>
  <c r="JP2340" i="2"/>
  <c r="JP2338" i="2"/>
  <c r="JP2337" i="2"/>
  <c r="JP2339" i="2"/>
  <c r="HS2321" i="2" a="1"/>
  <c r="IW2388" i="2"/>
  <c r="IP2340" i="2"/>
  <c r="JC2321" i="2" s="1" a="1"/>
  <c r="EA2289" i="2" a="1"/>
  <c r="DO2340" i="2"/>
  <c r="EG2292" i="2"/>
  <c r="EG2291" i="2"/>
  <c r="EG2290" i="2"/>
  <c r="EG2289" i="2"/>
  <c r="ED2277" i="2" s="1" a="1"/>
  <c r="DK2388" i="2"/>
  <c r="DD2340" i="2"/>
  <c r="CG2321" i="2" a="1"/>
  <c r="DN2429" i="1"/>
  <c r="DN2428" i="1"/>
  <c r="DN2427" i="1"/>
  <c r="DN2426" i="1"/>
  <c r="BJ2426" i="1" a="1"/>
  <c r="GV2426" i="1" a="1"/>
  <c r="JM2498" i="1" a="1"/>
  <c r="IZ2427" i="1"/>
  <c r="IZ2426" i="1"/>
  <c r="IZ2428" i="1"/>
  <c r="IZ2429" i="1"/>
  <c r="EA2498" i="1" a="1"/>
  <c r="EE2388" i="2" l="1"/>
  <c r="EA2290" i="2"/>
  <c r="EA2292" i="2"/>
  <c r="EA2289" i="2"/>
  <c r="EA2291" i="2"/>
  <c r="CG2322" i="2"/>
  <c r="CG2324" i="2"/>
  <c r="CG2323" i="2"/>
  <c r="CG2321" i="2"/>
  <c r="EU2289" i="2" s="1" a="1"/>
  <c r="ED2280" i="2"/>
  <c r="ED2277" i="2"/>
  <c r="ED2278" i="2"/>
  <c r="ED2279" i="2"/>
  <c r="JC2323" i="2"/>
  <c r="JC2321" i="2"/>
  <c r="JC2324" i="2"/>
  <c r="JC2322" i="2"/>
  <c r="DQ2321" i="2" a="1"/>
  <c r="HS2324" i="2"/>
  <c r="HS2321" i="2"/>
  <c r="HS2323" i="2"/>
  <c r="HS2322" i="2"/>
  <c r="JM2498" i="1"/>
  <c r="JM2501" i="1"/>
  <c r="JM2500" i="1"/>
  <c r="JM2499" i="1"/>
  <c r="GV2428" i="1"/>
  <c r="GV2427" i="1"/>
  <c r="GV2426" i="1"/>
  <c r="GV2429" i="1"/>
  <c r="BJ2428" i="1"/>
  <c r="BJ2427" i="1"/>
  <c r="BJ2426" i="1"/>
  <c r="BJ2429" i="1"/>
  <c r="DX2426" i="1" a="1"/>
  <c r="DQ2417" i="1" a="1"/>
  <c r="DQ2417" i="1" s="1"/>
  <c r="DQ2414" i="1" s="1"/>
  <c r="DQ2405" i="1" s="1" a="1"/>
  <c r="DQ2405" i="1" s="1"/>
  <c r="DQ2394" i="1" s="1"/>
  <c r="JJ2426" i="1" a="1"/>
  <c r="JC2417" i="1" a="1"/>
  <c r="JC2417" i="1" s="1"/>
  <c r="JC2414" i="1" s="1"/>
  <c r="JC2405" i="1" s="1" a="1"/>
  <c r="JC2405" i="1" s="1"/>
  <c r="JC2394" i="1" s="1"/>
  <c r="EA2498" i="1"/>
  <c r="BJ2337" i="1" s="1" a="1"/>
  <c r="EA2501" i="1"/>
  <c r="EA2500" i="1"/>
  <c r="EA2499" i="1"/>
  <c r="EU2290" i="2" l="1"/>
  <c r="EU2292" i="2"/>
  <c r="EU2291" i="2"/>
  <c r="EU2289" i="2"/>
  <c r="EX2273" i="2" s="1" a="1"/>
  <c r="ED2273" i="2" a="1"/>
  <c r="DQ2324" i="2"/>
  <c r="DQ2323" i="2"/>
  <c r="DQ2322" i="2"/>
  <c r="DQ2321" i="2"/>
  <c r="FO2289" i="2" s="1" a="1"/>
  <c r="FU2289" i="2" a="1"/>
  <c r="FA2289" i="2" a="1"/>
  <c r="CT2426" i="1" a="1"/>
  <c r="BG2417" i="1" a="1"/>
  <c r="BG2417" i="1" s="1"/>
  <c r="BG2414" i="1" s="1"/>
  <c r="BG2405" i="1" s="1" a="1"/>
  <c r="BG2405" i="1" s="1"/>
  <c r="BG2394" i="1" s="1"/>
  <c r="IF2426" i="1" a="1"/>
  <c r="GS2417" i="1" a="1"/>
  <c r="GS2417" i="1" s="1"/>
  <c r="GS2414" i="1" s="1"/>
  <c r="GS2405" i="1" s="1" a="1"/>
  <c r="GS2405" i="1" s="1"/>
  <c r="GS2394" i="1" s="1"/>
  <c r="BJ2340" i="1"/>
  <c r="BJ2339" i="1"/>
  <c r="BJ2338" i="1"/>
  <c r="BJ2337" i="1"/>
  <c r="CT2337" i="1" s="1" a="1"/>
  <c r="JJ2428" i="1"/>
  <c r="JJ2426" i="1"/>
  <c r="JJ2429" i="1"/>
  <c r="JJ2427" i="1"/>
  <c r="DX2426" i="1"/>
  <c r="DX2427" i="1"/>
  <c r="DX2429" i="1"/>
  <c r="DX2428" i="1"/>
  <c r="GV2337" i="1" a="1"/>
  <c r="FA2292" i="2" l="1"/>
  <c r="FA2289" i="2"/>
  <c r="FA2291" i="2"/>
  <c r="FA2290" i="2"/>
  <c r="ED2274" i="2"/>
  <c r="ED2276" i="2"/>
  <c r="ED2275" i="2"/>
  <c r="ED2273" i="2"/>
  <c r="ED2263" i="2" s="1" a="1"/>
  <c r="FO2291" i="2"/>
  <c r="FO2289" i="2"/>
  <c r="FO2292" i="2"/>
  <c r="FO2290" i="2"/>
  <c r="FU2291" i="2"/>
  <c r="FU2289" i="2"/>
  <c r="FU2290" i="2"/>
  <c r="FU2292" i="2"/>
  <c r="EX2276" i="2"/>
  <c r="EX2273" i="2"/>
  <c r="EX2275" i="2"/>
  <c r="EX2274" i="2"/>
  <c r="GV2339" i="1"/>
  <c r="GV2337" i="1"/>
  <c r="GV2338" i="1"/>
  <c r="GV2340" i="1"/>
  <c r="GS2385" i="1" a="1"/>
  <c r="GS2385" i="1" s="1"/>
  <c r="GI2385" i="1" a="1"/>
  <c r="GI2385" i="1" s="1"/>
  <c r="FY2385" i="1" a="1"/>
  <c r="FY2385" i="1" s="1"/>
  <c r="CT2337" i="1"/>
  <c r="CT2340" i="1"/>
  <c r="CT2339" i="1"/>
  <c r="CT2338" i="1"/>
  <c r="IF2428" i="1"/>
  <c r="IF2427" i="1"/>
  <c r="IF2426" i="1"/>
  <c r="IF2429" i="1"/>
  <c r="BG2385" i="1" a="1"/>
  <c r="BG2385" i="1" s="1"/>
  <c r="AM2385" i="1" a="1"/>
  <c r="AM2385" i="1" s="1"/>
  <c r="AW2385" i="1" a="1"/>
  <c r="AW2385" i="1" s="1"/>
  <c r="CT2428" i="1"/>
  <c r="CT2427" i="1"/>
  <c r="CT2426" i="1"/>
  <c r="CT2429" i="1"/>
  <c r="ED2267" i="2" l="1"/>
  <c r="ED2269" i="2"/>
  <c r="ED2268" i="2"/>
  <c r="ED2266" i="2"/>
  <c r="ED2265" i="2"/>
  <c r="ED2264" i="2"/>
  <c r="ED2263" i="2"/>
  <c r="ED2270" i="2"/>
  <c r="FR2277" i="2" a="1"/>
  <c r="EX2277" i="2" a="1"/>
  <c r="FR2273" i="2" a="1"/>
  <c r="ED2426" i="1" a="1"/>
  <c r="CQ2417" i="1" a="1"/>
  <c r="CQ2417" i="1" s="1"/>
  <c r="CQ2414" i="1" s="1"/>
  <c r="CQ2405" i="1" s="1" a="1"/>
  <c r="CQ2405" i="1" s="1"/>
  <c r="CQ2394" i="1" s="1"/>
  <c r="GC2388" i="1"/>
  <c r="FV2340" i="1"/>
  <c r="BA2388" i="1"/>
  <c r="AU2340" i="1"/>
  <c r="ED2337" i="1" a="1"/>
  <c r="BK2388" i="1"/>
  <c r="BF2340" i="1"/>
  <c r="GW2388" i="1"/>
  <c r="GR2340" i="1"/>
  <c r="JP2426" i="1" a="1"/>
  <c r="IC2417" i="1" a="1"/>
  <c r="IC2417" i="1" s="1"/>
  <c r="IC2414" i="1" s="1"/>
  <c r="IC2405" i="1" s="1" a="1"/>
  <c r="IC2405" i="1" s="1"/>
  <c r="IC2394" i="1" s="1"/>
  <c r="AQ2388" i="1"/>
  <c r="AJ2340" i="1"/>
  <c r="IF2337" i="1" a="1"/>
  <c r="GG2340" i="1"/>
  <c r="GM2388" i="1"/>
  <c r="ED2254" i="2" l="1" a="1"/>
  <c r="ED2256" i="2" s="1"/>
  <c r="EX2280" i="2"/>
  <c r="EX2279" i="2"/>
  <c r="EX2278" i="2"/>
  <c r="EX2277" i="2"/>
  <c r="EX2263" i="2" s="1" a="1"/>
  <c r="FR2278" i="2"/>
  <c r="FR2280" i="2"/>
  <c r="FR2279" i="2"/>
  <c r="FR2277" i="2"/>
  <c r="FR2274" i="2"/>
  <c r="FR2273" i="2"/>
  <c r="FR2275" i="2"/>
  <c r="FR2276" i="2"/>
  <c r="ED2339" i="1"/>
  <c r="ED2340" i="1"/>
  <c r="ED2338" i="1"/>
  <c r="ED2337" i="1"/>
  <c r="CQ2385" i="1" a="1"/>
  <c r="CQ2385" i="1" s="1"/>
  <c r="BW2385" i="1" a="1"/>
  <c r="BW2385" i="1" s="1"/>
  <c r="CG2385" i="1" a="1"/>
  <c r="CG2385" i="1" s="1"/>
  <c r="GI2321" i="1" a="1"/>
  <c r="JP2427" i="1"/>
  <c r="JP2426" i="1"/>
  <c r="JP2429" i="1"/>
  <c r="JP2428" i="1"/>
  <c r="IF2339" i="1"/>
  <c r="IF2340" i="1"/>
  <c r="IF2338" i="1"/>
  <c r="IF2337" i="1"/>
  <c r="AW2321" i="1" a="1"/>
  <c r="IC2385" i="1" a="1"/>
  <c r="IC2385" i="1" s="1"/>
  <c r="HS2385" i="1" a="1"/>
  <c r="HS2385" i="1" s="1"/>
  <c r="HI2385" i="1" a="1"/>
  <c r="HI2385" i="1" s="1"/>
  <c r="ED2428" i="1"/>
  <c r="ED2427" i="1"/>
  <c r="ED2426" i="1"/>
  <c r="ED2429" i="1"/>
  <c r="ED2255" i="2" l="1"/>
  <c r="ED2254" i="2"/>
  <c r="ED2249" i="2" s="1" a="1"/>
  <c r="EA2417" i="1" a="1"/>
  <c r="EA2417" i="1" s="1"/>
  <c r="EA2414" i="1" s="1"/>
  <c r="EA2405" i="1" s="1" a="1"/>
  <c r="EA2405" i="1" s="1"/>
  <c r="EA2394" i="1" s="1"/>
  <c r="JM2417" i="1" a="1"/>
  <c r="JM2417" i="1" s="1"/>
  <c r="JM2414" i="1" s="1"/>
  <c r="JM2405" i="1" s="1" a="1"/>
  <c r="JM2405" i="1" s="1"/>
  <c r="JM2394" i="1" s="1"/>
  <c r="ED2250" i="2"/>
  <c r="ED2249" i="2"/>
  <c r="ED2251" i="2"/>
  <c r="EX2268" i="2"/>
  <c r="EX2265" i="2"/>
  <c r="EX2264" i="2"/>
  <c r="EX2263" i="2"/>
  <c r="EX2266" i="2"/>
  <c r="EX2270" i="2"/>
  <c r="EX2269" i="2"/>
  <c r="EX2267" i="2"/>
  <c r="FR2263" i="2" a="1"/>
  <c r="EA2385" i="1" a="1"/>
  <c r="DQ2385" i="1" a="1"/>
  <c r="DG2385" i="1" a="1"/>
  <c r="GI2321" i="1"/>
  <c r="GI2324" i="1"/>
  <c r="GI2322" i="1"/>
  <c r="GI2323" i="1"/>
  <c r="HW2388" i="1"/>
  <c r="HQ2340" i="1"/>
  <c r="CK2388" i="1"/>
  <c r="CE2340" i="1"/>
  <c r="JM2385" i="1" a="1"/>
  <c r="JC2385" i="1" a="1"/>
  <c r="IS2385" i="1" a="1"/>
  <c r="IG2388" i="1"/>
  <c r="IB2340" i="1"/>
  <c r="AW2324" i="1"/>
  <c r="AW2323" i="1"/>
  <c r="AW2322" i="1"/>
  <c r="AW2321" i="1"/>
  <c r="BT2340" i="1"/>
  <c r="CG2321" i="1" s="1" a="1"/>
  <c r="CA2388" i="1"/>
  <c r="JP2337" i="1" a="1"/>
  <c r="HM2388" i="1"/>
  <c r="HF2340" i="1"/>
  <c r="CU2388" i="1"/>
  <c r="CP2340" i="1"/>
  <c r="DG2385" i="1" l="1"/>
  <c r="DQ2385" i="1"/>
  <c r="JC2385" i="1"/>
  <c r="JA2340" i="1" s="1"/>
  <c r="IS2385" i="1"/>
  <c r="IP2340" i="1" s="1"/>
  <c r="EA2385" i="1"/>
  <c r="JM2385" i="1"/>
  <c r="JL2340" i="1" s="1"/>
  <c r="FR2267" i="2"/>
  <c r="FR2270" i="2"/>
  <c r="FR2269" i="2"/>
  <c r="FR2268" i="2"/>
  <c r="FR2263" i="2"/>
  <c r="FR2266" i="2"/>
  <c r="FR2265" i="2"/>
  <c r="FR2264" i="2"/>
  <c r="ED2240" i="2" a="1"/>
  <c r="EX2254" i="2" a="1"/>
  <c r="JP2339" i="1"/>
  <c r="JP2337" i="1"/>
  <c r="JP2340" i="1"/>
  <c r="JP2338" i="1"/>
  <c r="EA2289" i="1" a="1"/>
  <c r="CG2324" i="1"/>
  <c r="CG2323" i="1"/>
  <c r="CG2322" i="1"/>
  <c r="CG2321" i="1"/>
  <c r="EU2289" i="1" s="1" a="1"/>
  <c r="EG2289" i="1" a="1"/>
  <c r="DK2388" i="1"/>
  <c r="DD2340" i="1"/>
  <c r="DU2388" i="1"/>
  <c r="DO2340" i="1"/>
  <c r="HS2321" i="1" a="1"/>
  <c r="EE2388" i="1"/>
  <c r="DZ2340" i="1"/>
  <c r="JG2388" i="1" l="1"/>
  <c r="IW2388" i="1"/>
  <c r="JQ2388" i="1"/>
  <c r="ED2242" i="2"/>
  <c r="ED2241" i="2"/>
  <c r="ED2240" i="2"/>
  <c r="ED2212" i="2" s="1" a="1"/>
  <c r="EX2254" i="2"/>
  <c r="EX2255" i="2"/>
  <c r="EX2256" i="2"/>
  <c r="FR2254" i="2" a="1"/>
  <c r="HS2323" i="1"/>
  <c r="HS2322" i="1"/>
  <c r="HS2321" i="1"/>
  <c r="HS2324" i="1"/>
  <c r="EA2292" i="1"/>
  <c r="EA2291" i="1"/>
  <c r="EA2290" i="1"/>
  <c r="EA2289" i="1"/>
  <c r="ED2273" i="1" s="1" a="1"/>
  <c r="EG2292" i="1"/>
  <c r="EG2290" i="1"/>
  <c r="EG2289" i="1"/>
  <c r="ED2277" i="1" s="1" a="1"/>
  <c r="EG2291" i="1"/>
  <c r="JC2321" i="1" a="1"/>
  <c r="EU2289" i="1"/>
  <c r="EU2292" i="1"/>
  <c r="EU2291" i="1"/>
  <c r="EU2290" i="1"/>
  <c r="DQ2321" i="1" a="1"/>
  <c r="EX2249" i="2" l="1" a="1"/>
  <c r="FR2256" i="2"/>
  <c r="FR2255" i="2"/>
  <c r="FR2254" i="2"/>
  <c r="FR2249" i="2" s="1" a="1"/>
  <c r="ED2214" i="2"/>
  <c r="ED2213" i="2"/>
  <c r="ED2212" i="2"/>
  <c r="ED2201" i="2" s="1" a="1"/>
  <c r="ED2280" i="1"/>
  <c r="ED2278" i="1"/>
  <c r="ED2279" i="1"/>
  <c r="ED2277" i="1"/>
  <c r="FA2289" i="1" a="1"/>
  <c r="DQ2324" i="1"/>
  <c r="DQ2322" i="1"/>
  <c r="DQ2321" i="1"/>
  <c r="FO2289" i="1" s="1" a="1"/>
  <c r="DQ2323" i="1"/>
  <c r="EX2273" i="1" a="1"/>
  <c r="ED2273" i="1"/>
  <c r="ED2263" i="1" s="1" a="1"/>
  <c r="ED2276" i="1"/>
  <c r="ED2275" i="1"/>
  <c r="ED2274" i="1"/>
  <c r="JC2324" i="1"/>
  <c r="JC2323" i="1"/>
  <c r="JC2322" i="1"/>
  <c r="JC2321" i="1"/>
  <c r="FU2289" i="1" s="1" a="1"/>
  <c r="FR2251" i="2" l="1"/>
  <c r="FR2250" i="2"/>
  <c r="FR2249" i="2"/>
  <c r="FR2240" i="2" s="1" a="1"/>
  <c r="ED2203" i="2"/>
  <c r="ED2202" i="2"/>
  <c r="ED2201" i="2"/>
  <c r="ED2196" i="2" s="1" a="1"/>
  <c r="EX2251" i="2"/>
  <c r="EX2250" i="2"/>
  <c r="EX2249" i="2"/>
  <c r="EX2240" i="2" s="1" a="1"/>
  <c r="FO2292" i="1"/>
  <c r="FO2291" i="1"/>
  <c r="FO2290" i="1"/>
  <c r="FO2289" i="1"/>
  <c r="ED2269" i="1"/>
  <c r="ED2268" i="1"/>
  <c r="ED2267" i="1"/>
  <c r="ED2266" i="1"/>
  <c r="ED2265" i="1"/>
  <c r="ED2264" i="1"/>
  <c r="ED2263" i="1"/>
  <c r="ED2270" i="1"/>
  <c r="FU2292" i="1"/>
  <c r="FU2291" i="1"/>
  <c r="FU2290" i="1"/>
  <c r="FU2289" i="1"/>
  <c r="EX2276" i="1"/>
  <c r="EX2274" i="1"/>
  <c r="EX2275" i="1"/>
  <c r="EX2273" i="1"/>
  <c r="FA2291" i="1"/>
  <c r="FA2290" i="1"/>
  <c r="FA2289" i="1"/>
  <c r="EX2277" i="1" s="1" a="1"/>
  <c r="FA2292" i="1"/>
  <c r="ED2254" i="1" l="1" a="1"/>
  <c r="ED2254" i="1" s="1"/>
  <c r="ED2249" i="1" s="1" a="1"/>
  <c r="EX2242" i="2"/>
  <c r="EX2241" i="2"/>
  <c r="EX2240" i="2"/>
  <c r="EX2212" i="2" s="1" a="1"/>
  <c r="ED2197" i="2"/>
  <c r="ED2196" i="2"/>
  <c r="ED2198" i="2"/>
  <c r="FR2242" i="2"/>
  <c r="FR2241" i="2"/>
  <c r="FR2240" i="2"/>
  <c r="FR2212" i="2" s="1" a="1"/>
  <c r="EX2280" i="1"/>
  <c r="EX2279" i="1"/>
  <c r="EX2278" i="1"/>
  <c r="EX2277" i="1"/>
  <c r="EX2263" i="1" s="1" a="1"/>
  <c r="FR2277" i="1" a="1"/>
  <c r="FR2273" i="1" a="1"/>
  <c r="ED2255" i="1" l="1"/>
  <c r="ED2256" i="1"/>
  <c r="ED2192" i="2"/>
  <c r="EA2187" i="2" s="1" a="1"/>
  <c r="FR2214" i="2"/>
  <c r="FR2213" i="2"/>
  <c r="FR2212" i="2"/>
  <c r="EX2212" i="2"/>
  <c r="EX2213" i="2"/>
  <c r="EX2214" i="2"/>
  <c r="EX2263" i="1"/>
  <c r="EX2270" i="1"/>
  <c r="EX2269" i="1"/>
  <c r="EX2268" i="1"/>
  <c r="EX2266" i="1"/>
  <c r="EX2267" i="1"/>
  <c r="EX2265" i="1"/>
  <c r="EX2264" i="1"/>
  <c r="ED2249" i="1"/>
  <c r="ED2251" i="1"/>
  <c r="ED2250" i="1"/>
  <c r="FR2276" i="1"/>
  <c r="FR2275" i="1"/>
  <c r="FR2274" i="1"/>
  <c r="FR2273" i="1"/>
  <c r="FR2277" i="1"/>
  <c r="FR2280" i="1"/>
  <c r="FR2279" i="1"/>
  <c r="FR2278" i="1"/>
  <c r="EA2187" i="2" l="1"/>
  <c r="EA2189" i="2"/>
  <c r="EA2188" i="2"/>
  <c r="FR2201" i="2" a="1"/>
  <c r="EX2201" i="2" a="1"/>
  <c r="FR2263" i="1" a="1"/>
  <c r="ED2240" i="1" a="1"/>
  <c r="EX2254" i="1" a="1"/>
  <c r="FR2203" i="2" l="1"/>
  <c r="FR2202" i="2"/>
  <c r="FR2201" i="2"/>
  <c r="FR2196" i="2" s="1" a="1"/>
  <c r="EX2202" i="2"/>
  <c r="EX2203" i="2"/>
  <c r="EX2201" i="2"/>
  <c r="EX2196" i="2" s="1" a="1"/>
  <c r="ED2181" i="2" a="1"/>
  <c r="EX2256" i="1"/>
  <c r="EX2255" i="1"/>
  <c r="EX2254" i="1"/>
  <c r="ED2242" i="1"/>
  <c r="ED2241" i="1"/>
  <c r="ED2240" i="1"/>
  <c r="ED2212" i="1" s="1" a="1"/>
  <c r="FR2269" i="1"/>
  <c r="FR2268" i="1"/>
  <c r="FR2267" i="1"/>
  <c r="FR2266" i="1"/>
  <c r="FR2265" i="1"/>
  <c r="FR2264" i="1"/>
  <c r="FR2263" i="1"/>
  <c r="FR2270" i="1"/>
  <c r="ED2183" i="2" l="1"/>
  <c r="ED2182" i="2"/>
  <c r="ED2181" i="2"/>
  <c r="FR2198" i="2"/>
  <c r="FR2197" i="2"/>
  <c r="FR2196" i="2"/>
  <c r="EX2198" i="2"/>
  <c r="EX2197" i="2"/>
  <c r="EX2196" i="2"/>
  <c r="ED2213" i="1"/>
  <c r="ED2214" i="1"/>
  <c r="ED2212" i="1"/>
  <c r="ED2201" i="1" s="1" a="1"/>
  <c r="EX2249" i="1" a="1"/>
  <c r="FR2254" i="1" a="1"/>
  <c r="ED2178" i="2" l="1"/>
  <c r="ED2175" i="2" s="1"/>
  <c r="ED2172" i="2" s="1"/>
  <c r="EA2167" i="2" s="1" a="1"/>
  <c r="EX2192" i="2"/>
  <c r="EU2187" i="2" s="1" a="1"/>
  <c r="FR2192" i="2"/>
  <c r="FO2187" i="2" s="1" a="1"/>
  <c r="EX2251" i="1"/>
  <c r="EX2250" i="1"/>
  <c r="EX2249" i="1"/>
  <c r="EX2240" i="1" s="1" a="1"/>
  <c r="ED2202" i="1"/>
  <c r="ED2203" i="1"/>
  <c r="ED2201" i="1"/>
  <c r="ED2196" i="1" s="1" a="1"/>
  <c r="FR2256" i="1"/>
  <c r="FR2255" i="1"/>
  <c r="FR2254" i="1"/>
  <c r="FR2249" i="1" s="1" a="1"/>
  <c r="EA2168" i="2" l="1"/>
  <c r="EA2167" i="2"/>
  <c r="EA2162" i="2" s="1" a="1"/>
  <c r="EA2169" i="2"/>
  <c r="FO2189" i="2"/>
  <c r="FO2188" i="2"/>
  <c r="FO2187" i="2"/>
  <c r="FR2181" i="2" s="1" a="1"/>
  <c r="EU2189" i="2"/>
  <c r="EU2188" i="2"/>
  <c r="EU2187" i="2"/>
  <c r="EX2181" i="2" s="1" a="1"/>
  <c r="EA2164" i="2"/>
  <c r="EA2163" i="2"/>
  <c r="EA2162" i="2"/>
  <c r="EA2155" i="2" s="1" a="1"/>
  <c r="FR2251" i="1"/>
  <c r="FR2250" i="1"/>
  <c r="FR2249" i="1"/>
  <c r="FR2240" i="1" s="1" a="1"/>
  <c r="ED2198" i="1"/>
  <c r="ED2197" i="1"/>
  <c r="ED2196" i="1"/>
  <c r="EX2242" i="1"/>
  <c r="EX2241" i="1"/>
  <c r="EX2240" i="1"/>
  <c r="EX2212" i="1" s="1" a="1"/>
  <c r="FR2181" i="2" l="1"/>
  <c r="FR2183" i="2"/>
  <c r="FR2182" i="2"/>
  <c r="EA2155" i="2"/>
  <c r="EA2157" i="2"/>
  <c r="EA2156" i="2"/>
  <c r="EX2182" i="2"/>
  <c r="EX2181" i="2"/>
  <c r="EX2183" i="2"/>
  <c r="ED2192" i="1"/>
  <c r="EA2187" i="1" s="1" a="1"/>
  <c r="EX2214" i="1"/>
  <c r="EX2213" i="1"/>
  <c r="EX2212" i="1"/>
  <c r="EX2201" i="1" s="1" a="1"/>
  <c r="FR2240" i="1"/>
  <c r="FR2212" i="1" s="1" a="1"/>
  <c r="FR2242" i="1"/>
  <c r="FR2241" i="1"/>
  <c r="EX2178" i="2" l="1"/>
  <c r="EX2175" i="2" s="1"/>
  <c r="EX2172" i="2" s="1"/>
  <c r="EU2167" i="2" s="1" a="1"/>
  <c r="ED2134" i="2" a="1"/>
  <c r="EA2072" i="2" a="1"/>
  <c r="FR2178" i="2"/>
  <c r="FR2175" i="2" s="1"/>
  <c r="FR2172" i="2" s="1"/>
  <c r="FO2167" i="2" s="1" a="1"/>
  <c r="EA2188" i="1"/>
  <c r="EA2187" i="1"/>
  <c r="ED2181" i="1" s="1" a="1"/>
  <c r="EA2189" i="1"/>
  <c r="FR2214" i="1"/>
  <c r="FR2213" i="1"/>
  <c r="FR2212" i="1"/>
  <c r="FR2201" i="1" s="1" a="1"/>
  <c r="EX2203" i="1"/>
  <c r="EX2202" i="1"/>
  <c r="EX2201" i="1"/>
  <c r="EX2196" i="1" s="1" a="1"/>
  <c r="EU2167" i="2" l="1"/>
  <c r="EU2162" i="2" s="1" a="1"/>
  <c r="EU2168" i="2"/>
  <c r="EU2169" i="2"/>
  <c r="ED2134" i="2"/>
  <c r="ED2136" i="2"/>
  <c r="ED2135" i="2"/>
  <c r="EU2164" i="2"/>
  <c r="EU2163" i="2"/>
  <c r="EU2162" i="2"/>
  <c r="EU2155" i="2" s="1" a="1"/>
  <c r="EA2073" i="2"/>
  <c r="EA2074" i="2"/>
  <c r="EA2072" i="2"/>
  <c r="FO2167" i="2"/>
  <c r="FO2169" i="2"/>
  <c r="FO2168" i="2"/>
  <c r="EX2198" i="1"/>
  <c r="EX2197" i="1"/>
  <c r="EX2196" i="1"/>
  <c r="ED2182" i="1"/>
  <c r="ED2181" i="1"/>
  <c r="ED2183" i="1"/>
  <c r="FR2203" i="1"/>
  <c r="FR2202" i="1"/>
  <c r="FR2201" i="1"/>
  <c r="FR2196" i="1" s="1" a="1"/>
  <c r="FO2162" i="2" l="1" a="1"/>
  <c r="EU2157" i="2"/>
  <c r="EU2156" i="2"/>
  <c r="EU2155" i="2"/>
  <c r="ED2118" i="2" a="1"/>
  <c r="FR2197" i="1"/>
  <c r="FR2198" i="1"/>
  <c r="FR2196" i="1"/>
  <c r="ED2178" i="1"/>
  <c r="ED2175" i="1" s="1"/>
  <c r="ED2172" i="1" s="1"/>
  <c r="EA2167" i="1" s="1" a="1"/>
  <c r="EX2192" i="1"/>
  <c r="EU2187" i="1" a="1"/>
  <c r="ED2121" i="2" l="1"/>
  <c r="ED2119" i="2"/>
  <c r="ED2120" i="2"/>
  <c r="ED2118" i="2"/>
  <c r="ED2113" i="2" s="1" a="1"/>
  <c r="EX2134" i="2" a="1"/>
  <c r="EU2072" i="2" a="1"/>
  <c r="FO2162" i="2"/>
  <c r="FO2164" i="2"/>
  <c r="FO2163" i="2"/>
  <c r="EA2168" i="1"/>
  <c r="EA2169" i="1"/>
  <c r="EA2167" i="1"/>
  <c r="FR2192" i="1"/>
  <c r="FO2187" i="1" a="1"/>
  <c r="EU2188" i="1"/>
  <c r="EU2189" i="1"/>
  <c r="EU2187" i="1"/>
  <c r="EX2136" i="2" l="1"/>
  <c r="EX2135" i="2"/>
  <c r="EX2134" i="2"/>
  <c r="EX2118" i="2" s="1" a="1"/>
  <c r="ED2115" i="2"/>
  <c r="ED2114" i="2"/>
  <c r="ED2113" i="2"/>
  <c r="ED2107" i="2" s="1" a="1"/>
  <c r="ED2116" i="2"/>
  <c r="EU2073" i="2"/>
  <c r="EU2074" i="2"/>
  <c r="EU2072" i="2"/>
  <c r="FO2155" i="2" a="1"/>
  <c r="EX2181" i="1" a="1"/>
  <c r="FO2189" i="1"/>
  <c r="FO2188" i="1"/>
  <c r="FO2187" i="1"/>
  <c r="FR2181" i="1" s="1" a="1"/>
  <c r="EA2162" i="1" a="1"/>
  <c r="FO2157" i="2" l="1"/>
  <c r="FO2156" i="2"/>
  <c r="FO2155" i="2"/>
  <c r="EX2118" i="2"/>
  <c r="EX2121" i="2"/>
  <c r="EX2120" i="2"/>
  <c r="EX2119" i="2"/>
  <c r="ED2110" i="2"/>
  <c r="ED2107" i="2"/>
  <c r="ED2108" i="2"/>
  <c r="ED2109" i="2"/>
  <c r="EX2183" i="1"/>
  <c r="EX2182" i="1"/>
  <c r="EX2181" i="1"/>
  <c r="FR2182" i="1"/>
  <c r="FR2181" i="1"/>
  <c r="FR2183" i="1"/>
  <c r="EA2164" i="1"/>
  <c r="EA2163" i="1"/>
  <c r="EA2162" i="1"/>
  <c r="EA2155" i="1" s="1" a="1"/>
  <c r="FR2178" i="1" l="1"/>
  <c r="FR2175" i="1" s="1"/>
  <c r="FR2172" i="1" s="1"/>
  <c r="FO2167" i="1" s="1" a="1"/>
  <c r="EX2178" i="1"/>
  <c r="EX2175" i="1" s="1"/>
  <c r="EX2172" i="1" s="1"/>
  <c r="EU2167" i="1" s="1" a="1"/>
  <c r="ED2098" i="2" a="1"/>
  <c r="ED2099" i="2" s="1"/>
  <c r="EX2113" i="2" a="1"/>
  <c r="FR2134" i="2" a="1"/>
  <c r="FO2072" i="2" a="1"/>
  <c r="EA2156" i="1"/>
  <c r="EA2155" i="1"/>
  <c r="EA2157" i="1"/>
  <c r="FO2169" i="1" l="1"/>
  <c r="FO2167" i="1"/>
  <c r="FO2162" i="1" s="1" a="1"/>
  <c r="FO2168" i="1"/>
  <c r="EU2167" i="1"/>
  <c r="EU2168" i="1"/>
  <c r="EU2169" i="1"/>
  <c r="ED2098" i="2"/>
  <c r="ED2093" i="2" s="1" a="1"/>
  <c r="ED2100" i="2"/>
  <c r="ED2095" i="2" s="1"/>
  <c r="ED2094" i="2"/>
  <c r="FO2072" i="2"/>
  <c r="FO2074" i="2"/>
  <c r="FO2073" i="2"/>
  <c r="FR2135" i="2"/>
  <c r="FR2136" i="2"/>
  <c r="FR2134" i="2"/>
  <c r="EX2116" i="2"/>
  <c r="EX2115" i="2"/>
  <c r="EX2114" i="2"/>
  <c r="EX2113" i="2"/>
  <c r="ED2134" i="1" a="1"/>
  <c r="EA2072" i="1" a="1"/>
  <c r="EU2162" i="1" a="1"/>
  <c r="FO2163" i="1"/>
  <c r="FO2164" i="1"/>
  <c r="FO2162" i="1" l="1"/>
  <c r="FO2155" i="1" s="1" a="1"/>
  <c r="ED2093" i="2"/>
  <c r="ED2084" i="2" s="1" a="1"/>
  <c r="FR2118" i="2" a="1"/>
  <c r="FR2118" i="2" s="1"/>
  <c r="ED2085" i="2"/>
  <c r="ED2086" i="2"/>
  <c r="ED2084" i="2"/>
  <c r="ED2079" i="2" s="1" a="1"/>
  <c r="EX2107" i="2" a="1"/>
  <c r="FO2157" i="1"/>
  <c r="FO2156" i="1"/>
  <c r="FO2155" i="1"/>
  <c r="EU2162" i="1"/>
  <c r="EU2163" i="1"/>
  <c r="EU2164" i="1"/>
  <c r="EA2074" i="1"/>
  <c r="EA2073" i="1"/>
  <c r="EA2072" i="1"/>
  <c r="ED2135" i="1"/>
  <c r="ED2134" i="1"/>
  <c r="ED2118" i="1" s="1" a="1"/>
  <c r="ED2136" i="1"/>
  <c r="FR2120" i="2" l="1"/>
  <c r="FR2119" i="2"/>
  <c r="FR2121" i="2"/>
  <c r="ED2079" i="2"/>
  <c r="ED2081" i="2"/>
  <c r="ED2080" i="2"/>
  <c r="EX2107" i="2"/>
  <c r="EX2110" i="2"/>
  <c r="EX2109" i="2"/>
  <c r="EX2108" i="2"/>
  <c r="FR2113" i="2" a="1"/>
  <c r="ED2121" i="1"/>
  <c r="ED2120" i="1"/>
  <c r="ED2119" i="1"/>
  <c r="ED2118" i="1"/>
  <c r="EU2155" i="1" a="1"/>
  <c r="FR2134" i="1" a="1"/>
  <c r="FO2072" i="1" a="1"/>
  <c r="ED2113" i="1" l="1" a="1"/>
  <c r="ED2115" i="1" s="1"/>
  <c r="EX2098" i="2" a="1"/>
  <c r="FR2116" i="2"/>
  <c r="FR2115" i="2"/>
  <c r="FR2114" i="2"/>
  <c r="FR2113" i="2"/>
  <c r="FR2107" i="2" s="1" a="1"/>
  <c r="ED2068" i="2" a="1"/>
  <c r="FR2136" i="1"/>
  <c r="FR2135" i="1"/>
  <c r="FR2134" i="1"/>
  <c r="FO2074" i="1"/>
  <c r="FO2073" i="1"/>
  <c r="FO2072" i="1"/>
  <c r="EU2156" i="1"/>
  <c r="EU2155" i="1"/>
  <c r="EU2157" i="1"/>
  <c r="ED2113" i="1" l="1"/>
  <c r="ED2107" i="1" s="1" a="1"/>
  <c r="ED2116" i="1"/>
  <c r="ED2114" i="1"/>
  <c r="FR2118" i="1" a="1"/>
  <c r="FR2120" i="1" s="1"/>
  <c r="FR2107" i="2"/>
  <c r="FR2109" i="2"/>
  <c r="FR2110" i="2"/>
  <c r="FR2108" i="2"/>
  <c r="ED2069" i="2"/>
  <c r="ED2070" i="2"/>
  <c r="ED2068" i="2"/>
  <c r="ED2063" i="2" s="1" a="1"/>
  <c r="EX2098" i="2"/>
  <c r="EX2093" i="2" s="1" a="1"/>
  <c r="EX2099" i="2"/>
  <c r="EX2100" i="2"/>
  <c r="EX2134" i="1" a="1"/>
  <c r="EU2072" i="1" a="1"/>
  <c r="ED2110" i="1"/>
  <c r="ED2109" i="1"/>
  <c r="ED2108" i="1"/>
  <c r="ED2107" i="1"/>
  <c r="ED2098" i="1" l="1" a="1"/>
  <c r="ED2099" i="1" s="1"/>
  <c r="FR2121" i="1"/>
  <c r="FR2119" i="1"/>
  <c r="FR2118" i="1"/>
  <c r="FR2113" i="1" s="1" a="1"/>
  <c r="FR2115" i="1" s="1"/>
  <c r="EX2095" i="2"/>
  <c r="EX2094" i="2"/>
  <c r="EX2093" i="2"/>
  <c r="EX2084" i="2" s="1" a="1"/>
  <c r="ED2064" i="2"/>
  <c r="ED2065" i="2"/>
  <c r="ED2063" i="2"/>
  <c r="FR2098" i="2" a="1"/>
  <c r="EX2135" i="1"/>
  <c r="EX2134" i="1"/>
  <c r="EX2136" i="1"/>
  <c r="EU2074" i="1"/>
  <c r="EU2073" i="1"/>
  <c r="EU2072" i="1"/>
  <c r="ED2100" i="1" l="1"/>
  <c r="ED2098" i="1"/>
  <c r="ED2093" i="1" s="1" a="1"/>
  <c r="FR2113" i="1"/>
  <c r="FR2107" i="1" s="1" a="1"/>
  <c r="FR2114" i="1"/>
  <c r="FR2116" i="1"/>
  <c r="EX2086" i="2"/>
  <c r="EX2085" i="2"/>
  <c r="EX2084" i="2"/>
  <c r="EX2079" i="2" s="1" a="1"/>
  <c r="FR2100" i="2"/>
  <c r="FR2099" i="2"/>
  <c r="FR2098" i="2"/>
  <c r="FR2093" i="2" s="1" a="1"/>
  <c r="ED2059" i="2"/>
  <c r="EA2054" i="2" s="1" a="1"/>
  <c r="ED2095" i="1"/>
  <c r="ED2094" i="1"/>
  <c r="ED2093" i="1"/>
  <c r="ED2084" i="1" s="1" a="1"/>
  <c r="FR2107" i="1"/>
  <c r="FR2108" i="1"/>
  <c r="FR2109" i="1"/>
  <c r="FR2110" i="1"/>
  <c r="EX2118" i="1" a="1"/>
  <c r="EA2056" i="2" l="1"/>
  <c r="EA2054" i="2"/>
  <c r="EA2055" i="2"/>
  <c r="EX2080" i="2"/>
  <c r="EX2081" i="2"/>
  <c r="EX2079" i="2"/>
  <c r="EX2068" i="2" s="1" a="1"/>
  <c r="FR2093" i="2"/>
  <c r="FR2084" i="2" s="1" a="1"/>
  <c r="FR2095" i="2"/>
  <c r="FR2094" i="2"/>
  <c r="EX2118" i="1"/>
  <c r="EX2119" i="1"/>
  <c r="EX2121" i="1"/>
  <c r="EX2120" i="1"/>
  <c r="FR2098" i="1" a="1"/>
  <c r="ED2086" i="1"/>
  <c r="ED2085" i="1"/>
  <c r="ED2084" i="1"/>
  <c r="ED2079" i="1" s="1" a="1"/>
  <c r="EX2113" i="1" l="1" a="1"/>
  <c r="EX2114" i="1" s="1"/>
  <c r="FR2084" i="2"/>
  <c r="FR2086" i="2"/>
  <c r="FR2085" i="2"/>
  <c r="ED2048" i="2" a="1"/>
  <c r="EX2068" i="2"/>
  <c r="EX2070" i="2"/>
  <c r="EX2069" i="2"/>
  <c r="ED2081" i="1"/>
  <c r="ED2080" i="1"/>
  <c r="ED2079" i="1"/>
  <c r="ED2068" i="1" s="1" a="1"/>
  <c r="FR2100" i="1"/>
  <c r="FR2099" i="1"/>
  <c r="FR2098" i="1"/>
  <c r="FR2093" i="1" s="1" a="1"/>
  <c r="EX2115" i="1" l="1"/>
  <c r="EX2116" i="1"/>
  <c r="EX2113" i="1"/>
  <c r="EX2107" i="1" s="1" a="1"/>
  <c r="EX2063" i="2" a="1"/>
  <c r="ED2050" i="2"/>
  <c r="ED2049" i="2"/>
  <c r="ED2048" i="2"/>
  <c r="ED2045" i="2" s="1"/>
  <c r="ED2042" i="2" s="1"/>
  <c r="ED2039" i="2" s="1"/>
  <c r="EA2034" i="2" s="1" a="1"/>
  <c r="FR2079" i="2" a="1"/>
  <c r="FR2095" i="1"/>
  <c r="FR2094" i="1"/>
  <c r="FR2093" i="1"/>
  <c r="EX2110" i="1"/>
  <c r="EX2109" i="1"/>
  <c r="EX2108" i="1"/>
  <c r="EX2107" i="1"/>
  <c r="ED2070" i="1"/>
  <c r="ED2069" i="1"/>
  <c r="ED2068" i="1"/>
  <c r="ED2063" i="1" s="1" a="1"/>
  <c r="EX2098" i="1" l="1" a="1"/>
  <c r="EX2100" i="1" s="1"/>
  <c r="FR2081" i="2"/>
  <c r="FR2080" i="2"/>
  <c r="FR2079" i="2"/>
  <c r="FR2068" i="2" s="1" a="1"/>
  <c r="EA2036" i="2"/>
  <c r="EA2035" i="2"/>
  <c r="EA2034" i="2"/>
  <c r="EA2029" i="2" s="1" a="1"/>
  <c r="EX2063" i="2"/>
  <c r="EX2065" i="2"/>
  <c r="EX2064" i="2"/>
  <c r="ED2065" i="1"/>
  <c r="ED2064" i="1"/>
  <c r="ED2063" i="1"/>
  <c r="FR2084" i="1" a="1"/>
  <c r="EX2098" i="1" l="1"/>
  <c r="EX2093" i="1" s="1" a="1"/>
  <c r="EX2099" i="1"/>
  <c r="EA2029" i="2"/>
  <c r="EA2030" i="2"/>
  <c r="EA2031" i="2"/>
  <c r="EX2059" i="2"/>
  <c r="EU2054" i="2" s="1" a="1"/>
  <c r="FR2069" i="2"/>
  <c r="FR2070" i="2"/>
  <c r="FR2068" i="2"/>
  <c r="FR2063" i="2" s="1" a="1"/>
  <c r="EX2095" i="1"/>
  <c r="EX2094" i="1"/>
  <c r="EX2093" i="1"/>
  <c r="EX2084" i="1" s="1" a="1"/>
  <c r="ED2059" i="1"/>
  <c r="EA2054" i="1" s="1" a="1"/>
  <c r="FR2086" i="1"/>
  <c r="FR2085" i="1"/>
  <c r="FR2084" i="1"/>
  <c r="FR2079" i="1" s="1" a="1"/>
  <c r="EU2056" i="2" l="1"/>
  <c r="EU2055" i="2"/>
  <c r="EU2054" i="2"/>
  <c r="EX2048" i="2" s="1" a="1"/>
  <c r="FR2064" i="2"/>
  <c r="FR2065" i="2"/>
  <c r="FR2063" i="2"/>
  <c r="EA2022" i="2" a="1"/>
  <c r="EA2056" i="1"/>
  <c r="EA2055" i="1"/>
  <c r="EA2054" i="1"/>
  <c r="ED2048" i="1" s="1" a="1"/>
  <c r="EX2086" i="1"/>
  <c r="EX2085" i="1"/>
  <c r="EX2084" i="1"/>
  <c r="EX2079" i="1" s="1" a="1"/>
  <c r="FR2081" i="1"/>
  <c r="FR2080" i="1"/>
  <c r="FR2079" i="1"/>
  <c r="FR2068" i="1" s="1" a="1"/>
  <c r="EX2050" i="2" l="1"/>
  <c r="EX2048" i="2"/>
  <c r="EX2049" i="2"/>
  <c r="EA2023" i="2"/>
  <c r="EA2024" i="2"/>
  <c r="EA2022" i="2"/>
  <c r="KR1585" i="2" s="1" a="1"/>
  <c r="FR2059" i="2"/>
  <c r="FO2054" i="2" s="1" a="1"/>
  <c r="FR2070" i="1"/>
  <c r="FR2069" i="1"/>
  <c r="FR2068" i="1"/>
  <c r="FR2063" i="1" s="1" a="1"/>
  <c r="ED2050" i="1"/>
  <c r="ED2049" i="1"/>
  <c r="ED2048" i="1"/>
  <c r="EX2081" i="1"/>
  <c r="EX2080" i="1"/>
  <c r="EX2079" i="1"/>
  <c r="EX2068" i="1" s="1" a="1"/>
  <c r="ED2045" i="1" l="1"/>
  <c r="ED2042" i="1" s="1"/>
  <c r="ED2039" i="1" s="1"/>
  <c r="EA2034" i="1" s="1" a="1"/>
  <c r="EX2045" i="2"/>
  <c r="EX2042" i="2" s="1"/>
  <c r="EX2039" i="2" s="1"/>
  <c r="EU2034" i="2" s="1" a="1"/>
  <c r="FO2055" i="2"/>
  <c r="FO2054" i="2"/>
  <c r="FO2056" i="2"/>
  <c r="KR1587" i="2"/>
  <c r="KR1586" i="2"/>
  <c r="KR1585" i="2"/>
  <c r="EX2070" i="1"/>
  <c r="EX2069" i="1"/>
  <c r="EX2068" i="1"/>
  <c r="EX2063" i="1" s="1" a="1"/>
  <c r="FR2065" i="1"/>
  <c r="FR2064" i="1"/>
  <c r="FR2063" i="1"/>
  <c r="EA2034" i="1" l="1"/>
  <c r="EA2029" i="1" s="1" a="1"/>
  <c r="EA2035" i="1"/>
  <c r="EA2036" i="1"/>
  <c r="EA2031" i="1" s="1"/>
  <c r="EU2035" i="2"/>
  <c r="EU2030" i="2" s="1"/>
  <c r="EU2036" i="2"/>
  <c r="EU2034" i="2"/>
  <c r="EU2029" i="2" s="1" a="1"/>
  <c r="KR2673" i="2" a="1"/>
  <c r="ME1584" i="2" a="1"/>
  <c r="RQ1584" i="2" a="1"/>
  <c r="FR2048" i="2" a="1"/>
  <c r="EU2031" i="2"/>
  <c r="EA2030" i="1"/>
  <c r="EA2029" i="1"/>
  <c r="EA2022" i="1" s="1" a="1"/>
  <c r="EX2065" i="1"/>
  <c r="EX2064" i="1"/>
  <c r="EX2063" i="1"/>
  <c r="FO2054" i="1" a="1"/>
  <c r="FR2059" i="1"/>
  <c r="EU2029" i="2" l="1"/>
  <c r="EU2022" i="2" s="1" a="1"/>
  <c r="FR2049" i="2"/>
  <c r="FR2050" i="2"/>
  <c r="FR2048" i="2"/>
  <c r="EU2024" i="2"/>
  <c r="EU2023" i="2"/>
  <c r="EU2022" i="2"/>
  <c r="KN1585" i="2" s="1" a="1"/>
  <c r="RQ1586" i="2"/>
  <c r="RQ1585" i="2"/>
  <c r="RQ1584" i="2"/>
  <c r="ME1584" i="2"/>
  <c r="ME1585" i="2"/>
  <c r="ME1586" i="2"/>
  <c r="KR2675" i="2"/>
  <c r="KR2673" i="2"/>
  <c r="KR2674" i="2"/>
  <c r="EA2022" i="1"/>
  <c r="KR1585" i="1" s="1" a="1"/>
  <c r="EA2024" i="1"/>
  <c r="EA2023" i="1"/>
  <c r="FO2054" i="1"/>
  <c r="FO2056" i="1"/>
  <c r="FO2055" i="1"/>
  <c r="EX2059" i="1"/>
  <c r="EU2054" i="1" a="1"/>
  <c r="FR2045" i="2" l="1"/>
  <c r="FR2042" i="2" s="1"/>
  <c r="FR2039" i="2" s="1"/>
  <c r="FO2034" i="2" s="1" a="1"/>
  <c r="MO1584" i="2" a="1"/>
  <c r="ME1574" i="2" a="1"/>
  <c r="SA1584" i="2" a="1"/>
  <c r="RQ1574" i="2" a="1"/>
  <c r="KN1587" i="2"/>
  <c r="KN1586" i="2"/>
  <c r="KN1585" i="2"/>
  <c r="RQ2671" i="2" a="1"/>
  <c r="MO2671" i="2" a="1"/>
  <c r="ME2671" i="2" a="1"/>
  <c r="EU2056" i="1"/>
  <c r="EU2055" i="1"/>
  <c r="EU2054" i="1"/>
  <c r="EX2048" i="1" s="1" a="1"/>
  <c r="FR2048" i="1" a="1"/>
  <c r="KR1587" i="1"/>
  <c r="KR1586" i="1"/>
  <c r="KR1585" i="1"/>
  <c r="FO2036" i="2" l="1"/>
  <c r="FO2034" i="2"/>
  <c r="FO2029" i="2" s="1" a="1"/>
  <c r="FO2035" i="2"/>
  <c r="FO2030" i="2" s="1"/>
  <c r="FO2031" i="2"/>
  <c r="MO2673" i="2"/>
  <c r="MO2672" i="2"/>
  <c r="MO2671" i="2"/>
  <c r="MO2661" i="2" s="1" a="1"/>
  <c r="RQ1577" i="2"/>
  <c r="RQ1575" i="2"/>
  <c r="RQ1576" i="2"/>
  <c r="RQ1574" i="2"/>
  <c r="RJ1502" i="2" s="1" a="1"/>
  <c r="RQ2673" i="2"/>
  <c r="RQ2671" i="2"/>
  <c r="RQ2672" i="2"/>
  <c r="SA1584" i="2"/>
  <c r="SA1585" i="2"/>
  <c r="SA1586" i="2"/>
  <c r="ME1577" i="2"/>
  <c r="ME1576" i="2"/>
  <c r="ME1575" i="2"/>
  <c r="ME1574" i="2"/>
  <c r="LX1502" i="2" s="1" a="1"/>
  <c r="KN2673" i="2" a="1"/>
  <c r="NO1584" i="2" a="1"/>
  <c r="TA1584" i="2" a="1"/>
  <c r="ME2673" i="2"/>
  <c r="ME2672" i="2"/>
  <c r="ME2671" i="2"/>
  <c r="MO1586" i="2"/>
  <c r="MO1585" i="2"/>
  <c r="MO1584" i="2"/>
  <c r="FR2048" i="1"/>
  <c r="FR2050" i="1"/>
  <c r="FR2049" i="1"/>
  <c r="EX2050" i="1"/>
  <c r="EX2049" i="1"/>
  <c r="EX2048" i="1"/>
  <c r="EX2045" i="1" s="1"/>
  <c r="EX2042" i="1" s="1"/>
  <c r="EX2039" i="1" s="1"/>
  <c r="EU2034" i="1" s="1" a="1"/>
  <c r="KR2673" i="1" a="1"/>
  <c r="ME1584" i="1" a="1"/>
  <c r="RQ1584" i="1" a="1"/>
  <c r="MO1574" i="2" l="1" a="1"/>
  <c r="MO1574" i="2" s="1"/>
  <c r="LV1413" i="2" s="1" a="1"/>
  <c r="FO2029" i="2"/>
  <c r="FO2022" i="2" s="1" a="1"/>
  <c r="RJ1502" i="2"/>
  <c r="RJ1505" i="2"/>
  <c r="RJ1504" i="2"/>
  <c r="RJ1503" i="2"/>
  <c r="KN2673" i="2"/>
  <c r="KN2675" i="2"/>
  <c r="KN2674" i="2"/>
  <c r="NO1584" i="2"/>
  <c r="NO1585" i="2"/>
  <c r="NO1586" i="2"/>
  <c r="MO1576" i="2"/>
  <c r="SA2671" i="2" a="1"/>
  <c r="RQ2661" i="2" a="1"/>
  <c r="MO2662" i="2"/>
  <c r="MO2661" i="2"/>
  <c r="MO2663" i="2"/>
  <c r="MO2664" i="2"/>
  <c r="FO2024" i="2"/>
  <c r="FO2023" i="2"/>
  <c r="FO2022" i="2"/>
  <c r="KJ1585" i="2" s="1" a="1"/>
  <c r="TA1586" i="2"/>
  <c r="TA1585" i="2"/>
  <c r="TA1584" i="2"/>
  <c r="ME2661" i="2" a="1"/>
  <c r="SA1574" i="2" a="1"/>
  <c r="LX1504" i="2"/>
  <c r="LX1503" i="2"/>
  <c r="LX1502" i="2"/>
  <c r="LX1505" i="2"/>
  <c r="KR2675" i="1"/>
  <c r="KR2674" i="1"/>
  <c r="KR2673" i="1"/>
  <c r="RQ1586" i="1"/>
  <c r="RQ1585" i="1"/>
  <c r="RQ1584" i="1"/>
  <c r="ME1584" i="1"/>
  <c r="ME1585" i="1"/>
  <c r="ME1586" i="1"/>
  <c r="EU2036" i="1"/>
  <c r="EU2035" i="1"/>
  <c r="EU2034" i="1"/>
  <c r="EU2029" i="1" s="1" a="1"/>
  <c r="FR2045" i="1"/>
  <c r="FR2042" i="1" s="1"/>
  <c r="FR2039" i="1" s="1"/>
  <c r="FO2034" i="1" s="1" a="1"/>
  <c r="MO1577" i="2" l="1"/>
  <c r="MO1575" i="2"/>
  <c r="LV1415" i="2"/>
  <c r="LV1414" i="2"/>
  <c r="LV1413" i="2"/>
  <c r="NF1413" i="2" s="1" a="1"/>
  <c r="LV1416" i="2"/>
  <c r="NY1584" i="2" a="1"/>
  <c r="NO1574" i="2" a="1"/>
  <c r="KJ1585" i="2"/>
  <c r="KJ1586" i="2"/>
  <c r="KJ1587" i="2"/>
  <c r="NH1502" i="2" a="1"/>
  <c r="LV2500" i="2" a="1"/>
  <c r="TA2671" i="2" a="1"/>
  <c r="NO2671" i="2" a="1"/>
  <c r="ME2664" i="2"/>
  <c r="ME2663" i="2"/>
  <c r="ME2662" i="2"/>
  <c r="ME2661" i="2"/>
  <c r="LX2589" i="2" s="1" a="1"/>
  <c r="SA2673" i="2"/>
  <c r="SA2672" i="2"/>
  <c r="SA2671" i="2"/>
  <c r="RQ2664" i="2"/>
  <c r="RQ2663" i="2"/>
  <c r="RQ2662" i="2"/>
  <c r="RQ2661" i="2"/>
  <c r="RJ2589" i="2" s="1" a="1"/>
  <c r="TK1584" i="2" a="1"/>
  <c r="TA1574" i="2" a="1"/>
  <c r="SA1575" i="2"/>
  <c r="SA1574" i="2"/>
  <c r="SA1577" i="2"/>
  <c r="SA1576" i="2"/>
  <c r="ST1502" i="2" a="1"/>
  <c r="SA1584" i="1" a="1"/>
  <c r="RQ1574" i="1" a="1"/>
  <c r="EU2031" i="1"/>
  <c r="EU2030" i="1"/>
  <c r="EU2029" i="1"/>
  <c r="EU2022" i="1" s="1" a="1"/>
  <c r="RQ2671" i="1" a="1"/>
  <c r="ME2671" i="1" a="1"/>
  <c r="MO2671" i="1" a="1"/>
  <c r="MO1584" i="1" a="1"/>
  <c r="ME1574" i="1" a="1"/>
  <c r="FO2034" i="1"/>
  <c r="FO2036" i="1"/>
  <c r="FO2035" i="1"/>
  <c r="SA2661" i="2" l="1" a="1"/>
  <c r="RJ2590" i="2"/>
  <c r="RJ2589" i="2"/>
  <c r="RJ2591" i="2"/>
  <c r="RJ2592" i="2"/>
  <c r="SA2664" i="2"/>
  <c r="SA2663" i="2"/>
  <c r="SA2662" i="2"/>
  <c r="SA2661" i="2"/>
  <c r="RH2500" i="2" s="1" a="1"/>
  <c r="TA2673" i="2"/>
  <c r="TA2671" i="2"/>
  <c r="TA2672" i="2"/>
  <c r="ST1505" i="2"/>
  <c r="ST1502" i="2"/>
  <c r="ST1504" i="2"/>
  <c r="ST1503" i="2"/>
  <c r="KJ2673" i="2" a="1"/>
  <c r="UK1584" i="2" a="1"/>
  <c r="OY1584" i="2" a="1"/>
  <c r="NO1575" i="2"/>
  <c r="NO1574" i="2"/>
  <c r="MH1502" i="2" s="1" a="1"/>
  <c r="NO1577" i="2"/>
  <c r="NO1576" i="2"/>
  <c r="NY1586" i="2"/>
  <c r="NY1585" i="2"/>
  <c r="NY1584" i="2"/>
  <c r="LV2502" i="2"/>
  <c r="LV2501" i="2"/>
  <c r="LV2500" i="2"/>
  <c r="LV2503" i="2"/>
  <c r="RH1413" i="2" a="1"/>
  <c r="LX2590" i="2"/>
  <c r="LX2591" i="2"/>
  <c r="LX2592" i="2"/>
  <c r="LX2589" i="2"/>
  <c r="NF1415" i="2"/>
  <c r="NF1416" i="2"/>
  <c r="NF1414" i="2"/>
  <c r="NF1413" i="2"/>
  <c r="NH1504" i="2"/>
  <c r="NH1503" i="2"/>
  <c r="NH1502" i="2"/>
  <c r="NH1505" i="2"/>
  <c r="TA1577" i="2"/>
  <c r="TA1574" i="2"/>
  <c r="RT1502" i="2" s="1" a="1"/>
  <c r="TA1576" i="2"/>
  <c r="TA1575" i="2"/>
  <c r="TK1584" i="2"/>
  <c r="TK1585" i="2"/>
  <c r="TK1586" i="2"/>
  <c r="NO2673" i="2"/>
  <c r="NO2672" i="2"/>
  <c r="NO2671" i="2"/>
  <c r="ME2672" i="1"/>
  <c r="ME2673" i="1"/>
  <c r="ME2671" i="1"/>
  <c r="ME2661" i="1" s="1" a="1"/>
  <c r="RQ2673" i="1"/>
  <c r="RQ2672" i="1"/>
  <c r="RQ2671" i="1"/>
  <c r="MO1586" i="1"/>
  <c r="MO1585" i="1"/>
  <c r="MO1584" i="1"/>
  <c r="EU2024" i="1"/>
  <c r="EU2023" i="1"/>
  <c r="EU2022" i="1"/>
  <c r="KN1585" i="1" s="1" a="1"/>
  <c r="ME1575" i="1"/>
  <c r="ME1577" i="1"/>
  <c r="ME1576" i="1"/>
  <c r="ME1574" i="1"/>
  <c r="FO2029" i="1" a="1"/>
  <c r="MO2673" i="1"/>
  <c r="MO2672" i="1"/>
  <c r="MO2671" i="1"/>
  <c r="RQ1577" i="1"/>
  <c r="RQ1575" i="1"/>
  <c r="RQ1576" i="1"/>
  <c r="RQ1574" i="1"/>
  <c r="RJ1502" i="1" s="1" a="1"/>
  <c r="SA1584" i="1"/>
  <c r="SA1585" i="1"/>
  <c r="SA1586" i="1"/>
  <c r="MO2661" i="1" l="1" a="1"/>
  <c r="MO1574" i="1" a="1"/>
  <c r="NH2589" i="2" a="1"/>
  <c r="LU2580" i="2" a="1"/>
  <c r="LU2580" i="2" s="1"/>
  <c r="LU2577" i="2" s="1"/>
  <c r="LU2568" i="2" s="1" a="1"/>
  <c r="LU2568" i="2" s="1"/>
  <c r="LU2557" i="2" s="1"/>
  <c r="TA2661" i="2" a="1"/>
  <c r="TK2671" i="2" a="1"/>
  <c r="RH2503" i="2"/>
  <c r="RH2502" i="2"/>
  <c r="RH2501" i="2"/>
  <c r="RH2500" i="2"/>
  <c r="SR2500" i="2" s="1" a="1"/>
  <c r="MH1505" i="2"/>
  <c r="MH1504" i="2"/>
  <c r="MH1503" i="2"/>
  <c r="MH1502" i="2"/>
  <c r="NR1502" i="2" s="1" a="1"/>
  <c r="RH1415" i="2"/>
  <c r="RH1414" i="2"/>
  <c r="RH1413" i="2"/>
  <c r="RH1416" i="2"/>
  <c r="OY1586" i="2"/>
  <c r="OY1585" i="2"/>
  <c r="OY1584" i="2"/>
  <c r="TK1574" i="2" a="1"/>
  <c r="UK1586" i="2"/>
  <c r="UK1585" i="2"/>
  <c r="UK1584" i="2"/>
  <c r="NF2500" i="2" a="1"/>
  <c r="KJ2675" i="2"/>
  <c r="KJ2674" i="2"/>
  <c r="KJ2673" i="2"/>
  <c r="NY2671" i="2" a="1"/>
  <c r="NO2661" i="2" a="1"/>
  <c r="RT1505" i="2"/>
  <c r="RT1504" i="2"/>
  <c r="RT1503" i="2"/>
  <c r="RT1502" i="2"/>
  <c r="TD1502" i="2" s="1" a="1"/>
  <c r="ST2589" i="2" a="1"/>
  <c r="RG2580" i="2" a="1"/>
  <c r="RG2580" i="2" s="1"/>
  <c r="RG2577" i="2" s="1"/>
  <c r="RG2568" i="2" s="1" a="1"/>
  <c r="RG2568" i="2" s="1"/>
  <c r="RG2557" i="2" s="1"/>
  <c r="NY1574" i="2" a="1"/>
  <c r="KN1587" i="1"/>
  <c r="KN1586" i="1"/>
  <c r="KN1585" i="1"/>
  <c r="MO1576" i="1"/>
  <c r="MO1577" i="1"/>
  <c r="MO1575" i="1"/>
  <c r="MO1574" i="1"/>
  <c r="LV1413" i="1" s="1" a="1"/>
  <c r="RQ2661" i="1" a="1"/>
  <c r="SA2671" i="1" a="1"/>
  <c r="MO2662" i="1"/>
  <c r="MO2664" i="1"/>
  <c r="MO2663" i="1"/>
  <c r="MO2661" i="1"/>
  <c r="FO2031" i="1"/>
  <c r="FO2030" i="1"/>
  <c r="FO2029" i="1"/>
  <c r="FO2022" i="1" s="1" a="1"/>
  <c r="RJ1505" i="1"/>
  <c r="RJ1504" i="1"/>
  <c r="RJ1503" i="1"/>
  <c r="RJ1502" i="1"/>
  <c r="ST1502" i="1" s="1" a="1"/>
  <c r="LX1502" i="1" a="1"/>
  <c r="ME2663" i="1"/>
  <c r="ME2662" i="1"/>
  <c r="ME2661" i="1"/>
  <c r="LX2589" i="1" s="1" a="1"/>
  <c r="ME2664" i="1"/>
  <c r="SA1574" i="1" a="1"/>
  <c r="NR1505" i="2" l="1"/>
  <c r="NR1504" i="2"/>
  <c r="NR1503" i="2"/>
  <c r="NR1502" i="2"/>
  <c r="TD1502" i="2"/>
  <c r="TD1505" i="2"/>
  <c r="TD1504" i="2"/>
  <c r="TD1503" i="2"/>
  <c r="TK1576" i="2"/>
  <c r="TK1575" i="2"/>
  <c r="TK1574" i="2"/>
  <c r="TK1577" i="2"/>
  <c r="NF2502" i="2"/>
  <c r="NF2501" i="2"/>
  <c r="NF2500" i="2"/>
  <c r="NF2503" i="2"/>
  <c r="SR2502" i="2"/>
  <c r="SR2500" i="2"/>
  <c r="SR2501" i="2"/>
  <c r="SR2503" i="2"/>
  <c r="PI1584" i="2" a="1"/>
  <c r="OY1574" i="2" a="1"/>
  <c r="UU1584" i="2" a="1"/>
  <c r="UK1574" i="2" a="1"/>
  <c r="NO2664" i="2"/>
  <c r="NO2663" i="2"/>
  <c r="NO2662" i="2"/>
  <c r="NO2661" i="2"/>
  <c r="MH2589" i="2" s="1" a="1"/>
  <c r="NY2673" i="2"/>
  <c r="NY2672" i="2"/>
  <c r="NY2671" i="2"/>
  <c r="NY2661" i="2" s="1" a="1"/>
  <c r="TK2673" i="2"/>
  <c r="TK2672" i="2"/>
  <c r="TK2671" i="2"/>
  <c r="TK2661" i="2" s="1" a="1"/>
  <c r="NY1576" i="2"/>
  <c r="NY1574" i="2"/>
  <c r="NY1577" i="2"/>
  <c r="NY1575" i="2"/>
  <c r="OY2671" i="2" a="1"/>
  <c r="UK2671" i="2" a="1"/>
  <c r="SR1413" i="2" a="1"/>
  <c r="TA2662" i="2"/>
  <c r="TA2664" i="2"/>
  <c r="TA2663" i="2"/>
  <c r="TA2661" i="2"/>
  <c r="RT2589" i="2" s="1" a="1"/>
  <c r="ST2590" i="2"/>
  <c r="ST2589" i="2"/>
  <c r="ST2591" i="2"/>
  <c r="ST2592" i="2"/>
  <c r="NH2590" i="2"/>
  <c r="NH2589" i="2"/>
  <c r="NH2591" i="2"/>
  <c r="NH2592" i="2"/>
  <c r="RQ2661" i="1"/>
  <c r="RQ2662" i="1"/>
  <c r="RQ2663" i="1"/>
  <c r="RQ2664" i="1"/>
  <c r="LV1416" i="1"/>
  <c r="LV1415" i="1"/>
  <c r="LV1414" i="1"/>
  <c r="LV1413" i="1"/>
  <c r="LX2590" i="1"/>
  <c r="LX2592" i="1"/>
  <c r="LX2591" i="1"/>
  <c r="LX2589" i="1"/>
  <c r="FO2024" i="1"/>
  <c r="FO2023" i="1"/>
  <c r="FO2022" i="1"/>
  <c r="KJ1585" i="1" s="1" a="1"/>
  <c r="ST1505" i="1"/>
  <c r="ST1504" i="1"/>
  <c r="ST1502" i="1"/>
  <c r="ST1503" i="1"/>
  <c r="KN2673" i="1" a="1"/>
  <c r="NO1584" i="1" a="1"/>
  <c r="TA1584" i="1" a="1"/>
  <c r="LX1505" i="1"/>
  <c r="LX1504" i="1"/>
  <c r="LX1503" i="1"/>
  <c r="LX1502" i="1"/>
  <c r="SA1574" i="1"/>
  <c r="SA1575" i="1"/>
  <c r="SA1576" i="1"/>
  <c r="SA1577" i="1"/>
  <c r="SA2672" i="1"/>
  <c r="SA2671" i="1"/>
  <c r="SA2673" i="1"/>
  <c r="LV2500" i="1" a="1"/>
  <c r="SQ2580" i="2" l="1" a="1"/>
  <c r="SQ2580" i="2" s="1"/>
  <c r="SQ2577" i="2" s="1"/>
  <c r="SQ2568" i="2" s="1" a="1"/>
  <c r="SQ2568" i="2" s="1"/>
  <c r="SQ2557" i="2" s="1"/>
  <c r="SA2661" i="1" a="1"/>
  <c r="SA2663" i="1" s="1"/>
  <c r="OY1577" i="2"/>
  <c r="OY1576" i="2"/>
  <c r="OY1575" i="2"/>
  <c r="OY1574" i="2"/>
  <c r="MR1502" i="2" s="1" a="1"/>
  <c r="PI1584" i="2"/>
  <c r="PI1585" i="2"/>
  <c r="PI1586" i="2"/>
  <c r="NY2662" i="2"/>
  <c r="NY2661" i="2"/>
  <c r="NY2663" i="2"/>
  <c r="NY2664" i="2"/>
  <c r="TK2664" i="2"/>
  <c r="TK2663" i="2"/>
  <c r="TK2662" i="2"/>
  <c r="TK2661" i="2"/>
  <c r="RS2500" i="2" s="1" a="1"/>
  <c r="SR1415" i="2"/>
  <c r="SR1413" i="2"/>
  <c r="SR1416" i="2"/>
  <c r="SR1414" i="2"/>
  <c r="UU1586" i="2"/>
  <c r="UU1585" i="2"/>
  <c r="UU1584" i="2"/>
  <c r="OY2673" i="2"/>
  <c r="OY2671" i="2"/>
  <c r="OY2672" i="2"/>
  <c r="UK1576" i="2"/>
  <c r="UK1574" i="2"/>
  <c r="UK1577" i="2"/>
  <c r="UK1575" i="2"/>
  <c r="MH2592" i="2"/>
  <c r="MH2591" i="2"/>
  <c r="MH2589" i="2"/>
  <c r="MH2590" i="2"/>
  <c r="RS1413" i="2" a="1"/>
  <c r="UK2673" i="2"/>
  <c r="UK2672" i="2"/>
  <c r="UK2671" i="2"/>
  <c r="RT2592" i="2"/>
  <c r="RT2591" i="2"/>
  <c r="RT2589" i="2"/>
  <c r="RT2590" i="2"/>
  <c r="NE2580" i="2" a="1"/>
  <c r="NE2580" i="2" s="1"/>
  <c r="NE2577" i="2" s="1"/>
  <c r="NE2568" i="2" s="1" a="1"/>
  <c r="NE2568" i="2" s="1"/>
  <c r="NE2557" i="2" s="1"/>
  <c r="MG1413" i="2" a="1"/>
  <c r="NH2589" i="1" a="1"/>
  <c r="LU2580" i="1" a="1"/>
  <c r="LU2580" i="1" s="1"/>
  <c r="LU2577" i="1" s="1"/>
  <c r="LU2568" i="1" s="1" a="1"/>
  <c r="LU2568" i="1" s="1"/>
  <c r="LU2557" i="1" s="1"/>
  <c r="TA1586" i="1"/>
  <c r="TA1585" i="1"/>
  <c r="TA1584" i="1"/>
  <c r="KN2675" i="1"/>
  <c r="KN2673" i="1"/>
  <c r="KN2674" i="1"/>
  <c r="NF1413" i="1" a="1"/>
  <c r="NO1586" i="1"/>
  <c r="NO1585" i="1"/>
  <c r="NO1584" i="1"/>
  <c r="LV2502" i="1"/>
  <c r="LV2503" i="1"/>
  <c r="LV2501" i="1"/>
  <c r="LV2500" i="1"/>
  <c r="RH1413" i="1" a="1"/>
  <c r="KJ1587" i="1"/>
  <c r="KJ1586" i="1"/>
  <c r="KJ1585" i="1"/>
  <c r="NH1502" i="1" a="1"/>
  <c r="RJ2589" i="1" a="1"/>
  <c r="SA2661" i="1" l="1"/>
  <c r="SA2662" i="1"/>
  <c r="SA2664" i="1"/>
  <c r="UU1574" i="2" a="1"/>
  <c r="RS1416" i="2"/>
  <c r="RS1415" i="2"/>
  <c r="RS1414" i="2"/>
  <c r="RS1413" i="2"/>
  <c r="TC1413" i="2" s="1" a="1"/>
  <c r="UU1577" i="2"/>
  <c r="UU1576" i="2"/>
  <c r="UU1575" i="2"/>
  <c r="UU1574" i="2"/>
  <c r="SD1413" i="2" s="1" a="1"/>
  <c r="MG1416" i="2"/>
  <c r="MG1415" i="2"/>
  <c r="MG1414" i="2"/>
  <c r="MG1413" i="2"/>
  <c r="NR2589" i="2" a="1"/>
  <c r="ME2580" i="2" a="1"/>
  <c r="ME2580" i="2" s="1"/>
  <c r="ME2577" i="2" s="1"/>
  <c r="ME2568" i="2" s="1" a="1"/>
  <c r="ME2568" i="2" s="1"/>
  <c r="ME2557" i="2" s="1"/>
  <c r="PI1574" i="2" a="1"/>
  <c r="MR1505" i="2"/>
  <c r="MR1504" i="2"/>
  <c r="MR1503" i="2"/>
  <c r="MR1502" i="2"/>
  <c r="OB1502" i="2" s="1" a="1"/>
  <c r="MG2500" i="2" a="1"/>
  <c r="TD2589" i="2" a="1"/>
  <c r="RQ2580" i="2" a="1"/>
  <c r="RQ2580" i="2" s="1"/>
  <c r="RQ2577" i="2" s="1"/>
  <c r="RQ2568" i="2" s="1" a="1"/>
  <c r="RQ2568" i="2" s="1"/>
  <c r="RQ2557" i="2" s="1"/>
  <c r="SD1502" i="2" a="1"/>
  <c r="UU2671" i="2" a="1"/>
  <c r="UK2661" i="2" a="1"/>
  <c r="RS2503" i="2"/>
  <c r="RS2502" i="2"/>
  <c r="RS2500" i="2"/>
  <c r="RS2501" i="2"/>
  <c r="PI2671" i="2" a="1"/>
  <c r="OY2661" i="2" a="1"/>
  <c r="NY1584" i="1" a="1"/>
  <c r="NO1574" i="1" a="1"/>
  <c r="NF1416" i="1"/>
  <c r="NF1415" i="1"/>
  <c r="NF1414" i="1"/>
  <c r="NF1413" i="1"/>
  <c r="KJ2673" i="1" a="1"/>
  <c r="UK1584" i="1" a="1"/>
  <c r="OY1584" i="1" a="1"/>
  <c r="TA2671" i="1" a="1"/>
  <c r="NO2671" i="1" a="1"/>
  <c r="RH1416" i="1"/>
  <c r="RH1415" i="1"/>
  <c r="RH1414" i="1"/>
  <c r="RH1413" i="1"/>
  <c r="TK1584" i="1" a="1"/>
  <c r="TA1574" i="1" a="1"/>
  <c r="NH1505" i="1"/>
  <c r="NH1504" i="1"/>
  <c r="NH1503" i="1"/>
  <c r="NH1502" i="1"/>
  <c r="NF2500" i="1" a="1"/>
  <c r="RJ2590" i="1"/>
  <c r="RJ2589" i="1"/>
  <c r="RJ2592" i="1"/>
  <c r="RJ2591" i="1"/>
  <c r="RH2500" i="1" a="1"/>
  <c r="NH2590" i="1"/>
  <c r="NH2592" i="1"/>
  <c r="NH2591" i="1"/>
  <c r="NH2589" i="1"/>
  <c r="NE2580" i="1" l="1" a="1"/>
  <c r="NE2580" i="1" s="1"/>
  <c r="NE2577" i="1" s="1"/>
  <c r="NE2568" i="1" s="1" a="1"/>
  <c r="NE2568" i="1" s="1"/>
  <c r="NE2557" i="1" s="1"/>
  <c r="SD1504" i="2"/>
  <c r="SD1502" i="2"/>
  <c r="SD1505" i="2"/>
  <c r="SD1503" i="2"/>
  <c r="NQ1413" i="2" a="1"/>
  <c r="MG2503" i="2"/>
  <c r="MG2502" i="2"/>
  <c r="MG2501" i="2"/>
  <c r="MG2500" i="2"/>
  <c r="NQ2500" i="2" s="1" a="1"/>
  <c r="OB1505" i="2"/>
  <c r="OB1504" i="2"/>
  <c r="OB1503" i="2"/>
  <c r="OB1502" i="2"/>
  <c r="SD1416" i="2"/>
  <c r="SD1413" i="2"/>
  <c r="SD1415" i="2"/>
  <c r="SD1414" i="2"/>
  <c r="OY2664" i="2"/>
  <c r="OY2663" i="2"/>
  <c r="OY2662" i="2"/>
  <c r="OY2661" i="2"/>
  <c r="MR2589" i="2" s="1" a="1"/>
  <c r="PI2673" i="2"/>
  <c r="PI2672" i="2"/>
  <c r="PI2671" i="2"/>
  <c r="TD2592" i="2"/>
  <c r="TD2591" i="2"/>
  <c r="TD2590" i="2"/>
  <c r="TD2589" i="2"/>
  <c r="TC2500" i="2" a="1"/>
  <c r="PI1575" i="2"/>
  <c r="PI1574" i="2"/>
  <c r="PI1577" i="2"/>
  <c r="PI1576" i="2"/>
  <c r="TC1414" i="2"/>
  <c r="TC1413" i="2"/>
  <c r="TC1415" i="2"/>
  <c r="TC1416" i="2"/>
  <c r="UK2663" i="2"/>
  <c r="UK2662" i="2"/>
  <c r="UK2661" i="2"/>
  <c r="UK2664" i="2"/>
  <c r="NR2592" i="2"/>
  <c r="NR2591" i="2"/>
  <c r="NR2589" i="2"/>
  <c r="NR2590" i="2"/>
  <c r="UU2673" i="2"/>
  <c r="UU2671" i="2"/>
  <c r="UU2661" i="2" s="1" a="1"/>
  <c r="UU2672" i="2"/>
  <c r="NO2672" i="1"/>
  <c r="NO2673" i="1"/>
  <c r="NO2671" i="1"/>
  <c r="NF2500" i="1"/>
  <c r="NF2503" i="1"/>
  <c r="NF2502" i="1"/>
  <c r="NF2501" i="1"/>
  <c r="TA2673" i="1"/>
  <c r="TA2672" i="1"/>
  <c r="TA2671" i="1"/>
  <c r="OY1586" i="1"/>
  <c r="OY1585" i="1"/>
  <c r="OY1584" i="1"/>
  <c r="UK1586" i="1"/>
  <c r="UK1585" i="1"/>
  <c r="UK1584" i="1"/>
  <c r="KJ2674" i="1"/>
  <c r="KJ2675" i="1"/>
  <c r="KJ2673" i="1"/>
  <c r="TA1577" i="1"/>
  <c r="TA1576" i="1"/>
  <c r="TA1575" i="1"/>
  <c r="TA1574" i="1"/>
  <c r="RT1502" i="1" s="1" a="1"/>
  <c r="RH2502" i="1"/>
  <c r="RH2503" i="1"/>
  <c r="RH2501" i="1"/>
  <c r="RH2500" i="1"/>
  <c r="TK1586" i="1"/>
  <c r="TK1585" i="1"/>
  <c r="TK1584" i="1"/>
  <c r="TK1574" i="1" s="1" a="1"/>
  <c r="SR1413" i="1" a="1"/>
  <c r="NO1577" i="1"/>
  <c r="NO1576" i="1"/>
  <c r="NO1575" i="1"/>
  <c r="NO1574" i="1"/>
  <c r="MH1502" i="1" s="1" a="1"/>
  <c r="ST2589" i="1" a="1"/>
  <c r="RG2580" i="1" a="1"/>
  <c r="RG2580" i="1" s="1"/>
  <c r="RG2577" i="1" s="1"/>
  <c r="RG2568" i="1" s="1" a="1"/>
  <c r="RG2568" i="1" s="1"/>
  <c r="RG2557" i="1" s="1"/>
  <c r="NY1586" i="1"/>
  <c r="NY1585" i="1"/>
  <c r="NY1584" i="1"/>
  <c r="PI2661" i="2" l="1" a="1"/>
  <c r="PI2664" i="2" s="1"/>
  <c r="NO2580" i="2" a="1"/>
  <c r="NO2580" i="2" s="1"/>
  <c r="NO2577" i="2" s="1"/>
  <c r="NO2568" i="2" s="1" a="1"/>
  <c r="NO2568" i="2" s="1"/>
  <c r="NO2557" i="2" s="1"/>
  <c r="TA2580" i="2" a="1"/>
  <c r="TA2580" i="2" s="1"/>
  <c r="TA2577" i="2" s="1"/>
  <c r="TA2568" i="2" s="1" a="1"/>
  <c r="TA2568" i="2" s="1"/>
  <c r="TA2557" i="2" s="1"/>
  <c r="MR1413" i="2" a="1"/>
  <c r="MR2592" i="2"/>
  <c r="MR2591" i="2"/>
  <c r="MR2590" i="2"/>
  <c r="MR2589" i="2"/>
  <c r="SD2589" i="2" a="1"/>
  <c r="NQ2503" i="2"/>
  <c r="NQ2502" i="2"/>
  <c r="NQ2500" i="2"/>
  <c r="NQ2501" i="2"/>
  <c r="NQ1414" i="2"/>
  <c r="NQ1413" i="2"/>
  <c r="NQ1416" i="2"/>
  <c r="NQ1415" i="2"/>
  <c r="UU2662" i="2"/>
  <c r="UU2664" i="2"/>
  <c r="UU2663" i="2"/>
  <c r="UU2661" i="2"/>
  <c r="TN1413" i="2" a="1"/>
  <c r="TN1502" i="2" a="1"/>
  <c r="TC2501" i="2"/>
  <c r="TC2503" i="2"/>
  <c r="TC2502" i="2"/>
  <c r="TC2500" i="2"/>
  <c r="RT1503" i="1"/>
  <c r="RT1502" i="1"/>
  <c r="TD1502" i="1" s="1" a="1"/>
  <c r="RT1504" i="1"/>
  <c r="RT1505" i="1"/>
  <c r="TK2671" i="1" a="1"/>
  <c r="TA2661" i="1" a="1"/>
  <c r="SR1416" i="1"/>
  <c r="SR1415" i="1"/>
  <c r="SR1414" i="1"/>
  <c r="SR1413" i="1"/>
  <c r="TK1575" i="1"/>
  <c r="TK1574" i="1"/>
  <c r="TK1577" i="1"/>
  <c r="TK1576" i="1"/>
  <c r="UK2671" i="1" a="1"/>
  <c r="OY2671" i="1" a="1"/>
  <c r="MH1503" i="1"/>
  <c r="MH1502" i="1"/>
  <c r="MH1504" i="1"/>
  <c r="MH1505" i="1"/>
  <c r="NY1574" i="1" a="1"/>
  <c r="SR2500" i="1" a="1"/>
  <c r="UU1584" i="1" a="1"/>
  <c r="UK1574" i="1" a="1"/>
  <c r="NY2671" i="1" a="1"/>
  <c r="NO2661" i="1" a="1"/>
  <c r="ST2590" i="1"/>
  <c r="ST2589" i="1"/>
  <c r="ST2591" i="1"/>
  <c r="ST2592" i="1"/>
  <c r="PI1584" i="1" a="1"/>
  <c r="OY1574" i="1" a="1"/>
  <c r="PI2662" i="2" l="1"/>
  <c r="PI2661" i="2"/>
  <c r="PI2663" i="2"/>
  <c r="MR1416" i="2"/>
  <c r="MR1413" i="2"/>
  <c r="MR1414" i="2"/>
  <c r="MR1415" i="2"/>
  <c r="SD2592" i="2"/>
  <c r="SD2591" i="2"/>
  <c r="SD2590" i="2"/>
  <c r="SD2589" i="2"/>
  <c r="TN1504" i="2"/>
  <c r="TN1505" i="2"/>
  <c r="TN1503" i="2"/>
  <c r="TN1502" i="2"/>
  <c r="OB2589" i="2" a="1"/>
  <c r="MO2580" i="2" a="1"/>
  <c r="MO2580" i="2" s="1"/>
  <c r="MO2577" i="2" s="1"/>
  <c r="MO2568" i="2" s="1" a="1"/>
  <c r="MO2568" i="2" s="1"/>
  <c r="MO2557" i="2" s="1"/>
  <c r="MR2500" i="2" a="1"/>
  <c r="SD2500" i="2" a="1"/>
  <c r="TN1416" i="2"/>
  <c r="TN1415" i="2"/>
  <c r="TN1413" i="2"/>
  <c r="TN1414" i="2"/>
  <c r="UK1576" i="1"/>
  <c r="UK1574" i="1"/>
  <c r="UK1577" i="1"/>
  <c r="UK1575" i="1"/>
  <c r="RS1413" i="1" a="1"/>
  <c r="NY2673" i="1"/>
  <c r="NY2672" i="1"/>
  <c r="NY2671" i="1"/>
  <c r="NY2661" i="1" s="1" a="1"/>
  <c r="SR2500" i="1"/>
  <c r="SR2503" i="1"/>
  <c r="SR2502" i="1"/>
  <c r="SR2501" i="1"/>
  <c r="NY1576" i="1"/>
  <c r="NY1574" i="1"/>
  <c r="NY1577" i="1"/>
  <c r="NY1575" i="1"/>
  <c r="UU1586" i="1"/>
  <c r="UU1585" i="1"/>
  <c r="UU1584" i="1"/>
  <c r="UU1574" i="1" s="1" a="1"/>
  <c r="PI1586" i="1"/>
  <c r="PI1585" i="1"/>
  <c r="PI1584" i="1"/>
  <c r="PI1574" i="1" s="1" a="1"/>
  <c r="SQ2580" i="1" a="1"/>
  <c r="SQ2580" i="1" s="1"/>
  <c r="SQ2577" i="1" s="1"/>
  <c r="SQ2568" i="1" s="1" a="1"/>
  <c r="SQ2568" i="1" s="1"/>
  <c r="SQ2557" i="1" s="1"/>
  <c r="TK2672" i="1"/>
  <c r="TK2671" i="1"/>
  <c r="TK2673" i="1"/>
  <c r="TD1503" i="1"/>
  <c r="TD1502" i="1"/>
  <c r="TD1504" i="1"/>
  <c r="TD1505" i="1"/>
  <c r="TA2664" i="1"/>
  <c r="TA2663" i="1"/>
  <c r="TA2662" i="1"/>
  <c r="TA2661" i="1"/>
  <c r="RT2589" i="1" s="1" a="1"/>
  <c r="OY2673" i="1"/>
  <c r="OY2672" i="1"/>
  <c r="OY2671" i="1"/>
  <c r="NO2664" i="1"/>
  <c r="NO2663" i="1"/>
  <c r="NO2662" i="1"/>
  <c r="NO2661" i="1"/>
  <c r="MH2589" i="1" s="1" a="1"/>
  <c r="OY1577" i="1"/>
  <c r="OY1576" i="1"/>
  <c r="OY1575" i="1"/>
  <c r="OY1574" i="1"/>
  <c r="MR1502" i="1" s="1" a="1"/>
  <c r="NR1502" i="1" a="1"/>
  <c r="UK2673" i="1"/>
  <c r="UK2672" i="1"/>
  <c r="UK2671" i="1"/>
  <c r="SD2500" i="2" l="1"/>
  <c r="SD2503" i="2"/>
  <c r="SD2502" i="2"/>
  <c r="SD2501" i="2"/>
  <c r="MR2503" i="2"/>
  <c r="MR2502" i="2"/>
  <c r="MR2500" i="2"/>
  <c r="MR2501" i="2"/>
  <c r="TN2589" i="2" a="1"/>
  <c r="SA2580" i="2" a="1"/>
  <c r="SA2580" i="2" s="1"/>
  <c r="SA2577" i="2" s="1"/>
  <c r="SA2568" i="2" s="1" a="1"/>
  <c r="SA2568" i="2" s="1"/>
  <c r="SA2557" i="2" s="1"/>
  <c r="MO2548" i="2" a="1"/>
  <c r="MO2548" i="2" s="1"/>
  <c r="LU2548" i="2" a="1"/>
  <c r="LU2548" i="2" s="1"/>
  <c r="ME2548" i="2" a="1"/>
  <c r="ME2548" i="2" s="1"/>
  <c r="OB1413" i="2" a="1"/>
  <c r="OB2592" i="2"/>
  <c r="OB2591" i="2"/>
  <c r="OB2590" i="2"/>
  <c r="OB2589" i="2"/>
  <c r="RT2591" i="1"/>
  <c r="RT2590" i="1"/>
  <c r="RT2589" i="1"/>
  <c r="RT2592" i="1"/>
  <c r="NY2662" i="1"/>
  <c r="NY2664" i="1"/>
  <c r="NY2661" i="1"/>
  <c r="MG2500" i="1" s="1" a="1"/>
  <c r="NY2663" i="1"/>
  <c r="NR1503" i="1"/>
  <c r="NR1502" i="1"/>
  <c r="NR1504" i="1"/>
  <c r="NR1505" i="1"/>
  <c r="RS1416" i="1"/>
  <c r="RS1415" i="1"/>
  <c r="RS1414" i="1"/>
  <c r="RS1413" i="1"/>
  <c r="PI1577" i="1"/>
  <c r="PI1576" i="1"/>
  <c r="PI1575" i="1"/>
  <c r="PI1574" i="1"/>
  <c r="MR1413" i="1" s="1" a="1"/>
  <c r="MH2591" i="1"/>
  <c r="MH2590" i="1"/>
  <c r="MH2592" i="1"/>
  <c r="MH2589" i="1"/>
  <c r="MR1505" i="1"/>
  <c r="MR1504" i="1"/>
  <c r="MR1503" i="1"/>
  <c r="MR1502" i="1"/>
  <c r="UU1577" i="1"/>
  <c r="UU1576" i="1"/>
  <c r="UU1575" i="1"/>
  <c r="UU1574" i="1"/>
  <c r="SD1413" i="1" s="1" a="1"/>
  <c r="MG1413" i="1" a="1"/>
  <c r="SD1502" i="1" a="1"/>
  <c r="UU2671" i="1" a="1"/>
  <c r="UK2661" i="1" a="1"/>
  <c r="PI2671" i="1" a="1"/>
  <c r="OY2661" i="1" a="1"/>
  <c r="TK2661" i="1" a="1"/>
  <c r="NY2580" i="2" l="1" a="1"/>
  <c r="NY2580" i="2" s="1"/>
  <c r="NY2577" i="2" s="1"/>
  <c r="NY2568" i="2" s="1" a="1"/>
  <c r="NY2568" i="2" s="1"/>
  <c r="NY2557" i="2" s="1"/>
  <c r="MN2503" i="2"/>
  <c r="MS2551" i="2"/>
  <c r="SA2548" i="2" a="1"/>
  <c r="SA2548" i="2" s="1"/>
  <c r="RG2548" i="2" a="1"/>
  <c r="RG2548" i="2" s="1"/>
  <c r="RQ2548" i="2" a="1"/>
  <c r="RQ2548" i="2" s="1"/>
  <c r="TN2592" i="2"/>
  <c r="TN2591" i="2"/>
  <c r="TN2590" i="2"/>
  <c r="TN2589" i="2"/>
  <c r="NY2548" i="2" a="1"/>
  <c r="NY2548" i="2" s="1"/>
  <c r="NE2548" i="2" a="1"/>
  <c r="NE2548" i="2" s="1"/>
  <c r="NO2548" i="2" a="1"/>
  <c r="NO2548" i="2" s="1"/>
  <c r="OB1416" i="2"/>
  <c r="OB1415" i="2"/>
  <c r="OB1413" i="2"/>
  <c r="OB1414" i="2"/>
  <c r="LY2551" i="2"/>
  <c r="LR2503" i="2"/>
  <c r="ME2484" i="2" s="1" a="1"/>
  <c r="OB2500" i="2" a="1"/>
  <c r="MC2503" i="2"/>
  <c r="MI2551" i="2"/>
  <c r="TN2500" i="2" a="1"/>
  <c r="UU2673" i="1"/>
  <c r="UU2672" i="1"/>
  <c r="UU2671" i="1"/>
  <c r="NR2589" i="1" a="1"/>
  <c r="ME2580" i="1" a="1"/>
  <c r="ME2580" i="1" s="1"/>
  <c r="ME2577" i="1" s="1"/>
  <c r="ME2568" i="1" s="1" a="1"/>
  <c r="ME2568" i="1" s="1"/>
  <c r="ME2557" i="1" s="1"/>
  <c r="MR1416" i="1"/>
  <c r="MR1415" i="1"/>
  <c r="MR1414" i="1"/>
  <c r="MR1413" i="1"/>
  <c r="OB1413" i="1" s="1" a="1"/>
  <c r="MG1416" i="1"/>
  <c r="MG1415" i="1"/>
  <c r="MG1414" i="1"/>
  <c r="MG1413" i="1"/>
  <c r="MG2501" i="1"/>
  <c r="MG2500" i="1"/>
  <c r="MG2503" i="1"/>
  <c r="MG2502" i="1"/>
  <c r="SD1416" i="1"/>
  <c r="SD1415" i="1"/>
  <c r="SD1414" i="1"/>
  <c r="SD1413" i="1"/>
  <c r="TN1413" i="1" s="1" a="1"/>
  <c r="TK2664" i="1"/>
  <c r="TK2663" i="1"/>
  <c r="TK2662" i="1"/>
  <c r="TK2661" i="1"/>
  <c r="OB1502" i="1" a="1"/>
  <c r="TC1413" i="1" a="1"/>
  <c r="SD1505" i="1"/>
  <c r="SD1504" i="1"/>
  <c r="SD1503" i="1"/>
  <c r="SD1502" i="1"/>
  <c r="TN1502" i="1" s="1" a="1"/>
  <c r="OY2664" i="1"/>
  <c r="OY2663" i="1"/>
  <c r="OY2662" i="1"/>
  <c r="OY2661" i="1"/>
  <c r="MR2589" i="1" s="1" a="1"/>
  <c r="TD2589" i="1" a="1"/>
  <c r="RQ2580" i="1" a="1"/>
  <c r="RQ2580" i="1" s="1"/>
  <c r="RQ2577" i="1" s="1"/>
  <c r="RQ2568" i="1" s="1" a="1"/>
  <c r="RQ2568" i="1" s="1"/>
  <c r="RQ2557" i="1" s="1"/>
  <c r="PI2672" i="1"/>
  <c r="PI2673" i="1"/>
  <c r="PI2671" i="1"/>
  <c r="UK2661" i="1"/>
  <c r="UK2662" i="1"/>
  <c r="UK2664" i="1"/>
  <c r="UK2663" i="1"/>
  <c r="TK2580" i="2" l="1" a="1"/>
  <c r="TK2580" i="2" s="1"/>
  <c r="TK2577" i="2" s="1"/>
  <c r="TK2568" i="2" s="1" a="1"/>
  <c r="TK2568" i="2" s="1"/>
  <c r="TK2557" i="2" s="1"/>
  <c r="UU2661" i="1" a="1"/>
  <c r="UU2664" i="1" s="1"/>
  <c r="TK2548" i="2" a="1"/>
  <c r="TA2548" i="2" a="1"/>
  <c r="SQ2548" i="2" a="1"/>
  <c r="ME2484" i="2"/>
  <c r="ME2485" i="2"/>
  <c r="ME2487" i="2"/>
  <c r="ME2486" i="2"/>
  <c r="NX2503" i="2"/>
  <c r="OC2551" i="2"/>
  <c r="NI2551" i="2"/>
  <c r="NB2503" i="2"/>
  <c r="NO2484" i="2" s="1" a="1"/>
  <c r="NS2551" i="2"/>
  <c r="NM2503" i="2"/>
  <c r="SE2551" i="2"/>
  <c r="RZ2503" i="2"/>
  <c r="OB2500" i="2"/>
  <c r="OB2501" i="2"/>
  <c r="OB2502" i="2"/>
  <c r="OB2503" i="2"/>
  <c r="RD2503" i="2"/>
  <c r="RQ2484" i="2" s="1" a="1"/>
  <c r="RK2551" i="2"/>
  <c r="TN2503" i="2"/>
  <c r="TN2502" i="2"/>
  <c r="TN2501" i="2"/>
  <c r="TN2500" i="2"/>
  <c r="RU2551" i="2"/>
  <c r="RO2503" i="2"/>
  <c r="MR2592" i="1"/>
  <c r="MR2591" i="1"/>
  <c r="MR2589" i="1"/>
  <c r="MR2590" i="1"/>
  <c r="TN1505" i="1"/>
  <c r="TN1504" i="1"/>
  <c r="TN1503" i="1"/>
  <c r="TN1502" i="1"/>
  <c r="SD2589" i="1" a="1"/>
  <c r="PI2661" i="1" a="1"/>
  <c r="NR2591" i="1"/>
  <c r="NR2590" i="1"/>
  <c r="NR2592" i="1"/>
  <c r="NR2589" i="1"/>
  <c r="OB1414" i="1"/>
  <c r="OB1413" i="1"/>
  <c r="OB1415" i="1"/>
  <c r="OB1416" i="1"/>
  <c r="TC1413" i="1"/>
  <c r="TC1414" i="1"/>
  <c r="TC1415" i="1"/>
  <c r="TC1416" i="1"/>
  <c r="NQ2500" i="1" a="1"/>
  <c r="UU2662" i="1"/>
  <c r="UU2661" i="1"/>
  <c r="SD2500" i="1" s="1" a="1"/>
  <c r="OB1505" i="1"/>
  <c r="OB1504" i="1"/>
  <c r="OB1503" i="1"/>
  <c r="OB1502" i="1"/>
  <c r="TD2591" i="1"/>
  <c r="TD2590" i="1"/>
  <c r="TD2589" i="1"/>
  <c r="TD2592" i="1"/>
  <c r="TN1414" i="1"/>
  <c r="TN1413" i="1"/>
  <c r="TN1415" i="1"/>
  <c r="TN1416" i="1"/>
  <c r="RS2500" i="1" a="1"/>
  <c r="NQ1413" i="1" a="1"/>
  <c r="UU2663" i="1" l="1"/>
  <c r="SQ2548" i="2"/>
  <c r="TA2548" i="2"/>
  <c r="TK2548" i="2"/>
  <c r="TJ2503" i="2" s="1"/>
  <c r="TA2580" i="1" a="1"/>
  <c r="TA2580" i="1" s="1"/>
  <c r="TA2577" i="1" s="1"/>
  <c r="TA2568" i="1" s="1" a="1"/>
  <c r="TA2568" i="1" s="1"/>
  <c r="TA2557" i="1" s="1"/>
  <c r="RQ2486" i="2"/>
  <c r="RQ2485" i="2"/>
  <c r="RQ2487" i="2"/>
  <c r="RQ2484" i="2"/>
  <c r="PO2452" i="2" s="1" a="1"/>
  <c r="PI2452" i="2" a="1"/>
  <c r="SU2551" i="2"/>
  <c r="SN2503" i="2"/>
  <c r="NO2486" i="2"/>
  <c r="NO2484" i="2"/>
  <c r="NO2487" i="2"/>
  <c r="NO2485" i="2"/>
  <c r="SY2503" i="2"/>
  <c r="TE2551" i="2"/>
  <c r="PI2664" i="1"/>
  <c r="PI2663" i="1"/>
  <c r="PI2662" i="1"/>
  <c r="PI2661" i="1"/>
  <c r="MR2500" i="1" s="1" a="1"/>
  <c r="NQ1413" i="1"/>
  <c r="NQ1414" i="1"/>
  <c r="NQ1416" i="1"/>
  <c r="NQ1415" i="1"/>
  <c r="SD2503" i="1"/>
  <c r="SD2502" i="1"/>
  <c r="SD2501" i="1"/>
  <c r="SD2500" i="1"/>
  <c r="TN2500" i="1" s="1" a="1"/>
  <c r="NO2580" i="1" a="1"/>
  <c r="NO2580" i="1" s="1"/>
  <c r="NO2577" i="1" s="1"/>
  <c r="NO2568" i="1" s="1" a="1"/>
  <c r="NO2568" i="1" s="1"/>
  <c r="NO2557" i="1" s="1"/>
  <c r="RS2501" i="1"/>
  <c r="RS2500" i="1"/>
  <c r="RS2503" i="1"/>
  <c r="RS2502" i="1"/>
  <c r="OB2589" i="1" a="1"/>
  <c r="MO2580" i="1" a="1"/>
  <c r="MO2580" i="1" s="1"/>
  <c r="MO2577" i="1" s="1"/>
  <c r="MO2568" i="1" s="1" a="1"/>
  <c r="MO2568" i="1" s="1"/>
  <c r="MO2557" i="1" s="1"/>
  <c r="SD2592" i="1"/>
  <c r="SD2591" i="1"/>
  <c r="SD2589" i="1"/>
  <c r="SD2590" i="1"/>
  <c r="NQ2501" i="1"/>
  <c r="NQ2502" i="1"/>
  <c r="NQ2503" i="1"/>
  <c r="NQ2500" i="1"/>
  <c r="TO2551" i="2" l="1"/>
  <c r="PO2455" i="2"/>
  <c r="PO2452" i="2"/>
  <c r="PO2454" i="2"/>
  <c r="PO2453" i="2"/>
  <c r="QC2452" i="2" a="1"/>
  <c r="TA2484" i="2" a="1"/>
  <c r="PI2454" i="2"/>
  <c r="PI2453" i="2"/>
  <c r="PI2455" i="2"/>
  <c r="PI2452" i="2"/>
  <c r="PL2436" i="2" s="1" a="1"/>
  <c r="TN2503" i="1"/>
  <c r="TN2500" i="1"/>
  <c r="TN2502" i="1"/>
  <c r="TN2501" i="1"/>
  <c r="MO2548" i="1" a="1"/>
  <c r="MO2548" i="1" s="1"/>
  <c r="LU2548" i="1" a="1"/>
  <c r="LU2548" i="1" s="1"/>
  <c r="ME2548" i="1" a="1"/>
  <c r="ME2548" i="1" s="1"/>
  <c r="MR2503" i="1"/>
  <c r="MR2502" i="1"/>
  <c r="MR2501" i="1"/>
  <c r="MR2500" i="1"/>
  <c r="OB2500" i="1" s="1" a="1"/>
  <c r="OB2592" i="1"/>
  <c r="OB2591" i="1"/>
  <c r="OB2590" i="1"/>
  <c r="OB2589" i="1"/>
  <c r="TN2589" i="1" a="1"/>
  <c r="SA2580" i="1" a="1"/>
  <c r="SA2580" i="1" s="1"/>
  <c r="SA2577" i="1" s="1"/>
  <c r="SA2568" i="1" s="1" a="1"/>
  <c r="SA2568" i="1" s="1"/>
  <c r="SA2557" i="1" s="1"/>
  <c r="TC2500" i="1" a="1"/>
  <c r="PL2439" i="2" l="1"/>
  <c r="PL2436" i="2"/>
  <c r="PL2438" i="2"/>
  <c r="PL2437" i="2"/>
  <c r="QC2454" i="2"/>
  <c r="QC2453" i="2"/>
  <c r="QC2452" i="2"/>
  <c r="QC2455" i="2"/>
  <c r="TA2487" i="2"/>
  <c r="TA2484" i="2"/>
  <c r="TA2486" i="2"/>
  <c r="TA2485" i="2"/>
  <c r="PL2440" i="2" a="1"/>
  <c r="OB2503" i="1"/>
  <c r="OB2500" i="1"/>
  <c r="OB2502" i="1"/>
  <c r="OB2501" i="1"/>
  <c r="LR2503" i="1"/>
  <c r="LY2551" i="1"/>
  <c r="MC2503" i="1"/>
  <c r="MI2551" i="1"/>
  <c r="TC2501" i="1"/>
  <c r="TC2502" i="1"/>
  <c r="TC2503" i="1"/>
  <c r="TC2500" i="1"/>
  <c r="TN2592" i="1"/>
  <c r="TN2591" i="1"/>
  <c r="TN2589" i="1"/>
  <c r="TN2590" i="1"/>
  <c r="SA2548" i="1" a="1"/>
  <c r="SA2548" i="1" s="1"/>
  <c r="RQ2548" i="1" a="1"/>
  <c r="RQ2548" i="1" s="1"/>
  <c r="RG2548" i="1" a="1"/>
  <c r="RG2548" i="1" s="1"/>
  <c r="NY2580" i="1" a="1"/>
  <c r="NY2580" i="1" s="1"/>
  <c r="NY2577" i="1" s="1"/>
  <c r="NY2568" i="1" s="1" a="1"/>
  <c r="NY2568" i="1" s="1"/>
  <c r="NY2557" i="1" s="1"/>
  <c r="MS2551" i="1"/>
  <c r="MN2503" i="1"/>
  <c r="TK2580" i="1" l="1" a="1"/>
  <c r="TK2580" i="1" s="1"/>
  <c r="TK2577" i="1" s="1"/>
  <c r="TK2568" i="1" s="1" a="1"/>
  <c r="TK2568" i="1" s="1"/>
  <c r="TK2557" i="1" s="1"/>
  <c r="QI2452" i="2" a="1"/>
  <c r="QF2436" i="2" a="1"/>
  <c r="PL2442" i="2"/>
  <c r="PL2440" i="2"/>
  <c r="PL2426" i="2" s="1" a="1"/>
  <c r="PL2443" i="2"/>
  <c r="PL2441" i="2"/>
  <c r="RU2551" i="1"/>
  <c r="RO2503" i="1"/>
  <c r="SE2551" i="1"/>
  <c r="RZ2503" i="1"/>
  <c r="NY2548" i="1" a="1"/>
  <c r="NY2548" i="1" s="1"/>
  <c r="NE2548" i="1" a="1"/>
  <c r="NE2548" i="1" s="1"/>
  <c r="NO2548" i="1" a="1"/>
  <c r="NO2548" i="1" s="1"/>
  <c r="ME2484" i="1" a="1"/>
  <c r="RD2503" i="1"/>
  <c r="RQ2484" i="1" s="1" a="1"/>
  <c r="RK2551" i="1"/>
  <c r="TK2548" i="1" a="1"/>
  <c r="TK2548" i="1" s="1"/>
  <c r="SQ2548" i="1" a="1"/>
  <c r="SQ2548" i="1" s="1"/>
  <c r="TA2548" i="1" a="1"/>
  <c r="TA2548" i="1" s="1"/>
  <c r="PL2432" i="2" l="1"/>
  <c r="PL2430" i="2"/>
  <c r="PL2429" i="2"/>
  <c r="PL2426" i="2"/>
  <c r="PL2433" i="2"/>
  <c r="PL2428" i="2"/>
  <c r="PL2427" i="2"/>
  <c r="PL2431" i="2"/>
  <c r="QF2438" i="2"/>
  <c r="QF2437" i="2"/>
  <c r="QF2439" i="2"/>
  <c r="QF2436" i="2"/>
  <c r="QI2455" i="2"/>
  <c r="QI2454" i="2"/>
  <c r="QI2453" i="2"/>
  <c r="QI2452" i="2"/>
  <c r="QF2440" i="2" s="1" a="1"/>
  <c r="TO2551" i="1"/>
  <c r="TJ2503" i="1"/>
  <c r="SU2551" i="1"/>
  <c r="SN2503" i="1"/>
  <c r="TA2484" i="1" s="1" a="1"/>
  <c r="RQ2485" i="1"/>
  <c r="RQ2484" i="1"/>
  <c r="PO2452" i="1" s="1" a="1"/>
  <c r="RQ2487" i="1"/>
  <c r="RQ2486" i="1"/>
  <c r="NI2551" i="1"/>
  <c r="NB2503" i="1"/>
  <c r="OC2551" i="1"/>
  <c r="NX2503" i="1"/>
  <c r="ME2487" i="1"/>
  <c r="ME2484" i="1"/>
  <c r="ME2486" i="1"/>
  <c r="ME2485" i="1"/>
  <c r="NS2551" i="1"/>
  <c r="NM2503" i="1"/>
  <c r="TE2551" i="1"/>
  <c r="SY2503" i="1"/>
  <c r="PL2417" i="2" l="1" a="1"/>
  <c r="PL2417" i="2" s="1"/>
  <c r="PL2412" i="2" s="1" a="1"/>
  <c r="QF2443" i="2"/>
  <c r="QF2442" i="2"/>
  <c r="QF2441" i="2"/>
  <c r="QF2440" i="2"/>
  <c r="QF2426" i="2" s="1" a="1"/>
  <c r="PO2455" i="1"/>
  <c r="PO2454" i="1"/>
  <c r="PO2453" i="1"/>
  <c r="PO2452" i="1"/>
  <c r="PL2440" i="1" s="1" a="1"/>
  <c r="TA2487" i="1"/>
  <c r="TA2486" i="1"/>
  <c r="TA2485" i="1"/>
  <c r="TA2484" i="1"/>
  <c r="QI2452" i="1" s="1" a="1"/>
  <c r="NO2484" i="1" a="1"/>
  <c r="PI2452" i="1" a="1"/>
  <c r="PL2419" i="2" l="1"/>
  <c r="PL2414" i="2" s="1"/>
  <c r="PL2418" i="2"/>
  <c r="PL2413" i="2" s="1"/>
  <c r="QF2426" i="2"/>
  <c r="QF2432" i="2"/>
  <c r="QF2431" i="2"/>
  <c r="QF2430" i="2"/>
  <c r="QF2427" i="2"/>
  <c r="QF2433" i="2"/>
  <c r="QF2429" i="2"/>
  <c r="QF2428" i="2"/>
  <c r="PL2412" i="2"/>
  <c r="PL2403" i="2" s="1" a="1"/>
  <c r="NO2486" i="1"/>
  <c r="NO2484" i="1"/>
  <c r="NO2487" i="1"/>
  <c r="NO2485" i="1"/>
  <c r="PI2453" i="1"/>
  <c r="PI2452" i="1"/>
  <c r="PL2436" i="1" s="1" a="1"/>
  <c r="PI2455" i="1"/>
  <c r="PI2454" i="1"/>
  <c r="QI2453" i="1"/>
  <c r="QI2452" i="1"/>
  <c r="QF2440" i="1" s="1" a="1"/>
  <c r="QI2454" i="1"/>
  <c r="QI2455" i="1"/>
  <c r="PL2442" i="1"/>
  <c r="PL2443" i="1"/>
  <c r="PL2441" i="1"/>
  <c r="PL2440" i="1"/>
  <c r="PL2403" i="2" l="1"/>
  <c r="PL2404" i="2"/>
  <c r="PL2405" i="2"/>
  <c r="QF2417" i="2" a="1"/>
  <c r="QF2440" i="1"/>
  <c r="QF2441" i="1"/>
  <c r="QF2443" i="1"/>
  <c r="QF2442" i="1"/>
  <c r="PL2439" i="1"/>
  <c r="PL2438" i="1"/>
  <c r="PL2437" i="1"/>
  <c r="PL2436" i="1"/>
  <c r="PL2426" i="1" s="1" a="1"/>
  <c r="QC2452" i="1" a="1"/>
  <c r="QF2419" i="2" l="1"/>
  <c r="QF2417" i="2"/>
  <c r="QF2412" i="2" s="1" a="1"/>
  <c r="QF2418" i="2"/>
  <c r="PL2375" i="2" a="1"/>
  <c r="QC2455" i="1"/>
  <c r="QC2454" i="1"/>
  <c r="QC2453" i="1"/>
  <c r="QC2452" i="1"/>
  <c r="QF2436" i="1" s="1" a="1"/>
  <c r="PL2432" i="1"/>
  <c r="PL2429" i="1"/>
  <c r="PL2428" i="1"/>
  <c r="PL2433" i="1"/>
  <c r="PL2431" i="1"/>
  <c r="PL2430" i="1"/>
  <c r="PL2427" i="1"/>
  <c r="PL2426" i="1"/>
  <c r="PL2417" i="1" l="1" a="1"/>
  <c r="PL2419" i="1" s="1"/>
  <c r="PL2376" i="2"/>
  <c r="PL2377" i="2"/>
  <c r="PL2375" i="2"/>
  <c r="PL2364" i="2" s="1" a="1"/>
  <c r="QF2412" i="2"/>
  <c r="QF2403" i="2" s="1" a="1"/>
  <c r="QF2413" i="2"/>
  <c r="QF2414" i="2"/>
  <c r="QF2437" i="1"/>
  <c r="QF2436" i="1"/>
  <c r="QF2426" i="1" s="1" a="1"/>
  <c r="QF2438" i="1"/>
  <c r="QF2439" i="1"/>
  <c r="PL2418" i="1" l="1"/>
  <c r="PL2413" i="1" s="1"/>
  <c r="PL2417" i="1"/>
  <c r="PL2412" i="1" s="1" a="1"/>
  <c r="QF2405" i="2"/>
  <c r="QF2404" i="2"/>
  <c r="QF2403" i="2"/>
  <c r="QF2375" i="2" s="1" a="1"/>
  <c r="PL2366" i="2"/>
  <c r="PL2364" i="2"/>
  <c r="PL2359" i="2" s="1" a="1"/>
  <c r="PL2365" i="2"/>
  <c r="QF2429" i="1"/>
  <c r="QF2426" i="1"/>
  <c r="QF2433" i="1"/>
  <c r="QF2432" i="1"/>
  <c r="QF2431" i="1"/>
  <c r="QF2430" i="1"/>
  <c r="QF2428" i="1"/>
  <c r="QF2427" i="1"/>
  <c r="PL2414" i="1"/>
  <c r="PL2412" i="1"/>
  <c r="PL2403" i="1" s="1" a="1"/>
  <c r="PL2360" i="2" l="1"/>
  <c r="PL2359" i="2"/>
  <c r="PL2361" i="2"/>
  <c r="QF2376" i="2"/>
  <c r="QF2377" i="2"/>
  <c r="QF2375" i="2"/>
  <c r="QF2364" i="2" s="1" a="1"/>
  <c r="PL2405" i="1"/>
  <c r="PL2404" i="1"/>
  <c r="PL2403" i="1"/>
  <c r="QF2417" i="1" a="1"/>
  <c r="PL2355" i="2" l="1"/>
  <c r="PI2350" i="2" a="1"/>
  <c r="QF2365" i="2"/>
  <c r="QF2366" i="2"/>
  <c r="QF2364" i="2"/>
  <c r="QF2359" i="2" s="1" a="1"/>
  <c r="QF2417" i="1"/>
  <c r="QF2418" i="1"/>
  <c r="QF2419" i="1"/>
  <c r="PL2375" i="1" a="1"/>
  <c r="PI2350" i="2" l="1"/>
  <c r="PI2351" i="2"/>
  <c r="PI2352" i="2"/>
  <c r="QF2360" i="2"/>
  <c r="QF2361" i="2"/>
  <c r="QF2359" i="2"/>
  <c r="PL2377" i="1"/>
  <c r="PL2375" i="1"/>
  <c r="PL2364" i="1" s="1" a="1"/>
  <c r="PL2376" i="1"/>
  <c r="QF2412" i="1" a="1"/>
  <c r="QF2355" i="2" l="1"/>
  <c r="QC2350" i="2" a="1"/>
  <c r="PL2344" i="2" a="1"/>
  <c r="PL2366" i="1"/>
  <c r="PL2364" i="1"/>
  <c r="PL2365" i="1"/>
  <c r="QF2414" i="1"/>
  <c r="QF2412" i="1"/>
  <c r="QF2403" i="1" s="1" a="1"/>
  <c r="QF2413" i="1"/>
  <c r="QC2350" i="2" l="1"/>
  <c r="QC2352" i="2"/>
  <c r="QC2351" i="2"/>
  <c r="PL2344" i="2"/>
  <c r="PL2346" i="2"/>
  <c r="PL2345" i="2"/>
  <c r="QF2405" i="1"/>
  <c r="QF2404" i="1"/>
  <c r="QF2403" i="1"/>
  <c r="PL2359" i="1" a="1"/>
  <c r="PL2341" i="2" l="1"/>
  <c r="PL2338" i="2" s="1"/>
  <c r="PL2335" i="2" s="1"/>
  <c r="PI2330" i="2" s="1" a="1"/>
  <c r="QF2344" i="2" a="1"/>
  <c r="PL2361" i="1"/>
  <c r="PL2359" i="1"/>
  <c r="PL2360" i="1"/>
  <c r="QF2375" i="1" a="1"/>
  <c r="PI2330" i="2" l="1"/>
  <c r="PI2325" i="2" s="1" a="1"/>
  <c r="PI2332" i="2"/>
  <c r="PI2331" i="2"/>
  <c r="QF2345" i="2"/>
  <c r="QF2346" i="2"/>
  <c r="QF2344" i="2"/>
  <c r="PI2327" i="2"/>
  <c r="PI2326" i="2"/>
  <c r="QF2377" i="1"/>
  <c r="QF2375" i="1"/>
  <c r="QF2376" i="1"/>
  <c r="PL2355" i="1"/>
  <c r="PI2350" i="1" s="1" a="1"/>
  <c r="QF2341" i="2" l="1"/>
  <c r="QF2338" i="2" s="1"/>
  <c r="QF2335" i="2" s="1"/>
  <c r="QC2330" i="2" s="1" a="1"/>
  <c r="PI2325" i="2"/>
  <c r="PI2318" i="2" s="1" a="1"/>
  <c r="PI2320" i="2"/>
  <c r="PI2319" i="2"/>
  <c r="PI2352" i="1"/>
  <c r="PI2351" i="1"/>
  <c r="PI2350" i="1"/>
  <c r="QF2364" i="1" a="1"/>
  <c r="QC2332" i="2" l="1"/>
  <c r="QC2330" i="2"/>
  <c r="QC2325" i="2" s="1" a="1"/>
  <c r="QC2331" i="2"/>
  <c r="PI2318" i="2"/>
  <c r="QC2327" i="2"/>
  <c r="QC2326" i="2"/>
  <c r="QC2325" i="2"/>
  <c r="QC2318" i="2" s="1" a="1"/>
  <c r="PL2297" i="2" a="1"/>
  <c r="PI2235" i="2" a="1"/>
  <c r="PL2344" i="1" a="1"/>
  <c r="QF2366" i="1"/>
  <c r="QF2364" i="1"/>
  <c r="QF2365" i="1"/>
  <c r="PI2236" i="2" l="1"/>
  <c r="PI2237" i="2"/>
  <c r="PI2235" i="2"/>
  <c r="PL2299" i="2"/>
  <c r="PL2297" i="2"/>
  <c r="PL2298" i="2"/>
  <c r="QC2319" i="2"/>
  <c r="QC2318" i="2"/>
  <c r="QC2320" i="2"/>
  <c r="QF2359" i="1" a="1"/>
  <c r="PL2346" i="1"/>
  <c r="PL2344" i="1"/>
  <c r="PL2345" i="1"/>
  <c r="PL2281" i="2" l="1" a="1"/>
  <c r="PL2281" i="2" s="1"/>
  <c r="QF2297" i="2" a="1"/>
  <c r="QC2235" i="2" a="1"/>
  <c r="PL2341" i="1"/>
  <c r="PL2338" i="1" s="1"/>
  <c r="PL2335" i="1" s="1"/>
  <c r="PI2330" i="1" s="1" a="1"/>
  <c r="QF2361" i="1"/>
  <c r="QF2359" i="1"/>
  <c r="QF2360" i="1"/>
  <c r="PL2284" i="2" l="1"/>
  <c r="PL2282" i="2"/>
  <c r="PL2283" i="2"/>
  <c r="QC2237" i="2"/>
  <c r="QC2236" i="2"/>
  <c r="QC2235" i="2"/>
  <c r="QF2298" i="2"/>
  <c r="QF2299" i="2"/>
  <c r="QF2297" i="2"/>
  <c r="PI2330" i="1"/>
  <c r="PI2325" i="1" s="1" a="1"/>
  <c r="PI2331" i="1"/>
  <c r="PI2326" i="1" s="1"/>
  <c r="PI2332" i="1"/>
  <c r="PI2327" i="1" s="1"/>
  <c r="QF2355" i="1"/>
  <c r="QC2350" i="1" a="1"/>
  <c r="PI2325" i="1" l="1"/>
  <c r="PI2318" i="1" s="1" a="1"/>
  <c r="PL2276" i="2" a="1"/>
  <c r="PL2279" i="2" s="1"/>
  <c r="PL2273" i="2" s="1"/>
  <c r="QF2281" i="2" a="1"/>
  <c r="QF2281" i="2" s="1"/>
  <c r="QC2352" i="1"/>
  <c r="QC2350" i="1"/>
  <c r="QC2351" i="1"/>
  <c r="PI2320" i="1"/>
  <c r="PI2319" i="1"/>
  <c r="PI2318" i="1" l="1"/>
  <c r="PL2276" i="2"/>
  <c r="PL2278" i="2"/>
  <c r="PL2272" i="2" s="1"/>
  <c r="PL2277" i="2"/>
  <c r="PL2271" i="2" s="1"/>
  <c r="QF2284" i="2"/>
  <c r="QF2282" i="2"/>
  <c r="QF2283" i="2"/>
  <c r="PI2235" i="1" a="1"/>
  <c r="PL2297" i="1" a="1"/>
  <c r="QF2344" i="1" a="1"/>
  <c r="QF2276" i="2" l="1" a="1"/>
  <c r="QF2279" i="2" s="1"/>
  <c r="QF2273" i="2" s="1"/>
  <c r="PL2270" i="2" a="1"/>
  <c r="PL2270" i="2"/>
  <c r="PL2261" i="2" s="1" a="1"/>
  <c r="PL2256" i="2" a="1"/>
  <c r="QF2344" i="1"/>
  <c r="QF2345" i="1"/>
  <c r="QF2346" i="1"/>
  <c r="PL2299" i="1"/>
  <c r="PL2298" i="1"/>
  <c r="PL2297" i="1"/>
  <c r="PL2281" i="1" s="1" a="1"/>
  <c r="PI2235" i="1"/>
  <c r="PI2237" i="1"/>
  <c r="PI2236" i="1"/>
  <c r="QF2278" i="2" l="1"/>
  <c r="QF2272" i="2" s="1"/>
  <c r="QF2277" i="2"/>
  <c r="QF2271" i="2" s="1"/>
  <c r="QF2276" i="2"/>
  <c r="PL2261" i="2"/>
  <c r="PL2256" i="2" s="1"/>
  <c r="PL2247" i="2" s="1" a="1"/>
  <c r="PL2263" i="2"/>
  <c r="PL2262" i="2"/>
  <c r="PL2258" i="2"/>
  <c r="PL2257" i="2"/>
  <c r="QF2341" i="1"/>
  <c r="QF2338" i="1" s="1"/>
  <c r="QF2335" i="1" s="1"/>
  <c r="QC2330" i="1" s="1" a="1"/>
  <c r="PL2284" i="1"/>
  <c r="PL2283" i="1"/>
  <c r="PL2282" i="1"/>
  <c r="PL2281" i="1"/>
  <c r="QF2270" i="2" l="1" a="1"/>
  <c r="QF2270" i="2"/>
  <c r="QF2261" i="2" s="1" a="1"/>
  <c r="QC2331" i="1"/>
  <c r="QC2332" i="1"/>
  <c r="QC2330" i="1"/>
  <c r="PL2276" i="1" a="1"/>
  <c r="PL2278" i="1" s="1"/>
  <c r="PL2249" i="2"/>
  <c r="PL2248" i="2"/>
  <c r="PL2247" i="2"/>
  <c r="PL2242" i="2" s="1" a="1"/>
  <c r="QC2325" i="1" a="1"/>
  <c r="QF2263" i="2" l="1"/>
  <c r="QF2258" i="2" s="1"/>
  <c r="QF2249" i="2" s="1"/>
  <c r="QF2261" i="2"/>
  <c r="QF2262" i="2"/>
  <c r="QF2257" i="2" s="1"/>
  <c r="PL2279" i="1"/>
  <c r="PL2276" i="1"/>
  <c r="PL2270" i="1" s="1" a="1"/>
  <c r="PL2277" i="1"/>
  <c r="PL2271" i="1" s="1"/>
  <c r="PL2244" i="2"/>
  <c r="PL2243" i="2"/>
  <c r="PL2242" i="2"/>
  <c r="PL2231" i="2" s="1" a="1"/>
  <c r="QF2248" i="2"/>
  <c r="PL2273" i="1"/>
  <c r="PL2272" i="1"/>
  <c r="QC2326" i="1"/>
  <c r="QC2327" i="1"/>
  <c r="QC2325" i="1"/>
  <c r="QC2318" i="1" s="1" a="1"/>
  <c r="QF2256" i="2" l="1" a="1"/>
  <c r="QF2256" i="2"/>
  <c r="PL2270" i="1"/>
  <c r="PL2261" i="1" s="1" a="1"/>
  <c r="PL2263" i="1" s="1"/>
  <c r="QF2244" i="2"/>
  <c r="QF2243" i="2"/>
  <c r="PL2233" i="2"/>
  <c r="PL2232" i="2"/>
  <c r="PL2231" i="2"/>
  <c r="PL2226" i="2" s="1" a="1"/>
  <c r="QC2320" i="1"/>
  <c r="QC2319" i="1"/>
  <c r="QC2318" i="1"/>
  <c r="QF2247" i="2" l="1" a="1"/>
  <c r="QF2247" i="2"/>
  <c r="PL2261" i="1"/>
  <c r="PL2256" i="1" s="1" a="1"/>
  <c r="PL2262" i="1"/>
  <c r="PL2257" i="1" s="1"/>
  <c r="PL2228" i="2"/>
  <c r="PL2227" i="2"/>
  <c r="PL2226" i="2"/>
  <c r="QF2231" i="2" a="1"/>
  <c r="QF2297" i="1" a="1"/>
  <c r="QC2235" i="1" a="1"/>
  <c r="PL2258" i="1"/>
  <c r="PL2256" i="1" l="1"/>
  <c r="QF2242" i="2" a="1"/>
  <c r="QF2242" i="2"/>
  <c r="QF2233" i="2"/>
  <c r="QF2232" i="2"/>
  <c r="QF2231" i="2"/>
  <c r="QF2226" i="2" s="1" a="1"/>
  <c r="PL2222" i="2"/>
  <c r="PI2217" i="2" a="1"/>
  <c r="PL2247" i="1" a="1"/>
  <c r="QC2237" i="1"/>
  <c r="QC2236" i="1"/>
  <c r="QC2235" i="1"/>
  <c r="QF2299" i="1"/>
  <c r="QF2298" i="1"/>
  <c r="QF2297" i="1"/>
  <c r="QF2281" i="1" l="1" a="1"/>
  <c r="QF2283" i="1" s="1"/>
  <c r="PI2219" i="2"/>
  <c r="PI2218" i="2"/>
  <c r="PI2217" i="2"/>
  <c r="PL2211" i="2" s="1" a="1"/>
  <c r="QF2228" i="2"/>
  <c r="QF2227" i="2"/>
  <c r="QF2226" i="2"/>
  <c r="PL2249" i="1"/>
  <c r="PL2248" i="1"/>
  <c r="PL2247" i="1"/>
  <c r="PL2242" i="1" s="1" a="1"/>
  <c r="QF2282" i="1" l="1"/>
  <c r="QF2281" i="1"/>
  <c r="QF2284" i="1"/>
  <c r="QF2222" i="2"/>
  <c r="QC2217" i="2" s="1" a="1"/>
  <c r="PL2211" i="2"/>
  <c r="PL2212" i="2"/>
  <c r="PL2213" i="2"/>
  <c r="PL2244" i="1"/>
  <c r="PL2243" i="1"/>
  <c r="PL2242" i="1"/>
  <c r="PL2231" i="1" s="1" a="1"/>
  <c r="QF2276" i="1" l="1" a="1"/>
  <c r="QF2279" i="1" s="1"/>
  <c r="QF2273" i="1" s="1"/>
  <c r="PL2208" i="2"/>
  <c r="PL2205" i="2" s="1"/>
  <c r="PL2202" i="2" s="1"/>
  <c r="PI2197" i="2" s="1" a="1"/>
  <c r="QC2217" i="2"/>
  <c r="QC2218" i="2"/>
  <c r="QC2219" i="2"/>
  <c r="PL2233" i="1"/>
  <c r="PL2232" i="1"/>
  <c r="PL2231" i="1"/>
  <c r="PL2226" i="1" s="1" a="1"/>
  <c r="QF2278" i="1" l="1"/>
  <c r="QF2272" i="1" s="1"/>
  <c r="QF2277" i="1"/>
  <c r="QF2271" i="1" s="1"/>
  <c r="QF2276" i="1"/>
  <c r="QF2270" i="1" s="1" a="1"/>
  <c r="QF2270" i="1"/>
  <c r="QF2261" i="1" s="1" a="1"/>
  <c r="QF2262" i="1" s="1"/>
  <c r="PI2199" i="2"/>
  <c r="PI2194" i="2" s="1"/>
  <c r="PI2197" i="2"/>
  <c r="PI2192" i="2" s="1" a="1"/>
  <c r="PI2198" i="2"/>
  <c r="PI2193" i="2" s="1"/>
  <c r="QF2211" i="2" a="1"/>
  <c r="PL2228" i="1"/>
  <c r="PL2227" i="1"/>
  <c r="PL2226" i="1"/>
  <c r="PI2192" i="2" l="1"/>
  <c r="PI2185" i="2" s="1" a="1"/>
  <c r="QF2263" i="1"/>
  <c r="QF2261" i="1"/>
  <c r="QF2256" i="1" s="1" a="1"/>
  <c r="QF2213" i="2"/>
  <c r="QF2212" i="2"/>
  <c r="QF2211" i="2"/>
  <c r="PI2187" i="2"/>
  <c r="PI2186" i="2"/>
  <c r="PI2185" i="2"/>
  <c r="PT2080" i="2" s="1" a="1"/>
  <c r="PL2222" i="1"/>
  <c r="PI2217" i="1" s="1" a="1"/>
  <c r="QF2258" i="1"/>
  <c r="QF2257" i="1"/>
  <c r="QF2256" i="1" l="1"/>
  <c r="QF2247" i="1" s="1" a="1"/>
  <c r="QF2208" i="2"/>
  <c r="QF2205" i="2" s="1"/>
  <c r="QF2202" i="2" s="1"/>
  <c r="QC2197" i="2" s="1" a="1"/>
  <c r="PT2080" i="2"/>
  <c r="PT2081" i="2"/>
  <c r="PT2082" i="2"/>
  <c r="PI2218" i="1"/>
  <c r="PI2219" i="1"/>
  <c r="PI2217" i="1"/>
  <c r="PL2211" i="1" s="1" a="1"/>
  <c r="QF2249" i="1"/>
  <c r="QF2248" i="1"/>
  <c r="QF2247" i="1" l="1"/>
  <c r="QF2242" i="1" s="1" a="1"/>
  <c r="QC2198" i="2"/>
  <c r="QC2197" i="2"/>
  <c r="QC2192" i="2" s="1" a="1"/>
  <c r="QC2199" i="2"/>
  <c r="QC2194" i="2" s="1"/>
  <c r="QC2193" i="2"/>
  <c r="RG2034" i="2" a="1"/>
  <c r="LU2034" i="2" a="1"/>
  <c r="PI1731" i="2" a="1"/>
  <c r="QF2244" i="1"/>
  <c r="QF2243" i="1"/>
  <c r="PL2213" i="1"/>
  <c r="PL2212" i="1"/>
  <c r="PL2211" i="1"/>
  <c r="QF2242" i="1" l="1"/>
  <c r="QC2192" i="2"/>
  <c r="QC2185" i="2" s="1" a="1"/>
  <c r="PL2208" i="1"/>
  <c r="PL2205" i="1" s="1"/>
  <c r="PL2202" i="1" s="1"/>
  <c r="PI2197" i="1" s="1" a="1"/>
  <c r="PI1733" i="2"/>
  <c r="PI1732" i="2"/>
  <c r="PI1731" i="2"/>
  <c r="LU2036" i="2"/>
  <c r="LU2035" i="2"/>
  <c r="LU2034" i="2"/>
  <c r="QC2185" i="2"/>
  <c r="QF2080" i="2" s="1" a="1"/>
  <c r="QC2186" i="2"/>
  <c r="QC2187" i="2"/>
  <c r="RG2036" i="2"/>
  <c r="RG2035" i="2"/>
  <c r="RG2034" i="2"/>
  <c r="QF2231" i="1" a="1"/>
  <c r="PI2197" i="1" l="1"/>
  <c r="PI2192" i="1" s="1" a="1"/>
  <c r="PI2198" i="1"/>
  <c r="PI2193" i="1" s="1"/>
  <c r="PI2199" i="1"/>
  <c r="PI2194" i="1" s="1"/>
  <c r="QF2082" i="2"/>
  <c r="QF2081" i="2"/>
  <c r="QF2080" i="2"/>
  <c r="RG2024" i="2" a="1"/>
  <c r="RQ2034" i="2" a="1"/>
  <c r="SA2034" i="2" a="1"/>
  <c r="LU2024" i="2" a="1"/>
  <c r="ME2034" i="2" a="1"/>
  <c r="MO2034" i="2" a="1"/>
  <c r="QF2233" i="1"/>
  <c r="QF2232" i="1"/>
  <c r="QF2231" i="1"/>
  <c r="PI2192" i="1" l="1"/>
  <c r="LU2024" i="2"/>
  <c r="LU2027" i="2"/>
  <c r="LU2025" i="2"/>
  <c r="LU2026" i="2"/>
  <c r="MO2035" i="2"/>
  <c r="MO2036" i="2"/>
  <c r="MO2034" i="2"/>
  <c r="SA2035" i="2"/>
  <c r="SA2034" i="2"/>
  <c r="SA2036" i="2"/>
  <c r="ME2036" i="2"/>
  <c r="ME2035" i="2"/>
  <c r="ME2034" i="2"/>
  <c r="RQ2036" i="2"/>
  <c r="RQ2035" i="2"/>
  <c r="RQ2034" i="2"/>
  <c r="RQ2024" i="2" s="1" a="1"/>
  <c r="RG2024" i="2"/>
  <c r="RG2027" i="2"/>
  <c r="RG2025" i="2"/>
  <c r="RG2026" i="2"/>
  <c r="SQ2034" i="2" a="1"/>
  <c r="NE2034" i="2" a="1"/>
  <c r="QC1731" i="2" a="1"/>
  <c r="PI2185" i="1" a="1"/>
  <c r="QF2226" i="1" a="1"/>
  <c r="MO2024" i="2" l="1" a="1"/>
  <c r="MO2026" i="2" s="1"/>
  <c r="QC1733" i="2"/>
  <c r="QC1732" i="2"/>
  <c r="QC1731" i="2"/>
  <c r="RQ2027" i="2"/>
  <c r="RQ2026" i="2"/>
  <c r="RQ2024" i="2"/>
  <c r="RJ1952" i="2" s="1" a="1"/>
  <c r="RQ2025" i="2"/>
  <c r="NE2036" i="2"/>
  <c r="NE2035" i="2"/>
  <c r="NE2034" i="2"/>
  <c r="RD1952" i="2" a="1"/>
  <c r="SQ2036" i="2"/>
  <c r="SQ2035" i="2"/>
  <c r="SQ2034" i="2"/>
  <c r="SA2024" i="2" a="1"/>
  <c r="ME2024" i="2" a="1"/>
  <c r="LR1952" i="2" a="1"/>
  <c r="QF2226" i="1"/>
  <c r="QF2227" i="1"/>
  <c r="QF2228" i="1"/>
  <c r="PI2186" i="1"/>
  <c r="PI2187" i="1"/>
  <c r="PI2185" i="1"/>
  <c r="PT2080" i="1" s="1" a="1"/>
  <c r="MO2027" i="2" l="1"/>
  <c r="MO2024" i="2"/>
  <c r="MO2025" i="2"/>
  <c r="SA2027" i="2"/>
  <c r="SA2026" i="2"/>
  <c r="SA2025" i="2"/>
  <c r="SA2024" i="2"/>
  <c r="RH1863" i="2" s="1" a="1"/>
  <c r="ME2027" i="2"/>
  <c r="ME2024" i="2"/>
  <c r="LX1952" i="2" s="1" a="1"/>
  <c r="ME2026" i="2"/>
  <c r="ME2025" i="2"/>
  <c r="LV1863" i="2" a="1"/>
  <c r="LR1954" i="2"/>
  <c r="LR1953" i="2"/>
  <c r="LR1952" i="2"/>
  <c r="LR1955" i="2"/>
  <c r="RJ1955" i="2"/>
  <c r="RJ1954" i="2"/>
  <c r="RJ1953" i="2"/>
  <c r="RJ1952" i="2"/>
  <c r="ST1952" i="2" s="1" a="1"/>
  <c r="RD1955" i="2"/>
  <c r="RD1954" i="2"/>
  <c r="RD1953" i="2"/>
  <c r="RD1952" i="2"/>
  <c r="NO2034" i="2" a="1"/>
  <c r="NY2034" i="2" a="1"/>
  <c r="NE2024" i="2" a="1"/>
  <c r="TK2034" i="2" a="1"/>
  <c r="TA2034" i="2" a="1"/>
  <c r="SQ2024" i="2" a="1"/>
  <c r="PT2082" i="1"/>
  <c r="PT2081" i="1"/>
  <c r="PT2080" i="1"/>
  <c r="QF2222" i="1"/>
  <c r="QC2217" i="1" s="1" a="1"/>
  <c r="NY2035" i="2" l="1"/>
  <c r="NY2036" i="2"/>
  <c r="NY2034" i="2"/>
  <c r="RN1952" i="2" a="1"/>
  <c r="RG1943" i="2" a="1"/>
  <c r="RG1943" i="2" s="1"/>
  <c r="RG1940" i="2" s="1"/>
  <c r="RG1931" i="2" s="1" a="1"/>
  <c r="RG1931" i="2" s="1"/>
  <c r="RG1920" i="2" s="1"/>
  <c r="NO2036" i="2"/>
  <c r="NO2035" i="2"/>
  <c r="NO2034" i="2"/>
  <c r="MB1952" i="2" a="1"/>
  <c r="RH1864" i="2"/>
  <c r="RH1865" i="2"/>
  <c r="RH1863" i="2"/>
  <c r="RH1866" i="2"/>
  <c r="LV1865" i="2"/>
  <c r="LV1864" i="2"/>
  <c r="LV1863" i="2"/>
  <c r="NF1863" i="2" s="1" a="1"/>
  <c r="LV1866" i="2"/>
  <c r="SQ2027" i="2"/>
  <c r="SQ2025" i="2"/>
  <c r="SQ2026" i="2"/>
  <c r="SQ2024" i="2"/>
  <c r="SN1952" i="2" s="1" a="1"/>
  <c r="NE2025" i="2"/>
  <c r="NE2027" i="2"/>
  <c r="NE2026" i="2"/>
  <c r="NE2024" i="2"/>
  <c r="TA2036" i="2"/>
  <c r="TA2035" i="2"/>
  <c r="TA2034" i="2"/>
  <c r="LX1955" i="2"/>
  <c r="LX1954" i="2"/>
  <c r="LX1952" i="2"/>
  <c r="LX1953" i="2"/>
  <c r="ST1955" i="2"/>
  <c r="ST1954" i="2"/>
  <c r="ST1953" i="2"/>
  <c r="ST1952" i="2"/>
  <c r="TK2035" i="2"/>
  <c r="TK2034" i="2"/>
  <c r="TK2036" i="2"/>
  <c r="QC2219" i="1"/>
  <c r="QC2218" i="1"/>
  <c r="QC2217" i="1"/>
  <c r="QF2211" i="1" s="1" a="1"/>
  <c r="RG2034" i="1" a="1"/>
  <c r="LU2034" i="1" a="1"/>
  <c r="PI1731" i="1" a="1"/>
  <c r="LU1943" i="2" l="1" a="1"/>
  <c r="LU1943" i="2" s="1"/>
  <c r="LU1940" i="2" s="1"/>
  <c r="LU1931" i="2" s="1" a="1"/>
  <c r="LU1931" i="2" s="1"/>
  <c r="LU1920" i="2" s="1"/>
  <c r="NO2024" i="2" a="1"/>
  <c r="NO2026" i="2" s="1"/>
  <c r="TA2024" i="2" a="1"/>
  <c r="TA2026" i="2" s="1"/>
  <c r="NY2024" i="2" a="1"/>
  <c r="NY2026" i="2" s="1"/>
  <c r="LU1911" i="2"/>
  <c r="ME1911" i="2"/>
  <c r="MB1954" i="2"/>
  <c r="MB1953" i="2"/>
  <c r="MB1952" i="2"/>
  <c r="MB1955" i="2"/>
  <c r="NH1952" i="2" a="1"/>
  <c r="SN1954" i="2"/>
  <c r="SN1953" i="2"/>
  <c r="SN1952" i="2"/>
  <c r="SN1955" i="2"/>
  <c r="NF1864" i="2"/>
  <c r="NF1863" i="2"/>
  <c r="NF1866" i="2"/>
  <c r="NF1865" i="2"/>
  <c r="RN1953" i="2"/>
  <c r="RN1955" i="2"/>
  <c r="RN1954" i="2"/>
  <c r="RN1952" i="2"/>
  <c r="TK2024" i="2" a="1"/>
  <c r="NB1952" i="2" a="1"/>
  <c r="RG1911" i="2"/>
  <c r="RQ1911" i="2"/>
  <c r="SR1863" i="2" a="1"/>
  <c r="PI1733" i="1"/>
  <c r="PI1732" i="1"/>
  <c r="PI1731" i="1"/>
  <c r="LU2036" i="1"/>
  <c r="LU2035" i="1"/>
  <c r="LU2034" i="1"/>
  <c r="RG2036" i="1"/>
  <c r="RG2035" i="1"/>
  <c r="RG2034" i="1"/>
  <c r="QF2213" i="1"/>
  <c r="QF2212" i="1"/>
  <c r="QF2211" i="1"/>
  <c r="NO2025" i="2" l="1"/>
  <c r="NO2024" i="2"/>
  <c r="MH1952" i="2" s="1" a="1"/>
  <c r="NO2027" i="2"/>
  <c r="NY2027" i="2"/>
  <c r="QF2208" i="1"/>
  <c r="QF2205" i="1" s="1"/>
  <c r="QF2202" i="1" s="1"/>
  <c r="QC2197" i="1" s="1" a="1"/>
  <c r="TA2027" i="2"/>
  <c r="TA2024" i="2"/>
  <c r="TA2025" i="2"/>
  <c r="NY2024" i="2"/>
  <c r="NY2025" i="2"/>
  <c r="SR1865" i="2"/>
  <c r="SR1864" i="2"/>
  <c r="SR1863" i="2"/>
  <c r="SR1866" i="2"/>
  <c r="RK1914" i="2"/>
  <c r="RD1866" i="2"/>
  <c r="SQ1943" i="2" a="1"/>
  <c r="SQ1943" i="2" s="1"/>
  <c r="SQ1940" i="2" s="1"/>
  <c r="SQ1931" i="2" s="1" a="1"/>
  <c r="SQ1931" i="2" s="1"/>
  <c r="SQ1920" i="2" s="1"/>
  <c r="SX1952" i="2" a="1"/>
  <c r="RU1914" i="2"/>
  <c r="RO1866" i="2"/>
  <c r="NH1952" i="2"/>
  <c r="NH1955" i="2"/>
  <c r="NH1954" i="2"/>
  <c r="NH1953" i="2"/>
  <c r="TK2027" i="2"/>
  <c r="TK2026" i="2"/>
  <c r="TK2025" i="2"/>
  <c r="TK2024" i="2"/>
  <c r="RS1863" i="2" s="1" a="1"/>
  <c r="RT1952" i="2" a="1"/>
  <c r="MG1863" i="2" a="1"/>
  <c r="MH1955" i="2"/>
  <c r="MH1954" i="2"/>
  <c r="MH1953" i="2"/>
  <c r="MH1952" i="2"/>
  <c r="MC1866" i="2"/>
  <c r="MI1914" i="2"/>
  <c r="NB1953" i="2"/>
  <c r="NB1955" i="2"/>
  <c r="NB1954" i="2"/>
  <c r="NB1952" i="2"/>
  <c r="LR1866" i="2"/>
  <c r="LY1914" i="2"/>
  <c r="SA2034" i="1" a="1"/>
  <c r="RG2024" i="1" a="1"/>
  <c r="RQ2034" i="1" a="1"/>
  <c r="MO2034" i="1" a="1"/>
  <c r="LU2024" i="1" a="1"/>
  <c r="ME2034" i="1" a="1"/>
  <c r="QC2197" i="1" l="1"/>
  <c r="QC2192" i="1" s="1" a="1"/>
  <c r="QC2198" i="1"/>
  <c r="QC2199" i="1"/>
  <c r="ME1943" i="2" a="1"/>
  <c r="ME1943" i="2" s="1"/>
  <c r="ME1940" i="2" s="1"/>
  <c r="ME1931" i="2" s="1" a="1"/>
  <c r="ME1931" i="2" s="1"/>
  <c r="MG1866" i="2"/>
  <c r="MG1865" i="2"/>
  <c r="MG1864" i="2"/>
  <c r="MG1863" i="2"/>
  <c r="NQ1863" i="2" s="1" a="1"/>
  <c r="ME1847" i="2" a="1"/>
  <c r="RT1952" i="2"/>
  <c r="RT1955" i="2"/>
  <c r="RT1953" i="2"/>
  <c r="RT1954" i="2"/>
  <c r="NL1952" i="2" a="1"/>
  <c r="NE1943" i="2" a="1"/>
  <c r="NE1943" i="2" s="1"/>
  <c r="NE1940" i="2" s="1"/>
  <c r="NE1931" i="2" s="1" a="1"/>
  <c r="NE1931" i="2" s="1"/>
  <c r="NE1920" i="2" s="1"/>
  <c r="SX1955" i="2"/>
  <c r="SX1954" i="2"/>
  <c r="SX1953" i="2"/>
  <c r="SX1952" i="2"/>
  <c r="NR1952" i="2" a="1"/>
  <c r="RS1863" i="2"/>
  <c r="RS1866" i="2"/>
  <c r="RS1865" i="2"/>
  <c r="RS1864" i="2"/>
  <c r="ME2036" i="1"/>
  <c r="ME2035" i="1"/>
  <c r="ME2034" i="1"/>
  <c r="RQ2036" i="1"/>
  <c r="RQ2035" i="1"/>
  <c r="RQ2034" i="1"/>
  <c r="LU2025" i="1"/>
  <c r="LU2024" i="1"/>
  <c r="LU2026" i="1"/>
  <c r="LU2027" i="1"/>
  <c r="SA2034" i="1"/>
  <c r="SA2036" i="1"/>
  <c r="SA2035" i="1"/>
  <c r="RG2025" i="1"/>
  <c r="RG2024" i="1"/>
  <c r="RD1952" i="1" s="1" a="1"/>
  <c r="RG2026" i="1"/>
  <c r="RG2027" i="1"/>
  <c r="MO2034" i="1"/>
  <c r="MO2036" i="1"/>
  <c r="MO2035" i="1"/>
  <c r="QC2194" i="1"/>
  <c r="QC2193" i="1"/>
  <c r="QC2192" i="1"/>
  <c r="QC2185" i="1" s="1" a="1"/>
  <c r="ME2024" i="1" l="1" a="1"/>
  <c r="ME2024" i="1" s="1"/>
  <c r="LX1952" i="1" s="1" a="1"/>
  <c r="RQ2024" i="1" a="1"/>
  <c r="RQ2024" i="1" s="1"/>
  <c r="RJ1952" i="1" s="1" a="1"/>
  <c r="TC1863" i="2" a="1"/>
  <c r="NL1954" i="2"/>
  <c r="NL1953" i="2"/>
  <c r="NL1952" i="2"/>
  <c r="NL1955" i="2"/>
  <c r="NQ1866" i="2"/>
  <c r="NQ1865" i="2"/>
  <c r="NQ1864" i="2"/>
  <c r="NQ1863" i="2"/>
  <c r="ME1847" i="2"/>
  <c r="ME1848" i="2"/>
  <c r="ME1849" i="2"/>
  <c r="ME1850" i="2"/>
  <c r="NR1955" i="2"/>
  <c r="NR1954" i="2"/>
  <c r="NR1953" i="2"/>
  <c r="NR1952" i="2"/>
  <c r="TD1952" i="2" a="1"/>
  <c r="RQ1943" i="2" a="1"/>
  <c r="RQ1943" i="2" s="1"/>
  <c r="RQ1940" i="2" s="1"/>
  <c r="RQ1931" i="2" s="1" a="1"/>
  <c r="RQ1931" i="2" s="1"/>
  <c r="RQ1847" i="2" a="1"/>
  <c r="SA2024" i="1" a="1"/>
  <c r="SA2025" i="1" s="1"/>
  <c r="RQ2027" i="1"/>
  <c r="LR1952" i="1" a="1"/>
  <c r="RD1954" i="1"/>
  <c r="RD1953" i="1"/>
  <c r="RD1952" i="1"/>
  <c r="RD1955" i="1"/>
  <c r="MO2024" i="1" a="1"/>
  <c r="QC2187" i="1"/>
  <c r="QC2186" i="1"/>
  <c r="QC2185" i="1"/>
  <c r="QF2080" i="1" s="1" a="1"/>
  <c r="ME2025" i="1" l="1"/>
  <c r="LX1953" i="1" s="1"/>
  <c r="ME2026" i="1"/>
  <c r="ME2027" i="1"/>
  <c r="RQ2025" i="1"/>
  <c r="RQ2026" i="1"/>
  <c r="RJ1954" i="1" s="1"/>
  <c r="SA2026" i="1"/>
  <c r="RH1865" i="1" s="1"/>
  <c r="SA2027" i="1"/>
  <c r="RH1866" i="1" s="1"/>
  <c r="SA2024" i="1"/>
  <c r="RH1863" i="1" s="1" a="1"/>
  <c r="NO1943" i="2" a="1"/>
  <c r="NO1943" i="2" s="1"/>
  <c r="NO1940" i="2" s="1"/>
  <c r="NO1931" i="2" s="1" a="1"/>
  <c r="NO1931" i="2" s="1"/>
  <c r="NO1920" i="2" s="1"/>
  <c r="NO1911" i="2" s="1"/>
  <c r="NS1914" i="2" s="1"/>
  <c r="RQ1848" i="2"/>
  <c r="RQ1850" i="2"/>
  <c r="RQ1849" i="2"/>
  <c r="RQ1847" i="2"/>
  <c r="PO1815" i="2" s="1" a="1"/>
  <c r="TD1955" i="2"/>
  <c r="TD1954" i="2"/>
  <c r="TD1952" i="2"/>
  <c r="TD1953" i="2"/>
  <c r="PI1815" i="2" a="1"/>
  <c r="TC1866" i="2"/>
  <c r="TC1865" i="2"/>
  <c r="TC1864" i="2"/>
  <c r="TC1863" i="2"/>
  <c r="LR1954" i="1"/>
  <c r="LR1953" i="1"/>
  <c r="LR1955" i="1"/>
  <c r="LR1952" i="1"/>
  <c r="RH1864" i="1"/>
  <c r="RJ1955" i="1"/>
  <c r="RJ1953" i="1"/>
  <c r="RJ1952" i="1"/>
  <c r="ST1952" i="1" s="1" a="1"/>
  <c r="LX1955" i="1"/>
  <c r="LX1952" i="1"/>
  <c r="LX1954" i="1"/>
  <c r="QF2082" i="1"/>
  <c r="QF2081" i="1"/>
  <c r="QF2080" i="1"/>
  <c r="RN1952" i="1" a="1"/>
  <c r="MO2027" i="1"/>
  <c r="MO2026" i="1"/>
  <c r="MO2025" i="1"/>
  <c r="MO2024" i="1"/>
  <c r="RH1863" i="1" l="1"/>
  <c r="RG1943" i="1" a="1"/>
  <c r="RG1943" i="1" s="1"/>
  <c r="RG1940" i="1" s="1"/>
  <c r="RG1931" i="1" s="1" a="1"/>
  <c r="RG1931" i="1" s="1"/>
  <c r="RG1920" i="1" s="1"/>
  <c r="RQ1911" i="1" s="1"/>
  <c r="TA1943" i="2" a="1"/>
  <c r="TA1943" i="2" s="1"/>
  <c r="TA1940" i="2" s="1"/>
  <c r="TA1931" i="2" s="1" a="1"/>
  <c r="TA1931" i="2" s="1"/>
  <c r="TA1920" i="2" s="1"/>
  <c r="TA1911" i="2" s="1"/>
  <c r="NE1911" i="2"/>
  <c r="NB1866" i="2" s="1"/>
  <c r="NO1847" i="2" s="1" a="1"/>
  <c r="NM1866" i="2"/>
  <c r="PI1815" i="2"/>
  <c r="PI1816" i="2"/>
  <c r="PI1818" i="2"/>
  <c r="PI1817" i="2"/>
  <c r="PO1817" i="2"/>
  <c r="PO1816" i="2"/>
  <c r="PO1815" i="2"/>
  <c r="PO1818" i="2"/>
  <c r="SR1863" i="1" a="1"/>
  <c r="MB1952" i="1" a="1"/>
  <c r="LU1943" i="1" a="1"/>
  <c r="LU1943" i="1" s="1"/>
  <c r="LU1940" i="1" s="1"/>
  <c r="LU1931" i="1" s="1" a="1"/>
  <c r="LU1931" i="1" s="1"/>
  <c r="LU1920" i="1" s="1"/>
  <c r="ST1955" i="1"/>
  <c r="ST1952" i="1"/>
  <c r="ST1954" i="1"/>
  <c r="ST1953" i="1"/>
  <c r="NH1952" i="1" a="1"/>
  <c r="RN1953" i="1"/>
  <c r="RN1952" i="1"/>
  <c r="RN1954" i="1"/>
  <c r="RN1955" i="1"/>
  <c r="SQ2034" i="1" a="1"/>
  <c r="NE2034" i="1" a="1"/>
  <c r="QC1731" i="1" a="1"/>
  <c r="LV1863" i="1" a="1"/>
  <c r="RG1911" i="1" l="1"/>
  <c r="RK1914" i="1" s="1"/>
  <c r="SQ1911" i="2"/>
  <c r="SN1866" i="2" s="1"/>
  <c r="NI1914" i="2"/>
  <c r="TE1914" i="2"/>
  <c r="SY1866" i="2"/>
  <c r="PL1799" i="2" a="1"/>
  <c r="PL1803" i="2" a="1"/>
  <c r="NO1849" i="2"/>
  <c r="NO1850" i="2"/>
  <c r="NO1848" i="2"/>
  <c r="NO1847" i="2"/>
  <c r="QC1815" i="2" s="1" a="1"/>
  <c r="LU1911" i="1"/>
  <c r="ME1911" i="1"/>
  <c r="MB1954" i="1"/>
  <c r="MB1953" i="1"/>
  <c r="MB1955" i="1"/>
  <c r="MB1952" i="1"/>
  <c r="LV1866" i="1"/>
  <c r="LV1865" i="1"/>
  <c r="LV1864" i="1"/>
  <c r="LV1863" i="1"/>
  <c r="NF1863" i="1" s="1" a="1"/>
  <c r="SR1866" i="1"/>
  <c r="SR1865" i="1"/>
  <c r="SR1864" i="1"/>
  <c r="SR1863" i="1"/>
  <c r="NE2036" i="1"/>
  <c r="NE2035" i="1"/>
  <c r="NE2034" i="1"/>
  <c r="RO1866" i="1"/>
  <c r="RU1914" i="1"/>
  <c r="NH1952" i="1"/>
  <c r="NH1955" i="1"/>
  <c r="NH1954" i="1"/>
  <c r="NH1953" i="1"/>
  <c r="QC1732" i="1"/>
  <c r="QC1731" i="1"/>
  <c r="QC1733" i="1"/>
  <c r="SQ2036" i="1"/>
  <c r="SQ2035" i="1"/>
  <c r="SQ2034" i="1"/>
  <c r="SU1914" i="2" l="1"/>
  <c r="RD1866" i="1"/>
  <c r="QC1815" i="2"/>
  <c r="QC1818" i="2"/>
  <c r="QC1817" i="2"/>
  <c r="QC1816" i="2"/>
  <c r="PL1806" i="2"/>
  <c r="PL1805" i="2"/>
  <c r="PL1804" i="2"/>
  <c r="PL1803" i="2"/>
  <c r="PL1801" i="2"/>
  <c r="PL1800" i="2"/>
  <c r="PL1799" i="2"/>
  <c r="PL1789" i="2" s="1" a="1"/>
  <c r="PL1802" i="2"/>
  <c r="TA1847" i="2" a="1"/>
  <c r="NF1866" i="1"/>
  <c r="NF1865" i="1"/>
  <c r="NF1864" i="1"/>
  <c r="NF1863" i="1"/>
  <c r="TK2034" i="1" a="1"/>
  <c r="SQ2024" i="1" a="1"/>
  <c r="TA2034" i="1" a="1"/>
  <c r="NY2034" i="1" a="1"/>
  <c r="NE2024" i="1" a="1"/>
  <c r="NO2034" i="1" a="1"/>
  <c r="MC1866" i="1"/>
  <c r="MI1914" i="1"/>
  <c r="LY1914" i="1"/>
  <c r="LR1866" i="1"/>
  <c r="PL1791" i="2" l="1"/>
  <c r="PL1790" i="2"/>
  <c r="PL1789" i="2"/>
  <c r="PL1796" i="2"/>
  <c r="PL1792" i="2"/>
  <c r="PL1794" i="2"/>
  <c r="PL1793" i="2"/>
  <c r="PL1795" i="2"/>
  <c r="TA1847" i="2"/>
  <c r="TA1850" i="2"/>
  <c r="TA1849" i="2"/>
  <c r="TA1848" i="2"/>
  <c r="QF1799" i="2" a="1"/>
  <c r="SQ2027" i="1"/>
  <c r="SQ2024" i="1"/>
  <c r="SQ2026" i="1"/>
  <c r="SQ2025" i="1"/>
  <c r="NO2036" i="1"/>
  <c r="NO2035" i="1"/>
  <c r="NO2034" i="1"/>
  <c r="NO2024" i="1" s="1" a="1"/>
  <c r="TA2036" i="1"/>
  <c r="TA2035" i="1"/>
  <c r="TA2034" i="1"/>
  <c r="TA2024" i="1" s="1" a="1"/>
  <c r="NE2027" i="1"/>
  <c r="NE2024" i="1"/>
  <c r="NE2026" i="1"/>
  <c r="NE2025" i="1"/>
  <c r="TK2034" i="1"/>
  <c r="TK2036" i="1"/>
  <c r="TK2035" i="1"/>
  <c r="NY2034" i="1"/>
  <c r="NY2036" i="1"/>
  <c r="NY2035" i="1"/>
  <c r="PL1780" i="2" l="1" a="1"/>
  <c r="PL1782" i="2" s="1"/>
  <c r="QI1815" i="2" a="1"/>
  <c r="QF1799" i="2"/>
  <c r="QF1800" i="2"/>
  <c r="QF1802" i="2"/>
  <c r="QF1801" i="2"/>
  <c r="TK2024" i="1" a="1"/>
  <c r="TK2025" i="1" s="1"/>
  <c r="TA2027" i="1"/>
  <c r="TA2026" i="1"/>
  <c r="TA2025" i="1"/>
  <c r="TA2024" i="1"/>
  <c r="RT1952" i="1" s="1" a="1"/>
  <c r="NO2027" i="1"/>
  <c r="NO2026" i="1"/>
  <c r="NO2025" i="1"/>
  <c r="NO2024" i="1"/>
  <c r="MH1952" i="1" s="1" a="1"/>
  <c r="NY2024" i="1" a="1"/>
  <c r="SN1952" i="1" a="1"/>
  <c r="NB1952" i="1" a="1"/>
  <c r="PL1781" i="2" l="1"/>
  <c r="PL1780" i="2"/>
  <c r="PL1775" i="2" s="1" a="1"/>
  <c r="QI1817" i="2"/>
  <c r="QI1818" i="2"/>
  <c r="QI1815" i="2"/>
  <c r="QI1816" i="2"/>
  <c r="PL1777" i="2"/>
  <c r="PL1776" i="2"/>
  <c r="PL1775" i="2"/>
  <c r="PL1766" i="2" s="1" a="1"/>
  <c r="TK2026" i="1"/>
  <c r="TK2027" i="1"/>
  <c r="TK2024" i="1"/>
  <c r="SN1955" i="1"/>
  <c r="SN1954" i="1"/>
  <c r="SN1953" i="1"/>
  <c r="SN1952" i="1"/>
  <c r="SQ1943" i="1" s="1" a="1"/>
  <c r="SQ1943" i="1" s="1"/>
  <c r="NY2027" i="1"/>
  <c r="NY2026" i="1"/>
  <c r="NY2025" i="1"/>
  <c r="NY2024" i="1"/>
  <c r="MG1863" i="1" s="1" a="1"/>
  <c r="NB1955" i="1"/>
  <c r="NB1954" i="1"/>
  <c r="NB1953" i="1"/>
  <c r="NB1952" i="1"/>
  <c r="MH1955" i="1"/>
  <c r="MH1954" i="1"/>
  <c r="MH1953" i="1"/>
  <c r="MH1952" i="1"/>
  <c r="RT1953" i="1"/>
  <c r="RT1952" i="1"/>
  <c r="RT1955" i="1"/>
  <c r="RT1954" i="1"/>
  <c r="RS1863" i="1" a="1"/>
  <c r="PL1767" i="2" l="1"/>
  <c r="PL1766" i="2"/>
  <c r="PL1768" i="2"/>
  <c r="QF1803" i="2" a="1"/>
  <c r="MG1866" i="1"/>
  <c r="MG1865" i="1"/>
  <c r="MG1864" i="1"/>
  <c r="MG1863" i="1"/>
  <c r="RS1864" i="1"/>
  <c r="RS1863" i="1"/>
  <c r="RS1865" i="1"/>
  <c r="RS1866" i="1"/>
  <c r="TD1952" i="1" a="1"/>
  <c r="RQ1943" i="1" a="1"/>
  <c r="RQ1943" i="1" s="1"/>
  <c r="RQ1940" i="1" s="1"/>
  <c r="RQ1931" i="1" s="1" a="1"/>
  <c r="RQ1931" i="1" s="1"/>
  <c r="NL1952" i="1" a="1"/>
  <c r="NE1943" i="1" a="1"/>
  <c r="NE1943" i="1" s="1"/>
  <c r="NE1940" i="1" s="1"/>
  <c r="NE1931" i="1" s="1" a="1"/>
  <c r="NE1931" i="1" s="1"/>
  <c r="NE1920" i="1" s="1"/>
  <c r="NR1952" i="1" a="1"/>
  <c r="ME1943" i="1" a="1"/>
  <c r="ME1943" i="1" s="1"/>
  <c r="ME1940" i="1" s="1"/>
  <c r="ME1931" i="1" s="1" a="1"/>
  <c r="ME1931" i="1" s="1"/>
  <c r="SX1952" i="1" a="1"/>
  <c r="SQ1940" i="1"/>
  <c r="SQ1931" i="1" s="1" a="1"/>
  <c r="SQ1931" i="1" s="1"/>
  <c r="SQ1920" i="1" s="1"/>
  <c r="QF1806" i="2" l="1"/>
  <c r="QF1805" i="2"/>
  <c r="QF1804" i="2"/>
  <c r="QF1803" i="2"/>
  <c r="QF1789" i="2" s="1" a="1"/>
  <c r="PL1738" i="2" a="1"/>
  <c r="TD1955" i="1"/>
  <c r="TD1954" i="1"/>
  <c r="TD1953" i="1"/>
  <c r="TD1952" i="1"/>
  <c r="NL1954" i="1"/>
  <c r="NL1953" i="1"/>
  <c r="NL1955" i="1"/>
  <c r="NL1952" i="1"/>
  <c r="TC1863" i="1" a="1"/>
  <c r="RQ1847" i="1" a="1"/>
  <c r="SX1954" i="1"/>
  <c r="SX1953" i="1"/>
  <c r="SX1955" i="1"/>
  <c r="SX1952" i="1"/>
  <c r="NQ1863" i="1" a="1"/>
  <c r="ME1847" i="1" a="1"/>
  <c r="NR1955" i="1"/>
  <c r="NR1952" i="1"/>
  <c r="NR1954" i="1"/>
  <c r="NR1953" i="1"/>
  <c r="NO1943" i="1" l="1" a="1"/>
  <c r="NO1943" i="1" s="1"/>
  <c r="NO1940" i="1" s="1"/>
  <c r="NO1931" i="1" s="1" a="1"/>
  <c r="NO1931" i="1" s="1"/>
  <c r="NO1920" i="1" s="1"/>
  <c r="NO1911" i="1" s="1"/>
  <c r="NM1866" i="1" s="1"/>
  <c r="QF1796" i="2"/>
  <c r="QF1795" i="2"/>
  <c r="QF1794" i="2"/>
  <c r="QF1793" i="2"/>
  <c r="QF1792" i="2"/>
  <c r="QF1791" i="2"/>
  <c r="QF1790" i="2"/>
  <c r="QF1789" i="2"/>
  <c r="PL1740" i="2"/>
  <c r="PL1739" i="2"/>
  <c r="PL1738" i="2"/>
  <c r="PL1727" i="2" s="1" a="1"/>
  <c r="TA1943" i="1" a="1"/>
  <c r="TA1943" i="1" s="1"/>
  <c r="TA1940" i="1" s="1"/>
  <c r="TA1931" i="1" s="1" a="1"/>
  <c r="TA1931" i="1" s="1"/>
  <c r="TA1920" i="1" s="1"/>
  <c r="ME1850" i="1"/>
  <c r="ME1849" i="1"/>
  <c r="ME1848" i="1"/>
  <c r="ME1847" i="1"/>
  <c r="PI1815" i="1" s="1" a="1"/>
  <c r="TC1866" i="1"/>
  <c r="TC1865" i="1"/>
  <c r="TC1864" i="1"/>
  <c r="TC1863" i="1"/>
  <c r="RQ1847" i="1"/>
  <c r="PO1815" i="1" s="1" a="1"/>
  <c r="RQ1850" i="1"/>
  <c r="RQ1849" i="1"/>
  <c r="RQ1848" i="1"/>
  <c r="NQ1866" i="1"/>
  <c r="NQ1865" i="1"/>
  <c r="NQ1864" i="1"/>
  <c r="NQ1863" i="1"/>
  <c r="QF1780" i="2" l="1" a="1"/>
  <c r="QF1782" i="2" s="1"/>
  <c r="NE1911" i="1"/>
  <c r="NB1866" i="1" s="1"/>
  <c r="NO1847" i="1" s="1" a="1"/>
  <c r="NS1914" i="1"/>
  <c r="PL1728" i="2"/>
  <c r="PL1727" i="2"/>
  <c r="PL1722" i="2" s="1" a="1"/>
  <c r="PL1729" i="2"/>
  <c r="TA1911" i="1"/>
  <c r="SQ1911" i="1"/>
  <c r="PO1816" i="1"/>
  <c r="PO1815" i="1"/>
  <c r="PL1803" i="1" s="1" a="1"/>
  <c r="PO1817" i="1"/>
  <c r="PO1818" i="1"/>
  <c r="PI1815" i="1"/>
  <c r="PL1799" i="1" s="1" a="1"/>
  <c r="PI1818" i="1"/>
  <c r="PI1816" i="1"/>
  <c r="PI1817" i="1"/>
  <c r="NI1914" i="1" l="1"/>
  <c r="QF1781" i="2"/>
  <c r="QF1780" i="2"/>
  <c r="QF1775" i="2" s="1" a="1"/>
  <c r="PL1724" i="2"/>
  <c r="PL1723" i="2"/>
  <c r="PL1722" i="2"/>
  <c r="QF1777" i="2"/>
  <c r="QF1776" i="2"/>
  <c r="QF1775" i="2"/>
  <c r="QF1766" i="2" s="1" a="1"/>
  <c r="PL1806" i="1"/>
  <c r="PL1805" i="1"/>
  <c r="PL1803" i="1"/>
  <c r="PL1804" i="1"/>
  <c r="PL1800" i="1"/>
  <c r="PL1799" i="1"/>
  <c r="PL1789" i="1" s="1" a="1"/>
  <c r="PL1801" i="1"/>
  <c r="PL1802" i="1"/>
  <c r="SN1866" i="1"/>
  <c r="TA1847" i="1" s="1" a="1"/>
  <c r="SU1914" i="1"/>
  <c r="NO1850" i="1"/>
  <c r="NO1849" i="1"/>
  <c r="NO1848" i="1"/>
  <c r="NO1847" i="1"/>
  <c r="TE1914" i="1"/>
  <c r="SY1866" i="1"/>
  <c r="PL1718" i="2" l="1"/>
  <c r="PI1713" i="2" a="1"/>
  <c r="QF1768" i="2"/>
  <c r="QF1767" i="2"/>
  <c r="QF1766" i="2"/>
  <c r="QF1738" i="2" s="1" a="1"/>
  <c r="TA1848" i="1"/>
  <c r="TA1847" i="1"/>
  <c r="TA1849" i="1"/>
  <c r="TA1850" i="1"/>
  <c r="PL1790" i="1"/>
  <c r="PL1789" i="1"/>
  <c r="PL1796" i="1"/>
  <c r="PL1795" i="1"/>
  <c r="PL1794" i="1"/>
  <c r="PL1793" i="1"/>
  <c r="PL1792" i="1"/>
  <c r="PL1791" i="1"/>
  <c r="QC1815" i="1" a="1"/>
  <c r="PI1715" i="2" l="1"/>
  <c r="PI1714" i="2"/>
  <c r="PI1713" i="2"/>
  <c r="PL1707" i="2" s="1" a="1"/>
  <c r="QF1740" i="2"/>
  <c r="QF1739" i="2"/>
  <c r="QF1738" i="2"/>
  <c r="QF1727" i="2" s="1" a="1"/>
  <c r="PL1780" i="1" a="1"/>
  <c r="QI1815" i="1" a="1"/>
  <c r="QC1818" i="1"/>
  <c r="QC1817" i="1"/>
  <c r="QC1816" i="1"/>
  <c r="QC1815" i="1"/>
  <c r="QF1799" i="1" s="1" a="1"/>
  <c r="PL1709" i="2" l="1"/>
  <c r="PL1708" i="2"/>
  <c r="PL1707" i="2"/>
  <c r="QF1729" i="2"/>
  <c r="QF1728" i="2"/>
  <c r="QF1727" i="2"/>
  <c r="QF1722" i="2" s="1" a="1"/>
  <c r="QF1799" i="1"/>
  <c r="QF1802" i="1"/>
  <c r="QF1801" i="1"/>
  <c r="QF1800" i="1"/>
  <c r="QI1818" i="1"/>
  <c r="QI1817" i="1"/>
  <c r="QI1816" i="1"/>
  <c r="QI1815" i="1"/>
  <c r="QF1803" i="1" s="1" a="1"/>
  <c r="PL1781" i="1"/>
  <c r="PL1780" i="1"/>
  <c r="PL1775" i="1" s="1" a="1"/>
  <c r="PL1782" i="1"/>
  <c r="PL1704" i="2" l="1"/>
  <c r="PL1701" i="2" s="1"/>
  <c r="PL1698" i="2" s="1"/>
  <c r="PI1693" i="2" s="1" a="1"/>
  <c r="QF1724" i="2"/>
  <c r="QF1723" i="2"/>
  <c r="QF1722" i="2"/>
  <c r="PL1777" i="1"/>
  <c r="PL1776" i="1"/>
  <c r="PL1775" i="1"/>
  <c r="QF1806" i="1"/>
  <c r="QF1805" i="1"/>
  <c r="QF1804" i="1"/>
  <c r="QF1803" i="1"/>
  <c r="QF1789" i="1" a="1"/>
  <c r="PI1693" i="2" l="1"/>
  <c r="PI1688" i="2" s="1" a="1"/>
  <c r="PI1694" i="2"/>
  <c r="PI1695" i="2"/>
  <c r="QF1718" i="2"/>
  <c r="QC1713" i="2" a="1"/>
  <c r="PI1690" i="2"/>
  <c r="PI1689" i="2"/>
  <c r="PI1688" i="2"/>
  <c r="PI1681" i="2" s="1" a="1"/>
  <c r="PL1766" i="1" a="1"/>
  <c r="QF1796" i="1"/>
  <c r="QF1795" i="1"/>
  <c r="QF1794" i="1"/>
  <c r="QF1793" i="1"/>
  <c r="QF1792" i="1"/>
  <c r="QF1791" i="1"/>
  <c r="QF1790" i="1"/>
  <c r="QF1789" i="1"/>
  <c r="QF1780" i="1" l="1" a="1"/>
  <c r="QF1782" i="1" s="1"/>
  <c r="PI1683" i="2"/>
  <c r="PI1682" i="2"/>
  <c r="PI1681" i="2"/>
  <c r="QC1715" i="2"/>
  <c r="QC1714" i="2"/>
  <c r="QC1713" i="2"/>
  <c r="QF1707" i="2" s="1" a="1"/>
  <c r="PL1768" i="1"/>
  <c r="PL1767" i="1"/>
  <c r="PL1766" i="1"/>
  <c r="PL1738" i="1" s="1" a="1"/>
  <c r="QF1780" i="1" l="1"/>
  <c r="QF1775" i="1" s="1" a="1"/>
  <c r="QF1781" i="1"/>
  <c r="QF1776" i="1" s="1"/>
  <c r="QF1707" i="2"/>
  <c r="QF1708" i="2"/>
  <c r="QF1709" i="2"/>
  <c r="RG1584" i="2" a="1"/>
  <c r="LU1584" i="2" a="1"/>
  <c r="PI1281" i="2" a="1"/>
  <c r="PL1739" i="1"/>
  <c r="PL1738" i="1"/>
  <c r="PL1740" i="1"/>
  <c r="QF1777" i="1"/>
  <c r="QF1775" i="1"/>
  <c r="QF1766" i="1" s="1" a="1"/>
  <c r="RG1586" i="2" l="1"/>
  <c r="RG1585" i="2"/>
  <c r="RG1584" i="2"/>
  <c r="PI1281" i="2"/>
  <c r="PI1283" i="2"/>
  <c r="PI1282" i="2"/>
  <c r="LU1586" i="2"/>
  <c r="LU1585" i="2"/>
  <c r="LU1584" i="2"/>
  <c r="LU1574" i="2" s="1" a="1"/>
  <c r="QF1704" i="2"/>
  <c r="QF1701" i="2" s="1"/>
  <c r="QF1698" i="2" s="1"/>
  <c r="QC1693" i="2" s="1" a="1"/>
  <c r="QF1767" i="1"/>
  <c r="QF1766" i="1"/>
  <c r="QF1768" i="1"/>
  <c r="PL1727" i="1" a="1"/>
  <c r="RG1574" i="2" l="1" a="1"/>
  <c r="RG1576" i="2" s="1"/>
  <c r="LU1577" i="2"/>
  <c r="LU1576" i="2"/>
  <c r="LU1575" i="2"/>
  <c r="LU1574" i="2"/>
  <c r="LR1502" i="2" s="1" a="1"/>
  <c r="QC1693" i="2"/>
  <c r="QC1694" i="2"/>
  <c r="QC1695" i="2"/>
  <c r="PL1729" i="1"/>
  <c r="PL1728" i="1"/>
  <c r="PL1727" i="1"/>
  <c r="PL1722" i="1" s="1" a="1"/>
  <c r="QF1738" i="1" a="1"/>
  <c r="RG1577" i="2" l="1"/>
  <c r="RD1505" i="2" s="1"/>
  <c r="RG1574" i="2"/>
  <c r="RD1502" i="2" s="1" a="1"/>
  <c r="RG1575" i="2"/>
  <c r="QC1688" i="2" a="1"/>
  <c r="RD1502" i="2"/>
  <c r="RD1504" i="2"/>
  <c r="RD1503" i="2"/>
  <c r="LR1505" i="2"/>
  <c r="LR1502" i="2"/>
  <c r="LR1504" i="2"/>
  <c r="LR1503" i="2"/>
  <c r="QF1740" i="1"/>
  <c r="QF1739" i="1"/>
  <c r="QF1738" i="1"/>
  <c r="QF1727" i="1" s="1" a="1"/>
  <c r="PL1723" i="1"/>
  <c r="PL1722" i="1"/>
  <c r="PL1724" i="1"/>
  <c r="MB1502" i="2" l="1" a="1"/>
  <c r="ML1502" i="2" a="1"/>
  <c r="LU1493" i="2" a="1"/>
  <c r="LU1493" i="2" s="1"/>
  <c r="LU1490" i="2" s="1"/>
  <c r="LU1481" i="2" s="1" a="1"/>
  <c r="LU1481" i="2" s="1"/>
  <c r="LU1470" i="2" s="1"/>
  <c r="RN1502" i="2" a="1"/>
  <c r="RG1493" i="2" a="1"/>
  <c r="RG1493" i="2" s="1"/>
  <c r="RG1490" i="2" s="1"/>
  <c r="RG1481" i="2" s="1" a="1"/>
  <c r="RG1481" i="2" s="1"/>
  <c r="RG1470" i="2" s="1"/>
  <c r="RX1502" i="2" a="1"/>
  <c r="QC1690" i="2"/>
  <c r="QC1689" i="2"/>
  <c r="QC1688" i="2"/>
  <c r="QC1681" i="2" s="1" a="1"/>
  <c r="QF1728" i="1"/>
  <c r="QF1727" i="1"/>
  <c r="QF1729" i="1"/>
  <c r="PL1718" i="1"/>
  <c r="PI1713" i="1" s="1" a="1"/>
  <c r="QC1683" i="2" l="1"/>
  <c r="QC1682" i="2"/>
  <c r="QC1681" i="2"/>
  <c r="RN1505" i="2"/>
  <c r="RN1504" i="2"/>
  <c r="RN1503" i="2"/>
  <c r="RN1502" i="2"/>
  <c r="RQ1493" i="2" s="1" a="1"/>
  <c r="RQ1493" i="2" s="1"/>
  <c r="RQ1490" i="2" s="1"/>
  <c r="RQ1481" i="2" s="1" a="1"/>
  <c r="RQ1481" i="2" s="1"/>
  <c r="RQ1470" i="2" s="1"/>
  <c r="RX1502" i="2"/>
  <c r="RX1505" i="2"/>
  <c r="RX1504" i="2"/>
  <c r="RX1503" i="2"/>
  <c r="ML1505" i="2"/>
  <c r="ML1504" i="2"/>
  <c r="ML1503" i="2"/>
  <c r="ML1502" i="2"/>
  <c r="MB1503" i="2"/>
  <c r="MB1502" i="2"/>
  <c r="MB1505" i="2"/>
  <c r="MB1504" i="2"/>
  <c r="PI1715" i="1"/>
  <c r="PI1714" i="1"/>
  <c r="PI1713" i="1"/>
  <c r="QF1722" i="1" a="1"/>
  <c r="MO1493" i="2" l="1" a="1"/>
  <c r="MO1493" i="2" s="1"/>
  <c r="MO1490" i="2" s="1"/>
  <c r="MO1481" i="2" s="1" a="1"/>
  <c r="MO1481" i="2" s="1"/>
  <c r="MO1470" i="2" s="1"/>
  <c r="ME1493" i="2" a="1"/>
  <c r="ME1493" i="2" s="1"/>
  <c r="ME1490" i="2" s="1"/>
  <c r="ME1481" i="2" s="1" a="1"/>
  <c r="ME1481" i="2" s="1"/>
  <c r="ME1470" i="2" s="1"/>
  <c r="SQ1584" i="2" a="1"/>
  <c r="NE1584" i="2" a="1"/>
  <c r="QC1281" i="2" a="1"/>
  <c r="SA1493" i="2" a="1"/>
  <c r="SA1493" i="2" s="1"/>
  <c r="SA1490" i="2" s="1"/>
  <c r="SA1481" i="2" s="1" a="1"/>
  <c r="SA1481" i="2" s="1"/>
  <c r="SA1470" i="2" s="1"/>
  <c r="SA1461" i="2" s="1" a="1"/>
  <c r="SA1461" i="2" s="1"/>
  <c r="MO1461" i="2" a="1"/>
  <c r="RG1461" i="2" a="1"/>
  <c r="QF1724" i="1"/>
  <c r="QF1723" i="1"/>
  <c r="QF1722" i="1"/>
  <c r="PL1707" i="1" a="1"/>
  <c r="MO1461" i="2" l="1"/>
  <c r="RG1461" i="2"/>
  <c r="SE1464" i="2"/>
  <c r="RZ1416" i="2"/>
  <c r="RQ1461" i="2" a="1"/>
  <c r="RQ1461" i="2" s="1"/>
  <c r="QC1283" i="2"/>
  <c r="QC1282" i="2"/>
  <c r="QC1281" i="2"/>
  <c r="RD1416" i="2"/>
  <c r="RK1464" i="2"/>
  <c r="NE1586" i="2"/>
  <c r="NE1585" i="2"/>
  <c r="NE1584" i="2"/>
  <c r="MN1416" i="2"/>
  <c r="MS1464" i="2"/>
  <c r="SQ1586" i="2"/>
  <c r="SQ1585" i="2"/>
  <c r="SQ1584" i="2"/>
  <c r="SQ1574" i="2" s="1" a="1"/>
  <c r="ME1461" i="2" a="1"/>
  <c r="ME1461" i="2" s="1"/>
  <c r="LU1461" i="2" a="1"/>
  <c r="LU1461" i="2" s="1"/>
  <c r="PL1709" i="1"/>
  <c r="PL1708" i="1"/>
  <c r="PL1707" i="1"/>
  <c r="QF1718" i="1"/>
  <c r="QC1713" i="1" s="1" a="1"/>
  <c r="NE1574" i="2" l="1" a="1"/>
  <c r="NE1577" i="2" s="1"/>
  <c r="SQ1576" i="2"/>
  <c r="SQ1574" i="2"/>
  <c r="SN1502" i="2" s="1" a="1"/>
  <c r="SQ1577" i="2"/>
  <c r="SQ1575" i="2"/>
  <c r="RU1464" i="2"/>
  <c r="RO1416" i="2"/>
  <c r="RQ1397" i="2" s="1" a="1"/>
  <c r="MC1416" i="2"/>
  <c r="MI1464" i="2"/>
  <c r="LY1464" i="2"/>
  <c r="LR1416" i="2"/>
  <c r="QC1715" i="1"/>
  <c r="QC1714" i="1"/>
  <c r="QC1713" i="1"/>
  <c r="PL1704" i="1"/>
  <c r="PL1701" i="1" s="1"/>
  <c r="PL1698" i="1" s="1"/>
  <c r="PI1693" i="1" s="1" a="1"/>
  <c r="NE1575" i="2" l="1"/>
  <c r="NE1576" i="2"/>
  <c r="NE1574" i="2"/>
  <c r="RQ1398" i="2"/>
  <c r="RQ1397" i="2"/>
  <c r="RQ1400" i="2"/>
  <c r="RQ1399" i="2"/>
  <c r="ME1397" i="2" a="1"/>
  <c r="NB1502" i="2" a="1"/>
  <c r="SN1503" i="2"/>
  <c r="SN1505" i="2"/>
  <c r="SN1504" i="2"/>
  <c r="SN1502" i="2"/>
  <c r="PI1695" i="1"/>
  <c r="PI1694" i="1"/>
  <c r="PI1693" i="1"/>
  <c r="QF1707" i="1" a="1"/>
  <c r="SX1502" i="2" l="1" a="1"/>
  <c r="SQ1493" i="2" a="1"/>
  <c r="SQ1493" i="2" s="1"/>
  <c r="SQ1490" i="2" s="1"/>
  <c r="SQ1481" i="2" s="1" a="1"/>
  <c r="SQ1481" i="2" s="1"/>
  <c r="SQ1470" i="2" s="1"/>
  <c r="NB1505" i="2"/>
  <c r="NB1502" i="2"/>
  <c r="NB1504" i="2"/>
  <c r="NB1503" i="2"/>
  <c r="PO1365" i="2" a="1"/>
  <c r="ME1400" i="2"/>
  <c r="ME1397" i="2"/>
  <c r="ME1398" i="2"/>
  <c r="ME1399" i="2"/>
  <c r="QF1709" i="1"/>
  <c r="QF1708" i="1"/>
  <c r="QF1707" i="1"/>
  <c r="PI1688" i="1" a="1"/>
  <c r="PO1368" i="2" l="1"/>
  <c r="PO1367" i="2"/>
  <c r="PO1366" i="2"/>
  <c r="PO1365" i="2"/>
  <c r="PL1353" i="2" s="1" a="1"/>
  <c r="NE1493" i="2" a="1"/>
  <c r="NE1493" i="2" s="1"/>
  <c r="NE1490" i="2" s="1"/>
  <c r="NE1481" i="2" s="1" a="1"/>
  <c r="NE1481" i="2" s="1"/>
  <c r="NE1470" i="2" s="1"/>
  <c r="NL1502" i="2" a="1"/>
  <c r="PI1365" i="2" a="1"/>
  <c r="SX1504" i="2"/>
  <c r="SX1503" i="2"/>
  <c r="SX1502" i="2"/>
  <c r="SX1505" i="2"/>
  <c r="PI1690" i="1"/>
  <c r="PI1689" i="1"/>
  <c r="PI1688" i="1"/>
  <c r="QF1704" i="1"/>
  <c r="QF1701" i="1" s="1"/>
  <c r="QF1698" i="1" s="1"/>
  <c r="QC1693" i="1" s="1" a="1"/>
  <c r="TA1493" i="2" l="1" a="1"/>
  <c r="TA1493" i="2" s="1"/>
  <c r="TA1490" i="2" s="1"/>
  <c r="TA1481" i="2" s="1" a="1"/>
  <c r="TA1481" i="2" s="1"/>
  <c r="TA1470" i="2" s="1"/>
  <c r="TH1502" i="2" a="1"/>
  <c r="PL1355" i="2"/>
  <c r="PL1354" i="2"/>
  <c r="PL1353" i="2"/>
  <c r="PL1356" i="2"/>
  <c r="NL1503" i="2"/>
  <c r="NL1502" i="2"/>
  <c r="NL1505" i="2"/>
  <c r="NL1504" i="2"/>
  <c r="PI1366" i="2"/>
  <c r="PI1365" i="2"/>
  <c r="PI1368" i="2"/>
  <c r="PI1367" i="2"/>
  <c r="QC1695" i="1"/>
  <c r="QC1694" i="1"/>
  <c r="QC1693" i="1"/>
  <c r="QC1688" i="1" s="1" a="1"/>
  <c r="PI1681" i="1" a="1"/>
  <c r="NV1502" i="2" l="1" a="1"/>
  <c r="NO1493" i="2" a="1"/>
  <c r="NO1493" i="2" s="1"/>
  <c r="NO1490" i="2" s="1"/>
  <c r="NO1481" i="2" s="1" a="1"/>
  <c r="NO1481" i="2" s="1"/>
  <c r="NO1470" i="2" s="1"/>
  <c r="TH1504" i="2"/>
  <c r="TH1502" i="2"/>
  <c r="TH1505" i="2"/>
  <c r="TH1503" i="2"/>
  <c r="PL1349" i="2" a="1"/>
  <c r="PI1683" i="1"/>
  <c r="PI1682" i="1"/>
  <c r="PI1681" i="1"/>
  <c r="QC1690" i="1"/>
  <c r="QC1689" i="1"/>
  <c r="QC1688" i="1"/>
  <c r="QC1681" i="1" s="1" a="1"/>
  <c r="TK1493" i="2" l="1" a="1"/>
  <c r="TK1493" i="2" s="1"/>
  <c r="TK1490" i="2" s="1"/>
  <c r="TK1481" i="2" s="1" a="1"/>
  <c r="TK1481" i="2" s="1"/>
  <c r="TK1470" i="2" s="1"/>
  <c r="PL1352" i="2"/>
  <c r="PL1351" i="2"/>
  <c r="PL1350" i="2"/>
  <c r="PL1349" i="2"/>
  <c r="PL1339" i="2" s="1" a="1"/>
  <c r="NV1505" i="2"/>
  <c r="NV1504" i="2"/>
  <c r="NV1503" i="2"/>
  <c r="NV1502" i="2"/>
  <c r="QC1683" i="1"/>
  <c r="QC1682" i="1"/>
  <c r="QC1681" i="1"/>
  <c r="RG1584" i="1" a="1"/>
  <c r="LU1584" i="1" a="1"/>
  <c r="PI1281" i="1" a="1"/>
  <c r="NY1493" i="2" l="1" a="1"/>
  <c r="NY1493" i="2" s="1"/>
  <c r="NY1490" i="2" s="1"/>
  <c r="NY1481" i="2" s="1" a="1"/>
  <c r="NY1481" i="2" s="1"/>
  <c r="NY1470" i="2" s="1"/>
  <c r="NY1461" i="2" s="1" a="1"/>
  <c r="NY1461" i="2" s="1"/>
  <c r="OC1464" i="2" s="1"/>
  <c r="NE1461" i="2" a="1"/>
  <c r="NO1461" i="2" a="1"/>
  <c r="PL1342" i="2"/>
  <c r="PL1341" i="2"/>
  <c r="PL1345" i="2"/>
  <c r="PL1346" i="2"/>
  <c r="PL1344" i="2"/>
  <c r="PL1343" i="2"/>
  <c r="PL1340" i="2"/>
  <c r="PL1339" i="2"/>
  <c r="TK1461" i="2" a="1"/>
  <c r="TK1461" i="2" s="1"/>
  <c r="TA1461" i="2" a="1"/>
  <c r="TA1461" i="2" s="1"/>
  <c r="SQ1461" i="2" a="1"/>
  <c r="SQ1461" i="2" s="1"/>
  <c r="PI1283" i="1"/>
  <c r="PI1282" i="1"/>
  <c r="PI1281" i="1"/>
  <c r="RG1586" i="1"/>
  <c r="RG1585" i="1"/>
  <c r="RG1584" i="1"/>
  <c r="LU1586" i="1"/>
  <c r="LU1585" i="1"/>
  <c r="LU1584" i="1"/>
  <c r="SQ1584" i="1" a="1"/>
  <c r="QC1281" i="1" a="1"/>
  <c r="NE1584" i="1" a="1"/>
  <c r="LU1574" i="1" l="1" a="1"/>
  <c r="RG1574" i="1" a="1"/>
  <c r="RG1575" i="1" s="1"/>
  <c r="PL1330" i="2" a="1"/>
  <c r="PL1331" i="2" s="1"/>
  <c r="NX1416" i="2"/>
  <c r="NE1461" i="2"/>
  <c r="NI1464" i="2" s="1"/>
  <c r="NO1461" i="2"/>
  <c r="NM1416" i="2" s="1"/>
  <c r="SU1464" i="2"/>
  <c r="SN1416" i="2"/>
  <c r="SY1416" i="2"/>
  <c r="TE1464" i="2"/>
  <c r="TO1464" i="2"/>
  <c r="TJ1416" i="2"/>
  <c r="NE1586" i="1"/>
  <c r="NE1585" i="1"/>
  <c r="NE1584" i="1"/>
  <c r="QC1282" i="1"/>
  <c r="QC1281" i="1"/>
  <c r="QC1283" i="1"/>
  <c r="LU1577" i="1"/>
  <c r="LU1576" i="1"/>
  <c r="LU1575" i="1"/>
  <c r="LU1574" i="1"/>
  <c r="LR1502" i="1" s="1" a="1"/>
  <c r="SQ1586" i="1"/>
  <c r="SQ1585" i="1"/>
  <c r="SQ1584" i="1"/>
  <c r="RG1574" i="1" l="1"/>
  <c r="RD1502" i="1" s="1" a="1"/>
  <c r="RG1577" i="1"/>
  <c r="RG1576" i="1"/>
  <c r="NS1464" i="2"/>
  <c r="NE1574" i="1" a="1"/>
  <c r="NE1576" i="1" s="1"/>
  <c r="PL1330" i="2"/>
  <c r="PL1325" i="2" s="1" a="1"/>
  <c r="PL1332" i="2"/>
  <c r="NB1416" i="2"/>
  <c r="PL1327" i="2"/>
  <c r="PL1326" i="2"/>
  <c r="PL1325" i="2"/>
  <c r="PL1316" i="2" s="1" a="1"/>
  <c r="TA1397" i="2" a="1"/>
  <c r="NO1397" i="2" a="1"/>
  <c r="LR1505" i="1"/>
  <c r="LR1504" i="1"/>
  <c r="LR1503" i="1"/>
  <c r="LR1502" i="1"/>
  <c r="RD1505" i="1"/>
  <c r="RD1504" i="1"/>
  <c r="RD1503" i="1"/>
  <c r="SQ1574" i="1" a="1"/>
  <c r="RD1502" i="1" l="1"/>
  <c r="RG1493" i="1" s="1" a="1"/>
  <c r="RG1493" i="1" s="1"/>
  <c r="RG1490" i="1" s="1"/>
  <c r="RG1481" i="1" s="1" a="1"/>
  <c r="RG1481" i="1" s="1"/>
  <c r="RG1470" i="1" s="1"/>
  <c r="NE1574" i="1"/>
  <c r="NB1502" i="1" s="1" a="1"/>
  <c r="NE1575" i="1"/>
  <c r="NE1577" i="1"/>
  <c r="PL1318" i="2"/>
  <c r="PL1317" i="2"/>
  <c r="PL1316" i="2"/>
  <c r="PL1288" i="2" s="1" a="1"/>
  <c r="TA1400" i="2"/>
  <c r="TA1399" i="2"/>
  <c r="TA1397" i="2"/>
  <c r="QI1365" i="2" s="1" a="1"/>
  <c r="TA1398" i="2"/>
  <c r="NO1399" i="2"/>
  <c r="NO1400" i="2"/>
  <c r="NO1398" i="2"/>
  <c r="NO1397" i="2"/>
  <c r="QC1365" i="2" s="1" a="1"/>
  <c r="RN1502" i="1" a="1"/>
  <c r="RX1502" i="1" a="1"/>
  <c r="NB1505" i="1"/>
  <c r="NB1504" i="1"/>
  <c r="NB1503" i="1"/>
  <c r="NB1502" i="1"/>
  <c r="MB1502" i="1" a="1"/>
  <c r="ML1502" i="1" a="1"/>
  <c r="LU1493" i="1" a="1"/>
  <c r="LU1493" i="1" s="1"/>
  <c r="LU1490" i="1" s="1"/>
  <c r="LU1481" i="1" s="1" a="1"/>
  <c r="LU1481" i="1" s="1"/>
  <c r="LU1470" i="1" s="1"/>
  <c r="SQ1576" i="1"/>
  <c r="SQ1574" i="1"/>
  <c r="SN1502" i="1" s="1" a="1"/>
  <c r="SQ1575" i="1"/>
  <c r="SQ1577" i="1"/>
  <c r="QC1366" i="2" l="1"/>
  <c r="QC1365" i="2"/>
  <c r="QC1368" i="2"/>
  <c r="QC1367" i="2"/>
  <c r="PL1290" i="2"/>
  <c r="PL1289" i="2"/>
  <c r="PL1288" i="2"/>
  <c r="PL1277" i="2" s="1" a="1"/>
  <c r="QI1368" i="2"/>
  <c r="QI1367" i="2"/>
  <c r="QI1366" i="2"/>
  <c r="QI1365" i="2"/>
  <c r="QF1353" i="2" s="1" a="1"/>
  <c r="SN1505" i="1"/>
  <c r="SN1504" i="1"/>
  <c r="SN1503" i="1"/>
  <c r="SN1502" i="1"/>
  <c r="MB1502" i="1"/>
  <c r="MB1505" i="1"/>
  <c r="MB1504" i="1"/>
  <c r="MB1503" i="1"/>
  <c r="NL1502" i="1" a="1"/>
  <c r="NE1493" i="1" a="1"/>
  <c r="NE1493" i="1" s="1"/>
  <c r="NE1490" i="1" s="1"/>
  <c r="NE1481" i="1" s="1" a="1"/>
  <c r="NE1481" i="1" s="1"/>
  <c r="NE1470" i="1" s="1"/>
  <c r="ML1505" i="1"/>
  <c r="ML1504" i="1"/>
  <c r="ML1503" i="1"/>
  <c r="ML1502" i="1"/>
  <c r="RX1505" i="1"/>
  <c r="RX1504" i="1"/>
  <c r="RX1503" i="1"/>
  <c r="RX1502" i="1"/>
  <c r="RN1502" i="1"/>
  <c r="RN1504" i="1"/>
  <c r="RN1503" i="1"/>
  <c r="RN1505" i="1"/>
  <c r="SA1493" i="1" l="1" a="1"/>
  <c r="SA1493" i="1" s="1"/>
  <c r="SA1490" i="1" s="1"/>
  <c r="SA1481" i="1" s="1" a="1"/>
  <c r="SA1481" i="1" s="1"/>
  <c r="SA1470" i="1" s="1"/>
  <c r="QF1355" i="2"/>
  <c r="QF1354" i="2"/>
  <c r="QF1353" i="2"/>
  <c r="QF1356" i="2"/>
  <c r="PL1279" i="2"/>
  <c r="PL1278" i="2"/>
  <c r="PL1277" i="2"/>
  <c r="PL1272" i="2" s="1" a="1"/>
  <c r="QF1349" i="2" a="1"/>
  <c r="RQ1493" i="1" a="1"/>
  <c r="RQ1493" i="1" s="1"/>
  <c r="RQ1490" i="1" s="1"/>
  <c r="RQ1481" i="1" s="1" a="1"/>
  <c r="RQ1481" i="1" s="1"/>
  <c r="RQ1470" i="1" s="1"/>
  <c r="NL1502" i="1"/>
  <c r="NL1503" i="1"/>
  <c r="NL1505" i="1"/>
  <c r="NL1504" i="1"/>
  <c r="ME1493" i="1" a="1"/>
  <c r="ME1493" i="1" s="1"/>
  <c r="ME1490" i="1" s="1"/>
  <c r="ME1481" i="1" s="1" a="1"/>
  <c r="ME1481" i="1" s="1"/>
  <c r="ME1470" i="1" s="1"/>
  <c r="SX1502" i="1" a="1"/>
  <c r="SQ1493" i="1" a="1"/>
  <c r="SQ1493" i="1" s="1"/>
  <c r="SQ1490" i="1" s="1"/>
  <c r="SQ1481" i="1" s="1" a="1"/>
  <c r="SQ1481" i="1" s="1"/>
  <c r="SQ1470" i="1" s="1"/>
  <c r="MO1493" i="1" a="1"/>
  <c r="MO1493" i="1" s="1"/>
  <c r="MO1490" i="1" s="1"/>
  <c r="MO1481" i="1" s="1" a="1"/>
  <c r="MO1481" i="1" s="1"/>
  <c r="MO1470" i="1" s="1"/>
  <c r="MO1461" i="1" s="1" a="1"/>
  <c r="MO1461" i="1" s="1"/>
  <c r="SA1461" i="1" a="1"/>
  <c r="SA1461" i="1" l="1"/>
  <c r="SE1464" i="1" s="1"/>
  <c r="PL1274" i="2"/>
  <c r="PL1273" i="2"/>
  <c r="PL1272" i="2"/>
  <c r="QF1350" i="2"/>
  <c r="QF1349" i="2"/>
  <c r="QF1339" i="2" s="1" a="1"/>
  <c r="QF1352" i="2"/>
  <c r="QF1351" i="2"/>
  <c r="MN1416" i="1"/>
  <c r="MS1464" i="1"/>
  <c r="SX1502" i="1"/>
  <c r="SX1505" i="1"/>
  <c r="SX1504" i="1"/>
  <c r="SX1503" i="1"/>
  <c r="ME1461" i="1" a="1"/>
  <c r="ME1461" i="1" s="1"/>
  <c r="LU1461" i="1" a="1"/>
  <c r="LU1461" i="1" s="1"/>
  <c r="NV1502" i="1" a="1"/>
  <c r="NO1493" i="1" a="1"/>
  <c r="NO1493" i="1" s="1"/>
  <c r="NO1490" i="1" s="1"/>
  <c r="NO1481" i="1" s="1" a="1"/>
  <c r="NO1481" i="1" s="1"/>
  <c r="NO1470" i="1" s="1"/>
  <c r="RQ1461" i="1" a="1"/>
  <c r="RQ1461" i="1" s="1"/>
  <c r="RG1461" i="1" a="1"/>
  <c r="RG1461" i="1" s="1"/>
  <c r="RZ1416" i="1" l="1"/>
  <c r="PL1268" i="2"/>
  <c r="PI1263" i="2" a="1"/>
  <c r="QF1344" i="2"/>
  <c r="QF1343" i="2"/>
  <c r="QF1342" i="2"/>
  <c r="QF1339" i="2"/>
  <c r="QF1346" i="2"/>
  <c r="QF1345" i="2"/>
  <c r="QF1340" i="2"/>
  <c r="QF1341" i="2"/>
  <c r="RU1464" i="1"/>
  <c r="RO1416" i="1"/>
  <c r="LR1416" i="1"/>
  <c r="LY1464" i="1"/>
  <c r="MC1416" i="1"/>
  <c r="MI1464" i="1"/>
  <c r="TA1493" i="1" a="1"/>
  <c r="TA1493" i="1" s="1"/>
  <c r="TA1490" i="1" s="1"/>
  <c r="TA1481" i="1" s="1" a="1"/>
  <c r="TA1481" i="1" s="1"/>
  <c r="TA1470" i="1" s="1"/>
  <c r="TH1502" i="1" a="1"/>
  <c r="NV1505" i="1"/>
  <c r="NV1504" i="1"/>
  <c r="NV1503" i="1"/>
  <c r="NV1502" i="1"/>
  <c r="RK1464" i="1"/>
  <c r="RD1416" i="1"/>
  <c r="RQ1397" i="1" s="1" a="1"/>
  <c r="QF1330" i="2" l="1" a="1"/>
  <c r="QF1332" i="2" s="1"/>
  <c r="PI1265" i="2"/>
  <c r="PI1264" i="2"/>
  <c r="PI1263" i="2"/>
  <c r="PL1257" i="2" s="1" a="1"/>
  <c r="RQ1397" i="1"/>
  <c r="PO1365" i="1" s="1" a="1"/>
  <c r="RQ1398" i="1"/>
  <c r="RQ1400" i="1"/>
  <c r="RQ1399" i="1"/>
  <c r="TH1505" i="1"/>
  <c r="TH1504" i="1"/>
  <c r="TH1503" i="1"/>
  <c r="TH1502" i="1"/>
  <c r="ME1397" i="1" a="1"/>
  <c r="NY1493" i="1" a="1"/>
  <c r="NY1493" i="1" s="1"/>
  <c r="NY1490" i="1" s="1"/>
  <c r="NY1481" i="1" s="1" a="1"/>
  <c r="NY1481" i="1" s="1"/>
  <c r="NY1470" i="1" s="1"/>
  <c r="QF1330" i="2" l="1"/>
  <c r="QF1325" i="2" s="1" a="1"/>
  <c r="QF1331" i="2"/>
  <c r="TK1493" i="1" a="1"/>
  <c r="TK1493" i="1" s="1"/>
  <c r="TK1490" i="1" s="1"/>
  <c r="TK1481" i="1" s="1" a="1"/>
  <c r="TK1481" i="1" s="1"/>
  <c r="TK1470" i="1" s="1"/>
  <c r="TK1461" i="1" s="1" a="1"/>
  <c r="TK1461" i="1" s="1"/>
  <c r="TJ1416" i="1" s="1"/>
  <c r="QF1327" i="2"/>
  <c r="QF1326" i="2"/>
  <c r="QF1325" i="2"/>
  <c r="QF1316" i="2" s="1" a="1"/>
  <c r="PL1259" i="2"/>
  <c r="PL1258" i="2"/>
  <c r="PL1257" i="2"/>
  <c r="ME1400" i="1"/>
  <c r="ME1399" i="1"/>
  <c r="ME1398" i="1"/>
  <c r="ME1397" i="1"/>
  <c r="PI1365" i="1" s="1" a="1"/>
  <c r="NY1461" i="1" a="1"/>
  <c r="NY1461" i="1" s="1"/>
  <c r="NO1461" i="1" a="1"/>
  <c r="NO1461" i="1" s="1"/>
  <c r="NE1461" i="1" a="1"/>
  <c r="NE1461" i="1" s="1"/>
  <c r="SQ1461" i="1" a="1"/>
  <c r="TA1461" i="1" a="1"/>
  <c r="PO1366" i="1"/>
  <c r="PO1365" i="1"/>
  <c r="PO1367" i="1"/>
  <c r="PO1368" i="1"/>
  <c r="TA1461" i="1" l="1"/>
  <c r="SY1416" i="1" s="1"/>
  <c r="TO1464" i="1"/>
  <c r="SQ1461" i="1"/>
  <c r="PL1254" i="2"/>
  <c r="PL1251" i="2" s="1"/>
  <c r="PL1248" i="2" s="1"/>
  <c r="PI1243" i="2" s="1" a="1"/>
  <c r="QF1318" i="2"/>
  <c r="QF1317" i="2"/>
  <c r="QF1316" i="2"/>
  <c r="QF1288" i="2" s="1" a="1"/>
  <c r="NI1464" i="1"/>
  <c r="NB1416" i="1"/>
  <c r="SU1464" i="1"/>
  <c r="SN1416" i="1"/>
  <c r="NM1416" i="1"/>
  <c r="NS1464" i="1"/>
  <c r="PI1365" i="1"/>
  <c r="PI1368" i="1"/>
  <c r="PI1367" i="1"/>
  <c r="PI1366" i="1"/>
  <c r="NX1416" i="1"/>
  <c r="OC1464" i="1"/>
  <c r="PL1353" i="1" a="1"/>
  <c r="TE1464" i="1" l="1"/>
  <c r="PI1244" i="2"/>
  <c r="PI1243" i="2"/>
  <c r="PI1238" i="2" s="1" a="1"/>
  <c r="PI1245" i="2"/>
  <c r="PI1240" i="2" s="1"/>
  <c r="PI1239" i="2"/>
  <c r="QF1288" i="2"/>
  <c r="QF1277" i="2" s="1" a="1"/>
  <c r="QF1289" i="2"/>
  <c r="QF1290" i="2"/>
  <c r="PL1356" i="1"/>
  <c r="PL1355" i="1"/>
  <c r="PL1354" i="1"/>
  <c r="PL1353" i="1"/>
  <c r="PL1349" i="1" a="1"/>
  <c r="TA1397" i="1" a="1"/>
  <c r="NO1397" i="1" a="1"/>
  <c r="PI1238" i="2" l="1"/>
  <c r="QF1279" i="2"/>
  <c r="QF1278" i="2"/>
  <c r="QF1277" i="2"/>
  <c r="QF1272" i="2" s="1" a="1"/>
  <c r="PI1231" i="2" a="1"/>
  <c r="TA1398" i="1"/>
  <c r="TA1397" i="1"/>
  <c r="TA1399" i="1"/>
  <c r="TA1400" i="1"/>
  <c r="NO1400" i="1"/>
  <c r="NO1399" i="1"/>
  <c r="NO1398" i="1"/>
  <c r="NO1397" i="1"/>
  <c r="QC1365" i="1" s="1" a="1"/>
  <c r="PL1350" i="1"/>
  <c r="PL1349" i="1"/>
  <c r="PL1351" i="1"/>
  <c r="PL1352" i="1"/>
  <c r="QF1272" i="2" l="1"/>
  <c r="QF1274" i="2"/>
  <c r="QF1273" i="2"/>
  <c r="PI1233" i="2"/>
  <c r="PI1232" i="2"/>
  <c r="PI1231" i="2"/>
  <c r="QC1368" i="1"/>
  <c r="QC1367" i="1"/>
  <c r="QC1366" i="1"/>
  <c r="QC1365" i="1"/>
  <c r="QF1349" i="1" s="1" a="1"/>
  <c r="PL1339" i="1" a="1"/>
  <c r="QI1365" i="1" a="1"/>
  <c r="PL1210" i="2" l="1" a="1"/>
  <c r="PI1148" i="2" a="1"/>
  <c r="QF1268" i="2"/>
  <c r="QC1263" i="2" s="1" a="1"/>
  <c r="PL1340" i="1"/>
  <c r="PL1339" i="1"/>
  <c r="PL1346" i="1"/>
  <c r="PL1341" i="1"/>
  <c r="PL1345" i="1"/>
  <c r="PL1344" i="1"/>
  <c r="PL1343" i="1"/>
  <c r="PL1342" i="1"/>
  <c r="QI1368" i="1"/>
  <c r="QI1367" i="1"/>
  <c r="QI1366" i="1"/>
  <c r="QI1365" i="1"/>
  <c r="QF1353" i="1" s="1" a="1"/>
  <c r="QF1349" i="1"/>
  <c r="QF1350" i="1"/>
  <c r="QF1352" i="1"/>
  <c r="QF1351" i="1"/>
  <c r="QC1265" i="2" l="1"/>
  <c r="QC1264" i="2"/>
  <c r="QC1263" i="2"/>
  <c r="QF1257" i="2" s="1" a="1"/>
  <c r="PI1150" i="2"/>
  <c r="PI1149" i="2"/>
  <c r="PI1148" i="2"/>
  <c r="PL1212" i="2"/>
  <c r="PL1211" i="2"/>
  <c r="PL1210" i="2"/>
  <c r="PL1194" i="2" s="1" a="1"/>
  <c r="PL1330" i="1" a="1"/>
  <c r="PL1331" i="1" s="1"/>
  <c r="QF1356" i="1"/>
  <c r="QF1355" i="1"/>
  <c r="QF1354" i="1"/>
  <c r="QF1353" i="1"/>
  <c r="QF1339" i="1" a="1"/>
  <c r="PL1195" i="2" l="1"/>
  <c r="PL1194" i="2"/>
  <c r="PL1196" i="2"/>
  <c r="PL1197" i="2"/>
  <c r="QF1259" i="2"/>
  <c r="QF1258" i="2"/>
  <c r="QF1257" i="2"/>
  <c r="PL1332" i="1"/>
  <c r="PL1327" i="1" s="1"/>
  <c r="PL1330" i="1"/>
  <c r="PL1325" i="1" s="1" a="1"/>
  <c r="QF1346" i="1"/>
  <c r="QF1345" i="1"/>
  <c r="QF1344" i="1"/>
  <c r="QF1343" i="1"/>
  <c r="QF1342" i="1"/>
  <c r="QF1341" i="1"/>
  <c r="QF1340" i="1"/>
  <c r="QF1339" i="1"/>
  <c r="PL1326" i="1"/>
  <c r="QF1254" i="2" l="1"/>
  <c r="QF1251" i="2" s="1"/>
  <c r="QF1248" i="2" s="1"/>
  <c r="QC1243" i="2" s="1" a="1"/>
  <c r="QF1330" i="1" a="1"/>
  <c r="QF1330" i="1" s="1"/>
  <c r="PL1189" i="2" a="1"/>
  <c r="PL1325" i="1"/>
  <c r="PL1316" i="1" s="1" a="1"/>
  <c r="PL1317" i="1"/>
  <c r="PL1318" i="1"/>
  <c r="PL1316" i="1" l="1"/>
  <c r="PL1288" i="1" s="1" a="1"/>
  <c r="QC1243" i="2"/>
  <c r="QC1238" i="2" s="1" a="1"/>
  <c r="QC1244" i="2"/>
  <c r="QC1245" i="2"/>
  <c r="QF1331" i="1"/>
  <c r="QF1332" i="1"/>
  <c r="PL1192" i="2"/>
  <c r="PL1191" i="2"/>
  <c r="PL1190" i="2"/>
  <c r="PL1189" i="2"/>
  <c r="PL1183" i="2" s="1" a="1"/>
  <c r="QC1240" i="2"/>
  <c r="QC1239" i="2"/>
  <c r="PL1289" i="1"/>
  <c r="PL1288" i="1"/>
  <c r="PL1290" i="1"/>
  <c r="QF1325" i="1" a="1"/>
  <c r="QC1238" i="2" l="1"/>
  <c r="QC1231" i="2" s="1" a="1"/>
  <c r="QC1233" i="2"/>
  <c r="QC1232" i="2"/>
  <c r="QC1231" i="2"/>
  <c r="PL1186" i="2"/>
  <c r="PL1185" i="2"/>
  <c r="PL1184" i="2"/>
  <c r="PL1183" i="2"/>
  <c r="QF1327" i="1"/>
  <c r="QF1326" i="1"/>
  <c r="QF1325" i="1"/>
  <c r="QF1316" i="1" s="1" a="1"/>
  <c r="PL1277" i="1" a="1"/>
  <c r="PL1174" i="2" l="1" a="1"/>
  <c r="PL1176" i="2" s="1"/>
  <c r="QF1210" i="2" a="1"/>
  <c r="QC1148" i="2" a="1"/>
  <c r="PL1279" i="1"/>
  <c r="PL1278" i="1"/>
  <c r="PL1277" i="1"/>
  <c r="PL1272" i="1" s="1" a="1"/>
  <c r="QF1317" i="1"/>
  <c r="QF1316" i="1"/>
  <c r="QF1318" i="1"/>
  <c r="PL1174" i="2" l="1"/>
  <c r="PL1169" i="2" s="1" a="1"/>
  <c r="PL1175" i="2"/>
  <c r="QC1150" i="2"/>
  <c r="QC1149" i="2"/>
  <c r="QC1148" i="2"/>
  <c r="QF1212" i="2"/>
  <c r="QF1211" i="2"/>
  <c r="QF1210" i="2"/>
  <c r="PL1171" i="2"/>
  <c r="PL1170" i="2"/>
  <c r="PL1169" i="2"/>
  <c r="PL1160" i="2" s="1" a="1"/>
  <c r="QF1288" i="1" a="1"/>
  <c r="PL1273" i="1"/>
  <c r="PL1272" i="1"/>
  <c r="PL1274" i="1"/>
  <c r="QF1194" i="2" l="1" a="1"/>
  <c r="QF1196" i="2" s="1"/>
  <c r="PL1161" i="2"/>
  <c r="PL1160" i="2"/>
  <c r="PL1162" i="2"/>
  <c r="PL1268" i="1"/>
  <c r="PI1263" i="1" a="1"/>
  <c r="QF1290" i="1"/>
  <c r="QF1289" i="1"/>
  <c r="QF1288" i="1"/>
  <c r="QF1277" i="1" s="1" a="1"/>
  <c r="QF1194" i="2" l="1"/>
  <c r="QF1195" i="2"/>
  <c r="QF1197" i="2"/>
  <c r="QF1189" i="2" a="1"/>
  <c r="QF1192" i="2" s="1"/>
  <c r="PL1155" i="2" a="1"/>
  <c r="QF1278" i="1"/>
  <c r="QF1277" i="1"/>
  <c r="QF1279" i="1"/>
  <c r="PI1265" i="1"/>
  <c r="PI1263" i="1"/>
  <c r="PI1264" i="1"/>
  <c r="QF1189" i="2" l="1"/>
  <c r="QF1183" i="2" s="1" a="1"/>
  <c r="QF1190" i="2"/>
  <c r="QF1191" i="2"/>
  <c r="QF1186" i="2"/>
  <c r="QF1185" i="2"/>
  <c r="QF1184" i="2"/>
  <c r="PL1157" i="2"/>
  <c r="PL1156" i="2"/>
  <c r="PL1155" i="2"/>
  <c r="PL1144" i="2" s="1" a="1"/>
  <c r="PL1257" i="1" a="1"/>
  <c r="QF1272" i="1" a="1"/>
  <c r="QF1183" i="2" l="1"/>
  <c r="QF1174" i="2" s="1" a="1"/>
  <c r="QF1175" i="2" s="1"/>
  <c r="PL1145" i="2"/>
  <c r="PL1144" i="2"/>
  <c r="PL1146" i="2"/>
  <c r="QF1274" i="1"/>
  <c r="QF1273" i="1"/>
  <c r="QF1272" i="1"/>
  <c r="PL1259" i="1"/>
  <c r="PL1258" i="1"/>
  <c r="PL1257" i="1"/>
  <c r="QF1176" i="2" l="1"/>
  <c r="QF1174" i="2"/>
  <c r="QF1169" i="2" s="1" a="1"/>
  <c r="PL1254" i="1"/>
  <c r="PL1251" i="1" s="1"/>
  <c r="PL1248" i="1" s="1"/>
  <c r="PI1243" i="1" s="1" a="1"/>
  <c r="QF1170" i="2"/>
  <c r="QF1169" i="2"/>
  <c r="QF1171" i="2"/>
  <c r="PL1139" i="2" a="1"/>
  <c r="QF1268" i="1"/>
  <c r="QC1263" i="1" a="1"/>
  <c r="PI1243" i="1" l="1"/>
  <c r="PI1238" i="1" s="1" a="1"/>
  <c r="PI1244" i="1"/>
  <c r="PI1245" i="1"/>
  <c r="PL1141" i="2"/>
  <c r="PL1140" i="2"/>
  <c r="PL1139" i="2"/>
  <c r="QF1160" i="2" a="1"/>
  <c r="QC1265" i="1"/>
  <c r="QC1264" i="1"/>
  <c r="QC1263" i="1"/>
  <c r="QF1257" i="1" s="1" a="1"/>
  <c r="PI1240" i="1"/>
  <c r="PI1239" i="1"/>
  <c r="PI1238" i="1"/>
  <c r="PI1231" i="1" s="1" a="1"/>
  <c r="QF1162" i="2" l="1"/>
  <c r="QF1161" i="2"/>
  <c r="QF1160" i="2"/>
  <c r="QF1155" i="2" s="1" a="1"/>
  <c r="PL1135" i="2"/>
  <c r="PI1130" i="2" a="1"/>
  <c r="PI1233" i="1"/>
  <c r="PI1231" i="1"/>
  <c r="PI1232" i="1"/>
  <c r="QF1257" i="1"/>
  <c r="QF1259" i="1"/>
  <c r="QF1258" i="1"/>
  <c r="PI1132" i="2" l="1"/>
  <c r="PI1131" i="2"/>
  <c r="PI1130" i="2"/>
  <c r="PL1124" i="2" s="1" a="1"/>
  <c r="QF1157" i="2"/>
  <c r="QF1156" i="2"/>
  <c r="QF1155" i="2"/>
  <c r="QF1144" i="2" s="1" a="1"/>
  <c r="QF1254" i="1"/>
  <c r="QF1251" i="1" s="1"/>
  <c r="QF1248" i="1" s="1"/>
  <c r="QC1243" i="1" s="1" a="1"/>
  <c r="PL1210" i="1" a="1"/>
  <c r="PI1148" i="1" a="1"/>
  <c r="QF1146" i="2" l="1"/>
  <c r="QF1145" i="2"/>
  <c r="QF1144" i="2"/>
  <c r="QF1139" i="2" s="1" a="1"/>
  <c r="PL1126" i="2"/>
  <c r="PL1124" i="2"/>
  <c r="PL1125" i="2"/>
  <c r="QC1244" i="1"/>
  <c r="QC1245" i="1"/>
  <c r="QC1240" i="1" s="1"/>
  <c r="QC1243" i="1"/>
  <c r="QC1238" i="1" s="1" a="1"/>
  <c r="QC1239" i="1"/>
  <c r="PI1150" i="1"/>
  <c r="PI1149" i="1"/>
  <c r="PI1148" i="1"/>
  <c r="PL1212" i="1"/>
  <c r="PL1210" i="1"/>
  <c r="PL1211" i="1"/>
  <c r="PL1194" i="1" l="1" a="1"/>
  <c r="PL1197" i="1" s="1"/>
  <c r="QC1238" i="1"/>
  <c r="QC1231" i="1" s="1" a="1"/>
  <c r="PL1121" i="2"/>
  <c r="PL1118" i="2" s="1"/>
  <c r="PL1115" i="2" s="1"/>
  <c r="PI1110" i="2" s="1" a="1"/>
  <c r="QF1141" i="2"/>
  <c r="QF1140" i="2"/>
  <c r="QF1139" i="2"/>
  <c r="QC1232" i="1"/>
  <c r="QC1233" i="1"/>
  <c r="QC1231" i="1"/>
  <c r="PL1194" i="1" l="1"/>
  <c r="PL1195" i="1"/>
  <c r="PL1196" i="1"/>
  <c r="PI1110" i="2"/>
  <c r="PI1105" i="2" s="1" a="1"/>
  <c r="PI1111" i="2"/>
  <c r="PI1106" i="2" s="1"/>
  <c r="PI1112" i="2"/>
  <c r="PI1107" i="2" s="1"/>
  <c r="QF1135" i="2"/>
  <c r="QC1130" i="2" s="1" a="1"/>
  <c r="QF1210" i="1" a="1"/>
  <c r="QC1148" i="1" a="1"/>
  <c r="PL1189" i="1" a="1"/>
  <c r="PI1105" i="2" l="1"/>
  <c r="PI1098" i="2" s="1" a="1"/>
  <c r="QC1132" i="2"/>
  <c r="QC1131" i="2"/>
  <c r="QC1130" i="2"/>
  <c r="QF1124" i="2" s="1" a="1"/>
  <c r="PI1100" i="2"/>
  <c r="PI1099" i="2"/>
  <c r="QF1211" i="1"/>
  <c r="QF1212" i="1"/>
  <c r="QF1210" i="1"/>
  <c r="QC1150" i="1"/>
  <c r="QC1149" i="1"/>
  <c r="QC1148" i="1"/>
  <c r="PL1190" i="1"/>
  <c r="PL1192" i="1"/>
  <c r="PL1189" i="1"/>
  <c r="PL1183" i="1" s="1" a="1"/>
  <c r="PL1191" i="1"/>
  <c r="PI1098" i="2" l="1"/>
  <c r="PL1081" i="2" s="1" a="1"/>
  <c r="PL1082" i="2"/>
  <c r="PL1083" i="2"/>
  <c r="QF1126" i="2"/>
  <c r="QF1125" i="2"/>
  <c r="QF1124" i="2"/>
  <c r="PL1184" i="1"/>
  <c r="PL1183" i="1"/>
  <c r="PL1186" i="1"/>
  <c r="PL1185" i="1"/>
  <c r="QF1194" i="1" a="1"/>
  <c r="QF1121" i="2" l="1"/>
  <c r="QF1118" i="2" s="1"/>
  <c r="QF1115" i="2" s="1"/>
  <c r="QC1110" i="2" s="1" a="1"/>
  <c r="PL1081" i="2"/>
  <c r="PL1071" i="2" a="1"/>
  <c r="PL1074" i="2" s="1"/>
  <c r="QF1196" i="1"/>
  <c r="QF1195" i="1"/>
  <c r="QF1194" i="1"/>
  <c r="QF1197" i="1"/>
  <c r="PL1174" i="1" a="1"/>
  <c r="QC1110" i="2" l="1"/>
  <c r="QC1105" i="2" s="1" a="1"/>
  <c r="QC1111" i="2"/>
  <c r="QC1112" i="2"/>
  <c r="PL1071" i="2"/>
  <c r="PL1065" i="2" s="1" a="1"/>
  <c r="PL1073" i="2"/>
  <c r="PL1067" i="2" s="1"/>
  <c r="PL1072" i="2"/>
  <c r="PL1068" i="2"/>
  <c r="PL1066" i="2"/>
  <c r="PL1065" i="2"/>
  <c r="QC1107" i="2"/>
  <c r="QC1106" i="2"/>
  <c r="QC1105" i="2"/>
  <c r="QC1098" i="2" s="1" a="1"/>
  <c r="PL1176" i="1"/>
  <c r="PL1175" i="1"/>
  <c r="PL1174" i="1"/>
  <c r="QF1189" i="1" a="1"/>
  <c r="PL1056" i="2" l="1"/>
  <c r="PN1065" i="2" s="1"/>
  <c r="QC1099" i="2"/>
  <c r="QC1098" i="2"/>
  <c r="QC1100" i="2"/>
  <c r="PL1057" i="2"/>
  <c r="PN1066" i="2" s="1"/>
  <c r="PL1058" i="2"/>
  <c r="PN1067" i="2" s="1"/>
  <c r="PL1059" i="2"/>
  <c r="PN1068" i="2" s="1"/>
  <c r="PL1169" i="1" a="1"/>
  <c r="QF1192" i="1"/>
  <c r="QF1190" i="1"/>
  <c r="QF1191" i="1"/>
  <c r="QF1189" i="1"/>
  <c r="QF1183" i="1" s="1" a="1"/>
  <c r="PL1049" i="2" l="1" a="1"/>
  <c r="QF1081" i="2" a="1"/>
  <c r="PL1171" i="1"/>
  <c r="PL1170" i="1"/>
  <c r="PL1169" i="1"/>
  <c r="QF1184" i="1"/>
  <c r="QF1186" i="1"/>
  <c r="QF1185" i="1"/>
  <c r="QF1183" i="1"/>
  <c r="QF1174" i="1" l="1" a="1"/>
  <c r="QF1175" i="1" s="1"/>
  <c r="QF1083" i="2"/>
  <c r="QF1082" i="2"/>
  <c r="QF1081" i="2"/>
  <c r="PL1052" i="2"/>
  <c r="PL1049" i="2"/>
  <c r="PL1051" i="2"/>
  <c r="PL1050" i="2"/>
  <c r="PN1071" i="2" a="1"/>
  <c r="PL1160" i="1" a="1"/>
  <c r="QF1176" i="1" l="1"/>
  <c r="QF1174" i="1"/>
  <c r="QF1169" i="1" s="1" a="1"/>
  <c r="QF1071" i="2" a="1"/>
  <c r="QF1072" i="2" s="1"/>
  <c r="PN1074" i="2"/>
  <c r="PN1073" i="2"/>
  <c r="PN1072" i="2"/>
  <c r="PN1071" i="2"/>
  <c r="PL1047" i="2"/>
  <c r="PP1047" i="2" s="1"/>
  <c r="PL1161" i="1"/>
  <c r="PL1162" i="1"/>
  <c r="PL1160" i="1"/>
  <c r="QF1170" i="1"/>
  <c r="QF1171" i="1"/>
  <c r="QF1169" i="1"/>
  <c r="QF1160" i="1" s="1" a="1"/>
  <c r="QF1074" i="2" l="1"/>
  <c r="QF1071" i="2"/>
  <c r="QF1073" i="2"/>
  <c r="QF1065" i="2" a="1"/>
  <c r="PP1071" i="2" a="1"/>
  <c r="PO1076" i="2" a="1"/>
  <c r="PN1081" i="2" a="1"/>
  <c r="QF1162" i="1"/>
  <c r="QF1161" i="1"/>
  <c r="QF1160" i="1"/>
  <c r="PL1155" i="1" a="1"/>
  <c r="PN1083" i="2" l="1"/>
  <c r="PN1082" i="2"/>
  <c r="PN1081" i="2"/>
  <c r="PQ1098" i="2" s="1" a="1"/>
  <c r="PP1074" i="2"/>
  <c r="PP1073" i="2"/>
  <c r="PP1072" i="2"/>
  <c r="PP1071" i="2"/>
  <c r="PQ1077" i="2"/>
  <c r="PP1077" i="2"/>
  <c r="PO1077" i="2"/>
  <c r="PQ1076" i="2"/>
  <c r="PP1076" i="2"/>
  <c r="PO1076" i="2"/>
  <c r="PQ1079" i="2"/>
  <c r="PP1079" i="2"/>
  <c r="PO1079" i="2"/>
  <c r="PO1078" i="2"/>
  <c r="PQ1078" i="2"/>
  <c r="PP1078" i="2"/>
  <c r="QF1068" i="2"/>
  <c r="QF1067" i="2"/>
  <c r="QF1066" i="2"/>
  <c r="QF1065" i="2"/>
  <c r="QF1056" i="2" s="1"/>
  <c r="QH1065" i="2" s="1"/>
  <c r="PL1157" i="1"/>
  <c r="PL1156" i="1"/>
  <c r="PL1155" i="1"/>
  <c r="QF1155" i="1" a="1"/>
  <c r="QF1058" i="2" l="1"/>
  <c r="QH1067" i="2" s="1"/>
  <c r="QF1057" i="2"/>
  <c r="QH1066" i="2" s="1"/>
  <c r="QF1059" i="2"/>
  <c r="QH1068" i="2" s="1"/>
  <c r="PQ1100" i="2"/>
  <c r="PQ1099" i="2"/>
  <c r="PQ1098" i="2"/>
  <c r="QF1157" i="1"/>
  <c r="QF1156" i="1"/>
  <c r="QF1155" i="1"/>
  <c r="PL1144" i="1" a="1"/>
  <c r="QF1049" i="2" l="1" a="1"/>
  <c r="PS1100" i="2" a="1"/>
  <c r="PS1100" i="2" s="1"/>
  <c r="PQ1105" i="2" a="1"/>
  <c r="PL1146" i="1"/>
  <c r="PL1145" i="1"/>
  <c r="PL1144" i="1"/>
  <c r="QF1144" i="1" a="1"/>
  <c r="PQ1107" i="2" l="1"/>
  <c r="PQ1106" i="2"/>
  <c r="PQ1105" i="2"/>
  <c r="QF1049" i="2"/>
  <c r="QF1052" i="2"/>
  <c r="QF1051" i="2"/>
  <c r="QF1050" i="2"/>
  <c r="QH1071" i="2" a="1"/>
  <c r="QF1146" i="1"/>
  <c r="QF1145" i="1"/>
  <c r="QF1144" i="1"/>
  <c r="PL1139" i="1" a="1"/>
  <c r="QH1074" i="2" l="1"/>
  <c r="QH1073" i="2"/>
  <c r="QH1072" i="2"/>
  <c r="QH1071" i="2"/>
  <c r="QF1047" i="2"/>
  <c r="QJ1047" i="2" s="1"/>
  <c r="PS1107" i="2" a="1"/>
  <c r="PS1107" i="2" s="1"/>
  <c r="PQ1110" i="2" a="1"/>
  <c r="PL1141" i="1"/>
  <c r="PL1140" i="1"/>
  <c r="PL1139" i="1"/>
  <c r="QF1139" i="1" a="1"/>
  <c r="PQ1112" i="2" l="1"/>
  <c r="PQ1111" i="2"/>
  <c r="PQ1110" i="2"/>
  <c r="QH1081" i="2" a="1"/>
  <c r="QI1076" i="2" a="1"/>
  <c r="QJ1071" i="2" a="1"/>
  <c r="QF1141" i="1"/>
  <c r="QF1140" i="1"/>
  <c r="QF1139" i="1"/>
  <c r="PL1135" i="1"/>
  <c r="PI1130" i="1" a="1"/>
  <c r="QJ1074" i="2" l="1"/>
  <c r="QJ1073" i="2"/>
  <c r="QJ1072" i="2"/>
  <c r="QJ1071" i="2"/>
  <c r="QM1071" i="2" s="1" a="1"/>
  <c r="QH1082" i="2"/>
  <c r="QH1081" i="2"/>
  <c r="QK1098" i="2" s="1" a="1"/>
  <c r="QH1083" i="2"/>
  <c r="QI1077" i="2"/>
  <c r="QK1076" i="2"/>
  <c r="QJ1076" i="2"/>
  <c r="QI1076" i="2"/>
  <c r="QM1076" i="2" s="1" a="1"/>
  <c r="QK1079" i="2"/>
  <c r="QJ1079" i="2"/>
  <c r="QI1079" i="2"/>
  <c r="QK1078" i="2"/>
  <c r="QJ1078" i="2"/>
  <c r="QJ1077" i="2"/>
  <c r="QI1078" i="2"/>
  <c r="QK1077" i="2"/>
  <c r="PN1115" i="2" a="1"/>
  <c r="PN1115" i="2" s="1"/>
  <c r="PN1118" i="2" s="1"/>
  <c r="PN1121" i="2" s="1" a="1"/>
  <c r="PN1121" i="2" s="1"/>
  <c r="PN1124" i="2" s="1" a="1"/>
  <c r="PQ1120" i="2" a="1"/>
  <c r="PI1132" i="1"/>
  <c r="PI1131" i="1"/>
  <c r="PI1130" i="1"/>
  <c r="PL1124" i="1" s="1" a="1"/>
  <c r="QF1135" i="1"/>
  <c r="QC1130" i="1" a="1"/>
  <c r="PN1126" i="2" l="1"/>
  <c r="PN1125" i="2"/>
  <c r="PN1124" i="2"/>
  <c r="PR1120" i="2" s="1" a="1"/>
  <c r="QK1100" i="2"/>
  <c r="QK1099" i="2"/>
  <c r="QK1098" i="2"/>
  <c r="QO1076" i="2"/>
  <c r="QN1076" i="2"/>
  <c r="QM1076" i="2"/>
  <c r="QO1079" i="2"/>
  <c r="QN1079" i="2"/>
  <c r="QM1079" i="2"/>
  <c r="QO1078" i="2"/>
  <c r="QN1078" i="2"/>
  <c r="QM1078" i="2"/>
  <c r="QO1077" i="2"/>
  <c r="QM1077" i="2"/>
  <c r="QN1077" i="2"/>
  <c r="PQ1122" i="2"/>
  <c r="PQ1121" i="2"/>
  <c r="PQ1120" i="2"/>
  <c r="QM1074" i="2"/>
  <c r="QM1073" i="2"/>
  <c r="QM1072" i="2"/>
  <c r="QM1071" i="2"/>
  <c r="QC1131" i="1"/>
  <c r="QC1130" i="1"/>
  <c r="QC1132" i="1"/>
  <c r="PL1125" i="1"/>
  <c r="PL1124" i="1"/>
  <c r="PL1126" i="1"/>
  <c r="QM1100" i="2" l="1" a="1"/>
  <c r="QM1100" i="2" s="1"/>
  <c r="QO1100" i="2" s="1"/>
  <c r="QK1105" i="2" a="1"/>
  <c r="PR1122" i="2"/>
  <c r="PR1121" i="2"/>
  <c r="PR1120" i="2"/>
  <c r="PQ1130" i="2" s="1" a="1"/>
  <c r="PL1121" i="1"/>
  <c r="PL1118" i="1" s="1"/>
  <c r="PL1115" i="1" s="1"/>
  <c r="PI1110" i="1" s="1" a="1"/>
  <c r="QF1124" i="1" a="1"/>
  <c r="PQ1132" i="2" l="1"/>
  <c r="PQ1131" i="2"/>
  <c r="PQ1130" i="2"/>
  <c r="QK1107" i="2"/>
  <c r="QK1106" i="2"/>
  <c r="QK1105" i="2"/>
  <c r="QF1125" i="1"/>
  <c r="QF1124" i="1"/>
  <c r="QF1126" i="1"/>
  <c r="PI1110" i="1"/>
  <c r="PI1111" i="1"/>
  <c r="PI1112" i="1"/>
  <c r="QK1110" i="2" l="1" a="1"/>
  <c r="QM1107" i="2" a="1"/>
  <c r="QM1107" i="2" s="1"/>
  <c r="QO1107" i="2" s="1"/>
  <c r="PQ1135" i="2" a="1"/>
  <c r="PN1135" i="2" a="1"/>
  <c r="PN1135" i="2" s="1"/>
  <c r="PR1135" i="2" s="1" a="1"/>
  <c r="QF1121" i="1"/>
  <c r="QF1118" i="1" s="1"/>
  <c r="QF1115" i="1" s="1"/>
  <c r="QC1110" i="1" s="1" a="1"/>
  <c r="PI1105" i="1" a="1"/>
  <c r="PR1137" i="2" l="1"/>
  <c r="PR1136" i="2"/>
  <c r="PR1135" i="2"/>
  <c r="PQ1135" i="2"/>
  <c r="PQ1136" i="2"/>
  <c r="PQ1137" i="2"/>
  <c r="QK1112" i="2"/>
  <c r="QK1110" i="2"/>
  <c r="QK1111" i="2"/>
  <c r="QC1112" i="1"/>
  <c r="QC1110" i="1"/>
  <c r="QC1111" i="1"/>
  <c r="QC1105" i="1" a="1"/>
  <c r="PI1105" i="1"/>
  <c r="PI1107" i="1"/>
  <c r="PI1106" i="1"/>
  <c r="QK1120" i="2" l="1" a="1"/>
  <c r="QH1115" i="2" a="1"/>
  <c r="QH1115" i="2" s="1"/>
  <c r="QH1118" i="2" s="1"/>
  <c r="QH1121" i="2" s="1" a="1"/>
  <c r="QH1121" i="2" s="1"/>
  <c r="QH1124" i="2" s="1" a="1"/>
  <c r="PN1139" i="2" a="1"/>
  <c r="PI1098" i="1" a="1"/>
  <c r="QC1105" i="1"/>
  <c r="QC1106" i="1"/>
  <c r="QC1107" i="1"/>
  <c r="PN1140" i="2" l="1"/>
  <c r="PN1139" i="2"/>
  <c r="PN1141" i="2"/>
  <c r="QH1124" i="2"/>
  <c r="QH1126" i="2"/>
  <c r="QH1125" i="2"/>
  <c r="QK1121" i="2"/>
  <c r="QK1120" i="2"/>
  <c r="QK1122" i="2"/>
  <c r="QC1098" i="1" a="1"/>
  <c r="PI1100" i="1"/>
  <c r="PI1099" i="1"/>
  <c r="PI1098" i="1"/>
  <c r="PL1081" i="1" s="1" a="1"/>
  <c r="QL1120" i="2" l="1" a="1"/>
  <c r="PN1144" i="2" a="1"/>
  <c r="PL1083" i="1"/>
  <c r="PL1082" i="1"/>
  <c r="PL1081" i="1"/>
  <c r="PL1071" i="1" s="1" a="1"/>
  <c r="QC1100" i="1"/>
  <c r="QC1099" i="1"/>
  <c r="QC1098" i="1"/>
  <c r="QF1081" i="1" s="1" a="1"/>
  <c r="QL1122" i="2" l="1"/>
  <c r="QL1121" i="2"/>
  <c r="QL1120" i="2"/>
  <c r="QK1130" i="2" s="1" a="1"/>
  <c r="PN1146" i="2"/>
  <c r="PN1145" i="2"/>
  <c r="PN1144" i="2"/>
  <c r="QF1083" i="1"/>
  <c r="QF1082" i="1"/>
  <c r="QF1081" i="1"/>
  <c r="QF1071" i="1" s="1" a="1"/>
  <c r="PL1074" i="1"/>
  <c r="PL1073" i="1"/>
  <c r="PL1072" i="1"/>
  <c r="PL1071" i="1"/>
  <c r="PL1065" i="1" s="1" a="1"/>
  <c r="PN1155" i="2" l="1" a="1"/>
  <c r="PI1153" i="2" a="1"/>
  <c r="QK1132" i="2"/>
  <c r="QK1131" i="2"/>
  <c r="QK1130" i="2"/>
  <c r="PL1068" i="1"/>
  <c r="PL1067" i="1"/>
  <c r="PL1066" i="1"/>
  <c r="PL1065" i="1"/>
  <c r="PL1056" i="1" s="1"/>
  <c r="PN1065" i="1" s="1"/>
  <c r="QF1074" i="1"/>
  <c r="QF1073" i="1"/>
  <c r="QF1072" i="1"/>
  <c r="QF1071" i="1"/>
  <c r="QF1065" i="1" s="1" a="1"/>
  <c r="PI1154" i="2" l="1"/>
  <c r="PI1153" i="2"/>
  <c r="PI1155" i="2"/>
  <c r="QK1135" i="2" a="1"/>
  <c r="QH1135" i="2" a="1"/>
  <c r="QH1135" i="2" s="1"/>
  <c r="QL1135" i="2" s="1" a="1"/>
  <c r="PN1156" i="2"/>
  <c r="PN1155" i="2"/>
  <c r="PN1157" i="2"/>
  <c r="PL1057" i="1"/>
  <c r="PN1066" i="1" s="1"/>
  <c r="QF1068" i="1"/>
  <c r="QF1067" i="1"/>
  <c r="QF1066" i="1"/>
  <c r="QF1065" i="1"/>
  <c r="PL1058" i="1"/>
  <c r="PN1067" i="1" s="1"/>
  <c r="PL1059" i="1"/>
  <c r="PN1068" i="1" s="1"/>
  <c r="QF1056" i="1" l="1"/>
  <c r="QH1065" i="1" s="1"/>
  <c r="QL1137" i="2"/>
  <c r="QL1136" i="2"/>
  <c r="QL1135" i="2"/>
  <c r="PN1160" i="2" a="1"/>
  <c r="QK1136" i="2"/>
  <c r="QK1135" i="2"/>
  <c r="QH1139" i="2" s="1" a="1"/>
  <c r="QK1137" i="2"/>
  <c r="PL1049" i="1" a="1"/>
  <c r="QF1058" i="1"/>
  <c r="QH1067" i="1" s="1"/>
  <c r="QF1057" i="1"/>
  <c r="QF1059" i="1"/>
  <c r="QH1068" i="1" s="1"/>
  <c r="QF1049" i="1" l="1" a="1"/>
  <c r="QH1066" i="1"/>
  <c r="QH1141" i="2"/>
  <c r="QH1140" i="2"/>
  <c r="QH1139" i="2"/>
  <c r="QH1144" i="2" s="1" a="1"/>
  <c r="PN1162" i="2"/>
  <c r="PN1161" i="2"/>
  <c r="PN1160" i="2"/>
  <c r="PN1169" i="2" s="1" a="1"/>
  <c r="QF1052" i="1"/>
  <c r="QF1051" i="1"/>
  <c r="QF1050" i="1"/>
  <c r="QF1049" i="1"/>
  <c r="PL1049" i="1"/>
  <c r="PL1050" i="1"/>
  <c r="PL1052" i="1"/>
  <c r="PL1051" i="1"/>
  <c r="PN1071" i="1" a="1"/>
  <c r="PL1047" i="1" l="1"/>
  <c r="PP1047" i="1" s="1"/>
  <c r="PN1171" i="2"/>
  <c r="PN1170" i="2"/>
  <c r="PN1169" i="2"/>
  <c r="PN1174" i="2" s="1" a="1"/>
  <c r="QH1145" i="2"/>
  <c r="QH1144" i="2"/>
  <c r="QH1146" i="2"/>
  <c r="QF1047" i="1"/>
  <c r="QJ1047" i="1" s="1"/>
  <c r="PN1073" i="1"/>
  <c r="PN1072" i="1"/>
  <c r="PN1071" i="1"/>
  <c r="PN1074" i="1"/>
  <c r="QH1155" i="2" l="1" a="1"/>
  <c r="QC1153" i="2" a="1"/>
  <c r="PN1175" i="2"/>
  <c r="PN1174" i="2"/>
  <c r="PN1176" i="2"/>
  <c r="PP1071" i="1" a="1"/>
  <c r="PO1076" i="1" a="1"/>
  <c r="PN1081" i="1" a="1"/>
  <c r="QH1071" i="1" a="1"/>
  <c r="QH1157" i="2" l="1"/>
  <c r="QH1156" i="2"/>
  <c r="QH1155" i="2"/>
  <c r="QH1160" i="2" s="1" a="1"/>
  <c r="PN1183" i="2" a="1"/>
  <c r="PO1178" i="2" a="1"/>
  <c r="PP1174" i="2" a="1"/>
  <c r="QC1155" i="2"/>
  <c r="QC1154" i="2"/>
  <c r="QC1153" i="2"/>
  <c r="QH1074" i="1"/>
  <c r="QH1073" i="1"/>
  <c r="QH1072" i="1"/>
  <c r="QH1071" i="1"/>
  <c r="PO1077" i="1"/>
  <c r="PQ1076" i="1"/>
  <c r="PO1078" i="1"/>
  <c r="PP1076" i="1"/>
  <c r="PO1076" i="1"/>
  <c r="PQ1079" i="1"/>
  <c r="PQ1077" i="1"/>
  <c r="PP1079" i="1"/>
  <c r="PO1079" i="1"/>
  <c r="PP1078" i="1"/>
  <c r="PQ1078" i="1"/>
  <c r="PP1077" i="1"/>
  <c r="PN1083" i="1"/>
  <c r="PN1082" i="1"/>
  <c r="PN1081" i="1"/>
  <c r="PQ1098" i="1" s="1" a="1"/>
  <c r="PP1072" i="1"/>
  <c r="PP1071" i="1"/>
  <c r="PP1074" i="1"/>
  <c r="PP1073" i="1"/>
  <c r="PP1176" i="2" l="1"/>
  <c r="PP1175" i="2"/>
  <c r="PP1174" i="2"/>
  <c r="PP1180" i="2"/>
  <c r="PO1180" i="2"/>
  <c r="PR1179" i="2"/>
  <c r="PQ1179" i="2"/>
  <c r="PP1179" i="2"/>
  <c r="PO1179" i="2"/>
  <c r="PR1178" i="2"/>
  <c r="PQ1178" i="2"/>
  <c r="PP1178" i="2"/>
  <c r="PO1178" i="2"/>
  <c r="PQ1180" i="2"/>
  <c r="PR1180" i="2"/>
  <c r="PN1183" i="2"/>
  <c r="PN1186" i="2"/>
  <c r="PN1184" i="2"/>
  <c r="PN1185" i="2"/>
  <c r="QH1161" i="2"/>
  <c r="QH1160" i="2"/>
  <c r="QH1169" i="2" s="1" a="1"/>
  <c r="QH1162" i="2"/>
  <c r="PQ1100" i="1"/>
  <c r="PQ1099" i="1"/>
  <c r="PQ1098" i="1"/>
  <c r="QI1076" i="1" a="1"/>
  <c r="QJ1071" i="1" a="1"/>
  <c r="QH1081" i="1" a="1"/>
  <c r="QH1171" i="2" l="1"/>
  <c r="QH1170" i="2"/>
  <c r="QH1169" i="2"/>
  <c r="QH1174" i="2" s="1" a="1"/>
  <c r="PN1189" i="2" a="1"/>
  <c r="QJ1076" i="1"/>
  <c r="QI1076" i="1"/>
  <c r="QK1079" i="1"/>
  <c r="QJ1079" i="1"/>
  <c r="QK1077" i="1"/>
  <c r="QJ1077" i="1"/>
  <c r="QI1077" i="1"/>
  <c r="QI1079" i="1"/>
  <c r="QK1078" i="1"/>
  <c r="QJ1078" i="1"/>
  <c r="QI1078" i="1"/>
  <c r="QK1076" i="1"/>
  <c r="QJ1072" i="1"/>
  <c r="QJ1071" i="1"/>
  <c r="QJ1074" i="1"/>
  <c r="QJ1073" i="1"/>
  <c r="QH1083" i="1"/>
  <c r="QH1082" i="1"/>
  <c r="QH1081" i="1"/>
  <c r="QK1098" i="1" s="1" a="1"/>
  <c r="PS1100" i="1" a="1"/>
  <c r="PS1100" i="1" s="1"/>
  <c r="PQ1105" i="1" a="1"/>
  <c r="PN1192" i="2" l="1"/>
  <c r="PN1191" i="2"/>
  <c r="PN1190" i="2"/>
  <c r="PN1189" i="2"/>
  <c r="PN1194" i="2" s="1" a="1"/>
  <c r="QH1176" i="2"/>
  <c r="QH1175" i="2"/>
  <c r="QH1174" i="2"/>
  <c r="QK1100" i="1"/>
  <c r="QK1099" i="1"/>
  <c r="QK1098" i="1"/>
  <c r="PQ1107" i="1"/>
  <c r="PQ1106" i="1"/>
  <c r="PQ1105" i="1"/>
  <c r="QM1071" i="1" a="1"/>
  <c r="QM1076" i="1" a="1"/>
  <c r="QJ1174" i="2" l="1" a="1"/>
  <c r="QI1178" i="2" a="1"/>
  <c r="QH1183" i="2" a="1"/>
  <c r="PN1197" i="2"/>
  <c r="PN1196" i="2"/>
  <c r="PN1195" i="2"/>
  <c r="PN1194" i="2"/>
  <c r="QM1076" i="1"/>
  <c r="QO1079" i="1"/>
  <c r="QN1077" i="1"/>
  <c r="QM1077" i="1"/>
  <c r="QO1076" i="1"/>
  <c r="QN1079" i="1"/>
  <c r="QM1079" i="1"/>
  <c r="QO1078" i="1"/>
  <c r="QN1078" i="1"/>
  <c r="QM1078" i="1"/>
  <c r="QO1077" i="1"/>
  <c r="QN1076" i="1"/>
  <c r="QM1071" i="1"/>
  <c r="UK43" i="4" s="1"/>
  <c r="QM1074" i="1"/>
  <c r="UK46" i="4" s="1"/>
  <c r="QM1073" i="1"/>
  <c r="UK45" i="4" s="1"/>
  <c r="QM1072" i="1"/>
  <c r="UK44" i="4" s="1"/>
  <c r="PS1107" i="1" a="1"/>
  <c r="PS1107" i="1" s="1"/>
  <c r="PQ1110" i="1" a="1"/>
  <c r="QM1100" i="1" a="1"/>
  <c r="QM1100" i="1" s="1"/>
  <c r="QO1100" i="1" s="1"/>
  <c r="JP40" i="4" s="1"/>
  <c r="QK1105" i="1" a="1"/>
  <c r="PO1204" i="2" l="1" a="1"/>
  <c r="PO1199" i="2" a="1"/>
  <c r="PN1210" i="2" a="1"/>
  <c r="QH1185" i="2"/>
  <c r="QH1184" i="2"/>
  <c r="QH1183" i="2"/>
  <c r="QH1189" i="2" s="1" a="1"/>
  <c r="QH1186" i="2"/>
  <c r="QL1179" i="2"/>
  <c r="QK1179" i="2"/>
  <c r="QJ1179" i="2"/>
  <c r="QI1179" i="2"/>
  <c r="QL1178" i="2"/>
  <c r="QK1178" i="2"/>
  <c r="QJ1178" i="2"/>
  <c r="QI1178" i="2"/>
  <c r="QL1180" i="2"/>
  <c r="QK1180" i="2"/>
  <c r="QJ1180" i="2"/>
  <c r="QI1180" i="2"/>
  <c r="QJ1176" i="2"/>
  <c r="QJ1175" i="2"/>
  <c r="QJ1174" i="2"/>
  <c r="QN1174" i="2" s="1" a="1"/>
  <c r="VA44" i="4"/>
  <c r="VI44" i="4" s="1"/>
  <c r="UW44" i="4"/>
  <c r="VE44" i="4" s="1"/>
  <c r="VA45" i="4"/>
  <c r="VI45" i="4" s="1"/>
  <c r="UW45" i="4"/>
  <c r="VE45" i="4" s="1"/>
  <c r="JX40" i="4"/>
  <c r="KB40" i="4" s="1"/>
  <c r="JV40" i="4"/>
  <c r="VA46" i="4"/>
  <c r="VI46" i="4" s="1"/>
  <c r="UW46" i="4"/>
  <c r="VE46" i="4" s="1"/>
  <c r="UW43" i="4"/>
  <c r="VA43" i="4"/>
  <c r="VI43" i="4" s="1"/>
  <c r="VM43" i="4" s="1" a="1"/>
  <c r="QK1105" i="1"/>
  <c r="QK1107" i="1"/>
  <c r="QK1106" i="1"/>
  <c r="PQ1112" i="1"/>
  <c r="PQ1111" i="1"/>
  <c r="PQ1110" i="1"/>
  <c r="VM46" i="4" l="1"/>
  <c r="VM45" i="4"/>
  <c r="QN1175" i="2"/>
  <c r="QN1174" i="2"/>
  <c r="QN1176" i="2"/>
  <c r="QH1192" i="2"/>
  <c r="QH1191" i="2"/>
  <c r="QH1190" i="2"/>
  <c r="QH1189" i="2"/>
  <c r="QN1178" i="2" a="1"/>
  <c r="PN1212" i="2"/>
  <c r="PN1211" i="2"/>
  <c r="PN1210" i="2"/>
  <c r="PQ1226" i="2" s="1" a="1"/>
  <c r="PO1202" i="2"/>
  <c r="PO1201" i="2"/>
  <c r="PO1200" i="2"/>
  <c r="PO1199" i="2"/>
  <c r="PQ1204" i="2"/>
  <c r="PP1204" i="2"/>
  <c r="PO1204" i="2"/>
  <c r="PQ1207" i="2"/>
  <c r="PP1207" i="2"/>
  <c r="PO1207" i="2"/>
  <c r="PQ1206" i="2"/>
  <c r="PP1206" i="2"/>
  <c r="PO1206" i="2"/>
  <c r="PO1205" i="2"/>
  <c r="PQ1205" i="2"/>
  <c r="PP1205" i="2"/>
  <c r="VM44" i="4"/>
  <c r="JZ40" i="4"/>
  <c r="VE43" i="4" a="1"/>
  <c r="VE43" i="4"/>
  <c r="VM43" i="4" s="1"/>
  <c r="PN1115" i="1" a="1"/>
  <c r="PN1115" i="1" s="1"/>
  <c r="PN1118" i="1" s="1"/>
  <c r="PN1121" i="1" s="1" a="1"/>
  <c r="PN1121" i="1" s="1"/>
  <c r="PN1124" i="1" s="1" a="1"/>
  <c r="PQ1120" i="1" a="1"/>
  <c r="QM1107" i="1" a="1"/>
  <c r="QM1107" i="1" s="1"/>
  <c r="QO1107" i="1" s="1"/>
  <c r="JP44" i="4" s="1"/>
  <c r="QK1110" i="1" a="1"/>
  <c r="QH1194" i="2" l="1" a="1"/>
  <c r="QH1197" i="2" s="1"/>
  <c r="PQ1228" i="2"/>
  <c r="PQ1227" i="2"/>
  <c r="PQ1226" i="2"/>
  <c r="PQ1231" i="2" s="1" a="1"/>
  <c r="QP1179" i="2"/>
  <c r="QO1179" i="2"/>
  <c r="QN1179" i="2"/>
  <c r="QQ1178" i="2"/>
  <c r="QP1178" i="2"/>
  <c r="QO1178" i="2"/>
  <c r="QN1178" i="2"/>
  <c r="QQ1180" i="2"/>
  <c r="QP1180" i="2"/>
  <c r="QO1180" i="2"/>
  <c r="QQ1179" i="2"/>
  <c r="QN1180" i="2"/>
  <c r="KD40" i="4"/>
  <c r="JX44" i="4"/>
  <c r="KB44" i="4" s="1"/>
  <c r="JV44" i="4"/>
  <c r="QK1111" i="1"/>
  <c r="QK1110" i="1"/>
  <c r="QK1112" i="1"/>
  <c r="PQ1122" i="1"/>
  <c r="PQ1121" i="1"/>
  <c r="PQ1120" i="1"/>
  <c r="PN1126" i="1"/>
  <c r="PN1125" i="1"/>
  <c r="PN1124" i="1"/>
  <c r="PR1120" i="1" s="1" a="1"/>
  <c r="QH1194" i="2" l="1"/>
  <c r="QH1195" i="2"/>
  <c r="QH1196" i="2"/>
  <c r="QI1204" i="2" a="1"/>
  <c r="QI1199" i="2" a="1"/>
  <c r="QH1210" i="2" a="1"/>
  <c r="PQ1231" i="2"/>
  <c r="PQ1233" i="2"/>
  <c r="PQ1232" i="2"/>
  <c r="JZ44" i="4"/>
  <c r="PR1122" i="1"/>
  <c r="PR1121" i="1"/>
  <c r="PR1120" i="1"/>
  <c r="PQ1130" i="1" a="1"/>
  <c r="QK1120" i="1" a="1"/>
  <c r="QH1115" i="1" a="1"/>
  <c r="QH1115" i="1" s="1"/>
  <c r="QH1118" i="1" s="1"/>
  <c r="QH1121" i="1" s="1" a="1"/>
  <c r="QH1121" i="1" s="1"/>
  <c r="QH1124" i="1" s="1" a="1"/>
  <c r="QH1212" i="2" l="1"/>
  <c r="QH1211" i="2"/>
  <c r="QH1210" i="2"/>
  <c r="QK1226" i="2" s="1" a="1"/>
  <c r="PS1233" i="2" a="1"/>
  <c r="PS1233" i="2" s="1"/>
  <c r="PQ1238" i="2" a="1"/>
  <c r="QI1199" i="2"/>
  <c r="QM1199" i="2" s="1" a="1"/>
  <c r="QI1202" i="2"/>
  <c r="QI1200" i="2"/>
  <c r="QI1201" i="2"/>
  <c r="QI1204" i="2"/>
  <c r="QM1204" i="2" s="1" a="1"/>
  <c r="QK1207" i="2"/>
  <c r="QJ1207" i="2"/>
  <c r="QI1207" i="2"/>
  <c r="QK1206" i="2"/>
  <c r="QJ1206" i="2"/>
  <c r="QI1206" i="2"/>
  <c r="QK1205" i="2"/>
  <c r="QJ1205" i="2"/>
  <c r="QI1205" i="2"/>
  <c r="QK1204" i="2"/>
  <c r="QJ1204" i="2"/>
  <c r="KD44" i="4"/>
  <c r="QH1124" i="1"/>
  <c r="QH1125" i="1"/>
  <c r="QH1126" i="1"/>
  <c r="QK1122" i="1"/>
  <c r="QK1121" i="1"/>
  <c r="QK1120" i="1"/>
  <c r="PQ1131" i="1"/>
  <c r="PQ1130" i="1"/>
  <c r="PQ1132" i="1"/>
  <c r="QO1207" i="2" l="1"/>
  <c r="QN1207" i="2"/>
  <c r="QM1207" i="2"/>
  <c r="QO1206" i="2"/>
  <c r="QN1206" i="2"/>
  <c r="QM1206" i="2"/>
  <c r="QO1205" i="2"/>
  <c r="QN1205" i="2"/>
  <c r="QM1205" i="2"/>
  <c r="QM1204" i="2"/>
  <c r="QO1204" i="2"/>
  <c r="QN1204" i="2"/>
  <c r="QM1202" i="2"/>
  <c r="QM1201" i="2"/>
  <c r="QM1200" i="2"/>
  <c r="QM1199" i="2"/>
  <c r="PQ1240" i="2"/>
  <c r="PQ1239" i="2"/>
  <c r="PQ1238" i="2"/>
  <c r="QK1228" i="2"/>
  <c r="QK1227" i="2"/>
  <c r="QK1226" i="2"/>
  <c r="QK1231" i="2" s="1" a="1"/>
  <c r="PN1135" i="1" a="1"/>
  <c r="PN1135" i="1" s="1"/>
  <c r="PR1135" i="1" s="1" a="1"/>
  <c r="PQ1135" i="1" a="1"/>
  <c r="QL1120" i="1" a="1"/>
  <c r="QK1233" i="2" l="1"/>
  <c r="QK1232" i="2"/>
  <c r="QK1231" i="2"/>
  <c r="PS1240" i="2" a="1"/>
  <c r="PS1240" i="2" s="1"/>
  <c r="PQ1243" i="2" a="1"/>
  <c r="QL1122" i="1"/>
  <c r="QL1121" i="1"/>
  <c r="QL1120" i="1"/>
  <c r="QK1130" i="1" s="1" a="1"/>
  <c r="PR1137" i="1"/>
  <c r="PR1136" i="1"/>
  <c r="PR1135" i="1"/>
  <c r="PQ1136" i="1"/>
  <c r="PQ1135" i="1"/>
  <c r="PN1139" i="1" s="1" a="1"/>
  <c r="PQ1137" i="1"/>
  <c r="PQ1245" i="2" l="1"/>
  <c r="PQ1244" i="2"/>
  <c r="PQ1243" i="2"/>
  <c r="QK1238" i="2" a="1"/>
  <c r="QM1233" i="2" a="1"/>
  <c r="QM1233" i="2" s="1"/>
  <c r="QO1233" i="2" s="1"/>
  <c r="PN1141" i="1"/>
  <c r="PN1140" i="1"/>
  <c r="PN1139" i="1"/>
  <c r="PN1144" i="1" s="1" a="1"/>
  <c r="QK1132" i="1"/>
  <c r="QK1131" i="1"/>
  <c r="QK1130" i="1"/>
  <c r="QK1238" i="2" l="1"/>
  <c r="QK1240" i="2"/>
  <c r="QK1239" i="2"/>
  <c r="PQ1253" i="2" a="1"/>
  <c r="PN1248" i="2" a="1"/>
  <c r="PN1248" i="2" s="1"/>
  <c r="PN1251" i="2" s="1"/>
  <c r="PN1254" i="2" s="1" a="1"/>
  <c r="PN1254" i="2" s="1"/>
  <c r="PN1257" i="2" s="1" a="1"/>
  <c r="QK1135" i="1" a="1"/>
  <c r="QH1135" i="1" a="1"/>
  <c r="QH1135" i="1" s="1"/>
  <c r="QL1135" i="1" s="1" a="1"/>
  <c r="PN1146" i="1"/>
  <c r="PN1145" i="1"/>
  <c r="PN1144" i="1"/>
  <c r="PN1259" i="2" l="1"/>
  <c r="PN1258" i="2"/>
  <c r="PN1257" i="2"/>
  <c r="PR1253" i="2" s="1" a="1"/>
  <c r="PQ1253" i="2"/>
  <c r="PQ1255" i="2"/>
  <c r="PQ1254" i="2"/>
  <c r="QK1243" i="2" a="1"/>
  <c r="QM1240" i="2" a="1"/>
  <c r="QM1240" i="2" s="1"/>
  <c r="QO1240" i="2" s="1"/>
  <c r="QL1137" i="1"/>
  <c r="QL1136" i="1"/>
  <c r="QL1135" i="1"/>
  <c r="PN1155" i="1" a="1"/>
  <c r="PI1153" i="1" a="1"/>
  <c r="QK1136" i="1"/>
  <c r="QK1137" i="1"/>
  <c r="QK1135" i="1"/>
  <c r="QH1139" i="1" s="1" a="1"/>
  <c r="QK1245" i="2" l="1"/>
  <c r="QK1244" i="2"/>
  <c r="QK1243" i="2"/>
  <c r="PR1255" i="2"/>
  <c r="PR1254" i="2"/>
  <c r="PR1253" i="2"/>
  <c r="PQ1263" i="2" s="1" a="1"/>
  <c r="PI1155" i="1"/>
  <c r="PI1154" i="1"/>
  <c r="PI1153" i="1"/>
  <c r="QH1141" i="1"/>
  <c r="QH1140" i="1"/>
  <c r="QH1139" i="1"/>
  <c r="QH1144" i="1" s="1" a="1"/>
  <c r="PN1156" i="1"/>
  <c r="PN1157" i="1"/>
  <c r="PN1155" i="1"/>
  <c r="PN1160" i="1" s="1" a="1"/>
  <c r="PQ1265" i="2" l="1"/>
  <c r="PQ1264" i="2"/>
  <c r="PQ1263" i="2"/>
  <c r="QK1253" i="2" a="1"/>
  <c r="QH1248" i="2" a="1"/>
  <c r="QH1248" i="2" s="1"/>
  <c r="QH1251" i="2" s="1"/>
  <c r="QH1254" i="2" s="1" a="1"/>
  <c r="QH1254" i="2" s="1"/>
  <c r="QH1257" i="2" s="1" a="1"/>
  <c r="PN1162" i="1"/>
  <c r="PN1161" i="1"/>
  <c r="PN1160" i="1"/>
  <c r="PN1169" i="1" s="1" a="1"/>
  <c r="QH1146" i="1"/>
  <c r="QH1145" i="1"/>
  <c r="QH1144" i="1"/>
  <c r="QH1259" i="2" l="1"/>
  <c r="QH1258" i="2"/>
  <c r="QH1257" i="2"/>
  <c r="QL1253" i="2" s="1" a="1"/>
  <c r="QK1255" i="2"/>
  <c r="QK1254" i="2"/>
  <c r="QK1253" i="2"/>
  <c r="PQ1268" i="2" a="1"/>
  <c r="PN1268" i="2" a="1"/>
  <c r="PN1268" i="2" s="1"/>
  <c r="PR1268" i="2" s="1" a="1"/>
  <c r="QH1155" i="1" a="1"/>
  <c r="QC1153" i="1" a="1"/>
  <c r="PN1171" i="1"/>
  <c r="PN1170" i="1"/>
  <c r="PN1169" i="1"/>
  <c r="PN1174" i="1" s="1" a="1"/>
  <c r="PR1270" i="2" l="1"/>
  <c r="PR1269" i="2"/>
  <c r="PR1268" i="2"/>
  <c r="PQ1270" i="2"/>
  <c r="PQ1269" i="2"/>
  <c r="PQ1268" i="2"/>
  <c r="PN1272" i="2" s="1" a="1"/>
  <c r="QL1253" i="2"/>
  <c r="QL1254" i="2"/>
  <c r="QK1263" i="2" s="1" a="1"/>
  <c r="QL1255" i="2"/>
  <c r="QC1155" i="1"/>
  <c r="QC1154" i="1"/>
  <c r="QC1153" i="1"/>
  <c r="PN1176" i="1"/>
  <c r="PN1175" i="1"/>
  <c r="PN1174" i="1"/>
  <c r="QH1157" i="1"/>
  <c r="QH1156" i="1"/>
  <c r="QH1155" i="1"/>
  <c r="QH1160" i="1" s="1" a="1"/>
  <c r="QK1265" i="2" l="1"/>
  <c r="QK1264" i="2"/>
  <c r="QK1263" i="2"/>
  <c r="PN1274" i="2"/>
  <c r="PN1273" i="2"/>
  <c r="PN1272" i="2"/>
  <c r="PN1277" i="2" s="1" a="1"/>
  <c r="QH1162" i="1"/>
  <c r="QH1161" i="1"/>
  <c r="QH1160" i="1"/>
  <c r="QH1169" i="1" s="1" a="1"/>
  <c r="PO1178" i="1" a="1"/>
  <c r="PN1183" i="1" a="1"/>
  <c r="PP1174" i="1" a="1"/>
  <c r="PN1277" i="2" l="1"/>
  <c r="PN1278" i="2"/>
  <c r="PN1279" i="2"/>
  <c r="QK1268" i="2" a="1"/>
  <c r="QH1268" i="2" a="1"/>
  <c r="QH1268" i="2" s="1"/>
  <c r="QL1268" i="2" s="1" a="1"/>
  <c r="PP1176" i="1"/>
  <c r="PP1175" i="1"/>
  <c r="PP1174" i="1"/>
  <c r="PN1185" i="1"/>
  <c r="PN1183" i="1"/>
  <c r="PN1186" i="1"/>
  <c r="PN1184" i="1"/>
  <c r="PR1180" i="1"/>
  <c r="PO1180" i="1"/>
  <c r="PR1179" i="1"/>
  <c r="PQ1179" i="1"/>
  <c r="PP1179" i="1"/>
  <c r="PO1179" i="1"/>
  <c r="PO1178" i="1"/>
  <c r="PQ1180" i="1"/>
  <c r="PR1178" i="1"/>
  <c r="PQ1178" i="1"/>
  <c r="PP1178" i="1"/>
  <c r="PP1180" i="1"/>
  <c r="QH1171" i="1"/>
  <c r="QH1170" i="1"/>
  <c r="QH1169" i="1"/>
  <c r="QH1174" i="1" s="1" a="1"/>
  <c r="QL1268" i="2" l="1"/>
  <c r="QL1269" i="2"/>
  <c r="QL1270" i="2"/>
  <c r="QK1270" i="2"/>
  <c r="QK1269" i="2"/>
  <c r="QK1268" i="2"/>
  <c r="QH1272" i="2" s="1" a="1"/>
  <c r="PN1288" i="2" a="1"/>
  <c r="PI1286" i="2" a="1"/>
  <c r="PN1189" i="1" a="1"/>
  <c r="QH1176" i="1"/>
  <c r="QH1175" i="1"/>
  <c r="QH1174" i="1"/>
  <c r="PI1288" i="2" l="1"/>
  <c r="PI1287" i="2"/>
  <c r="PI1286" i="2"/>
  <c r="PN1290" i="2"/>
  <c r="PN1289" i="2"/>
  <c r="PN1288" i="2"/>
  <c r="PN1316" i="2" s="1" a="1"/>
  <c r="QH1274" i="2"/>
  <c r="QH1273" i="2"/>
  <c r="QH1272" i="2"/>
  <c r="QH1277" i="2" s="1" a="1"/>
  <c r="QI1178" i="1" a="1"/>
  <c r="QJ1174" i="1" a="1"/>
  <c r="QH1183" i="1" a="1"/>
  <c r="PN1192" i="1"/>
  <c r="PN1191" i="1"/>
  <c r="PN1190" i="1"/>
  <c r="PN1189" i="1"/>
  <c r="QH1279" i="2" l="1"/>
  <c r="QH1278" i="2"/>
  <c r="QH1277" i="2"/>
  <c r="PN1316" i="2"/>
  <c r="PN1325" i="2" s="1" a="1"/>
  <c r="PN1318" i="2"/>
  <c r="PN1317" i="2"/>
  <c r="PN1194" i="1" a="1"/>
  <c r="PN1194" i="1" s="1"/>
  <c r="QH1184" i="1"/>
  <c r="QH1186" i="1"/>
  <c r="QH1183" i="1"/>
  <c r="QH1189" i="1" s="1" a="1"/>
  <c r="QH1185" i="1"/>
  <c r="QJ1176" i="1"/>
  <c r="QJ1175" i="1"/>
  <c r="QJ1174" i="1"/>
  <c r="QN1174" i="1" s="1" a="1"/>
  <c r="QL1180" i="1"/>
  <c r="QJ1180" i="1"/>
  <c r="QK1180" i="1"/>
  <c r="QJ1178" i="1"/>
  <c r="QI1180" i="1"/>
  <c r="QI1178" i="1"/>
  <c r="QL1179" i="1"/>
  <c r="QK1179" i="1"/>
  <c r="QJ1179" i="1"/>
  <c r="QI1179" i="1"/>
  <c r="QL1178" i="1"/>
  <c r="QK1178" i="1"/>
  <c r="PN1327" i="2" l="1"/>
  <c r="PN1325" i="2"/>
  <c r="PN1326" i="2"/>
  <c r="QC1286" i="2" a="1"/>
  <c r="QH1288" i="2" a="1"/>
  <c r="PN1195" i="1"/>
  <c r="PN1197" i="1"/>
  <c r="PN1196" i="1"/>
  <c r="QN1178" i="1" a="1"/>
  <c r="PN1210" i="1" a="1"/>
  <c r="PO1199" i="1" a="1"/>
  <c r="PO1204" i="1" a="1"/>
  <c r="QN1175" i="1"/>
  <c r="JS81" i="4" s="1"/>
  <c r="QN1176" i="1"/>
  <c r="JS82" i="4" s="1"/>
  <c r="QN1174" i="1"/>
  <c r="JS80" i="4" s="1"/>
  <c r="QH1189" i="1"/>
  <c r="QH1192" i="1"/>
  <c r="QH1191" i="1"/>
  <c r="QH1190" i="1"/>
  <c r="QH1290" i="2" l="1"/>
  <c r="QH1289" i="2"/>
  <c r="QH1288" i="2"/>
  <c r="QH1316" i="2" s="1" a="1"/>
  <c r="QC1286" i="2"/>
  <c r="QC1287" i="2"/>
  <c r="QC1288" i="2"/>
  <c r="PN1330" i="2" a="1"/>
  <c r="KH82" i="4"/>
  <c r="KR82" i="4" s="1"/>
  <c r="KM82" i="4"/>
  <c r="KW82" i="4" s="1"/>
  <c r="KH81" i="4"/>
  <c r="KR81" i="4" s="1"/>
  <c r="KM81" i="4"/>
  <c r="KW81" i="4" s="1"/>
  <c r="KH80" i="4"/>
  <c r="KR80" i="4" s="1"/>
  <c r="KM80" i="4"/>
  <c r="PO1206" i="1"/>
  <c r="PP1205" i="1"/>
  <c r="PO1205" i="1"/>
  <c r="PP1204" i="1"/>
  <c r="PQ1206" i="1"/>
  <c r="PP1207" i="1"/>
  <c r="PO1207" i="1"/>
  <c r="PP1206" i="1"/>
  <c r="PQ1205" i="1"/>
  <c r="PQ1204" i="1"/>
  <c r="PO1204" i="1"/>
  <c r="PQ1207" i="1"/>
  <c r="PO1202" i="1"/>
  <c r="PO1201" i="1"/>
  <c r="PO1200" i="1"/>
  <c r="PO1199" i="1"/>
  <c r="QH1194" i="1" a="1"/>
  <c r="PN1210" i="1"/>
  <c r="PN1211" i="1"/>
  <c r="PN1212" i="1"/>
  <c r="QP1180" i="1"/>
  <c r="JU87" i="4" s="1"/>
  <c r="QN1180" i="1"/>
  <c r="JS87" i="4" s="1"/>
  <c r="QN1178" i="1"/>
  <c r="JS85" i="4" s="1"/>
  <c r="QQ1180" i="1"/>
  <c r="JV87" i="4" s="1"/>
  <c r="QO1180" i="1"/>
  <c r="JT87" i="4" s="1"/>
  <c r="QQ1178" i="1"/>
  <c r="JV85" i="4" s="1"/>
  <c r="QQ1179" i="1"/>
  <c r="JV86" i="4" s="1"/>
  <c r="QP1178" i="1"/>
  <c r="JU85" i="4" s="1"/>
  <c r="QO1178" i="1"/>
  <c r="JT85" i="4" s="1"/>
  <c r="QP1179" i="1"/>
  <c r="JU86" i="4" s="1"/>
  <c r="QO1179" i="1"/>
  <c r="JT86" i="4" s="1"/>
  <c r="QN1179" i="1"/>
  <c r="JS86" i="4" s="1"/>
  <c r="QH1318" i="2" l="1"/>
  <c r="QH1317" i="2"/>
  <c r="QH1316" i="2"/>
  <c r="QH1325" i="2" s="1" a="1"/>
  <c r="PN1332" i="2"/>
  <c r="PN1330" i="2"/>
  <c r="PN1331" i="2"/>
  <c r="KO85" i="4"/>
  <c r="KY85" i="4" s="1"/>
  <c r="KJ85" i="4"/>
  <c r="KT85" i="4" s="1"/>
  <c r="KI85" i="4"/>
  <c r="KS85" i="4" s="1"/>
  <c r="KN85" i="4"/>
  <c r="KX85" i="4" s="1"/>
  <c r="KJ86" i="4"/>
  <c r="KT86" i="4" s="1"/>
  <c r="KO86" i="4"/>
  <c r="KY86" i="4" s="1"/>
  <c r="KK86" i="4"/>
  <c r="KU86" i="4" s="1"/>
  <c r="KP86" i="4"/>
  <c r="KZ86" i="4" s="1"/>
  <c r="KM87" i="4"/>
  <c r="KW87" i="4" s="1"/>
  <c r="KH87" i="4"/>
  <c r="KR87" i="4" s="1"/>
  <c r="KN87" i="4"/>
  <c r="KX87" i="4" s="1"/>
  <c r="KI87" i="4"/>
  <c r="KS87" i="4" s="1"/>
  <c r="KJ87" i="4"/>
  <c r="KT87" i="4" s="1"/>
  <c r="KO87" i="4"/>
  <c r="KY87" i="4" s="1"/>
  <c r="LB81" i="4"/>
  <c r="KK85" i="4"/>
  <c r="KU85" i="4" s="1"/>
  <c r="KP85" i="4"/>
  <c r="KZ85" i="4" s="1"/>
  <c r="KP87" i="4"/>
  <c r="KZ87" i="4" s="1"/>
  <c r="KK87" i="4"/>
  <c r="KU87" i="4" s="1"/>
  <c r="KW80" i="4" a="1"/>
  <c r="KW80" i="4"/>
  <c r="LB80" i="4" s="1"/>
  <c r="KH86" i="4"/>
  <c r="KR86" i="4" s="1"/>
  <c r="KM86" i="4"/>
  <c r="KW86" i="4" s="1"/>
  <c r="KM85" i="4"/>
  <c r="KW85" i="4" s="1"/>
  <c r="KH85" i="4"/>
  <c r="KR85" i="4" s="1"/>
  <c r="KN86" i="4"/>
  <c r="KX86" i="4" s="1"/>
  <c r="KI86" i="4"/>
  <c r="KS86" i="4" s="1"/>
  <c r="LB82" i="4"/>
  <c r="PQ1226" i="1" a="1"/>
  <c r="QH1196" i="1"/>
  <c r="QH1194" i="1"/>
  <c r="QH1197" i="1"/>
  <c r="QH1195" i="1"/>
  <c r="PN1339" i="2" l="1" a="1"/>
  <c r="PO1334" i="2" a="1"/>
  <c r="PP1330" i="2" a="1"/>
  <c r="QH1327" i="2"/>
  <c r="QH1326" i="2"/>
  <c r="QH1325" i="2"/>
  <c r="QH1330" i="2" s="1" a="1"/>
  <c r="LB87" i="4"/>
  <c r="LD85" i="4"/>
  <c r="LC86" i="4"/>
  <c r="LE86" i="4"/>
  <c r="LB85" i="4"/>
  <c r="LD86" i="4"/>
  <c r="LB86" i="4"/>
  <c r="LE85" i="4"/>
  <c r="LE87" i="4"/>
  <c r="LC85" i="4"/>
  <c r="LD87" i="4"/>
  <c r="LC87" i="4"/>
  <c r="QI1204" i="1" a="1"/>
  <c r="QI1199" i="1" a="1"/>
  <c r="QH1210" i="1" a="1"/>
  <c r="PQ1226" i="1"/>
  <c r="PQ1228" i="1"/>
  <c r="PQ1227" i="1"/>
  <c r="QH1332" i="2" l="1"/>
  <c r="QH1331" i="2"/>
  <c r="QH1330" i="2"/>
  <c r="PP1332" i="2"/>
  <c r="PP1331" i="2"/>
  <c r="PP1330" i="2"/>
  <c r="PR1336" i="2"/>
  <c r="PV1334" i="2"/>
  <c r="PQ1336" i="2"/>
  <c r="PU1334" i="2"/>
  <c r="PV1335" i="2"/>
  <c r="PR1334" i="2"/>
  <c r="PU1335" i="2"/>
  <c r="PQ1334" i="2"/>
  <c r="PU1336" i="2"/>
  <c r="PQ1335" i="2"/>
  <c r="PR1335" i="2"/>
  <c r="PP1335" i="2"/>
  <c r="PO1335" i="2"/>
  <c r="PT1334" i="2"/>
  <c r="PS1334" i="2"/>
  <c r="PV1336" i="2"/>
  <c r="PP1334" i="2"/>
  <c r="PT1336" i="2"/>
  <c r="PO1334" i="2"/>
  <c r="PS1336" i="2"/>
  <c r="PP1336" i="2"/>
  <c r="PO1336" i="2"/>
  <c r="PS1335" i="2"/>
  <c r="PT1335" i="2"/>
  <c r="PN1345" i="2"/>
  <c r="PN1344" i="2"/>
  <c r="PN1341" i="2"/>
  <c r="PN1340" i="2"/>
  <c r="PN1339" i="2"/>
  <c r="PN1349" i="2" s="1" a="1"/>
  <c r="PN1346" i="2"/>
  <c r="PN1343" i="2"/>
  <c r="PN1342" i="2"/>
  <c r="QH1212" i="1"/>
  <c r="QH1210" i="1"/>
  <c r="QK1226" i="1" s="1" a="1"/>
  <c r="QH1211" i="1"/>
  <c r="PQ1231" i="1" a="1"/>
  <c r="QI1201" i="1"/>
  <c r="QI1199" i="1"/>
  <c r="QM1199" i="1" s="1" a="1"/>
  <c r="QI1202" i="1"/>
  <c r="QI1200" i="1"/>
  <c r="QJ1205" i="1"/>
  <c r="QK1204" i="1"/>
  <c r="QJ1204" i="1"/>
  <c r="QK1207" i="1"/>
  <c r="QI1206" i="1"/>
  <c r="QK1205" i="1"/>
  <c r="QI1205" i="1"/>
  <c r="QI1207" i="1"/>
  <c r="QI1204" i="1"/>
  <c r="QJ1207" i="1"/>
  <c r="QK1206" i="1"/>
  <c r="QJ1206" i="1"/>
  <c r="PN1355" i="2" l="1"/>
  <c r="PN1354" i="2"/>
  <c r="PN1353" i="2"/>
  <c r="PN1350" i="2"/>
  <c r="PN1349" i="2"/>
  <c r="PN1356" i="2"/>
  <c r="PN1352" i="2"/>
  <c r="PN1351" i="2"/>
  <c r="QJ1330" i="2" a="1"/>
  <c r="QI1334" i="2" a="1"/>
  <c r="QH1339" i="2" a="1"/>
  <c r="QM1204" i="1" a="1"/>
  <c r="QM1200" i="1"/>
  <c r="JR121" i="4" s="1"/>
  <c r="QM1199" i="1"/>
  <c r="JR120" i="4" s="1"/>
  <c r="QM1201" i="1"/>
  <c r="JR122" i="4" s="1"/>
  <c r="QM1202" i="1"/>
  <c r="JR123" i="4" s="1"/>
  <c r="QK1227" i="1"/>
  <c r="QK1228" i="1"/>
  <c r="QK1226" i="1"/>
  <c r="QK1231" i="1" s="1" a="1"/>
  <c r="PQ1231" i="1"/>
  <c r="PQ1233" i="1"/>
  <c r="PQ1232" i="1"/>
  <c r="QH1339" i="2" l="1"/>
  <c r="QH1346" i="2"/>
  <c r="QH1345" i="2"/>
  <c r="QH1342" i="2"/>
  <c r="QH1344" i="2"/>
  <c r="QH1343" i="2"/>
  <c r="QH1341" i="2"/>
  <c r="QH1340" i="2"/>
  <c r="PK1365" i="2" a="1"/>
  <c r="QJ1336" i="2"/>
  <c r="QN1334" i="2"/>
  <c r="QI1336" i="2"/>
  <c r="QM1334" i="2"/>
  <c r="QN1335" i="2"/>
  <c r="QJ1334" i="2"/>
  <c r="QM1335" i="2"/>
  <c r="QI1334" i="2"/>
  <c r="QR1334" i="2" s="1" a="1"/>
  <c r="QM1336" i="2"/>
  <c r="QI1335" i="2"/>
  <c r="QO1336" i="2"/>
  <c r="QK1334" i="2"/>
  <c r="QN1336" i="2"/>
  <c r="QL1336" i="2"/>
  <c r="QK1336" i="2"/>
  <c r="QP1335" i="2"/>
  <c r="QO1335" i="2"/>
  <c r="QL1335" i="2"/>
  <c r="QK1335" i="2"/>
  <c r="QJ1335" i="2"/>
  <c r="QP1334" i="2"/>
  <c r="QL1334" i="2"/>
  <c r="QO1334" i="2"/>
  <c r="QP1336" i="2"/>
  <c r="QJ1332" i="2"/>
  <c r="QJ1331" i="2"/>
  <c r="QJ1330" i="2"/>
  <c r="QR1330" i="2" s="1" a="1"/>
  <c r="PQ1365" i="2" a="1"/>
  <c r="KD122" i="4"/>
  <c r="KL122" i="4" s="1"/>
  <c r="KH122" i="4"/>
  <c r="KP122" i="4" s="1"/>
  <c r="KD120" i="4"/>
  <c r="KH120" i="4"/>
  <c r="KD123" i="4"/>
  <c r="KL123" i="4" s="1"/>
  <c r="KH123" i="4"/>
  <c r="KP123" i="4" s="1"/>
  <c r="KD121" i="4"/>
  <c r="KL121" i="4" s="1"/>
  <c r="KH121" i="4"/>
  <c r="KP121" i="4" s="1"/>
  <c r="PS1233" i="1" a="1"/>
  <c r="PS1233" i="1" s="1"/>
  <c r="PQ1238" i="1" a="1"/>
  <c r="QK1233" i="1"/>
  <c r="QK1231" i="1"/>
  <c r="QK1232" i="1"/>
  <c r="QM1205" i="1"/>
  <c r="JR127" i="4" s="1"/>
  <c r="QN1204" i="1"/>
  <c r="JS126" i="4" s="1"/>
  <c r="QM1204" i="1"/>
  <c r="JR126" i="4" s="1"/>
  <c r="QN1207" i="1"/>
  <c r="JS129" i="4" s="1"/>
  <c r="QO1205" i="1"/>
  <c r="JT127" i="4" s="1"/>
  <c r="QO1207" i="1"/>
  <c r="JT129" i="4" s="1"/>
  <c r="QM1207" i="1"/>
  <c r="JR129" i="4" s="1"/>
  <c r="QO1206" i="1"/>
  <c r="JT128" i="4" s="1"/>
  <c r="QN1206" i="1"/>
  <c r="JS128" i="4" s="1"/>
  <c r="QM1206" i="1"/>
  <c r="JR128" i="4" s="1"/>
  <c r="QN1205" i="1"/>
  <c r="JS127" i="4" s="1"/>
  <c r="QO1204" i="1"/>
  <c r="JT126" i="4" s="1"/>
  <c r="QR1336" i="2" l="1"/>
  <c r="QV1334" i="2"/>
  <c r="QY1335" i="2"/>
  <c r="QU1334" i="2"/>
  <c r="QV1335" i="2"/>
  <c r="QR1334" i="2"/>
  <c r="QY1336" i="2"/>
  <c r="QU1335" i="2"/>
  <c r="QX1336" i="2"/>
  <c r="QU1336" i="2"/>
  <c r="QY1334" i="2"/>
  <c r="QT1336" i="2"/>
  <c r="QS1336" i="2"/>
  <c r="QX1335" i="2"/>
  <c r="QW1335" i="2"/>
  <c r="QT1335" i="2"/>
  <c r="QS1335" i="2"/>
  <c r="QR1335" i="2"/>
  <c r="QX1334" i="2"/>
  <c r="QW1334" i="2"/>
  <c r="QT1334" i="2"/>
  <c r="QV1336" i="2"/>
  <c r="QW1336" i="2"/>
  <c r="QS1334" i="2"/>
  <c r="PK1368" i="2"/>
  <c r="PK1367" i="2"/>
  <c r="PK1366" i="2"/>
  <c r="PK1365" i="2"/>
  <c r="MG1397" i="2" s="1" a="1"/>
  <c r="QR1332" i="2"/>
  <c r="QR1331" i="2"/>
  <c r="QR1330" i="2"/>
  <c r="PQ1366" i="2"/>
  <c r="PQ1365" i="2"/>
  <c r="PQ1367" i="2"/>
  <c r="PQ1368" i="2"/>
  <c r="QH1349" i="2" a="1"/>
  <c r="KF129" i="4"/>
  <c r="KN129" i="4" s="1"/>
  <c r="KJ129" i="4"/>
  <c r="KR129" i="4" s="1"/>
  <c r="KF128" i="4"/>
  <c r="KN128" i="4" s="1"/>
  <c r="KJ128" i="4"/>
  <c r="KR128" i="4" s="1"/>
  <c r="KT123" i="4"/>
  <c r="KF127" i="4"/>
  <c r="KN127" i="4" s="1"/>
  <c r="KJ127" i="4"/>
  <c r="KR127" i="4" s="1"/>
  <c r="KD126" i="4"/>
  <c r="KL126" i="4" s="1"/>
  <c r="KH126" i="4"/>
  <c r="KP126" i="4" s="1"/>
  <c r="KP120" i="4" a="1"/>
  <c r="KP120" i="4"/>
  <c r="KE127" i="4"/>
  <c r="KM127" i="4" s="1"/>
  <c r="KI127" i="4"/>
  <c r="KQ127" i="4" s="1"/>
  <c r="KE128" i="4"/>
  <c r="KM128" i="4" s="1"/>
  <c r="KI128" i="4"/>
  <c r="KQ128" i="4" s="1"/>
  <c r="KD129" i="4"/>
  <c r="KL129" i="4" s="1"/>
  <c r="KH129" i="4"/>
  <c r="KP129" i="4" s="1"/>
  <c r="KE126" i="4"/>
  <c r="KM126" i="4" s="1"/>
  <c r="KI126" i="4"/>
  <c r="KQ126" i="4" s="1"/>
  <c r="KL120" i="4" a="1"/>
  <c r="KL120" i="4"/>
  <c r="KT121" i="4"/>
  <c r="KD127" i="4"/>
  <c r="KL127" i="4" s="1"/>
  <c r="KH127" i="4"/>
  <c r="KP127" i="4" s="1"/>
  <c r="KD128" i="4"/>
  <c r="KL128" i="4" s="1"/>
  <c r="KH128" i="4"/>
  <c r="KP128" i="4" s="1"/>
  <c r="KE129" i="4"/>
  <c r="KM129" i="4" s="1"/>
  <c r="KI129" i="4"/>
  <c r="KQ129" i="4" s="1"/>
  <c r="KF126" i="4"/>
  <c r="KN126" i="4" s="1"/>
  <c r="KJ126" i="4"/>
  <c r="KR126" i="4" s="1"/>
  <c r="KT122" i="4"/>
  <c r="QK1238" i="1" a="1"/>
  <c r="QM1233" i="1" a="1"/>
  <c r="QM1233" i="1" s="1"/>
  <c r="QO1233" i="1" s="1"/>
  <c r="JP159" i="4" s="1"/>
  <c r="PQ1239" i="1"/>
  <c r="PQ1238" i="1"/>
  <c r="PQ1240" i="1"/>
  <c r="KU127" i="4" l="1"/>
  <c r="QH1356" i="2"/>
  <c r="QH1353" i="2"/>
  <c r="QH1352" i="2"/>
  <c r="QH1351" i="2"/>
  <c r="QH1355" i="2"/>
  <c r="QH1354" i="2"/>
  <c r="QH1350" i="2"/>
  <c r="QH1349" i="2"/>
  <c r="QE1365" i="2" s="1" a="1"/>
  <c r="RS1397" i="2" a="1"/>
  <c r="MG1400" i="2"/>
  <c r="MG1398" i="2"/>
  <c r="MG1397" i="2"/>
  <c r="MG1399" i="2"/>
  <c r="KV129" i="4"/>
  <c r="KV127" i="4"/>
  <c r="KU126" i="4"/>
  <c r="KV128" i="4"/>
  <c r="JV159" i="4"/>
  <c r="JX159" i="4"/>
  <c r="KB159" i="4" s="1"/>
  <c r="KT126" i="4"/>
  <c r="KV126" i="4"/>
  <c r="KT120" i="4"/>
  <c r="KT129" i="4"/>
  <c r="KU129" i="4"/>
  <c r="KU128" i="4"/>
  <c r="KT127" i="4"/>
  <c r="KT128" i="4"/>
  <c r="PQ1243" i="1" a="1"/>
  <c r="PS1240" i="1" a="1"/>
  <c r="PS1240" i="1" s="1"/>
  <c r="QK1240" i="1"/>
  <c r="QK1239" i="1"/>
  <c r="QK1238" i="1"/>
  <c r="QE1365" i="2" l="1"/>
  <c r="QE1368" i="2"/>
  <c r="QE1367" i="2"/>
  <c r="QE1366" i="2"/>
  <c r="LX1413" i="2" a="1"/>
  <c r="ME1416" i="2" a="1"/>
  <c r="ME1416" i="2" s="1"/>
  <c r="MG1461" i="2" s="1" a="1"/>
  <c r="MG1461" i="2" s="1"/>
  <c r="MI1413" i="2" a="1"/>
  <c r="LT1416" i="2" a="1"/>
  <c r="LT1416" i="2" s="1"/>
  <c r="LW1461" i="2" s="1" a="1"/>
  <c r="LW1461" i="2" s="1"/>
  <c r="MT1413" i="2" a="1"/>
  <c r="MP1416" i="2" a="1"/>
  <c r="MP1416" i="2" s="1"/>
  <c r="MQ1461" i="2" s="1" a="1"/>
  <c r="MQ1461" i="2" s="1"/>
  <c r="RS1400" i="2"/>
  <c r="RS1399" i="2"/>
  <c r="RS1398" i="2"/>
  <c r="RS1397" i="2"/>
  <c r="QK1365" i="2" a="1"/>
  <c r="JZ159" i="4"/>
  <c r="QM1240" i="1" a="1"/>
  <c r="QM1240" i="1" s="1"/>
  <c r="QO1240" i="1" s="1"/>
  <c r="JP163" i="4" s="1"/>
  <c r="QK1243" i="1" a="1"/>
  <c r="PQ1245" i="1"/>
  <c r="PQ1243" i="1"/>
  <c r="PQ1244" i="1"/>
  <c r="LX1413" i="2" l="1"/>
  <c r="LX1416" i="2"/>
  <c r="LX1415" i="2"/>
  <c r="LX1414" i="2"/>
  <c r="MG1470" i="2"/>
  <c r="MG1481" i="2" s="1"/>
  <c r="MG1490" i="2" s="1" a="1"/>
  <c r="MG1490" i="2" s="1"/>
  <c r="MG1493" i="2" s="1"/>
  <c r="LW1470" i="2"/>
  <c r="LW1481" i="2" s="1"/>
  <c r="LW1490" i="2" s="1"/>
  <c r="LW1493" i="2" s="1"/>
  <c r="MQ1470" i="2" a="1"/>
  <c r="MQ1470" i="2" s="1"/>
  <c r="MQ1481" i="2" s="1"/>
  <c r="MQ1490" i="2" s="1" a="1"/>
  <c r="MQ1490" i="2" s="1"/>
  <c r="MQ1493" i="2" s="1"/>
  <c r="MT1416" i="2"/>
  <c r="MT1414" i="2"/>
  <c r="MT1413" i="2"/>
  <c r="MT1415" i="2"/>
  <c r="QK1367" i="2"/>
  <c r="QK1366" i="2"/>
  <c r="QK1368" i="2"/>
  <c r="QK1365" i="2"/>
  <c r="MI1415" i="2"/>
  <c r="MI1414" i="2"/>
  <c r="MI1416" i="2"/>
  <c r="MI1413" i="2"/>
  <c r="RJ1413" i="2" a="1"/>
  <c r="RU1413" i="2" a="1"/>
  <c r="SB1416" i="2" a="1"/>
  <c r="SB1416" i="2" s="1"/>
  <c r="SC1461" i="2" s="1" a="1"/>
  <c r="SC1461" i="2" s="1"/>
  <c r="SF1413" i="2" a="1"/>
  <c r="RF1416" i="2" a="1"/>
  <c r="RF1416" i="2" s="1"/>
  <c r="RI1461" i="2" s="1" a="1"/>
  <c r="RI1461" i="2" s="1"/>
  <c r="RQ1416" i="2" a="1"/>
  <c r="RQ1416" i="2" s="1"/>
  <c r="RS1461" i="2" s="1" a="1"/>
  <c r="RS1461" i="2" s="1"/>
  <c r="NQ1397" i="2" a="1"/>
  <c r="KD159" i="4"/>
  <c r="JX163" i="4"/>
  <c r="KB163" i="4" s="1"/>
  <c r="JV163" i="4"/>
  <c r="PN1248" i="1" a="1"/>
  <c r="PN1248" i="1" s="1"/>
  <c r="PN1251" i="1" s="1"/>
  <c r="PN1254" i="1" s="1" a="1"/>
  <c r="PN1254" i="1" s="1"/>
  <c r="PN1257" i="1" s="1" a="1"/>
  <c r="PQ1253" i="1" a="1"/>
  <c r="QK1245" i="1"/>
  <c r="QK1244" i="1"/>
  <c r="QK1243" i="1"/>
  <c r="RU1415" i="2" l="1"/>
  <c r="RU1414" i="2"/>
  <c r="RU1416" i="2"/>
  <c r="RU1413" i="2"/>
  <c r="MD1502" i="2" a="1"/>
  <c r="MJ1502" i="2" a="1"/>
  <c r="LT1502" i="2" a="1"/>
  <c r="LZ1502" i="2" a="1"/>
  <c r="MN1502" i="2" a="1"/>
  <c r="MT1502" i="2" a="1"/>
  <c r="TC1397" i="2" a="1"/>
  <c r="SF1416" i="2"/>
  <c r="SF1414" i="2"/>
  <c r="SF1413" i="2"/>
  <c r="SF1415" i="2"/>
  <c r="NQ1400" i="2"/>
  <c r="NQ1399" i="2"/>
  <c r="NQ1398" i="2"/>
  <c r="NQ1397" i="2"/>
  <c r="SC1470" i="2" a="1"/>
  <c r="SC1470" i="2" s="1"/>
  <c r="SC1481" i="2" s="1"/>
  <c r="SC1490" i="2" s="1" a="1"/>
  <c r="SC1490" i="2" s="1"/>
  <c r="SC1493" i="2" s="1"/>
  <c r="RI1470" i="2"/>
  <c r="RI1481" i="2" s="1"/>
  <c r="RI1490" i="2" s="1"/>
  <c r="RI1493" i="2" s="1"/>
  <c r="RS1470" i="2"/>
  <c r="RS1481" i="2" s="1"/>
  <c r="RS1490" i="2" s="1" a="1"/>
  <c r="RS1490" i="2" s="1"/>
  <c r="RS1493" i="2" s="1"/>
  <c r="RJ1413" i="2"/>
  <c r="RJ1416" i="2"/>
  <c r="RJ1414" i="2"/>
  <c r="RJ1415" i="2"/>
  <c r="JZ163" i="4"/>
  <c r="QH1248" i="1" a="1"/>
  <c r="QH1248" i="1" s="1"/>
  <c r="QH1251" i="1" s="1"/>
  <c r="QH1254" i="1" s="1" a="1"/>
  <c r="QH1254" i="1" s="1"/>
  <c r="QH1257" i="1" s="1" a="1"/>
  <c r="QK1253" i="1" a="1"/>
  <c r="PQ1255" i="1"/>
  <c r="PQ1254" i="1"/>
  <c r="PQ1253" i="1"/>
  <c r="PN1259" i="1"/>
  <c r="PN1257" i="1"/>
  <c r="PR1253" i="1" s="1" a="1"/>
  <c r="PN1258" i="1"/>
  <c r="RV1502" i="2" l="1" a="1"/>
  <c r="RP1502" i="2" a="1"/>
  <c r="LZ1505" i="2"/>
  <c r="LZ1504" i="2"/>
  <c r="LZ1503" i="2"/>
  <c r="LZ1502" i="2"/>
  <c r="RF1502" i="2" a="1"/>
  <c r="RL1502" i="2" a="1"/>
  <c r="SF1502" i="2" a="1"/>
  <c r="RZ1502" i="2" a="1"/>
  <c r="MN1502" i="2"/>
  <c r="MN1505" i="2"/>
  <c r="MN1504" i="2"/>
  <c r="MN1503" i="2"/>
  <c r="MD1505" i="2"/>
  <c r="MD1504" i="2"/>
  <c r="MD1502" i="2"/>
  <c r="MD1503" i="2"/>
  <c r="TC1398" i="2"/>
  <c r="TC1400" i="2"/>
  <c r="TC1399" i="2"/>
  <c r="TC1397" i="2"/>
  <c r="LT1505" i="2"/>
  <c r="LT1504" i="2"/>
  <c r="LT1503" i="2"/>
  <c r="LT1502" i="2"/>
  <c r="MJ1503" i="2"/>
  <c r="MJ1502" i="2"/>
  <c r="MJ1505" i="2"/>
  <c r="MJ1504" i="2"/>
  <c r="MT1504" i="2"/>
  <c r="MT1503" i="2"/>
  <c r="MT1502" i="2"/>
  <c r="MT1505" i="2"/>
  <c r="NZ1416" i="2" a="1"/>
  <c r="NZ1416" i="2" s="1"/>
  <c r="OA1461" i="2" s="1"/>
  <c r="NO1416" i="2" a="1"/>
  <c r="NO1416" i="2" s="1"/>
  <c r="NQ1461" i="2" s="1"/>
  <c r="NS1413" i="2" a="1"/>
  <c r="OD1413" i="2" a="1"/>
  <c r="NH1413" i="2" a="1"/>
  <c r="ND1416" i="2" a="1"/>
  <c r="ND1416" i="2" s="1"/>
  <c r="NG1461" i="2" s="1"/>
  <c r="KD163" i="4"/>
  <c r="PR1254" i="1"/>
  <c r="PR1253" i="1"/>
  <c r="PR1255" i="1"/>
  <c r="PQ1263" i="1" a="1"/>
  <c r="QK1254" i="1"/>
  <c r="QK1253" i="1"/>
  <c r="QK1255" i="1"/>
  <c r="QH1259" i="1"/>
  <c r="QH1258" i="1"/>
  <c r="QH1257" i="1"/>
  <c r="QL1253" i="1" s="1" a="1"/>
  <c r="RL1503" i="2" l="1"/>
  <c r="RL1505" i="2"/>
  <c r="RL1504" i="2"/>
  <c r="RL1502" i="2"/>
  <c r="SF1505" i="2"/>
  <c r="SF1502" i="2"/>
  <c r="SF1503" i="2"/>
  <c r="SF1504" i="2"/>
  <c r="RF1505" i="2"/>
  <c r="RF1504" i="2"/>
  <c r="RF1503" i="2"/>
  <c r="RF1502" i="2"/>
  <c r="RI1568" i="2" s="1" a="1"/>
  <c r="OA1470" i="2" a="1"/>
  <c r="OA1470" i="2" s="1"/>
  <c r="OA1481" i="2" s="1"/>
  <c r="OA1490" i="2" s="1" a="1"/>
  <c r="OA1490" i="2" s="1"/>
  <c r="OA1493" i="2" s="1"/>
  <c r="NQ1470" i="2"/>
  <c r="NQ1481" i="2" s="1"/>
  <c r="NQ1490" i="2" s="1" a="1"/>
  <c r="NQ1490" i="2" s="1"/>
  <c r="NQ1493" i="2" s="1"/>
  <c r="NG1470" i="2"/>
  <c r="NG1481" i="2" s="1"/>
  <c r="NG1490" i="2" s="1" a="1"/>
  <c r="NG1490" i="2" s="1"/>
  <c r="NG1493" i="2" s="1"/>
  <c r="SP1416" i="2" a="1"/>
  <c r="SP1416" i="2" s="1"/>
  <c r="SS1461" i="2" s="1"/>
  <c r="TE1413" i="2" a="1"/>
  <c r="TA1416" i="2" a="1"/>
  <c r="TA1416" i="2" s="1"/>
  <c r="TC1461" i="2" s="1"/>
  <c r="TP1413" i="2" a="1"/>
  <c r="TL1416" i="2" a="1"/>
  <c r="TL1416" i="2" s="1"/>
  <c r="TM1461" i="2" s="1"/>
  <c r="ST1413" i="2" a="1"/>
  <c r="NS1416" i="2"/>
  <c r="NS1415" i="2"/>
  <c r="NS1414" i="2"/>
  <c r="NS1413" i="2"/>
  <c r="LW1568" i="2" a="1"/>
  <c r="RZ1505" i="2"/>
  <c r="RZ1504" i="2"/>
  <c r="RZ1503" i="2"/>
  <c r="RZ1502" i="2"/>
  <c r="NH1416" i="2"/>
  <c r="NH1415" i="2"/>
  <c r="NH1414" i="2"/>
  <c r="NH1413" i="2"/>
  <c r="MQ1568" i="2" s="1" a="1"/>
  <c r="OD1414" i="2"/>
  <c r="OD1416" i="2"/>
  <c r="OD1415" i="2"/>
  <c r="OD1413" i="2"/>
  <c r="PK1568" i="2" s="1" a="1"/>
  <c r="RP1505" i="2"/>
  <c r="RP1503" i="2"/>
  <c r="RP1502" i="2"/>
  <c r="RP1504" i="2"/>
  <c r="RV1503" i="2"/>
  <c r="RV1502" i="2"/>
  <c r="RV1505" i="2"/>
  <c r="RV1504" i="2"/>
  <c r="QL1255" i="1"/>
  <c r="QL1254" i="1"/>
  <c r="QL1253" i="1"/>
  <c r="QK1263" i="1" a="1"/>
  <c r="PQ1263" i="1"/>
  <c r="PQ1265" i="1"/>
  <c r="PQ1264" i="1"/>
  <c r="TP1414" i="2" l="1"/>
  <c r="TP1416" i="2"/>
  <c r="TP1415" i="2"/>
  <c r="TP1413" i="2"/>
  <c r="UW1568" i="2" s="1" a="1"/>
  <c r="MQ1571" i="2"/>
  <c r="MQ1570" i="2"/>
  <c r="MQ1569" i="2"/>
  <c r="MQ1568" i="2"/>
  <c r="MQ1574" i="2" s="1" a="1"/>
  <c r="TE1416" i="2"/>
  <c r="TE1415" i="2"/>
  <c r="TE1414" i="2"/>
  <c r="TE1413" i="2"/>
  <c r="RI1571" i="2"/>
  <c r="RI1570" i="2"/>
  <c r="RI1568" i="2"/>
  <c r="RI1574" i="2" s="1" a="1"/>
  <c r="RI1569" i="2"/>
  <c r="ND1502" i="2" a="1"/>
  <c r="NJ1502" i="2" a="1"/>
  <c r="PK1570" i="2"/>
  <c r="PK1569" i="2"/>
  <c r="PK1568" i="2"/>
  <c r="PK1571" i="2"/>
  <c r="NN1502" i="2" a="1"/>
  <c r="NT1502" i="2" a="1"/>
  <c r="TC1470" i="2"/>
  <c r="TC1481" i="2" s="1"/>
  <c r="TC1490" i="2" s="1" a="1"/>
  <c r="TC1490" i="2" s="1"/>
  <c r="TC1493" i="2" s="1"/>
  <c r="SS1470" i="2"/>
  <c r="SS1481" i="2" s="1"/>
  <c r="SS1490" i="2" s="1" a="1"/>
  <c r="SS1490" i="2" s="1"/>
  <c r="SS1493" i="2" s="1"/>
  <c r="TM1470" i="2" a="1"/>
  <c r="TM1470" i="2" s="1"/>
  <c r="TM1481" i="2" s="1"/>
  <c r="TM1490" i="2" s="1" a="1"/>
  <c r="TM1490" i="2" s="1"/>
  <c r="TM1493" i="2" s="1"/>
  <c r="NX1502" i="2" a="1"/>
  <c r="OD1502" i="2" a="1"/>
  <c r="ST1416" i="2"/>
  <c r="ST1415" i="2"/>
  <c r="ST1414" i="2"/>
  <c r="ST1413" i="2"/>
  <c r="SC1568" i="2" s="1" a="1"/>
  <c r="LW1569" i="2"/>
  <c r="LW1570" i="2"/>
  <c r="LW1568" i="2"/>
  <c r="LW1571" i="2"/>
  <c r="OA1568" i="2" a="1"/>
  <c r="QK1265" i="1"/>
  <c r="QK1263" i="1"/>
  <c r="QK1264" i="1"/>
  <c r="PN1268" i="1" a="1"/>
  <c r="PN1268" i="1" s="1"/>
  <c r="PR1268" i="1" s="1" a="1"/>
  <c r="PQ1268" i="1" a="1"/>
  <c r="NJ1505" i="2" l="1"/>
  <c r="NJ1504" i="2"/>
  <c r="NJ1503" i="2"/>
  <c r="NJ1502" i="2"/>
  <c r="MG1568" i="2" s="1" a="1"/>
  <c r="MQ1574" i="2"/>
  <c r="MQ1575" i="2"/>
  <c r="MQ1577" i="2"/>
  <c r="MQ1576" i="2"/>
  <c r="PK1574" i="2" a="1"/>
  <c r="NX1502" i="2"/>
  <c r="NX1505" i="2"/>
  <c r="NX1504" i="2"/>
  <c r="NX1503" i="2"/>
  <c r="ND1505" i="2"/>
  <c r="ND1504" i="2"/>
  <c r="ND1503" i="2"/>
  <c r="ND1502" i="2"/>
  <c r="SC1570" i="2"/>
  <c r="SC1568" i="2"/>
  <c r="SC1571" i="2"/>
  <c r="SC1569" i="2"/>
  <c r="SP1502" i="2" a="1"/>
  <c r="SV1502" i="2" a="1"/>
  <c r="TP1502" i="2" a="1"/>
  <c r="TJ1502" i="2" a="1"/>
  <c r="UW1571" i="2"/>
  <c r="UW1569" i="2"/>
  <c r="UW1570" i="2"/>
  <c r="UW1568" i="2"/>
  <c r="UW1574" i="2" s="1" a="1"/>
  <c r="RI1576" i="2"/>
  <c r="RI1575" i="2"/>
  <c r="RI1577" i="2"/>
  <c r="RI1574" i="2"/>
  <c r="LW1574" i="2" a="1"/>
  <c r="OD1504" i="2"/>
  <c r="OD1503" i="2"/>
  <c r="OD1502" i="2"/>
  <c r="OD1505" i="2"/>
  <c r="TF1502" i="2" a="1"/>
  <c r="SZ1502" i="2" a="1"/>
  <c r="NT1503" i="2"/>
  <c r="NT1502" i="2"/>
  <c r="NT1504" i="2"/>
  <c r="NT1505" i="2"/>
  <c r="OA1571" i="2"/>
  <c r="OA1568" i="2"/>
  <c r="OA1570" i="2"/>
  <c r="OA1569" i="2"/>
  <c r="NN1505" i="2"/>
  <c r="NN1504" i="2"/>
  <c r="NN1503" i="2"/>
  <c r="NN1502" i="2"/>
  <c r="TM1568" i="2" a="1"/>
  <c r="PR1270" i="1"/>
  <c r="PR1269" i="1"/>
  <c r="PR1268" i="1"/>
  <c r="QH1268" i="1" a="1"/>
  <c r="QH1268" i="1" s="1"/>
  <c r="QL1268" i="1" s="1" a="1"/>
  <c r="QK1268" i="1" a="1"/>
  <c r="PQ1270" i="1"/>
  <c r="PQ1269" i="1"/>
  <c r="PQ1268" i="1"/>
  <c r="PN1272" i="1" s="1" a="1"/>
  <c r="TP1502" i="2" l="1"/>
  <c r="TP1505" i="2"/>
  <c r="TP1504" i="2"/>
  <c r="TP1503" i="2"/>
  <c r="SP1503" i="2"/>
  <c r="SP1504" i="2"/>
  <c r="SP1502" i="2"/>
  <c r="SP1505" i="2"/>
  <c r="SC1574" i="2" a="1"/>
  <c r="OA1574" i="2" a="1"/>
  <c r="NQ1568" i="2" a="1"/>
  <c r="TM1570" i="2"/>
  <c r="TM1569" i="2"/>
  <c r="TM1571" i="2"/>
  <c r="TM1568" i="2"/>
  <c r="MQ1584" i="2" a="1"/>
  <c r="MR1579" i="2" a="1"/>
  <c r="MS1574" i="2" a="1"/>
  <c r="PK1577" i="2"/>
  <c r="PK1576" i="2"/>
  <c r="PK1575" i="2"/>
  <c r="PK1574" i="2"/>
  <c r="SZ1505" i="2"/>
  <c r="SZ1502" i="2"/>
  <c r="SZ1503" i="2"/>
  <c r="SZ1504" i="2"/>
  <c r="NG1568" i="2" a="1"/>
  <c r="TF1504" i="2"/>
  <c r="TF1505" i="2"/>
  <c r="TF1503" i="2"/>
  <c r="TF1502" i="2"/>
  <c r="TC1568" i="2" s="1" a="1"/>
  <c r="SV1505" i="2"/>
  <c r="SV1503" i="2"/>
  <c r="SV1504" i="2"/>
  <c r="SV1502" i="2"/>
  <c r="RS1568" i="2" s="1" a="1"/>
  <c r="MG1569" i="2"/>
  <c r="MG1571" i="2"/>
  <c r="MG1570" i="2"/>
  <c r="MG1568" i="2"/>
  <c r="LW1577" i="2"/>
  <c r="LW1575" i="2"/>
  <c r="LW1574" i="2"/>
  <c r="LW1576" i="2"/>
  <c r="RI1584" i="2" a="1"/>
  <c r="RJ1579" i="2" a="1"/>
  <c r="RK1574" i="2" a="1"/>
  <c r="UW1577" i="2"/>
  <c r="UW1575" i="2"/>
  <c r="UW1576" i="2"/>
  <c r="UW1574" i="2"/>
  <c r="PA1568" i="2" a="1"/>
  <c r="TJ1505" i="2"/>
  <c r="TJ1504" i="2"/>
  <c r="TJ1503" i="2"/>
  <c r="TJ1502" i="2"/>
  <c r="PN1272" i="1"/>
  <c r="PN1273" i="1"/>
  <c r="PN1274" i="1"/>
  <c r="QL1270" i="1"/>
  <c r="QL1269" i="1"/>
  <c r="QL1268" i="1"/>
  <c r="QK1269" i="1"/>
  <c r="QK1268" i="1"/>
  <c r="QH1272" i="1" s="1" a="1"/>
  <c r="QK1270" i="1"/>
  <c r="SC1577" i="2" l="1"/>
  <c r="SC1576" i="2"/>
  <c r="SC1575" i="2"/>
  <c r="SC1574" i="2"/>
  <c r="RI1584" i="2"/>
  <c r="RI1585" i="2"/>
  <c r="RI1586" i="2"/>
  <c r="OA1574" i="2"/>
  <c r="OA1576" i="2"/>
  <c r="OA1575" i="2"/>
  <c r="OA1577" i="2"/>
  <c r="SS1568" i="2" a="1"/>
  <c r="RS1571" i="2"/>
  <c r="RS1570" i="2"/>
  <c r="RS1569" i="2"/>
  <c r="RS1568" i="2"/>
  <c r="RS1574" i="2" s="1" a="1"/>
  <c r="MS1576" i="2"/>
  <c r="MS1575" i="2"/>
  <c r="MS1577" i="2"/>
  <c r="MS1574" i="2"/>
  <c r="RJ1579" i="2"/>
  <c r="RL1582" i="2"/>
  <c r="RK1582" i="2"/>
  <c r="RL1581" i="2"/>
  <c r="RK1581" i="2"/>
  <c r="RJ1581" i="2"/>
  <c r="RL1580" i="2"/>
  <c r="RK1579" i="2"/>
  <c r="RJ1582" i="2"/>
  <c r="RK1580" i="2"/>
  <c r="RJ1580" i="2"/>
  <c r="RL1579" i="2"/>
  <c r="MT1579" i="2"/>
  <c r="MS1579" i="2"/>
  <c r="MR1579" i="2"/>
  <c r="MS1582" i="2"/>
  <c r="MR1582" i="2"/>
  <c r="MT1581" i="2"/>
  <c r="MS1581" i="2"/>
  <c r="MR1580" i="2"/>
  <c r="MS1580" i="2"/>
  <c r="MT1582" i="2"/>
  <c r="MR1581" i="2"/>
  <c r="MT1580" i="2"/>
  <c r="LW1584" i="2" a="1"/>
  <c r="LY1574" i="2" a="1"/>
  <c r="LX1579" i="2" a="1"/>
  <c r="MQ1584" i="2"/>
  <c r="MQ1585" i="2"/>
  <c r="MQ1586" i="2"/>
  <c r="RK1577" i="2"/>
  <c r="RK1576" i="2"/>
  <c r="RK1575" i="2"/>
  <c r="RK1574" i="2"/>
  <c r="NG1571" i="2"/>
  <c r="NG1569" i="2"/>
  <c r="NG1570" i="2"/>
  <c r="NG1568" i="2"/>
  <c r="TM1574" i="2" a="1"/>
  <c r="PL1579" i="2" a="1"/>
  <c r="PM1574" i="2" a="1"/>
  <c r="PK1584" i="2" a="1"/>
  <c r="MG1574" i="2" a="1"/>
  <c r="UX1579" i="2" a="1"/>
  <c r="UY1574" i="2" a="1"/>
  <c r="UW1584" i="2" a="1"/>
  <c r="NQ1571" i="2"/>
  <c r="NQ1568" i="2"/>
  <c r="NQ1569" i="2"/>
  <c r="NQ1570" i="2"/>
  <c r="TC1569" i="2"/>
  <c r="TC1571" i="2"/>
  <c r="TC1570" i="2"/>
  <c r="TC1568" i="2"/>
  <c r="PA1569" i="2"/>
  <c r="PA1568" i="2"/>
  <c r="PA1571" i="2"/>
  <c r="PA1570" i="2"/>
  <c r="UM1568" i="2" a="1"/>
  <c r="QH1273" i="1"/>
  <c r="QH1272" i="1"/>
  <c r="QH1274" i="1"/>
  <c r="PN1277" i="1" a="1"/>
  <c r="SS1568" i="2" l="1"/>
  <c r="SS1569" i="2"/>
  <c r="SS1571" i="2"/>
  <c r="SS1570" i="2"/>
  <c r="LY1580" i="2"/>
  <c r="LX1580" i="2"/>
  <c r="LZ1579" i="2"/>
  <c r="LX1579" i="2"/>
  <c r="LZ1582" i="2"/>
  <c r="LY1582" i="2"/>
  <c r="LX1582" i="2"/>
  <c r="LZ1580" i="2"/>
  <c r="LZ1581" i="2"/>
  <c r="LY1579" i="2"/>
  <c r="LY1581" i="2"/>
  <c r="LX1581" i="2"/>
  <c r="OB1579" i="2" a="1"/>
  <c r="OC1574" i="2" a="1"/>
  <c r="OA1584" i="2" a="1"/>
  <c r="PM1580" i="2"/>
  <c r="PL1580" i="2"/>
  <c r="PN1579" i="2"/>
  <c r="PL1579" i="2"/>
  <c r="PN1582" i="2"/>
  <c r="PM1582" i="2"/>
  <c r="PL1582" i="2"/>
  <c r="PN1580" i="2"/>
  <c r="PN1581" i="2"/>
  <c r="PM1581" i="2"/>
  <c r="PL1581" i="2"/>
  <c r="PM1579" i="2"/>
  <c r="LY1575" i="2"/>
  <c r="LY1574" i="2"/>
  <c r="LY1577" i="2"/>
  <c r="LY1576" i="2"/>
  <c r="UM1571" i="2"/>
  <c r="UM1570" i="2"/>
  <c r="UM1569" i="2"/>
  <c r="UM1568" i="2"/>
  <c r="UM1574" i="2" s="1" a="1"/>
  <c r="UY1574" i="2"/>
  <c r="UY1575" i="2"/>
  <c r="UY1577" i="2"/>
  <c r="UY1576" i="2"/>
  <c r="TM1577" i="2"/>
  <c r="TM1576" i="2"/>
  <c r="TM1575" i="2"/>
  <c r="TM1574" i="2"/>
  <c r="UX1579" i="2"/>
  <c r="UZ1582" i="2"/>
  <c r="UY1582" i="2"/>
  <c r="UX1582" i="2"/>
  <c r="UZ1581" i="2"/>
  <c r="UY1581" i="2"/>
  <c r="UX1581" i="2"/>
  <c r="UZ1580" i="2"/>
  <c r="UY1579" i="2"/>
  <c r="UZ1579" i="2"/>
  <c r="UY1580" i="2"/>
  <c r="UX1580" i="2"/>
  <c r="RS1575" i="2"/>
  <c r="RS1577" i="2"/>
  <c r="RS1576" i="2"/>
  <c r="RS1574" i="2"/>
  <c r="SD1579" i="2" a="1"/>
  <c r="SE1574" i="2" a="1"/>
  <c r="SC1584" i="2" a="1"/>
  <c r="LW1586" i="2"/>
  <c r="PQ1676" i="2" s="1" a="1"/>
  <c r="LW1585" i="2"/>
  <c r="LW1584" i="2"/>
  <c r="PA1574" i="2" a="1"/>
  <c r="MG1577" i="2"/>
  <c r="MG1576" i="2"/>
  <c r="MG1574" i="2"/>
  <c r="MG1575" i="2"/>
  <c r="UW1586" i="2"/>
  <c r="UW1585" i="2"/>
  <c r="UW1584" i="2"/>
  <c r="PK1586" i="2"/>
  <c r="PK1585" i="2"/>
  <c r="PK1584" i="2"/>
  <c r="NG1574" i="2" a="1"/>
  <c r="NQ1574" i="2" a="1"/>
  <c r="TC1574" i="2" a="1"/>
  <c r="PM1577" i="2"/>
  <c r="PM1576" i="2"/>
  <c r="PM1574" i="2"/>
  <c r="PM1575" i="2"/>
  <c r="QH1277" i="1" a="1"/>
  <c r="PN1279" i="1"/>
  <c r="PN1278" i="1"/>
  <c r="PN1277" i="1"/>
  <c r="PQ1676" i="2" l="1"/>
  <c r="PQ1677" i="2"/>
  <c r="PQ1678" i="2"/>
  <c r="SC1586" i="2"/>
  <c r="SC1585" i="2"/>
  <c r="SC1584" i="2"/>
  <c r="OC1576" i="2"/>
  <c r="OC1575" i="2"/>
  <c r="OC1577" i="2"/>
  <c r="OC1574" i="2"/>
  <c r="PX1574" i="2" s="1" a="1"/>
  <c r="OD1581" i="2"/>
  <c r="OC1581" i="2"/>
  <c r="OB1581" i="2"/>
  <c r="OC1580" i="2"/>
  <c r="OB1580" i="2"/>
  <c r="OD1579" i="2"/>
  <c r="OC1579" i="2"/>
  <c r="OB1582" i="2"/>
  <c r="OD1580" i="2"/>
  <c r="OB1579" i="2"/>
  <c r="PX1579" i="2" s="1" a="1"/>
  <c r="OD1582" i="2"/>
  <c r="OC1582" i="2"/>
  <c r="UM1575" i="2"/>
  <c r="UM1574" i="2"/>
  <c r="UM1576" i="2"/>
  <c r="UM1577" i="2"/>
  <c r="TC1577" i="2"/>
  <c r="TC1575" i="2"/>
  <c r="TC1574" i="2"/>
  <c r="TC1576" i="2"/>
  <c r="TN1579" i="2" a="1"/>
  <c r="TM1584" i="2" a="1"/>
  <c r="TO1574" i="2" a="1"/>
  <c r="OA1584" i="2"/>
  <c r="OA1585" i="2"/>
  <c r="OA1586" i="2"/>
  <c r="MH1579" i="2" a="1"/>
  <c r="MG1584" i="2" a="1"/>
  <c r="MI1574" i="2" a="1"/>
  <c r="NQ1577" i="2"/>
  <c r="NQ1576" i="2"/>
  <c r="NQ1575" i="2"/>
  <c r="NQ1574" i="2"/>
  <c r="PA1577" i="2"/>
  <c r="PA1575" i="2"/>
  <c r="PA1576" i="2"/>
  <c r="PA1574" i="2"/>
  <c r="SE1582" i="2"/>
  <c r="SD1582" i="2"/>
  <c r="SF1581" i="2"/>
  <c r="SD1581" i="2"/>
  <c r="SF1580" i="2"/>
  <c r="SE1580" i="2"/>
  <c r="SD1580" i="2"/>
  <c r="SF1582" i="2"/>
  <c r="SE1581" i="2"/>
  <c r="SF1579" i="2"/>
  <c r="SE1579" i="2"/>
  <c r="SD1579" i="2"/>
  <c r="NG1577" i="2"/>
  <c r="NG1575" i="2"/>
  <c r="NG1576" i="2"/>
  <c r="NG1574" i="2"/>
  <c r="SE1577" i="2"/>
  <c r="SE1576" i="2"/>
  <c r="SE1574" i="2"/>
  <c r="SE1575" i="2"/>
  <c r="RT1579" i="2" a="1"/>
  <c r="RS1584" i="2" a="1"/>
  <c r="RU1574" i="2" a="1"/>
  <c r="SS1574" i="2" a="1"/>
  <c r="PI1286" i="1" a="1"/>
  <c r="PN1288" i="1" a="1"/>
  <c r="QH1278" i="1"/>
  <c r="QH1277" i="1"/>
  <c r="QH1279" i="1"/>
  <c r="RS1586" i="2" l="1"/>
  <c r="RS1585" i="2"/>
  <c r="RS1584" i="2"/>
  <c r="RU1577" i="2"/>
  <c r="RU1575" i="2"/>
  <c r="RU1574" i="2"/>
  <c r="RU1576" i="2"/>
  <c r="PY1579" i="2"/>
  <c r="PX1579" i="2"/>
  <c r="PZ1582" i="2"/>
  <c r="PX1582" i="2"/>
  <c r="PZ1581" i="2"/>
  <c r="PY1581" i="2"/>
  <c r="PX1581" i="2"/>
  <c r="PZ1579" i="2"/>
  <c r="PY1582" i="2"/>
  <c r="PZ1580" i="2"/>
  <c r="PY1580" i="2"/>
  <c r="PX1580" i="2"/>
  <c r="RV1582" i="2"/>
  <c r="RU1582" i="2"/>
  <c r="RT1582" i="2"/>
  <c r="RU1581" i="2"/>
  <c r="RT1581" i="2"/>
  <c r="RV1580" i="2"/>
  <c r="RU1580" i="2"/>
  <c r="RT1579" i="2"/>
  <c r="RT1580" i="2"/>
  <c r="RV1579" i="2"/>
  <c r="RU1579" i="2"/>
  <c r="RV1581" i="2"/>
  <c r="NR1579" i="2" a="1"/>
  <c r="NS1574" i="2" a="1"/>
  <c r="NQ1584" i="2" a="1"/>
  <c r="PX1574" i="2"/>
  <c r="PX1576" i="2"/>
  <c r="PX1577" i="2"/>
  <c r="PX1575" i="2"/>
  <c r="MI1577" i="2"/>
  <c r="MI1576" i="2"/>
  <c r="MI1575" i="2"/>
  <c r="MI1574" i="2"/>
  <c r="TO1580" i="2"/>
  <c r="TN1580" i="2"/>
  <c r="TP1579" i="2"/>
  <c r="TN1579" i="2"/>
  <c r="VJ1579" i="2" s="1" a="1"/>
  <c r="TP1582" i="2"/>
  <c r="TO1582" i="2"/>
  <c r="TN1582" i="2"/>
  <c r="TP1580" i="2"/>
  <c r="TO1581" i="2"/>
  <c r="TN1581" i="2"/>
  <c r="TO1579" i="2"/>
  <c r="TP1581" i="2"/>
  <c r="TO1577" i="2"/>
  <c r="TO1576" i="2"/>
  <c r="TO1574" i="2"/>
  <c r="VJ1574" i="2" s="1" a="1"/>
  <c r="TO1575" i="2"/>
  <c r="TE1574" i="2" a="1"/>
  <c r="TD1579" i="2" a="1"/>
  <c r="TC1584" i="2" a="1"/>
  <c r="MH1580" i="2"/>
  <c r="MJ1579" i="2"/>
  <c r="MI1579" i="2"/>
  <c r="MJ1582" i="2"/>
  <c r="MI1582" i="2"/>
  <c r="MH1582" i="2"/>
  <c r="MJ1581" i="2"/>
  <c r="MI1580" i="2"/>
  <c r="MI1581" i="2"/>
  <c r="MH1581" i="2"/>
  <c r="MJ1580" i="2"/>
  <c r="MH1579" i="2"/>
  <c r="MG1586" i="2"/>
  <c r="MG1585" i="2"/>
  <c r="MG1584" i="2"/>
  <c r="KP1580" i="2" s="1" a="1"/>
  <c r="UN1579" i="2" a="1"/>
  <c r="UO1574" i="2" a="1"/>
  <c r="UM1584" i="2" a="1"/>
  <c r="TM1586" i="2"/>
  <c r="TM1585" i="2"/>
  <c r="TM1584" i="2"/>
  <c r="NH1579" i="2" a="1"/>
  <c r="NI1574" i="2" a="1"/>
  <c r="NG1584" i="2" a="1"/>
  <c r="SS1575" i="2"/>
  <c r="SS1574" i="2"/>
  <c r="SS1576" i="2"/>
  <c r="SS1577" i="2"/>
  <c r="PC1574" i="2" a="1"/>
  <c r="PB1579" i="2" a="1"/>
  <c r="PA1584" i="2" a="1"/>
  <c r="PQ1681" i="2" a="1"/>
  <c r="QH1288" i="1" a="1"/>
  <c r="QC1286" i="1" a="1"/>
  <c r="PN1290" i="1"/>
  <c r="PN1289" i="1"/>
  <c r="PN1288" i="1"/>
  <c r="PN1316" i="1" s="1" a="1"/>
  <c r="PI1287" i="1"/>
  <c r="PI1286" i="1"/>
  <c r="PI1288" i="1"/>
  <c r="VJ1582" i="2" l="1"/>
  <c r="VL1581" i="2"/>
  <c r="VK1581" i="2"/>
  <c r="VJ1581" i="2"/>
  <c r="VL1580" i="2"/>
  <c r="VK1580" i="2"/>
  <c r="VJ1580" i="2"/>
  <c r="VL1579" i="2"/>
  <c r="VK1582" i="2"/>
  <c r="VL1582" i="2"/>
  <c r="VK1579" i="2"/>
  <c r="VJ1579" i="2"/>
  <c r="VJ1577" i="2"/>
  <c r="VJ1576" i="2"/>
  <c r="VJ1574" i="2"/>
  <c r="VJ1575" i="2"/>
  <c r="TE1574" i="2"/>
  <c r="TE1575" i="2"/>
  <c r="TE1577" i="2"/>
  <c r="TE1576" i="2"/>
  <c r="NS1582" i="2"/>
  <c r="NR1582" i="2"/>
  <c r="NT1581" i="2"/>
  <c r="NR1581" i="2"/>
  <c r="NT1580" i="2"/>
  <c r="NS1580" i="2"/>
  <c r="NR1580" i="2"/>
  <c r="NT1582" i="2"/>
  <c r="NT1579" i="2"/>
  <c r="NS1579" i="2"/>
  <c r="NR1579" i="2"/>
  <c r="PT1579" i="2" s="1" a="1"/>
  <c r="NS1581" i="2"/>
  <c r="PA1586" i="2"/>
  <c r="PA1585" i="2"/>
  <c r="PA1584" i="2"/>
  <c r="KH1580" i="2" s="1" a="1"/>
  <c r="UO1576" i="2"/>
  <c r="UO1575" i="2"/>
  <c r="UO1577" i="2"/>
  <c r="UO1574" i="2"/>
  <c r="PQ1681" i="2"/>
  <c r="PQ1682" i="2"/>
  <c r="PQ1683" i="2"/>
  <c r="PC1575" i="2"/>
  <c r="PC1574" i="2"/>
  <c r="PC1577" i="2"/>
  <c r="PC1576" i="2"/>
  <c r="NH1579" i="2"/>
  <c r="NJ1582" i="2"/>
  <c r="NI1582" i="2"/>
  <c r="NJ1581" i="2"/>
  <c r="NI1581" i="2"/>
  <c r="NH1581" i="2"/>
  <c r="NJ1580" i="2"/>
  <c r="NI1579" i="2"/>
  <c r="NH1582" i="2"/>
  <c r="NJ1579" i="2"/>
  <c r="NI1580" i="2"/>
  <c r="NH1580" i="2"/>
  <c r="NS1577" i="2"/>
  <c r="NS1576" i="2"/>
  <c r="NS1574" i="2"/>
  <c r="NS1575" i="2"/>
  <c r="KP1580" i="2"/>
  <c r="KP1581" i="2"/>
  <c r="KP1582" i="2"/>
  <c r="VF1579" i="2" a="1"/>
  <c r="NQ1586" i="2"/>
  <c r="NQ1585" i="2"/>
  <c r="NQ1584" i="2"/>
  <c r="KL1580" i="2" s="1" a="1"/>
  <c r="UP1579" i="2"/>
  <c r="UO1579" i="2"/>
  <c r="UN1579" i="2"/>
  <c r="UP1582" i="2"/>
  <c r="UO1582" i="2"/>
  <c r="UN1582" i="2"/>
  <c r="UP1581" i="2"/>
  <c r="UO1581" i="2"/>
  <c r="UN1580" i="2"/>
  <c r="UN1581" i="2"/>
  <c r="UP1580" i="2"/>
  <c r="UO1580" i="2"/>
  <c r="ST1579" i="2" a="1"/>
  <c r="SU1574" i="2" a="1"/>
  <c r="SS1584" i="2" a="1"/>
  <c r="PB1581" i="2"/>
  <c r="PD1580" i="2"/>
  <c r="PC1580" i="2"/>
  <c r="PD1579" i="2"/>
  <c r="PC1579" i="2"/>
  <c r="PB1579" i="2"/>
  <c r="PD1582" i="2"/>
  <c r="PC1581" i="2"/>
  <c r="PC1582" i="2"/>
  <c r="PB1582" i="2"/>
  <c r="PD1581" i="2"/>
  <c r="PB1580" i="2"/>
  <c r="TC1586" i="2"/>
  <c r="TC1585" i="2"/>
  <c r="TC1584" i="2"/>
  <c r="UM1584" i="2"/>
  <c r="UM1585" i="2"/>
  <c r="UM1586" i="2"/>
  <c r="NG1586" i="2"/>
  <c r="NG1585" i="2"/>
  <c r="NG1584" i="2"/>
  <c r="NI1577" i="2"/>
  <c r="NI1576" i="2"/>
  <c r="NI1575" i="2"/>
  <c r="NI1574" i="2"/>
  <c r="TD1581" i="2"/>
  <c r="TF1580" i="2"/>
  <c r="TE1580" i="2"/>
  <c r="TF1579" i="2"/>
  <c r="TE1579" i="2"/>
  <c r="TD1579" i="2"/>
  <c r="TF1582" i="2"/>
  <c r="TE1581" i="2"/>
  <c r="TD1580" i="2"/>
  <c r="TE1582" i="2"/>
  <c r="TD1582" i="2"/>
  <c r="TF1581" i="2"/>
  <c r="QC1288" i="1"/>
  <c r="QC1287" i="1"/>
  <c r="QC1286" i="1"/>
  <c r="PN1318" i="1"/>
  <c r="PN1317" i="1"/>
  <c r="PN1316" i="1"/>
  <c r="PN1325" i="1" s="1" a="1"/>
  <c r="QH1289" i="1"/>
  <c r="QH1288" i="1"/>
  <c r="QH1316" i="1" s="1" a="1"/>
  <c r="QH1290" i="1"/>
  <c r="PV1579" i="2" l="1"/>
  <c r="PU1579" i="2"/>
  <c r="PT1579" i="2"/>
  <c r="PU1582" i="2"/>
  <c r="PT1582" i="2"/>
  <c r="PV1581" i="2"/>
  <c r="PU1581" i="2"/>
  <c r="PT1580" i="2"/>
  <c r="PT1581" i="2"/>
  <c r="PV1580" i="2"/>
  <c r="PU1580" i="2"/>
  <c r="PV1582" i="2"/>
  <c r="SU1576" i="2"/>
  <c r="SU1575" i="2"/>
  <c r="SU1577" i="2"/>
  <c r="SU1574" i="2"/>
  <c r="VB1574" i="2" s="1" a="1"/>
  <c r="SV1581" i="2"/>
  <c r="SU1581" i="2"/>
  <c r="ST1581" i="2"/>
  <c r="SU1580" i="2"/>
  <c r="ST1580" i="2"/>
  <c r="SV1579" i="2"/>
  <c r="SU1579" i="2"/>
  <c r="ST1582" i="2"/>
  <c r="SV1582" i="2"/>
  <c r="ST1579" i="2"/>
  <c r="SU1582" i="2"/>
  <c r="SV1580" i="2"/>
  <c r="KH1582" i="2"/>
  <c r="KH1581" i="2"/>
  <c r="KH1580" i="2"/>
  <c r="VG1582" i="2"/>
  <c r="VF1582" i="2"/>
  <c r="VH1581" i="2"/>
  <c r="VG1581" i="2"/>
  <c r="VF1581" i="2"/>
  <c r="VH1580" i="2"/>
  <c r="VG1580" i="2"/>
  <c r="VF1580" i="2"/>
  <c r="VH1582" i="2"/>
  <c r="VH1579" i="2"/>
  <c r="VG1579" i="2"/>
  <c r="VF1579" i="2"/>
  <c r="PS1683" i="2" a="1"/>
  <c r="PS1683" i="2" s="1"/>
  <c r="PQ1688" i="2" a="1"/>
  <c r="PP1579" i="2" a="1"/>
  <c r="VF1574" i="2" a="1"/>
  <c r="SS1584" i="2"/>
  <c r="SS1585" i="2"/>
  <c r="SS1586" i="2"/>
  <c r="PT1574" i="2" a="1"/>
  <c r="PP1574" i="2" a="1"/>
  <c r="KL1582" i="2"/>
  <c r="KL1581" i="2"/>
  <c r="KL1580" i="2"/>
  <c r="QH1316" i="1"/>
  <c r="QH1317" i="1"/>
  <c r="QH1318" i="1"/>
  <c r="PN1326" i="1"/>
  <c r="PN1325" i="1"/>
  <c r="PN1330" i="1" s="1" a="1"/>
  <c r="PN1327" i="1"/>
  <c r="VF1576" i="2" l="1"/>
  <c r="VF1575" i="2"/>
  <c r="VF1574" i="2"/>
  <c r="VF1577" i="2"/>
  <c r="PQ1690" i="2"/>
  <c r="PQ1689" i="2"/>
  <c r="PQ1688" i="2"/>
  <c r="PP1574" i="2"/>
  <c r="PP1577" i="2"/>
  <c r="PP1576" i="2"/>
  <c r="PP1575" i="2"/>
  <c r="VB1577" i="2"/>
  <c r="VB1575" i="2"/>
  <c r="VB1574" i="2"/>
  <c r="VB1576" i="2"/>
  <c r="PP1580" i="2"/>
  <c r="PR1579" i="2"/>
  <c r="PQ1579" i="2"/>
  <c r="PR1582" i="2"/>
  <c r="PQ1582" i="2"/>
  <c r="PP1582" i="2"/>
  <c r="PR1581" i="2"/>
  <c r="PQ1580" i="2"/>
  <c r="PQ1581" i="2"/>
  <c r="PP1581" i="2"/>
  <c r="PR1580" i="2"/>
  <c r="PP1579" i="2"/>
  <c r="VB1579" i="2" a="1"/>
  <c r="PT1576" i="2"/>
  <c r="PT1574" i="2"/>
  <c r="PT1577" i="2"/>
  <c r="PT1575" i="2"/>
  <c r="QK1676" i="2" a="1"/>
  <c r="PN1331" i="1"/>
  <c r="PN1330" i="1"/>
  <c r="PN1332" i="1"/>
  <c r="QH1325" i="1" a="1"/>
  <c r="QK1678" i="2" l="1"/>
  <c r="QK1677" i="2"/>
  <c r="QK1676" i="2"/>
  <c r="QK1681" i="2" s="1" a="1"/>
  <c r="PS1690" i="2" a="1"/>
  <c r="PS1690" i="2" s="1"/>
  <c r="PQ1693" i="2" a="1"/>
  <c r="VD1582" i="2"/>
  <c r="VC1582" i="2"/>
  <c r="VB1582" i="2"/>
  <c r="VD1581" i="2"/>
  <c r="VC1581" i="2"/>
  <c r="VB1581" i="2"/>
  <c r="VD1580" i="2"/>
  <c r="VC1580" i="2"/>
  <c r="VB1579" i="2"/>
  <c r="VB1580" i="2"/>
  <c r="VD1579" i="2"/>
  <c r="VC1579" i="2"/>
  <c r="QH1327" i="1"/>
  <c r="QH1326" i="1"/>
  <c r="QH1325" i="1"/>
  <c r="QH1330" i="1" s="1" a="1"/>
  <c r="PN1339" i="1" a="1"/>
  <c r="PO1334" i="1" a="1"/>
  <c r="PP1330" i="1" a="1"/>
  <c r="PQ1695" i="2" l="1"/>
  <c r="PQ1694" i="2"/>
  <c r="PQ1693" i="2"/>
  <c r="QK1683" i="2"/>
  <c r="QK1682" i="2"/>
  <c r="QK1681" i="2"/>
  <c r="PP1336" i="1"/>
  <c r="PT1334" i="1"/>
  <c r="PO1336" i="1"/>
  <c r="PS1334" i="1"/>
  <c r="PV1335" i="1"/>
  <c r="PR1334" i="1"/>
  <c r="PU1335" i="1"/>
  <c r="PQ1334" i="1"/>
  <c r="PT1335" i="1"/>
  <c r="PP1334" i="1"/>
  <c r="PS1335" i="1"/>
  <c r="PO1334" i="1"/>
  <c r="PV1336" i="1"/>
  <c r="PR1335" i="1"/>
  <c r="PQ1336" i="1"/>
  <c r="PU1334" i="1"/>
  <c r="PO1335" i="1"/>
  <c r="PR1336" i="1"/>
  <c r="PV1334" i="1"/>
  <c r="PS1336" i="1"/>
  <c r="PQ1335" i="1"/>
  <c r="PU1336" i="1"/>
  <c r="PT1336" i="1"/>
  <c r="PP1335" i="1"/>
  <c r="PN1343" i="1"/>
  <c r="PN1342" i="1"/>
  <c r="PN1341" i="1"/>
  <c r="PN1340" i="1"/>
  <c r="PN1339" i="1"/>
  <c r="PN1344" i="1"/>
  <c r="PN1345" i="1"/>
  <c r="PN1346" i="1"/>
  <c r="PP1332" i="1"/>
  <c r="PP1331" i="1"/>
  <c r="PP1330" i="1"/>
  <c r="QH1332" i="1"/>
  <c r="QH1331" i="1"/>
  <c r="QH1330" i="1"/>
  <c r="QK1688" i="2" l="1" a="1"/>
  <c r="QM1683" i="2" a="1"/>
  <c r="QM1683" i="2" s="1"/>
  <c r="QO1683" i="2" s="1"/>
  <c r="PN1698" i="2" a="1"/>
  <c r="PN1698" i="2" s="1"/>
  <c r="PN1701" i="2" s="1"/>
  <c r="PN1704" i="2" s="1" a="1"/>
  <c r="PN1704" i="2" s="1"/>
  <c r="PN1707" i="2" s="1" a="1"/>
  <c r="PQ1703" i="2" a="1"/>
  <c r="PN1349" i="1" a="1"/>
  <c r="QJ1330" i="1" a="1"/>
  <c r="QI1334" i="1" a="1"/>
  <c r="QH1339" i="1" a="1"/>
  <c r="PQ1705" i="2" l="1"/>
  <c r="PQ1704" i="2"/>
  <c r="PQ1703" i="2"/>
  <c r="PN1709" i="2"/>
  <c r="PN1708" i="2"/>
  <c r="PN1707" i="2"/>
  <c r="PR1703" i="2" s="1" a="1"/>
  <c r="QK1690" i="2"/>
  <c r="QK1689" i="2"/>
  <c r="QK1688" i="2"/>
  <c r="QP1335" i="1"/>
  <c r="QL1334" i="1"/>
  <c r="QO1335" i="1"/>
  <c r="QK1334" i="1"/>
  <c r="QN1335" i="1"/>
  <c r="QJ1334" i="1"/>
  <c r="QM1335" i="1"/>
  <c r="QI1334" i="1"/>
  <c r="QP1336" i="1"/>
  <c r="QL1335" i="1"/>
  <c r="QO1336" i="1"/>
  <c r="QK1335" i="1"/>
  <c r="QN1336" i="1"/>
  <c r="QJ1335" i="1"/>
  <c r="QI1336" i="1"/>
  <c r="QM1334" i="1"/>
  <c r="QM1336" i="1"/>
  <c r="QL1336" i="1"/>
  <c r="QK1336" i="1"/>
  <c r="QN1334" i="1"/>
  <c r="QJ1336" i="1"/>
  <c r="QI1335" i="1"/>
  <c r="QP1334" i="1"/>
  <c r="QO1334" i="1"/>
  <c r="QJ1331" i="1"/>
  <c r="QJ1330" i="1"/>
  <c r="QR1330" i="1" s="1" a="1"/>
  <c r="QJ1332" i="1"/>
  <c r="QH1346" i="1"/>
  <c r="QH1345" i="1"/>
  <c r="QH1344" i="1"/>
  <c r="QH1343" i="1"/>
  <c r="QH1339" i="1"/>
  <c r="QH1342" i="1"/>
  <c r="QH1341" i="1"/>
  <c r="QH1340" i="1"/>
  <c r="PN1356" i="1"/>
  <c r="PN1355" i="1"/>
  <c r="PN1354" i="1"/>
  <c r="PN1353" i="1"/>
  <c r="PN1352" i="1"/>
  <c r="PN1351" i="1"/>
  <c r="PN1350" i="1"/>
  <c r="PN1349" i="1"/>
  <c r="PK1365" i="1" s="1" a="1"/>
  <c r="QM1690" i="2" l="1" a="1"/>
  <c r="QM1690" i="2" s="1"/>
  <c r="QO1690" i="2" s="1"/>
  <c r="QK1693" i="2" a="1"/>
  <c r="PR1705" i="2"/>
  <c r="PR1704" i="2"/>
  <c r="PR1703" i="2"/>
  <c r="PQ1713" i="2" a="1"/>
  <c r="QR1334" i="1" a="1"/>
  <c r="QH1349" i="1" a="1"/>
  <c r="QR1332" i="1"/>
  <c r="JW211" i="4" s="1"/>
  <c r="QR1331" i="1"/>
  <c r="JW210" i="4" s="1"/>
  <c r="QR1330" i="1"/>
  <c r="JW209" i="4" s="1"/>
  <c r="PK1368" i="1"/>
  <c r="PK1367" i="1"/>
  <c r="PK1366" i="1"/>
  <c r="PK1365" i="1"/>
  <c r="MG1397" i="1" s="1" a="1"/>
  <c r="PQ1365" i="1" a="1"/>
  <c r="PQ1713" i="2" l="1"/>
  <c r="PQ1714" i="2"/>
  <c r="PQ1715" i="2"/>
  <c r="QK1695" i="2"/>
  <c r="QK1694" i="2"/>
  <c r="QK1693" i="2"/>
  <c r="KX209" i="4"/>
  <c r="LP209" i="4" s="1"/>
  <c r="LG209" i="4"/>
  <c r="LY209" i="4" s="1"/>
  <c r="KX210" i="4"/>
  <c r="LP210" i="4" s="1"/>
  <c r="LG210" i="4"/>
  <c r="LY210" i="4" s="1"/>
  <c r="LG211" i="4"/>
  <c r="LY211" i="4" s="1"/>
  <c r="KX211" i="4"/>
  <c r="LP211" i="4" s="1"/>
  <c r="PQ1368" i="1"/>
  <c r="PQ1367" i="1"/>
  <c r="PQ1365" i="1"/>
  <c r="PQ1366" i="1"/>
  <c r="MG1399" i="1"/>
  <c r="MG1398" i="1"/>
  <c r="MG1397" i="1"/>
  <c r="MG1400" i="1"/>
  <c r="QH1355" i="1"/>
  <c r="QH1354" i="1"/>
  <c r="QH1353" i="1"/>
  <c r="QK1365" i="1" s="1" a="1"/>
  <c r="QH1352" i="1"/>
  <c r="QH1351" i="1"/>
  <c r="QH1350" i="1"/>
  <c r="QH1349" i="1"/>
  <c r="QH1356" i="1"/>
  <c r="QX1335" i="1"/>
  <c r="KC216" i="4" s="1"/>
  <c r="QT1334" i="1"/>
  <c r="JY215" i="4" s="1"/>
  <c r="QW1335" i="1"/>
  <c r="KB216" i="4" s="1"/>
  <c r="QS1334" i="1"/>
  <c r="JX215" i="4" s="1"/>
  <c r="QV1335" i="1"/>
  <c r="KA216" i="4" s="1"/>
  <c r="QR1334" i="1"/>
  <c r="JW215" i="4" s="1"/>
  <c r="QY1336" i="1"/>
  <c r="KD217" i="4" s="1"/>
  <c r="QU1335" i="1"/>
  <c r="JZ216" i="4" s="1"/>
  <c r="QX1336" i="1"/>
  <c r="KC217" i="4" s="1"/>
  <c r="QT1335" i="1"/>
  <c r="JY216" i="4" s="1"/>
  <c r="QW1336" i="1"/>
  <c r="KB217" i="4" s="1"/>
  <c r="QS1335" i="1"/>
  <c r="JX216" i="4" s="1"/>
  <c r="QV1336" i="1"/>
  <c r="KA217" i="4" s="1"/>
  <c r="QR1335" i="1"/>
  <c r="JW216" i="4" s="1"/>
  <c r="QY1335" i="1"/>
  <c r="KD216" i="4" s="1"/>
  <c r="QU1334" i="1"/>
  <c r="JZ215" i="4" s="1"/>
  <c r="QV1334" i="1"/>
  <c r="KA215" i="4" s="1"/>
  <c r="QX1334" i="1"/>
  <c r="KC215" i="4" s="1"/>
  <c r="QY1334" i="1"/>
  <c r="KD215" i="4" s="1"/>
  <c r="QR1336" i="1"/>
  <c r="JW217" i="4" s="1"/>
  <c r="QU1336" i="1"/>
  <c r="JZ217" i="4" s="1"/>
  <c r="QT1336" i="1"/>
  <c r="JY217" i="4" s="1"/>
  <c r="QS1336" i="1"/>
  <c r="JX217" i="4" s="1"/>
  <c r="QW1334" i="1"/>
  <c r="KB215" i="4" s="1"/>
  <c r="MH211" i="4" l="1"/>
  <c r="QH1698" i="2" a="1"/>
  <c r="QH1698" i="2" s="1"/>
  <c r="QH1701" i="2" s="1"/>
  <c r="QH1704" i="2" s="1" a="1"/>
  <c r="QH1704" i="2" s="1"/>
  <c r="QH1707" i="2" s="1" a="1"/>
  <c r="QK1703" i="2" a="1"/>
  <c r="PN1718" i="2" a="1"/>
  <c r="PN1718" i="2" s="1"/>
  <c r="PR1718" i="2" s="1" a="1"/>
  <c r="PQ1718" i="2" a="1"/>
  <c r="LK217" i="4"/>
  <c r="MC217" i="4" s="1"/>
  <c r="LB217" i="4"/>
  <c r="LT217" i="4" s="1"/>
  <c r="KX216" i="4"/>
  <c r="LP216" i="4" s="1"/>
  <c r="LG216" i="4"/>
  <c r="LY216" i="4" s="1"/>
  <c r="LL215" i="4"/>
  <c r="MD215" i="4" s="1"/>
  <c r="LC215" i="4"/>
  <c r="LU215" i="4" s="1"/>
  <c r="LL217" i="4"/>
  <c r="MD217" i="4" s="1"/>
  <c r="LC217" i="4"/>
  <c r="LU217" i="4" s="1"/>
  <c r="LI217" i="4"/>
  <c r="MA217" i="4" s="1"/>
  <c r="KZ217" i="4"/>
  <c r="LR217" i="4" s="1"/>
  <c r="LE215" i="4"/>
  <c r="LW215" i="4" s="1"/>
  <c r="LN215" i="4"/>
  <c r="MF215" i="4" s="1"/>
  <c r="LI216" i="4"/>
  <c r="MA216" i="4" s="1"/>
  <c r="KZ216" i="4"/>
  <c r="LR216" i="4" s="1"/>
  <c r="LJ216" i="4"/>
  <c r="MB216" i="4" s="1"/>
  <c r="LA216" i="4"/>
  <c r="LS216" i="4" s="1"/>
  <c r="KX215" i="4"/>
  <c r="LP215" i="4" s="1"/>
  <c r="LG215" i="4"/>
  <c r="LY215" i="4" s="1"/>
  <c r="LM216" i="4"/>
  <c r="ME216" i="4" s="1"/>
  <c r="LD216" i="4"/>
  <c r="LV216" i="4" s="1"/>
  <c r="LG217" i="4"/>
  <c r="LY217" i="4" s="1"/>
  <c r="KX217" i="4"/>
  <c r="LP217" i="4" s="1"/>
  <c r="MH210" i="4"/>
  <c r="LH216" i="4"/>
  <c r="LZ216" i="4" s="1"/>
  <c r="KY216" i="4"/>
  <c r="LQ216" i="4" s="1"/>
  <c r="LJ217" i="4"/>
  <c r="MB217" i="4" s="1"/>
  <c r="LA217" i="4"/>
  <c r="LS217" i="4" s="1"/>
  <c r="LM215" i="4"/>
  <c r="ME215" i="4" s="1"/>
  <c r="LD215" i="4"/>
  <c r="LV215" i="4" s="1"/>
  <c r="LK216" i="4"/>
  <c r="MC216" i="4" s="1"/>
  <c r="LB216" i="4"/>
  <c r="LT216" i="4" s="1"/>
  <c r="LJ215" i="4"/>
  <c r="MB215" i="4" s="1"/>
  <c r="LA215" i="4"/>
  <c r="LS215" i="4" s="1"/>
  <c r="KY215" i="4"/>
  <c r="LQ215" i="4" s="1"/>
  <c r="LH215" i="4"/>
  <c r="LZ215" i="4" s="1"/>
  <c r="LI215" i="4"/>
  <c r="MA215" i="4" s="1"/>
  <c r="KZ215" i="4"/>
  <c r="LR215" i="4" s="1"/>
  <c r="LH217" i="4"/>
  <c r="LZ217" i="4" s="1"/>
  <c r="KY217" i="4"/>
  <c r="LQ217" i="4" s="1"/>
  <c r="LM217" i="4"/>
  <c r="ME217" i="4" s="1"/>
  <c r="LD217" i="4"/>
  <c r="LV217" i="4" s="1"/>
  <c r="LN217" i="4"/>
  <c r="MF217" i="4" s="1"/>
  <c r="LE217" i="4"/>
  <c r="LW217" i="4" s="1"/>
  <c r="LK215" i="4"/>
  <c r="MC215" i="4" s="1"/>
  <c r="LB215" i="4"/>
  <c r="LT215" i="4" s="1"/>
  <c r="LN216" i="4"/>
  <c r="MF216" i="4" s="1"/>
  <c r="LE216" i="4"/>
  <c r="LW216" i="4" s="1"/>
  <c r="LC216" i="4"/>
  <c r="LU216" i="4" s="1"/>
  <c r="LL216" i="4"/>
  <c r="MD216" i="4" s="1"/>
  <c r="MH209" i="4" a="1"/>
  <c r="MH209" i="4"/>
  <c r="QK1365" i="1"/>
  <c r="QK1366" i="1"/>
  <c r="QK1368" i="1"/>
  <c r="QK1367" i="1"/>
  <c r="ME1416" i="1" a="1"/>
  <c r="ME1416" i="1" s="1"/>
  <c r="MG1461" i="1" s="1" a="1"/>
  <c r="MG1461" i="1" s="1"/>
  <c r="MI1413" i="1" a="1"/>
  <c r="LT1416" i="1" a="1"/>
  <c r="LT1416" i="1" s="1"/>
  <c r="LW1461" i="1" s="1" a="1"/>
  <c r="LW1461" i="1" s="1"/>
  <c r="MT1413" i="1" a="1"/>
  <c r="LX1413" i="1" a="1"/>
  <c r="MP1416" i="1" a="1"/>
  <c r="MP1416" i="1" s="1"/>
  <c r="MQ1461" i="1" s="1" a="1"/>
  <c r="MQ1461" i="1" s="1"/>
  <c r="QE1365" i="1" a="1"/>
  <c r="RS1397" i="1" a="1"/>
  <c r="MO217" i="4" l="1"/>
  <c r="ML217" i="4"/>
  <c r="MO216" i="4"/>
  <c r="MM216" i="4"/>
  <c r="MM217" i="4"/>
  <c r="PQ1720" i="2"/>
  <c r="PQ1719" i="2"/>
  <c r="PQ1718" i="2"/>
  <c r="PR1720" i="2"/>
  <c r="PR1719" i="2"/>
  <c r="PR1718" i="2"/>
  <c r="QK1705" i="2"/>
  <c r="QK1704" i="2"/>
  <c r="QK1703" i="2"/>
  <c r="ML215" i="4"/>
  <c r="MK215" i="4"/>
  <c r="QH1709" i="2"/>
  <c r="QH1708" i="2"/>
  <c r="QH1707" i="2"/>
  <c r="QL1703" i="2" s="1" a="1"/>
  <c r="ML216" i="4"/>
  <c r="MJ216" i="4"/>
  <c r="MI217" i="4"/>
  <c r="MK217" i="4"/>
  <c r="MN217" i="4"/>
  <c r="MN215" i="4"/>
  <c r="MH216" i="4"/>
  <c r="MI215" i="4"/>
  <c r="MH217" i="4"/>
  <c r="MH215" i="4"/>
  <c r="MO215" i="4"/>
  <c r="MJ217" i="4"/>
  <c r="MN216" i="4"/>
  <c r="MM215" i="4"/>
  <c r="MK216" i="4"/>
  <c r="MJ215" i="4"/>
  <c r="MI216" i="4"/>
  <c r="RS1400" i="1"/>
  <c r="RS1399" i="1"/>
  <c r="RS1398" i="1"/>
  <c r="RS1397" i="1"/>
  <c r="QE1365" i="1"/>
  <c r="QE1368" i="1"/>
  <c r="QE1367" i="1"/>
  <c r="QE1366" i="1"/>
  <c r="MT1415" i="1"/>
  <c r="MT1414" i="1"/>
  <c r="MT1413" i="1"/>
  <c r="MT1416" i="1"/>
  <c r="MQ1470" i="1" a="1"/>
  <c r="MQ1470" i="1" s="1"/>
  <c r="MQ1481" i="1" s="1"/>
  <c r="MQ1490" i="1" s="1" a="1"/>
  <c r="MQ1490" i="1" s="1"/>
  <c r="MQ1493" i="1" s="1"/>
  <c r="MG1470" i="1"/>
  <c r="MG1481" i="1" s="1"/>
  <c r="MG1490" i="1" s="1" a="1"/>
  <c r="MG1490" i="1" s="1"/>
  <c r="MG1493" i="1" s="1"/>
  <c r="LW1470" i="1"/>
  <c r="LW1481" i="1" s="1"/>
  <c r="LW1490" i="1" s="1"/>
  <c r="LW1493" i="1" s="1"/>
  <c r="LX1413" i="1"/>
  <c r="LX1416" i="1"/>
  <c r="LX1415" i="1"/>
  <c r="LX1414" i="1"/>
  <c r="MI1413" i="1"/>
  <c r="MI1414" i="1"/>
  <c r="MI1415" i="1"/>
  <c r="MI1416" i="1"/>
  <c r="TC1397" i="1" a="1"/>
  <c r="PN1722" i="2" l="1" a="1"/>
  <c r="QL1705" i="2"/>
  <c r="QL1704" i="2"/>
  <c r="QL1703" i="2"/>
  <c r="QK1713" i="2" s="1" a="1"/>
  <c r="TC1400" i="1"/>
  <c r="TC1399" i="1"/>
  <c r="TC1398" i="1"/>
  <c r="TC1397" i="1"/>
  <c r="RU1413" i="1" a="1"/>
  <c r="SB1416" i="1" a="1"/>
  <c r="SB1416" i="1" s="1"/>
  <c r="SC1461" i="1" s="1" a="1"/>
  <c r="SC1461" i="1" s="1"/>
  <c r="SF1413" i="1" a="1"/>
  <c r="RQ1416" i="1" a="1"/>
  <c r="RQ1416" i="1" s="1"/>
  <c r="RS1461" i="1" s="1" a="1"/>
  <c r="RS1461" i="1" s="1"/>
  <c r="RJ1413" i="1" a="1"/>
  <c r="RF1416" i="1" a="1"/>
  <c r="RF1416" i="1" s="1"/>
  <c r="RI1461" i="1" s="1" a="1"/>
  <c r="RI1461" i="1" s="1"/>
  <c r="LT1502" i="1" a="1"/>
  <c r="LZ1502" i="1" a="1"/>
  <c r="MD1502" i="1" a="1"/>
  <c r="MJ1502" i="1" a="1"/>
  <c r="NQ1397" i="1" a="1"/>
  <c r="MT1502" i="1" a="1"/>
  <c r="MN1502" i="1" a="1"/>
  <c r="QK1715" i="2" l="1"/>
  <c r="QK1714" i="2"/>
  <c r="QK1713" i="2"/>
  <c r="PN1723" i="2"/>
  <c r="PN1722" i="2"/>
  <c r="PN1727" i="2" s="1" a="1"/>
  <c r="PN1724" i="2"/>
  <c r="RJ1416" i="1"/>
  <c r="RJ1415" i="1"/>
  <c r="RJ1414" i="1"/>
  <c r="RJ1413" i="1"/>
  <c r="MN1505" i="1"/>
  <c r="MN1503" i="1"/>
  <c r="MN1502" i="1"/>
  <c r="MN1504" i="1"/>
  <c r="MJ1505" i="1"/>
  <c r="MJ1504" i="1"/>
  <c r="MJ1503" i="1"/>
  <c r="MJ1502" i="1"/>
  <c r="SC1470" i="1" a="1"/>
  <c r="SC1470" i="1" s="1"/>
  <c r="SC1481" i="1" s="1"/>
  <c r="SC1490" i="1" s="1" a="1"/>
  <c r="SC1490" i="1" s="1"/>
  <c r="SC1493" i="1" s="1"/>
  <c r="RS1470" i="1"/>
  <c r="RS1481" i="1" s="1"/>
  <c r="RS1490" i="1" s="1" a="1"/>
  <c r="RS1490" i="1" s="1"/>
  <c r="RS1493" i="1" s="1"/>
  <c r="RI1470" i="1"/>
  <c r="RI1481" i="1" s="1"/>
  <c r="RI1490" i="1" s="1"/>
  <c r="RI1493" i="1" s="1"/>
  <c r="NQ1400" i="1"/>
  <c r="NQ1399" i="1"/>
  <c r="NQ1398" i="1"/>
  <c r="NQ1397" i="1"/>
  <c r="MT1502" i="1"/>
  <c r="MT1503" i="1"/>
  <c r="MT1505" i="1"/>
  <c r="MT1504" i="1"/>
  <c r="LZ1505" i="1"/>
  <c r="LZ1504" i="1"/>
  <c r="LZ1503" i="1"/>
  <c r="LZ1502" i="1"/>
  <c r="SF1415" i="1"/>
  <c r="SF1414" i="1"/>
  <c r="SF1413" i="1"/>
  <c r="SF1416" i="1"/>
  <c r="RU1413" i="1"/>
  <c r="RU1414" i="1"/>
  <c r="RU1416" i="1"/>
  <c r="RU1415" i="1"/>
  <c r="MD1505" i="1"/>
  <c r="MD1504" i="1"/>
  <c r="MD1503" i="1"/>
  <c r="MD1502" i="1"/>
  <c r="SP1416" i="1" a="1"/>
  <c r="SP1416" i="1" s="1"/>
  <c r="SS1461" i="1" s="1"/>
  <c r="ST1413" i="1" a="1"/>
  <c r="TL1416" i="1" a="1"/>
  <c r="TL1416" i="1" s="1"/>
  <c r="TM1461" i="1" s="1"/>
  <c r="TE1413" i="1" a="1"/>
  <c r="TA1416" i="1" a="1"/>
  <c r="TA1416" i="1" s="1"/>
  <c r="TC1461" i="1" s="1"/>
  <c r="TP1413" i="1" a="1"/>
  <c r="LT1504" i="1"/>
  <c r="LT1503" i="1"/>
  <c r="LT1502" i="1"/>
  <c r="LW1568" i="1" s="1" a="1"/>
  <c r="LT1505" i="1"/>
  <c r="QH1718" i="2" l="1" a="1"/>
  <c r="QH1718" i="2" s="1"/>
  <c r="QL1718" i="2" s="1" a="1"/>
  <c r="QK1718" i="2" a="1"/>
  <c r="PN1729" i="2"/>
  <c r="PN1728" i="2"/>
  <c r="PN1727" i="2"/>
  <c r="TP1416" i="1"/>
  <c r="TP1415" i="1"/>
  <c r="TP1414" i="1"/>
  <c r="TP1413" i="1"/>
  <c r="UW1568" i="1" a="1"/>
  <c r="TE1416" i="1"/>
  <c r="TE1415" i="1"/>
  <c r="TE1414" i="1"/>
  <c r="TE1413" i="1"/>
  <c r="TM1568" i="1" s="1" a="1"/>
  <c r="LW1571" i="1"/>
  <c r="LW1570" i="1"/>
  <c r="LW1569" i="1"/>
  <c r="LW1568" i="1"/>
  <c r="SS1470" i="1"/>
  <c r="SS1481" i="1" s="1"/>
  <c r="SS1490" i="1" s="1" a="1"/>
  <c r="SS1490" i="1" s="1"/>
  <c r="SS1493" i="1" s="1"/>
  <c r="TC1470" i="1"/>
  <c r="TC1481" i="1" s="1"/>
  <c r="TC1490" i="1" s="1" a="1"/>
  <c r="TC1490" i="1" s="1"/>
  <c r="TC1493" i="1" s="1"/>
  <c r="TM1470" i="1" a="1"/>
  <c r="TM1470" i="1" s="1"/>
  <c r="TM1481" i="1" s="1"/>
  <c r="TM1490" i="1" s="1" a="1"/>
  <c r="TM1490" i="1" s="1"/>
  <c r="TM1493" i="1" s="1"/>
  <c r="SC1568" i="1" a="1"/>
  <c r="RF1502" i="1" a="1"/>
  <c r="RL1502" i="1" a="1"/>
  <c r="NZ1416" i="1" a="1"/>
  <c r="NZ1416" i="1" s="1"/>
  <c r="OA1461" i="1" s="1"/>
  <c r="NO1416" i="1" a="1"/>
  <c r="NO1416" i="1" s="1"/>
  <c r="NQ1461" i="1" s="1"/>
  <c r="NH1413" i="1" a="1"/>
  <c r="ND1416" i="1" a="1"/>
  <c r="ND1416" i="1" s="1"/>
  <c r="NG1461" i="1" s="1"/>
  <c r="NS1413" i="1" a="1"/>
  <c r="OD1413" i="1" a="1"/>
  <c r="ST1416" i="1"/>
  <c r="ST1415" i="1"/>
  <c r="ST1414" i="1"/>
  <c r="ST1413" i="1"/>
  <c r="RP1502" i="1" a="1"/>
  <c r="RV1502" i="1" a="1"/>
  <c r="SF1502" i="1" a="1"/>
  <c r="RZ1502" i="1" a="1"/>
  <c r="PN1738" i="2" l="1" a="1"/>
  <c r="PI1736" i="2" a="1"/>
  <c r="QK1720" i="2"/>
  <c r="QK1719" i="2"/>
  <c r="QK1718" i="2"/>
  <c r="QL1720" i="2"/>
  <c r="QL1719" i="2"/>
  <c r="QL1718" i="2"/>
  <c r="TM1571" i="1"/>
  <c r="TM1570" i="1"/>
  <c r="TM1569" i="1"/>
  <c r="TM1568" i="1"/>
  <c r="TM1574" i="1" s="1" a="1"/>
  <c r="NH1416" i="1"/>
  <c r="NH1415" i="1"/>
  <c r="NH1414" i="1"/>
  <c r="NH1413" i="1"/>
  <c r="MQ1568" i="1" s="1" a="1"/>
  <c r="RF1504" i="1"/>
  <c r="RF1503" i="1"/>
  <c r="RF1502" i="1"/>
  <c r="RI1568" i="1" s="1" a="1"/>
  <c r="RF1505" i="1"/>
  <c r="RV1505" i="1"/>
  <c r="RV1504" i="1"/>
  <c r="RV1503" i="1"/>
  <c r="RV1502" i="1"/>
  <c r="UW1569" i="1"/>
  <c r="UW1571" i="1"/>
  <c r="UW1570" i="1"/>
  <c r="UW1568" i="1"/>
  <c r="UW1574" i="1" s="1" a="1"/>
  <c r="SF1502" i="1"/>
  <c r="SF1503" i="1"/>
  <c r="SF1504" i="1"/>
  <c r="SF1505" i="1"/>
  <c r="TP1502" i="1" a="1"/>
  <c r="TJ1502" i="1" a="1"/>
  <c r="SZ1502" i="1" a="1"/>
  <c r="TF1502" i="1" a="1"/>
  <c r="RL1505" i="1"/>
  <c r="RL1504" i="1"/>
  <c r="RL1503" i="1"/>
  <c r="RL1502" i="1"/>
  <c r="SP1502" i="1" a="1"/>
  <c r="SV1502" i="1" a="1"/>
  <c r="RP1505" i="1"/>
  <c r="RP1504" i="1"/>
  <c r="RP1503" i="1"/>
  <c r="RP1502" i="1"/>
  <c r="OD1416" i="1"/>
  <c r="OD1415" i="1"/>
  <c r="OD1414" i="1"/>
  <c r="OD1413" i="1"/>
  <c r="PK1568" i="1" s="1" a="1"/>
  <c r="NS1416" i="1"/>
  <c r="NS1415" i="1"/>
  <c r="NS1414" i="1"/>
  <c r="NS1413" i="1"/>
  <c r="OA1568" i="1" s="1" a="1"/>
  <c r="LW1574" i="1" a="1"/>
  <c r="SC1571" i="1"/>
  <c r="SC1570" i="1"/>
  <c r="SC1569" i="1"/>
  <c r="SC1568" i="1"/>
  <c r="RZ1505" i="1"/>
  <c r="RZ1504" i="1"/>
  <c r="RZ1503" i="1"/>
  <c r="RZ1502" i="1"/>
  <c r="NQ1470" i="1"/>
  <c r="NQ1481" i="1" s="1"/>
  <c r="NQ1490" i="1" s="1" a="1"/>
  <c r="NQ1490" i="1" s="1"/>
  <c r="NQ1493" i="1" s="1"/>
  <c r="NG1470" i="1"/>
  <c r="NG1481" i="1" s="1"/>
  <c r="NG1490" i="1" s="1" a="1"/>
  <c r="NG1490" i="1" s="1"/>
  <c r="NG1493" i="1" s="1"/>
  <c r="OA1470" i="1" a="1"/>
  <c r="OA1470" i="1" s="1"/>
  <c r="OA1481" i="1" s="1"/>
  <c r="OA1490" i="1" s="1" a="1"/>
  <c r="OA1490" i="1" s="1"/>
  <c r="OA1493" i="1" s="1"/>
  <c r="QH1722" i="2" l="1" a="1"/>
  <c r="PI1738" i="2"/>
  <c r="PI1737" i="2"/>
  <c r="PI1736" i="2"/>
  <c r="PN1739" i="2"/>
  <c r="PN1738" i="2"/>
  <c r="PN1740" i="2"/>
  <c r="LW1577" i="1"/>
  <c r="LW1574" i="1"/>
  <c r="LW1575" i="1"/>
  <c r="LW1576" i="1"/>
  <c r="OD1502" i="1" a="1"/>
  <c r="NX1502" i="1" a="1"/>
  <c r="RI1571" i="1"/>
  <c r="RI1570" i="1"/>
  <c r="RI1569" i="1"/>
  <c r="RI1568" i="1"/>
  <c r="RI1574" i="1" s="1" a="1"/>
  <c r="MQ1571" i="1"/>
  <c r="MQ1570" i="1"/>
  <c r="MQ1569" i="1"/>
  <c r="MQ1568" i="1"/>
  <c r="SP1504" i="1"/>
  <c r="SP1503" i="1"/>
  <c r="SP1502" i="1"/>
  <c r="SP1505" i="1"/>
  <c r="ND1502" i="1" a="1"/>
  <c r="NJ1502" i="1" a="1"/>
  <c r="PK1571" i="1"/>
  <c r="PK1570" i="1"/>
  <c r="PK1569" i="1"/>
  <c r="PK1568" i="1"/>
  <c r="PK1574" i="1" s="1" a="1"/>
  <c r="NN1502" i="1" a="1"/>
  <c r="NT1502" i="1" a="1"/>
  <c r="SV1505" i="1"/>
  <c r="SV1504" i="1"/>
  <c r="SV1503" i="1"/>
  <c r="SV1502" i="1"/>
  <c r="TC1568" i="1" a="1"/>
  <c r="TM1577" i="1"/>
  <c r="TM1576" i="1"/>
  <c r="TM1575" i="1"/>
  <c r="TM1574" i="1"/>
  <c r="OA1571" i="1"/>
  <c r="OA1570" i="1"/>
  <c r="OA1569" i="1"/>
  <c r="OA1568" i="1"/>
  <c r="UW1577" i="1"/>
  <c r="UW1575" i="1"/>
  <c r="UW1576" i="1"/>
  <c r="UW1574" i="1"/>
  <c r="SZ1505" i="1"/>
  <c r="SZ1504" i="1"/>
  <c r="SZ1503" i="1"/>
  <c r="SZ1502" i="1"/>
  <c r="RS1568" i="1" a="1"/>
  <c r="TF1505" i="1"/>
  <c r="TF1504" i="1"/>
  <c r="TF1503" i="1"/>
  <c r="TF1502" i="1"/>
  <c r="TJ1505" i="1"/>
  <c r="TJ1502" i="1"/>
  <c r="TJ1504" i="1"/>
  <c r="TJ1503" i="1"/>
  <c r="SC1574" i="1" a="1"/>
  <c r="TP1502" i="1"/>
  <c r="UM1568" i="1" s="1" a="1"/>
  <c r="TP1503" i="1"/>
  <c r="TP1504" i="1"/>
  <c r="TP1505" i="1"/>
  <c r="PN1766" i="2" l="1" a="1"/>
  <c r="QH1724" i="2"/>
  <c r="QH1723" i="2"/>
  <c r="QH1722" i="2"/>
  <c r="QH1727" i="2" s="1" a="1"/>
  <c r="UM1570" i="1"/>
  <c r="UM1568" i="1"/>
  <c r="UM1569" i="1"/>
  <c r="UM1571" i="1"/>
  <c r="PK1576" i="1"/>
  <c r="PK1575" i="1"/>
  <c r="PK1574" i="1"/>
  <c r="PK1577" i="1"/>
  <c r="TN1579" i="1" a="1"/>
  <c r="TM1584" i="1" a="1"/>
  <c r="TO1574" i="1" a="1"/>
  <c r="NJ1505" i="1"/>
  <c r="NJ1504" i="1"/>
  <c r="NJ1503" i="1"/>
  <c r="NJ1502" i="1"/>
  <c r="ND1504" i="1"/>
  <c r="ND1503" i="1"/>
  <c r="ND1502" i="1"/>
  <c r="ND1505" i="1"/>
  <c r="NX1505" i="1"/>
  <c r="NX1504" i="1"/>
  <c r="NX1503" i="1"/>
  <c r="NX1502" i="1"/>
  <c r="SS1568" i="1" a="1"/>
  <c r="RS1571" i="1"/>
  <c r="RS1570" i="1"/>
  <c r="RS1569" i="1"/>
  <c r="RS1568" i="1"/>
  <c r="TC1568" i="1"/>
  <c r="TC1571" i="1"/>
  <c r="TC1570" i="1"/>
  <c r="TC1569" i="1"/>
  <c r="OD1502" i="1"/>
  <c r="OD1503" i="1"/>
  <c r="OD1505" i="1"/>
  <c r="OD1504" i="1"/>
  <c r="RI1575" i="1"/>
  <c r="RI1577" i="1"/>
  <c r="RI1576" i="1"/>
  <c r="RI1574" i="1"/>
  <c r="OA1574" i="1" a="1"/>
  <c r="MQ1574" i="1" a="1"/>
  <c r="LW1584" i="1" a="1"/>
  <c r="LX1579" i="1" a="1"/>
  <c r="LY1574" i="1" a="1"/>
  <c r="SC1576" i="1"/>
  <c r="SC1575" i="1"/>
  <c r="SC1577" i="1"/>
  <c r="SC1574" i="1"/>
  <c r="UX1579" i="1" a="1"/>
  <c r="UY1574" i="1" a="1"/>
  <c r="UW1584" i="1" a="1"/>
  <c r="NT1505" i="1"/>
  <c r="NT1504" i="1"/>
  <c r="NT1503" i="1"/>
  <c r="NT1502" i="1"/>
  <c r="NQ1568" i="1" s="1" a="1"/>
  <c r="NN1505" i="1"/>
  <c r="NN1504" i="1"/>
  <c r="NN1503" i="1"/>
  <c r="NN1502" i="1"/>
  <c r="QH1729" i="2" l="1"/>
  <c r="QH1728" i="2"/>
  <c r="QH1727" i="2"/>
  <c r="PN1768" i="2"/>
  <c r="PN1767" i="2"/>
  <c r="PN1766" i="2"/>
  <c r="PN1775" i="2" s="1" a="1"/>
  <c r="SS1569" i="1"/>
  <c r="SS1568" i="1"/>
  <c r="SS1570" i="1"/>
  <c r="SS1571" i="1"/>
  <c r="TM1586" i="1"/>
  <c r="TM1585" i="1"/>
  <c r="TM1584" i="1"/>
  <c r="TN1580" i="1"/>
  <c r="TP1579" i="1"/>
  <c r="TO1579" i="1"/>
  <c r="TN1579" i="1"/>
  <c r="TP1582" i="1"/>
  <c r="TO1582" i="1"/>
  <c r="TN1582" i="1"/>
  <c r="TP1581" i="1"/>
  <c r="TO1581" i="1"/>
  <c r="TN1581" i="1"/>
  <c r="TP1580" i="1"/>
  <c r="TO1580" i="1"/>
  <c r="LX1580" i="1"/>
  <c r="LZ1579" i="1"/>
  <c r="LX1579" i="1"/>
  <c r="LZ1582" i="1"/>
  <c r="LY1582" i="1"/>
  <c r="LX1582" i="1"/>
  <c r="LZ1581" i="1"/>
  <c r="LY1581" i="1"/>
  <c r="LX1581" i="1"/>
  <c r="LZ1580" i="1"/>
  <c r="LY1580" i="1"/>
  <c r="LY1579" i="1"/>
  <c r="LW1586" i="1"/>
  <c r="LW1585" i="1"/>
  <c r="LW1584" i="1"/>
  <c r="PL1579" i="1" a="1"/>
  <c r="PM1574" i="1" a="1"/>
  <c r="PK1584" i="1" a="1"/>
  <c r="PA1568" i="1" a="1"/>
  <c r="MQ1574" i="1"/>
  <c r="MQ1577" i="1"/>
  <c r="MQ1576" i="1"/>
  <c r="MQ1575" i="1"/>
  <c r="NG1568" i="1" a="1"/>
  <c r="TC1574" i="1" a="1"/>
  <c r="LY1577" i="1"/>
  <c r="LY1576" i="1"/>
  <c r="LY1575" i="1"/>
  <c r="LY1574" i="1"/>
  <c r="UW1586" i="1"/>
  <c r="UW1585" i="1"/>
  <c r="UW1584" i="1"/>
  <c r="RI1584" i="1" a="1"/>
  <c r="RJ1579" i="1" a="1"/>
  <c r="RK1574" i="1" a="1"/>
  <c r="RS1574" i="1" a="1"/>
  <c r="NQ1568" i="1"/>
  <c r="NQ1569" i="1"/>
  <c r="NQ1571" i="1"/>
  <c r="NQ1570" i="1"/>
  <c r="MG1568" i="1" a="1"/>
  <c r="TO1577" i="1"/>
  <c r="TO1576" i="1"/>
  <c r="TO1574" i="1"/>
  <c r="TO1575" i="1"/>
  <c r="OA1577" i="1"/>
  <c r="OA1576" i="1"/>
  <c r="OA1575" i="1"/>
  <c r="OA1574" i="1"/>
  <c r="UY1577" i="1"/>
  <c r="UY1576" i="1"/>
  <c r="UY1575" i="1"/>
  <c r="UY1574" i="1"/>
  <c r="UM1574" i="1" a="1"/>
  <c r="UZ1582" i="1"/>
  <c r="UY1582" i="1"/>
  <c r="UX1582" i="1"/>
  <c r="UZ1581" i="1"/>
  <c r="UY1581" i="1"/>
  <c r="UX1581" i="1"/>
  <c r="UZ1580" i="1"/>
  <c r="UY1580" i="1"/>
  <c r="UX1579" i="1"/>
  <c r="UY1579" i="1"/>
  <c r="UX1580" i="1"/>
  <c r="UZ1579" i="1"/>
  <c r="SD1579" i="1" a="1"/>
  <c r="SE1574" i="1" a="1"/>
  <c r="SC1584" i="1" a="1"/>
  <c r="PN1777" i="2" l="1"/>
  <c r="PN1776" i="2"/>
  <c r="PN1775" i="2"/>
  <c r="PN1780" i="2" s="1" a="1"/>
  <c r="QH1738" i="2" a="1"/>
  <c r="QC1736" i="2" a="1"/>
  <c r="PM1576" i="1"/>
  <c r="PM1574" i="1"/>
  <c r="PM1575" i="1"/>
  <c r="PM1577" i="1"/>
  <c r="PL1580" i="1"/>
  <c r="PN1579" i="1"/>
  <c r="PM1579" i="1"/>
  <c r="PL1579" i="1"/>
  <c r="PN1582" i="1"/>
  <c r="PM1582" i="1"/>
  <c r="PL1582" i="1"/>
  <c r="PN1581" i="1"/>
  <c r="PM1581" i="1"/>
  <c r="PL1581" i="1"/>
  <c r="PN1580" i="1"/>
  <c r="PM1580" i="1"/>
  <c r="NG1571" i="1"/>
  <c r="NG1570" i="1"/>
  <c r="NG1569" i="1"/>
  <c r="NG1568" i="1"/>
  <c r="NG1574" i="1" s="1" a="1"/>
  <c r="NQ1574" i="1" a="1"/>
  <c r="RS1577" i="1"/>
  <c r="RS1576" i="1"/>
  <c r="RS1575" i="1"/>
  <c r="RS1574" i="1"/>
  <c r="RK1577" i="1"/>
  <c r="RK1576" i="1"/>
  <c r="RK1575" i="1"/>
  <c r="RK1574" i="1"/>
  <c r="RL1582" i="1"/>
  <c r="RK1582" i="1"/>
  <c r="RJ1582" i="1"/>
  <c r="RL1581" i="1"/>
  <c r="RK1581" i="1"/>
  <c r="RJ1581" i="1"/>
  <c r="RL1580" i="1"/>
  <c r="RK1580" i="1"/>
  <c r="RJ1580" i="1"/>
  <c r="RL1579" i="1"/>
  <c r="RK1579" i="1"/>
  <c r="RJ1579" i="1"/>
  <c r="SC1586" i="1"/>
  <c r="SC1585" i="1"/>
  <c r="SC1584" i="1"/>
  <c r="RI1586" i="1"/>
  <c r="RI1585" i="1"/>
  <c r="RI1584" i="1"/>
  <c r="TC1577" i="1"/>
  <c r="TC1575" i="1"/>
  <c r="TC1576" i="1"/>
  <c r="TC1574" i="1"/>
  <c r="SE1576" i="1"/>
  <c r="SE1574" i="1"/>
  <c r="SE1577" i="1"/>
  <c r="SE1575" i="1"/>
  <c r="MQ1584" i="1" a="1"/>
  <c r="MR1579" i="1" a="1"/>
  <c r="MS1574" i="1" a="1"/>
  <c r="MG1570" i="1"/>
  <c r="MG1569" i="1"/>
  <c r="MG1568" i="1"/>
  <c r="MG1571" i="1"/>
  <c r="SD1582" i="1"/>
  <c r="SF1581" i="1"/>
  <c r="SE1581" i="1"/>
  <c r="SD1581" i="1"/>
  <c r="SF1580" i="1"/>
  <c r="SE1580" i="1"/>
  <c r="SD1580" i="1"/>
  <c r="SF1579" i="1"/>
  <c r="SF1582" i="1"/>
  <c r="SE1582" i="1"/>
  <c r="SE1579" i="1"/>
  <c r="SD1579" i="1"/>
  <c r="PA1569" i="1"/>
  <c r="PA1568" i="1"/>
  <c r="PA1570" i="1"/>
  <c r="PA1571" i="1"/>
  <c r="SS1574" i="1" a="1"/>
  <c r="OB1579" i="1" a="1"/>
  <c r="OC1574" i="1" a="1"/>
  <c r="OA1584" i="1" a="1"/>
  <c r="UM1574" i="1"/>
  <c r="UM1577" i="1"/>
  <c r="UM1576" i="1"/>
  <c r="UM1575" i="1"/>
  <c r="PK1586" i="1"/>
  <c r="PK1585" i="1"/>
  <c r="PK1584" i="1"/>
  <c r="QH1740" i="2" l="1"/>
  <c r="QH1739" i="2"/>
  <c r="QH1738" i="2"/>
  <c r="QH1766" i="2" s="1" a="1"/>
  <c r="PN1781" i="2"/>
  <c r="PN1780" i="2"/>
  <c r="PN1782" i="2"/>
  <c r="QC1738" i="2"/>
  <c r="QC1737" i="2"/>
  <c r="QC1736" i="2"/>
  <c r="NQ1575" i="1"/>
  <c r="NQ1574" i="1"/>
  <c r="NQ1576" i="1"/>
  <c r="NQ1577" i="1"/>
  <c r="MQ1586" i="1"/>
  <c r="MQ1585" i="1"/>
  <c r="MQ1584" i="1"/>
  <c r="OC1575" i="1"/>
  <c r="OC1574" i="1"/>
  <c r="OC1577" i="1"/>
  <c r="OC1576" i="1"/>
  <c r="SS1577" i="1"/>
  <c r="SS1576" i="1"/>
  <c r="SS1575" i="1"/>
  <c r="SS1574" i="1"/>
  <c r="MS1579" i="1"/>
  <c r="MR1579" i="1"/>
  <c r="MT1582" i="1"/>
  <c r="MS1582" i="1"/>
  <c r="MR1582" i="1"/>
  <c r="MT1581" i="1"/>
  <c r="MS1581" i="1"/>
  <c r="MR1581" i="1"/>
  <c r="MT1580" i="1"/>
  <c r="MS1580" i="1"/>
  <c r="MR1580" i="1"/>
  <c r="MT1579" i="1"/>
  <c r="TD1579" i="1" a="1"/>
  <c r="TE1574" i="1" a="1"/>
  <c r="TC1584" i="1" a="1"/>
  <c r="NG1575" i="1"/>
  <c r="NG1577" i="1"/>
  <c r="NG1576" i="1"/>
  <c r="NG1574" i="1"/>
  <c r="VJ1579" i="1" a="1"/>
  <c r="OC1581" i="1"/>
  <c r="OB1581" i="1"/>
  <c r="OD1580" i="1"/>
  <c r="OC1580" i="1"/>
  <c r="OB1580" i="1"/>
  <c r="OD1579" i="1"/>
  <c r="OC1579" i="1"/>
  <c r="OB1579" i="1"/>
  <c r="OD1581" i="1"/>
  <c r="OD1582" i="1"/>
  <c r="OC1582" i="1"/>
  <c r="OB1582" i="1"/>
  <c r="MG1574" i="1" a="1"/>
  <c r="RS1584" i="1" a="1"/>
  <c r="RU1574" i="1" a="1"/>
  <c r="RT1579" i="1" a="1"/>
  <c r="OA1584" i="1"/>
  <c r="OA1585" i="1"/>
  <c r="OA1586" i="1"/>
  <c r="PA1574" i="1" a="1"/>
  <c r="MS1574" i="1"/>
  <c r="MS1577" i="1"/>
  <c r="MS1576" i="1"/>
  <c r="MS1575" i="1"/>
  <c r="VJ1574" i="1" a="1"/>
  <c r="UN1579" i="1" a="1"/>
  <c r="UO1574" i="1" a="1"/>
  <c r="UM1584" i="1" a="1"/>
  <c r="PQ1676" i="1" a="1"/>
  <c r="QH1768" i="2" l="1"/>
  <c r="QH1767" i="2"/>
  <c r="QH1766" i="2"/>
  <c r="QH1775" i="2" s="1" a="1"/>
  <c r="PN1789" i="2" a="1"/>
  <c r="PO1784" i="2" a="1"/>
  <c r="PP1780" i="2" a="1"/>
  <c r="PX1579" i="1" a="1"/>
  <c r="TF1580" i="1"/>
  <c r="TE1580" i="1"/>
  <c r="TD1580" i="1"/>
  <c r="TF1579" i="1"/>
  <c r="TE1579" i="1"/>
  <c r="TD1579" i="1"/>
  <c r="TF1582" i="1"/>
  <c r="TE1582" i="1"/>
  <c r="TD1582" i="1"/>
  <c r="TF1581" i="1"/>
  <c r="TE1581" i="1"/>
  <c r="TD1581" i="1"/>
  <c r="UM1584" i="1"/>
  <c r="UM1585" i="1"/>
  <c r="UM1586" i="1"/>
  <c r="SU1574" i="1" a="1"/>
  <c r="ST1579" i="1" a="1"/>
  <c r="SS1584" i="1" a="1"/>
  <c r="TC1586" i="1"/>
  <c r="TC1585" i="1"/>
  <c r="TC1584" i="1"/>
  <c r="PQ1678" i="1"/>
  <c r="PQ1677" i="1"/>
  <c r="PQ1676" i="1"/>
  <c r="UO1576" i="1"/>
  <c r="UO1575" i="1"/>
  <c r="UO1574" i="1"/>
  <c r="UO1577" i="1"/>
  <c r="RU1577" i="1"/>
  <c r="RU1574" i="1"/>
  <c r="RU1576" i="1"/>
  <c r="RU1575" i="1"/>
  <c r="RS1586" i="1"/>
  <c r="RS1585" i="1"/>
  <c r="RS1584" i="1"/>
  <c r="PX1574" i="1" a="1"/>
  <c r="RU1582" i="1"/>
  <c r="RT1582" i="1"/>
  <c r="RV1581" i="1"/>
  <c r="RU1581" i="1"/>
  <c r="RT1581" i="1"/>
  <c r="RV1580" i="1"/>
  <c r="RU1580" i="1"/>
  <c r="RT1580" i="1"/>
  <c r="RV1582" i="1"/>
  <c r="RV1579" i="1"/>
  <c r="RU1579" i="1"/>
  <c r="RT1579" i="1"/>
  <c r="VJ1577" i="1"/>
  <c r="ND226" i="4" s="1"/>
  <c r="VJ1576" i="1"/>
  <c r="ND225" i="4" s="1"/>
  <c r="VJ1575" i="1"/>
  <c r="ND224" i="4" s="1"/>
  <c r="VJ1574" i="1"/>
  <c r="ND223" i="4" s="1"/>
  <c r="MG1574" i="1"/>
  <c r="MG1575" i="1"/>
  <c r="MG1577" i="1"/>
  <c r="MG1576" i="1"/>
  <c r="NS1574" i="1" a="1"/>
  <c r="NR1579" i="1" a="1"/>
  <c r="NQ1584" i="1" a="1"/>
  <c r="NH1579" i="1" a="1"/>
  <c r="NI1574" i="1" a="1"/>
  <c r="NG1584" i="1" a="1"/>
  <c r="PA1575" i="1"/>
  <c r="PA1577" i="1"/>
  <c r="PA1576" i="1"/>
  <c r="PA1574" i="1"/>
  <c r="TE1576" i="1"/>
  <c r="TE1575" i="1"/>
  <c r="TE1574" i="1"/>
  <c r="TE1577" i="1"/>
  <c r="UO1579" i="1"/>
  <c r="UN1579" i="1"/>
  <c r="UP1582" i="1"/>
  <c r="UO1582" i="1"/>
  <c r="UN1582" i="1"/>
  <c r="UP1581" i="1"/>
  <c r="UO1581" i="1"/>
  <c r="UN1581" i="1"/>
  <c r="UP1580" i="1"/>
  <c r="UO1580" i="1"/>
  <c r="UN1580" i="1"/>
  <c r="UP1579" i="1"/>
  <c r="VL1581" i="1"/>
  <c r="NF231" i="4" s="1"/>
  <c r="VK1581" i="1"/>
  <c r="NE231" i="4" s="1"/>
  <c r="VJ1581" i="1"/>
  <c r="ND231" i="4" s="1"/>
  <c r="VL1580" i="1"/>
  <c r="NF230" i="4" s="1"/>
  <c r="VK1580" i="1"/>
  <c r="NE230" i="4" s="1"/>
  <c r="VJ1580" i="1"/>
  <c r="ND230" i="4" s="1"/>
  <c r="VL1579" i="1"/>
  <c r="NF229" i="4" s="1"/>
  <c r="VK1579" i="1"/>
  <c r="NE229" i="4" s="1"/>
  <c r="VL1582" i="1"/>
  <c r="NF232" i="4" s="1"/>
  <c r="VK1582" i="1"/>
  <c r="NE232" i="4" s="1"/>
  <c r="VJ1582" i="1"/>
  <c r="ND232" i="4" s="1"/>
  <c r="VJ1579" i="1"/>
  <c r="ND229" i="4" s="1"/>
  <c r="PQ1786" i="2" l="1"/>
  <c r="PU1784" i="2"/>
  <c r="PP1786" i="2"/>
  <c r="PT1784" i="2"/>
  <c r="PO1786" i="2"/>
  <c r="PS1784" i="2"/>
  <c r="PV1785" i="2"/>
  <c r="PR1784" i="2"/>
  <c r="PU1785" i="2"/>
  <c r="PQ1784" i="2"/>
  <c r="PT1785" i="2"/>
  <c r="PP1784" i="2"/>
  <c r="PS1785" i="2"/>
  <c r="PO1784" i="2"/>
  <c r="PV1786" i="2"/>
  <c r="PR1785" i="2"/>
  <c r="PR1786" i="2"/>
  <c r="PV1784" i="2"/>
  <c r="PS1786" i="2"/>
  <c r="PQ1785" i="2"/>
  <c r="PP1785" i="2"/>
  <c r="PO1785" i="2"/>
  <c r="PU1786" i="2"/>
  <c r="PT1786" i="2"/>
  <c r="PN1794" i="2"/>
  <c r="PN1793" i="2"/>
  <c r="PN1792" i="2"/>
  <c r="PN1791" i="2"/>
  <c r="PN1790" i="2"/>
  <c r="PN1789" i="2"/>
  <c r="PN1795" i="2"/>
  <c r="PN1796" i="2"/>
  <c r="QH1777" i="2"/>
  <c r="QH1776" i="2"/>
  <c r="QH1775" i="2"/>
  <c r="QH1780" i="2" s="1" a="1"/>
  <c r="PP1782" i="2"/>
  <c r="PP1781" i="2"/>
  <c r="PP1780" i="2"/>
  <c r="NP229" i="4"/>
  <c r="NX229" i="4" s="1"/>
  <c r="NT229" i="4"/>
  <c r="NQ232" i="4"/>
  <c r="NY232" i="4" s="1"/>
  <c r="NU232" i="4"/>
  <c r="OC232" i="4" s="1"/>
  <c r="NP230" i="4"/>
  <c r="NX230" i="4" s="1"/>
  <c r="NT230" i="4"/>
  <c r="OB230" i="4" s="1"/>
  <c r="NT223" i="4"/>
  <c r="OB223" i="4" s="1"/>
  <c r="NP223" i="4"/>
  <c r="NX223" i="4" s="1"/>
  <c r="NV232" i="4"/>
  <c r="OD232" i="4" s="1"/>
  <c r="NR232" i="4"/>
  <c r="NZ232" i="4" s="1"/>
  <c r="NP224" i="4"/>
  <c r="NX224" i="4" s="1"/>
  <c r="NT224" i="4"/>
  <c r="OB224" i="4" s="1"/>
  <c r="NV231" i="4"/>
  <c r="OD231" i="4" s="1"/>
  <c r="NR231" i="4"/>
  <c r="NZ231" i="4" s="1"/>
  <c r="NV229" i="4"/>
  <c r="OD229" i="4" s="1"/>
  <c r="NR229" i="4"/>
  <c r="NZ229" i="4" s="1"/>
  <c r="NV230" i="4"/>
  <c r="OD230" i="4" s="1"/>
  <c r="NR230" i="4"/>
  <c r="NZ230" i="4" s="1"/>
  <c r="NP225" i="4"/>
  <c r="NX225" i="4" s="1"/>
  <c r="NT225" i="4"/>
  <c r="OB225" i="4" s="1"/>
  <c r="NP232" i="4"/>
  <c r="NX232" i="4" s="1"/>
  <c r="NT232" i="4"/>
  <c r="OB232" i="4" s="1"/>
  <c r="NQ230" i="4"/>
  <c r="NY230" i="4" s="1"/>
  <c r="NU230" i="4"/>
  <c r="OC230" i="4" s="1"/>
  <c r="NT231" i="4"/>
  <c r="OB231" i="4" s="1"/>
  <c r="NP231" i="4"/>
  <c r="NX231" i="4" s="1"/>
  <c r="NP226" i="4"/>
  <c r="NX226" i="4" s="1"/>
  <c r="NT226" i="4"/>
  <c r="OB226" i="4" s="1"/>
  <c r="NQ229" i="4"/>
  <c r="NY229" i="4" s="1"/>
  <c r="NU229" i="4"/>
  <c r="OC229" i="4" s="1"/>
  <c r="NU231" i="4"/>
  <c r="OC231" i="4" s="1"/>
  <c r="NQ231" i="4"/>
  <c r="NY231" i="4" s="1"/>
  <c r="NQ1586" i="1"/>
  <c r="NQ1585" i="1"/>
  <c r="NQ1584" i="1"/>
  <c r="KL1580" i="1" s="1" a="1"/>
  <c r="SU1581" i="1"/>
  <c r="ST1581" i="1"/>
  <c r="SV1580" i="1"/>
  <c r="SU1580" i="1"/>
  <c r="ST1580" i="1"/>
  <c r="SV1579" i="1"/>
  <c r="SU1579" i="1"/>
  <c r="ST1579" i="1"/>
  <c r="VB1579" i="1" s="1" a="1"/>
  <c r="SV1582" i="1"/>
  <c r="SU1582" i="1"/>
  <c r="ST1582" i="1"/>
  <c r="SV1581" i="1"/>
  <c r="NS1574" i="1"/>
  <c r="NS1577" i="1"/>
  <c r="NS1576" i="1"/>
  <c r="NS1575" i="1"/>
  <c r="PB1579" i="1" a="1"/>
  <c r="PC1574" i="1" a="1"/>
  <c r="PA1584" i="1" a="1"/>
  <c r="SS1586" i="1"/>
  <c r="SS1585" i="1"/>
  <c r="SS1584" i="1"/>
  <c r="MH1579" i="1" a="1"/>
  <c r="MI1574" i="1" a="1"/>
  <c r="MG1584" i="1" a="1"/>
  <c r="VF1574" i="1" a="1"/>
  <c r="NR1582" i="1"/>
  <c r="NT1581" i="1"/>
  <c r="NS1581" i="1"/>
  <c r="NR1581" i="1"/>
  <c r="NT1580" i="1"/>
  <c r="NS1580" i="1"/>
  <c r="NR1580" i="1"/>
  <c r="NT1579" i="1"/>
  <c r="NT1582" i="1"/>
  <c r="NS1582" i="1"/>
  <c r="NS1579" i="1"/>
  <c r="NR1579" i="1"/>
  <c r="NG1586" i="1"/>
  <c r="NG1585" i="1"/>
  <c r="NG1584" i="1"/>
  <c r="SU1575" i="1"/>
  <c r="SU1574" i="1"/>
  <c r="SU1577" i="1"/>
  <c r="SU1576" i="1"/>
  <c r="NI1575" i="1"/>
  <c r="NI1574" i="1"/>
  <c r="NI1576" i="1"/>
  <c r="NI1577" i="1"/>
  <c r="NJ1582" i="1"/>
  <c r="NI1582" i="1"/>
  <c r="NH1582" i="1"/>
  <c r="NJ1581" i="1"/>
  <c r="NI1581" i="1"/>
  <c r="NH1581" i="1"/>
  <c r="NJ1580" i="1"/>
  <c r="NI1580" i="1"/>
  <c r="NH1580" i="1"/>
  <c r="NJ1579" i="1"/>
  <c r="NI1579" i="1"/>
  <c r="NH1579" i="1"/>
  <c r="VF1579" i="1" a="1"/>
  <c r="PX1574" i="1"/>
  <c r="JR223" i="4" s="1"/>
  <c r="PX1575" i="1"/>
  <c r="JR224" i="4" s="1"/>
  <c r="PX1577" i="1"/>
  <c r="JR226" i="4" s="1"/>
  <c r="PX1576" i="1"/>
  <c r="JR225" i="4" s="1"/>
  <c r="PQ1681" i="1" a="1"/>
  <c r="PX1579" i="1"/>
  <c r="JR229" i="4" s="1"/>
  <c r="PZ1582" i="1"/>
  <c r="JT232" i="4" s="1"/>
  <c r="PY1582" i="1"/>
  <c r="JS232" i="4" s="1"/>
  <c r="PX1582" i="1"/>
  <c r="JR232" i="4" s="1"/>
  <c r="PZ1581" i="1"/>
  <c r="JT231" i="4" s="1"/>
  <c r="PY1581" i="1"/>
  <c r="JS231" i="4" s="1"/>
  <c r="PX1581" i="1"/>
  <c r="JR231" i="4" s="1"/>
  <c r="PZ1580" i="1"/>
  <c r="JT230" i="4" s="1"/>
  <c r="PY1580" i="1"/>
  <c r="JS230" i="4" s="1"/>
  <c r="PX1580" i="1"/>
  <c r="JR230" i="4" s="1"/>
  <c r="PZ1579" i="1"/>
  <c r="JT229" i="4" s="1"/>
  <c r="PY1579" i="1"/>
  <c r="JS229" i="4" s="1"/>
  <c r="OG231" i="4" l="1"/>
  <c r="OH232" i="4"/>
  <c r="QH1782" i="2"/>
  <c r="QH1781" i="2"/>
  <c r="QH1780" i="2"/>
  <c r="PN1799" i="2" a="1"/>
  <c r="OH230" i="4"/>
  <c r="OF223" i="4"/>
  <c r="OH231" i="4"/>
  <c r="OG230" i="4"/>
  <c r="OF224" i="4"/>
  <c r="OH229" i="4"/>
  <c r="OF226" i="4"/>
  <c r="OF231" i="4"/>
  <c r="KI232" i="4"/>
  <c r="KQ232" i="4" s="1"/>
  <c r="KE232" i="4"/>
  <c r="KM232" i="4" s="1"/>
  <c r="OF232" i="4"/>
  <c r="KF231" i="4"/>
  <c r="KN231" i="4" s="1"/>
  <c r="KJ231" i="4"/>
  <c r="KR231" i="4" s="1"/>
  <c r="KF232" i="4"/>
  <c r="KN232" i="4" s="1"/>
  <c r="KJ232" i="4"/>
  <c r="KR232" i="4" s="1"/>
  <c r="KE231" i="4"/>
  <c r="KM231" i="4" s="1"/>
  <c r="KI231" i="4"/>
  <c r="KQ231" i="4" s="1"/>
  <c r="KD232" i="4"/>
  <c r="KL232" i="4" s="1"/>
  <c r="KH232" i="4"/>
  <c r="KP232" i="4" s="1"/>
  <c r="KH229" i="4"/>
  <c r="KP229" i="4" s="1"/>
  <c r="KD229" i="4"/>
  <c r="KL229" i="4" s="1"/>
  <c r="OF225" i="4"/>
  <c r="KD225" i="4"/>
  <c r="KL225" i="4" s="1"/>
  <c r="KH225" i="4"/>
  <c r="KP225" i="4" s="1"/>
  <c r="OG229" i="4"/>
  <c r="OF230" i="4"/>
  <c r="KF229" i="4"/>
  <c r="KN229" i="4" s="1"/>
  <c r="KJ229" i="4"/>
  <c r="KR229" i="4" s="1"/>
  <c r="KE230" i="4"/>
  <c r="KM230" i="4" s="1"/>
  <c r="KI230" i="4"/>
  <c r="KQ230" i="4" s="1"/>
  <c r="OG232" i="4"/>
  <c r="KE229" i="4"/>
  <c r="KM229" i="4" s="1"/>
  <c r="KI229" i="4"/>
  <c r="KQ229" i="4" s="1"/>
  <c r="KD226" i="4"/>
  <c r="KL226" i="4" s="1"/>
  <c r="KH226" i="4"/>
  <c r="KP226" i="4" s="1"/>
  <c r="KJ230" i="4"/>
  <c r="KR230" i="4" s="1"/>
  <c r="KF230" i="4"/>
  <c r="KN230" i="4" s="1"/>
  <c r="KH223" i="4"/>
  <c r="KD223" i="4"/>
  <c r="KL223" i="4" s="1"/>
  <c r="OB229" i="4" a="1"/>
  <c r="OB229" i="4"/>
  <c r="OF229" i="4" s="1"/>
  <c r="KD230" i="4"/>
  <c r="KL230" i="4" s="1"/>
  <c r="KH230" i="4"/>
  <c r="KP230" i="4" s="1"/>
  <c r="KD224" i="4"/>
  <c r="KL224" i="4" s="1"/>
  <c r="KH224" i="4"/>
  <c r="KP224" i="4" s="1"/>
  <c r="KD231" i="4"/>
  <c r="KL231" i="4" s="1"/>
  <c r="KH231" i="4"/>
  <c r="KP231" i="4" s="1"/>
  <c r="VC1582" i="1"/>
  <c r="NE260" i="4" s="1"/>
  <c r="VB1582" i="1"/>
  <c r="ND260" i="4" s="1"/>
  <c r="VD1581" i="1"/>
  <c r="NF259" i="4" s="1"/>
  <c r="VC1581" i="1"/>
  <c r="NE259" i="4" s="1"/>
  <c r="VB1581" i="1"/>
  <c r="ND259" i="4" s="1"/>
  <c r="VD1580" i="1"/>
  <c r="NF258" i="4" s="1"/>
  <c r="VC1580" i="1"/>
  <c r="NE258" i="4" s="1"/>
  <c r="VB1580" i="1"/>
  <c r="ND258" i="4" s="1"/>
  <c r="VD1582" i="1"/>
  <c r="NF260" i="4" s="1"/>
  <c r="VD1579" i="1"/>
  <c r="NF257" i="4" s="1"/>
  <c r="VC1579" i="1"/>
  <c r="NE257" i="4" s="1"/>
  <c r="VB1579" i="1"/>
  <c r="ND257" i="4" s="1"/>
  <c r="PA1586" i="1"/>
  <c r="PA1585" i="1"/>
  <c r="PA1584" i="1"/>
  <c r="KH1580" i="1" s="1" a="1"/>
  <c r="PQ1681" i="1"/>
  <c r="PQ1682" i="1"/>
  <c r="PQ1683" i="1"/>
  <c r="VF1575" i="1"/>
  <c r="ND238" i="4" s="1"/>
  <c r="VF1574" i="1"/>
  <c r="ND237" i="4" s="1"/>
  <c r="VF1576" i="1"/>
  <c r="ND239" i="4" s="1"/>
  <c r="VF1577" i="1"/>
  <c r="ND240" i="4" s="1"/>
  <c r="VB1574" i="1" a="1"/>
  <c r="PP1579" i="1" a="1"/>
  <c r="MG1586" i="1"/>
  <c r="MG1585" i="1"/>
  <c r="MG1584" i="1"/>
  <c r="KP1580" i="1" s="1" a="1"/>
  <c r="PD1580" i="1"/>
  <c r="PC1580" i="1"/>
  <c r="PB1580" i="1"/>
  <c r="PD1579" i="1"/>
  <c r="PC1579" i="1"/>
  <c r="PB1579" i="1"/>
  <c r="PD1582" i="1"/>
  <c r="PC1582" i="1"/>
  <c r="PB1582" i="1"/>
  <c r="PD1581" i="1"/>
  <c r="PC1581" i="1"/>
  <c r="PB1581" i="1"/>
  <c r="KL1582" i="1"/>
  <c r="KL1581" i="1"/>
  <c r="KL1580" i="1"/>
  <c r="VF1582" i="1"/>
  <c r="ND246" i="4" s="1"/>
  <c r="VH1581" i="1"/>
  <c r="NF245" i="4" s="1"/>
  <c r="VG1581" i="1"/>
  <c r="NE245" i="4" s="1"/>
  <c r="VF1581" i="1"/>
  <c r="ND245" i="4" s="1"/>
  <c r="VH1580" i="1"/>
  <c r="NF244" i="4" s="1"/>
  <c r="VG1580" i="1"/>
  <c r="NE244" i="4" s="1"/>
  <c r="VF1580" i="1"/>
  <c r="ND244" i="4" s="1"/>
  <c r="VH1579" i="1"/>
  <c r="NF243" i="4" s="1"/>
  <c r="VG1582" i="1"/>
  <c r="NE246" i="4" s="1"/>
  <c r="VG1579" i="1"/>
  <c r="NE243" i="4" s="1"/>
  <c r="VF1579" i="1"/>
  <c r="ND243" i="4" s="1"/>
  <c r="VH1582" i="1"/>
  <c r="NF246" i="4" s="1"/>
  <c r="MI1577" i="1"/>
  <c r="MI1576" i="1"/>
  <c r="MI1575" i="1"/>
  <c r="MI1574" i="1"/>
  <c r="MJ1579" i="1"/>
  <c r="MI1579" i="1"/>
  <c r="MJ1582" i="1"/>
  <c r="MI1582" i="1"/>
  <c r="MH1582" i="1"/>
  <c r="MJ1581" i="1"/>
  <c r="MI1581" i="1"/>
  <c r="MI1580" i="1"/>
  <c r="MH1580" i="1"/>
  <c r="MH1579" i="1"/>
  <c r="MJ1580" i="1"/>
  <c r="MH1581" i="1"/>
  <c r="PC1574" i="1"/>
  <c r="PC1575" i="1"/>
  <c r="PC1576" i="1"/>
  <c r="PC1577" i="1"/>
  <c r="PP1574" i="1" a="1"/>
  <c r="QK1676" i="1" a="1"/>
  <c r="PN1806" i="2" l="1"/>
  <c r="PN1805" i="2"/>
  <c r="PN1804" i="2"/>
  <c r="PN1803" i="2"/>
  <c r="PQ1815" i="2" s="1" a="1"/>
  <c r="PN1802" i="2"/>
  <c r="PN1801" i="2"/>
  <c r="PN1799" i="2"/>
  <c r="PN1800" i="2"/>
  <c r="QJ1780" i="2" a="1"/>
  <c r="QI1784" i="2" a="1"/>
  <c r="QH1789" i="2" a="1"/>
  <c r="KU232" i="4"/>
  <c r="KT224" i="4"/>
  <c r="KU229" i="4"/>
  <c r="KT230" i="4"/>
  <c r="KV232" i="4"/>
  <c r="KV230" i="4"/>
  <c r="KT232" i="4"/>
  <c r="NT259" i="4"/>
  <c r="OB259" i="4" s="1"/>
  <c r="NP259" i="4"/>
  <c r="NX259" i="4" s="1"/>
  <c r="KU230" i="4"/>
  <c r="NT246" i="4"/>
  <c r="OB246" i="4" s="1"/>
  <c r="NP246" i="4"/>
  <c r="NX246" i="4" s="1"/>
  <c r="NU259" i="4"/>
  <c r="OC259" i="4" s="1"/>
  <c r="NQ259" i="4"/>
  <c r="NY259" i="4" s="1"/>
  <c r="KU231" i="4"/>
  <c r="NU243" i="4"/>
  <c r="OC243" i="4" s="1"/>
  <c r="NQ243" i="4"/>
  <c r="NY243" i="4" s="1"/>
  <c r="NQ246" i="4"/>
  <c r="NY246" i="4" s="1"/>
  <c r="NU246" i="4"/>
  <c r="OC246" i="4" s="1"/>
  <c r="NR259" i="4"/>
  <c r="NZ259" i="4" s="1"/>
  <c r="NV259" i="4"/>
  <c r="OD259" i="4" s="1"/>
  <c r="KT223" i="4" a="1"/>
  <c r="KV229" i="4"/>
  <c r="NT258" i="4"/>
  <c r="OB258" i="4" s="1"/>
  <c r="NP258" i="4"/>
  <c r="NX258" i="4" s="1"/>
  <c r="NT260" i="4"/>
  <c r="OB260" i="4" s="1"/>
  <c r="NP260" i="4"/>
  <c r="NX260" i="4" s="1"/>
  <c r="KP223" i="4" a="1"/>
  <c r="KP223" i="4"/>
  <c r="KT223" i="4" s="1"/>
  <c r="NP244" i="4"/>
  <c r="NX244" i="4" s="1"/>
  <c r="NT244" i="4"/>
  <c r="OB244" i="4" s="1"/>
  <c r="NQ260" i="4"/>
  <c r="NY260" i="4" s="1"/>
  <c r="NU260" i="4"/>
  <c r="OC260" i="4" s="1"/>
  <c r="NU258" i="4"/>
  <c r="OC258" i="4" s="1"/>
  <c r="NQ258" i="4"/>
  <c r="NY258" i="4" s="1"/>
  <c r="NQ244" i="4"/>
  <c r="NY244" i="4" s="1"/>
  <c r="NU244" i="4"/>
  <c r="OC244" i="4" s="1"/>
  <c r="NT257" i="4"/>
  <c r="OB257" i="4" s="1"/>
  <c r="NP257" i="4"/>
  <c r="NX257" i="4" s="1"/>
  <c r="KV231" i="4"/>
  <c r="NV245" i="4"/>
  <c r="OD245" i="4" s="1"/>
  <c r="NR245" i="4"/>
  <c r="NZ245" i="4" s="1"/>
  <c r="NR258" i="4"/>
  <c r="NZ258" i="4" s="1"/>
  <c r="NV258" i="4"/>
  <c r="OD258" i="4" s="1"/>
  <c r="NV244" i="4"/>
  <c r="OD244" i="4" s="1"/>
  <c r="NR244" i="4"/>
  <c r="NZ244" i="4" s="1"/>
  <c r="NQ257" i="4"/>
  <c r="NY257" i="4" s="1"/>
  <c r="NU257" i="4"/>
  <c r="OC257" i="4" s="1"/>
  <c r="KT225" i="4"/>
  <c r="NT237" i="4"/>
  <c r="OB237" i="4" s="1"/>
  <c r="NP237" i="4"/>
  <c r="NX237" i="4" s="1"/>
  <c r="NV246" i="4"/>
  <c r="OD246" i="4" s="1"/>
  <c r="NR246" i="4"/>
  <c r="NZ246" i="4" s="1"/>
  <c r="NV243" i="4"/>
  <c r="OD243" i="4" s="1"/>
  <c r="NR243" i="4"/>
  <c r="NZ243" i="4" s="1"/>
  <c r="NT245" i="4"/>
  <c r="OB245" i="4" s="1"/>
  <c r="NP245" i="4"/>
  <c r="NX245" i="4" s="1"/>
  <c r="NT240" i="4"/>
  <c r="OB240" i="4" s="1"/>
  <c r="NP240" i="4"/>
  <c r="NX240" i="4" s="1"/>
  <c r="NR257" i="4"/>
  <c r="NZ257" i="4" s="1"/>
  <c r="NV257" i="4"/>
  <c r="OD257" i="4" s="1"/>
  <c r="KT231" i="4"/>
  <c r="KT226" i="4"/>
  <c r="NT238" i="4"/>
  <c r="OB238" i="4" s="1"/>
  <c r="NP238" i="4"/>
  <c r="NX238" i="4" s="1"/>
  <c r="NP243" i="4"/>
  <c r="NX243" i="4" s="1"/>
  <c r="NT243" i="4"/>
  <c r="OB243" i="4" s="1"/>
  <c r="NQ245" i="4"/>
  <c r="NY245" i="4" s="1"/>
  <c r="NU245" i="4"/>
  <c r="OC245" i="4" s="1"/>
  <c r="NT239" i="4"/>
  <c r="OB239" i="4" s="1"/>
  <c r="NP239" i="4"/>
  <c r="NX239" i="4" s="1"/>
  <c r="NR260" i="4"/>
  <c r="NZ260" i="4" s="1"/>
  <c r="NV260" i="4"/>
  <c r="OD260" i="4" s="1"/>
  <c r="KT229" i="4"/>
  <c r="PT1579" i="1" a="1"/>
  <c r="PT1574" i="1" a="1"/>
  <c r="QK1678" i="1"/>
  <c r="QK1677" i="1"/>
  <c r="QK1676" i="1"/>
  <c r="QK1681" i="1" s="1" a="1"/>
  <c r="PS1683" i="1" a="1"/>
  <c r="PS1683" i="1" s="1"/>
  <c r="PQ1688" i="1" a="1"/>
  <c r="VB1577" i="1"/>
  <c r="ND254" i="4" s="1"/>
  <c r="VB1575" i="1"/>
  <c r="ND252" i="4" s="1"/>
  <c r="VB1574" i="1"/>
  <c r="ND251" i="4" s="1"/>
  <c r="VB1576" i="1"/>
  <c r="ND253" i="4" s="1"/>
  <c r="KH1582" i="1"/>
  <c r="KH1581" i="1"/>
  <c r="KH1580" i="1"/>
  <c r="PR1579" i="1"/>
  <c r="JT257" i="4" s="1"/>
  <c r="PQ1579" i="1"/>
  <c r="JS257" i="4" s="1"/>
  <c r="PP1579" i="1"/>
  <c r="JR257" i="4" s="1"/>
  <c r="PR1582" i="1"/>
  <c r="JT260" i="4" s="1"/>
  <c r="PQ1582" i="1"/>
  <c r="JS260" i="4" s="1"/>
  <c r="PP1582" i="1"/>
  <c r="JR260" i="4" s="1"/>
  <c r="PR1581" i="1"/>
  <c r="JT259" i="4" s="1"/>
  <c r="PQ1581" i="1"/>
  <c r="JS259" i="4" s="1"/>
  <c r="PP1581" i="1"/>
  <c r="JR259" i="4" s="1"/>
  <c r="PR1580" i="1"/>
  <c r="JT258" i="4" s="1"/>
  <c r="PQ1580" i="1"/>
  <c r="JS258" i="4" s="1"/>
  <c r="PP1580" i="1"/>
  <c r="JR258" i="4" s="1"/>
  <c r="PP1577" i="1"/>
  <c r="JR254" i="4" s="1"/>
  <c r="PP1576" i="1"/>
  <c r="JR253" i="4" s="1"/>
  <c r="PP1575" i="1"/>
  <c r="JR252" i="4" s="1"/>
  <c r="PP1574" i="1"/>
  <c r="JR251" i="4" s="1"/>
  <c r="KP1582" i="1"/>
  <c r="KP1581" i="1"/>
  <c r="KP1580" i="1"/>
  <c r="QI1786" i="2" l="1"/>
  <c r="QM1784" i="2"/>
  <c r="QP1785" i="2"/>
  <c r="QL1784" i="2"/>
  <c r="QO1785" i="2"/>
  <c r="QK1784" i="2"/>
  <c r="QN1785" i="2"/>
  <c r="QJ1784" i="2"/>
  <c r="QM1785" i="2"/>
  <c r="QI1784" i="2"/>
  <c r="QP1786" i="2"/>
  <c r="QL1785" i="2"/>
  <c r="QO1786" i="2"/>
  <c r="QK1785" i="2"/>
  <c r="QN1786" i="2"/>
  <c r="QJ1785" i="2"/>
  <c r="QJ1786" i="2"/>
  <c r="QN1784" i="2"/>
  <c r="QM1786" i="2"/>
  <c r="QL1786" i="2"/>
  <c r="QP1784" i="2"/>
  <c r="QO1784" i="2"/>
  <c r="QK1786" i="2"/>
  <c r="QI1785" i="2"/>
  <c r="QJ1782" i="2"/>
  <c r="QJ1781" i="2"/>
  <c r="QJ1780" i="2"/>
  <c r="QR1780" i="2" s="1" a="1"/>
  <c r="OF259" i="4"/>
  <c r="QH1796" i="2"/>
  <c r="QH1795" i="2"/>
  <c r="QH1794" i="2"/>
  <c r="QH1793" i="2"/>
  <c r="QH1789" i="2"/>
  <c r="QH1792" i="2"/>
  <c r="QH1791" i="2"/>
  <c r="QH1790" i="2"/>
  <c r="PK1815" i="2" a="1"/>
  <c r="PQ1816" i="2"/>
  <c r="PQ1818" i="2"/>
  <c r="PQ1815" i="2"/>
  <c r="RS1847" i="2" s="1" a="1"/>
  <c r="PQ1817" i="2"/>
  <c r="OF246" i="4"/>
  <c r="OH244" i="4"/>
  <c r="OH243" i="4"/>
  <c r="OF257" i="4"/>
  <c r="OF260" i="4"/>
  <c r="OF258" i="4"/>
  <c r="OG245" i="4"/>
  <c r="OG260" i="4"/>
  <c r="OG259" i="4"/>
  <c r="OF239" i="4"/>
  <c r="OF240" i="4"/>
  <c r="OG257" i="4"/>
  <c r="OG258" i="4"/>
  <c r="OG246" i="4"/>
  <c r="OF238" i="4"/>
  <c r="OG243" i="4"/>
  <c r="OH246" i="4"/>
  <c r="KI258" i="4"/>
  <c r="KQ258" i="4" s="1"/>
  <c r="KE258" i="4"/>
  <c r="KM258" i="4" s="1"/>
  <c r="KH254" i="4"/>
  <c r="KP254" i="4" s="1"/>
  <c r="KD254" i="4"/>
  <c r="KL254" i="4" s="1"/>
  <c r="KJ258" i="4"/>
  <c r="KR258" i="4" s="1"/>
  <c r="KF258" i="4"/>
  <c r="KN258" i="4" s="1"/>
  <c r="NT253" i="4"/>
  <c r="OB253" i="4" s="1"/>
  <c r="NP253" i="4"/>
  <c r="NX253" i="4" s="1"/>
  <c r="KI259" i="4"/>
  <c r="KQ259" i="4" s="1"/>
  <c r="KE259" i="4"/>
  <c r="KM259" i="4" s="1"/>
  <c r="NP251" i="4"/>
  <c r="NT251" i="4"/>
  <c r="OH260" i="4"/>
  <c r="OH257" i="4"/>
  <c r="OG244" i="4"/>
  <c r="KJ257" i="4"/>
  <c r="KR257" i="4" s="1"/>
  <c r="KF257" i="4"/>
  <c r="KN257" i="4" s="1"/>
  <c r="NP254" i="4"/>
  <c r="NX254" i="4" s="1"/>
  <c r="NT254" i="4"/>
  <c r="OB254" i="4" s="1"/>
  <c r="KH259" i="4"/>
  <c r="KP259" i="4" s="1"/>
  <c r="KD259" i="4"/>
  <c r="KL259" i="4" s="1"/>
  <c r="KH260" i="4"/>
  <c r="KP260" i="4" s="1"/>
  <c r="KD260" i="4"/>
  <c r="KL260" i="4" s="1"/>
  <c r="KI260" i="4"/>
  <c r="KQ260" i="4" s="1"/>
  <c r="KE260" i="4"/>
  <c r="KM260" i="4" s="1"/>
  <c r="OF245" i="4"/>
  <c r="KJ259" i="4"/>
  <c r="KR259" i="4" s="1"/>
  <c r="KF259" i="4"/>
  <c r="KN259" i="4" s="1"/>
  <c r="KH251" i="4"/>
  <c r="KP251" i="4" s="1"/>
  <c r="KT251" i="4" s="1" a="1"/>
  <c r="KD251" i="4"/>
  <c r="KJ260" i="4"/>
  <c r="KR260" i="4" s="1"/>
  <c r="KF260" i="4"/>
  <c r="KN260" i="4" s="1"/>
  <c r="KH258" i="4"/>
  <c r="KP258" i="4" s="1"/>
  <c r="KD258" i="4"/>
  <c r="KL258" i="4" s="1"/>
  <c r="KH252" i="4"/>
  <c r="KP252" i="4" s="1"/>
  <c r="KD252" i="4"/>
  <c r="KL252" i="4" s="1"/>
  <c r="KH257" i="4"/>
  <c r="KD257" i="4"/>
  <c r="KL257" i="4" s="1"/>
  <c r="OH258" i="4"/>
  <c r="OH259" i="4"/>
  <c r="OF237" i="4" a="1"/>
  <c r="OF237" i="4"/>
  <c r="NT252" i="4"/>
  <c r="OB252" i="4" s="1"/>
  <c r="NP252" i="4"/>
  <c r="NX252" i="4" s="1"/>
  <c r="KH253" i="4"/>
  <c r="KP253" i="4" s="1"/>
  <c r="KD253" i="4"/>
  <c r="KL253" i="4" s="1"/>
  <c r="KI257" i="4"/>
  <c r="KQ257" i="4" s="1"/>
  <c r="KE257" i="4"/>
  <c r="KM257" i="4" s="1"/>
  <c r="OF243" i="4"/>
  <c r="OH245" i="4"/>
  <c r="OF244" i="4"/>
  <c r="QK1683" i="1"/>
  <c r="QK1682" i="1"/>
  <c r="QK1681" i="1"/>
  <c r="PQ1689" i="1"/>
  <c r="PQ1688" i="1"/>
  <c r="PQ1690" i="1"/>
  <c r="PT1576" i="1"/>
  <c r="JR239" i="4" s="1"/>
  <c r="PT1577" i="1"/>
  <c r="JR240" i="4" s="1"/>
  <c r="PT1575" i="1"/>
  <c r="JR238" i="4" s="1"/>
  <c r="PT1574" i="1"/>
  <c r="JR237" i="4" s="1"/>
  <c r="PU1579" i="1"/>
  <c r="JS243" i="4" s="1"/>
  <c r="PT1579" i="1"/>
  <c r="JR243" i="4" s="1"/>
  <c r="PV1582" i="1"/>
  <c r="JT246" i="4" s="1"/>
  <c r="PU1582" i="1"/>
  <c r="JS246" i="4" s="1"/>
  <c r="PT1582" i="1"/>
  <c r="JR246" i="4" s="1"/>
  <c r="PV1581" i="1"/>
  <c r="JT245" i="4" s="1"/>
  <c r="PU1581" i="1"/>
  <c r="JS245" i="4" s="1"/>
  <c r="PT1581" i="1"/>
  <c r="JR245" i="4" s="1"/>
  <c r="PV1579" i="1"/>
  <c r="JT243" i="4" s="1"/>
  <c r="PV1580" i="1"/>
  <c r="JT244" i="4" s="1"/>
  <c r="PT1580" i="1"/>
  <c r="JR244" i="4" s="1"/>
  <c r="PU1580" i="1"/>
  <c r="JS244" i="4" s="1"/>
  <c r="KU260" i="4" l="1"/>
  <c r="KT253" i="4"/>
  <c r="KU259" i="4"/>
  <c r="KT254" i="4"/>
  <c r="KV259" i="4"/>
  <c r="QR1784" i="2" a="1"/>
  <c r="QH1799" i="2" a="1"/>
  <c r="RS1850" i="2"/>
  <c r="RS1847" i="2"/>
  <c r="RS1849" i="2"/>
  <c r="RS1848" i="2"/>
  <c r="QR1782" i="2"/>
  <c r="QR1781" i="2"/>
  <c r="QR1780" i="2"/>
  <c r="PK1818" i="2"/>
  <c r="PK1817" i="2"/>
  <c r="PK1816" i="2"/>
  <c r="PK1815" i="2"/>
  <c r="KT258" i="4"/>
  <c r="OF252" i="4"/>
  <c r="KV260" i="4"/>
  <c r="OF253" i="4"/>
  <c r="KU258" i="4"/>
  <c r="KT260" i="4"/>
  <c r="KT259" i="4"/>
  <c r="KV257" i="4"/>
  <c r="NX251" i="4" a="1"/>
  <c r="NX251" i="4"/>
  <c r="KF243" i="4"/>
  <c r="KN243" i="4" s="1"/>
  <c r="KJ243" i="4"/>
  <c r="KR243" i="4" s="1"/>
  <c r="KJ245" i="4"/>
  <c r="KR245" i="4" s="1"/>
  <c r="KF245" i="4"/>
  <c r="KN245" i="4" s="1"/>
  <c r="KD239" i="4"/>
  <c r="KL239" i="4" s="1"/>
  <c r="KH239" i="4"/>
  <c r="KP239" i="4" s="1"/>
  <c r="KL251" i="4" a="1"/>
  <c r="KL251" i="4"/>
  <c r="KT251" i="4" s="1"/>
  <c r="OF254" i="4"/>
  <c r="KV258" i="4"/>
  <c r="KD246" i="4"/>
  <c r="KL246" i="4" s="1"/>
  <c r="KH246" i="4"/>
  <c r="KP246" i="4" s="1"/>
  <c r="KD240" i="4"/>
  <c r="KL240" i="4" s="1"/>
  <c r="KH240" i="4"/>
  <c r="KP240" i="4" s="1"/>
  <c r="KJ246" i="4"/>
  <c r="KR246" i="4" s="1"/>
  <c r="KF246" i="4"/>
  <c r="KN246" i="4" s="1"/>
  <c r="KD243" i="4"/>
  <c r="KL243" i="4" s="1"/>
  <c r="KH243" i="4"/>
  <c r="KP243" i="4" s="1"/>
  <c r="KE245" i="4"/>
  <c r="KM245" i="4" s="1"/>
  <c r="KI245" i="4"/>
  <c r="KQ245" i="4" s="1"/>
  <c r="KE243" i="4"/>
  <c r="KM243" i="4" s="1"/>
  <c r="KI243" i="4"/>
  <c r="KQ243" i="4" s="1"/>
  <c r="KT257" i="4" a="1"/>
  <c r="KF244" i="4"/>
  <c r="KN244" i="4" s="1"/>
  <c r="KJ244" i="4"/>
  <c r="KR244" i="4" s="1"/>
  <c r="KD245" i="4"/>
  <c r="KL245" i="4" s="1"/>
  <c r="KH245" i="4"/>
  <c r="KP245" i="4" s="1"/>
  <c r="KI244" i="4"/>
  <c r="KQ244" i="4" s="1"/>
  <c r="KE244" i="4"/>
  <c r="KM244" i="4" s="1"/>
  <c r="KH237" i="4"/>
  <c r="KP237" i="4" s="1"/>
  <c r="KD237" i="4"/>
  <c r="KP257" i="4" a="1"/>
  <c r="KP257" i="4"/>
  <c r="KT257" i="4" s="1"/>
  <c r="KI246" i="4"/>
  <c r="KQ246" i="4" s="1"/>
  <c r="KE246" i="4"/>
  <c r="KM246" i="4" s="1"/>
  <c r="KD244" i="4"/>
  <c r="KL244" i="4" s="1"/>
  <c r="KH244" i="4"/>
  <c r="KP244" i="4" s="1"/>
  <c r="KD238" i="4"/>
  <c r="KL238" i="4" s="1"/>
  <c r="KH238" i="4"/>
  <c r="KP238" i="4" s="1"/>
  <c r="KU257" i="4"/>
  <c r="KT252" i="4"/>
  <c r="OB251" i="4" a="1"/>
  <c r="OB251" i="4"/>
  <c r="PS1690" i="1" a="1"/>
  <c r="PS1690" i="1" s="1"/>
  <c r="PQ1693" i="1" a="1"/>
  <c r="QK1688" i="1" a="1"/>
  <c r="QM1683" i="1" a="1"/>
  <c r="QM1683" i="1" s="1"/>
  <c r="QO1683" i="1" s="1"/>
  <c r="JP284" i="4" s="1"/>
  <c r="RF1866" i="2" l="1" a="1"/>
  <c r="RF1866" i="2" s="1"/>
  <c r="RI1911" i="2" s="1" a="1"/>
  <c r="RI1911" i="2" s="1"/>
  <c r="RJ1863" i="2" a="1"/>
  <c r="RU1863" i="2" a="1"/>
  <c r="RQ1866" i="2" a="1"/>
  <c r="RQ1866" i="2" s="1"/>
  <c r="RS1911" i="2" s="1" a="1"/>
  <c r="RS1911" i="2" s="1"/>
  <c r="KV246" i="4"/>
  <c r="QH1806" i="2"/>
  <c r="QH1805" i="2"/>
  <c r="QH1804" i="2"/>
  <c r="QH1803" i="2"/>
  <c r="QK1815" i="2" s="1" a="1"/>
  <c r="QH1802" i="2"/>
  <c r="QH1801" i="2"/>
  <c r="QH1800" i="2"/>
  <c r="QH1799" i="2"/>
  <c r="MG1847" i="2" a="1"/>
  <c r="QY1785" i="2"/>
  <c r="QU1784" i="2"/>
  <c r="QX1785" i="2"/>
  <c r="QT1784" i="2"/>
  <c r="QW1785" i="2"/>
  <c r="QS1784" i="2"/>
  <c r="QV1785" i="2"/>
  <c r="QR1784" i="2"/>
  <c r="QY1786" i="2"/>
  <c r="QU1785" i="2"/>
  <c r="QX1786" i="2"/>
  <c r="QT1785" i="2"/>
  <c r="QW1786" i="2"/>
  <c r="QS1785" i="2"/>
  <c r="QV1786" i="2"/>
  <c r="QR1785" i="2"/>
  <c r="QR1786" i="2"/>
  <c r="QV1784" i="2"/>
  <c r="QT1786" i="2"/>
  <c r="QS1786" i="2"/>
  <c r="QY1784" i="2"/>
  <c r="QX1784" i="2"/>
  <c r="QW1784" i="2"/>
  <c r="QU1786" i="2"/>
  <c r="KV245" i="4"/>
  <c r="KT240" i="4"/>
  <c r="KU244" i="4"/>
  <c r="KU243" i="4"/>
  <c r="KT244" i="4"/>
  <c r="KV244" i="4"/>
  <c r="KU246" i="4"/>
  <c r="KU245" i="4"/>
  <c r="KT243" i="4"/>
  <c r="KT239" i="4"/>
  <c r="KT245" i="4"/>
  <c r="KT238" i="4"/>
  <c r="KV243" i="4"/>
  <c r="JV284" i="4"/>
  <c r="JX284" i="4"/>
  <c r="KB284" i="4" s="1"/>
  <c r="OF251" i="4"/>
  <c r="KL237" i="4" a="1"/>
  <c r="KL237" i="4"/>
  <c r="KT237" i="4" s="1"/>
  <c r="KT246" i="4"/>
  <c r="QK1690" i="1"/>
  <c r="QK1689" i="1"/>
  <c r="QK1688" i="1"/>
  <c r="PQ1695" i="1"/>
  <c r="PQ1694" i="1"/>
  <c r="PQ1693" i="1"/>
  <c r="RU1865" i="2" l="1"/>
  <c r="RU1864" i="2"/>
  <c r="RU1866" i="2"/>
  <c r="RU1863" i="2"/>
  <c r="QK1818" i="2"/>
  <c r="QK1817" i="2"/>
  <c r="QK1816" i="2"/>
  <c r="QK1815" i="2"/>
  <c r="TC1847" i="2" s="1" a="1"/>
  <c r="MG1850" i="2"/>
  <c r="MG1849" i="2"/>
  <c r="MG1848" i="2"/>
  <c r="MG1847" i="2"/>
  <c r="RJ1866" i="2"/>
  <c r="RJ1863" i="2"/>
  <c r="RJ1865" i="2"/>
  <c r="RJ1864" i="2"/>
  <c r="QE1815" i="2" a="1"/>
  <c r="RS1920" i="2"/>
  <c r="RS1931" i="2" s="1"/>
  <c r="RS1940" i="2" s="1" a="1"/>
  <c r="RS1940" i="2" s="1"/>
  <c r="RS1943" i="2" s="1"/>
  <c r="RI1920" i="2"/>
  <c r="RI1931" i="2" s="1"/>
  <c r="RI1940" i="2" s="1"/>
  <c r="RI1943" i="2" s="1"/>
  <c r="JZ284" i="4"/>
  <c r="PN1698" i="1" a="1"/>
  <c r="PN1698" i="1" s="1"/>
  <c r="PN1701" i="1" s="1"/>
  <c r="PN1704" i="1" s="1" a="1"/>
  <c r="PN1704" i="1" s="1"/>
  <c r="PN1707" i="1" s="1" a="1"/>
  <c r="PQ1703" i="1" a="1"/>
  <c r="QK1693" i="1" a="1"/>
  <c r="QM1690" i="1" a="1"/>
  <c r="QM1690" i="1" s="1"/>
  <c r="QO1690" i="1" s="1"/>
  <c r="JP288" i="4" s="1"/>
  <c r="MI1863" i="2" l="1" a="1"/>
  <c r="LT1866" i="2" a="1"/>
  <c r="LT1866" i="2" s="1"/>
  <c r="LW1911" i="2" s="1" a="1"/>
  <c r="LW1911" i="2" s="1"/>
  <c r="ME1866" i="2" a="1"/>
  <c r="ME1866" i="2" s="1"/>
  <c r="MG1911" i="2" s="1" a="1"/>
  <c r="MG1911" i="2" s="1"/>
  <c r="LX1863" i="2" a="1"/>
  <c r="TC1849" i="2"/>
  <c r="TC1848" i="2"/>
  <c r="TC1847" i="2"/>
  <c r="TC1850" i="2"/>
  <c r="RF1952" i="2" a="1"/>
  <c r="RL1952" i="2" a="1"/>
  <c r="RP1952" i="2" a="1"/>
  <c r="RV1952" i="2" a="1"/>
  <c r="QE1818" i="2"/>
  <c r="QE1816" i="2"/>
  <c r="QE1815" i="2"/>
  <c r="NQ1847" i="2" s="1" a="1"/>
  <c r="QE1817" i="2"/>
  <c r="KD284" i="4"/>
  <c r="JV288" i="4"/>
  <c r="JX288" i="4"/>
  <c r="KB288" i="4" s="1"/>
  <c r="QK1695" i="1"/>
  <c r="QK1694" i="1"/>
  <c r="QK1693" i="1"/>
  <c r="PQ1705" i="1"/>
  <c r="PQ1704" i="1"/>
  <c r="PQ1703" i="1"/>
  <c r="PN1709" i="1"/>
  <c r="PN1708" i="1"/>
  <c r="PN1707" i="1"/>
  <c r="PR1703" i="1" s="1" a="1"/>
  <c r="RF1953" i="2" l="1"/>
  <c r="RF1952" i="2"/>
  <c r="RF1955" i="2"/>
  <c r="RF1954" i="2"/>
  <c r="RL1955" i="2"/>
  <c r="RL1954" i="2"/>
  <c r="RL1953" i="2"/>
  <c r="RL1952" i="2"/>
  <c r="NQ1848" i="2"/>
  <c r="NQ1847" i="2"/>
  <c r="NQ1849" i="2"/>
  <c r="NQ1850" i="2"/>
  <c r="LX1866" i="2"/>
  <c r="LX1863" i="2"/>
  <c r="LX1865" i="2"/>
  <c r="LX1864" i="2"/>
  <c r="LW1920" i="2"/>
  <c r="LW1931" i="2" s="1"/>
  <c r="LW1940" i="2" s="1"/>
  <c r="LW1943" i="2" s="1"/>
  <c r="MG1920" i="2"/>
  <c r="MG1931" i="2" s="1"/>
  <c r="MG1940" i="2" s="1" a="1"/>
  <c r="MG1940" i="2" s="1"/>
  <c r="MG1943" i="2" s="1"/>
  <c r="SP1866" i="2" a="1"/>
  <c r="SP1866" i="2" s="1"/>
  <c r="SS1911" i="2" s="1"/>
  <c r="TE1863" i="2" a="1"/>
  <c r="TA1866" i="2" a="1"/>
  <c r="TA1866" i="2" s="1"/>
  <c r="TC1911" i="2" s="1"/>
  <c r="ST1863" i="2" a="1"/>
  <c r="RV1955" i="2"/>
  <c r="RV1954" i="2"/>
  <c r="RV1953" i="2"/>
  <c r="RV1952" i="2"/>
  <c r="RP1955" i="2"/>
  <c r="RP1954" i="2"/>
  <c r="RP1953" i="2"/>
  <c r="RP1952" i="2"/>
  <c r="MI1865" i="2"/>
  <c r="MI1866" i="2"/>
  <c r="MI1864" i="2"/>
  <c r="MI1863" i="2"/>
  <c r="JZ288" i="4"/>
  <c r="KD288" i="4" s="1" a="1"/>
  <c r="PR1704" i="1"/>
  <c r="PR1703" i="1"/>
  <c r="PR1705" i="1"/>
  <c r="PQ1713" i="1" a="1"/>
  <c r="QH1698" i="1" a="1"/>
  <c r="QH1698" i="1" s="1"/>
  <c r="QH1701" i="1" s="1"/>
  <c r="QH1704" i="1" s="1" a="1"/>
  <c r="QH1704" i="1" s="1"/>
  <c r="QH1707" i="1" s="1" a="1"/>
  <c r="QK1703" i="1" a="1"/>
  <c r="ST1866" i="2" l="1"/>
  <c r="ST1863" i="2"/>
  <c r="ST1864" i="2"/>
  <c r="ST1865" i="2"/>
  <c r="ND1866" i="2" a="1"/>
  <c r="ND1866" i="2" s="1"/>
  <c r="NG1911" i="2" s="1"/>
  <c r="NH1863" i="2" a="1"/>
  <c r="NO1866" i="2" a="1"/>
  <c r="NO1866" i="2" s="1"/>
  <c r="NQ1911" i="2" s="1"/>
  <c r="NS1863" i="2" a="1"/>
  <c r="SS1920" i="2"/>
  <c r="SS1931" i="2" s="1"/>
  <c r="SS1940" i="2" s="1" a="1"/>
  <c r="SS1940" i="2" s="1"/>
  <c r="SS1943" i="2" s="1"/>
  <c r="TC1920" i="2"/>
  <c r="TC1931" i="2" s="1"/>
  <c r="TC1940" i="2" s="1" a="1"/>
  <c r="TC1940" i="2" s="1"/>
  <c r="TC1943" i="2" s="1"/>
  <c r="LZ1952" i="2" a="1"/>
  <c r="LT1952" i="2" a="1"/>
  <c r="TE1865" i="2"/>
  <c r="TE1866" i="2"/>
  <c r="TE1864" i="2"/>
  <c r="TE1863" i="2"/>
  <c r="TM2018" i="2" s="1" a="1"/>
  <c r="RI2018" i="2" a="1"/>
  <c r="MD1952" i="2" a="1"/>
  <c r="MJ1952" i="2" a="1"/>
  <c r="KD288" i="4"/>
  <c r="QK1705" i="1"/>
  <c r="QK1704" i="1"/>
  <c r="QK1703" i="1"/>
  <c r="QH1709" i="1"/>
  <c r="QH1708" i="1"/>
  <c r="QH1707" i="1"/>
  <c r="QL1703" i="1" s="1" a="1"/>
  <c r="PQ1713" i="1"/>
  <c r="PQ1714" i="1"/>
  <c r="PQ1715" i="1"/>
  <c r="SZ1952" i="2" l="1" a="1"/>
  <c r="TF1952" i="2" a="1"/>
  <c r="MD1953" i="2"/>
  <c r="MD1952" i="2"/>
  <c r="MD1955" i="2"/>
  <c r="MD1954" i="2"/>
  <c r="RI2021" i="2"/>
  <c r="RI2020" i="2"/>
  <c r="RI2019" i="2"/>
  <c r="RI2018" i="2"/>
  <c r="RI2024" i="2" s="1" a="1"/>
  <c r="MJ1955" i="2"/>
  <c r="MJ1954" i="2"/>
  <c r="MJ1953" i="2"/>
  <c r="MJ1952" i="2"/>
  <c r="NH1864" i="2"/>
  <c r="NH1863" i="2"/>
  <c r="NH1866" i="2"/>
  <c r="NH1865" i="2"/>
  <c r="SV1952" i="2" a="1"/>
  <c r="SP1952" i="2" a="1"/>
  <c r="NG1920" i="2"/>
  <c r="NG1931" i="2" s="1"/>
  <c r="NG1940" i="2" s="1" a="1"/>
  <c r="NG1940" i="2" s="1"/>
  <c r="NG1943" i="2" s="1"/>
  <c r="NQ1920" i="2"/>
  <c r="NQ1931" i="2" s="1"/>
  <c r="NQ1940" i="2" s="1" a="1"/>
  <c r="NQ1940" i="2" s="1"/>
  <c r="NQ1943" i="2" s="1"/>
  <c r="TM2021" i="2"/>
  <c r="TM2020" i="2"/>
  <c r="TM2019" i="2"/>
  <c r="TM2018" i="2"/>
  <c r="SC2018" i="2" a="1"/>
  <c r="NS1866" i="2"/>
  <c r="NS1865" i="2"/>
  <c r="NS1864" i="2"/>
  <c r="NS1863" i="2"/>
  <c r="OA2018" i="2" s="1" a="1"/>
  <c r="LT1955" i="2"/>
  <c r="LT1952" i="2"/>
  <c r="LT1953" i="2"/>
  <c r="LT1954" i="2"/>
  <c r="LZ1954" i="2"/>
  <c r="LZ1955" i="2"/>
  <c r="LZ1952" i="2"/>
  <c r="LZ1953" i="2"/>
  <c r="QL1705" i="1"/>
  <c r="QL1704" i="1"/>
  <c r="QL1703" i="1"/>
  <c r="PQ1718" i="1" a="1"/>
  <c r="PN1718" i="1" a="1"/>
  <c r="PN1718" i="1" s="1"/>
  <c r="PR1718" i="1" s="1" a="1"/>
  <c r="QK1713" i="1" a="1"/>
  <c r="OA2021" i="2" l="1"/>
  <c r="OA2018" i="2"/>
  <c r="OA2020" i="2"/>
  <c r="OA2019" i="2"/>
  <c r="NT1952" i="2" a="1"/>
  <c r="NN1952" i="2" a="1"/>
  <c r="SV1954" i="2"/>
  <c r="SV1955" i="2"/>
  <c r="SV1953" i="2"/>
  <c r="SV1952" i="2"/>
  <c r="RS2018" i="2" s="1" a="1"/>
  <c r="RI2027" i="2"/>
  <c r="RI2026" i="2"/>
  <c r="RI2025" i="2"/>
  <c r="RI2024" i="2"/>
  <c r="MQ2018" i="2" a="1"/>
  <c r="LW2018" i="2" a="1"/>
  <c r="SC2021" i="2"/>
  <c r="SC2020" i="2"/>
  <c r="SC2019" i="2"/>
  <c r="SC2018" i="2"/>
  <c r="SC2024" i="2" s="1" a="1"/>
  <c r="ND1952" i="2" a="1"/>
  <c r="NJ1952" i="2" a="1"/>
  <c r="TM2024" i="2" a="1"/>
  <c r="TF1955" i="2"/>
  <c r="TF1954" i="2"/>
  <c r="TF1953" i="2"/>
  <c r="TF1952" i="2"/>
  <c r="SP1955" i="2"/>
  <c r="SP1952" i="2"/>
  <c r="SP1954" i="2"/>
  <c r="SP1953" i="2"/>
  <c r="SZ1953" i="2"/>
  <c r="SZ1952" i="2"/>
  <c r="SZ1954" i="2"/>
  <c r="SZ1955" i="2"/>
  <c r="PR1720" i="1"/>
  <c r="PR1719" i="1"/>
  <c r="PR1718" i="1"/>
  <c r="QK1715" i="1"/>
  <c r="QK1714" i="1"/>
  <c r="QK1713" i="1"/>
  <c r="PQ1720" i="1"/>
  <c r="PQ1719" i="1"/>
  <c r="PQ1718" i="1"/>
  <c r="PN1722" i="1" s="1" a="1"/>
  <c r="TM2025" i="2" l="1"/>
  <c r="TM2024" i="2"/>
  <c r="TM2026" i="2"/>
  <c r="TM2027" i="2"/>
  <c r="RS2020" i="2"/>
  <c r="RS2021" i="2"/>
  <c r="RS2019" i="2"/>
  <c r="RS2018" i="2"/>
  <c r="RS2024" i="2" s="1" a="1"/>
  <c r="NN1955" i="2"/>
  <c r="NN1952" i="2"/>
  <c r="NN1954" i="2"/>
  <c r="NN1953" i="2"/>
  <c r="NJ1955" i="2"/>
  <c r="NJ1954" i="2"/>
  <c r="NJ1953" i="2"/>
  <c r="NJ1952" i="2"/>
  <c r="MG2018" i="2" s="1" a="1"/>
  <c r="NT1954" i="2"/>
  <c r="NT1952" i="2"/>
  <c r="NT1955" i="2"/>
  <c r="NT1953" i="2"/>
  <c r="MQ2018" i="2"/>
  <c r="MQ2021" i="2"/>
  <c r="MQ2020" i="2"/>
  <c r="MQ2019" i="2"/>
  <c r="ND1955" i="2"/>
  <c r="ND1954" i="2"/>
  <c r="ND1953" i="2"/>
  <c r="ND1952" i="2"/>
  <c r="SS2018" i="2" a="1"/>
  <c r="OA2024" i="2" a="1"/>
  <c r="SC2025" i="2"/>
  <c r="SC2024" i="2"/>
  <c r="SC2026" i="2"/>
  <c r="SC2027" i="2"/>
  <c r="LW2019" i="2"/>
  <c r="LW2021" i="2"/>
  <c r="LW2020" i="2"/>
  <c r="LW2018" i="2"/>
  <c r="TC2018" i="2" a="1"/>
  <c r="RJ2029" i="2" a="1"/>
  <c r="RK2024" i="2" a="1"/>
  <c r="RI2034" i="2" a="1"/>
  <c r="PN1724" i="1"/>
  <c r="PN1723" i="1"/>
  <c r="PN1722" i="1"/>
  <c r="PN1727" i="1" s="1" a="1"/>
  <c r="QH1718" i="1" a="1"/>
  <c r="QH1718" i="1" s="1"/>
  <c r="QL1718" i="1" s="1" a="1"/>
  <c r="QK1718" i="1" a="1"/>
  <c r="MQ2024" i="2" l="1" a="1"/>
  <c r="OA2025" i="2"/>
  <c r="OA2024" i="2"/>
  <c r="OA2026" i="2"/>
  <c r="OA2027" i="2"/>
  <c r="RK2026" i="2"/>
  <c r="RK2025" i="2"/>
  <c r="RK2024" i="2"/>
  <c r="RK2027" i="2"/>
  <c r="NQ2018" i="2" a="1"/>
  <c r="RS2027" i="2"/>
  <c r="RS2026" i="2"/>
  <c r="RS2025" i="2"/>
  <c r="RS2024" i="2"/>
  <c r="MG2021" i="2"/>
  <c r="MG2020" i="2"/>
  <c r="MG2019" i="2"/>
  <c r="MG2018" i="2"/>
  <c r="MG2024" i="2" s="1" a="1"/>
  <c r="SC2034" i="2" a="1"/>
  <c r="SE2024" i="2" a="1"/>
  <c r="SD2029" i="2" a="1"/>
  <c r="SS2019" i="2"/>
  <c r="SS2018" i="2"/>
  <c r="SS2021" i="2"/>
  <c r="SS2020" i="2"/>
  <c r="NG2018" i="2" a="1"/>
  <c r="LW2024" i="2" a="1"/>
  <c r="TN2029" i="2" a="1"/>
  <c r="TO2024" i="2" a="1"/>
  <c r="TM2034" i="2" a="1"/>
  <c r="RI2035" i="2"/>
  <c r="RI2036" i="2"/>
  <c r="RI2034" i="2"/>
  <c r="RJ2029" i="2"/>
  <c r="RL2032" i="2"/>
  <c r="RK2032" i="2"/>
  <c r="RJ2032" i="2"/>
  <c r="RL2031" i="2"/>
  <c r="RK2031" i="2"/>
  <c r="RJ2031" i="2"/>
  <c r="RL2030" i="2"/>
  <c r="RJ2030" i="2"/>
  <c r="RK2029" i="2"/>
  <c r="RK2030" i="2"/>
  <c r="RL2029" i="2"/>
  <c r="TC2021" i="2"/>
  <c r="TC2020" i="2"/>
  <c r="TC2019" i="2"/>
  <c r="TC2018" i="2"/>
  <c r="QK1720" i="1"/>
  <c r="QK1719" i="1"/>
  <c r="QK1718" i="1"/>
  <c r="QL1720" i="1"/>
  <c r="QL1719" i="1"/>
  <c r="QL1718" i="1"/>
  <c r="PN1729" i="1"/>
  <c r="PN1728" i="1"/>
  <c r="PN1727" i="1"/>
  <c r="SC2036" i="2" l="1"/>
  <c r="SC2035" i="2"/>
  <c r="SC2034" i="2"/>
  <c r="SE2032" i="2"/>
  <c r="SD2032" i="2"/>
  <c r="SF2031" i="2"/>
  <c r="SE2031" i="2"/>
  <c r="SD2031" i="2"/>
  <c r="SF2030" i="2"/>
  <c r="SE2030" i="2"/>
  <c r="SD2030" i="2"/>
  <c r="SE2029" i="2"/>
  <c r="SF2032" i="2"/>
  <c r="SF2029" i="2"/>
  <c r="SD2029" i="2"/>
  <c r="MG2027" i="2"/>
  <c r="MG2026" i="2"/>
  <c r="MG2025" i="2"/>
  <c r="MG2024" i="2"/>
  <c r="SS2024" i="2" a="1"/>
  <c r="TO2027" i="2"/>
  <c r="TO2026" i="2"/>
  <c r="TO2025" i="2"/>
  <c r="TO2024" i="2"/>
  <c r="TO2030" i="2"/>
  <c r="TN2030" i="2"/>
  <c r="TP2029" i="2"/>
  <c r="TO2029" i="2"/>
  <c r="TN2029" i="2"/>
  <c r="TP2032" i="2"/>
  <c r="TO2032" i="2"/>
  <c r="TN2032" i="2"/>
  <c r="TO2031" i="2"/>
  <c r="TP2030" i="2"/>
  <c r="TN2031" i="2"/>
  <c r="TP2031" i="2"/>
  <c r="SE2027" i="2"/>
  <c r="SE2026" i="2"/>
  <c r="SE2025" i="2"/>
  <c r="SE2024" i="2"/>
  <c r="LW2027" i="2"/>
  <c r="LW2026" i="2"/>
  <c r="LW2025" i="2"/>
  <c r="LW2024" i="2"/>
  <c r="OB2029" i="2" a="1"/>
  <c r="OA2034" i="2" a="1"/>
  <c r="OC2024" i="2" a="1"/>
  <c r="NQ2020" i="2"/>
  <c r="NQ2019" i="2"/>
  <c r="NQ2018" i="2"/>
  <c r="NQ2024" i="2" s="1" a="1"/>
  <c r="NQ2021" i="2"/>
  <c r="NG2021" i="2"/>
  <c r="NG2020" i="2"/>
  <c r="NG2019" i="2"/>
  <c r="NG2018" i="2"/>
  <c r="NG2024" i="2" s="1" a="1"/>
  <c r="RT2029" i="2" a="1"/>
  <c r="RU2024" i="2" a="1"/>
  <c r="RS2034" i="2" a="1"/>
  <c r="TM2036" i="2"/>
  <c r="TM2034" i="2"/>
  <c r="TM2035" i="2"/>
  <c r="TC2024" i="2" a="1"/>
  <c r="MQ2025" i="2"/>
  <c r="MQ2024" i="2"/>
  <c r="MQ2026" i="2"/>
  <c r="MQ2027" i="2"/>
  <c r="PN1738" i="1" a="1"/>
  <c r="PI1736" i="1" a="1"/>
  <c r="QH1722" i="1" a="1"/>
  <c r="OC2030" i="2" l="1"/>
  <c r="OB2030" i="2"/>
  <c r="OD2029" i="2"/>
  <c r="OC2029" i="2"/>
  <c r="OB2029" i="2"/>
  <c r="OD2032" i="2"/>
  <c r="OC2032" i="2"/>
  <c r="OB2032" i="2"/>
  <c r="OC2031" i="2"/>
  <c r="OD2030" i="2"/>
  <c r="OD2031" i="2"/>
  <c r="OB2031" i="2"/>
  <c r="LX2029" i="2" a="1"/>
  <c r="LY2024" i="2" a="1"/>
  <c r="LW2034" i="2" a="1"/>
  <c r="MH2029" i="2" a="1"/>
  <c r="MI2024" i="2" a="1"/>
  <c r="MG2034" i="2" a="1"/>
  <c r="NG2027" i="2"/>
  <c r="NG2026" i="2"/>
  <c r="NG2025" i="2"/>
  <c r="NG2024" i="2"/>
  <c r="RU2026" i="2"/>
  <c r="RU2024" i="2"/>
  <c r="RU2025" i="2"/>
  <c r="RU2027" i="2"/>
  <c r="TZ2024" i="2" a="1"/>
  <c r="NQ2027" i="2"/>
  <c r="NQ2024" i="2"/>
  <c r="NQ2026" i="2"/>
  <c r="NQ2025" i="2"/>
  <c r="RS2036" i="2"/>
  <c r="RS2035" i="2"/>
  <c r="RS2034" i="2"/>
  <c r="TZ2029" i="2" a="1"/>
  <c r="OA2036" i="2"/>
  <c r="OA2035" i="2"/>
  <c r="OA2034" i="2"/>
  <c r="SS2027" i="2"/>
  <c r="SS2026" i="2"/>
  <c r="SS2025" i="2"/>
  <c r="SS2024" i="2"/>
  <c r="MQ2034" i="2" a="1"/>
  <c r="MS2024" i="2" a="1"/>
  <c r="MR2029" i="2" a="1"/>
  <c r="RV2032" i="2"/>
  <c r="RU2032" i="2"/>
  <c r="RT2032" i="2"/>
  <c r="RV2031" i="2"/>
  <c r="RU2031" i="2"/>
  <c r="RT2031" i="2"/>
  <c r="RV2030" i="2"/>
  <c r="RU2030" i="2"/>
  <c r="RV2029" i="2"/>
  <c r="RT2029" i="2"/>
  <c r="RU2029" i="2"/>
  <c r="RT2030" i="2"/>
  <c r="TC2027" i="2"/>
  <c r="TC2026" i="2"/>
  <c r="TC2024" i="2"/>
  <c r="TC2025" i="2"/>
  <c r="OC2027" i="2"/>
  <c r="OC2026" i="2"/>
  <c r="OC2025" i="2"/>
  <c r="OC2024" i="2"/>
  <c r="QH1723" i="1"/>
  <c r="QH1722" i="1"/>
  <c r="QH1724" i="1"/>
  <c r="PI1738" i="1"/>
  <c r="PI1737" i="1"/>
  <c r="PI1736" i="1"/>
  <c r="PN1740" i="1"/>
  <c r="PN1739" i="1"/>
  <c r="PN1738" i="1"/>
  <c r="PN1766" i="1" s="1" a="1"/>
  <c r="TE2024" i="2" l="1" a="1"/>
  <c r="TD2029" i="2" a="1"/>
  <c r="TC2034" i="2" a="1"/>
  <c r="MQ2036" i="2"/>
  <c r="MQ2035" i="2"/>
  <c r="MQ2034" i="2"/>
  <c r="NI2024" i="2" a="1"/>
  <c r="NH2029" i="2" a="1"/>
  <c r="NG2034" i="2" a="1"/>
  <c r="MG2036" i="2"/>
  <c r="MG2035" i="2"/>
  <c r="MG2034" i="2"/>
  <c r="SU2024" i="2" a="1"/>
  <c r="ST2029" i="2" a="1"/>
  <c r="SS2034" i="2" a="1"/>
  <c r="NS2024" i="2" a="1"/>
  <c r="NR2029" i="2" a="1"/>
  <c r="NQ2034" i="2" a="1"/>
  <c r="MI2026" i="2"/>
  <c r="MI2024" i="2"/>
  <c r="MI2027" i="2"/>
  <c r="MI2025" i="2"/>
  <c r="UA2029" i="2"/>
  <c r="TZ2029" i="2"/>
  <c r="UB2032" i="2"/>
  <c r="UA2032" i="2"/>
  <c r="TZ2032" i="2"/>
  <c r="UB2031" i="2"/>
  <c r="UA2031" i="2"/>
  <c r="TZ2031" i="2"/>
  <c r="UA2030" i="2"/>
  <c r="UB2029" i="2"/>
  <c r="UB2030" i="2"/>
  <c r="TZ2030" i="2"/>
  <c r="MJ2032" i="2"/>
  <c r="MI2032" i="2"/>
  <c r="MH2032" i="2"/>
  <c r="MJ2031" i="2"/>
  <c r="MI2031" i="2"/>
  <c r="MH2031" i="2"/>
  <c r="MJ2030" i="2"/>
  <c r="MI2030" i="2"/>
  <c r="MJ2029" i="2"/>
  <c r="MH2029" i="2"/>
  <c r="MH2030" i="2"/>
  <c r="MI2029" i="2"/>
  <c r="TZ2027" i="2"/>
  <c r="TZ2026" i="2"/>
  <c r="TZ2025" i="2"/>
  <c r="TZ2024" i="2"/>
  <c r="LW2035" i="2"/>
  <c r="LW2036" i="2"/>
  <c r="LW2034" i="2"/>
  <c r="MS2032" i="2"/>
  <c r="MR2032" i="2"/>
  <c r="MT2031" i="2"/>
  <c r="MS2031" i="2"/>
  <c r="MR2031" i="2"/>
  <c r="MT2030" i="2"/>
  <c r="MS2030" i="2"/>
  <c r="MR2030" i="2"/>
  <c r="MS2029" i="2"/>
  <c r="MT2032" i="2"/>
  <c r="MT2029" i="2"/>
  <c r="MR2029" i="2"/>
  <c r="LY2026" i="2"/>
  <c r="LY2025" i="2"/>
  <c r="LY2024" i="2"/>
  <c r="LY2027" i="2"/>
  <c r="MS2027" i="2"/>
  <c r="MS2026" i="2"/>
  <c r="MS2025" i="2"/>
  <c r="MS2024" i="2"/>
  <c r="LX2029" i="2"/>
  <c r="LZ2032" i="2"/>
  <c r="LY2032" i="2"/>
  <c r="LX2032" i="2"/>
  <c r="LZ2031" i="2"/>
  <c r="LY2031" i="2"/>
  <c r="LX2031" i="2"/>
  <c r="LZ2030" i="2"/>
  <c r="LX2030" i="2"/>
  <c r="LY2029" i="2"/>
  <c r="LZ2029" i="2"/>
  <c r="LY2030" i="2"/>
  <c r="QH1727" i="1" a="1"/>
  <c r="PN1768" i="1"/>
  <c r="PN1767" i="1"/>
  <c r="PN1766" i="1"/>
  <c r="PN1775" i="1" s="1" a="1"/>
  <c r="NJ2031" i="2" l="1"/>
  <c r="NI2031" i="2"/>
  <c r="NH2031" i="2"/>
  <c r="NJ2030" i="2"/>
  <c r="NI2030" i="2"/>
  <c r="NH2030" i="2"/>
  <c r="NJ2029" i="2"/>
  <c r="NI2029" i="2"/>
  <c r="NJ2032" i="2"/>
  <c r="NH2032" i="2"/>
  <c r="NI2032" i="2"/>
  <c r="NH2029" i="2"/>
  <c r="OF2029" i="2" s="1" a="1"/>
  <c r="NI2024" i="2"/>
  <c r="NI2027" i="2"/>
  <c r="NI2025" i="2"/>
  <c r="NI2026" i="2"/>
  <c r="NR2031" i="2"/>
  <c r="NT2030" i="2"/>
  <c r="NS2030" i="2"/>
  <c r="NR2030" i="2"/>
  <c r="NT2029" i="2"/>
  <c r="NS2029" i="2"/>
  <c r="NR2029" i="2"/>
  <c r="OJ2029" i="2" s="1" a="1"/>
  <c r="NT2032" i="2"/>
  <c r="NR2032" i="2"/>
  <c r="NS2031" i="2"/>
  <c r="NS2032" i="2"/>
  <c r="NT2031" i="2"/>
  <c r="PV2075" i="2" a="1"/>
  <c r="NS2027" i="2"/>
  <c r="NS2026" i="2"/>
  <c r="NS2025" i="2"/>
  <c r="NS2024" i="2"/>
  <c r="OJ2024" i="2" s="1" a="1"/>
  <c r="NG2035" i="2"/>
  <c r="NG2036" i="2"/>
  <c r="NG2034" i="2"/>
  <c r="ON2029" i="2" a="1"/>
  <c r="SS2035" i="2"/>
  <c r="SS2036" i="2"/>
  <c r="SS2034" i="2"/>
  <c r="OF2024" i="2" a="1"/>
  <c r="TC2036" i="2"/>
  <c r="TC2035" i="2"/>
  <c r="TC2034" i="2"/>
  <c r="TD2031" i="2"/>
  <c r="TF2030" i="2"/>
  <c r="TE2030" i="2"/>
  <c r="TD2030" i="2"/>
  <c r="TF2029" i="2"/>
  <c r="TE2029" i="2"/>
  <c r="TD2029" i="2"/>
  <c r="TF2032" i="2"/>
  <c r="TD2032" i="2"/>
  <c r="TE2031" i="2"/>
  <c r="TF2031" i="2"/>
  <c r="TE2032" i="2"/>
  <c r="SV2031" i="2"/>
  <c r="SU2031" i="2"/>
  <c r="ST2031" i="2"/>
  <c r="SV2030" i="2"/>
  <c r="SU2030" i="2"/>
  <c r="ST2030" i="2"/>
  <c r="SV2029" i="2"/>
  <c r="SU2029" i="2"/>
  <c r="SV2032" i="2"/>
  <c r="ST2032" i="2"/>
  <c r="SU2032" i="2"/>
  <c r="ST2029" i="2"/>
  <c r="TE2027" i="2"/>
  <c r="TE2026" i="2"/>
  <c r="TE2025" i="2"/>
  <c r="TE2024" i="2"/>
  <c r="NQ2036" i="2"/>
  <c r="NQ2035" i="2"/>
  <c r="NQ2034" i="2"/>
  <c r="ON2024" i="2" a="1"/>
  <c r="SU2024" i="2"/>
  <c r="SU2027" i="2"/>
  <c r="SU2025" i="2"/>
  <c r="SU2026" i="2"/>
  <c r="PN1776" i="1"/>
  <c r="PN1775" i="1"/>
  <c r="PN1777" i="1"/>
  <c r="QH1729" i="1"/>
  <c r="QH1728" i="1"/>
  <c r="QH1727" i="1"/>
  <c r="OF2030" i="2" l="1"/>
  <c r="OH2029" i="2"/>
  <c r="OG2029" i="2"/>
  <c r="OF2029" i="2"/>
  <c r="OH2032" i="2"/>
  <c r="OG2032" i="2"/>
  <c r="OF2032" i="2"/>
  <c r="OH2031" i="2"/>
  <c r="OF2031" i="2"/>
  <c r="OG2030" i="2"/>
  <c r="OG2031" i="2"/>
  <c r="OH2030" i="2"/>
  <c r="OJ2027" i="2"/>
  <c r="OJ2025" i="2"/>
  <c r="OJ2026" i="2"/>
  <c r="OJ2024" i="2"/>
  <c r="OL2029" i="2"/>
  <c r="OK2029" i="2"/>
  <c r="OJ2029" i="2"/>
  <c r="OL2032" i="2"/>
  <c r="OK2032" i="2"/>
  <c r="OJ2032" i="2"/>
  <c r="OL2031" i="2"/>
  <c r="OK2031" i="2"/>
  <c r="OL2030" i="2"/>
  <c r="OJ2030" i="2"/>
  <c r="OJ2031" i="2"/>
  <c r="OK2030" i="2"/>
  <c r="TR2029" i="2" a="1"/>
  <c r="ON2027" i="2"/>
  <c r="ON2026" i="2"/>
  <c r="ON2025" i="2"/>
  <c r="ON2024" i="2"/>
  <c r="PV2076" i="2"/>
  <c r="PV2077" i="2"/>
  <c r="PV2075" i="2"/>
  <c r="PQ2185" i="2" s="1" a="1"/>
  <c r="TR2024" i="2" a="1"/>
  <c r="TV2029" i="2" a="1"/>
  <c r="TV2024" i="2" a="1"/>
  <c r="OO2029" i="2"/>
  <c r="ON2029" i="2"/>
  <c r="OP2032" i="2"/>
  <c r="OO2032" i="2"/>
  <c r="ON2032" i="2"/>
  <c r="OP2031" i="2"/>
  <c r="OO2031" i="2"/>
  <c r="ON2031" i="2"/>
  <c r="OO2030" i="2"/>
  <c r="OP2029" i="2"/>
  <c r="OP2030" i="2"/>
  <c r="ON2030" i="2"/>
  <c r="OF2027" i="2"/>
  <c r="OF2026" i="2"/>
  <c r="OF2025" i="2"/>
  <c r="OF2024" i="2"/>
  <c r="QH2075" i="2" a="1"/>
  <c r="QH1738" i="1" a="1"/>
  <c r="QC1736" i="1" a="1"/>
  <c r="PN1780" i="1" a="1"/>
  <c r="PQ2185" i="2" l="1"/>
  <c r="PQ2187" i="2"/>
  <c r="PQ2186" i="2"/>
  <c r="TR2030" i="2"/>
  <c r="TT2029" i="2"/>
  <c r="TS2029" i="2"/>
  <c r="TR2029" i="2"/>
  <c r="TT2032" i="2"/>
  <c r="TS2032" i="2"/>
  <c r="TR2032" i="2"/>
  <c r="TT2031" i="2"/>
  <c r="TR2031" i="2"/>
  <c r="TS2030" i="2"/>
  <c r="TS2031" i="2"/>
  <c r="TT2030" i="2"/>
  <c r="TV2027" i="2"/>
  <c r="TV2025" i="2"/>
  <c r="TV2026" i="2"/>
  <c r="TV2024" i="2"/>
  <c r="QH2076" i="2"/>
  <c r="QH2077" i="2"/>
  <c r="QH2075" i="2"/>
  <c r="QK2185" i="2" s="1" a="1"/>
  <c r="TX2029" i="2"/>
  <c r="TW2029" i="2"/>
  <c r="TV2029" i="2"/>
  <c r="TX2032" i="2"/>
  <c r="TW2032" i="2"/>
  <c r="TV2032" i="2"/>
  <c r="TX2031" i="2"/>
  <c r="TW2031" i="2"/>
  <c r="TX2030" i="2"/>
  <c r="TV2030" i="2"/>
  <c r="TV2031" i="2"/>
  <c r="TW2030" i="2"/>
  <c r="TR2027" i="2"/>
  <c r="TR2026" i="2"/>
  <c r="TR2025" i="2"/>
  <c r="TR2024" i="2"/>
  <c r="QC1738" i="1"/>
  <c r="QC1737" i="1"/>
  <c r="QC1736" i="1"/>
  <c r="PN1782" i="1"/>
  <c r="PN1781" i="1"/>
  <c r="PN1780" i="1"/>
  <c r="QH1739" i="1"/>
  <c r="QH1738" i="1"/>
  <c r="QH1766" i="1" s="1" a="1"/>
  <c r="QH1740" i="1"/>
  <c r="QK2187" i="2" l="1"/>
  <c r="QK2186" i="2"/>
  <c r="QK2185" i="2"/>
  <c r="PS2187" i="2" a="1"/>
  <c r="PS2187" i="2" s="1"/>
  <c r="PQ2192" i="2" a="1"/>
  <c r="QH1768" i="1"/>
  <c r="QH1767" i="1"/>
  <c r="QH1766" i="1"/>
  <c r="QH1775" i="1" s="1" a="1"/>
  <c r="PN1789" i="1" a="1"/>
  <c r="PO1784" i="1" a="1"/>
  <c r="PP1780" i="1" a="1"/>
  <c r="PQ2194" i="2" l="1"/>
  <c r="PQ2193" i="2"/>
  <c r="PQ2192" i="2"/>
  <c r="QK2192" i="2" a="1"/>
  <c r="QM2187" i="2" a="1"/>
  <c r="QM2187" i="2" s="1"/>
  <c r="QO2187" i="2" s="1"/>
  <c r="PP1786" i="1"/>
  <c r="PT1784" i="1"/>
  <c r="PO1786" i="1"/>
  <c r="PS1784" i="1"/>
  <c r="PV1785" i="1"/>
  <c r="PR1784" i="1"/>
  <c r="PU1785" i="1"/>
  <c r="PQ1784" i="1"/>
  <c r="PT1785" i="1"/>
  <c r="PP1784" i="1"/>
  <c r="PS1785" i="1"/>
  <c r="PO1784" i="1"/>
  <c r="PV1786" i="1"/>
  <c r="PR1785" i="1"/>
  <c r="PU1786" i="1"/>
  <c r="PQ1785" i="1"/>
  <c r="PO1785" i="1"/>
  <c r="PV1784" i="1"/>
  <c r="PU1784" i="1"/>
  <c r="PT1786" i="1"/>
  <c r="PP1785" i="1"/>
  <c r="PS1786" i="1"/>
  <c r="PR1786" i="1"/>
  <c r="PQ1786" i="1"/>
  <c r="PN1793" i="1"/>
  <c r="PN1792" i="1"/>
  <c r="PN1791" i="1"/>
  <c r="PN1790" i="1"/>
  <c r="PN1789" i="1"/>
  <c r="PN1795" i="1"/>
  <c r="PN1794" i="1"/>
  <c r="PN1796" i="1"/>
  <c r="PP1782" i="1"/>
  <c r="PP1781" i="1"/>
  <c r="PP1780" i="1"/>
  <c r="QH1777" i="1"/>
  <c r="QH1776" i="1"/>
  <c r="QH1775" i="1"/>
  <c r="QK2194" i="2" l="1"/>
  <c r="QK2193" i="2"/>
  <c r="QK2192" i="2"/>
  <c r="PQ2197" i="2" a="1"/>
  <c r="PS2194" i="2" a="1"/>
  <c r="PS2194" i="2" s="1"/>
  <c r="PN1799" i="1" a="1"/>
  <c r="QH1780" i="1" a="1"/>
  <c r="PQ2199" i="2" l="1"/>
  <c r="PQ2198" i="2"/>
  <c r="PQ2197" i="2"/>
  <c r="QK2197" i="2" a="1"/>
  <c r="QM2194" i="2" a="1"/>
  <c r="QM2194" i="2" s="1"/>
  <c r="QO2194" i="2" s="1"/>
  <c r="QH1782" i="1"/>
  <c r="QH1781" i="1"/>
  <c r="QH1780" i="1"/>
  <c r="PN1806" i="1"/>
  <c r="PN1805" i="1"/>
  <c r="PN1804" i="1"/>
  <c r="PN1803" i="1"/>
  <c r="PQ1815" i="1" s="1" a="1"/>
  <c r="PN1802" i="1"/>
  <c r="PN1801" i="1"/>
  <c r="PN1800" i="1"/>
  <c r="PN1799" i="1"/>
  <c r="PK1815" i="1" s="1" a="1"/>
  <c r="QK2198" i="2" l="1"/>
  <c r="QK2199" i="2"/>
  <c r="QK2197" i="2"/>
  <c r="PQ2207" i="2" a="1"/>
  <c r="PN2202" i="2" a="1"/>
  <c r="PN2202" i="2" s="1"/>
  <c r="PN2205" i="2" s="1"/>
  <c r="PN2208" i="2" s="1" a="1"/>
  <c r="PN2208" i="2" s="1"/>
  <c r="PN2211" i="2" s="1" a="1"/>
  <c r="PK1818" i="1"/>
  <c r="PK1817" i="1"/>
  <c r="PK1816" i="1"/>
  <c r="PK1815" i="1"/>
  <c r="MG1847" i="1" s="1" a="1"/>
  <c r="PQ1818" i="1"/>
  <c r="PQ1817" i="1"/>
  <c r="PQ1816" i="1"/>
  <c r="PQ1815" i="1"/>
  <c r="RS1847" i="1" s="1" a="1"/>
  <c r="QJ1780" i="1" a="1"/>
  <c r="QI1784" i="1" a="1"/>
  <c r="QH1789" i="1" a="1"/>
  <c r="PQ2208" i="2" l="1"/>
  <c r="PQ2207" i="2"/>
  <c r="PQ2209" i="2"/>
  <c r="PN2213" i="2"/>
  <c r="PN2212" i="2"/>
  <c r="PN2211" i="2"/>
  <c r="PR2207" i="2" s="1" a="1"/>
  <c r="QK2207" i="2" a="1"/>
  <c r="QH2202" i="2" a="1"/>
  <c r="QH2202" i="2" s="1"/>
  <c r="QH2205" i="2" s="1"/>
  <c r="QH2208" i="2" s="1" a="1"/>
  <c r="QH2208" i="2" s="1"/>
  <c r="QH2211" i="2" s="1" a="1"/>
  <c r="QP1785" i="1"/>
  <c r="QL1784" i="1"/>
  <c r="QO1785" i="1"/>
  <c r="QK1784" i="1"/>
  <c r="QN1785" i="1"/>
  <c r="QJ1784" i="1"/>
  <c r="QM1785" i="1"/>
  <c r="QI1784" i="1"/>
  <c r="QR1784" i="1" s="1" a="1"/>
  <c r="QP1786" i="1"/>
  <c r="QL1785" i="1"/>
  <c r="QO1786" i="1"/>
  <c r="QK1785" i="1"/>
  <c r="QN1786" i="1"/>
  <c r="QJ1785" i="1"/>
  <c r="QM1786" i="1"/>
  <c r="QI1785" i="1"/>
  <c r="QL1786" i="1"/>
  <c r="QK1786" i="1"/>
  <c r="QJ1786" i="1"/>
  <c r="QI1786" i="1"/>
  <c r="QP1784" i="1"/>
  <c r="QO1784" i="1"/>
  <c r="QN1784" i="1"/>
  <c r="QM1784" i="1"/>
  <c r="RS1850" i="1"/>
  <c r="RS1849" i="1"/>
  <c r="RS1848" i="1"/>
  <c r="RS1847" i="1"/>
  <c r="QH1796" i="1"/>
  <c r="QH1795" i="1"/>
  <c r="QH1794" i="1"/>
  <c r="QH1793" i="1"/>
  <c r="QH1792" i="1"/>
  <c r="QH1791" i="1"/>
  <c r="QH1790" i="1"/>
  <c r="QH1789" i="1"/>
  <c r="QH1799" i="1" s="1" a="1"/>
  <c r="QJ1781" i="1"/>
  <c r="QJ1780" i="1"/>
  <c r="QJ1782" i="1"/>
  <c r="MG1849" i="1"/>
  <c r="MG1848" i="1"/>
  <c r="MG1847" i="1"/>
  <c r="MG1850" i="1"/>
  <c r="PR2209" i="2" l="1"/>
  <c r="PR2208" i="2"/>
  <c r="PR2207" i="2"/>
  <c r="QK2209" i="2"/>
  <c r="QK2208" i="2"/>
  <c r="QK2207" i="2"/>
  <c r="PQ2217" i="2" a="1"/>
  <c r="QH2211" i="2"/>
  <c r="QL2207" i="2" s="1" a="1"/>
  <c r="QH2212" i="2"/>
  <c r="QH2213" i="2"/>
  <c r="QH1805" i="1"/>
  <c r="QH1804" i="1"/>
  <c r="QH1803" i="1"/>
  <c r="QH1802" i="1"/>
  <c r="QH1801" i="1"/>
  <c r="QH1800" i="1"/>
  <c r="QH1799" i="1"/>
  <c r="QE1815" i="1" s="1" a="1"/>
  <c r="QH1806" i="1"/>
  <c r="QX1785" i="1"/>
  <c r="KC341" i="4" s="1"/>
  <c r="QT1784" i="1"/>
  <c r="JY340" i="4" s="1"/>
  <c r="QW1785" i="1"/>
  <c r="KB341" i="4" s="1"/>
  <c r="QS1784" i="1"/>
  <c r="JX340" i="4" s="1"/>
  <c r="QV1785" i="1"/>
  <c r="KA341" i="4" s="1"/>
  <c r="QR1784" i="1"/>
  <c r="JW340" i="4" s="1"/>
  <c r="QY1786" i="1"/>
  <c r="KD342" i="4" s="1"/>
  <c r="QU1785" i="1"/>
  <c r="JZ341" i="4" s="1"/>
  <c r="QX1786" i="1"/>
  <c r="KC342" i="4" s="1"/>
  <c r="QT1785" i="1"/>
  <c r="JY341" i="4" s="1"/>
  <c r="QW1786" i="1"/>
  <c r="KB342" i="4" s="1"/>
  <c r="QS1785" i="1"/>
  <c r="JX341" i="4" s="1"/>
  <c r="QV1786" i="1"/>
  <c r="KA342" i="4" s="1"/>
  <c r="QR1785" i="1"/>
  <c r="JW341" i="4" s="1"/>
  <c r="QU1786" i="1"/>
  <c r="JZ342" i="4" s="1"/>
  <c r="QY1784" i="1"/>
  <c r="KD340" i="4" s="1"/>
  <c r="QV1784" i="1"/>
  <c r="KA340" i="4" s="1"/>
  <c r="QU1784" i="1"/>
  <c r="JZ340" i="4" s="1"/>
  <c r="QT1786" i="1"/>
  <c r="JY342" i="4" s="1"/>
  <c r="QS1786" i="1"/>
  <c r="JX342" i="4" s="1"/>
  <c r="QW1784" i="1"/>
  <c r="KB340" i="4" s="1"/>
  <c r="QR1786" i="1"/>
  <c r="JW342" i="4" s="1"/>
  <c r="QY1785" i="1"/>
  <c r="KD341" i="4" s="1"/>
  <c r="QX1784" i="1"/>
  <c r="KC340" i="4" s="1"/>
  <c r="RQ1866" i="1" a="1"/>
  <c r="RQ1866" i="1" s="1"/>
  <c r="RS1911" i="1" s="1" a="1"/>
  <c r="RS1911" i="1" s="1"/>
  <c r="RF1866" i="1" a="1"/>
  <c r="RF1866" i="1" s="1"/>
  <c r="RI1911" i="1" s="1" a="1"/>
  <c r="RI1911" i="1" s="1"/>
  <c r="RJ1863" i="1" a="1"/>
  <c r="RU1863" i="1" a="1"/>
  <c r="MI1863" i="1" a="1"/>
  <c r="ME1866" i="1" a="1"/>
  <c r="ME1866" i="1" s="1"/>
  <c r="MG1911" i="1" s="1" a="1"/>
  <c r="MG1911" i="1" s="1"/>
  <c r="LT1866" i="1" a="1"/>
  <c r="LT1866" i="1" s="1"/>
  <c r="LW1911" i="1" s="1" a="1"/>
  <c r="LW1911" i="1" s="1"/>
  <c r="LX1863" i="1" a="1"/>
  <c r="QR1780" i="1" a="1"/>
  <c r="QL2209" i="2" l="1"/>
  <c r="QL2208" i="2"/>
  <c r="QL2207" i="2"/>
  <c r="PQ2219" i="2"/>
  <c r="PQ2218" i="2"/>
  <c r="PQ2217" i="2"/>
  <c r="QK2217" i="2" a="1"/>
  <c r="LL341" i="4"/>
  <c r="MD341" i="4" s="1"/>
  <c r="LC341" i="4"/>
  <c r="LU341" i="4" s="1"/>
  <c r="LM340" i="4"/>
  <c r="ME340" i="4" s="1"/>
  <c r="LD340" i="4"/>
  <c r="LV340" i="4" s="1"/>
  <c r="LM341" i="4"/>
  <c r="ME341" i="4" s="1"/>
  <c r="LD341" i="4"/>
  <c r="LV341" i="4" s="1"/>
  <c r="LJ342" i="4"/>
  <c r="MB342" i="4" s="1"/>
  <c r="LA342" i="4"/>
  <c r="LS342" i="4" s="1"/>
  <c r="LK342" i="4"/>
  <c r="MC342" i="4" s="1"/>
  <c r="LB342" i="4"/>
  <c r="LT342" i="4" s="1"/>
  <c r="LL342" i="4"/>
  <c r="MD342" i="4" s="1"/>
  <c r="LC342" i="4"/>
  <c r="LU342" i="4" s="1"/>
  <c r="LM342" i="4"/>
  <c r="ME342" i="4" s="1"/>
  <c r="LD342" i="4"/>
  <c r="LV342" i="4" s="1"/>
  <c r="LH340" i="4"/>
  <c r="LZ340" i="4" s="1"/>
  <c r="KY340" i="4"/>
  <c r="LQ340" i="4" s="1"/>
  <c r="LG342" i="4"/>
  <c r="LY342" i="4" s="1"/>
  <c r="KX342" i="4"/>
  <c r="LP342" i="4" s="1"/>
  <c r="LH341" i="4"/>
  <c r="LZ341" i="4" s="1"/>
  <c r="KY341" i="4"/>
  <c r="LQ341" i="4" s="1"/>
  <c r="LN341" i="4"/>
  <c r="MF341" i="4" s="1"/>
  <c r="LE341" i="4"/>
  <c r="LW341" i="4" s="1"/>
  <c r="LI341" i="4"/>
  <c r="MA341" i="4" s="1"/>
  <c r="KZ341" i="4"/>
  <c r="LR341" i="4" s="1"/>
  <c r="LH342" i="4"/>
  <c r="LZ342" i="4" s="1"/>
  <c r="KY342" i="4"/>
  <c r="LQ342" i="4" s="1"/>
  <c r="LN342" i="4"/>
  <c r="MF342" i="4" s="1"/>
  <c r="LE342" i="4"/>
  <c r="LW342" i="4" s="1"/>
  <c r="LI340" i="4"/>
  <c r="MA340" i="4" s="1"/>
  <c r="KZ340" i="4"/>
  <c r="LR340" i="4" s="1"/>
  <c r="LJ341" i="4"/>
  <c r="MB341" i="4" s="1"/>
  <c r="LA341" i="4"/>
  <c r="LS341" i="4" s="1"/>
  <c r="LJ340" i="4"/>
  <c r="MB340" i="4" s="1"/>
  <c r="LA340" i="4"/>
  <c r="LS340" i="4" s="1"/>
  <c r="LG340" i="4"/>
  <c r="LY340" i="4" s="1"/>
  <c r="KX340" i="4"/>
  <c r="LP340" i="4" s="1"/>
  <c r="LN340" i="4"/>
  <c r="MF340" i="4" s="1"/>
  <c r="LE340" i="4"/>
  <c r="LW340" i="4" s="1"/>
  <c r="LG341" i="4"/>
  <c r="LY341" i="4" s="1"/>
  <c r="KX341" i="4"/>
  <c r="LP341" i="4" s="1"/>
  <c r="LL340" i="4"/>
  <c r="MD340" i="4" s="1"/>
  <c r="LC340" i="4"/>
  <c r="LU340" i="4" s="1"/>
  <c r="LI342" i="4"/>
  <c r="MA342" i="4" s="1"/>
  <c r="KZ342" i="4"/>
  <c r="LR342" i="4" s="1"/>
  <c r="LK340" i="4"/>
  <c r="MC340" i="4" s="1"/>
  <c r="LB340" i="4"/>
  <c r="LT340" i="4" s="1"/>
  <c r="LK341" i="4"/>
  <c r="MC341" i="4" s="1"/>
  <c r="LB341" i="4"/>
  <c r="LT341" i="4" s="1"/>
  <c r="RJ1866" i="1"/>
  <c r="RJ1865" i="1"/>
  <c r="RJ1864" i="1"/>
  <c r="RJ1863" i="1"/>
  <c r="QR1782" i="1"/>
  <c r="JW336" i="4" s="1"/>
  <c r="QR1781" i="1"/>
  <c r="JW335" i="4" s="1"/>
  <c r="QR1780" i="1"/>
  <c r="JW334" i="4" s="1"/>
  <c r="LX1866" i="1"/>
  <c r="LX1863" i="1"/>
  <c r="LX1864" i="1"/>
  <c r="LX1865" i="1"/>
  <c r="QE1818" i="1"/>
  <c r="QE1817" i="1"/>
  <c r="QE1816" i="1"/>
  <c r="QE1815" i="1"/>
  <c r="QK1815" i="1" a="1"/>
  <c r="RS1920" i="1"/>
  <c r="RS1931" i="1" s="1"/>
  <c r="RS1940" i="1" s="1" a="1"/>
  <c r="RS1940" i="1" s="1"/>
  <c r="RS1943" i="1" s="1"/>
  <c r="RI1920" i="1"/>
  <c r="RI1931" i="1" s="1"/>
  <c r="RI1940" i="1" s="1"/>
  <c r="RI1943" i="1" s="1"/>
  <c r="RU1866" i="1"/>
  <c r="RU1865" i="1"/>
  <c r="RU1864" i="1"/>
  <c r="RU1863" i="1"/>
  <c r="MG1920" i="1"/>
  <c r="MG1931" i="1" s="1"/>
  <c r="MG1940" i="1" s="1" a="1"/>
  <c r="MG1940" i="1" s="1"/>
  <c r="MG1943" i="1" s="1"/>
  <c r="LW1920" i="1"/>
  <c r="LW1931" i="1" s="1"/>
  <c r="LW1940" i="1" s="1"/>
  <c r="LW1943" i="1" s="1"/>
  <c r="MI1863" i="1"/>
  <c r="MI1864" i="1"/>
  <c r="MI1866" i="1"/>
  <c r="MI1865" i="1"/>
  <c r="MI342" i="4" l="1"/>
  <c r="MI340" i="4"/>
  <c r="MN340" i="4"/>
  <c r="MJ342" i="4"/>
  <c r="MI341" i="4"/>
  <c r="ML341" i="4"/>
  <c r="MO340" i="4"/>
  <c r="MH341" i="4"/>
  <c r="MK341" i="4"/>
  <c r="MH340" i="4"/>
  <c r="MO342" i="4"/>
  <c r="ML340" i="4"/>
  <c r="MK340" i="4"/>
  <c r="MJ341" i="4"/>
  <c r="MN342" i="4"/>
  <c r="MM341" i="4"/>
  <c r="QK2219" i="2"/>
  <c r="QK2218" i="2"/>
  <c r="QK2217" i="2"/>
  <c r="PQ2222" i="2" a="1"/>
  <c r="PN2222" i="2" a="1"/>
  <c r="PN2222" i="2" s="1"/>
  <c r="PR2222" i="2" s="1" a="1"/>
  <c r="MM340" i="4"/>
  <c r="MJ340" i="4"/>
  <c r="MH342" i="4"/>
  <c r="MN341" i="4"/>
  <c r="MO341" i="4"/>
  <c r="MK342" i="4"/>
  <c r="ML342" i="4"/>
  <c r="MM342" i="4"/>
  <c r="LG334" i="4"/>
  <c r="KX334" i="4"/>
  <c r="LG335" i="4"/>
  <c r="LY335" i="4" s="1"/>
  <c r="KX335" i="4"/>
  <c r="LP335" i="4" s="1"/>
  <c r="LG336" i="4"/>
  <c r="LY336" i="4" s="1"/>
  <c r="KX336" i="4"/>
  <c r="LP336" i="4" s="1"/>
  <c r="LZ1952" i="1" a="1"/>
  <c r="LT1952" i="1" a="1"/>
  <c r="RL1952" i="1" a="1"/>
  <c r="RF1952" i="1" a="1"/>
  <c r="MJ1952" i="1" a="1"/>
  <c r="MD1952" i="1" a="1"/>
  <c r="QK1815" i="1"/>
  <c r="TC1847" i="1" s="1" a="1"/>
  <c r="QK1816" i="1"/>
  <c r="QK1817" i="1"/>
  <c r="QK1818" i="1"/>
  <c r="NQ1847" i="1" a="1"/>
  <c r="RV1952" i="1" a="1"/>
  <c r="RP1952" i="1" a="1"/>
  <c r="MH335" i="4" l="1"/>
  <c r="PQ2223" i="2"/>
  <c r="PQ2222" i="2"/>
  <c r="PQ2224" i="2"/>
  <c r="QK2222" i="2" a="1"/>
  <c r="QH2222" i="2" a="1"/>
  <c r="QH2222" i="2" s="1"/>
  <c r="QL2222" i="2" s="1" a="1"/>
  <c r="PR2223" i="2"/>
  <c r="PR2222" i="2"/>
  <c r="PR2224" i="2"/>
  <c r="MH336" i="4"/>
  <c r="LP334" i="4" a="1"/>
  <c r="LP334" i="4"/>
  <c r="LY334" i="4" a="1"/>
  <c r="LY334" i="4"/>
  <c r="RF1953" i="1"/>
  <c r="RF1952" i="1"/>
  <c r="RF1955" i="1"/>
  <c r="RF1954" i="1"/>
  <c r="MD1953" i="1"/>
  <c r="MD1952" i="1"/>
  <c r="MD1955" i="1"/>
  <c r="MD1954" i="1"/>
  <c r="RL1955" i="1"/>
  <c r="RL1954" i="1"/>
  <c r="RL1953" i="1"/>
  <c r="RL1952" i="1"/>
  <c r="LT1955" i="1"/>
  <c r="LT1954" i="1"/>
  <c r="LT1953" i="1"/>
  <c r="LT1952" i="1"/>
  <c r="TC1850" i="1"/>
  <c r="TC1849" i="1"/>
  <c r="TC1848" i="1"/>
  <c r="TC1847" i="1"/>
  <c r="RP1953" i="1"/>
  <c r="RP1952" i="1"/>
  <c r="RP1955" i="1"/>
  <c r="RP1954" i="1"/>
  <c r="LZ1955" i="1"/>
  <c r="LZ1954" i="1"/>
  <c r="LZ1953" i="1"/>
  <c r="LZ1952" i="1"/>
  <c r="MJ1955" i="1"/>
  <c r="MJ1954" i="1"/>
  <c r="MJ1953" i="1"/>
  <c r="MJ1952" i="1"/>
  <c r="RV1955" i="1"/>
  <c r="RV1954" i="1"/>
  <c r="RV1953" i="1"/>
  <c r="RV1952" i="1"/>
  <c r="NQ1850" i="1"/>
  <c r="NQ1849" i="1"/>
  <c r="NQ1848" i="1"/>
  <c r="NQ1847" i="1"/>
  <c r="QK2224" i="2" l="1"/>
  <c r="QK2223" i="2"/>
  <c r="QK2222" i="2"/>
  <c r="PN2226" i="2" a="1"/>
  <c r="QL2223" i="2"/>
  <c r="QL2224" i="2"/>
  <c r="QL2222" i="2"/>
  <c r="MH334" i="4" a="1"/>
  <c r="MH334" i="4"/>
  <c r="SP1866" i="1" a="1"/>
  <c r="SP1866" i="1" s="1"/>
  <c r="SS1911" i="1" s="1"/>
  <c r="TE1863" i="1" a="1"/>
  <c r="ST1863" i="1" a="1"/>
  <c r="TA1866" i="1" a="1"/>
  <c r="TA1866" i="1" s="1"/>
  <c r="TC1911" i="1" s="1"/>
  <c r="LW2018" i="1" a="1"/>
  <c r="ND1866" i="1" a="1"/>
  <c r="ND1866" i="1" s="1"/>
  <c r="NG1911" i="1" s="1"/>
  <c r="NH1863" i="1" a="1"/>
  <c r="NS1863" i="1" a="1"/>
  <c r="NO1866" i="1" a="1"/>
  <c r="NO1866" i="1" s="1"/>
  <c r="NQ1911" i="1" s="1"/>
  <c r="RI2018" i="1" a="1"/>
  <c r="PN2228" i="2" l="1"/>
  <c r="PN2227" i="2"/>
  <c r="PN2226" i="2"/>
  <c r="PN2231" i="2" s="1" a="1"/>
  <c r="QH2226" i="2" a="1"/>
  <c r="NQ1920" i="1"/>
  <c r="NQ1931" i="1" s="1"/>
  <c r="NQ1940" i="1" s="1" a="1"/>
  <c r="NQ1940" i="1" s="1"/>
  <c r="NQ1943" i="1" s="1"/>
  <c r="NG1920" i="1"/>
  <c r="NG1931" i="1" s="1"/>
  <c r="NG1940" i="1" s="1" a="1"/>
  <c r="NG1940" i="1" s="1"/>
  <c r="NG1943" i="1" s="1"/>
  <c r="LW2018" i="1"/>
  <c r="LW2021" i="1"/>
  <c r="LW2020" i="1"/>
  <c r="LW2019" i="1"/>
  <c r="ST1866" i="1"/>
  <c r="ST1865" i="1"/>
  <c r="ST1863" i="1"/>
  <c r="SC2018" i="1" s="1" a="1"/>
  <c r="ST1864" i="1"/>
  <c r="TE1863" i="1"/>
  <c r="TM2018" i="1" s="1" a="1"/>
  <c r="TE1864" i="1"/>
  <c r="TE1866" i="1"/>
  <c r="TE1865" i="1"/>
  <c r="NH1865" i="1"/>
  <c r="NH1864" i="1"/>
  <c r="NH1863" i="1"/>
  <c r="NH1866" i="1"/>
  <c r="SS1920" i="1"/>
  <c r="SS1931" i="1" s="1"/>
  <c r="SS1940" i="1" s="1" a="1"/>
  <c r="SS1940" i="1" s="1"/>
  <c r="SS1943" i="1" s="1"/>
  <c r="TC1920" i="1"/>
  <c r="TC1931" i="1" s="1"/>
  <c r="TC1940" i="1" s="1" a="1"/>
  <c r="TC1940" i="1" s="1"/>
  <c r="TC1943" i="1" s="1"/>
  <c r="NS1866" i="1"/>
  <c r="NS1865" i="1"/>
  <c r="NS1864" i="1"/>
  <c r="NS1863" i="1"/>
  <c r="OA2018" i="1" s="1" a="1"/>
  <c r="RI2021" i="1"/>
  <c r="RI2018" i="1"/>
  <c r="RI2020" i="1"/>
  <c r="RI2019" i="1"/>
  <c r="PN2233" i="2" l="1"/>
  <c r="PN2232" i="2"/>
  <c r="PN2231" i="2"/>
  <c r="QH2228" i="2"/>
  <c r="QH2227" i="2"/>
  <c r="QH2226" i="2"/>
  <c r="QH2231" i="2" s="1" a="1"/>
  <c r="TF1952" i="1" a="1"/>
  <c r="SZ1952" i="1" a="1"/>
  <c r="TM2021" i="1"/>
  <c r="TM2020" i="1"/>
  <c r="TM2019" i="1"/>
  <c r="TM2018" i="1"/>
  <c r="TM2024" i="1" s="1" a="1"/>
  <c r="MQ2018" i="1" a="1"/>
  <c r="SV1952" i="1" a="1"/>
  <c r="SP1952" i="1" a="1"/>
  <c r="LW2024" i="1" a="1"/>
  <c r="SC2020" i="1"/>
  <c r="SC2019" i="1"/>
  <c r="SC2018" i="1"/>
  <c r="SC2021" i="1"/>
  <c r="ND1952" i="1" a="1"/>
  <c r="NJ1952" i="1" a="1"/>
  <c r="OA2021" i="1"/>
  <c r="OA2020" i="1"/>
  <c r="OA2019" i="1"/>
  <c r="OA2018" i="1"/>
  <c r="OA2024" i="1" s="1" a="1"/>
  <c r="RI2024" i="1" a="1"/>
  <c r="NT1952" i="1" a="1"/>
  <c r="NN1952" i="1" a="1"/>
  <c r="QH2233" i="2" l="1"/>
  <c r="QH2232" i="2"/>
  <c r="QH2231" i="2"/>
  <c r="PN2242" i="2" a="1"/>
  <c r="PI2240" i="2" a="1"/>
  <c r="NT1955" i="1"/>
  <c r="NT1954" i="1"/>
  <c r="NT1953" i="1"/>
  <c r="NT1952" i="1"/>
  <c r="NQ2018" i="1" s="1" a="1"/>
  <c r="RI2027" i="1"/>
  <c r="RI2026" i="1"/>
  <c r="RI2025" i="1"/>
  <c r="RI2024" i="1"/>
  <c r="OA2026" i="1"/>
  <c r="OA2025" i="1"/>
  <c r="OA2024" i="1"/>
  <c r="OA2027" i="1"/>
  <c r="SP1952" i="1"/>
  <c r="SP1955" i="1"/>
  <c r="SP1954" i="1"/>
  <c r="SP1953" i="1"/>
  <c r="NJ1955" i="1"/>
  <c r="NJ1954" i="1"/>
  <c r="NJ1953" i="1"/>
  <c r="NJ1952" i="1"/>
  <c r="MG2018" i="1" s="1" a="1"/>
  <c r="LW2027" i="1"/>
  <c r="LW2026" i="1"/>
  <c r="LW2025" i="1"/>
  <c r="LW2024" i="1"/>
  <c r="ND1953" i="1"/>
  <c r="ND1952" i="1"/>
  <c r="ND1954" i="1"/>
  <c r="ND1955" i="1"/>
  <c r="NN1952" i="1"/>
  <c r="NN1955" i="1"/>
  <c r="NN1954" i="1"/>
  <c r="NN1953" i="1"/>
  <c r="SV1952" i="1"/>
  <c r="SV1953" i="1"/>
  <c r="SV1955" i="1"/>
  <c r="SV1954" i="1"/>
  <c r="TM2026" i="1"/>
  <c r="TM2025" i="1"/>
  <c r="TM2024" i="1"/>
  <c r="TM2027" i="1"/>
  <c r="SZ1954" i="1"/>
  <c r="SZ1953" i="1"/>
  <c r="SZ1952" i="1"/>
  <c r="SZ1955" i="1"/>
  <c r="MQ2019" i="1"/>
  <c r="MQ2018" i="1"/>
  <c r="MQ2020" i="1"/>
  <c r="MQ2021" i="1"/>
  <c r="SC2024" i="1" a="1"/>
  <c r="TF1955" i="1"/>
  <c r="TF1954" i="1"/>
  <c r="TF1953" i="1"/>
  <c r="TF1952" i="1"/>
  <c r="TC2018" i="1" s="1" a="1"/>
  <c r="QC2240" i="2" l="1" a="1"/>
  <c r="QH2242" i="2" a="1"/>
  <c r="PI2242" i="2"/>
  <c r="PI2241" i="2"/>
  <c r="PI2240" i="2"/>
  <c r="PN2244" i="2"/>
  <c r="PN2243" i="2"/>
  <c r="PN2242" i="2"/>
  <c r="PN2247" i="2" s="1" a="1"/>
  <c r="MQ2024" i="1" a="1"/>
  <c r="LW2034" i="1" a="1"/>
  <c r="LX2029" i="1" a="1"/>
  <c r="LY2024" i="1" a="1"/>
  <c r="RS2018" i="1" a="1"/>
  <c r="RI2034" i="1" a="1"/>
  <c r="RJ2029" i="1" a="1"/>
  <c r="RK2024" i="1" a="1"/>
  <c r="NQ2021" i="1"/>
  <c r="NQ2020" i="1"/>
  <c r="NQ2019" i="1"/>
  <c r="NQ2018" i="1"/>
  <c r="NQ2024" i="1" s="1" a="1"/>
  <c r="MG2019" i="1"/>
  <c r="MG2018" i="1"/>
  <c r="MG2021" i="1"/>
  <c r="MG2020" i="1"/>
  <c r="TN2029" i="1" a="1"/>
  <c r="TO2024" i="1" a="1"/>
  <c r="TM2034" i="1" a="1"/>
  <c r="OB2029" i="1" a="1"/>
  <c r="OC2024" i="1" a="1"/>
  <c r="OA2034" i="1" a="1"/>
  <c r="TC2021" i="1"/>
  <c r="TC2020" i="1"/>
  <c r="TC2019" i="1"/>
  <c r="TC2018" i="1"/>
  <c r="NG2018" i="1" a="1"/>
  <c r="SC2026" i="1"/>
  <c r="SC2025" i="1"/>
  <c r="SC2024" i="1"/>
  <c r="SC2027" i="1"/>
  <c r="SS2018" i="1" a="1"/>
  <c r="PN2247" i="2" l="1"/>
  <c r="PN2248" i="2"/>
  <c r="PN2249" i="2"/>
  <c r="QH2244" i="2"/>
  <c r="QH2243" i="2"/>
  <c r="QH2242" i="2"/>
  <c r="QH2247" i="2" s="1" a="1"/>
  <c r="QC2241" i="2"/>
  <c r="QC2240" i="2"/>
  <c r="QC2242" i="2"/>
  <c r="RK2027" i="1"/>
  <c r="RK2026" i="1"/>
  <c r="RK2025" i="1"/>
  <c r="RK2024" i="1"/>
  <c r="RK2029" i="1"/>
  <c r="RJ2029" i="1"/>
  <c r="RL2032" i="1"/>
  <c r="RK2032" i="1"/>
  <c r="RJ2032" i="1"/>
  <c r="RL2031" i="1"/>
  <c r="RK2031" i="1"/>
  <c r="RJ2031" i="1"/>
  <c r="RL2030" i="1"/>
  <c r="RL2029" i="1"/>
  <c r="RJ2030" i="1"/>
  <c r="RK2030" i="1"/>
  <c r="OC2027" i="1"/>
  <c r="OC2026" i="1"/>
  <c r="OC2025" i="1"/>
  <c r="OC2024" i="1"/>
  <c r="RI2034" i="1"/>
  <c r="RI2036" i="1"/>
  <c r="RI2035" i="1"/>
  <c r="OA2036" i="1"/>
  <c r="OA2035" i="1"/>
  <c r="OA2034" i="1"/>
  <c r="RS2018" i="1"/>
  <c r="RS2019" i="1"/>
  <c r="RS2021" i="1"/>
  <c r="RS2020" i="1"/>
  <c r="TP2030" i="1"/>
  <c r="TO2030" i="1"/>
  <c r="TN2030" i="1"/>
  <c r="TP2029" i="1"/>
  <c r="TO2029" i="1"/>
  <c r="TN2029" i="1"/>
  <c r="TP2032" i="1"/>
  <c r="TO2032" i="1"/>
  <c r="TN2032" i="1"/>
  <c r="TN2031" i="1"/>
  <c r="TP2031" i="1"/>
  <c r="TO2031" i="1"/>
  <c r="LY2027" i="1"/>
  <c r="LY2026" i="1"/>
  <c r="LY2025" i="1"/>
  <c r="LY2024" i="1"/>
  <c r="NQ2027" i="1"/>
  <c r="NQ2026" i="1"/>
  <c r="NQ2025" i="1"/>
  <c r="NQ2024" i="1"/>
  <c r="SS2020" i="1"/>
  <c r="SS2019" i="1"/>
  <c r="SS2018" i="1"/>
  <c r="SS2021" i="1"/>
  <c r="LY2029" i="1"/>
  <c r="LX2029" i="1"/>
  <c r="LZ2032" i="1"/>
  <c r="LY2032" i="1"/>
  <c r="LX2032" i="1"/>
  <c r="LZ2031" i="1"/>
  <c r="LY2031" i="1"/>
  <c r="LX2031" i="1"/>
  <c r="LZ2030" i="1"/>
  <c r="LZ2029" i="1"/>
  <c r="LY2030" i="1"/>
  <c r="LX2030" i="1"/>
  <c r="TM2036" i="1"/>
  <c r="TM2035" i="1"/>
  <c r="TM2034" i="1"/>
  <c r="SD2029" i="1" a="1"/>
  <c r="SC2034" i="1" a="1"/>
  <c r="SE2024" i="1" a="1"/>
  <c r="NG2021" i="1"/>
  <c r="NG2020" i="1"/>
  <c r="NG2019" i="1"/>
  <c r="NG2018" i="1"/>
  <c r="TC2024" i="1" a="1"/>
  <c r="LW2034" i="1"/>
  <c r="LW2036" i="1"/>
  <c r="LW2035" i="1"/>
  <c r="OD2030" i="1"/>
  <c r="OC2030" i="1"/>
  <c r="OB2030" i="1"/>
  <c r="OD2029" i="1"/>
  <c r="OC2029" i="1"/>
  <c r="OB2029" i="1"/>
  <c r="OD2032" i="1"/>
  <c r="OC2032" i="1"/>
  <c r="OB2032" i="1"/>
  <c r="OB2031" i="1"/>
  <c r="OD2031" i="1"/>
  <c r="OC2031" i="1"/>
  <c r="TO2027" i="1"/>
  <c r="TO2026" i="1"/>
  <c r="TO2025" i="1"/>
  <c r="TO2024" i="1"/>
  <c r="MG2024" i="1" a="1"/>
  <c r="MQ2026" i="1"/>
  <c r="MQ2025" i="1"/>
  <c r="MQ2024" i="1"/>
  <c r="MQ2027" i="1"/>
  <c r="QH2249" i="2" l="1"/>
  <c r="QH2248" i="2"/>
  <c r="QH2247" i="2"/>
  <c r="QH2256" i="2" s="1" a="1"/>
  <c r="PN2256" i="2" a="1"/>
  <c r="SF2032" i="1"/>
  <c r="SE2032" i="1"/>
  <c r="SD2032" i="1"/>
  <c r="SF2031" i="1"/>
  <c r="SE2031" i="1"/>
  <c r="SD2031" i="1"/>
  <c r="SF2030" i="1"/>
  <c r="SE2030" i="1"/>
  <c r="SD2030" i="1"/>
  <c r="SD2029" i="1"/>
  <c r="TZ2029" i="1" s="1" a="1"/>
  <c r="SF2029" i="1"/>
  <c r="SE2029" i="1"/>
  <c r="SS2024" i="1" a="1"/>
  <c r="SC2036" i="1"/>
  <c r="SC2035" i="1"/>
  <c r="SC2034" i="1"/>
  <c r="RS2024" i="1" a="1"/>
  <c r="SE2027" i="1"/>
  <c r="SE2026" i="1"/>
  <c r="SE2025" i="1"/>
  <c r="SE2024" i="1"/>
  <c r="TC2027" i="1"/>
  <c r="TC2026" i="1"/>
  <c r="TC2025" i="1"/>
  <c r="TC2024" i="1"/>
  <c r="MR2029" i="1" a="1"/>
  <c r="MQ2034" i="1" a="1"/>
  <c r="MS2024" i="1" a="1"/>
  <c r="NS2024" i="1" a="1"/>
  <c r="NR2029" i="1" a="1"/>
  <c r="NQ2034" i="1" a="1"/>
  <c r="NG2024" i="1" a="1"/>
  <c r="MG2027" i="1"/>
  <c r="MG2025" i="1"/>
  <c r="MG2024" i="1"/>
  <c r="MG2026" i="1"/>
  <c r="QH2258" i="2" l="1"/>
  <c r="QH2257" i="2"/>
  <c r="QH2256" i="2"/>
  <c r="QH2261" i="2" s="1" a="1"/>
  <c r="PN2258" i="2"/>
  <c r="PN2257" i="2"/>
  <c r="PN2256" i="2"/>
  <c r="PN2261" i="2" s="1" a="1"/>
  <c r="UB2029" i="1"/>
  <c r="NF354" i="4" s="1"/>
  <c r="UA2029" i="1"/>
  <c r="NE354" i="4" s="1"/>
  <c r="TZ2029" i="1"/>
  <c r="ND354" i="4" s="1"/>
  <c r="UB2032" i="1"/>
  <c r="NF357" i="4" s="1"/>
  <c r="UA2032" i="1"/>
  <c r="NE357" i="4" s="1"/>
  <c r="TZ2032" i="1"/>
  <c r="ND357" i="4" s="1"/>
  <c r="UB2031" i="1"/>
  <c r="NF356" i="4" s="1"/>
  <c r="UA2031" i="1"/>
  <c r="NE356" i="4" s="1"/>
  <c r="TZ2031" i="1"/>
  <c r="ND356" i="4" s="1"/>
  <c r="TZ2030" i="1"/>
  <c r="ND355" i="4" s="1"/>
  <c r="UA2030" i="1"/>
  <c r="NE355" i="4" s="1"/>
  <c r="UB2030" i="1"/>
  <c r="NF355" i="4" s="1"/>
  <c r="NS2027" i="1"/>
  <c r="NS2025" i="1"/>
  <c r="NS2024" i="1"/>
  <c r="NS2026" i="1"/>
  <c r="MT2032" i="1"/>
  <c r="MS2032" i="1"/>
  <c r="MR2032" i="1"/>
  <c r="MT2031" i="1"/>
  <c r="MS2031" i="1"/>
  <c r="MR2031" i="1"/>
  <c r="MT2030" i="1"/>
  <c r="MS2030" i="1"/>
  <c r="MR2030" i="1"/>
  <c r="MR2029" i="1"/>
  <c r="MT2029" i="1"/>
  <c r="MS2029" i="1"/>
  <c r="RS2027" i="1"/>
  <c r="RS2025" i="1"/>
  <c r="RS2024" i="1"/>
  <c r="RS2026" i="1"/>
  <c r="TE2024" i="1" a="1"/>
  <c r="TD2029" i="1" a="1"/>
  <c r="TC2034" i="1" a="1"/>
  <c r="NQ2036" i="1"/>
  <c r="NQ2035" i="1"/>
  <c r="NQ2034" i="1"/>
  <c r="MQ2036" i="1"/>
  <c r="MQ2035" i="1"/>
  <c r="MQ2034" i="1"/>
  <c r="SS2026" i="1"/>
  <c r="SS2025" i="1"/>
  <c r="SS2024" i="1"/>
  <c r="SS2027" i="1"/>
  <c r="NS2031" i="1"/>
  <c r="NR2031" i="1"/>
  <c r="NT2030" i="1"/>
  <c r="NS2030" i="1"/>
  <c r="NR2030" i="1"/>
  <c r="NT2029" i="1"/>
  <c r="NS2029" i="1"/>
  <c r="NR2029" i="1"/>
  <c r="NT2032" i="1"/>
  <c r="NT2031" i="1"/>
  <c r="NR2032" i="1"/>
  <c r="NS2032" i="1"/>
  <c r="MS2027" i="1"/>
  <c r="MS2026" i="1"/>
  <c r="MS2025" i="1"/>
  <c r="MS2024" i="1"/>
  <c r="MH2029" i="1" a="1"/>
  <c r="MI2024" i="1" a="1"/>
  <c r="MG2034" i="1" a="1"/>
  <c r="NG2026" i="1"/>
  <c r="NG2025" i="1"/>
  <c r="NG2024" i="1"/>
  <c r="NG2027" i="1"/>
  <c r="TZ2024" i="1" a="1"/>
  <c r="PN2263" i="2" l="1"/>
  <c r="PN2262" i="2"/>
  <c r="PN2261" i="2"/>
  <c r="QH2263" i="2"/>
  <c r="QH2262" i="2"/>
  <c r="QH2261" i="2"/>
  <c r="NU355" i="4"/>
  <c r="OC355" i="4" s="1"/>
  <c r="NQ355" i="4"/>
  <c r="NY355" i="4" s="1"/>
  <c r="NV355" i="4"/>
  <c r="OD355" i="4" s="1"/>
  <c r="NR355" i="4"/>
  <c r="NZ355" i="4" s="1"/>
  <c r="NT355" i="4"/>
  <c r="OB355" i="4" s="1"/>
  <c r="NP355" i="4"/>
  <c r="NX355" i="4" s="1"/>
  <c r="NV356" i="4"/>
  <c r="OD356" i="4" s="1"/>
  <c r="NR356" i="4"/>
  <c r="NZ356" i="4" s="1"/>
  <c r="NU356" i="4"/>
  <c r="OC356" i="4" s="1"/>
  <c r="NQ356" i="4"/>
  <c r="NY356" i="4" s="1"/>
  <c r="NT357" i="4"/>
  <c r="OB357" i="4" s="1"/>
  <c r="NP357" i="4"/>
  <c r="NX357" i="4" s="1"/>
  <c r="NU357" i="4"/>
  <c r="OC357" i="4" s="1"/>
  <c r="NQ357" i="4"/>
  <c r="NY357" i="4" s="1"/>
  <c r="NV357" i="4"/>
  <c r="OD357" i="4" s="1"/>
  <c r="NR357" i="4"/>
  <c r="NZ357" i="4" s="1"/>
  <c r="NT354" i="4"/>
  <c r="OB354" i="4" s="1"/>
  <c r="NP354" i="4"/>
  <c r="NX354" i="4" s="1"/>
  <c r="NU354" i="4"/>
  <c r="OC354" i="4" s="1"/>
  <c r="NQ354" i="4"/>
  <c r="NY354" i="4" s="1"/>
  <c r="NT356" i="4"/>
  <c r="OB356" i="4" s="1"/>
  <c r="NP356" i="4"/>
  <c r="NX356" i="4" s="1"/>
  <c r="NV354" i="4"/>
  <c r="OD354" i="4" s="1"/>
  <c r="NR354" i="4"/>
  <c r="NZ354" i="4" s="1"/>
  <c r="TC2036" i="1"/>
  <c r="TC2035" i="1"/>
  <c r="TC2034" i="1"/>
  <c r="TE2027" i="1"/>
  <c r="TE2026" i="1"/>
  <c r="TE2025" i="1"/>
  <c r="TE2024" i="1"/>
  <c r="RT2029" i="1" a="1"/>
  <c r="RU2024" i="1" a="1"/>
  <c r="RS2034" i="1" a="1"/>
  <c r="TE2031" i="1"/>
  <c r="TD2031" i="1"/>
  <c r="TF2030" i="1"/>
  <c r="TE2030" i="1"/>
  <c r="TD2030" i="1"/>
  <c r="TF2029" i="1"/>
  <c r="TE2029" i="1"/>
  <c r="TD2029" i="1"/>
  <c r="TF2032" i="1"/>
  <c r="TF2031" i="1"/>
  <c r="TE2032" i="1"/>
  <c r="TD2032" i="1"/>
  <c r="MG2036" i="1"/>
  <c r="MG2035" i="1"/>
  <c r="MG2034" i="1"/>
  <c r="TZ2027" i="1"/>
  <c r="ND351" i="4" s="1"/>
  <c r="TZ2026" i="1"/>
  <c r="ND350" i="4" s="1"/>
  <c r="TZ2025" i="1"/>
  <c r="ND349" i="4" s="1"/>
  <c r="TZ2024" i="1"/>
  <c r="ND348" i="4" s="1"/>
  <c r="MI2024" i="1"/>
  <c r="MI2025" i="1"/>
  <c r="MI2026" i="1"/>
  <c r="MI2027" i="1"/>
  <c r="MH2029" i="1"/>
  <c r="MJ2032" i="1"/>
  <c r="MI2032" i="1"/>
  <c r="MH2032" i="1"/>
  <c r="MJ2031" i="1"/>
  <c r="MI2031" i="1"/>
  <c r="MH2031" i="1"/>
  <c r="MJ2030" i="1"/>
  <c r="MI2030" i="1"/>
  <c r="MI2029" i="1"/>
  <c r="MH2030" i="1"/>
  <c r="MJ2029" i="1"/>
  <c r="ON2029" i="1" a="1"/>
  <c r="SU2024" i="1" a="1"/>
  <c r="ST2029" i="1" a="1"/>
  <c r="SS2034" i="1" a="1"/>
  <c r="NI2024" i="1" a="1"/>
  <c r="NH2029" i="1" a="1"/>
  <c r="NG2034" i="1" a="1"/>
  <c r="ON2024" i="1" a="1"/>
  <c r="OF354" i="4" l="1"/>
  <c r="OH355" i="4"/>
  <c r="OH357" i="4"/>
  <c r="OF356" i="4"/>
  <c r="OG354" i="4"/>
  <c r="OH356" i="4"/>
  <c r="QJ2261" i="2" a="1"/>
  <c r="QI2265" i="2" a="1"/>
  <c r="QH2270" i="2" a="1"/>
  <c r="PP2261" i="2" a="1"/>
  <c r="PN2270" i="2" a="1"/>
  <c r="PO2265" i="2" a="1"/>
  <c r="OH354" i="4"/>
  <c r="OF355" i="4"/>
  <c r="OG357" i="4"/>
  <c r="OG355" i="4"/>
  <c r="OF357" i="4"/>
  <c r="OG356" i="4"/>
  <c r="NT348" i="4"/>
  <c r="OB348" i="4" s="1"/>
  <c r="NP348" i="4"/>
  <c r="NX348" i="4" s="1"/>
  <c r="NT349" i="4"/>
  <c r="OB349" i="4" s="1"/>
  <c r="NP349" i="4"/>
  <c r="NX349" i="4" s="1"/>
  <c r="NT350" i="4"/>
  <c r="OB350" i="4" s="1"/>
  <c r="NP350" i="4"/>
  <c r="NX350" i="4" s="1"/>
  <c r="NT351" i="4"/>
  <c r="OB351" i="4" s="1"/>
  <c r="NP351" i="4"/>
  <c r="NX351" i="4" s="1"/>
  <c r="ST2032" i="1"/>
  <c r="SV2031" i="1"/>
  <c r="SU2031" i="1"/>
  <c r="ST2031" i="1"/>
  <c r="SV2030" i="1"/>
  <c r="SU2030" i="1"/>
  <c r="ST2030" i="1"/>
  <c r="SV2029" i="1"/>
  <c r="SU2029" i="1"/>
  <c r="SU2032" i="1"/>
  <c r="SV2032" i="1"/>
  <c r="ST2029" i="1"/>
  <c r="TR2029" i="1" s="1" a="1"/>
  <c r="RT2029" i="1"/>
  <c r="RV2032" i="1"/>
  <c r="RU2032" i="1"/>
  <c r="RT2032" i="1"/>
  <c r="RV2031" i="1"/>
  <c r="RU2031" i="1"/>
  <c r="RT2031" i="1"/>
  <c r="RV2030" i="1"/>
  <c r="RU2030" i="1"/>
  <c r="RU2029" i="1"/>
  <c r="RT2030" i="1"/>
  <c r="RV2029" i="1"/>
  <c r="RS2036" i="1"/>
  <c r="RS2035" i="1"/>
  <c r="RS2034" i="1"/>
  <c r="OJ2024" i="1" a="1"/>
  <c r="ON2026" i="1"/>
  <c r="JR350" i="4" s="1"/>
  <c r="ON2025" i="1"/>
  <c r="JR349" i="4" s="1"/>
  <c r="ON2024" i="1"/>
  <c r="JR348" i="4" s="1"/>
  <c r="ON2027" i="1"/>
  <c r="JR351" i="4" s="1"/>
  <c r="SU2025" i="1"/>
  <c r="SU2024" i="1"/>
  <c r="SU2026" i="1"/>
  <c r="SU2027" i="1"/>
  <c r="NG2034" i="1"/>
  <c r="NG2035" i="1"/>
  <c r="NG2036" i="1"/>
  <c r="RU2024" i="1"/>
  <c r="RU2025" i="1"/>
  <c r="RU2026" i="1"/>
  <c r="RU2027" i="1"/>
  <c r="NH2032" i="1"/>
  <c r="NJ2031" i="1"/>
  <c r="NI2031" i="1"/>
  <c r="NH2031" i="1"/>
  <c r="NJ2030" i="1"/>
  <c r="NI2030" i="1"/>
  <c r="NH2030" i="1"/>
  <c r="NJ2029" i="1"/>
  <c r="NI2029" i="1"/>
  <c r="NI2032" i="1"/>
  <c r="NJ2032" i="1"/>
  <c r="NH2029" i="1"/>
  <c r="OP2029" i="1"/>
  <c r="JT354" i="4" s="1"/>
  <c r="OO2029" i="1"/>
  <c r="JS354" i="4" s="1"/>
  <c r="ON2029" i="1"/>
  <c r="JR354" i="4" s="1"/>
  <c r="OP2032" i="1"/>
  <c r="JT357" i="4" s="1"/>
  <c r="OO2032" i="1"/>
  <c r="JS357" i="4" s="1"/>
  <c r="ON2032" i="1"/>
  <c r="JR357" i="4" s="1"/>
  <c r="OP2031" i="1"/>
  <c r="JT356" i="4" s="1"/>
  <c r="OO2031" i="1"/>
  <c r="JS356" i="4" s="1"/>
  <c r="ON2031" i="1"/>
  <c r="JR356" i="4" s="1"/>
  <c r="ON2030" i="1"/>
  <c r="JR355" i="4" s="1"/>
  <c r="OO2030" i="1"/>
  <c r="JS355" i="4" s="1"/>
  <c r="OP2030" i="1"/>
  <c r="JT355" i="4" s="1"/>
  <c r="NI2025" i="1"/>
  <c r="NI2024" i="1"/>
  <c r="OF2024" i="1" s="1" a="1"/>
  <c r="NI2026" i="1"/>
  <c r="NI2027" i="1"/>
  <c r="OJ2029" i="1" a="1"/>
  <c r="SS2034" i="1"/>
  <c r="SS2036" i="1"/>
  <c r="SS2035" i="1"/>
  <c r="PV2075" i="1" a="1"/>
  <c r="OF348" i="4" l="1"/>
  <c r="PP2266" i="2"/>
  <c r="PQ2267" i="2"/>
  <c r="PP2267" i="2"/>
  <c r="PO2267" i="2"/>
  <c r="PR2266" i="2"/>
  <c r="PQ2266" i="2"/>
  <c r="PO2266" i="2"/>
  <c r="PR2265" i="2"/>
  <c r="PQ2265" i="2"/>
  <c r="PP2265" i="2"/>
  <c r="PR2267" i="2"/>
  <c r="PO2265" i="2"/>
  <c r="PN2271" i="2"/>
  <c r="PN2273" i="2"/>
  <c r="PN2272" i="2"/>
  <c r="PN2270" i="2"/>
  <c r="PN2276" i="2" s="1" a="1"/>
  <c r="PP2262" i="2"/>
  <c r="PP2261" i="2"/>
  <c r="PP2263" i="2"/>
  <c r="QH2273" i="2"/>
  <c r="QH2271" i="2"/>
  <c r="QH2270" i="2"/>
  <c r="QH2272" i="2"/>
  <c r="QL2265" i="2"/>
  <c r="QI2267" i="2"/>
  <c r="QL2267" i="2"/>
  <c r="QK2267" i="2"/>
  <c r="QJ2267" i="2"/>
  <c r="QL2266" i="2"/>
  <c r="QK2266" i="2"/>
  <c r="QJ2266" i="2"/>
  <c r="QI2266" i="2"/>
  <c r="QK2265" i="2"/>
  <c r="QJ2265" i="2"/>
  <c r="QI2265" i="2"/>
  <c r="QJ2261" i="2"/>
  <c r="QJ2262" i="2"/>
  <c r="QJ2263" i="2"/>
  <c r="OF350" i="4"/>
  <c r="OF351" i="4"/>
  <c r="OF349" i="4"/>
  <c r="KJ356" i="4"/>
  <c r="KR356" i="4" s="1"/>
  <c r="KF356" i="4"/>
  <c r="KN356" i="4" s="1"/>
  <c r="KH357" i="4"/>
  <c r="KP357" i="4" s="1"/>
  <c r="KD357" i="4"/>
  <c r="KL357" i="4" s="1"/>
  <c r="KI357" i="4"/>
  <c r="KQ357" i="4" s="1"/>
  <c r="KE357" i="4"/>
  <c r="KM357" i="4" s="1"/>
  <c r="KJ357" i="4"/>
  <c r="KR357" i="4" s="1"/>
  <c r="KF357" i="4"/>
  <c r="KN357" i="4" s="1"/>
  <c r="KI354" i="4"/>
  <c r="KQ354" i="4" s="1"/>
  <c r="KE354" i="4"/>
  <c r="KM354" i="4" s="1"/>
  <c r="KJ354" i="4"/>
  <c r="KR354" i="4" s="1"/>
  <c r="KF354" i="4"/>
  <c r="KN354" i="4" s="1"/>
  <c r="KD351" i="4"/>
  <c r="KL351" i="4" s="1"/>
  <c r="KH351" i="4"/>
  <c r="KP351" i="4" s="1"/>
  <c r="KI356" i="4"/>
  <c r="KQ356" i="4" s="1"/>
  <c r="KE356" i="4"/>
  <c r="KM356" i="4" s="1"/>
  <c r="KJ355" i="4"/>
  <c r="KR355" i="4" s="1"/>
  <c r="KF355" i="4"/>
  <c r="KN355" i="4" s="1"/>
  <c r="KH348" i="4"/>
  <c r="KD348" i="4"/>
  <c r="KL348" i="4" s="1"/>
  <c r="KH349" i="4"/>
  <c r="KP349" i="4" s="1"/>
  <c r="KD349" i="4"/>
  <c r="KL349" i="4" s="1"/>
  <c r="KI355" i="4"/>
  <c r="KQ355" i="4" s="1"/>
  <c r="KE355" i="4"/>
  <c r="KM355" i="4" s="1"/>
  <c r="KH355" i="4"/>
  <c r="KP355" i="4" s="1"/>
  <c r="KD355" i="4"/>
  <c r="KL355" i="4" s="1"/>
  <c r="KD350" i="4"/>
  <c r="KL350" i="4" s="1"/>
  <c r="KH350" i="4"/>
  <c r="KP350" i="4" s="1"/>
  <c r="KH354" i="4"/>
  <c r="KP354" i="4" s="1"/>
  <c r="KD354" i="4"/>
  <c r="KL354" i="4" s="1"/>
  <c r="KH356" i="4"/>
  <c r="KP356" i="4" s="1"/>
  <c r="KD356" i="4"/>
  <c r="KL356" i="4" s="1"/>
  <c r="OJ2030" i="1"/>
  <c r="JR369" i="4" s="1"/>
  <c r="OL2029" i="1"/>
  <c r="JT368" i="4" s="1"/>
  <c r="OK2029" i="1"/>
  <c r="JS368" i="4" s="1"/>
  <c r="OJ2029" i="1"/>
  <c r="JR368" i="4" s="1"/>
  <c r="OL2032" i="1"/>
  <c r="JT371" i="4" s="1"/>
  <c r="OK2032" i="1"/>
  <c r="JS371" i="4" s="1"/>
  <c r="OJ2032" i="1"/>
  <c r="JR371" i="4" s="1"/>
  <c r="OL2031" i="1"/>
  <c r="JT370" i="4" s="1"/>
  <c r="OK2031" i="1"/>
  <c r="JS370" i="4" s="1"/>
  <c r="OK2030" i="1"/>
  <c r="JS369" i="4" s="1"/>
  <c r="OJ2031" i="1"/>
  <c r="JR370" i="4" s="1"/>
  <c r="OL2030" i="1"/>
  <c r="JT369" i="4" s="1"/>
  <c r="TS2030" i="1"/>
  <c r="NE383" i="4" s="1"/>
  <c r="TR2030" i="1"/>
  <c r="ND383" i="4" s="1"/>
  <c r="TT2029" i="1"/>
  <c r="NF382" i="4" s="1"/>
  <c r="TS2029" i="1"/>
  <c r="NE382" i="4" s="1"/>
  <c r="TR2029" i="1"/>
  <c r="ND382" i="4" s="1"/>
  <c r="TT2032" i="1"/>
  <c r="NF385" i="4" s="1"/>
  <c r="TS2032" i="1"/>
  <c r="NE385" i="4" s="1"/>
  <c r="TR2032" i="1"/>
  <c r="ND385" i="4" s="1"/>
  <c r="TT2031" i="1"/>
  <c r="NF384" i="4" s="1"/>
  <c r="TT2030" i="1"/>
  <c r="NF383" i="4" s="1"/>
  <c r="TS2031" i="1"/>
  <c r="NE384" i="4" s="1"/>
  <c r="TR2031" i="1"/>
  <c r="ND384" i="4" s="1"/>
  <c r="OF2029" i="1" a="1"/>
  <c r="OF2027" i="1"/>
  <c r="JR379" i="4" s="1"/>
  <c r="OF2026" i="1"/>
  <c r="JR378" i="4" s="1"/>
  <c r="OF2024" i="1"/>
  <c r="JR376" i="4" s="1"/>
  <c r="OF2025" i="1"/>
  <c r="JR377" i="4" s="1"/>
  <c r="OJ2027" i="1"/>
  <c r="JR365" i="4" s="1"/>
  <c r="OJ2024" i="1"/>
  <c r="JR362" i="4" s="1"/>
  <c r="OJ2026" i="1"/>
  <c r="JR364" i="4" s="1"/>
  <c r="OJ2025" i="1"/>
  <c r="JR363" i="4" s="1"/>
  <c r="PV2077" i="1"/>
  <c r="PV2076" i="1"/>
  <c r="PV2075" i="1"/>
  <c r="PQ2185" i="1" s="1" a="1"/>
  <c r="TV2024" i="1" a="1"/>
  <c r="TR2024" i="1" a="1"/>
  <c r="QH2075" i="1" a="1"/>
  <c r="TV2029" i="1" a="1"/>
  <c r="KV355" i="4" l="1"/>
  <c r="QN2265" i="2" a="1"/>
  <c r="QH2276" i="2" a="1"/>
  <c r="QN2261" i="2" a="1"/>
  <c r="PN2278" i="2"/>
  <c r="PN2276" i="2"/>
  <c r="PN2277" i="2"/>
  <c r="PN2279" i="2"/>
  <c r="KU356" i="4"/>
  <c r="KT357" i="4"/>
  <c r="KT349" i="4"/>
  <c r="KT356" i="4"/>
  <c r="KV357" i="4"/>
  <c r="KT355" i="4"/>
  <c r="KV356" i="4"/>
  <c r="KU355" i="4"/>
  <c r="KV354" i="4"/>
  <c r="KT350" i="4"/>
  <c r="KU354" i="4"/>
  <c r="KI368" i="4"/>
  <c r="KQ368" i="4" s="1"/>
  <c r="KE368" i="4"/>
  <c r="KM368" i="4" s="1"/>
  <c r="NU384" i="4"/>
  <c r="OC384" i="4" s="1"/>
  <c r="NQ384" i="4"/>
  <c r="NY384" i="4" s="1"/>
  <c r="KD370" i="4"/>
  <c r="KL370" i="4" s="1"/>
  <c r="KH370" i="4"/>
  <c r="KP370" i="4" s="1"/>
  <c r="KP348" i="4" a="1"/>
  <c r="KP348" i="4"/>
  <c r="KT348" i="4" s="1"/>
  <c r="KH376" i="4"/>
  <c r="KP376" i="4" s="1"/>
  <c r="KD376" i="4"/>
  <c r="NV382" i="4"/>
  <c r="OD382" i="4" s="1"/>
  <c r="NR382" i="4"/>
  <c r="NZ382" i="4" s="1"/>
  <c r="NU383" i="4"/>
  <c r="OC383" i="4" s="1"/>
  <c r="NQ383" i="4"/>
  <c r="NY383" i="4" s="1"/>
  <c r="NV383" i="4"/>
  <c r="OD383" i="4" s="1"/>
  <c r="NR383" i="4"/>
  <c r="NZ383" i="4" s="1"/>
  <c r="KE369" i="4"/>
  <c r="KM369" i="4" s="1"/>
  <c r="KI369" i="4"/>
  <c r="KQ369" i="4" s="1"/>
  <c r="KT354" i="4"/>
  <c r="KU357" i="4"/>
  <c r="KH378" i="4"/>
  <c r="KP378" i="4" s="1"/>
  <c r="KD378" i="4"/>
  <c r="KL378" i="4" s="1"/>
  <c r="KH369" i="4"/>
  <c r="KP369" i="4" s="1"/>
  <c r="KD369" i="4"/>
  <c r="KL369" i="4" s="1"/>
  <c r="KE370" i="4"/>
  <c r="KM370" i="4" s="1"/>
  <c r="KI370" i="4"/>
  <c r="KQ370" i="4" s="1"/>
  <c r="KH368" i="4"/>
  <c r="KP368" i="4" s="1"/>
  <c r="KD368" i="4"/>
  <c r="KL368" i="4" s="1"/>
  <c r="KF368" i="4"/>
  <c r="KN368" i="4" s="1"/>
  <c r="KJ368" i="4"/>
  <c r="KR368" i="4" s="1"/>
  <c r="KF369" i="4"/>
  <c r="KN369" i="4" s="1"/>
  <c r="KJ369" i="4"/>
  <c r="KR369" i="4" s="1"/>
  <c r="NV384" i="4"/>
  <c r="OD384" i="4" s="1"/>
  <c r="NR384" i="4"/>
  <c r="NZ384" i="4" s="1"/>
  <c r="KH364" i="4"/>
  <c r="KP364" i="4" s="1"/>
  <c r="KD364" i="4"/>
  <c r="KL364" i="4" s="1"/>
  <c r="NT385" i="4"/>
  <c r="OB385" i="4" s="1"/>
  <c r="NP385" i="4"/>
  <c r="NX385" i="4" s="1"/>
  <c r="KF370" i="4"/>
  <c r="KN370" i="4" s="1"/>
  <c r="KJ370" i="4"/>
  <c r="KR370" i="4" s="1"/>
  <c r="NT383" i="4"/>
  <c r="OB383" i="4" s="1"/>
  <c r="NP383" i="4"/>
  <c r="NX383" i="4" s="1"/>
  <c r="NT384" i="4"/>
  <c r="OB384" i="4" s="1"/>
  <c r="NP384" i="4"/>
  <c r="NX384" i="4" s="1"/>
  <c r="NU385" i="4"/>
  <c r="OC385" i="4" s="1"/>
  <c r="NQ385" i="4"/>
  <c r="NY385" i="4" s="1"/>
  <c r="KH371" i="4"/>
  <c r="KP371" i="4" s="1"/>
  <c r="KD371" i="4"/>
  <c r="KL371" i="4" s="1"/>
  <c r="KH363" i="4"/>
  <c r="KP363" i="4" s="1"/>
  <c r="KD363" i="4"/>
  <c r="KL363" i="4" s="1"/>
  <c r="KH365" i="4"/>
  <c r="KP365" i="4" s="1"/>
  <c r="KD365" i="4"/>
  <c r="KL365" i="4" s="1"/>
  <c r="NV385" i="4"/>
  <c r="OD385" i="4" s="1"/>
  <c r="NR385" i="4"/>
  <c r="NZ385" i="4" s="1"/>
  <c r="KE371" i="4"/>
  <c r="KM371" i="4" s="1"/>
  <c r="KI371" i="4"/>
  <c r="KQ371" i="4" s="1"/>
  <c r="NU382" i="4"/>
  <c r="OC382" i="4" s="1"/>
  <c r="NQ382" i="4"/>
  <c r="NY382" i="4" s="1"/>
  <c r="KH379" i="4"/>
  <c r="KP379" i="4" s="1"/>
  <c r="KD379" i="4"/>
  <c r="KL379" i="4" s="1"/>
  <c r="KH362" i="4"/>
  <c r="KP362" i="4" s="1"/>
  <c r="KD362" i="4"/>
  <c r="KL362" i="4" s="1"/>
  <c r="KH377" i="4"/>
  <c r="KP377" i="4" s="1"/>
  <c r="KD377" i="4"/>
  <c r="KL377" i="4" s="1"/>
  <c r="NT382" i="4"/>
  <c r="OB382" i="4" s="1"/>
  <c r="NP382" i="4"/>
  <c r="NX382" i="4" s="1"/>
  <c r="KF371" i="4"/>
  <c r="KN371" i="4" s="1"/>
  <c r="KJ371" i="4"/>
  <c r="KR371" i="4" s="1"/>
  <c r="KT351" i="4"/>
  <c r="PQ2186" i="1"/>
  <c r="PQ2185" i="1"/>
  <c r="PQ2187" i="1"/>
  <c r="TV2030" i="1"/>
  <c r="ND369" i="4" s="1"/>
  <c r="TX2029" i="1"/>
  <c r="NF368" i="4" s="1"/>
  <c r="TW2029" i="1"/>
  <c r="NE368" i="4" s="1"/>
  <c r="TV2029" i="1"/>
  <c r="ND368" i="4" s="1"/>
  <c r="TX2032" i="1"/>
  <c r="NF371" i="4" s="1"/>
  <c r="TW2032" i="1"/>
  <c r="NE371" i="4" s="1"/>
  <c r="TV2032" i="1"/>
  <c r="ND371" i="4" s="1"/>
  <c r="TX2031" i="1"/>
  <c r="NF370" i="4" s="1"/>
  <c r="TW2031" i="1"/>
  <c r="NE370" i="4" s="1"/>
  <c r="TW2030" i="1"/>
  <c r="NE369" i="4" s="1"/>
  <c r="TV2031" i="1"/>
  <c r="ND370" i="4" s="1"/>
  <c r="TX2030" i="1"/>
  <c r="NF369" i="4" s="1"/>
  <c r="QH2077" i="1"/>
  <c r="QH2076" i="1"/>
  <c r="QH2075" i="1"/>
  <c r="QK2185" i="1" s="1" a="1"/>
  <c r="TR2027" i="1"/>
  <c r="ND379" i="4" s="1"/>
  <c r="TR2026" i="1"/>
  <c r="ND378" i="4" s="1"/>
  <c r="TR2025" i="1"/>
  <c r="ND377" i="4" s="1"/>
  <c r="TR2024" i="1"/>
  <c r="ND376" i="4" s="1"/>
  <c r="TV2027" i="1"/>
  <c r="ND365" i="4" s="1"/>
  <c r="TV2024" i="1"/>
  <c r="ND362" i="4" s="1"/>
  <c r="TV2026" i="1"/>
  <c r="ND364" i="4" s="1"/>
  <c r="TV2025" i="1"/>
  <c r="ND363" i="4" s="1"/>
  <c r="OG2030" i="1"/>
  <c r="JS383" i="4" s="1"/>
  <c r="OF2030" i="1"/>
  <c r="JR383" i="4" s="1"/>
  <c r="OH2029" i="1"/>
  <c r="JT382" i="4" s="1"/>
  <c r="OG2029" i="1"/>
  <c r="JS382" i="4" s="1"/>
  <c r="OF2029" i="1"/>
  <c r="JR382" i="4" s="1"/>
  <c r="OH2032" i="1"/>
  <c r="JT385" i="4" s="1"/>
  <c r="OG2032" i="1"/>
  <c r="JS385" i="4" s="1"/>
  <c r="OF2032" i="1"/>
  <c r="JR385" i="4" s="1"/>
  <c r="OH2031" i="1"/>
  <c r="JT384" i="4" s="1"/>
  <c r="OH2030" i="1"/>
  <c r="JT383" i="4" s="1"/>
  <c r="OG2031" i="1"/>
  <c r="JS384" i="4" s="1"/>
  <c r="OF2031" i="1"/>
  <c r="JR384" i="4" s="1"/>
  <c r="PN2281" i="2" l="1" a="1"/>
  <c r="QN2263" i="2"/>
  <c r="QN2262" i="2"/>
  <c r="QN2261" i="2"/>
  <c r="QH2277" i="2"/>
  <c r="QH2279" i="2"/>
  <c r="QH2278" i="2"/>
  <c r="QH2276" i="2"/>
  <c r="QP2265" i="2"/>
  <c r="QQ2266" i="2"/>
  <c r="QQ2267" i="2"/>
  <c r="QP2267" i="2"/>
  <c r="QO2267" i="2"/>
  <c r="QN2267" i="2"/>
  <c r="QP2266" i="2"/>
  <c r="QO2266" i="2"/>
  <c r="QN2265" i="2"/>
  <c r="QN2266" i="2"/>
  <c r="QQ2265" i="2"/>
  <c r="QO2265" i="2"/>
  <c r="KT377" i="4"/>
  <c r="KT365" i="4"/>
  <c r="KT368" i="4"/>
  <c r="OH383" i="4"/>
  <c r="OG384" i="4"/>
  <c r="KT379" i="4"/>
  <c r="OF382" i="4"/>
  <c r="OH385" i="4"/>
  <c r="KT362" i="4"/>
  <c r="KT363" i="4"/>
  <c r="OF385" i="4"/>
  <c r="OG383" i="4"/>
  <c r="KU368" i="4"/>
  <c r="KT371" i="4"/>
  <c r="KT364" i="4"/>
  <c r="KT369" i="4"/>
  <c r="OH382" i="4"/>
  <c r="OG382" i="4"/>
  <c r="OG385" i="4"/>
  <c r="OH384" i="4"/>
  <c r="KT378" i="4"/>
  <c r="KV371" i="4"/>
  <c r="KU371" i="4"/>
  <c r="KV369" i="4"/>
  <c r="OF383" i="4"/>
  <c r="NU370" i="4"/>
  <c r="OC370" i="4" s="1"/>
  <c r="NQ370" i="4"/>
  <c r="NY370" i="4" s="1"/>
  <c r="NT365" i="4"/>
  <c r="OB365" i="4" s="1"/>
  <c r="NP365" i="4"/>
  <c r="NX365" i="4" s="1"/>
  <c r="NV370" i="4"/>
  <c r="OD370" i="4" s="1"/>
  <c r="NR370" i="4"/>
  <c r="NZ370" i="4" s="1"/>
  <c r="OF384" i="4"/>
  <c r="NT371" i="4"/>
  <c r="OB371" i="4" s="1"/>
  <c r="NP371" i="4"/>
  <c r="NX371" i="4" s="1"/>
  <c r="NT364" i="4"/>
  <c r="OB364" i="4" s="1"/>
  <c r="NP364" i="4"/>
  <c r="NX364" i="4" s="1"/>
  <c r="NT362" i="4"/>
  <c r="OB362" i="4" s="1"/>
  <c r="NP362" i="4"/>
  <c r="NX362" i="4" s="1"/>
  <c r="KE385" i="4"/>
  <c r="KM385" i="4" s="1"/>
  <c r="KI385" i="4"/>
  <c r="KQ385" i="4" s="1"/>
  <c r="NV371" i="4"/>
  <c r="OD371" i="4" s="1"/>
  <c r="NR371" i="4"/>
  <c r="NZ371" i="4" s="1"/>
  <c r="KV368" i="4"/>
  <c r="KU369" i="4"/>
  <c r="KT370" i="4"/>
  <c r="NT377" i="4"/>
  <c r="OB377" i="4" s="1"/>
  <c r="NP377" i="4"/>
  <c r="NX377" i="4" s="1"/>
  <c r="NT368" i="4"/>
  <c r="OB368" i="4" s="1"/>
  <c r="NP368" i="4"/>
  <c r="NU371" i="4"/>
  <c r="OC371" i="4" s="1"/>
  <c r="NQ371" i="4"/>
  <c r="NY371" i="4" s="1"/>
  <c r="KD382" i="4"/>
  <c r="KL382" i="4" s="1"/>
  <c r="KH382" i="4"/>
  <c r="KP382" i="4" s="1"/>
  <c r="NT379" i="4"/>
  <c r="OB379" i="4" s="1"/>
  <c r="NP379" i="4"/>
  <c r="NX379" i="4" s="1"/>
  <c r="KE382" i="4"/>
  <c r="KM382" i="4" s="1"/>
  <c r="KI382" i="4"/>
  <c r="KQ382" i="4" s="1"/>
  <c r="NU368" i="4"/>
  <c r="OC368" i="4" s="1"/>
  <c r="NQ368" i="4"/>
  <c r="NY368" i="4" s="1"/>
  <c r="KV370" i="4"/>
  <c r="KE384" i="4"/>
  <c r="KM384" i="4" s="1"/>
  <c r="KI384" i="4"/>
  <c r="KQ384" i="4" s="1"/>
  <c r="KF383" i="4"/>
  <c r="KN383" i="4" s="1"/>
  <c r="KJ383" i="4"/>
  <c r="KR383" i="4" s="1"/>
  <c r="KD385" i="4"/>
  <c r="KL385" i="4" s="1"/>
  <c r="KH385" i="4"/>
  <c r="KP385" i="4" s="1"/>
  <c r="KF382" i="4"/>
  <c r="KN382" i="4" s="1"/>
  <c r="KJ382" i="4"/>
  <c r="KR382" i="4" s="1"/>
  <c r="NU369" i="4"/>
  <c r="OC369" i="4" s="1"/>
  <c r="NQ369" i="4"/>
  <c r="NY369" i="4" s="1"/>
  <c r="KF384" i="4"/>
  <c r="KN384" i="4" s="1"/>
  <c r="KJ384" i="4"/>
  <c r="KR384" i="4" s="1"/>
  <c r="NT378" i="4"/>
  <c r="OB378" i="4" s="1"/>
  <c r="NP378" i="4"/>
  <c r="NX378" i="4" s="1"/>
  <c r="NT369" i="4"/>
  <c r="OB369" i="4" s="1"/>
  <c r="NP369" i="4"/>
  <c r="NX369" i="4" s="1"/>
  <c r="KU370" i="4"/>
  <c r="KL376" i="4" a="1"/>
  <c r="KL376" i="4"/>
  <c r="KT376" i="4" s="1"/>
  <c r="NT376" i="4"/>
  <c r="NP376" i="4"/>
  <c r="NX376" i="4" s="1"/>
  <c r="NV368" i="4"/>
  <c r="OD368" i="4" s="1"/>
  <c r="NR368" i="4"/>
  <c r="NZ368" i="4" s="1"/>
  <c r="NV369" i="4"/>
  <c r="OD369" i="4" s="1"/>
  <c r="NR369" i="4"/>
  <c r="NZ369" i="4" s="1"/>
  <c r="KF385" i="4"/>
  <c r="KN385" i="4" s="1"/>
  <c r="KJ385" i="4"/>
  <c r="KR385" i="4" s="1"/>
  <c r="KD383" i="4"/>
  <c r="KL383" i="4" s="1"/>
  <c r="KH383" i="4"/>
  <c r="KP383" i="4" s="1"/>
  <c r="KE383" i="4"/>
  <c r="KM383" i="4" s="1"/>
  <c r="KI383" i="4"/>
  <c r="KQ383" i="4" s="1"/>
  <c r="KD384" i="4"/>
  <c r="KL384" i="4" s="1"/>
  <c r="KH384" i="4"/>
  <c r="KP384" i="4" s="1"/>
  <c r="NT363" i="4"/>
  <c r="OB363" i="4" s="1"/>
  <c r="NP363" i="4"/>
  <c r="NX363" i="4" s="1"/>
  <c r="NT370" i="4"/>
  <c r="OB370" i="4" s="1"/>
  <c r="NP370" i="4"/>
  <c r="NX370" i="4" s="1"/>
  <c r="PS2187" i="1" a="1"/>
  <c r="PS2187" i="1" s="1"/>
  <c r="PQ2192" i="1" a="1"/>
  <c r="QK2186" i="1"/>
  <c r="QK2187" i="1"/>
  <c r="QK2185" i="1"/>
  <c r="OF363" i="4" l="1"/>
  <c r="QH2281" i="2" a="1"/>
  <c r="QH2282" i="2" s="1"/>
  <c r="OG368" i="4"/>
  <c r="OG369" i="4"/>
  <c r="OF365" i="4"/>
  <c r="PN2284" i="2"/>
  <c r="PN2281" i="2"/>
  <c r="PN2283" i="2"/>
  <c r="PN2282" i="2"/>
  <c r="OF364" i="4"/>
  <c r="OF370" i="4"/>
  <c r="OH368" i="4"/>
  <c r="OF379" i="4"/>
  <c r="OH370" i="4"/>
  <c r="OF377" i="4"/>
  <c r="OH369" i="4"/>
  <c r="OF371" i="4"/>
  <c r="KU384" i="4"/>
  <c r="KT385" i="4"/>
  <c r="OG371" i="4"/>
  <c r="OG370" i="4"/>
  <c r="OH371" i="4"/>
  <c r="KT383" i="4"/>
  <c r="KV383" i="4"/>
  <c r="KU385" i="4"/>
  <c r="KU382" i="4"/>
  <c r="NX368" i="4" a="1"/>
  <c r="NX368" i="4"/>
  <c r="OF368" i="4" s="1"/>
  <c r="KV382" i="4"/>
  <c r="KU383" i="4"/>
  <c r="KV384" i="4"/>
  <c r="KT384" i="4"/>
  <c r="OF369" i="4"/>
  <c r="KT382" i="4"/>
  <c r="OB376" i="4" a="1"/>
  <c r="OB376" i="4"/>
  <c r="OF376" i="4" s="1"/>
  <c r="KV385" i="4"/>
  <c r="OF378" i="4"/>
  <c r="OF362" i="4"/>
  <c r="QK2192" i="1" a="1"/>
  <c r="QM2187" i="1" a="1"/>
  <c r="QM2187" i="1" s="1"/>
  <c r="QO2187" i="1" s="1"/>
  <c r="JP468" i="4" s="1"/>
  <c r="PQ2194" i="1"/>
  <c r="PQ2192" i="1"/>
  <c r="PQ2193" i="1"/>
  <c r="QH2284" i="2" l="1"/>
  <c r="QH2281" i="2"/>
  <c r="QH2283" i="2"/>
  <c r="PN2297" i="2" a="1"/>
  <c r="PO2291" i="2" a="1"/>
  <c r="PO2286" i="2" a="1"/>
  <c r="QI2286" i="2" a="1"/>
  <c r="JX468" i="4"/>
  <c r="KB468" i="4" s="1"/>
  <c r="JV468" i="4"/>
  <c r="PS2194" i="1" a="1"/>
  <c r="PS2194" i="1" s="1"/>
  <c r="PQ2197" i="1" a="1"/>
  <c r="QK2192" i="1"/>
  <c r="QK2193" i="1"/>
  <c r="QK2194" i="1"/>
  <c r="QH2297" i="2" l="1" a="1"/>
  <c r="QH2299" i="2" s="1"/>
  <c r="QI2291" i="2" a="1"/>
  <c r="QJ2291" i="2" s="1"/>
  <c r="QI2289" i="2"/>
  <c r="QI2288" i="2"/>
  <c r="QI2287" i="2"/>
  <c r="QI2286" i="2"/>
  <c r="PO2286" i="2"/>
  <c r="PO2289" i="2"/>
  <c r="PO2288" i="2"/>
  <c r="PO2287" i="2"/>
  <c r="PP2291" i="2"/>
  <c r="PO2294" i="2"/>
  <c r="PO2293" i="2"/>
  <c r="PP2292" i="2"/>
  <c r="PQ2293" i="2"/>
  <c r="PP2293" i="2"/>
  <c r="PQ2292" i="2"/>
  <c r="PO2292" i="2"/>
  <c r="PQ2291" i="2"/>
  <c r="PO2291" i="2"/>
  <c r="PP2294" i="2"/>
  <c r="PQ2294" i="2"/>
  <c r="QH2298" i="2"/>
  <c r="PN2298" i="2"/>
  <c r="PN2299" i="2"/>
  <c r="PN2297" i="2"/>
  <c r="JZ468" i="4"/>
  <c r="QK2197" i="1" a="1"/>
  <c r="QM2194" i="1" a="1"/>
  <c r="QM2194" i="1" s="1"/>
  <c r="QO2194" i="1" s="1"/>
  <c r="JP472" i="4" s="1"/>
  <c r="PQ2198" i="1"/>
  <c r="PQ2199" i="1"/>
  <c r="PQ2197" i="1"/>
  <c r="QJ2294" i="2" l="1"/>
  <c r="QI2291" i="2"/>
  <c r="QJ2292" i="2"/>
  <c r="QH2297" i="2"/>
  <c r="QK2291" i="2"/>
  <c r="QJ2293" i="2"/>
  <c r="QK2294" i="2"/>
  <c r="QK2293" i="2"/>
  <c r="QI2294" i="2"/>
  <c r="QK2292" i="2"/>
  <c r="QI2292" i="2"/>
  <c r="QI2293" i="2"/>
  <c r="KD468" i="4"/>
  <c r="QM2291" i="2" a="1"/>
  <c r="QK2313" i="2" a="1"/>
  <c r="QM2286" i="2" a="1"/>
  <c r="PQ2313" i="2" a="1"/>
  <c r="JV472" i="4"/>
  <c r="JX472" i="4"/>
  <c r="KB472" i="4" s="1"/>
  <c r="PQ2207" i="1" a="1"/>
  <c r="PN2202" i="1" a="1"/>
  <c r="PN2202" i="1" s="1"/>
  <c r="PN2205" i="1" s="1"/>
  <c r="PN2208" i="1" s="1" a="1"/>
  <c r="PN2208" i="1" s="1"/>
  <c r="PN2211" i="1" s="1" a="1"/>
  <c r="QK2199" i="1"/>
  <c r="QK2198" i="1"/>
  <c r="QK2197" i="1"/>
  <c r="PQ2314" i="2" l="1"/>
  <c r="PQ2315" i="2"/>
  <c r="PQ2313" i="2"/>
  <c r="PQ2318" i="2" s="1" a="1"/>
  <c r="QM2288" i="2"/>
  <c r="QM2287" i="2"/>
  <c r="QM2286" i="2"/>
  <c r="QM2289" i="2"/>
  <c r="QK2314" i="2"/>
  <c r="QK2315" i="2"/>
  <c r="QK2313" i="2"/>
  <c r="QK2318" i="2" s="1" a="1"/>
  <c r="QN2294" i="2"/>
  <c r="QM2293" i="2"/>
  <c r="QM2292" i="2"/>
  <c r="QN2291" i="2"/>
  <c r="QO2292" i="2"/>
  <c r="QN2292" i="2"/>
  <c r="QO2291" i="2"/>
  <c r="QM2291" i="2"/>
  <c r="QN2293" i="2"/>
  <c r="QO2294" i="2"/>
  <c r="QM2294" i="2"/>
  <c r="QO2293" i="2"/>
  <c r="JZ472" i="4"/>
  <c r="PN2212" i="1"/>
  <c r="PN2213" i="1"/>
  <c r="PN2211" i="1"/>
  <c r="PR2207" i="1" s="1" a="1"/>
  <c r="QK2207" i="1" a="1"/>
  <c r="QH2202" i="1" a="1"/>
  <c r="QH2202" i="1" s="1"/>
  <c r="QH2205" i="1" s="1"/>
  <c r="QH2208" i="1" s="1" a="1"/>
  <c r="QH2208" i="1" s="1"/>
  <c r="QH2211" i="1" s="1" a="1"/>
  <c r="PQ2207" i="1"/>
  <c r="PQ2209" i="1"/>
  <c r="PQ2208" i="1"/>
  <c r="QK2320" i="2" l="1"/>
  <c r="QK2318" i="2"/>
  <c r="QK2319" i="2"/>
  <c r="PQ2319" i="2"/>
  <c r="PQ2318" i="2"/>
  <c r="PQ2320" i="2"/>
  <c r="KD472" i="4" a="1"/>
  <c r="KD472" i="4"/>
  <c r="QH2213" i="1"/>
  <c r="QH2212" i="1"/>
  <c r="QH2211" i="1"/>
  <c r="QL2207" i="1" s="1" a="1"/>
  <c r="QK2209" i="1"/>
  <c r="QK2208" i="1"/>
  <c r="QK2207" i="1"/>
  <c r="PR2209" i="1"/>
  <c r="PR2208" i="1"/>
  <c r="PR2207" i="1"/>
  <c r="PQ2217" i="1" s="1" a="1"/>
  <c r="PQ2325" i="2" l="1" a="1"/>
  <c r="PS2320" i="2" a="1"/>
  <c r="PS2320" i="2" s="1"/>
  <c r="QK2325" i="2" a="1"/>
  <c r="QM2320" i="2" a="1"/>
  <c r="QM2320" i="2" s="1"/>
  <c r="PQ2219" i="1"/>
  <c r="PQ2218" i="1"/>
  <c r="PQ2217" i="1"/>
  <c r="QK2217" i="1" a="1"/>
  <c r="QL2207" i="1"/>
  <c r="QL2209" i="1"/>
  <c r="QL2208" i="1"/>
  <c r="QK2327" i="2" l="1"/>
  <c r="QK2325" i="2"/>
  <c r="QK2326" i="2"/>
  <c r="QO2320" i="2"/>
  <c r="PQ2325" i="2"/>
  <c r="PQ2327" i="2"/>
  <c r="PQ2326" i="2"/>
  <c r="QK2218" i="1"/>
  <c r="QK2219" i="1"/>
  <c r="QK2217" i="1"/>
  <c r="PQ2222" i="1" a="1"/>
  <c r="PN2222" i="1" a="1"/>
  <c r="PN2222" i="1" s="1"/>
  <c r="PR2222" i="1" s="1" a="1"/>
  <c r="PQ2330" i="2" l="1" a="1"/>
  <c r="PS2327" i="2" a="1"/>
  <c r="PS2327" i="2" s="1"/>
  <c r="QM2327" i="2" a="1"/>
  <c r="QM2327" i="2" s="1"/>
  <c r="QK2330" i="2" a="1"/>
  <c r="PR2224" i="1"/>
  <c r="PR2223" i="1"/>
  <c r="PR2222" i="1"/>
  <c r="PQ2224" i="1"/>
  <c r="PQ2223" i="1"/>
  <c r="PQ2222" i="1"/>
  <c r="PN2226" i="1" s="1" a="1"/>
  <c r="QK2222" i="1" a="1"/>
  <c r="QH2222" i="1" a="1"/>
  <c r="QH2222" i="1" s="1"/>
  <c r="QL2222" i="1" s="1" a="1"/>
  <c r="QK2331" i="2" l="1"/>
  <c r="QK2332" i="2"/>
  <c r="QK2330" i="2"/>
  <c r="QO2327" i="2"/>
  <c r="PQ2332" i="2"/>
  <c r="PQ2330" i="2"/>
  <c r="PQ2331" i="2"/>
  <c r="QL2222" i="1"/>
  <c r="QL2224" i="1"/>
  <c r="QL2223" i="1"/>
  <c r="QK2224" i="1"/>
  <c r="QK2223" i="1"/>
  <c r="QK2222" i="1"/>
  <c r="QH2226" i="1" s="1" a="1"/>
  <c r="PN2228" i="1"/>
  <c r="PN2227" i="1"/>
  <c r="PN2226" i="1"/>
  <c r="PN2231" i="1" s="1" a="1"/>
  <c r="PN2335" i="2" l="1" a="1"/>
  <c r="PN2335" i="2" s="1"/>
  <c r="PN2338" i="2" s="1"/>
  <c r="PN2341" i="2" s="1" a="1"/>
  <c r="PN2341" i="2" s="1"/>
  <c r="PN2344" i="2" s="1" a="1"/>
  <c r="PQ2340" i="2" a="1"/>
  <c r="QK2340" i="2" a="1"/>
  <c r="QH2335" i="2" a="1"/>
  <c r="QH2335" i="2" s="1"/>
  <c r="QH2338" i="2" s="1"/>
  <c r="QH2341" i="2" s="1" a="1"/>
  <c r="QH2341" i="2" s="1"/>
  <c r="QH2344" i="2" s="1" a="1"/>
  <c r="PN2231" i="1"/>
  <c r="PN2233" i="1"/>
  <c r="PN2232" i="1"/>
  <c r="QH2228" i="1"/>
  <c r="QH2227" i="1"/>
  <c r="QH2226" i="1"/>
  <c r="QH2231" i="1" s="1" a="1"/>
  <c r="QH2344" i="2" l="1"/>
  <c r="QH2346" i="2"/>
  <c r="QH2345" i="2"/>
  <c r="QK2342" i="2"/>
  <c r="QK2340" i="2"/>
  <c r="QK2341" i="2"/>
  <c r="PQ2341" i="2"/>
  <c r="PQ2342" i="2"/>
  <c r="PQ2340" i="2"/>
  <c r="PN2346" i="2"/>
  <c r="PN2345" i="2"/>
  <c r="PN2344" i="2"/>
  <c r="PR2340" i="2" s="1" a="1"/>
  <c r="QH2233" i="1"/>
  <c r="QH2232" i="1"/>
  <c r="QH2231" i="1"/>
  <c r="PN2242" i="1" a="1"/>
  <c r="PI2240" i="1" a="1"/>
  <c r="PR2341" i="2" l="1"/>
  <c r="PR2342" i="2"/>
  <c r="PR2340" i="2"/>
  <c r="PQ2350" i="2" a="1"/>
  <c r="QL2340" i="2" a="1"/>
  <c r="PI2242" i="1"/>
  <c r="PI2241" i="1"/>
  <c r="PI2240" i="1"/>
  <c r="PN2244" i="1"/>
  <c r="PN2243" i="1"/>
  <c r="PN2242" i="1"/>
  <c r="PN2247" i="1" s="1" a="1"/>
  <c r="QC2240" i="1" a="1"/>
  <c r="QH2242" i="1" a="1"/>
  <c r="QL2341" i="2" l="1"/>
  <c r="QL2342" i="2"/>
  <c r="QL2340" i="2"/>
  <c r="QK2350" i="2" s="1" a="1"/>
  <c r="PQ2351" i="2"/>
  <c r="PQ2352" i="2"/>
  <c r="PQ2350" i="2"/>
  <c r="QH2244" i="1"/>
  <c r="QH2243" i="1"/>
  <c r="QH2242" i="1"/>
  <c r="QH2247" i="1" s="1" a="1"/>
  <c r="QC2240" i="1"/>
  <c r="QC2242" i="1"/>
  <c r="QC2241" i="1"/>
  <c r="PN2247" i="1"/>
  <c r="PN2249" i="1"/>
  <c r="PN2248" i="1"/>
  <c r="QK2352" i="2" l="1"/>
  <c r="QK2351" i="2"/>
  <c r="QK2350" i="2"/>
  <c r="PQ2355" i="2" a="1"/>
  <c r="PN2355" i="2" a="1"/>
  <c r="PN2355" i="2" s="1"/>
  <c r="PR2355" i="2" s="1" a="1"/>
  <c r="PN2256" i="1" a="1"/>
  <c r="QH2249" i="1"/>
  <c r="QH2248" i="1"/>
  <c r="QH2247" i="1"/>
  <c r="QH2256" i="1" s="1" a="1"/>
  <c r="PR2355" i="2" l="1"/>
  <c r="PR2357" i="2"/>
  <c r="PR2356" i="2"/>
  <c r="PQ2356" i="2"/>
  <c r="PQ2355" i="2"/>
  <c r="PN2359" i="2" s="1" a="1"/>
  <c r="PQ2357" i="2"/>
  <c r="QK2355" i="2" a="1"/>
  <c r="QH2355" i="2" a="1"/>
  <c r="QH2355" i="2" s="1"/>
  <c r="QL2355" i="2" s="1" a="1"/>
  <c r="QH2256" i="1"/>
  <c r="QH2261" i="1" s="1" a="1"/>
  <c r="QH2257" i="1"/>
  <c r="QH2258" i="1"/>
  <c r="PN2258" i="1"/>
  <c r="PN2257" i="1"/>
  <c r="PN2256" i="1"/>
  <c r="PN2261" i="1" s="1" a="1"/>
  <c r="QK2357" i="2" l="1"/>
  <c r="QK2355" i="2"/>
  <c r="QK2356" i="2"/>
  <c r="QL2356" i="2"/>
  <c r="QL2357" i="2"/>
  <c r="QL2355" i="2"/>
  <c r="PN2361" i="2"/>
  <c r="PN2359" i="2"/>
  <c r="PN2364" i="2" s="1" a="1"/>
  <c r="PN2360" i="2"/>
  <c r="PN2262" i="1"/>
  <c r="PN2263" i="1"/>
  <c r="PN2261" i="1"/>
  <c r="QH2263" i="1"/>
  <c r="QH2262" i="1"/>
  <c r="QH2261" i="1"/>
  <c r="PN2365" i="2" l="1"/>
  <c r="PN2366" i="2"/>
  <c r="PN2364" i="2"/>
  <c r="QH2359" i="2" a="1"/>
  <c r="PO2265" i="1" a="1"/>
  <c r="PN2270" i="1" a="1"/>
  <c r="PP2261" i="1" a="1"/>
  <c r="QJ2261" i="1" a="1"/>
  <c r="QI2265" i="1" a="1"/>
  <c r="QH2270" i="1" a="1"/>
  <c r="QH2360" i="2" l="1"/>
  <c r="QH2361" i="2"/>
  <c r="QH2359" i="2"/>
  <c r="QH2364" i="2" s="1" a="1"/>
  <c r="PN2375" i="2" a="1"/>
  <c r="PI2373" i="2" a="1"/>
  <c r="QK2267" i="1"/>
  <c r="QJ2267" i="1"/>
  <c r="QI2267" i="1"/>
  <c r="QL2266" i="1"/>
  <c r="QK2266" i="1"/>
  <c r="QJ2266" i="1"/>
  <c r="QI2266" i="1"/>
  <c r="QL2265" i="1"/>
  <c r="QJ2265" i="1"/>
  <c r="QL2267" i="1"/>
  <c r="QK2265" i="1"/>
  <c r="QI2265" i="1"/>
  <c r="QJ2263" i="1"/>
  <c r="QJ2262" i="1"/>
  <c r="QJ2261" i="1"/>
  <c r="PP2263" i="1"/>
  <c r="PP2262" i="1"/>
  <c r="PP2261" i="1"/>
  <c r="QN2261" i="1" s="1" a="1"/>
  <c r="QH2273" i="1"/>
  <c r="QH2272" i="1"/>
  <c r="QH2271" i="1"/>
  <c r="QH2270" i="1"/>
  <c r="QH2276" i="1" s="1" a="1"/>
  <c r="PN2273" i="1"/>
  <c r="PN2272" i="1"/>
  <c r="PN2271" i="1"/>
  <c r="PN2270" i="1"/>
  <c r="PO2265" i="1"/>
  <c r="PR2267" i="1"/>
  <c r="PQ2267" i="1"/>
  <c r="PP2267" i="1"/>
  <c r="PO2267" i="1"/>
  <c r="PR2266" i="1"/>
  <c r="PQ2266" i="1"/>
  <c r="PP2266" i="1"/>
  <c r="PR2265" i="1"/>
  <c r="PO2266" i="1"/>
  <c r="PQ2265" i="1"/>
  <c r="PP2265" i="1"/>
  <c r="PI2375" i="2" l="1"/>
  <c r="PI2373" i="2"/>
  <c r="PI2374" i="2"/>
  <c r="PN2377" i="2"/>
  <c r="PN2375" i="2"/>
  <c r="PN2403" i="2" s="1" a="1"/>
  <c r="PN2376" i="2"/>
  <c r="QH2366" i="2"/>
  <c r="QH2364" i="2"/>
  <c r="QH2365" i="2"/>
  <c r="QH2279" i="1"/>
  <c r="QH2278" i="1"/>
  <c r="QH2277" i="1"/>
  <c r="QH2276" i="1"/>
  <c r="QN2262" i="1"/>
  <c r="JS509" i="4" s="1"/>
  <c r="QN2261" i="1"/>
  <c r="JS508" i="4" s="1"/>
  <c r="QN2263" i="1"/>
  <c r="JS510" i="4" s="1"/>
  <c r="PN2276" i="1" a="1"/>
  <c r="QN2265" i="1" a="1"/>
  <c r="PN2405" i="2" l="1"/>
  <c r="PN2404" i="2"/>
  <c r="PN2403" i="2"/>
  <c r="PN2412" i="2" s="1" a="1"/>
  <c r="QC2373" i="2" a="1"/>
  <c r="QH2375" i="2" a="1"/>
  <c r="QH2281" i="1" a="1"/>
  <c r="QH2282" i="1" s="1"/>
  <c r="KH510" i="4"/>
  <c r="KR510" i="4" s="1"/>
  <c r="KM510" i="4"/>
  <c r="KW510" i="4" s="1"/>
  <c r="KH509" i="4"/>
  <c r="KR509" i="4" s="1"/>
  <c r="KM509" i="4"/>
  <c r="KW509" i="4" s="1"/>
  <c r="KH508" i="4"/>
  <c r="KR508" i="4" s="1"/>
  <c r="KM508" i="4"/>
  <c r="QO2267" i="1"/>
  <c r="JT515" i="4" s="1"/>
  <c r="QN2267" i="1"/>
  <c r="JS515" i="4" s="1"/>
  <c r="QQ2266" i="1"/>
  <c r="JV514" i="4" s="1"/>
  <c r="QP2266" i="1"/>
  <c r="JU514" i="4" s="1"/>
  <c r="QO2266" i="1"/>
  <c r="JT514" i="4" s="1"/>
  <c r="QN2266" i="1"/>
  <c r="JS514" i="4" s="1"/>
  <c r="QQ2265" i="1"/>
  <c r="JV513" i="4" s="1"/>
  <c r="QP2265" i="1"/>
  <c r="JU513" i="4" s="1"/>
  <c r="QN2265" i="1"/>
  <c r="JS513" i="4" s="1"/>
  <c r="QQ2267" i="1"/>
  <c r="JV515" i="4" s="1"/>
  <c r="QP2267" i="1"/>
  <c r="JU515" i="4" s="1"/>
  <c r="QO2265" i="1"/>
  <c r="JT513" i="4" s="1"/>
  <c r="PN2277" i="1"/>
  <c r="PN2276" i="1"/>
  <c r="PN2279" i="1"/>
  <c r="PN2278" i="1"/>
  <c r="QH2376" i="2" l="1"/>
  <c r="QH2377" i="2"/>
  <c r="QH2375" i="2"/>
  <c r="QH2403" i="2" s="1" a="1"/>
  <c r="QC2374" i="2"/>
  <c r="QC2373" i="2"/>
  <c r="QC2375" i="2"/>
  <c r="PN2414" i="2"/>
  <c r="PN2413" i="2"/>
  <c r="PN2412" i="2"/>
  <c r="PN2417" i="2" s="1" a="1"/>
  <c r="QH2283" i="1"/>
  <c r="QH2281" i="1"/>
  <c r="QH2284" i="1"/>
  <c r="QH2297" i="1" s="1" a="1"/>
  <c r="LB510" i="4"/>
  <c r="KN514" i="4"/>
  <c r="KX514" i="4" s="1"/>
  <c r="KI514" i="4"/>
  <c r="KS514" i="4" s="1"/>
  <c r="KM515" i="4"/>
  <c r="KW515" i="4" s="1"/>
  <c r="KH515" i="4"/>
  <c r="KR515" i="4" s="1"/>
  <c r="LB508" i="4" a="1"/>
  <c r="KH514" i="4"/>
  <c r="KR514" i="4" s="1"/>
  <c r="KM514" i="4"/>
  <c r="KW514" i="4" s="1"/>
  <c r="KK515" i="4"/>
  <c r="KU515" i="4" s="1"/>
  <c r="KP515" i="4"/>
  <c r="KZ515" i="4" s="1"/>
  <c r="KO514" i="4"/>
  <c r="KY514" i="4" s="1"/>
  <c r="KJ514" i="4"/>
  <c r="KT514" i="4" s="1"/>
  <c r="KN513" i="4"/>
  <c r="KX513" i="4" s="1"/>
  <c r="KI513" i="4"/>
  <c r="KS513" i="4" s="1"/>
  <c r="KM513" i="4"/>
  <c r="KW513" i="4" s="1"/>
  <c r="KH513" i="4"/>
  <c r="KR513" i="4" s="1"/>
  <c r="LB509" i="4"/>
  <c r="KP514" i="4"/>
  <c r="KZ514" i="4" s="1"/>
  <c r="KK514" i="4"/>
  <c r="KU514" i="4" s="1"/>
  <c r="KN515" i="4"/>
  <c r="KX515" i="4" s="1"/>
  <c r="KI515" i="4"/>
  <c r="KS515" i="4" s="1"/>
  <c r="KW508" i="4" a="1"/>
  <c r="KW508" i="4"/>
  <c r="LB508" i="4" s="1"/>
  <c r="KJ515" i="4"/>
  <c r="KT515" i="4" s="1"/>
  <c r="KO515" i="4"/>
  <c r="KY515" i="4" s="1"/>
  <c r="KO513" i="4"/>
  <c r="KY513" i="4" s="1"/>
  <c r="KJ513" i="4"/>
  <c r="KT513" i="4" s="1"/>
  <c r="KP513" i="4"/>
  <c r="KZ513" i="4" s="1"/>
  <c r="KK513" i="4"/>
  <c r="KU513" i="4" s="1"/>
  <c r="PN2281" i="1" a="1"/>
  <c r="QI2286" i="1" a="1"/>
  <c r="LC514" i="4" l="1"/>
  <c r="LD513" i="4"/>
  <c r="QI2291" i="1" a="1"/>
  <c r="QK2292" i="1" s="1"/>
  <c r="LE514" i="4"/>
  <c r="LE513" i="4"/>
  <c r="LB515" i="4"/>
  <c r="QH2404" i="2"/>
  <c r="QH2405" i="2"/>
  <c r="QH2403" i="2"/>
  <c r="QH2412" i="2" s="1" a="1"/>
  <c r="PN2417" i="2"/>
  <c r="PN2419" i="2"/>
  <c r="PN2418" i="2"/>
  <c r="LB513" i="4"/>
  <c r="LD515" i="4"/>
  <c r="LC513" i="4"/>
  <c r="LB514" i="4"/>
  <c r="LE515" i="4"/>
  <c r="LD514" i="4"/>
  <c r="LC515" i="4"/>
  <c r="QH2299" i="1"/>
  <c r="QH2298" i="1"/>
  <c r="QH2297" i="1"/>
  <c r="QK2313" i="1" s="1" a="1"/>
  <c r="QI2289" i="1"/>
  <c r="QI2288" i="1"/>
  <c r="QI2287" i="1"/>
  <c r="QI2286" i="1"/>
  <c r="PN2283" i="1"/>
  <c r="PN2282" i="1"/>
  <c r="PN2281" i="1"/>
  <c r="PN2284" i="1"/>
  <c r="QJ2293" i="1" l="1"/>
  <c r="QJ2294" i="1"/>
  <c r="QI2293" i="1"/>
  <c r="QK2293" i="1"/>
  <c r="QI2294" i="1"/>
  <c r="QK2294" i="1"/>
  <c r="QI2291" i="1"/>
  <c r="QJ2291" i="1"/>
  <c r="QK2291" i="1"/>
  <c r="QI2292" i="1"/>
  <c r="QJ2292" i="1"/>
  <c r="QH2412" i="2"/>
  <c r="QH2414" i="2"/>
  <c r="QH2413" i="2"/>
  <c r="PO2421" i="2" a="1"/>
  <c r="PP2417" i="2" a="1"/>
  <c r="PN2426" i="2" a="1"/>
  <c r="PO2286" i="1" a="1"/>
  <c r="PN2297" i="1" a="1"/>
  <c r="PO2291" i="1" a="1"/>
  <c r="QK2315" i="1"/>
  <c r="QK2314" i="1"/>
  <c r="QK2313" i="1"/>
  <c r="QK2318" i="1" s="1" a="1"/>
  <c r="PN2433" i="2" l="1"/>
  <c r="PN2432" i="2"/>
  <c r="PN2429" i="2"/>
  <c r="PN2428" i="2"/>
  <c r="PN2427" i="2"/>
  <c r="PN2426" i="2"/>
  <c r="PN2431" i="2"/>
  <c r="PN2430" i="2"/>
  <c r="PP2419" i="2"/>
  <c r="PP2418" i="2"/>
  <c r="PP2417" i="2"/>
  <c r="PU2423" i="2"/>
  <c r="PQ2422" i="2"/>
  <c r="PS2423" i="2"/>
  <c r="PO2422" i="2"/>
  <c r="PO2423" i="2"/>
  <c r="PS2421" i="2"/>
  <c r="PV2422" i="2"/>
  <c r="PR2421" i="2"/>
  <c r="PU2422" i="2"/>
  <c r="PQ2421" i="2"/>
  <c r="PV2423" i="2"/>
  <c r="PP2421" i="2"/>
  <c r="PT2423" i="2"/>
  <c r="PO2421" i="2"/>
  <c r="PR2423" i="2"/>
  <c r="PQ2423" i="2"/>
  <c r="PP2423" i="2"/>
  <c r="PT2422" i="2"/>
  <c r="PS2422" i="2"/>
  <c r="PV2421" i="2"/>
  <c r="PT2421" i="2"/>
  <c r="PU2421" i="2"/>
  <c r="PR2422" i="2"/>
  <c r="PP2422" i="2"/>
  <c r="QH2417" i="2" a="1"/>
  <c r="PQ2293" i="1"/>
  <c r="PP2293" i="1"/>
  <c r="PO2293" i="1"/>
  <c r="PQ2292" i="1"/>
  <c r="PP2292" i="1"/>
  <c r="PO2292" i="1"/>
  <c r="PQ2291" i="1"/>
  <c r="PP2291" i="1"/>
  <c r="PQ2294" i="1"/>
  <c r="PO2291" i="1"/>
  <c r="QM2291" i="1" s="1" a="1"/>
  <c r="PP2294" i="1"/>
  <c r="PO2294" i="1"/>
  <c r="PN2297" i="1"/>
  <c r="PN2298" i="1"/>
  <c r="PN2299" i="1"/>
  <c r="QK2320" i="1"/>
  <c r="QK2319" i="1"/>
  <c r="QK2318" i="1"/>
  <c r="PO2288" i="1"/>
  <c r="PO2289" i="1"/>
  <c r="PO2287" i="1"/>
  <c r="PO2286" i="1"/>
  <c r="QM2286" i="1" s="1" a="1"/>
  <c r="PN2436" i="2" l="1" a="1"/>
  <c r="QH2419" i="2"/>
  <c r="QH2418" i="2"/>
  <c r="QH2417" i="2"/>
  <c r="QO2292" i="1"/>
  <c r="JT555" i="4" s="1"/>
  <c r="QN2292" i="1"/>
  <c r="JS555" i="4" s="1"/>
  <c r="QM2292" i="1"/>
  <c r="JR555" i="4" s="1"/>
  <c r="QO2291" i="1"/>
  <c r="JT554" i="4" s="1"/>
  <c r="QN2291" i="1"/>
  <c r="JS554" i="4" s="1"/>
  <c r="QM2291" i="1"/>
  <c r="JR554" i="4" s="1"/>
  <c r="QO2294" i="1"/>
  <c r="JT557" i="4" s="1"/>
  <c r="QN2294" i="1"/>
  <c r="JS557" i="4" s="1"/>
  <c r="QO2293" i="1"/>
  <c r="JT556" i="4" s="1"/>
  <c r="QN2293" i="1"/>
  <c r="JS556" i="4" s="1"/>
  <c r="QM2293" i="1"/>
  <c r="JR556" i="4" s="1"/>
  <c r="QM2294" i="1"/>
  <c r="JR557" i="4" s="1"/>
  <c r="QK2325" i="1" a="1"/>
  <c r="QM2320" i="1" a="1"/>
  <c r="QM2320" i="1" s="1"/>
  <c r="QM2287" i="1"/>
  <c r="JR549" i="4" s="1"/>
  <c r="QM2286" i="1"/>
  <c r="JR548" i="4" s="1"/>
  <c r="QM2289" i="1"/>
  <c r="JR551" i="4" s="1"/>
  <c r="QM2288" i="1"/>
  <c r="JR550" i="4" s="1"/>
  <c r="PQ2313" i="1" a="1"/>
  <c r="QJ2417" i="2" l="1" a="1"/>
  <c r="QI2421" i="2" a="1"/>
  <c r="QH2426" i="2" a="1"/>
  <c r="PN2437" i="2"/>
  <c r="PN2443" i="2"/>
  <c r="PN2442" i="2"/>
  <c r="PN2441" i="2"/>
  <c r="PN2438" i="2"/>
  <c r="PN2440" i="2"/>
  <c r="PQ2452" i="2" s="1" a="1"/>
  <c r="PN2436" i="2"/>
  <c r="PK2452" i="2" s="1" a="1"/>
  <c r="PN2439" i="2"/>
  <c r="KD557" i="4"/>
  <c r="KL557" i="4" s="1"/>
  <c r="KH557" i="4"/>
  <c r="KP557" i="4" s="1"/>
  <c r="KF556" i="4"/>
  <c r="KN556" i="4" s="1"/>
  <c r="KJ556" i="4"/>
  <c r="KR556" i="4" s="1"/>
  <c r="KD556" i="4"/>
  <c r="KL556" i="4" s="1"/>
  <c r="KH556" i="4"/>
  <c r="KP556" i="4" s="1"/>
  <c r="KF554" i="4"/>
  <c r="KN554" i="4" s="1"/>
  <c r="KJ554" i="4"/>
  <c r="KR554" i="4" s="1"/>
  <c r="KE557" i="4"/>
  <c r="KM557" i="4" s="1"/>
  <c r="KI557" i="4"/>
  <c r="KQ557" i="4" s="1"/>
  <c r="KD554" i="4"/>
  <c r="KL554" i="4" s="1"/>
  <c r="KH554" i="4"/>
  <c r="KP554" i="4" s="1"/>
  <c r="KT554" i="4" s="1" a="1"/>
  <c r="KD548" i="4"/>
  <c r="KL548" i="4" s="1"/>
  <c r="KH548" i="4"/>
  <c r="KP548" i="4" s="1"/>
  <c r="KT548" i="4" s="1" a="1"/>
  <c r="KD555" i="4"/>
  <c r="KL555" i="4" s="1"/>
  <c r="KH555" i="4"/>
  <c r="KP555" i="4" s="1"/>
  <c r="KF557" i="4"/>
  <c r="KN557" i="4" s="1"/>
  <c r="KJ557" i="4"/>
  <c r="KR557" i="4" s="1"/>
  <c r="KD550" i="4"/>
  <c r="KL550" i="4" s="1"/>
  <c r="KH550" i="4"/>
  <c r="KP550" i="4" s="1"/>
  <c r="KE554" i="4"/>
  <c r="KM554" i="4" s="1"/>
  <c r="KI554" i="4"/>
  <c r="KQ554" i="4" s="1"/>
  <c r="KE555" i="4"/>
  <c r="KM555" i="4" s="1"/>
  <c r="KI555" i="4"/>
  <c r="KQ555" i="4" s="1"/>
  <c r="KE556" i="4"/>
  <c r="KM556" i="4" s="1"/>
  <c r="KI556" i="4"/>
  <c r="KQ556" i="4" s="1"/>
  <c r="KD551" i="4"/>
  <c r="KL551" i="4" s="1"/>
  <c r="KH551" i="4"/>
  <c r="KP551" i="4" s="1"/>
  <c r="KD549" i="4"/>
  <c r="KL549" i="4" s="1"/>
  <c r="KH549" i="4"/>
  <c r="KP549" i="4" s="1"/>
  <c r="KF555" i="4"/>
  <c r="KN555" i="4" s="1"/>
  <c r="KJ555" i="4"/>
  <c r="KR555" i="4" s="1"/>
  <c r="PQ2313" i="1"/>
  <c r="PQ2314" i="1"/>
  <c r="PQ2315" i="1"/>
  <c r="QK2327" i="1"/>
  <c r="QK2326" i="1"/>
  <c r="QK2325" i="1"/>
  <c r="PK2455" i="2" l="1"/>
  <c r="PK2452" i="2"/>
  <c r="PK2454" i="2"/>
  <c r="PK2453" i="2"/>
  <c r="PQ2453" i="2"/>
  <c r="PQ2454" i="2"/>
  <c r="PQ2452" i="2"/>
  <c r="PQ2455" i="2"/>
  <c r="QH2429" i="2"/>
  <c r="QH2427" i="2"/>
  <c r="QH2426" i="2"/>
  <c r="QH2436" i="2" s="1" a="1"/>
  <c r="QH2433" i="2"/>
  <c r="QH2430" i="2"/>
  <c r="QH2431" i="2"/>
  <c r="QH2428" i="2"/>
  <c r="QH2432" i="2"/>
  <c r="QM2423" i="2"/>
  <c r="QI2422" i="2"/>
  <c r="QK2423" i="2"/>
  <c r="QO2421" i="2"/>
  <c r="QO2422" i="2"/>
  <c r="QK2421" i="2"/>
  <c r="QN2422" i="2"/>
  <c r="QJ2421" i="2"/>
  <c r="QM2422" i="2"/>
  <c r="QI2421" i="2"/>
  <c r="QN2423" i="2"/>
  <c r="QJ2422" i="2"/>
  <c r="QO2423" i="2"/>
  <c r="QL2423" i="2"/>
  <c r="QJ2423" i="2"/>
  <c r="QI2423" i="2"/>
  <c r="QP2422" i="2"/>
  <c r="QL2422" i="2"/>
  <c r="QK2422" i="2"/>
  <c r="QM2421" i="2"/>
  <c r="QP2423" i="2"/>
  <c r="QL2421" i="2"/>
  <c r="QN2421" i="2"/>
  <c r="QP2421" i="2"/>
  <c r="QJ2417" i="2"/>
  <c r="QJ2419" i="2"/>
  <c r="QJ2418" i="2"/>
  <c r="KU556" i="4"/>
  <c r="KU554" i="4"/>
  <c r="KV554" i="4"/>
  <c r="KT548" i="4"/>
  <c r="KV555" i="4"/>
  <c r="KT549" i="4"/>
  <c r="KU555" i="4"/>
  <c r="KT555" i="4"/>
  <c r="KV556" i="4"/>
  <c r="KT551" i="4"/>
  <c r="KT554" i="4"/>
  <c r="KU557" i="4"/>
  <c r="KT556" i="4"/>
  <c r="KT550" i="4"/>
  <c r="KV557" i="4"/>
  <c r="KT557" i="4"/>
  <c r="QM2327" i="1" a="1"/>
  <c r="QM2327" i="1" s="1"/>
  <c r="QK2330" i="1" a="1"/>
  <c r="PQ2318" i="1" a="1"/>
  <c r="RS2484" i="2" l="1" a="1"/>
  <c r="QR2417" i="2" a="1"/>
  <c r="QR2421" i="2" a="1"/>
  <c r="MG2484" i="2" a="1"/>
  <c r="QH2441" i="2"/>
  <c r="QH2440" i="2"/>
  <c r="QH2439" i="2"/>
  <c r="QH2436" i="2"/>
  <c r="QH2442" i="2"/>
  <c r="QH2438" i="2"/>
  <c r="QH2437" i="2"/>
  <c r="QH2443" i="2"/>
  <c r="PQ2318" i="1"/>
  <c r="PQ2319" i="1"/>
  <c r="PQ2320" i="1"/>
  <c r="QK2332" i="1"/>
  <c r="QK2331" i="1"/>
  <c r="QK2330" i="1"/>
  <c r="QU2423" i="2" l="1"/>
  <c r="QY2421" i="2"/>
  <c r="QS2423" i="2"/>
  <c r="QW2421" i="2"/>
  <c r="QW2422" i="2"/>
  <c r="QS2421" i="2"/>
  <c r="QV2422" i="2"/>
  <c r="QR2421" i="2"/>
  <c r="QY2423" i="2"/>
  <c r="QU2422" i="2"/>
  <c r="QV2423" i="2"/>
  <c r="QR2422" i="2"/>
  <c r="QW2423" i="2"/>
  <c r="QT2423" i="2"/>
  <c r="QR2423" i="2"/>
  <c r="QY2422" i="2"/>
  <c r="QX2422" i="2"/>
  <c r="QT2422" i="2"/>
  <c r="QS2422" i="2"/>
  <c r="QU2421" i="2"/>
  <c r="QX2423" i="2"/>
  <c r="QX2421" i="2"/>
  <c r="QV2421" i="2"/>
  <c r="QT2421" i="2"/>
  <c r="QE2452" i="2" a="1"/>
  <c r="QR2419" i="2"/>
  <c r="QR2417" i="2"/>
  <c r="QR2418" i="2"/>
  <c r="QK2452" i="2" a="1"/>
  <c r="MG2485" i="2"/>
  <c r="MG2484" i="2"/>
  <c r="MG2486" i="2"/>
  <c r="MG2487" i="2"/>
  <c r="RS2487" i="2"/>
  <c r="RS2484" i="2"/>
  <c r="RS2486" i="2"/>
  <c r="RS2485" i="2"/>
  <c r="QK2340" i="1" a="1"/>
  <c r="QH2335" i="1" a="1"/>
  <c r="QH2335" i="1" s="1"/>
  <c r="QH2338" i="1" s="1"/>
  <c r="QH2341" i="1" s="1" a="1"/>
  <c r="QH2341" i="1" s="1"/>
  <c r="QH2344" i="1" s="1" a="1"/>
  <c r="PS2320" i="1" a="1"/>
  <c r="PS2320" i="1" s="1"/>
  <c r="QO2320" i="1" s="1"/>
  <c r="JP587" i="4" s="1"/>
  <c r="PQ2325" i="1" a="1"/>
  <c r="SB2503" i="2" l="1" a="1"/>
  <c r="SB2503" i="2" s="1"/>
  <c r="SC2548" i="2" s="1" a="1"/>
  <c r="SC2548" i="2" s="1"/>
  <c r="RU2500" i="2" a="1"/>
  <c r="RQ2503" i="2" a="1"/>
  <c r="RQ2503" i="2" s="1"/>
  <c r="RS2548" i="2" s="1" a="1"/>
  <c r="RS2548" i="2" s="1"/>
  <c r="RF2503" i="2" a="1"/>
  <c r="RF2503" i="2" s="1"/>
  <c r="RI2548" i="2" s="1" a="1"/>
  <c r="RI2548" i="2" s="1"/>
  <c r="RJ2500" i="2" a="1"/>
  <c r="SF2500" i="2" a="1"/>
  <c r="LT2503" i="2" a="1"/>
  <c r="LT2503" i="2" s="1"/>
  <c r="LW2548" i="2" s="1" a="1"/>
  <c r="LW2548" i="2" s="1"/>
  <c r="MI2500" i="2" a="1"/>
  <c r="MP2503" i="2" a="1"/>
  <c r="MP2503" i="2" s="1"/>
  <c r="MQ2548" i="2" s="1" a="1"/>
  <c r="MQ2548" i="2" s="1"/>
  <c r="MT2500" i="2" a="1"/>
  <c r="ME2503" i="2" a="1"/>
  <c r="ME2503" i="2" s="1"/>
  <c r="MG2548" i="2" s="1" a="1"/>
  <c r="MG2548" i="2" s="1"/>
  <c r="LX2500" i="2" a="1"/>
  <c r="QK2455" i="2"/>
  <c r="QK2454" i="2"/>
  <c r="QK2453" i="2"/>
  <c r="QK2452" i="2"/>
  <c r="TC2484" i="2" s="1" a="1"/>
  <c r="QE2455" i="2"/>
  <c r="QE2453" i="2"/>
  <c r="QE2452" i="2"/>
  <c r="QE2454" i="2"/>
  <c r="JX587" i="4"/>
  <c r="KB587" i="4" s="1"/>
  <c r="JV587" i="4"/>
  <c r="PQ2327" i="1"/>
  <c r="PQ2326" i="1"/>
  <c r="PQ2325" i="1"/>
  <c r="QH2346" i="1"/>
  <c r="QH2344" i="1"/>
  <c r="QL2340" i="1" s="1" a="1"/>
  <c r="QH2345" i="1"/>
  <c r="QK2342" i="1"/>
  <c r="QK2341" i="1"/>
  <c r="QK2340" i="1"/>
  <c r="MT2501" i="2" l="1"/>
  <c r="MT2500" i="2"/>
  <c r="MT2502" i="2"/>
  <c r="MT2503" i="2"/>
  <c r="NQ2484" i="2" a="1"/>
  <c r="SF2503" i="2"/>
  <c r="SF2502" i="2"/>
  <c r="SF2501" i="2"/>
  <c r="SF2500" i="2"/>
  <c r="RJ2503" i="2"/>
  <c r="RJ2502" i="2"/>
  <c r="RJ2501" i="2"/>
  <c r="RJ2500" i="2"/>
  <c r="SC2557" i="2" a="1"/>
  <c r="SC2557" i="2" s="1"/>
  <c r="SC2568" i="2" s="1"/>
  <c r="SC2577" i="2" s="1" a="1"/>
  <c r="SC2577" i="2" s="1"/>
  <c r="SC2580" i="2" s="1"/>
  <c r="RI2557" i="2"/>
  <c r="RI2568" i="2" s="1"/>
  <c r="RI2577" i="2" s="1"/>
  <c r="RI2580" i="2" s="1"/>
  <c r="RS2557" i="2"/>
  <c r="RS2568" i="2" s="1"/>
  <c r="RS2577" i="2" s="1" a="1"/>
  <c r="RS2577" i="2" s="1"/>
  <c r="RS2580" i="2" s="1"/>
  <c r="LX2503" i="2"/>
  <c r="LX2502" i="2"/>
  <c r="LX2501" i="2"/>
  <c r="LX2500" i="2"/>
  <c r="MG2557" i="2"/>
  <c r="MG2568" i="2" s="1"/>
  <c r="MG2577" i="2" s="1" a="1"/>
  <c r="MG2577" i="2" s="1"/>
  <c r="MG2580" i="2" s="1"/>
  <c r="MQ2557" i="2" a="1"/>
  <c r="MQ2557" i="2" s="1"/>
  <c r="MQ2568" i="2" s="1"/>
  <c r="MQ2577" i="2" s="1" a="1"/>
  <c r="MQ2577" i="2" s="1"/>
  <c r="MQ2580" i="2" s="1"/>
  <c r="LW2557" i="2"/>
  <c r="LW2568" i="2" s="1"/>
  <c r="LW2577" i="2" s="1"/>
  <c r="LW2580" i="2" s="1"/>
  <c r="RU2501" i="2"/>
  <c r="RU2500" i="2"/>
  <c r="RU2502" i="2"/>
  <c r="RU2503" i="2"/>
  <c r="MI2503" i="2"/>
  <c r="MI2500" i="2"/>
  <c r="MI2502" i="2"/>
  <c r="MI2501" i="2"/>
  <c r="TC2485" i="2"/>
  <c r="TC2486" i="2"/>
  <c r="TC2484" i="2"/>
  <c r="TC2487" i="2"/>
  <c r="JZ587" i="4"/>
  <c r="QL2342" i="1"/>
  <c r="QL2340" i="1"/>
  <c r="QK2350" i="1" s="1" a="1"/>
  <c r="QL2341" i="1"/>
  <c r="PS2327" i="1" a="1"/>
  <c r="PS2327" i="1" s="1"/>
  <c r="QO2327" i="1" s="1"/>
  <c r="JP591" i="4" s="1"/>
  <c r="PQ2330" i="1" a="1"/>
  <c r="MN2589" i="2" l="1" a="1"/>
  <c r="MT2589" i="2" a="1"/>
  <c r="TE2500" i="2" a="1"/>
  <c r="SP2503" i="2" a="1"/>
  <c r="SP2503" i="2" s="1"/>
  <c r="SS2548" i="2" s="1"/>
  <c r="TA2503" i="2" a="1"/>
  <c r="TA2503" i="2" s="1"/>
  <c r="TC2548" i="2" s="1"/>
  <c r="ST2500" i="2" a="1"/>
  <c r="TP2500" i="2" a="1"/>
  <c r="TL2503" i="2" a="1"/>
  <c r="TL2503" i="2" s="1"/>
  <c r="TM2548" i="2" s="1"/>
  <c r="NQ2487" i="2"/>
  <c r="NQ2486" i="2"/>
  <c r="NQ2485" i="2"/>
  <c r="NQ2484" i="2"/>
  <c r="RV2589" i="2" a="1"/>
  <c r="RP2589" i="2" a="1"/>
  <c r="LT2589" i="2" a="1"/>
  <c r="LZ2589" i="2" a="1"/>
  <c r="RF2589" i="2" a="1"/>
  <c r="RL2589" i="2" a="1"/>
  <c r="RZ2589" i="2" a="1"/>
  <c r="SF2589" i="2" a="1"/>
  <c r="MD2589" i="2" a="1"/>
  <c r="MJ2589" i="2" a="1"/>
  <c r="JV591" i="4"/>
  <c r="JX591" i="4"/>
  <c r="KB591" i="4" s="1"/>
  <c r="KD587" i="4"/>
  <c r="QK2352" i="1"/>
  <c r="QK2351" i="1"/>
  <c r="QK2350" i="1"/>
  <c r="PQ2332" i="1"/>
  <c r="PQ2331" i="1"/>
  <c r="PQ2330" i="1"/>
  <c r="TP2501" i="2" l="1"/>
  <c r="TP2503" i="2"/>
  <c r="TP2502" i="2"/>
  <c r="TP2500" i="2"/>
  <c r="UW2655" i="2" s="1" a="1"/>
  <c r="ST2502" i="2"/>
  <c r="ST2501" i="2"/>
  <c r="ST2500" i="2"/>
  <c r="ST2503" i="2"/>
  <c r="SF2592" i="2"/>
  <c r="SF2591" i="2"/>
  <c r="SF2590" i="2"/>
  <c r="SF2589" i="2"/>
  <c r="RL2592" i="2"/>
  <c r="RL2591" i="2"/>
  <c r="RL2590" i="2"/>
  <c r="RL2589" i="2"/>
  <c r="TC2557" i="2"/>
  <c r="TC2568" i="2" s="1"/>
  <c r="TC2577" i="2" s="1" a="1"/>
  <c r="TC2577" i="2" s="1"/>
  <c r="TC2580" i="2" s="1"/>
  <c r="TM2557" i="2" a="1"/>
  <c r="TM2557" i="2" s="1"/>
  <c r="TM2568" i="2" s="1"/>
  <c r="TM2577" i="2" s="1" a="1"/>
  <c r="TM2577" i="2" s="1"/>
  <c r="TM2580" i="2" s="1"/>
  <c r="SS2557" i="2"/>
  <c r="SS2568" i="2" s="1"/>
  <c r="SS2577" i="2" s="1" a="1"/>
  <c r="SS2577" i="2" s="1"/>
  <c r="SS2580" i="2" s="1"/>
  <c r="LT2592" i="2"/>
  <c r="LT2590" i="2"/>
  <c r="LT2589" i="2"/>
  <c r="LT2591" i="2"/>
  <c r="TE2500" i="2"/>
  <c r="TM2655" i="2" s="1" a="1"/>
  <c r="TE2501" i="2"/>
  <c r="TE2502" i="2"/>
  <c r="TE2503" i="2"/>
  <c r="RZ2591" i="2"/>
  <c r="RZ2590" i="2"/>
  <c r="RZ2589" i="2"/>
  <c r="RZ2592" i="2"/>
  <c r="RV2589" i="2"/>
  <c r="RV2590" i="2"/>
  <c r="RV2592" i="2"/>
  <c r="RV2591" i="2"/>
  <c r="LZ2592" i="2"/>
  <c r="LZ2591" i="2"/>
  <c r="LZ2590" i="2"/>
  <c r="LZ2589" i="2"/>
  <c r="MJ2589" i="2"/>
  <c r="MJ2590" i="2"/>
  <c r="MJ2592" i="2"/>
  <c r="MJ2591" i="2"/>
  <c r="NO2503" i="2" a="1"/>
  <c r="NO2503" i="2" s="1"/>
  <c r="NQ2548" i="2" s="1"/>
  <c r="NH2500" i="2" a="1"/>
  <c r="NS2500" i="2" a="1"/>
  <c r="NZ2503" i="2" a="1"/>
  <c r="NZ2503" i="2" s="1"/>
  <c r="OA2548" i="2" s="1"/>
  <c r="OD2500" i="2" a="1"/>
  <c r="ND2503" i="2" a="1"/>
  <c r="ND2503" i="2" s="1"/>
  <c r="NG2548" i="2" s="1"/>
  <c r="MT2592" i="2"/>
  <c r="MT2591" i="2"/>
  <c r="MT2590" i="2"/>
  <c r="MT2589" i="2"/>
  <c r="RF2592" i="2"/>
  <c r="RF2590" i="2"/>
  <c r="RF2589" i="2"/>
  <c r="RF2591" i="2"/>
  <c r="RP2592" i="2"/>
  <c r="RP2591" i="2"/>
  <c r="RP2590" i="2"/>
  <c r="RP2589" i="2"/>
  <c r="MD2592" i="2"/>
  <c r="MD2591" i="2"/>
  <c r="MD2590" i="2"/>
  <c r="MD2589" i="2"/>
  <c r="MN2591" i="2"/>
  <c r="MN2589" i="2"/>
  <c r="MN2592" i="2"/>
  <c r="MN2590" i="2"/>
  <c r="JZ591" i="4"/>
  <c r="QK2355" i="1" a="1"/>
  <c r="QH2355" i="1" a="1"/>
  <c r="QH2355" i="1" s="1"/>
  <c r="QL2355" i="1" s="1" a="1"/>
  <c r="PQ2340" i="1" a="1"/>
  <c r="PN2335" i="1" a="1"/>
  <c r="PN2335" i="1" s="1"/>
  <c r="PN2338" i="1" s="1"/>
  <c r="PN2341" i="1" s="1" a="1"/>
  <c r="PN2341" i="1" s="1"/>
  <c r="PN2344" i="1" s="1" a="1"/>
  <c r="TM2658" i="2" l="1"/>
  <c r="TM2657" i="2"/>
  <c r="TM2656" i="2"/>
  <c r="TM2655" i="2"/>
  <c r="TM2661" i="2" s="1" a="1"/>
  <c r="OD2501" i="2"/>
  <c r="OD2502" i="2"/>
  <c r="OD2500" i="2"/>
  <c r="OD2503" i="2"/>
  <c r="LW2655" i="2" a="1"/>
  <c r="SC2655" i="2" a="1"/>
  <c r="NS2503" i="2"/>
  <c r="NS2502" i="2"/>
  <c r="NS2501" i="2"/>
  <c r="NS2500" i="2"/>
  <c r="TJ2589" i="2" a="1"/>
  <c r="TP2589" i="2" a="1"/>
  <c r="TF2589" i="2" a="1"/>
  <c r="SZ2589" i="2" a="1"/>
  <c r="NH2503" i="2"/>
  <c r="NH2502" i="2"/>
  <c r="NH2501" i="2"/>
  <c r="NH2500" i="2"/>
  <c r="MQ2655" i="2" s="1" a="1"/>
  <c r="UW2658" i="2"/>
  <c r="UW2657" i="2"/>
  <c r="UW2656" i="2"/>
  <c r="UW2655" i="2"/>
  <c r="SP2589" i="2" a="1"/>
  <c r="SV2589" i="2" a="1"/>
  <c r="RI2655" i="2" a="1"/>
  <c r="OA2557" i="2" a="1"/>
  <c r="OA2557" i="2" s="1"/>
  <c r="OA2568" i="2" s="1"/>
  <c r="OA2577" i="2" s="1" a="1"/>
  <c r="OA2577" i="2" s="1"/>
  <c r="OA2580" i="2" s="1"/>
  <c r="NG2557" i="2"/>
  <c r="NG2568" i="2" s="1"/>
  <c r="NG2577" i="2" s="1" a="1"/>
  <c r="NG2577" i="2" s="1"/>
  <c r="NG2580" i="2" s="1"/>
  <c r="NQ2557" i="2"/>
  <c r="NQ2568" i="2" s="1"/>
  <c r="NQ2577" i="2" s="1" a="1"/>
  <c r="NQ2577" i="2" s="1"/>
  <c r="NQ2580" i="2" s="1"/>
  <c r="KD591" i="4"/>
  <c r="PN2346" i="1"/>
  <c r="PN2345" i="1"/>
  <c r="PN2344" i="1"/>
  <c r="PR2340" i="1" s="1" a="1"/>
  <c r="PQ2342" i="1"/>
  <c r="PQ2340" i="1"/>
  <c r="PQ2341" i="1"/>
  <c r="QL2357" i="1"/>
  <c r="QL2355" i="1"/>
  <c r="QL2356" i="1"/>
  <c r="QK2357" i="1"/>
  <c r="QK2355" i="1"/>
  <c r="QK2356" i="1"/>
  <c r="RI2658" i="2" l="1"/>
  <c r="RI2657" i="2"/>
  <c r="RI2656" i="2"/>
  <c r="RI2655" i="2"/>
  <c r="RI2661" i="2" s="1" a="1"/>
  <c r="PK2655" i="2" a="1"/>
  <c r="MQ2657" i="2"/>
  <c r="MQ2656" i="2"/>
  <c r="MQ2655" i="2"/>
  <c r="MQ2661" i="2" s="1" a="1"/>
  <c r="MQ2658" i="2"/>
  <c r="SZ2592" i="2"/>
  <c r="SZ2591" i="2"/>
  <c r="SZ2590" i="2"/>
  <c r="SZ2589" i="2"/>
  <c r="NX2589" i="2" a="1"/>
  <c r="OD2589" i="2" a="1"/>
  <c r="SV2592" i="2"/>
  <c r="SV2591" i="2"/>
  <c r="SV2590" i="2"/>
  <c r="SV2589" i="2"/>
  <c r="RS2655" i="2" s="1" a="1"/>
  <c r="TF2589" i="2"/>
  <c r="TF2590" i="2"/>
  <c r="TF2592" i="2"/>
  <c r="TF2591" i="2"/>
  <c r="TP2592" i="2"/>
  <c r="TP2591" i="2"/>
  <c r="TP2590" i="2"/>
  <c r="TP2589" i="2"/>
  <c r="SC2658" i="2"/>
  <c r="SC2657" i="2"/>
  <c r="SC2656" i="2"/>
  <c r="SC2655" i="2"/>
  <c r="SC2661" i="2" s="1" a="1"/>
  <c r="TJ2591" i="2"/>
  <c r="TJ2590" i="2"/>
  <c r="TJ2589" i="2"/>
  <c r="TJ2592" i="2"/>
  <c r="TM2661" i="2"/>
  <c r="TM2664" i="2"/>
  <c r="TM2663" i="2"/>
  <c r="TM2662" i="2"/>
  <c r="UW2661" i="2" a="1"/>
  <c r="OA2655" i="2" a="1"/>
  <c r="SP2592" i="2"/>
  <c r="SP2591" i="2"/>
  <c r="SP2590" i="2"/>
  <c r="SP2589" i="2"/>
  <c r="NT2589" i="2" a="1"/>
  <c r="NN2589" i="2" a="1"/>
  <c r="LW2655" i="2"/>
  <c r="LW2661" i="2" s="1" a="1"/>
  <c r="LW2656" i="2"/>
  <c r="LW2658" i="2"/>
  <c r="LW2657" i="2"/>
  <c r="ND2589" i="2" a="1"/>
  <c r="NJ2589" i="2" a="1"/>
  <c r="PR2342" i="1"/>
  <c r="PR2340" i="1"/>
  <c r="PR2341" i="1"/>
  <c r="QH2359" i="1" a="1"/>
  <c r="PQ2350" i="1" a="1"/>
  <c r="MQ2664" i="2" l="1"/>
  <c r="MQ2663" i="2"/>
  <c r="MQ2662" i="2"/>
  <c r="MQ2661" i="2"/>
  <c r="NN2592" i="2"/>
  <c r="NN2591" i="2"/>
  <c r="NN2590" i="2"/>
  <c r="NN2589" i="2"/>
  <c r="SC2661" i="2"/>
  <c r="SC2664" i="2"/>
  <c r="SC2663" i="2"/>
  <c r="SC2662" i="2"/>
  <c r="NT2589" i="2"/>
  <c r="NT2590" i="2"/>
  <c r="NT2592" i="2"/>
  <c r="NT2591" i="2"/>
  <c r="RS2658" i="2"/>
  <c r="RS2657" i="2"/>
  <c r="RS2656" i="2"/>
  <c r="RS2655" i="2"/>
  <c r="RS2661" i="2" s="1" a="1"/>
  <c r="PK2656" i="2"/>
  <c r="PK2655" i="2"/>
  <c r="PK2657" i="2"/>
  <c r="PK2658" i="2"/>
  <c r="SS2655" i="2" a="1"/>
  <c r="RI2663" i="2"/>
  <c r="RI2662" i="2"/>
  <c r="RI2661" i="2"/>
  <c r="RI2664" i="2"/>
  <c r="TN2666" i="2" a="1"/>
  <c r="TM2671" i="2" a="1"/>
  <c r="TO2661" i="2" a="1"/>
  <c r="NJ2592" i="2"/>
  <c r="NJ2591" i="2"/>
  <c r="NJ2590" i="2"/>
  <c r="NJ2589" i="2"/>
  <c r="MG2655" i="2" s="1" a="1"/>
  <c r="OD2592" i="2"/>
  <c r="OD2591" i="2"/>
  <c r="OD2590" i="2"/>
  <c r="OD2589" i="2"/>
  <c r="PA2655" i="2" s="1" a="1"/>
  <c r="TC2655" i="2" a="1"/>
  <c r="OA2658" i="2"/>
  <c r="OA2655" i="2"/>
  <c r="OA2656" i="2"/>
  <c r="OA2657" i="2"/>
  <c r="ND2592" i="2"/>
  <c r="ND2590" i="2"/>
  <c r="ND2589" i="2"/>
  <c r="NG2655" i="2" s="1" a="1"/>
  <c r="ND2591" i="2"/>
  <c r="NX2591" i="2"/>
  <c r="NX2590" i="2"/>
  <c r="NX2589" i="2"/>
  <c r="NX2592" i="2"/>
  <c r="LW2663" i="2"/>
  <c r="LW2662" i="2"/>
  <c r="LW2661" i="2"/>
  <c r="LW2664" i="2"/>
  <c r="UW2664" i="2"/>
  <c r="UW2663" i="2"/>
  <c r="UW2662" i="2"/>
  <c r="UW2661" i="2"/>
  <c r="UM2655" i="2" a="1"/>
  <c r="PQ2350" i="1"/>
  <c r="PQ2351" i="1"/>
  <c r="PQ2352" i="1"/>
  <c r="QH2361" i="1"/>
  <c r="QH2359" i="1"/>
  <c r="QH2364" i="1" s="1" a="1"/>
  <c r="QH2360" i="1"/>
  <c r="LW2671" i="2" l="1" a="1"/>
  <c r="LY2661" i="2" a="1"/>
  <c r="LX2666" i="2" a="1"/>
  <c r="TO2669" i="2"/>
  <c r="TP2668" i="2"/>
  <c r="TN2668" i="2"/>
  <c r="TP2666" i="2"/>
  <c r="TP2667" i="2"/>
  <c r="TO2667" i="2"/>
  <c r="TP2669" i="2"/>
  <c r="TN2669" i="2"/>
  <c r="TO2668" i="2"/>
  <c r="TN2667" i="2"/>
  <c r="TO2666" i="2"/>
  <c r="TN2666" i="2"/>
  <c r="PK2661" i="2" a="1"/>
  <c r="RS2664" i="2"/>
  <c r="RS2661" i="2"/>
  <c r="RS2662" i="2"/>
  <c r="RS2663" i="2"/>
  <c r="TC2655" i="2"/>
  <c r="TC2661" i="2" s="1" a="1"/>
  <c r="TC2656" i="2"/>
  <c r="TC2658" i="2"/>
  <c r="TC2657" i="2"/>
  <c r="PA2658" i="2"/>
  <c r="PA2657" i="2"/>
  <c r="PA2656" i="2"/>
  <c r="PA2655" i="2"/>
  <c r="PA2661" i="2" s="1" a="1"/>
  <c r="RJ2666" i="2" a="1"/>
  <c r="RI2671" i="2" a="1"/>
  <c r="RK2661" i="2" a="1"/>
  <c r="NG2658" i="2"/>
  <c r="NG2657" i="2"/>
  <c r="NG2656" i="2"/>
  <c r="NG2655" i="2"/>
  <c r="NG2661" i="2" s="1" a="1"/>
  <c r="TM2673" i="2"/>
  <c r="TM2671" i="2"/>
  <c r="TM2672" i="2"/>
  <c r="MQ2671" i="2" a="1"/>
  <c r="MR2666" i="2" a="1"/>
  <c r="MS2661" i="2" a="1"/>
  <c r="MG2658" i="2"/>
  <c r="MG2657" i="2"/>
  <c r="MG2656" i="2"/>
  <c r="MG2655" i="2"/>
  <c r="MG2661" i="2" s="1" a="1"/>
  <c r="SC2671" i="2" a="1"/>
  <c r="SE2661" i="2" a="1"/>
  <c r="SD2666" i="2" a="1"/>
  <c r="TO2664" i="2"/>
  <c r="TO2661" i="2"/>
  <c r="TO2663" i="2"/>
  <c r="TO2662" i="2"/>
  <c r="UM2657" i="2"/>
  <c r="UM2656" i="2"/>
  <c r="UM2655" i="2"/>
  <c r="UM2658" i="2"/>
  <c r="OA2661" i="2" a="1"/>
  <c r="UY2661" i="2" a="1"/>
  <c r="UX2666" i="2" a="1"/>
  <c r="UW2671" i="2" a="1"/>
  <c r="SS2658" i="2"/>
  <c r="SS2657" i="2"/>
  <c r="SS2656" i="2"/>
  <c r="SS2655" i="2"/>
  <c r="SS2661" i="2" s="1" a="1"/>
  <c r="NQ2655" i="2" a="1"/>
  <c r="QH2366" i="1"/>
  <c r="QH2365" i="1"/>
  <c r="QH2364" i="1"/>
  <c r="PN2355" i="1" a="1"/>
  <c r="PN2355" i="1" s="1"/>
  <c r="PR2355" i="1" s="1" a="1"/>
  <c r="PQ2355" i="1" a="1"/>
  <c r="SE2667" i="2" l="1"/>
  <c r="SF2666" i="2"/>
  <c r="SF2668" i="2"/>
  <c r="SD2667" i="2"/>
  <c r="SE2666" i="2"/>
  <c r="SF2669" i="2"/>
  <c r="SE2669" i="2"/>
  <c r="SD2669" i="2"/>
  <c r="SE2668" i="2"/>
  <c r="SD2668" i="2"/>
  <c r="SF2667" i="2"/>
  <c r="SD2666" i="2"/>
  <c r="VJ2666" i="2" s="1" a="1"/>
  <c r="NG2661" i="2"/>
  <c r="NG2662" i="2"/>
  <c r="NG2664" i="2"/>
  <c r="NG2663" i="2"/>
  <c r="SC2673" i="2"/>
  <c r="SC2671" i="2"/>
  <c r="SC2672" i="2"/>
  <c r="UY2664" i="2"/>
  <c r="UY2661" i="2"/>
  <c r="UY2662" i="2"/>
  <c r="UY2663" i="2"/>
  <c r="MG2664" i="2"/>
  <c r="MG2661" i="2"/>
  <c r="MG2663" i="2"/>
  <c r="MG2662" i="2"/>
  <c r="UM2661" i="2" a="1"/>
  <c r="RK2662" i="2"/>
  <c r="RK2664" i="2"/>
  <c r="RK2663" i="2"/>
  <c r="RK2661" i="2"/>
  <c r="RI2673" i="2"/>
  <c r="RI2672" i="2"/>
  <c r="RI2671" i="2"/>
  <c r="PQ2763" i="2" s="1" a="1"/>
  <c r="RT2666" i="2" a="1"/>
  <c r="RS2671" i="2" a="1"/>
  <c r="RU2661" i="2" a="1"/>
  <c r="UX2668" i="2"/>
  <c r="UY2667" i="2"/>
  <c r="UZ2666" i="2"/>
  <c r="UY2669" i="2"/>
  <c r="UZ2668" i="2"/>
  <c r="UY2668" i="2"/>
  <c r="UX2666" i="2"/>
  <c r="UZ2669" i="2"/>
  <c r="UX2669" i="2"/>
  <c r="UZ2667" i="2"/>
  <c r="UX2667" i="2"/>
  <c r="UY2666" i="2"/>
  <c r="NQ2658" i="2"/>
  <c r="NQ2657" i="2"/>
  <c r="NQ2656" i="2"/>
  <c r="NQ2655" i="2"/>
  <c r="MS2664" i="2"/>
  <c r="MS2663" i="2"/>
  <c r="MS2662" i="2"/>
  <c r="MS2661" i="2"/>
  <c r="RJ2668" i="2"/>
  <c r="RK2667" i="2"/>
  <c r="RK2669" i="2"/>
  <c r="RK2666" i="2"/>
  <c r="RJ2666" i="2"/>
  <c r="RL2669" i="2"/>
  <c r="RJ2669" i="2"/>
  <c r="RL2668" i="2"/>
  <c r="RK2668" i="2"/>
  <c r="RL2666" i="2"/>
  <c r="RJ2667" i="2"/>
  <c r="RL2667" i="2"/>
  <c r="MT2668" i="2"/>
  <c r="MR2668" i="2"/>
  <c r="MR2666" i="2"/>
  <c r="MS2667" i="2"/>
  <c r="MT2666" i="2"/>
  <c r="MS2666" i="2"/>
  <c r="MT2669" i="2"/>
  <c r="MS2669" i="2"/>
  <c r="MR2669" i="2"/>
  <c r="MR2667" i="2"/>
  <c r="MS2668" i="2"/>
  <c r="MT2667" i="2"/>
  <c r="PA2661" i="2"/>
  <c r="PA2662" i="2"/>
  <c r="PA2664" i="2"/>
  <c r="PA2663" i="2"/>
  <c r="PK2661" i="2"/>
  <c r="PK2664" i="2"/>
  <c r="PK2663" i="2"/>
  <c r="PK2662" i="2"/>
  <c r="SE2664" i="2"/>
  <c r="SE2663" i="2"/>
  <c r="SE2662" i="2"/>
  <c r="SE2661" i="2"/>
  <c r="VJ2661" i="2" s="1" a="1"/>
  <c r="MQ2673" i="2"/>
  <c r="MQ2672" i="2"/>
  <c r="MQ2671" i="2"/>
  <c r="LY2669" i="2"/>
  <c r="LZ2668" i="2"/>
  <c r="LX2666" i="2"/>
  <c r="LZ2669" i="2"/>
  <c r="LX2669" i="2"/>
  <c r="LY2668" i="2"/>
  <c r="LX2668" i="2"/>
  <c r="LZ2667" i="2"/>
  <c r="LY2667" i="2"/>
  <c r="LX2667" i="2"/>
  <c r="LZ2666" i="2"/>
  <c r="LY2666" i="2"/>
  <c r="UW2673" i="2"/>
  <c r="UW2672" i="2"/>
  <c r="UW2671" i="2"/>
  <c r="OA2664" i="2"/>
  <c r="OA2663" i="2"/>
  <c r="OA2662" i="2"/>
  <c r="OA2661" i="2"/>
  <c r="LY2664" i="2"/>
  <c r="LY2663" i="2"/>
  <c r="LY2662" i="2"/>
  <c r="LY2661" i="2"/>
  <c r="TC2664" i="2"/>
  <c r="TC2663" i="2"/>
  <c r="TC2662" i="2"/>
  <c r="TC2661" i="2"/>
  <c r="SS2664" i="2"/>
  <c r="SS2663" i="2"/>
  <c r="SS2662" i="2"/>
  <c r="SS2661" i="2"/>
  <c r="LW2673" i="2"/>
  <c r="LW2671" i="2"/>
  <c r="LW2672" i="2"/>
  <c r="PQ2356" i="1"/>
  <c r="PQ2357" i="1"/>
  <c r="PQ2355" i="1"/>
  <c r="QH2375" i="1" a="1"/>
  <c r="QC2373" i="1" a="1"/>
  <c r="PR2357" i="1"/>
  <c r="PR2356" i="1"/>
  <c r="PR2355" i="1"/>
  <c r="VJ2667" i="2" l="1"/>
  <c r="VK2666" i="2"/>
  <c r="VL2669" i="2"/>
  <c r="VK2668" i="2"/>
  <c r="VL2667" i="2"/>
  <c r="VK2667" i="2"/>
  <c r="VK2669" i="2"/>
  <c r="VJ2669" i="2"/>
  <c r="VL2668" i="2"/>
  <c r="VJ2668" i="2"/>
  <c r="VL2666" i="2"/>
  <c r="VJ2666" i="2"/>
  <c r="RV2667" i="2"/>
  <c r="RT2667" i="2"/>
  <c r="RT2669" i="2"/>
  <c r="RT2666" i="2"/>
  <c r="RU2668" i="2"/>
  <c r="RT2668" i="2"/>
  <c r="RU2667" i="2"/>
  <c r="RV2666" i="2"/>
  <c r="RU2666" i="2"/>
  <c r="RV2668" i="2"/>
  <c r="RV2669" i="2"/>
  <c r="RU2669" i="2"/>
  <c r="PQ2764" i="2"/>
  <c r="PQ2763" i="2"/>
  <c r="PQ2765" i="2"/>
  <c r="NQ2661" i="2" a="1"/>
  <c r="VJ2664" i="2"/>
  <c r="VJ2662" i="2"/>
  <c r="VJ2661" i="2"/>
  <c r="VJ2663" i="2"/>
  <c r="UM2664" i="2"/>
  <c r="UM2663" i="2"/>
  <c r="UM2662" i="2"/>
  <c r="UM2661" i="2"/>
  <c r="SU2661" i="2" a="1"/>
  <c r="ST2666" i="2" a="1"/>
  <c r="SS2671" i="2" a="1"/>
  <c r="PM2661" i="2" a="1"/>
  <c r="PL2666" i="2" a="1"/>
  <c r="PK2671" i="2" a="1"/>
  <c r="OC2661" i="2" a="1"/>
  <c r="OB2666" i="2" a="1"/>
  <c r="OA2671" i="2" a="1"/>
  <c r="TD2666" i="2" a="1"/>
  <c r="TC2671" i="2" a="1"/>
  <c r="TE2661" i="2" a="1"/>
  <c r="RU2664" i="2"/>
  <c r="RU2663" i="2"/>
  <c r="RU2662" i="2"/>
  <c r="RU2661" i="2"/>
  <c r="PB2666" i="2" a="1"/>
  <c r="PC2661" i="2" a="1"/>
  <c r="PA2671" i="2" a="1"/>
  <c r="RS2673" i="2"/>
  <c r="RS2672" i="2"/>
  <c r="RS2671" i="2"/>
  <c r="MG2671" i="2" a="1"/>
  <c r="MI2661" i="2" a="1"/>
  <c r="MH2666" i="2" a="1"/>
  <c r="NG2671" i="2" a="1"/>
  <c r="NH2666" i="2" a="1"/>
  <c r="NI2661" i="2" a="1"/>
  <c r="QC2375" i="1"/>
  <c r="QC2373" i="1"/>
  <c r="QC2374" i="1"/>
  <c r="PN2359" i="1" a="1"/>
  <c r="QH2377" i="1"/>
  <c r="QH2375" i="1"/>
  <c r="QH2403" i="1" s="1" a="1"/>
  <c r="QH2376" i="1"/>
  <c r="PA2673" i="2" l="1"/>
  <c r="PA2672" i="2"/>
  <c r="PA2671" i="2"/>
  <c r="PK2673" i="2"/>
  <c r="PK2671" i="2"/>
  <c r="PK2672" i="2"/>
  <c r="PC2664" i="2"/>
  <c r="PC2663" i="2"/>
  <c r="PC2662" i="2"/>
  <c r="PC2661" i="2"/>
  <c r="PM2669" i="2"/>
  <c r="PN2668" i="2"/>
  <c r="PN2666" i="2"/>
  <c r="PM2666" i="2"/>
  <c r="PL2666" i="2"/>
  <c r="PN2669" i="2"/>
  <c r="PL2669" i="2"/>
  <c r="PM2668" i="2"/>
  <c r="PL2668" i="2"/>
  <c r="PN2667" i="2"/>
  <c r="PM2667" i="2"/>
  <c r="PL2667" i="2"/>
  <c r="OC2664" i="2"/>
  <c r="OC2663" i="2"/>
  <c r="OC2662" i="2"/>
  <c r="OC2661" i="2"/>
  <c r="NG2673" i="2"/>
  <c r="NG2672" i="2"/>
  <c r="NG2671" i="2"/>
  <c r="PM2662" i="2"/>
  <c r="PM2661" i="2"/>
  <c r="PM2663" i="2"/>
  <c r="PM2664" i="2"/>
  <c r="SS2673" i="2"/>
  <c r="SS2672" i="2"/>
  <c r="SS2671" i="2"/>
  <c r="QK2763" i="2" s="1" a="1"/>
  <c r="PB2666" i="2"/>
  <c r="PC2669" i="2"/>
  <c r="PC2667" i="2"/>
  <c r="PD2669" i="2"/>
  <c r="PB2669" i="2"/>
  <c r="PD2666" i="2"/>
  <c r="PC2666" i="2"/>
  <c r="PD2668" i="2"/>
  <c r="PC2668" i="2"/>
  <c r="PB2667" i="2"/>
  <c r="PB2668" i="2"/>
  <c r="PD2667" i="2"/>
  <c r="SV2666" i="2"/>
  <c r="ST2666" i="2"/>
  <c r="SU2669" i="2"/>
  <c r="ST2668" i="2"/>
  <c r="ST2669" i="2"/>
  <c r="SV2668" i="2"/>
  <c r="ST2667" i="2"/>
  <c r="SU2668" i="2"/>
  <c r="SV2667" i="2"/>
  <c r="SU2667" i="2"/>
  <c r="SU2666" i="2"/>
  <c r="SV2669" i="2"/>
  <c r="NQ2664" i="2"/>
  <c r="NQ2663" i="2"/>
  <c r="NQ2662" i="2"/>
  <c r="NQ2661" i="2"/>
  <c r="MG2673" i="2"/>
  <c r="MG2671" i="2"/>
  <c r="KP2667" i="2" s="1" a="1"/>
  <c r="MG2672" i="2"/>
  <c r="TE2664" i="2"/>
  <c r="TE2663" i="2"/>
  <c r="TE2662" i="2"/>
  <c r="TE2661" i="2"/>
  <c r="SU2661" i="2"/>
  <c r="VB2661" i="2" s="1" a="1"/>
  <c r="SU2662" i="2"/>
  <c r="SU2664" i="2"/>
  <c r="SU2663" i="2"/>
  <c r="NI2664" i="2"/>
  <c r="NI2663" i="2"/>
  <c r="NI2662" i="2"/>
  <c r="NI2661" i="2"/>
  <c r="TC2673" i="2"/>
  <c r="TC2672" i="2"/>
  <c r="TC2671" i="2"/>
  <c r="UO2661" i="2" a="1"/>
  <c r="UN2666" i="2" a="1"/>
  <c r="UM2671" i="2" a="1"/>
  <c r="PQ2768" i="2" a="1"/>
  <c r="MH2669" i="2"/>
  <c r="MI2668" i="2"/>
  <c r="MI2666" i="2"/>
  <c r="MJ2666" i="2"/>
  <c r="MJ2669" i="2"/>
  <c r="MI2669" i="2"/>
  <c r="MJ2668" i="2"/>
  <c r="MH2668" i="2"/>
  <c r="MJ2667" i="2"/>
  <c r="MI2667" i="2"/>
  <c r="MH2667" i="2"/>
  <c r="MH2666" i="2"/>
  <c r="TD2666" i="2"/>
  <c r="TE2669" i="2"/>
  <c r="TF2668" i="2"/>
  <c r="TE2667" i="2"/>
  <c r="TD2669" i="2"/>
  <c r="TE2666" i="2"/>
  <c r="TF2669" i="2"/>
  <c r="TE2668" i="2"/>
  <c r="TD2668" i="2"/>
  <c r="TF2666" i="2"/>
  <c r="TF2667" i="2"/>
  <c r="TD2667" i="2"/>
  <c r="OA2673" i="2"/>
  <c r="OA2672" i="2"/>
  <c r="OA2671" i="2"/>
  <c r="NH2668" i="2"/>
  <c r="NI2667" i="2"/>
  <c r="NI2669" i="2"/>
  <c r="NH2669" i="2"/>
  <c r="NJ2668" i="2"/>
  <c r="NI2668" i="2"/>
  <c r="NJ2667" i="2"/>
  <c r="NH2667" i="2"/>
  <c r="NJ2666" i="2"/>
  <c r="NI2666" i="2"/>
  <c r="NH2666" i="2"/>
  <c r="NJ2669" i="2"/>
  <c r="MI2664" i="2"/>
  <c r="MI2663" i="2"/>
  <c r="MI2662" i="2"/>
  <c r="MI2661" i="2"/>
  <c r="OD2666" i="2"/>
  <c r="OB2666" i="2"/>
  <c r="PX2666" i="2" s="1" a="1"/>
  <c r="OB2668" i="2"/>
  <c r="OD2667" i="2"/>
  <c r="OB2669" i="2"/>
  <c r="OD2668" i="2"/>
  <c r="OC2668" i="2"/>
  <c r="OC2667" i="2"/>
  <c r="OB2667" i="2"/>
  <c r="OC2666" i="2"/>
  <c r="OC2669" i="2"/>
  <c r="OD2669" i="2"/>
  <c r="QH2405" i="1"/>
  <c r="QH2404" i="1"/>
  <c r="QH2403" i="1"/>
  <c r="QH2412" i="1" s="1" a="1"/>
  <c r="PN2361" i="1"/>
  <c r="PN2360" i="1"/>
  <c r="PN2359" i="1"/>
  <c r="PN2364" i="1" s="1" a="1"/>
  <c r="QK2764" i="2" l="1"/>
  <c r="QK2763" i="2"/>
  <c r="QK2768" i="2" s="1" a="1"/>
  <c r="QK2765" i="2"/>
  <c r="VB2662" i="2"/>
  <c r="VB2661" i="2"/>
  <c r="VB2664" i="2"/>
  <c r="VB2663" i="2"/>
  <c r="PP2661" i="2" a="1"/>
  <c r="UO2664" i="2"/>
  <c r="UO2663" i="2"/>
  <c r="UO2662" i="2"/>
  <c r="UO2661" i="2"/>
  <c r="VF2661" i="2" s="1" a="1"/>
  <c r="KP2669" i="2"/>
  <c r="KP2668" i="2"/>
  <c r="KP2667" i="2"/>
  <c r="KP1568" i="2" s="1" a="1"/>
  <c r="PP2666" i="2" a="1"/>
  <c r="NR2666" i="2" a="1"/>
  <c r="NS2661" i="2" a="1"/>
  <c r="NQ2671" i="2" a="1"/>
  <c r="PY2668" i="2"/>
  <c r="PZ2667" i="2"/>
  <c r="PZ2669" i="2"/>
  <c r="PY2669" i="2"/>
  <c r="PX2669" i="2"/>
  <c r="PZ2668" i="2"/>
  <c r="PX2668" i="2"/>
  <c r="PY2667" i="2"/>
  <c r="PX2667" i="2"/>
  <c r="PZ2666" i="2"/>
  <c r="PY2666" i="2"/>
  <c r="PX2666" i="2"/>
  <c r="PQ2769" i="2"/>
  <c r="PQ2768" i="2"/>
  <c r="PQ2770" i="2"/>
  <c r="KH2667" i="2" a="1"/>
  <c r="UM2673" i="2"/>
  <c r="UM2672" i="2"/>
  <c r="UM2671" i="2"/>
  <c r="VB2666" i="2" a="1"/>
  <c r="PX2661" i="2" a="1"/>
  <c r="UP2668" i="2"/>
  <c r="UN2668" i="2"/>
  <c r="UO2667" i="2"/>
  <c r="UN2666" i="2"/>
  <c r="VF2666" i="2" s="1" a="1"/>
  <c r="UN2669" i="2"/>
  <c r="UP2669" i="2"/>
  <c r="UO2669" i="2"/>
  <c r="UO2668" i="2"/>
  <c r="UP2667" i="2"/>
  <c r="UN2667" i="2"/>
  <c r="UP2666" i="2"/>
  <c r="UO2666" i="2"/>
  <c r="PN2366" i="1"/>
  <c r="PN2364" i="1"/>
  <c r="PN2365" i="1"/>
  <c r="QH2414" i="1"/>
  <c r="QH2412" i="1"/>
  <c r="QH2417" i="1" s="1" a="1"/>
  <c r="QH2413" i="1"/>
  <c r="PP2663" i="2" l="1"/>
  <c r="PP2664" i="2"/>
  <c r="PP2662" i="2"/>
  <c r="PP2661" i="2"/>
  <c r="VF2664" i="2"/>
  <c r="VF2663" i="2"/>
  <c r="VF2662" i="2"/>
  <c r="VF2661" i="2"/>
  <c r="NQ2673" i="2"/>
  <c r="NQ2671" i="2"/>
  <c r="NQ2672" i="2"/>
  <c r="KH2669" i="2"/>
  <c r="KH2667" i="2"/>
  <c r="KH2668" i="2"/>
  <c r="PS2770" i="2" a="1"/>
  <c r="PS2770" i="2" s="1"/>
  <c r="PQ2775" i="2" a="1"/>
  <c r="NS2664" i="2"/>
  <c r="NS2661" i="2"/>
  <c r="NS2662" i="2"/>
  <c r="NS2663" i="2"/>
  <c r="PX2664" i="2"/>
  <c r="PX2661" i="2"/>
  <c r="PX2663" i="2"/>
  <c r="PX2662" i="2"/>
  <c r="VG2667" i="2"/>
  <c r="VH2666" i="2"/>
  <c r="VF2666" i="2"/>
  <c r="VH2668" i="2"/>
  <c r="VG2669" i="2"/>
  <c r="VG2668" i="2"/>
  <c r="VF2668" i="2"/>
  <c r="VH2667" i="2"/>
  <c r="VF2667" i="2"/>
  <c r="VG2666" i="2"/>
  <c r="VF2669" i="2"/>
  <c r="VH2669" i="2"/>
  <c r="PP2669" i="2"/>
  <c r="PQ2668" i="2"/>
  <c r="PQ2666" i="2"/>
  <c r="PQ2667" i="2"/>
  <c r="PP2667" i="2"/>
  <c r="PP2666" i="2"/>
  <c r="PR2669" i="2"/>
  <c r="PQ2669" i="2"/>
  <c r="PR2668" i="2"/>
  <c r="PR2666" i="2"/>
  <c r="PP2668" i="2"/>
  <c r="PR2667" i="2"/>
  <c r="KP1570" i="2"/>
  <c r="KP1569" i="2"/>
  <c r="KP1568" i="2"/>
  <c r="EI2022" i="2" s="1" a="1"/>
  <c r="VD2667" i="2"/>
  <c r="VB2667" i="2"/>
  <c r="VC2666" i="2"/>
  <c r="VB2669" i="2"/>
  <c r="VD2669" i="2"/>
  <c r="VB2668" i="2"/>
  <c r="VC2669" i="2"/>
  <c r="VD2668" i="2"/>
  <c r="VC2668" i="2"/>
  <c r="VC2667" i="2"/>
  <c r="VD2666" i="2"/>
  <c r="VB2666" i="2"/>
  <c r="QK2769" i="2"/>
  <c r="QK2770" i="2"/>
  <c r="QK2768" i="2"/>
  <c r="NS2667" i="2"/>
  <c r="NT2666" i="2"/>
  <c r="NT2668" i="2"/>
  <c r="NR2666" i="2"/>
  <c r="PT2666" i="2" s="1" a="1"/>
  <c r="NT2669" i="2"/>
  <c r="NS2669" i="2"/>
  <c r="NR2669" i="2"/>
  <c r="NS2668" i="2"/>
  <c r="NR2668" i="2"/>
  <c r="NS2666" i="2"/>
  <c r="NT2667" i="2"/>
  <c r="NR2667" i="2"/>
  <c r="QH2419" i="1"/>
  <c r="QH2418" i="1"/>
  <c r="QH2417" i="1"/>
  <c r="PN2375" i="1" a="1"/>
  <c r="PI2373" i="1" a="1"/>
  <c r="PV2668" i="2" l="1"/>
  <c r="PT2668" i="2"/>
  <c r="PT2666" i="2"/>
  <c r="PU2668" i="2"/>
  <c r="PV2667" i="2"/>
  <c r="PT2669" i="2"/>
  <c r="PU2667" i="2"/>
  <c r="PT2667" i="2"/>
  <c r="PV2666" i="2"/>
  <c r="PU2666" i="2"/>
  <c r="PU2669" i="2"/>
  <c r="PV2669" i="2"/>
  <c r="QK2775" i="2" a="1"/>
  <c r="QM2770" i="2" a="1"/>
  <c r="QM2770" i="2" s="1"/>
  <c r="PQ2776" i="2"/>
  <c r="PQ2777" i="2"/>
  <c r="PQ2775" i="2"/>
  <c r="QO2770" i="2"/>
  <c r="PT2661" i="2" a="1"/>
  <c r="EI2024" i="2"/>
  <c r="EI2023" i="2"/>
  <c r="EI2022" i="2"/>
  <c r="KL2667" i="2" a="1"/>
  <c r="KH1568" i="2" a="1"/>
  <c r="PN2377" i="1"/>
  <c r="PN2376" i="1"/>
  <c r="PN2375" i="1"/>
  <c r="PN2403" i="1" s="1" a="1"/>
  <c r="PI2375" i="1"/>
  <c r="PI2374" i="1"/>
  <c r="PI2373" i="1"/>
  <c r="QI2421" i="1" a="1"/>
  <c r="QJ2417" i="1" a="1"/>
  <c r="QH2426" i="1" a="1"/>
  <c r="PT2664" i="2" l="1"/>
  <c r="PT2663" i="2"/>
  <c r="PT2662" i="2"/>
  <c r="PT2661" i="2"/>
  <c r="KL2669" i="2"/>
  <c r="KL2668" i="2"/>
  <c r="KL2667" i="2"/>
  <c r="KL1568" i="2" s="1" a="1"/>
  <c r="KH1569" i="2"/>
  <c r="KH1570" i="2"/>
  <c r="KH1568" i="2"/>
  <c r="FW2022" i="2" s="1" a="1"/>
  <c r="EI2029" i="2" a="1"/>
  <c r="EK2024" i="2" a="1"/>
  <c r="EK2024" i="2" s="1"/>
  <c r="PS2777" i="2" a="1"/>
  <c r="PS2777" i="2" s="1"/>
  <c r="PQ2780" i="2" a="1"/>
  <c r="QK2776" i="2"/>
  <c r="QK2775" i="2"/>
  <c r="QK2777" i="2"/>
  <c r="QJ2419" i="1"/>
  <c r="QJ2418" i="1"/>
  <c r="QJ2417" i="1"/>
  <c r="QK2423" i="1"/>
  <c r="QO2421" i="1"/>
  <c r="QJ2423" i="1"/>
  <c r="QN2421" i="1"/>
  <c r="QI2423" i="1"/>
  <c r="QM2421" i="1"/>
  <c r="QP2422" i="1"/>
  <c r="QL2421" i="1"/>
  <c r="QO2422" i="1"/>
  <c r="QK2421" i="1"/>
  <c r="QM2422" i="1"/>
  <c r="QI2421" i="1"/>
  <c r="QP2423" i="1"/>
  <c r="QL2422" i="1"/>
  <c r="QO2423" i="1"/>
  <c r="QK2422" i="1"/>
  <c r="QL2423" i="1"/>
  <c r="QP2421" i="1"/>
  <c r="QJ2422" i="1"/>
  <c r="QI2422" i="1"/>
  <c r="QJ2421" i="1"/>
  <c r="QN2423" i="1"/>
  <c r="QN2422" i="1"/>
  <c r="QM2423" i="1"/>
  <c r="QH2432" i="1"/>
  <c r="QH2429" i="1"/>
  <c r="QH2426" i="1"/>
  <c r="QH2431" i="1"/>
  <c r="QH2430" i="1"/>
  <c r="QH2428" i="1"/>
  <c r="QH2427" i="1"/>
  <c r="QH2433" i="1"/>
  <c r="PN2405" i="1"/>
  <c r="PN2403" i="1"/>
  <c r="PN2404" i="1"/>
  <c r="QK2780" i="2" l="1" a="1"/>
  <c r="QM2777" i="2" a="1"/>
  <c r="QM2777" i="2" s="1"/>
  <c r="QO2777" i="2" s="1"/>
  <c r="EI2031" i="2"/>
  <c r="EI2030" i="2"/>
  <c r="EI2029" i="2"/>
  <c r="KL1570" i="2"/>
  <c r="KL1568" i="2"/>
  <c r="FC2022" i="2" s="1" a="1"/>
  <c r="KL1569" i="2"/>
  <c r="PQ2781" i="2"/>
  <c r="PQ2782" i="2"/>
  <c r="PQ2780" i="2"/>
  <c r="FW2024" i="2"/>
  <c r="FW2023" i="2"/>
  <c r="FW2022" i="2"/>
  <c r="QH2436" i="1" a="1"/>
  <c r="PN2412" i="1" a="1"/>
  <c r="FC2023" i="2" l="1"/>
  <c r="FC2024" i="2"/>
  <c r="FC2022" i="2"/>
  <c r="EK2031" i="2" a="1"/>
  <c r="EK2031" i="2" s="1"/>
  <c r="EI2034" i="2" a="1"/>
  <c r="FW2029" i="2" a="1"/>
  <c r="FY2024" i="2" a="1"/>
  <c r="FY2024" i="2" s="1"/>
  <c r="PQ2790" i="2" a="1"/>
  <c r="PN2785" i="2" a="1"/>
  <c r="PN2785" i="2" s="1"/>
  <c r="PN2788" i="2" s="1"/>
  <c r="PN2791" i="2" s="1" a="1"/>
  <c r="PN2791" i="2" s="1"/>
  <c r="PN2794" i="2" s="1" a="1"/>
  <c r="QK2781" i="2"/>
  <c r="QK2780" i="2"/>
  <c r="QK2782" i="2"/>
  <c r="PN2414" i="1"/>
  <c r="PN2413" i="1"/>
  <c r="PN2412" i="1"/>
  <c r="PN2417" i="1" s="1" a="1"/>
  <c r="QH2438" i="1"/>
  <c r="QH2443" i="1"/>
  <c r="QH2442" i="1"/>
  <c r="QH2441" i="1"/>
  <c r="QH2440" i="1"/>
  <c r="QK2452" i="1" s="1" a="1"/>
  <c r="QH2439" i="1"/>
  <c r="QH2437" i="1"/>
  <c r="QH2436" i="1"/>
  <c r="QE2452" i="1" s="1" a="1"/>
  <c r="PN2795" i="2" l="1"/>
  <c r="PN2796" i="2"/>
  <c r="PN2794" i="2"/>
  <c r="PR2790" i="2" s="1" a="1"/>
  <c r="FW2031" i="2"/>
  <c r="FW2030" i="2"/>
  <c r="FW2029" i="2"/>
  <c r="QK2790" i="2" a="1"/>
  <c r="QH2785" i="2" a="1"/>
  <c r="QH2785" i="2" s="1"/>
  <c r="QH2788" i="2" s="1" a="1"/>
  <c r="QH2788" i="2" s="1"/>
  <c r="QH2791" i="2" s="1"/>
  <c r="QH2794" i="2" s="1" a="1"/>
  <c r="PQ2791" i="2"/>
  <c r="PQ2790" i="2"/>
  <c r="PQ2792" i="2"/>
  <c r="EI2035" i="2"/>
  <c r="EI2036" i="2"/>
  <c r="EI2034" i="2"/>
  <c r="FC2029" i="2" a="1"/>
  <c r="FE2024" i="2" a="1"/>
  <c r="FE2024" i="2" s="1"/>
  <c r="GA2024" i="2" s="1" a="1"/>
  <c r="GA2024" i="2" s="1"/>
  <c r="QE2455" i="1"/>
  <c r="QE2452" i="1"/>
  <c r="QE2454" i="1"/>
  <c r="QE2453" i="1"/>
  <c r="QK2454" i="1"/>
  <c r="QK2453" i="1"/>
  <c r="QK2455" i="1"/>
  <c r="QK2452" i="1"/>
  <c r="TC2484" i="1" s="1" a="1"/>
  <c r="PN2417" i="1"/>
  <c r="PN2418" i="1"/>
  <c r="PN2419" i="1"/>
  <c r="QK2791" i="2" l="1"/>
  <c r="QK2792" i="2"/>
  <c r="QK2790" i="2"/>
  <c r="FW2034" i="2" a="1"/>
  <c r="FY2031" i="2" a="1"/>
  <c r="FY2031" i="2" s="1"/>
  <c r="FC2029" i="2"/>
  <c r="FC2030" i="2"/>
  <c r="FC2031" i="2"/>
  <c r="EI2044" i="2" a="1"/>
  <c r="EF2039" i="2" a="1"/>
  <c r="EF2039" i="2" s="1"/>
  <c r="EF2042" i="2" s="1"/>
  <c r="EF2045" i="2" s="1" a="1"/>
  <c r="EF2045" i="2" s="1"/>
  <c r="EF2048" i="2" s="1" a="1"/>
  <c r="QH2796" i="2"/>
  <c r="QH2794" i="2"/>
  <c r="QH2795" i="2"/>
  <c r="PR2792" i="2"/>
  <c r="PR2791" i="2"/>
  <c r="PR2790" i="2"/>
  <c r="PQ2800" i="2" s="1" a="1"/>
  <c r="PN2426" i="1" a="1"/>
  <c r="PP2417" i="1" a="1"/>
  <c r="PO2421" i="1" a="1"/>
  <c r="NQ2484" i="1" a="1"/>
  <c r="TC2485" i="1"/>
  <c r="TC2487" i="1"/>
  <c r="TC2486" i="1"/>
  <c r="TC2484" i="1"/>
  <c r="PQ2801" i="2" l="1"/>
  <c r="PQ2802" i="2"/>
  <c r="PQ2800" i="2"/>
  <c r="EF2049" i="2"/>
  <c r="EF2050" i="2"/>
  <c r="EF2048" i="2"/>
  <c r="EJ2044" i="2" s="1" a="1"/>
  <c r="FW2036" i="2"/>
  <c r="FW2035" i="2"/>
  <c r="FW2034" i="2"/>
  <c r="EI2046" i="2"/>
  <c r="EI2045" i="2"/>
  <c r="EI2044" i="2"/>
  <c r="FC2034" i="2" a="1"/>
  <c r="FE2031" i="2" a="1"/>
  <c r="FE2031" i="2" s="1"/>
  <c r="GA2031" i="2" s="1" a="1"/>
  <c r="GA2031" i="2" s="1"/>
  <c r="QL2790" i="2" a="1"/>
  <c r="NQ2484" i="1"/>
  <c r="NQ2487" i="1"/>
  <c r="NQ2486" i="1"/>
  <c r="NQ2485" i="1"/>
  <c r="PS2423" i="1"/>
  <c r="PO2422" i="1"/>
  <c r="PR2423" i="1"/>
  <c r="PV2421" i="1"/>
  <c r="PQ2423" i="1"/>
  <c r="PU2421" i="1"/>
  <c r="PP2423" i="1"/>
  <c r="PT2421" i="1"/>
  <c r="PO2423" i="1"/>
  <c r="PS2421" i="1"/>
  <c r="PU2422" i="1"/>
  <c r="PQ2421" i="1"/>
  <c r="PT2422" i="1"/>
  <c r="PP2421" i="1"/>
  <c r="PS2422" i="1"/>
  <c r="PO2421" i="1"/>
  <c r="PT2423" i="1"/>
  <c r="PP2422" i="1"/>
  <c r="PV2423" i="1"/>
  <c r="PU2423" i="1"/>
  <c r="PV2422" i="1"/>
  <c r="PR2422" i="1"/>
  <c r="PQ2422" i="1"/>
  <c r="PR2421" i="1"/>
  <c r="TA2503" i="1" a="1"/>
  <c r="TA2503" i="1" s="1"/>
  <c r="TC2548" i="1" s="1"/>
  <c r="ST2500" i="1" a="1"/>
  <c r="TP2500" i="1" a="1"/>
  <c r="SP2503" i="1" a="1"/>
  <c r="SP2503" i="1" s="1"/>
  <c r="SS2548" i="1" s="1"/>
  <c r="TE2500" i="1" a="1"/>
  <c r="TL2503" i="1" a="1"/>
  <c r="TL2503" i="1" s="1"/>
  <c r="TM2548" i="1" s="1"/>
  <c r="PP2419" i="1"/>
  <c r="PP2418" i="1"/>
  <c r="PP2417" i="1"/>
  <c r="PN2426" i="1"/>
  <c r="PN2432" i="1"/>
  <c r="PN2431" i="1"/>
  <c r="PN2430" i="1"/>
  <c r="PN2429" i="1"/>
  <c r="PN2428" i="1"/>
  <c r="PN2427" i="1"/>
  <c r="PN2433" i="1"/>
  <c r="EJ2046" i="2" l="1"/>
  <c r="EJ2045" i="2"/>
  <c r="EJ2044" i="2"/>
  <c r="PN2805" i="2" a="1"/>
  <c r="PN2805" i="2" s="1"/>
  <c r="PR2805" i="2" s="1" a="1"/>
  <c r="PQ2805" i="2" a="1"/>
  <c r="QL2791" i="2"/>
  <c r="QL2792" i="2"/>
  <c r="QL2790" i="2"/>
  <c r="QK2800" i="2" s="1" a="1"/>
  <c r="FC2036" i="2"/>
  <c r="FC2035" i="2"/>
  <c r="FC2034" i="2"/>
  <c r="FT2039" i="2" a="1"/>
  <c r="FT2039" i="2" s="1"/>
  <c r="FT2042" i="2" s="1"/>
  <c r="FT2045" i="2" s="1" a="1"/>
  <c r="FT2045" i="2" s="1"/>
  <c r="FT2048" i="2" s="1" a="1"/>
  <c r="FW2044" i="2" a="1"/>
  <c r="EI2054" i="2" a="1"/>
  <c r="SS2557" i="1"/>
  <c r="SS2568" i="1" s="1"/>
  <c r="SS2577" i="1" s="1" a="1"/>
  <c r="SS2577" i="1" s="1"/>
  <c r="SS2580" i="1" s="1"/>
  <c r="TM2557" i="1" a="1"/>
  <c r="TM2557" i="1" s="1"/>
  <c r="TM2568" i="1" s="1"/>
  <c r="TM2577" i="1" s="1" a="1"/>
  <c r="TM2577" i="1" s="1"/>
  <c r="TM2580" i="1" s="1"/>
  <c r="TC2557" i="1"/>
  <c r="TC2568" i="1" s="1"/>
  <c r="TC2577" i="1" s="1" a="1"/>
  <c r="TC2577" i="1" s="1"/>
  <c r="TC2580" i="1" s="1"/>
  <c r="QR2421" i="1" a="1"/>
  <c r="ST2503" i="1"/>
  <c r="ST2500" i="1"/>
  <c r="ST2502" i="1"/>
  <c r="ST2501" i="1"/>
  <c r="TP2503" i="1"/>
  <c r="TP2502" i="1"/>
  <c r="TP2501" i="1"/>
  <c r="TP2500" i="1"/>
  <c r="TE2502" i="1"/>
  <c r="TE2501" i="1"/>
  <c r="TE2503" i="1"/>
  <c r="TE2500" i="1"/>
  <c r="PN2436" i="1" a="1"/>
  <c r="QR2417" i="1" a="1"/>
  <c r="NO2503" i="1" a="1"/>
  <c r="NO2503" i="1" s="1"/>
  <c r="NQ2548" i="1" s="1"/>
  <c r="NZ2503" i="1" a="1"/>
  <c r="NZ2503" i="1" s="1"/>
  <c r="OA2548" i="1" s="1"/>
  <c r="NH2500" i="1" a="1"/>
  <c r="OD2500" i="1" a="1"/>
  <c r="NS2500" i="1" a="1"/>
  <c r="ND2503" i="1" a="1"/>
  <c r="ND2503" i="1" s="1"/>
  <c r="NG2548" i="1" s="1"/>
  <c r="PQ2807" i="2" l="1"/>
  <c r="PQ2805" i="2"/>
  <c r="PQ2806" i="2"/>
  <c r="FC2044" i="2" a="1"/>
  <c r="EZ2039" i="2" a="1"/>
  <c r="EZ2039" i="2" s="1"/>
  <c r="EZ2042" i="2" s="1"/>
  <c r="EZ2045" i="2" s="1" a="1"/>
  <c r="EZ2045" i="2" s="1"/>
  <c r="EZ2048" i="2" s="1" a="1"/>
  <c r="PR2805" i="2"/>
  <c r="PR2807" i="2"/>
  <c r="PR2806" i="2"/>
  <c r="FT2050" i="2"/>
  <c r="FT2049" i="2"/>
  <c r="FT2048" i="2"/>
  <c r="FX2044" i="2" s="1" a="1"/>
  <c r="EI2055" i="2"/>
  <c r="EI2056" i="2"/>
  <c r="EI2054" i="2"/>
  <c r="QK2801" i="2"/>
  <c r="QK2802" i="2"/>
  <c r="QK2800" i="2"/>
  <c r="FW2046" i="2"/>
  <c r="FW2045" i="2"/>
  <c r="FW2044" i="2"/>
  <c r="NQ2557" i="1"/>
  <c r="NQ2568" i="1" s="1"/>
  <c r="NQ2577" i="1" s="1" a="1"/>
  <c r="NQ2577" i="1" s="1"/>
  <c r="NQ2580" i="1" s="1"/>
  <c r="NG2557" i="1"/>
  <c r="NG2568" i="1" s="1"/>
  <c r="NG2577" i="1" s="1" a="1"/>
  <c r="NG2577" i="1" s="1"/>
  <c r="NG2580" i="1" s="1"/>
  <c r="OA2557" i="1" a="1"/>
  <c r="OA2557" i="1" s="1"/>
  <c r="OA2568" i="1" s="1"/>
  <c r="OA2577" i="1" s="1" a="1"/>
  <c r="OA2577" i="1" s="1"/>
  <c r="OA2580" i="1" s="1"/>
  <c r="QR2417" i="1"/>
  <c r="JW637" i="4" s="1"/>
  <c r="QR2418" i="1"/>
  <c r="JW638" i="4" s="1"/>
  <c r="QR2419" i="1"/>
  <c r="JW639" i="4" s="1"/>
  <c r="NH2503" i="1"/>
  <c r="NH2500" i="1"/>
  <c r="NH2502" i="1"/>
  <c r="NH2501" i="1"/>
  <c r="PN2440" i="1"/>
  <c r="PQ2452" i="1" s="1" a="1"/>
  <c r="PN2437" i="1"/>
  <c r="PN2443" i="1"/>
  <c r="PN2442" i="1"/>
  <c r="PN2441" i="1"/>
  <c r="PN2439" i="1"/>
  <c r="PN2438" i="1"/>
  <c r="PN2436" i="1"/>
  <c r="QS2423" i="1"/>
  <c r="JX645" i="4" s="1"/>
  <c r="QW2421" i="1"/>
  <c r="KB643" i="4" s="1"/>
  <c r="QR2423" i="1"/>
  <c r="JW645" i="4" s="1"/>
  <c r="QV2421" i="1"/>
  <c r="KA643" i="4" s="1"/>
  <c r="QY2422" i="1"/>
  <c r="KD644" i="4" s="1"/>
  <c r="QU2421" i="1"/>
  <c r="JZ643" i="4" s="1"/>
  <c r="QX2422" i="1"/>
  <c r="KC644" i="4" s="1"/>
  <c r="QT2421" i="1"/>
  <c r="JY643" i="4" s="1"/>
  <c r="QW2422" i="1"/>
  <c r="KB644" i="4" s="1"/>
  <c r="QS2421" i="1"/>
  <c r="JX643" i="4" s="1"/>
  <c r="QY2423" i="1"/>
  <c r="KD645" i="4" s="1"/>
  <c r="QU2422" i="1"/>
  <c r="JZ644" i="4" s="1"/>
  <c r="QX2423" i="1"/>
  <c r="KC645" i="4" s="1"/>
  <c r="QT2422" i="1"/>
  <c r="JY644" i="4" s="1"/>
  <c r="QW2423" i="1"/>
  <c r="KB645" i="4" s="1"/>
  <c r="QS2422" i="1"/>
  <c r="JX644" i="4" s="1"/>
  <c r="QT2423" i="1"/>
  <c r="JY645" i="4" s="1"/>
  <c r="QX2421" i="1"/>
  <c r="KC643" i="4" s="1"/>
  <c r="QV2423" i="1"/>
  <c r="KA645" i="4" s="1"/>
  <c r="QU2423" i="1"/>
  <c r="JZ645" i="4" s="1"/>
  <c r="QV2422" i="1"/>
  <c r="KA644" i="4" s="1"/>
  <c r="QR2422" i="1"/>
  <c r="JW644" i="4" s="1"/>
  <c r="QY2421" i="1"/>
  <c r="KD643" i="4" s="1"/>
  <c r="QR2421" i="1"/>
  <c r="JW643" i="4" s="1"/>
  <c r="NS2502" i="1"/>
  <c r="NS2501" i="1"/>
  <c r="NS2500" i="1"/>
  <c r="NS2503" i="1"/>
  <c r="SZ2589" i="1" a="1"/>
  <c r="TF2589" i="1" a="1"/>
  <c r="TJ2589" i="1" a="1"/>
  <c r="TP2589" i="1" a="1"/>
  <c r="OD2503" i="1"/>
  <c r="OD2502" i="1"/>
  <c r="OD2501" i="1"/>
  <c r="OD2500" i="1"/>
  <c r="SP2589" i="1" a="1"/>
  <c r="SV2589" i="1" a="1"/>
  <c r="EZ2050" i="2" l="1"/>
  <c r="EZ2049" i="2"/>
  <c r="EZ2048" i="2"/>
  <c r="FD2044" i="2" s="1" a="1"/>
  <c r="FX2046" i="2"/>
  <c r="FX2045" i="2"/>
  <c r="FX2044" i="2"/>
  <c r="FC2044" i="2"/>
  <c r="FC2045" i="2"/>
  <c r="FC2046" i="2"/>
  <c r="FW2054" i="2" a="1"/>
  <c r="QH2805" i="2" a="1"/>
  <c r="QH2805" i="2" s="1"/>
  <c r="QL2805" i="2" s="1" a="1"/>
  <c r="QK2805" i="2" a="1"/>
  <c r="EI2059" i="2" a="1"/>
  <c r="EF2059" i="2" a="1"/>
  <c r="EF2059" i="2" s="1"/>
  <c r="EJ2059" i="2" s="1" a="1"/>
  <c r="PN2809" i="2" a="1"/>
  <c r="KZ645" i="4"/>
  <c r="LR645" i="4" s="1"/>
  <c r="LI645" i="4"/>
  <c r="MA645" i="4" s="1"/>
  <c r="LC643" i="4"/>
  <c r="LU643" i="4" s="1"/>
  <c r="LL643" i="4"/>
  <c r="MD643" i="4" s="1"/>
  <c r="LA643" i="4"/>
  <c r="LS643" i="4" s="1"/>
  <c r="LJ643" i="4"/>
  <c r="MB643" i="4" s="1"/>
  <c r="LL645" i="4"/>
  <c r="MD645" i="4" s="1"/>
  <c r="LC645" i="4"/>
  <c r="LU645" i="4" s="1"/>
  <c r="LH645" i="4"/>
  <c r="LZ645" i="4" s="1"/>
  <c r="KY645" i="4"/>
  <c r="LQ645" i="4" s="1"/>
  <c r="LN644" i="4"/>
  <c r="MF644" i="4" s="1"/>
  <c r="LE644" i="4"/>
  <c r="LW644" i="4" s="1"/>
  <c r="LG639" i="4"/>
  <c r="LY639" i="4" s="1"/>
  <c r="KX639" i="4"/>
  <c r="LP639" i="4" s="1"/>
  <c r="KY644" i="4"/>
  <c r="LQ644" i="4" s="1"/>
  <c r="LH644" i="4"/>
  <c r="LZ644" i="4" s="1"/>
  <c r="KZ644" i="4"/>
  <c r="LR644" i="4" s="1"/>
  <c r="LI644" i="4"/>
  <c r="MA644" i="4" s="1"/>
  <c r="LE643" i="4"/>
  <c r="LW643" i="4" s="1"/>
  <c r="LN643" i="4"/>
  <c r="MF643" i="4" s="1"/>
  <c r="LE645" i="4"/>
  <c r="LW645" i="4" s="1"/>
  <c r="LN645" i="4"/>
  <c r="MF645" i="4" s="1"/>
  <c r="LG638" i="4"/>
  <c r="LY638" i="4" s="1"/>
  <c r="KX638" i="4"/>
  <c r="LP638" i="4" s="1"/>
  <c r="LG645" i="4"/>
  <c r="LY645" i="4" s="1"/>
  <c r="KX645" i="4"/>
  <c r="LP645" i="4" s="1"/>
  <c r="LA644" i="4"/>
  <c r="LS644" i="4" s="1"/>
  <c r="LJ644" i="4"/>
  <c r="MB644" i="4" s="1"/>
  <c r="KX644" i="4"/>
  <c r="LP644" i="4" s="1"/>
  <c r="LG644" i="4"/>
  <c r="LY644" i="4" s="1"/>
  <c r="LH643" i="4"/>
  <c r="LZ643" i="4" s="1"/>
  <c r="KY643" i="4"/>
  <c r="LQ643" i="4" s="1"/>
  <c r="LG637" i="4"/>
  <c r="KX637" i="4"/>
  <c r="LP637" i="4" s="1"/>
  <c r="LD643" i="4"/>
  <c r="LV643" i="4" s="1"/>
  <c r="LM643" i="4"/>
  <c r="ME643" i="4" s="1"/>
  <c r="LD645" i="4"/>
  <c r="LV645" i="4" s="1"/>
  <c r="LM645" i="4"/>
  <c r="ME645" i="4" s="1"/>
  <c r="LB644" i="4"/>
  <c r="LT644" i="4" s="1"/>
  <c r="LK644" i="4"/>
  <c r="MC644" i="4" s="1"/>
  <c r="LL644" i="4"/>
  <c r="MD644" i="4" s="1"/>
  <c r="LC644" i="4"/>
  <c r="LU644" i="4" s="1"/>
  <c r="LJ645" i="4"/>
  <c r="MB645" i="4" s="1"/>
  <c r="LA645" i="4"/>
  <c r="LS645" i="4" s="1"/>
  <c r="KZ643" i="4"/>
  <c r="LR643" i="4" s="1"/>
  <c r="LI643" i="4"/>
  <c r="MA643" i="4" s="1"/>
  <c r="LK643" i="4"/>
  <c r="MC643" i="4" s="1"/>
  <c r="LB643" i="4"/>
  <c r="LT643" i="4" s="1"/>
  <c r="LG643" i="4"/>
  <c r="LY643" i="4" s="1"/>
  <c r="MH643" i="4" s="1" a="1"/>
  <c r="KX643" i="4"/>
  <c r="LK645" i="4"/>
  <c r="MC645" i="4" s="1"/>
  <c r="LB645" i="4"/>
  <c r="LT645" i="4" s="1"/>
  <c r="LD644" i="4"/>
  <c r="LV644" i="4" s="1"/>
  <c r="LM644" i="4"/>
  <c r="ME644" i="4" s="1"/>
  <c r="SP2592" i="1"/>
  <c r="SP2591" i="1"/>
  <c r="SP2589" i="1"/>
  <c r="SP2590" i="1"/>
  <c r="SZ2592" i="1"/>
  <c r="SZ2591" i="1"/>
  <c r="SZ2590" i="1"/>
  <c r="SZ2589" i="1"/>
  <c r="PK2452" i="1" a="1"/>
  <c r="SV2591" i="1"/>
  <c r="SV2590" i="1"/>
  <c r="SV2592" i="1"/>
  <c r="SV2589" i="1"/>
  <c r="NX2589" i="1" a="1"/>
  <c r="OD2589" i="1" a="1"/>
  <c r="TF2589" i="1"/>
  <c r="TF2592" i="1"/>
  <c r="TF2590" i="1"/>
  <c r="TF2591" i="1"/>
  <c r="TP2590" i="1"/>
  <c r="TP2589" i="1"/>
  <c r="TP2592" i="1"/>
  <c r="TP2591" i="1"/>
  <c r="ND2589" i="1" a="1"/>
  <c r="NJ2589" i="1" a="1"/>
  <c r="PQ2453" i="1"/>
  <c r="PQ2455" i="1"/>
  <c r="PQ2454" i="1"/>
  <c r="PQ2452" i="1"/>
  <c r="RS2484" i="1" s="1" a="1"/>
  <c r="TJ2591" i="1"/>
  <c r="TJ2592" i="1"/>
  <c r="TJ2590" i="1"/>
  <c r="TJ2589" i="1"/>
  <c r="NN2589" i="1" a="1"/>
  <c r="NT2589" i="1" a="1"/>
  <c r="ML643" i="4" l="1"/>
  <c r="QK2807" i="2"/>
  <c r="QK2805" i="2"/>
  <c r="QK2806" i="2"/>
  <c r="FW2056" i="2"/>
  <c r="FW2055" i="2"/>
  <c r="FW2054" i="2"/>
  <c r="PN2810" i="2"/>
  <c r="PN2811" i="2"/>
  <c r="PN2809" i="2"/>
  <c r="PN2814" i="2" s="1" a="1"/>
  <c r="FD2046" i="2"/>
  <c r="FD2044" i="2"/>
  <c r="FC2054" i="2" s="1" a="1"/>
  <c r="FD2045" i="2"/>
  <c r="EJ2059" i="2"/>
  <c r="EJ2060" i="2"/>
  <c r="EJ2061" i="2"/>
  <c r="QL2806" i="2"/>
  <c r="QL2805" i="2"/>
  <c r="QL2807" i="2"/>
  <c r="EI2061" i="2"/>
  <c r="EI2060" i="2"/>
  <c r="EI2059" i="2"/>
  <c r="EF2063" i="2" s="1" a="1"/>
  <c r="ML644" i="4"/>
  <c r="MK644" i="4"/>
  <c r="MI645" i="4"/>
  <c r="MH639" i="4"/>
  <c r="MJ643" i="4"/>
  <c r="MK645" i="4"/>
  <c r="MI643" i="4"/>
  <c r="MM645" i="4"/>
  <c r="MI644" i="4"/>
  <c r="MH638" i="4"/>
  <c r="MM644" i="4"/>
  <c r="MN645" i="4"/>
  <c r="MO644" i="4"/>
  <c r="MN643" i="4"/>
  <c r="LY637" i="4" a="1"/>
  <c r="LY637" i="4"/>
  <c r="MH637" i="4" s="1"/>
  <c r="MO645" i="4"/>
  <c r="MO643" i="4"/>
  <c r="MN644" i="4"/>
  <c r="MH644" i="4"/>
  <c r="MJ644" i="4"/>
  <c r="MK643" i="4"/>
  <c r="ML645" i="4"/>
  <c r="MM643" i="4"/>
  <c r="LP643" i="4" a="1"/>
  <c r="LP643" i="4"/>
  <c r="MH643" i="4" s="1"/>
  <c r="MH645" i="4"/>
  <c r="MJ645" i="4"/>
  <c r="NT2589" i="1"/>
  <c r="NT2592" i="1"/>
  <c r="NT2591" i="1"/>
  <c r="NT2590" i="1"/>
  <c r="SS2655" i="1" a="1"/>
  <c r="NN2592" i="1"/>
  <c r="NN2590" i="1"/>
  <c r="NN2589" i="1"/>
  <c r="NN2591" i="1"/>
  <c r="NX2591" i="1"/>
  <c r="NX2592" i="1"/>
  <c r="NX2590" i="1"/>
  <c r="NX2589" i="1"/>
  <c r="ND2592" i="1"/>
  <c r="ND2591" i="1"/>
  <c r="ND2589" i="1"/>
  <c r="ND2590" i="1"/>
  <c r="PK2454" i="1"/>
  <c r="PK2455" i="1"/>
  <c r="PK2453" i="1"/>
  <c r="PK2452" i="1"/>
  <c r="MG2484" i="1" s="1" a="1"/>
  <c r="RS2486" i="1"/>
  <c r="RS2485" i="1"/>
  <c r="RS2484" i="1"/>
  <c r="RS2487" i="1"/>
  <c r="OD2590" i="1"/>
  <c r="OD2589" i="1"/>
  <c r="OD2592" i="1"/>
  <c r="OD2591" i="1"/>
  <c r="NJ2591" i="1"/>
  <c r="NJ2590" i="1"/>
  <c r="NJ2592" i="1"/>
  <c r="NJ2589" i="1"/>
  <c r="FC2056" i="2" l="1"/>
  <c r="FC2055" i="2"/>
  <c r="FC2054" i="2"/>
  <c r="PN2815" i="2"/>
  <c r="PN2814" i="2"/>
  <c r="PN2816" i="2"/>
  <c r="FT2059" i="2" a="1"/>
  <c r="FT2059" i="2" s="1"/>
  <c r="FX2059" i="2" s="1" a="1"/>
  <c r="FW2059" i="2" a="1"/>
  <c r="EF2064" i="2"/>
  <c r="EF2065" i="2"/>
  <c r="EF2063" i="2"/>
  <c r="EF2068" i="2" s="1" a="1"/>
  <c r="QH2809" i="2" a="1"/>
  <c r="SB2503" i="1" a="1"/>
  <c r="SB2503" i="1" s="1"/>
  <c r="SC2548" i="1" s="1" a="1"/>
  <c r="SC2548" i="1" s="1"/>
  <c r="RQ2503" i="1" a="1"/>
  <c r="RQ2503" i="1" s="1"/>
  <c r="RS2548" i="1" s="1" a="1"/>
  <c r="RS2548" i="1" s="1"/>
  <c r="RU2500" i="1" a="1"/>
  <c r="RJ2500" i="1" a="1"/>
  <c r="SF2500" i="1" a="1"/>
  <c r="RF2503" i="1" a="1"/>
  <c r="RF2503" i="1" s="1"/>
  <c r="RI2548" i="1" s="1" a="1"/>
  <c r="RI2548" i="1" s="1"/>
  <c r="SS2657" i="1"/>
  <c r="SS2656" i="1"/>
  <c r="SS2658" i="1"/>
  <c r="SS2655" i="1"/>
  <c r="SS2661" i="1" s="1" a="1"/>
  <c r="MG2487" i="1"/>
  <c r="MG2486" i="1"/>
  <c r="MG2485" i="1"/>
  <c r="MG2484" i="1"/>
  <c r="NG2655" i="1" a="1"/>
  <c r="QH2811" i="2" l="1"/>
  <c r="QH2810" i="2"/>
  <c r="QH2809" i="2"/>
  <c r="QH2814" i="2" s="1" a="1"/>
  <c r="EF2069" i="2"/>
  <c r="EF2070" i="2"/>
  <c r="EF2068" i="2"/>
  <c r="FC2059" i="2" a="1"/>
  <c r="EZ2059" i="2" a="1"/>
  <c r="EZ2059" i="2" s="1"/>
  <c r="FD2059" i="2" s="1" a="1"/>
  <c r="FW2060" i="2"/>
  <c r="FW2061" i="2"/>
  <c r="FW2059" i="2"/>
  <c r="FT2063" i="2" s="1" a="1"/>
  <c r="PI2823" i="2" a="1"/>
  <c r="PN2825" i="2" a="1"/>
  <c r="FX2059" i="2"/>
  <c r="FX2061" i="2"/>
  <c r="FX2060" i="2"/>
  <c r="SC2557" i="1" a="1"/>
  <c r="SC2557" i="1" s="1"/>
  <c r="SC2568" i="1" s="1"/>
  <c r="SC2577" i="1" s="1" a="1"/>
  <c r="SC2577" i="1" s="1"/>
  <c r="SC2580" i="1" s="1"/>
  <c r="RI2557" i="1"/>
  <c r="RI2568" i="1" s="1"/>
  <c r="RI2577" i="1" s="1"/>
  <c r="RI2580" i="1" s="1"/>
  <c r="RS2557" i="1"/>
  <c r="RS2568" i="1" s="1"/>
  <c r="RS2577" i="1" s="1" a="1"/>
  <c r="RS2577" i="1" s="1"/>
  <c r="RS2580" i="1" s="1"/>
  <c r="SF2501" i="1"/>
  <c r="SF2502" i="1"/>
  <c r="SF2500" i="1"/>
  <c r="UW2655" i="1" s="1" a="1"/>
  <c r="SF2503" i="1"/>
  <c r="RJ2500" i="1"/>
  <c r="RJ2501" i="1"/>
  <c r="RJ2502" i="1"/>
  <c r="RJ2503" i="1"/>
  <c r="RU2502" i="1"/>
  <c r="RU2503" i="1"/>
  <c r="RU2501" i="1"/>
  <c r="RU2500" i="1"/>
  <c r="SS2664" i="1"/>
  <c r="SS2663" i="1"/>
  <c r="SS2662" i="1"/>
  <c r="SS2661" i="1"/>
  <c r="NG2658" i="1"/>
  <c r="NG2657" i="1"/>
  <c r="NG2656" i="1"/>
  <c r="NG2655" i="1"/>
  <c r="NG2661" i="1" s="1" a="1"/>
  <c r="LT2503" i="1" a="1"/>
  <c r="LT2503" i="1" s="1"/>
  <c r="LW2548" i="1" s="1" a="1"/>
  <c r="LW2548" i="1" s="1"/>
  <c r="MP2503" i="1" a="1"/>
  <c r="MP2503" i="1" s="1"/>
  <c r="MQ2548" i="1" s="1" a="1"/>
  <c r="MQ2548" i="1" s="1"/>
  <c r="MI2500" i="1" a="1"/>
  <c r="LX2500" i="1" a="1"/>
  <c r="MT2500" i="1" a="1"/>
  <c r="ME2503" i="1" a="1"/>
  <c r="ME2503" i="1" s="1"/>
  <c r="MG2548" i="1" s="1" a="1"/>
  <c r="MG2548" i="1" s="1"/>
  <c r="FT2063" i="2" l="1"/>
  <c r="FT2065" i="2"/>
  <c r="FT2064" i="2"/>
  <c r="EF2079" i="2" a="1"/>
  <c r="EA2077" i="2" a="1"/>
  <c r="FD2061" i="2"/>
  <c r="FD2060" i="2"/>
  <c r="FD2059" i="2"/>
  <c r="PI2824" i="2"/>
  <c r="PI2825" i="2"/>
  <c r="PI2823" i="2"/>
  <c r="FC2059" i="2"/>
  <c r="EZ2063" i="2" s="1" a="1"/>
  <c r="FC2061" i="2"/>
  <c r="FC2060" i="2"/>
  <c r="QH2815" i="2"/>
  <c r="QH2814" i="2"/>
  <c r="QH2816" i="2"/>
  <c r="PN2826" i="2"/>
  <c r="PN2825" i="2"/>
  <c r="PN2853" i="2" s="1" a="1"/>
  <c r="PN2827" i="2"/>
  <c r="SC2655" i="1" a="1"/>
  <c r="ST2666" i="1" a="1"/>
  <c r="SU2661" i="1" a="1"/>
  <c r="SS2671" i="1" a="1"/>
  <c r="NG2661" i="1"/>
  <c r="NG2664" i="1"/>
  <c r="NG2663" i="1"/>
  <c r="NG2662" i="1"/>
  <c r="UW2658" i="1"/>
  <c r="UW2657" i="1"/>
  <c r="UW2656" i="1"/>
  <c r="UW2655" i="1"/>
  <c r="UW2661" i="1" s="1" a="1"/>
  <c r="MQ2557" i="1" a="1"/>
  <c r="MQ2557" i="1" s="1"/>
  <c r="MQ2568" i="1" s="1"/>
  <c r="MQ2577" i="1" s="1" a="1"/>
  <c r="MQ2577" i="1" s="1"/>
  <c r="MQ2580" i="1" s="1"/>
  <c r="MG2557" i="1"/>
  <c r="MG2568" i="1" s="1"/>
  <c r="MG2577" i="1" s="1" a="1"/>
  <c r="MG2577" i="1" s="1"/>
  <c r="MG2580" i="1" s="1"/>
  <c r="LW2557" i="1"/>
  <c r="LW2568" i="1" s="1"/>
  <c r="LW2577" i="1" s="1"/>
  <c r="LW2580" i="1" s="1"/>
  <c r="MT2501" i="1"/>
  <c r="MT2500" i="1"/>
  <c r="MT2502" i="1"/>
  <c r="MT2503" i="1"/>
  <c r="RP2589" i="1" a="1"/>
  <c r="RV2589" i="1" a="1"/>
  <c r="TM2655" i="1" a="1"/>
  <c r="MI2502" i="1"/>
  <c r="MI2503" i="1"/>
  <c r="MI2501" i="1"/>
  <c r="MI2500" i="1"/>
  <c r="RF2589" i="1" a="1"/>
  <c r="RL2589" i="1" a="1"/>
  <c r="LX2500" i="1"/>
  <c r="MQ2655" i="1" s="1" a="1"/>
  <c r="LX2501" i="1"/>
  <c r="LX2502" i="1"/>
  <c r="LX2503" i="1"/>
  <c r="RZ2589" i="1" a="1"/>
  <c r="SF2589" i="1" a="1"/>
  <c r="EZ2064" i="2" l="1"/>
  <c r="EZ2065" i="2"/>
  <c r="EZ2063" i="2"/>
  <c r="EZ2068" i="2" s="1" a="1"/>
  <c r="QH2825" i="2" a="1"/>
  <c r="QC2823" i="2" a="1"/>
  <c r="EF2080" i="2"/>
  <c r="EF2081" i="2"/>
  <c r="EF2079" i="2"/>
  <c r="EF2084" i="2" s="1" a="1"/>
  <c r="EA2077" i="2"/>
  <c r="EA2079" i="2"/>
  <c r="EA2078" i="2"/>
  <c r="PN2854" i="2"/>
  <c r="PN2853" i="2"/>
  <c r="PN2855" i="2"/>
  <c r="FT2068" i="2" a="1"/>
  <c r="SF2590" i="1"/>
  <c r="SF2589" i="1"/>
  <c r="SF2592" i="1"/>
  <c r="SF2591" i="1"/>
  <c r="RV2589" i="1"/>
  <c r="RV2592" i="1"/>
  <c r="RV2591" i="1"/>
  <c r="RV2590" i="1"/>
  <c r="RP2592" i="1"/>
  <c r="RP2591" i="1"/>
  <c r="RP2590" i="1"/>
  <c r="RP2589" i="1"/>
  <c r="PK2655" i="1" a="1"/>
  <c r="NH2666" i="1" a="1"/>
  <c r="NI2661" i="1" a="1"/>
  <c r="NG2671" i="1" a="1"/>
  <c r="RL2591" i="1"/>
  <c r="RL2590" i="1"/>
  <c r="RL2592" i="1"/>
  <c r="RL2589" i="1"/>
  <c r="RS2655" i="1" s="1" a="1"/>
  <c r="SS2672" i="1"/>
  <c r="SS2673" i="1"/>
  <c r="SS2671" i="1"/>
  <c r="UW2661" i="1"/>
  <c r="UW2662" i="1"/>
  <c r="UW2663" i="1"/>
  <c r="UW2664" i="1"/>
  <c r="RZ2591" i="1"/>
  <c r="RZ2592" i="1"/>
  <c r="RZ2590" i="1"/>
  <c r="RZ2589" i="1"/>
  <c r="LT2589" i="1" a="1"/>
  <c r="LZ2589" i="1" a="1"/>
  <c r="SU2663" i="1"/>
  <c r="SU2662" i="1"/>
  <c r="SU2661" i="1"/>
  <c r="SU2664" i="1"/>
  <c r="TM2658" i="1"/>
  <c r="TM2656" i="1"/>
  <c r="TM2655" i="1"/>
  <c r="TM2657" i="1"/>
  <c r="RF2592" i="1"/>
  <c r="RF2591" i="1"/>
  <c r="RF2589" i="1"/>
  <c r="RF2590" i="1"/>
  <c r="MD2589" i="1" a="1"/>
  <c r="MJ2589" i="1" a="1"/>
  <c r="SV2666" i="1"/>
  <c r="ST2669" i="1"/>
  <c r="ST2666" i="1"/>
  <c r="SV2669" i="1"/>
  <c r="SU2669" i="1"/>
  <c r="SV2668" i="1"/>
  <c r="SU2668" i="1"/>
  <c r="ST2668" i="1"/>
  <c r="SU2666" i="1"/>
  <c r="SV2667" i="1"/>
  <c r="SU2667" i="1"/>
  <c r="ST2667" i="1"/>
  <c r="MQ2657" i="1"/>
  <c r="MQ2658" i="1"/>
  <c r="MQ2656" i="1"/>
  <c r="MQ2655" i="1"/>
  <c r="OA2655" i="1" a="1"/>
  <c r="MN2589" i="1" a="1"/>
  <c r="MT2589" i="1" a="1"/>
  <c r="SC2658" i="1"/>
  <c r="SC2657" i="1"/>
  <c r="SC2656" i="1"/>
  <c r="SC2655" i="1"/>
  <c r="SC2661" i="1" s="1" a="1"/>
  <c r="EF2084" i="2" l="1"/>
  <c r="EF2086" i="2"/>
  <c r="EF2085" i="2"/>
  <c r="QC2824" i="2"/>
  <c r="QC2823" i="2"/>
  <c r="QC2825" i="2"/>
  <c r="QH2827" i="2"/>
  <c r="QH2826" i="2"/>
  <c r="QH2825" i="2"/>
  <c r="QH2853" i="2" s="1" a="1"/>
  <c r="FT2068" i="2"/>
  <c r="FT2070" i="2"/>
  <c r="FT2069" i="2"/>
  <c r="EZ2069" i="2"/>
  <c r="EZ2070" i="2"/>
  <c r="EZ2068" i="2"/>
  <c r="PN2862" i="2" a="1"/>
  <c r="RS2655" i="1"/>
  <c r="RS2658" i="1"/>
  <c r="RS2657" i="1"/>
  <c r="RS2656" i="1"/>
  <c r="LT2592" i="1"/>
  <c r="LT2591" i="1"/>
  <c r="LT2589" i="1"/>
  <c r="LT2590" i="1"/>
  <c r="SC2664" i="1"/>
  <c r="SC2663" i="1"/>
  <c r="SC2662" i="1"/>
  <c r="SC2661" i="1"/>
  <c r="MT2590" i="1"/>
  <c r="MT2589" i="1"/>
  <c r="MT2592" i="1"/>
  <c r="MT2591" i="1"/>
  <c r="TC2655" i="1" a="1"/>
  <c r="MJ2589" i="1"/>
  <c r="MJ2592" i="1"/>
  <c r="MJ2591" i="1"/>
  <c r="MJ2590" i="1"/>
  <c r="RI2655" i="1" a="1"/>
  <c r="NG2673" i="1"/>
  <c r="NG2672" i="1"/>
  <c r="NG2671" i="1"/>
  <c r="QK2763" i="1" s="1" a="1"/>
  <c r="UX2666" i="1" a="1"/>
  <c r="UY2661" i="1" a="1"/>
  <c r="UW2671" i="1" a="1"/>
  <c r="LZ2591" i="1"/>
  <c r="LZ2590" i="1"/>
  <c r="LZ2592" i="1"/>
  <c r="LZ2589" i="1"/>
  <c r="MG2655" i="1" s="1" a="1"/>
  <c r="MN2591" i="1"/>
  <c r="MN2590" i="1"/>
  <c r="MN2589" i="1"/>
  <c r="MN2592" i="1"/>
  <c r="NI2664" i="1"/>
  <c r="NI2662" i="1"/>
  <c r="NI2661" i="1"/>
  <c r="NI2663" i="1"/>
  <c r="OA2656" i="1"/>
  <c r="OA2655" i="1"/>
  <c r="OA2657" i="1"/>
  <c r="OA2658" i="1"/>
  <c r="NH2668" i="1"/>
  <c r="NJ2667" i="1"/>
  <c r="NI2667" i="1"/>
  <c r="NH2667" i="1"/>
  <c r="NJ2666" i="1"/>
  <c r="NI2666" i="1"/>
  <c r="NH2666" i="1"/>
  <c r="NJ2669" i="1"/>
  <c r="NI2668" i="1"/>
  <c r="NI2669" i="1"/>
  <c r="NH2669" i="1"/>
  <c r="NJ2668" i="1"/>
  <c r="UM2655" i="1" a="1"/>
  <c r="MD2592" i="1"/>
  <c r="MD2589" i="1"/>
  <c r="MD2590" i="1"/>
  <c r="MD2591" i="1"/>
  <c r="TM2661" i="1" a="1"/>
  <c r="MQ2661" i="1" a="1"/>
  <c r="PK2656" i="1"/>
  <c r="PK2658" i="1"/>
  <c r="PK2657" i="1"/>
  <c r="PK2655" i="1"/>
  <c r="PK2661" i="1" s="1" a="1"/>
  <c r="QH2854" i="2" l="1"/>
  <c r="QH2855" i="2"/>
  <c r="QH2853" i="2"/>
  <c r="QH2862" i="2" s="1" a="1"/>
  <c r="PN2864" i="2"/>
  <c r="PN2863" i="2"/>
  <c r="PN2862" i="2"/>
  <c r="PN2867" i="2" s="1" a="1"/>
  <c r="FT2079" i="2" a="1"/>
  <c r="FO2077" i="2" a="1"/>
  <c r="EU2077" i="2" a="1"/>
  <c r="EZ2079" i="2" a="1"/>
  <c r="EF2093" i="2" a="1"/>
  <c r="QK2764" i="1"/>
  <c r="QK2763" i="1"/>
  <c r="QK2768" i="1" s="1" a="1"/>
  <c r="QK2765" i="1"/>
  <c r="UM2657" i="1"/>
  <c r="UM2655" i="1"/>
  <c r="UM2658" i="1"/>
  <c r="UM2656" i="1"/>
  <c r="NQ2655" i="1" a="1"/>
  <c r="TC2655" i="1"/>
  <c r="TC2658" i="1"/>
  <c r="TC2657" i="1"/>
  <c r="TC2656" i="1"/>
  <c r="UW2673" i="1"/>
  <c r="UW2671" i="1"/>
  <c r="UW2672" i="1"/>
  <c r="RI2657" i="1"/>
  <c r="RI2656" i="1"/>
  <c r="RI2658" i="1"/>
  <c r="RI2655" i="1"/>
  <c r="RI2661" i="1" s="1" a="1"/>
  <c r="OA2661" i="1" a="1"/>
  <c r="UY2664" i="1"/>
  <c r="UY2663" i="1"/>
  <c r="UY2662" i="1"/>
  <c r="UY2661" i="1"/>
  <c r="LW2655" i="1" a="1"/>
  <c r="PA2655" i="1" a="1"/>
  <c r="MG2658" i="1"/>
  <c r="MG2656" i="1"/>
  <c r="MG2655" i="1"/>
  <c r="MG2657" i="1"/>
  <c r="MQ2663" i="1"/>
  <c r="MQ2662" i="1"/>
  <c r="MQ2664" i="1"/>
  <c r="MQ2661" i="1"/>
  <c r="TM2664" i="1"/>
  <c r="TM2663" i="1"/>
  <c r="TM2662" i="1"/>
  <c r="TM2661" i="1"/>
  <c r="RS2661" i="1" a="1"/>
  <c r="PK2663" i="1"/>
  <c r="PK2662" i="1"/>
  <c r="PK2661" i="1"/>
  <c r="PK2664" i="1"/>
  <c r="UX2668" i="1"/>
  <c r="UY2666" i="1"/>
  <c r="UY2669" i="1"/>
  <c r="UZ2666" i="1"/>
  <c r="UX2666" i="1"/>
  <c r="UZ2669" i="1"/>
  <c r="UX2669" i="1"/>
  <c r="UZ2668" i="1"/>
  <c r="UX2667" i="1"/>
  <c r="UY2668" i="1"/>
  <c r="UZ2667" i="1"/>
  <c r="UY2667" i="1"/>
  <c r="SC2671" i="1" a="1"/>
  <c r="SD2666" i="1" a="1"/>
  <c r="SE2661" i="1" a="1"/>
  <c r="EU2078" i="2" l="1"/>
  <c r="EU2079" i="2"/>
  <c r="EU2077" i="2"/>
  <c r="EF2093" i="2"/>
  <c r="EF2094" i="2"/>
  <c r="EF2095" i="2"/>
  <c r="FT2080" i="2"/>
  <c r="FT2081" i="2"/>
  <c r="FT2079" i="2"/>
  <c r="FT2084" i="2" s="1" a="1"/>
  <c r="FO2078" i="2"/>
  <c r="FO2079" i="2"/>
  <c r="FO2077" i="2"/>
  <c r="QH2863" i="2"/>
  <c r="QH2864" i="2"/>
  <c r="QH2862" i="2"/>
  <c r="QH2867" i="2" s="1" a="1"/>
  <c r="EZ2079" i="2"/>
  <c r="EZ2081" i="2"/>
  <c r="EZ2080" i="2"/>
  <c r="PN2869" i="2"/>
  <c r="PN2868" i="2"/>
  <c r="PN2867" i="2"/>
  <c r="RI2664" i="1"/>
  <c r="RI2663" i="1"/>
  <c r="RI2662" i="1"/>
  <c r="RI2661" i="1"/>
  <c r="TC2661" i="1" a="1"/>
  <c r="SC2673" i="1"/>
  <c r="SC2672" i="1"/>
  <c r="SC2671" i="1"/>
  <c r="UM2661" i="1" a="1"/>
  <c r="OA2664" i="1"/>
  <c r="OA2663" i="1"/>
  <c r="OA2662" i="1"/>
  <c r="OA2661" i="1"/>
  <c r="SE2664" i="1"/>
  <c r="SE2663" i="1"/>
  <c r="SE2662" i="1"/>
  <c r="SE2661" i="1"/>
  <c r="MS2661" i="1" a="1"/>
  <c r="MQ2671" i="1" a="1"/>
  <c r="MR2666" i="1" a="1"/>
  <c r="PL2666" i="1" a="1"/>
  <c r="PM2661" i="1" a="1"/>
  <c r="PK2671" i="1" a="1"/>
  <c r="RS2664" i="1"/>
  <c r="RS2663" i="1"/>
  <c r="RS2662" i="1"/>
  <c r="RS2661" i="1"/>
  <c r="SE2667" i="1"/>
  <c r="SF2669" i="1"/>
  <c r="SE2669" i="1"/>
  <c r="SD2669" i="1"/>
  <c r="SF2668" i="1"/>
  <c r="SE2668" i="1"/>
  <c r="SD2668" i="1"/>
  <c r="SF2667" i="1"/>
  <c r="SD2667" i="1"/>
  <c r="SD2666" i="1"/>
  <c r="SF2666" i="1"/>
  <c r="SE2666" i="1"/>
  <c r="PA2658" i="1"/>
  <c r="PA2657" i="1"/>
  <c r="PA2655" i="1"/>
  <c r="PA2656" i="1"/>
  <c r="QK2769" i="1"/>
  <c r="QK2770" i="1"/>
  <c r="QK2768" i="1"/>
  <c r="NQ2656" i="1"/>
  <c r="NQ2655" i="1"/>
  <c r="NQ2661" i="1" s="1" a="1"/>
  <c r="NQ2658" i="1"/>
  <c r="NQ2657" i="1"/>
  <c r="MG2661" i="1" a="1"/>
  <c r="TN2666" i="1" a="1"/>
  <c r="TO2661" i="1" a="1"/>
  <c r="TM2671" i="1" a="1"/>
  <c r="LW2655" i="1"/>
  <c r="LW2658" i="1"/>
  <c r="LW2657" i="1"/>
  <c r="LW2656" i="1"/>
  <c r="FT2086" i="2" l="1"/>
  <c r="FT2085" i="2"/>
  <c r="FT2084" i="2"/>
  <c r="FT2093" i="2" s="1" a="1"/>
  <c r="PN2876" i="2" a="1"/>
  <c r="PO2871" i="2" a="1"/>
  <c r="PP2867" i="2" a="1"/>
  <c r="QH2868" i="2"/>
  <c r="QH2869" i="2"/>
  <c r="QH2867" i="2"/>
  <c r="EF2098" i="2" a="1"/>
  <c r="EZ2084" i="2" a="1"/>
  <c r="UM2664" i="1"/>
  <c r="UM2663" i="1"/>
  <c r="UM2662" i="1"/>
  <c r="UM2661" i="1"/>
  <c r="MT2668" i="1"/>
  <c r="MS2668" i="1"/>
  <c r="MR2668" i="1"/>
  <c r="MT2667" i="1"/>
  <c r="MS2667" i="1"/>
  <c r="MR2667" i="1"/>
  <c r="MT2666" i="1"/>
  <c r="MS2666" i="1"/>
  <c r="MR2669" i="1"/>
  <c r="MT2669" i="1"/>
  <c r="MS2669" i="1"/>
  <c r="MR2666" i="1"/>
  <c r="MQ2672" i="1"/>
  <c r="MQ2673" i="1"/>
  <c r="MQ2671" i="1"/>
  <c r="NQ2663" i="1"/>
  <c r="NQ2662" i="1"/>
  <c r="NQ2661" i="1"/>
  <c r="NQ2664" i="1"/>
  <c r="QK2775" i="1" a="1"/>
  <c r="QM2770" i="1" a="1"/>
  <c r="QM2770" i="1" s="1"/>
  <c r="PA2661" i="1" a="1"/>
  <c r="PM2669" i="1"/>
  <c r="PL2669" i="1"/>
  <c r="PN2668" i="1"/>
  <c r="PM2668" i="1"/>
  <c r="PL2668" i="1"/>
  <c r="PN2667" i="1"/>
  <c r="PM2667" i="1"/>
  <c r="PL2667" i="1"/>
  <c r="PN2669" i="1"/>
  <c r="PN2666" i="1"/>
  <c r="PM2666" i="1"/>
  <c r="PL2666" i="1"/>
  <c r="TO2664" i="1"/>
  <c r="TO2663" i="1"/>
  <c r="TO2662" i="1"/>
  <c r="TO2661" i="1"/>
  <c r="VJ2661" i="1" s="1" a="1"/>
  <c r="PM2661" i="1"/>
  <c r="PM2662" i="1"/>
  <c r="PM2664" i="1"/>
  <c r="PM2663" i="1"/>
  <c r="TO2669" i="1"/>
  <c r="TP2667" i="1"/>
  <c r="TP2666" i="1"/>
  <c r="TN2668" i="1"/>
  <c r="TO2667" i="1"/>
  <c r="TN2667" i="1"/>
  <c r="TO2666" i="1"/>
  <c r="TN2666" i="1"/>
  <c r="VJ2666" i="1" s="1" a="1"/>
  <c r="TO2668" i="1"/>
  <c r="TP2669" i="1"/>
  <c r="TN2669" i="1"/>
  <c r="TP2668" i="1"/>
  <c r="RK2661" i="1" a="1"/>
  <c r="RI2671" i="1" a="1"/>
  <c r="RJ2666" i="1" a="1"/>
  <c r="LW2661" i="1" a="1"/>
  <c r="MG2661" i="1"/>
  <c r="MG2662" i="1"/>
  <c r="MG2664" i="1"/>
  <c r="MG2663" i="1"/>
  <c r="RS2671" i="1" a="1"/>
  <c r="RU2661" i="1" a="1"/>
  <c r="RT2666" i="1" a="1"/>
  <c r="TM2673" i="1"/>
  <c r="TM2672" i="1"/>
  <c r="TM2671" i="1"/>
  <c r="TC2661" i="1"/>
  <c r="TC2664" i="1"/>
  <c r="TC2663" i="1"/>
  <c r="TC2662" i="1"/>
  <c r="PK2673" i="1"/>
  <c r="PK2671" i="1"/>
  <c r="PK2672" i="1"/>
  <c r="MS2662" i="1"/>
  <c r="MS2661" i="1"/>
  <c r="MS2664" i="1"/>
  <c r="MS2663" i="1"/>
  <c r="OB2666" i="1" a="1"/>
  <c r="OC2661" i="1" a="1"/>
  <c r="OA2671" i="1" a="1"/>
  <c r="QH2876" i="2" l="1" a="1"/>
  <c r="QI2871" i="2" a="1"/>
  <c r="QJ2867" i="2" a="1"/>
  <c r="PP2868" i="2"/>
  <c r="PP2869" i="2"/>
  <c r="PP2867" i="2"/>
  <c r="PT2872" i="2"/>
  <c r="PP2871" i="2"/>
  <c r="PR2873" i="2"/>
  <c r="PV2871" i="2"/>
  <c r="PT2873" i="2"/>
  <c r="PU2871" i="2"/>
  <c r="PS2873" i="2"/>
  <c r="PT2871" i="2"/>
  <c r="PP2873" i="2"/>
  <c r="PR2871" i="2"/>
  <c r="PV2872" i="2"/>
  <c r="PO2871" i="2"/>
  <c r="PQ2872" i="2"/>
  <c r="PP2872" i="2"/>
  <c r="PS2871" i="2"/>
  <c r="PV2873" i="2"/>
  <c r="PU2873" i="2"/>
  <c r="PO2873" i="2"/>
  <c r="PS2872" i="2"/>
  <c r="PQ2873" i="2"/>
  <c r="PQ2871" i="2"/>
  <c r="PU2872" i="2"/>
  <c r="PR2872" i="2"/>
  <c r="PO2872" i="2"/>
  <c r="PN2883" i="2"/>
  <c r="PN2882" i="2"/>
  <c r="PN2877" i="2"/>
  <c r="PN2880" i="2"/>
  <c r="PN2878" i="2"/>
  <c r="PN2876" i="2"/>
  <c r="PN2881" i="2"/>
  <c r="PN2879" i="2"/>
  <c r="EF2098" i="2"/>
  <c r="EF2100" i="2"/>
  <c r="EF2099" i="2"/>
  <c r="FT2095" i="2"/>
  <c r="FT2094" i="2"/>
  <c r="FT2093" i="2"/>
  <c r="FT2098" i="2" s="1" a="1"/>
  <c r="EZ2085" i="2"/>
  <c r="EZ2086" i="2"/>
  <c r="EZ2084" i="2"/>
  <c r="EZ2093" i="2" s="1" a="1"/>
  <c r="VJ2667" i="1"/>
  <c r="ND658" i="4" s="1"/>
  <c r="VK2669" i="1"/>
  <c r="NE660" i="4" s="1"/>
  <c r="VK2668" i="1"/>
  <c r="NE659" i="4" s="1"/>
  <c r="VL2669" i="1"/>
  <c r="NF660" i="4" s="1"/>
  <c r="VJ2669" i="1"/>
  <c r="ND660" i="4" s="1"/>
  <c r="VL2668" i="1"/>
  <c r="NF659" i="4" s="1"/>
  <c r="VJ2668" i="1"/>
  <c r="ND659" i="4" s="1"/>
  <c r="VL2667" i="1"/>
  <c r="NF658" i="4" s="1"/>
  <c r="VK2667" i="1"/>
  <c r="NE658" i="4" s="1"/>
  <c r="VL2666" i="1"/>
  <c r="NF657" i="4" s="1"/>
  <c r="VK2666" i="1"/>
  <c r="NE657" i="4" s="1"/>
  <c r="VJ2666" i="1"/>
  <c r="ND657" i="4" s="1"/>
  <c r="VJ2664" i="1"/>
  <c r="ND654" i="4" s="1"/>
  <c r="VJ2663" i="1"/>
  <c r="ND653" i="4" s="1"/>
  <c r="VJ2662" i="1"/>
  <c r="ND652" i="4" s="1"/>
  <c r="VJ2661" i="1"/>
  <c r="ND651" i="4" s="1"/>
  <c r="RV2667" i="1"/>
  <c r="RT2666" i="1"/>
  <c r="RU2669" i="1"/>
  <c r="RT2669" i="1"/>
  <c r="RV2668" i="1"/>
  <c r="RU2668" i="1"/>
  <c r="RT2668" i="1"/>
  <c r="RU2667" i="1"/>
  <c r="RT2667" i="1"/>
  <c r="RV2666" i="1"/>
  <c r="RV2669" i="1"/>
  <c r="RU2666" i="1"/>
  <c r="NR2666" i="1" a="1"/>
  <c r="NS2661" i="1" a="1"/>
  <c r="NQ2671" i="1" a="1"/>
  <c r="RI2672" i="1"/>
  <c r="RI2673" i="1"/>
  <c r="RI2671" i="1"/>
  <c r="RS2673" i="1"/>
  <c r="RS2672" i="1"/>
  <c r="RS2671" i="1"/>
  <c r="RU2662" i="1"/>
  <c r="RU2661" i="1"/>
  <c r="RU2663" i="1"/>
  <c r="RU2664" i="1"/>
  <c r="MI2661" i="1" a="1"/>
  <c r="MG2671" i="1" a="1"/>
  <c r="MH2666" i="1" a="1"/>
  <c r="UO2661" i="1" a="1"/>
  <c r="UN2666" i="1" a="1"/>
  <c r="UM2671" i="1" a="1"/>
  <c r="OA2672" i="1"/>
  <c r="OA2671" i="1"/>
  <c r="OA2673" i="1"/>
  <c r="OC2662" i="1"/>
  <c r="OC2661" i="1"/>
  <c r="OC2664" i="1"/>
  <c r="OC2663" i="1"/>
  <c r="PX2661" i="1" s="1" a="1"/>
  <c r="RK2664" i="1"/>
  <c r="RK2663" i="1"/>
  <c r="RK2662" i="1"/>
  <c r="RK2661" i="1"/>
  <c r="VB2661" i="1" s="1" a="1"/>
  <c r="OD2666" i="1"/>
  <c r="OC2666" i="1"/>
  <c r="OB2666" i="1"/>
  <c r="OD2669" i="1"/>
  <c r="OC2669" i="1"/>
  <c r="OB2669" i="1"/>
  <c r="OD2668" i="1"/>
  <c r="OC2668" i="1"/>
  <c r="OB2667" i="1"/>
  <c r="OB2668" i="1"/>
  <c r="OD2667" i="1"/>
  <c r="OC2667" i="1"/>
  <c r="PX2666" i="1" s="1" a="1"/>
  <c r="TD2666" i="1" a="1"/>
  <c r="TE2661" i="1" a="1"/>
  <c r="TC2671" i="1" a="1"/>
  <c r="LW2661" i="1"/>
  <c r="LW2663" i="1"/>
  <c r="LW2664" i="1"/>
  <c r="LW2662" i="1"/>
  <c r="PA2661" i="1"/>
  <c r="PA2664" i="1"/>
  <c r="PA2663" i="1"/>
  <c r="PA2662" i="1"/>
  <c r="QK2776" i="1"/>
  <c r="QK2775" i="1"/>
  <c r="QK2777" i="1"/>
  <c r="RJ2668" i="1"/>
  <c r="RK2666" i="1"/>
  <c r="RJ2669" i="1"/>
  <c r="RL2668" i="1"/>
  <c r="RK2668" i="1"/>
  <c r="RL2667" i="1"/>
  <c r="RK2667" i="1"/>
  <c r="RJ2667" i="1"/>
  <c r="RL2666" i="1"/>
  <c r="RJ2666" i="1"/>
  <c r="VB2666" i="1" s="1" a="1"/>
  <c r="RK2669" i="1"/>
  <c r="RL2669" i="1"/>
  <c r="PN2886" i="2" l="1" a="1"/>
  <c r="FT2099" i="2"/>
  <c r="FT2098" i="2"/>
  <c r="FT2100" i="2"/>
  <c r="EG2102" i="2" a="1"/>
  <c r="EF2107" i="2" a="1"/>
  <c r="EH2098" i="2" a="1"/>
  <c r="QJ2869" i="2"/>
  <c r="QJ2867" i="2"/>
  <c r="QR2867" i="2" s="1" a="1"/>
  <c r="QJ2868" i="2"/>
  <c r="QK2873" i="2"/>
  <c r="QO2871" i="2"/>
  <c r="QO2872" i="2"/>
  <c r="QJ2871" i="2"/>
  <c r="QN2873" i="2"/>
  <c r="QI2872" i="2"/>
  <c r="QJ2873" i="2"/>
  <c r="QK2871" i="2"/>
  <c r="QI2873" i="2"/>
  <c r="QI2871" i="2"/>
  <c r="QR2871" i="2" s="1" a="1"/>
  <c r="QN2872" i="2"/>
  <c r="QL2872" i="2"/>
  <c r="QO2873" i="2"/>
  <c r="QN2871" i="2"/>
  <c r="QJ2872" i="2"/>
  <c r="QM2871" i="2"/>
  <c r="QP2873" i="2"/>
  <c r="QL2873" i="2"/>
  <c r="QM2872" i="2"/>
  <c r="QP2872" i="2"/>
  <c r="QP2871" i="2"/>
  <c r="QL2871" i="2"/>
  <c r="QM2873" i="2"/>
  <c r="QK2872" i="2"/>
  <c r="EZ2094" i="2"/>
  <c r="EZ2095" i="2"/>
  <c r="EZ2093" i="2"/>
  <c r="EZ2098" i="2" s="1" a="1"/>
  <c r="QH2879" i="2"/>
  <c r="QH2877" i="2"/>
  <c r="QH2876" i="2"/>
  <c r="QH2883" i="2"/>
  <c r="QH2881" i="2"/>
  <c r="QH2878" i="2"/>
  <c r="QH2880" i="2"/>
  <c r="QH2882" i="2"/>
  <c r="NT657" i="4"/>
  <c r="OB657" i="4" s="1"/>
  <c r="NP657" i="4"/>
  <c r="NX657" i="4" s="1"/>
  <c r="NU657" i="4"/>
  <c r="OC657" i="4" s="1"/>
  <c r="NQ657" i="4"/>
  <c r="NY657" i="4" s="1"/>
  <c r="NV657" i="4"/>
  <c r="OD657" i="4" s="1"/>
  <c r="NR657" i="4"/>
  <c r="NZ657" i="4" s="1"/>
  <c r="NU658" i="4"/>
  <c r="OC658" i="4" s="1"/>
  <c r="NQ658" i="4"/>
  <c r="NY658" i="4" s="1"/>
  <c r="NV658" i="4"/>
  <c r="OD658" i="4" s="1"/>
  <c r="NR658" i="4"/>
  <c r="NZ658" i="4" s="1"/>
  <c r="NT659" i="4"/>
  <c r="OB659" i="4" s="1"/>
  <c r="NP659" i="4"/>
  <c r="NX659" i="4" s="1"/>
  <c r="NV659" i="4"/>
  <c r="OD659" i="4" s="1"/>
  <c r="NR659" i="4"/>
  <c r="NZ659" i="4" s="1"/>
  <c r="NT660" i="4"/>
  <c r="OB660" i="4" s="1"/>
  <c r="NP660" i="4"/>
  <c r="NX660" i="4" s="1"/>
  <c r="NT651" i="4"/>
  <c r="OB651" i="4" s="1"/>
  <c r="NP651" i="4"/>
  <c r="NX651" i="4" s="1"/>
  <c r="NV660" i="4"/>
  <c r="OD660" i="4" s="1"/>
  <c r="NR660" i="4"/>
  <c r="NZ660" i="4" s="1"/>
  <c r="NT652" i="4"/>
  <c r="OB652" i="4" s="1"/>
  <c r="NP652" i="4"/>
  <c r="NX652" i="4" s="1"/>
  <c r="NU659" i="4"/>
  <c r="OC659" i="4" s="1"/>
  <c r="NQ659" i="4"/>
  <c r="NY659" i="4" s="1"/>
  <c r="NT653" i="4"/>
  <c r="OB653" i="4" s="1"/>
  <c r="NP653" i="4"/>
  <c r="NX653" i="4" s="1"/>
  <c r="NU660" i="4"/>
  <c r="OC660" i="4" s="1"/>
  <c r="NQ660" i="4"/>
  <c r="NY660" i="4" s="1"/>
  <c r="NT654" i="4"/>
  <c r="OB654" i="4" s="1"/>
  <c r="NP654" i="4"/>
  <c r="NX654" i="4" s="1"/>
  <c r="NT658" i="4"/>
  <c r="OB658" i="4" s="1"/>
  <c r="NP658" i="4"/>
  <c r="NX658" i="4" s="1"/>
  <c r="PY2668" i="1"/>
  <c r="JS659" i="4" s="1"/>
  <c r="PZ2668" i="1"/>
  <c r="JT659" i="4" s="1"/>
  <c r="PX2668" i="1"/>
  <c r="JR659" i="4" s="1"/>
  <c r="PZ2667" i="1"/>
  <c r="JT658" i="4" s="1"/>
  <c r="PY2667" i="1"/>
  <c r="JS658" i="4" s="1"/>
  <c r="PX2667" i="1"/>
  <c r="JR658" i="4" s="1"/>
  <c r="PZ2666" i="1"/>
  <c r="JT657" i="4" s="1"/>
  <c r="PY2666" i="1"/>
  <c r="JS657" i="4" s="1"/>
  <c r="PX2666" i="1"/>
  <c r="JR657" i="4" s="1"/>
  <c r="PX2669" i="1"/>
  <c r="JR660" i="4" s="1"/>
  <c r="PZ2669" i="1"/>
  <c r="JT660" i="4" s="1"/>
  <c r="PY2669" i="1"/>
  <c r="JS660" i="4" s="1"/>
  <c r="PX2664" i="1"/>
  <c r="JR654" i="4" s="1"/>
  <c r="PX2663" i="1"/>
  <c r="JR653" i="4" s="1"/>
  <c r="PX2662" i="1"/>
  <c r="JR652" i="4" s="1"/>
  <c r="PX2661" i="1"/>
  <c r="JR651" i="4" s="1"/>
  <c r="MH2669" i="1"/>
  <c r="MJ2668" i="1"/>
  <c r="MI2668" i="1"/>
  <c r="MH2668" i="1"/>
  <c r="MJ2667" i="1"/>
  <c r="MI2667" i="1"/>
  <c r="MH2667" i="1"/>
  <c r="MJ2666" i="1"/>
  <c r="MI2669" i="1"/>
  <c r="MJ2669" i="1"/>
  <c r="MI2666" i="1"/>
  <c r="MH2666" i="1"/>
  <c r="UO2663" i="1"/>
  <c r="UO2662" i="1"/>
  <c r="UO2661" i="1"/>
  <c r="UO2664" i="1"/>
  <c r="VB2662" i="1"/>
  <c r="ND680" i="4" s="1"/>
  <c r="VB2661" i="1"/>
  <c r="ND679" i="4" s="1"/>
  <c r="VB2663" i="1"/>
  <c r="ND681" i="4" s="1"/>
  <c r="VB2664" i="1"/>
  <c r="ND682" i="4" s="1"/>
  <c r="NQ2673" i="1"/>
  <c r="NQ2672" i="1"/>
  <c r="NQ2671" i="1"/>
  <c r="MI2664" i="1"/>
  <c r="MI2663" i="1"/>
  <c r="MI2661" i="1"/>
  <c r="MI2662" i="1"/>
  <c r="PB2666" i="1" a="1"/>
  <c r="PC2661" i="1" a="1"/>
  <c r="PA2671" i="1" a="1"/>
  <c r="NS2667" i="1"/>
  <c r="NR2667" i="1"/>
  <c r="NT2666" i="1"/>
  <c r="NS2666" i="1"/>
  <c r="NR2666" i="1"/>
  <c r="NT2669" i="1"/>
  <c r="NS2669" i="1"/>
  <c r="NR2669" i="1"/>
  <c r="NT2667" i="1"/>
  <c r="NT2668" i="1"/>
  <c r="NS2668" i="1"/>
  <c r="NR2668" i="1"/>
  <c r="LW2671" i="1" a="1"/>
  <c r="LX2666" i="1" a="1"/>
  <c r="LY2661" i="1" a="1"/>
  <c r="UP2668" i="1"/>
  <c r="UN2667" i="1"/>
  <c r="UN2666" i="1"/>
  <c r="UP2669" i="1"/>
  <c r="UO2669" i="1"/>
  <c r="UN2669" i="1"/>
  <c r="UO2668" i="1"/>
  <c r="UN2668" i="1"/>
  <c r="UP2667" i="1"/>
  <c r="UO2667" i="1"/>
  <c r="UP2666" i="1"/>
  <c r="UO2666" i="1"/>
  <c r="TC2673" i="1"/>
  <c r="TC2672" i="1"/>
  <c r="TC2671" i="1"/>
  <c r="VD2667" i="1"/>
  <c r="NF686" i="4" s="1"/>
  <c r="VB2666" i="1"/>
  <c r="ND685" i="4" s="1"/>
  <c r="VB2669" i="1"/>
  <c r="ND688" i="4" s="1"/>
  <c r="VC2667" i="1"/>
  <c r="NE686" i="4" s="1"/>
  <c r="VB2667" i="1"/>
  <c r="ND686" i="4" s="1"/>
  <c r="VD2666" i="1"/>
  <c r="NF685" i="4" s="1"/>
  <c r="VC2666" i="1"/>
  <c r="NE685" i="4" s="1"/>
  <c r="VD2669" i="1"/>
  <c r="NF688" i="4" s="1"/>
  <c r="VB2668" i="1"/>
  <c r="ND687" i="4" s="1"/>
  <c r="VC2669" i="1"/>
  <c r="NE688" i="4" s="1"/>
  <c r="VD2668" i="1"/>
  <c r="NF687" i="4" s="1"/>
  <c r="VC2668" i="1"/>
  <c r="NE687" i="4" s="1"/>
  <c r="NS2664" i="1"/>
  <c r="NS2663" i="1"/>
  <c r="NS2662" i="1"/>
  <c r="NS2661" i="1"/>
  <c r="TE2664" i="1"/>
  <c r="TE2663" i="1"/>
  <c r="TE2662" i="1"/>
  <c r="TE2661" i="1"/>
  <c r="MG2673" i="1"/>
  <c r="MG2671" i="1"/>
  <c r="KP2667" i="1" s="1" a="1"/>
  <c r="MG2672" i="1"/>
  <c r="QK2780" i="1" a="1"/>
  <c r="QM2777" i="1" a="1"/>
  <c r="QM2777" i="1" s="1"/>
  <c r="TD2666" i="1"/>
  <c r="VF2666" i="1" s="1" a="1"/>
  <c r="TE2668" i="1"/>
  <c r="TD2667" i="1"/>
  <c r="TF2666" i="1"/>
  <c r="TE2666" i="1"/>
  <c r="TF2669" i="1"/>
  <c r="TE2669" i="1"/>
  <c r="TD2669" i="1"/>
  <c r="TE2667" i="1"/>
  <c r="TF2668" i="1"/>
  <c r="TD2668" i="1"/>
  <c r="TF2667" i="1"/>
  <c r="UM2672" i="1"/>
  <c r="UM2673" i="1"/>
  <c r="UM2671" i="1"/>
  <c r="OF658" i="4" l="1"/>
  <c r="OH660" i="4"/>
  <c r="OG660" i="4"/>
  <c r="OF660" i="4"/>
  <c r="QY2873" i="2"/>
  <c r="QU2872" i="2"/>
  <c r="QS2873" i="2"/>
  <c r="QW2871" i="2"/>
  <c r="QT2873" i="2"/>
  <c r="QU2871" i="2"/>
  <c r="QT2872" i="2"/>
  <c r="QS2872" i="2"/>
  <c r="QR2872" i="2"/>
  <c r="QX2873" i="2"/>
  <c r="QX2871" i="2"/>
  <c r="QV2873" i="2"/>
  <c r="QT2871" i="2"/>
  <c r="QX2872" i="2"/>
  <c r="QW2872" i="2"/>
  <c r="QY2871" i="2"/>
  <c r="QS2871" i="2"/>
  <c r="QR2871" i="2"/>
  <c r="QW2873" i="2"/>
  <c r="QR2873" i="2"/>
  <c r="QV2872" i="2"/>
  <c r="QY2872" i="2"/>
  <c r="QU2873" i="2"/>
  <c r="QV2871" i="2"/>
  <c r="QR2869" i="2"/>
  <c r="QR2868" i="2"/>
  <c r="QR2867" i="2"/>
  <c r="EH2100" i="2"/>
  <c r="EH2099" i="2"/>
  <c r="EH2098" i="2"/>
  <c r="EF2110" i="2"/>
  <c r="EF2109" i="2"/>
  <c r="EF2107" i="2"/>
  <c r="EF2108" i="2"/>
  <c r="EH2102" i="2"/>
  <c r="EJ2104" i="2"/>
  <c r="EI2104" i="2"/>
  <c r="EH2104" i="2"/>
  <c r="EG2103" i="2"/>
  <c r="EJ2103" i="2"/>
  <c r="EI2103" i="2"/>
  <c r="EH2103" i="2"/>
  <c r="EJ2102" i="2"/>
  <c r="EI2102" i="2"/>
  <c r="EG2102" i="2"/>
  <c r="EG2104" i="2"/>
  <c r="QH2886" i="2" a="1"/>
  <c r="EZ2100" i="2"/>
  <c r="EZ2099" i="2"/>
  <c r="EZ2098" i="2"/>
  <c r="FU2102" i="2" a="1"/>
  <c r="FV2098" i="2" a="1"/>
  <c r="FT2107" i="2" a="1"/>
  <c r="PN2893" i="2"/>
  <c r="PN2891" i="2"/>
  <c r="PN2890" i="2"/>
  <c r="PN2888" i="2"/>
  <c r="PN2889" i="2"/>
  <c r="PN2892" i="2"/>
  <c r="PN2886" i="2"/>
  <c r="PK2902" i="2" s="1" a="1"/>
  <c r="PN2887" i="2"/>
  <c r="OF652" i="4"/>
  <c r="OH658" i="4"/>
  <c r="OF654" i="4"/>
  <c r="OH657" i="4"/>
  <c r="OH659" i="4"/>
  <c r="OF657" i="4"/>
  <c r="OG658" i="4"/>
  <c r="OG657" i="4"/>
  <c r="OF653" i="4"/>
  <c r="OG659" i="4"/>
  <c r="NU687" i="4"/>
  <c r="OC687" i="4" s="1"/>
  <c r="NQ687" i="4"/>
  <c r="NY687" i="4" s="1"/>
  <c r="KH651" i="4"/>
  <c r="KP651" i="4" s="1"/>
  <c r="KD651" i="4"/>
  <c r="KL651" i="4" s="1"/>
  <c r="KJ658" i="4"/>
  <c r="KR658" i="4" s="1"/>
  <c r="KF658" i="4"/>
  <c r="KN658" i="4" s="1"/>
  <c r="OF659" i="4"/>
  <c r="NV687" i="4"/>
  <c r="OD687" i="4" s="1"/>
  <c r="NR687" i="4"/>
  <c r="NZ687" i="4" s="1"/>
  <c r="KH652" i="4"/>
  <c r="KP652" i="4" s="1"/>
  <c r="KD652" i="4"/>
  <c r="KL652" i="4" s="1"/>
  <c r="KH659" i="4"/>
  <c r="KP659" i="4" s="1"/>
  <c r="KD659" i="4"/>
  <c r="KL659" i="4" s="1"/>
  <c r="KJ659" i="4"/>
  <c r="KR659" i="4" s="1"/>
  <c r="KF659" i="4"/>
  <c r="KN659" i="4" s="1"/>
  <c r="KH653" i="4"/>
  <c r="KP653" i="4" s="1"/>
  <c r="KD653" i="4"/>
  <c r="KL653" i="4" s="1"/>
  <c r="NT687" i="4"/>
  <c r="OB687" i="4" s="1"/>
  <c r="NP687" i="4"/>
  <c r="NX687" i="4" s="1"/>
  <c r="KH654" i="4"/>
  <c r="KP654" i="4" s="1"/>
  <c r="KD654" i="4"/>
  <c r="KL654" i="4" s="1"/>
  <c r="KI659" i="4"/>
  <c r="KQ659" i="4" s="1"/>
  <c r="KE659" i="4"/>
  <c r="KM659" i="4" s="1"/>
  <c r="NT682" i="4"/>
  <c r="OB682" i="4" s="1"/>
  <c r="NP682" i="4"/>
  <c r="NX682" i="4" s="1"/>
  <c r="KI660" i="4"/>
  <c r="KQ660" i="4" s="1"/>
  <c r="KE660" i="4"/>
  <c r="KM660" i="4" s="1"/>
  <c r="NU685" i="4"/>
  <c r="OC685" i="4" s="1"/>
  <c r="NQ685" i="4"/>
  <c r="NY685" i="4" s="1"/>
  <c r="NT681" i="4"/>
  <c r="OB681" i="4" s="1"/>
  <c r="NP681" i="4"/>
  <c r="NX681" i="4" s="1"/>
  <c r="KJ660" i="4"/>
  <c r="KR660" i="4" s="1"/>
  <c r="KF660" i="4"/>
  <c r="KN660" i="4" s="1"/>
  <c r="NT679" i="4"/>
  <c r="OB679" i="4" s="1"/>
  <c r="NP679" i="4"/>
  <c r="NX679" i="4" s="1"/>
  <c r="KH660" i="4"/>
  <c r="KP660" i="4" s="1"/>
  <c r="KD660" i="4"/>
  <c r="KL660" i="4" s="1"/>
  <c r="OF651" i="4" a="1"/>
  <c r="OF651" i="4"/>
  <c r="NU688" i="4"/>
  <c r="OC688" i="4" s="1"/>
  <c r="NQ688" i="4"/>
  <c r="NY688" i="4" s="1"/>
  <c r="NV685" i="4"/>
  <c r="OD685" i="4" s="1"/>
  <c r="NR685" i="4"/>
  <c r="NZ685" i="4" s="1"/>
  <c r="NT686" i="4"/>
  <c r="OB686" i="4" s="1"/>
  <c r="NP686" i="4"/>
  <c r="NX686" i="4" s="1"/>
  <c r="NT680" i="4"/>
  <c r="OB680" i="4" s="1"/>
  <c r="NP680" i="4"/>
  <c r="NX680" i="4" s="1"/>
  <c r="KH657" i="4"/>
  <c r="KP657" i="4" s="1"/>
  <c r="KD657" i="4"/>
  <c r="KL657" i="4" s="1"/>
  <c r="KI657" i="4"/>
  <c r="KQ657" i="4" s="1"/>
  <c r="KE657" i="4"/>
  <c r="KM657" i="4" s="1"/>
  <c r="NU686" i="4"/>
  <c r="OC686" i="4" s="1"/>
  <c r="NQ686" i="4"/>
  <c r="NY686" i="4" s="1"/>
  <c r="NT688" i="4"/>
  <c r="OB688" i="4" s="1"/>
  <c r="NP688" i="4"/>
  <c r="NX688" i="4" s="1"/>
  <c r="KJ657" i="4"/>
  <c r="KR657" i="4" s="1"/>
  <c r="KF657" i="4"/>
  <c r="KN657" i="4" s="1"/>
  <c r="NT685" i="4"/>
  <c r="OB685" i="4" s="1"/>
  <c r="NP685" i="4"/>
  <c r="NX685" i="4" s="1"/>
  <c r="KH658" i="4"/>
  <c r="KP658" i="4" s="1"/>
  <c r="KD658" i="4"/>
  <c r="KL658" i="4" s="1"/>
  <c r="NV688" i="4"/>
  <c r="OD688" i="4" s="1"/>
  <c r="NR688" i="4"/>
  <c r="NZ688" i="4" s="1"/>
  <c r="NV686" i="4"/>
  <c r="OD686" i="4" s="1"/>
  <c r="NR686" i="4"/>
  <c r="NZ686" i="4" s="1"/>
  <c r="KI658" i="4"/>
  <c r="KQ658" i="4" s="1"/>
  <c r="KE658" i="4"/>
  <c r="KM658" i="4" s="1"/>
  <c r="VG2667" i="1"/>
  <c r="NE672" i="4" s="1"/>
  <c r="VH2669" i="1"/>
  <c r="NF674" i="4" s="1"/>
  <c r="VH2668" i="1"/>
  <c r="NF673" i="4" s="1"/>
  <c r="VG2668" i="1"/>
  <c r="NE673" i="4" s="1"/>
  <c r="VF2668" i="1"/>
  <c r="ND673" i="4" s="1"/>
  <c r="VH2667" i="1"/>
  <c r="NF672" i="4" s="1"/>
  <c r="VF2667" i="1"/>
  <c r="ND672" i="4" s="1"/>
  <c r="VH2666" i="1"/>
  <c r="NF671" i="4" s="1"/>
  <c r="VG2666" i="1"/>
  <c r="NE671" i="4" s="1"/>
  <c r="VF2666" i="1"/>
  <c r="ND671" i="4" s="1"/>
  <c r="VF2669" i="1"/>
  <c r="ND674" i="4" s="1"/>
  <c r="VG2669" i="1"/>
  <c r="NE674" i="4" s="1"/>
  <c r="PC2664" i="1"/>
  <c r="PC2663" i="1"/>
  <c r="PC2662" i="1"/>
  <c r="PC2661" i="1"/>
  <c r="PT2661" i="1" s="1" a="1"/>
  <c r="PB2666" i="1"/>
  <c r="PD2669" i="1"/>
  <c r="PC2669" i="1"/>
  <c r="PB2669" i="1"/>
  <c r="PD2668" i="1"/>
  <c r="PC2668" i="1"/>
  <c r="PB2668" i="1"/>
  <c r="PD2667" i="1"/>
  <c r="PC2666" i="1"/>
  <c r="PD2666" i="1"/>
  <c r="PB2667" i="1"/>
  <c r="PC2667" i="1"/>
  <c r="VF2661" i="1" a="1"/>
  <c r="QK2782" i="1"/>
  <c r="QK2781" i="1"/>
  <c r="QK2780" i="1"/>
  <c r="PA2673" i="1"/>
  <c r="PA2672" i="1"/>
  <c r="PA2671" i="1"/>
  <c r="KH2667" i="1" s="1" a="1"/>
  <c r="PT2666" i="1" a="1"/>
  <c r="KL2667" i="1" a="1"/>
  <c r="LY2664" i="1"/>
  <c r="LY2663" i="1"/>
  <c r="LY2662" i="1"/>
  <c r="LY2661" i="1"/>
  <c r="PP2661" i="1" s="1" a="1"/>
  <c r="LY2669" i="1"/>
  <c r="LX2669" i="1"/>
  <c r="LZ2668" i="1"/>
  <c r="LY2668" i="1"/>
  <c r="LX2668" i="1"/>
  <c r="LZ2667" i="1"/>
  <c r="LY2667" i="1"/>
  <c r="LX2667" i="1"/>
  <c r="LZ2669" i="1"/>
  <c r="LZ2666" i="1"/>
  <c r="LY2666" i="1"/>
  <c r="LX2666" i="1"/>
  <c r="KP2668" i="1"/>
  <c r="KP2669" i="1"/>
  <c r="KP2667" i="1"/>
  <c r="KP1568" i="1" s="1" a="1"/>
  <c r="LW2673" i="1"/>
  <c r="LW2672" i="1"/>
  <c r="LW2671" i="1"/>
  <c r="PQ2763" i="1" s="1" a="1"/>
  <c r="KV657" i="4" l="1"/>
  <c r="KT651" i="4"/>
  <c r="OF686" i="4"/>
  <c r="KV660" i="4"/>
  <c r="OF685" i="4"/>
  <c r="OF680" i="4"/>
  <c r="OF679" i="4"/>
  <c r="QH2891" i="2"/>
  <c r="QH2889" i="2"/>
  <c r="QH2888" i="2"/>
  <c r="QH2886" i="2"/>
  <c r="QH2892" i="2"/>
  <c r="QH2890" i="2"/>
  <c r="QK2902" i="2" s="1" a="1"/>
  <c r="QH2893" i="2"/>
  <c r="QH2887" i="2"/>
  <c r="KU659" i="4"/>
  <c r="EF2113" i="2" a="1"/>
  <c r="PQ2902" i="2" a="1"/>
  <c r="PK2904" i="2"/>
  <c r="PK2902" i="2"/>
  <c r="PK2903" i="2"/>
  <c r="PK2905" i="2"/>
  <c r="FT2110" i="2"/>
  <c r="FT2109" i="2"/>
  <c r="FT2107" i="2"/>
  <c r="FT2108" i="2"/>
  <c r="OH686" i="4"/>
  <c r="OG686" i="4"/>
  <c r="OG688" i="4"/>
  <c r="FV2098" i="2"/>
  <c r="FV2099" i="2"/>
  <c r="FV2100" i="2"/>
  <c r="FW2104" i="2"/>
  <c r="FV2104" i="2"/>
  <c r="FX2103" i="2"/>
  <c r="FW2103" i="2"/>
  <c r="FV2103" i="2"/>
  <c r="FU2102" i="2"/>
  <c r="FW2102" i="2"/>
  <c r="FV2102" i="2"/>
  <c r="FU2104" i="2"/>
  <c r="FX2102" i="2"/>
  <c r="FX2104" i="2"/>
  <c r="FU2103" i="2"/>
  <c r="FA2102" i="2" a="1"/>
  <c r="FB2098" i="2" a="1"/>
  <c r="EZ2107" i="2" a="1"/>
  <c r="OG687" i="4"/>
  <c r="OH687" i="4"/>
  <c r="OH688" i="4"/>
  <c r="KT652" i="4"/>
  <c r="KT654" i="4"/>
  <c r="KU657" i="4"/>
  <c r="KV659" i="4"/>
  <c r="OG685" i="4"/>
  <c r="KT653" i="4"/>
  <c r="KV658" i="4"/>
  <c r="KU660" i="4"/>
  <c r="NT673" i="4"/>
  <c r="OB673" i="4" s="1"/>
  <c r="NP673" i="4"/>
  <c r="NX673" i="4" s="1"/>
  <c r="NV673" i="4"/>
  <c r="OD673" i="4" s="1"/>
  <c r="NR673" i="4"/>
  <c r="NZ673" i="4" s="1"/>
  <c r="NV674" i="4"/>
  <c r="OD674" i="4" s="1"/>
  <c r="NR674" i="4"/>
  <c r="NZ674" i="4" s="1"/>
  <c r="NU672" i="4"/>
  <c r="OC672" i="4" s="1"/>
  <c r="NQ672" i="4"/>
  <c r="NY672" i="4" s="1"/>
  <c r="NU674" i="4"/>
  <c r="OC674" i="4" s="1"/>
  <c r="NQ674" i="4"/>
  <c r="NY674" i="4" s="1"/>
  <c r="KU658" i="4"/>
  <c r="OF688" i="4"/>
  <c r="OH685" i="4"/>
  <c r="OF681" i="4"/>
  <c r="OF687" i="4"/>
  <c r="NT674" i="4"/>
  <c r="OB674" i="4" s="1"/>
  <c r="NP674" i="4"/>
  <c r="NX674" i="4" s="1"/>
  <c r="NU673" i="4"/>
  <c r="OC673" i="4" s="1"/>
  <c r="NQ673" i="4"/>
  <c r="NY673" i="4" s="1"/>
  <c r="NT671" i="4"/>
  <c r="OB671" i="4" s="1"/>
  <c r="NP671" i="4"/>
  <c r="NX671" i="4" s="1"/>
  <c r="NU671" i="4"/>
  <c r="OC671" i="4" s="1"/>
  <c r="NQ671" i="4"/>
  <c r="NY671" i="4" s="1"/>
  <c r="NV671" i="4"/>
  <c r="OD671" i="4" s="1"/>
  <c r="NR671" i="4"/>
  <c r="NZ671" i="4" s="1"/>
  <c r="NT672" i="4"/>
  <c r="OB672" i="4" s="1"/>
  <c r="NP672" i="4"/>
  <c r="NX672" i="4" s="1"/>
  <c r="NV672" i="4"/>
  <c r="OD672" i="4" s="1"/>
  <c r="NR672" i="4"/>
  <c r="NZ672" i="4" s="1"/>
  <c r="KT658" i="4"/>
  <c r="KT657" i="4"/>
  <c r="KT660" i="4"/>
  <c r="OF682" i="4"/>
  <c r="KT659" i="4"/>
  <c r="KP1568" i="1"/>
  <c r="KP1570" i="1"/>
  <c r="KP1569" i="1"/>
  <c r="PQ2765" i="1"/>
  <c r="PQ2764" i="1"/>
  <c r="PQ2763" i="1"/>
  <c r="PQ2768" i="1" s="1" a="1"/>
  <c r="PV2668" i="1"/>
  <c r="JT673" i="4" s="1"/>
  <c r="PU2668" i="1"/>
  <c r="JS673" i="4" s="1"/>
  <c r="PT2668" i="1"/>
  <c r="JR673" i="4" s="1"/>
  <c r="PV2667" i="1"/>
  <c r="JT672" i="4" s="1"/>
  <c r="PU2667" i="1"/>
  <c r="JS672" i="4" s="1"/>
  <c r="PT2667" i="1"/>
  <c r="JR672" i="4" s="1"/>
  <c r="PV2666" i="1"/>
  <c r="JT671" i="4" s="1"/>
  <c r="PU2666" i="1"/>
  <c r="JS671" i="4" s="1"/>
  <c r="PT2669" i="1"/>
  <c r="JR674" i="4" s="1"/>
  <c r="PV2669" i="1"/>
  <c r="JT674" i="4" s="1"/>
  <c r="PU2669" i="1"/>
  <c r="JS674" i="4" s="1"/>
  <c r="PT2666" i="1"/>
  <c r="JR671" i="4" s="1"/>
  <c r="KH2669" i="1"/>
  <c r="KH2668" i="1"/>
  <c r="KH2667" i="1"/>
  <c r="KH1568" i="1" s="1" a="1"/>
  <c r="VF2664" i="1"/>
  <c r="ND668" i="4" s="1"/>
  <c r="VF2663" i="1"/>
  <c r="ND667" i="4" s="1"/>
  <c r="VF2662" i="1"/>
  <c r="ND666" i="4" s="1"/>
  <c r="VF2661" i="1"/>
  <c r="ND665" i="4" s="1"/>
  <c r="QH2785" i="1" a="1"/>
  <c r="QH2785" i="1" s="1"/>
  <c r="QH2788" i="1" s="1" a="1"/>
  <c r="QH2788" i="1" s="1"/>
  <c r="QH2791" i="1" s="1"/>
  <c r="QH2794" i="1" s="1" a="1"/>
  <c r="QK2790" i="1" a="1"/>
  <c r="PP2666" i="1" a="1"/>
  <c r="PT2662" i="1"/>
  <c r="JR666" i="4" s="1"/>
  <c r="PT2664" i="1"/>
  <c r="JR668" i="4" s="1"/>
  <c r="PT2663" i="1"/>
  <c r="JR667" i="4" s="1"/>
  <c r="PT2661" i="1"/>
  <c r="JR665" i="4" s="1"/>
  <c r="PP2664" i="1"/>
  <c r="JR682" i="4" s="1"/>
  <c r="PP2663" i="1"/>
  <c r="JR681" i="4" s="1"/>
  <c r="PP2662" i="1"/>
  <c r="JR680" i="4" s="1"/>
  <c r="PP2661" i="1"/>
  <c r="JR679" i="4" s="1"/>
  <c r="KL2669" i="1"/>
  <c r="KL2668" i="1"/>
  <c r="KL2667" i="1"/>
  <c r="KL1568" i="1" s="1" a="1"/>
  <c r="PQ2904" i="2" l="1"/>
  <c r="PQ2903" i="2"/>
  <c r="PQ2902" i="2"/>
  <c r="RS2934" i="2" s="1" a="1"/>
  <c r="PQ2905" i="2"/>
  <c r="EF2116" i="2"/>
  <c r="EF2115" i="2"/>
  <c r="EF2113" i="2"/>
  <c r="EF2114" i="2"/>
  <c r="FT2113" i="2" a="1"/>
  <c r="EZ2110" i="2"/>
  <c r="EZ2109" i="2"/>
  <c r="EZ2108" i="2"/>
  <c r="EZ2107" i="2"/>
  <c r="QK2905" i="2"/>
  <c r="QK2902" i="2"/>
  <c r="TC2934" i="2" s="1" a="1"/>
  <c r="QK2903" i="2"/>
  <c r="QK2904" i="2"/>
  <c r="FB2099" i="2"/>
  <c r="FB2100" i="2"/>
  <c r="FB2098" i="2"/>
  <c r="FA2102" i="2"/>
  <c r="FD2104" i="2"/>
  <c r="FB2104" i="2"/>
  <c r="FA2104" i="2"/>
  <c r="FD2103" i="2"/>
  <c r="FC2102" i="2"/>
  <c r="FA2103" i="2"/>
  <c r="FD2102" i="2"/>
  <c r="FB2102" i="2"/>
  <c r="FC2104" i="2"/>
  <c r="FB2103" i="2"/>
  <c r="FC2103" i="2"/>
  <c r="QE2902" i="2" a="1"/>
  <c r="MG2934" i="2" a="1"/>
  <c r="OF673" i="4"/>
  <c r="OH674" i="4"/>
  <c r="OG673" i="4"/>
  <c r="OH673" i="4"/>
  <c r="OF671" i="4"/>
  <c r="OG674" i="4"/>
  <c r="OH672" i="4"/>
  <c r="OF674" i="4"/>
  <c r="OF672" i="4"/>
  <c r="OG671" i="4"/>
  <c r="KI671" i="4"/>
  <c r="KQ671" i="4" s="1"/>
  <c r="KE671" i="4"/>
  <c r="KM671" i="4" s="1"/>
  <c r="NT666" i="4"/>
  <c r="OB666" i="4" s="1"/>
  <c r="NP666" i="4"/>
  <c r="NX666" i="4" s="1"/>
  <c r="KH672" i="4"/>
  <c r="KP672" i="4" s="1"/>
  <c r="KD672" i="4"/>
  <c r="KL672" i="4" s="1"/>
  <c r="KH680" i="4"/>
  <c r="KP680" i="4" s="1"/>
  <c r="KD680" i="4"/>
  <c r="KL680" i="4" s="1"/>
  <c r="NT667" i="4"/>
  <c r="OB667" i="4" s="1"/>
  <c r="NP667" i="4"/>
  <c r="NX667" i="4" s="1"/>
  <c r="KI672" i="4"/>
  <c r="KQ672" i="4" s="1"/>
  <c r="KE672" i="4"/>
  <c r="KM672" i="4" s="1"/>
  <c r="NT668" i="4"/>
  <c r="OB668" i="4" s="1"/>
  <c r="NP668" i="4"/>
  <c r="NX668" i="4" s="1"/>
  <c r="KF672" i="4"/>
  <c r="KN672" i="4" s="1"/>
  <c r="KJ672" i="4"/>
  <c r="KR672" i="4" s="1"/>
  <c r="OG672" i="4"/>
  <c r="KD673" i="4"/>
  <c r="KL673" i="4" s="1"/>
  <c r="KH673" i="4"/>
  <c r="KP673" i="4" s="1"/>
  <c r="KF671" i="4"/>
  <c r="KN671" i="4" s="1"/>
  <c r="KJ671" i="4"/>
  <c r="KR671" i="4" s="1"/>
  <c r="KH665" i="4"/>
  <c r="KP665" i="4" s="1"/>
  <c r="KD665" i="4"/>
  <c r="KL665" i="4" s="1"/>
  <c r="KI673" i="4"/>
  <c r="KQ673" i="4" s="1"/>
  <c r="KE673" i="4"/>
  <c r="KM673" i="4" s="1"/>
  <c r="KH679" i="4"/>
  <c r="KP679" i="4" s="1"/>
  <c r="KD679" i="4"/>
  <c r="KL679" i="4" s="1"/>
  <c r="KH681" i="4"/>
  <c r="KP681" i="4" s="1"/>
  <c r="KD681" i="4"/>
  <c r="KL681" i="4" s="1"/>
  <c r="KJ673" i="4"/>
  <c r="KR673" i="4" s="1"/>
  <c r="KF673" i="4"/>
  <c r="KN673" i="4" s="1"/>
  <c r="KH682" i="4"/>
  <c r="KP682" i="4" s="1"/>
  <c r="KD682" i="4"/>
  <c r="KL682" i="4" s="1"/>
  <c r="KH668" i="4"/>
  <c r="KP668" i="4" s="1"/>
  <c r="KD668" i="4"/>
  <c r="KL668" i="4" s="1"/>
  <c r="KH671" i="4"/>
  <c r="KP671" i="4" s="1"/>
  <c r="KD671" i="4"/>
  <c r="KL671" i="4" s="1"/>
  <c r="KH666" i="4"/>
  <c r="KP666" i="4" s="1"/>
  <c r="KD666" i="4"/>
  <c r="KL666" i="4" s="1"/>
  <c r="KE674" i="4"/>
  <c r="KM674" i="4" s="1"/>
  <c r="KI674" i="4"/>
  <c r="KQ674" i="4" s="1"/>
  <c r="NT665" i="4"/>
  <c r="OB665" i="4" s="1"/>
  <c r="NP665" i="4"/>
  <c r="NX665" i="4" s="1"/>
  <c r="KH667" i="4"/>
  <c r="KP667" i="4" s="1"/>
  <c r="KD667" i="4"/>
  <c r="KL667" i="4" s="1"/>
  <c r="KJ674" i="4"/>
  <c r="KR674" i="4" s="1"/>
  <c r="KF674" i="4"/>
  <c r="KN674" i="4" s="1"/>
  <c r="KH674" i="4"/>
  <c r="KP674" i="4" s="1"/>
  <c r="KD674" i="4"/>
  <c r="KL674" i="4" s="1"/>
  <c r="OH671" i="4"/>
  <c r="PQ2770" i="1"/>
  <c r="PQ2769" i="1"/>
  <c r="PQ2768" i="1"/>
  <c r="PP2669" i="1"/>
  <c r="JR688" i="4" s="1"/>
  <c r="PR2668" i="1"/>
  <c r="JT687" i="4" s="1"/>
  <c r="PQ2668" i="1"/>
  <c r="JS687" i="4" s="1"/>
  <c r="PP2668" i="1"/>
  <c r="JR687" i="4" s="1"/>
  <c r="PR2667" i="1"/>
  <c r="JT686" i="4" s="1"/>
  <c r="PQ2667" i="1"/>
  <c r="JS686" i="4" s="1"/>
  <c r="PP2667" i="1"/>
  <c r="JR686" i="4" s="1"/>
  <c r="PR2666" i="1"/>
  <c r="JT685" i="4" s="1"/>
  <c r="PQ2669" i="1"/>
  <c r="JS688" i="4" s="1"/>
  <c r="PQ2666" i="1"/>
  <c r="JS685" i="4" s="1"/>
  <c r="PP2666" i="1"/>
  <c r="JR685" i="4" s="1"/>
  <c r="PR2669" i="1"/>
  <c r="JT688" i="4" s="1"/>
  <c r="KH1570" i="1"/>
  <c r="KH1569" i="1"/>
  <c r="KH1568" i="1"/>
  <c r="FW2022" i="1" s="1" a="1"/>
  <c r="KL1570" i="1"/>
  <c r="KL1569" i="1"/>
  <c r="KL1568" i="1"/>
  <c r="FC2022" i="1" s="1" a="1"/>
  <c r="QK2792" i="1"/>
  <c r="QK2791" i="1"/>
  <c r="QK2790" i="1"/>
  <c r="QH2796" i="1"/>
  <c r="QH2795" i="1"/>
  <c r="QH2794" i="1"/>
  <c r="QL2790" i="1" s="1" a="1"/>
  <c r="EI2022" i="1" a="1"/>
  <c r="OF667" i="4" l="1"/>
  <c r="MG2936" i="2"/>
  <c r="MG2934" i="2"/>
  <c r="MG2937" i="2"/>
  <c r="MG2935" i="2"/>
  <c r="QE2905" i="2"/>
  <c r="QE2903" i="2"/>
  <c r="QE2904" i="2"/>
  <c r="QE2902" i="2"/>
  <c r="NQ2934" i="2" s="1" a="1"/>
  <c r="FZ2102" i="2" a="1"/>
  <c r="FT2114" i="2"/>
  <c r="FT2113" i="2"/>
  <c r="FT2116" i="2"/>
  <c r="FT2115" i="2"/>
  <c r="FZ2098" i="2" a="1"/>
  <c r="EF2118" i="2" a="1"/>
  <c r="TC2936" i="2"/>
  <c r="TC2935" i="2"/>
  <c r="TC2937" i="2"/>
  <c r="TC2934" i="2"/>
  <c r="RS2936" i="2"/>
  <c r="RS2934" i="2"/>
  <c r="RS2935" i="2"/>
  <c r="RS2937" i="2"/>
  <c r="EZ2113" i="2" a="1"/>
  <c r="KT666" i="4"/>
  <c r="KT679" i="4"/>
  <c r="KT681" i="4"/>
  <c r="OF666" i="4"/>
  <c r="OF668" i="4"/>
  <c r="KU671" i="4"/>
  <c r="KT665" i="4"/>
  <c r="KT673" i="4"/>
  <c r="KT672" i="4"/>
  <c r="KV674" i="4"/>
  <c r="KT668" i="4"/>
  <c r="KT680" i="4"/>
  <c r="KH686" i="4"/>
  <c r="KP686" i="4" s="1"/>
  <c r="KD686" i="4"/>
  <c r="KL686" i="4" s="1"/>
  <c r="KU672" i="4"/>
  <c r="KD687" i="4"/>
  <c r="KL687" i="4" s="1"/>
  <c r="KH687" i="4"/>
  <c r="KP687" i="4" s="1"/>
  <c r="KT667" i="4"/>
  <c r="KT682" i="4"/>
  <c r="KI687" i="4"/>
  <c r="KQ687" i="4" s="1"/>
  <c r="KE687" i="4"/>
  <c r="KM687" i="4" s="1"/>
  <c r="KV671" i="4"/>
  <c r="KF687" i="4"/>
  <c r="KN687" i="4" s="1"/>
  <c r="KJ687" i="4"/>
  <c r="KR687" i="4" s="1"/>
  <c r="OF665" i="4"/>
  <c r="KV673" i="4"/>
  <c r="KD688" i="4"/>
  <c r="KL688" i="4" s="1"/>
  <c r="KH688" i="4"/>
  <c r="KP688" i="4" s="1"/>
  <c r="KJ686" i="4"/>
  <c r="KR686" i="4" s="1"/>
  <c r="KF686" i="4"/>
  <c r="KN686" i="4" s="1"/>
  <c r="KJ688" i="4"/>
  <c r="KR688" i="4" s="1"/>
  <c r="KF688" i="4"/>
  <c r="KN688" i="4" s="1"/>
  <c r="KI686" i="4"/>
  <c r="KQ686" i="4" s="1"/>
  <c r="KE686" i="4"/>
  <c r="KM686" i="4" s="1"/>
  <c r="KH685" i="4"/>
  <c r="KP685" i="4" s="1"/>
  <c r="KD685" i="4"/>
  <c r="KL685" i="4" s="1"/>
  <c r="KU674" i="4"/>
  <c r="KI685" i="4"/>
  <c r="KQ685" i="4" s="1"/>
  <c r="KE685" i="4"/>
  <c r="KM685" i="4" s="1"/>
  <c r="KV672" i="4"/>
  <c r="KI688" i="4"/>
  <c r="KQ688" i="4" s="1"/>
  <c r="KE688" i="4"/>
  <c r="KM688" i="4" s="1"/>
  <c r="KJ685" i="4"/>
  <c r="KR685" i="4" s="1"/>
  <c r="KF685" i="4"/>
  <c r="KN685" i="4" s="1"/>
  <c r="KT674" i="4"/>
  <c r="KT671" i="4"/>
  <c r="KU673" i="4"/>
  <c r="EI2024" i="1"/>
  <c r="EI2023" i="1"/>
  <c r="EI2022" i="1"/>
  <c r="QL2791" i="1"/>
  <c r="QL2790" i="1"/>
  <c r="QK2800" i="1" s="1" a="1"/>
  <c r="QL2792" i="1"/>
  <c r="PQ2775" i="1" a="1"/>
  <c r="PS2770" i="1" a="1"/>
  <c r="PS2770" i="1" s="1"/>
  <c r="QO2770" i="1" s="1"/>
  <c r="JP712" i="4" s="1"/>
  <c r="FW2024" i="1"/>
  <c r="FW2023" i="1"/>
  <c r="FW2022" i="1"/>
  <c r="FC2022" i="1"/>
  <c r="FC2024" i="1"/>
  <c r="FC2023" i="1"/>
  <c r="KV685" i="4" l="1"/>
  <c r="KV686" i="4"/>
  <c r="KU688" i="4"/>
  <c r="KV688" i="4"/>
  <c r="FT2118" i="2" a="1"/>
  <c r="FT2118" i="2" s="1"/>
  <c r="EZ2114" i="2"/>
  <c r="EZ2116" i="2"/>
  <c r="EZ2115" i="2"/>
  <c r="EZ2113" i="2"/>
  <c r="GA2104" i="2"/>
  <c r="FZ2104" i="2"/>
  <c r="GB2103" i="2"/>
  <c r="GA2103" i="2"/>
  <c r="FZ2103" i="2"/>
  <c r="GC2104" i="2"/>
  <c r="GB2104" i="2"/>
  <c r="GC2103" i="2"/>
  <c r="GC2102" i="2"/>
  <c r="GB2102" i="2"/>
  <c r="GA2102" i="2"/>
  <c r="FZ2102" i="2"/>
  <c r="NQ2934" i="2"/>
  <c r="NQ2936" i="2"/>
  <c r="NQ2935" i="2"/>
  <c r="NQ2937" i="2"/>
  <c r="RJ2950" i="2" a="1"/>
  <c r="RU2950" i="2" a="1"/>
  <c r="RQ2953" i="2" a="1"/>
  <c r="RQ2953" i="2" s="1"/>
  <c r="RS2998" i="2" s="1" a="1"/>
  <c r="RS2998" i="2" s="1"/>
  <c r="RF2953" i="2" a="1"/>
  <c r="RF2953" i="2" s="1"/>
  <c r="RI2998" i="2" s="1" a="1"/>
  <c r="RI2998" i="2" s="1"/>
  <c r="TA2953" i="2" a="1"/>
  <c r="TA2953" i="2" s="1"/>
  <c r="TC2998" i="2" s="1"/>
  <c r="SP2953" i="2" a="1"/>
  <c r="SP2953" i="2" s="1"/>
  <c r="SS2998" i="2" s="1"/>
  <c r="ST2950" i="2" a="1"/>
  <c r="TE2950" i="2" a="1"/>
  <c r="EF2121" i="2"/>
  <c r="EF2120" i="2"/>
  <c r="EF2119" i="2"/>
  <c r="EF2118" i="2"/>
  <c r="FZ2100" i="2"/>
  <c r="FZ2099" i="2"/>
  <c r="FZ2098" i="2"/>
  <c r="LT2953" i="2" a="1"/>
  <c r="LT2953" i="2" s="1"/>
  <c r="LW2998" i="2" s="1" a="1"/>
  <c r="LW2998" i="2" s="1"/>
  <c r="LX2950" i="2" a="1"/>
  <c r="ME2953" i="2" a="1"/>
  <c r="ME2953" i="2" s="1"/>
  <c r="MG2998" i="2" s="1" a="1"/>
  <c r="MG2998" i="2" s="1"/>
  <c r="MI2950" i="2" a="1"/>
  <c r="KT686" i="4"/>
  <c r="KU685" i="4"/>
  <c r="KT685" i="4"/>
  <c r="KU687" i="4"/>
  <c r="KV687" i="4"/>
  <c r="KU686" i="4"/>
  <c r="JX712" i="4"/>
  <c r="KB712" i="4" s="1"/>
  <c r="JV712" i="4"/>
  <c r="KT687" i="4"/>
  <c r="KT688" i="4"/>
  <c r="QK2801" i="1"/>
  <c r="QK2800" i="1"/>
  <c r="QK2802" i="1"/>
  <c r="PQ2777" i="1"/>
  <c r="PQ2775" i="1"/>
  <c r="PQ2776" i="1"/>
  <c r="EK2024" i="1" a="1"/>
  <c r="EK2024" i="1" s="1"/>
  <c r="EI2029" i="1" a="1"/>
  <c r="FW2029" i="1" a="1"/>
  <c r="FY2024" i="1" a="1"/>
  <c r="FY2024" i="1" s="1"/>
  <c r="FC2029" i="1" a="1"/>
  <c r="FE2024" i="1" a="1"/>
  <c r="FE2024" i="1" s="1"/>
  <c r="FT2120" i="2" l="1"/>
  <c r="FT2121" i="2"/>
  <c r="FT2119" i="2"/>
  <c r="FU2123" i="2" a="1"/>
  <c r="TE2953" i="2"/>
  <c r="TE2950" i="2"/>
  <c r="TE2952" i="2"/>
  <c r="TE2951" i="2"/>
  <c r="MI2953" i="2"/>
  <c r="MI2950" i="2"/>
  <c r="MI2951" i="2"/>
  <c r="MI2952" i="2"/>
  <c r="ST2953" i="2"/>
  <c r="ST2951" i="2"/>
  <c r="ST2952" i="2"/>
  <c r="ST2950" i="2"/>
  <c r="SS3007" i="2"/>
  <c r="SS3018" i="2" s="1"/>
  <c r="SS3027" i="2" s="1" a="1"/>
  <c r="SS3027" i="2" s="1"/>
  <c r="SS3030" i="2" s="1"/>
  <c r="TC3007" i="2"/>
  <c r="TC3018" i="2" s="1"/>
  <c r="TC3027" i="2" s="1" a="1"/>
  <c r="TC3027" i="2" s="1"/>
  <c r="TC3030" i="2" s="1"/>
  <c r="NO2953" i="2" a="1"/>
  <c r="NO2953" i="2" s="1"/>
  <c r="NQ2998" i="2" s="1"/>
  <c r="ND2953" i="2" a="1"/>
  <c r="ND2953" i="2" s="1"/>
  <c r="NG2998" i="2" s="1"/>
  <c r="NH2950" i="2" a="1"/>
  <c r="NS2950" i="2" a="1"/>
  <c r="RS3007" i="2"/>
  <c r="RS3018" i="2" s="1"/>
  <c r="RS3027" i="2" s="1" a="1"/>
  <c r="RS3027" i="2" s="1"/>
  <c r="RS3030" i="2" s="1"/>
  <c r="RI3007" i="2"/>
  <c r="RI3018" i="2" s="1"/>
  <c r="RI3027" i="2" s="1"/>
  <c r="RI3030" i="2" s="1"/>
  <c r="EZ2118" i="2" a="1"/>
  <c r="EG2123" i="2" a="1"/>
  <c r="EG2128" i="2" a="1"/>
  <c r="EF2134" i="2" a="1"/>
  <c r="MG3007" i="2"/>
  <c r="MG3018" i="2" s="1"/>
  <c r="MG3027" i="2" s="1" a="1"/>
  <c r="MG3027" i="2" s="1"/>
  <c r="MG3030" i="2" s="1"/>
  <c r="LW3007" i="2"/>
  <c r="LW3018" i="2" s="1"/>
  <c r="LW3027" i="2" s="1"/>
  <c r="LW3030" i="2" s="1"/>
  <c r="RU2952" i="2"/>
  <c r="RU2951" i="2"/>
  <c r="RU2953" i="2"/>
  <c r="RU2950" i="2"/>
  <c r="TM3105" i="2" s="1" a="1"/>
  <c r="LX2953" i="2"/>
  <c r="LX2951" i="2"/>
  <c r="LX2952" i="2"/>
  <c r="LX2950" i="2"/>
  <c r="RJ2952" i="2"/>
  <c r="RJ2950" i="2"/>
  <c r="RJ2953" i="2"/>
  <c r="RJ2951" i="2"/>
  <c r="JZ712" i="4"/>
  <c r="FC2030" i="1"/>
  <c r="FC2029" i="1"/>
  <c r="FC2031" i="1"/>
  <c r="FW2031" i="1"/>
  <c r="FW2030" i="1"/>
  <c r="FW2029" i="1"/>
  <c r="EI2031" i="1"/>
  <c r="EI2030" i="1"/>
  <c r="EI2029" i="1"/>
  <c r="GA2024" i="1" a="1"/>
  <c r="GA2024" i="1" s="1"/>
  <c r="AA40" i="4" s="1"/>
  <c r="PS2777" i="1" a="1"/>
  <c r="PS2777" i="1" s="1"/>
  <c r="QO2777" i="1" s="1"/>
  <c r="JP716" i="4" s="1"/>
  <c r="PQ2780" i="1" a="1"/>
  <c r="QH2805" i="1" a="1"/>
  <c r="QH2805" i="1" s="1"/>
  <c r="QL2805" i="1" s="1" a="1"/>
  <c r="QK2805" i="1" a="1"/>
  <c r="FU2128" i="2" l="1" a="1"/>
  <c r="FV2131" i="2" s="1"/>
  <c r="FT2134" i="2" a="1"/>
  <c r="FT2134" i="2" s="1"/>
  <c r="FW2150" i="2" s="1" a="1"/>
  <c r="EZ2121" i="2"/>
  <c r="EZ2120" i="2"/>
  <c r="EZ2119" i="2"/>
  <c r="EZ2118" i="2"/>
  <c r="RL3039" i="2" a="1"/>
  <c r="RF3039" i="2" a="1"/>
  <c r="RP3039" i="2" a="1"/>
  <c r="RV3039" i="2" a="1"/>
  <c r="NS2950" i="2"/>
  <c r="OA3105" i="2" s="1" a="1"/>
  <c r="NS2952" i="2"/>
  <c r="NS2953" i="2"/>
  <c r="NS2951" i="2"/>
  <c r="NH2952" i="2"/>
  <c r="NH2953" i="2"/>
  <c r="NH2951" i="2"/>
  <c r="NH2950" i="2"/>
  <c r="NG3007" i="2"/>
  <c r="NG3018" i="2" s="1"/>
  <c r="NG3027" i="2" s="1" a="1"/>
  <c r="NG3027" i="2" s="1"/>
  <c r="NG3030" i="2" s="1"/>
  <c r="NQ3007" i="2"/>
  <c r="NQ3018" i="2" s="1"/>
  <c r="NQ3027" i="2" s="1" a="1"/>
  <c r="NQ3027" i="2" s="1"/>
  <c r="NQ3030" i="2" s="1"/>
  <c r="LT3039" i="2" a="1"/>
  <c r="LZ3039" i="2" a="1"/>
  <c r="TF3039" i="2" a="1"/>
  <c r="SZ3039" i="2" a="1"/>
  <c r="MD3039" i="2" a="1"/>
  <c r="MJ3039" i="2" a="1"/>
  <c r="SP3039" i="2" a="1"/>
  <c r="SV3039" i="2" a="1"/>
  <c r="SC3105" i="2" a="1"/>
  <c r="EF2136" i="2"/>
  <c r="EF2135" i="2"/>
  <c r="EF2134" i="2"/>
  <c r="EI2150" i="2" s="1" a="1"/>
  <c r="EG2130" i="2"/>
  <c r="EI2129" i="2"/>
  <c r="EH2129" i="2"/>
  <c r="EG2129" i="2"/>
  <c r="EI2128" i="2"/>
  <c r="EH2128" i="2"/>
  <c r="EI2130" i="2"/>
  <c r="EG2128" i="2"/>
  <c r="EH2131" i="2"/>
  <c r="EH2130" i="2"/>
  <c r="EI2131" i="2"/>
  <c r="EG2131" i="2"/>
  <c r="FU2126" i="2"/>
  <c r="FU2125" i="2"/>
  <c r="FU2124" i="2"/>
  <c r="FU2123" i="2"/>
  <c r="TM3107" i="2"/>
  <c r="TM3105" i="2"/>
  <c r="TM3108" i="2"/>
  <c r="TM3106" i="2"/>
  <c r="MQ3105" i="2" a="1"/>
  <c r="EG2125" i="2"/>
  <c r="EG2124" i="2"/>
  <c r="EG2123" i="2"/>
  <c r="EG2126" i="2"/>
  <c r="KD712" i="4"/>
  <c r="AI40" i="4"/>
  <c r="AM40" i="4" s="1"/>
  <c r="AG40" i="4"/>
  <c r="JX716" i="4"/>
  <c r="KB716" i="4" s="1"/>
  <c r="JV716" i="4"/>
  <c r="PQ2781" i="1"/>
  <c r="PQ2780" i="1"/>
  <c r="PQ2782" i="1"/>
  <c r="EI2034" i="1" a="1"/>
  <c r="EK2031" i="1" a="1"/>
  <c r="EK2031" i="1" s="1"/>
  <c r="QK2807" i="1"/>
  <c r="QK2805" i="1"/>
  <c r="QK2806" i="1"/>
  <c r="FC2034" i="1" a="1"/>
  <c r="FE2031" i="1" a="1"/>
  <c r="FE2031" i="1" s="1"/>
  <c r="FW2034" i="1" a="1"/>
  <c r="FY2031" i="1" a="1"/>
  <c r="FY2031" i="1" s="1"/>
  <c r="QL2805" i="1"/>
  <c r="QL2806" i="1"/>
  <c r="QL2807" i="1"/>
  <c r="FU2128" i="2" l="1"/>
  <c r="FW2131" i="2"/>
  <c r="FV2128" i="2"/>
  <c r="FW2128" i="2"/>
  <c r="FW2130" i="2"/>
  <c r="FW2129" i="2"/>
  <c r="FU2130" i="2"/>
  <c r="FU2129" i="2"/>
  <c r="FV2130" i="2"/>
  <c r="FV2129" i="2"/>
  <c r="FU2131" i="2"/>
  <c r="FT2135" i="2"/>
  <c r="FW2151" i="2" s="1"/>
  <c r="FT2136" i="2"/>
  <c r="OA3108" i="2"/>
  <c r="OA3105" i="2"/>
  <c r="OA3106" i="2"/>
  <c r="OA3107" i="2"/>
  <c r="MD3042" i="2"/>
  <c r="MD3041" i="2"/>
  <c r="MD3040" i="2"/>
  <c r="MD3039" i="2"/>
  <c r="SZ3042" i="2"/>
  <c r="SZ3040" i="2"/>
  <c r="SZ3041" i="2"/>
  <c r="SZ3039" i="2"/>
  <c r="TF3042" i="2"/>
  <c r="TF3039" i="2"/>
  <c r="TF3041" i="2"/>
  <c r="TF3040" i="2"/>
  <c r="LZ3041" i="2"/>
  <c r="LZ3040" i="2"/>
  <c r="LZ3042" i="2"/>
  <c r="LZ3039" i="2"/>
  <c r="NN3039" i="2" a="1"/>
  <c r="NT3039" i="2" a="1"/>
  <c r="RP3041" i="2"/>
  <c r="RP3042" i="2"/>
  <c r="RP3039" i="2"/>
  <c r="RP3040" i="2"/>
  <c r="NJ3039" i="2" a="1"/>
  <c r="ND3039" i="2" a="1"/>
  <c r="RF3042" i="2"/>
  <c r="RF3040" i="2"/>
  <c r="RF3039" i="2"/>
  <c r="RF3041" i="2"/>
  <c r="EI2150" i="2"/>
  <c r="EI2155" i="2" s="1" a="1"/>
  <c r="EI2152" i="2"/>
  <c r="EI2151" i="2"/>
  <c r="RL3039" i="2"/>
  <c r="RL3042" i="2"/>
  <c r="RL3040" i="2"/>
  <c r="RL3041" i="2"/>
  <c r="FW2152" i="2"/>
  <c r="FW2150" i="2"/>
  <c r="FW2155" i="2" s="1" a="1"/>
  <c r="TM3111" i="2" a="1"/>
  <c r="SC3108" i="2"/>
  <c r="SC3107" i="2"/>
  <c r="SC3105" i="2"/>
  <c r="SC3111" i="2" s="1" a="1"/>
  <c r="SC3106" i="2"/>
  <c r="FA2128" i="2" a="1"/>
  <c r="FA2123" i="2" a="1"/>
  <c r="EZ2134" i="2" a="1"/>
  <c r="RV3039" i="2"/>
  <c r="RV3042" i="2"/>
  <c r="RV3041" i="2"/>
  <c r="RV3040" i="2"/>
  <c r="SV3041" i="2"/>
  <c r="SV3040" i="2"/>
  <c r="SV3042" i="2"/>
  <c r="SV3039" i="2"/>
  <c r="LT3041" i="2"/>
  <c r="LT3039" i="2"/>
  <c r="LT3040" i="2"/>
  <c r="LT3042" i="2"/>
  <c r="SP3041" i="2"/>
  <c r="SP3039" i="2"/>
  <c r="SP3042" i="2"/>
  <c r="SP3040" i="2"/>
  <c r="MQ3108" i="2"/>
  <c r="MQ3107" i="2"/>
  <c r="MQ3106" i="2"/>
  <c r="MQ3105" i="2"/>
  <c r="MQ3111" i="2" s="1" a="1"/>
  <c r="MJ3039" i="2"/>
  <c r="MJ3041" i="2"/>
  <c r="MJ3040" i="2"/>
  <c r="MJ3042" i="2"/>
  <c r="JZ716" i="4"/>
  <c r="AK40" i="4"/>
  <c r="FW2036" i="1"/>
  <c r="FW2035" i="1"/>
  <c r="FW2034" i="1"/>
  <c r="EI2034" i="1"/>
  <c r="EI2036" i="1"/>
  <c r="EI2035" i="1"/>
  <c r="QH2809" i="1" a="1"/>
  <c r="GA2031" i="1" a="1"/>
  <c r="GA2031" i="1" s="1"/>
  <c r="AA44" i="4" s="1"/>
  <c r="PQ2790" i="1" a="1"/>
  <c r="PN2785" i="1" a="1"/>
  <c r="PN2785" i="1" s="1"/>
  <c r="PN2788" i="1" s="1"/>
  <c r="PN2791" i="1" s="1" a="1"/>
  <c r="PN2791" i="1" s="1"/>
  <c r="PN2794" i="1" s="1" a="1"/>
  <c r="FC2036" i="1"/>
  <c r="FC2035" i="1"/>
  <c r="FC2034" i="1"/>
  <c r="AO40" i="4" l="1"/>
  <c r="SC3114" i="2"/>
  <c r="SC3112" i="2"/>
  <c r="SC3111" i="2"/>
  <c r="SC3113" i="2"/>
  <c r="NN3041" i="2"/>
  <c r="NN3039" i="2"/>
  <c r="NN3042" i="2"/>
  <c r="NN3040" i="2"/>
  <c r="TM3114" i="2"/>
  <c r="TM3112" i="2"/>
  <c r="TM3111" i="2"/>
  <c r="TM3113" i="2"/>
  <c r="RI3105" i="2" a="1"/>
  <c r="NT3041" i="2"/>
  <c r="NT3040" i="2"/>
  <c r="NT3039" i="2"/>
  <c r="NT3042" i="2"/>
  <c r="FW2157" i="2"/>
  <c r="FW2156" i="2"/>
  <c r="FW2155" i="2"/>
  <c r="SS3105" i="2" a="1"/>
  <c r="TC3105" i="2" a="1"/>
  <c r="ND3041" i="2"/>
  <c r="ND3042" i="2"/>
  <c r="ND3040" i="2"/>
  <c r="ND3039" i="2"/>
  <c r="EI2155" i="2"/>
  <c r="EI2156" i="2"/>
  <c r="EI2157" i="2"/>
  <c r="EZ2134" i="2"/>
  <c r="EZ2136" i="2"/>
  <c r="EZ2135" i="2"/>
  <c r="NJ3039" i="2"/>
  <c r="MG3105" i="2" s="1" a="1"/>
  <c r="NJ3042" i="2"/>
  <c r="NJ3040" i="2"/>
  <c r="NJ3041" i="2"/>
  <c r="MQ3114" i="2"/>
  <c r="MQ3112" i="2"/>
  <c r="MQ3111" i="2"/>
  <c r="MQ3113" i="2"/>
  <c r="FA2126" i="2"/>
  <c r="FA2125" i="2"/>
  <c r="FA2124" i="2"/>
  <c r="FA2123" i="2"/>
  <c r="FY2123" i="2" s="1" a="1"/>
  <c r="FB2129" i="2"/>
  <c r="FA2129" i="2"/>
  <c r="FC2128" i="2"/>
  <c r="FB2128" i="2"/>
  <c r="FA2128" i="2"/>
  <c r="FC2131" i="2"/>
  <c r="FA2130" i="2"/>
  <c r="FB2130" i="2"/>
  <c r="FC2129" i="2"/>
  <c r="FB2131" i="2"/>
  <c r="FC2130" i="2"/>
  <c r="FA2131" i="2"/>
  <c r="OA3111" i="2" a="1"/>
  <c r="LW3105" i="2" a="1"/>
  <c r="NQ3105" i="2" a="1"/>
  <c r="RS3105" i="2" a="1"/>
  <c r="AI44" i="4"/>
  <c r="AM44" i="4" s="1"/>
  <c r="AG44" i="4"/>
  <c r="KD716" i="4"/>
  <c r="PN2795" i="1"/>
  <c r="PN2794" i="1"/>
  <c r="PN2796" i="1"/>
  <c r="PQ2791" i="1"/>
  <c r="PQ2790" i="1"/>
  <c r="PQ2792" i="1"/>
  <c r="QH2811" i="1"/>
  <c r="QH2810" i="1"/>
  <c r="QH2809" i="1"/>
  <c r="QH2814" i="1" s="1" a="1"/>
  <c r="EI2044" i="1" a="1"/>
  <c r="EF2039" i="1" a="1"/>
  <c r="EF2039" i="1" s="1"/>
  <c r="EF2042" i="1" s="1"/>
  <c r="EF2045" i="1" s="1" a="1"/>
  <c r="EF2045" i="1" s="1"/>
  <c r="EF2048" i="1" s="1" a="1"/>
  <c r="FW2044" i="1" a="1"/>
  <c r="FT2039" i="1" a="1"/>
  <c r="FT2039" i="1" s="1"/>
  <c r="FT2042" i="1" s="1"/>
  <c r="FT2045" i="1" s="1" a="1"/>
  <c r="FT2045" i="1" s="1"/>
  <c r="FT2048" i="1" s="1" a="1"/>
  <c r="EZ2039" i="1" a="1"/>
  <c r="EZ2039" i="1" s="1"/>
  <c r="EZ2042" i="1" s="1"/>
  <c r="EZ2045" i="1" s="1" a="1"/>
  <c r="EZ2045" i="1" s="1"/>
  <c r="EZ2048" i="1" s="1" a="1"/>
  <c r="FC2044" i="1" a="1"/>
  <c r="MG3107" i="2" l="1"/>
  <c r="MG3106" i="2"/>
  <c r="MG3105" i="2"/>
  <c r="MG3111" i="2" s="1" a="1"/>
  <c r="MG3108" i="2"/>
  <c r="TN3116" i="2" a="1"/>
  <c r="TM3121" i="2" a="1"/>
  <c r="TO3111" i="2" a="1"/>
  <c r="SS3105" i="2"/>
  <c r="SS3106" i="2"/>
  <c r="SS3107" i="2"/>
  <c r="SS3108" i="2"/>
  <c r="NQ3106" i="2"/>
  <c r="NQ3107" i="2"/>
  <c r="NQ3105" i="2"/>
  <c r="NQ3108" i="2"/>
  <c r="FC2150" i="2" a="1"/>
  <c r="OA3114" i="2"/>
  <c r="OA3112" i="2"/>
  <c r="OA3111" i="2"/>
  <c r="OA3113" i="2"/>
  <c r="LW3106" i="2"/>
  <c r="LW3108" i="2"/>
  <c r="LW3105" i="2"/>
  <c r="LW3111" i="2" s="1" a="1"/>
  <c r="LW3107" i="2"/>
  <c r="MQ3121" i="2" a="1"/>
  <c r="MR3116" i="2" a="1"/>
  <c r="MS3111" i="2" a="1"/>
  <c r="EK2157" i="2" a="1"/>
  <c r="EK2157" i="2" s="1"/>
  <c r="EI2162" i="2" a="1"/>
  <c r="TC3107" i="2"/>
  <c r="TC3108" i="2"/>
  <c r="TC3106" i="2"/>
  <c r="TC3105" i="2"/>
  <c r="FY2157" i="2" a="1"/>
  <c r="FY2157" i="2" s="1"/>
  <c r="FW2162" i="2" a="1"/>
  <c r="NG3105" i="2" a="1"/>
  <c r="SD3116" i="2" a="1"/>
  <c r="SC3121" i="2" a="1"/>
  <c r="SE3111" i="2" a="1"/>
  <c r="FY2128" i="2" a="1"/>
  <c r="FY2124" i="2"/>
  <c r="FY2126" i="2"/>
  <c r="FY2125" i="2"/>
  <c r="FY2123" i="2"/>
  <c r="RS3107" i="2"/>
  <c r="RS3106" i="2"/>
  <c r="RS3105" i="2"/>
  <c r="RS3111" i="2" s="1" a="1"/>
  <c r="RS3108" i="2"/>
  <c r="RI3108" i="2"/>
  <c r="RI3106" i="2"/>
  <c r="RI3105" i="2"/>
  <c r="RI3107" i="2"/>
  <c r="AK44" i="4"/>
  <c r="EI2044" i="1"/>
  <c r="EI2045" i="1"/>
  <c r="EI2046" i="1"/>
  <c r="EF2048" i="1"/>
  <c r="EF2050" i="1"/>
  <c r="EF2049" i="1"/>
  <c r="FW2046" i="1"/>
  <c r="FW2045" i="1"/>
  <c r="FW2044" i="1"/>
  <c r="QH2816" i="1"/>
  <c r="QH2814" i="1"/>
  <c r="QH2815" i="1"/>
  <c r="FC2046" i="1"/>
  <c r="FC2045" i="1"/>
  <c r="FC2044" i="1"/>
  <c r="EZ2050" i="1"/>
  <c r="EZ2049" i="1"/>
  <c r="EZ2048" i="1"/>
  <c r="FD2044" i="1" s="1" a="1"/>
  <c r="PR2790" i="1" a="1"/>
  <c r="FT2050" i="1"/>
  <c r="FT2049" i="1"/>
  <c r="FT2048" i="1"/>
  <c r="FX2044" i="1" s="1" a="1"/>
  <c r="NG3108" i="2" l="1"/>
  <c r="NG3106" i="2"/>
  <c r="NG3105" i="2"/>
  <c r="NG3107" i="2"/>
  <c r="LW3114" i="2"/>
  <c r="LW3112" i="2"/>
  <c r="LW3111" i="2"/>
  <c r="LW3113" i="2"/>
  <c r="FW2164" i="2"/>
  <c r="FW2163" i="2"/>
  <c r="FW2162" i="2"/>
  <c r="RS3112" i="2"/>
  <c r="RS3111" i="2"/>
  <c r="RS3114" i="2"/>
  <c r="RS3113" i="2"/>
  <c r="TC3111" i="2" a="1"/>
  <c r="SS3111" i="2" a="1"/>
  <c r="OB3116" i="2" a="1"/>
  <c r="OA3121" i="2" a="1"/>
  <c r="OC3111" i="2" a="1"/>
  <c r="TO3113" i="2"/>
  <c r="TO3112" i="2"/>
  <c r="TO3114" i="2"/>
  <c r="TO3111" i="2"/>
  <c r="TM3123" i="2"/>
  <c r="TM3122" i="2"/>
  <c r="TM3121" i="2"/>
  <c r="EI2162" i="2"/>
  <c r="EI2164" i="2"/>
  <c r="EI2163" i="2"/>
  <c r="TP3116" i="2"/>
  <c r="TO3116" i="2"/>
  <c r="TO3119" i="2"/>
  <c r="TP3119" i="2"/>
  <c r="TN3119" i="2"/>
  <c r="TP3118" i="2"/>
  <c r="TO3117" i="2"/>
  <c r="TO3118" i="2"/>
  <c r="TN3118" i="2"/>
  <c r="TN3117" i="2"/>
  <c r="TN3116" i="2"/>
  <c r="TP3117" i="2"/>
  <c r="FZ2128" i="2"/>
  <c r="FY2128" i="2"/>
  <c r="GA2131" i="2"/>
  <c r="FZ2131" i="2"/>
  <c r="FY2131" i="2"/>
  <c r="GA2130" i="2"/>
  <c r="FY2129" i="2"/>
  <c r="FZ2130" i="2"/>
  <c r="FY2130" i="2"/>
  <c r="FZ2129" i="2"/>
  <c r="GA2129" i="2"/>
  <c r="GA2128" i="2"/>
  <c r="FC2152" i="2"/>
  <c r="FC2151" i="2"/>
  <c r="FC2150" i="2"/>
  <c r="FC2155" i="2" s="1" a="1"/>
  <c r="RI3111" i="2" a="1"/>
  <c r="SE3113" i="2"/>
  <c r="SE3112" i="2"/>
  <c r="SE3111" i="2"/>
  <c r="SE3114" i="2"/>
  <c r="MS3113" i="2"/>
  <c r="MS3112" i="2"/>
  <c r="MS3114" i="2"/>
  <c r="MS3111" i="2"/>
  <c r="MG3112" i="2"/>
  <c r="MG3111" i="2"/>
  <c r="MG3114" i="2"/>
  <c r="MG3113" i="2"/>
  <c r="SC3123" i="2"/>
  <c r="SC3122" i="2"/>
  <c r="SC3121" i="2"/>
  <c r="MS3118" i="2"/>
  <c r="MS3117" i="2"/>
  <c r="MS3116" i="2"/>
  <c r="MR3116" i="2"/>
  <c r="MT3119" i="2"/>
  <c r="MS3119" i="2"/>
  <c r="MT3117" i="2"/>
  <c r="MT3118" i="2"/>
  <c r="MR3118" i="2"/>
  <c r="MT3116" i="2"/>
  <c r="MR3119" i="2"/>
  <c r="MR3117" i="2"/>
  <c r="NQ3111" i="2" a="1"/>
  <c r="SF3118" i="2"/>
  <c r="SE3118" i="2"/>
  <c r="SE3117" i="2"/>
  <c r="SD3116" i="2"/>
  <c r="SF3119" i="2"/>
  <c r="SE3119" i="2"/>
  <c r="SD3117" i="2"/>
  <c r="SD3119" i="2"/>
  <c r="SD3118" i="2"/>
  <c r="SF3116" i="2"/>
  <c r="SE3116" i="2"/>
  <c r="SF3117" i="2"/>
  <c r="MQ3123" i="2"/>
  <c r="MQ3122" i="2"/>
  <c r="MQ3121" i="2"/>
  <c r="AO44" i="4" a="1"/>
  <c r="AO44" i="4"/>
  <c r="QH2825" i="1" a="1"/>
  <c r="QC2823" i="1" a="1"/>
  <c r="PR2791" i="1"/>
  <c r="PR2792" i="1"/>
  <c r="PR2790" i="1"/>
  <c r="PQ2800" i="1" s="1" a="1"/>
  <c r="EJ2044" i="1" a="1"/>
  <c r="FX2046" i="1"/>
  <c r="FX2045" i="1"/>
  <c r="FX2044" i="1"/>
  <c r="FW2054" i="1" s="1" a="1"/>
  <c r="FD2044" i="1"/>
  <c r="FC2054" i="1" s="1" a="1"/>
  <c r="FD2045" i="1"/>
  <c r="FD2046" i="1"/>
  <c r="MG3121" i="2" l="1" a="1"/>
  <c r="MH3116" i="2" a="1"/>
  <c r="MI3111" i="2" a="1"/>
  <c r="FC2155" i="2"/>
  <c r="FC2157" i="2"/>
  <c r="FC2156" i="2"/>
  <c r="OC3113" i="2"/>
  <c r="OC3112" i="2"/>
  <c r="OC3114" i="2"/>
  <c r="OC3111" i="2"/>
  <c r="ON3111" i="2" s="1" a="1"/>
  <c r="OA3123" i="2"/>
  <c r="OA3122" i="2"/>
  <c r="OA3121" i="2"/>
  <c r="LX3116" i="2" a="1"/>
  <c r="LY3111" i="2" a="1"/>
  <c r="LW3121" i="2" a="1"/>
  <c r="SS3113" i="2"/>
  <c r="SS3112" i="2"/>
  <c r="SS3114" i="2"/>
  <c r="SS3111" i="2"/>
  <c r="FW2167" i="2" a="1"/>
  <c r="FY2164" i="2" a="1"/>
  <c r="FY2164" i="2" s="1"/>
  <c r="EI2167" i="2" a="1"/>
  <c r="EK2164" i="2" a="1"/>
  <c r="EK2164" i="2" s="1"/>
  <c r="TC3114" i="2"/>
  <c r="TC3113" i="2"/>
  <c r="TC3112" i="2"/>
  <c r="TC3111" i="2"/>
  <c r="OD3116" i="2"/>
  <c r="OC3116" i="2"/>
  <c r="OC3119" i="2"/>
  <c r="OB3119" i="2"/>
  <c r="OD3118" i="2"/>
  <c r="OC3118" i="2"/>
  <c r="OB3117" i="2"/>
  <c r="OB3116" i="2"/>
  <c r="ON3116" i="2" s="1" a="1"/>
  <c r="OB3118" i="2"/>
  <c r="OD3117" i="2"/>
  <c r="OD3119" i="2"/>
  <c r="OC3117" i="2"/>
  <c r="NG3111" i="2" a="1"/>
  <c r="TZ3111" i="2" a="1"/>
  <c r="RI3114" i="2"/>
  <c r="RI3112" i="2"/>
  <c r="RI3111" i="2"/>
  <c r="RI3113" i="2"/>
  <c r="TZ3116" i="2" a="1"/>
  <c r="NQ3114" i="2"/>
  <c r="NQ3113" i="2"/>
  <c r="NQ3112" i="2"/>
  <c r="NQ3111" i="2"/>
  <c r="RS3121" i="2" a="1"/>
  <c r="RT3116" i="2" a="1"/>
  <c r="RU3111" i="2" a="1"/>
  <c r="FC2056" i="1"/>
  <c r="FC2055" i="1"/>
  <c r="FC2054" i="1"/>
  <c r="FW2056" i="1"/>
  <c r="FW2055" i="1"/>
  <c r="FW2054" i="1"/>
  <c r="EJ2046" i="1"/>
  <c r="EJ2045" i="1"/>
  <c r="EJ2044" i="1"/>
  <c r="EI2054" i="1" s="1" a="1"/>
  <c r="QC2823" i="1"/>
  <c r="QC2825" i="1"/>
  <c r="QC2824" i="1"/>
  <c r="PQ2801" i="1"/>
  <c r="PQ2800" i="1"/>
  <c r="PQ2802" i="1"/>
  <c r="QH2827" i="1"/>
  <c r="QH2826" i="1"/>
  <c r="QH2825" i="1"/>
  <c r="QH2853" i="1" s="1" a="1"/>
  <c r="OP3119" i="2" l="1"/>
  <c r="OO3119" i="2"/>
  <c r="OO3118" i="2"/>
  <c r="ON3118" i="2"/>
  <c r="OP3117" i="2"/>
  <c r="ON3117" i="2"/>
  <c r="OP3116" i="2"/>
  <c r="OO3116" i="2"/>
  <c r="ON3119" i="2"/>
  <c r="OP3118" i="2"/>
  <c r="ON3116" i="2"/>
  <c r="OO3117" i="2"/>
  <c r="ON3113" i="2"/>
  <c r="ON3112" i="2"/>
  <c r="ON3114" i="2"/>
  <c r="ON3111" i="2"/>
  <c r="FW2169" i="2"/>
  <c r="FW2167" i="2"/>
  <c r="FW2168" i="2"/>
  <c r="ST3116" i="2" a="1"/>
  <c r="SU3111" i="2" a="1"/>
  <c r="SS3121" i="2" a="1"/>
  <c r="EI2167" i="2"/>
  <c r="EI2169" i="2"/>
  <c r="EI2168" i="2"/>
  <c r="RI3121" i="2" a="1"/>
  <c r="RJ3116" i="2" a="1"/>
  <c r="RK3111" i="2" a="1"/>
  <c r="TZ3113" i="2"/>
  <c r="TZ3112" i="2"/>
  <c r="TZ3111" i="2"/>
  <c r="TZ3114" i="2"/>
  <c r="NG3113" i="2"/>
  <c r="NG3112" i="2"/>
  <c r="NG3114" i="2"/>
  <c r="NG3111" i="2"/>
  <c r="RS3122" i="2"/>
  <c r="RS3121" i="2"/>
  <c r="RS3123" i="2"/>
  <c r="NR3116" i="2" a="1"/>
  <c r="NS3111" i="2" a="1"/>
  <c r="NQ3121" i="2" a="1"/>
  <c r="TD3116" i="2" a="1"/>
  <c r="TE3111" i="2" a="1"/>
  <c r="TC3121" i="2" a="1"/>
  <c r="RU3112" i="2"/>
  <c r="RU3113" i="2"/>
  <c r="RU3114" i="2"/>
  <c r="RU3111" i="2"/>
  <c r="LW3123" i="2"/>
  <c r="LW3122" i="2"/>
  <c r="LW3121" i="2"/>
  <c r="FC2162" i="2" a="1"/>
  <c r="FE2157" i="2" a="1"/>
  <c r="FE2157" i="2" s="1"/>
  <c r="GA2157" i="2" s="1" a="1"/>
  <c r="GA2157" i="2" s="1"/>
  <c r="RT3119" i="2"/>
  <c r="RV3118" i="2"/>
  <c r="RV3117" i="2"/>
  <c r="RU3119" i="2"/>
  <c r="RU3118" i="2"/>
  <c r="RT3118" i="2"/>
  <c r="RU3116" i="2"/>
  <c r="RT3116" i="2"/>
  <c r="RU3117" i="2"/>
  <c r="RT3117" i="2"/>
  <c r="RV3116" i="2"/>
  <c r="RV3119" i="2"/>
  <c r="LY3113" i="2"/>
  <c r="LY3112" i="2"/>
  <c r="LY3114" i="2"/>
  <c r="LY3111" i="2"/>
  <c r="MI3112" i="2"/>
  <c r="MI3114" i="2"/>
  <c r="MI3111" i="2"/>
  <c r="MI3113" i="2"/>
  <c r="LX3119" i="2"/>
  <c r="LX3118" i="2"/>
  <c r="LY3119" i="2"/>
  <c r="LZ3118" i="2"/>
  <c r="LY3118" i="2"/>
  <c r="LZ3116" i="2"/>
  <c r="LZ3119" i="2"/>
  <c r="LY3117" i="2"/>
  <c r="LX3117" i="2"/>
  <c r="LX3116" i="2"/>
  <c r="LY3116" i="2"/>
  <c r="LZ3117" i="2"/>
  <c r="MJ3118" i="2"/>
  <c r="MJ3117" i="2"/>
  <c r="MH3116" i="2"/>
  <c r="MJ3119" i="2"/>
  <c r="MI3119" i="2"/>
  <c r="MH3119" i="2"/>
  <c r="MH3117" i="2"/>
  <c r="MI3116" i="2"/>
  <c r="MH3118" i="2"/>
  <c r="MJ3116" i="2"/>
  <c r="MI3118" i="2"/>
  <c r="MI3117" i="2"/>
  <c r="UB3119" i="2"/>
  <c r="UA3119" i="2"/>
  <c r="UA3118" i="2"/>
  <c r="UB3118" i="2"/>
  <c r="TZ3118" i="2"/>
  <c r="UA3117" i="2"/>
  <c r="TZ3117" i="2"/>
  <c r="UB3116" i="2"/>
  <c r="TZ3119" i="2"/>
  <c r="UA3116" i="2"/>
  <c r="TZ3116" i="2"/>
  <c r="UB3117" i="2"/>
  <c r="MG3123" i="2"/>
  <c r="MG3122" i="2"/>
  <c r="MG3121" i="2"/>
  <c r="EI2054" i="1"/>
  <c r="EI2055" i="1"/>
  <c r="EI2056" i="1"/>
  <c r="FW2059" i="1" a="1"/>
  <c r="FT2059" i="1" a="1"/>
  <c r="FT2059" i="1" s="1"/>
  <c r="FX2059" i="1" s="1" a="1"/>
  <c r="FC2059" i="1" a="1"/>
  <c r="EZ2059" i="1" a="1"/>
  <c r="EZ2059" i="1" s="1"/>
  <c r="FD2059" i="1" s="1" a="1"/>
  <c r="PQ2805" i="1" a="1"/>
  <c r="PN2805" i="1" a="1"/>
  <c r="PN2805" i="1" s="1"/>
  <c r="PR2805" i="1" s="1" a="1"/>
  <c r="QH2855" i="1"/>
  <c r="QH2854" i="1"/>
  <c r="QH2853" i="1"/>
  <c r="QH2862" i="1" s="1" a="1"/>
  <c r="NH3116" i="2" l="1" a="1"/>
  <c r="NI3111" i="2" a="1"/>
  <c r="NG3121" i="2" a="1"/>
  <c r="EI2177" i="2" a="1"/>
  <c r="EF2172" i="2" a="1"/>
  <c r="EF2172" i="2" s="1"/>
  <c r="EF2175" i="2" s="1"/>
  <c r="EF2178" i="2" s="1" a="1"/>
  <c r="EF2178" i="2" s="1"/>
  <c r="EF2181" i="2" s="1" a="1"/>
  <c r="SS3123" i="2"/>
  <c r="SS3121" i="2"/>
  <c r="SS3122" i="2"/>
  <c r="SU3113" i="2"/>
  <c r="SU3111" i="2"/>
  <c r="SU3114" i="2"/>
  <c r="SU3112" i="2"/>
  <c r="ST3118" i="2"/>
  <c r="SV3117" i="2"/>
  <c r="SV3116" i="2"/>
  <c r="SU3118" i="2"/>
  <c r="SU3117" i="2"/>
  <c r="SU3116" i="2"/>
  <c r="ST3116" i="2"/>
  <c r="SU3119" i="2"/>
  <c r="SV3119" i="2"/>
  <c r="SV3118" i="2"/>
  <c r="ST3117" i="2"/>
  <c r="ST3119" i="2"/>
  <c r="TE3117" i="2"/>
  <c r="TD3117" i="2"/>
  <c r="TD3116" i="2"/>
  <c r="TV3116" i="2" s="1" a="1"/>
  <c r="TF3119" i="2"/>
  <c r="TE3119" i="2"/>
  <c r="TF3118" i="2"/>
  <c r="TE3118" i="2"/>
  <c r="TD3118" i="2"/>
  <c r="TD3119" i="2"/>
  <c r="TF3116" i="2"/>
  <c r="TE3116" i="2"/>
  <c r="TF3117" i="2"/>
  <c r="NQ3123" i="2"/>
  <c r="NQ3121" i="2"/>
  <c r="NQ3122" i="2"/>
  <c r="FW2177" i="2" a="1"/>
  <c r="FT2172" i="2" a="1"/>
  <c r="FT2172" i="2" s="1"/>
  <c r="FT2175" i="2" s="1"/>
  <c r="FT2178" i="2" s="1" a="1"/>
  <c r="FT2178" i="2" s="1"/>
  <c r="FT2181" i="2" s="1" a="1"/>
  <c r="FC2164" i="2"/>
  <c r="FC2163" i="2"/>
  <c r="FC2162" i="2"/>
  <c r="NS3112" i="2"/>
  <c r="NS3111" i="2"/>
  <c r="OJ3111" i="2" s="1" a="1"/>
  <c r="NS3114" i="2"/>
  <c r="NS3113" i="2"/>
  <c r="NS3117" i="2"/>
  <c r="NR3117" i="2"/>
  <c r="NR3116" i="2"/>
  <c r="OJ3116" i="2" s="1" a="1"/>
  <c r="NS3119" i="2"/>
  <c r="NR3119" i="2"/>
  <c r="NS3118" i="2"/>
  <c r="NR3118" i="2"/>
  <c r="NT3117" i="2"/>
  <c r="NT3119" i="2"/>
  <c r="NT3116" i="2"/>
  <c r="NS3116" i="2"/>
  <c r="NT3118" i="2"/>
  <c r="RK3113" i="2"/>
  <c r="RK3112" i="2"/>
  <c r="RK3114" i="2"/>
  <c r="RK3111" i="2"/>
  <c r="TE3112" i="2"/>
  <c r="TE3111" i="2"/>
  <c r="TV3111" i="2" s="1" a="1"/>
  <c r="TE3114" i="2"/>
  <c r="TE3113" i="2"/>
  <c r="RK3119" i="2"/>
  <c r="RJ3119" i="2"/>
  <c r="RJ3118" i="2"/>
  <c r="RL3119" i="2"/>
  <c r="RL3118" i="2"/>
  <c r="RL3117" i="2"/>
  <c r="RK3117" i="2"/>
  <c r="RJ3117" i="2"/>
  <c r="RL3116" i="2"/>
  <c r="RK3116" i="2"/>
  <c r="RJ3116" i="2"/>
  <c r="TR3116" i="2" s="1" a="1"/>
  <c r="RK3118" i="2"/>
  <c r="RI3123" i="2"/>
  <c r="RI3122" i="2"/>
  <c r="RI3121" i="2"/>
  <c r="PV3162" i="2" s="1" a="1"/>
  <c r="TC3123" i="2"/>
  <c r="TC3122" i="2"/>
  <c r="TC3121" i="2"/>
  <c r="FD2061" i="1"/>
  <c r="FD2060" i="1"/>
  <c r="FD2059" i="1"/>
  <c r="QH2862" i="1"/>
  <c r="QH2864" i="1"/>
  <c r="QH2863" i="1"/>
  <c r="FC2060" i="1"/>
  <c r="FC2059" i="1"/>
  <c r="FC2061" i="1"/>
  <c r="FX2061" i="1"/>
  <c r="FX2060" i="1"/>
  <c r="FX2059" i="1"/>
  <c r="PR2807" i="1"/>
  <c r="PR2806" i="1"/>
  <c r="PR2805" i="1"/>
  <c r="PQ2806" i="1"/>
  <c r="PQ2807" i="1"/>
  <c r="PQ2805" i="1"/>
  <c r="FW2061" i="1"/>
  <c r="FW2060" i="1"/>
  <c r="FW2059" i="1"/>
  <c r="EI2059" i="1" a="1"/>
  <c r="EF2059" i="1" a="1"/>
  <c r="EF2059" i="1" s="1"/>
  <c r="EJ2059" i="1" s="1" a="1"/>
  <c r="OJ3114" i="2" l="1"/>
  <c r="OJ3111" i="2"/>
  <c r="OJ3113" i="2"/>
  <c r="OJ3112" i="2"/>
  <c r="TV3114" i="2"/>
  <c r="TV3111" i="2"/>
  <c r="TV3112" i="2"/>
  <c r="TV3113" i="2"/>
  <c r="OJ3116" i="2"/>
  <c r="OL3119" i="2"/>
  <c r="OL3118" i="2"/>
  <c r="OK3117" i="2"/>
  <c r="OJ3117" i="2"/>
  <c r="OK3116" i="2"/>
  <c r="OK3118" i="2"/>
  <c r="OJ3118" i="2"/>
  <c r="OL3117" i="2"/>
  <c r="OJ3119" i="2"/>
  <c r="OL3116" i="2"/>
  <c r="OK3119" i="2"/>
  <c r="PV3162" i="2"/>
  <c r="PV3163" i="2"/>
  <c r="PV3164" i="2"/>
  <c r="TV3116" i="2"/>
  <c r="TX3119" i="2"/>
  <c r="TX3118" i="2"/>
  <c r="TX3117" i="2"/>
  <c r="TW3117" i="2"/>
  <c r="TX3116" i="2"/>
  <c r="TW3116" i="2"/>
  <c r="TV3119" i="2"/>
  <c r="TW3118" i="2"/>
  <c r="TV3118" i="2"/>
  <c r="TV3117" i="2"/>
  <c r="TW3119" i="2"/>
  <c r="TR3111" i="2" a="1"/>
  <c r="EF2181" i="2"/>
  <c r="EF2183" i="2"/>
  <c r="EF2182" i="2"/>
  <c r="FT2183" i="2"/>
  <c r="FT2182" i="2"/>
  <c r="FT2181" i="2"/>
  <c r="FX2177" i="2" s="1" a="1"/>
  <c r="FW2179" i="2"/>
  <c r="FW2177" i="2"/>
  <c r="FW2178" i="2"/>
  <c r="EI2178" i="2"/>
  <c r="EI2177" i="2"/>
  <c r="EI2179" i="2"/>
  <c r="TS3116" i="2"/>
  <c r="TR3116" i="2"/>
  <c r="TR3119" i="2"/>
  <c r="TR3117" i="2"/>
  <c r="TT3116" i="2"/>
  <c r="TT3119" i="2"/>
  <c r="TR3118" i="2"/>
  <c r="TS3117" i="2"/>
  <c r="TS3119" i="2"/>
  <c r="TT3118" i="2"/>
  <c r="TT3117" i="2"/>
  <c r="TS3118" i="2"/>
  <c r="NG3123" i="2"/>
  <c r="NG3122" i="2"/>
  <c r="NG3121" i="2"/>
  <c r="QH3162" i="2" s="1" a="1"/>
  <c r="NI3113" i="2"/>
  <c r="NI3111" i="2"/>
  <c r="NI3112" i="2"/>
  <c r="NI3114" i="2"/>
  <c r="NH3118" i="2"/>
  <c r="NJ3117" i="2"/>
  <c r="NJ3116" i="2"/>
  <c r="NI3117" i="2"/>
  <c r="NH3117" i="2"/>
  <c r="NH3116" i="2"/>
  <c r="NH3119" i="2"/>
  <c r="NJ3118" i="2"/>
  <c r="NI3118" i="2"/>
  <c r="NI3116" i="2"/>
  <c r="NJ3119" i="2"/>
  <c r="NI3119" i="2"/>
  <c r="FE2164" i="2" a="1"/>
  <c r="FE2164" i="2" s="1"/>
  <c r="GA2164" i="2" s="1" a="1"/>
  <c r="GA2164" i="2" s="1"/>
  <c r="FC2167" i="2" a="1"/>
  <c r="EI2059" i="1"/>
  <c r="EI2060" i="1"/>
  <c r="EI2061" i="1"/>
  <c r="FT2063" i="1" a="1"/>
  <c r="EZ2063" i="1" a="1"/>
  <c r="PN2809" i="1" a="1"/>
  <c r="QH2867" i="1" a="1"/>
  <c r="EJ2061" i="1"/>
  <c r="EJ2060" i="1"/>
  <c r="EJ2059" i="1"/>
  <c r="TR3111" i="2" l="1"/>
  <c r="TR3114" i="2"/>
  <c r="TR3112" i="2"/>
  <c r="TR3113" i="2"/>
  <c r="FC2169" i="2"/>
  <c r="FC2168" i="2"/>
  <c r="FC2167" i="2"/>
  <c r="OF3111" i="2" a="1"/>
  <c r="FW2187" i="2" a="1"/>
  <c r="QH3164" i="2"/>
  <c r="QH3163" i="2"/>
  <c r="QH3162" i="2"/>
  <c r="FX2179" i="2"/>
  <c r="FX2178" i="2"/>
  <c r="FX2177" i="2"/>
  <c r="PV3167" i="2" a="1"/>
  <c r="OF3116" i="2" a="1"/>
  <c r="EJ2177" i="2" a="1"/>
  <c r="PN2811" i="1"/>
  <c r="PN2809" i="1"/>
  <c r="PN2814" i="1" s="1" a="1"/>
  <c r="PN2810" i="1"/>
  <c r="EZ2065" i="1"/>
  <c r="EZ2064" i="1"/>
  <c r="EZ2063" i="1"/>
  <c r="EZ2068" i="1" s="1" a="1"/>
  <c r="FT2065" i="1"/>
  <c r="FT2063" i="1"/>
  <c r="FT2064" i="1"/>
  <c r="QH2867" i="1"/>
  <c r="QH2869" i="1"/>
  <c r="QH2868" i="1"/>
  <c r="EF2063" i="1" a="1"/>
  <c r="PV3167" i="2" l="1"/>
  <c r="PV3169" i="2"/>
  <c r="PV3168" i="2"/>
  <c r="OF3111" i="2"/>
  <c r="OF3114" i="2"/>
  <c r="OF3113" i="2"/>
  <c r="OF3112" i="2"/>
  <c r="EZ2172" i="2" a="1"/>
  <c r="EZ2172" i="2" s="1"/>
  <c r="EZ2175" i="2" s="1"/>
  <c r="EZ2178" i="2" s="1" a="1"/>
  <c r="EZ2178" i="2" s="1"/>
  <c r="EZ2181" i="2" s="1" a="1"/>
  <c r="FC2177" i="2" a="1"/>
  <c r="FW2189" i="2"/>
  <c r="FW2188" i="2"/>
  <c r="FW2187" i="2"/>
  <c r="EJ2179" i="2"/>
  <c r="EJ2178" i="2"/>
  <c r="EJ2177" i="2"/>
  <c r="EI2187" i="2" s="1" a="1"/>
  <c r="OG3116" i="2"/>
  <c r="OF3116" i="2"/>
  <c r="OF3119" i="2"/>
  <c r="OH3116" i="2"/>
  <c r="OH3119" i="2"/>
  <c r="OG3119" i="2"/>
  <c r="OH3117" i="2"/>
  <c r="OH3118" i="2"/>
  <c r="OG3118" i="2"/>
  <c r="OG3117" i="2"/>
  <c r="OF3117" i="2"/>
  <c r="OF3118" i="2"/>
  <c r="QH3167" i="2" a="1"/>
  <c r="FT2068" i="1" a="1"/>
  <c r="QI2871" i="1" a="1"/>
  <c r="QJ2867" i="1" a="1"/>
  <c r="QH2876" i="1" a="1"/>
  <c r="EZ2070" i="1"/>
  <c r="EZ2069" i="1"/>
  <c r="EZ2068" i="1"/>
  <c r="PN2814" i="1"/>
  <c r="PN2816" i="1"/>
  <c r="PN2815" i="1"/>
  <c r="EF2065" i="1"/>
  <c r="EF2064" i="1"/>
  <c r="EF2063" i="1"/>
  <c r="QH3169" i="2" l="1"/>
  <c r="QH3168" i="2"/>
  <c r="QH3167" i="2"/>
  <c r="QH3176" i="2" s="1" a="1"/>
  <c r="FW2192" i="2" a="1"/>
  <c r="FT2192" i="2" a="1"/>
  <c r="FT2192" i="2" s="1"/>
  <c r="FX2192" i="2" s="1" a="1"/>
  <c r="FC2179" i="2"/>
  <c r="FC2178" i="2"/>
  <c r="FC2177" i="2"/>
  <c r="EI2189" i="2"/>
  <c r="EI2188" i="2"/>
  <c r="EI2187" i="2"/>
  <c r="EZ2183" i="2"/>
  <c r="EZ2182" i="2"/>
  <c r="EZ2181" i="2"/>
  <c r="PV3176" i="2" a="1"/>
  <c r="PN2825" i="1" a="1"/>
  <c r="PI2823" i="1" a="1"/>
  <c r="QH2881" i="1"/>
  <c r="QH2878" i="1"/>
  <c r="QH2879" i="1"/>
  <c r="QH2877" i="1"/>
  <c r="QH2876" i="1"/>
  <c r="QH2880" i="1"/>
  <c r="QH2882" i="1"/>
  <c r="QH2883" i="1"/>
  <c r="QJ2869" i="1"/>
  <c r="QJ2868" i="1"/>
  <c r="QJ2867" i="1"/>
  <c r="QP2873" i="1"/>
  <c r="QL2872" i="1"/>
  <c r="QO2873" i="1"/>
  <c r="QK2872" i="1"/>
  <c r="QN2873" i="1"/>
  <c r="QJ2872" i="1"/>
  <c r="QM2873" i="1"/>
  <c r="QI2872" i="1"/>
  <c r="QL2873" i="1"/>
  <c r="QP2871" i="1"/>
  <c r="QK2873" i="1"/>
  <c r="QO2871" i="1"/>
  <c r="QJ2873" i="1"/>
  <c r="QN2871" i="1"/>
  <c r="QI2873" i="1"/>
  <c r="QM2871" i="1"/>
  <c r="QM2872" i="1"/>
  <c r="QL2871" i="1"/>
  <c r="QK2871" i="1"/>
  <c r="QJ2871" i="1"/>
  <c r="QI2871" i="1"/>
  <c r="QN2872" i="1"/>
  <c r="QP2872" i="1"/>
  <c r="QO2872" i="1"/>
  <c r="EU2077" i="1" a="1"/>
  <c r="EZ2079" i="1" a="1"/>
  <c r="EF2068" i="1" a="1"/>
  <c r="FT2070" i="1"/>
  <c r="FT2069" i="1"/>
  <c r="FT2068" i="1"/>
  <c r="FW2194" i="2" l="1"/>
  <c r="FW2193" i="2"/>
  <c r="FW2192" i="2"/>
  <c r="QH3178" i="2"/>
  <c r="QH3177" i="2"/>
  <c r="QH3176" i="2"/>
  <c r="QH3181" i="2" s="1" a="1"/>
  <c r="FX2193" i="2"/>
  <c r="FX2192" i="2"/>
  <c r="FX2194" i="2"/>
  <c r="FD2177" i="2" a="1"/>
  <c r="EI2192" i="2" a="1"/>
  <c r="EF2192" i="2" a="1"/>
  <c r="EF2192" i="2" s="1"/>
  <c r="EJ2192" i="2" s="1" a="1"/>
  <c r="PV3178" i="2"/>
  <c r="PV3176" i="2"/>
  <c r="PV3177" i="2"/>
  <c r="FT2079" i="1" a="1"/>
  <c r="FO2077" i="1" a="1"/>
  <c r="EF2070" i="1"/>
  <c r="EF2069" i="1"/>
  <c r="EF2068" i="1"/>
  <c r="QH2886" i="1" a="1"/>
  <c r="EZ2081" i="1"/>
  <c r="EZ2079" i="1"/>
  <c r="EZ2084" i="1" s="1" a="1"/>
  <c r="EZ2080" i="1"/>
  <c r="EU2079" i="1"/>
  <c r="EU2078" i="1"/>
  <c r="EU2077" i="1"/>
  <c r="PI2825" i="1"/>
  <c r="PI2823" i="1"/>
  <c r="PI2824" i="1"/>
  <c r="PN2827" i="1"/>
  <c r="PN2825" i="1"/>
  <c r="PN2853" i="1" s="1" a="1"/>
  <c r="PN2826" i="1"/>
  <c r="FD2178" i="2" l="1"/>
  <c r="FD2177" i="2"/>
  <c r="FC2187" i="2" s="1" a="1"/>
  <c r="FD2179" i="2"/>
  <c r="EI2194" i="2"/>
  <c r="EI2193" i="2"/>
  <c r="EI2192" i="2"/>
  <c r="FT2196" i="2" a="1"/>
  <c r="QH3183" i="2"/>
  <c r="QH3182" i="2"/>
  <c r="QH3181" i="2"/>
  <c r="QH3185" i="2" s="1" a="1"/>
  <c r="PV3181" i="2" a="1"/>
  <c r="EJ2193" i="2"/>
  <c r="EJ2194" i="2"/>
  <c r="EJ2192" i="2"/>
  <c r="QH2893" i="1"/>
  <c r="QH2890" i="1"/>
  <c r="QH2887" i="1"/>
  <c r="QH2886" i="1"/>
  <c r="QE2902" i="1" s="1" a="1"/>
  <c r="QH2891" i="1"/>
  <c r="QH2889" i="1"/>
  <c r="QH2888" i="1"/>
  <c r="QH2892" i="1"/>
  <c r="EF2079" i="1" a="1"/>
  <c r="EA2077" i="1" a="1"/>
  <c r="EZ2086" i="1"/>
  <c r="EZ2085" i="1"/>
  <c r="EZ2084" i="1"/>
  <c r="PN2853" i="1"/>
  <c r="PN2854" i="1"/>
  <c r="PN2855" i="1"/>
  <c r="FO2079" i="1"/>
  <c r="FO2078" i="1"/>
  <c r="FO2077" i="1"/>
  <c r="FT2081" i="1"/>
  <c r="FT2080" i="1"/>
  <c r="FT2079" i="1"/>
  <c r="FT2084" i="1" s="1" a="1"/>
  <c r="PV3183" i="2" l="1"/>
  <c r="PV3181" i="2"/>
  <c r="PV3185" i="2" s="1" a="1"/>
  <c r="PV3182" i="2"/>
  <c r="FT2198" i="2"/>
  <c r="FT2197" i="2"/>
  <c r="FT2196" i="2"/>
  <c r="FT2201" i="2" s="1" a="1"/>
  <c r="FC2187" i="2"/>
  <c r="FC2189" i="2"/>
  <c r="FC2188" i="2"/>
  <c r="QH3185" i="2"/>
  <c r="QH3187" i="2"/>
  <c r="QH3186" i="2"/>
  <c r="EF2196" i="2" a="1"/>
  <c r="EF2081" i="1"/>
  <c r="EF2080" i="1"/>
  <c r="EF2079" i="1"/>
  <c r="EF2084" i="1" s="1" a="1"/>
  <c r="FT2086" i="1"/>
  <c r="FT2085" i="1"/>
  <c r="FT2084" i="1"/>
  <c r="FT2093" i="1" s="1" a="1"/>
  <c r="QE2904" i="1"/>
  <c r="QE2903" i="1"/>
  <c r="QE2905" i="1"/>
  <c r="QE2902" i="1"/>
  <c r="NQ2934" i="1" s="1" a="1"/>
  <c r="EA2079" i="1"/>
  <c r="EA2078" i="1"/>
  <c r="EA2077" i="1"/>
  <c r="QK2902" i="1" a="1"/>
  <c r="PN2862" i="1" a="1"/>
  <c r="EZ2093" i="1" a="1"/>
  <c r="FC2192" i="2" l="1" a="1"/>
  <c r="EZ2192" i="2" a="1"/>
  <c r="EZ2192" i="2" s="1"/>
  <c r="FD2192" i="2" s="1" a="1"/>
  <c r="PV3185" i="2"/>
  <c r="PV3186" i="2"/>
  <c r="PV3187" i="2"/>
  <c r="QH3190" i="2" a="1"/>
  <c r="FT2202" i="2"/>
  <c r="FT2203" i="2"/>
  <c r="FT2201" i="2"/>
  <c r="EF2198" i="2"/>
  <c r="EF2197" i="2"/>
  <c r="EF2196" i="2"/>
  <c r="EF2201" i="2" s="1" a="1"/>
  <c r="EZ2095" i="1"/>
  <c r="EZ2094" i="1"/>
  <c r="EZ2093" i="1"/>
  <c r="EZ2098" i="1" s="1" a="1"/>
  <c r="PN2863" i="1"/>
  <c r="PN2864" i="1"/>
  <c r="PN2862" i="1"/>
  <c r="PN2867" i="1" s="1" a="1"/>
  <c r="NQ2936" i="1"/>
  <c r="NQ2937" i="1"/>
  <c r="NQ2935" i="1"/>
  <c r="NQ2934" i="1"/>
  <c r="QK2905" i="1"/>
  <c r="QK2903" i="1"/>
  <c r="QK2902" i="1"/>
  <c r="QK2904" i="1"/>
  <c r="FT2095" i="1"/>
  <c r="FT2094" i="1"/>
  <c r="FT2093" i="1"/>
  <c r="FT2098" i="1" s="1" a="1"/>
  <c r="EF2086" i="1"/>
  <c r="EF2085" i="1"/>
  <c r="EF2084" i="1"/>
  <c r="EF2093" i="1" s="1" a="1"/>
  <c r="EF2203" i="2" l="1"/>
  <c r="EF2202" i="2"/>
  <c r="EF2201" i="2"/>
  <c r="PV3190" i="2" a="1"/>
  <c r="FD2192" i="2"/>
  <c r="FD2194" i="2"/>
  <c r="FD2193" i="2"/>
  <c r="FT2212" i="2" a="1"/>
  <c r="FO2210" i="2" a="1"/>
  <c r="QH3190" i="2"/>
  <c r="QH3197" i="2" s="1" a="1"/>
  <c r="QH3192" i="2"/>
  <c r="QH3191" i="2"/>
  <c r="FC2194" i="2"/>
  <c r="FC2193" i="2"/>
  <c r="FC2192" i="2"/>
  <c r="NS2950" i="1" a="1"/>
  <c r="NH2950" i="1" a="1"/>
  <c r="NO2953" i="1" a="1"/>
  <c r="NO2953" i="1" s="1"/>
  <c r="NQ2998" i="1" s="1"/>
  <c r="ND2953" i="1" a="1"/>
  <c r="ND2953" i="1" s="1"/>
  <c r="NG2998" i="1" s="1"/>
  <c r="FT2100" i="1"/>
  <c r="FT2099" i="1"/>
  <c r="FT2098" i="1"/>
  <c r="EF2095" i="1"/>
  <c r="EF2094" i="1"/>
  <c r="EF2093" i="1"/>
  <c r="EF2098" i="1" s="1" a="1"/>
  <c r="EZ2100" i="1"/>
  <c r="EZ2099" i="1"/>
  <c r="EZ2098" i="1"/>
  <c r="PN2869" i="1"/>
  <c r="PN2868" i="1"/>
  <c r="PN2867" i="1"/>
  <c r="TC2934" i="1" a="1"/>
  <c r="FT2212" i="2" l="1"/>
  <c r="FT2213" i="2"/>
  <c r="FT2214" i="2"/>
  <c r="FO2212" i="2"/>
  <c r="FO2211" i="2"/>
  <c r="FO2210" i="2"/>
  <c r="EZ2196" i="2" a="1"/>
  <c r="EA2210" i="2" a="1"/>
  <c r="EF2212" i="2" a="1"/>
  <c r="PV3192" i="2"/>
  <c r="PV3190" i="2"/>
  <c r="PV3197" i="2" s="1" a="1"/>
  <c r="PV3191" i="2"/>
  <c r="QH3199" i="2"/>
  <c r="QH3197" i="2"/>
  <c r="QH3206" i="2" s="1" a="1"/>
  <c r="QH3198" i="2"/>
  <c r="TC2937" i="1"/>
  <c r="TC2934" i="1"/>
  <c r="TC2936" i="1"/>
  <c r="TC2935" i="1"/>
  <c r="NQ3007" i="1"/>
  <c r="NQ3018" i="1" s="1"/>
  <c r="NQ3027" i="1" s="1" a="1"/>
  <c r="NQ3027" i="1" s="1"/>
  <c r="NQ3030" i="1" s="1"/>
  <c r="NG3007" i="1"/>
  <c r="NG3018" i="1" s="1"/>
  <c r="NG3027" i="1" s="1" a="1"/>
  <c r="NG3027" i="1" s="1"/>
  <c r="NG3030" i="1" s="1"/>
  <c r="EF2100" i="1"/>
  <c r="EF2098" i="1"/>
  <c r="EF2099" i="1"/>
  <c r="NH2950" i="1"/>
  <c r="NH2953" i="1"/>
  <c r="NH2952" i="1"/>
  <c r="NH2951" i="1"/>
  <c r="FU2102" i="1" a="1"/>
  <c r="FV2098" i="1" a="1"/>
  <c r="FT2107" i="1" a="1"/>
  <c r="PN2876" i="1" a="1"/>
  <c r="PO2871" i="1" a="1"/>
  <c r="PP2867" i="1" a="1"/>
  <c r="FA2102" i="1" a="1"/>
  <c r="FB2098" i="1" a="1"/>
  <c r="EZ2107" i="1" a="1"/>
  <c r="NS2952" i="1"/>
  <c r="NS2950" i="1"/>
  <c r="NS2951" i="1"/>
  <c r="NS2953" i="1"/>
  <c r="EF2214" i="2" l="1"/>
  <c r="EF2213" i="2"/>
  <c r="EF2212" i="2"/>
  <c r="EF2240" i="2" s="1" a="1"/>
  <c r="EA2210" i="2"/>
  <c r="EA2211" i="2"/>
  <c r="EA2212" i="2"/>
  <c r="PV3199" i="2"/>
  <c r="PV3198" i="2"/>
  <c r="PV3197" i="2"/>
  <c r="PV3206" i="2" s="1" a="1"/>
  <c r="QH3206" i="2"/>
  <c r="QH3208" i="2"/>
  <c r="QH3207" i="2"/>
  <c r="EZ2197" i="2"/>
  <c r="EZ2198" i="2"/>
  <c r="EZ2196" i="2"/>
  <c r="EZ2201" i="2" s="1" a="1"/>
  <c r="FT2240" i="2" a="1"/>
  <c r="FA2102" i="1"/>
  <c r="FD2104" i="1"/>
  <c r="FC2104" i="1"/>
  <c r="FB2104" i="1"/>
  <c r="FA2104" i="1"/>
  <c r="FD2103" i="1"/>
  <c r="FC2103" i="1"/>
  <c r="FB2103" i="1"/>
  <c r="FA2103" i="1"/>
  <c r="FB2102" i="1"/>
  <c r="FC2102" i="1"/>
  <c r="FD2102" i="1"/>
  <c r="EG2102" i="1" a="1"/>
  <c r="EF2107" i="1" a="1"/>
  <c r="EH2098" i="1" a="1"/>
  <c r="EZ2110" i="1"/>
  <c r="EZ2109" i="1"/>
  <c r="EZ2108" i="1"/>
  <c r="EZ2107" i="1"/>
  <c r="EZ2113" i="1" s="1" a="1"/>
  <c r="ND3039" i="1" a="1"/>
  <c r="NJ3039" i="1" a="1"/>
  <c r="FB2100" i="1"/>
  <c r="FB2099" i="1"/>
  <c r="FB2098" i="1"/>
  <c r="NT3039" i="1" a="1"/>
  <c r="NN3039" i="1" a="1"/>
  <c r="PP2867" i="1"/>
  <c r="PP2869" i="1"/>
  <c r="PP2868" i="1"/>
  <c r="FT2110" i="1"/>
  <c r="FT2109" i="1"/>
  <c r="FT2108" i="1"/>
  <c r="FT2107" i="1"/>
  <c r="FT2113" i="1" s="1" a="1"/>
  <c r="PT2872" i="1"/>
  <c r="PP2871" i="1"/>
  <c r="PS2872" i="1"/>
  <c r="PO2871" i="1"/>
  <c r="PV2873" i="1"/>
  <c r="PR2872" i="1"/>
  <c r="PU2873" i="1"/>
  <c r="PQ2872" i="1"/>
  <c r="PT2873" i="1"/>
  <c r="PP2872" i="1"/>
  <c r="PS2873" i="1"/>
  <c r="PO2872" i="1"/>
  <c r="PR2873" i="1"/>
  <c r="PV2871" i="1"/>
  <c r="PQ2873" i="1"/>
  <c r="PU2871" i="1"/>
  <c r="PV2872" i="1"/>
  <c r="PU2872" i="1"/>
  <c r="PT2871" i="1"/>
  <c r="PS2871" i="1"/>
  <c r="PR2871" i="1"/>
  <c r="PQ2871" i="1"/>
  <c r="PO2873" i="1"/>
  <c r="PP2873" i="1"/>
  <c r="FW2104" i="1"/>
  <c r="FV2104" i="1"/>
  <c r="FU2104" i="1"/>
  <c r="FX2103" i="1"/>
  <c r="FW2103" i="1"/>
  <c r="FV2103" i="1"/>
  <c r="FU2103" i="1"/>
  <c r="FX2102" i="1"/>
  <c r="FW2102" i="1"/>
  <c r="FX2104" i="1"/>
  <c r="FV2102" i="1"/>
  <c r="FU2102" i="1"/>
  <c r="ST2950" i="1" a="1"/>
  <c r="TE2950" i="1" a="1"/>
  <c r="TA2953" i="1" a="1"/>
  <c r="TA2953" i="1" s="1"/>
  <c r="TC2998" i="1" s="1"/>
  <c r="SP2953" i="1" a="1"/>
  <c r="SP2953" i="1" s="1"/>
  <c r="SS2998" i="1" s="1"/>
  <c r="PN2881" i="1"/>
  <c r="PN2880" i="1"/>
  <c r="PN2878" i="1"/>
  <c r="PN2877" i="1"/>
  <c r="PN2876" i="1"/>
  <c r="PN2879" i="1"/>
  <c r="PN2883" i="1"/>
  <c r="PN2882" i="1"/>
  <c r="FV2100" i="1"/>
  <c r="FV2099" i="1"/>
  <c r="FV2098" i="1"/>
  <c r="QI3210" i="2" l="1" a="1"/>
  <c r="QI3210" i="2" s="1"/>
  <c r="PV3208" i="2"/>
  <c r="PV3207" i="2"/>
  <c r="PV3206" i="2"/>
  <c r="EF2242" i="2"/>
  <c r="EF2241" i="2"/>
  <c r="EF2240" i="2"/>
  <c r="EF2249" i="2" s="1" a="1"/>
  <c r="FT2242" i="2"/>
  <c r="FT2241" i="2"/>
  <c r="FT2240" i="2"/>
  <c r="FT2249" i="2" s="1" a="1"/>
  <c r="EZ2203" i="2"/>
  <c r="EZ2202" i="2"/>
  <c r="EZ2201" i="2"/>
  <c r="NJ3040" i="1"/>
  <c r="NJ3042" i="1"/>
  <c r="NJ3041" i="1"/>
  <c r="NJ3039" i="1"/>
  <c r="ND3040" i="1"/>
  <c r="ND3039" i="1"/>
  <c r="ND3042" i="1"/>
  <c r="ND3041" i="1"/>
  <c r="EZ2116" i="1"/>
  <c r="EZ2113" i="1"/>
  <c r="EZ2115" i="1"/>
  <c r="EZ2114" i="1"/>
  <c r="ST2952" i="1"/>
  <c r="ST2951" i="1"/>
  <c r="ST2953" i="1"/>
  <c r="ST2950" i="1"/>
  <c r="PN2886" i="1" a="1"/>
  <c r="QR2867" i="1" a="1"/>
  <c r="EH2100" i="1"/>
  <c r="EH2099" i="1"/>
  <c r="EH2098" i="1"/>
  <c r="FZ2098" i="1" s="1" a="1"/>
  <c r="TE2953" i="1"/>
  <c r="TE2951" i="1"/>
  <c r="TE2950" i="1"/>
  <c r="TE2952" i="1"/>
  <c r="FT2114" i="1"/>
  <c r="FT2113" i="1"/>
  <c r="FT2115" i="1"/>
  <c r="FT2116" i="1"/>
  <c r="NN3042" i="1"/>
  <c r="NN3041" i="1"/>
  <c r="NN3040" i="1"/>
  <c r="NN3039" i="1"/>
  <c r="EF2110" i="1"/>
  <c r="EF2109" i="1"/>
  <c r="EF2108" i="1"/>
  <c r="EF2107" i="1"/>
  <c r="TC3007" i="1"/>
  <c r="TC3018" i="1" s="1"/>
  <c r="TC3027" i="1" s="1" a="1"/>
  <c r="TC3027" i="1" s="1"/>
  <c r="TC3030" i="1" s="1"/>
  <c r="SS3007" i="1"/>
  <c r="SS3018" i="1" s="1"/>
  <c r="SS3027" i="1" s="1" a="1"/>
  <c r="SS3027" i="1" s="1"/>
  <c r="SS3030" i="1" s="1"/>
  <c r="QR2871" i="1" a="1"/>
  <c r="NT3041" i="1"/>
  <c r="NT3042" i="1"/>
  <c r="NT3040" i="1"/>
  <c r="NT3039" i="1"/>
  <c r="EI2102" i="1"/>
  <c r="EH2102" i="1"/>
  <c r="EG2102" i="1"/>
  <c r="EJ2104" i="1"/>
  <c r="EI2104" i="1"/>
  <c r="EH2104" i="1"/>
  <c r="EG2104" i="1"/>
  <c r="EJ2103" i="1"/>
  <c r="EI2103" i="1"/>
  <c r="EJ2102" i="1"/>
  <c r="EH2103" i="1"/>
  <c r="EG2103" i="1"/>
  <c r="QK3210" i="2" l="1"/>
  <c r="QL3210" i="2"/>
  <c r="QJ3210" i="2"/>
  <c r="QK3211" i="2"/>
  <c r="QI3211" i="2"/>
  <c r="QJ3211" i="2"/>
  <c r="QL3211" i="2"/>
  <c r="QI3212" i="2"/>
  <c r="QJ3212" i="2"/>
  <c r="PW3210" i="2" a="1"/>
  <c r="PX3212" i="2" s="1"/>
  <c r="QL3212" i="2"/>
  <c r="QK3212" i="2"/>
  <c r="EZ2212" i="2" a="1"/>
  <c r="EU2210" i="2" a="1"/>
  <c r="FT2251" i="2"/>
  <c r="FT2250" i="2"/>
  <c r="FT2249" i="2"/>
  <c r="FT2254" i="2" s="1" a="1"/>
  <c r="EF2251" i="2"/>
  <c r="EF2249" i="2"/>
  <c r="EF2250" i="2"/>
  <c r="FZ2100" i="1"/>
  <c r="AD82" i="4" s="1"/>
  <c r="FZ2099" i="1"/>
  <c r="AD81" i="4" s="1"/>
  <c r="FZ2098" i="1"/>
  <c r="AD80" i="4" s="1"/>
  <c r="NG3105" i="1" a="1"/>
  <c r="PN2892" i="1"/>
  <c r="PN2889" i="1"/>
  <c r="PN2888" i="1"/>
  <c r="PN2886" i="1"/>
  <c r="PN2887" i="1"/>
  <c r="PN2893" i="1"/>
  <c r="PN2891" i="1"/>
  <c r="PN2890" i="1"/>
  <c r="PQ2902" i="1" s="1" a="1"/>
  <c r="FZ2102" i="1" a="1"/>
  <c r="QV2873" i="1"/>
  <c r="KA770" i="4" s="1"/>
  <c r="QY2873" i="1"/>
  <c r="KD770" i="4" s="1"/>
  <c r="QT2872" i="1"/>
  <c r="JY769" i="4" s="1"/>
  <c r="QX2873" i="1"/>
  <c r="KC770" i="4" s="1"/>
  <c r="QS2872" i="1"/>
  <c r="JX769" i="4" s="1"/>
  <c r="QW2873" i="1"/>
  <c r="KB770" i="4" s="1"/>
  <c r="QR2872" i="1"/>
  <c r="JW769" i="4" s="1"/>
  <c r="QU2873" i="1"/>
  <c r="JZ770" i="4" s="1"/>
  <c r="QY2871" i="1"/>
  <c r="KD768" i="4" s="1"/>
  <c r="QT2873" i="1"/>
  <c r="JY770" i="4" s="1"/>
  <c r="QX2871" i="1"/>
  <c r="KC768" i="4" s="1"/>
  <c r="QS2873" i="1"/>
  <c r="JX770" i="4" s="1"/>
  <c r="QW2871" i="1"/>
  <c r="KB768" i="4" s="1"/>
  <c r="QR2873" i="1"/>
  <c r="JW770" i="4" s="1"/>
  <c r="QV2871" i="1"/>
  <c r="KA768" i="4" s="1"/>
  <c r="QY2872" i="1"/>
  <c r="KD769" i="4" s="1"/>
  <c r="QU2871" i="1"/>
  <c r="JZ768" i="4" s="1"/>
  <c r="QU2872" i="1"/>
  <c r="JZ769" i="4" s="1"/>
  <c r="QX2872" i="1"/>
  <c r="KC769" i="4" s="1"/>
  <c r="QW2872" i="1"/>
  <c r="KB769" i="4" s="1"/>
  <c r="QV2872" i="1"/>
  <c r="KA769" i="4" s="1"/>
  <c r="QT2871" i="1"/>
  <c r="JY768" i="4" s="1"/>
  <c r="QS2871" i="1"/>
  <c r="JX768" i="4" s="1"/>
  <c r="QR2871" i="1"/>
  <c r="JW768" i="4" s="1"/>
  <c r="FT2118" i="1" a="1"/>
  <c r="EZ2118" i="1" a="1"/>
  <c r="QR2868" i="1"/>
  <c r="JW763" i="4" s="1"/>
  <c r="QR2869" i="1"/>
  <c r="JW764" i="4" s="1"/>
  <c r="QR2867" i="1"/>
  <c r="JW762" i="4" s="1"/>
  <c r="TF3039" i="1" a="1"/>
  <c r="SZ3039" i="1" a="1"/>
  <c r="SV3039" i="1" a="1"/>
  <c r="SP3039" i="1" a="1"/>
  <c r="EF2113" i="1" a="1"/>
  <c r="PX3211" i="2" l="1"/>
  <c r="PZ3211" i="2"/>
  <c r="PY3212" i="2"/>
  <c r="PZ3212" i="2"/>
  <c r="PW3211" i="2"/>
  <c r="PW3210" i="2"/>
  <c r="PY3210" i="2"/>
  <c r="PX3210" i="2"/>
  <c r="PZ3210" i="2"/>
  <c r="PY3211" i="2"/>
  <c r="PW3212" i="2"/>
  <c r="EF2254" i="2" a="1"/>
  <c r="QN3210" i="2" a="1"/>
  <c r="FT2256" i="2"/>
  <c r="FT2255" i="2"/>
  <c r="FT2254" i="2"/>
  <c r="EU2212" i="2"/>
  <c r="EU2210" i="2"/>
  <c r="EU2211" i="2"/>
  <c r="EZ2214" i="2"/>
  <c r="EZ2212" i="2"/>
  <c r="EZ2213" i="2"/>
  <c r="KY768" i="4"/>
  <c r="LQ768" i="4" s="1"/>
  <c r="LH768" i="4"/>
  <c r="LZ768" i="4" s="1"/>
  <c r="LD768" i="4"/>
  <c r="LV768" i="4" s="1"/>
  <c r="LM768" i="4"/>
  <c r="ME768" i="4" s="1"/>
  <c r="LB769" i="4"/>
  <c r="LT769" i="4" s="1"/>
  <c r="LK769" i="4"/>
  <c r="MC769" i="4" s="1"/>
  <c r="KX769" i="4"/>
  <c r="LP769" i="4" s="1"/>
  <c r="LG769" i="4"/>
  <c r="LY769" i="4" s="1"/>
  <c r="KZ768" i="4"/>
  <c r="LR768" i="4" s="1"/>
  <c r="LI768" i="4"/>
  <c r="MA768" i="4" s="1"/>
  <c r="LA769" i="4"/>
  <c r="LS769" i="4" s="1"/>
  <c r="LJ769" i="4"/>
  <c r="MB769" i="4" s="1"/>
  <c r="LC770" i="4"/>
  <c r="LU770" i="4" s="1"/>
  <c r="LL770" i="4"/>
  <c r="MD770" i="4" s="1"/>
  <c r="LC769" i="4"/>
  <c r="LU769" i="4" s="1"/>
  <c r="LL769" i="4"/>
  <c r="MD769" i="4" s="1"/>
  <c r="KY769" i="4"/>
  <c r="LQ769" i="4" s="1"/>
  <c r="LH769" i="4"/>
  <c r="LZ769" i="4" s="1"/>
  <c r="KZ770" i="4"/>
  <c r="LR770" i="4" s="1"/>
  <c r="LI770" i="4"/>
  <c r="MA770" i="4" s="1"/>
  <c r="LD770" i="4"/>
  <c r="LV770" i="4" s="1"/>
  <c r="LM770" i="4"/>
  <c r="ME770" i="4" s="1"/>
  <c r="LA770" i="4"/>
  <c r="LS770" i="4" s="1"/>
  <c r="LJ770" i="4"/>
  <c r="MB770" i="4" s="1"/>
  <c r="LG762" i="4"/>
  <c r="LY762" i="4" s="1"/>
  <c r="KX762" i="4"/>
  <c r="LP762" i="4" s="1"/>
  <c r="LA768" i="4"/>
  <c r="LS768" i="4" s="1"/>
  <c r="LJ768" i="4"/>
  <c r="MB768" i="4" s="1"/>
  <c r="LE769" i="4"/>
  <c r="LW769" i="4" s="1"/>
  <c r="LN769" i="4"/>
  <c r="MF769" i="4" s="1"/>
  <c r="KX763" i="4"/>
  <c r="LP763" i="4" s="1"/>
  <c r="LG763" i="4"/>
  <c r="LY763" i="4" s="1"/>
  <c r="LB768" i="4"/>
  <c r="LT768" i="4" s="1"/>
  <c r="LK768" i="4"/>
  <c r="MC768" i="4" s="1"/>
  <c r="KZ769" i="4"/>
  <c r="LR769" i="4" s="1"/>
  <c r="LI769" i="4"/>
  <c r="MA769" i="4" s="1"/>
  <c r="KX770" i="4"/>
  <c r="LP770" i="4" s="1"/>
  <c r="LG770" i="4"/>
  <c r="LY770" i="4" s="1"/>
  <c r="LE770" i="4"/>
  <c r="LW770" i="4" s="1"/>
  <c r="LN770" i="4"/>
  <c r="MF770" i="4" s="1"/>
  <c r="AX80" i="4"/>
  <c r="AS80" i="4"/>
  <c r="LC768" i="4"/>
  <c r="LU768" i="4" s="1"/>
  <c r="LL768" i="4"/>
  <c r="MD768" i="4" s="1"/>
  <c r="LB770" i="4"/>
  <c r="LT770" i="4" s="1"/>
  <c r="LK770" i="4"/>
  <c r="MC770" i="4" s="1"/>
  <c r="AX81" i="4"/>
  <c r="BH81" i="4" s="1"/>
  <c r="AS81" i="4"/>
  <c r="BC81" i="4" s="1"/>
  <c r="LE768" i="4"/>
  <c r="LW768" i="4" s="1"/>
  <c r="LN768" i="4"/>
  <c r="MF768" i="4" s="1"/>
  <c r="LD769" i="4"/>
  <c r="LV769" i="4" s="1"/>
  <c r="LM769" i="4"/>
  <c r="ME769" i="4" s="1"/>
  <c r="LG764" i="4"/>
  <c r="LY764" i="4" s="1"/>
  <c r="KX764" i="4"/>
  <c r="LP764" i="4" s="1"/>
  <c r="KX768" i="4"/>
  <c r="LP768" i="4" s="1"/>
  <c r="LG768" i="4"/>
  <c r="LY768" i="4" s="1"/>
  <c r="MH768" i="4" s="1" a="1"/>
  <c r="KY770" i="4"/>
  <c r="LQ770" i="4" s="1"/>
  <c r="LH770" i="4"/>
  <c r="LZ770" i="4" s="1"/>
  <c r="AX82" i="4"/>
  <c r="BH82" i="4" s="1"/>
  <c r="AS82" i="4"/>
  <c r="BC82" i="4" s="1"/>
  <c r="PQ2905" i="1"/>
  <c r="PQ2902" i="1"/>
  <c r="PQ2904" i="1"/>
  <c r="PQ2903" i="1"/>
  <c r="SP3042" i="1"/>
  <c r="SP3039" i="1"/>
  <c r="SP3041" i="1"/>
  <c r="SP3040" i="1"/>
  <c r="SV3041" i="1"/>
  <c r="SV3039" i="1"/>
  <c r="SV3042" i="1"/>
  <c r="SV3040" i="1"/>
  <c r="EF2116" i="1"/>
  <c r="EF2115" i="1"/>
  <c r="EF2114" i="1"/>
  <c r="EF2113" i="1"/>
  <c r="TF3042" i="1"/>
  <c r="TF3041" i="1"/>
  <c r="TF3039" i="1"/>
  <c r="TF3040" i="1"/>
  <c r="PK2902" i="1" a="1"/>
  <c r="NG3107" i="1"/>
  <c r="NG3106" i="1"/>
  <c r="NG3105" i="1"/>
  <c r="NG3111" i="1" s="1" a="1"/>
  <c r="NG3108" i="1"/>
  <c r="EZ2120" i="1"/>
  <c r="EZ2121" i="1"/>
  <c r="EZ2119" i="1"/>
  <c r="EZ2118" i="1"/>
  <c r="FT2121" i="1"/>
  <c r="FT2118" i="1"/>
  <c r="FT2120" i="1"/>
  <c r="FT2119" i="1"/>
  <c r="SZ3040" i="1"/>
  <c r="SZ3039" i="1"/>
  <c r="SZ3042" i="1"/>
  <c r="SZ3041" i="1"/>
  <c r="GA2104" i="1"/>
  <c r="AE87" i="4" s="1"/>
  <c r="FZ2104" i="1"/>
  <c r="AD87" i="4" s="1"/>
  <c r="GC2103" i="1"/>
  <c r="AG86" i="4" s="1"/>
  <c r="GB2103" i="1"/>
  <c r="AF86" i="4" s="1"/>
  <c r="GA2103" i="1"/>
  <c r="AE86" i="4" s="1"/>
  <c r="FZ2103" i="1"/>
  <c r="AD86" i="4" s="1"/>
  <c r="GC2102" i="1"/>
  <c r="AG85" i="4" s="1"/>
  <c r="GB2102" i="1"/>
  <c r="AF85" i="4" s="1"/>
  <c r="GA2102" i="1"/>
  <c r="AE85" i="4" s="1"/>
  <c r="GB2104" i="1"/>
  <c r="AF87" i="4" s="1"/>
  <c r="GC2104" i="1"/>
  <c r="AG87" i="4" s="1"/>
  <c r="FZ2102" i="1"/>
  <c r="AD85" i="4" s="1"/>
  <c r="BM82" i="4" l="1"/>
  <c r="EZ2240" i="2" a="1"/>
  <c r="FU2258" i="2" a="1"/>
  <c r="FV2254" i="2" a="1"/>
  <c r="FT2263" i="2" a="1"/>
  <c r="QQ3212" i="2"/>
  <c r="QP3212" i="2"/>
  <c r="QO3212" i="2"/>
  <c r="QN3212" i="2"/>
  <c r="QQ3211" i="2"/>
  <c r="QP3211" i="2"/>
  <c r="QO3211" i="2"/>
  <c r="QN3211" i="2"/>
  <c r="QQ3210" i="2"/>
  <c r="QN3210" i="2"/>
  <c r="QP3210" i="2"/>
  <c r="QO3210" i="2"/>
  <c r="EF2254" i="2"/>
  <c r="EF2256" i="2"/>
  <c r="EF2255" i="2"/>
  <c r="MH768" i="4"/>
  <c r="MN769" i="4"/>
  <c r="MO770" i="4"/>
  <c r="MK768" i="4"/>
  <c r="BM81" i="4"/>
  <c r="MM768" i="4"/>
  <c r="MH763" i="4"/>
  <c r="MM769" i="4"/>
  <c r="MH764" i="4"/>
  <c r="MJ770" i="4"/>
  <c r="MN768" i="4"/>
  <c r="MO768" i="4"/>
  <c r="MH770" i="4"/>
  <c r="MI770" i="4"/>
  <c r="ML770" i="4"/>
  <c r="ML768" i="4"/>
  <c r="MH769" i="4"/>
  <c r="MO769" i="4"/>
  <c r="AV87" i="4"/>
  <c r="BF87" i="4" s="1"/>
  <c r="BA87" i="4"/>
  <c r="BK87" i="4" s="1"/>
  <c r="MJ769" i="4"/>
  <c r="MK770" i="4"/>
  <c r="MK769" i="4"/>
  <c r="AT85" i="4"/>
  <c r="BD85" i="4" s="1"/>
  <c r="AY85" i="4"/>
  <c r="BI85" i="4" s="1"/>
  <c r="AU85" i="4"/>
  <c r="BE85" i="4" s="1"/>
  <c r="AZ85" i="4"/>
  <c r="BJ85" i="4" s="1"/>
  <c r="MN770" i="4"/>
  <c r="MJ768" i="4"/>
  <c r="AV85" i="4"/>
  <c r="BF85" i="4" s="1"/>
  <c r="BA85" i="4"/>
  <c r="BK85" i="4" s="1"/>
  <c r="AS86" i="4"/>
  <c r="BC86" i="4" s="1"/>
  <c r="AX86" i="4"/>
  <c r="BH86" i="4" s="1"/>
  <c r="AT86" i="4"/>
  <c r="BD86" i="4" s="1"/>
  <c r="AY86" i="4"/>
  <c r="BI86" i="4" s="1"/>
  <c r="BC80" i="4" a="1"/>
  <c r="BC80" i="4"/>
  <c r="AU86" i="4"/>
  <c r="BE86" i="4" s="1"/>
  <c r="AZ86" i="4"/>
  <c r="BJ86" i="4" s="1"/>
  <c r="BH80" i="4" a="1"/>
  <c r="BH80" i="4"/>
  <c r="MI769" i="4"/>
  <c r="ML769" i="4"/>
  <c r="EF2118" i="1" a="1"/>
  <c r="EF2118" i="1" s="1"/>
  <c r="AS87" i="4"/>
  <c r="BC87" i="4" s="1"/>
  <c r="AX87" i="4"/>
  <c r="BH87" i="4" s="1"/>
  <c r="AT87" i="4"/>
  <c r="BD87" i="4" s="1"/>
  <c r="AY87" i="4"/>
  <c r="BI87" i="4" s="1"/>
  <c r="MH762" i="4" a="1"/>
  <c r="MH762" i="4"/>
  <c r="AU87" i="4"/>
  <c r="BE87" i="4" s="1"/>
  <c r="AZ87" i="4"/>
  <c r="BJ87" i="4" s="1"/>
  <c r="AV86" i="4"/>
  <c r="BF86" i="4" s="1"/>
  <c r="BA86" i="4"/>
  <c r="BK86" i="4" s="1"/>
  <c r="AX85" i="4"/>
  <c r="BH85" i="4" s="1"/>
  <c r="AS85" i="4"/>
  <c r="BC85" i="4" s="1"/>
  <c r="MM770" i="4"/>
  <c r="MI768" i="4"/>
  <c r="NG3114" i="1"/>
  <c r="NG3111" i="1"/>
  <c r="NG3113" i="1"/>
  <c r="NG3112" i="1"/>
  <c r="PK2903" i="1"/>
  <c r="PK2905" i="1"/>
  <c r="PK2904" i="1"/>
  <c r="PK2902" i="1"/>
  <c r="MG2934" i="1" s="1" a="1"/>
  <c r="SS3105" i="1" a="1"/>
  <c r="FA2123" i="1" a="1"/>
  <c r="FA2128" i="1" a="1"/>
  <c r="EZ2134" i="1" a="1"/>
  <c r="FU2128" i="1" a="1"/>
  <c r="FU2123" i="1" a="1"/>
  <c r="FT2134" i="1" a="1"/>
  <c r="RS2934" i="1" a="1"/>
  <c r="EG2258" i="2" l="1" a="1"/>
  <c r="EH2254" i="2" a="1"/>
  <c r="EF2263" i="2" a="1"/>
  <c r="FT2265" i="2"/>
  <c r="FT2270" i="2"/>
  <c r="FT2267" i="2"/>
  <c r="FT2266" i="2"/>
  <c r="FT2264" i="2"/>
  <c r="FT2263" i="2"/>
  <c r="FT2273" i="2" s="1" a="1"/>
  <c r="FT2268" i="2"/>
  <c r="FT2269" i="2"/>
  <c r="BM85" i="4"/>
  <c r="FV2256" i="2"/>
  <c r="FV2255" i="2"/>
  <c r="FV2254" i="2"/>
  <c r="FZ2260" i="2"/>
  <c r="FV2259" i="2"/>
  <c r="GA2259" i="2"/>
  <c r="FW2258" i="2"/>
  <c r="FU2260" i="2"/>
  <c r="FV2258" i="2"/>
  <c r="GB2259" i="2"/>
  <c r="FU2258" i="2"/>
  <c r="FZ2259" i="2"/>
  <c r="FY2259" i="2"/>
  <c r="FX2259" i="2"/>
  <c r="FW2259" i="2"/>
  <c r="GB2260" i="2"/>
  <c r="FU2259" i="2"/>
  <c r="GA2260" i="2"/>
  <c r="GB2258" i="2"/>
  <c r="FV2260" i="2"/>
  <c r="FX2258" i="2"/>
  <c r="FW2260" i="2"/>
  <c r="GA2258" i="2"/>
  <c r="FZ2258" i="2"/>
  <c r="FY2258" i="2"/>
  <c r="FX2260" i="2"/>
  <c r="FY2260" i="2"/>
  <c r="EZ2242" i="2"/>
  <c r="EZ2241" i="2"/>
  <c r="EZ2240" i="2"/>
  <c r="EZ2249" i="2" s="1" a="1"/>
  <c r="BO86" i="4"/>
  <c r="BP87" i="4"/>
  <c r="BN85" i="4"/>
  <c r="BN86" i="4"/>
  <c r="BP85" i="4"/>
  <c r="EF2120" i="1"/>
  <c r="EG2128" i="1" s="1" a="1"/>
  <c r="BP86" i="4"/>
  <c r="EF2121" i="1"/>
  <c r="EF2119" i="1"/>
  <c r="BO87" i="4"/>
  <c r="BO85" i="4"/>
  <c r="BM80" i="4"/>
  <c r="BN87" i="4"/>
  <c r="BM87" i="4"/>
  <c r="BM86" i="4"/>
  <c r="FC2129" i="1"/>
  <c r="FB2129" i="1"/>
  <c r="FB2128" i="1"/>
  <c r="FB2131" i="1"/>
  <c r="FA2131" i="1"/>
  <c r="FC2130" i="1"/>
  <c r="FB2130" i="1"/>
  <c r="FA2130" i="1"/>
  <c r="FA2129" i="1"/>
  <c r="FC2128" i="1"/>
  <c r="FA2128" i="1"/>
  <c r="FC2131" i="1"/>
  <c r="FA2126" i="1"/>
  <c r="FA2125" i="1"/>
  <c r="FA2124" i="1"/>
  <c r="FA2123" i="1"/>
  <c r="EG2123" i="1" a="1"/>
  <c r="EZ2135" i="1"/>
  <c r="EZ2134" i="1"/>
  <c r="EZ2136" i="1"/>
  <c r="MG2934" i="1"/>
  <c r="MG2937" i="1"/>
  <c r="MG2936" i="1"/>
  <c r="MG2935" i="1"/>
  <c r="RS2935" i="1"/>
  <c r="RS2937" i="1"/>
  <c r="RS2936" i="1"/>
  <c r="RS2934" i="1"/>
  <c r="FT2135" i="1"/>
  <c r="FT2136" i="1"/>
  <c r="FT2134" i="1"/>
  <c r="FW2150" i="1" s="1" a="1"/>
  <c r="SS3106" i="1"/>
  <c r="SS3107" i="1"/>
  <c r="SS3105" i="1"/>
  <c r="SS3111" i="1" s="1" a="1"/>
  <c r="SS3108" i="1"/>
  <c r="FU2124" i="1"/>
  <c r="FU2126" i="1"/>
  <c r="FU2123" i="1"/>
  <c r="FU2125" i="1"/>
  <c r="NH3116" i="1" a="1"/>
  <c r="NI3111" i="1" a="1"/>
  <c r="NG3121" i="1" a="1"/>
  <c r="FU2129" i="1"/>
  <c r="FW2128" i="1"/>
  <c r="FW2131" i="1"/>
  <c r="FU2128" i="1"/>
  <c r="FV2131" i="1"/>
  <c r="FU2131" i="1"/>
  <c r="FW2130" i="1"/>
  <c r="FV2130" i="1"/>
  <c r="FU2130" i="1"/>
  <c r="FV2128" i="1"/>
  <c r="FV2129" i="1"/>
  <c r="FW2129" i="1"/>
  <c r="EF2134" i="1" l="1" a="1"/>
  <c r="EF2136" i="1" s="1"/>
  <c r="EZ2251" i="2"/>
  <c r="EZ2250" i="2"/>
  <c r="EZ2249" i="2"/>
  <c r="EZ2254" i="2" s="1" a="1"/>
  <c r="FT2277" i="2"/>
  <c r="FT2274" i="2"/>
  <c r="FT2280" i="2"/>
  <c r="FT2279" i="2"/>
  <c r="FT2278" i="2"/>
  <c r="FT2276" i="2"/>
  <c r="FT2275" i="2"/>
  <c r="FT2273" i="2"/>
  <c r="FQ2289" i="2" s="1" a="1"/>
  <c r="EF2265" i="2"/>
  <c r="EF2270" i="2"/>
  <c r="EF2269" i="2"/>
  <c r="EF2268" i="2"/>
  <c r="EF2267" i="2"/>
  <c r="EF2266" i="2"/>
  <c r="EF2264" i="2"/>
  <c r="EF2263" i="2"/>
  <c r="EH2256" i="2"/>
  <c r="EH2255" i="2"/>
  <c r="EH2254" i="2"/>
  <c r="EI2260" i="2"/>
  <c r="EM2258" i="2"/>
  <c r="EH2260" i="2"/>
  <c r="EK2258" i="2"/>
  <c r="EG2260" i="2"/>
  <c r="EJ2258" i="2"/>
  <c r="EN2259" i="2"/>
  <c r="EI2258" i="2"/>
  <c r="EM2259" i="2"/>
  <c r="EH2258" i="2"/>
  <c r="EL2259" i="2"/>
  <c r="EG2258" i="2"/>
  <c r="EK2259" i="2"/>
  <c r="EJ2259" i="2"/>
  <c r="EN2260" i="2"/>
  <c r="EI2259" i="2"/>
  <c r="EJ2260" i="2"/>
  <c r="EL2258" i="2"/>
  <c r="EM2260" i="2"/>
  <c r="EL2260" i="2"/>
  <c r="EK2260" i="2"/>
  <c r="EH2259" i="2"/>
  <c r="EN2258" i="2"/>
  <c r="EG2259" i="2"/>
  <c r="FW2151" i="1"/>
  <c r="FW2152" i="1"/>
  <c r="FW2150" i="1"/>
  <c r="FW2155" i="1" s="1" a="1"/>
  <c r="SS3114" i="1"/>
  <c r="SS3113" i="1"/>
  <c r="SS3111" i="1"/>
  <c r="SS3112" i="1"/>
  <c r="NI3114" i="1"/>
  <c r="NI3112" i="1"/>
  <c r="NI3113" i="1"/>
  <c r="NI3111" i="1"/>
  <c r="EH2130" i="1"/>
  <c r="EG2130" i="1"/>
  <c r="EG2129" i="1"/>
  <c r="EH2129" i="1"/>
  <c r="EI2128" i="1"/>
  <c r="EH2128" i="1"/>
  <c r="EG2128" i="1"/>
  <c r="EI2131" i="1"/>
  <c r="EH2131" i="1"/>
  <c r="EI2129" i="1"/>
  <c r="EG2131" i="1"/>
  <c r="EI2130" i="1"/>
  <c r="LX2950" i="1" a="1"/>
  <c r="ME2953" i="1" a="1"/>
  <c r="ME2953" i="1" s="1"/>
  <c r="MG2998" i="1" s="1" a="1"/>
  <c r="MG2998" i="1" s="1"/>
  <c r="MI2950" i="1" a="1"/>
  <c r="LT2953" i="1" a="1"/>
  <c r="LT2953" i="1" s="1"/>
  <c r="LW2998" i="1" s="1" a="1"/>
  <c r="LW2998" i="1" s="1"/>
  <c r="NH3119" i="1"/>
  <c r="NI3117" i="1"/>
  <c r="NH3118" i="1"/>
  <c r="NJ3118" i="1"/>
  <c r="NI3118" i="1"/>
  <c r="NH3117" i="1"/>
  <c r="NI3116" i="1"/>
  <c r="NH3116" i="1"/>
  <c r="NJ3119" i="1"/>
  <c r="NJ3117" i="1"/>
  <c r="NJ3116" i="1"/>
  <c r="NI3119" i="1"/>
  <c r="NG3121" i="1"/>
  <c r="NG3123" i="1"/>
  <c r="NG3122" i="1"/>
  <c r="RU2950" i="1" a="1"/>
  <c r="RQ2953" i="1" a="1"/>
  <c r="RQ2953" i="1" s="1"/>
  <c r="RS2998" i="1" s="1" a="1"/>
  <c r="RS2998" i="1" s="1"/>
  <c r="RF2953" i="1" a="1"/>
  <c r="RF2953" i="1" s="1"/>
  <c r="RI2998" i="1" s="1" a="1"/>
  <c r="RI2998" i="1" s="1"/>
  <c r="RJ2950" i="1" a="1"/>
  <c r="FC2150" i="1" a="1"/>
  <c r="EG2126" i="1"/>
  <c r="EG2125" i="1"/>
  <c r="EG2124" i="1"/>
  <c r="EG2123" i="1"/>
  <c r="FY2123" i="1" s="1" a="1"/>
  <c r="EF2134" i="1" l="1"/>
  <c r="EI2150" i="1" s="1" a="1"/>
  <c r="EF2135" i="1"/>
  <c r="EF2273" i="2" a="1"/>
  <c r="FQ2289" i="2"/>
  <c r="FQ2292" i="2"/>
  <c r="FQ2291" i="2"/>
  <c r="FQ2290" i="2"/>
  <c r="FW2289" i="2" a="1"/>
  <c r="EZ2256" i="2"/>
  <c r="EZ2255" i="2"/>
  <c r="EZ2254" i="2"/>
  <c r="EI2151" i="1"/>
  <c r="EI2150" i="1"/>
  <c r="EI2152" i="1"/>
  <c r="ST3116" i="1" a="1"/>
  <c r="SU3111" i="1" a="1"/>
  <c r="SS3121" i="1" a="1"/>
  <c r="FY2128" i="1" a="1"/>
  <c r="RS3007" i="1"/>
  <c r="RS3018" i="1" s="1"/>
  <c r="RS3027" i="1" s="1" a="1"/>
  <c r="RS3027" i="1" s="1"/>
  <c r="RS3030" i="1" s="1"/>
  <c r="RI3007" i="1"/>
  <c r="RI3018" i="1" s="1"/>
  <c r="RI3027" i="1" s="1"/>
  <c r="RI3030" i="1" s="1"/>
  <c r="FY2123" i="1"/>
  <c r="AC120" i="4" s="1"/>
  <c r="FY2126" i="1"/>
  <c r="AC123" i="4" s="1"/>
  <c r="FY2125" i="1"/>
  <c r="AC122" i="4" s="1"/>
  <c r="FY2124" i="1"/>
  <c r="AC121" i="4" s="1"/>
  <c r="MG3007" i="1"/>
  <c r="MG3018" i="1" s="1"/>
  <c r="MG3027" i="1" s="1" a="1"/>
  <c r="MG3027" i="1" s="1"/>
  <c r="MG3030" i="1" s="1"/>
  <c r="LW3007" i="1"/>
  <c r="LW3018" i="1" s="1"/>
  <c r="LW3027" i="1" s="1"/>
  <c r="LW3030" i="1" s="1"/>
  <c r="FW2156" i="1"/>
  <c r="FW2157" i="1"/>
  <c r="FW2155" i="1"/>
  <c r="RU2953" i="1"/>
  <c r="RU2950" i="1"/>
  <c r="TM3105" i="1" s="1" a="1"/>
  <c r="RU2951" i="1"/>
  <c r="RU2952" i="1"/>
  <c r="FC2150" i="1"/>
  <c r="FC2155" i="1" s="1" a="1"/>
  <c r="FC2152" i="1"/>
  <c r="FC2151" i="1"/>
  <c r="MI2953" i="1"/>
  <c r="MI2951" i="1"/>
  <c r="MI2950" i="1"/>
  <c r="OA3105" i="1" s="1" a="1"/>
  <c r="MI2952" i="1"/>
  <c r="LX2952" i="1"/>
  <c r="LX2951" i="1"/>
  <c r="LX2953" i="1"/>
  <c r="LX2950" i="1"/>
  <c r="MQ3105" i="1" s="1" a="1"/>
  <c r="RJ2951" i="1"/>
  <c r="RJ2953" i="1"/>
  <c r="RJ2952" i="1"/>
  <c r="RJ2950" i="1"/>
  <c r="FA2258" i="2" l="1" a="1"/>
  <c r="FB2254" i="2" a="1"/>
  <c r="EZ2263" i="2" a="1"/>
  <c r="FW2291" i="2"/>
  <c r="FW2292" i="2"/>
  <c r="FW2290" i="2"/>
  <c r="FW2289" i="2"/>
  <c r="JE2321" i="2" s="1" a="1"/>
  <c r="DS2321" i="2" a="1"/>
  <c r="EF2273" i="2"/>
  <c r="EC2289" i="2" s="1" a="1"/>
  <c r="EF2278" i="2"/>
  <c r="EF2280" i="2"/>
  <c r="EF2279" i="2"/>
  <c r="EF2277" i="2"/>
  <c r="EF2276" i="2"/>
  <c r="EF2275" i="2"/>
  <c r="EF2274" i="2"/>
  <c r="AS123" i="4"/>
  <c r="BA123" i="4" s="1"/>
  <c r="AO123" i="4"/>
  <c r="AW123" i="4" s="1"/>
  <c r="AS122" i="4"/>
  <c r="BA122" i="4" s="1"/>
  <c r="AO122" i="4"/>
  <c r="AW122" i="4" s="1"/>
  <c r="AS120" i="4"/>
  <c r="BA120" i="4" s="1"/>
  <c r="AO120" i="4"/>
  <c r="AS121" i="4"/>
  <c r="BA121" i="4" s="1"/>
  <c r="AO121" i="4"/>
  <c r="AW121" i="4" s="1"/>
  <c r="MQ3105" i="1"/>
  <c r="MQ3108" i="1"/>
  <c r="MQ3106" i="1"/>
  <c r="MQ3107" i="1"/>
  <c r="RP3039" i="1" a="1"/>
  <c r="RV3039" i="1" a="1"/>
  <c r="FW2162" i="1" a="1"/>
  <c r="FY2157" i="1" a="1"/>
  <c r="FY2157" i="1" s="1"/>
  <c r="TM3108" i="1"/>
  <c r="TM3105" i="1"/>
  <c r="TM3107" i="1"/>
  <c r="TM3106" i="1"/>
  <c r="RL3039" i="1" a="1"/>
  <c r="RF3039" i="1" a="1"/>
  <c r="ST3116" i="1"/>
  <c r="ST3119" i="1"/>
  <c r="SV3117" i="1"/>
  <c r="SU3117" i="1"/>
  <c r="SU3119" i="1"/>
  <c r="ST3118" i="1"/>
  <c r="ST3117" i="1"/>
  <c r="SU3116" i="1"/>
  <c r="SV3119" i="1"/>
  <c r="SV3118" i="1"/>
  <c r="SU3118" i="1"/>
  <c r="SV3116" i="1"/>
  <c r="SS3121" i="1"/>
  <c r="SS3123" i="1"/>
  <c r="SS3122" i="1"/>
  <c r="LZ3039" i="1" a="1"/>
  <c r="LT3039" i="1" a="1"/>
  <c r="GA2128" i="1"/>
  <c r="AE126" i="4" s="1"/>
  <c r="FZ2128" i="1"/>
  <c r="AD126" i="4" s="1"/>
  <c r="FZ2131" i="1"/>
  <c r="AD129" i="4" s="1"/>
  <c r="FZ2129" i="1"/>
  <c r="AD127" i="4" s="1"/>
  <c r="FY2129" i="1"/>
  <c r="AC127" i="4" s="1"/>
  <c r="FY2128" i="1"/>
  <c r="AC126" i="4" s="1"/>
  <c r="GA2131" i="1"/>
  <c r="AE129" i="4" s="1"/>
  <c r="FY2131" i="1"/>
  <c r="AC129" i="4" s="1"/>
  <c r="GA2130" i="1"/>
  <c r="AE128" i="4" s="1"/>
  <c r="GA2129" i="1"/>
  <c r="AE127" i="4" s="1"/>
  <c r="FZ2130" i="1"/>
  <c r="AD128" i="4" s="1"/>
  <c r="FY2130" i="1"/>
  <c r="AC128" i="4" s="1"/>
  <c r="MD3039" i="1" a="1"/>
  <c r="MJ3039" i="1" a="1"/>
  <c r="EI2155" i="1" a="1"/>
  <c r="OA3108" i="1"/>
  <c r="OA3107" i="1"/>
  <c r="OA3105" i="1"/>
  <c r="OA3106" i="1"/>
  <c r="SC3105" i="1" a="1"/>
  <c r="FC2156" i="1"/>
  <c r="FC2155" i="1"/>
  <c r="FC2157" i="1"/>
  <c r="SU3114" i="1"/>
  <c r="SU3112" i="1"/>
  <c r="SU3113" i="1"/>
  <c r="SU3111" i="1"/>
  <c r="BE121" i="4" l="1"/>
  <c r="BE122" i="4"/>
  <c r="EC2290" i="2"/>
  <c r="EC2292" i="2"/>
  <c r="EC2291" i="2"/>
  <c r="EC2289" i="2"/>
  <c r="AY2321" i="2" s="1" a="1"/>
  <c r="DS2324" i="2"/>
  <c r="DS2322" i="2"/>
  <c r="DS2323" i="2"/>
  <c r="DS2321" i="2"/>
  <c r="JE2321" i="2"/>
  <c r="JE2324" i="2"/>
  <c r="JE2322" i="2"/>
  <c r="JE2323" i="2"/>
  <c r="EZ2264" i="2"/>
  <c r="EZ2270" i="2"/>
  <c r="EZ2269" i="2"/>
  <c r="EZ2268" i="2"/>
  <c r="EZ2267" i="2"/>
  <c r="EZ2266" i="2"/>
  <c r="EZ2265" i="2"/>
  <c r="EZ2263" i="2"/>
  <c r="EZ2273" i="2" s="1" a="1"/>
  <c r="FB2256" i="2"/>
  <c r="FB2255" i="2"/>
  <c r="FB2254" i="2"/>
  <c r="GD2254" i="2" s="1" a="1"/>
  <c r="EI2289" i="2" a="1"/>
  <c r="FH2260" i="2"/>
  <c r="FD2259" i="2"/>
  <c r="FA2260" i="2"/>
  <c r="FE2258" i="2"/>
  <c r="FG2260" i="2"/>
  <c r="FA2259" i="2"/>
  <c r="FF2260" i="2"/>
  <c r="FH2258" i="2"/>
  <c r="FE2260" i="2"/>
  <c r="FG2258" i="2"/>
  <c r="FD2260" i="2"/>
  <c r="FF2258" i="2"/>
  <c r="FC2260" i="2"/>
  <c r="FD2258" i="2"/>
  <c r="FB2260" i="2"/>
  <c r="FC2258" i="2"/>
  <c r="FH2259" i="2"/>
  <c r="FB2258" i="2"/>
  <c r="FG2259" i="2"/>
  <c r="FA2258" i="2"/>
  <c r="FB2259" i="2"/>
  <c r="FC2259" i="2"/>
  <c r="FE2259" i="2"/>
  <c r="FF2259" i="2"/>
  <c r="BE123" i="4"/>
  <c r="AQ128" i="4"/>
  <c r="AY128" i="4" s="1"/>
  <c r="AU128" i="4"/>
  <c r="BC128" i="4" s="1"/>
  <c r="AU129" i="4"/>
  <c r="BC129" i="4" s="1"/>
  <c r="AQ129" i="4"/>
  <c r="AY129" i="4" s="1"/>
  <c r="AS126" i="4"/>
  <c r="BA126" i="4" s="1"/>
  <c r="AO126" i="4"/>
  <c r="AW126" i="4" s="1"/>
  <c r="AT127" i="4"/>
  <c r="BB127" i="4" s="1"/>
  <c r="AP127" i="4"/>
  <c r="AX127" i="4" s="1"/>
  <c r="AP126" i="4"/>
  <c r="AX126" i="4" s="1"/>
  <c r="AT126" i="4"/>
  <c r="BB126" i="4" s="1"/>
  <c r="AS127" i="4"/>
  <c r="BA127" i="4" s="1"/>
  <c r="AO127" i="4"/>
  <c r="AW127" i="4" s="1"/>
  <c r="AW120" i="4" a="1"/>
  <c r="AW120" i="4"/>
  <c r="BE120" i="4" s="1"/>
  <c r="AS129" i="4"/>
  <c r="BA129" i="4" s="1"/>
  <c r="AO129" i="4"/>
  <c r="AW129" i="4" s="1"/>
  <c r="AT129" i="4"/>
  <c r="BB129" i="4" s="1"/>
  <c r="AP129" i="4"/>
  <c r="AX129" i="4" s="1"/>
  <c r="AT128" i="4"/>
  <c r="BB128" i="4" s="1"/>
  <c r="AP128" i="4"/>
  <c r="AX128" i="4" s="1"/>
  <c r="AQ126" i="4"/>
  <c r="AY126" i="4" s="1"/>
  <c r="AU126" i="4"/>
  <c r="BC126" i="4" s="1"/>
  <c r="AS128" i="4"/>
  <c r="BA128" i="4" s="1"/>
  <c r="AO128" i="4"/>
  <c r="AW128" i="4" s="1"/>
  <c r="AU127" i="4"/>
  <c r="BC127" i="4" s="1"/>
  <c r="AQ127" i="4"/>
  <c r="AY127" i="4" s="1"/>
  <c r="MJ3042" i="1"/>
  <c r="MJ3041" i="1"/>
  <c r="MJ3040" i="1"/>
  <c r="MJ3039" i="1"/>
  <c r="NQ3105" i="1" s="1" a="1"/>
  <c r="FW2164" i="1"/>
  <c r="FW2163" i="1"/>
  <c r="FW2162" i="1"/>
  <c r="EI2157" i="1"/>
  <c r="EI2156" i="1"/>
  <c r="EI2155" i="1"/>
  <c r="TM3111" i="1" a="1"/>
  <c r="MD3040" i="1"/>
  <c r="MD3039" i="1"/>
  <c r="MD3042" i="1"/>
  <c r="MD3041" i="1"/>
  <c r="RP3042" i="1"/>
  <c r="RP3041" i="1"/>
  <c r="RP3040" i="1"/>
  <c r="RP3039" i="1"/>
  <c r="FC2162" i="1" a="1"/>
  <c r="FE2157" i="1" a="1"/>
  <c r="FE2157" i="1" s="1"/>
  <c r="LZ3039" i="1"/>
  <c r="LZ3042" i="1"/>
  <c r="LZ3041" i="1"/>
  <c r="LZ3040" i="1"/>
  <c r="SC3108" i="1"/>
  <c r="SC3106" i="1"/>
  <c r="SC3105" i="1"/>
  <c r="SC3111" i="1" s="1" a="1"/>
  <c r="SC3107" i="1"/>
  <c r="LT3042" i="1"/>
  <c r="LT3041" i="1"/>
  <c r="LT3040" i="1"/>
  <c r="LT3039" i="1"/>
  <c r="RF3040" i="1"/>
  <c r="RF3039" i="1"/>
  <c r="RF3042" i="1"/>
  <c r="RF3041" i="1"/>
  <c r="RV3040" i="1"/>
  <c r="RV3039" i="1"/>
  <c r="RV3042" i="1"/>
  <c r="RV3041" i="1"/>
  <c r="OA3111" i="1" a="1"/>
  <c r="RL3042" i="1"/>
  <c r="RL3041" i="1"/>
  <c r="RL3040" i="1"/>
  <c r="RL3039" i="1"/>
  <c r="RS3105" i="1" s="1" a="1"/>
  <c r="MQ3111" i="1" a="1"/>
  <c r="BF128" i="4" l="1"/>
  <c r="BG127" i="4"/>
  <c r="EI2292" i="2"/>
  <c r="EI2290" i="2"/>
  <c r="EI2289" i="2"/>
  <c r="GK2321" i="2" s="1" a="1"/>
  <c r="EI2291" i="2"/>
  <c r="JG2337" i="2" a="1"/>
  <c r="JR2337" i="2" a="1"/>
  <c r="JC2340" i="2" a="1"/>
  <c r="JC2340" i="2" s="1"/>
  <c r="JE2385" i="2" s="1"/>
  <c r="IR2340" i="2" a="1"/>
  <c r="IR2340" i="2" s="1"/>
  <c r="IU2385" i="2" s="1"/>
  <c r="JN2340" i="2" a="1"/>
  <c r="JN2340" i="2" s="1"/>
  <c r="JO2385" i="2" s="1"/>
  <c r="IV2337" i="2" a="1"/>
  <c r="EZ2279" i="2"/>
  <c r="EZ2276" i="2"/>
  <c r="EZ2280" i="2"/>
  <c r="EZ2278" i="2"/>
  <c r="EZ2277" i="2"/>
  <c r="EZ2275" i="2"/>
  <c r="EZ2274" i="2"/>
  <c r="EZ2273" i="2"/>
  <c r="EB2340" i="2" a="1"/>
  <c r="EB2340" i="2" s="1"/>
  <c r="EC2385" i="2" s="1"/>
  <c r="DJ2337" i="2" a="1"/>
  <c r="EF2337" i="2" a="1"/>
  <c r="DQ2340" i="2" a="1"/>
  <c r="DQ2340" i="2" s="1"/>
  <c r="DS2385" i="2" s="1"/>
  <c r="DF2340" i="2" a="1"/>
  <c r="DF2340" i="2" s="1"/>
  <c r="DI2385" i="2" s="1"/>
  <c r="DU2337" i="2" a="1"/>
  <c r="GD2256" i="2"/>
  <c r="GD2255" i="2"/>
  <c r="GD2254" i="2"/>
  <c r="BF129" i="4"/>
  <c r="AY2323" i="2"/>
  <c r="AY2324" i="2"/>
  <c r="AY2322" i="2"/>
  <c r="AY2321" i="2"/>
  <c r="GD2258" i="2" a="1"/>
  <c r="BF127" i="4"/>
  <c r="BE129" i="4"/>
  <c r="BG129" i="4"/>
  <c r="BE128" i="4"/>
  <c r="BE127" i="4"/>
  <c r="BE126" i="4"/>
  <c r="BF126" i="4"/>
  <c r="BG126" i="4"/>
  <c r="BG128" i="4"/>
  <c r="RI3105" i="1" a="1"/>
  <c r="RS3107" i="1"/>
  <c r="RS3105" i="1"/>
  <c r="RS3108" i="1"/>
  <c r="RS3106" i="1"/>
  <c r="EI2162" i="1" a="1"/>
  <c r="EK2157" i="1" a="1"/>
  <c r="EK2157" i="1" s="1"/>
  <c r="GA2157" i="1" s="1" a="1"/>
  <c r="GA2157" i="1" s="1"/>
  <c r="AA159" i="4" s="1"/>
  <c r="MQ3113" i="1"/>
  <c r="MQ3111" i="1"/>
  <c r="MQ3114" i="1"/>
  <c r="MQ3112" i="1"/>
  <c r="LW3105" i="1" a="1"/>
  <c r="FW2167" i="1" a="1"/>
  <c r="FY2164" i="1" a="1"/>
  <c r="FY2164" i="1" s="1"/>
  <c r="TM3113" i="1"/>
  <c r="TM3112" i="1"/>
  <c r="TM3111" i="1"/>
  <c r="TM3114" i="1"/>
  <c r="NQ3107" i="1"/>
  <c r="NQ3108" i="1"/>
  <c r="NQ3106" i="1"/>
  <c r="NQ3105" i="1"/>
  <c r="NQ3111" i="1" s="1" a="1"/>
  <c r="FC2164" i="1"/>
  <c r="FC2163" i="1"/>
  <c r="FC2162" i="1"/>
  <c r="TC3105" i="1" a="1"/>
  <c r="MG3105" i="1" a="1"/>
  <c r="SC3114" i="1"/>
  <c r="SC3113" i="1"/>
  <c r="SC3111" i="1"/>
  <c r="SC3112" i="1"/>
  <c r="OA3114" i="1"/>
  <c r="OA3113" i="1"/>
  <c r="OA3111" i="1"/>
  <c r="OA3112" i="1"/>
  <c r="DU2339" i="2" l="1"/>
  <c r="DU2337" i="2"/>
  <c r="DU2340" i="2"/>
  <c r="DU2338" i="2"/>
  <c r="DI2394" i="2"/>
  <c r="DI2405" i="2" s="1"/>
  <c r="DI2414" i="2" s="1" a="1"/>
  <c r="DI2414" i="2" s="1"/>
  <c r="DI2417" i="2" s="1"/>
  <c r="EC2394" i="2" a="1"/>
  <c r="EC2394" i="2" s="1"/>
  <c r="EC2405" i="2" s="1"/>
  <c r="EC2414" i="2" s="1" a="1"/>
  <c r="EC2414" i="2" s="1"/>
  <c r="EC2417" i="2" s="1"/>
  <c r="DS2394" i="2"/>
  <c r="DS2405" i="2" s="1"/>
  <c r="DS2414" i="2" s="1" a="1"/>
  <c r="DS2414" i="2" s="1"/>
  <c r="DS2417" i="2" s="1"/>
  <c r="JO2394" i="2" a="1"/>
  <c r="JO2394" i="2" s="1"/>
  <c r="JO2405" i="2" s="1"/>
  <c r="JO2414" i="2" s="1" a="1"/>
  <c r="JO2414" i="2" s="1"/>
  <c r="JO2417" i="2" s="1"/>
  <c r="IU2394" i="2"/>
  <c r="IU2405" i="2" s="1"/>
  <c r="IU2414" i="2" s="1" a="1"/>
  <c r="IU2414" i="2" s="1"/>
  <c r="IU2417" i="2" s="1"/>
  <c r="JE2394" i="2"/>
  <c r="JE2405" i="2" s="1"/>
  <c r="JE2414" i="2" s="1" a="1"/>
  <c r="JE2414" i="2" s="1"/>
  <c r="JE2417" i="2" s="1"/>
  <c r="JR2338" i="2"/>
  <c r="JR2340" i="2"/>
  <c r="JR2339" i="2"/>
  <c r="JR2337" i="2"/>
  <c r="DJ2337" i="2"/>
  <c r="DJ2340" i="2"/>
  <c r="DJ2338" i="2"/>
  <c r="DJ2339" i="2"/>
  <c r="JG2339" i="2"/>
  <c r="JG2340" i="2"/>
  <c r="JG2338" i="2"/>
  <c r="JG2337" i="2"/>
  <c r="GH2260" i="2"/>
  <c r="GD2259" i="2"/>
  <c r="GI2259" i="2"/>
  <c r="GE2258" i="2"/>
  <c r="GG2260" i="2"/>
  <c r="GI2258" i="2"/>
  <c r="GF2260" i="2"/>
  <c r="GH2258" i="2"/>
  <c r="GE2260" i="2"/>
  <c r="GG2258" i="2"/>
  <c r="GD2260" i="2"/>
  <c r="GF2258" i="2"/>
  <c r="GK2259" i="2"/>
  <c r="GD2258" i="2"/>
  <c r="GJ2259" i="2"/>
  <c r="GH2259" i="2"/>
  <c r="GG2259" i="2"/>
  <c r="GI2260" i="2"/>
  <c r="GJ2258" i="2"/>
  <c r="GK2260" i="2"/>
  <c r="GJ2260" i="2"/>
  <c r="GF2259" i="2"/>
  <c r="GK2258" i="2"/>
  <c r="GE2259" i="2"/>
  <c r="EW2289" i="2" a="1"/>
  <c r="IV2337" i="2"/>
  <c r="IV2340" i="2"/>
  <c r="IV2339" i="2"/>
  <c r="IV2338" i="2"/>
  <c r="BH2340" i="2" a="1"/>
  <c r="BH2340" i="2" s="1"/>
  <c r="BI2385" i="2" s="1" a="1"/>
  <c r="BI2385" i="2" s="1"/>
  <c r="AP2337" i="2" a="1"/>
  <c r="BL2337" i="2" a="1"/>
  <c r="AW2340" i="2" a="1"/>
  <c r="AW2340" i="2" s="1"/>
  <c r="AY2385" i="2" s="1" a="1"/>
  <c r="AY2385" i="2" s="1"/>
  <c r="AL2340" i="2" a="1"/>
  <c r="AL2340" i="2" s="1"/>
  <c r="AO2385" i="2" s="1" a="1"/>
  <c r="AO2385" i="2" s="1"/>
  <c r="BA2337" i="2" a="1"/>
  <c r="FC2289" i="2" a="1"/>
  <c r="GK2321" i="2"/>
  <c r="GK2324" i="2"/>
  <c r="GK2322" i="2"/>
  <c r="GK2323" i="2"/>
  <c r="EF2339" i="2"/>
  <c r="EF2340" i="2"/>
  <c r="EF2338" i="2"/>
  <c r="EF2337" i="2"/>
  <c r="AI159" i="4"/>
  <c r="AM159" i="4" s="1"/>
  <c r="AG159" i="4"/>
  <c r="SD3116" i="1" a="1"/>
  <c r="SE3111" i="1" a="1"/>
  <c r="SC3121" i="1" a="1"/>
  <c r="TN3116" i="1" a="1"/>
  <c r="TO3111" i="1" a="1"/>
  <c r="TM3121" i="1" a="1"/>
  <c r="EI2163" i="1"/>
  <c r="EI2164" i="1"/>
  <c r="EI2162" i="1"/>
  <c r="LW3108" i="1"/>
  <c r="LW3106" i="1"/>
  <c r="LW3107" i="1"/>
  <c r="LW3105" i="1"/>
  <c r="OB3116" i="1" a="1"/>
  <c r="OC3111" i="1" a="1"/>
  <c r="OA3121" i="1" a="1"/>
  <c r="MG3107" i="1"/>
  <c r="MG3105" i="1"/>
  <c r="MG3111" i="1" s="1" a="1"/>
  <c r="MG3108" i="1"/>
  <c r="MG3106" i="1"/>
  <c r="RS3111" i="1" a="1"/>
  <c r="MR3116" i="1" a="1"/>
  <c r="MQ3121" i="1" a="1"/>
  <c r="MS3111" i="1" a="1"/>
  <c r="TC3108" i="1"/>
  <c r="TC3107" i="1"/>
  <c r="TC3106" i="1"/>
  <c r="TC3105" i="1"/>
  <c r="TC3111" i="1" s="1" a="1"/>
  <c r="NQ3111" i="1"/>
  <c r="NQ3114" i="1"/>
  <c r="NQ3112" i="1"/>
  <c r="NQ3113" i="1"/>
  <c r="FE2164" i="1" a="1"/>
  <c r="FE2164" i="1" s="1"/>
  <c r="FC2167" i="1" a="1"/>
  <c r="FW2169" i="1"/>
  <c r="FW2168" i="1"/>
  <c r="FW2167" i="1"/>
  <c r="RI3106" i="1"/>
  <c r="RI3108" i="1"/>
  <c r="RI3107" i="1"/>
  <c r="RI3105" i="1"/>
  <c r="EW2289" i="2" l="1"/>
  <c r="EW2292" i="2"/>
  <c r="EW2291" i="2"/>
  <c r="EW2290" i="2"/>
  <c r="JB2426" i="2" a="1"/>
  <c r="JH2426" i="2" a="1"/>
  <c r="BA2339" i="2"/>
  <c r="BA2337" i="2"/>
  <c r="BA2340" i="2"/>
  <c r="BA2338" i="2"/>
  <c r="IR2426" i="2" a="1"/>
  <c r="IX2426" i="2" a="1"/>
  <c r="GM2337" i="2" a="1"/>
  <c r="GX2337" i="2" a="1"/>
  <c r="FX2340" i="2" a="1"/>
  <c r="FX2340" i="2" s="1"/>
  <c r="GA2385" i="2" s="1" a="1"/>
  <c r="GA2385" i="2" s="1"/>
  <c r="GI2340" i="2" a="1"/>
  <c r="GI2340" i="2" s="1"/>
  <c r="GK2385" i="2" s="1" a="1"/>
  <c r="GK2385" i="2" s="1"/>
  <c r="GB2337" i="2" a="1"/>
  <c r="GT2340" i="2" a="1"/>
  <c r="GT2340" i="2" s="1"/>
  <c r="GU2385" i="2" s="1" a="1"/>
  <c r="GU2385" i="2" s="1"/>
  <c r="AY2394" i="2"/>
  <c r="AY2405" i="2" s="1"/>
  <c r="AY2414" i="2" s="1" a="1"/>
  <c r="AY2414" i="2" s="1"/>
  <c r="AY2417" i="2" s="1"/>
  <c r="BI2394" i="2" a="1"/>
  <c r="BI2394" i="2" s="1"/>
  <c r="BI2405" i="2" s="1"/>
  <c r="BI2414" i="2" s="1" a="1"/>
  <c r="BI2414" i="2" s="1"/>
  <c r="BI2417" i="2" s="1"/>
  <c r="AO2394" i="2"/>
  <c r="AO2405" i="2" s="1"/>
  <c r="AO2414" i="2" s="1"/>
  <c r="AO2417" i="2" s="1"/>
  <c r="JR2426" i="2" a="1"/>
  <c r="JL2426" i="2" a="1"/>
  <c r="DP2426" i="2" a="1"/>
  <c r="DV2426" i="2" a="1"/>
  <c r="EF2426" i="2" a="1"/>
  <c r="DZ2426" i="2" a="1"/>
  <c r="AP2337" i="2"/>
  <c r="AP2340" i="2"/>
  <c r="AP2338" i="2"/>
  <c r="AP2339" i="2"/>
  <c r="DF2426" i="2" a="1"/>
  <c r="DL2426" i="2" a="1"/>
  <c r="FC2291" i="2"/>
  <c r="FC2292" i="2"/>
  <c r="FC2290" i="2"/>
  <c r="FC2289" i="2"/>
  <c r="BL2339" i="2"/>
  <c r="BL2338" i="2"/>
  <c r="BL2337" i="2"/>
  <c r="BL2340" i="2"/>
  <c r="AK159" i="4"/>
  <c r="MS3114" i="1"/>
  <c r="MS3112" i="1"/>
  <c r="MS3111" i="1"/>
  <c r="MS3113" i="1"/>
  <c r="MT3119" i="1"/>
  <c r="MR3118" i="1"/>
  <c r="MR3117" i="1"/>
  <c r="MT3116" i="1"/>
  <c r="MS3116" i="1"/>
  <c r="MS3119" i="1"/>
  <c r="MR3119" i="1"/>
  <c r="MT3118" i="1"/>
  <c r="MS3118" i="1"/>
  <c r="MS3117" i="1"/>
  <c r="MR3116" i="1"/>
  <c r="MT3117" i="1"/>
  <c r="RS3113" i="1"/>
  <c r="RS3112" i="1"/>
  <c r="RS3111" i="1"/>
  <c r="RS3114" i="1"/>
  <c r="EI2167" i="1" a="1"/>
  <c r="EK2164" i="1" a="1"/>
  <c r="EK2164" i="1" s="1"/>
  <c r="GA2164" i="1" s="1" a="1"/>
  <c r="GA2164" i="1" s="1"/>
  <c r="AA163" i="4" s="1"/>
  <c r="FC2168" i="1"/>
  <c r="FC2167" i="1"/>
  <c r="FC2169" i="1"/>
  <c r="TM3122" i="1"/>
  <c r="TM3121" i="1"/>
  <c r="TM3123" i="1"/>
  <c r="MG3113" i="1"/>
  <c r="MG3114" i="1"/>
  <c r="MG3112" i="1"/>
  <c r="MG3111" i="1"/>
  <c r="RI3111" i="1" a="1"/>
  <c r="NR3116" i="1" a="1"/>
  <c r="NQ3121" i="1" a="1"/>
  <c r="NS3111" i="1" a="1"/>
  <c r="TO3112" i="1"/>
  <c r="TO3113" i="1"/>
  <c r="TO3111" i="1"/>
  <c r="TO3114" i="1"/>
  <c r="TC3113" i="1"/>
  <c r="TC3112" i="1"/>
  <c r="TC3111" i="1"/>
  <c r="TC3114" i="1"/>
  <c r="OA3122" i="1"/>
  <c r="OA3121" i="1"/>
  <c r="OA3123" i="1"/>
  <c r="TP3118" i="1"/>
  <c r="TP3117" i="1"/>
  <c r="TO3116" i="1"/>
  <c r="TN3116" i="1"/>
  <c r="TO3119" i="1"/>
  <c r="TP3119" i="1"/>
  <c r="TN3119" i="1"/>
  <c r="TN3118" i="1"/>
  <c r="TO3117" i="1"/>
  <c r="TN3117" i="1"/>
  <c r="TP3116" i="1"/>
  <c r="TO3118" i="1"/>
  <c r="OC3112" i="1"/>
  <c r="OC3113" i="1"/>
  <c r="OC3114" i="1"/>
  <c r="OC3111" i="1"/>
  <c r="SC3122" i="1"/>
  <c r="SC3121" i="1"/>
  <c r="SC3123" i="1"/>
  <c r="OD3118" i="1"/>
  <c r="OD3117" i="1"/>
  <c r="OC3116" i="1"/>
  <c r="OB3116" i="1"/>
  <c r="OB3118" i="1"/>
  <c r="OD3119" i="1"/>
  <c r="OC3119" i="1"/>
  <c r="OC3118" i="1"/>
  <c r="OC3117" i="1"/>
  <c r="OB3117" i="1"/>
  <c r="OD3116" i="1"/>
  <c r="OB3119" i="1"/>
  <c r="SE3112" i="1"/>
  <c r="SE3111" i="1"/>
  <c r="SE3114" i="1"/>
  <c r="SE3113" i="1"/>
  <c r="MQ3122" i="1"/>
  <c r="MQ3121" i="1"/>
  <c r="MQ3123" i="1"/>
  <c r="FW2177" i="1" a="1"/>
  <c r="FT2172" i="1" a="1"/>
  <c r="FT2172" i="1" s="1"/>
  <c r="FT2175" i="1" s="1"/>
  <c r="FT2178" i="1" s="1" a="1"/>
  <c r="FT2178" i="1" s="1"/>
  <c r="FT2181" i="1" s="1" a="1"/>
  <c r="LW3111" i="1" a="1"/>
  <c r="SF3116" i="1"/>
  <c r="SF3119" i="1"/>
  <c r="SE3118" i="1"/>
  <c r="SD3118" i="1"/>
  <c r="SD3116" i="1"/>
  <c r="SE3119" i="1"/>
  <c r="SF3118" i="1"/>
  <c r="SF3117" i="1"/>
  <c r="SE3117" i="1"/>
  <c r="SD3117" i="1"/>
  <c r="SE3116" i="1"/>
  <c r="SD3119" i="1"/>
  <c r="DP2429" i="2" l="1"/>
  <c r="DP2428" i="2"/>
  <c r="DP2427" i="2"/>
  <c r="DP2426" i="2"/>
  <c r="IX2429" i="2"/>
  <c r="IX2427" i="2"/>
  <c r="IX2426" i="2"/>
  <c r="IX2428" i="2"/>
  <c r="IR2427" i="2"/>
  <c r="IR2428" i="2"/>
  <c r="IR2426" i="2"/>
  <c r="IU2492" i="2" s="1" a="1"/>
  <c r="IR2429" i="2"/>
  <c r="JR2429" i="2"/>
  <c r="JR2426" i="2"/>
  <c r="JR2428" i="2"/>
  <c r="JR2427" i="2"/>
  <c r="DL2429" i="2"/>
  <c r="DL2427" i="2"/>
  <c r="DL2426" i="2"/>
  <c r="DL2428" i="2"/>
  <c r="AL2426" i="2" a="1"/>
  <c r="AR2426" i="2" a="1"/>
  <c r="BL2426" i="2" a="1"/>
  <c r="BF2426" i="2" a="1"/>
  <c r="DF2427" i="2"/>
  <c r="DF2428" i="2"/>
  <c r="DF2429" i="2"/>
  <c r="DF2426" i="2"/>
  <c r="AV2426" i="2" a="1"/>
  <c r="BB2426" i="2" a="1"/>
  <c r="JH2427" i="2"/>
  <c r="JH2426" i="2"/>
  <c r="JH2428" i="2"/>
  <c r="JH2429" i="2"/>
  <c r="GB2337" i="2"/>
  <c r="GB2340" i="2"/>
  <c r="GB2339" i="2"/>
  <c r="GB2338" i="2"/>
  <c r="JB2429" i="2"/>
  <c r="JB2428" i="2"/>
  <c r="JB2427" i="2"/>
  <c r="JB2426" i="2"/>
  <c r="JL2429" i="2"/>
  <c r="JL2428" i="2"/>
  <c r="JL2427" i="2"/>
  <c r="JL2426" i="2"/>
  <c r="DZ2429" i="2"/>
  <c r="DZ2428" i="2"/>
  <c r="DZ2427" i="2"/>
  <c r="DZ2426" i="2"/>
  <c r="GK2394" i="2"/>
  <c r="GK2405" i="2" s="1"/>
  <c r="GK2414" i="2" s="1" a="1"/>
  <c r="GK2414" i="2" s="1"/>
  <c r="GK2417" i="2" s="1"/>
  <c r="GU2394" i="2" a="1"/>
  <c r="GU2394" i="2" s="1"/>
  <c r="GU2405" i="2" s="1"/>
  <c r="GU2414" i="2" s="1" a="1"/>
  <c r="GU2414" i="2" s="1"/>
  <c r="GU2417" i="2" s="1"/>
  <c r="GA2394" i="2"/>
  <c r="GA2405" i="2" s="1"/>
  <c r="GA2414" i="2" s="1"/>
  <c r="GA2417" i="2" s="1"/>
  <c r="EF2429" i="2"/>
  <c r="EF2426" i="2"/>
  <c r="EF2428" i="2"/>
  <c r="EF2427" i="2"/>
  <c r="GX2338" i="2"/>
  <c r="GX2340" i="2"/>
  <c r="GX2339" i="2"/>
  <c r="GX2337" i="2"/>
  <c r="HU2321" i="2" a="1"/>
  <c r="DV2427" i="2"/>
  <c r="DV2426" i="2"/>
  <c r="DV2429" i="2"/>
  <c r="DV2428" i="2"/>
  <c r="GM2339" i="2"/>
  <c r="GM2340" i="2"/>
  <c r="GM2338" i="2"/>
  <c r="GM2337" i="2"/>
  <c r="CI2321" i="2" a="1"/>
  <c r="AI163" i="4"/>
  <c r="AM163" i="4" s="1"/>
  <c r="AG163" i="4"/>
  <c r="AO159" i="4"/>
  <c r="NS3113" i="1"/>
  <c r="NS3114" i="1"/>
  <c r="NS3111" i="1"/>
  <c r="NS3112" i="1"/>
  <c r="EZ2172" i="1" a="1"/>
  <c r="EZ2172" i="1" s="1"/>
  <c r="EZ2175" i="1" s="1"/>
  <c r="EZ2178" i="1" s="1" a="1"/>
  <c r="EZ2178" i="1" s="1"/>
  <c r="EZ2181" i="1" s="1" a="1"/>
  <c r="FC2177" i="1" a="1"/>
  <c r="TZ3111" i="1" a="1"/>
  <c r="MG3121" i="1" a="1"/>
  <c r="MH3116" i="1" a="1"/>
  <c r="MI3111" i="1" a="1"/>
  <c r="RI3113" i="1"/>
  <c r="RI3112" i="1"/>
  <c r="RI3114" i="1"/>
  <c r="RI3111" i="1"/>
  <c r="TD3116" i="1" a="1"/>
  <c r="TE3111" i="1" a="1"/>
  <c r="TC3121" i="1" a="1"/>
  <c r="RS3121" i="1" a="1"/>
  <c r="RT3116" i="1" a="1"/>
  <c r="RU3111" i="1" a="1"/>
  <c r="TZ3116" i="1" a="1"/>
  <c r="NQ3122" i="1"/>
  <c r="NQ3123" i="1"/>
  <c r="NQ3121" i="1"/>
  <c r="LW3113" i="1"/>
  <c r="LW3111" i="1"/>
  <c r="LW3114" i="1"/>
  <c r="LW3112" i="1"/>
  <c r="NS3119" i="1"/>
  <c r="NS3118" i="1"/>
  <c r="NR3117" i="1"/>
  <c r="NT3116" i="1"/>
  <c r="NR3119" i="1"/>
  <c r="NT3118" i="1"/>
  <c r="NR3118" i="1"/>
  <c r="NT3117" i="1"/>
  <c r="NS3117" i="1"/>
  <c r="NT3119" i="1"/>
  <c r="NR3116" i="1"/>
  <c r="NS3116" i="1"/>
  <c r="ON3116" i="1" a="1"/>
  <c r="ON3111" i="1" a="1"/>
  <c r="EI2168" i="1"/>
  <c r="EI2167" i="1"/>
  <c r="EI2169" i="1"/>
  <c r="FW2177" i="1"/>
  <c r="FW2178" i="1"/>
  <c r="FW2179" i="1"/>
  <c r="FT2183" i="1"/>
  <c r="FT2182" i="1"/>
  <c r="FT2181" i="1"/>
  <c r="FX2177" i="1" s="1" a="1"/>
  <c r="BF2429" i="2" l="1"/>
  <c r="BF2428" i="2"/>
  <c r="BF2427" i="2"/>
  <c r="BF2426" i="2"/>
  <c r="IU2495" i="2"/>
  <c r="IU2494" i="2"/>
  <c r="IU2493" i="2"/>
  <c r="IU2492" i="2"/>
  <c r="IU2498" i="2" s="1" a="1"/>
  <c r="AR2429" i="2"/>
  <c r="AR2427" i="2"/>
  <c r="AR2428" i="2"/>
  <c r="AR2426" i="2"/>
  <c r="AL2427" i="2"/>
  <c r="AL2428" i="2"/>
  <c r="AL2429" i="2"/>
  <c r="AL2426" i="2"/>
  <c r="FX2426" i="2" a="1"/>
  <c r="GD2426" i="2" a="1"/>
  <c r="GX2426" i="2" a="1"/>
  <c r="GR2426" i="2" a="1"/>
  <c r="BB2427" i="2"/>
  <c r="BB2426" i="2"/>
  <c r="BB2429" i="2"/>
  <c r="BB2428" i="2"/>
  <c r="AV2429" i="2"/>
  <c r="AV2427" i="2"/>
  <c r="AV2428" i="2"/>
  <c r="AV2426" i="2"/>
  <c r="HU2323" i="2"/>
  <c r="HU2324" i="2"/>
  <c r="HU2322" i="2"/>
  <c r="HU2321" i="2"/>
  <c r="DI2492" i="2" a="1"/>
  <c r="GH2426" i="2" a="1"/>
  <c r="GN2426" i="2" a="1"/>
  <c r="BL2429" i="2"/>
  <c r="BL2426" i="2"/>
  <c r="BL2427" i="2"/>
  <c r="BL2428" i="2"/>
  <c r="CI2322" i="2"/>
  <c r="CI2323" i="2"/>
  <c r="CI2321" i="2"/>
  <c r="CI2324" i="2"/>
  <c r="AK163" i="4"/>
  <c r="MI3114" i="1"/>
  <c r="MI3113" i="1"/>
  <c r="MI3111" i="1"/>
  <c r="MI3112" i="1"/>
  <c r="MH3116" i="1"/>
  <c r="MI3118" i="1"/>
  <c r="MJ3116" i="1"/>
  <c r="MJ3119" i="1"/>
  <c r="MH3119" i="1"/>
  <c r="MJ3118" i="1"/>
  <c r="MH3118" i="1"/>
  <c r="MI3117" i="1"/>
  <c r="MI3119" i="1"/>
  <c r="MJ3117" i="1"/>
  <c r="MH3117" i="1"/>
  <c r="MI3116" i="1"/>
  <c r="MG3122" i="1"/>
  <c r="MG3121" i="1"/>
  <c r="MG3123" i="1"/>
  <c r="RT3117" i="1"/>
  <c r="RT3116" i="1"/>
  <c r="RV3118" i="1"/>
  <c r="RU3118" i="1"/>
  <c r="RV3117" i="1"/>
  <c r="RU3117" i="1"/>
  <c r="RU3116" i="1"/>
  <c r="RV3119" i="1"/>
  <c r="RU3119" i="1"/>
  <c r="RT3119" i="1"/>
  <c r="RV3116" i="1"/>
  <c r="RT3118" i="1"/>
  <c r="TZ3111" i="1"/>
  <c r="ND776" i="4" s="1"/>
  <c r="TZ3114" i="1"/>
  <c r="ND779" i="4" s="1"/>
  <c r="TZ3112" i="1"/>
  <c r="ND777" i="4" s="1"/>
  <c r="TZ3113" i="1"/>
  <c r="ND778" i="4" s="1"/>
  <c r="UB3117" i="1"/>
  <c r="NF783" i="4" s="1"/>
  <c r="UB3116" i="1"/>
  <c r="NF782" i="4" s="1"/>
  <c r="UA3119" i="1"/>
  <c r="NE785" i="4" s="1"/>
  <c r="TZ3119" i="1"/>
  <c r="ND785" i="4" s="1"/>
  <c r="UA3118" i="1"/>
  <c r="NE784" i="4" s="1"/>
  <c r="UB3119" i="1"/>
  <c r="NF785" i="4" s="1"/>
  <c r="TZ3118" i="1"/>
  <c r="ND784" i="4" s="1"/>
  <c r="UA3117" i="1"/>
  <c r="NE783" i="4" s="1"/>
  <c r="TZ3117" i="1"/>
  <c r="ND783" i="4" s="1"/>
  <c r="UA3116" i="1"/>
  <c r="NE782" i="4" s="1"/>
  <c r="TZ3116" i="1"/>
  <c r="ND782" i="4" s="1"/>
  <c r="UB3118" i="1"/>
  <c r="NF784" i="4" s="1"/>
  <c r="RS3122" i="1"/>
  <c r="RS3123" i="1"/>
  <c r="RS3121" i="1"/>
  <c r="FC2179" i="1"/>
  <c r="FC2178" i="1"/>
  <c r="FC2177" i="1"/>
  <c r="EZ2182" i="1"/>
  <c r="EZ2183" i="1"/>
  <c r="EZ2181" i="1"/>
  <c r="FD2177" i="1" s="1" a="1"/>
  <c r="RU3114" i="1"/>
  <c r="RU3113" i="1"/>
  <c r="RU3111" i="1"/>
  <c r="RU3112" i="1"/>
  <c r="OP3117" i="1"/>
  <c r="JT783" i="4" s="1"/>
  <c r="OP3116" i="1"/>
  <c r="JT782" i="4" s="1"/>
  <c r="OO3119" i="1"/>
  <c r="JS785" i="4" s="1"/>
  <c r="ON3119" i="1"/>
  <c r="JR785" i="4" s="1"/>
  <c r="ON3117" i="1"/>
  <c r="JR783" i="4" s="1"/>
  <c r="OP3119" i="1"/>
  <c r="JT785" i="4" s="1"/>
  <c r="OO3118" i="1"/>
  <c r="JS784" i="4" s="1"/>
  <c r="ON3118" i="1"/>
  <c r="JR784" i="4" s="1"/>
  <c r="OO3117" i="1"/>
  <c r="JS783" i="4" s="1"/>
  <c r="OO3116" i="1"/>
  <c r="JS782" i="4" s="1"/>
  <c r="ON3116" i="1"/>
  <c r="JR782" i="4" s="1"/>
  <c r="OP3118" i="1"/>
  <c r="JT784" i="4" s="1"/>
  <c r="TE3113" i="1"/>
  <c r="TE3111" i="1"/>
  <c r="TE3112" i="1"/>
  <c r="TE3114" i="1"/>
  <c r="EF2172" i="1" a="1"/>
  <c r="EF2172" i="1" s="1"/>
  <c r="EF2175" i="1" s="1"/>
  <c r="EF2178" i="1" s="1" a="1"/>
  <c r="EF2178" i="1" s="1"/>
  <c r="EF2181" i="1" s="1" a="1"/>
  <c r="EI2177" i="1" a="1"/>
  <c r="FX2179" i="1"/>
  <c r="FX2178" i="1"/>
  <c r="FX2177" i="1"/>
  <c r="FW2187" i="1" s="1" a="1"/>
  <c r="TE3119" i="1"/>
  <c r="TE3118" i="1"/>
  <c r="TD3117" i="1"/>
  <c r="TF3116" i="1"/>
  <c r="TD3116" i="1"/>
  <c r="TF3119" i="1"/>
  <c r="TD3119" i="1"/>
  <c r="TF3118" i="1"/>
  <c r="TD3118" i="1"/>
  <c r="TF3117" i="1"/>
  <c r="TE3117" i="1"/>
  <c r="TE3116" i="1"/>
  <c r="ON3114" i="1"/>
  <c r="JR779" i="4" s="1"/>
  <c r="ON3111" i="1"/>
  <c r="JR776" i="4" s="1"/>
  <c r="ON3112" i="1"/>
  <c r="JR777" i="4" s="1"/>
  <c r="ON3113" i="1"/>
  <c r="JR778" i="4" s="1"/>
  <c r="LW3121" i="1" a="1"/>
  <c r="LX3116" i="1" a="1"/>
  <c r="LY3111" i="1" a="1"/>
  <c r="RJ3116" i="1" a="1"/>
  <c r="RI3121" i="1" a="1"/>
  <c r="RK3111" i="1" a="1"/>
  <c r="TC3122" i="1"/>
  <c r="TC3121" i="1"/>
  <c r="QH3162" i="1" s="1" a="1"/>
  <c r="TC3123" i="1"/>
  <c r="GN2427" i="2" l="1"/>
  <c r="GN2426" i="2"/>
  <c r="GN2429" i="2"/>
  <c r="GN2428" i="2"/>
  <c r="DI2494" i="2"/>
  <c r="DI2492" i="2"/>
  <c r="DI2495" i="2"/>
  <c r="DI2493" i="2"/>
  <c r="GR2429" i="2"/>
  <c r="GR2428" i="2"/>
  <c r="GR2427" i="2"/>
  <c r="GR2426" i="2"/>
  <c r="IU2501" i="2"/>
  <c r="IU2499" i="2"/>
  <c r="IU2498" i="2"/>
  <c r="IU2500" i="2"/>
  <c r="GX2429" i="2"/>
  <c r="GX2426" i="2"/>
  <c r="GX2428" i="2"/>
  <c r="GX2427" i="2"/>
  <c r="GD2429" i="2"/>
  <c r="GD2427" i="2"/>
  <c r="GD2426" i="2"/>
  <c r="GD2428" i="2"/>
  <c r="FX2427" i="2"/>
  <c r="FX2428" i="2"/>
  <c r="FX2429" i="2"/>
  <c r="FX2426" i="2"/>
  <c r="HL2337" i="2" a="1"/>
  <c r="ID2340" i="2" a="1"/>
  <c r="ID2340" i="2" s="1"/>
  <c r="IE2385" i="2" s="1"/>
  <c r="IH2337" i="2" a="1"/>
  <c r="HS2340" i="2" a="1"/>
  <c r="HS2340" i="2" s="1"/>
  <c r="HU2385" i="2" s="1"/>
  <c r="HH2340" i="2" a="1"/>
  <c r="HH2340" i="2" s="1"/>
  <c r="HK2385" i="2" s="1"/>
  <c r="HW2337" i="2" a="1"/>
  <c r="AO2492" i="2" a="1"/>
  <c r="CK2337" i="2" a="1"/>
  <c r="CV2337" i="2" a="1"/>
  <c r="BV2340" i="2" a="1"/>
  <c r="BV2340" i="2" s="1"/>
  <c r="BY2385" i="2" s="1"/>
  <c r="CR2340" i="2" a="1"/>
  <c r="CR2340" i="2" s="1"/>
  <c r="CS2385" i="2" s="1"/>
  <c r="BZ2337" i="2" a="1"/>
  <c r="CG2340" i="2" a="1"/>
  <c r="CG2340" i="2" s="1"/>
  <c r="CI2385" i="2" s="1"/>
  <c r="GH2429" i="2"/>
  <c r="GH2428" i="2"/>
  <c r="GH2427" i="2"/>
  <c r="GH2426" i="2"/>
  <c r="NU782" i="4"/>
  <c r="OC782" i="4" s="1"/>
  <c r="NQ782" i="4"/>
  <c r="NY782" i="4" s="1"/>
  <c r="NT779" i="4"/>
  <c r="OB779" i="4" s="1"/>
  <c r="NP779" i="4"/>
  <c r="NX779" i="4" s="1"/>
  <c r="KE782" i="4"/>
  <c r="KM782" i="4" s="1"/>
  <c r="KI782" i="4"/>
  <c r="KQ782" i="4" s="1"/>
  <c r="KD784" i="4"/>
  <c r="KL784" i="4" s="1"/>
  <c r="KH784" i="4"/>
  <c r="KP784" i="4" s="1"/>
  <c r="NT776" i="4"/>
  <c r="OB776" i="4" s="1"/>
  <c r="NP776" i="4"/>
  <c r="NX776" i="4" s="1"/>
  <c r="NT782" i="4"/>
  <c r="OB782" i="4" s="1"/>
  <c r="NP782" i="4"/>
  <c r="NX782" i="4" s="1"/>
  <c r="NU783" i="4"/>
  <c r="OC783" i="4" s="1"/>
  <c r="NQ783" i="4"/>
  <c r="NY783" i="4" s="1"/>
  <c r="KD779" i="4"/>
  <c r="KL779" i="4" s="1"/>
  <c r="KH779" i="4"/>
  <c r="KP779" i="4" s="1"/>
  <c r="KD783" i="4"/>
  <c r="KL783" i="4" s="1"/>
  <c r="KH783" i="4"/>
  <c r="KP783" i="4" s="1"/>
  <c r="NV785" i="4"/>
  <c r="OD785" i="4" s="1"/>
  <c r="NR785" i="4"/>
  <c r="NZ785" i="4" s="1"/>
  <c r="KD785" i="4"/>
  <c r="KL785" i="4" s="1"/>
  <c r="KH785" i="4"/>
  <c r="KP785" i="4" s="1"/>
  <c r="NU784" i="4"/>
  <c r="OC784" i="4" s="1"/>
  <c r="NQ784" i="4"/>
  <c r="NY784" i="4" s="1"/>
  <c r="NT783" i="4"/>
  <c r="OB783" i="4" s="1"/>
  <c r="NP783" i="4"/>
  <c r="NX783" i="4" s="1"/>
  <c r="KE785" i="4"/>
  <c r="KM785" i="4" s="1"/>
  <c r="KI785" i="4"/>
  <c r="KQ785" i="4" s="1"/>
  <c r="NT785" i="4"/>
  <c r="OB785" i="4" s="1"/>
  <c r="NP785" i="4"/>
  <c r="NX785" i="4" s="1"/>
  <c r="NT784" i="4"/>
  <c r="OB784" i="4" s="1"/>
  <c r="NP784" i="4"/>
  <c r="NX784" i="4" s="1"/>
  <c r="KF782" i="4"/>
  <c r="KN782" i="4" s="1"/>
  <c r="KJ782" i="4"/>
  <c r="KR782" i="4" s="1"/>
  <c r="NU785" i="4"/>
  <c r="OC785" i="4" s="1"/>
  <c r="NQ785" i="4"/>
  <c r="NY785" i="4" s="1"/>
  <c r="NT777" i="4"/>
  <c r="OB777" i="4" s="1"/>
  <c r="NP777" i="4"/>
  <c r="NX777" i="4" s="1"/>
  <c r="KD778" i="4"/>
  <c r="KL778" i="4" s="1"/>
  <c r="KH778" i="4"/>
  <c r="KP778" i="4" s="1"/>
  <c r="KF783" i="4"/>
  <c r="KN783" i="4" s="1"/>
  <c r="KJ783" i="4"/>
  <c r="KR783" i="4" s="1"/>
  <c r="NV782" i="4"/>
  <c r="OD782" i="4" s="1"/>
  <c r="NR782" i="4"/>
  <c r="NZ782" i="4" s="1"/>
  <c r="KE784" i="4"/>
  <c r="KM784" i="4" s="1"/>
  <c r="KI784" i="4"/>
  <c r="KQ784" i="4" s="1"/>
  <c r="KF785" i="4"/>
  <c r="KN785" i="4" s="1"/>
  <c r="KJ785" i="4"/>
  <c r="KR785" i="4" s="1"/>
  <c r="KD777" i="4"/>
  <c r="KL777" i="4" s="1"/>
  <c r="KH777" i="4"/>
  <c r="KP777" i="4" s="1"/>
  <c r="KF784" i="4"/>
  <c r="KN784" i="4" s="1"/>
  <c r="KJ784" i="4"/>
  <c r="KR784" i="4" s="1"/>
  <c r="NV783" i="4"/>
  <c r="OD783" i="4" s="1"/>
  <c r="NR783" i="4"/>
  <c r="NZ783" i="4" s="1"/>
  <c r="KE783" i="4"/>
  <c r="KM783" i="4" s="1"/>
  <c r="KI783" i="4"/>
  <c r="KQ783" i="4" s="1"/>
  <c r="KD776" i="4"/>
  <c r="KH776" i="4"/>
  <c r="KP776" i="4" s="1"/>
  <c r="KD782" i="4"/>
  <c r="KL782" i="4" s="1"/>
  <c r="KH782" i="4"/>
  <c r="KP782" i="4" s="1"/>
  <c r="NV784" i="4"/>
  <c r="OD784" i="4" s="1"/>
  <c r="NR784" i="4"/>
  <c r="NZ784" i="4" s="1"/>
  <c r="NT778" i="4"/>
  <c r="OB778" i="4" s="1"/>
  <c r="NP778" i="4"/>
  <c r="NX778" i="4" s="1"/>
  <c r="AO163" i="4" a="1"/>
  <c r="AO163" i="4"/>
  <c r="FW2188" i="1"/>
  <c r="FW2189" i="1"/>
  <c r="FW2187" i="1"/>
  <c r="QH3162" i="1"/>
  <c r="QH3164" i="1"/>
  <c r="QH3163" i="1"/>
  <c r="TV3111" i="1" a="1"/>
  <c r="TV3116" i="1" a="1"/>
  <c r="FD2179" i="1"/>
  <c r="FD2178" i="1"/>
  <c r="FD2177" i="1"/>
  <c r="FC2187" i="1" s="1" a="1"/>
  <c r="RK3111" i="1"/>
  <c r="TR3111" i="1" s="1" a="1"/>
  <c r="RK3114" i="1"/>
  <c r="RK3112" i="1"/>
  <c r="RK3113" i="1"/>
  <c r="RI3121" i="1"/>
  <c r="RI3123" i="1"/>
  <c r="RI3122" i="1"/>
  <c r="EI2179" i="1"/>
  <c r="EI2178" i="1"/>
  <c r="EI2177" i="1"/>
  <c r="OJ3116" i="1" a="1"/>
  <c r="LY3111" i="1"/>
  <c r="OF3111" i="1" s="1" a="1"/>
  <c r="LY3114" i="1"/>
  <c r="LY3112" i="1"/>
  <c r="LY3113" i="1"/>
  <c r="LY3116" i="1"/>
  <c r="LZ3118" i="1"/>
  <c r="LX3116" i="1"/>
  <c r="LZ3119" i="1"/>
  <c r="LX3119" i="1"/>
  <c r="LX3118" i="1"/>
  <c r="LZ3117" i="1"/>
  <c r="LY3117" i="1"/>
  <c r="LZ3116" i="1"/>
  <c r="LY3118" i="1"/>
  <c r="LX3117" i="1"/>
  <c r="LY3119" i="1"/>
  <c r="OJ3111" i="1" a="1"/>
  <c r="RK3117" i="1"/>
  <c r="RK3116" i="1"/>
  <c r="RJ3119" i="1"/>
  <c r="RL3118" i="1"/>
  <c r="RK3118" i="1"/>
  <c r="RL3119" i="1"/>
  <c r="RK3119" i="1"/>
  <c r="RJ3118" i="1"/>
  <c r="RL3117" i="1"/>
  <c r="RJ3117" i="1"/>
  <c r="RJ3116" i="1"/>
  <c r="RL3116" i="1"/>
  <c r="LW3121" i="1"/>
  <c r="LW3123" i="1"/>
  <c r="LW3122" i="1"/>
  <c r="EF2182" i="1"/>
  <c r="EF2181" i="1"/>
  <c r="EF2183" i="1"/>
  <c r="OF779" i="4" l="1"/>
  <c r="AO2494" i="2"/>
  <c r="AO2493" i="2"/>
  <c r="AO2492" i="2"/>
  <c r="AO2495" i="2"/>
  <c r="HW2339" i="2"/>
  <c r="HW2337" i="2"/>
  <c r="HW2340" i="2"/>
  <c r="HW2338" i="2"/>
  <c r="IE2394" i="2" a="1"/>
  <c r="IE2394" i="2" s="1"/>
  <c r="IE2405" i="2" s="1"/>
  <c r="IE2414" i="2" s="1" a="1"/>
  <c r="IE2414" i="2" s="1"/>
  <c r="IE2417" i="2" s="1"/>
  <c r="HU2394" i="2"/>
  <c r="HU2405" i="2" s="1"/>
  <c r="HU2414" i="2" s="1" a="1"/>
  <c r="HU2414" i="2" s="1"/>
  <c r="HU2417" i="2" s="1"/>
  <c r="HK2394" i="2"/>
  <c r="HK2405" i="2" s="1"/>
  <c r="HK2414" i="2" s="1" a="1"/>
  <c r="HK2414" i="2" s="1"/>
  <c r="HK2417" i="2" s="1"/>
  <c r="IH2339" i="2"/>
  <c r="IH2340" i="2"/>
  <c r="IH2338" i="2"/>
  <c r="IH2337" i="2"/>
  <c r="JO2492" i="2" s="1" a="1"/>
  <c r="DI2498" i="2" a="1"/>
  <c r="BZ2337" i="2"/>
  <c r="BZ2340" i="2"/>
  <c r="BZ2339" i="2"/>
  <c r="BZ2338" i="2"/>
  <c r="HL2337" i="2"/>
  <c r="GU2492" i="2" s="1" a="1"/>
  <c r="HL2340" i="2"/>
  <c r="HL2338" i="2"/>
  <c r="HL2339" i="2"/>
  <c r="GA2492" i="2" a="1"/>
  <c r="CS2394" i="2" a="1"/>
  <c r="CS2394" i="2" s="1"/>
  <c r="CS2405" i="2" s="1"/>
  <c r="CS2414" i="2" s="1" a="1"/>
  <c r="CS2414" i="2" s="1"/>
  <c r="CS2417" i="2" s="1"/>
  <c r="CI2394" i="2"/>
  <c r="CI2405" i="2" s="1"/>
  <c r="CI2414" i="2" s="1" a="1"/>
  <c r="CI2414" i="2" s="1"/>
  <c r="CI2417" i="2" s="1"/>
  <c r="BY2394" i="2"/>
  <c r="BY2405" i="2" s="1"/>
  <c r="BY2414" i="2" s="1" a="1"/>
  <c r="BY2414" i="2" s="1"/>
  <c r="BY2417" i="2" s="1"/>
  <c r="IW2498" i="2" a="1"/>
  <c r="IV2503" i="2" a="1"/>
  <c r="IU2508" i="2" a="1"/>
  <c r="CV2338" i="2"/>
  <c r="CV2340" i="2"/>
  <c r="CV2339" i="2"/>
  <c r="CV2337" i="2"/>
  <c r="CK2339" i="2"/>
  <c r="CK2340" i="2"/>
  <c r="CK2338" i="2"/>
  <c r="CK2337" i="2"/>
  <c r="CS2492" i="2" s="1" a="1"/>
  <c r="OF776" i="4"/>
  <c r="OH784" i="4"/>
  <c r="OF777" i="4"/>
  <c r="OF783" i="4"/>
  <c r="OG783" i="4"/>
  <c r="OG782" i="4"/>
  <c r="KV783" i="4"/>
  <c r="KT783" i="4"/>
  <c r="KU782" i="4"/>
  <c r="KT782" i="4"/>
  <c r="KV785" i="4"/>
  <c r="KU783" i="4"/>
  <c r="KT784" i="4"/>
  <c r="KV784" i="4"/>
  <c r="KT778" i="4"/>
  <c r="KU785" i="4"/>
  <c r="OG785" i="4"/>
  <c r="OG784" i="4"/>
  <c r="OF782" i="4"/>
  <c r="KL776" i="4" a="1"/>
  <c r="KL776" i="4"/>
  <c r="KT776" i="4" s="1"/>
  <c r="KU784" i="4"/>
  <c r="KV782" i="4"/>
  <c r="KT785" i="4"/>
  <c r="OH782" i="4"/>
  <c r="OF784" i="4"/>
  <c r="OH785" i="4"/>
  <c r="OH783" i="4"/>
  <c r="OF785" i="4"/>
  <c r="OF778" i="4"/>
  <c r="KT779" i="4"/>
  <c r="KT777" i="4"/>
  <c r="FC2188" i="1"/>
  <c r="FC2187" i="1"/>
  <c r="FC2189" i="1"/>
  <c r="TV3118" i="1"/>
  <c r="ND798" i="4" s="1"/>
  <c r="TV3117" i="1"/>
  <c r="ND797" i="4" s="1"/>
  <c r="TX3119" i="1"/>
  <c r="NF799" i="4" s="1"/>
  <c r="TW3119" i="1"/>
  <c r="NE799" i="4" s="1"/>
  <c r="TX3116" i="1"/>
  <c r="NF796" i="4" s="1"/>
  <c r="TX3117" i="1"/>
  <c r="NF797" i="4" s="1"/>
  <c r="TW3117" i="1"/>
  <c r="NE797" i="4" s="1"/>
  <c r="TV3116" i="1"/>
  <c r="ND796" i="4" s="1"/>
  <c r="TV3119" i="1"/>
  <c r="ND799" i="4" s="1"/>
  <c r="TX3118" i="1"/>
  <c r="NF798" i="4" s="1"/>
  <c r="TW3118" i="1"/>
  <c r="NE798" i="4" s="1"/>
  <c r="TW3116" i="1"/>
  <c r="NE796" i="4" s="1"/>
  <c r="TV3114" i="1"/>
  <c r="ND793" i="4" s="1"/>
  <c r="TV3113" i="1"/>
  <c r="ND792" i="4" s="1"/>
  <c r="TV3111" i="1"/>
  <c r="ND790" i="4" s="1"/>
  <c r="TV3112" i="1"/>
  <c r="ND791" i="4" s="1"/>
  <c r="OF3112" i="1"/>
  <c r="JR805" i="4" s="1"/>
  <c r="OF3114" i="1"/>
  <c r="JR807" i="4" s="1"/>
  <c r="OF3113" i="1"/>
  <c r="JR806" i="4" s="1"/>
  <c r="OF3111" i="1"/>
  <c r="JR804" i="4" s="1"/>
  <c r="EJ2177" i="1" a="1"/>
  <c r="OF3116" i="1" a="1"/>
  <c r="PV3162" i="1" a="1"/>
  <c r="QH3167" i="1" a="1"/>
  <c r="OJ3112" i="1"/>
  <c r="JR791" i="4" s="1"/>
  <c r="OJ3114" i="1"/>
  <c r="JR793" i="4" s="1"/>
  <c r="OJ3113" i="1"/>
  <c r="JR792" i="4" s="1"/>
  <c r="OJ3111" i="1"/>
  <c r="JR790" i="4" s="1"/>
  <c r="FW2192" i="1" a="1"/>
  <c r="FT2192" i="1" a="1"/>
  <c r="FT2192" i="1" s="1"/>
  <c r="FX2192" i="1" s="1" a="1"/>
  <c r="OJ3118" i="1"/>
  <c r="JR798" i="4" s="1"/>
  <c r="OJ3117" i="1"/>
  <c r="JR797" i="4" s="1"/>
  <c r="OL3119" i="1"/>
  <c r="JT799" i="4" s="1"/>
  <c r="OK3119" i="1"/>
  <c r="JS799" i="4" s="1"/>
  <c r="OL3117" i="1"/>
  <c r="JT797" i="4" s="1"/>
  <c r="OK3117" i="1"/>
  <c r="JS797" i="4" s="1"/>
  <c r="OK3116" i="1"/>
  <c r="JS796" i="4" s="1"/>
  <c r="OJ3116" i="1"/>
  <c r="JR796" i="4" s="1"/>
  <c r="OJ3119" i="1"/>
  <c r="JR799" i="4" s="1"/>
  <c r="OK3118" i="1"/>
  <c r="JS798" i="4" s="1"/>
  <c r="OL3116" i="1"/>
  <c r="JT796" i="4" s="1"/>
  <c r="OL3118" i="1"/>
  <c r="JT798" i="4" s="1"/>
  <c r="TR3116" i="1" a="1"/>
  <c r="TR3113" i="1"/>
  <c r="ND806" i="4" s="1"/>
  <c r="TR3112" i="1"/>
  <c r="ND805" i="4" s="1"/>
  <c r="TR3114" i="1"/>
  <c r="ND807" i="4" s="1"/>
  <c r="TR3111" i="1"/>
  <c r="ND804" i="4" s="1"/>
  <c r="HH2426" i="2" l="1" a="1"/>
  <c r="HN2426" i="2" a="1"/>
  <c r="GU2493" i="2"/>
  <c r="GU2494" i="2"/>
  <c r="GU2495" i="2"/>
  <c r="GU2492" i="2"/>
  <c r="GU2498" i="2" s="1" a="1"/>
  <c r="HR2426" i="2" a="1"/>
  <c r="HX2426" i="2" a="1"/>
  <c r="IH2426" i="2" a="1"/>
  <c r="IB2426" i="2" a="1"/>
  <c r="IU2509" i="2"/>
  <c r="IU2510" i="2"/>
  <c r="IU2508" i="2"/>
  <c r="IW2503" i="2"/>
  <c r="IW2506" i="2"/>
  <c r="IV2506" i="2"/>
  <c r="IX2505" i="2"/>
  <c r="IW2504" i="2"/>
  <c r="IW2505" i="2"/>
  <c r="IV2505" i="2"/>
  <c r="IX2504" i="2"/>
  <c r="IV2504" i="2"/>
  <c r="IX2503" i="2"/>
  <c r="IX2506" i="2"/>
  <c r="IV2503" i="2"/>
  <c r="IW2500" i="2"/>
  <c r="IW2499" i="2"/>
  <c r="IW2498" i="2"/>
  <c r="IW2501" i="2"/>
  <c r="BI2492" i="2" a="1"/>
  <c r="IE2492" i="2" a="1"/>
  <c r="BV2426" i="2" a="1"/>
  <c r="CB2426" i="2" a="1"/>
  <c r="DI2499" i="2"/>
  <c r="DI2498" i="2"/>
  <c r="DI2501" i="2"/>
  <c r="DI2500" i="2"/>
  <c r="CS2493" i="2"/>
  <c r="CS2492" i="2"/>
  <c r="CS2495" i="2"/>
  <c r="CS2494" i="2"/>
  <c r="CF2426" i="2" a="1"/>
  <c r="CL2426" i="2" a="1"/>
  <c r="CV2426" i="2" a="1"/>
  <c r="CP2426" i="2" a="1"/>
  <c r="JO2493" i="2"/>
  <c r="JO2492" i="2"/>
  <c r="JO2494" i="2"/>
  <c r="JO2495" i="2"/>
  <c r="GA2495" i="2"/>
  <c r="GA2492" i="2"/>
  <c r="GA2494" i="2"/>
  <c r="GA2493" i="2"/>
  <c r="AO2498" i="2" a="1"/>
  <c r="EC2492" i="2" a="1"/>
  <c r="KH805" i="4"/>
  <c r="KP805" i="4" s="1"/>
  <c r="KD805" i="4"/>
  <c r="KL805" i="4" s="1"/>
  <c r="NV796" i="4"/>
  <c r="OD796" i="4" s="1"/>
  <c r="NR796" i="4"/>
  <c r="NZ796" i="4" s="1"/>
  <c r="KF796" i="4"/>
  <c r="KN796" i="4" s="1"/>
  <c r="KJ796" i="4"/>
  <c r="KR796" i="4" s="1"/>
  <c r="KD790" i="4"/>
  <c r="KL790" i="4" s="1"/>
  <c r="KH790" i="4"/>
  <c r="KP790" i="4" s="1"/>
  <c r="NT797" i="4"/>
  <c r="OB797" i="4" s="1"/>
  <c r="NP797" i="4"/>
  <c r="NX797" i="4" s="1"/>
  <c r="KD792" i="4"/>
  <c r="KL792" i="4" s="1"/>
  <c r="KH792" i="4"/>
  <c r="KP792" i="4" s="1"/>
  <c r="KD791" i="4"/>
  <c r="KL791" i="4" s="1"/>
  <c r="KH791" i="4"/>
  <c r="KP791" i="4" s="1"/>
  <c r="KT790" i="4" s="1" a="1"/>
  <c r="NT793" i="4"/>
  <c r="OB793" i="4" s="1"/>
  <c r="NP793" i="4"/>
  <c r="NX793" i="4" s="1"/>
  <c r="NT798" i="4"/>
  <c r="OB798" i="4" s="1"/>
  <c r="NP798" i="4"/>
  <c r="NX798" i="4" s="1"/>
  <c r="KE798" i="4"/>
  <c r="KM798" i="4" s="1"/>
  <c r="KI798" i="4"/>
  <c r="KQ798" i="4" s="1"/>
  <c r="NU799" i="4"/>
  <c r="OC799" i="4" s="1"/>
  <c r="NQ799" i="4"/>
  <c r="NY799" i="4" s="1"/>
  <c r="KD793" i="4"/>
  <c r="KL793" i="4" s="1"/>
  <c r="KH793" i="4"/>
  <c r="KP793" i="4" s="1"/>
  <c r="NT804" i="4"/>
  <c r="NP804" i="4"/>
  <c r="NX804" i="4" s="1"/>
  <c r="KF797" i="4"/>
  <c r="KN797" i="4" s="1"/>
  <c r="KJ797" i="4"/>
  <c r="KR797" i="4" s="1"/>
  <c r="NU798" i="4"/>
  <c r="OC798" i="4" s="1"/>
  <c r="NQ798" i="4"/>
  <c r="NY798" i="4" s="1"/>
  <c r="KD796" i="4"/>
  <c r="KL796" i="4" s="1"/>
  <c r="KH796" i="4"/>
  <c r="KP796" i="4" s="1"/>
  <c r="NV798" i="4"/>
  <c r="OD798" i="4" s="1"/>
  <c r="NR798" i="4"/>
  <c r="NZ798" i="4" s="1"/>
  <c r="NV799" i="4"/>
  <c r="OD799" i="4" s="1"/>
  <c r="NR799" i="4"/>
  <c r="NZ799" i="4" s="1"/>
  <c r="NU796" i="4"/>
  <c r="OC796" i="4" s="1"/>
  <c r="NQ796" i="4"/>
  <c r="NY796" i="4" s="1"/>
  <c r="NT805" i="4"/>
  <c r="OB805" i="4" s="1"/>
  <c r="NP805" i="4"/>
  <c r="NX805" i="4" s="1"/>
  <c r="KJ799" i="4"/>
  <c r="KR799" i="4" s="1"/>
  <c r="KF799" i="4"/>
  <c r="KN799" i="4" s="1"/>
  <c r="NT799" i="4"/>
  <c r="OB799" i="4" s="1"/>
  <c r="NP799" i="4"/>
  <c r="NX799" i="4" s="1"/>
  <c r="NT790" i="4"/>
  <c r="OB790" i="4" s="1"/>
  <c r="NP790" i="4"/>
  <c r="NX790" i="4" s="1"/>
  <c r="KI796" i="4"/>
  <c r="KQ796" i="4" s="1"/>
  <c r="KE796" i="4"/>
  <c r="KM796" i="4" s="1"/>
  <c r="NT806" i="4"/>
  <c r="OB806" i="4" s="1"/>
  <c r="NP806" i="4"/>
  <c r="NX806" i="4" s="1"/>
  <c r="KD797" i="4"/>
  <c r="KL797" i="4" s="1"/>
  <c r="KH797" i="4"/>
  <c r="KP797" i="4" s="1"/>
  <c r="KH804" i="4"/>
  <c r="KP804" i="4" s="1"/>
  <c r="KD804" i="4"/>
  <c r="KL804" i="4" s="1"/>
  <c r="NT796" i="4"/>
  <c r="OB796" i="4" s="1"/>
  <c r="NP796" i="4"/>
  <c r="NX796" i="4" s="1"/>
  <c r="NT791" i="4"/>
  <c r="OB791" i="4" s="1"/>
  <c r="NP791" i="4"/>
  <c r="NX791" i="4" s="1"/>
  <c r="NT792" i="4"/>
  <c r="OB792" i="4" s="1"/>
  <c r="NP792" i="4"/>
  <c r="NX792" i="4" s="1"/>
  <c r="KI797" i="4"/>
  <c r="KQ797" i="4" s="1"/>
  <c r="KE797" i="4"/>
  <c r="KM797" i="4" s="1"/>
  <c r="NT807" i="4"/>
  <c r="OB807" i="4" s="1"/>
  <c r="NP807" i="4"/>
  <c r="NX807" i="4" s="1"/>
  <c r="KH798" i="4"/>
  <c r="KP798" i="4" s="1"/>
  <c r="KD798" i="4"/>
  <c r="KL798" i="4" s="1"/>
  <c r="KH806" i="4"/>
  <c r="KP806" i="4" s="1"/>
  <c r="KD806" i="4"/>
  <c r="KL806" i="4" s="1"/>
  <c r="NU797" i="4"/>
  <c r="OC797" i="4" s="1"/>
  <c r="NQ797" i="4"/>
  <c r="NY797" i="4" s="1"/>
  <c r="KD799" i="4"/>
  <c r="KL799" i="4" s="1"/>
  <c r="KH799" i="4"/>
  <c r="KP799" i="4" s="1"/>
  <c r="KE799" i="4"/>
  <c r="KM799" i="4" s="1"/>
  <c r="KI799" i="4"/>
  <c r="KQ799" i="4" s="1"/>
  <c r="KF798" i="4"/>
  <c r="KN798" i="4" s="1"/>
  <c r="KJ798" i="4"/>
  <c r="KR798" i="4" s="1"/>
  <c r="KH807" i="4"/>
  <c r="KP807" i="4" s="1"/>
  <c r="KD807" i="4"/>
  <c r="KL807" i="4" s="1"/>
  <c r="NV797" i="4"/>
  <c r="OD797" i="4" s="1"/>
  <c r="NR797" i="4"/>
  <c r="NZ797" i="4" s="1"/>
  <c r="FW2194" i="1"/>
  <c r="FW2193" i="1"/>
  <c r="FW2192" i="1"/>
  <c r="FX2194" i="1"/>
  <c r="FX2193" i="1"/>
  <c r="FX2192" i="1"/>
  <c r="QH3168" i="1"/>
  <c r="QH3167" i="1"/>
  <c r="QH3176" i="1" s="1" a="1"/>
  <c r="QH3169" i="1"/>
  <c r="TS3118" i="1"/>
  <c r="NE812" i="4" s="1"/>
  <c r="TS3117" i="1"/>
  <c r="NE811" i="4" s="1"/>
  <c r="TR3116" i="1"/>
  <c r="ND810" i="4" s="1"/>
  <c r="TT3119" i="1"/>
  <c r="NF813" i="4" s="1"/>
  <c r="TS3119" i="1"/>
  <c r="NE813" i="4" s="1"/>
  <c r="TR3119" i="1"/>
  <c r="ND813" i="4" s="1"/>
  <c r="TT3118" i="1"/>
  <c r="NF812" i="4" s="1"/>
  <c r="TR3118" i="1"/>
  <c r="ND812" i="4" s="1"/>
  <c r="TT3117" i="1"/>
  <c r="NF811" i="4" s="1"/>
  <c r="TR3117" i="1"/>
  <c r="ND811" i="4" s="1"/>
  <c r="TS3116" i="1"/>
  <c r="NE810" i="4" s="1"/>
  <c r="TT3116" i="1"/>
  <c r="NF810" i="4" s="1"/>
  <c r="PV3163" i="1"/>
  <c r="PV3164" i="1"/>
  <c r="PV3162" i="1"/>
  <c r="PV3167" i="1" s="1" a="1"/>
  <c r="OG3118" i="1"/>
  <c r="JS812" i="4" s="1"/>
  <c r="OG3117" i="1"/>
  <c r="JS811" i="4" s="1"/>
  <c r="OF3116" i="1"/>
  <c r="JR810" i="4" s="1"/>
  <c r="OH3119" i="1"/>
  <c r="JT813" i="4" s="1"/>
  <c r="OG3119" i="1"/>
  <c r="JS813" i="4" s="1"/>
  <c r="OF3119" i="1"/>
  <c r="JR813" i="4" s="1"/>
  <c r="OH3118" i="1"/>
  <c r="JT812" i="4" s="1"/>
  <c r="OF3118" i="1"/>
  <c r="JR812" i="4" s="1"/>
  <c r="OH3117" i="1"/>
  <c r="JT811" i="4" s="1"/>
  <c r="OF3117" i="1"/>
  <c r="JR811" i="4" s="1"/>
  <c r="OH3116" i="1"/>
  <c r="JT810" i="4" s="1"/>
  <c r="OG3116" i="1"/>
  <c r="JS810" i="4" s="1"/>
  <c r="EZ2192" i="1" a="1"/>
  <c r="EZ2192" i="1" s="1"/>
  <c r="FD2192" i="1" s="1" a="1"/>
  <c r="FC2192" i="1" a="1"/>
  <c r="EJ2177" i="1"/>
  <c r="EI2187" i="1" s="1" a="1"/>
  <c r="EJ2179" i="1"/>
  <c r="EJ2178" i="1"/>
  <c r="OG797" i="4" l="1"/>
  <c r="OF791" i="4"/>
  <c r="OF790" i="4"/>
  <c r="OH798" i="4"/>
  <c r="OG799" i="4"/>
  <c r="OF797" i="4"/>
  <c r="OG796" i="4"/>
  <c r="JO2498" i="2" a="1"/>
  <c r="DJ2503" i="2" a="1"/>
  <c r="DK2498" i="2" a="1"/>
  <c r="DI2508" i="2" a="1"/>
  <c r="IB2429" i="2"/>
  <c r="IB2428" i="2"/>
  <c r="IB2427" i="2"/>
  <c r="IB2426" i="2"/>
  <c r="CP2429" i="2"/>
  <c r="CP2428" i="2"/>
  <c r="CP2427" i="2"/>
  <c r="CP2426" i="2"/>
  <c r="CB2429" i="2"/>
  <c r="CB2427" i="2"/>
  <c r="CB2426" i="2"/>
  <c r="CB2428" i="2"/>
  <c r="IH2429" i="2"/>
  <c r="IH2426" i="2"/>
  <c r="IH2428" i="2"/>
  <c r="IH2427" i="2"/>
  <c r="CV2429" i="2"/>
  <c r="CV2426" i="2"/>
  <c r="CV2428" i="2"/>
  <c r="CV2427" i="2"/>
  <c r="BV2427" i="2"/>
  <c r="BV2428" i="2"/>
  <c r="BV2429" i="2"/>
  <c r="BV2426" i="2"/>
  <c r="BY2492" i="2" s="1" a="1"/>
  <c r="HX2427" i="2"/>
  <c r="HX2426" i="2"/>
  <c r="HU2492" i="2" s="1" a="1"/>
  <c r="HX2428" i="2"/>
  <c r="HX2429" i="2"/>
  <c r="EC2494" i="2"/>
  <c r="EC2493" i="2"/>
  <c r="EC2495" i="2"/>
  <c r="EC2492" i="2"/>
  <c r="CL2427" i="2"/>
  <c r="CL2426" i="2"/>
  <c r="CL2429" i="2"/>
  <c r="CL2428" i="2"/>
  <c r="IE2495" i="2"/>
  <c r="IE2494" i="2"/>
  <c r="IE2493" i="2"/>
  <c r="IE2492" i="2"/>
  <c r="HR2429" i="2"/>
  <c r="HR2428" i="2"/>
  <c r="HR2427" i="2"/>
  <c r="HR2426" i="2"/>
  <c r="AO2501" i="2"/>
  <c r="AO2500" i="2"/>
  <c r="AO2499" i="2"/>
  <c r="AO2498" i="2"/>
  <c r="CF2429" i="2"/>
  <c r="CF2428" i="2"/>
  <c r="CF2427" i="2"/>
  <c r="CF2426" i="2"/>
  <c r="BI2495" i="2"/>
  <c r="BI2494" i="2"/>
  <c r="BI2493" i="2"/>
  <c r="BI2492" i="2"/>
  <c r="GU2501" i="2"/>
  <c r="GU2500" i="2"/>
  <c r="GU2499" i="2"/>
  <c r="GU2498" i="2"/>
  <c r="GA2498" i="2" a="1"/>
  <c r="CS2498" i="2" a="1"/>
  <c r="HN2429" i="2"/>
  <c r="HN2427" i="2"/>
  <c r="HN2426" i="2"/>
  <c r="HN2428" i="2"/>
  <c r="HH2427" i="2"/>
  <c r="HH2428" i="2"/>
  <c r="HH2429" i="2"/>
  <c r="HH2426" i="2"/>
  <c r="KT807" i="4"/>
  <c r="KT798" i="4"/>
  <c r="KT804" i="4"/>
  <c r="KU797" i="4"/>
  <c r="KT805" i="4"/>
  <c r="KT792" i="4"/>
  <c r="KT793" i="4"/>
  <c r="KT799" i="4"/>
  <c r="OF807" i="4"/>
  <c r="OF793" i="4"/>
  <c r="OH796" i="4"/>
  <c r="OF806" i="4"/>
  <c r="KT796" i="4"/>
  <c r="KU798" i="4"/>
  <c r="KT790" i="4"/>
  <c r="KV796" i="4"/>
  <c r="KJ813" i="4"/>
  <c r="KR813" i="4" s="1"/>
  <c r="KF813" i="4"/>
  <c r="KN813" i="4" s="1"/>
  <c r="NV812" i="4"/>
  <c r="OD812" i="4" s="1"/>
  <c r="NR812" i="4"/>
  <c r="NZ812" i="4" s="1"/>
  <c r="OF792" i="4"/>
  <c r="KU796" i="4"/>
  <c r="OH799" i="4"/>
  <c r="KH810" i="4"/>
  <c r="KP810" i="4" s="1"/>
  <c r="KD810" i="4"/>
  <c r="KL810" i="4" s="1"/>
  <c r="KE812" i="4"/>
  <c r="KM812" i="4" s="1"/>
  <c r="KI812" i="4"/>
  <c r="KQ812" i="4" s="1"/>
  <c r="NV813" i="4"/>
  <c r="OD813" i="4" s="1"/>
  <c r="NR813" i="4"/>
  <c r="NZ813" i="4" s="1"/>
  <c r="KE810" i="4"/>
  <c r="KM810" i="4" s="1"/>
  <c r="KI810" i="4"/>
  <c r="KQ810" i="4" s="1"/>
  <c r="NT810" i="4"/>
  <c r="OB810" i="4" s="1"/>
  <c r="NP810" i="4"/>
  <c r="NX810" i="4" s="1"/>
  <c r="OH797" i="4"/>
  <c r="KT806" i="4"/>
  <c r="OF796" i="4"/>
  <c r="OF799" i="4"/>
  <c r="NT813" i="4"/>
  <c r="OB813" i="4" s="1"/>
  <c r="NP813" i="4"/>
  <c r="NX813" i="4" s="1"/>
  <c r="KI811" i="4"/>
  <c r="KQ811" i="4" s="1"/>
  <c r="KE811" i="4"/>
  <c r="KM811" i="4" s="1"/>
  <c r="KJ810" i="4"/>
  <c r="KR810" i="4" s="1"/>
  <c r="KF810" i="4"/>
  <c r="KN810" i="4" s="1"/>
  <c r="KH811" i="4"/>
  <c r="KP811" i="4" s="1"/>
  <c r="KD811" i="4"/>
  <c r="KL811" i="4" s="1"/>
  <c r="NU812" i="4"/>
  <c r="OC812" i="4" s="1"/>
  <c r="NQ812" i="4"/>
  <c r="NY812" i="4" s="1"/>
  <c r="KV799" i="4"/>
  <c r="OG798" i="4"/>
  <c r="OF798" i="4"/>
  <c r="NU811" i="4"/>
  <c r="OC811" i="4" s="1"/>
  <c r="NQ811" i="4"/>
  <c r="NY811" i="4" s="1"/>
  <c r="KJ811" i="4"/>
  <c r="KR811" i="4" s="1"/>
  <c r="KF811" i="4"/>
  <c r="KN811" i="4" s="1"/>
  <c r="NV810" i="4"/>
  <c r="OD810" i="4" s="1"/>
  <c r="NR810" i="4"/>
  <c r="NZ810" i="4" s="1"/>
  <c r="KH812" i="4"/>
  <c r="KP812" i="4" s="1"/>
  <c r="KD812" i="4"/>
  <c r="KL812" i="4" s="1"/>
  <c r="NU810" i="4"/>
  <c r="OC810" i="4" s="1"/>
  <c r="NQ810" i="4"/>
  <c r="NY810" i="4" s="1"/>
  <c r="OF805" i="4"/>
  <c r="NU813" i="4"/>
  <c r="OC813" i="4" s="1"/>
  <c r="NQ813" i="4"/>
  <c r="NY813" i="4" s="1"/>
  <c r="KF812" i="4"/>
  <c r="KN812" i="4" s="1"/>
  <c r="KJ812" i="4"/>
  <c r="KR812" i="4" s="1"/>
  <c r="NT811" i="4"/>
  <c r="OB811" i="4" s="1"/>
  <c r="NP811" i="4"/>
  <c r="NX811" i="4" s="1"/>
  <c r="KV798" i="4"/>
  <c r="KT797" i="4"/>
  <c r="KV797" i="4"/>
  <c r="KD813" i="4"/>
  <c r="KL813" i="4" s="1"/>
  <c r="KH813" i="4"/>
  <c r="KP813" i="4" s="1"/>
  <c r="NV811" i="4"/>
  <c r="OD811" i="4" s="1"/>
  <c r="NR811" i="4"/>
  <c r="NZ811" i="4" s="1"/>
  <c r="KE813" i="4"/>
  <c r="KM813" i="4" s="1"/>
  <c r="KI813" i="4"/>
  <c r="KQ813" i="4" s="1"/>
  <c r="NT812" i="4"/>
  <c r="OB812" i="4" s="1"/>
  <c r="NP812" i="4"/>
  <c r="NX812" i="4" s="1"/>
  <c r="KU799" i="4"/>
  <c r="OB804" i="4" a="1"/>
  <c r="OB804" i="4"/>
  <c r="OF804" i="4" s="1"/>
  <c r="KT791" i="4"/>
  <c r="PV3168" i="1"/>
  <c r="PV3169" i="1"/>
  <c r="PV3167" i="1"/>
  <c r="PV3176" i="1" s="1" a="1"/>
  <c r="EI2187" i="1"/>
  <c r="EI2188" i="1"/>
  <c r="EI2189" i="1"/>
  <c r="FT2196" i="1" a="1"/>
  <c r="FC2193" i="1"/>
  <c r="FC2194" i="1"/>
  <c r="FC2192" i="1"/>
  <c r="EZ2196" i="1" s="1" a="1"/>
  <c r="QH3177" i="1"/>
  <c r="QH3176" i="1"/>
  <c r="QH3181" i="1" s="1" a="1"/>
  <c r="QH3178" i="1"/>
  <c r="FD2193" i="1"/>
  <c r="FD2192" i="1"/>
  <c r="FD2194" i="1"/>
  <c r="BI2498" i="2" l="1" a="1"/>
  <c r="EC2498" i="2" a="1"/>
  <c r="DS2492" i="2" a="1"/>
  <c r="GK2492" i="2" a="1"/>
  <c r="IE2498" i="2" a="1"/>
  <c r="CS2501" i="2"/>
  <c r="CS2499" i="2"/>
  <c r="CS2498" i="2"/>
  <c r="CS2500" i="2"/>
  <c r="HU2495" i="2"/>
  <c r="HU2493" i="2"/>
  <c r="HU2492" i="2"/>
  <c r="HU2498" i="2" s="1" a="1"/>
  <c r="HU2494" i="2"/>
  <c r="JE2492" i="2" a="1"/>
  <c r="GA2501" i="2"/>
  <c r="GA2500" i="2"/>
  <c r="GA2499" i="2"/>
  <c r="GA2498" i="2"/>
  <c r="DI2509" i="2"/>
  <c r="DI2510" i="2"/>
  <c r="DI2508" i="2"/>
  <c r="BY2495" i="2"/>
  <c r="BY2494" i="2"/>
  <c r="BY2493" i="2"/>
  <c r="BY2492" i="2"/>
  <c r="AY2492" i="2" a="1"/>
  <c r="DK2500" i="2"/>
  <c r="DK2498" i="2"/>
  <c r="DK2501" i="2"/>
  <c r="DK2499" i="2"/>
  <c r="GU2508" i="2" a="1"/>
  <c r="GW2498" i="2" a="1"/>
  <c r="GV2503" i="2" a="1"/>
  <c r="HK2492" i="2" a="1"/>
  <c r="CI2492" i="2" a="1"/>
  <c r="DK2505" i="2"/>
  <c r="DK2504" i="2"/>
  <c r="DJ2504" i="2"/>
  <c r="DL2503" i="2"/>
  <c r="DK2506" i="2"/>
  <c r="DK2503" i="2"/>
  <c r="DJ2503" i="2"/>
  <c r="DL2506" i="2"/>
  <c r="DJ2506" i="2"/>
  <c r="DL2504" i="2"/>
  <c r="DJ2505" i="2"/>
  <c r="DL2505" i="2"/>
  <c r="AP2503" i="2" a="1"/>
  <c r="AO2508" i="2" a="1"/>
  <c r="AQ2498" i="2" a="1"/>
  <c r="JO2501" i="2"/>
  <c r="JO2500" i="2"/>
  <c r="JO2499" i="2"/>
  <c r="JO2498" i="2"/>
  <c r="OH811" i="4"/>
  <c r="KU813" i="4"/>
  <c r="OG813" i="4"/>
  <c r="OF813" i="4"/>
  <c r="OH810" i="4"/>
  <c r="OH812" i="4"/>
  <c r="KT812" i="4"/>
  <c r="KT811" i="4"/>
  <c r="OF810" i="4"/>
  <c r="KV811" i="4"/>
  <c r="KU810" i="4"/>
  <c r="KV813" i="4"/>
  <c r="KV812" i="4"/>
  <c r="OG810" i="4"/>
  <c r="OF812" i="4"/>
  <c r="OF811" i="4"/>
  <c r="KT810" i="4"/>
  <c r="OG811" i="4"/>
  <c r="KU812" i="4"/>
  <c r="KT813" i="4"/>
  <c r="OG812" i="4"/>
  <c r="KV810" i="4"/>
  <c r="KU811" i="4"/>
  <c r="OH813" i="4"/>
  <c r="FT2198" i="1"/>
  <c r="FT2197" i="1"/>
  <c r="FT2196" i="1"/>
  <c r="FT2201" i="1" s="1" a="1"/>
  <c r="EZ2198" i="1"/>
  <c r="EZ2197" i="1"/>
  <c r="EZ2196" i="1"/>
  <c r="EZ2201" i="1" s="1" a="1"/>
  <c r="EI2192" i="1" a="1"/>
  <c r="EF2192" i="1" a="1"/>
  <c r="EF2192" i="1" s="1"/>
  <c r="EJ2192" i="1" s="1" a="1"/>
  <c r="QH3181" i="1"/>
  <c r="QH3183" i="1"/>
  <c r="QH3182" i="1"/>
  <c r="PV3176" i="1"/>
  <c r="PV3181" i="1" s="1" a="1"/>
  <c r="PV3178" i="1"/>
  <c r="PV3177" i="1"/>
  <c r="AR2504" i="2" l="1"/>
  <c r="AQ2503" i="2"/>
  <c r="AR2505" i="2"/>
  <c r="AP2503" i="2"/>
  <c r="AR2506" i="2"/>
  <c r="AP2506" i="2"/>
  <c r="AQ2505" i="2"/>
  <c r="AP2505" i="2"/>
  <c r="AR2503" i="2"/>
  <c r="AQ2506" i="2"/>
  <c r="AQ2504" i="2"/>
  <c r="AP2504" i="2"/>
  <c r="HK2494" i="2"/>
  <c r="HK2493" i="2"/>
  <c r="HK2492" i="2"/>
  <c r="HK2495" i="2"/>
  <c r="GV2506" i="2"/>
  <c r="GV2505" i="2"/>
  <c r="GX2504" i="2"/>
  <c r="GW2504" i="2"/>
  <c r="GV2503" i="2"/>
  <c r="GX2506" i="2"/>
  <c r="GW2506" i="2"/>
  <c r="GW2505" i="2"/>
  <c r="GV2504" i="2"/>
  <c r="GX2503" i="2"/>
  <c r="GX2505" i="2"/>
  <c r="GW2503" i="2"/>
  <c r="GW2501" i="2"/>
  <c r="GW2500" i="2"/>
  <c r="GW2499" i="2"/>
  <c r="GW2498" i="2"/>
  <c r="CU2498" i="2" a="1"/>
  <c r="CT2503" i="2" a="1"/>
  <c r="CS2508" i="2" a="1"/>
  <c r="GU2508" i="2"/>
  <c r="GU2510" i="2"/>
  <c r="GU2509" i="2"/>
  <c r="JP2503" i="2" a="1"/>
  <c r="JQ2498" i="2" a="1"/>
  <c r="JO2508" i="2" a="1"/>
  <c r="GB2503" i="2" a="1"/>
  <c r="GA2508" i="2" a="1"/>
  <c r="GC2498" i="2" a="1"/>
  <c r="HU2501" i="2"/>
  <c r="HU2498" i="2"/>
  <c r="HU2500" i="2"/>
  <c r="HU2499" i="2"/>
  <c r="IE2501" i="2"/>
  <c r="IE2500" i="2"/>
  <c r="IE2499" i="2"/>
  <c r="IE2498" i="2"/>
  <c r="GK2495" i="2"/>
  <c r="GK2492" i="2"/>
  <c r="GK2493" i="2"/>
  <c r="GK2494" i="2"/>
  <c r="DS2495" i="2"/>
  <c r="DS2494" i="2"/>
  <c r="DS2493" i="2"/>
  <c r="DS2492" i="2"/>
  <c r="AQ2500" i="2"/>
  <c r="AQ2499" i="2"/>
  <c r="AQ2501" i="2"/>
  <c r="AQ2498" i="2"/>
  <c r="AY2495" i="2"/>
  <c r="AY2493" i="2"/>
  <c r="AY2492" i="2"/>
  <c r="AY2494" i="2"/>
  <c r="JE2492" i="2"/>
  <c r="JE2493" i="2"/>
  <c r="JE2494" i="2"/>
  <c r="JE2495" i="2"/>
  <c r="EC2501" i="2"/>
  <c r="EC2499" i="2"/>
  <c r="EC2498" i="2"/>
  <c r="EC2500" i="2"/>
  <c r="CI2492" i="2"/>
  <c r="CI2493" i="2"/>
  <c r="CI2494" i="2"/>
  <c r="CI2495" i="2"/>
  <c r="AO2509" i="2"/>
  <c r="AO2510" i="2"/>
  <c r="AO2508" i="2"/>
  <c r="BY2498" i="2" a="1"/>
  <c r="BI2501" i="2"/>
  <c r="BI2499" i="2"/>
  <c r="BI2498" i="2"/>
  <c r="BI2500" i="2"/>
  <c r="QH3185" i="1" a="1"/>
  <c r="EJ2194" i="1"/>
  <c r="EJ2192" i="1"/>
  <c r="EJ2193" i="1"/>
  <c r="EZ2202" i="1"/>
  <c r="EZ2203" i="1"/>
  <c r="EZ2201" i="1"/>
  <c r="EI2194" i="1"/>
  <c r="EI2192" i="1"/>
  <c r="EI2193" i="1"/>
  <c r="FT2203" i="1"/>
  <c r="FT2202" i="1"/>
  <c r="FT2201" i="1"/>
  <c r="PV3182" i="1"/>
  <c r="PV3183" i="1"/>
  <c r="PV3181" i="1"/>
  <c r="PV3185" i="1" s="1" a="1"/>
  <c r="JE2498" i="2" l="1" a="1"/>
  <c r="CT2506" i="2"/>
  <c r="CT2505" i="2"/>
  <c r="CV2504" i="2"/>
  <c r="CU2504" i="2"/>
  <c r="CT2503" i="2"/>
  <c r="CV2505" i="2"/>
  <c r="CU2505" i="2"/>
  <c r="CT2504" i="2"/>
  <c r="CV2503" i="2"/>
  <c r="CU2503" i="2"/>
  <c r="CU2506" i="2"/>
  <c r="CV2506" i="2"/>
  <c r="GC2501" i="2"/>
  <c r="GC2500" i="2"/>
  <c r="GC2499" i="2"/>
  <c r="GC2498" i="2"/>
  <c r="GA2509" i="2"/>
  <c r="GA2508" i="2"/>
  <c r="GA2510" i="2"/>
  <c r="GD2506" i="2"/>
  <c r="GD2505" i="2"/>
  <c r="GC2505" i="2"/>
  <c r="GB2505" i="2"/>
  <c r="GD2503" i="2"/>
  <c r="GC2503" i="2"/>
  <c r="GB2503" i="2"/>
  <c r="GC2506" i="2"/>
  <c r="GB2506" i="2"/>
  <c r="GB2504" i="2"/>
  <c r="GC2504" i="2"/>
  <c r="GD2504" i="2"/>
  <c r="JQ2501" i="2"/>
  <c r="JQ2500" i="2"/>
  <c r="JQ2499" i="2"/>
  <c r="JQ2498" i="2"/>
  <c r="CU2501" i="2"/>
  <c r="CU2500" i="2"/>
  <c r="CU2498" i="2"/>
  <c r="CU2499" i="2"/>
  <c r="GK2498" i="2" a="1"/>
  <c r="JP2506" i="2"/>
  <c r="JP2505" i="2"/>
  <c r="JR2504" i="2"/>
  <c r="JQ2504" i="2"/>
  <c r="JP2503" i="2"/>
  <c r="JR2506" i="2"/>
  <c r="JR2505" i="2"/>
  <c r="JQ2505" i="2"/>
  <c r="JP2504" i="2"/>
  <c r="JQ2506" i="2"/>
  <c r="JQ2503" i="2"/>
  <c r="JR2503" i="2"/>
  <c r="CS2508" i="2"/>
  <c r="CS2510" i="2"/>
  <c r="CS2509" i="2"/>
  <c r="JO2508" i="2"/>
  <c r="JO2510" i="2"/>
  <c r="JO2509" i="2"/>
  <c r="HK2498" i="2" a="1"/>
  <c r="HV2503" i="2" a="1"/>
  <c r="HU2508" i="2" a="1"/>
  <c r="HW2498" i="2" a="1"/>
  <c r="AY2498" i="2" a="1"/>
  <c r="CI2498" i="2" a="1"/>
  <c r="IF2503" i="2" a="1"/>
  <c r="IE2508" i="2" a="1"/>
  <c r="IG2498" i="2" a="1"/>
  <c r="BJ2503" i="2" a="1"/>
  <c r="BI2508" i="2" a="1"/>
  <c r="BK2498" i="2" a="1"/>
  <c r="ED2503" i="2" a="1"/>
  <c r="EE2498" i="2" a="1"/>
  <c r="EC2508" i="2" a="1"/>
  <c r="BY2499" i="2"/>
  <c r="BY2498" i="2"/>
  <c r="BY2501" i="2"/>
  <c r="BY2500" i="2"/>
  <c r="DS2498" i="2" a="1"/>
  <c r="EF2196" i="1" a="1"/>
  <c r="PV3187" i="1"/>
  <c r="PV3186" i="1"/>
  <c r="PV3185" i="1"/>
  <c r="PV3190" i="1" s="1" a="1"/>
  <c r="EZ2212" i="1" a="1"/>
  <c r="EU2210" i="1" a="1"/>
  <c r="FT2212" i="1" a="1"/>
  <c r="FO2210" i="1" a="1"/>
  <c r="QH3187" i="1"/>
  <c r="QH3186" i="1"/>
  <c r="QH3185" i="1"/>
  <c r="QH3190" i="1" s="1" a="1"/>
  <c r="IF2504" i="2" l="1"/>
  <c r="IF2503" i="2"/>
  <c r="IH2506" i="2"/>
  <c r="IG2506" i="2"/>
  <c r="IF2505" i="2"/>
  <c r="IF2506" i="2"/>
  <c r="IH2505" i="2"/>
  <c r="IG2505" i="2"/>
  <c r="IG2504" i="2"/>
  <c r="IH2503" i="2"/>
  <c r="IG2503" i="2"/>
  <c r="IH2504" i="2"/>
  <c r="IE2508" i="2"/>
  <c r="IE2509" i="2"/>
  <c r="IE2510" i="2"/>
  <c r="CI2501" i="2"/>
  <c r="CI2498" i="2"/>
  <c r="CI2500" i="2"/>
  <c r="CI2499" i="2"/>
  <c r="AY2501" i="2"/>
  <c r="AY2498" i="2"/>
  <c r="AY2499" i="2"/>
  <c r="AY2500" i="2"/>
  <c r="HU2510" i="2"/>
  <c r="HU2509" i="2"/>
  <c r="HU2508" i="2"/>
  <c r="HX2504" i="2"/>
  <c r="HX2503" i="2"/>
  <c r="HW2503" i="2"/>
  <c r="HV2503" i="2"/>
  <c r="HX2505" i="2"/>
  <c r="HW2506" i="2"/>
  <c r="HV2506" i="2"/>
  <c r="HW2505" i="2"/>
  <c r="HV2504" i="2"/>
  <c r="HX2506" i="2"/>
  <c r="HW2504" i="2"/>
  <c r="HV2505" i="2"/>
  <c r="HW2501" i="2"/>
  <c r="HW2500" i="2"/>
  <c r="HW2498" i="2"/>
  <c r="HW2499" i="2"/>
  <c r="DS2501" i="2"/>
  <c r="DS2498" i="2"/>
  <c r="DS2500" i="2"/>
  <c r="DS2499" i="2"/>
  <c r="GK2501" i="2"/>
  <c r="GK2500" i="2"/>
  <c r="GK2498" i="2"/>
  <c r="GK2499" i="2"/>
  <c r="EE2501" i="2"/>
  <c r="EE2500" i="2"/>
  <c r="EE2498" i="2"/>
  <c r="EE2499" i="2"/>
  <c r="BK2501" i="2"/>
  <c r="BK2500" i="2"/>
  <c r="BK2499" i="2"/>
  <c r="BK2498" i="2"/>
  <c r="EP2498" i="2" s="1" a="1"/>
  <c r="HK2501" i="2"/>
  <c r="HK2499" i="2"/>
  <c r="HK2498" i="2"/>
  <c r="HK2500" i="2"/>
  <c r="BZ2503" i="2" a="1"/>
  <c r="CA2498" i="2" a="1"/>
  <c r="BY2508" i="2" a="1"/>
  <c r="BI2508" i="2"/>
  <c r="BI2510" i="2"/>
  <c r="BI2509" i="2"/>
  <c r="EC2508" i="2"/>
  <c r="EC2510" i="2"/>
  <c r="EC2509" i="2"/>
  <c r="BJ2504" i="2"/>
  <c r="BJ2503" i="2"/>
  <c r="BL2506" i="2"/>
  <c r="BJ2505" i="2"/>
  <c r="BJ2506" i="2"/>
  <c r="BL2505" i="2"/>
  <c r="BK2505" i="2"/>
  <c r="BL2504" i="2"/>
  <c r="BK2504" i="2"/>
  <c r="BK2503" i="2"/>
  <c r="BK2506" i="2"/>
  <c r="BL2503" i="2"/>
  <c r="ED2504" i="2"/>
  <c r="ED2503" i="2"/>
  <c r="EF2506" i="2"/>
  <c r="EE2506" i="2"/>
  <c r="ED2505" i="2"/>
  <c r="ED2506" i="2"/>
  <c r="EF2505" i="2"/>
  <c r="EE2505" i="2"/>
  <c r="EF2504" i="2"/>
  <c r="EF2503" i="2"/>
  <c r="EE2503" i="2"/>
  <c r="EE2504" i="2"/>
  <c r="IG2501" i="2"/>
  <c r="IG2500" i="2"/>
  <c r="IG2499" i="2"/>
  <c r="IG2498" i="2"/>
  <c r="KB2498" i="2" s="1" a="1"/>
  <c r="JE2501" i="2"/>
  <c r="JE2498" i="2"/>
  <c r="JE2499" i="2"/>
  <c r="JE2500" i="2"/>
  <c r="FO2212" i="1"/>
  <c r="FO2211" i="1"/>
  <c r="FO2210" i="1"/>
  <c r="FT2214" i="1"/>
  <c r="FT2213" i="1"/>
  <c r="FT2212" i="1"/>
  <c r="FT2240" i="1" s="1" a="1"/>
  <c r="EU2211" i="1"/>
  <c r="EU2212" i="1"/>
  <c r="EU2210" i="1"/>
  <c r="EZ2213" i="1"/>
  <c r="EZ2212" i="1"/>
  <c r="EZ2240" i="1" s="1" a="1"/>
  <c r="EZ2214" i="1"/>
  <c r="PV3192" i="1"/>
  <c r="PV3191" i="1"/>
  <c r="PV3190" i="1"/>
  <c r="PV3197" i="1" s="1" a="1"/>
  <c r="QH3192" i="1"/>
  <c r="QH3191" i="1"/>
  <c r="QH3190" i="1"/>
  <c r="QH3197" i="1" s="1" a="1"/>
  <c r="EF2197" i="1"/>
  <c r="EF2198" i="1"/>
  <c r="EF2196" i="1"/>
  <c r="EF2201" i="1" s="1" a="1"/>
  <c r="DU2498" i="2" l="1" a="1"/>
  <c r="DT2503" i="2" a="1"/>
  <c r="DS2508" i="2" a="1"/>
  <c r="AY2508" i="2" a="1"/>
  <c r="BA2498" i="2" a="1"/>
  <c r="AZ2503" i="2" a="1"/>
  <c r="BY2509" i="2"/>
  <c r="BY2510" i="2"/>
  <c r="BY2508" i="2"/>
  <c r="KB2501" i="2"/>
  <c r="KB2499" i="2"/>
  <c r="KB2498" i="2"/>
  <c r="KB2500" i="2"/>
  <c r="CA2500" i="2"/>
  <c r="CA2498" i="2"/>
  <c r="CA2501" i="2"/>
  <c r="CA2499" i="2"/>
  <c r="CJ2503" i="2" a="1"/>
  <c r="CK2498" i="2" a="1"/>
  <c r="CI2508" i="2" a="1"/>
  <c r="EP2501" i="2"/>
  <c r="EP2499" i="2"/>
  <c r="EP2498" i="2"/>
  <c r="EP2500" i="2"/>
  <c r="CA2503" i="2"/>
  <c r="CA2506" i="2"/>
  <c r="BZ2506" i="2"/>
  <c r="CA2504" i="2"/>
  <c r="BZ2503" i="2"/>
  <c r="CB2505" i="2"/>
  <c r="CA2505" i="2"/>
  <c r="BZ2505" i="2"/>
  <c r="CB2503" i="2"/>
  <c r="CB2506" i="2"/>
  <c r="CB2504" i="2"/>
  <c r="BZ2504" i="2"/>
  <c r="EP2503" i="2" a="1"/>
  <c r="HM2498" i="2" a="1"/>
  <c r="HL2503" i="2" a="1"/>
  <c r="HK2508" i="2" a="1"/>
  <c r="GM2498" i="2" a="1"/>
  <c r="GK2508" i="2" a="1"/>
  <c r="GL2503" i="2" a="1"/>
  <c r="KB2503" i="2" a="1"/>
  <c r="JF2503" i="2" a="1"/>
  <c r="JG2498" i="2" a="1"/>
  <c r="JE2508" i="2" a="1"/>
  <c r="EF2203" i="1"/>
  <c r="EF2202" i="1"/>
  <c r="EF2201" i="1"/>
  <c r="EZ2242" i="1"/>
  <c r="EZ2241" i="1"/>
  <c r="EZ2240" i="1"/>
  <c r="EZ2249" i="1" s="1" a="1"/>
  <c r="PV3198" i="1"/>
  <c r="PV3197" i="1"/>
  <c r="PV3206" i="1" s="1" a="1"/>
  <c r="PV3199" i="1"/>
  <c r="FT2242" i="1"/>
  <c r="FT2241" i="1"/>
  <c r="FT2240" i="1"/>
  <c r="FT2249" i="1" s="1" a="1"/>
  <c r="QH3199" i="1"/>
  <c r="QH3198" i="1"/>
  <c r="QH3197" i="1"/>
  <c r="QH3206" i="1" s="1" a="1"/>
  <c r="JE2510" i="2" l="1"/>
  <c r="JE2509" i="2"/>
  <c r="JE2508" i="2"/>
  <c r="JG2501" i="2"/>
  <c r="JG2500" i="2"/>
  <c r="JG2498" i="2"/>
  <c r="JG2499" i="2"/>
  <c r="CI2510" i="2"/>
  <c r="CI2509" i="2"/>
  <c r="CI2508" i="2"/>
  <c r="EZ2549" i="2" s="1" a="1"/>
  <c r="GM2506" i="2"/>
  <c r="GM2505" i="2"/>
  <c r="GL2505" i="2"/>
  <c r="GN2504" i="2"/>
  <c r="GM2503" i="2"/>
  <c r="GL2506" i="2"/>
  <c r="GN2505" i="2"/>
  <c r="GM2504" i="2"/>
  <c r="GL2504" i="2"/>
  <c r="GN2503" i="2"/>
  <c r="GN2506" i="2"/>
  <c r="GL2503" i="2"/>
  <c r="JX2503" i="2" s="1" a="1"/>
  <c r="CK2501" i="2"/>
  <c r="CK2498" i="2"/>
  <c r="CK2500" i="2"/>
  <c r="CK2499" i="2"/>
  <c r="GK2510" i="2"/>
  <c r="GK2509" i="2"/>
  <c r="GK2508" i="2"/>
  <c r="CL2506" i="2"/>
  <c r="CL2505" i="2"/>
  <c r="CK2505" i="2"/>
  <c r="CJ2505" i="2"/>
  <c r="CL2503" i="2"/>
  <c r="CK2506" i="2"/>
  <c r="CJ2506" i="2"/>
  <c r="CL2504" i="2"/>
  <c r="CJ2504" i="2"/>
  <c r="CK2503" i="2"/>
  <c r="CJ2503" i="2"/>
  <c r="CK2504" i="2"/>
  <c r="BA2504" i="2"/>
  <c r="BA2503" i="2"/>
  <c r="AZ2503" i="2"/>
  <c r="BA2505" i="2"/>
  <c r="BB2504" i="2"/>
  <c r="AZ2504" i="2"/>
  <c r="BB2503" i="2"/>
  <c r="BB2506" i="2"/>
  <c r="BA2506" i="2"/>
  <c r="AZ2505" i="2"/>
  <c r="AZ2506" i="2"/>
  <c r="BB2505" i="2"/>
  <c r="KB2505" i="2"/>
  <c r="KB2504" i="2"/>
  <c r="KD2503" i="2"/>
  <c r="KC2503" i="2"/>
  <c r="KB2506" i="2"/>
  <c r="KC2506" i="2"/>
  <c r="KD2505" i="2"/>
  <c r="KC2505" i="2"/>
  <c r="KB2503" i="2"/>
  <c r="KD2506" i="2"/>
  <c r="KD2504" i="2"/>
  <c r="KC2504" i="2"/>
  <c r="GM2499" i="2"/>
  <c r="GM2498" i="2"/>
  <c r="GM2500" i="2"/>
  <c r="GM2501" i="2"/>
  <c r="EH2503" i="2" a="1"/>
  <c r="BA2499" i="2"/>
  <c r="BA2500" i="2"/>
  <c r="BA2498" i="2"/>
  <c r="BA2501" i="2"/>
  <c r="HK2509" i="2"/>
  <c r="HK2510" i="2"/>
  <c r="HK2508" i="2"/>
  <c r="AY2510" i="2"/>
  <c r="AY2509" i="2"/>
  <c r="AY2508" i="2"/>
  <c r="EN2549" i="2" s="1" a="1"/>
  <c r="EH2498" i="2" a="1"/>
  <c r="DS2510" i="2"/>
  <c r="DS2509" i="2"/>
  <c r="DS2508" i="2"/>
  <c r="HM2500" i="2"/>
  <c r="HM2499" i="2"/>
  <c r="HM2498" i="2"/>
  <c r="HM2501" i="2"/>
  <c r="DV2504" i="2"/>
  <c r="DV2503" i="2"/>
  <c r="DU2503" i="2"/>
  <c r="DT2503" i="2"/>
  <c r="DV2505" i="2"/>
  <c r="DV2506" i="2"/>
  <c r="DU2506" i="2"/>
  <c r="DU2505" i="2"/>
  <c r="DT2505" i="2"/>
  <c r="DU2504" i="2"/>
  <c r="DT2506" i="2"/>
  <c r="DT2504" i="2"/>
  <c r="JH2506" i="2"/>
  <c r="JH2505" i="2"/>
  <c r="JG2505" i="2"/>
  <c r="JF2505" i="2"/>
  <c r="JH2503" i="2"/>
  <c r="JF2504" i="2"/>
  <c r="JG2503" i="2"/>
  <c r="JF2503" i="2"/>
  <c r="JG2506" i="2"/>
  <c r="JG2504" i="2"/>
  <c r="JF2506" i="2"/>
  <c r="JH2504" i="2"/>
  <c r="HM2505" i="2"/>
  <c r="HM2504" i="2"/>
  <c r="HL2504" i="2"/>
  <c r="HN2503" i="2"/>
  <c r="HM2506" i="2"/>
  <c r="HL2505" i="2"/>
  <c r="HN2504" i="2"/>
  <c r="HM2503" i="2"/>
  <c r="HL2503" i="2"/>
  <c r="HN2505" i="2"/>
  <c r="HN2506" i="2"/>
  <c r="HL2506" i="2"/>
  <c r="EP2503" i="2"/>
  <c r="EP2506" i="2"/>
  <c r="ER2505" i="2"/>
  <c r="EQ2505" i="2"/>
  <c r="EP2504" i="2"/>
  <c r="ER2506" i="2"/>
  <c r="EQ2506" i="2"/>
  <c r="EP2505" i="2"/>
  <c r="EQ2504" i="2"/>
  <c r="ER2503" i="2"/>
  <c r="EQ2503" i="2"/>
  <c r="ER2504" i="2"/>
  <c r="DU2501" i="2"/>
  <c r="DU2498" i="2"/>
  <c r="DU2500" i="2"/>
  <c r="DU2499" i="2"/>
  <c r="FT2251" i="1"/>
  <c r="FT2250" i="1"/>
  <c r="FT2249" i="1"/>
  <c r="FT2254" i="1" s="1" a="1"/>
  <c r="EZ2249" i="1"/>
  <c r="EZ2251" i="1"/>
  <c r="EZ2250" i="1"/>
  <c r="QH3207" i="1"/>
  <c r="QH3206" i="1"/>
  <c r="QH3208" i="1"/>
  <c r="EA2210" i="1" a="1"/>
  <c r="EF2212" i="1" a="1"/>
  <c r="PV3208" i="1"/>
  <c r="PV3207" i="1"/>
  <c r="PV3206" i="1"/>
  <c r="QI3210" i="1" l="1" a="1"/>
  <c r="QL3211" i="1" s="1"/>
  <c r="EZ2551" i="2"/>
  <c r="EZ2550" i="2"/>
  <c r="EZ2549" i="2"/>
  <c r="EZ2554" i="2" s="1" a="1"/>
  <c r="EJ2503" i="2"/>
  <c r="EJ2506" i="2"/>
  <c r="EI2506" i="2"/>
  <c r="EH2506" i="2"/>
  <c r="EJ2504" i="2"/>
  <c r="EH2503" i="2"/>
  <c r="EJ2505" i="2"/>
  <c r="EI2505" i="2"/>
  <c r="EH2505" i="2"/>
  <c r="EI2503" i="2"/>
  <c r="EI2504" i="2"/>
  <c r="EH2504" i="2"/>
  <c r="EN2551" i="2"/>
  <c r="EN2550" i="2"/>
  <c r="EN2549" i="2"/>
  <c r="EN2554" i="2" s="1" a="1"/>
  <c r="JY2505" i="2"/>
  <c r="JY2504" i="2"/>
  <c r="JX2504" i="2"/>
  <c r="JZ2503" i="2"/>
  <c r="JY2506" i="2"/>
  <c r="JZ2506" i="2"/>
  <c r="JX2506" i="2"/>
  <c r="JZ2505" i="2"/>
  <c r="JX2505" i="2"/>
  <c r="JY2503" i="2"/>
  <c r="JX2503" i="2"/>
  <c r="JZ2504" i="2"/>
  <c r="EH2501" i="2"/>
  <c r="EH2500" i="2"/>
  <c r="EH2499" i="2"/>
  <c r="EH2498" i="2"/>
  <c r="JX2498" i="2" a="1"/>
  <c r="JT2498" i="2" a="1"/>
  <c r="EL2498" i="2" a="1"/>
  <c r="JT2503" i="2" a="1"/>
  <c r="EL2503" i="2" a="1"/>
  <c r="FL2549" i="2" a="1"/>
  <c r="EA2212" i="1"/>
  <c r="EA2211" i="1"/>
  <c r="EA2210" i="1"/>
  <c r="EZ2254" i="1" a="1"/>
  <c r="EF2214" i="1"/>
  <c r="EF2213" i="1"/>
  <c r="EF2212" i="1"/>
  <c r="EF2240" i="1" s="1" a="1"/>
  <c r="PW3210" i="1" a="1"/>
  <c r="FT2254" i="1"/>
  <c r="FT2256" i="1"/>
  <c r="FT2255" i="1"/>
  <c r="QI3212" i="1" l="1"/>
  <c r="QJ3212" i="1"/>
  <c r="QK3212" i="1"/>
  <c r="QL3212" i="1"/>
  <c r="QI3210" i="1"/>
  <c r="QK3210" i="1"/>
  <c r="QJ3210" i="1"/>
  <c r="QL3210" i="1"/>
  <c r="QI3211" i="1"/>
  <c r="QJ3211" i="1"/>
  <c r="QK3211" i="1"/>
  <c r="JT2501" i="2"/>
  <c r="JT2500" i="2"/>
  <c r="JT2499" i="2"/>
  <c r="JT2498" i="2"/>
  <c r="EN2556" i="2"/>
  <c r="EN2555" i="2"/>
  <c r="EN2554" i="2"/>
  <c r="EI2635" i="2" s="1" a="1"/>
  <c r="FL2549" i="2"/>
  <c r="FL2551" i="2"/>
  <c r="FL2550" i="2"/>
  <c r="EM2503" i="2"/>
  <c r="EM2506" i="2"/>
  <c r="EL2506" i="2"/>
  <c r="EN2505" i="2"/>
  <c r="EM2504" i="2"/>
  <c r="EL2505" i="2"/>
  <c r="EN2504" i="2"/>
  <c r="EL2504" i="2"/>
  <c r="EN2503" i="2"/>
  <c r="EL2503" i="2"/>
  <c r="EM2505" i="2"/>
  <c r="EN2506" i="2"/>
  <c r="EZ2556" i="2"/>
  <c r="EZ2555" i="2"/>
  <c r="EZ2554" i="2"/>
  <c r="JV2505" i="2"/>
  <c r="JV2504" i="2"/>
  <c r="JU2504" i="2"/>
  <c r="JT2504" i="2"/>
  <c r="JV2506" i="2"/>
  <c r="JT2505" i="2"/>
  <c r="JV2503" i="2"/>
  <c r="JU2503" i="2"/>
  <c r="JT2503" i="2"/>
  <c r="JU2505" i="2"/>
  <c r="JT2506" i="2"/>
  <c r="JU2506" i="2"/>
  <c r="JX2498" i="2"/>
  <c r="JX2499" i="2"/>
  <c r="JX2500" i="2"/>
  <c r="JX2501" i="2"/>
  <c r="EL2498" i="2"/>
  <c r="EL2499" i="2"/>
  <c r="EL2501" i="2"/>
  <c r="EL2500" i="2"/>
  <c r="FU2258" i="1" a="1"/>
  <c r="FV2254" i="1" a="1"/>
  <c r="FT2263" i="1" a="1"/>
  <c r="PY3210" i="1"/>
  <c r="PX3210" i="1"/>
  <c r="PW3210" i="1"/>
  <c r="PZ3212" i="1"/>
  <c r="PY3212" i="1"/>
  <c r="PX3212" i="1"/>
  <c r="PW3212" i="1"/>
  <c r="PZ3211" i="1"/>
  <c r="PY3211" i="1"/>
  <c r="PX3211" i="1"/>
  <c r="PW3211" i="1"/>
  <c r="PZ3210" i="1"/>
  <c r="EZ2256" i="1"/>
  <c r="EZ2255" i="1"/>
  <c r="EZ2254" i="1"/>
  <c r="EF2240" i="1"/>
  <c r="EF2249" i="1" s="1" a="1"/>
  <c r="EF2242" i="1"/>
  <c r="EF2241" i="1"/>
  <c r="FL2554" i="2" l="1" a="1"/>
  <c r="EI2637" i="2"/>
  <c r="EI2636" i="2"/>
  <c r="EI2635" i="2"/>
  <c r="FC2635" i="2" a="1"/>
  <c r="QN3210" i="1" a="1"/>
  <c r="EF2251" i="1"/>
  <c r="EF2250" i="1"/>
  <c r="EF2249" i="1"/>
  <c r="EF2254" i="1" s="1" a="1"/>
  <c r="FB2254" i="1" a="1"/>
  <c r="FA2258" i="1" a="1"/>
  <c r="EZ2263" i="1" a="1"/>
  <c r="FT2270" i="1"/>
  <c r="FT2269" i="1"/>
  <c r="FT2268" i="1"/>
  <c r="FT2267" i="1"/>
  <c r="FT2266" i="1"/>
  <c r="FT2265" i="1"/>
  <c r="FT2263" i="1"/>
  <c r="FT2264" i="1"/>
  <c r="FV2256" i="1"/>
  <c r="FV2255" i="1"/>
  <c r="FV2254" i="1"/>
  <c r="FU2260" i="1"/>
  <c r="FY2258" i="1"/>
  <c r="GB2259" i="1"/>
  <c r="FX2258" i="1"/>
  <c r="GA2259" i="1"/>
  <c r="FW2258" i="1"/>
  <c r="FZ2259" i="1"/>
  <c r="FV2258" i="1"/>
  <c r="FY2259" i="1"/>
  <c r="FU2258" i="1"/>
  <c r="GB2260" i="1"/>
  <c r="FX2259" i="1"/>
  <c r="GA2260" i="1"/>
  <c r="FW2259" i="1"/>
  <c r="FZ2260" i="1"/>
  <c r="FV2259" i="1"/>
  <c r="FX2260" i="1"/>
  <c r="GB2258" i="1"/>
  <c r="FY2260" i="1"/>
  <c r="FW2260" i="1"/>
  <c r="FV2260" i="1"/>
  <c r="FU2259" i="1"/>
  <c r="GA2258" i="1"/>
  <c r="FZ2258" i="1"/>
  <c r="EK2637" i="2" l="1" a="1"/>
  <c r="EK2637" i="2" s="1"/>
  <c r="EI2642" i="2" a="1"/>
  <c r="FC2635" i="2"/>
  <c r="FC2637" i="2"/>
  <c r="FC2636" i="2"/>
  <c r="FL2554" i="2"/>
  <c r="FL2556" i="2"/>
  <c r="FL2555" i="2"/>
  <c r="FB2254" i="1"/>
  <c r="FB2256" i="1"/>
  <c r="FB2255" i="1"/>
  <c r="EF2256" i="1"/>
  <c r="EF2255" i="1"/>
  <c r="EF2254" i="1"/>
  <c r="EZ2266" i="1"/>
  <c r="EZ2265" i="1"/>
  <c r="EZ2264" i="1"/>
  <c r="EZ2263" i="1"/>
  <c r="EZ2273" i="1" s="1" a="1"/>
  <c r="EZ2269" i="1"/>
  <c r="EZ2270" i="1"/>
  <c r="EZ2268" i="1"/>
  <c r="EZ2267" i="1"/>
  <c r="FC2260" i="1"/>
  <c r="FG2258" i="1"/>
  <c r="FB2260" i="1"/>
  <c r="FF2258" i="1"/>
  <c r="FA2260" i="1"/>
  <c r="FE2258" i="1"/>
  <c r="FH2259" i="1"/>
  <c r="FD2258" i="1"/>
  <c r="FG2259" i="1"/>
  <c r="FC2258" i="1"/>
  <c r="FF2259" i="1"/>
  <c r="FB2258" i="1"/>
  <c r="FE2259" i="1"/>
  <c r="FA2258" i="1"/>
  <c r="FH2260" i="1"/>
  <c r="FD2259" i="1"/>
  <c r="FF2260" i="1"/>
  <c r="FB2259" i="1"/>
  <c r="FG2260" i="1"/>
  <c r="FE2260" i="1"/>
  <c r="FD2260" i="1"/>
  <c r="FC2259" i="1"/>
  <c r="FA2259" i="1"/>
  <c r="FH2258" i="1"/>
  <c r="FT2273" i="1" a="1"/>
  <c r="QQ3212" i="1"/>
  <c r="QP3212" i="1"/>
  <c r="QO3212" i="1"/>
  <c r="QN3212" i="1"/>
  <c r="QQ3211" i="1"/>
  <c r="QP3211" i="1"/>
  <c r="QO3211" i="1"/>
  <c r="QN3211" i="1"/>
  <c r="QQ3210" i="1"/>
  <c r="QP3210" i="1"/>
  <c r="QO3210" i="1"/>
  <c r="QN3210" i="1"/>
  <c r="FW2635" i="2" l="1" a="1"/>
  <c r="FC2642" i="2" a="1"/>
  <c r="FE2637" i="2" a="1"/>
  <c r="FE2637" i="2" s="1"/>
  <c r="EI2644" i="2"/>
  <c r="EI2643" i="2"/>
  <c r="EI2642" i="2"/>
  <c r="FT2276" i="1"/>
  <c r="FT2275" i="1"/>
  <c r="FT2274" i="1"/>
  <c r="FT2273" i="1"/>
  <c r="FQ2289" i="1" s="1" a="1"/>
  <c r="FT2279" i="1"/>
  <c r="FT2280" i="1"/>
  <c r="FT2278" i="1"/>
  <c r="FT2277" i="1"/>
  <c r="FW2289" i="1" s="1" a="1"/>
  <c r="EZ2278" i="1"/>
  <c r="EZ2277" i="1"/>
  <c r="FC2289" i="1" s="1" a="1"/>
  <c r="EZ2276" i="1"/>
  <c r="EZ2275" i="1"/>
  <c r="EZ2274" i="1"/>
  <c r="EZ2273" i="1"/>
  <c r="EZ2280" i="1"/>
  <c r="EZ2279" i="1"/>
  <c r="EH2254" i="1" a="1"/>
  <c r="EG2258" i="1" a="1"/>
  <c r="EF2263" i="1" a="1"/>
  <c r="EI2647" i="2" l="1" a="1"/>
  <c r="EK2644" i="2" a="1"/>
  <c r="EK2644" i="2" s="1"/>
  <c r="FC2643" i="2"/>
  <c r="FC2642" i="2"/>
  <c r="FC2644" i="2"/>
  <c r="FW2637" i="2"/>
  <c r="FW2636" i="2"/>
  <c r="FW2635" i="2"/>
  <c r="EF2270" i="1"/>
  <c r="EF2269" i="1"/>
  <c r="EF2268" i="1"/>
  <c r="EF2267" i="1"/>
  <c r="EF2266" i="1"/>
  <c r="EF2265" i="1"/>
  <c r="EF2263" i="1"/>
  <c r="EF2264" i="1"/>
  <c r="FC2292" i="1"/>
  <c r="FC2291" i="1"/>
  <c r="FC2289" i="1"/>
  <c r="HU2321" i="1" s="1" a="1"/>
  <c r="FC2290" i="1"/>
  <c r="EH2256" i="1"/>
  <c r="EH2255" i="1"/>
  <c r="EH2254" i="1"/>
  <c r="GD2254" i="1" s="1" a="1"/>
  <c r="FW2290" i="1"/>
  <c r="FW2289" i="1"/>
  <c r="FW2292" i="1"/>
  <c r="FW2291" i="1"/>
  <c r="FQ2291" i="1"/>
  <c r="FQ2292" i="1"/>
  <c r="FQ2290" i="1"/>
  <c r="FQ2289" i="1"/>
  <c r="DS2321" i="1" s="1" a="1"/>
  <c r="EK2260" i="1"/>
  <c r="EG2259" i="1"/>
  <c r="EJ2260" i="1"/>
  <c r="EN2258" i="1"/>
  <c r="EI2260" i="1"/>
  <c r="EM2258" i="1"/>
  <c r="EH2260" i="1"/>
  <c r="EL2258" i="1"/>
  <c r="EG2260" i="1"/>
  <c r="EK2258" i="1"/>
  <c r="EN2259" i="1"/>
  <c r="EJ2258" i="1"/>
  <c r="EM2259" i="1"/>
  <c r="EI2258" i="1"/>
  <c r="EL2259" i="1"/>
  <c r="EH2258" i="1"/>
  <c r="EN2260" i="1"/>
  <c r="EJ2259" i="1"/>
  <c r="EM2260" i="1"/>
  <c r="EL2260" i="1"/>
  <c r="EK2259" i="1"/>
  <c r="EI2259" i="1"/>
  <c r="EH2259" i="1"/>
  <c r="EG2258" i="1"/>
  <c r="GD2258" i="1" s="1" a="1"/>
  <c r="EW2289" i="1" a="1"/>
  <c r="FW2642" i="2" l="1" a="1"/>
  <c r="FY2637" i="2" a="1"/>
  <c r="FY2637" i="2" s="1"/>
  <c r="GA2637" i="2" s="1" a="1"/>
  <c r="GA2637" i="2" s="1"/>
  <c r="FC2647" i="2" a="1"/>
  <c r="FE2644" i="2" a="1"/>
  <c r="FE2644" i="2" s="1"/>
  <c r="EI2647" i="2"/>
  <c r="EI2648" i="2"/>
  <c r="EI2649" i="2"/>
  <c r="GK2259" i="1"/>
  <c r="AO216" i="4" s="1"/>
  <c r="GG2258" i="1"/>
  <c r="AK215" i="4" s="1"/>
  <c r="GJ2259" i="1"/>
  <c r="AN216" i="4" s="1"/>
  <c r="GF2258" i="1"/>
  <c r="AJ215" i="4" s="1"/>
  <c r="GI2259" i="1"/>
  <c r="AM216" i="4" s="1"/>
  <c r="GE2258" i="1"/>
  <c r="AI215" i="4" s="1"/>
  <c r="GH2259" i="1"/>
  <c r="AL216" i="4" s="1"/>
  <c r="GD2258" i="1"/>
  <c r="AH215" i="4" s="1"/>
  <c r="GK2260" i="1"/>
  <c r="AO217" i="4" s="1"/>
  <c r="GG2259" i="1"/>
  <c r="AK216" i="4" s="1"/>
  <c r="GJ2260" i="1"/>
  <c r="AN217" i="4" s="1"/>
  <c r="GF2259" i="1"/>
  <c r="AJ216" i="4" s="1"/>
  <c r="GI2260" i="1"/>
  <c r="AM217" i="4" s="1"/>
  <c r="GE2259" i="1"/>
  <c r="AI216" i="4" s="1"/>
  <c r="GH2260" i="1"/>
  <c r="AL217" i="4" s="1"/>
  <c r="GD2259" i="1"/>
  <c r="AH216" i="4" s="1"/>
  <c r="GF2260" i="1"/>
  <c r="AJ217" i="4" s="1"/>
  <c r="GJ2258" i="1"/>
  <c r="AN215" i="4" s="1"/>
  <c r="GD2260" i="1"/>
  <c r="AH217" i="4" s="1"/>
  <c r="GK2258" i="1"/>
  <c r="AO215" i="4" s="1"/>
  <c r="GI2258" i="1"/>
  <c r="AM215" i="4" s="1"/>
  <c r="GH2258" i="1"/>
  <c r="AL215" i="4" s="1"/>
  <c r="GE2260" i="1"/>
  <c r="AI217" i="4" s="1"/>
  <c r="GG2260" i="1"/>
  <c r="AK217" i="4" s="1"/>
  <c r="HU2324" i="1"/>
  <c r="HU2323" i="1"/>
  <c r="HU2321" i="1"/>
  <c r="HU2322" i="1"/>
  <c r="EW2292" i="1"/>
  <c r="EW2291" i="1"/>
  <c r="EW2290" i="1"/>
  <c r="EW2289" i="1"/>
  <c r="CI2321" i="1" s="1" a="1"/>
  <c r="EF2273" i="1" a="1"/>
  <c r="DS2324" i="1"/>
  <c r="DS2323" i="1"/>
  <c r="DS2322" i="1"/>
  <c r="DS2321" i="1"/>
  <c r="JE2321" i="1" a="1"/>
  <c r="GD2256" i="1"/>
  <c r="AH211" i="4" s="1"/>
  <c r="GD2255" i="1"/>
  <c r="AH210" i="4" s="1"/>
  <c r="GD2254" i="1"/>
  <c r="AH209" i="4" s="1"/>
  <c r="EF2652" i="2" l="1" a="1"/>
  <c r="EF2652" i="2" s="1"/>
  <c r="EF2655" i="2" s="1"/>
  <c r="EF2658" i="2" s="1" a="1"/>
  <c r="EF2658" i="2" s="1"/>
  <c r="EF2661" i="2" s="1" a="1"/>
  <c r="EI2657" i="2" a="1"/>
  <c r="FC2649" i="2"/>
  <c r="FC2648" i="2"/>
  <c r="FC2647" i="2"/>
  <c r="FW2644" i="2"/>
  <c r="FW2643" i="2"/>
  <c r="FW2642" i="2"/>
  <c r="BS217" i="4"/>
  <c r="CK217" i="4" s="1"/>
  <c r="BJ217" i="4"/>
  <c r="CB217" i="4" s="1"/>
  <c r="BR215" i="4"/>
  <c r="CJ215" i="4" s="1"/>
  <c r="BI215" i="4"/>
  <c r="CA215" i="4" s="1"/>
  <c r="BY217" i="4"/>
  <c r="CQ217" i="4" s="1"/>
  <c r="BP217" i="4"/>
  <c r="CH217" i="4" s="1"/>
  <c r="BV216" i="4"/>
  <c r="CN216" i="4" s="1"/>
  <c r="BM216" i="4"/>
  <c r="CE216" i="4" s="1"/>
  <c r="BS215" i="4"/>
  <c r="CK215" i="4" s="1"/>
  <c r="BJ215" i="4"/>
  <c r="CB215" i="4" s="1"/>
  <c r="BV215" i="4"/>
  <c r="CN215" i="4" s="1"/>
  <c r="BM215" i="4"/>
  <c r="CE215" i="4" s="1"/>
  <c r="BW216" i="4"/>
  <c r="CO216" i="4" s="1"/>
  <c r="BN216" i="4"/>
  <c r="CF216" i="4" s="1"/>
  <c r="BX217" i="4"/>
  <c r="CP217" i="4" s="1"/>
  <c r="BO217" i="4"/>
  <c r="CG217" i="4" s="1"/>
  <c r="BY215" i="4"/>
  <c r="CQ215" i="4" s="1"/>
  <c r="BP215" i="4"/>
  <c r="CH215" i="4" s="1"/>
  <c r="BX215" i="4"/>
  <c r="CP215" i="4" s="1"/>
  <c r="BO215" i="4"/>
  <c r="CG215" i="4" s="1"/>
  <c r="BR210" i="4"/>
  <c r="CJ210" i="4" s="1"/>
  <c r="BI210" i="4"/>
  <c r="CA210" i="4" s="1"/>
  <c r="BR216" i="4"/>
  <c r="CJ216" i="4" s="1"/>
  <c r="BI216" i="4"/>
  <c r="CA216" i="4" s="1"/>
  <c r="BT215" i="4"/>
  <c r="CL215" i="4" s="1"/>
  <c r="BK215" i="4"/>
  <c r="CC215" i="4" s="1"/>
  <c r="BW215" i="4"/>
  <c r="CO215" i="4" s="1"/>
  <c r="BN215" i="4"/>
  <c r="CF215" i="4" s="1"/>
  <c r="BR217" i="4"/>
  <c r="CJ217" i="4" s="1"/>
  <c r="BI217" i="4"/>
  <c r="CA217" i="4" s="1"/>
  <c r="BR211" i="4"/>
  <c r="CJ211" i="4" s="1"/>
  <c r="BI211" i="4"/>
  <c r="CA211" i="4" s="1"/>
  <c r="BV217" i="4"/>
  <c r="CN217" i="4" s="1"/>
  <c r="BM217" i="4"/>
  <c r="CE217" i="4" s="1"/>
  <c r="BX216" i="4"/>
  <c r="CP216" i="4" s="1"/>
  <c r="BO216" i="4"/>
  <c r="CG216" i="4" s="1"/>
  <c r="BT216" i="4"/>
  <c r="CL216" i="4" s="1"/>
  <c r="BK216" i="4"/>
  <c r="CC216" i="4" s="1"/>
  <c r="BT217" i="4"/>
  <c r="CL217" i="4" s="1"/>
  <c r="BK217" i="4"/>
  <c r="CC217" i="4" s="1"/>
  <c r="BS216" i="4"/>
  <c r="CK216" i="4" s="1"/>
  <c r="BJ216" i="4"/>
  <c r="CB216" i="4" s="1"/>
  <c r="BU215" i="4"/>
  <c r="CM215" i="4" s="1"/>
  <c r="BL215" i="4"/>
  <c r="CD215" i="4" s="1"/>
  <c r="BU217" i="4"/>
  <c r="CM217" i="4" s="1"/>
  <c r="BL217" i="4"/>
  <c r="CD217" i="4" s="1"/>
  <c r="BU216" i="4"/>
  <c r="CM216" i="4" s="1"/>
  <c r="BL216" i="4"/>
  <c r="CD216" i="4" s="1"/>
  <c r="BR209" i="4"/>
  <c r="BI209" i="4"/>
  <c r="CA209" i="4" s="1"/>
  <c r="BW217" i="4"/>
  <c r="CO217" i="4" s="1"/>
  <c r="BN217" i="4"/>
  <c r="CF217" i="4" s="1"/>
  <c r="BY216" i="4"/>
  <c r="CQ216" i="4" s="1"/>
  <c r="BP216" i="4"/>
  <c r="CH216" i="4" s="1"/>
  <c r="CI2324" i="1"/>
  <c r="CI2323" i="1"/>
  <c r="CI2322" i="1"/>
  <c r="CI2321" i="1"/>
  <c r="EF2280" i="1"/>
  <c r="EF2279" i="1"/>
  <c r="EF2278" i="1"/>
  <c r="EF2277" i="1"/>
  <c r="EI2289" i="1" s="1" a="1"/>
  <c r="EF2276" i="1"/>
  <c r="EF2275" i="1"/>
  <c r="EF2274" i="1"/>
  <c r="EF2273" i="1"/>
  <c r="EC2289" i="1" s="1" a="1"/>
  <c r="HH2340" i="1" a="1"/>
  <c r="HH2340" i="1" s="1"/>
  <c r="HK2385" i="1" s="1"/>
  <c r="HL2337" i="1" a="1"/>
  <c r="HW2337" i="1" a="1"/>
  <c r="IH2337" i="1" a="1"/>
  <c r="ID2340" i="1" a="1"/>
  <c r="ID2340" i="1" s="1"/>
  <c r="IE2385" i="1" s="1"/>
  <c r="HS2340" i="1" a="1"/>
  <c r="HS2340" i="1" s="1"/>
  <c r="HU2385" i="1" s="1"/>
  <c r="JE2323" i="1"/>
  <c r="JE2321" i="1"/>
  <c r="JE2324" i="1"/>
  <c r="JE2322" i="1"/>
  <c r="EB2340" i="1" a="1"/>
  <c r="EB2340" i="1" s="1"/>
  <c r="EC2385" i="1" s="1"/>
  <c r="DJ2337" i="1" a="1"/>
  <c r="DU2337" i="1" a="1"/>
  <c r="EF2337" i="1" a="1"/>
  <c r="DF2340" i="1" a="1"/>
  <c r="DF2340" i="1" s="1"/>
  <c r="DI2385" i="1" s="1"/>
  <c r="DQ2340" i="1" a="1"/>
  <c r="DQ2340" i="1" s="1"/>
  <c r="DS2385" i="1" s="1"/>
  <c r="CV217" i="4" l="1"/>
  <c r="CU215" i="4"/>
  <c r="CW217" i="4"/>
  <c r="CS210" i="4"/>
  <c r="CV215" i="4"/>
  <c r="CS211" i="4"/>
  <c r="CX216" i="4"/>
  <c r="CY215" i="4"/>
  <c r="CZ216" i="4"/>
  <c r="CS217" i="4"/>
  <c r="CZ215" i="4"/>
  <c r="CT217" i="4"/>
  <c r="FW2647" i="2" a="1"/>
  <c r="FY2644" i="2" a="1"/>
  <c r="FY2644" i="2" s="1"/>
  <c r="GA2644" i="2" s="1" a="1"/>
  <c r="GA2644" i="2" s="1"/>
  <c r="EZ2652" i="2" a="1"/>
  <c r="EZ2652" i="2" s="1"/>
  <c r="EZ2655" i="2" s="1"/>
  <c r="EZ2658" i="2" s="1" a="1"/>
  <c r="EZ2658" i="2" s="1"/>
  <c r="EZ2661" i="2" s="1" a="1"/>
  <c r="FC2657" i="2" a="1"/>
  <c r="CT216" i="4"/>
  <c r="EI2659" i="2"/>
  <c r="EI2658" i="2"/>
  <c r="EI2657" i="2"/>
  <c r="EF2663" i="2"/>
  <c r="EF2662" i="2"/>
  <c r="EF2661" i="2"/>
  <c r="EJ2657" i="2" s="1" a="1"/>
  <c r="CX217" i="4"/>
  <c r="CU217" i="4"/>
  <c r="CX215" i="4"/>
  <c r="CS215" i="4"/>
  <c r="CY217" i="4"/>
  <c r="CU216" i="4"/>
  <c r="CZ217" i="4"/>
  <c r="CT215" i="4"/>
  <c r="CW216" i="4"/>
  <c r="CV216" i="4"/>
  <c r="CY216" i="4"/>
  <c r="CS216" i="4"/>
  <c r="CW215" i="4"/>
  <c r="CJ209" i="4" a="1"/>
  <c r="CJ209" i="4"/>
  <c r="CS209" i="4" s="1"/>
  <c r="DJ2340" i="1"/>
  <c r="DJ2339" i="1"/>
  <c r="DJ2338" i="1"/>
  <c r="DJ2337" i="1"/>
  <c r="IH2340" i="1"/>
  <c r="IH2338" i="1"/>
  <c r="IH2337" i="1"/>
  <c r="IH2339" i="1"/>
  <c r="CG2340" i="1" a="1"/>
  <c r="CG2340" i="1" s="1"/>
  <c r="CI2385" i="1" s="1"/>
  <c r="BV2340" i="1" a="1"/>
  <c r="BV2340" i="1" s="1"/>
  <c r="BY2385" i="1" s="1"/>
  <c r="CV2337" i="1" a="1"/>
  <c r="BZ2337" i="1" a="1"/>
  <c r="CR2340" i="1" a="1"/>
  <c r="CR2340" i="1" s="1"/>
  <c r="CS2385" i="1" s="1"/>
  <c r="CK2337" i="1" a="1"/>
  <c r="JC2340" i="1" a="1"/>
  <c r="JC2340" i="1" s="1"/>
  <c r="JE2385" i="1" s="1"/>
  <c r="IV2337" i="1" a="1"/>
  <c r="JG2337" i="1" a="1"/>
  <c r="JN2340" i="1" a="1"/>
  <c r="JN2340" i="1" s="1"/>
  <c r="JO2385" i="1" s="1"/>
  <c r="IR2340" i="1" a="1"/>
  <c r="IR2340" i="1" s="1"/>
  <c r="IU2385" i="1" s="1"/>
  <c r="JR2337" i="1" a="1"/>
  <c r="HW2338" i="1"/>
  <c r="HW2340" i="1"/>
  <c r="HW2339" i="1"/>
  <c r="HW2337" i="1"/>
  <c r="EC2292" i="1"/>
  <c r="EC2291" i="1"/>
  <c r="EC2290" i="1"/>
  <c r="EC2289" i="1"/>
  <c r="EI2292" i="1"/>
  <c r="EI2291" i="1"/>
  <c r="EI2290" i="1"/>
  <c r="EI2289" i="1"/>
  <c r="GK2321" i="1" s="1" a="1"/>
  <c r="EF2340" i="1"/>
  <c r="EF2338" i="1"/>
  <c r="EF2339" i="1"/>
  <c r="EF2337" i="1"/>
  <c r="HL2339" i="1"/>
  <c r="HL2338" i="1"/>
  <c r="HL2337" i="1"/>
  <c r="HL2340" i="1"/>
  <c r="DS2394" i="1"/>
  <c r="DS2405" i="1" s="1"/>
  <c r="DS2414" i="1" s="1" a="1"/>
  <c r="DS2414" i="1" s="1"/>
  <c r="DS2417" i="1" s="1"/>
  <c r="DI2394" i="1"/>
  <c r="DI2405" i="1" s="1"/>
  <c r="DI2414" i="1" s="1" a="1"/>
  <c r="DI2414" i="1" s="1"/>
  <c r="DI2417" i="1" s="1"/>
  <c r="EC2394" i="1" a="1"/>
  <c r="EC2394" i="1" s="1"/>
  <c r="EC2405" i="1" s="1"/>
  <c r="EC2414" i="1" s="1" a="1"/>
  <c r="EC2414" i="1" s="1"/>
  <c r="EC2417" i="1" s="1"/>
  <c r="DU2338" i="1"/>
  <c r="DU2340" i="1"/>
  <c r="DU2337" i="1"/>
  <c r="DU2339" i="1"/>
  <c r="HK2394" i="1"/>
  <c r="HK2405" i="1" s="1"/>
  <c r="HK2414" i="1" s="1" a="1"/>
  <c r="HK2414" i="1" s="1"/>
  <c r="HK2417" i="1" s="1"/>
  <c r="IE2394" i="1" a="1"/>
  <c r="IE2394" i="1" s="1"/>
  <c r="IE2405" i="1" s="1"/>
  <c r="IE2414" i="1" s="1" a="1"/>
  <c r="IE2414" i="1" s="1"/>
  <c r="IE2417" i="1" s="1"/>
  <c r="HU2394" i="1"/>
  <c r="HU2405" i="1" s="1"/>
  <c r="HU2414" i="1" s="1" a="1"/>
  <c r="HU2414" i="1" s="1"/>
  <c r="HU2417" i="1" s="1"/>
  <c r="FC2659" i="2" l="1"/>
  <c r="FC2658" i="2"/>
  <c r="FC2657" i="2"/>
  <c r="EJ2657" i="2"/>
  <c r="EI2667" i="2" s="1" a="1"/>
  <c r="EJ2658" i="2"/>
  <c r="EJ2659" i="2"/>
  <c r="EZ2663" i="2"/>
  <c r="EZ2662" i="2"/>
  <c r="EZ2661" i="2"/>
  <c r="FD2657" i="2" s="1" a="1"/>
  <c r="FW2649" i="2"/>
  <c r="FW2648" i="2"/>
  <c r="FW2647" i="2"/>
  <c r="BZ2340" i="1"/>
  <c r="BZ2338" i="1"/>
  <c r="BZ2339" i="1"/>
  <c r="BZ2337" i="1"/>
  <c r="CV2340" i="1"/>
  <c r="CV2337" i="1"/>
  <c r="CV2338" i="1"/>
  <c r="CV2339" i="1"/>
  <c r="CS2394" i="1" a="1"/>
  <c r="CS2394" i="1" s="1"/>
  <c r="CS2405" i="1" s="1"/>
  <c r="CS2414" i="1" s="1" a="1"/>
  <c r="CS2414" i="1" s="1"/>
  <c r="CS2417" i="1" s="1"/>
  <c r="CI2394" i="1"/>
  <c r="CI2405" i="1" s="1"/>
  <c r="CI2414" i="1" s="1" a="1"/>
  <c r="CI2414" i="1" s="1"/>
  <c r="CI2417" i="1" s="1"/>
  <c r="BY2394" i="1"/>
  <c r="BY2405" i="1" s="1"/>
  <c r="BY2414" i="1" s="1" a="1"/>
  <c r="BY2414" i="1" s="1"/>
  <c r="BY2417" i="1" s="1"/>
  <c r="HH2426" i="1" a="1"/>
  <c r="HN2426" i="1" a="1"/>
  <c r="JO2394" i="1" a="1"/>
  <c r="JO2394" i="1" s="1"/>
  <c r="JO2405" i="1" s="1"/>
  <c r="JO2414" i="1" s="1" a="1"/>
  <c r="JO2414" i="1" s="1"/>
  <c r="JO2417" i="1" s="1"/>
  <c r="JE2394" i="1"/>
  <c r="JE2405" i="1" s="1"/>
  <c r="JE2414" i="1" s="1" a="1"/>
  <c r="JE2414" i="1" s="1"/>
  <c r="JE2417" i="1" s="1"/>
  <c r="IU2394" i="1"/>
  <c r="IU2405" i="1" s="1"/>
  <c r="IU2414" i="1" s="1" a="1"/>
  <c r="IU2414" i="1" s="1"/>
  <c r="IU2417" i="1" s="1"/>
  <c r="DZ2426" i="1" a="1"/>
  <c r="EF2426" i="1" a="1"/>
  <c r="JG2340" i="1"/>
  <c r="JG2338" i="1"/>
  <c r="JG2339" i="1"/>
  <c r="JG2337" i="1"/>
  <c r="AY2321" i="1" a="1"/>
  <c r="IV2340" i="1"/>
  <c r="IV2338" i="1"/>
  <c r="IV2339" i="1"/>
  <c r="IV2337" i="1"/>
  <c r="DP2426" i="1" a="1"/>
  <c r="DV2426" i="1" a="1"/>
  <c r="JR2340" i="1"/>
  <c r="JR2338" i="1"/>
  <c r="JR2337" i="1"/>
  <c r="JR2339" i="1"/>
  <c r="HR2426" i="1" a="1"/>
  <c r="HX2426" i="1" a="1"/>
  <c r="CK2340" i="1"/>
  <c r="CK2339" i="1"/>
  <c r="CK2338" i="1"/>
  <c r="CK2337" i="1"/>
  <c r="GK2324" i="1"/>
  <c r="GK2323" i="1"/>
  <c r="GK2322" i="1"/>
  <c r="GK2321" i="1"/>
  <c r="DF2426" i="1" a="1"/>
  <c r="DL2426" i="1" a="1"/>
  <c r="IB2426" i="1" a="1"/>
  <c r="IH2426" i="1" a="1"/>
  <c r="EI2669" i="2" l="1"/>
  <c r="EI2668" i="2"/>
  <c r="EI2667" i="2"/>
  <c r="FW2657" i="2" a="1"/>
  <c r="FT2652" i="2" a="1"/>
  <c r="FT2652" i="2" s="1"/>
  <c r="FT2655" i="2" s="1"/>
  <c r="FT2658" i="2" s="1" a="1"/>
  <c r="FT2658" i="2" s="1"/>
  <c r="FT2661" i="2" s="1" a="1"/>
  <c r="FD2659" i="2"/>
  <c r="FD2658" i="2"/>
  <c r="FD2657" i="2"/>
  <c r="FC2667" i="2" a="1"/>
  <c r="CF2426" i="1" a="1"/>
  <c r="CL2426" i="1" a="1"/>
  <c r="CP2426" i="1" a="1"/>
  <c r="CV2426" i="1" a="1"/>
  <c r="BV2426" i="1" a="1"/>
  <c r="CB2426" i="1" a="1"/>
  <c r="IH2428" i="1"/>
  <c r="IH2429" i="1"/>
  <c r="IH2427" i="1"/>
  <c r="IH2426" i="1"/>
  <c r="DF2429" i="1"/>
  <c r="DF2426" i="1"/>
  <c r="DI2492" i="1" s="1" a="1"/>
  <c r="DF2427" i="1"/>
  <c r="DF2428" i="1"/>
  <c r="GI2340" i="1" a="1"/>
  <c r="GI2340" i="1" s="1"/>
  <c r="GK2385" i="1" s="1" a="1"/>
  <c r="GK2385" i="1" s="1"/>
  <c r="GB2337" i="1" a="1"/>
  <c r="GT2340" i="1" a="1"/>
  <c r="GT2340" i="1" s="1"/>
  <c r="GU2385" i="1" s="1" a="1"/>
  <c r="GU2385" i="1" s="1"/>
  <c r="FX2340" i="1" a="1"/>
  <c r="FX2340" i="1" s="1"/>
  <c r="GA2385" i="1" s="1" a="1"/>
  <c r="GA2385" i="1" s="1"/>
  <c r="GM2337" i="1" a="1"/>
  <c r="GX2337" i="1" a="1"/>
  <c r="HH2429" i="1"/>
  <c r="HH2426" i="1"/>
  <c r="HH2428" i="1"/>
  <c r="HH2427" i="1"/>
  <c r="HR2429" i="1"/>
  <c r="HR2428" i="1"/>
  <c r="HR2427" i="1"/>
  <c r="HR2426" i="1"/>
  <c r="EF2429" i="1"/>
  <c r="EF2428" i="1"/>
  <c r="EF2427" i="1"/>
  <c r="EF2426" i="1"/>
  <c r="DZ2429" i="1"/>
  <c r="DZ2428" i="1"/>
  <c r="DZ2427" i="1"/>
  <c r="DZ2426" i="1"/>
  <c r="AY2322" i="1"/>
  <c r="AY2321" i="1"/>
  <c r="AY2323" i="1"/>
  <c r="AY2324" i="1"/>
  <c r="IX2426" i="1" a="1"/>
  <c r="IR2426" i="1" a="1"/>
  <c r="IB2429" i="1"/>
  <c r="IB2428" i="1"/>
  <c r="IB2427" i="1"/>
  <c r="IB2426" i="1"/>
  <c r="JH2426" i="1" a="1"/>
  <c r="JB2426" i="1" a="1"/>
  <c r="HX2429" i="1"/>
  <c r="HX2428" i="1"/>
  <c r="HX2427" i="1"/>
  <c r="HX2426" i="1"/>
  <c r="DV2429" i="1"/>
  <c r="DV2428" i="1"/>
  <c r="DV2427" i="1"/>
  <c r="DV2426" i="1"/>
  <c r="JR2426" i="1" a="1"/>
  <c r="JL2426" i="1" a="1"/>
  <c r="DL2427" i="1"/>
  <c r="DL2426" i="1"/>
  <c r="DL2428" i="1"/>
  <c r="DL2429" i="1"/>
  <c r="DP2429" i="1"/>
  <c r="DP2428" i="1"/>
  <c r="DP2427" i="1"/>
  <c r="DP2426" i="1"/>
  <c r="HN2427" i="1"/>
  <c r="HN2426" i="1"/>
  <c r="HN2428" i="1"/>
  <c r="HN2429" i="1"/>
  <c r="FW2657" i="2" l="1"/>
  <c r="FW2658" i="2"/>
  <c r="FW2659" i="2"/>
  <c r="EI2672" i="2" a="1"/>
  <c r="EF2672" i="2" a="1"/>
  <c r="EF2672" i="2" s="1"/>
  <c r="EJ2672" i="2" s="1" a="1"/>
  <c r="FT2661" i="2"/>
  <c r="FT2663" i="2"/>
  <c r="FT2662" i="2"/>
  <c r="FC2669" i="2"/>
  <c r="FC2667" i="2"/>
  <c r="FC2668" i="2"/>
  <c r="JL2426" i="1"/>
  <c r="JL2429" i="1"/>
  <c r="JL2428" i="1"/>
  <c r="JL2427" i="1"/>
  <c r="GM2340" i="1"/>
  <c r="GM2338" i="1"/>
  <c r="GM2339" i="1"/>
  <c r="GM2337" i="1"/>
  <c r="IE2492" i="1" s="1" a="1"/>
  <c r="DI2494" i="1"/>
  <c r="DI2495" i="1"/>
  <c r="DI2493" i="1"/>
  <c r="DI2492" i="1"/>
  <c r="DI2498" i="1" s="1" a="1"/>
  <c r="GX2340" i="1"/>
  <c r="GX2339" i="1"/>
  <c r="GX2338" i="1"/>
  <c r="GX2337" i="1"/>
  <c r="JO2492" i="1" s="1" a="1"/>
  <c r="GU2394" i="1" a="1"/>
  <c r="GU2394" i="1" s="1"/>
  <c r="GU2405" i="1" s="1"/>
  <c r="GU2414" i="1" s="1" a="1"/>
  <c r="GU2414" i="1" s="1"/>
  <c r="GU2417" i="1" s="1"/>
  <c r="GA2394" i="1"/>
  <c r="GA2405" i="1" s="1"/>
  <c r="GA2414" i="1" s="1"/>
  <c r="GA2417" i="1" s="1"/>
  <c r="GK2394" i="1"/>
  <c r="GK2405" i="1" s="1"/>
  <c r="GK2414" i="1" s="1" a="1"/>
  <c r="GK2414" i="1" s="1"/>
  <c r="GK2417" i="1" s="1"/>
  <c r="CB2427" i="1"/>
  <c r="CB2426" i="1"/>
  <c r="CB2428" i="1"/>
  <c r="CB2429" i="1"/>
  <c r="JH2429" i="1"/>
  <c r="JH2428" i="1"/>
  <c r="JH2427" i="1"/>
  <c r="JH2426" i="1"/>
  <c r="IX2426" i="1"/>
  <c r="IX2429" i="1"/>
  <c r="IX2428" i="1"/>
  <c r="IX2427" i="1"/>
  <c r="BV2429" i="1"/>
  <c r="BV2426" i="1"/>
  <c r="BV2428" i="1"/>
  <c r="BV2427" i="1"/>
  <c r="JB2428" i="1"/>
  <c r="JB2427" i="1"/>
  <c r="JB2429" i="1"/>
  <c r="JB2426" i="1"/>
  <c r="CV2429" i="1"/>
  <c r="CV2428" i="1"/>
  <c r="CV2427" i="1"/>
  <c r="CV2426" i="1"/>
  <c r="JR2428" i="1"/>
  <c r="JR2427" i="1"/>
  <c r="JR2426" i="1"/>
  <c r="JR2429" i="1"/>
  <c r="CP2429" i="1"/>
  <c r="CP2428" i="1"/>
  <c r="CP2427" i="1"/>
  <c r="CP2426" i="1"/>
  <c r="HK2492" i="1" a="1"/>
  <c r="AL2340" i="1" a="1"/>
  <c r="AL2340" i="1" s="1"/>
  <c r="AO2385" i="1" s="1" a="1"/>
  <c r="AO2385" i="1" s="1"/>
  <c r="BA2337" i="1" a="1"/>
  <c r="BL2337" i="1" a="1"/>
  <c r="BH2340" i="1" a="1"/>
  <c r="BH2340" i="1" s="1"/>
  <c r="BI2385" i="1" s="1" a="1"/>
  <c r="BI2385" i="1" s="1"/>
  <c r="AW2340" i="1" a="1"/>
  <c r="AW2340" i="1" s="1"/>
  <c r="AY2385" i="1" s="1" a="1"/>
  <c r="AY2385" i="1" s="1"/>
  <c r="AP2337" i="1" a="1"/>
  <c r="CL2429" i="1"/>
  <c r="CL2428" i="1"/>
  <c r="CL2427" i="1"/>
  <c r="CL2426" i="1"/>
  <c r="IR2426" i="1"/>
  <c r="IR2427" i="1"/>
  <c r="IR2429" i="1"/>
  <c r="IR2428" i="1"/>
  <c r="GB2340" i="1"/>
  <c r="GB2338" i="1"/>
  <c r="GB2337" i="1"/>
  <c r="GU2492" i="1" s="1" a="1"/>
  <c r="GB2339" i="1"/>
  <c r="CF2429" i="1"/>
  <c r="CF2428" i="1"/>
  <c r="CF2427" i="1"/>
  <c r="CF2426" i="1"/>
  <c r="EZ2672" i="2" l="1" a="1"/>
  <c r="EZ2672" i="2" s="1"/>
  <c r="FD2672" i="2" s="1" a="1"/>
  <c r="FC2672" i="2" a="1"/>
  <c r="EJ2674" i="2"/>
  <c r="EJ2673" i="2"/>
  <c r="EJ2672" i="2"/>
  <c r="EI2673" i="2"/>
  <c r="EI2672" i="2"/>
  <c r="EF2676" i="2" s="1" a="1"/>
  <c r="EI2674" i="2"/>
  <c r="FX2657" i="2" a="1"/>
  <c r="DI2501" i="1"/>
  <c r="DI2500" i="1"/>
  <c r="DI2499" i="1"/>
  <c r="DI2498" i="1"/>
  <c r="AP2340" i="1"/>
  <c r="AP2339" i="1"/>
  <c r="AP2338" i="1"/>
  <c r="AP2337" i="1"/>
  <c r="BY2492" i="1" a="1"/>
  <c r="GU2493" i="1"/>
  <c r="GU2495" i="1"/>
  <c r="GU2494" i="1"/>
  <c r="GU2492" i="1"/>
  <c r="BA2340" i="1"/>
  <c r="BA2338" i="1"/>
  <c r="BA2339" i="1"/>
  <c r="BA2337" i="1"/>
  <c r="CS2492" i="1" s="1" a="1"/>
  <c r="FX2426" i="1" a="1"/>
  <c r="GD2426" i="1" a="1"/>
  <c r="GH2426" i="1" a="1"/>
  <c r="GN2426" i="1" a="1"/>
  <c r="HK2492" i="1"/>
  <c r="HK2495" i="1"/>
  <c r="HK2494" i="1"/>
  <c r="HK2493" i="1"/>
  <c r="GR2426" i="1" a="1"/>
  <c r="GX2426" i="1" a="1"/>
  <c r="BI2394" i="1" a="1"/>
  <c r="BI2394" i="1" s="1"/>
  <c r="BI2405" i="1" s="1"/>
  <c r="BI2414" i="1" s="1" a="1"/>
  <c r="BI2414" i="1" s="1"/>
  <c r="BI2417" i="1" s="1"/>
  <c r="AY2394" i="1"/>
  <c r="AY2405" i="1" s="1"/>
  <c r="AY2414" i="1" s="1" a="1"/>
  <c r="AY2414" i="1" s="1"/>
  <c r="AY2417" i="1" s="1"/>
  <c r="AO2394" i="1"/>
  <c r="AO2405" i="1" s="1"/>
  <c r="AO2414" i="1" s="1"/>
  <c r="AO2417" i="1" s="1"/>
  <c r="JO2495" i="1"/>
  <c r="JO2492" i="1"/>
  <c r="JO2493" i="1"/>
  <c r="JO2494" i="1"/>
  <c r="IE2493" i="1"/>
  <c r="IE2494" i="1"/>
  <c r="IE2495" i="1"/>
  <c r="IE2492" i="1"/>
  <c r="BL2338" i="1"/>
  <c r="BL2339" i="1"/>
  <c r="BL2337" i="1"/>
  <c r="BL2340" i="1"/>
  <c r="IU2492" i="1" a="1"/>
  <c r="EF2678" i="2" l="1"/>
  <c r="EF2677" i="2"/>
  <c r="EF2676" i="2"/>
  <c r="EF2681" i="2" s="1" a="1"/>
  <c r="FX2659" i="2"/>
  <c r="FX2658" i="2"/>
  <c r="FX2657" i="2"/>
  <c r="FW2667" i="2" s="1" a="1"/>
  <c r="FC2673" i="2"/>
  <c r="FC2674" i="2"/>
  <c r="FC2672" i="2"/>
  <c r="EZ2676" i="2" s="1" a="1"/>
  <c r="FD2673" i="2"/>
  <c r="FD2674" i="2"/>
  <c r="FD2672" i="2"/>
  <c r="HK2498" i="1" a="1"/>
  <c r="GN2429" i="1"/>
  <c r="GN2428" i="1"/>
  <c r="GN2427" i="1"/>
  <c r="GN2426" i="1"/>
  <c r="HU2492" i="1" s="1" a="1"/>
  <c r="GH2429" i="1"/>
  <c r="GH2428" i="1"/>
  <c r="GH2427" i="1"/>
  <c r="GH2426" i="1"/>
  <c r="BI2492" i="1" a="1"/>
  <c r="AL2426" i="1" a="1"/>
  <c r="AR2426" i="1" a="1"/>
  <c r="CS2495" i="1"/>
  <c r="CS2492" i="1"/>
  <c r="CS2494" i="1"/>
  <c r="CS2493" i="1"/>
  <c r="JO2498" i="1" a="1"/>
  <c r="BF2426" i="1" a="1"/>
  <c r="BL2426" i="1" a="1"/>
  <c r="DK2498" i="1" a="1"/>
  <c r="DJ2503" i="1" a="1"/>
  <c r="DI2508" i="1" a="1"/>
  <c r="IU2494" i="1"/>
  <c r="IU2493" i="1"/>
  <c r="IU2495" i="1"/>
  <c r="IU2492" i="1"/>
  <c r="FX2429" i="1"/>
  <c r="FX2426" i="1"/>
  <c r="FX2428" i="1"/>
  <c r="FX2427" i="1"/>
  <c r="GX2429" i="1"/>
  <c r="GX2428" i="1"/>
  <c r="GX2427" i="1"/>
  <c r="GX2426" i="1"/>
  <c r="JE2492" i="1" s="1" a="1"/>
  <c r="GD2427" i="1"/>
  <c r="GD2426" i="1"/>
  <c r="GK2492" i="1" s="1" a="1"/>
  <c r="GD2428" i="1"/>
  <c r="GD2429" i="1"/>
  <c r="AV2426" i="1" a="1"/>
  <c r="BB2426" i="1" a="1"/>
  <c r="GR2429" i="1"/>
  <c r="GR2428" i="1"/>
  <c r="GR2427" i="1"/>
  <c r="GR2426" i="1"/>
  <c r="BY2494" i="1"/>
  <c r="BY2493" i="1"/>
  <c r="BY2495" i="1"/>
  <c r="BY2492" i="1"/>
  <c r="BY2498" i="1" s="1" a="1"/>
  <c r="EC2492" i="1" a="1"/>
  <c r="IE2498" i="1" a="1"/>
  <c r="GU2498" i="1" a="1"/>
  <c r="FW2669" i="2" l="1"/>
  <c r="FW2667" i="2"/>
  <c r="FW2668" i="2"/>
  <c r="EZ2678" i="2"/>
  <c r="EZ2677" i="2"/>
  <c r="EZ2676" i="2"/>
  <c r="EZ2681" i="2" s="1" a="1"/>
  <c r="EF2683" i="2"/>
  <c r="EF2681" i="2"/>
  <c r="EF2682" i="2"/>
  <c r="AL2429" i="1"/>
  <c r="AL2426" i="1"/>
  <c r="AL2428" i="1"/>
  <c r="AL2427" i="1"/>
  <c r="BI2493" i="1"/>
  <c r="BI2495" i="1"/>
  <c r="BI2494" i="1"/>
  <c r="BI2492" i="1"/>
  <c r="BI2498" i="1" s="1" a="1"/>
  <c r="BY2501" i="1"/>
  <c r="BY2499" i="1"/>
  <c r="BY2498" i="1"/>
  <c r="BY2500" i="1"/>
  <c r="GK2495" i="1"/>
  <c r="GK2494" i="1"/>
  <c r="GK2493" i="1"/>
  <c r="GK2492" i="1"/>
  <c r="BL2429" i="1"/>
  <c r="BL2428" i="1"/>
  <c r="BL2427" i="1"/>
  <c r="BL2426" i="1"/>
  <c r="DS2492" i="1" s="1" a="1"/>
  <c r="DK2505" i="1"/>
  <c r="DK2504" i="1"/>
  <c r="DK2503" i="1"/>
  <c r="DJ2503" i="1"/>
  <c r="DL2505" i="1"/>
  <c r="DL2506" i="1"/>
  <c r="DK2506" i="1"/>
  <c r="DJ2506" i="1"/>
  <c r="DJ2505" i="1"/>
  <c r="DL2504" i="1"/>
  <c r="DJ2504" i="1"/>
  <c r="DL2503" i="1"/>
  <c r="BF2429" i="1"/>
  <c r="BF2427" i="1"/>
  <c r="BF2426" i="1"/>
  <c r="BF2428" i="1"/>
  <c r="AR2427" i="1"/>
  <c r="AR2426" i="1"/>
  <c r="AY2492" i="1" s="1" a="1"/>
  <c r="AR2428" i="1"/>
  <c r="AR2429" i="1"/>
  <c r="JO2501" i="1"/>
  <c r="JO2498" i="1"/>
  <c r="JO2500" i="1"/>
  <c r="JO2499" i="1"/>
  <c r="HU2495" i="1"/>
  <c r="HU2492" i="1"/>
  <c r="HU2493" i="1"/>
  <c r="HU2494" i="1"/>
  <c r="BB2429" i="1"/>
  <c r="BB2428" i="1"/>
  <c r="BB2427" i="1"/>
  <c r="BB2426" i="1"/>
  <c r="GA2492" i="1" a="1"/>
  <c r="AV2429" i="1"/>
  <c r="AV2428" i="1"/>
  <c r="AV2427" i="1"/>
  <c r="AV2426" i="1"/>
  <c r="DI2508" i="1"/>
  <c r="DI2509" i="1"/>
  <c r="DI2510" i="1"/>
  <c r="DK2500" i="1"/>
  <c r="DK2498" i="1"/>
  <c r="DK2501" i="1"/>
  <c r="DK2499" i="1"/>
  <c r="GU2501" i="1"/>
  <c r="GU2498" i="1"/>
  <c r="GU2500" i="1"/>
  <c r="GU2499" i="1"/>
  <c r="IE2501" i="1"/>
  <c r="IE2498" i="1"/>
  <c r="IE2500" i="1"/>
  <c r="IE2499" i="1"/>
  <c r="IU2498" i="1" a="1"/>
  <c r="CS2498" i="1" a="1"/>
  <c r="JE2495" i="1"/>
  <c r="JE2492" i="1"/>
  <c r="JE2494" i="1"/>
  <c r="JE2493" i="1"/>
  <c r="EC2493" i="1"/>
  <c r="EC2492" i="1"/>
  <c r="EC2495" i="1"/>
  <c r="EC2494" i="1"/>
  <c r="HK2501" i="1"/>
  <c r="HK2500" i="1"/>
  <c r="HK2499" i="1"/>
  <c r="HK2498" i="1"/>
  <c r="EA2690" i="2" l="1" a="1"/>
  <c r="EF2692" i="2" a="1"/>
  <c r="EZ2683" i="2"/>
  <c r="EZ2682" i="2"/>
  <c r="EZ2681" i="2"/>
  <c r="FW2672" i="2" a="1"/>
  <c r="FT2672" i="2" a="1"/>
  <c r="FT2672" i="2" s="1"/>
  <c r="FX2672" i="2" s="1" a="1"/>
  <c r="CA2498" i="1" a="1"/>
  <c r="BZ2503" i="1" a="1"/>
  <c r="BY2508" i="1" a="1"/>
  <c r="IG2498" i="1" a="1"/>
  <c r="IF2503" i="1" a="1"/>
  <c r="IE2508" i="1" a="1"/>
  <c r="HU2498" i="1" a="1"/>
  <c r="JQ2498" i="1" a="1"/>
  <c r="JP2503" i="1" a="1"/>
  <c r="JO2508" i="1" a="1"/>
  <c r="GA2494" i="1"/>
  <c r="GA2495" i="1"/>
  <c r="GA2492" i="1"/>
  <c r="GA2493" i="1"/>
  <c r="EC2498" i="1" a="1"/>
  <c r="JE2498" i="1" a="1"/>
  <c r="CI2492" i="1" a="1"/>
  <c r="GK2498" i="1" a="1"/>
  <c r="BI2501" i="1"/>
  <c r="BI2498" i="1"/>
  <c r="BI2499" i="1"/>
  <c r="BI2500" i="1"/>
  <c r="GU2508" i="1" a="1"/>
  <c r="GW2498" i="1" a="1"/>
  <c r="GV2503" i="1" a="1"/>
  <c r="AY2495" i="1"/>
  <c r="AY2492" i="1"/>
  <c r="AY2493" i="1"/>
  <c r="AY2494" i="1"/>
  <c r="AO2492" i="1" a="1"/>
  <c r="DS2492" i="1"/>
  <c r="DS2493" i="1"/>
  <c r="DS2495" i="1"/>
  <c r="DS2494" i="1"/>
  <c r="HM2498" i="1" a="1"/>
  <c r="HL2503" i="1" a="1"/>
  <c r="HK2508" i="1" a="1"/>
  <c r="CS2501" i="1"/>
  <c r="CS2498" i="1"/>
  <c r="CS2500" i="1"/>
  <c r="CS2499" i="1"/>
  <c r="IU2501" i="1"/>
  <c r="IU2500" i="1"/>
  <c r="IU2499" i="1"/>
  <c r="IU2498" i="1"/>
  <c r="FW2674" i="2" l="1"/>
  <c r="FW2673" i="2"/>
  <c r="FW2672" i="2"/>
  <c r="EZ2692" i="2" a="1"/>
  <c r="EU2690" i="2" a="1"/>
  <c r="FX2673" i="2"/>
  <c r="FX2672" i="2"/>
  <c r="FX2674" i="2"/>
  <c r="EF2694" i="2"/>
  <c r="EF2693" i="2"/>
  <c r="EF2692" i="2"/>
  <c r="EF2697" i="2" s="1" a="1"/>
  <c r="EA2692" i="2"/>
  <c r="EA2691" i="2"/>
  <c r="EA2690" i="2"/>
  <c r="JO2509" i="1"/>
  <c r="JO2510" i="1"/>
  <c r="JO2508" i="1"/>
  <c r="JP2506" i="1"/>
  <c r="JR2505" i="1"/>
  <c r="JP2505" i="1"/>
  <c r="JQ2504" i="1"/>
  <c r="JP2504" i="1"/>
  <c r="JR2503" i="1"/>
  <c r="JQ2506" i="1"/>
  <c r="JR2506" i="1"/>
  <c r="JQ2505" i="1"/>
  <c r="JR2504" i="1"/>
  <c r="JQ2503" i="1"/>
  <c r="JP2503" i="1"/>
  <c r="JQ2499" i="1"/>
  <c r="JQ2500" i="1"/>
  <c r="JQ2501" i="1"/>
  <c r="JQ2498" i="1"/>
  <c r="DS2498" i="1" a="1"/>
  <c r="HU2500" i="1"/>
  <c r="HU2501" i="1"/>
  <c r="HU2499" i="1"/>
  <c r="HU2498" i="1"/>
  <c r="AO2495" i="1"/>
  <c r="AO2494" i="1"/>
  <c r="AO2493" i="1"/>
  <c r="AO2492" i="1"/>
  <c r="AO2498" i="1" s="1" a="1"/>
  <c r="GK2501" i="1"/>
  <c r="GK2500" i="1"/>
  <c r="GK2498" i="1"/>
  <c r="GK2499" i="1"/>
  <c r="GU2510" i="1"/>
  <c r="GU2509" i="1"/>
  <c r="GU2508" i="1"/>
  <c r="CI2495" i="1"/>
  <c r="CI2492" i="1"/>
  <c r="CI2494" i="1"/>
  <c r="CI2493" i="1"/>
  <c r="IE2509" i="1"/>
  <c r="IE2508" i="1"/>
  <c r="IE2510" i="1"/>
  <c r="HM2500" i="1"/>
  <c r="HM2499" i="1"/>
  <c r="HM2498" i="1"/>
  <c r="HM2501" i="1"/>
  <c r="JE2500" i="1"/>
  <c r="JE2501" i="1"/>
  <c r="JE2499" i="1"/>
  <c r="JE2498" i="1"/>
  <c r="IF2504" i="1"/>
  <c r="IH2503" i="1"/>
  <c r="IF2503" i="1"/>
  <c r="IG2506" i="1"/>
  <c r="IF2506" i="1"/>
  <c r="IH2505" i="1"/>
  <c r="IG2504" i="1"/>
  <c r="IF2505" i="1"/>
  <c r="IH2504" i="1"/>
  <c r="IG2503" i="1"/>
  <c r="IG2505" i="1"/>
  <c r="IH2506" i="1"/>
  <c r="CT2503" i="1" a="1"/>
  <c r="CU2498" i="1" a="1"/>
  <c r="CS2508" i="1" a="1"/>
  <c r="AY2498" i="1" a="1"/>
  <c r="EC2501" i="1"/>
  <c r="EC2498" i="1"/>
  <c r="EC2500" i="1"/>
  <c r="EC2499" i="1"/>
  <c r="IG2499" i="1"/>
  <c r="IG2500" i="1"/>
  <c r="IG2501" i="1"/>
  <c r="IG2498" i="1"/>
  <c r="IW2498" i="1" a="1"/>
  <c r="IV2503" i="1" a="1"/>
  <c r="IU2508" i="1" a="1"/>
  <c r="BY2508" i="1"/>
  <c r="BY2509" i="1"/>
  <c r="BY2510" i="1"/>
  <c r="HK2508" i="1"/>
  <c r="HK2509" i="1"/>
  <c r="HK2510" i="1"/>
  <c r="GV2506" i="1"/>
  <c r="GX2505" i="1"/>
  <c r="GV2505" i="1"/>
  <c r="GV2504" i="1"/>
  <c r="GX2503" i="1"/>
  <c r="GW2506" i="1"/>
  <c r="GX2506" i="1"/>
  <c r="GW2505" i="1"/>
  <c r="GX2504" i="1"/>
  <c r="GW2504" i="1"/>
  <c r="GW2503" i="1"/>
  <c r="GV2503" i="1"/>
  <c r="KB2503" i="1" s="1" a="1"/>
  <c r="GA2498" i="1" a="1"/>
  <c r="CA2503" i="1"/>
  <c r="CA2506" i="1"/>
  <c r="CA2505" i="1"/>
  <c r="BZ2505" i="1"/>
  <c r="CB2503" i="1"/>
  <c r="CB2506" i="1"/>
  <c r="BZ2506" i="1"/>
  <c r="CB2505" i="1"/>
  <c r="CB2504" i="1"/>
  <c r="CA2504" i="1"/>
  <c r="BZ2504" i="1"/>
  <c r="BZ2503" i="1"/>
  <c r="BI2508" i="1" a="1"/>
  <c r="BJ2503" i="1" a="1"/>
  <c r="BK2498" i="1" a="1"/>
  <c r="HM2505" i="1"/>
  <c r="HL2505" i="1"/>
  <c r="HM2504" i="1"/>
  <c r="HM2503" i="1"/>
  <c r="HL2503" i="1"/>
  <c r="HN2505" i="1"/>
  <c r="HN2506" i="1"/>
  <c r="HM2506" i="1"/>
  <c r="HL2506" i="1"/>
  <c r="HN2504" i="1"/>
  <c r="HL2504" i="1"/>
  <c r="HN2503" i="1"/>
  <c r="GW2499" i="1"/>
  <c r="GW2500" i="1"/>
  <c r="GW2498" i="1"/>
  <c r="GW2501" i="1"/>
  <c r="CA2500" i="1"/>
  <c r="CA2501" i="1"/>
  <c r="CA2499" i="1"/>
  <c r="CA2498" i="1"/>
  <c r="EU2690" i="2" l="1"/>
  <c r="EU2692" i="2"/>
  <c r="EU2691" i="2"/>
  <c r="EZ2694" i="2"/>
  <c r="EZ2693" i="2"/>
  <c r="EZ2692" i="2"/>
  <c r="EZ2697" i="2" s="1" a="1"/>
  <c r="FT2676" i="2" a="1"/>
  <c r="EF2698" i="2"/>
  <c r="EF2699" i="2"/>
  <c r="EF2697" i="2"/>
  <c r="EF2706" i="2" s="1" a="1"/>
  <c r="GA2498" i="1"/>
  <c r="GA2499" i="1"/>
  <c r="GA2501" i="1"/>
  <c r="GA2500" i="1"/>
  <c r="HV2503" i="1" a="1"/>
  <c r="HU2508" i="1" a="1"/>
  <c r="HW2498" i="1" a="1"/>
  <c r="KB2505" i="1"/>
  <c r="DO231" i="4" s="1"/>
  <c r="KD2504" i="1"/>
  <c r="DQ230" i="4" s="1"/>
  <c r="KB2504" i="1"/>
  <c r="DO230" i="4" s="1"/>
  <c r="KC2503" i="1"/>
  <c r="DP229" i="4" s="1"/>
  <c r="KB2503" i="1"/>
  <c r="DO229" i="4" s="1"/>
  <c r="KD2506" i="1"/>
  <c r="DQ232" i="4" s="1"/>
  <c r="KC2505" i="1"/>
  <c r="DP231" i="4" s="1"/>
  <c r="KC2504" i="1"/>
  <c r="DP230" i="4" s="1"/>
  <c r="KD2503" i="1"/>
  <c r="DQ229" i="4" s="1"/>
  <c r="KD2505" i="1"/>
  <c r="DQ231" i="4" s="1"/>
  <c r="KC2506" i="1"/>
  <c r="DP232" i="4" s="1"/>
  <c r="KB2506" i="1"/>
  <c r="DO232" i="4" s="1"/>
  <c r="EE2498" i="1" a="1"/>
  <c r="ED2503" i="1" a="1"/>
  <c r="EC2508" i="1" a="1"/>
  <c r="DS2500" i="1"/>
  <c r="DS2501" i="1"/>
  <c r="DS2499" i="1"/>
  <c r="DS2498" i="1"/>
  <c r="GK2508" i="1" a="1"/>
  <c r="GL2503" i="1" a="1"/>
  <c r="GM2498" i="1" a="1"/>
  <c r="KB2498" i="1" a="1"/>
  <c r="AY2501" i="1"/>
  <c r="AY2500" i="1"/>
  <c r="AY2499" i="1"/>
  <c r="AY2498" i="1"/>
  <c r="IU2508" i="1"/>
  <c r="IU2510" i="1"/>
  <c r="IU2509" i="1"/>
  <c r="CS2510" i="1"/>
  <c r="CS2508" i="1"/>
  <c r="CS2509" i="1"/>
  <c r="IW2503" i="1"/>
  <c r="IV2503" i="1"/>
  <c r="IW2506" i="1"/>
  <c r="IX2505" i="1"/>
  <c r="IW2505" i="1"/>
  <c r="IV2505" i="1"/>
  <c r="IX2503" i="1"/>
  <c r="IV2506" i="1"/>
  <c r="IX2504" i="1"/>
  <c r="IW2504" i="1"/>
  <c r="IV2504" i="1"/>
  <c r="IX2506" i="1"/>
  <c r="CU2499" i="1"/>
  <c r="CU2500" i="1"/>
  <c r="CU2501" i="1"/>
  <c r="CU2498" i="1"/>
  <c r="AO2498" i="1"/>
  <c r="AO2499" i="1"/>
  <c r="AO2501" i="1"/>
  <c r="AO2500" i="1"/>
  <c r="IW2500" i="1"/>
  <c r="IW2501" i="1"/>
  <c r="IW2499" i="1"/>
  <c r="IW2498" i="1"/>
  <c r="CT2506" i="1"/>
  <c r="CT2505" i="1"/>
  <c r="CT2504" i="1"/>
  <c r="CV2503" i="1"/>
  <c r="CU2506" i="1"/>
  <c r="CT2503" i="1"/>
  <c r="CV2506" i="1"/>
  <c r="CV2505" i="1"/>
  <c r="CU2505" i="1"/>
  <c r="CU2503" i="1"/>
  <c r="CV2504" i="1"/>
  <c r="CU2504" i="1"/>
  <c r="BJ2504" i="1"/>
  <c r="BJ2503" i="1"/>
  <c r="BJ2506" i="1"/>
  <c r="BL2505" i="1"/>
  <c r="BK2504" i="1"/>
  <c r="BL2503" i="1"/>
  <c r="BK2503" i="1"/>
  <c r="BL2506" i="1"/>
  <c r="BK2506" i="1"/>
  <c r="BL2504" i="1"/>
  <c r="BK2505" i="1"/>
  <c r="BJ2505" i="1"/>
  <c r="JF2503" i="1" a="1"/>
  <c r="JG2498" i="1" a="1"/>
  <c r="JE2508" i="1" a="1"/>
  <c r="BK2499" i="1"/>
  <c r="BK2500" i="1"/>
  <c r="BK2501" i="1"/>
  <c r="BK2498" i="1"/>
  <c r="BI2508" i="1"/>
  <c r="BI2510" i="1"/>
  <c r="BI2509" i="1"/>
  <c r="CI2498" i="1" a="1"/>
  <c r="EF2707" i="2" l="1"/>
  <c r="EF2708" i="2"/>
  <c r="EF2706" i="2"/>
  <c r="EF2711" i="2" s="1" a="1"/>
  <c r="FT2676" i="2"/>
  <c r="FT2678" i="2"/>
  <c r="FT2677" i="2"/>
  <c r="EZ2699" i="2"/>
  <c r="EZ2698" i="2"/>
  <c r="EZ2697" i="2"/>
  <c r="EZ2706" i="2" s="1" a="1"/>
  <c r="EE229" i="4"/>
  <c r="EM229" i="4" s="1"/>
  <c r="EA229" i="4"/>
  <c r="EI229" i="4" s="1"/>
  <c r="EF229" i="4"/>
  <c r="EN229" i="4" s="1"/>
  <c r="EB229" i="4"/>
  <c r="EJ229" i="4" s="1"/>
  <c r="EE230" i="4"/>
  <c r="EM230" i="4" s="1"/>
  <c r="EA230" i="4"/>
  <c r="EI230" i="4" s="1"/>
  <c r="EG230" i="4"/>
  <c r="EO230" i="4" s="1"/>
  <c r="EC230" i="4"/>
  <c r="EK230" i="4" s="1"/>
  <c r="EE231" i="4"/>
  <c r="EM231" i="4" s="1"/>
  <c r="EA231" i="4"/>
  <c r="EI231" i="4" s="1"/>
  <c r="EE232" i="4"/>
  <c r="EM232" i="4" s="1"/>
  <c r="EA232" i="4"/>
  <c r="EI232" i="4" s="1"/>
  <c r="EG229" i="4"/>
  <c r="EO229" i="4" s="1"/>
  <c r="EC229" i="4"/>
  <c r="EK229" i="4" s="1"/>
  <c r="EF230" i="4"/>
  <c r="EN230" i="4" s="1"/>
  <c r="EB230" i="4"/>
  <c r="EJ230" i="4" s="1"/>
  <c r="EF232" i="4"/>
  <c r="EN232" i="4" s="1"/>
  <c r="EB232" i="4"/>
  <c r="EJ232" i="4" s="1"/>
  <c r="EG231" i="4"/>
  <c r="EO231" i="4" s="1"/>
  <c r="EC231" i="4"/>
  <c r="EK231" i="4" s="1"/>
  <c r="EF231" i="4"/>
  <c r="EN231" i="4" s="1"/>
  <c r="EB231" i="4"/>
  <c r="EJ231" i="4" s="1"/>
  <c r="EG232" i="4"/>
  <c r="EO232" i="4" s="1"/>
  <c r="EC232" i="4"/>
  <c r="EK232" i="4" s="1"/>
  <c r="EC2508" i="1"/>
  <c r="EC2509" i="1"/>
  <c r="EC2510" i="1"/>
  <c r="ED2504" i="1"/>
  <c r="ED2503" i="1"/>
  <c r="ED2506" i="1"/>
  <c r="EF2505" i="1"/>
  <c r="EE2504" i="1"/>
  <c r="EF2504" i="1"/>
  <c r="EF2503" i="1"/>
  <c r="EE2503" i="1"/>
  <c r="EP2503" i="1" s="1" a="1"/>
  <c r="EF2506" i="1"/>
  <c r="ED2505" i="1"/>
  <c r="EE2506" i="1"/>
  <c r="EE2505" i="1"/>
  <c r="EE2499" i="1"/>
  <c r="EE2500" i="1"/>
  <c r="EE2498" i="1"/>
  <c r="EP2498" i="1" s="1" a="1"/>
  <c r="EE2501" i="1"/>
  <c r="HW2501" i="1"/>
  <c r="HW2500" i="1"/>
  <c r="HW2499" i="1"/>
  <c r="HW2498" i="1"/>
  <c r="AY2508" i="1" a="1"/>
  <c r="BA2498" i="1" a="1"/>
  <c r="AZ2503" i="1" a="1"/>
  <c r="AO2508" i="1" a="1"/>
  <c r="AP2503" i="1" a="1"/>
  <c r="AQ2498" i="1" a="1"/>
  <c r="JH2506" i="1"/>
  <c r="JG2506" i="1"/>
  <c r="JH2505" i="1"/>
  <c r="JF2505" i="1"/>
  <c r="JH2504" i="1"/>
  <c r="JG2504" i="1"/>
  <c r="JF2503" i="1"/>
  <c r="JF2506" i="1"/>
  <c r="JG2505" i="1"/>
  <c r="JF2504" i="1"/>
  <c r="JH2503" i="1"/>
  <c r="JG2503" i="1"/>
  <c r="HU2509" i="1"/>
  <c r="HU2508" i="1"/>
  <c r="HU2510" i="1"/>
  <c r="JE2509" i="1"/>
  <c r="JE2508" i="1"/>
  <c r="JE2510" i="1"/>
  <c r="HX2504" i="1"/>
  <c r="HW2504" i="1"/>
  <c r="HX2503" i="1"/>
  <c r="HX2506" i="1"/>
  <c r="HW2506" i="1"/>
  <c r="HV2505" i="1"/>
  <c r="HW2505" i="1"/>
  <c r="HV2504" i="1"/>
  <c r="HW2503" i="1"/>
  <c r="HV2503" i="1"/>
  <c r="HX2505" i="1"/>
  <c r="HV2506" i="1"/>
  <c r="GM2506" i="1"/>
  <c r="GL2506" i="1"/>
  <c r="GM2505" i="1"/>
  <c r="GM2504" i="1"/>
  <c r="GL2504" i="1"/>
  <c r="GN2506" i="1"/>
  <c r="GL2505" i="1"/>
  <c r="GN2504" i="1"/>
  <c r="GN2503" i="1"/>
  <c r="GM2503" i="1"/>
  <c r="GL2503" i="1"/>
  <c r="GN2505" i="1"/>
  <c r="GM2499" i="1"/>
  <c r="GM2501" i="1"/>
  <c r="GM2500" i="1"/>
  <c r="GM2498" i="1"/>
  <c r="JG2501" i="1"/>
  <c r="JG2500" i="1"/>
  <c r="JG2499" i="1"/>
  <c r="JG2498" i="1"/>
  <c r="GK2509" i="1"/>
  <c r="GK2508" i="1"/>
  <c r="GK2510" i="1"/>
  <c r="DT2503" i="1" a="1"/>
  <c r="DU2498" i="1" a="1"/>
  <c r="DS2508" i="1" a="1"/>
  <c r="KB2501" i="1"/>
  <c r="DO226" i="4" s="1"/>
  <c r="KB2500" i="1"/>
  <c r="DO225" i="4" s="1"/>
  <c r="KB2499" i="1"/>
  <c r="DO224" i="4" s="1"/>
  <c r="KB2498" i="1"/>
  <c r="DO223" i="4" s="1"/>
  <c r="CI2500" i="1"/>
  <c r="CI2501" i="1"/>
  <c r="CI2499" i="1"/>
  <c r="CI2498" i="1"/>
  <c r="GB2503" i="1" a="1"/>
  <c r="GA2508" i="1" a="1"/>
  <c r="GC2498" i="1" a="1"/>
  <c r="ES229" i="4" l="1"/>
  <c r="ER232" i="4"/>
  <c r="EQ230" i="4"/>
  <c r="EZ2708" i="2"/>
  <c r="EZ2707" i="2"/>
  <c r="EZ2706" i="2"/>
  <c r="EZ2711" i="2" s="1" a="1"/>
  <c r="FT2681" i="2" a="1"/>
  <c r="EF2712" i="2"/>
  <c r="EF2713" i="2"/>
  <c r="EF2711" i="2"/>
  <c r="ER230" i="4"/>
  <c r="ES231" i="4"/>
  <c r="ES230" i="4"/>
  <c r="ER231" i="4"/>
  <c r="EQ231" i="4"/>
  <c r="ER229" i="4"/>
  <c r="ES232" i="4"/>
  <c r="EQ232" i="4"/>
  <c r="EE223" i="4"/>
  <c r="EM223" i="4" s="1"/>
  <c r="EA223" i="4"/>
  <c r="EI223" i="4" s="1"/>
  <c r="EE225" i="4"/>
  <c r="EM225" i="4" s="1"/>
  <c r="EA225" i="4"/>
  <c r="EI225" i="4" s="1"/>
  <c r="EE226" i="4"/>
  <c r="EM226" i="4" s="1"/>
  <c r="EA226" i="4"/>
  <c r="EI226" i="4" s="1"/>
  <c r="EQ229" i="4" a="1"/>
  <c r="EQ229" i="4"/>
  <c r="EE224" i="4"/>
  <c r="EM224" i="4" s="1"/>
  <c r="EA224" i="4"/>
  <c r="EI224" i="4" s="1"/>
  <c r="EP2503" i="1"/>
  <c r="AC229" i="4" s="1"/>
  <c r="ER2506" i="1"/>
  <c r="AE232" i="4" s="1"/>
  <c r="EP2506" i="1"/>
  <c r="AC232" i="4" s="1"/>
  <c r="EP2505" i="1"/>
  <c r="AC231" i="4" s="1"/>
  <c r="ER2504" i="1"/>
  <c r="AE230" i="4" s="1"/>
  <c r="EQ2503" i="1"/>
  <c r="AD229" i="4" s="1"/>
  <c r="ER2505" i="1"/>
  <c r="AE231" i="4" s="1"/>
  <c r="EQ2505" i="1"/>
  <c r="AD231" i="4" s="1"/>
  <c r="EQ2504" i="1"/>
  <c r="AD230" i="4" s="1"/>
  <c r="EP2504" i="1"/>
  <c r="AC230" i="4" s="1"/>
  <c r="ER2503" i="1"/>
  <c r="AE229" i="4" s="1"/>
  <c r="EQ2506" i="1"/>
  <c r="AD232" i="4" s="1"/>
  <c r="EP2501" i="1"/>
  <c r="AC226" i="4" s="1"/>
  <c r="EP2500" i="1"/>
  <c r="AC225" i="4" s="1"/>
  <c r="EP2499" i="1"/>
  <c r="AC224" i="4" s="1"/>
  <c r="EP2498" i="1"/>
  <c r="AC223" i="4" s="1"/>
  <c r="JX2498" i="1" a="1"/>
  <c r="JX2503" i="1" a="1"/>
  <c r="AQ2499" i="1"/>
  <c r="AQ2498" i="1"/>
  <c r="AQ2501" i="1"/>
  <c r="AQ2500" i="1"/>
  <c r="GD2506" i="1"/>
  <c r="GC2506" i="1"/>
  <c r="GD2505" i="1"/>
  <c r="GD2504" i="1"/>
  <c r="GC2504" i="1"/>
  <c r="GB2503" i="1"/>
  <c r="GB2506" i="1"/>
  <c r="GC2505" i="1"/>
  <c r="GB2505" i="1"/>
  <c r="GB2504" i="1"/>
  <c r="GD2503" i="1"/>
  <c r="GC2503" i="1"/>
  <c r="AR2504" i="1"/>
  <c r="AR2503" i="1"/>
  <c r="AR2506" i="1"/>
  <c r="AQ2506" i="1"/>
  <c r="AP2505" i="1"/>
  <c r="AR2505" i="1"/>
  <c r="AQ2505" i="1"/>
  <c r="AQ2504" i="1"/>
  <c r="AP2504" i="1"/>
  <c r="AQ2503" i="1"/>
  <c r="AP2503" i="1"/>
  <c r="AP2506" i="1"/>
  <c r="CJ2503" i="1" a="1"/>
  <c r="CK2498" i="1" a="1"/>
  <c r="CI2508" i="1" a="1"/>
  <c r="AO2508" i="1"/>
  <c r="AO2509" i="1"/>
  <c r="AO2510" i="1"/>
  <c r="DS2509" i="1"/>
  <c r="DS2508" i="1"/>
  <c r="FL2549" i="1" s="1" a="1"/>
  <c r="DS2510" i="1"/>
  <c r="BA2504" i="1"/>
  <c r="BA2503" i="1"/>
  <c r="BA2506" i="1"/>
  <c r="AZ2506" i="1"/>
  <c r="BB2504" i="1"/>
  <c r="BB2506" i="1"/>
  <c r="BB2505" i="1"/>
  <c r="BA2505" i="1"/>
  <c r="AZ2505" i="1"/>
  <c r="AZ2504" i="1"/>
  <c r="BB2503" i="1"/>
  <c r="AZ2503" i="1"/>
  <c r="GC2499" i="1"/>
  <c r="GC2498" i="1"/>
  <c r="JT2498" i="1" s="1" a="1"/>
  <c r="GC2501" i="1"/>
  <c r="GC2500" i="1"/>
  <c r="DU2501" i="1"/>
  <c r="DU2500" i="1"/>
  <c r="DU2498" i="1"/>
  <c r="DU2499" i="1"/>
  <c r="BA2499" i="1"/>
  <c r="BA2501" i="1"/>
  <c r="BA2500" i="1"/>
  <c r="BA2498" i="1"/>
  <c r="GA2508" i="1"/>
  <c r="GA2509" i="1"/>
  <c r="GA2510" i="1"/>
  <c r="DV2504" i="1"/>
  <c r="DV2503" i="1"/>
  <c r="DV2506" i="1"/>
  <c r="DU2506" i="1"/>
  <c r="DT2505" i="1"/>
  <c r="DT2506" i="1"/>
  <c r="DV2505" i="1"/>
  <c r="DU2505" i="1"/>
  <c r="DU2504" i="1"/>
  <c r="DT2504" i="1"/>
  <c r="DU2503" i="1"/>
  <c r="DT2503" i="1"/>
  <c r="AY2509" i="1"/>
  <c r="AY2508" i="1"/>
  <c r="AY2510" i="1"/>
  <c r="EQ223" i="4" l="1"/>
  <c r="EQ225" i="4"/>
  <c r="EH2711" i="2" a="1"/>
  <c r="EF2720" i="2" a="1"/>
  <c r="EG2715" i="2" a="1"/>
  <c r="FT2681" i="2"/>
  <c r="FT2683" i="2"/>
  <c r="FT2682" i="2"/>
  <c r="EZ2712" i="2"/>
  <c r="EZ2711" i="2"/>
  <c r="EZ2713" i="2"/>
  <c r="EQ226" i="4"/>
  <c r="EQ224" i="4"/>
  <c r="AT230" i="4"/>
  <c r="BB230" i="4" s="1"/>
  <c r="AP230" i="4"/>
  <c r="AX230" i="4" s="1"/>
  <c r="AT231" i="4"/>
  <c r="BB231" i="4" s="1"/>
  <c r="AP231" i="4"/>
  <c r="AX231" i="4" s="1"/>
  <c r="AU231" i="4"/>
  <c r="BC231" i="4" s="1"/>
  <c r="AQ231" i="4"/>
  <c r="AY231" i="4" s="1"/>
  <c r="AT229" i="4"/>
  <c r="BB229" i="4" s="1"/>
  <c r="AP229" i="4"/>
  <c r="AX229" i="4" s="1"/>
  <c r="AU230" i="4"/>
  <c r="BC230" i="4" s="1"/>
  <c r="AQ230" i="4"/>
  <c r="AY230" i="4" s="1"/>
  <c r="AT232" i="4"/>
  <c r="BB232" i="4" s="1"/>
  <c r="AP232" i="4"/>
  <c r="AX232" i="4" s="1"/>
  <c r="AS223" i="4"/>
  <c r="BA223" i="4" s="1"/>
  <c r="AO223" i="4"/>
  <c r="AW223" i="4" s="1"/>
  <c r="AS231" i="4"/>
  <c r="BA231" i="4" s="1"/>
  <c r="AO231" i="4"/>
  <c r="AW231" i="4" s="1"/>
  <c r="AS224" i="4"/>
  <c r="BA224" i="4" s="1"/>
  <c r="AO224" i="4"/>
  <c r="AW224" i="4" s="1"/>
  <c r="AS232" i="4"/>
  <c r="BA232" i="4" s="1"/>
  <c r="AO232" i="4"/>
  <c r="AW232" i="4" s="1"/>
  <c r="AU229" i="4"/>
  <c r="BC229" i="4" s="1"/>
  <c r="AQ229" i="4"/>
  <c r="AY229" i="4" s="1"/>
  <c r="AS225" i="4"/>
  <c r="BA225" i="4" s="1"/>
  <c r="AO225" i="4"/>
  <c r="AW225" i="4" s="1"/>
  <c r="AU232" i="4"/>
  <c r="BC232" i="4" s="1"/>
  <c r="AQ232" i="4"/>
  <c r="AY232" i="4" s="1"/>
  <c r="AS230" i="4"/>
  <c r="BA230" i="4" s="1"/>
  <c r="AO230" i="4"/>
  <c r="AW230" i="4" s="1"/>
  <c r="AS226" i="4"/>
  <c r="BA226" i="4" s="1"/>
  <c r="AO226" i="4"/>
  <c r="AW226" i="4" s="1"/>
  <c r="AS229" i="4"/>
  <c r="BA229" i="4" s="1"/>
  <c r="AO229" i="4"/>
  <c r="AW229" i="4" s="1"/>
  <c r="CL2506" i="1"/>
  <c r="CL2505" i="1"/>
  <c r="CL2504" i="1"/>
  <c r="CK2504" i="1"/>
  <c r="CJ2503" i="1"/>
  <c r="EL2503" i="1" s="1" a="1"/>
  <c r="CK2505" i="1"/>
  <c r="CJ2505" i="1"/>
  <c r="CJ2504" i="1"/>
  <c r="CL2503" i="1"/>
  <c r="CK2503" i="1"/>
  <c r="CJ2506" i="1"/>
  <c r="CK2506" i="1"/>
  <c r="EH2498" i="1" a="1"/>
  <c r="JY2505" i="1"/>
  <c r="DP245" i="4" s="1"/>
  <c r="JX2505" i="1"/>
  <c r="DO245" i="4" s="1"/>
  <c r="JY2504" i="1"/>
  <c r="DP244" i="4" s="1"/>
  <c r="JZ2503" i="1"/>
  <c r="DQ243" i="4" s="1"/>
  <c r="JY2503" i="1"/>
  <c r="DP243" i="4" s="1"/>
  <c r="JX2503" i="1"/>
  <c r="DO243" i="4" s="1"/>
  <c r="JZ2505" i="1"/>
  <c r="DQ245" i="4" s="1"/>
  <c r="JZ2506" i="1"/>
  <c r="DQ246" i="4" s="1"/>
  <c r="JY2506" i="1"/>
  <c r="DP246" i="4" s="1"/>
  <c r="JX2506" i="1"/>
  <c r="DO246" i="4" s="1"/>
  <c r="JZ2504" i="1"/>
  <c r="DQ244" i="4" s="1"/>
  <c r="JX2504" i="1"/>
  <c r="DO244" i="4" s="1"/>
  <c r="JX2501" i="1"/>
  <c r="DO240" i="4" s="1"/>
  <c r="JX2498" i="1"/>
  <c r="DO237" i="4" s="1"/>
  <c r="JX2500" i="1"/>
  <c r="DO239" i="4" s="1"/>
  <c r="JX2499" i="1"/>
  <c r="DO238" i="4" s="1"/>
  <c r="CK2501" i="1"/>
  <c r="CK2500" i="1"/>
  <c r="CK2498" i="1"/>
  <c r="EL2498" i="1" s="1" a="1"/>
  <c r="CK2499" i="1"/>
  <c r="JT2503" i="1" a="1"/>
  <c r="JT2500" i="1"/>
  <c r="DO253" i="4" s="1"/>
  <c r="JT2499" i="1"/>
  <c r="DO252" i="4" s="1"/>
  <c r="JT2498" i="1"/>
  <c r="DO251" i="4" s="1"/>
  <c r="JT2501" i="1"/>
  <c r="DO254" i="4" s="1"/>
  <c r="FL2551" i="1"/>
  <c r="FL2550" i="1"/>
  <c r="FL2549" i="1"/>
  <c r="FL2554" i="1" s="1" a="1"/>
  <c r="EN2549" i="1" a="1"/>
  <c r="EH2503" i="1" a="1"/>
  <c r="CI2509" i="1"/>
  <c r="CI2508" i="1"/>
  <c r="EZ2549" i="1" s="1" a="1"/>
  <c r="CI2510" i="1"/>
  <c r="BE232" i="4" l="1"/>
  <c r="BE226" i="4"/>
  <c r="BE229" i="4"/>
  <c r="BE224" i="4"/>
  <c r="FA2715" i="2" a="1"/>
  <c r="FB2711" i="2" a="1"/>
  <c r="EZ2720" i="2" a="1"/>
  <c r="BF229" i="4"/>
  <c r="FT2692" i="2" a="1"/>
  <c r="FO2690" i="2" a="1"/>
  <c r="EJ2716" i="2"/>
  <c r="EI2715" i="2"/>
  <c r="EH2715" i="2"/>
  <c r="EG2717" i="2"/>
  <c r="EH2716" i="2"/>
  <c r="EJ2715" i="2"/>
  <c r="EJ2717" i="2"/>
  <c r="EI2717" i="2"/>
  <c r="EH2717" i="2"/>
  <c r="EI2716" i="2"/>
  <c r="EG2716" i="2"/>
  <c r="EG2715" i="2"/>
  <c r="EF2723" i="2"/>
  <c r="EF2722" i="2"/>
  <c r="EF2721" i="2"/>
  <c r="EF2720" i="2"/>
  <c r="EF2726" i="2" s="1" a="1"/>
  <c r="EH2711" i="2"/>
  <c r="EH2713" i="2"/>
  <c r="EH2712" i="2"/>
  <c r="BE230" i="4"/>
  <c r="BE231" i="4"/>
  <c r="BG232" i="4"/>
  <c r="BF230" i="4"/>
  <c r="BG231" i="4"/>
  <c r="BG229" i="4"/>
  <c r="BG230" i="4"/>
  <c r="BF231" i="4"/>
  <c r="BE225" i="4"/>
  <c r="BF232" i="4"/>
  <c r="EE245" i="4"/>
  <c r="EM245" i="4" s="1"/>
  <c r="EA245" i="4"/>
  <c r="EI245" i="4" s="1"/>
  <c r="EE244" i="4"/>
  <c r="EM244" i="4" s="1"/>
  <c r="EA244" i="4"/>
  <c r="EI244" i="4" s="1"/>
  <c r="EE252" i="4"/>
  <c r="EM252" i="4" s="1"/>
  <c r="EA252" i="4"/>
  <c r="EI252" i="4" s="1"/>
  <c r="EF244" i="4"/>
  <c r="EN244" i="4" s="1"/>
  <c r="EB244" i="4"/>
  <c r="EJ244" i="4" s="1"/>
  <c r="EE240" i="4"/>
  <c r="EM240" i="4" s="1"/>
  <c r="EA240" i="4"/>
  <c r="EI240" i="4" s="1"/>
  <c r="EE253" i="4"/>
  <c r="EM253" i="4" s="1"/>
  <c r="EA253" i="4"/>
  <c r="EI253" i="4" s="1"/>
  <c r="EE246" i="4"/>
  <c r="EM246" i="4" s="1"/>
  <c r="EA246" i="4"/>
  <c r="EI246" i="4" s="1"/>
  <c r="EE254" i="4"/>
  <c r="EM254" i="4" s="1"/>
  <c r="EA254" i="4"/>
  <c r="EI254" i="4" s="1"/>
  <c r="EG246" i="4"/>
  <c r="EO246" i="4" s="1"/>
  <c r="EC246" i="4"/>
  <c r="EK246" i="4" s="1"/>
  <c r="EE237" i="4"/>
  <c r="EM237" i="4" s="1"/>
  <c r="EA237" i="4"/>
  <c r="EI237" i="4" s="1"/>
  <c r="EE251" i="4"/>
  <c r="EA251" i="4"/>
  <c r="EI251" i="4" s="1"/>
  <c r="EG245" i="4"/>
  <c r="EO245" i="4" s="1"/>
  <c r="EC245" i="4"/>
  <c r="EK245" i="4" s="1"/>
  <c r="EE243" i="4"/>
  <c r="EM243" i="4" s="1"/>
  <c r="EA243" i="4"/>
  <c r="EI243" i="4" s="1"/>
  <c r="EE239" i="4"/>
  <c r="EM239" i="4" s="1"/>
  <c r="EA239" i="4"/>
  <c r="EI239" i="4" s="1"/>
  <c r="EF245" i="4"/>
  <c r="EN245" i="4" s="1"/>
  <c r="EB245" i="4"/>
  <c r="EJ245" i="4" s="1"/>
  <c r="EF246" i="4"/>
  <c r="EN246" i="4" s="1"/>
  <c r="EB246" i="4"/>
  <c r="EJ246" i="4" s="1"/>
  <c r="EF243" i="4"/>
  <c r="EN243" i="4" s="1"/>
  <c r="EB243" i="4"/>
  <c r="EJ243" i="4" s="1"/>
  <c r="BE223" i="4" a="1"/>
  <c r="BE223" i="4"/>
  <c r="EG244" i="4"/>
  <c r="EO244" i="4" s="1"/>
  <c r="EC244" i="4"/>
  <c r="EK244" i="4" s="1"/>
  <c r="EE238" i="4"/>
  <c r="EM238" i="4" s="1"/>
  <c r="EA238" i="4"/>
  <c r="EI238" i="4" s="1"/>
  <c r="EG243" i="4"/>
  <c r="EO243" i="4" s="1"/>
  <c r="EC243" i="4"/>
  <c r="EK243" i="4" s="1"/>
  <c r="EL2501" i="1"/>
  <c r="AC240" i="4" s="1"/>
  <c r="EL2498" i="1"/>
  <c r="AC237" i="4" s="1"/>
  <c r="EL2500" i="1"/>
  <c r="AC239" i="4" s="1"/>
  <c r="EL2499" i="1"/>
  <c r="AC238" i="4" s="1"/>
  <c r="EM2503" i="1"/>
  <c r="AD243" i="4" s="1"/>
  <c r="EM2506" i="1"/>
  <c r="AD246" i="4" s="1"/>
  <c r="EM2505" i="1"/>
  <c r="AD245" i="4" s="1"/>
  <c r="EL2505" i="1"/>
  <c r="AC245" i="4" s="1"/>
  <c r="EN2503" i="1"/>
  <c r="AE243" i="4" s="1"/>
  <c r="EN2506" i="1"/>
  <c r="AE246" i="4" s="1"/>
  <c r="EL2506" i="1"/>
  <c r="AC246" i="4" s="1"/>
  <c r="EN2505" i="1"/>
  <c r="AE245" i="4" s="1"/>
  <c r="EN2504" i="1"/>
  <c r="AE244" i="4" s="1"/>
  <c r="EL2503" i="1"/>
  <c r="AC243" i="4" s="1"/>
  <c r="EL2504" i="1"/>
  <c r="AC244" i="4" s="1"/>
  <c r="EM2504" i="1"/>
  <c r="AD244" i="4" s="1"/>
  <c r="JV2505" i="1"/>
  <c r="DQ259" i="4" s="1"/>
  <c r="JU2505" i="1"/>
  <c r="DP259" i="4" s="1"/>
  <c r="JV2504" i="1"/>
  <c r="DQ258" i="4" s="1"/>
  <c r="JT2504" i="1"/>
  <c r="DO258" i="4" s="1"/>
  <c r="JV2503" i="1"/>
  <c r="DQ257" i="4" s="1"/>
  <c r="JU2503" i="1"/>
  <c r="DP257" i="4" s="1"/>
  <c r="JT2506" i="1"/>
  <c r="DO260" i="4" s="1"/>
  <c r="JT2503" i="1"/>
  <c r="DO257" i="4" s="1"/>
  <c r="JV2506" i="1"/>
  <c r="DQ260" i="4" s="1"/>
  <c r="JU2504" i="1"/>
  <c r="DP258" i="4" s="1"/>
  <c r="JU2506" i="1"/>
  <c r="DP260" i="4" s="1"/>
  <c r="JT2505" i="1"/>
  <c r="DO259" i="4" s="1"/>
  <c r="EZ2551" i="1"/>
  <c r="EZ2550" i="1"/>
  <c r="EZ2549" i="1"/>
  <c r="EZ2554" i="1" s="1" a="1"/>
  <c r="EN2550" i="1"/>
  <c r="EN2551" i="1"/>
  <c r="EN2549" i="1"/>
  <c r="EN2554" i="1" s="1" a="1"/>
  <c r="EJ2503" i="1"/>
  <c r="AE257" i="4" s="1"/>
  <c r="EJ2506" i="1"/>
  <c r="AE260" i="4" s="1"/>
  <c r="EJ2505" i="1"/>
  <c r="AE259" i="4" s="1"/>
  <c r="EI2505" i="1"/>
  <c r="AD259" i="4" s="1"/>
  <c r="EH2504" i="1"/>
  <c r="AC258" i="4" s="1"/>
  <c r="EI2506" i="1"/>
  <c r="AD260" i="4" s="1"/>
  <c r="EH2506" i="1"/>
  <c r="AC260" i="4" s="1"/>
  <c r="EH2505" i="1"/>
  <c r="AC259" i="4" s="1"/>
  <c r="EJ2504" i="1"/>
  <c r="AE258" i="4" s="1"/>
  <c r="EI2504" i="1"/>
  <c r="AD258" i="4" s="1"/>
  <c r="EI2503" i="1"/>
  <c r="AD257" i="4" s="1"/>
  <c r="EH2503" i="1"/>
  <c r="AC257" i="4" s="1"/>
  <c r="FL2556" i="1"/>
  <c r="FL2555" i="1"/>
  <c r="FL2554" i="1"/>
  <c r="EH2500" i="1"/>
  <c r="AC253" i="4" s="1"/>
  <c r="EH2499" i="1"/>
  <c r="AC252" i="4" s="1"/>
  <c r="EH2501" i="1"/>
  <c r="AC254" i="4" s="1"/>
  <c r="EH2498" i="1"/>
  <c r="AC251" i="4" s="1"/>
  <c r="EF2728" i="2" l="1"/>
  <c r="EF2727" i="2"/>
  <c r="EF2729" i="2"/>
  <c r="EF2726" i="2"/>
  <c r="FO2692" i="2"/>
  <c r="FO2690" i="2"/>
  <c r="FO2691" i="2"/>
  <c r="FT2693" i="2"/>
  <c r="FT2692" i="2"/>
  <c r="FT2697" i="2" s="1" a="1"/>
  <c r="FT2694" i="2"/>
  <c r="EZ2720" i="2"/>
  <c r="EZ2723" i="2"/>
  <c r="EZ2722" i="2"/>
  <c r="EZ2721" i="2"/>
  <c r="FB2713" i="2"/>
  <c r="FB2712" i="2"/>
  <c r="FB2711" i="2"/>
  <c r="FB2716" i="2"/>
  <c r="FA2715" i="2"/>
  <c r="FD2717" i="2"/>
  <c r="FC2717" i="2"/>
  <c r="FA2717" i="2"/>
  <c r="FD2715" i="2"/>
  <c r="FB2717" i="2"/>
  <c r="FD2716" i="2"/>
  <c r="FC2716" i="2"/>
  <c r="FA2716" i="2"/>
  <c r="FC2715" i="2"/>
  <c r="FB2715" i="2"/>
  <c r="EQ238" i="4"/>
  <c r="EQ239" i="4"/>
  <c r="EQ254" i="4"/>
  <c r="EQ244" i="4"/>
  <c r="ES244" i="4"/>
  <c r="EQ243" i="4"/>
  <c r="EQ246" i="4"/>
  <c r="EQ245" i="4"/>
  <c r="ER246" i="4"/>
  <c r="ER244" i="4"/>
  <c r="ES243" i="4"/>
  <c r="ER245" i="4"/>
  <c r="ES246" i="4"/>
  <c r="EQ252" i="4"/>
  <c r="ER243" i="4"/>
  <c r="EQ240" i="4"/>
  <c r="AO251" i="4"/>
  <c r="AW251" i="4" s="1"/>
  <c r="AS251" i="4"/>
  <c r="BA251" i="4" s="1"/>
  <c r="AS260" i="4"/>
  <c r="BA260" i="4" s="1"/>
  <c r="AO260" i="4"/>
  <c r="AW260" i="4" s="1"/>
  <c r="EG259" i="4"/>
  <c r="EO259" i="4" s="1"/>
  <c r="EC259" i="4"/>
  <c r="EK259" i="4" s="1"/>
  <c r="AP243" i="4"/>
  <c r="AX243" i="4" s="1"/>
  <c r="AT243" i="4"/>
  <c r="BB243" i="4" s="1"/>
  <c r="EF260" i="4"/>
  <c r="EN260" i="4" s="1"/>
  <c r="EB260" i="4"/>
  <c r="EJ260" i="4" s="1"/>
  <c r="AS244" i="4"/>
  <c r="BA244" i="4" s="1"/>
  <c r="AO244" i="4"/>
  <c r="AW244" i="4" s="1"/>
  <c r="AS239" i="4"/>
  <c r="BA239" i="4" s="1"/>
  <c r="AO239" i="4"/>
  <c r="AW239" i="4" s="1"/>
  <c r="EM251" i="4" a="1"/>
  <c r="EM251" i="4"/>
  <c r="EQ251" i="4" s="1"/>
  <c r="AS238" i="4"/>
  <c r="BA238" i="4" s="1"/>
  <c r="AO238" i="4"/>
  <c r="AW238" i="4" s="1"/>
  <c r="EF258" i="4"/>
  <c r="EN258" i="4" s="1"/>
  <c r="EB258" i="4"/>
  <c r="EJ258" i="4" s="1"/>
  <c r="AS243" i="4"/>
  <c r="BA243" i="4" s="1"/>
  <c r="AO243" i="4"/>
  <c r="AW243" i="4" s="1"/>
  <c r="AS237" i="4"/>
  <c r="BA237" i="4" s="1"/>
  <c r="AO237" i="4"/>
  <c r="AW237" i="4" s="1"/>
  <c r="EQ237" i="4" a="1"/>
  <c r="EQ237" i="4"/>
  <c r="AP244" i="4"/>
  <c r="AX244" i="4" s="1"/>
  <c r="AT244" i="4"/>
  <c r="BB244" i="4" s="1"/>
  <c r="AT259" i="4"/>
  <c r="BB259" i="4" s="1"/>
  <c r="AP259" i="4"/>
  <c r="AX259" i="4" s="1"/>
  <c r="AU259" i="4"/>
  <c r="BC259" i="4" s="1"/>
  <c r="AQ259" i="4"/>
  <c r="AY259" i="4" s="1"/>
  <c r="EG260" i="4"/>
  <c r="EO260" i="4" s="1"/>
  <c r="EC260" i="4"/>
  <c r="EK260" i="4" s="1"/>
  <c r="AU244" i="4"/>
  <c r="BC244" i="4" s="1"/>
  <c r="AQ244" i="4"/>
  <c r="AY244" i="4" s="1"/>
  <c r="AS240" i="4"/>
  <c r="BA240" i="4" s="1"/>
  <c r="AO240" i="4"/>
  <c r="AW240" i="4" s="1"/>
  <c r="AU260" i="4"/>
  <c r="BC260" i="4" s="1"/>
  <c r="AQ260" i="4"/>
  <c r="AY260" i="4" s="1"/>
  <c r="EE257" i="4"/>
  <c r="EM257" i="4" s="1"/>
  <c r="EA257" i="4"/>
  <c r="EI257" i="4" s="1"/>
  <c r="AQ245" i="4"/>
  <c r="AY245" i="4" s="1"/>
  <c r="AU245" i="4"/>
  <c r="BC245" i="4" s="1"/>
  <c r="AS258" i="4"/>
  <c r="BA258" i="4" s="1"/>
  <c r="AO258" i="4"/>
  <c r="AW258" i="4" s="1"/>
  <c r="AU257" i="4"/>
  <c r="BC257" i="4" s="1"/>
  <c r="AQ257" i="4"/>
  <c r="AY257" i="4" s="1"/>
  <c r="EE260" i="4"/>
  <c r="EM260" i="4" s="1"/>
  <c r="EA260" i="4"/>
  <c r="EI260" i="4" s="1"/>
  <c r="AO246" i="4"/>
  <c r="AW246" i="4" s="1"/>
  <c r="AS246" i="4"/>
  <c r="BA246" i="4" s="1"/>
  <c r="AO252" i="4"/>
  <c r="AW252" i="4" s="1"/>
  <c r="AS252" i="4"/>
  <c r="BA252" i="4" s="1"/>
  <c r="EF257" i="4"/>
  <c r="EN257" i="4" s="1"/>
  <c r="EB257" i="4"/>
  <c r="EJ257" i="4" s="1"/>
  <c r="AQ246" i="4"/>
  <c r="AY246" i="4" s="1"/>
  <c r="AU246" i="4"/>
  <c r="BC246" i="4" s="1"/>
  <c r="EE259" i="4"/>
  <c r="EM259" i="4" s="1"/>
  <c r="EA259" i="4"/>
  <c r="EI259" i="4" s="1"/>
  <c r="AT257" i="4"/>
  <c r="BB257" i="4" s="1"/>
  <c r="AP257" i="4"/>
  <c r="AX257" i="4" s="1"/>
  <c r="EG257" i="4"/>
  <c r="EO257" i="4" s="1"/>
  <c r="EC257" i="4"/>
  <c r="EK257" i="4" s="1"/>
  <c r="AU243" i="4"/>
  <c r="BC243" i="4" s="1"/>
  <c r="AQ243" i="4"/>
  <c r="AY243" i="4" s="1"/>
  <c r="AT260" i="4"/>
  <c r="BB260" i="4" s="1"/>
  <c r="AP260" i="4"/>
  <c r="AX260" i="4" s="1"/>
  <c r="AS257" i="4"/>
  <c r="BA257" i="4" s="1"/>
  <c r="AO257" i="4"/>
  <c r="AW257" i="4" s="1"/>
  <c r="AT258" i="4"/>
  <c r="BB258" i="4" s="1"/>
  <c r="AP258" i="4"/>
  <c r="AX258" i="4" s="1"/>
  <c r="EE258" i="4"/>
  <c r="EM258" i="4" s="1"/>
  <c r="EA258" i="4"/>
  <c r="EI258" i="4" s="1"/>
  <c r="AS245" i="4"/>
  <c r="BA245" i="4" s="1"/>
  <c r="AO245" i="4"/>
  <c r="AW245" i="4" s="1"/>
  <c r="AO254" i="4"/>
  <c r="AW254" i="4" s="1"/>
  <c r="AS254" i="4"/>
  <c r="BA254" i="4" s="1"/>
  <c r="AU258" i="4"/>
  <c r="BC258" i="4" s="1"/>
  <c r="AQ258" i="4"/>
  <c r="AY258" i="4" s="1"/>
  <c r="EG258" i="4"/>
  <c r="EO258" i="4" s="1"/>
  <c r="EC258" i="4"/>
  <c r="EK258" i="4" s="1"/>
  <c r="AP245" i="4"/>
  <c r="AX245" i="4" s="1"/>
  <c r="AT245" i="4"/>
  <c r="BB245" i="4" s="1"/>
  <c r="AO253" i="4"/>
  <c r="AW253" i="4" s="1"/>
  <c r="AS253" i="4"/>
  <c r="BA253" i="4" s="1"/>
  <c r="AS259" i="4"/>
  <c r="BA259" i="4" s="1"/>
  <c r="AO259" i="4"/>
  <c r="AW259" i="4" s="1"/>
  <c r="EF259" i="4"/>
  <c r="EN259" i="4" s="1"/>
  <c r="EB259" i="4"/>
  <c r="EJ259" i="4" s="1"/>
  <c r="AT246" i="4"/>
  <c r="BB246" i="4" s="1"/>
  <c r="AP246" i="4"/>
  <c r="AX246" i="4" s="1"/>
  <c r="ES245" i="4"/>
  <c r="EQ253" i="4"/>
  <c r="EZ2555" i="1"/>
  <c r="EZ2556" i="1"/>
  <c r="EZ2554" i="1"/>
  <c r="FC2635" i="1" s="1" a="1"/>
  <c r="EN2556" i="1"/>
  <c r="EN2555" i="1"/>
  <c r="EN2554" i="1"/>
  <c r="EI2635" i="1" s="1" a="1"/>
  <c r="FW2635" i="1" a="1"/>
  <c r="ER259" i="4" l="1"/>
  <c r="BG243" i="4"/>
  <c r="ES259" i="4"/>
  <c r="EF2731" i="2" a="1"/>
  <c r="EF2734" i="2" s="1"/>
  <c r="FT2698" i="2"/>
  <c r="FT2697" i="2"/>
  <c r="FT2699" i="2"/>
  <c r="EQ258" i="4"/>
  <c r="EQ260" i="4"/>
  <c r="BE240" i="4"/>
  <c r="EZ2726" i="2" a="1"/>
  <c r="BE239" i="4"/>
  <c r="BF246" i="4"/>
  <c r="BG258" i="4"/>
  <c r="BF260" i="4"/>
  <c r="ER257" i="4"/>
  <c r="BG259" i="4"/>
  <c r="ER258" i="4"/>
  <c r="BE246" i="4"/>
  <c r="BF245" i="4"/>
  <c r="BF244" i="4"/>
  <c r="BE260" i="4"/>
  <c r="BE254" i="4"/>
  <c r="BE259" i="4"/>
  <c r="BE245" i="4"/>
  <c r="EQ257" i="4"/>
  <c r="ES257" i="4"/>
  <c r="ES258" i="4"/>
  <c r="BE257" i="4"/>
  <c r="BE258" i="4"/>
  <c r="ES260" i="4"/>
  <c r="BE243" i="4"/>
  <c r="ER260" i="4"/>
  <c r="BG246" i="4"/>
  <c r="BG245" i="4"/>
  <c r="BF259" i="4"/>
  <c r="BE238" i="4"/>
  <c r="BF243" i="4"/>
  <c r="BE252" i="4"/>
  <c r="BG260" i="4"/>
  <c r="BF257" i="4"/>
  <c r="BE253" i="4"/>
  <c r="BF258" i="4"/>
  <c r="EQ259" i="4"/>
  <c r="BG257" i="4"/>
  <c r="BG244" i="4"/>
  <c r="BE237" i="4" a="1"/>
  <c r="BE237" i="4"/>
  <c r="BE244" i="4"/>
  <c r="BE251" i="4"/>
  <c r="EI2636" i="1"/>
  <c r="EI2635" i="1"/>
  <c r="EI2637" i="1"/>
  <c r="FC2635" i="1"/>
  <c r="FC2636" i="1"/>
  <c r="FC2637" i="1"/>
  <c r="FW2635" i="1"/>
  <c r="FW2637" i="1"/>
  <c r="FW2636" i="1"/>
  <c r="EF2731" i="2" l="1"/>
  <c r="EF2732" i="2"/>
  <c r="EF2733" i="2"/>
  <c r="EZ2726" i="2"/>
  <c r="EZ2729" i="2"/>
  <c r="EZ2728" i="2"/>
  <c r="EZ2727" i="2"/>
  <c r="EG2736" i="2" a="1"/>
  <c r="FT2706" i="2" a="1"/>
  <c r="FW2642" i="1" a="1"/>
  <c r="FY2637" i="1" a="1"/>
  <c r="FY2637" i="1" s="1"/>
  <c r="FE2637" i="1" a="1"/>
  <c r="FE2637" i="1" s="1"/>
  <c r="FC2642" i="1" a="1"/>
  <c r="EK2637" i="1" a="1"/>
  <c r="EK2637" i="1" s="1"/>
  <c r="GA2637" i="1" s="1" a="1"/>
  <c r="EI2642" i="1" a="1"/>
  <c r="GA2637" i="1" l="1"/>
  <c r="AA338" i="4" s="1"/>
  <c r="AI338" i="4" s="1"/>
  <c r="AM338" i="4" s="1"/>
  <c r="EG2741" i="2" a="1"/>
  <c r="EI2744" i="2" s="1"/>
  <c r="EF2747" i="2" a="1"/>
  <c r="EF2749" i="2" s="1"/>
  <c r="EZ2731" i="2" a="1"/>
  <c r="EZ2734" i="2" s="1"/>
  <c r="FT2707" i="2"/>
  <c r="FT2706" i="2"/>
  <c r="FT2708" i="2"/>
  <c r="EG2739" i="2"/>
  <c r="EG2738" i="2"/>
  <c r="EG2737" i="2"/>
  <c r="EG2736" i="2"/>
  <c r="EI2644" i="1"/>
  <c r="EI2643" i="1"/>
  <c r="EI2642" i="1"/>
  <c r="FC2643" i="1"/>
  <c r="FC2644" i="1"/>
  <c r="FC2642" i="1"/>
  <c r="FW2644" i="1"/>
  <c r="FW2643" i="1"/>
  <c r="FW2642" i="1"/>
  <c r="EF2748" i="2" l="1"/>
  <c r="EH2741" i="2"/>
  <c r="EI2741" i="2"/>
  <c r="EH2742" i="2"/>
  <c r="EH2744" i="2"/>
  <c r="EG2741" i="2"/>
  <c r="EI2743" i="2"/>
  <c r="EG2742" i="2"/>
  <c r="EI2742" i="2"/>
  <c r="EG2743" i="2"/>
  <c r="EG2744" i="2"/>
  <c r="EF2747" i="2"/>
  <c r="EI2763" i="2" s="1" a="1"/>
  <c r="AG338" i="4"/>
  <c r="AK338" i="4" s="1"/>
  <c r="EH2743" i="2"/>
  <c r="EZ2731" i="2"/>
  <c r="EZ2733" i="2"/>
  <c r="EZ2732" i="2"/>
  <c r="FA2736" i="2" a="1"/>
  <c r="EI2764" i="2"/>
  <c r="EI2765" i="2"/>
  <c r="FT2711" i="2" a="1"/>
  <c r="FW2647" i="1" a="1"/>
  <c r="FY2644" i="1" a="1"/>
  <c r="FY2644" i="1" s="1"/>
  <c r="FC2647" i="1" a="1"/>
  <c r="FE2644" i="1" a="1"/>
  <c r="FE2644" i="1" s="1"/>
  <c r="EI2647" i="1" a="1"/>
  <c r="EK2644" i="1" a="1"/>
  <c r="EK2644" i="1" s="1"/>
  <c r="EZ2747" i="2" l="1" a="1"/>
  <c r="EZ2747" i="2" s="1"/>
  <c r="FC2763" i="2" s="1" a="1"/>
  <c r="EI2763" i="2"/>
  <c r="AO338" i="4"/>
  <c r="FA2741" i="2" a="1"/>
  <c r="FB2743" i="2" s="1"/>
  <c r="EI2768" i="2" a="1"/>
  <c r="FT2713" i="2"/>
  <c r="FT2712" i="2"/>
  <c r="FT2711" i="2"/>
  <c r="FA2738" i="2"/>
  <c r="FA2736" i="2"/>
  <c r="FA2737" i="2"/>
  <c r="FA2739" i="2"/>
  <c r="GA2644" i="1" a="1"/>
  <c r="GA2644" i="1" s="1"/>
  <c r="AA342" i="4" s="1"/>
  <c r="FC2647" i="1"/>
  <c r="FC2649" i="1"/>
  <c r="FC2648" i="1"/>
  <c r="EI2647" i="1"/>
  <c r="EI2648" i="1"/>
  <c r="EI2649" i="1"/>
  <c r="FW2648" i="1"/>
  <c r="FW2647" i="1"/>
  <c r="FW2649" i="1"/>
  <c r="EZ2749" i="2" l="1"/>
  <c r="EZ2748" i="2"/>
  <c r="FA2744" i="2"/>
  <c r="FA2741" i="2"/>
  <c r="FC2741" i="2"/>
  <c r="FC2743" i="2"/>
  <c r="FC2744" i="2"/>
  <c r="FA2743" i="2"/>
  <c r="FB2744" i="2"/>
  <c r="FB2741" i="2"/>
  <c r="FB2742" i="2"/>
  <c r="FA2742" i="2"/>
  <c r="FC2742" i="2"/>
  <c r="FC2764" i="2"/>
  <c r="FC2765" i="2"/>
  <c r="FC2763" i="2"/>
  <c r="FC2768" i="2" s="1" a="1"/>
  <c r="FU2715" i="2" a="1"/>
  <c r="FV2711" i="2" a="1"/>
  <c r="FT2720" i="2" a="1"/>
  <c r="EI2769" i="2"/>
  <c r="EI2768" i="2"/>
  <c r="EI2770" i="2"/>
  <c r="AI342" i="4"/>
  <c r="AM342" i="4" s="1"/>
  <c r="AG342" i="4"/>
  <c r="FW2657" i="1" a="1"/>
  <c r="FT2652" i="1" a="1"/>
  <c r="FT2652" i="1" s="1"/>
  <c r="FT2655" i="1" s="1"/>
  <c r="FT2658" i="1" s="1" a="1"/>
  <c r="FT2658" i="1" s="1"/>
  <c r="FT2661" i="1" s="1" a="1"/>
  <c r="EF2652" i="1" a="1"/>
  <c r="EF2652" i="1" s="1"/>
  <c r="EF2655" i="1" s="1"/>
  <c r="EF2658" i="1" s="1" a="1"/>
  <c r="EF2658" i="1" s="1"/>
  <c r="EF2661" i="1" s="1" a="1"/>
  <c r="EI2657" i="1" a="1"/>
  <c r="EZ2652" i="1" a="1"/>
  <c r="EZ2652" i="1" s="1"/>
  <c r="EZ2655" i="1" s="1"/>
  <c r="EZ2658" i="1" s="1" a="1"/>
  <c r="EZ2658" i="1" s="1"/>
  <c r="EZ2661" i="1" s="1" a="1"/>
  <c r="FC2657" i="1" a="1"/>
  <c r="FX2715" i="2" l="1"/>
  <c r="FW2717" i="2"/>
  <c r="FV2717" i="2"/>
  <c r="FU2716" i="2"/>
  <c r="FV2715" i="2"/>
  <c r="FU2717" i="2"/>
  <c r="FX2717" i="2"/>
  <c r="FX2716" i="2"/>
  <c r="FW2716" i="2"/>
  <c r="FV2716" i="2"/>
  <c r="FW2715" i="2"/>
  <c r="FU2715" i="2"/>
  <c r="FZ2715" i="2" s="1" a="1"/>
  <c r="FC2769" i="2"/>
  <c r="FC2768" i="2"/>
  <c r="FC2770" i="2"/>
  <c r="FT2720" i="2"/>
  <c r="FT2721" i="2"/>
  <c r="FT2723" i="2"/>
  <c r="FT2722" i="2"/>
  <c r="EK2770" i="2" a="1"/>
  <c r="EK2770" i="2" s="1"/>
  <c r="EI2775" i="2" a="1"/>
  <c r="FV2711" i="2"/>
  <c r="FZ2711" i="2" s="1" a="1"/>
  <c r="FV2713" i="2"/>
  <c r="FV2712" i="2"/>
  <c r="AK342" i="4"/>
  <c r="FC2659" i="1"/>
  <c r="FC2658" i="1"/>
  <c r="FC2657" i="1"/>
  <c r="EI2658" i="1"/>
  <c r="EI2657" i="1"/>
  <c r="EI2659" i="1"/>
  <c r="EF2662" i="1"/>
  <c r="EF2661" i="1"/>
  <c r="EJ2657" i="1" s="1" a="1"/>
  <c r="EF2663" i="1"/>
  <c r="FT2661" i="1"/>
  <c r="FT2662" i="1"/>
  <c r="FT2663" i="1"/>
  <c r="EZ2662" i="1"/>
  <c r="EZ2661" i="1"/>
  <c r="EZ2663" i="1"/>
  <c r="FW2657" i="1"/>
  <c r="FW2659" i="1"/>
  <c r="FW2658" i="1"/>
  <c r="GB2715" i="2" l="1"/>
  <c r="GA2717" i="2"/>
  <c r="FZ2717" i="2"/>
  <c r="GB2716" i="2"/>
  <c r="FZ2716" i="2"/>
  <c r="GA2715" i="2"/>
  <c r="GC2717" i="2"/>
  <c r="GB2717" i="2"/>
  <c r="GC2716" i="2"/>
  <c r="GA2716" i="2"/>
  <c r="GC2715" i="2"/>
  <c r="FZ2715" i="2"/>
  <c r="FT2726" i="2" a="1"/>
  <c r="EI2776" i="2"/>
  <c r="EI2777" i="2"/>
  <c r="EI2775" i="2"/>
  <c r="FC2775" i="2" a="1"/>
  <c r="FE2770" i="2" a="1"/>
  <c r="FE2770" i="2" s="1"/>
  <c r="FZ2712" i="2"/>
  <c r="FZ2711" i="2"/>
  <c r="FZ2713" i="2"/>
  <c r="AO342" i="4" a="1"/>
  <c r="AO342" i="4"/>
  <c r="FX2657" i="1" a="1"/>
  <c r="EJ2657" i="1"/>
  <c r="EJ2659" i="1"/>
  <c r="EJ2658" i="1"/>
  <c r="EI2667" i="1" a="1"/>
  <c r="FD2657" i="1" a="1"/>
  <c r="EI2780" i="2" l="1" a="1"/>
  <c r="EK2777" i="2" a="1"/>
  <c r="EK2777" i="2" s="1"/>
  <c r="FC2776" i="2"/>
  <c r="FC2777" i="2"/>
  <c r="FC2775" i="2"/>
  <c r="FT2728" i="2"/>
  <c r="FT2727" i="2"/>
  <c r="FT2726" i="2"/>
  <c r="FT2729" i="2"/>
  <c r="FD2658" i="1"/>
  <c r="FD2657" i="1"/>
  <c r="FD2659" i="1"/>
  <c r="EI2669" i="1"/>
  <c r="EI2668" i="1"/>
  <c r="EI2667" i="1"/>
  <c r="FX2659" i="1"/>
  <c r="FX2658" i="1"/>
  <c r="FX2657" i="1"/>
  <c r="FW2667" i="1" s="1" a="1"/>
  <c r="FT2731" i="2" l="1" a="1"/>
  <c r="FT2731" i="2" s="1"/>
  <c r="EI2781" i="2"/>
  <c r="EI2780" i="2"/>
  <c r="EI2782" i="2"/>
  <c r="FC2780" i="2" a="1"/>
  <c r="FE2777" i="2" a="1"/>
  <c r="FE2777" i="2" s="1"/>
  <c r="FW2668" i="1"/>
  <c r="FW2669" i="1"/>
  <c r="FW2667" i="1"/>
  <c r="EI2672" i="1" a="1"/>
  <c r="EF2672" i="1" a="1"/>
  <c r="EF2672" i="1" s="1"/>
  <c r="EJ2672" i="1" s="1" a="1"/>
  <c r="FC2667" i="1" a="1"/>
  <c r="FT2732" i="2" l="1"/>
  <c r="FT2733" i="2"/>
  <c r="FT2734" i="2"/>
  <c r="FC2781" i="2"/>
  <c r="FC2780" i="2"/>
  <c r="FC2782" i="2"/>
  <c r="EI2790" i="2" a="1"/>
  <c r="EF2785" i="2" a="1"/>
  <c r="EF2785" i="2" s="1"/>
  <c r="EF2788" i="2" s="1"/>
  <c r="EF2791" i="2" s="1" a="1"/>
  <c r="EF2791" i="2" s="1"/>
  <c r="EF2794" i="2" s="1" a="1"/>
  <c r="FU2736" i="2" a="1"/>
  <c r="FT2747" i="2" a="1"/>
  <c r="FC2669" i="1"/>
  <c r="FC2668" i="1"/>
  <c r="FC2667" i="1"/>
  <c r="EJ2672" i="1"/>
  <c r="EJ2674" i="1"/>
  <c r="EJ2673" i="1"/>
  <c r="EI2672" i="1"/>
  <c r="EF2676" i="1" s="1" a="1"/>
  <c r="EI2674" i="1"/>
  <c r="EI2673" i="1"/>
  <c r="FT2672" i="1" a="1"/>
  <c r="FT2672" i="1" s="1"/>
  <c r="FX2672" i="1" s="1" a="1"/>
  <c r="FW2672" i="1" a="1"/>
  <c r="FU2741" i="2" l="1" a="1"/>
  <c r="FV2744" i="2" s="1"/>
  <c r="FU2739" i="2"/>
  <c r="FU2737" i="2"/>
  <c r="FU2738" i="2"/>
  <c r="FU2736" i="2"/>
  <c r="FY2736" i="2" s="1" a="1"/>
  <c r="EF2795" i="2"/>
  <c r="EF2796" i="2"/>
  <c r="EF2794" i="2"/>
  <c r="EJ2790" i="2" s="1" a="1"/>
  <c r="FC2790" i="2" a="1"/>
  <c r="EZ2785" i="2" a="1"/>
  <c r="EZ2785" i="2" s="1"/>
  <c r="EZ2788" i="2" s="1"/>
  <c r="EZ2791" i="2" s="1" a="1"/>
  <c r="EZ2791" i="2" s="1"/>
  <c r="EZ2794" i="2" s="1" a="1"/>
  <c r="FT2748" i="2"/>
  <c r="FT2749" i="2"/>
  <c r="FT2747" i="2"/>
  <c r="FW2763" i="2" s="1" a="1"/>
  <c r="EI2791" i="2"/>
  <c r="EI2792" i="2"/>
  <c r="EI2790" i="2"/>
  <c r="FW2674" i="1"/>
  <c r="FW2672" i="1"/>
  <c r="FW2673" i="1"/>
  <c r="FX2674" i="1"/>
  <c r="FX2673" i="1"/>
  <c r="FX2672" i="1"/>
  <c r="EF2678" i="1"/>
  <c r="EF2676" i="1"/>
  <c r="EF2677" i="1"/>
  <c r="FC2672" i="1" a="1"/>
  <c r="EZ2672" i="1" a="1"/>
  <c r="EZ2672" i="1" s="1"/>
  <c r="FD2672" i="1" s="1" a="1"/>
  <c r="FV2742" i="2" l="1"/>
  <c r="FW2743" i="2"/>
  <c r="FU2744" i="2"/>
  <c r="FW2744" i="2"/>
  <c r="FV2741" i="2"/>
  <c r="FW2741" i="2"/>
  <c r="FU2742" i="2"/>
  <c r="FW2742" i="2"/>
  <c r="FV2743" i="2"/>
  <c r="FU2741" i="2"/>
  <c r="FU2743" i="2"/>
  <c r="FY2738" i="2"/>
  <c r="FY2736" i="2"/>
  <c r="FY2739" i="2"/>
  <c r="FY2737" i="2"/>
  <c r="EJ2792" i="2"/>
  <c r="EJ2791" i="2"/>
  <c r="EJ2790" i="2"/>
  <c r="EZ2796" i="2"/>
  <c r="EZ2795" i="2"/>
  <c r="EZ2794" i="2"/>
  <c r="FD2790" i="2" s="1" a="1"/>
  <c r="FY2741" i="2" a="1"/>
  <c r="FW2764" i="2"/>
  <c r="FW2765" i="2"/>
  <c r="FW2763" i="2"/>
  <c r="FC2791" i="2"/>
  <c r="FC2792" i="2"/>
  <c r="FC2790" i="2"/>
  <c r="EI2800" i="2" a="1"/>
  <c r="FC2674" i="1"/>
  <c r="FC2673" i="1"/>
  <c r="FC2672" i="1"/>
  <c r="EF2681" i="1" a="1"/>
  <c r="FD2673" i="1"/>
  <c r="FD2672" i="1"/>
  <c r="FD2674" i="1"/>
  <c r="FT2676" i="1" a="1"/>
  <c r="EI2801" i="2" l="1"/>
  <c r="EI2802" i="2"/>
  <c r="EI2800" i="2"/>
  <c r="FY2743" i="2"/>
  <c r="FZ2742" i="2"/>
  <c r="GA2741" i="2"/>
  <c r="FZ2741" i="2"/>
  <c r="FY2741" i="2"/>
  <c r="FZ2744" i="2"/>
  <c r="GA2743" i="2"/>
  <c r="FY2744" i="2"/>
  <c r="GA2744" i="2"/>
  <c r="FZ2743" i="2"/>
  <c r="GA2742" i="2"/>
  <c r="FY2742" i="2"/>
  <c r="FW2768" i="2" a="1"/>
  <c r="FD2791" i="2"/>
  <c r="FD2792" i="2"/>
  <c r="FD2790" i="2"/>
  <c r="FC2800" i="2" a="1"/>
  <c r="EF2683" i="1"/>
  <c r="EF2681" i="1"/>
  <c r="EF2682" i="1"/>
  <c r="FT2678" i="1"/>
  <c r="FT2677" i="1"/>
  <c r="FT2676" i="1"/>
  <c r="FT2681" i="1" s="1" a="1"/>
  <c r="EZ2676" i="1" a="1"/>
  <c r="FC2801" i="2" l="1"/>
  <c r="FC2802" i="2"/>
  <c r="FC2800" i="2"/>
  <c r="FW2769" i="2"/>
  <c r="FW2768" i="2"/>
  <c r="FW2770" i="2"/>
  <c r="EI2805" i="2" a="1"/>
  <c r="EF2805" i="2" a="1"/>
  <c r="EF2805" i="2" s="1"/>
  <c r="EJ2805" i="2" s="1" a="1"/>
  <c r="EZ2677" i="1"/>
  <c r="EZ2678" i="1"/>
  <c r="EZ2676" i="1"/>
  <c r="EZ2681" i="1" s="1" a="1"/>
  <c r="FT2683" i="1"/>
  <c r="FT2682" i="1"/>
  <c r="FT2681" i="1"/>
  <c r="EA2690" i="1" a="1"/>
  <c r="EF2692" i="1" a="1"/>
  <c r="EI2806" i="2" l="1"/>
  <c r="EI2805" i="2"/>
  <c r="EF2809" i="2" s="1" a="1"/>
  <c r="EI2807" i="2"/>
  <c r="EJ2807" i="2"/>
  <c r="EJ2806" i="2"/>
  <c r="EJ2805" i="2"/>
  <c r="FY2770" i="2" a="1"/>
  <c r="FY2770" i="2" s="1"/>
  <c r="GA2770" i="2" s="1" a="1"/>
  <c r="GA2770" i="2" s="1"/>
  <c r="FW2775" i="2" a="1"/>
  <c r="FC2805" i="2" a="1"/>
  <c r="EZ2805" i="2" a="1"/>
  <c r="EZ2805" i="2" s="1"/>
  <c r="FD2805" i="2" s="1" a="1"/>
  <c r="EF2694" i="1"/>
  <c r="EF2692" i="1"/>
  <c r="EF2697" i="1" s="1" a="1"/>
  <c r="EF2693" i="1"/>
  <c r="EA2691" i="1"/>
  <c r="EA2692" i="1"/>
  <c r="EA2690" i="1"/>
  <c r="FT2692" i="1" a="1"/>
  <c r="FO2690" i="1" a="1"/>
  <c r="EZ2682" i="1"/>
  <c r="EZ2683" i="1"/>
  <c r="EZ2681" i="1"/>
  <c r="FC2807" i="2" l="1"/>
  <c r="FC2806" i="2"/>
  <c r="FC2805" i="2"/>
  <c r="FW2776" i="2"/>
  <c r="FW2775" i="2"/>
  <c r="FW2777" i="2"/>
  <c r="FD2805" i="2"/>
  <c r="FD2807" i="2"/>
  <c r="FD2806" i="2"/>
  <c r="EF2810" i="2"/>
  <c r="EF2809" i="2"/>
  <c r="EF2814" i="2" s="1" a="1"/>
  <c r="EF2811" i="2"/>
  <c r="FO2692" i="1"/>
  <c r="FO2691" i="1"/>
  <c r="FO2690" i="1"/>
  <c r="EU2690" i="1" a="1"/>
  <c r="EZ2692" i="1" a="1"/>
  <c r="EF2699" i="1"/>
  <c r="EF2697" i="1"/>
  <c r="EF2698" i="1"/>
  <c r="FT2694" i="1"/>
  <c r="FT2693" i="1"/>
  <c r="FT2692" i="1"/>
  <c r="FT2697" i="1" s="1" a="1"/>
  <c r="EF2815" i="2" l="1"/>
  <c r="EF2814" i="2"/>
  <c r="EF2816" i="2"/>
  <c r="FY2777" i="2" a="1"/>
  <c r="FY2777" i="2" s="1"/>
  <c r="GA2777" i="2" s="1" a="1"/>
  <c r="GA2777" i="2" s="1"/>
  <c r="FW2780" i="2" a="1"/>
  <c r="EZ2809" i="2" a="1"/>
  <c r="EF2706" i="1" a="1"/>
  <c r="FT2699" i="1"/>
  <c r="FT2698" i="1"/>
  <c r="FT2697" i="1"/>
  <c r="FT2706" i="1" s="1" a="1"/>
  <c r="EZ2693" i="1"/>
  <c r="EZ2694" i="1"/>
  <c r="EZ2692" i="1"/>
  <c r="EZ2697" i="1" s="1" a="1"/>
  <c r="EU2692" i="1"/>
  <c r="EU2690" i="1"/>
  <c r="EU2691" i="1"/>
  <c r="EZ2811" i="2" l="1"/>
  <c r="EZ2810" i="2"/>
  <c r="EZ2809" i="2"/>
  <c r="EZ2814" i="2" s="1" a="1"/>
  <c r="FW2781" i="2"/>
  <c r="FW2782" i="2"/>
  <c r="FW2780" i="2"/>
  <c r="EA2823" i="2" a="1"/>
  <c r="EF2825" i="2" a="1"/>
  <c r="FT2708" i="1"/>
  <c r="FT2706" i="1"/>
  <c r="FT2707" i="1"/>
  <c r="EZ2698" i="1"/>
  <c r="EZ2699" i="1"/>
  <c r="EZ2697" i="1"/>
  <c r="EZ2706" i="1" s="1" a="1"/>
  <c r="EF2708" i="1"/>
  <c r="EF2706" i="1"/>
  <c r="EF2711" i="1" s="1" a="1"/>
  <c r="EF2707" i="1"/>
  <c r="EF2826" i="2" l="1"/>
  <c r="EF2825" i="2"/>
  <c r="EF2827" i="2"/>
  <c r="EA2824" i="2"/>
  <c r="EA2823" i="2"/>
  <c r="EA2825" i="2"/>
  <c r="FW2790" i="2" a="1"/>
  <c r="FT2785" i="2" a="1"/>
  <c r="FT2785" i="2" s="1"/>
  <c r="FT2788" i="2" s="1"/>
  <c r="FT2791" i="2" s="1" a="1"/>
  <c r="FT2791" i="2" s="1"/>
  <c r="FT2794" i="2" s="1" a="1"/>
  <c r="EZ2815" i="2"/>
  <c r="EZ2816" i="2"/>
  <c r="EZ2814" i="2"/>
  <c r="EF2713" i="1"/>
  <c r="EF2712" i="1"/>
  <c r="EF2711" i="1"/>
  <c r="EZ2707" i="1"/>
  <c r="EZ2708" i="1"/>
  <c r="EZ2706" i="1"/>
  <c r="EZ2711" i="1" s="1" a="1"/>
  <c r="FT2711" i="1" a="1"/>
  <c r="EZ2825" i="2" l="1" a="1"/>
  <c r="EU2823" i="2" a="1"/>
  <c r="FT2795" i="2"/>
  <c r="FT2794" i="2"/>
  <c r="FX2790" i="2" s="1" a="1"/>
  <c r="FT2796" i="2"/>
  <c r="FW2792" i="2"/>
  <c r="FW2791" i="2"/>
  <c r="FW2790" i="2"/>
  <c r="EF2853" i="2" a="1"/>
  <c r="FT2713" i="1"/>
  <c r="FT2712" i="1"/>
  <c r="FT2711" i="1"/>
  <c r="EZ2713" i="1"/>
  <c r="EZ2712" i="1"/>
  <c r="EZ2711" i="1"/>
  <c r="EF2720" i="1" a="1"/>
  <c r="EG2715" i="1" a="1"/>
  <c r="EH2711" i="1" a="1"/>
  <c r="FX2791" i="2" l="1"/>
  <c r="FX2792" i="2"/>
  <c r="FX2790" i="2"/>
  <c r="EF2854" i="2"/>
  <c r="EF2853" i="2"/>
  <c r="EF2862" i="2" s="1" a="1"/>
  <c r="EF2855" i="2"/>
  <c r="EU2824" i="2"/>
  <c r="EU2825" i="2"/>
  <c r="EU2823" i="2"/>
  <c r="FW2800" i="2" a="1"/>
  <c r="EZ2827" i="2"/>
  <c r="EZ2826" i="2"/>
  <c r="EZ2825" i="2"/>
  <c r="EH2712" i="1"/>
  <c r="EH2711" i="1"/>
  <c r="EH2713" i="1"/>
  <c r="EI2716" i="1"/>
  <c r="EJ2715" i="1"/>
  <c r="EI2715" i="1"/>
  <c r="EG2715" i="1"/>
  <c r="EI2717" i="1"/>
  <c r="EJ2716" i="1"/>
  <c r="EJ2717" i="1"/>
  <c r="EH2717" i="1"/>
  <c r="EG2717" i="1"/>
  <c r="EH2716" i="1"/>
  <c r="EG2716" i="1"/>
  <c r="EH2715" i="1"/>
  <c r="FA2715" i="1" a="1"/>
  <c r="FB2711" i="1" a="1"/>
  <c r="EZ2720" i="1" a="1"/>
  <c r="EF2722" i="1"/>
  <c r="EF2723" i="1"/>
  <c r="EF2721" i="1"/>
  <c r="EF2720" i="1"/>
  <c r="EF2726" i="1" s="1" a="1"/>
  <c r="FU2715" i="1" a="1"/>
  <c r="FV2711" i="1" a="1"/>
  <c r="FT2720" i="1" a="1"/>
  <c r="FW2802" i="2" l="1"/>
  <c r="FW2800" i="2"/>
  <c r="FW2801" i="2"/>
  <c r="EF2864" i="2"/>
  <c r="EF2863" i="2"/>
  <c r="EF2862" i="2"/>
  <c r="EF2867" i="2" s="1" a="1"/>
  <c r="EZ2853" i="2" a="1"/>
  <c r="FV2713" i="1"/>
  <c r="FV2712" i="1"/>
  <c r="FV2711" i="1"/>
  <c r="FA2716" i="1"/>
  <c r="FD2715" i="1"/>
  <c r="FC2715" i="1"/>
  <c r="FA2715" i="1"/>
  <c r="FC2717" i="1"/>
  <c r="FD2716" i="1"/>
  <c r="FD2717" i="1"/>
  <c r="FB2717" i="1"/>
  <c r="FZ2715" i="1" s="1" a="1"/>
  <c r="FA2717" i="1"/>
  <c r="FC2716" i="1"/>
  <c r="FB2716" i="1"/>
  <c r="FB2715" i="1"/>
  <c r="EZ2722" i="1"/>
  <c r="EZ2721" i="1"/>
  <c r="EZ2723" i="1"/>
  <c r="EZ2720" i="1"/>
  <c r="EZ2726" i="1" s="1" a="1"/>
  <c r="EF2727" i="1"/>
  <c r="EF2728" i="1"/>
  <c r="EF2729" i="1"/>
  <c r="EF2726" i="1"/>
  <c r="FB2712" i="1"/>
  <c r="FB2711" i="1"/>
  <c r="FB2713" i="1"/>
  <c r="FZ2711" i="1" a="1"/>
  <c r="FW2715" i="1"/>
  <c r="FU2716" i="1"/>
  <c r="FX2715" i="1"/>
  <c r="FU2715" i="1"/>
  <c r="FW2717" i="1"/>
  <c r="FX2716" i="1"/>
  <c r="FX2717" i="1"/>
  <c r="FV2717" i="1"/>
  <c r="FU2717" i="1"/>
  <c r="FW2716" i="1"/>
  <c r="FV2716" i="1"/>
  <c r="FV2715" i="1"/>
  <c r="FT2722" i="1"/>
  <c r="FT2721" i="1"/>
  <c r="FT2723" i="1"/>
  <c r="FT2720" i="1"/>
  <c r="FT2726" i="1" s="1" a="1"/>
  <c r="EZ2854" i="2" l="1"/>
  <c r="EZ2853" i="2"/>
  <c r="EZ2855" i="2"/>
  <c r="FW2805" i="2" a="1"/>
  <c r="FT2805" i="2" a="1"/>
  <c r="FT2805" i="2" s="1"/>
  <c r="FX2805" i="2" s="1" a="1"/>
  <c r="EF2868" i="2"/>
  <c r="EF2867" i="2"/>
  <c r="EF2869" i="2"/>
  <c r="EF2731" i="1" a="1"/>
  <c r="EF2731" i="1" s="1"/>
  <c r="GA2715" i="1"/>
  <c r="AE383" i="4" s="1"/>
  <c r="FZ2716" i="1"/>
  <c r="AD384" i="4" s="1"/>
  <c r="GC2715" i="1"/>
  <c r="AG383" i="4" s="1"/>
  <c r="FZ2715" i="1"/>
  <c r="AD383" i="4" s="1"/>
  <c r="GB2717" i="1"/>
  <c r="AF385" i="4" s="1"/>
  <c r="GC2716" i="1"/>
  <c r="AG384" i="4" s="1"/>
  <c r="FZ2717" i="1"/>
  <c r="AD385" i="4" s="1"/>
  <c r="GB2716" i="1"/>
  <c r="AF384" i="4" s="1"/>
  <c r="GA2716" i="1"/>
  <c r="AE384" i="4" s="1"/>
  <c r="GB2715" i="1"/>
  <c r="AF383" i="4" s="1"/>
  <c r="GA2717" i="1"/>
  <c r="AE385" i="4" s="1"/>
  <c r="GC2717" i="1"/>
  <c r="AG385" i="4" s="1"/>
  <c r="FT2727" i="1"/>
  <c r="FT2726" i="1"/>
  <c r="FT2729" i="1"/>
  <c r="FT2728" i="1"/>
  <c r="EZ2729" i="1"/>
  <c r="EZ2727" i="1"/>
  <c r="EZ2728" i="1"/>
  <c r="EZ2726" i="1"/>
  <c r="FZ2712" i="1"/>
  <c r="AD379" i="4" s="1"/>
  <c r="FZ2711" i="1"/>
  <c r="AD378" i="4" s="1"/>
  <c r="FZ2713" i="1"/>
  <c r="AD380" i="4" s="1"/>
  <c r="EZ2731" i="1" l="1" a="1"/>
  <c r="EZ2731" i="1" s="1"/>
  <c r="EF2733" i="1"/>
  <c r="EF2732" i="1"/>
  <c r="EF2734" i="1"/>
  <c r="FX2806" i="2"/>
  <c r="FX2807" i="2"/>
  <c r="FX2805" i="2"/>
  <c r="FW2807" i="2"/>
  <c r="FW2806" i="2"/>
  <c r="FW2805" i="2"/>
  <c r="FT2809" i="2" s="1" a="1"/>
  <c r="EH2867" i="2" a="1"/>
  <c r="EF2876" i="2" a="1"/>
  <c r="EG2871" i="2" a="1"/>
  <c r="EZ2862" i="2" a="1"/>
  <c r="AV385" i="4"/>
  <c r="BF385" i="4" s="1"/>
  <c r="BA385" i="4"/>
  <c r="BK385" i="4" s="1"/>
  <c r="AZ383" i="4"/>
  <c r="BJ383" i="4" s="1"/>
  <c r="AU383" i="4"/>
  <c r="BE383" i="4" s="1"/>
  <c r="AT384" i="4"/>
  <c r="BD384" i="4" s="1"/>
  <c r="AY384" i="4"/>
  <c r="BI384" i="4" s="1"/>
  <c r="AT385" i="4"/>
  <c r="BD385" i="4" s="1"/>
  <c r="AY385" i="4"/>
  <c r="BI385" i="4" s="1"/>
  <c r="AX383" i="4"/>
  <c r="BH383" i="4" s="1"/>
  <c r="AS383" i="4"/>
  <c r="BC383" i="4" s="1"/>
  <c r="AS385" i="4"/>
  <c r="BC385" i="4" s="1"/>
  <c r="AX385" i="4"/>
  <c r="BH385" i="4" s="1"/>
  <c r="AS380" i="4"/>
  <c r="BC380" i="4" s="1"/>
  <c r="AX380" i="4"/>
  <c r="BH380" i="4" s="1"/>
  <c r="AV383" i="4"/>
  <c r="BF383" i="4" s="1"/>
  <c r="BA383" i="4"/>
  <c r="BK383" i="4" s="1"/>
  <c r="AZ384" i="4"/>
  <c r="BJ384" i="4" s="1"/>
  <c r="AU384" i="4"/>
  <c r="BE384" i="4" s="1"/>
  <c r="AZ385" i="4"/>
  <c r="BJ385" i="4" s="1"/>
  <c r="AU385" i="4"/>
  <c r="BE385" i="4" s="1"/>
  <c r="AS378" i="4"/>
  <c r="AX378" i="4"/>
  <c r="AS384" i="4"/>
  <c r="BC384" i="4" s="1"/>
  <c r="AX384" i="4"/>
  <c r="BH384" i="4" s="1"/>
  <c r="BA384" i="4"/>
  <c r="BK384" i="4" s="1"/>
  <c r="AV384" i="4"/>
  <c r="BF384" i="4" s="1"/>
  <c r="AS379" i="4"/>
  <c r="BC379" i="4" s="1"/>
  <c r="AX379" i="4"/>
  <c r="BH379" i="4" s="1"/>
  <c r="AY383" i="4"/>
  <c r="BI383" i="4" s="1"/>
  <c r="AT383" i="4"/>
  <c r="BD383" i="4" s="1"/>
  <c r="EG2741" i="1" a="1"/>
  <c r="EF2747" i="1" a="1"/>
  <c r="EG2736" i="1" a="1"/>
  <c r="FT2731" i="1" a="1"/>
  <c r="EZ2734" i="1" l="1"/>
  <c r="EZ2732" i="1"/>
  <c r="EZ2733" i="1"/>
  <c r="BN383" i="4"/>
  <c r="BM383" i="4"/>
  <c r="BO383" i="4"/>
  <c r="EZ2863" i="2"/>
  <c r="EZ2862" i="2"/>
  <c r="EZ2864" i="2"/>
  <c r="EH2868" i="2"/>
  <c r="EH2869" i="2"/>
  <c r="EH2867" i="2"/>
  <c r="EF2877" i="2"/>
  <c r="EF2883" i="2"/>
  <c r="EF2881" i="2"/>
  <c r="EF2882" i="2"/>
  <c r="EF2879" i="2"/>
  <c r="EF2878" i="2"/>
  <c r="EF2880" i="2"/>
  <c r="EF2876" i="2"/>
  <c r="EJ2873" i="2"/>
  <c r="EN2871" i="2"/>
  <c r="EL2872" i="2"/>
  <c r="EH2871" i="2"/>
  <c r="EK2872" i="2"/>
  <c r="EJ2872" i="2"/>
  <c r="EN2873" i="2"/>
  <c r="EH2872" i="2"/>
  <c r="EL2873" i="2"/>
  <c r="EM2871" i="2"/>
  <c r="EG2873" i="2"/>
  <c r="EI2871" i="2"/>
  <c r="EI2872" i="2"/>
  <c r="EL2871" i="2"/>
  <c r="EJ2871" i="2"/>
  <c r="EG2871" i="2"/>
  <c r="EM2873" i="2"/>
  <c r="EI2873" i="2"/>
  <c r="EN2872" i="2"/>
  <c r="EK2873" i="2"/>
  <c r="EH2873" i="2"/>
  <c r="EM2872" i="2"/>
  <c r="EG2872" i="2"/>
  <c r="EK2871" i="2"/>
  <c r="FT2810" i="2"/>
  <c r="FT2809" i="2"/>
  <c r="FT2814" i="2" s="1" a="1"/>
  <c r="FT2811" i="2"/>
  <c r="BO385" i="4"/>
  <c r="BO384" i="4"/>
  <c r="BM380" i="4"/>
  <c r="BP385" i="4"/>
  <c r="BP384" i="4"/>
  <c r="BM384" i="4"/>
  <c r="BC378" i="4" a="1"/>
  <c r="BC378" i="4"/>
  <c r="BM385" i="4"/>
  <c r="BN385" i="4"/>
  <c r="BN384" i="4"/>
  <c r="BH378" i="4" a="1"/>
  <c r="BH378" i="4"/>
  <c r="BM379" i="4"/>
  <c r="BP383" i="4"/>
  <c r="FT2732" i="1"/>
  <c r="FT2734" i="1"/>
  <c r="FT2733" i="1"/>
  <c r="FT2731" i="1"/>
  <c r="FA2736" i="1" a="1"/>
  <c r="FA2741" i="1" a="1"/>
  <c r="EZ2747" i="1" a="1"/>
  <c r="EG2738" i="1"/>
  <c r="EG2737" i="1"/>
  <c r="EG2739" i="1"/>
  <c r="EG2736" i="1"/>
  <c r="EF2748" i="1"/>
  <c r="EF2747" i="1"/>
  <c r="EF2749" i="1"/>
  <c r="EI2744" i="1"/>
  <c r="EH2744" i="1"/>
  <c r="EI2743" i="1"/>
  <c r="EH2741" i="1"/>
  <c r="EG2741" i="1"/>
  <c r="EH2743" i="1"/>
  <c r="EH2742" i="1"/>
  <c r="EG2744" i="1"/>
  <c r="EG2743" i="1"/>
  <c r="EI2742" i="1"/>
  <c r="EG2742" i="1"/>
  <c r="EI2741" i="1"/>
  <c r="FT2816" i="2" l="1"/>
  <c r="FT2815" i="2"/>
  <c r="FT2814" i="2"/>
  <c r="EF2886" i="2" a="1"/>
  <c r="EZ2867" i="2" a="1"/>
  <c r="BM378" i="4"/>
  <c r="FA2744" i="1"/>
  <c r="FC2743" i="1"/>
  <c r="FA2743" i="1"/>
  <c r="FC2742" i="1"/>
  <c r="FB2742" i="1"/>
  <c r="FC2741" i="1"/>
  <c r="FB2741" i="1"/>
  <c r="FC2744" i="1"/>
  <c r="FB2744" i="1"/>
  <c r="FB2743" i="1"/>
  <c r="FA2742" i="1"/>
  <c r="FA2741" i="1"/>
  <c r="FA2737" i="1"/>
  <c r="FA2736" i="1"/>
  <c r="FA2739" i="1"/>
  <c r="FA2738" i="1"/>
  <c r="FU2736" i="1" a="1"/>
  <c r="FU2741" i="1" a="1"/>
  <c r="FT2747" i="1" a="1"/>
  <c r="EZ2749" i="1"/>
  <c r="EZ2748" i="1"/>
  <c r="EZ2747" i="1"/>
  <c r="FC2763" i="1" s="1" a="1"/>
  <c r="EI2763" i="1" a="1"/>
  <c r="EF2887" i="2" l="1"/>
  <c r="EF2891" i="2"/>
  <c r="EF2892" i="2"/>
  <c r="EF2888" i="2"/>
  <c r="EF2886" i="2"/>
  <c r="EC2902" i="2" s="1" a="1"/>
  <c r="EF2889" i="2"/>
  <c r="EF2890" i="2"/>
  <c r="EI2902" i="2" s="1" a="1"/>
  <c r="EF2893" i="2"/>
  <c r="EZ2868" i="2"/>
  <c r="EZ2867" i="2"/>
  <c r="EZ2869" i="2"/>
  <c r="FO2823" i="2" a="1"/>
  <c r="FT2825" i="2" a="1"/>
  <c r="FC2764" i="1"/>
  <c r="FC2763" i="1"/>
  <c r="FC2765" i="1"/>
  <c r="FV2743" i="1"/>
  <c r="FU2743" i="1"/>
  <c r="FV2742" i="1"/>
  <c r="FW2744" i="1"/>
  <c r="FU2744" i="1"/>
  <c r="FW2743" i="1"/>
  <c r="FU2742" i="1"/>
  <c r="FU2741" i="1"/>
  <c r="FY2741" i="1" s="1" a="1"/>
  <c r="FV2744" i="1"/>
  <c r="FW2742" i="1"/>
  <c r="FW2741" i="1"/>
  <c r="FV2741" i="1"/>
  <c r="FU2738" i="1"/>
  <c r="FU2736" i="1"/>
  <c r="FY2736" i="1" s="1" a="1"/>
  <c r="FU2737" i="1"/>
  <c r="FU2739" i="1"/>
  <c r="FT2749" i="1"/>
  <c r="FT2748" i="1"/>
  <c r="FT2747" i="1"/>
  <c r="FW2763" i="1" s="1" a="1"/>
  <c r="EI2765" i="1"/>
  <c r="EI2764" i="1"/>
  <c r="EI2763" i="1"/>
  <c r="EC2904" i="2" l="1"/>
  <c r="EC2902" i="2"/>
  <c r="EC2905" i="2"/>
  <c r="EC2903" i="2"/>
  <c r="EI2904" i="2"/>
  <c r="EI2903" i="2"/>
  <c r="EI2905" i="2"/>
  <c r="EI2902" i="2"/>
  <c r="GK2934" i="2" s="1" a="1"/>
  <c r="FO2825" i="2"/>
  <c r="FO2824" i="2"/>
  <c r="FO2823" i="2"/>
  <c r="FA2871" i="2" a="1"/>
  <c r="FB2867" i="2" a="1"/>
  <c r="EZ2876" i="2" a="1"/>
  <c r="FT2826" i="2"/>
  <c r="FT2825" i="2"/>
  <c r="FT2853" i="2" s="1" a="1"/>
  <c r="FT2827" i="2"/>
  <c r="FW2764" i="1"/>
  <c r="FW2765" i="1"/>
  <c r="FW2763" i="1"/>
  <c r="FW2768" i="1" s="1" a="1"/>
  <c r="FY2743" i="1"/>
  <c r="AC426" i="4" s="1"/>
  <c r="GA2742" i="1"/>
  <c r="AE425" i="4" s="1"/>
  <c r="FY2742" i="1"/>
  <c r="AC425" i="4" s="1"/>
  <c r="GA2744" i="1"/>
  <c r="AE427" i="4" s="1"/>
  <c r="FZ2744" i="1"/>
  <c r="AD427" i="4" s="1"/>
  <c r="GA2743" i="1"/>
  <c r="AE426" i="4" s="1"/>
  <c r="GA2741" i="1"/>
  <c r="AE424" i="4" s="1"/>
  <c r="FY2744" i="1"/>
  <c r="AC427" i="4" s="1"/>
  <c r="FZ2743" i="1"/>
  <c r="AD426" i="4" s="1"/>
  <c r="FZ2742" i="1"/>
  <c r="AD425" i="4" s="1"/>
  <c r="FZ2741" i="1"/>
  <c r="AD424" i="4" s="1"/>
  <c r="FY2741" i="1"/>
  <c r="AC424" i="4" s="1"/>
  <c r="FC2768" i="1" a="1"/>
  <c r="FY2739" i="1"/>
  <c r="AC421" i="4" s="1"/>
  <c r="FY2737" i="1"/>
  <c r="AC419" i="4" s="1"/>
  <c r="FY2736" i="1"/>
  <c r="AC418" i="4" s="1"/>
  <c r="FY2738" i="1"/>
  <c r="AC420" i="4" s="1"/>
  <c r="EI2768" i="1" a="1"/>
  <c r="GK2936" i="2" l="1"/>
  <c r="GK2935" i="2"/>
  <c r="GK2934" i="2"/>
  <c r="GK2937" i="2"/>
  <c r="FT2855" i="2"/>
  <c r="FT2854" i="2"/>
  <c r="FT2853" i="2"/>
  <c r="FT2862" i="2" s="1" a="1"/>
  <c r="FB2873" i="2"/>
  <c r="FF2871" i="2"/>
  <c r="FH2873" i="2"/>
  <c r="FD2872" i="2"/>
  <c r="FE2873" i="2"/>
  <c r="FG2871" i="2"/>
  <c r="FD2873" i="2"/>
  <c r="FE2871" i="2"/>
  <c r="FA2873" i="2"/>
  <c r="FC2871" i="2"/>
  <c r="FG2872" i="2"/>
  <c r="FA2871" i="2"/>
  <c r="FB2872" i="2"/>
  <c r="FC2872" i="2"/>
  <c r="FH2871" i="2"/>
  <c r="FB2871" i="2"/>
  <c r="FG2873" i="2"/>
  <c r="FC2873" i="2"/>
  <c r="FF2872" i="2"/>
  <c r="FF2873" i="2"/>
  <c r="FE2872" i="2"/>
  <c r="FA2872" i="2"/>
  <c r="FD2871" i="2"/>
  <c r="FH2872" i="2"/>
  <c r="EZ2883" i="2"/>
  <c r="EZ2877" i="2"/>
  <c r="EZ2882" i="2"/>
  <c r="EZ2878" i="2"/>
  <c r="EZ2880" i="2"/>
  <c r="EZ2881" i="2"/>
  <c r="EZ2876" i="2"/>
  <c r="EZ2879" i="2"/>
  <c r="AY2934" i="2" a="1"/>
  <c r="FB2869" i="2"/>
  <c r="FB2868" i="2"/>
  <c r="FB2867" i="2"/>
  <c r="AS427" i="4"/>
  <c r="BA427" i="4" s="1"/>
  <c r="AO427" i="4"/>
  <c r="AW427" i="4" s="1"/>
  <c r="AU427" i="4"/>
  <c r="BC427" i="4" s="1"/>
  <c r="AQ427" i="4"/>
  <c r="AY427" i="4" s="1"/>
  <c r="AT426" i="4"/>
  <c r="BB426" i="4" s="1"/>
  <c r="AP426" i="4"/>
  <c r="AX426" i="4" s="1"/>
  <c r="AS425" i="4"/>
  <c r="BA425" i="4" s="1"/>
  <c r="AO425" i="4"/>
  <c r="AW425" i="4" s="1"/>
  <c r="AT427" i="4"/>
  <c r="BB427" i="4" s="1"/>
  <c r="AP427" i="4"/>
  <c r="AX427" i="4" s="1"/>
  <c r="AU425" i="4"/>
  <c r="BC425" i="4" s="1"/>
  <c r="AQ425" i="4"/>
  <c r="AY425" i="4" s="1"/>
  <c r="AS421" i="4"/>
  <c r="BA421" i="4" s="1"/>
  <c r="AO421" i="4"/>
  <c r="AW421" i="4" s="1"/>
  <c r="AO418" i="4"/>
  <c r="AW418" i="4" s="1"/>
  <c r="AS418" i="4"/>
  <c r="AS424" i="4"/>
  <c r="BA424" i="4" s="1"/>
  <c r="AO424" i="4"/>
  <c r="AW424" i="4" s="1"/>
  <c r="AU426" i="4"/>
  <c r="BC426" i="4" s="1"/>
  <c r="AQ426" i="4"/>
  <c r="AY426" i="4" s="1"/>
  <c r="AS419" i="4"/>
  <c r="BA419" i="4" s="1"/>
  <c r="AO419" i="4"/>
  <c r="AW419" i="4" s="1"/>
  <c r="AT424" i="4"/>
  <c r="BB424" i="4" s="1"/>
  <c r="AP424" i="4"/>
  <c r="AX424" i="4" s="1"/>
  <c r="AU424" i="4"/>
  <c r="BC424" i="4" s="1"/>
  <c r="AQ424" i="4"/>
  <c r="AY424" i="4" s="1"/>
  <c r="AS420" i="4"/>
  <c r="BA420" i="4" s="1"/>
  <c r="AO420" i="4"/>
  <c r="AW420" i="4" s="1"/>
  <c r="AS426" i="4"/>
  <c r="BA426" i="4" s="1"/>
  <c r="AO426" i="4"/>
  <c r="AW426" i="4" s="1"/>
  <c r="AT425" i="4"/>
  <c r="BB425" i="4" s="1"/>
  <c r="AP425" i="4"/>
  <c r="AX425" i="4" s="1"/>
  <c r="FW2769" i="1"/>
  <c r="FW2768" i="1"/>
  <c r="FW2770" i="1"/>
  <c r="FC2769" i="1"/>
  <c r="FC2770" i="1"/>
  <c r="FC2768" i="1"/>
  <c r="EI2770" i="1"/>
  <c r="EI2769" i="1"/>
  <c r="EI2768" i="1"/>
  <c r="BF424" i="4" l="1"/>
  <c r="BG424" i="4"/>
  <c r="BE419" i="4"/>
  <c r="BF425" i="4"/>
  <c r="BF427" i="4"/>
  <c r="BE425" i="4"/>
  <c r="FT2863" i="2"/>
  <c r="FT2862" i="2"/>
  <c r="FT2864" i="2"/>
  <c r="AY2936" i="2"/>
  <c r="AY2935" i="2"/>
  <c r="AY2934" i="2"/>
  <c r="AY2937" i="2"/>
  <c r="FX2953" i="2" a="1"/>
  <c r="FX2953" i="2" s="1"/>
  <c r="GA2998" i="2" s="1" a="1"/>
  <c r="GA2998" i="2" s="1"/>
  <c r="GM2950" i="2" a="1"/>
  <c r="GX2950" i="2" a="1"/>
  <c r="GT2953" i="2" a="1"/>
  <c r="GT2953" i="2" s="1"/>
  <c r="GU2998" i="2" s="1" a="1"/>
  <c r="GU2998" i="2" s="1"/>
  <c r="GI2953" i="2" a="1"/>
  <c r="GI2953" i="2" s="1"/>
  <c r="GK2998" i="2" s="1" a="1"/>
  <c r="GK2998" i="2" s="1"/>
  <c r="GB2950" i="2" a="1"/>
  <c r="EZ2886" i="2" a="1"/>
  <c r="BE426" i="4"/>
  <c r="BG425" i="4"/>
  <c r="BE421" i="4"/>
  <c r="BE427" i="4"/>
  <c r="BE424" i="4"/>
  <c r="BF426" i="4"/>
  <c r="BE420" i="4"/>
  <c r="BG426" i="4"/>
  <c r="BA418" i="4" a="1"/>
  <c r="BA418" i="4"/>
  <c r="BE418" i="4" s="1"/>
  <c r="BG427" i="4"/>
  <c r="EI2775" i="1" a="1"/>
  <c r="EK2770" i="1" a="1"/>
  <c r="EK2770" i="1" s="1"/>
  <c r="FC2775" i="1" a="1"/>
  <c r="FE2770" i="1" a="1"/>
  <c r="FE2770" i="1" s="1"/>
  <c r="FY2770" i="1" a="1"/>
  <c r="FY2770" i="1" s="1"/>
  <c r="FW2775" i="1" a="1"/>
  <c r="GK3007" i="2" l="1"/>
  <c r="GK3018" i="2" s="1"/>
  <c r="GK3027" i="2" s="1" a="1"/>
  <c r="GK3027" i="2" s="1"/>
  <c r="GK3030" i="2" s="1"/>
  <c r="GA3007" i="2"/>
  <c r="GA3018" i="2" s="1"/>
  <c r="GA3027" i="2" s="1"/>
  <c r="GA3030" i="2" s="1"/>
  <c r="GU3007" i="2" a="1"/>
  <c r="GU3007" i="2" s="1"/>
  <c r="GU3018" i="2" s="1"/>
  <c r="GU3027" i="2" s="1" a="1"/>
  <c r="GU3027" i="2" s="1"/>
  <c r="GU3030" i="2" s="1"/>
  <c r="AW2953" i="2" a="1"/>
  <c r="AW2953" i="2" s="1"/>
  <c r="AY2998" i="2" s="1" a="1"/>
  <c r="AY2998" i="2" s="1"/>
  <c r="AL2953" i="2" a="1"/>
  <c r="AL2953" i="2" s="1"/>
  <c r="AO2998" i="2" s="1" a="1"/>
  <c r="AO2998" i="2" s="1"/>
  <c r="BL2950" i="2" a="1"/>
  <c r="AP2950" i="2" a="1"/>
  <c r="BH2953" i="2" a="1"/>
  <c r="BH2953" i="2" s="1"/>
  <c r="BI2998" i="2" s="1" a="1"/>
  <c r="BI2998" i="2" s="1"/>
  <c r="BA2950" i="2" a="1"/>
  <c r="GX2952" i="2"/>
  <c r="GX2951" i="2"/>
  <c r="GX2950" i="2"/>
  <c r="GX2953" i="2"/>
  <c r="GM2952" i="2"/>
  <c r="GM2950" i="2"/>
  <c r="GM2951" i="2"/>
  <c r="GM2953" i="2"/>
  <c r="GB2950" i="2"/>
  <c r="GB2953" i="2"/>
  <c r="GB2951" i="2"/>
  <c r="GB2952" i="2"/>
  <c r="FT2867" i="2" a="1"/>
  <c r="EZ2892" i="2"/>
  <c r="EZ2889" i="2"/>
  <c r="EZ2891" i="2"/>
  <c r="EZ2890" i="2"/>
  <c r="EZ2893" i="2"/>
  <c r="EZ2887" i="2"/>
  <c r="EZ2888" i="2"/>
  <c r="EZ2886" i="2"/>
  <c r="FW2777" i="1"/>
  <c r="FW2775" i="1"/>
  <c r="FW2776" i="1"/>
  <c r="FC2776" i="1"/>
  <c r="FC2775" i="1"/>
  <c r="FC2777" i="1"/>
  <c r="GA2770" i="1" a="1"/>
  <c r="GA2770" i="1" s="1"/>
  <c r="AA457" i="4" s="1"/>
  <c r="AI457" i="4" s="1"/>
  <c r="AM457" i="4" s="1"/>
  <c r="EI2777" i="1"/>
  <c r="EI2775" i="1"/>
  <c r="EI2776" i="1"/>
  <c r="AP2953" i="2" l="1"/>
  <c r="AP2951" i="2"/>
  <c r="AP2950" i="2"/>
  <c r="AP2952" i="2"/>
  <c r="BL2952" i="2"/>
  <c r="BL2951" i="2"/>
  <c r="BL2953" i="2"/>
  <c r="BL2950" i="2"/>
  <c r="BI3007" i="2" a="1"/>
  <c r="BI3007" i="2" s="1"/>
  <c r="BI3018" i="2" s="1"/>
  <c r="BI3027" i="2" s="1" a="1"/>
  <c r="BI3027" i="2" s="1"/>
  <c r="BI3030" i="2" s="1"/>
  <c r="AO3007" i="2"/>
  <c r="AO3018" i="2" s="1"/>
  <c r="AO3027" i="2" s="1"/>
  <c r="AO3030" i="2" s="1"/>
  <c r="AY3007" i="2"/>
  <c r="AY3018" i="2" s="1"/>
  <c r="AY3027" i="2" s="1" a="1"/>
  <c r="AY3027" i="2" s="1"/>
  <c r="AY3030" i="2" s="1"/>
  <c r="FT2869" i="2"/>
  <c r="FT2868" i="2"/>
  <c r="FT2867" i="2"/>
  <c r="EW2902" i="2" a="1"/>
  <c r="GX3039" i="2" a="1"/>
  <c r="GR3039" i="2" a="1"/>
  <c r="FC2902" i="2" a="1"/>
  <c r="FX3039" i="2" a="1"/>
  <c r="GD3039" i="2" a="1"/>
  <c r="BA2953" i="2"/>
  <c r="BA2950" i="2"/>
  <c r="BA2952" i="2"/>
  <c r="BA2951" i="2"/>
  <c r="GH3039" i="2" a="1"/>
  <c r="GN3039" i="2" a="1"/>
  <c r="AG457" i="4"/>
  <c r="AK457" i="4" s="1"/>
  <c r="FC2780" i="1" a="1"/>
  <c r="FE2777" i="1" a="1"/>
  <c r="FE2777" i="1" s="1"/>
  <c r="FW2780" i="1" a="1"/>
  <c r="FY2777" i="1" a="1"/>
  <c r="FY2777" i="1" s="1"/>
  <c r="EK2777" i="1" a="1"/>
  <c r="EK2777" i="1" s="1"/>
  <c r="GA2777" i="1" s="1" a="1"/>
  <c r="EI2780" i="1" a="1"/>
  <c r="GA2777" i="1" l="1"/>
  <c r="AA461" i="4" s="1"/>
  <c r="AG461" i="4" s="1"/>
  <c r="FX3041" i="2"/>
  <c r="FX3039" i="2"/>
  <c r="FX3040" i="2"/>
  <c r="FX3042" i="2"/>
  <c r="GR3042" i="2"/>
  <c r="GR3041" i="2"/>
  <c r="GR3040" i="2"/>
  <c r="GR3039" i="2"/>
  <c r="FC2905" i="2"/>
  <c r="FC2902" i="2"/>
  <c r="HU2934" i="2" s="1" a="1"/>
  <c r="FC2904" i="2"/>
  <c r="FC2903" i="2"/>
  <c r="BF3039" i="2" a="1"/>
  <c r="BL3039" i="2" a="1"/>
  <c r="BB3039" i="2" a="1"/>
  <c r="AV3039" i="2" a="1"/>
  <c r="GX3039" i="2"/>
  <c r="GX3040" i="2"/>
  <c r="GX3041" i="2"/>
  <c r="GX3042" i="2"/>
  <c r="EW2905" i="2"/>
  <c r="EW2903" i="2"/>
  <c r="EW2902" i="2"/>
  <c r="EW2904" i="2"/>
  <c r="FU2871" i="2" a="1"/>
  <c r="FV2867" i="2" a="1"/>
  <c r="FT2876" i="2" a="1"/>
  <c r="GD3041" i="2"/>
  <c r="GD3042" i="2"/>
  <c r="GD3040" i="2"/>
  <c r="GD3039" i="2"/>
  <c r="GN3042" i="2"/>
  <c r="GN3041" i="2"/>
  <c r="GN3039" i="2"/>
  <c r="GN3040" i="2"/>
  <c r="AL3039" i="2" a="1"/>
  <c r="AR3039" i="2" a="1"/>
  <c r="GH3040" i="2"/>
  <c r="GH3041" i="2"/>
  <c r="GH3042" i="2"/>
  <c r="GH3039" i="2"/>
  <c r="FW2782" i="1"/>
  <c r="FW2781" i="1"/>
  <c r="FW2780" i="1"/>
  <c r="EI2781" i="1"/>
  <c r="EI2780" i="1"/>
  <c r="EI2782" i="1"/>
  <c r="FC2782" i="1"/>
  <c r="FC2781" i="1"/>
  <c r="FC2780" i="1"/>
  <c r="AI461" i="4" l="1"/>
  <c r="AM461" i="4" s="1"/>
  <c r="AO457" i="4"/>
  <c r="FT2877" i="2"/>
  <c r="FT2883" i="2"/>
  <c r="FT2881" i="2"/>
  <c r="FT2879" i="2"/>
  <c r="FT2876" i="2"/>
  <c r="FT2882" i="2"/>
  <c r="FT2878" i="2"/>
  <c r="FT2880" i="2"/>
  <c r="HU2937" i="2"/>
  <c r="HU2935" i="2"/>
  <c r="HU2934" i="2"/>
  <c r="HU2936" i="2"/>
  <c r="FV2868" i="2"/>
  <c r="FV2869" i="2"/>
  <c r="FV2867" i="2"/>
  <c r="GD2867" i="2" s="1" a="1"/>
  <c r="AV3042" i="2"/>
  <c r="AV3041" i="2"/>
  <c r="AV3040" i="2"/>
  <c r="AV3039" i="2"/>
  <c r="GB2872" i="2"/>
  <c r="FX2871" i="2"/>
  <c r="FZ2873" i="2"/>
  <c r="FV2872" i="2"/>
  <c r="FZ2872" i="2"/>
  <c r="FY2872" i="2"/>
  <c r="FW2872" i="2"/>
  <c r="GA2873" i="2"/>
  <c r="GB2871" i="2"/>
  <c r="FV2873" i="2"/>
  <c r="FW2871" i="2"/>
  <c r="FU2872" i="2"/>
  <c r="FZ2871" i="2"/>
  <c r="FV2871" i="2"/>
  <c r="GB2873" i="2"/>
  <c r="FU2871" i="2"/>
  <c r="FY2873" i="2"/>
  <c r="FW2873" i="2"/>
  <c r="GA2872" i="2"/>
  <c r="FX2873" i="2"/>
  <c r="FU2873" i="2"/>
  <c r="FX2872" i="2"/>
  <c r="GA2871" i="2"/>
  <c r="FY2871" i="2"/>
  <c r="BB3042" i="2"/>
  <c r="BB3041" i="2"/>
  <c r="BB3039" i="2"/>
  <c r="BB3040" i="2"/>
  <c r="AR3041" i="2"/>
  <c r="AR3040" i="2"/>
  <c r="AR3039" i="2"/>
  <c r="AR3042" i="2"/>
  <c r="AL3042" i="2"/>
  <c r="AL3041" i="2"/>
  <c r="AL3039" i="2"/>
  <c r="AL3040" i="2"/>
  <c r="BL3042" i="2"/>
  <c r="BL3040" i="2"/>
  <c r="BL3039" i="2"/>
  <c r="BL3041" i="2"/>
  <c r="GA3105" i="2" a="1"/>
  <c r="CI2934" i="2" a="1"/>
  <c r="BF3040" i="2"/>
  <c r="BF3041" i="2"/>
  <c r="BF3042" i="2"/>
  <c r="BF3039" i="2"/>
  <c r="AK461" i="4"/>
  <c r="EZ2785" i="1" a="1"/>
  <c r="EZ2785" i="1" s="1"/>
  <c r="EZ2788" i="1" s="1"/>
  <c r="EZ2791" i="1" s="1" a="1"/>
  <c r="EZ2791" i="1" s="1"/>
  <c r="EZ2794" i="1" s="1" a="1"/>
  <c r="FC2790" i="1" a="1"/>
  <c r="EI2790" i="1" a="1"/>
  <c r="EF2785" i="1" a="1"/>
  <c r="EF2785" i="1" s="1"/>
  <c r="EF2788" i="1" s="1"/>
  <c r="EF2791" i="1" s="1" a="1"/>
  <c r="EF2791" i="1" s="1"/>
  <c r="EF2794" i="1" s="1" a="1"/>
  <c r="FT2785" i="1" a="1"/>
  <c r="FT2785" i="1" s="1"/>
  <c r="FT2788" i="1" s="1"/>
  <c r="FT2791" i="1" s="1" a="1"/>
  <c r="FT2791" i="1" s="1"/>
  <c r="FT2794" i="1" s="1" a="1"/>
  <c r="FW2790" i="1" a="1"/>
  <c r="AO461" i="4" l="1"/>
  <c r="AO3105" i="2" a="1"/>
  <c r="FT2886" i="2" a="1"/>
  <c r="GD2868" i="2"/>
  <c r="GD2869" i="2"/>
  <c r="GD2867" i="2"/>
  <c r="CI2934" i="2"/>
  <c r="CI2937" i="2"/>
  <c r="CI2935" i="2"/>
  <c r="CI2936" i="2"/>
  <c r="GA3108" i="2"/>
  <c r="GA3106" i="2"/>
  <c r="GA3107" i="2"/>
  <c r="GA3105" i="2"/>
  <c r="GD2871" i="2" a="1"/>
  <c r="HS2953" i="2" a="1"/>
  <c r="HS2953" i="2" s="1"/>
  <c r="HU2998" i="2" s="1"/>
  <c r="HH2953" i="2" a="1"/>
  <c r="HH2953" i="2" s="1"/>
  <c r="HK2998" i="2" s="1"/>
  <c r="HL2950" i="2" a="1"/>
  <c r="HW2950" i="2" a="1"/>
  <c r="ID2953" i="2" a="1"/>
  <c r="ID2953" i="2" s="1"/>
  <c r="IE2998" i="2" s="1"/>
  <c r="IH2950" i="2" a="1"/>
  <c r="EF2795" i="1"/>
  <c r="EF2794" i="1"/>
  <c r="EF2796" i="1"/>
  <c r="FT2795" i="1"/>
  <c r="FT2796" i="1"/>
  <c r="FT2794" i="1"/>
  <c r="FX2790" i="1" s="1" a="1"/>
  <c r="EI2791" i="1"/>
  <c r="EI2790" i="1"/>
  <c r="EI2792" i="1"/>
  <c r="FW2791" i="1"/>
  <c r="FW2790" i="1"/>
  <c r="FW2792" i="1"/>
  <c r="FC2792" i="1"/>
  <c r="FC2791" i="1"/>
  <c r="FC2790" i="1"/>
  <c r="EZ2796" i="1"/>
  <c r="EZ2795" i="1"/>
  <c r="EZ2794" i="1"/>
  <c r="FD2790" i="1" s="1" a="1"/>
  <c r="HL2953" i="2" l="1"/>
  <c r="HL2951" i="2"/>
  <c r="HL2950" i="2"/>
  <c r="HL2952" i="2"/>
  <c r="CR2953" i="2" a="1"/>
  <c r="CR2953" i="2" s="1"/>
  <c r="CS2998" i="2" s="1"/>
  <c r="CG2953" i="2" a="1"/>
  <c r="CG2953" i="2" s="1"/>
  <c r="CI2998" i="2" s="1"/>
  <c r="CK2950" i="2" a="1"/>
  <c r="CV2950" i="2" a="1"/>
  <c r="BV2953" i="2" a="1"/>
  <c r="BV2953" i="2" s="1"/>
  <c r="BY2998" i="2" s="1"/>
  <c r="BZ2950" i="2" a="1"/>
  <c r="IH2952" i="2"/>
  <c r="IH2951" i="2"/>
  <c r="IH2950" i="2"/>
  <c r="IH2953" i="2"/>
  <c r="GJ2872" i="2"/>
  <c r="GF2871" i="2"/>
  <c r="GH2873" i="2"/>
  <c r="GD2872" i="2"/>
  <c r="GE2873" i="2"/>
  <c r="GG2871" i="2"/>
  <c r="GD2873" i="2"/>
  <c r="GE2871" i="2"/>
  <c r="GI2872" i="2"/>
  <c r="GG2872" i="2"/>
  <c r="GI2873" i="2"/>
  <c r="GJ2871" i="2"/>
  <c r="GE2872" i="2"/>
  <c r="GI2871" i="2"/>
  <c r="GD2871" i="2"/>
  <c r="GK2873" i="2"/>
  <c r="GJ2873" i="2"/>
  <c r="GF2873" i="2"/>
  <c r="GH2872" i="2"/>
  <c r="GG2873" i="2"/>
  <c r="GK2871" i="2"/>
  <c r="GK2872" i="2"/>
  <c r="GF2872" i="2"/>
  <c r="GH2871" i="2"/>
  <c r="GA3111" i="2" a="1"/>
  <c r="HW2953" i="2"/>
  <c r="HW2950" i="2"/>
  <c r="HW2951" i="2"/>
  <c r="HW2952" i="2"/>
  <c r="FT2893" i="2"/>
  <c r="FT2892" i="2"/>
  <c r="FT2890" i="2"/>
  <c r="FW2902" i="2" s="1" a="1"/>
  <c r="FT2887" i="2"/>
  <c r="FT2886" i="2"/>
  <c r="FQ2902" i="2" s="1" a="1"/>
  <c r="FT2889" i="2"/>
  <c r="FT2891" i="2"/>
  <c r="FT2888" i="2"/>
  <c r="IE3007" i="2" a="1"/>
  <c r="IE3007" i="2" s="1"/>
  <c r="IE3018" i="2" s="1"/>
  <c r="IE3027" i="2" s="1" a="1"/>
  <c r="IE3027" i="2" s="1"/>
  <c r="IE3030" i="2" s="1"/>
  <c r="HU3007" i="2"/>
  <c r="HU3018" i="2" s="1"/>
  <c r="HU3027" i="2" s="1" a="1"/>
  <c r="HU3027" i="2" s="1"/>
  <c r="HU3030" i="2" s="1"/>
  <c r="HK3007" i="2"/>
  <c r="HK3018" i="2" s="1"/>
  <c r="HK3027" i="2" s="1" a="1"/>
  <c r="HK3027" i="2" s="1"/>
  <c r="HK3030" i="2" s="1"/>
  <c r="AO3108" i="2"/>
  <c r="AO3106" i="2"/>
  <c r="AO3105" i="2"/>
  <c r="AO3107" i="2"/>
  <c r="FD2791" i="1"/>
  <c r="FD2790" i="1"/>
  <c r="FD2792" i="1"/>
  <c r="FC2800" i="1" a="1"/>
  <c r="EJ2790" i="1" a="1"/>
  <c r="FX2792" i="1"/>
  <c r="FX2791" i="1"/>
  <c r="FX2790" i="1"/>
  <c r="FW2800" i="1" s="1" a="1"/>
  <c r="CV2952" i="2" l="1"/>
  <c r="CV2951" i="2"/>
  <c r="CV2953" i="2"/>
  <c r="CV2950" i="2"/>
  <c r="FW2902" i="2"/>
  <c r="FW2905" i="2"/>
  <c r="FW2904" i="2"/>
  <c r="FW2903" i="2"/>
  <c r="CK2952" i="2"/>
  <c r="CK2950" i="2"/>
  <c r="CK2953" i="2"/>
  <c r="CK2951" i="2"/>
  <c r="CS3007" i="2" a="1"/>
  <c r="CS3007" i="2" s="1"/>
  <c r="CS3018" i="2" s="1"/>
  <c r="CS3027" i="2" s="1" a="1"/>
  <c r="CS3027" i="2" s="1"/>
  <c r="CS3030" i="2" s="1"/>
  <c r="CI3007" i="2"/>
  <c r="CI3018" i="2" s="1"/>
  <c r="CI3027" i="2" s="1" a="1"/>
  <c r="CI3027" i="2" s="1"/>
  <c r="CI3030" i="2" s="1"/>
  <c r="BY3007" i="2"/>
  <c r="BY3018" i="2" s="1"/>
  <c r="BY3027" i="2" s="1" a="1"/>
  <c r="BY3027" i="2" s="1"/>
  <c r="BY3030" i="2" s="1"/>
  <c r="HN3039" i="2" a="1"/>
  <c r="HH3039" i="2" a="1"/>
  <c r="IB3039" i="2" a="1"/>
  <c r="IH3039" i="2" a="1"/>
  <c r="HR3039" i="2" a="1"/>
  <c r="HX3039" i="2" a="1"/>
  <c r="FQ2904" i="2"/>
  <c r="FQ2905" i="2"/>
  <c r="FQ2902" i="2"/>
  <c r="FQ2903" i="2"/>
  <c r="AO3111" i="2" a="1"/>
  <c r="GA3114" i="2"/>
  <c r="GA3112" i="2"/>
  <c r="GA3113" i="2"/>
  <c r="GA3111" i="2"/>
  <c r="BZ2950" i="2"/>
  <c r="BZ2953" i="2"/>
  <c r="BZ2952" i="2"/>
  <c r="BZ2951" i="2"/>
  <c r="FW2802" i="1"/>
  <c r="FW2801" i="1"/>
  <c r="FW2800" i="1"/>
  <c r="EJ2791" i="1"/>
  <c r="EJ2792" i="1"/>
  <c r="EJ2790" i="1"/>
  <c r="EI2800" i="1" s="1" a="1"/>
  <c r="FC2801" i="1"/>
  <c r="FC2800" i="1"/>
  <c r="FC2802" i="1"/>
  <c r="HR3042" i="2" l="1"/>
  <c r="HR3041" i="2"/>
  <c r="HR3039" i="2"/>
  <c r="HR3040" i="2"/>
  <c r="IH3039" i="2"/>
  <c r="IH3042" i="2"/>
  <c r="IH3041" i="2"/>
  <c r="IH3040" i="2"/>
  <c r="IB3041" i="2"/>
  <c r="IB3040" i="2"/>
  <c r="IB3039" i="2"/>
  <c r="IB3042" i="2"/>
  <c r="HH3041" i="2"/>
  <c r="HH3039" i="2"/>
  <c r="HH3042" i="2"/>
  <c r="HH3040" i="2"/>
  <c r="JE2934" i="2" a="1"/>
  <c r="HN3041" i="2"/>
  <c r="HN3042" i="2"/>
  <c r="HN3040" i="2"/>
  <c r="HN3039" i="2"/>
  <c r="AO3113" i="2"/>
  <c r="AO3112" i="2"/>
  <c r="AO3111" i="2"/>
  <c r="AO3114" i="2"/>
  <c r="BV3039" i="2" a="1"/>
  <c r="CB3039" i="2" a="1"/>
  <c r="HX3042" i="2"/>
  <c r="HX3040" i="2"/>
  <c r="HX3039" i="2"/>
  <c r="HX3041" i="2"/>
  <c r="CL3039" i="2" a="1"/>
  <c r="CF3039" i="2" a="1"/>
  <c r="GA3121" i="2" a="1"/>
  <c r="GB3116" i="2" a="1"/>
  <c r="GC3111" i="2" a="1"/>
  <c r="DS2934" i="2" a="1"/>
  <c r="CP3039" i="2" a="1"/>
  <c r="CV3039" i="2" a="1"/>
  <c r="FT2805" i="1" a="1"/>
  <c r="FT2805" i="1" s="1"/>
  <c r="FX2805" i="1" s="1" a="1"/>
  <c r="FW2805" i="1" a="1"/>
  <c r="EI2801" i="1"/>
  <c r="EI2802" i="1"/>
  <c r="EI2800" i="1"/>
  <c r="FC2805" i="1" a="1"/>
  <c r="EZ2805" i="1" a="1"/>
  <c r="EZ2805" i="1" s="1"/>
  <c r="FD2805" i="1" s="1" a="1"/>
  <c r="CF3042" i="2" l="1"/>
  <c r="CF3041" i="2"/>
  <c r="CF3040" i="2"/>
  <c r="CF3039" i="2"/>
  <c r="JE2937" i="2"/>
  <c r="JE2934" i="2"/>
  <c r="JE2935" i="2"/>
  <c r="JE2936" i="2"/>
  <c r="CP3040" i="2"/>
  <c r="CP3041" i="2"/>
  <c r="CP3042" i="2"/>
  <c r="CP3039" i="2"/>
  <c r="BV3042" i="2"/>
  <c r="BV3041" i="2"/>
  <c r="BV3039" i="2"/>
  <c r="BV3040" i="2"/>
  <c r="DS2936" i="2"/>
  <c r="DS2934" i="2"/>
  <c r="DS2937" i="2"/>
  <c r="DS2935" i="2"/>
  <c r="CV3042" i="2"/>
  <c r="CV3040" i="2"/>
  <c r="CV3039" i="2"/>
  <c r="CV3041" i="2"/>
  <c r="GC3113" i="2"/>
  <c r="GC3114" i="2"/>
  <c r="GC3112" i="2"/>
  <c r="GC3111" i="2"/>
  <c r="AO3121" i="2" a="1"/>
  <c r="AQ3111" i="2" a="1"/>
  <c r="AP3116" i="2" a="1"/>
  <c r="HK3105" i="2" a="1"/>
  <c r="GC3118" i="2"/>
  <c r="GC3117" i="2"/>
  <c r="GB3117" i="2"/>
  <c r="GD3116" i="2"/>
  <c r="GC3119" i="2"/>
  <c r="GB3119" i="2"/>
  <c r="GD3118" i="2"/>
  <c r="GC3116" i="2"/>
  <c r="GD3119" i="2"/>
  <c r="GD3117" i="2"/>
  <c r="GB3116" i="2"/>
  <c r="GB3118" i="2"/>
  <c r="CL3042" i="2"/>
  <c r="CL3041" i="2"/>
  <c r="CL3039" i="2"/>
  <c r="CL3040" i="2"/>
  <c r="CB3041" i="2"/>
  <c r="CB3040" i="2"/>
  <c r="CB3039" i="2"/>
  <c r="CB3042" i="2"/>
  <c r="GA3123" i="2"/>
  <c r="GA3122" i="2"/>
  <c r="GA3121" i="2"/>
  <c r="FC2806" i="1"/>
  <c r="FC2807" i="1"/>
  <c r="FC2805" i="1"/>
  <c r="EI2805" i="1" a="1"/>
  <c r="EF2805" i="1" a="1"/>
  <c r="EF2805" i="1" s="1"/>
  <c r="EJ2805" i="1" s="1" a="1"/>
  <c r="FD2807" i="1"/>
  <c r="FD2806" i="1"/>
  <c r="FD2805" i="1"/>
  <c r="FW2805" i="1"/>
  <c r="FW2807" i="1"/>
  <c r="FW2806" i="1"/>
  <c r="FX2807" i="1"/>
  <c r="FX2806" i="1"/>
  <c r="FX2805" i="1"/>
  <c r="AO3123" i="2" l="1"/>
  <c r="AO3122" i="2"/>
  <c r="AO3121" i="2"/>
  <c r="JN2953" i="2" a="1"/>
  <c r="JN2953" i="2" s="1"/>
  <c r="JO2998" i="2" s="1"/>
  <c r="JC2953" i="2" a="1"/>
  <c r="JC2953" i="2" s="1"/>
  <c r="JE2998" i="2" s="1"/>
  <c r="JG2950" i="2" a="1"/>
  <c r="JR2950" i="2" a="1"/>
  <c r="IR2953" i="2" a="1"/>
  <c r="IR2953" i="2" s="1"/>
  <c r="IU2998" i="2" s="1"/>
  <c r="IV2950" i="2" a="1"/>
  <c r="AP3119" i="2"/>
  <c r="AR3118" i="2"/>
  <c r="AP3118" i="2"/>
  <c r="AR3117" i="2"/>
  <c r="AR3116" i="2"/>
  <c r="AP3116" i="2"/>
  <c r="AQ3119" i="2"/>
  <c r="AP3117" i="2"/>
  <c r="AR3119" i="2"/>
  <c r="AQ3118" i="2"/>
  <c r="AQ3117" i="2"/>
  <c r="AQ3116" i="2"/>
  <c r="BY3105" i="2" a="1"/>
  <c r="HK3108" i="2"/>
  <c r="HK3106" i="2"/>
  <c r="HK3105" i="2"/>
  <c r="HK3107" i="2"/>
  <c r="EB2953" i="2" a="1"/>
  <c r="EB2953" i="2" s="1"/>
  <c r="EC2998" i="2" s="1"/>
  <c r="DJ2950" i="2" a="1"/>
  <c r="EF2950" i="2" a="1"/>
  <c r="DF2953" i="2" a="1"/>
  <c r="DF2953" i="2" s="1"/>
  <c r="DI2998" i="2" s="1"/>
  <c r="DU2950" i="2" a="1"/>
  <c r="DQ2953" i="2" a="1"/>
  <c r="DQ2953" i="2" s="1"/>
  <c r="DS2998" i="2" s="1"/>
  <c r="AQ3114" i="2"/>
  <c r="AQ3113" i="2"/>
  <c r="AQ3112" i="2"/>
  <c r="AQ3111" i="2"/>
  <c r="FT2809" i="1" a="1"/>
  <c r="EZ2809" i="1" a="1"/>
  <c r="EI2805" i="1"/>
  <c r="EI2807" i="1"/>
  <c r="EI2806" i="1"/>
  <c r="EJ2807" i="1"/>
  <c r="EJ2806" i="1"/>
  <c r="EJ2805" i="1"/>
  <c r="IV2950" i="2" l="1"/>
  <c r="IV2951" i="2"/>
  <c r="IV2952" i="2"/>
  <c r="IV2953" i="2"/>
  <c r="IU3007" i="2"/>
  <c r="IU3018" i="2" s="1"/>
  <c r="IU3027" i="2" s="1" a="1"/>
  <c r="IU3027" i="2" s="1"/>
  <c r="IU3030" i="2" s="1"/>
  <c r="JO3007" i="2" a="1"/>
  <c r="JO3007" i="2" s="1"/>
  <c r="JO3018" i="2" s="1"/>
  <c r="JO3027" i="2" s="1" a="1"/>
  <c r="JO3027" i="2" s="1"/>
  <c r="JO3030" i="2" s="1"/>
  <c r="JE3007" i="2"/>
  <c r="JE3018" i="2" s="1"/>
  <c r="JE3027" i="2" s="1" a="1"/>
  <c r="JE3027" i="2" s="1"/>
  <c r="JE3030" i="2" s="1"/>
  <c r="JR2952" i="2"/>
  <c r="JR2951" i="2"/>
  <c r="JR2950" i="2"/>
  <c r="JO3105" i="2" s="1" a="1"/>
  <c r="JR2953" i="2"/>
  <c r="BY3105" i="2"/>
  <c r="BY3111" i="2" s="1" a="1"/>
  <c r="BY3108" i="2"/>
  <c r="BY3107" i="2"/>
  <c r="BY3106" i="2"/>
  <c r="JG2952" i="2"/>
  <c r="JG2950" i="2"/>
  <c r="JG2953" i="2"/>
  <c r="JG2951" i="2"/>
  <c r="EC3007" i="2" a="1"/>
  <c r="EC3007" i="2" s="1"/>
  <c r="EC3018" i="2" s="1"/>
  <c r="EC3027" i="2" s="1" a="1"/>
  <c r="EC3027" i="2" s="1"/>
  <c r="EC3030" i="2" s="1"/>
  <c r="DI3007" i="2"/>
  <c r="DI3018" i="2" s="1"/>
  <c r="DI3027" i="2" s="1" a="1"/>
  <c r="DI3027" i="2" s="1"/>
  <c r="DI3030" i="2" s="1"/>
  <c r="DS3007" i="2"/>
  <c r="DS3018" i="2" s="1"/>
  <c r="DS3027" i="2" s="1" a="1"/>
  <c r="DS3027" i="2" s="1"/>
  <c r="DS3030" i="2" s="1"/>
  <c r="EF2952" i="2"/>
  <c r="EF2953" i="2"/>
  <c r="EF2950" i="2"/>
  <c r="EF2951" i="2"/>
  <c r="DU2953" i="2"/>
  <c r="DU2950" i="2"/>
  <c r="CS3105" i="2" s="1" a="1"/>
  <c r="DU2952" i="2"/>
  <c r="DU2951" i="2"/>
  <c r="DJ2953" i="2"/>
  <c r="DJ2951" i="2"/>
  <c r="DJ2952" i="2"/>
  <c r="DJ2950" i="2"/>
  <c r="HK3111" i="2" a="1"/>
  <c r="EF2809" i="1" a="1"/>
  <c r="EZ2811" i="1"/>
  <c r="EZ2810" i="1"/>
  <c r="EZ2809" i="1"/>
  <c r="EZ2814" i="1" s="1" a="1"/>
  <c r="FT2809" i="1"/>
  <c r="FT2814" i="1" s="1" a="1"/>
  <c r="FT2811" i="1"/>
  <c r="FT2810" i="1"/>
  <c r="DV3039" i="2" l="1" a="1"/>
  <c r="DP3039" i="2" a="1"/>
  <c r="JH3039" i="2" a="1"/>
  <c r="JB3039" i="2" a="1"/>
  <c r="CS3107" i="2"/>
  <c r="CS3105" i="2"/>
  <c r="CS3108" i="2"/>
  <c r="CS3106" i="2"/>
  <c r="DF3039" i="2" a="1"/>
  <c r="DL3039" i="2" a="1"/>
  <c r="IR3039" i="2" a="1"/>
  <c r="IX3039" i="2" a="1"/>
  <c r="JO3107" i="2"/>
  <c r="JO3105" i="2"/>
  <c r="JO3106" i="2"/>
  <c r="JO3108" i="2"/>
  <c r="JL3039" i="2" a="1"/>
  <c r="JR3039" i="2" a="1"/>
  <c r="IE3105" i="2" a="1"/>
  <c r="BY3113" i="2"/>
  <c r="BY3111" i="2"/>
  <c r="BY3114" i="2"/>
  <c r="BY3112" i="2"/>
  <c r="HK3112" i="2"/>
  <c r="HK3114" i="2"/>
  <c r="HK3113" i="2"/>
  <c r="HK3111" i="2"/>
  <c r="EC3105" i="2" a="1"/>
  <c r="DZ3039" i="2" a="1"/>
  <c r="EF3039" i="2" a="1"/>
  <c r="BI3105" i="2" a="1"/>
  <c r="GU3105" i="2" a="1"/>
  <c r="EZ2816" i="1"/>
  <c r="EZ2814" i="1"/>
  <c r="EZ2815" i="1"/>
  <c r="FT2816" i="1"/>
  <c r="FT2815" i="1"/>
  <c r="FT2814" i="1"/>
  <c r="EF2811" i="1"/>
  <c r="EF2809" i="1"/>
  <c r="EF2814" i="1" s="1" a="1"/>
  <c r="EF2810" i="1"/>
  <c r="DF3042" i="2" l="1"/>
  <c r="DF3041" i="2"/>
  <c r="DF3039" i="2"/>
  <c r="DF3040" i="2"/>
  <c r="GU3108" i="2"/>
  <c r="GU3105" i="2"/>
  <c r="GU3107" i="2"/>
  <c r="GU3106" i="2"/>
  <c r="IR3041" i="2"/>
  <c r="IR3039" i="2"/>
  <c r="IR3042" i="2"/>
  <c r="IR3040" i="2"/>
  <c r="IE3108" i="2"/>
  <c r="IE3107" i="2"/>
  <c r="IE3105" i="2"/>
  <c r="IE3111" i="2" s="1" a="1"/>
  <c r="IE3106" i="2"/>
  <c r="IX3041" i="2"/>
  <c r="IX3042" i="2"/>
  <c r="IX3039" i="2"/>
  <c r="IX3040" i="2"/>
  <c r="CS3111" i="2" a="1"/>
  <c r="BZ3116" i="2" a="1"/>
  <c r="CA3111" i="2" a="1"/>
  <c r="BY3121" i="2" a="1"/>
  <c r="DZ3040" i="2"/>
  <c r="DZ3041" i="2"/>
  <c r="DZ3042" i="2"/>
  <c r="DZ3039" i="2"/>
  <c r="JL3042" i="2"/>
  <c r="JL3041" i="2"/>
  <c r="JL3039" i="2"/>
  <c r="JL3040" i="2"/>
  <c r="BI3108" i="2"/>
  <c r="BI3107" i="2"/>
  <c r="BI3105" i="2"/>
  <c r="BI3106" i="2"/>
  <c r="EC3108" i="2"/>
  <c r="EC3107" i="2"/>
  <c r="EC3106" i="2"/>
  <c r="EC3105" i="2"/>
  <c r="JB3042" i="2"/>
  <c r="JB3041" i="2"/>
  <c r="JB3040" i="2"/>
  <c r="JB3039" i="2"/>
  <c r="DL3041" i="2"/>
  <c r="DL3040" i="2"/>
  <c r="DL3039" i="2"/>
  <c r="DL3042" i="2"/>
  <c r="HL3116" i="2" a="1"/>
  <c r="HK3121" i="2" a="1"/>
  <c r="HM3111" i="2" a="1"/>
  <c r="JH3040" i="2"/>
  <c r="JH3041" i="2"/>
  <c r="JH3042" i="2"/>
  <c r="JH3039" i="2"/>
  <c r="HU3105" i="2" s="1" a="1"/>
  <c r="EF3042" i="2"/>
  <c r="EF3040" i="2"/>
  <c r="EF3039" i="2"/>
  <c r="DS3105" i="2" s="1" a="1"/>
  <c r="EF3041" i="2"/>
  <c r="JO3111" i="2" a="1"/>
  <c r="DP3042" i="2"/>
  <c r="DP3041" i="2"/>
  <c r="DP3040" i="2"/>
  <c r="DP3039" i="2"/>
  <c r="JR3039" i="2"/>
  <c r="JR3042" i="2"/>
  <c r="JR3041" i="2"/>
  <c r="JR3040" i="2"/>
  <c r="DV3042" i="2"/>
  <c r="DV3041" i="2"/>
  <c r="DV3039" i="2"/>
  <c r="DV3040" i="2"/>
  <c r="FO2823" i="1" a="1"/>
  <c r="FT2825" i="1" a="1"/>
  <c r="EF2814" i="1"/>
  <c r="EF2816" i="1"/>
  <c r="EF2815" i="1"/>
  <c r="EZ2825" i="1" a="1"/>
  <c r="EU2823" i="1" a="1"/>
  <c r="BI3111" i="2" l="1" a="1"/>
  <c r="CB3117" i="2"/>
  <c r="CB3118" i="2"/>
  <c r="CA3118" i="2"/>
  <c r="CA3117" i="2"/>
  <c r="BZ3117" i="2"/>
  <c r="BZ3116" i="2"/>
  <c r="CB3119" i="2"/>
  <c r="BZ3119" i="2"/>
  <c r="CA3116" i="2"/>
  <c r="CA3119" i="2"/>
  <c r="CB3116" i="2"/>
  <c r="BZ3118" i="2"/>
  <c r="CI3105" i="2" a="1"/>
  <c r="GK3105" i="2" a="1"/>
  <c r="BY3123" i="2"/>
  <c r="BY3121" i="2"/>
  <c r="BY3122" i="2"/>
  <c r="GU3111" i="2" a="1"/>
  <c r="DS3107" i="2"/>
  <c r="DS3106" i="2"/>
  <c r="DS3108" i="2"/>
  <c r="DS3105" i="2"/>
  <c r="DS3111" i="2" s="1" a="1"/>
  <c r="JE3105" i="2" a="1"/>
  <c r="IU3105" i="2" a="1"/>
  <c r="EC3111" i="2" a="1"/>
  <c r="CA3112" i="2"/>
  <c r="CA3114" i="2"/>
  <c r="CA3113" i="2"/>
  <c r="CA3111" i="2"/>
  <c r="HM3113" i="2"/>
  <c r="HM3111" i="2"/>
  <c r="HM3114" i="2"/>
  <c r="HM3112" i="2"/>
  <c r="IE3114" i="2"/>
  <c r="IE3112" i="2"/>
  <c r="IE3111" i="2"/>
  <c r="IE3113" i="2"/>
  <c r="DI3105" i="2" a="1"/>
  <c r="JO3114" i="2"/>
  <c r="JO3112" i="2"/>
  <c r="JO3113" i="2"/>
  <c r="JO3111" i="2"/>
  <c r="CS3114" i="2"/>
  <c r="CS3113" i="2"/>
  <c r="CS3112" i="2"/>
  <c r="CS3111" i="2"/>
  <c r="HK3123" i="2"/>
  <c r="HK3122" i="2"/>
  <c r="HK3121" i="2"/>
  <c r="AY3105" i="2" a="1"/>
  <c r="HU3107" i="2"/>
  <c r="HU3108" i="2"/>
  <c r="HU3105" i="2"/>
  <c r="HU3106" i="2"/>
  <c r="HL3117" i="2"/>
  <c r="HL3116" i="2"/>
  <c r="HN3119" i="2"/>
  <c r="HM3119" i="2"/>
  <c r="HL3118" i="2"/>
  <c r="HM3116" i="2"/>
  <c r="HN3118" i="2"/>
  <c r="HN3117" i="2"/>
  <c r="HL3119" i="2"/>
  <c r="HM3117" i="2"/>
  <c r="HN3116" i="2"/>
  <c r="HM3118" i="2"/>
  <c r="EZ2827" i="1"/>
  <c r="EZ2826" i="1"/>
  <c r="EZ2825" i="1"/>
  <c r="EZ2853" i="1" s="1" a="1"/>
  <c r="EF2825" i="1" a="1"/>
  <c r="EA2823" i="1" a="1"/>
  <c r="FT2825" i="1"/>
  <c r="FT2853" i="1" s="1" a="1"/>
  <c r="FT2827" i="1"/>
  <c r="FT2826" i="1"/>
  <c r="EU2823" i="1"/>
  <c r="EU2825" i="1"/>
  <c r="EU2824" i="1"/>
  <c r="FO2825" i="1"/>
  <c r="FO2824" i="1"/>
  <c r="FO2823" i="1"/>
  <c r="JP3116" i="2" l="1" a="1"/>
  <c r="JQ3111" i="2" a="1"/>
  <c r="JO3121" i="2" a="1"/>
  <c r="HU3111" i="2" a="1"/>
  <c r="DS3114" i="2"/>
  <c r="DS3113" i="2"/>
  <c r="DS3111" i="2"/>
  <c r="DS3112" i="2"/>
  <c r="DI3106" i="2"/>
  <c r="DI3107" i="2"/>
  <c r="DI3108" i="2"/>
  <c r="DI3105" i="2"/>
  <c r="DI3111" i="2" s="1" a="1"/>
  <c r="GK3106" i="2"/>
  <c r="GK3108" i="2"/>
  <c r="GK3105" i="2"/>
  <c r="GK3107" i="2"/>
  <c r="AY3107" i="2"/>
  <c r="AY3108" i="2"/>
  <c r="AY3106" i="2"/>
  <c r="AY3105" i="2"/>
  <c r="EC3114" i="2"/>
  <c r="EC3112" i="2"/>
  <c r="EC3113" i="2"/>
  <c r="EC3111" i="2"/>
  <c r="CI3107" i="2"/>
  <c r="CI3108" i="2"/>
  <c r="CI3106" i="2"/>
  <c r="CI3105" i="2"/>
  <c r="CI3111" i="2" s="1" a="1"/>
  <c r="JE3107" i="2"/>
  <c r="JE3108" i="2"/>
  <c r="JE3106" i="2"/>
  <c r="JE3105" i="2"/>
  <c r="CT3116" i="2" a="1"/>
  <c r="CU3111" i="2" a="1"/>
  <c r="CS3121" i="2" a="1"/>
  <c r="GU3114" i="2"/>
  <c r="GU3112" i="2"/>
  <c r="GU3111" i="2"/>
  <c r="GU3113" i="2"/>
  <c r="IF3116" i="2" a="1"/>
  <c r="IG3111" i="2" a="1"/>
  <c r="IE3121" i="2" a="1"/>
  <c r="IU3105" i="2"/>
  <c r="IU3111" i="2" s="1" a="1"/>
  <c r="IU3108" i="2"/>
  <c r="IU3106" i="2"/>
  <c r="IU3107" i="2"/>
  <c r="BI3113" i="2"/>
  <c r="BI3114" i="2"/>
  <c r="BI3112" i="2"/>
  <c r="BI3111" i="2"/>
  <c r="FT2854" i="1"/>
  <c r="FT2855" i="1"/>
  <c r="FT2853" i="1"/>
  <c r="FT2862" i="1" s="1" a="1"/>
  <c r="EA2825" i="1"/>
  <c r="EA2823" i="1"/>
  <c r="EA2824" i="1"/>
  <c r="EF2827" i="1"/>
  <c r="EF2825" i="1"/>
  <c r="EF2853" i="1" s="1" a="1"/>
  <c r="EF2826" i="1"/>
  <c r="EZ2854" i="1"/>
  <c r="EZ2853" i="1"/>
  <c r="EZ2862" i="1" s="1" a="1"/>
  <c r="EZ2855" i="1"/>
  <c r="IU3113" i="2" l="1"/>
  <c r="IU3112" i="2"/>
  <c r="IU3111" i="2"/>
  <c r="IU3114" i="2"/>
  <c r="GK3111" i="2" a="1"/>
  <c r="HU3114" i="2"/>
  <c r="HU3113" i="2"/>
  <c r="HU3112" i="2"/>
  <c r="HU3111" i="2"/>
  <c r="DT3116" i="2" a="1"/>
  <c r="DU3111" i="2" a="1"/>
  <c r="DS3121" i="2" a="1"/>
  <c r="JO3123" i="2"/>
  <c r="JO3122" i="2"/>
  <c r="JO3121" i="2"/>
  <c r="IE3123" i="2"/>
  <c r="IE3122" i="2"/>
  <c r="IE3121" i="2"/>
  <c r="JQ3113" i="2"/>
  <c r="JQ3112" i="2"/>
  <c r="JQ3114" i="2"/>
  <c r="JQ3111" i="2"/>
  <c r="DI3112" i="2"/>
  <c r="DI3114" i="2"/>
  <c r="DI3113" i="2"/>
  <c r="DI3111" i="2"/>
  <c r="JQ3119" i="2"/>
  <c r="JQ3118" i="2"/>
  <c r="JP3118" i="2"/>
  <c r="JQ3117" i="2"/>
  <c r="JP3117" i="2"/>
  <c r="JR3116" i="2"/>
  <c r="JR3119" i="2"/>
  <c r="JR3118" i="2"/>
  <c r="JR3117" i="2"/>
  <c r="JP3116" i="2"/>
  <c r="JP3119" i="2"/>
  <c r="JQ3116" i="2"/>
  <c r="CS3123" i="2"/>
  <c r="CS3122" i="2"/>
  <c r="CS3121" i="2"/>
  <c r="CI3114" i="2"/>
  <c r="CI3112" i="2"/>
  <c r="CI3113" i="2"/>
  <c r="CI3111" i="2"/>
  <c r="BI3121" i="2" a="1"/>
  <c r="BJ3116" i="2" a="1"/>
  <c r="BK3111" i="2" a="1"/>
  <c r="CU3113" i="2"/>
  <c r="CU3114" i="2"/>
  <c r="CU3112" i="2"/>
  <c r="CU3111" i="2"/>
  <c r="IG3113" i="2"/>
  <c r="IG3112" i="2"/>
  <c r="IG3114" i="2"/>
  <c r="IG3111" i="2"/>
  <c r="CV3117" i="2"/>
  <c r="CU3116" i="2"/>
  <c r="CT3116" i="2"/>
  <c r="CV3118" i="2"/>
  <c r="CU3117" i="2"/>
  <c r="CT3117" i="2"/>
  <c r="CV3119" i="2"/>
  <c r="CT3119" i="2"/>
  <c r="CU3119" i="2"/>
  <c r="CT3118" i="2"/>
  <c r="CU3118" i="2"/>
  <c r="CV3116" i="2"/>
  <c r="IH3119" i="2"/>
  <c r="IG3119" i="2"/>
  <c r="IH3118" i="2"/>
  <c r="IG3118" i="2"/>
  <c r="IF3118" i="2"/>
  <c r="IH3116" i="2"/>
  <c r="IF3119" i="2"/>
  <c r="IG3117" i="2"/>
  <c r="IF3117" i="2"/>
  <c r="IH3117" i="2"/>
  <c r="IG3116" i="2"/>
  <c r="IF3116" i="2"/>
  <c r="GU3121" i="2" a="1"/>
  <c r="GW3111" i="2" a="1"/>
  <c r="GV3116" i="2" a="1"/>
  <c r="ED3116" i="2" a="1"/>
  <c r="EE3111" i="2" a="1"/>
  <c r="EC3121" i="2" a="1"/>
  <c r="JE3111" i="2" a="1"/>
  <c r="AY3111" i="2" a="1"/>
  <c r="EZ2862" i="1"/>
  <c r="EZ2864" i="1"/>
  <c r="EZ2863" i="1"/>
  <c r="EF2853" i="1"/>
  <c r="EF2854" i="1"/>
  <c r="EF2855" i="1"/>
  <c r="FT2862" i="1"/>
  <c r="FT2867" i="1" s="1" a="1"/>
  <c r="FT2864" i="1"/>
  <c r="FT2863" i="1"/>
  <c r="BK3114" i="2" l="1"/>
  <c r="BK3113" i="2"/>
  <c r="BK3111" i="2"/>
  <c r="BK3112" i="2"/>
  <c r="GU3123" i="2"/>
  <c r="GU3122" i="2"/>
  <c r="GU3121" i="2"/>
  <c r="GX3117" i="2"/>
  <c r="GX3116" i="2"/>
  <c r="GW3116" i="2"/>
  <c r="GV3116" i="2"/>
  <c r="GX3118" i="2"/>
  <c r="GV3119" i="2"/>
  <c r="GW3118" i="2"/>
  <c r="GW3117" i="2"/>
  <c r="GV3117" i="2"/>
  <c r="GW3119" i="2"/>
  <c r="GX3119" i="2"/>
  <c r="GV3118" i="2"/>
  <c r="BK3118" i="2"/>
  <c r="BL3118" i="2"/>
  <c r="BJ3118" i="2"/>
  <c r="BK3117" i="2"/>
  <c r="BJ3117" i="2"/>
  <c r="BJ3116" i="2"/>
  <c r="BL3119" i="2"/>
  <c r="BJ3119" i="2"/>
  <c r="BK3116" i="2"/>
  <c r="BK3119" i="2"/>
  <c r="BL3117" i="2"/>
  <c r="BL3116" i="2"/>
  <c r="DU3116" i="2"/>
  <c r="DU3119" i="2"/>
  <c r="DT3119" i="2"/>
  <c r="DV3118" i="2"/>
  <c r="DU3117" i="2"/>
  <c r="DV3119" i="2"/>
  <c r="DU3118" i="2"/>
  <c r="DV3117" i="2"/>
  <c r="DT3117" i="2"/>
  <c r="DT3118" i="2"/>
  <c r="DT3116" i="2"/>
  <c r="DV3116" i="2"/>
  <c r="DU3111" i="2"/>
  <c r="DU3113" i="2"/>
  <c r="DU3112" i="2"/>
  <c r="DU3114" i="2"/>
  <c r="HV3116" i="2" a="1"/>
  <c r="HW3111" i="2" a="1"/>
  <c r="HU3121" i="2" a="1"/>
  <c r="GK3111" i="2"/>
  <c r="GK3113" i="2"/>
  <c r="GK3112" i="2"/>
  <c r="GK3114" i="2"/>
  <c r="DS3121" i="2"/>
  <c r="DS3122" i="2"/>
  <c r="DS3123" i="2"/>
  <c r="AY3112" i="2"/>
  <c r="AY3114" i="2"/>
  <c r="AY3113" i="2"/>
  <c r="AY3111" i="2"/>
  <c r="EF3119" i="2"/>
  <c r="EF3118" i="2"/>
  <c r="EE3118" i="2"/>
  <c r="ED3118" i="2"/>
  <c r="EF3116" i="2"/>
  <c r="EE3117" i="2"/>
  <c r="ED3117" i="2"/>
  <c r="ED3116" i="2"/>
  <c r="EE3119" i="2"/>
  <c r="EF3117" i="2"/>
  <c r="EE3116" i="2"/>
  <c r="ED3119" i="2"/>
  <c r="JE3114" i="2"/>
  <c r="JE3113" i="2"/>
  <c r="JE3112" i="2"/>
  <c r="JE3111" i="2"/>
  <c r="IV3116" i="2" a="1"/>
  <c r="IW3111" i="2" a="1"/>
  <c r="IU3121" i="2" a="1"/>
  <c r="GW3113" i="2"/>
  <c r="GW3112" i="2"/>
  <c r="GW3114" i="2"/>
  <c r="GW3111" i="2"/>
  <c r="KB3111" i="2" s="1" a="1"/>
  <c r="CK3111" i="2" a="1"/>
  <c r="CJ3116" i="2" a="1"/>
  <c r="CI3121" i="2" a="1"/>
  <c r="EC3123" i="2"/>
  <c r="EC3122" i="2"/>
  <c r="EC3121" i="2"/>
  <c r="DJ3116" i="2" a="1"/>
  <c r="DK3111" i="2" a="1"/>
  <c r="DI3121" i="2" a="1"/>
  <c r="BI3123" i="2"/>
  <c r="BI3122" i="2"/>
  <c r="BI3121" i="2"/>
  <c r="EE3113" i="2"/>
  <c r="EE3111" i="2"/>
  <c r="EE3114" i="2"/>
  <c r="EE3112" i="2"/>
  <c r="EF2862" i="1" a="1"/>
  <c r="FT2869" i="1"/>
  <c r="FT2868" i="1"/>
  <c r="FT2867" i="1"/>
  <c r="EZ2867" i="1" a="1"/>
  <c r="HW3116" i="2" l="1"/>
  <c r="HW3119" i="2"/>
  <c r="HV3119" i="2"/>
  <c r="HX3118" i="2"/>
  <c r="HW3117" i="2"/>
  <c r="HW3118" i="2"/>
  <c r="HV3118" i="2"/>
  <c r="HX3116" i="2"/>
  <c r="HX3119" i="2"/>
  <c r="HV3117" i="2"/>
  <c r="HX3117" i="2"/>
  <c r="HV3116" i="2"/>
  <c r="KB3113" i="2"/>
  <c r="KB3112" i="2"/>
  <c r="KB3111" i="2"/>
  <c r="KB3114" i="2"/>
  <c r="KB3116" i="2" a="1"/>
  <c r="IW3113" i="2"/>
  <c r="IW3111" i="2"/>
  <c r="IW3114" i="2"/>
  <c r="IW3112" i="2"/>
  <c r="IU3123" i="2"/>
  <c r="IU3122" i="2"/>
  <c r="IU3121" i="2"/>
  <c r="IV3119" i="2"/>
  <c r="IX3118" i="2"/>
  <c r="IV3118" i="2"/>
  <c r="IX3117" i="2"/>
  <c r="IW3117" i="2"/>
  <c r="IV3116" i="2"/>
  <c r="IW3119" i="2"/>
  <c r="IW3118" i="2"/>
  <c r="IX3116" i="2"/>
  <c r="IW3116" i="2"/>
  <c r="IV3117" i="2"/>
  <c r="IX3119" i="2"/>
  <c r="JF3116" i="2" a="1"/>
  <c r="JG3111" i="2" a="1"/>
  <c r="JE3121" i="2" a="1"/>
  <c r="DK3113" i="2"/>
  <c r="DK3112" i="2"/>
  <c r="DK3111" i="2"/>
  <c r="EH3111" i="2" s="1" a="1"/>
  <c r="DK3114" i="2"/>
  <c r="CI3123" i="2"/>
  <c r="CI3122" i="2"/>
  <c r="CI3121" i="2"/>
  <c r="EZ3162" i="2" s="1" a="1"/>
  <c r="GK3121" i="2" a="1"/>
  <c r="GL3116" i="2" a="1"/>
  <c r="GM3111" i="2" a="1"/>
  <c r="EP3111" i="2" a="1"/>
  <c r="DI3123" i="2"/>
  <c r="DI3122" i="2"/>
  <c r="DI3121" i="2"/>
  <c r="CK3118" i="2"/>
  <c r="CJ3117" i="2"/>
  <c r="CK3119" i="2"/>
  <c r="CL3119" i="2"/>
  <c r="CL3118" i="2"/>
  <c r="CJ3118" i="2"/>
  <c r="CL3116" i="2"/>
  <c r="CJ3116" i="2"/>
  <c r="CL3117" i="2"/>
  <c r="CK3117" i="2"/>
  <c r="CJ3119" i="2"/>
  <c r="CK3116" i="2"/>
  <c r="HU3123" i="2"/>
  <c r="HU3122" i="2"/>
  <c r="HU3121" i="2"/>
  <c r="DJ3117" i="2"/>
  <c r="DL3119" i="2"/>
  <c r="DK3119" i="2"/>
  <c r="DJ3118" i="2"/>
  <c r="DJ3119" i="2"/>
  <c r="DL3118" i="2"/>
  <c r="DK3117" i="2"/>
  <c r="DK3116" i="2"/>
  <c r="DL3117" i="2"/>
  <c r="DK3118" i="2"/>
  <c r="DL3116" i="2"/>
  <c r="DJ3116" i="2"/>
  <c r="CK3112" i="2"/>
  <c r="CK3114" i="2"/>
  <c r="CK3113" i="2"/>
  <c r="CK3111" i="2"/>
  <c r="AY3121" i="2" a="1"/>
  <c r="AZ3116" i="2" a="1"/>
  <c r="BA3111" i="2" a="1"/>
  <c r="HW3112" i="2"/>
  <c r="HW3111" i="2"/>
  <c r="HW3113" i="2"/>
  <c r="HW3114" i="2"/>
  <c r="EP3116" i="2" a="1"/>
  <c r="EZ2867" i="1"/>
  <c r="EZ2869" i="1"/>
  <c r="EZ2868" i="1"/>
  <c r="FV2867" i="1" a="1"/>
  <c r="FU2871" i="1" a="1"/>
  <c r="FT2876" i="1" a="1"/>
  <c r="EF2863" i="1"/>
  <c r="EF2864" i="1"/>
  <c r="EF2862" i="1"/>
  <c r="EF2867" i="1" s="1" a="1"/>
  <c r="EH3116" i="2" l="1" a="1"/>
  <c r="GK3123" i="2"/>
  <c r="GK3122" i="2"/>
  <c r="GK3121" i="2"/>
  <c r="JT3111" i="2" a="1"/>
  <c r="JT3116" i="2" a="1"/>
  <c r="EZ3164" i="2"/>
  <c r="EZ3163" i="2"/>
  <c r="EZ3162" i="2"/>
  <c r="EZ3167" i="2" s="1" a="1"/>
  <c r="KC3119" i="2"/>
  <c r="KC3118" i="2"/>
  <c r="KD3119" i="2"/>
  <c r="KD3118" i="2"/>
  <c r="KB3118" i="2"/>
  <c r="KD3117" i="2"/>
  <c r="KC3116" i="2"/>
  <c r="KB3119" i="2"/>
  <c r="KB3117" i="2"/>
  <c r="KC3117" i="2"/>
  <c r="KB3116" i="2"/>
  <c r="KD3116" i="2"/>
  <c r="ER3118" i="2"/>
  <c r="ER3117" i="2"/>
  <c r="EQ3117" i="2"/>
  <c r="EP3117" i="2"/>
  <c r="ER3119" i="2"/>
  <c r="EQ3118" i="2"/>
  <c r="EP3118" i="2"/>
  <c r="EQ3116" i="2"/>
  <c r="EP3116" i="2"/>
  <c r="EP3119" i="2"/>
  <c r="EQ3119" i="2"/>
  <c r="ER3116" i="2"/>
  <c r="JE3122" i="2"/>
  <c r="JE3121" i="2"/>
  <c r="FL3162" i="2" s="1" a="1"/>
  <c r="JE3123" i="2"/>
  <c r="EP3112" i="2"/>
  <c r="EP3114" i="2"/>
  <c r="EP3111" i="2"/>
  <c r="EP3113" i="2"/>
  <c r="BA3114" i="2"/>
  <c r="BA3111" i="2"/>
  <c r="EL3111" i="2" s="1" a="1"/>
  <c r="BA3112" i="2"/>
  <c r="BA3113" i="2"/>
  <c r="AY3121" i="2"/>
  <c r="AY3123" i="2"/>
  <c r="AY3122" i="2"/>
  <c r="GM3112" i="2"/>
  <c r="GM3113" i="2"/>
  <c r="GM3114" i="2"/>
  <c r="GM3111" i="2"/>
  <c r="JG3118" i="2"/>
  <c r="JF3118" i="2"/>
  <c r="JG3117" i="2"/>
  <c r="JF3117" i="2"/>
  <c r="JH3116" i="2"/>
  <c r="JG3119" i="2"/>
  <c r="JH3118" i="2"/>
  <c r="JH3117" i="2"/>
  <c r="JF3116" i="2"/>
  <c r="JH3119" i="2"/>
  <c r="JG3116" i="2"/>
  <c r="JF3119" i="2"/>
  <c r="EH3114" i="2"/>
  <c r="EH3112" i="2"/>
  <c r="EH3113" i="2"/>
  <c r="EH3111" i="2"/>
  <c r="BB3118" i="2"/>
  <c r="BA3118" i="2"/>
  <c r="BB3117" i="2"/>
  <c r="BA3117" i="2"/>
  <c r="BA3116" i="2"/>
  <c r="BB3119" i="2"/>
  <c r="AZ3118" i="2"/>
  <c r="BB3116" i="2"/>
  <c r="AZ3116" i="2"/>
  <c r="BA3119" i="2"/>
  <c r="AZ3117" i="2"/>
  <c r="AZ3119" i="2"/>
  <c r="JG3112" i="2"/>
  <c r="JG3111" i="2"/>
  <c r="JG3114" i="2"/>
  <c r="JG3113" i="2"/>
  <c r="GL3118" i="2"/>
  <c r="GL3117" i="2"/>
  <c r="GN3116" i="2"/>
  <c r="GM3116" i="2"/>
  <c r="GL3119" i="2"/>
  <c r="GL3116" i="2"/>
  <c r="GM3119" i="2"/>
  <c r="GM3118" i="2"/>
  <c r="GN3119" i="2"/>
  <c r="GN3118" i="2"/>
  <c r="GN3117" i="2"/>
  <c r="GM3117" i="2"/>
  <c r="EF2869" i="1"/>
  <c r="EF2867" i="1"/>
  <c r="EF2868" i="1"/>
  <c r="FT2881" i="1"/>
  <c r="FT2878" i="1"/>
  <c r="FT2879" i="1"/>
  <c r="FT2877" i="1"/>
  <c r="FT2876" i="1"/>
  <c r="FT2880" i="1"/>
  <c r="FT2883" i="1"/>
  <c r="FT2882" i="1"/>
  <c r="FV2868" i="1"/>
  <c r="FV2869" i="1"/>
  <c r="FV2867" i="1"/>
  <c r="GB2872" i="1"/>
  <c r="FX2871" i="1"/>
  <c r="GA2872" i="1"/>
  <c r="FW2871" i="1"/>
  <c r="FZ2872" i="1"/>
  <c r="FV2871" i="1"/>
  <c r="FY2872" i="1"/>
  <c r="FU2871" i="1"/>
  <c r="GB2873" i="1"/>
  <c r="FX2872" i="1"/>
  <c r="GA2873" i="1"/>
  <c r="FW2872" i="1"/>
  <c r="FZ2873" i="1"/>
  <c r="FV2872" i="1"/>
  <c r="FY2873" i="1"/>
  <c r="FU2872" i="1"/>
  <c r="FX2873" i="1"/>
  <c r="FW2873" i="1"/>
  <c r="FV2873" i="1"/>
  <c r="FU2873" i="1"/>
  <c r="GB2871" i="1"/>
  <c r="GA2871" i="1"/>
  <c r="FZ2871" i="1"/>
  <c r="FY2871" i="1"/>
  <c r="FA2871" i="1" a="1"/>
  <c r="FB2867" i="1" a="1"/>
  <c r="EZ2876" i="1" a="1"/>
  <c r="FL3164" i="2" l="1"/>
  <c r="FL3163" i="2"/>
  <c r="FL3162" i="2"/>
  <c r="FL3167" i="2" s="1" a="1"/>
  <c r="EZ3169" i="2"/>
  <c r="EZ3168" i="2"/>
  <c r="EZ3167" i="2"/>
  <c r="EZ3176" i="2" s="1" a="1"/>
  <c r="JT3116" i="2"/>
  <c r="JT3119" i="2"/>
  <c r="JV3118" i="2"/>
  <c r="JU3118" i="2"/>
  <c r="JV3117" i="2"/>
  <c r="JU3117" i="2"/>
  <c r="JT3117" i="2"/>
  <c r="JU3119" i="2"/>
  <c r="JT3118" i="2"/>
  <c r="JU3116" i="2"/>
  <c r="JV3116" i="2"/>
  <c r="JV3119" i="2"/>
  <c r="EN3162" i="2" a="1"/>
  <c r="JT3111" i="2"/>
  <c r="JT3114" i="2"/>
  <c r="JT3113" i="2"/>
  <c r="JT3112" i="2"/>
  <c r="EL3111" i="2"/>
  <c r="EL3114" i="2"/>
  <c r="EL3112" i="2"/>
  <c r="EL3113" i="2"/>
  <c r="JX3116" i="2" a="1"/>
  <c r="JX3111" i="2" a="1"/>
  <c r="EL3116" i="2" a="1"/>
  <c r="EI3119" i="2"/>
  <c r="EI3118" i="2"/>
  <c r="EH3118" i="2"/>
  <c r="EJ3117" i="2"/>
  <c r="EI3116" i="2"/>
  <c r="EJ3119" i="2"/>
  <c r="EJ3118" i="2"/>
  <c r="EI3117" i="2"/>
  <c r="EH3116" i="2"/>
  <c r="EH3119" i="2"/>
  <c r="EJ3116" i="2"/>
  <c r="EH3117" i="2"/>
  <c r="FT2886" i="1" a="1"/>
  <c r="EZ2881" i="1"/>
  <c r="EZ2880" i="1"/>
  <c r="EZ2878" i="1"/>
  <c r="EZ2877" i="1"/>
  <c r="EZ2876" i="1"/>
  <c r="EZ2879" i="1"/>
  <c r="EZ2883" i="1"/>
  <c r="EZ2882" i="1"/>
  <c r="FB2869" i="1"/>
  <c r="FB2868" i="1"/>
  <c r="FB2867" i="1"/>
  <c r="EF2876" i="1" a="1"/>
  <c r="EG2871" i="1" a="1"/>
  <c r="EH2867" i="1" a="1"/>
  <c r="FB2873" i="1"/>
  <c r="FF2871" i="1"/>
  <c r="FA2873" i="1"/>
  <c r="FE2871" i="1"/>
  <c r="FH2872" i="1"/>
  <c r="FD2871" i="1"/>
  <c r="FH2873" i="1"/>
  <c r="FD2872" i="1"/>
  <c r="FG2873" i="1"/>
  <c r="FC2872" i="1"/>
  <c r="FD2873" i="1"/>
  <c r="FC2873" i="1"/>
  <c r="FG2872" i="1"/>
  <c r="FF2872" i="1"/>
  <c r="FE2872" i="1"/>
  <c r="FB2872" i="1"/>
  <c r="FA2872" i="1"/>
  <c r="FH2871" i="1"/>
  <c r="FG2871" i="1"/>
  <c r="FE2873" i="1"/>
  <c r="FA2871" i="1"/>
  <c r="FF2873" i="1"/>
  <c r="FC2871" i="1"/>
  <c r="FB2871" i="1"/>
  <c r="EN3163" i="2" l="1"/>
  <c r="EN3162" i="2"/>
  <c r="EN3167" i="2" s="1" a="1"/>
  <c r="EN3164" i="2"/>
  <c r="EL3119" i="2"/>
  <c r="EL3118" i="2"/>
  <c r="EN3117" i="2"/>
  <c r="EM3117" i="2"/>
  <c r="EL3116" i="2"/>
  <c r="EN3118" i="2"/>
  <c r="EL3117" i="2"/>
  <c r="EM3119" i="2"/>
  <c r="EN3119" i="2"/>
  <c r="EM3118" i="2"/>
  <c r="EN3116" i="2"/>
  <c r="EM3116" i="2"/>
  <c r="EZ3177" i="2"/>
  <c r="EZ3178" i="2"/>
  <c r="EZ3176" i="2"/>
  <c r="EZ3181" i="2" s="1" a="1"/>
  <c r="FL3169" i="2"/>
  <c r="FL3168" i="2"/>
  <c r="FL3167" i="2"/>
  <c r="FL3176" i="2" s="1" a="1"/>
  <c r="JX3114" i="2"/>
  <c r="JX3111" i="2"/>
  <c r="JX3113" i="2"/>
  <c r="JX3112" i="2"/>
  <c r="JZ3119" i="2"/>
  <c r="JZ3118" i="2"/>
  <c r="JY3119" i="2"/>
  <c r="JX3119" i="2"/>
  <c r="JX3118" i="2"/>
  <c r="JZ3117" i="2"/>
  <c r="JY3117" i="2"/>
  <c r="JX3116" i="2"/>
  <c r="JY3118" i="2"/>
  <c r="JZ3116" i="2"/>
  <c r="JY3116" i="2"/>
  <c r="JX3117" i="2"/>
  <c r="EZ2886" i="1" a="1"/>
  <c r="EH2867" i="1"/>
  <c r="EH2868" i="1"/>
  <c r="EH2869" i="1"/>
  <c r="EJ2873" i="1"/>
  <c r="EN2871" i="1"/>
  <c r="EI2873" i="1"/>
  <c r="EM2871" i="1"/>
  <c r="EH2873" i="1"/>
  <c r="EL2871" i="1"/>
  <c r="EK2872" i="1"/>
  <c r="EG2871" i="1"/>
  <c r="GD2871" i="1" s="1" a="1"/>
  <c r="EN2872" i="1"/>
  <c r="EM2872" i="1"/>
  <c r="EL2872" i="1"/>
  <c r="EJ2872" i="1"/>
  <c r="EI2872" i="1"/>
  <c r="EH2872" i="1"/>
  <c r="EG2872" i="1"/>
  <c r="EN2873" i="1"/>
  <c r="EK2871" i="1"/>
  <c r="EM2873" i="1"/>
  <c r="EJ2871" i="1"/>
  <c r="EG2873" i="1"/>
  <c r="EL2873" i="1"/>
  <c r="EK2873" i="1"/>
  <c r="EI2871" i="1"/>
  <c r="EH2871" i="1"/>
  <c r="EF2881" i="1"/>
  <c r="EF2880" i="1"/>
  <c r="EF2879" i="1"/>
  <c r="EF2878" i="1"/>
  <c r="EF2877" i="1"/>
  <c r="EF2876" i="1"/>
  <c r="EF2882" i="1"/>
  <c r="EF2883" i="1"/>
  <c r="FT2891" i="1"/>
  <c r="FT2890" i="1"/>
  <c r="FW2902" i="1" s="1" a="1"/>
  <c r="FT2893" i="1"/>
  <c r="FT2892" i="1"/>
  <c r="FT2889" i="1"/>
  <c r="FT2888" i="1"/>
  <c r="FT2887" i="1"/>
  <c r="FT2886" i="1"/>
  <c r="FQ2902" i="1" s="1" a="1"/>
  <c r="FL3178" i="2" l="1"/>
  <c r="FL3177" i="2"/>
  <c r="FL3176" i="2"/>
  <c r="FL3181" i="2" s="1" a="1"/>
  <c r="EN3169" i="2"/>
  <c r="EN3168" i="2"/>
  <c r="EN3167" i="2"/>
  <c r="EN3176" i="2" s="1" a="1"/>
  <c r="EZ3181" i="2"/>
  <c r="EZ3183" i="2"/>
  <c r="EZ3182" i="2"/>
  <c r="GJ2872" i="1"/>
  <c r="AN514" i="4" s="1"/>
  <c r="GF2871" i="1"/>
  <c r="AJ513" i="4" s="1"/>
  <c r="GI2872" i="1"/>
  <c r="AM514" i="4" s="1"/>
  <c r="GE2871" i="1"/>
  <c r="AI513" i="4" s="1"/>
  <c r="GH2872" i="1"/>
  <c r="AL514" i="4" s="1"/>
  <c r="GD2871" i="1"/>
  <c r="AH513" i="4" s="1"/>
  <c r="GK2873" i="1"/>
  <c r="AO515" i="4" s="1"/>
  <c r="GG2872" i="1"/>
  <c r="AK514" i="4" s="1"/>
  <c r="GJ2873" i="1"/>
  <c r="AN515" i="4" s="1"/>
  <c r="GF2872" i="1"/>
  <c r="AJ514" i="4" s="1"/>
  <c r="GI2873" i="1"/>
  <c r="AM515" i="4" s="1"/>
  <c r="GE2872" i="1"/>
  <c r="AI514" i="4" s="1"/>
  <c r="GH2873" i="1"/>
  <c r="AL515" i="4" s="1"/>
  <c r="GD2872" i="1"/>
  <c r="AH514" i="4" s="1"/>
  <c r="GG2873" i="1"/>
  <c r="AK515" i="4" s="1"/>
  <c r="GK2871" i="1"/>
  <c r="AO513" i="4" s="1"/>
  <c r="GH2871" i="1"/>
  <c r="AL513" i="4" s="1"/>
  <c r="GG2871" i="1"/>
  <c r="AK513" i="4" s="1"/>
  <c r="GF2873" i="1"/>
  <c r="AJ515" i="4" s="1"/>
  <c r="GE2873" i="1"/>
  <c r="AI515" i="4" s="1"/>
  <c r="GD2873" i="1"/>
  <c r="AH515" i="4" s="1"/>
  <c r="GI2871" i="1"/>
  <c r="AM513" i="4" s="1"/>
  <c r="GK2872" i="1"/>
  <c r="AO514" i="4" s="1"/>
  <c r="GJ2871" i="1"/>
  <c r="AN513" i="4" s="1"/>
  <c r="FQ2902" i="1"/>
  <c r="FQ2903" i="1"/>
  <c r="FQ2904" i="1"/>
  <c r="FQ2905" i="1"/>
  <c r="EF2886" i="1" a="1"/>
  <c r="GD2867" i="1" a="1"/>
  <c r="FW2904" i="1"/>
  <c r="FW2905" i="1"/>
  <c r="FW2903" i="1"/>
  <c r="FW2902" i="1"/>
  <c r="JE2934" i="1" s="1" a="1"/>
  <c r="EZ2887" i="1"/>
  <c r="EZ2893" i="1"/>
  <c r="EZ2892" i="1"/>
  <c r="EZ2891" i="1"/>
  <c r="EZ2890" i="1"/>
  <c r="EZ2889" i="1"/>
  <c r="EZ2888" i="1"/>
  <c r="EZ2886" i="1"/>
  <c r="EZ3185" i="2" l="1" a="1"/>
  <c r="EN3178" i="2"/>
  <c r="EN3177" i="2"/>
  <c r="EN3176" i="2"/>
  <c r="EN3181" i="2" s="1" a="1"/>
  <c r="FL3181" i="2"/>
  <c r="FL3183" i="2"/>
  <c r="FL3182" i="2"/>
  <c r="BP514" i="4"/>
  <c r="CH514" i="4" s="1"/>
  <c r="BY514" i="4"/>
  <c r="CQ514" i="4" s="1"/>
  <c r="BK514" i="4"/>
  <c r="CC514" i="4" s="1"/>
  <c r="BT514" i="4"/>
  <c r="CL514" i="4" s="1"/>
  <c r="BJ515" i="4"/>
  <c r="CB515" i="4" s="1"/>
  <c r="BS515" i="4"/>
  <c r="CK515" i="4" s="1"/>
  <c r="BI513" i="4"/>
  <c r="CA513" i="4" s="1"/>
  <c r="BR513" i="4"/>
  <c r="CJ513" i="4" s="1"/>
  <c r="CS513" i="4" s="1" a="1"/>
  <c r="BN513" i="4"/>
  <c r="CF513" i="4" s="1"/>
  <c r="BW513" i="4"/>
  <c r="CO513" i="4" s="1"/>
  <c r="BL514" i="4"/>
  <c r="CD514" i="4" s="1"/>
  <c r="BU514" i="4"/>
  <c r="CM514" i="4" s="1"/>
  <c r="BM513" i="4"/>
  <c r="CE513" i="4" s="1"/>
  <c r="BV513" i="4"/>
  <c r="CN513" i="4" s="1"/>
  <c r="BM514" i="4"/>
  <c r="CE514" i="4" s="1"/>
  <c r="BV514" i="4"/>
  <c r="CN514" i="4" s="1"/>
  <c r="BO513" i="4"/>
  <c r="CG513" i="4" s="1"/>
  <c r="BX513" i="4"/>
  <c r="CP513" i="4" s="1"/>
  <c r="BJ513" i="4"/>
  <c r="CB513" i="4" s="1"/>
  <c r="BS513" i="4"/>
  <c r="CK513" i="4" s="1"/>
  <c r="BP515" i="4"/>
  <c r="CH515" i="4" s="1"/>
  <c r="BY515" i="4"/>
  <c r="CQ515" i="4" s="1"/>
  <c r="BP513" i="4"/>
  <c r="CH513" i="4" s="1"/>
  <c r="BY513" i="4"/>
  <c r="CQ513" i="4" s="1"/>
  <c r="BL515" i="4"/>
  <c r="CD515" i="4" s="1"/>
  <c r="BU515" i="4"/>
  <c r="CM515" i="4" s="1"/>
  <c r="BN514" i="4"/>
  <c r="CF514" i="4" s="1"/>
  <c r="BW514" i="4"/>
  <c r="CO514" i="4" s="1"/>
  <c r="BN515" i="4"/>
  <c r="CF515" i="4" s="1"/>
  <c r="BW515" i="4"/>
  <c r="CO515" i="4" s="1"/>
  <c r="BO515" i="4"/>
  <c r="CG515" i="4" s="1"/>
  <c r="BX515" i="4"/>
  <c r="CP515" i="4" s="1"/>
  <c r="BL513" i="4"/>
  <c r="CD513" i="4" s="1"/>
  <c r="BU513" i="4"/>
  <c r="CM513" i="4" s="1"/>
  <c r="BI514" i="4"/>
  <c r="CA514" i="4" s="1"/>
  <c r="BR514" i="4"/>
  <c r="CJ514" i="4" s="1"/>
  <c r="BK513" i="4"/>
  <c r="CC513" i="4" s="1"/>
  <c r="BT513" i="4"/>
  <c r="CL513" i="4" s="1"/>
  <c r="BJ514" i="4"/>
  <c r="CB514" i="4" s="1"/>
  <c r="BS514" i="4"/>
  <c r="CK514" i="4" s="1"/>
  <c r="BI515" i="4"/>
  <c r="CA515" i="4" s="1"/>
  <c r="BR515" i="4"/>
  <c r="CJ515" i="4" s="1"/>
  <c r="BK515" i="4"/>
  <c r="CC515" i="4" s="1"/>
  <c r="BT515" i="4"/>
  <c r="CL515" i="4" s="1"/>
  <c r="BM515" i="4"/>
  <c r="CE515" i="4" s="1"/>
  <c r="BV515" i="4"/>
  <c r="CN515" i="4" s="1"/>
  <c r="BO514" i="4"/>
  <c r="CG514" i="4" s="1"/>
  <c r="BX514" i="4"/>
  <c r="CP514" i="4" s="1"/>
  <c r="GD2867" i="1"/>
  <c r="AH507" i="4" s="1"/>
  <c r="GD2869" i="1"/>
  <c r="AH509" i="4" s="1"/>
  <c r="GD2868" i="1"/>
  <c r="AH508" i="4" s="1"/>
  <c r="JE2937" i="1"/>
  <c r="JE2936" i="1"/>
  <c r="JE2934" i="1"/>
  <c r="JE2935" i="1"/>
  <c r="FC2902" i="1" a="1"/>
  <c r="EF2889" i="1"/>
  <c r="EF2886" i="1"/>
  <c r="EC2902" i="1" s="1" a="1"/>
  <c r="EF2892" i="1"/>
  <c r="EF2891" i="1"/>
  <c r="EF2890" i="1"/>
  <c r="EF2888" i="1"/>
  <c r="EF2887" i="1"/>
  <c r="EF2893" i="1"/>
  <c r="EW2902" i="1" a="1"/>
  <c r="DS2934" i="1" a="1"/>
  <c r="CV514" i="4" l="1"/>
  <c r="FL3185" i="2" a="1"/>
  <c r="EN3183" i="2"/>
  <c r="EN3182" i="2"/>
  <c r="EN3181" i="2"/>
  <c r="EN3185" i="2" s="1" a="1"/>
  <c r="EZ3185" i="2"/>
  <c r="EZ3187" i="2"/>
  <c r="EZ3186" i="2"/>
  <c r="CZ515" i="4"/>
  <c r="CU513" i="4"/>
  <c r="CV515" i="4"/>
  <c r="CW513" i="4"/>
  <c r="CZ514" i="4"/>
  <c r="CS514" i="4"/>
  <c r="CX515" i="4"/>
  <c r="CY513" i="4"/>
  <c r="CS515" i="4"/>
  <c r="CX513" i="4"/>
  <c r="CV513" i="4"/>
  <c r="CY515" i="4"/>
  <c r="CS513" i="4"/>
  <c r="CT513" i="4"/>
  <c r="CW515" i="4"/>
  <c r="CT515" i="4"/>
  <c r="BR508" i="4"/>
  <c r="CJ508" i="4" s="1"/>
  <c r="BI508" i="4"/>
  <c r="CA508" i="4" s="1"/>
  <c r="CT514" i="4"/>
  <c r="CX514" i="4"/>
  <c r="CW514" i="4"/>
  <c r="CU514" i="4"/>
  <c r="CY514" i="4"/>
  <c r="CU515" i="4"/>
  <c r="BR509" i="4"/>
  <c r="BI509" i="4"/>
  <c r="CA509" i="4" s="1"/>
  <c r="CZ513" i="4"/>
  <c r="BR507" i="4"/>
  <c r="CJ507" i="4" s="1"/>
  <c r="BI507" i="4"/>
  <c r="CA507" i="4" s="1"/>
  <c r="EC2903" i="1"/>
  <c r="EC2904" i="1"/>
  <c r="EC2902" i="1"/>
  <c r="EC2905" i="1"/>
  <c r="FC2905" i="1"/>
  <c r="FC2904" i="1"/>
  <c r="FC2903" i="1"/>
  <c r="FC2902" i="1"/>
  <c r="HU2934" i="1" s="1" a="1"/>
  <c r="IV2950" i="1" a="1"/>
  <c r="JR2950" i="1" a="1"/>
  <c r="JN2953" i="1" a="1"/>
  <c r="JN2953" i="1" s="1"/>
  <c r="JO2998" i="1" s="1"/>
  <c r="JC2953" i="1" a="1"/>
  <c r="JC2953" i="1" s="1"/>
  <c r="JE2998" i="1" s="1"/>
  <c r="JG2950" i="1" a="1"/>
  <c r="IR2953" i="1" a="1"/>
  <c r="IR2953" i="1" s="1"/>
  <c r="IU2998" i="1" s="1"/>
  <c r="EW2904" i="1"/>
  <c r="EW2903" i="1"/>
  <c r="EW2902" i="1"/>
  <c r="CI2934" i="1" s="1" a="1"/>
  <c r="EW2905" i="1"/>
  <c r="DS2935" i="1"/>
  <c r="DS2937" i="1"/>
  <c r="DS2936" i="1"/>
  <c r="DS2934" i="1"/>
  <c r="EI2902" i="1" a="1"/>
  <c r="EZ3190" i="2" l="1" a="1"/>
  <c r="EN3185" i="2"/>
  <c r="EN3187" i="2"/>
  <c r="EN3186" i="2"/>
  <c r="FL3187" i="2"/>
  <c r="FL3186" i="2"/>
  <c r="FL3185" i="2"/>
  <c r="FL3190" i="2" s="1" a="1"/>
  <c r="CS508" i="4"/>
  <c r="CS507" i="4" a="1"/>
  <c r="CS507" i="4"/>
  <c r="CJ507" i="4" a="1"/>
  <c r="CJ509" i="4"/>
  <c r="CS509" i="4" s="1"/>
  <c r="EI2905" i="1"/>
  <c r="EI2902" i="1"/>
  <c r="EI2904" i="1"/>
  <c r="EI2903" i="1"/>
  <c r="CI2936" i="1"/>
  <c r="CI2934" i="1"/>
  <c r="CI2935" i="1"/>
  <c r="CI2937" i="1"/>
  <c r="IV2952" i="1"/>
  <c r="IV2953" i="1"/>
  <c r="IV2950" i="1"/>
  <c r="IV2951" i="1"/>
  <c r="HU2936" i="1"/>
  <c r="HU2935" i="1"/>
  <c r="HU2937" i="1"/>
  <c r="HU2934" i="1"/>
  <c r="AY2934" i="1" a="1"/>
  <c r="JR2953" i="1"/>
  <c r="JR2950" i="1"/>
  <c r="JR2951" i="1"/>
  <c r="JR2952" i="1"/>
  <c r="JE3007" i="1"/>
  <c r="JE3018" i="1" s="1"/>
  <c r="JE3027" i="1" s="1" a="1"/>
  <c r="JE3027" i="1" s="1"/>
  <c r="JE3030" i="1" s="1"/>
  <c r="JO3007" i="1" a="1"/>
  <c r="JO3007" i="1" s="1"/>
  <c r="JO3018" i="1" s="1"/>
  <c r="JO3027" i="1" s="1" a="1"/>
  <c r="JO3027" i="1" s="1"/>
  <c r="JO3030" i="1" s="1"/>
  <c r="IU3007" i="1"/>
  <c r="IU3018" i="1" s="1"/>
  <c r="IU3027" i="1" s="1" a="1"/>
  <c r="IU3027" i="1" s="1"/>
  <c r="IU3030" i="1" s="1"/>
  <c r="DJ2950" i="1" a="1"/>
  <c r="EF2950" i="1" a="1"/>
  <c r="DQ2953" i="1" a="1"/>
  <c r="DQ2953" i="1" s="1"/>
  <c r="DS2998" i="1" s="1"/>
  <c r="DF2953" i="1" a="1"/>
  <c r="DF2953" i="1" s="1"/>
  <c r="DI2998" i="1" s="1"/>
  <c r="DU2950" i="1" a="1"/>
  <c r="EB2953" i="1" a="1"/>
  <c r="EB2953" i="1" s="1"/>
  <c r="EC2998" i="1" s="1"/>
  <c r="JG2951" i="1"/>
  <c r="JG2953" i="1"/>
  <c r="JG2952" i="1"/>
  <c r="JG2950" i="1"/>
  <c r="FL3190" i="2" l="1"/>
  <c r="FL3191" i="2"/>
  <c r="FL3192" i="2"/>
  <c r="EN3190" i="2" a="1"/>
  <c r="EZ3190" i="2"/>
  <c r="EZ3192" i="2"/>
  <c r="EZ3191" i="2"/>
  <c r="JB3039" i="1" a="1"/>
  <c r="JH3039" i="1" a="1"/>
  <c r="BZ2950" i="1" a="1"/>
  <c r="CV2950" i="1" a="1"/>
  <c r="CR2953" i="1" a="1"/>
  <c r="CR2953" i="1" s="1"/>
  <c r="CS2998" i="1" s="1"/>
  <c r="CG2953" i="1" a="1"/>
  <c r="CG2953" i="1" s="1"/>
  <c r="CI2998" i="1" s="1"/>
  <c r="BV2953" i="1" a="1"/>
  <c r="BV2953" i="1" s="1"/>
  <c r="BY2998" i="1" s="1"/>
  <c r="CK2950" i="1" a="1"/>
  <c r="DU2953" i="1"/>
  <c r="DU2951" i="1"/>
  <c r="DU2950" i="1"/>
  <c r="DU2952" i="1"/>
  <c r="AY2934" i="1"/>
  <c r="AY2937" i="1"/>
  <c r="AY2936" i="1"/>
  <c r="AY2935" i="1"/>
  <c r="EC3007" i="1" a="1"/>
  <c r="EC3007" i="1" s="1"/>
  <c r="EC3018" i="1" s="1"/>
  <c r="EC3027" i="1" s="1" a="1"/>
  <c r="EC3027" i="1" s="1"/>
  <c r="EC3030" i="1" s="1"/>
  <c r="DS3007" i="1"/>
  <c r="DS3018" i="1" s="1"/>
  <c r="DS3027" i="1" s="1" a="1"/>
  <c r="DS3027" i="1" s="1"/>
  <c r="DS3030" i="1" s="1"/>
  <c r="DI3007" i="1"/>
  <c r="DI3018" i="1" s="1"/>
  <c r="DI3027" i="1" s="1" a="1"/>
  <c r="DI3027" i="1" s="1"/>
  <c r="DI3030" i="1" s="1"/>
  <c r="HL2950" i="1" a="1"/>
  <c r="HH2953" i="1" a="1"/>
  <c r="HH2953" i="1" s="1"/>
  <c r="HK2998" i="1" s="1"/>
  <c r="IH2950" i="1" a="1"/>
  <c r="ID2953" i="1" a="1"/>
  <c r="ID2953" i="1" s="1"/>
  <c r="IE2998" i="1" s="1"/>
  <c r="HS2953" i="1" a="1"/>
  <c r="HS2953" i="1" s="1"/>
  <c r="HU2998" i="1" s="1"/>
  <c r="HW2950" i="1" a="1"/>
  <c r="IX3039" i="1" a="1"/>
  <c r="IR3039" i="1" a="1"/>
  <c r="EF2950" i="1"/>
  <c r="EF2953" i="1"/>
  <c r="EF2952" i="1"/>
  <c r="EF2951" i="1"/>
  <c r="GK2934" i="1" a="1"/>
  <c r="JL3039" i="1" a="1"/>
  <c r="JR3039" i="1" a="1"/>
  <c r="DJ2952" i="1"/>
  <c r="DJ2951" i="1"/>
  <c r="DJ2953" i="1"/>
  <c r="DJ2950" i="1"/>
  <c r="EZ3197" i="2" l="1" a="1"/>
  <c r="EN3192" i="2"/>
  <c r="EN3190" i="2"/>
  <c r="EN3191" i="2"/>
  <c r="FL3197" i="2" a="1"/>
  <c r="JR3040" i="1"/>
  <c r="JR3042" i="1"/>
  <c r="JR3041" i="1"/>
  <c r="JR3039" i="1"/>
  <c r="GK2937" i="1"/>
  <c r="GK2934" i="1"/>
  <c r="GK2936" i="1"/>
  <c r="GK2935" i="1"/>
  <c r="IH2950" i="1"/>
  <c r="IH2953" i="1"/>
  <c r="IH2952" i="1"/>
  <c r="IH2951" i="1"/>
  <c r="BY3007" i="1"/>
  <c r="BY3018" i="1" s="1"/>
  <c r="BY3027" i="1" s="1" a="1"/>
  <c r="BY3027" i="1" s="1"/>
  <c r="BY3030" i="1" s="1"/>
  <c r="CS3007" i="1" a="1"/>
  <c r="CS3007" i="1" s="1"/>
  <c r="CS3018" i="1" s="1"/>
  <c r="CS3027" i="1" s="1" a="1"/>
  <c r="CS3027" i="1" s="1"/>
  <c r="CS3030" i="1" s="1"/>
  <c r="CI3007" i="1"/>
  <c r="CI3018" i="1" s="1"/>
  <c r="CI3027" i="1" s="1" a="1"/>
  <c r="CI3027" i="1" s="1"/>
  <c r="CI3030" i="1" s="1"/>
  <c r="JL3042" i="1"/>
  <c r="JL3041" i="1"/>
  <c r="JL3040" i="1"/>
  <c r="JL3039" i="1"/>
  <c r="HL2952" i="1"/>
  <c r="HL2951" i="1"/>
  <c r="HL2953" i="1"/>
  <c r="HL2950" i="1"/>
  <c r="IE3007" i="1" a="1"/>
  <c r="IE3007" i="1" s="1"/>
  <c r="IE3018" i="1" s="1"/>
  <c r="IE3027" i="1" s="1" a="1"/>
  <c r="IE3027" i="1" s="1"/>
  <c r="IE3030" i="1" s="1"/>
  <c r="HU3007" i="1"/>
  <c r="HU3018" i="1" s="1"/>
  <c r="HU3027" i="1" s="1" a="1"/>
  <c r="HU3027" i="1" s="1"/>
  <c r="HU3030" i="1" s="1"/>
  <c r="HK3007" i="1"/>
  <c r="HK3018" i="1" s="1"/>
  <c r="HK3027" i="1" s="1" a="1"/>
  <c r="HK3027" i="1" s="1"/>
  <c r="HK3030" i="1" s="1"/>
  <c r="DV3039" i="1" a="1"/>
  <c r="DP3039" i="1" a="1"/>
  <c r="CV2953" i="1"/>
  <c r="CV2950" i="1"/>
  <c r="CV2951" i="1"/>
  <c r="CV2952" i="1"/>
  <c r="CK2951" i="1"/>
  <c r="CK2953" i="1"/>
  <c r="CK2952" i="1"/>
  <c r="CK2950" i="1"/>
  <c r="IR3042" i="1"/>
  <c r="IR3041" i="1"/>
  <c r="IR3040" i="1"/>
  <c r="IR3039" i="1"/>
  <c r="BZ2952" i="1"/>
  <c r="BZ2953" i="1"/>
  <c r="BZ2950" i="1"/>
  <c r="BZ2951" i="1"/>
  <c r="DZ3039" i="1" a="1"/>
  <c r="EF3039" i="1" a="1"/>
  <c r="IX3042" i="1"/>
  <c r="IX3041" i="1"/>
  <c r="IX3040" i="1"/>
  <c r="IX3039" i="1"/>
  <c r="JH3042" i="1"/>
  <c r="JH3041" i="1"/>
  <c r="JH3040" i="1"/>
  <c r="JH3039" i="1"/>
  <c r="DF3039" i="1" a="1"/>
  <c r="DL3039" i="1" a="1"/>
  <c r="HW2953" i="1"/>
  <c r="HW2951" i="1"/>
  <c r="HW2952" i="1"/>
  <c r="HW2950" i="1"/>
  <c r="AP2950" i="1" a="1"/>
  <c r="BL2950" i="1" a="1"/>
  <c r="BH2953" i="1" a="1"/>
  <c r="BH2953" i="1" s="1"/>
  <c r="BI2998" i="1" s="1" a="1"/>
  <c r="BI2998" i="1" s="1"/>
  <c r="BA2950" i="1" a="1"/>
  <c r="AW2953" i="1" a="1"/>
  <c r="AW2953" i="1" s="1"/>
  <c r="AY2998" i="1" s="1" a="1"/>
  <c r="AY2998" i="1" s="1"/>
  <c r="AL2953" i="1" a="1"/>
  <c r="AL2953" i="1" s="1"/>
  <c r="AO2998" i="1" s="1" a="1"/>
  <c r="AO2998" i="1" s="1"/>
  <c r="JB3040" i="1"/>
  <c r="JB3042" i="1"/>
  <c r="JB3041" i="1"/>
  <c r="JB3039" i="1"/>
  <c r="FL3199" i="2" l="1"/>
  <c r="FL3198" i="2"/>
  <c r="FL3197" i="2"/>
  <c r="FL3206" i="2" s="1" a="1"/>
  <c r="EN3197" i="2" a="1"/>
  <c r="EZ3199" i="2"/>
  <c r="EZ3197" i="2"/>
  <c r="EZ3198" i="2"/>
  <c r="IB3039" i="1" a="1"/>
  <c r="IH3039" i="1" a="1"/>
  <c r="DZ3042" i="1"/>
  <c r="DZ3041" i="1"/>
  <c r="DZ3040" i="1"/>
  <c r="DZ3039" i="1"/>
  <c r="DL3042" i="1"/>
  <c r="DL3041" i="1"/>
  <c r="DL3040" i="1"/>
  <c r="DL3039" i="1"/>
  <c r="DF3042" i="1"/>
  <c r="DF3041" i="1"/>
  <c r="DF3040" i="1"/>
  <c r="DF3039" i="1"/>
  <c r="BI3007" i="1" a="1"/>
  <c r="BI3007" i="1" s="1"/>
  <c r="BI3018" i="1" s="1"/>
  <c r="BI3027" i="1" s="1" a="1"/>
  <c r="BI3027" i="1" s="1"/>
  <c r="BI3030" i="1" s="1"/>
  <c r="AY3007" i="1"/>
  <c r="AY3018" i="1" s="1"/>
  <c r="AY3027" i="1" s="1" a="1"/>
  <c r="AY3027" i="1" s="1"/>
  <c r="AY3030" i="1" s="1"/>
  <c r="AO3007" i="1"/>
  <c r="AO3018" i="1" s="1"/>
  <c r="AO3027" i="1" s="1"/>
  <c r="AO3030" i="1" s="1"/>
  <c r="GB2950" i="1" a="1"/>
  <c r="GX2950" i="1" a="1"/>
  <c r="GT2953" i="1" a="1"/>
  <c r="GT2953" i="1" s="1"/>
  <c r="GU2998" i="1" s="1" a="1"/>
  <c r="GU2998" i="1" s="1"/>
  <c r="GI2953" i="1" a="1"/>
  <c r="GI2953" i="1" s="1"/>
  <c r="GK2998" i="1" s="1" a="1"/>
  <c r="GK2998" i="1" s="1"/>
  <c r="GM2950" i="1" a="1"/>
  <c r="FX2953" i="1" a="1"/>
  <c r="FX2953" i="1" s="1"/>
  <c r="GA2998" i="1" s="1" a="1"/>
  <c r="GA2998" i="1" s="1"/>
  <c r="EF3040" i="1"/>
  <c r="EF3042" i="1"/>
  <c r="EF3041" i="1"/>
  <c r="EF3039" i="1"/>
  <c r="BA2953" i="1"/>
  <c r="BA2951" i="1"/>
  <c r="BA2952" i="1"/>
  <c r="BA2950" i="1"/>
  <c r="CS3105" i="1" s="1" a="1"/>
  <c r="IU3105" i="1" a="1"/>
  <c r="DP3040" i="1"/>
  <c r="DP3042" i="1"/>
  <c r="DP3041" i="1"/>
  <c r="DP3039" i="1"/>
  <c r="DV3042" i="1"/>
  <c r="DV3039" i="1"/>
  <c r="DV3041" i="1"/>
  <c r="DV3040" i="1"/>
  <c r="CF3039" i="1" a="1"/>
  <c r="CL3039" i="1" a="1"/>
  <c r="BL2950" i="1"/>
  <c r="BL2953" i="1"/>
  <c r="BL2952" i="1"/>
  <c r="BL2951" i="1"/>
  <c r="HN3039" i="1" a="1"/>
  <c r="HH3039" i="1" a="1"/>
  <c r="CP3039" i="1" a="1"/>
  <c r="CV3039" i="1" a="1"/>
  <c r="AP2952" i="1"/>
  <c r="AP2951" i="1"/>
  <c r="AP2953" i="1"/>
  <c r="AP2950" i="1"/>
  <c r="BI3105" i="1" s="1" a="1"/>
  <c r="HR3039" i="1" a="1"/>
  <c r="HX3039" i="1" a="1"/>
  <c r="BV3039" i="1" a="1"/>
  <c r="CB3039" i="1" a="1"/>
  <c r="FL3208" i="2" l="1"/>
  <c r="FL3206" i="2"/>
  <c r="FL3207" i="2"/>
  <c r="EZ3206" i="2" a="1"/>
  <c r="EN3199" i="2"/>
  <c r="EN3198" i="2"/>
  <c r="EN3197" i="2"/>
  <c r="EN3206" i="2" s="1" a="1"/>
  <c r="HH3042" i="1"/>
  <c r="HH3041" i="1"/>
  <c r="HH3040" i="1"/>
  <c r="HH3039" i="1"/>
  <c r="CB3042" i="1"/>
  <c r="CB3041" i="1"/>
  <c r="CB3040" i="1"/>
  <c r="CB3039" i="1"/>
  <c r="BV3042" i="1"/>
  <c r="BV3041" i="1"/>
  <c r="BV3040" i="1"/>
  <c r="BV3039" i="1"/>
  <c r="BY3105" i="1" s="1" a="1"/>
  <c r="CS3108" i="1"/>
  <c r="CS3105" i="1"/>
  <c r="CS3107" i="1"/>
  <c r="CS3106" i="1"/>
  <c r="GX2953" i="1"/>
  <c r="GX2950" i="1"/>
  <c r="GX2952" i="1"/>
  <c r="GX2951" i="1"/>
  <c r="HN3040" i="1"/>
  <c r="HN3039" i="1"/>
  <c r="HN3041" i="1"/>
  <c r="HN3042" i="1"/>
  <c r="GB2952" i="1"/>
  <c r="GB2951" i="1"/>
  <c r="GB2953" i="1"/>
  <c r="GB2950" i="1"/>
  <c r="GU3105" i="1" s="1" a="1"/>
  <c r="HR3040" i="1"/>
  <c r="HR3042" i="1"/>
  <c r="HR3041" i="1"/>
  <c r="HR3039" i="1"/>
  <c r="CF3042" i="1"/>
  <c r="CF3041" i="1"/>
  <c r="CF3040" i="1"/>
  <c r="CF3039" i="1"/>
  <c r="AL3039" i="1" a="1"/>
  <c r="AR3039" i="1" a="1"/>
  <c r="HX3042" i="1"/>
  <c r="HX3041" i="1"/>
  <c r="HX3040" i="1"/>
  <c r="HX3039" i="1"/>
  <c r="BI3108" i="1"/>
  <c r="BI3106" i="1"/>
  <c r="BI3105" i="1"/>
  <c r="BI3107" i="1"/>
  <c r="AV3039" i="1" a="1"/>
  <c r="BB3039" i="1" a="1"/>
  <c r="GM2951" i="1"/>
  <c r="GM2953" i="1"/>
  <c r="GM2952" i="1"/>
  <c r="GM2950" i="1"/>
  <c r="IE3105" i="1" s="1" a="1"/>
  <c r="BF3039" i="1" a="1"/>
  <c r="BL3039" i="1" a="1"/>
  <c r="EC3105" i="1" a="1"/>
  <c r="CV3041" i="1"/>
  <c r="CV3040" i="1"/>
  <c r="CV3039" i="1"/>
  <c r="CV3042" i="1"/>
  <c r="DI3105" i="1" a="1"/>
  <c r="IH3040" i="1"/>
  <c r="IH3042" i="1"/>
  <c r="IH3041" i="1"/>
  <c r="IH3039" i="1"/>
  <c r="GU3007" i="1" a="1"/>
  <c r="GU3007" i="1" s="1"/>
  <c r="GU3018" i="1" s="1"/>
  <c r="GU3027" i="1" s="1" a="1"/>
  <c r="GU3027" i="1" s="1"/>
  <c r="GU3030" i="1" s="1"/>
  <c r="GA3007" i="1"/>
  <c r="GA3018" i="1" s="1"/>
  <c r="GA3027" i="1" s="1"/>
  <c r="GA3030" i="1" s="1"/>
  <c r="GK3007" i="1"/>
  <c r="GK3018" i="1" s="1"/>
  <c r="GK3027" i="1" s="1" a="1"/>
  <c r="GK3027" i="1" s="1"/>
  <c r="GK3030" i="1" s="1"/>
  <c r="IU3106" i="1"/>
  <c r="IU3107" i="1"/>
  <c r="IU3108" i="1"/>
  <c r="IU3105" i="1"/>
  <c r="IU3111" i="1" s="1" a="1"/>
  <c r="CL3042" i="1"/>
  <c r="CL3041" i="1"/>
  <c r="CL3040" i="1"/>
  <c r="CL3039" i="1"/>
  <c r="CP3039" i="1"/>
  <c r="CP3042" i="1"/>
  <c r="CP3041" i="1"/>
  <c r="CP3040" i="1"/>
  <c r="IB3039" i="1"/>
  <c r="IB3042" i="1"/>
  <c r="IB3041" i="1"/>
  <c r="IB3040" i="1"/>
  <c r="FM3210" i="2" l="1" a="1"/>
  <c r="FO3212" i="2" s="1"/>
  <c r="EZ3208" i="2"/>
  <c r="EZ3207" i="2"/>
  <c r="EZ3206" i="2"/>
  <c r="EN3208" i="2"/>
  <c r="EN3207" i="2"/>
  <c r="EN3206" i="2"/>
  <c r="BB3042" i="1"/>
  <c r="BB3041" i="1"/>
  <c r="BB3040" i="1"/>
  <c r="BB3039" i="1"/>
  <c r="CI3105" i="1" s="1" a="1"/>
  <c r="BY3106" i="1"/>
  <c r="BY3107" i="1"/>
  <c r="BY3108" i="1"/>
  <c r="BY3105" i="1"/>
  <c r="BY3111" i="1" s="1" a="1"/>
  <c r="BI3111" i="1" a="1"/>
  <c r="IU3114" i="1"/>
  <c r="IU3111" i="1"/>
  <c r="IU3113" i="1"/>
  <c r="IU3112" i="1"/>
  <c r="EC3105" i="1"/>
  <c r="EC3108" i="1"/>
  <c r="EC3106" i="1"/>
  <c r="EC3107" i="1"/>
  <c r="AV3042" i="1"/>
  <c r="AV3041" i="1"/>
  <c r="AV3040" i="1"/>
  <c r="AV3039" i="1"/>
  <c r="JO3105" i="1" a="1"/>
  <c r="DI3108" i="1"/>
  <c r="DI3106" i="1"/>
  <c r="DI3107" i="1"/>
  <c r="DI3105" i="1"/>
  <c r="BL3041" i="1"/>
  <c r="BL3040" i="1"/>
  <c r="BL3039" i="1"/>
  <c r="BL3042" i="1"/>
  <c r="BF3039" i="1"/>
  <c r="BF3042" i="1"/>
  <c r="BF3041" i="1"/>
  <c r="BF3040" i="1"/>
  <c r="GD3039" i="1" a="1"/>
  <c r="FX3039" i="1" a="1"/>
  <c r="GU3108" i="1"/>
  <c r="GU3107" i="1"/>
  <c r="GU3105" i="1"/>
  <c r="GU3106" i="1"/>
  <c r="HK3105" i="1" a="1"/>
  <c r="IE3108" i="1"/>
  <c r="IE3106" i="1"/>
  <c r="IE3105" i="1"/>
  <c r="IE3111" i="1" s="1" a="1"/>
  <c r="IE3107" i="1"/>
  <c r="GH3039" i="1" a="1"/>
  <c r="GN3039" i="1" a="1"/>
  <c r="AR3042" i="1"/>
  <c r="AR3041" i="1"/>
  <c r="AR3040" i="1"/>
  <c r="AR3039" i="1"/>
  <c r="CS3111" i="1" a="1"/>
  <c r="GR3039" i="1" a="1"/>
  <c r="GX3039" i="1" a="1"/>
  <c r="AL3042" i="1"/>
  <c r="AL3041" i="1"/>
  <c r="AL3040" i="1"/>
  <c r="AL3039" i="1"/>
  <c r="AO3105" i="1" s="1" a="1"/>
  <c r="EO3210" i="2" l="1" a="1"/>
  <c r="EO3212" i="2" s="1"/>
  <c r="FP3212" i="2"/>
  <c r="FO3210" i="2"/>
  <c r="FM3210" i="2"/>
  <c r="FN3211" i="2"/>
  <c r="FP3210" i="2"/>
  <c r="FM3211" i="2"/>
  <c r="FN3210" i="2"/>
  <c r="FM3212" i="2"/>
  <c r="FA3210" i="2" a="1"/>
  <c r="FC3212" i="2" s="1"/>
  <c r="FP3211" i="2"/>
  <c r="FO3211" i="2"/>
  <c r="FN3212" i="2"/>
  <c r="FX3042" i="1"/>
  <c r="FX3041" i="1"/>
  <c r="FX3040" i="1"/>
  <c r="FX3039" i="1"/>
  <c r="JO3108" i="1"/>
  <c r="JO3105" i="1"/>
  <c r="JO3107" i="1"/>
  <c r="JO3106" i="1"/>
  <c r="IE3113" i="1"/>
  <c r="IE3111" i="1"/>
  <c r="IE3114" i="1"/>
  <c r="IE3112" i="1"/>
  <c r="GX3040" i="1"/>
  <c r="GX3042" i="1"/>
  <c r="GX3041" i="1"/>
  <c r="GX3039" i="1"/>
  <c r="JE3105" i="1" s="1" a="1"/>
  <c r="BY3114" i="1"/>
  <c r="BY3111" i="1"/>
  <c r="BY3113" i="1"/>
  <c r="BY3112" i="1"/>
  <c r="DS3105" i="1" a="1"/>
  <c r="GH3040" i="1"/>
  <c r="GH3042" i="1"/>
  <c r="GH3041" i="1"/>
  <c r="GH3039" i="1"/>
  <c r="CI3108" i="1"/>
  <c r="CI3107" i="1"/>
  <c r="CI3106" i="1"/>
  <c r="CI3105" i="1"/>
  <c r="CI3111" i="1" s="1" a="1"/>
  <c r="GN3042" i="1"/>
  <c r="GN3041" i="1"/>
  <c r="GN3040" i="1"/>
  <c r="GN3039" i="1"/>
  <c r="HU3105" i="1" s="1" a="1"/>
  <c r="IV3116" i="1" a="1"/>
  <c r="IW3111" i="1" a="1"/>
  <c r="IU3121" i="1" a="1"/>
  <c r="GR3041" i="1"/>
  <c r="GR3040" i="1"/>
  <c r="GR3039" i="1"/>
  <c r="GR3042" i="1"/>
  <c r="CS3113" i="1"/>
  <c r="CS3111" i="1"/>
  <c r="CS3114" i="1"/>
  <c r="CS3112" i="1"/>
  <c r="GU3111" i="1" a="1"/>
  <c r="AO3106" i="1"/>
  <c r="AO3108" i="1"/>
  <c r="AO3107" i="1"/>
  <c r="AO3105" i="1"/>
  <c r="HK3106" i="1"/>
  <c r="HK3108" i="1"/>
  <c r="HK3107" i="1"/>
  <c r="HK3105" i="1"/>
  <c r="HK3111" i="1" s="1" a="1"/>
  <c r="EC3111" i="1" a="1"/>
  <c r="GD3042" i="1"/>
  <c r="GD3041" i="1"/>
  <c r="GD3040" i="1"/>
  <c r="GD3039" i="1"/>
  <c r="GK3105" i="1" s="1" a="1"/>
  <c r="BI3113" i="1"/>
  <c r="BI3111" i="1"/>
  <c r="BI3114" i="1"/>
  <c r="BI3112" i="1"/>
  <c r="AY3105" i="1" a="1"/>
  <c r="DI3111" i="1" a="1"/>
  <c r="EO3210" i="2" l="1"/>
  <c r="FR3210" i="2" s="1" a="1"/>
  <c r="EP3211" i="2"/>
  <c r="EP3212" i="2"/>
  <c r="ER3212" i="2"/>
  <c r="EQ3212" i="2"/>
  <c r="EQ3210" i="2"/>
  <c r="EP3210" i="2"/>
  <c r="ER3210" i="2"/>
  <c r="EO3211" i="2"/>
  <c r="EQ3211" i="2"/>
  <c r="ER3211" i="2"/>
  <c r="FB3210" i="2"/>
  <c r="FS3210" i="2" s="1"/>
  <c r="FA3210" i="2"/>
  <c r="FR3210" i="2" s="1"/>
  <c r="FA3211" i="2"/>
  <c r="FB3211" i="2"/>
  <c r="FS3211" i="2" s="1"/>
  <c r="FD3211" i="2"/>
  <c r="FC3211" i="2"/>
  <c r="FA3212" i="2"/>
  <c r="FR3212" i="2" s="1"/>
  <c r="FC3210" i="2"/>
  <c r="FD3210" i="2"/>
  <c r="FD3212" i="2"/>
  <c r="FU3212" i="2" s="1"/>
  <c r="FB3212" i="2"/>
  <c r="FS3212" i="2" s="1"/>
  <c r="FT3212" i="2"/>
  <c r="BJ3116" i="1" a="1"/>
  <c r="BI3121" i="1" a="1"/>
  <c r="BK3111" i="1" a="1"/>
  <c r="IU3121" i="1"/>
  <c r="IU3123" i="1"/>
  <c r="IU3122" i="1"/>
  <c r="IF3116" i="1" a="1"/>
  <c r="IG3111" i="1" a="1"/>
  <c r="IE3121" i="1" a="1"/>
  <c r="HU3107" i="1"/>
  <c r="HU3105" i="1"/>
  <c r="HU3111" i="1" s="1" a="1"/>
  <c r="HU3108" i="1"/>
  <c r="HU3106" i="1"/>
  <c r="JO3111" i="1" a="1"/>
  <c r="IW3116" i="1"/>
  <c r="IV3117" i="1"/>
  <c r="IX3116" i="1"/>
  <c r="IW3119" i="1"/>
  <c r="IV3119" i="1"/>
  <c r="IX3118" i="1"/>
  <c r="IV3118" i="1"/>
  <c r="IV3116" i="1"/>
  <c r="IW3118" i="1"/>
  <c r="IW3117" i="1"/>
  <c r="IX3119" i="1"/>
  <c r="IX3117" i="1"/>
  <c r="CU3111" i="1" a="1"/>
  <c r="CT3116" i="1" a="1"/>
  <c r="CS3121" i="1" a="1"/>
  <c r="CI3113" i="1"/>
  <c r="CI3112" i="1"/>
  <c r="CI3111" i="1"/>
  <c r="CI3114" i="1"/>
  <c r="GK3107" i="1"/>
  <c r="GK3108" i="1"/>
  <c r="GK3105" i="1"/>
  <c r="GK3111" i="1" s="1" a="1"/>
  <c r="GK3106" i="1"/>
  <c r="EC3113" i="1"/>
  <c r="EC3111" i="1"/>
  <c r="EC3114" i="1"/>
  <c r="EC3112" i="1"/>
  <c r="GA3105" i="1" a="1"/>
  <c r="IW3114" i="1"/>
  <c r="IW3112" i="1"/>
  <c r="IW3113" i="1"/>
  <c r="IW3111" i="1"/>
  <c r="HK3114" i="1"/>
  <c r="HK3111" i="1"/>
  <c r="HK3113" i="1"/>
  <c r="HK3112" i="1"/>
  <c r="AY3105" i="1"/>
  <c r="AY3108" i="1"/>
  <c r="AY3107" i="1"/>
  <c r="AY3106" i="1"/>
  <c r="DS3107" i="1"/>
  <c r="DS3105" i="1"/>
  <c r="DS3108" i="1"/>
  <c r="DS3106" i="1"/>
  <c r="CA3111" i="1" a="1"/>
  <c r="BZ3116" i="1" a="1"/>
  <c r="BY3121" i="1" a="1"/>
  <c r="DI3114" i="1"/>
  <c r="DI3111" i="1"/>
  <c r="DI3113" i="1"/>
  <c r="DI3112" i="1"/>
  <c r="GU3113" i="1"/>
  <c r="GU3111" i="1"/>
  <c r="GU3114" i="1"/>
  <c r="GU3112" i="1"/>
  <c r="JE3108" i="1"/>
  <c r="JE3107" i="1"/>
  <c r="JE3106" i="1"/>
  <c r="JE3105" i="1"/>
  <c r="AO3111" i="1" a="1"/>
  <c r="FT3210" i="2" l="1"/>
  <c r="FU3210" i="2"/>
  <c r="FR3211" i="2"/>
  <c r="FT3211" i="2"/>
  <c r="FU3211" i="2"/>
  <c r="HM3111" i="1" a="1"/>
  <c r="HL3116" i="1" a="1"/>
  <c r="HK3121" i="1" a="1"/>
  <c r="IE3122" i="1"/>
  <c r="IE3121" i="1"/>
  <c r="IE3123" i="1"/>
  <c r="GK3113" i="1"/>
  <c r="GK3114" i="1"/>
  <c r="GK3112" i="1"/>
  <c r="GK3111" i="1"/>
  <c r="CJ3116" i="1" a="1"/>
  <c r="CK3111" i="1" a="1"/>
  <c r="CI3121" i="1" a="1"/>
  <c r="IG3114" i="1"/>
  <c r="IG3112" i="1"/>
  <c r="IG3111" i="1"/>
  <c r="IG3113" i="1"/>
  <c r="IF3117" i="1"/>
  <c r="IH3116" i="1"/>
  <c r="IG3116" i="1"/>
  <c r="IG3119" i="1"/>
  <c r="IF3119" i="1"/>
  <c r="IH3118" i="1"/>
  <c r="IF3118" i="1"/>
  <c r="IH3119" i="1"/>
  <c r="IG3118" i="1"/>
  <c r="IG3117" i="1"/>
  <c r="IF3116" i="1"/>
  <c r="IH3117" i="1"/>
  <c r="GA3107" i="1"/>
  <c r="GA3106" i="1"/>
  <c r="GA3105" i="1"/>
  <c r="GA3108" i="1"/>
  <c r="HU3113" i="1"/>
  <c r="HU3112" i="1"/>
  <c r="HU3111" i="1"/>
  <c r="HU3114" i="1"/>
  <c r="CS3122" i="1"/>
  <c r="CS3121" i="1"/>
  <c r="CS3123" i="1"/>
  <c r="GU3121" i="1" a="1"/>
  <c r="GW3111" i="1" a="1"/>
  <c r="GV3116" i="1" a="1"/>
  <c r="CT3119" i="1"/>
  <c r="CU3116" i="1"/>
  <c r="CT3116" i="1"/>
  <c r="CV3118" i="1"/>
  <c r="CU3118" i="1"/>
  <c r="CT3118" i="1"/>
  <c r="CU3117" i="1"/>
  <c r="CU3119" i="1"/>
  <c r="CV3117" i="1"/>
  <c r="CT3117" i="1"/>
  <c r="CV3119" i="1"/>
  <c r="CV3116" i="1"/>
  <c r="DJ3116" i="1" a="1"/>
  <c r="DK3111" i="1" a="1"/>
  <c r="DI3121" i="1" a="1"/>
  <c r="AY3111" i="1" a="1"/>
  <c r="EE3111" i="1" a="1"/>
  <c r="ED3116" i="1" a="1"/>
  <c r="EC3121" i="1" a="1"/>
  <c r="CU3114" i="1"/>
  <c r="CU3112" i="1"/>
  <c r="CU3111" i="1"/>
  <c r="CU3113" i="1"/>
  <c r="BK3114" i="1"/>
  <c r="BK3112" i="1"/>
  <c r="BK3111" i="1"/>
  <c r="BK3113" i="1"/>
  <c r="CA3116" i="1"/>
  <c r="BZ3116" i="1"/>
  <c r="CB3118" i="1"/>
  <c r="CA3118" i="1"/>
  <c r="BZ3118" i="1"/>
  <c r="CA3117" i="1"/>
  <c r="CA3119" i="1"/>
  <c r="BZ3119" i="1"/>
  <c r="CB3117" i="1"/>
  <c r="CB3116" i="1"/>
  <c r="CB3119" i="1"/>
  <c r="BZ3117" i="1"/>
  <c r="DS3111" i="1" a="1"/>
  <c r="AO3113" i="1"/>
  <c r="AO3111" i="1"/>
  <c r="AO3114" i="1"/>
  <c r="AO3112" i="1"/>
  <c r="JO3113" i="1"/>
  <c r="JO3111" i="1"/>
  <c r="JO3114" i="1"/>
  <c r="JO3112" i="1"/>
  <c r="BI3122" i="1"/>
  <c r="BI3121" i="1"/>
  <c r="BI3123" i="1"/>
  <c r="CA3114" i="1"/>
  <c r="CA3112" i="1"/>
  <c r="CA3113" i="1"/>
  <c r="CA3111" i="1"/>
  <c r="JE3111" i="1" a="1"/>
  <c r="BY3121" i="1"/>
  <c r="BY3123" i="1"/>
  <c r="BY3122" i="1"/>
  <c r="BJ3117" i="1"/>
  <c r="BJ3116" i="1"/>
  <c r="BL3118" i="1"/>
  <c r="BK3118" i="1"/>
  <c r="BJ3118" i="1"/>
  <c r="BK3117" i="1"/>
  <c r="BL3119" i="1"/>
  <c r="BK3119" i="1"/>
  <c r="BL3117" i="1"/>
  <c r="BK3116" i="1"/>
  <c r="BJ3119" i="1"/>
  <c r="BL3116" i="1"/>
  <c r="CK3113" i="1" l="1"/>
  <c r="CK3114" i="1"/>
  <c r="CK3112" i="1"/>
  <c r="CK3111" i="1"/>
  <c r="EE3114" i="1"/>
  <c r="EE3112" i="1"/>
  <c r="EE3111" i="1"/>
  <c r="EP3111" i="1" s="1" a="1"/>
  <c r="EE3113" i="1"/>
  <c r="HW3111" i="1" a="1"/>
  <c r="HV3116" i="1" a="1"/>
  <c r="HU3121" i="1" a="1"/>
  <c r="DK3114" i="1"/>
  <c r="DK3112" i="1"/>
  <c r="DK3113" i="1"/>
  <c r="DK3111" i="1"/>
  <c r="AY3113" i="1"/>
  <c r="AY3114" i="1"/>
  <c r="AY3112" i="1"/>
  <c r="AY3111" i="1"/>
  <c r="GA3111" i="1" a="1"/>
  <c r="DI3121" i="1"/>
  <c r="DI3123" i="1"/>
  <c r="DI3122" i="1"/>
  <c r="GV3119" i="1"/>
  <c r="GX3116" i="1"/>
  <c r="GW3116" i="1"/>
  <c r="GW3119" i="1"/>
  <c r="GX3118" i="1"/>
  <c r="GW3118" i="1"/>
  <c r="GX3117" i="1"/>
  <c r="GX3119" i="1"/>
  <c r="GV3118" i="1"/>
  <c r="GW3117" i="1"/>
  <c r="GV3116" i="1"/>
  <c r="GV3117" i="1"/>
  <c r="DS3113" i="1"/>
  <c r="DS3112" i="1"/>
  <c r="DS3111" i="1"/>
  <c r="DS3114" i="1"/>
  <c r="GK3121" i="1" a="1"/>
  <c r="GL3116" i="1" a="1"/>
  <c r="GM3111" i="1" a="1"/>
  <c r="GW3114" i="1"/>
  <c r="GW3112" i="1"/>
  <c r="GW3111" i="1"/>
  <c r="GW3113" i="1"/>
  <c r="GU3122" i="1"/>
  <c r="GU3121" i="1"/>
  <c r="GU3123" i="1"/>
  <c r="DK3118" i="1"/>
  <c r="DK3116" i="1"/>
  <c r="DJ3116" i="1"/>
  <c r="DJ3119" i="1"/>
  <c r="DL3118" i="1"/>
  <c r="DJ3118" i="1"/>
  <c r="DK3117" i="1"/>
  <c r="DK3119" i="1"/>
  <c r="DL3117" i="1"/>
  <c r="DJ3117" i="1"/>
  <c r="DL3119" i="1"/>
  <c r="DL3116" i="1"/>
  <c r="JP3116" i="1" a="1"/>
  <c r="JQ3111" i="1" a="1"/>
  <c r="JO3121" i="1" a="1"/>
  <c r="JE3113" i="1"/>
  <c r="JE3112" i="1"/>
  <c r="JE3111" i="1"/>
  <c r="JE3114" i="1"/>
  <c r="HK3121" i="1"/>
  <c r="HK3123" i="1"/>
  <c r="HK3122" i="1"/>
  <c r="CL3119" i="1"/>
  <c r="CK3116" i="1"/>
  <c r="CJ3116" i="1"/>
  <c r="CL3118" i="1"/>
  <c r="CK3118" i="1"/>
  <c r="CJ3118" i="1"/>
  <c r="CK3117" i="1"/>
  <c r="CJ3119" i="1"/>
  <c r="CL3117" i="1"/>
  <c r="CJ3117" i="1"/>
  <c r="CK3119" i="1"/>
  <c r="CL3116" i="1"/>
  <c r="EC3122" i="1"/>
  <c r="EC3121" i="1"/>
  <c r="EC3123" i="1"/>
  <c r="HM3118" i="1"/>
  <c r="HN3116" i="1"/>
  <c r="HM3116" i="1"/>
  <c r="HM3119" i="1"/>
  <c r="HL3119" i="1"/>
  <c r="HN3118" i="1"/>
  <c r="HN3117" i="1"/>
  <c r="HN3119" i="1"/>
  <c r="HL3118" i="1"/>
  <c r="HM3117" i="1"/>
  <c r="HL3116" i="1"/>
  <c r="HL3117" i="1"/>
  <c r="AO3121" i="1" a="1"/>
  <c r="AP3116" i="1" a="1"/>
  <c r="AQ3111" i="1" a="1"/>
  <c r="ED3117" i="1"/>
  <c r="EE3116" i="1"/>
  <c r="ED3116" i="1"/>
  <c r="EP3116" i="1" s="1" a="1"/>
  <c r="ED3119" i="1"/>
  <c r="EF3118" i="1"/>
  <c r="EE3118" i="1"/>
  <c r="EF3117" i="1"/>
  <c r="EF3119" i="1"/>
  <c r="EE3119" i="1"/>
  <c r="ED3118" i="1"/>
  <c r="EE3117" i="1"/>
  <c r="EF3116" i="1"/>
  <c r="CI3122" i="1"/>
  <c r="CI3123" i="1"/>
  <c r="CI3121" i="1"/>
  <c r="HM3114" i="1"/>
  <c r="HM3112" i="1"/>
  <c r="HM3113" i="1"/>
  <c r="HM3111" i="1"/>
  <c r="EP3114" i="1" l="1"/>
  <c r="AC524" i="4" s="1"/>
  <c r="EP3111" i="1"/>
  <c r="AC521" i="4" s="1"/>
  <c r="EP3113" i="1"/>
  <c r="AC523" i="4" s="1"/>
  <c r="EP3112" i="1"/>
  <c r="AC522" i="4" s="1"/>
  <c r="EP3116" i="1"/>
  <c r="AC527" i="4" s="1"/>
  <c r="ER3116" i="1"/>
  <c r="AE527" i="4" s="1"/>
  <c r="EQ3116" i="1"/>
  <c r="AD527" i="4" s="1"/>
  <c r="EP3119" i="1"/>
  <c r="AC530" i="4" s="1"/>
  <c r="ER3118" i="1"/>
  <c r="AE529" i="4" s="1"/>
  <c r="EQ3118" i="1"/>
  <c r="AD529" i="4" s="1"/>
  <c r="ER3117" i="1"/>
  <c r="AE528" i="4" s="1"/>
  <c r="EP3118" i="1"/>
  <c r="AC529" i="4" s="1"/>
  <c r="EP3117" i="1"/>
  <c r="AC528" i="4" s="1"/>
  <c r="EQ3119" i="1"/>
  <c r="AD530" i="4" s="1"/>
  <c r="ER3119" i="1"/>
  <c r="AE530" i="4" s="1"/>
  <c r="EQ3117" i="1"/>
  <c r="AD528" i="4" s="1"/>
  <c r="HU3122" i="1"/>
  <c r="HU3123" i="1"/>
  <c r="HU3121" i="1"/>
  <c r="EZ3162" i="1" s="1" a="1"/>
  <c r="HX3117" i="1"/>
  <c r="HX3116" i="1"/>
  <c r="HW3116" i="1"/>
  <c r="HW3119" i="1"/>
  <c r="HV3119" i="1"/>
  <c r="HX3118" i="1"/>
  <c r="HV3118" i="1"/>
  <c r="HX3119" i="1"/>
  <c r="HW3118" i="1"/>
  <c r="HW3117" i="1"/>
  <c r="HV3116" i="1"/>
  <c r="HV3117" i="1"/>
  <c r="HW3113" i="1"/>
  <c r="HW3114" i="1"/>
  <c r="HW3111" i="1"/>
  <c r="HW3112" i="1"/>
  <c r="JF3116" i="1" a="1"/>
  <c r="JG3111" i="1" a="1"/>
  <c r="JE3121" i="1" a="1"/>
  <c r="GA3113" i="1"/>
  <c r="GA3111" i="1"/>
  <c r="GA3114" i="1"/>
  <c r="GA3112" i="1"/>
  <c r="AR3117" i="1"/>
  <c r="AP3116" i="1"/>
  <c r="EH3116" i="1" s="1" a="1"/>
  <c r="AR3118" i="1"/>
  <c r="AQ3118" i="1"/>
  <c r="AP3118" i="1"/>
  <c r="AP3117" i="1"/>
  <c r="AR3116" i="1"/>
  <c r="AQ3119" i="1"/>
  <c r="AQ3117" i="1"/>
  <c r="AQ3116" i="1"/>
  <c r="AR3119" i="1"/>
  <c r="AP3119" i="1"/>
  <c r="AY3121" i="1" a="1"/>
  <c r="AZ3116" i="1" a="1"/>
  <c r="BA3111" i="1" a="1"/>
  <c r="AO3121" i="1"/>
  <c r="AO3123" i="1"/>
  <c r="AO3122" i="1"/>
  <c r="GM3114" i="1"/>
  <c r="GM3113" i="1"/>
  <c r="GM3111" i="1"/>
  <c r="GM3112" i="1"/>
  <c r="GM3119" i="1"/>
  <c r="GN3116" i="1"/>
  <c r="GM3116" i="1"/>
  <c r="GL3119" i="1"/>
  <c r="GN3118" i="1"/>
  <c r="GM3118" i="1"/>
  <c r="GN3117" i="1"/>
  <c r="GL3118" i="1"/>
  <c r="GL3117" i="1"/>
  <c r="GL3116" i="1"/>
  <c r="GN3119" i="1"/>
  <c r="GM3117" i="1"/>
  <c r="JO3122" i="1"/>
  <c r="JO3121" i="1"/>
  <c r="JO3123" i="1"/>
  <c r="GK3122" i="1"/>
  <c r="GK3121" i="1"/>
  <c r="GK3123" i="1"/>
  <c r="JP3119" i="1"/>
  <c r="JP3117" i="1"/>
  <c r="JR3116" i="1"/>
  <c r="JP3116" i="1"/>
  <c r="KB3116" i="1" s="1" a="1"/>
  <c r="JR3119" i="1"/>
  <c r="JQ3119" i="1"/>
  <c r="JR3118" i="1"/>
  <c r="JP3118" i="1"/>
  <c r="JR3117" i="1"/>
  <c r="JQ3117" i="1"/>
  <c r="JQ3116" i="1"/>
  <c r="JQ3118" i="1"/>
  <c r="DU3111" i="1" a="1"/>
  <c r="DT3116" i="1" a="1"/>
  <c r="DS3121" i="1" a="1"/>
  <c r="AQ3111" i="1"/>
  <c r="AQ3114" i="1"/>
  <c r="AQ3112" i="1"/>
  <c r="AQ3113" i="1"/>
  <c r="JQ3114" i="1"/>
  <c r="JQ3112" i="1"/>
  <c r="JQ3111" i="1"/>
  <c r="KB3111" i="1" s="1" a="1"/>
  <c r="JQ3113" i="1"/>
  <c r="AP529" i="4" l="1"/>
  <c r="AX529" i="4" s="1"/>
  <c r="AT529" i="4"/>
  <c r="BB529" i="4" s="1"/>
  <c r="AQ528" i="4"/>
  <c r="AY528" i="4" s="1"/>
  <c r="AU528" i="4"/>
  <c r="BC528" i="4" s="1"/>
  <c r="AU529" i="4"/>
  <c r="BC529" i="4" s="1"/>
  <c r="AQ529" i="4"/>
  <c r="AY529" i="4" s="1"/>
  <c r="AO530" i="4"/>
  <c r="AW530" i="4" s="1"/>
  <c r="AS530" i="4"/>
  <c r="BA530" i="4" s="1"/>
  <c r="AT527" i="4"/>
  <c r="BB527" i="4" s="1"/>
  <c r="AP527" i="4"/>
  <c r="AX527" i="4" s="1"/>
  <c r="AU527" i="4"/>
  <c r="BC527" i="4" s="1"/>
  <c r="AQ527" i="4"/>
  <c r="AY527" i="4" s="1"/>
  <c r="AS527" i="4"/>
  <c r="BA527" i="4" s="1"/>
  <c r="AO527" i="4"/>
  <c r="AW527" i="4" s="1"/>
  <c r="AT528" i="4"/>
  <c r="BB528" i="4" s="1"/>
  <c r="AP528" i="4"/>
  <c r="AX528" i="4" s="1"/>
  <c r="AO522" i="4"/>
  <c r="AW522" i="4" s="1"/>
  <c r="AS522" i="4"/>
  <c r="BA522" i="4" s="1"/>
  <c r="AO529" i="4"/>
  <c r="AW529" i="4" s="1"/>
  <c r="AS529" i="4"/>
  <c r="BA529" i="4" s="1"/>
  <c r="AU530" i="4"/>
  <c r="BC530" i="4" s="1"/>
  <c r="AQ530" i="4"/>
  <c r="AY530" i="4" s="1"/>
  <c r="AS523" i="4"/>
  <c r="BA523" i="4" s="1"/>
  <c r="AO523" i="4"/>
  <c r="AW523" i="4" s="1"/>
  <c r="AT530" i="4"/>
  <c r="BB530" i="4" s="1"/>
  <c r="AP530" i="4"/>
  <c r="AX530" i="4" s="1"/>
  <c r="AO521" i="4"/>
  <c r="AS521" i="4"/>
  <c r="AS528" i="4"/>
  <c r="BA528" i="4" s="1"/>
  <c r="AO528" i="4"/>
  <c r="AW528" i="4" s="1"/>
  <c r="AS524" i="4"/>
  <c r="BA524" i="4" s="1"/>
  <c r="AO524" i="4"/>
  <c r="AW524" i="4" s="1"/>
  <c r="EZ3162" i="1"/>
  <c r="EZ3164" i="1"/>
  <c r="EZ3163" i="1"/>
  <c r="KB3114" i="1"/>
  <c r="DO524" i="4" s="1"/>
  <c r="KB3111" i="1"/>
  <c r="DO521" i="4" s="1"/>
  <c r="KB3113" i="1"/>
  <c r="DO523" i="4" s="1"/>
  <c r="KB3112" i="1"/>
  <c r="DO522" i="4" s="1"/>
  <c r="KD3116" i="1"/>
  <c r="DQ527" i="4" s="1"/>
  <c r="KB3119" i="1"/>
  <c r="DO530" i="4" s="1"/>
  <c r="KC3119" i="1"/>
  <c r="DP530" i="4" s="1"/>
  <c r="KD3118" i="1"/>
  <c r="DQ529" i="4" s="1"/>
  <c r="KB3118" i="1"/>
  <c r="DO529" i="4" s="1"/>
  <c r="KC3117" i="1"/>
  <c r="DP528" i="4" s="1"/>
  <c r="KB3117" i="1"/>
  <c r="DO528" i="4" s="1"/>
  <c r="KC3116" i="1"/>
  <c r="DP527" i="4" s="1"/>
  <c r="KD3119" i="1"/>
  <c r="DQ530" i="4" s="1"/>
  <c r="KD3117" i="1"/>
  <c r="DQ528" i="4" s="1"/>
  <c r="KB3116" i="1"/>
  <c r="DO527" i="4" s="1"/>
  <c r="KC3118" i="1"/>
  <c r="DP529" i="4" s="1"/>
  <c r="EJ3116" i="1"/>
  <c r="AE555" i="4" s="1"/>
  <c r="EI3116" i="1"/>
  <c r="AD555" i="4" s="1"/>
  <c r="EH3116" i="1"/>
  <c r="AC555" i="4" s="1"/>
  <c r="EH3119" i="1"/>
  <c r="AC558" i="4" s="1"/>
  <c r="EJ3118" i="1"/>
  <c r="AE557" i="4" s="1"/>
  <c r="EI3118" i="1"/>
  <c r="AD557" i="4" s="1"/>
  <c r="EJ3117" i="1"/>
  <c r="AE556" i="4" s="1"/>
  <c r="EH3118" i="1"/>
  <c r="AC557" i="4" s="1"/>
  <c r="EH3117" i="1"/>
  <c r="AC556" i="4" s="1"/>
  <c r="EI3119" i="1"/>
  <c r="AD558" i="4" s="1"/>
  <c r="EJ3119" i="1"/>
  <c r="AE558" i="4" s="1"/>
  <c r="EI3117" i="1"/>
  <c r="AD556" i="4" s="1"/>
  <c r="BA3117" i="1"/>
  <c r="AZ3116" i="1"/>
  <c r="BB3118" i="1"/>
  <c r="BA3118" i="1"/>
  <c r="AZ3118" i="1"/>
  <c r="AZ3117" i="1"/>
  <c r="BA3119" i="1"/>
  <c r="AZ3119" i="1"/>
  <c r="BB3116" i="1"/>
  <c r="BA3116" i="1"/>
  <c r="BB3119" i="1"/>
  <c r="BB3117" i="1"/>
  <c r="GB3116" i="1" a="1"/>
  <c r="GA3121" i="1" a="1"/>
  <c r="GC3111" i="1" a="1"/>
  <c r="JX3116" i="1" a="1"/>
  <c r="JE3122" i="1"/>
  <c r="JE3123" i="1"/>
  <c r="JE3121" i="1"/>
  <c r="EH3111" i="1" a="1"/>
  <c r="DV3117" i="1"/>
  <c r="DU3116" i="1"/>
  <c r="DT3116" i="1"/>
  <c r="DT3119" i="1"/>
  <c r="DV3118" i="1"/>
  <c r="DU3118" i="1"/>
  <c r="DU3117" i="1"/>
  <c r="DV3119" i="1"/>
  <c r="DU3119" i="1"/>
  <c r="DT3118" i="1"/>
  <c r="DT3117" i="1"/>
  <c r="DV3116" i="1"/>
  <c r="JG3113" i="1"/>
  <c r="JG3114" i="1"/>
  <c r="JG3112" i="1"/>
  <c r="JG3111" i="1"/>
  <c r="JX3111" i="1" s="1" a="1"/>
  <c r="DU3113" i="1"/>
  <c r="DU3114" i="1"/>
  <c r="DU3112" i="1"/>
  <c r="DU3111" i="1"/>
  <c r="EL3111" i="1" s="1" a="1"/>
  <c r="JH3119" i="1"/>
  <c r="JF3117" i="1"/>
  <c r="JH3116" i="1"/>
  <c r="JF3116" i="1"/>
  <c r="JG3119" i="1"/>
  <c r="JF3119" i="1"/>
  <c r="JH3118" i="1"/>
  <c r="JF3118" i="1"/>
  <c r="JH3117" i="1"/>
  <c r="JG3116" i="1"/>
  <c r="JG3118" i="1"/>
  <c r="JG3117" i="1"/>
  <c r="AY3122" i="1"/>
  <c r="AY3121" i="1"/>
  <c r="AY3123" i="1"/>
  <c r="DS3122" i="1"/>
  <c r="DS3123" i="1"/>
  <c r="DS3121" i="1"/>
  <c r="BA3114" i="1"/>
  <c r="BA3113" i="1"/>
  <c r="BA3111" i="1"/>
  <c r="BA3112" i="1"/>
  <c r="BF527" i="4" l="1"/>
  <c r="BG530" i="4"/>
  <c r="BF530" i="4"/>
  <c r="BE527" i="4"/>
  <c r="BF528" i="4"/>
  <c r="BG529" i="4"/>
  <c r="BE524" i="4"/>
  <c r="BE528" i="4"/>
  <c r="BF529" i="4"/>
  <c r="BE529" i="4"/>
  <c r="AS556" i="4"/>
  <c r="BA556" i="4" s="1"/>
  <c r="AO556" i="4"/>
  <c r="AW556" i="4" s="1"/>
  <c r="EC530" i="4"/>
  <c r="EK530" i="4" s="1"/>
  <c r="EG530" i="4"/>
  <c r="EO530" i="4" s="1"/>
  <c r="EA524" i="4"/>
  <c r="EI524" i="4" s="1"/>
  <c r="EE524" i="4"/>
  <c r="EM524" i="4" s="1"/>
  <c r="BE523" i="4"/>
  <c r="BG527" i="4"/>
  <c r="AT557" i="4"/>
  <c r="BB557" i="4" s="1"/>
  <c r="AP557" i="4"/>
  <c r="AX557" i="4" s="1"/>
  <c r="EB528" i="4"/>
  <c r="EJ528" i="4" s="1"/>
  <c r="EF528" i="4"/>
  <c r="EN528" i="4" s="1"/>
  <c r="AS557" i="4"/>
  <c r="BA557" i="4" s="1"/>
  <c r="AO557" i="4"/>
  <c r="AW557" i="4" s="1"/>
  <c r="AU556" i="4"/>
  <c r="BC556" i="4" s="1"/>
  <c r="AQ556" i="4"/>
  <c r="AY556" i="4" s="1"/>
  <c r="AU557" i="4"/>
  <c r="BC557" i="4" s="1"/>
  <c r="AQ557" i="4"/>
  <c r="AY557" i="4" s="1"/>
  <c r="EA529" i="4"/>
  <c r="EI529" i="4" s="1"/>
  <c r="EE529" i="4"/>
  <c r="EM529" i="4" s="1"/>
  <c r="AS558" i="4"/>
  <c r="BA558" i="4" s="1"/>
  <c r="AO558" i="4"/>
  <c r="AW558" i="4" s="1"/>
  <c r="EC529" i="4"/>
  <c r="EK529" i="4" s="1"/>
  <c r="EG529" i="4"/>
  <c r="EO529" i="4" s="1"/>
  <c r="BE530" i="4"/>
  <c r="AS555" i="4"/>
  <c r="BA555" i="4" s="1"/>
  <c r="AO555" i="4"/>
  <c r="AW555" i="4" s="1"/>
  <c r="EB530" i="4"/>
  <c r="EJ530" i="4" s="1"/>
  <c r="EF530" i="4"/>
  <c r="EN530" i="4" s="1"/>
  <c r="AT555" i="4"/>
  <c r="BB555" i="4" s="1"/>
  <c r="AP555" i="4"/>
  <c r="AX555" i="4" s="1"/>
  <c r="EA530" i="4"/>
  <c r="EI530" i="4" s="1"/>
  <c r="EE530" i="4"/>
  <c r="EM530" i="4" s="1"/>
  <c r="BE522" i="4"/>
  <c r="AU555" i="4"/>
  <c r="BC555" i="4" s="1"/>
  <c r="AQ555" i="4"/>
  <c r="AY555" i="4" s="1"/>
  <c r="EC527" i="4"/>
  <c r="EK527" i="4" s="1"/>
  <c r="EG527" i="4"/>
  <c r="EO527" i="4" s="1"/>
  <c r="BA521" i="4" a="1"/>
  <c r="BA521" i="4"/>
  <c r="AT556" i="4"/>
  <c r="BB556" i="4" s="1"/>
  <c r="AP556" i="4"/>
  <c r="AX556" i="4" s="1"/>
  <c r="EB529" i="4"/>
  <c r="EJ529" i="4" s="1"/>
  <c r="EF529" i="4"/>
  <c r="EN529" i="4" s="1"/>
  <c r="EA522" i="4"/>
  <c r="EI522" i="4" s="1"/>
  <c r="EE522" i="4"/>
  <c r="EM522" i="4" s="1"/>
  <c r="AW521" i="4" a="1"/>
  <c r="AW521" i="4"/>
  <c r="BG528" i="4"/>
  <c r="EA528" i="4"/>
  <c r="EI528" i="4" s="1"/>
  <c r="EE528" i="4"/>
  <c r="EM528" i="4" s="1"/>
  <c r="AU558" i="4"/>
  <c r="BC558" i="4" s="1"/>
  <c r="AQ558" i="4"/>
  <c r="AY558" i="4" s="1"/>
  <c r="EA527" i="4"/>
  <c r="EI527" i="4" s="1"/>
  <c r="EE527" i="4"/>
  <c r="EM527" i="4" s="1"/>
  <c r="EQ527" i="4" s="1" a="1"/>
  <c r="EA523" i="4"/>
  <c r="EI523" i="4" s="1"/>
  <c r="EE523" i="4"/>
  <c r="EM523" i="4" s="1"/>
  <c r="EB527" i="4"/>
  <c r="EJ527" i="4" s="1"/>
  <c r="EF527" i="4"/>
  <c r="EN527" i="4" s="1"/>
  <c r="AT558" i="4"/>
  <c r="BB558" i="4" s="1"/>
  <c r="AP558" i="4"/>
  <c r="AX558" i="4" s="1"/>
  <c r="EC528" i="4"/>
  <c r="EK528" i="4" s="1"/>
  <c r="EG528" i="4"/>
  <c r="EO528" i="4" s="1"/>
  <c r="EA521" i="4"/>
  <c r="EI521" i="4" s="1"/>
  <c r="EE521" i="4"/>
  <c r="EM521" i="4" s="1"/>
  <c r="EQ521" i="4" s="1" a="1"/>
  <c r="EL3114" i="1"/>
  <c r="AC538" i="4" s="1"/>
  <c r="EL3113" i="1"/>
  <c r="AC537" i="4" s="1"/>
  <c r="EL3112" i="1"/>
  <c r="AC536" i="4" s="1"/>
  <c r="EL3111" i="1"/>
  <c r="AC535" i="4" s="1"/>
  <c r="EL3116" i="1" a="1"/>
  <c r="GC3111" i="1"/>
  <c r="GC3114" i="1"/>
  <c r="GC3112" i="1"/>
  <c r="GC3113" i="1"/>
  <c r="JX3114" i="1"/>
  <c r="DO538" i="4" s="1"/>
  <c r="JX3113" i="1"/>
  <c r="DO537" i="4" s="1"/>
  <c r="JX3112" i="1"/>
  <c r="DO536" i="4" s="1"/>
  <c r="JX3111" i="1"/>
  <c r="DO535" i="4" s="1"/>
  <c r="FL3162" i="1" a="1"/>
  <c r="GA3121" i="1"/>
  <c r="GA3122" i="1"/>
  <c r="GA3123" i="1"/>
  <c r="EH3112" i="1"/>
  <c r="AC550" i="4" s="1"/>
  <c r="EH3113" i="1"/>
  <c r="AC551" i="4" s="1"/>
  <c r="EH3114" i="1"/>
  <c r="AC552" i="4" s="1"/>
  <c r="EH3111" i="1"/>
  <c r="AC549" i="4" s="1"/>
  <c r="JX3117" i="1"/>
  <c r="DO542" i="4" s="1"/>
  <c r="JY3119" i="1"/>
  <c r="DP544" i="4" s="1"/>
  <c r="JY3118" i="1"/>
  <c r="DP543" i="4" s="1"/>
  <c r="JX3118" i="1"/>
  <c r="DO543" i="4" s="1"/>
  <c r="JY3117" i="1"/>
  <c r="DP542" i="4" s="1"/>
  <c r="JY3116" i="1"/>
  <c r="DP541" i="4" s="1"/>
  <c r="JX3116" i="1"/>
  <c r="DO541" i="4" s="1"/>
  <c r="JZ3119" i="1"/>
  <c r="DQ544" i="4" s="1"/>
  <c r="JX3119" i="1"/>
  <c r="DO544" i="4" s="1"/>
  <c r="JZ3118" i="1"/>
  <c r="DQ543" i="4" s="1"/>
  <c r="JZ3117" i="1"/>
  <c r="DQ542" i="4" s="1"/>
  <c r="JZ3116" i="1"/>
  <c r="DQ541" i="4" s="1"/>
  <c r="GD3119" i="1"/>
  <c r="GD3116" i="1"/>
  <c r="GC3116" i="1"/>
  <c r="GB3119" i="1"/>
  <c r="GD3118" i="1"/>
  <c r="GC3118" i="1"/>
  <c r="GD3117" i="1"/>
  <c r="GC3119" i="1"/>
  <c r="GB3118" i="1"/>
  <c r="GC3117" i="1"/>
  <c r="GB3116" i="1"/>
  <c r="GB3117" i="1"/>
  <c r="EZ3167" i="1" a="1"/>
  <c r="BE557" i="4" l="1"/>
  <c r="BE556" i="4"/>
  <c r="BE555" i="4"/>
  <c r="BE558" i="4"/>
  <c r="BF555" i="4"/>
  <c r="EQ524" i="4"/>
  <c r="ES529" i="4"/>
  <c r="ER529" i="4"/>
  <c r="BG556" i="4"/>
  <c r="ER528" i="4"/>
  <c r="EQ529" i="4"/>
  <c r="BF556" i="4"/>
  <c r="BG557" i="4"/>
  <c r="EQ521" i="4"/>
  <c r="ER530" i="4"/>
  <c r="BE521" i="4"/>
  <c r="BG555" i="4"/>
  <c r="AO551" i="4"/>
  <c r="AW551" i="4" s="1"/>
  <c r="AS551" i="4"/>
  <c r="BA551" i="4" s="1"/>
  <c r="EC544" i="4"/>
  <c r="EK544" i="4" s="1"/>
  <c r="EG544" i="4"/>
  <c r="EO544" i="4" s="1"/>
  <c r="ER527" i="4"/>
  <c r="BF557" i="4"/>
  <c r="EA541" i="4"/>
  <c r="EI541" i="4" s="1"/>
  <c r="EE541" i="4"/>
  <c r="EM541" i="4" s="1"/>
  <c r="AS535" i="4"/>
  <c r="BA535" i="4" s="1"/>
  <c r="AO535" i="4"/>
  <c r="AW535" i="4" s="1"/>
  <c r="EQ522" i="4"/>
  <c r="EC543" i="4"/>
  <c r="EK543" i="4" s="1"/>
  <c r="EG543" i="4"/>
  <c r="EO543" i="4" s="1"/>
  <c r="EB541" i="4"/>
  <c r="EJ541" i="4" s="1"/>
  <c r="EF541" i="4"/>
  <c r="EN541" i="4" s="1"/>
  <c r="AS536" i="4"/>
  <c r="BA536" i="4" s="1"/>
  <c r="AO536" i="4"/>
  <c r="AW536" i="4" s="1"/>
  <c r="EQ523" i="4"/>
  <c r="EQ530" i="4"/>
  <c r="AS538" i="4"/>
  <c r="BA538" i="4" s="1"/>
  <c r="AO538" i="4"/>
  <c r="AW538" i="4" s="1"/>
  <c r="EQ527" i="4"/>
  <c r="EB543" i="4"/>
  <c r="EJ543" i="4" s="1"/>
  <c r="EF543" i="4"/>
  <c r="EN543" i="4" s="1"/>
  <c r="EA536" i="4"/>
  <c r="EI536" i="4" s="1"/>
  <c r="EE536" i="4"/>
  <c r="EM536" i="4" s="1"/>
  <c r="BG558" i="4"/>
  <c r="EA544" i="4"/>
  <c r="EI544" i="4" s="1"/>
  <c r="EE544" i="4"/>
  <c r="EM544" i="4" s="1"/>
  <c r="EB542" i="4"/>
  <c r="EJ542" i="4" s="1"/>
  <c r="EF542" i="4"/>
  <c r="EN542" i="4" s="1"/>
  <c r="EQ541" i="4" s="1" a="1"/>
  <c r="EA537" i="4"/>
  <c r="EI537" i="4" s="1"/>
  <c r="EE537" i="4"/>
  <c r="EM537" i="4" s="1"/>
  <c r="AS537" i="4"/>
  <c r="BA537" i="4" s="1"/>
  <c r="AO537" i="4"/>
  <c r="AW537" i="4" s="1"/>
  <c r="EB544" i="4"/>
  <c r="EJ544" i="4" s="1"/>
  <c r="EF544" i="4"/>
  <c r="EN544" i="4" s="1"/>
  <c r="EA542" i="4"/>
  <c r="EI542" i="4" s="1"/>
  <c r="EE542" i="4"/>
  <c r="EM542" i="4" s="1"/>
  <c r="EA538" i="4"/>
  <c r="EI538" i="4" s="1"/>
  <c r="EE538" i="4"/>
  <c r="EM538" i="4" s="1"/>
  <c r="ES530" i="4"/>
  <c r="EA543" i="4"/>
  <c r="EI543" i="4" s="1"/>
  <c r="EE543" i="4"/>
  <c r="EM543" i="4" s="1"/>
  <c r="EC541" i="4"/>
  <c r="EK541" i="4" s="1"/>
  <c r="EG541" i="4"/>
  <c r="EO541" i="4" s="1"/>
  <c r="AO549" i="4"/>
  <c r="AW549" i="4" s="1"/>
  <c r="AS549" i="4"/>
  <c r="BA549" i="4" s="1"/>
  <c r="ES528" i="4"/>
  <c r="EQ528" i="4"/>
  <c r="AO550" i="4"/>
  <c r="AW550" i="4" s="1"/>
  <c r="AS550" i="4"/>
  <c r="BA550" i="4" s="1"/>
  <c r="EA535" i="4"/>
  <c r="EE535" i="4"/>
  <c r="EM535" i="4" s="1"/>
  <c r="EC542" i="4"/>
  <c r="EK542" i="4" s="1"/>
  <c r="EG542" i="4"/>
  <c r="EO542" i="4" s="1"/>
  <c r="AO552" i="4"/>
  <c r="AW552" i="4" s="1"/>
  <c r="AS552" i="4"/>
  <c r="BA552" i="4" s="1"/>
  <c r="BF558" i="4"/>
  <c r="ES527" i="4"/>
  <c r="JT3111" i="1" a="1"/>
  <c r="EM3116" i="1"/>
  <c r="AD541" i="4" s="1"/>
  <c r="EN3116" i="1"/>
  <c r="AE541" i="4" s="1"/>
  <c r="EL3116" i="1"/>
  <c r="AC541" i="4" s="1"/>
  <c r="EL3119" i="1"/>
  <c r="AC544" i="4" s="1"/>
  <c r="EN3118" i="1"/>
  <c r="AE543" i="4" s="1"/>
  <c r="EM3118" i="1"/>
  <c r="AD543" i="4" s="1"/>
  <c r="EN3117" i="1"/>
  <c r="AE542" i="4" s="1"/>
  <c r="EN3119" i="1"/>
  <c r="AE544" i="4" s="1"/>
  <c r="EM3119" i="1"/>
  <c r="AD544" i="4" s="1"/>
  <c r="EL3118" i="1"/>
  <c r="AC543" i="4" s="1"/>
  <c r="EM3117" i="1"/>
  <c r="AD542" i="4" s="1"/>
  <c r="EL3117" i="1"/>
  <c r="AC542" i="4" s="1"/>
  <c r="JT3116" i="1" a="1"/>
  <c r="EN3162" i="1" a="1"/>
  <c r="FL3163" i="1"/>
  <c r="FL3162" i="1"/>
  <c r="FL3164" i="1"/>
  <c r="EZ3168" i="1"/>
  <c r="EZ3167" i="1"/>
  <c r="EZ3176" i="1" s="1" a="1"/>
  <c r="EZ3169" i="1"/>
  <c r="EQ538" i="4" l="1"/>
  <c r="BE538" i="4"/>
  <c r="BE549" i="4"/>
  <c r="BE535" i="4"/>
  <c r="ER543" i="4"/>
  <c r="EQ544" i="4"/>
  <c r="BE536" i="4"/>
  <c r="EQ536" i="4"/>
  <c r="BE537" i="4"/>
  <c r="AT544" i="4"/>
  <c r="BB544" i="4" s="1"/>
  <c r="AP544" i="4"/>
  <c r="AX544" i="4" s="1"/>
  <c r="EQ537" i="4"/>
  <c r="AP543" i="4"/>
  <c r="AX543" i="4" s="1"/>
  <c r="AT543" i="4"/>
  <c r="BB543" i="4" s="1"/>
  <c r="ES542" i="4"/>
  <c r="EQ543" i="4"/>
  <c r="EQ541" i="4"/>
  <c r="AQ543" i="4"/>
  <c r="AY543" i="4" s="1"/>
  <c r="AU543" i="4"/>
  <c r="BC543" i="4" s="1"/>
  <c r="ER542" i="4"/>
  <c r="ES541" i="4"/>
  <c r="AO544" i="4"/>
  <c r="AW544" i="4" s="1"/>
  <c r="AS544" i="4"/>
  <c r="BA544" i="4" s="1"/>
  <c r="EI535" i="4" a="1"/>
  <c r="EI535" i="4"/>
  <c r="EQ535" i="4" s="1"/>
  <c r="BE552" i="4"/>
  <c r="AO543" i="4"/>
  <c r="AW543" i="4" s="1"/>
  <c r="AS543" i="4"/>
  <c r="BA543" i="4" s="1"/>
  <c r="AU544" i="4"/>
  <c r="BC544" i="4" s="1"/>
  <c r="AQ544" i="4"/>
  <c r="AY544" i="4" s="1"/>
  <c r="AQ541" i="4"/>
  <c r="AY541" i="4" s="1"/>
  <c r="AU541" i="4"/>
  <c r="BC541" i="4" s="1"/>
  <c r="BE550" i="4"/>
  <c r="ES544" i="4"/>
  <c r="AO541" i="4"/>
  <c r="AW541" i="4" s="1"/>
  <c r="AS541" i="4"/>
  <c r="BA541" i="4" s="1"/>
  <c r="AP541" i="4"/>
  <c r="AX541" i="4" s="1"/>
  <c r="AT541" i="4"/>
  <c r="BB541" i="4" s="1"/>
  <c r="EQ542" i="4"/>
  <c r="ER541" i="4"/>
  <c r="AS542" i="4"/>
  <c r="BA542" i="4" s="1"/>
  <c r="AO542" i="4"/>
  <c r="AW542" i="4" s="1"/>
  <c r="BE551" i="4"/>
  <c r="AQ542" i="4"/>
  <c r="AY542" i="4" s="1"/>
  <c r="AU542" i="4"/>
  <c r="BC542" i="4" s="1"/>
  <c r="AT542" i="4"/>
  <c r="BB542" i="4" s="1"/>
  <c r="AP542" i="4"/>
  <c r="AX542" i="4" s="1"/>
  <c r="ER544" i="4"/>
  <c r="ES543" i="4"/>
  <c r="FL3167" i="1" a="1"/>
  <c r="EZ3177" i="1"/>
  <c r="EZ3178" i="1"/>
  <c r="EZ3176" i="1"/>
  <c r="EZ3181" i="1" s="1" a="1"/>
  <c r="EN3163" i="1"/>
  <c r="EN3164" i="1"/>
  <c r="EN3162" i="1"/>
  <c r="EN3167" i="1" s="1" a="1"/>
  <c r="JU3117" i="1"/>
  <c r="DP556" i="4" s="1"/>
  <c r="JV3119" i="1"/>
  <c r="DQ558" i="4" s="1"/>
  <c r="JU3119" i="1"/>
  <c r="DP558" i="4" s="1"/>
  <c r="JV3117" i="1"/>
  <c r="DQ556" i="4" s="1"/>
  <c r="JT3117" i="1"/>
  <c r="DO556" i="4" s="1"/>
  <c r="JU3116" i="1"/>
  <c r="DP555" i="4" s="1"/>
  <c r="JV3118" i="1"/>
  <c r="DQ557" i="4" s="1"/>
  <c r="JT3116" i="1"/>
  <c r="DO555" i="4" s="1"/>
  <c r="JU3118" i="1"/>
  <c r="DP557" i="4" s="1"/>
  <c r="JV3116" i="1"/>
  <c r="DQ555" i="4" s="1"/>
  <c r="JT3119" i="1"/>
  <c r="DO558" i="4" s="1"/>
  <c r="JT3118" i="1"/>
  <c r="DO557" i="4" s="1"/>
  <c r="JT3112" i="1"/>
  <c r="DO550" i="4" s="1"/>
  <c r="JT3113" i="1"/>
  <c r="DO551" i="4" s="1"/>
  <c r="JT3111" i="1"/>
  <c r="DO549" i="4" s="1"/>
  <c r="JT3114" i="1"/>
  <c r="DO552" i="4" s="1"/>
  <c r="BE542" i="4" l="1"/>
  <c r="BF544" i="4"/>
  <c r="BF541" i="4"/>
  <c r="BG544" i="4"/>
  <c r="BG543" i="4"/>
  <c r="BF543" i="4"/>
  <c r="BF542" i="4"/>
  <c r="BE541" i="4"/>
  <c r="BG542" i="4"/>
  <c r="EA557" i="4"/>
  <c r="EI557" i="4" s="1"/>
  <c r="EE557" i="4"/>
  <c r="EM557" i="4" s="1"/>
  <c r="EC555" i="4"/>
  <c r="EK555" i="4" s="1"/>
  <c r="EG555" i="4"/>
  <c r="EO555" i="4" s="1"/>
  <c r="EA558" i="4"/>
  <c r="EI558" i="4" s="1"/>
  <c r="EE558" i="4"/>
  <c r="EM558" i="4" s="1"/>
  <c r="EA555" i="4"/>
  <c r="EI555" i="4" s="1"/>
  <c r="EE555" i="4"/>
  <c r="EM555" i="4" s="1"/>
  <c r="EQ555" i="4" s="1" a="1"/>
  <c r="EC557" i="4"/>
  <c r="EK557" i="4" s="1"/>
  <c r="EG557" i="4"/>
  <c r="EO557" i="4" s="1"/>
  <c r="BE543" i="4"/>
  <c r="EB555" i="4"/>
  <c r="EJ555" i="4" s="1"/>
  <c r="EF555" i="4"/>
  <c r="EN555" i="4" s="1"/>
  <c r="BG541" i="4"/>
  <c r="EA552" i="4"/>
  <c r="EI552" i="4" s="1"/>
  <c r="EE552" i="4"/>
  <c r="EM552" i="4" s="1"/>
  <c r="EC556" i="4"/>
  <c r="EK556" i="4" s="1"/>
  <c r="EG556" i="4"/>
  <c r="EO556" i="4" s="1"/>
  <c r="EA549" i="4"/>
  <c r="EE549" i="4"/>
  <c r="EM549" i="4" s="1"/>
  <c r="EB558" i="4"/>
  <c r="EJ558" i="4" s="1"/>
  <c r="EF558" i="4"/>
  <c r="EN558" i="4" s="1"/>
  <c r="EA551" i="4"/>
  <c r="EI551" i="4" s="1"/>
  <c r="EE551" i="4"/>
  <c r="EM551" i="4" s="1"/>
  <c r="EC558" i="4"/>
  <c r="EK558" i="4" s="1"/>
  <c r="EG558" i="4"/>
  <c r="EO558" i="4" s="1"/>
  <c r="BE544" i="4"/>
  <c r="EB557" i="4"/>
  <c r="EJ557" i="4" s="1"/>
  <c r="EF557" i="4"/>
  <c r="EN557" i="4" s="1"/>
  <c r="EA556" i="4"/>
  <c r="EI556" i="4" s="1"/>
  <c r="EE556" i="4"/>
  <c r="EM556" i="4" s="1"/>
  <c r="EA550" i="4"/>
  <c r="EI550" i="4" s="1"/>
  <c r="EE550" i="4"/>
  <c r="EM550" i="4" s="1"/>
  <c r="EB556" i="4"/>
  <c r="EJ556" i="4" s="1"/>
  <c r="EF556" i="4"/>
  <c r="EN556" i="4" s="1"/>
  <c r="EZ3183" i="1"/>
  <c r="EZ3181" i="1"/>
  <c r="EZ3182" i="1"/>
  <c r="EN3168" i="1"/>
  <c r="EN3167" i="1"/>
  <c r="EN3176" i="1" s="1" a="1"/>
  <c r="EN3169" i="1"/>
  <c r="FL3167" i="1"/>
  <c r="FL3176" i="1" s="1" a="1"/>
  <c r="FL3169" i="1"/>
  <c r="FL3168" i="1"/>
  <c r="ER558" i="4" l="1"/>
  <c r="EQ556" i="4"/>
  <c r="EQ558" i="4"/>
  <c r="ES556" i="4"/>
  <c r="EQ552" i="4"/>
  <c r="ES558" i="4"/>
  <c r="EQ557" i="4"/>
  <c r="ER555" i="4"/>
  <c r="EQ551" i="4"/>
  <c r="ES557" i="4"/>
  <c r="EQ550" i="4"/>
  <c r="EI549" i="4" a="1"/>
  <c r="EI549" i="4"/>
  <c r="EQ549" i="4" s="1"/>
  <c r="EQ555" i="4"/>
  <c r="ER556" i="4"/>
  <c r="ER557" i="4"/>
  <c r="ES555" i="4"/>
  <c r="EN3176" i="1"/>
  <c r="EN3177" i="1"/>
  <c r="EN3178" i="1"/>
  <c r="EZ3185" i="1" a="1"/>
  <c r="FL3177" i="1"/>
  <c r="FL3176" i="1"/>
  <c r="FL3181" i="1" s="1" a="1"/>
  <c r="FL3178" i="1"/>
  <c r="FL3182" i="1" l="1"/>
  <c r="FL3183" i="1"/>
  <c r="FL3181" i="1"/>
  <c r="FL3185" i="1" s="1" a="1"/>
  <c r="EZ3187" i="1"/>
  <c r="EZ3186" i="1"/>
  <c r="EZ3185" i="1"/>
  <c r="EZ3190" i="1" s="1" a="1"/>
  <c r="EN3181" i="1" a="1"/>
  <c r="EN3181" i="1" l="1"/>
  <c r="EN3182" i="1"/>
  <c r="EN3183" i="1"/>
  <c r="EZ3192" i="1"/>
  <c r="EZ3191" i="1"/>
  <c r="EZ3190" i="1"/>
  <c r="EZ3197" i="1" s="1" a="1"/>
  <c r="FL3187" i="1"/>
  <c r="FL3186" i="1"/>
  <c r="FL3185" i="1"/>
  <c r="FL3190" i="1" s="1" a="1"/>
  <c r="EZ3199" i="1" l="1"/>
  <c r="EZ3198" i="1"/>
  <c r="EZ3197" i="1"/>
  <c r="EZ3206" i="1" s="1" a="1"/>
  <c r="FL3192" i="1"/>
  <c r="FL3191" i="1"/>
  <c r="FL3190" i="1"/>
  <c r="FL3197" i="1" s="1" a="1"/>
  <c r="EN3185" i="1" a="1"/>
  <c r="FL3199" i="1" l="1"/>
  <c r="FL3198" i="1"/>
  <c r="FL3197" i="1"/>
  <c r="FL3206" i="1" s="1" a="1"/>
  <c r="EN3187" i="1"/>
  <c r="EN3186" i="1"/>
  <c r="EN3185" i="1"/>
  <c r="EN3190" i="1" s="1" a="1"/>
  <c r="EZ3207" i="1"/>
  <c r="EZ3206" i="1"/>
  <c r="EZ3208" i="1"/>
  <c r="FA3210" i="1" l="1" a="1"/>
  <c r="FB3212" i="1" s="1"/>
  <c r="EN3192" i="1"/>
  <c r="EN3191" i="1"/>
  <c r="EN3190" i="1"/>
  <c r="EN3197" i="1" s="1" a="1"/>
  <c r="FL3208" i="1"/>
  <c r="FL3207" i="1"/>
  <c r="FL3206" i="1"/>
  <c r="FM3210" i="1" s="1" a="1"/>
  <c r="FD3212" i="1" l="1"/>
  <c r="FC3212" i="1"/>
  <c r="FA3210" i="1"/>
  <c r="FB3210" i="1"/>
  <c r="FD3210" i="1"/>
  <c r="FA3211" i="1"/>
  <c r="FC3211" i="1"/>
  <c r="FB3211" i="1"/>
  <c r="FD3211" i="1"/>
  <c r="FC3210" i="1"/>
  <c r="FA3212" i="1"/>
  <c r="FN3211" i="1"/>
  <c r="FM3211" i="1"/>
  <c r="FP3210" i="1"/>
  <c r="FO3210" i="1"/>
  <c r="FN3210" i="1"/>
  <c r="FP3212" i="1"/>
  <c r="FO3212" i="1"/>
  <c r="FN3212" i="1"/>
  <c r="FM3212" i="1"/>
  <c r="FP3211" i="1"/>
  <c r="FO3211" i="1"/>
  <c r="FM3210" i="1"/>
  <c r="EN3198" i="1"/>
  <c r="EN3197" i="1"/>
  <c r="EN3199" i="1"/>
  <c r="EN3206" i="1" l="1" a="1"/>
  <c r="EN3208" i="1" l="1"/>
  <c r="EN3207" i="1"/>
  <c r="EN3206" i="1"/>
  <c r="EO3210" i="1" l="1" a="1"/>
  <c r="EP3212" i="1" s="1"/>
  <c r="EO3211" i="1" l="1"/>
  <c r="ER3212" i="1"/>
  <c r="EP3210" i="1"/>
  <c r="EO3212" i="1"/>
  <c r="EQ3212" i="1"/>
  <c r="EO3210" i="1"/>
  <c r="EQ3210" i="1"/>
  <c r="ER3210" i="1"/>
  <c r="EP3211" i="1"/>
  <c r="EQ3211" i="1"/>
  <c r="ER3211" i="1"/>
  <c r="FR3210" i="1" a="1"/>
  <c r="FR3211" i="1" l="1"/>
  <c r="FU3210" i="1"/>
  <c r="FT3210" i="1"/>
  <c r="FS3210" i="1"/>
  <c r="FR3210" i="1"/>
  <c r="UL167" i="4" s="1" a="1"/>
  <c r="FU3212" i="1"/>
  <c r="FT3212" i="1"/>
  <c r="FS3212" i="1"/>
  <c r="FR3212" i="1"/>
  <c r="FU3211" i="1"/>
  <c r="FT3211" i="1"/>
  <c r="FS3211" i="1"/>
  <c r="UL167" i="4" l="1"/>
  <c r="VA167" i="4" s="1"/>
  <c r="VK167" i="4" s="1"/>
  <c r="UO169" i="4"/>
  <c r="UO168" i="4"/>
  <c r="VI168" i="4" s="1"/>
  <c r="VS168" i="4" s="1"/>
  <c r="UN168" i="4"/>
  <c r="VH168" i="4" s="1"/>
  <c r="VR168" i="4" s="1"/>
  <c r="UM168" i="4"/>
  <c r="VG168" i="4" s="1"/>
  <c r="VQ168" i="4" s="1"/>
  <c r="UL168" i="4"/>
  <c r="VF168" i="4" s="1"/>
  <c r="VP168" i="4" s="1"/>
  <c r="UO167" i="4"/>
  <c r="VI167" i="4" s="1"/>
  <c r="VS167" i="4" s="1"/>
  <c r="UN167" i="4"/>
  <c r="VH167" i="4" s="1"/>
  <c r="VR167" i="4" s="1"/>
  <c r="UM167" i="4"/>
  <c r="VG167" i="4" s="1"/>
  <c r="VQ167" i="4" s="1"/>
  <c r="UN169" i="4"/>
  <c r="VC169" i="4" s="1"/>
  <c r="VM169" i="4" s="1"/>
  <c r="UM169" i="4"/>
  <c r="VB169" i="4" s="1"/>
  <c r="VL169" i="4" s="1"/>
  <c r="UL169" i="4"/>
  <c r="VF169" i="4" s="1"/>
  <c r="VP169" i="4" s="1"/>
  <c r="VF167" i="4"/>
  <c r="VP167" i="4" s="1"/>
  <c r="VI169" i="4"/>
  <c r="VS169" i="4" s="1"/>
  <c r="VD169" i="4"/>
  <c r="VN169" i="4" s="1"/>
  <c r="VC168" i="4" l="1"/>
  <c r="VM168" i="4" s="1"/>
  <c r="VG169" i="4"/>
  <c r="VQ169" i="4" s="1"/>
  <c r="VV169" i="4" s="1"/>
  <c r="VA168" i="4"/>
  <c r="VK168" i="4" s="1"/>
  <c r="VB168" i="4"/>
  <c r="VL168" i="4" s="1"/>
  <c r="VV168" i="4" s="1"/>
  <c r="VH169" i="4"/>
  <c r="VR169" i="4" s="1"/>
  <c r="VW169" i="4" s="1"/>
  <c r="VA169" i="4"/>
  <c r="VK169" i="4" s="1"/>
  <c r="VU169" i="4" s="1"/>
  <c r="VD167" i="4"/>
  <c r="VN167" i="4" s="1"/>
  <c r="VX167" i="4" s="1"/>
  <c r="VC167" i="4"/>
  <c r="VM167" i="4" s="1"/>
  <c r="VW167" i="4" s="1"/>
  <c r="VB167" i="4"/>
  <c r="VL167" i="4" s="1"/>
  <c r="VV167" i="4" s="1"/>
  <c r="VD168" i="4"/>
  <c r="VN168" i="4" s="1"/>
  <c r="VX168" i="4" s="1"/>
  <c r="VU167" i="4"/>
  <c r="VU168" i="4"/>
  <c r="VX169" i="4"/>
  <c r="VW168" i="4"/>
</calcChain>
</file>

<file path=xl/sharedStrings.xml><?xml version="1.0" encoding="utf-8"?>
<sst xmlns="http://schemas.openxmlformats.org/spreadsheetml/2006/main" count="12666" uniqueCount="379">
  <si>
    <t>CROSS ENTROPY LOSS</t>
  </si>
  <si>
    <t>cost</t>
  </si>
  <si>
    <t>y(smoothed)</t>
  </si>
  <si>
    <t>cost vec</t>
  </si>
  <si>
    <t>yhat (softmax)</t>
  </si>
  <si>
    <t>y</t>
  </si>
  <si>
    <t>dy</t>
  </si>
  <si>
    <t>LINEAR FF</t>
  </si>
  <si>
    <t>b</t>
  </si>
  <si>
    <t>db</t>
  </si>
  <si>
    <t>db sum</t>
  </si>
  <si>
    <t>W</t>
  </si>
  <si>
    <t>dw</t>
  </si>
  <si>
    <t>dw sum</t>
  </si>
  <si>
    <t>x</t>
  </si>
  <si>
    <t>dx</t>
  </si>
  <si>
    <t>DECODER 2</t>
  </si>
  <si>
    <t>LAYER NORM</t>
  </si>
  <si>
    <t>normOut0</t>
  </si>
  <si>
    <t>dnormOut0</t>
  </si>
  <si>
    <t>normOut1</t>
  </si>
  <si>
    <t>dnormOut1</t>
  </si>
  <si>
    <t>β</t>
  </si>
  <si>
    <t>dβ</t>
  </si>
  <si>
    <t>dβ sum</t>
  </si>
  <si>
    <t>→</t>
  </si>
  <si>
    <t>↑</t>
  </si>
  <si>
    <t>↓</t>
  </si>
  <si>
    <t>γx</t>
  </si>
  <si>
    <t>dγx</t>
  </si>
  <si>
    <t>γ</t>
  </si>
  <si>
    <t>dγ</t>
  </si>
  <si>
    <t>dγ sum</t>
  </si>
  <si>
    <t>xhat</t>
  </si>
  <si>
    <t>dxhat</t>
  </si>
  <si>
    <t>←</t>
  </si>
  <si>
    <t>ivar</t>
  </si>
  <si>
    <t>divar</t>
  </si>
  <si>
    <t>sqrtvar</t>
  </si>
  <si>
    <t>dsqrtvar</t>
  </si>
  <si>
    <t>dxmu1</t>
  </si>
  <si>
    <t>dxmu2</t>
  </si>
  <si>
    <t>σ^2</t>
  </si>
  <si>
    <t>dσ^2</t>
  </si>
  <si>
    <t>xmus</t>
  </si>
  <si>
    <t>dxmus</t>
  </si>
  <si>
    <t>xmu</t>
  </si>
  <si>
    <t>dxmu</t>
  </si>
  <si>
    <t>µ</t>
  </si>
  <si>
    <t>dµ</t>
  </si>
  <si>
    <t>dx1</t>
  </si>
  <si>
    <t>dx2</t>
  </si>
  <si>
    <t>R0</t>
  </si>
  <si>
    <t>dR0</t>
  </si>
  <si>
    <t>R1</t>
  </si>
  <si>
    <t>dR1</t>
  </si>
  <si>
    <t>eps</t>
  </si>
  <si>
    <t>RESIDUAL</t>
  </si>
  <si>
    <t>Drop0</t>
  </si>
  <si>
    <t>dDrop0</t>
  </si>
  <si>
    <t>Drop1</t>
  </si>
  <si>
    <t>dDrop1</t>
  </si>
  <si>
    <t>DROPOUT</t>
  </si>
  <si>
    <t>mask</t>
  </si>
  <si>
    <t>lin0</t>
  </si>
  <si>
    <t>dlin0</t>
  </si>
  <si>
    <t>lin1</t>
  </si>
  <si>
    <t>dlin1</t>
  </si>
  <si>
    <t>nlin0</t>
  </si>
  <si>
    <t>dnlin0</t>
  </si>
  <si>
    <t>nlin1</t>
  </si>
  <si>
    <t>dnlin1</t>
  </si>
  <si>
    <t>NON LINEAR FF</t>
  </si>
  <si>
    <t>z</t>
  </si>
  <si>
    <t>dz</t>
  </si>
  <si>
    <t>dW</t>
  </si>
  <si>
    <t>err sum</t>
  </si>
  <si>
    <t>y0</t>
  </si>
  <si>
    <t>y1</t>
  </si>
  <si>
    <t>dy0</t>
  </si>
  <si>
    <t>dy1</t>
  </si>
  <si>
    <t>MH ATTENTION</t>
  </si>
  <si>
    <t>B</t>
  </si>
  <si>
    <t>mhaOut0</t>
  </si>
  <si>
    <t>dmhaOut0</t>
  </si>
  <si>
    <t>dB</t>
  </si>
  <si>
    <t>mhaOut1</t>
  </si>
  <si>
    <t>dmhaOut1</t>
  </si>
  <si>
    <t>dB sum</t>
  </si>
  <si>
    <t>concat0</t>
  </si>
  <si>
    <t>dconcat0</t>
  </si>
  <si>
    <t>concat1</t>
  </si>
  <si>
    <t>dconcat1</t>
  </si>
  <si>
    <t>H0rep0</t>
  </si>
  <si>
    <t>dH0rep0</t>
  </si>
  <si>
    <t>H1rep0</t>
  </si>
  <si>
    <t>dH1rep0</t>
  </si>
  <si>
    <t>H0rep1</t>
  </si>
  <si>
    <t>dH0rep1</t>
  </si>
  <si>
    <t>H1rep1</t>
  </si>
  <si>
    <t>dH1rep1</t>
  </si>
  <si>
    <t>WR0</t>
  </si>
  <si>
    <t>dWR0</t>
  </si>
  <si>
    <t>WR1</t>
  </si>
  <si>
    <t>dWR1</t>
  </si>
  <si>
    <t>V0</t>
  </si>
  <si>
    <t>dV0</t>
  </si>
  <si>
    <t>V1</t>
  </si>
  <si>
    <t>dV1</t>
  </si>
  <si>
    <t>V2</t>
  </si>
  <si>
    <t>dV2</t>
  </si>
  <si>
    <t>SA00</t>
  </si>
  <si>
    <t>dSA00</t>
  </si>
  <si>
    <t>SB01</t>
  </si>
  <si>
    <t>dSB01</t>
  </si>
  <si>
    <t>SC02</t>
  </si>
  <si>
    <t>dSC02</t>
  </si>
  <si>
    <t>SA10</t>
  </si>
  <si>
    <t>dSA10</t>
  </si>
  <si>
    <t>SB11</t>
  </si>
  <si>
    <t>dSB11</t>
  </si>
  <si>
    <t>SC12</t>
  </si>
  <si>
    <t>dSC12</t>
  </si>
  <si>
    <t>temp</t>
  </si>
  <si>
    <t>A00</t>
  </si>
  <si>
    <t>dA00</t>
  </si>
  <si>
    <t>B01</t>
  </si>
  <si>
    <t>dB01</t>
  </si>
  <si>
    <t>C02</t>
  </si>
  <si>
    <t>dC02</t>
  </si>
  <si>
    <t>A10</t>
  </si>
  <si>
    <t>dA10</t>
  </si>
  <si>
    <t>B11</t>
  </si>
  <si>
    <t>dB11</t>
  </si>
  <si>
    <t>C12</t>
  </si>
  <si>
    <t>dC12</t>
  </si>
  <si>
    <t>d</t>
  </si>
  <si>
    <t>SSS00</t>
  </si>
  <si>
    <t>dSSS00</t>
  </si>
  <si>
    <t>SSS01</t>
  </si>
  <si>
    <t>dSSS01</t>
  </si>
  <si>
    <t>SSS02</t>
  </si>
  <si>
    <t>dSSS02</t>
  </si>
  <si>
    <t>SSS10</t>
  </si>
  <si>
    <t>dSSS10</t>
  </si>
  <si>
    <t>SSS11</t>
  </si>
  <si>
    <t>dSSS11</t>
  </si>
  <si>
    <t>SSS12</t>
  </si>
  <si>
    <t>dSSS12</t>
  </si>
  <si>
    <t>scaling factor</t>
  </si>
  <si>
    <t>SS00</t>
  </si>
  <si>
    <t>dSS00</t>
  </si>
  <si>
    <t>SS01</t>
  </si>
  <si>
    <t>dSS01</t>
  </si>
  <si>
    <t>SS02</t>
  </si>
  <si>
    <t>dSS02</t>
  </si>
  <si>
    <t>SS10</t>
  </si>
  <si>
    <t>dSS10</t>
  </si>
  <si>
    <t>SS11</t>
  </si>
  <si>
    <t>dSS11</t>
  </si>
  <si>
    <t>SS12</t>
  </si>
  <si>
    <t>dSS12</t>
  </si>
  <si>
    <t>Q0</t>
  </si>
  <si>
    <t>dQ0</t>
  </si>
  <si>
    <t>K0</t>
  </si>
  <si>
    <t>dK0</t>
  </si>
  <si>
    <t>K1</t>
  </si>
  <si>
    <t>dK1</t>
  </si>
  <si>
    <t>K2</t>
  </si>
  <si>
    <t>dK2</t>
  </si>
  <si>
    <t>Q1</t>
  </si>
  <si>
    <t>dQ1</t>
  </si>
  <si>
    <t>total err sum</t>
  </si>
  <si>
    <t>BQ</t>
  </si>
  <si>
    <t>dBQ</t>
  </si>
  <si>
    <t>BK</t>
  </si>
  <si>
    <t>dBK</t>
  </si>
  <si>
    <t>BV</t>
  </si>
  <si>
    <t>dBV</t>
  </si>
  <si>
    <t>dBQ sum</t>
  </si>
  <si>
    <t>dBK sum</t>
  </si>
  <si>
    <t>dBV sum</t>
  </si>
  <si>
    <t>WQ</t>
  </si>
  <si>
    <t>dWQ</t>
  </si>
  <si>
    <t>WK</t>
  </si>
  <si>
    <t>dWK</t>
  </si>
  <si>
    <t>WV</t>
  </si>
  <si>
    <t>dWV</t>
  </si>
  <si>
    <t>dWQ sum</t>
  </si>
  <si>
    <t>dWK sum</t>
  </si>
  <si>
    <t>dWV sum</t>
  </si>
  <si>
    <t>x0</t>
  </si>
  <si>
    <t>dx0</t>
  </si>
  <si>
    <t>x1</t>
  </si>
  <si>
    <t>x2</t>
  </si>
  <si>
    <t>temp store</t>
  </si>
  <si>
    <t>MMH ATTENTION</t>
  </si>
  <si>
    <t>MASK</t>
  </si>
  <si>
    <t>ENCODER 2</t>
  </si>
  <si>
    <t>`</t>
  </si>
  <si>
    <t>normOut2</t>
  </si>
  <si>
    <t>dnormOut2</t>
  </si>
  <si>
    <t>R2</t>
  </si>
  <si>
    <t>dR2</t>
  </si>
  <si>
    <t>Drop2</t>
  </si>
  <si>
    <t>dDrop2</t>
  </si>
  <si>
    <t>lin2</t>
  </si>
  <si>
    <t>dlin2</t>
  </si>
  <si>
    <t>nlin2</t>
  </si>
  <si>
    <t>dnlin2</t>
  </si>
  <si>
    <t>DECODER 1</t>
  </si>
  <si>
    <t>y2</t>
  </si>
  <si>
    <t>dy2</t>
  </si>
  <si>
    <t>mhaOut2</t>
  </si>
  <si>
    <t>dmhaOut2</t>
  </si>
  <si>
    <t>concat2</t>
  </si>
  <si>
    <t>dconcat2</t>
  </si>
  <si>
    <t>H0rep2</t>
  </si>
  <si>
    <t>dH0rep2</t>
  </si>
  <si>
    <t>H1rep2</t>
  </si>
  <si>
    <t>dH1rep2</t>
  </si>
  <si>
    <t>WR2</t>
  </si>
  <si>
    <t>dWR2</t>
  </si>
  <si>
    <t>SA20</t>
  </si>
  <si>
    <t>dSA20</t>
  </si>
  <si>
    <t>SB21</t>
  </si>
  <si>
    <t>dSB21</t>
  </si>
  <si>
    <t>SC22</t>
  </si>
  <si>
    <t>dSC22</t>
  </si>
  <si>
    <t>A20</t>
  </si>
  <si>
    <t>dA20</t>
  </si>
  <si>
    <t>B21</t>
  </si>
  <si>
    <t>dB21</t>
  </si>
  <si>
    <t>C22</t>
  </si>
  <si>
    <t>Dc22</t>
  </si>
  <si>
    <t>SSS20</t>
  </si>
  <si>
    <t>dSSS20</t>
  </si>
  <si>
    <t>SSS21</t>
  </si>
  <si>
    <t>dSSS21</t>
  </si>
  <si>
    <t>SSS22</t>
  </si>
  <si>
    <t>dSSS22</t>
  </si>
  <si>
    <t>SS20</t>
  </si>
  <si>
    <t>dSS20</t>
  </si>
  <si>
    <t>SS21</t>
  </si>
  <si>
    <t>dSS21</t>
  </si>
  <si>
    <t>SS22</t>
  </si>
  <si>
    <t>dSS22</t>
  </si>
  <si>
    <t>Q2</t>
  </si>
  <si>
    <t>dQ2</t>
  </si>
  <si>
    <t>ENCODER 1</t>
  </si>
  <si>
    <t>POSITIONAL ENC</t>
  </si>
  <si>
    <t>i</t>
  </si>
  <si>
    <t>pos</t>
  </si>
  <si>
    <t>enc</t>
  </si>
  <si>
    <t>posEnc = enc + x</t>
  </si>
  <si>
    <t>dposEnc</t>
  </si>
  <si>
    <t>SCALING</t>
  </si>
  <si>
    <t>EMBEDDING</t>
  </si>
  <si>
    <t xml:space="preserve">dz </t>
  </si>
  <si>
    <r>
      <t>dw = dz.X</t>
    </r>
    <r>
      <rPr>
        <vertAlign val="superscript"/>
        <sz val="11"/>
        <color theme="1"/>
        <rFont val="Calibri"/>
        <family val="2"/>
        <scheme val="minor"/>
      </rPr>
      <t>T</t>
    </r>
  </si>
  <si>
    <t>DENCODER 2</t>
  </si>
  <si>
    <t>OUTPUT</t>
  </si>
  <si>
    <t>β velocity(t)</t>
  </si>
  <si>
    <t>β momentum(t)</t>
  </si>
  <si>
    <t>β  velcoity(t + 1)</t>
  </si>
  <si>
    <t>β momentum(t + 1)</t>
  </si>
  <si>
    <t>βhat  velcoity(t + 1)</t>
  </si>
  <si>
    <t>βhat momentum(t + 1)</t>
  </si>
  <si>
    <t>β updated</t>
  </si>
  <si>
    <t xml:space="preserve"> LINEAR FF</t>
  </si>
  <si>
    <t>b velocity(t)</t>
  </si>
  <si>
    <t>b momentum(t)</t>
  </si>
  <si>
    <t>b  velcoity(t + 1)</t>
  </si>
  <si>
    <t>b momentum(t + 1)</t>
  </si>
  <si>
    <t>bhat  velcoity(t + 1)</t>
  </si>
  <si>
    <t>bhat  momentum(t + 1)</t>
  </si>
  <si>
    <t>b updated</t>
  </si>
  <si>
    <t>γ velocity(t)</t>
  </si>
  <si>
    <t>γ momentum(t)</t>
  </si>
  <si>
    <t>γ velcoity(t + 1)</t>
  </si>
  <si>
    <t>γ momentum(t + 1)</t>
  </si>
  <si>
    <t>γhat  velcoity(t + 1)</t>
  </si>
  <si>
    <t>γhat momentum(t + 1)</t>
  </si>
  <si>
    <t>γ updated</t>
  </si>
  <si>
    <t>Beta1</t>
  </si>
  <si>
    <t>Beta2</t>
  </si>
  <si>
    <t>t+1</t>
  </si>
  <si>
    <t>lr</t>
  </si>
  <si>
    <t>b velocity(t + 1)</t>
  </si>
  <si>
    <t>bhat velocity(t + 1)</t>
  </si>
  <si>
    <t>bhat momentum(t + 1)</t>
  </si>
  <si>
    <t>w</t>
  </si>
  <si>
    <t>w velcoity(t)</t>
  </si>
  <si>
    <t>w momentum(t)</t>
  </si>
  <si>
    <t>w velcoity(t + 1)</t>
  </si>
  <si>
    <t>w momentum(t + 1)</t>
  </si>
  <si>
    <t>what velcoity(t + 1)</t>
  </si>
  <si>
    <t>what momentum(t + 1)</t>
  </si>
  <si>
    <t>w updated</t>
  </si>
  <si>
    <t>what  velcoity(t + 1)</t>
  </si>
  <si>
    <t>what  momentum(t + 1)</t>
  </si>
  <si>
    <t>EMBEDING</t>
  </si>
  <si>
    <t>MH ATTENTION HEAD1</t>
  </si>
  <si>
    <t>BO</t>
  </si>
  <si>
    <t>db sumO</t>
  </si>
  <si>
    <t>b velocity(t)O</t>
  </si>
  <si>
    <t>b momentum(t)O</t>
  </si>
  <si>
    <t>b  velcoity(t + 1)O</t>
  </si>
  <si>
    <t>b momentum(t + 1)O</t>
  </si>
  <si>
    <t>bhat  velcoity(t + 1)O</t>
  </si>
  <si>
    <t>bhat  momentum(t + 1)O</t>
  </si>
  <si>
    <t>b updatedO</t>
  </si>
  <si>
    <t>WO</t>
  </si>
  <si>
    <t>dw sumO</t>
  </si>
  <si>
    <t>w velcoity(t)O</t>
  </si>
  <si>
    <t>w velcoity(t + 1)O</t>
  </si>
  <si>
    <t>w momentum(t + 1)O</t>
  </si>
  <si>
    <t>what  velcoity(t + 1)O</t>
  </si>
  <si>
    <t>what  momentum(t + 1)O</t>
  </si>
  <si>
    <t>w updatedO</t>
  </si>
  <si>
    <t>Bv</t>
  </si>
  <si>
    <t>db sumV</t>
  </si>
  <si>
    <t>b velocity(t)V</t>
  </si>
  <si>
    <t>b momentum(t)V</t>
  </si>
  <si>
    <t>b  velcoity(t + 1)V</t>
  </si>
  <si>
    <t>b momentum(t + 1)V</t>
  </si>
  <si>
    <t>bhat  velcoity(t + 1)V</t>
  </si>
  <si>
    <t>bhat  momentum(t + 1)V</t>
  </si>
  <si>
    <t>b updatedV</t>
  </si>
  <si>
    <t>dw sumV</t>
  </si>
  <si>
    <t>w velcoity(t)V</t>
  </si>
  <si>
    <t>w velcoity(t + 1)V</t>
  </si>
  <si>
    <t>w momentum(t + 1)V</t>
  </si>
  <si>
    <t>what  velcoity(t + 1)V</t>
  </si>
  <si>
    <t>what  momentum(t + 1)V</t>
  </si>
  <si>
    <t>w updatedV</t>
  </si>
  <si>
    <t>db sumK</t>
  </si>
  <si>
    <t>b velocity(t)K</t>
  </si>
  <si>
    <t>b momentum(t)K</t>
  </si>
  <si>
    <t>b  velcoity(t + 1)K</t>
  </si>
  <si>
    <t>b momentum(t + 1)K</t>
  </si>
  <si>
    <t>bhat  velcoity(t + 1)K</t>
  </si>
  <si>
    <t>bhat  momentum(t + 1)K</t>
  </si>
  <si>
    <t>b updatedK</t>
  </si>
  <si>
    <t>dw sumK</t>
  </si>
  <si>
    <t>w velcoity(t)K</t>
  </si>
  <si>
    <t>w velcoity(t + 1)K</t>
  </si>
  <si>
    <t>w momentum(t + 1)K</t>
  </si>
  <si>
    <t>what  velcoity(t + 1)K</t>
  </si>
  <si>
    <t>what  momentum(t + 1)K</t>
  </si>
  <si>
    <t>w updatedK</t>
  </si>
  <si>
    <t>db sumQ</t>
  </si>
  <si>
    <t>b velocity(t)Q</t>
  </si>
  <si>
    <t>b momentum(t)Q</t>
  </si>
  <si>
    <t>b  velcoity(t + 1)Q</t>
  </si>
  <si>
    <t>b momentum(t + 1)Q</t>
  </si>
  <si>
    <t>bhat  velcoity(t + 1)Q</t>
  </si>
  <si>
    <t>bhat  momentum(t + 1)Q</t>
  </si>
  <si>
    <t>b updatedQ</t>
  </si>
  <si>
    <t>Wq</t>
  </si>
  <si>
    <t>dw sumQ</t>
  </si>
  <si>
    <t>w velcoity(t)Q</t>
  </si>
  <si>
    <t>w velcoity(t + 1)Q</t>
  </si>
  <si>
    <t>w momentum(t + 1)Q</t>
  </si>
  <si>
    <t>what  velcoity(t + 1)Q</t>
  </si>
  <si>
    <t>what  momentum(t + 1)Q</t>
  </si>
  <si>
    <t>w updatedQ</t>
  </si>
  <si>
    <t>MMH ATTENTION HEAD1</t>
  </si>
  <si>
    <t>DENCODER 1</t>
  </si>
  <si>
    <t>MH ATTENTION HEAD2</t>
  </si>
  <si>
    <t>scale factor</t>
  </si>
  <si>
    <t>scaled cost</t>
  </si>
  <si>
    <t>w momentum(t)Q</t>
  </si>
  <si>
    <t>w momentum(t)K</t>
  </si>
  <si>
    <t>w momentum(t)V</t>
  </si>
  <si>
    <t>w momentum(t)O</t>
  </si>
  <si>
    <t>ENCODER 0</t>
  </si>
  <si>
    <t>DECODER 0</t>
  </si>
  <si>
    <t xml:space="preserve">z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</si>
</sst>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0"/>
    <numFmt numFmtId="165" formatCode="0.0000000"/>
    <numFmt numFmtId="166" formatCode="0.000000"/>
  </numFmts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72"/>
      <color theme="1"/>
      <name val="Calibri"/>
      <family val="2"/>
      <scheme val="minor"/>
    </font>
    <font>
      <sz val="108"/>
      <color theme="1"/>
      <name val="Calibri"/>
      <family val="2"/>
      <scheme val="minor"/>
    </font>
    <font>
      <sz val="11"/>
      <color theme="1"/>
      <name val="Calibri"/>
      <family val="2"/>
    </font>
    <font>
      <sz val="4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FF"/>
      <name val="Calibri"/>
      <family val="2"/>
      <scheme val="minor"/>
    </font>
    <font>
      <sz val="26"/>
      <color theme="1"/>
      <name val="Calibri"/>
      <family val="2"/>
      <scheme val="minor"/>
    </font>
    <font>
      <sz val="72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990000"/>
        <bgColor indexed="64"/>
      </patternFill>
    </fill>
    <fill>
      <patternFill patternType="solid">
        <fgColor rgb="FFFF7D7D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C66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1">
    <xf numFmtId="0" fontId="0" fillId="0" borderId="0" xfId="0"/>
    <xf numFmtId="0" fontId="0" fillId="2" borderId="0" xfId="0" applyFill="1"/>
    <xf numFmtId="0" fontId="0" fillId="3" borderId="0" xfId="0" applyFill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4" borderId="0" xfId="0" applyFill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5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0" xfId="0" applyFill="1" applyBorder="1"/>
    <xf numFmtId="0" fontId="0" fillId="5" borderId="11" xfId="0" applyFill="1" applyBorder="1"/>
    <xf numFmtId="0" fontId="0" fillId="5" borderId="12" xfId="0" applyFill="1" applyBorder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4" fillId="3" borderId="0" xfId="0" applyFont="1" applyFill="1"/>
    <xf numFmtId="0" fontId="4" fillId="0" borderId="0" xfId="0" applyFont="1"/>
    <xf numFmtId="0" fontId="4" fillId="4" borderId="0" xfId="0" applyFont="1" applyFill="1"/>
    <xf numFmtId="0" fontId="0" fillId="4" borderId="1" xfId="0" applyFill="1" applyBorder="1"/>
    <xf numFmtId="0" fontId="0" fillId="5" borderId="1" xfId="0" applyFill="1" applyBorder="1"/>
    <xf numFmtId="0" fontId="0" fillId="0" borderId="1" xfId="0" applyBorder="1"/>
    <xf numFmtId="0" fontId="1" fillId="0" borderId="0" xfId="0" applyFont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4" xfId="0" applyFill="1" applyBorder="1"/>
    <xf numFmtId="0" fontId="1" fillId="9" borderId="0" xfId="0" applyFont="1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6" fillId="3" borderId="0" xfId="0" applyFont="1" applyFill="1"/>
    <xf numFmtId="0" fontId="6" fillId="0" borderId="0" xfId="0" applyFont="1"/>
    <xf numFmtId="0" fontId="0" fillId="0" borderId="13" xfId="0" applyBorder="1"/>
    <xf numFmtId="0" fontId="6" fillId="3" borderId="1" xfId="0" applyFont="1" applyFill="1" applyBorder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1" borderId="2" xfId="0" applyFill="1" applyBorder="1"/>
    <xf numFmtId="0" fontId="0" fillId="21" borderId="3" xfId="0" applyFill="1" applyBorder="1"/>
    <xf numFmtId="0" fontId="0" fillId="21" borderId="4" xfId="0" applyFill="1" applyBorder="1"/>
    <xf numFmtId="0" fontId="0" fillId="19" borderId="2" xfId="0" applyFill="1" applyBorder="1"/>
    <xf numFmtId="0" fontId="0" fillId="19" borderId="3" xfId="0" applyFill="1" applyBorder="1"/>
    <xf numFmtId="0" fontId="0" fillId="19" borderId="4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4" xfId="0" applyFill="1" applyBorder="1"/>
    <xf numFmtId="0" fontId="0" fillId="14" borderId="2" xfId="0" applyFill="1" applyBorder="1"/>
    <xf numFmtId="0" fontId="0" fillId="14" borderId="3" xfId="0" applyFill="1" applyBorder="1"/>
    <xf numFmtId="0" fontId="0" fillId="14" borderId="4" xfId="0" applyFill="1" applyBorder="1"/>
    <xf numFmtId="0" fontId="0" fillId="16" borderId="2" xfId="0" applyFill="1" applyBorder="1"/>
    <xf numFmtId="0" fontId="0" fillId="16" borderId="3" xfId="0" applyFill="1" applyBorder="1"/>
    <xf numFmtId="0" fontId="0" fillId="16" borderId="4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7" fillId="20" borderId="0" xfId="0" applyFont="1" applyFill="1"/>
    <xf numFmtId="0" fontId="7" fillId="11" borderId="0" xfId="0" applyFont="1" applyFill="1"/>
    <xf numFmtId="0" fontId="7" fillId="17" borderId="0" xfId="0" applyFont="1" applyFill="1"/>
    <xf numFmtId="0" fontId="0" fillId="20" borderId="2" xfId="0" applyFill="1" applyBorder="1"/>
    <xf numFmtId="0" fontId="0" fillId="20" borderId="3" xfId="0" applyFill="1" applyBorder="1"/>
    <xf numFmtId="0" fontId="0" fillId="20" borderId="4" xfId="0" applyFill="1" applyBorder="1"/>
    <xf numFmtId="0" fontId="0" fillId="17" borderId="2" xfId="0" applyFill="1" applyBorder="1"/>
    <xf numFmtId="0" fontId="0" fillId="17" borderId="3" xfId="0" applyFill="1" applyBorder="1"/>
    <xf numFmtId="0" fontId="0" fillId="17" borderId="4" xfId="0" applyFill="1" applyBorder="1"/>
    <xf numFmtId="0" fontId="0" fillId="4" borderId="5" xfId="0" applyFill="1" applyBorder="1"/>
    <xf numFmtId="0" fontId="0" fillId="4" borderId="8" xfId="0" applyFill="1" applyBorder="1"/>
    <xf numFmtId="0" fontId="0" fillId="4" borderId="10" xfId="0" applyFill="1" applyBorder="1"/>
    <xf numFmtId="11" fontId="0" fillId="8" borderId="1" xfId="0" applyNumberFormat="1" applyFill="1" applyBorder="1"/>
    <xf numFmtId="0" fontId="8" fillId="0" borderId="0" xfId="0" applyFont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8" borderId="2" xfId="0" applyFill="1" applyBorder="1"/>
    <xf numFmtId="0" fontId="0" fillId="8" borderId="3" xfId="0" applyFill="1" applyBorder="1"/>
    <xf numFmtId="0" fontId="0" fillId="8" borderId="4" xfId="0" applyFill="1" applyBorder="1"/>
    <xf numFmtId="0" fontId="2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" fillId="12" borderId="0" xfId="0" applyFont="1" applyFill="1"/>
    <xf numFmtId="0" fontId="0" fillId="12" borderId="2" xfId="0" applyFill="1" applyBorder="1"/>
    <xf numFmtId="0" fontId="0" fillId="12" borderId="3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164" fontId="0" fillId="3" borderId="2" xfId="0" applyNumberFormat="1" applyFill="1" applyBorder="1"/>
    <xf numFmtId="165" fontId="0" fillId="0" borderId="1" xfId="0" applyNumberFormat="1" applyBorder="1"/>
    <xf numFmtId="166" fontId="0" fillId="0" borderId="1" xfId="0" applyNumberFormat="1" applyBorder="1"/>
    <xf numFmtId="0" fontId="0" fillId="12" borderId="4" xfId="0" applyFill="1" applyBorder="1"/>
    <xf numFmtId="0" fontId="6" fillId="3" borderId="2" xfId="0" applyFont="1" applyFill="1" applyBorder="1"/>
    <xf numFmtId="0" fontId="6" fillId="3" borderId="3" xfId="0" applyFont="1" applyFill="1" applyBorder="1"/>
    <xf numFmtId="0" fontId="6" fillId="3" borderId="4" xfId="0" applyFont="1" applyFill="1" applyBorder="1"/>
    <xf numFmtId="0" fontId="0" fillId="0" borderId="14" xfId="0" applyBorder="1"/>
    <xf numFmtId="0" fontId="2" fillId="0" borderId="0" xfId="0" applyFont="1"/>
    <xf numFmtId="0" fontId="5" fillId="0" borderId="0" xfId="0" applyFont="1"/>
    <xf numFmtId="2" fontId="0" fillId="3" borderId="1" xfId="0" applyNumberFormat="1" applyFill="1" applyBorder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12" Type="http://schemas.microsoft.com/office/2017/10/relationships/person" Target="persons/pers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10/relationships/person" Target="persons/person1.xml"/><Relationship Id="rId5" Type="http://schemas.openxmlformats.org/officeDocument/2006/relationships/styles" Target="styles.xml"/><Relationship Id="rId10" Type="http://schemas.microsoft.com/office/2017/10/relationships/person" Target="persons/person0.xml"/><Relationship Id="rId4" Type="http://schemas.openxmlformats.org/officeDocument/2006/relationships/theme" Target="theme/theme1.xml"/><Relationship Id="rId9" Type="http://schemas.microsoft.com/office/2017/10/relationships/person" Target="persons/person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045:VT3219"/>
  <sheetViews>
    <sheetView tabSelected="1" topLeftCell="OY3152" zoomScale="55" zoomScaleNormal="55" workbookViewId="0">
      <selection activeCell="QK3205" sqref="QK3205"/>
    </sheetView>
    <sheetView zoomScale="85" zoomScaleNormal="85" workbookViewId="1"/>
  </sheetViews>
  <sheetFormatPr defaultRowHeight="14.4" x14ac:dyDescent="0.3"/>
  <cols>
    <col min="39" max="39" width="15.6640625" bestFit="1" customWidth="1"/>
    <col min="41" max="41" width="15.6640625" bestFit="1" customWidth="1"/>
    <col min="51" max="51" width="15.6640625" bestFit="1" customWidth="1"/>
    <col min="56" max="56" width="9" bestFit="1" customWidth="1"/>
    <col min="58" max="58" width="15" bestFit="1" customWidth="1"/>
    <col min="59" max="59" width="9" bestFit="1" customWidth="1"/>
    <col min="61" max="61" width="15.6640625" bestFit="1" customWidth="1"/>
    <col min="62" max="62" width="9" bestFit="1" customWidth="1"/>
    <col min="64" max="64" width="15" bestFit="1" customWidth="1"/>
    <col min="72" max="72" width="9" bestFit="1" customWidth="1"/>
    <col min="74" max="74" width="15" bestFit="1" customWidth="1"/>
    <col min="75" max="75" width="9" bestFit="1" customWidth="1"/>
    <col min="77" max="77" width="14.33203125" bestFit="1" customWidth="1"/>
    <col min="78" max="78" width="9" bestFit="1" customWidth="1"/>
    <col min="80" max="80" width="14.33203125" bestFit="1" customWidth="1"/>
    <col min="82" max="82" width="9" bestFit="1" customWidth="1"/>
    <col min="84" max="84" width="15" bestFit="1" customWidth="1"/>
    <col min="85" max="85" width="9" bestFit="1" customWidth="1"/>
    <col min="87" max="87" width="15" bestFit="1" customWidth="1"/>
    <col min="88" max="88" width="9" bestFit="1" customWidth="1"/>
    <col min="90" max="90" width="15" bestFit="1" customWidth="1"/>
    <col min="92" max="92" width="9" bestFit="1" customWidth="1"/>
    <col min="94" max="94" width="15" bestFit="1" customWidth="1"/>
    <col min="95" max="95" width="9" bestFit="1" customWidth="1"/>
    <col min="97" max="97" width="15" bestFit="1" customWidth="1"/>
    <col min="98" max="98" width="9" bestFit="1" customWidth="1"/>
    <col min="100" max="100" width="15" bestFit="1" customWidth="1"/>
    <col min="108" max="108" width="9" bestFit="1" customWidth="1"/>
    <col min="131" max="132" width="16.21875" bestFit="1" customWidth="1"/>
    <col min="134" max="134" width="16.21875" bestFit="1" customWidth="1"/>
    <col min="138" max="138" width="15.6640625" bestFit="1" customWidth="1"/>
    <col min="139" max="139" width="13.77734375" bestFit="1" customWidth="1"/>
    <col min="141" max="141" width="15.44140625" bestFit="1" customWidth="1"/>
    <col min="142" max="142" width="16.5546875" bestFit="1" customWidth="1"/>
    <col min="144" max="145" width="15.44140625" bestFit="1" customWidth="1"/>
    <col min="151" max="152" width="16.21875" bestFit="1" customWidth="1"/>
    <col min="154" max="154" width="16.5546875" bestFit="1" customWidth="1"/>
    <col min="156" max="156" width="16.21875" bestFit="1" customWidth="1"/>
    <col min="159" max="159" width="13.77734375" bestFit="1" customWidth="1"/>
    <col min="164" max="164" width="15.6640625" bestFit="1" customWidth="1"/>
    <col min="168" max="168" width="16.21875" bestFit="1" customWidth="1"/>
    <col min="170" max="170" width="15.44140625" bestFit="1" customWidth="1"/>
    <col min="171" max="171" width="16.21875" bestFit="1" customWidth="1"/>
    <col min="174" max="175" width="9" bestFit="1" customWidth="1"/>
    <col min="176" max="176" width="14.44140625" bestFit="1" customWidth="1"/>
    <col min="177" max="177" width="9" bestFit="1" customWidth="1"/>
    <col min="179" max="179" width="14.6640625" bestFit="1" customWidth="1"/>
    <col min="181" max="181" width="15.44140625" bestFit="1" customWidth="1"/>
    <col min="183" max="183" width="15.6640625" bestFit="1" customWidth="1"/>
    <col min="280" max="280" width="13.88671875" bestFit="1" customWidth="1"/>
    <col min="281" max="282" width="13.77734375" bestFit="1" customWidth="1"/>
    <col min="284" max="284" width="13.88671875" bestFit="1" customWidth="1"/>
    <col min="285" max="286" width="13.77734375" bestFit="1" customWidth="1"/>
    <col min="294" max="294" width="11.21875" customWidth="1"/>
    <col min="296" max="296" width="16.21875" bestFit="1" customWidth="1"/>
    <col min="298" max="298" width="12.109375" customWidth="1"/>
    <col min="300" max="300" width="16.21875" bestFit="1" customWidth="1"/>
    <col min="302" max="302" width="11.77734375" customWidth="1"/>
    <col min="304" max="304" width="16.21875" bestFit="1" customWidth="1"/>
    <col min="330" max="333" width="16.21875" bestFit="1" customWidth="1"/>
    <col min="335" max="335" width="10" bestFit="1" customWidth="1"/>
    <col min="336" max="336" width="15.44140625" bestFit="1" customWidth="1"/>
    <col min="337" max="338" width="9" bestFit="1" customWidth="1"/>
    <col min="340" max="342" width="9" bestFit="1" customWidth="1"/>
    <col min="343" max="343" width="16.21875" customWidth="1"/>
    <col min="345" max="345" width="16.109375" bestFit="1" customWidth="1"/>
    <col min="346" max="346" width="9" bestFit="1" customWidth="1"/>
    <col min="347" max="347" width="14.44140625" bestFit="1" customWidth="1"/>
    <col min="348" max="348" width="9" bestFit="1" customWidth="1"/>
    <col min="353" max="353" width="16.21875" bestFit="1" customWidth="1"/>
    <col min="357" max="357" width="15.21875" bestFit="1" customWidth="1"/>
    <col min="366" max="366" width="15.44140625" bestFit="1" customWidth="1"/>
    <col min="367" max="367" width="9" bestFit="1" customWidth="1"/>
    <col min="368" max="368" width="16.109375" bestFit="1" customWidth="1"/>
    <col min="369" max="369" width="14.44140625" bestFit="1" customWidth="1"/>
    <col min="371" max="371" width="15.21875" bestFit="1" customWidth="1"/>
    <col min="372" max="372" width="9" bestFit="1" customWidth="1"/>
    <col min="373" max="373" width="16.88671875" customWidth="1"/>
    <col min="374" max="374" width="16.109375" bestFit="1" customWidth="1"/>
    <col min="376" max="376" width="15.44140625" bestFit="1" customWidth="1"/>
    <col min="379" max="379" width="16.21875" bestFit="1" customWidth="1"/>
    <col min="381" max="381" width="14.33203125" bestFit="1" customWidth="1"/>
    <col min="383" max="383" width="15.6640625" customWidth="1"/>
    <col min="384" max="384" width="14.33203125" bestFit="1" customWidth="1"/>
    <col min="386" max="386" width="15.44140625" bestFit="1" customWidth="1"/>
    <col min="389" max="389" width="15.44140625" bestFit="1" customWidth="1"/>
    <col min="393" max="393" width="16.109375" bestFit="1" customWidth="1"/>
    <col min="396" max="397" width="12.6640625" bestFit="1" customWidth="1"/>
    <col min="398" max="398" width="9" bestFit="1" customWidth="1"/>
    <col min="400" max="400" width="12.88671875" customWidth="1"/>
    <col min="401" max="401" width="9.5546875" customWidth="1"/>
    <col min="402" max="402" width="12.6640625" bestFit="1" customWidth="1"/>
    <col min="404" max="404" width="21.21875" bestFit="1" customWidth="1"/>
    <col min="405" max="405" width="12.6640625" bestFit="1" customWidth="1"/>
    <col min="406" max="406" width="12" bestFit="1" customWidth="1"/>
    <col min="425" max="425" width="16.21875" bestFit="1" customWidth="1"/>
    <col min="428" max="428" width="15.6640625" bestFit="1" customWidth="1"/>
    <col min="432" max="434" width="21.21875" bestFit="1" customWidth="1"/>
    <col min="436" max="436" width="16.88671875" bestFit="1" customWidth="1"/>
    <col min="438" max="438" width="15.44140625" bestFit="1" customWidth="1"/>
    <col min="445" max="445" width="16.21875" customWidth="1"/>
    <col min="448" max="448" width="16.88671875" bestFit="1" customWidth="1"/>
    <col min="450" max="450" width="14.44140625" bestFit="1" customWidth="1"/>
    <col min="453" max="453" width="16.21875" bestFit="1" customWidth="1"/>
    <col min="454" max="454" width="15.44140625" bestFit="1" customWidth="1"/>
    <col min="455" max="455" width="12.6640625" bestFit="1" customWidth="1"/>
    <col min="456" max="456" width="14.5546875" customWidth="1"/>
    <col min="457" max="457" width="10.21875" customWidth="1"/>
    <col min="458" max="458" width="7.88671875" customWidth="1"/>
    <col min="459" max="459" width="10.109375" customWidth="1"/>
    <col min="460" max="460" width="16.21875" bestFit="1" customWidth="1"/>
    <col min="461" max="467" width="13.77734375" bestFit="1" customWidth="1"/>
    <col min="472" max="475" width="16.21875" bestFit="1" customWidth="1"/>
    <col min="485" max="485" width="16.21875" bestFit="1" customWidth="1"/>
    <col min="487" max="487" width="16.21875" bestFit="1" customWidth="1"/>
    <col min="511" max="511" width="16.21875" bestFit="1" customWidth="1"/>
    <col min="521" max="521" width="16.21875" bestFit="1" customWidth="1"/>
    <col min="523" max="523" width="16.21875" bestFit="1" customWidth="1"/>
    <col min="529" max="529" width="16.21875" bestFit="1" customWidth="1"/>
    <col min="531" max="531" width="16.21875" bestFit="1" customWidth="1"/>
  </cols>
  <sheetData>
    <row r="1045" spans="329:578" x14ac:dyDescent="0.3">
      <c r="LQ1045" s="1"/>
      <c r="LR1045" s="1"/>
      <c r="LS1045" s="1"/>
      <c r="LT1045" s="1"/>
      <c r="LU1045" s="1"/>
      <c r="LV1045" s="1"/>
      <c r="LW1045" s="1"/>
      <c r="LX1045" s="1"/>
      <c r="LY1045" s="1"/>
      <c r="LZ1045" s="1"/>
      <c r="MA1045" s="1"/>
      <c r="MB1045" s="1"/>
      <c r="MC1045" s="1"/>
      <c r="MD1045" s="1"/>
      <c r="ME1045" s="1"/>
      <c r="MF1045" s="1"/>
      <c r="MG1045" s="1"/>
      <c r="MH1045" s="1"/>
      <c r="MI1045" s="1"/>
      <c r="MJ1045" s="1"/>
      <c r="MK1045" s="1"/>
      <c r="ML1045" s="1"/>
      <c r="MM1045" s="1"/>
      <c r="MN1045" s="1"/>
      <c r="MO1045" s="1"/>
      <c r="MP1045" s="1"/>
      <c r="MQ1045" s="1"/>
      <c r="MR1045" s="1"/>
      <c r="MS1045" s="1"/>
      <c r="MT1045" s="1"/>
      <c r="MU1045" s="1"/>
      <c r="MV1045" s="1"/>
      <c r="MW1045" s="1"/>
      <c r="MX1045" s="1"/>
      <c r="MY1045" s="1"/>
      <c r="MZ1045" s="1"/>
      <c r="NA1045" s="1"/>
      <c r="NB1045" s="1"/>
      <c r="NC1045" s="1"/>
      <c r="ND1045" s="1"/>
      <c r="NE1045" s="1"/>
      <c r="NF1045" s="1"/>
      <c r="NG1045" s="1"/>
      <c r="NH1045" s="1"/>
      <c r="NI1045" s="1"/>
      <c r="NJ1045" s="1"/>
      <c r="NK1045" s="1"/>
      <c r="NL1045" s="1"/>
      <c r="NM1045" s="1"/>
      <c r="NN1045" s="1"/>
      <c r="NO1045" s="1"/>
      <c r="NP1045" s="1"/>
      <c r="NQ1045" s="1"/>
      <c r="NR1045" s="1"/>
      <c r="NS1045" s="1"/>
      <c r="NT1045" s="1"/>
      <c r="NU1045" s="1"/>
      <c r="NV1045" s="1"/>
      <c r="NW1045" s="1"/>
      <c r="NX1045" s="1"/>
      <c r="NY1045" s="1"/>
      <c r="NZ1045" s="1"/>
      <c r="OA1045" s="1"/>
      <c r="OB1045" s="1"/>
      <c r="OC1045" s="1"/>
      <c r="OD1045" s="1"/>
      <c r="OE1045" s="1"/>
      <c r="OF1045" s="1"/>
      <c r="OG1045" s="1"/>
      <c r="OH1045" s="1"/>
      <c r="OI1045" s="1"/>
      <c r="OJ1045" s="1"/>
      <c r="OK1045" s="1"/>
      <c r="OL1045" s="1"/>
      <c r="OM1045" s="1"/>
      <c r="ON1045" s="1"/>
      <c r="OO1045" s="1"/>
      <c r="OP1045" s="1"/>
      <c r="OQ1045" s="1"/>
      <c r="OR1045" s="1"/>
      <c r="OS1045" s="1"/>
      <c r="OT1045" s="1"/>
      <c r="OU1045" s="1"/>
      <c r="OV1045" s="1"/>
      <c r="OW1045" s="1"/>
      <c r="OX1045" s="1"/>
      <c r="OY1045" s="1"/>
      <c r="OZ1045" s="1"/>
      <c r="PA1045" s="1"/>
      <c r="PB1045" s="1"/>
      <c r="PC1045" s="1"/>
      <c r="PD1045" s="1"/>
      <c r="PE1045" s="1"/>
      <c r="PF1045" s="1"/>
      <c r="PG1045" s="1"/>
      <c r="PH1045" s="1"/>
      <c r="PI1045" s="1"/>
      <c r="PJ1045" s="1"/>
      <c r="PK1045" s="1"/>
      <c r="PL1045" s="1"/>
      <c r="PM1045" s="1"/>
      <c r="PN1045" s="1"/>
      <c r="PO1045" s="1"/>
      <c r="PP1045" s="1"/>
      <c r="PQ1045" s="1"/>
      <c r="PR1045" s="1"/>
      <c r="PS1045" s="1"/>
      <c r="PT1045" s="1"/>
      <c r="PU1045" s="1"/>
      <c r="PV1045" s="1"/>
      <c r="PW1045" s="1"/>
      <c r="PX1045" s="1"/>
      <c r="PY1045" s="1"/>
      <c r="PZ1045" s="1"/>
      <c r="QA1045" s="1"/>
      <c r="QB1045" s="1"/>
      <c r="QC1045" s="1"/>
      <c r="QD1045" s="1"/>
      <c r="QE1045" s="1"/>
      <c r="QF1045" s="1"/>
      <c r="QG1045" s="1"/>
      <c r="QH1045" s="1"/>
      <c r="QI1045" s="1"/>
      <c r="QJ1045" s="1"/>
      <c r="QK1045" s="1"/>
      <c r="QL1045" s="1"/>
      <c r="QM1045" s="1"/>
      <c r="QN1045" s="1"/>
      <c r="QO1045" s="1"/>
      <c r="QP1045" s="1"/>
      <c r="QQ1045" s="1"/>
      <c r="QR1045" s="1"/>
      <c r="QS1045" s="1"/>
      <c r="QT1045" s="1"/>
      <c r="QU1045" s="1"/>
      <c r="QV1045" s="1"/>
      <c r="QW1045" s="1"/>
      <c r="QX1045" s="1"/>
      <c r="QY1045" s="1"/>
      <c r="QZ1045" s="1"/>
      <c r="RA1045" s="1"/>
      <c r="RB1045" s="1"/>
      <c r="RC1045" s="1"/>
      <c r="RD1045" s="1"/>
      <c r="RE1045" s="1"/>
      <c r="RF1045" s="1"/>
      <c r="RG1045" s="1"/>
      <c r="RH1045" s="1"/>
      <c r="RI1045" s="1"/>
      <c r="RJ1045" s="1"/>
      <c r="RK1045" s="1"/>
      <c r="RL1045" s="1"/>
      <c r="RM1045" s="1"/>
      <c r="RN1045" s="1"/>
      <c r="RO1045" s="1"/>
      <c r="RP1045" s="1"/>
      <c r="RQ1045" s="1"/>
      <c r="RR1045" s="1"/>
      <c r="RS1045" s="1"/>
      <c r="RT1045" s="1"/>
      <c r="RU1045" s="1"/>
      <c r="RV1045" s="1"/>
      <c r="RW1045" s="1"/>
      <c r="RX1045" s="1"/>
      <c r="RY1045" s="1"/>
      <c r="RZ1045" s="1"/>
      <c r="SA1045" s="1"/>
      <c r="SB1045" s="1"/>
      <c r="SC1045" s="1"/>
      <c r="SD1045" s="1"/>
      <c r="SE1045" s="1"/>
      <c r="SF1045" s="1"/>
      <c r="SG1045" s="1"/>
      <c r="SH1045" s="1"/>
      <c r="SI1045" s="1"/>
      <c r="SJ1045" s="1"/>
      <c r="SK1045" s="1"/>
      <c r="SL1045" s="1"/>
      <c r="SM1045" s="1"/>
      <c r="SN1045" s="1"/>
      <c r="SO1045" s="1"/>
      <c r="SP1045" s="1"/>
      <c r="SQ1045" s="1"/>
      <c r="SR1045" s="1"/>
      <c r="SS1045" s="1"/>
      <c r="ST1045" s="1"/>
      <c r="SU1045" s="1"/>
      <c r="SV1045" s="1"/>
      <c r="SW1045" s="1"/>
      <c r="SX1045" s="1"/>
      <c r="SY1045" s="1"/>
      <c r="SZ1045" s="1"/>
      <c r="TA1045" s="1"/>
      <c r="TB1045" s="1"/>
      <c r="TC1045" s="1"/>
      <c r="TD1045" s="1"/>
      <c r="TE1045" s="1"/>
      <c r="TF1045" s="1"/>
      <c r="TG1045" s="1"/>
      <c r="TH1045" s="1"/>
      <c r="TI1045" s="1"/>
      <c r="TJ1045" s="1"/>
      <c r="TK1045" s="1"/>
      <c r="TL1045" s="1"/>
      <c r="TM1045" s="1"/>
      <c r="TN1045" s="1"/>
      <c r="TO1045" s="1"/>
      <c r="TP1045" s="1"/>
      <c r="TQ1045" s="1"/>
      <c r="TR1045" s="1"/>
      <c r="TS1045" s="1"/>
      <c r="TT1045" s="1"/>
      <c r="TU1045" s="1"/>
      <c r="TV1045" s="1"/>
      <c r="TW1045" s="1"/>
      <c r="TX1045" s="1"/>
      <c r="TY1045" s="1"/>
      <c r="TZ1045" s="1"/>
      <c r="UA1045" s="1"/>
      <c r="UB1045" s="1"/>
      <c r="UC1045" s="1"/>
      <c r="UD1045" s="1"/>
      <c r="UE1045" s="1"/>
      <c r="UF1045" s="1"/>
      <c r="UG1045" s="1"/>
      <c r="UH1045" s="1"/>
      <c r="UI1045" s="1"/>
      <c r="UJ1045" s="1"/>
      <c r="UK1045" s="1"/>
      <c r="UL1045" s="1"/>
      <c r="UM1045" s="1"/>
      <c r="UN1045" s="1"/>
      <c r="UO1045" s="1"/>
      <c r="UP1045" s="1"/>
      <c r="UQ1045" s="1"/>
      <c r="UR1045" s="1"/>
      <c r="US1045" s="1"/>
      <c r="UT1045" s="1"/>
      <c r="UU1045" s="1"/>
      <c r="UV1045" s="1"/>
      <c r="UW1045" s="1"/>
      <c r="UX1045" s="1"/>
      <c r="UY1045" s="1"/>
      <c r="UZ1045" s="1"/>
      <c r="VA1045" s="1"/>
      <c r="VB1045" s="1"/>
      <c r="VC1045" s="1"/>
      <c r="VD1045" s="1"/>
      <c r="VE1045" s="1"/>
      <c r="VF1045" s="1"/>
    </row>
    <row r="1046" spans="329:578" ht="15" thickBot="1" x14ac:dyDescent="0.35">
      <c r="LQ1046" s="1"/>
      <c r="LR1046" s="125" t="s">
        <v>0</v>
      </c>
      <c r="LS1046" s="126"/>
      <c r="LT1046" s="126"/>
      <c r="LU1046" s="126"/>
      <c r="LV1046" s="126"/>
      <c r="LW1046" s="126"/>
      <c r="LX1046" s="126"/>
      <c r="LY1046" s="126"/>
      <c r="LZ1046" s="126"/>
      <c r="MA1046" s="126"/>
      <c r="MB1046" s="126"/>
      <c r="MC1046" s="126"/>
      <c r="MD1046" s="126"/>
      <c r="ME1046" s="126"/>
      <c r="MF1046" s="126"/>
      <c r="MG1046" s="1"/>
      <c r="PH1046" s="1"/>
      <c r="PL1046" s="2" t="s">
        <v>1</v>
      </c>
      <c r="PM1046" s="2"/>
      <c r="PN1046" s="2" t="s">
        <v>370</v>
      </c>
      <c r="PO1046" s="2"/>
      <c r="PP1046" s="2" t="s">
        <v>371</v>
      </c>
      <c r="PQ1046" s="2"/>
      <c r="PR1046" s="1"/>
      <c r="QB1046" s="1"/>
      <c r="QF1046" s="2" t="s">
        <v>1</v>
      </c>
      <c r="QG1046" s="2"/>
      <c r="QH1046" s="2" t="s">
        <v>370</v>
      </c>
      <c r="QI1046" s="2"/>
      <c r="QJ1046" s="2" t="s">
        <v>371</v>
      </c>
      <c r="QK1046" s="2"/>
      <c r="QL1046" s="1"/>
      <c r="VF1046" s="1"/>
    </row>
    <row r="1047" spans="329:578" ht="15" thickBot="1" x14ac:dyDescent="0.35">
      <c r="LQ1047" s="1"/>
      <c r="LR1047" s="126"/>
      <c r="LS1047" s="126"/>
      <c r="LT1047" s="126"/>
      <c r="LU1047" s="126"/>
      <c r="LV1047" s="126"/>
      <c r="LW1047" s="126"/>
      <c r="LX1047" s="126"/>
      <c r="LY1047" s="126"/>
      <c r="LZ1047" s="126"/>
      <c r="MA1047" s="126"/>
      <c r="MB1047" s="126"/>
      <c r="MC1047" s="126"/>
      <c r="MD1047" s="126"/>
      <c r="ME1047" s="126"/>
      <c r="MF1047" s="126"/>
      <c r="MG1047" s="1"/>
      <c r="PH1047" s="1"/>
      <c r="PL1047" s="3">
        <f>-SUM(PL1049:PL1052)</f>
        <v>2.9927466223126826</v>
      </c>
      <c r="PM1047" s="2"/>
      <c r="PN1047" s="124">
        <f>1/2</f>
        <v>0.5</v>
      </c>
      <c r="PO1047" s="2"/>
      <c r="PP1047" s="3">
        <f t="array" ref="PP1047">PN1047*PL1047</f>
        <v>1.4963733111563413</v>
      </c>
      <c r="PQ1047" s="2"/>
      <c r="PR1047" s="1"/>
      <c r="QB1047" s="1"/>
      <c r="QF1047" s="3">
        <f>-SUM(QF1049:QF1052)</f>
        <v>1.2803555694852713</v>
      </c>
      <c r="QG1047" s="2"/>
      <c r="QH1047" s="124">
        <f>1/2</f>
        <v>0.5</v>
      </c>
      <c r="QI1047" s="2"/>
      <c r="QJ1047" s="3">
        <f t="array" ref="QJ1047">QH1047*QF1047</f>
        <v>0.64017778474263565</v>
      </c>
      <c r="QK1047" s="2"/>
      <c r="QL1047" s="1"/>
      <c r="VF1047" s="1"/>
    </row>
    <row r="1048" spans="329:578" ht="15" thickBot="1" x14ac:dyDescent="0.35">
      <c r="LQ1048" s="1"/>
      <c r="LR1048" s="126"/>
      <c r="LS1048" s="126"/>
      <c r="LT1048" s="126"/>
      <c r="LU1048" s="126"/>
      <c r="LV1048" s="126"/>
      <c r="LW1048" s="126"/>
      <c r="LX1048" s="126"/>
      <c r="LY1048" s="126"/>
      <c r="LZ1048" s="126"/>
      <c r="MA1048" s="126"/>
      <c r="MB1048" s="126"/>
      <c r="MC1048" s="126"/>
      <c r="MD1048" s="126"/>
      <c r="ME1048" s="126"/>
      <c r="MF1048" s="126"/>
      <c r="MG1048" s="1"/>
      <c r="PH1048" s="1"/>
      <c r="PI1048" s="2" t="s">
        <v>2</v>
      </c>
      <c r="PJ1048" s="2"/>
      <c r="PK1048" s="2"/>
      <c r="PL1048" s="2" t="s">
        <v>3</v>
      </c>
      <c r="PR1048" s="1"/>
      <c r="QB1048" s="1"/>
      <c r="QC1048" s="2" t="s">
        <v>2</v>
      </c>
      <c r="QD1048" s="2"/>
      <c r="QE1048" s="2"/>
      <c r="QF1048" s="2" t="s">
        <v>3</v>
      </c>
      <c r="QL1048" s="1"/>
      <c r="VF1048" s="1"/>
    </row>
    <row r="1049" spans="329:578" x14ac:dyDescent="0.3">
      <c r="LQ1049" s="1"/>
      <c r="LR1049" s="126"/>
      <c r="LS1049" s="126"/>
      <c r="LT1049" s="126"/>
      <c r="LU1049" s="126"/>
      <c r="LV1049" s="126"/>
      <c r="LW1049" s="126"/>
      <c r="LX1049" s="126"/>
      <c r="LY1049" s="126"/>
      <c r="LZ1049" s="126"/>
      <c r="MA1049" s="126"/>
      <c r="MB1049" s="126"/>
      <c r="MC1049" s="126"/>
      <c r="MD1049" s="126"/>
      <c r="ME1049" s="126"/>
      <c r="MF1049" s="126"/>
      <c r="MG1049" s="1"/>
      <c r="PH1049" s="1"/>
      <c r="PI1049" s="4">
        <v>2.5000000000000001E-2</v>
      </c>
      <c r="PJ1049" s="2"/>
      <c r="PK1049" s="2"/>
      <c r="PL1049" s="4">
        <f t="array" ref="PL1049:PL1052">PI1049:PI1052*LN(PL1056:PL1059)</f>
        <v>-2.1225390032411962E-2</v>
      </c>
      <c r="PR1049" s="1"/>
      <c r="QB1049" s="1"/>
      <c r="QC1049" s="4">
        <v>2.5000000000000001E-2</v>
      </c>
      <c r="QD1049" s="2"/>
      <c r="QE1049" s="2"/>
      <c r="QF1049" s="4">
        <f t="array" ref="QF1049:QF1052">QC1049:QC1052*LN(QF1056:QF1059)</f>
        <v>-2.1300371852537251E-2</v>
      </c>
      <c r="QL1049" s="1"/>
      <c r="VF1049" s="1"/>
    </row>
    <row r="1050" spans="329:578" x14ac:dyDescent="0.3">
      <c r="LQ1050" s="1"/>
      <c r="LR1050" s="126"/>
      <c r="LS1050" s="126"/>
      <c r="LT1050" s="126"/>
      <c r="LU1050" s="126"/>
      <c r="LV1050" s="126"/>
      <c r="LW1050" s="126"/>
      <c r="LX1050" s="126"/>
      <c r="LY1050" s="126"/>
      <c r="LZ1050" s="126"/>
      <c r="MA1050" s="126"/>
      <c r="MB1050" s="126"/>
      <c r="MC1050" s="126"/>
      <c r="MD1050" s="126"/>
      <c r="ME1050" s="126"/>
      <c r="MF1050" s="126"/>
      <c r="MG1050" s="1"/>
      <c r="PH1050" s="1"/>
      <c r="PI1050" s="5">
        <v>2.5000000000000001E-2</v>
      </c>
      <c r="PJ1050" s="2"/>
      <c r="PK1050" s="2"/>
      <c r="PL1050" s="5">
        <v>-3.0922263984076326E-2</v>
      </c>
      <c r="PR1050" s="1"/>
      <c r="QB1050" s="1"/>
      <c r="QC1050" s="5">
        <v>0.92500000000000004</v>
      </c>
      <c r="QD1050" s="2"/>
      <c r="QE1050" s="2"/>
      <c r="QF1050" s="5">
        <v>-1.1449438309646069</v>
      </c>
      <c r="QL1050" s="1"/>
      <c r="VF1050" s="1"/>
    </row>
    <row r="1051" spans="329:578" x14ac:dyDescent="0.3">
      <c r="LQ1051" s="1"/>
      <c r="LR1051" s="126"/>
      <c r="LS1051" s="126"/>
      <c r="LT1051" s="126"/>
      <c r="LU1051" s="126"/>
      <c r="LV1051" s="126"/>
      <c r="LW1051" s="126"/>
      <c r="LX1051" s="126"/>
      <c r="LY1051" s="126"/>
      <c r="LZ1051" s="126"/>
      <c r="MA1051" s="126"/>
      <c r="MB1051" s="126"/>
      <c r="MC1051" s="126"/>
      <c r="MD1051" s="126"/>
      <c r="ME1051" s="126"/>
      <c r="MF1051" s="126"/>
      <c r="MG1051" s="1"/>
      <c r="PH1051" s="1"/>
      <c r="PI1051" s="5">
        <v>2.5000000000000001E-2</v>
      </c>
      <c r="PJ1051" s="2"/>
      <c r="PK1051" s="2"/>
      <c r="PL1051" s="5">
        <v>-3.5823249884059841E-2</v>
      </c>
      <c r="PR1051" s="1"/>
      <c r="QB1051" s="1"/>
      <c r="QC1051" s="5">
        <v>2.5000000000000001E-2</v>
      </c>
      <c r="QD1051" s="2"/>
      <c r="QE1051" s="2"/>
      <c r="QF1051" s="5">
        <v>-3.567548916559226E-2</v>
      </c>
      <c r="QL1051" s="1"/>
      <c r="VF1051" s="1"/>
    </row>
    <row r="1052" spans="329:578" ht="15" thickBot="1" x14ac:dyDescent="0.35">
      <c r="LQ1052" s="1"/>
      <c r="LR1052" s="126"/>
      <c r="LS1052" s="126"/>
      <c r="LT1052" s="126"/>
      <c r="LU1052" s="126"/>
      <c r="LV1052" s="126"/>
      <c r="LW1052" s="126"/>
      <c r="LX1052" s="126"/>
      <c r="LY1052" s="126"/>
      <c r="LZ1052" s="126"/>
      <c r="MA1052" s="126"/>
      <c r="MB1052" s="126"/>
      <c r="MC1052" s="126"/>
      <c r="MD1052" s="126"/>
      <c r="ME1052" s="126"/>
      <c r="MF1052" s="126"/>
      <c r="MG1052" s="1"/>
      <c r="PH1052" s="1"/>
      <c r="PI1052" s="6">
        <v>0.92500000000000004</v>
      </c>
      <c r="PJ1052" s="2"/>
      <c r="PK1052" s="2"/>
      <c r="PL1052" s="6">
        <v>-2.9047757184121346</v>
      </c>
      <c r="PR1052" s="1"/>
      <c r="QB1052" s="1"/>
      <c r="QC1052" s="6">
        <v>2.5000000000000001E-2</v>
      </c>
      <c r="QD1052" s="2"/>
      <c r="QE1052" s="2"/>
      <c r="QF1052" s="6">
        <v>-7.8435877502534931E-2</v>
      </c>
      <c r="QL1052" s="1"/>
      <c r="VF1052" s="1"/>
    </row>
    <row r="1053" spans="329:578" x14ac:dyDescent="0.3">
      <c r="LQ1053" s="1"/>
      <c r="LR1053" s="126"/>
      <c r="LS1053" s="126"/>
      <c r="LT1053" s="126"/>
      <c r="LU1053" s="126"/>
      <c r="LV1053" s="126"/>
      <c r="LW1053" s="126"/>
      <c r="LX1053" s="126"/>
      <c r="LY1053" s="126"/>
      <c r="LZ1053" s="126"/>
      <c r="MA1053" s="126"/>
      <c r="MB1053" s="126"/>
      <c r="MC1053" s="126"/>
      <c r="MD1053" s="126"/>
      <c r="ME1053" s="126"/>
      <c r="MF1053" s="126"/>
      <c r="MG1053" s="1"/>
      <c r="PH1053" s="1"/>
      <c r="PL1053" s="2"/>
      <c r="PR1053" s="1"/>
      <c r="QB1053" s="1"/>
      <c r="QF1053" s="2"/>
      <c r="QL1053" s="1"/>
      <c r="VF1053" s="1"/>
    </row>
    <row r="1054" spans="329:578" x14ac:dyDescent="0.3">
      <c r="LQ1054" s="1"/>
      <c r="LR1054" s="126"/>
      <c r="LS1054" s="126"/>
      <c r="LT1054" s="126"/>
      <c r="LU1054" s="126"/>
      <c r="LV1054" s="126"/>
      <c r="LW1054" s="126"/>
      <c r="LX1054" s="126"/>
      <c r="LY1054" s="126"/>
      <c r="LZ1054" s="126"/>
      <c r="MA1054" s="126"/>
      <c r="MB1054" s="126"/>
      <c r="MC1054" s="126"/>
      <c r="MD1054" s="126"/>
      <c r="ME1054" s="126"/>
      <c r="MF1054" s="126"/>
      <c r="MG1054" s="1"/>
      <c r="PH1054" s="1"/>
      <c r="PL1054" s="2"/>
      <c r="PR1054" s="1"/>
      <c r="QB1054" s="1"/>
      <c r="QF1054" s="2"/>
      <c r="QL1054" s="1"/>
      <c r="VF1054" s="1"/>
    </row>
    <row r="1055" spans="329:578" ht="15" thickBot="1" x14ac:dyDescent="0.35">
      <c r="LQ1055" s="1"/>
      <c r="LR1055" s="126"/>
      <c r="LS1055" s="126"/>
      <c r="LT1055" s="126"/>
      <c r="LU1055" s="126"/>
      <c r="LV1055" s="126"/>
      <c r="LW1055" s="126"/>
      <c r="LX1055" s="126"/>
      <c r="LY1055" s="126"/>
      <c r="LZ1055" s="126"/>
      <c r="MA1055" s="126"/>
      <c r="MB1055" s="126"/>
      <c r="MC1055" s="126"/>
      <c r="MD1055" s="126"/>
      <c r="ME1055" s="126"/>
      <c r="MF1055" s="126"/>
      <c r="MG1055" s="1"/>
      <c r="PH1055" s="1"/>
      <c r="PL1055" s="2" t="s">
        <v>4</v>
      </c>
      <c r="PR1055" s="1"/>
      <c r="QB1055" s="1"/>
      <c r="QF1055" s="2" t="s">
        <v>4</v>
      </c>
      <c r="QL1055" s="1"/>
      <c r="VF1055" s="1"/>
    </row>
    <row r="1056" spans="329:578" x14ac:dyDescent="0.3">
      <c r="LQ1056" s="1"/>
      <c r="LR1056" s="126"/>
      <c r="LS1056" s="126"/>
      <c r="LT1056" s="126"/>
      <c r="LU1056" s="126"/>
      <c r="LV1056" s="126"/>
      <c r="LW1056" s="126"/>
      <c r="LX1056" s="126"/>
      <c r="LY1056" s="126"/>
      <c r="LZ1056" s="126"/>
      <c r="MA1056" s="126"/>
      <c r="MB1056" s="126"/>
      <c r="MC1056" s="126"/>
      <c r="MD1056" s="126"/>
      <c r="ME1056" s="126"/>
      <c r="MF1056" s="126"/>
      <c r="MG1056" s="1"/>
      <c r="PH1056" s="1"/>
      <c r="PL1056" s="4">
        <f>EXP(PL1065)/(EXP(PL1065)+EXP(PL1066)+EXP(PL1067)+EXP(PL1068))</f>
        <v>0.42783588581282833</v>
      </c>
      <c r="PR1056" s="1"/>
      <c r="QB1056" s="1"/>
      <c r="QF1056" s="4">
        <f>EXP(QF1065)/(EXP(QF1065)+EXP(QF1066)+EXP(QF1067)+EXP(QF1068))</f>
        <v>0.42655461168132069</v>
      </c>
      <c r="QL1056" s="1"/>
      <c r="VF1056" s="1"/>
    </row>
    <row r="1057" spans="329:578" x14ac:dyDescent="0.3">
      <c r="LQ1057" s="1"/>
      <c r="LR1057" s="126"/>
      <c r="LS1057" s="126"/>
      <c r="LT1057" s="126"/>
      <c r="LU1057" s="126"/>
      <c r="LV1057" s="126"/>
      <c r="LW1057" s="126"/>
      <c r="LX1057" s="126"/>
      <c r="LY1057" s="126"/>
      <c r="LZ1057" s="126"/>
      <c r="MA1057" s="126"/>
      <c r="MB1057" s="126"/>
      <c r="MC1057" s="126"/>
      <c r="MD1057" s="126"/>
      <c r="ME1057" s="126"/>
      <c r="MF1057" s="126"/>
      <c r="MG1057" s="1"/>
      <c r="PH1057" s="1"/>
      <c r="PL1057" s="5">
        <f>EXP(PL1066)/(EXP(PL1065)+EXP(PL1066)+EXP(PL1067)+EXP(PL1068))</f>
        <v>0.29028544141031143</v>
      </c>
      <c r="PR1057" s="1"/>
      <c r="QB1057" s="1"/>
      <c r="QF1057" s="5">
        <f>EXP(QF1066)/(EXP(QF1065)+EXP(QF1066)+EXP(QF1067)+EXP(QF1068))</f>
        <v>0.29002820139028251</v>
      </c>
      <c r="QL1057" s="1"/>
      <c r="VF1057" s="1"/>
    </row>
    <row r="1058" spans="329:578" x14ac:dyDescent="0.3">
      <c r="LQ1058" s="1"/>
      <c r="LR1058" s="1"/>
      <c r="LS1058" s="1"/>
      <c r="LT1058" s="1"/>
      <c r="LU1058" s="1"/>
      <c r="LV1058" s="1"/>
      <c r="LW1058" s="1"/>
      <c r="LX1058" s="1"/>
      <c r="LY1058" s="1"/>
      <c r="LZ1058" s="1"/>
      <c r="MA1058" s="1"/>
      <c r="MB1058" s="1"/>
      <c r="MC1058" s="1"/>
      <c r="MD1058" s="1"/>
      <c r="ME1058" s="1"/>
      <c r="MF1058" s="1"/>
      <c r="MG1058" s="1"/>
      <c r="PH1058" s="1"/>
      <c r="PL1058" s="5">
        <f>EXP(PL1067)/(EXP(PL1065)+EXP(PL1066)+EXP(PL1067)+EXP(PL1068))</f>
        <v>0.23860877442721859</v>
      </c>
      <c r="PR1058" s="1"/>
      <c r="QB1058" s="1"/>
      <c r="QF1058" s="5">
        <f>EXP(QF1067)/(EXP(QF1065)+EXP(QF1066)+EXP(QF1067)+EXP(QF1068))</f>
        <v>0.24002323048815918</v>
      </c>
      <c r="QL1058" s="1"/>
      <c r="VF1058" s="1"/>
    </row>
    <row r="1059" spans="329:578" ht="15" thickBot="1" x14ac:dyDescent="0.35">
      <c r="LQ1059" s="1"/>
      <c r="PH1059" s="1"/>
      <c r="PL1059" s="6">
        <f>EXP(PL1068)/(EXP(PL1065)+EXP(PL1066)+EXP(PL1067)+EXP(PL1068))</f>
        <v>4.3269898349641706E-2</v>
      </c>
      <c r="PR1059" s="1"/>
      <c r="QB1059" s="1"/>
      <c r="QF1059" s="6">
        <f>EXP(QF1068)/(EXP(QF1065)+EXP(QF1066)+EXP(QF1067)+EXP(QF1068))</f>
        <v>4.3393956440237684E-2</v>
      </c>
      <c r="QL1059" s="1"/>
      <c r="VF1059" s="1"/>
    </row>
    <row r="1060" spans="329:578" x14ac:dyDescent="0.3">
      <c r="LQ1060" s="1"/>
      <c r="PH1060" s="1"/>
      <c r="PL1060" s="2"/>
      <c r="PR1060" s="1"/>
      <c r="QB1060" s="1"/>
      <c r="QF1060" s="2"/>
      <c r="QL1060" s="1"/>
      <c r="VF1060" s="1"/>
    </row>
    <row r="1061" spans="329:578" x14ac:dyDescent="0.3">
      <c r="LQ1061" s="1"/>
      <c r="PH1061" s="1"/>
      <c r="PL1061" s="2"/>
      <c r="PR1061" s="1"/>
      <c r="QB1061" s="1"/>
      <c r="QF1061" s="2"/>
      <c r="QL1061" s="1"/>
      <c r="VF1061" s="1"/>
    </row>
    <row r="1062" spans="329:578" x14ac:dyDescent="0.3">
      <c r="LQ1062" s="1"/>
      <c r="PH1062" s="1"/>
      <c r="PL1062" s="2"/>
      <c r="PR1062" s="1"/>
      <c r="QB1062" s="1"/>
      <c r="QF1062" s="2"/>
      <c r="QL1062" s="1"/>
      <c r="VF1062" s="1"/>
    </row>
    <row r="1063" spans="329:578" x14ac:dyDescent="0.3">
      <c r="LQ1063" s="1"/>
      <c r="PH1063" s="1"/>
      <c r="PL1063" s="2"/>
      <c r="PN1063" s="7"/>
      <c r="PR1063" s="1"/>
      <c r="QB1063" s="1"/>
      <c r="QF1063" s="2"/>
      <c r="QH1063" s="7"/>
      <c r="QL1063" s="1"/>
      <c r="VF1063" s="1"/>
    </row>
    <row r="1064" spans="329:578" ht="15" thickBot="1" x14ac:dyDescent="0.35">
      <c r="LQ1064" s="1"/>
      <c r="PH1064" s="1"/>
      <c r="PL1064" s="2" t="s">
        <v>5</v>
      </c>
      <c r="PN1064" s="7" t="s">
        <v>6</v>
      </c>
      <c r="PR1064" s="1"/>
      <c r="QB1064" s="1"/>
      <c r="QF1064" s="2" t="s">
        <v>5</v>
      </c>
      <c r="QH1064" s="7" t="s">
        <v>6</v>
      </c>
      <c r="QL1064" s="1"/>
      <c r="VF1064" s="1"/>
    </row>
    <row r="1065" spans="329:578" x14ac:dyDescent="0.3">
      <c r="LQ1065" s="1"/>
      <c r="PH1065" s="1"/>
      <c r="PL1065" s="4">
        <f t="array" ref="PL1065:PL1068">PL1071:PL1074</f>
        <v>-0.29421094868599557</v>
      </c>
      <c r="PN1065" s="8">
        <f t="array" ref="PN1065:PN1068">(PL1056:PL1059-PI1049:PI1052)*PN1047</f>
        <v>0.20141794290641415</v>
      </c>
      <c r="PR1065" s="1"/>
      <c r="QB1065" s="1"/>
      <c r="QF1065" s="4">
        <f t="array" ref="QF1065:QF1068">QF1071:QF1074</f>
        <v>-0.29643709957541287</v>
      </c>
      <c r="QH1065" s="8">
        <f t="array" ref="QH1065:QH1068">(QF1056:QF1059-QC1049:QC1052)*QH1047</f>
        <v>0.20077730584066034</v>
      </c>
      <c r="QL1065" s="1"/>
      <c r="VF1065" s="1"/>
    </row>
    <row r="1066" spans="329:578" x14ac:dyDescent="0.3">
      <c r="LQ1066" s="1"/>
      <c r="PH1066" s="1"/>
      <c r="PL1066" s="5">
        <v>-0.68208590675257019</v>
      </c>
      <c r="PN1066" s="9">
        <v>0.1326427207051557</v>
      </c>
      <c r="PR1066" s="1"/>
      <c r="QB1066" s="1"/>
      <c r="QF1066" s="5">
        <v>-0.68219934003025484</v>
      </c>
      <c r="QH1066" s="9">
        <v>-0.31748589930485877</v>
      </c>
      <c r="QL1066" s="1"/>
      <c r="VF1066" s="1"/>
    </row>
    <row r="1067" spans="329:578" x14ac:dyDescent="0.3">
      <c r="LQ1067" s="1"/>
      <c r="PH1067" s="1"/>
      <c r="PL1067" s="5">
        <v>-0.87812534275191068</v>
      </c>
      <c r="PN1067" s="9">
        <v>0.1068043872136093</v>
      </c>
      <c r="PR1067" s="1"/>
      <c r="QB1067" s="1"/>
      <c r="QF1067" s="5">
        <v>-0.87144179209761319</v>
      </c>
      <c r="QH1067" s="9">
        <v>0.10751161524407959</v>
      </c>
      <c r="QL1067" s="1"/>
      <c r="VF1067" s="1"/>
    </row>
    <row r="1068" spans="329:578" ht="15" thickBot="1" x14ac:dyDescent="0.35">
      <c r="LQ1068" s="1"/>
      <c r="PH1068" s="1"/>
      <c r="PL1068" s="6">
        <v>-2.5854934213485814</v>
      </c>
      <c r="PN1068" s="10">
        <v>-0.44086505082517918</v>
      </c>
      <c r="PR1068" s="1"/>
      <c r="QB1068" s="1"/>
      <c r="QF1068" s="6">
        <v>-2.5818573255753199</v>
      </c>
      <c r="QH1068" s="10">
        <v>9.1969782201188413E-3</v>
      </c>
      <c r="QL1068" s="1"/>
      <c r="VF1068" s="1"/>
    </row>
    <row r="1069" spans="329:578" x14ac:dyDescent="0.3">
      <c r="LQ1069" s="1"/>
      <c r="LR1069" s="1"/>
      <c r="LS1069" s="1"/>
      <c r="LT1069" s="1"/>
      <c r="LU1069" s="1"/>
      <c r="LV1069" s="1"/>
      <c r="LW1069" s="1"/>
      <c r="LX1069" s="1"/>
      <c r="LY1069" s="1"/>
      <c r="LZ1069" s="1"/>
      <c r="MA1069" s="1"/>
      <c r="MB1069" s="1"/>
      <c r="MC1069" s="1"/>
      <c r="MD1069" s="1"/>
      <c r="ME1069" s="1"/>
      <c r="MF1069" s="1"/>
      <c r="MG1069" s="1"/>
      <c r="MH1069" s="1"/>
      <c r="MI1069" s="1"/>
      <c r="MJ1069" s="1"/>
      <c r="MK1069" s="1"/>
      <c r="ML1069" s="1"/>
      <c r="MM1069" s="1"/>
      <c r="MN1069" s="1"/>
      <c r="MO1069" s="1"/>
      <c r="MP1069" s="1"/>
      <c r="MQ1069" s="1"/>
      <c r="MR1069" s="1"/>
      <c r="MS1069" s="1"/>
      <c r="MT1069" s="1"/>
      <c r="MU1069" s="1"/>
      <c r="MV1069" s="1"/>
      <c r="MW1069" s="1"/>
      <c r="MX1069" s="1"/>
      <c r="MY1069" s="1"/>
      <c r="MZ1069" s="1"/>
      <c r="NA1069" s="1"/>
      <c r="NB1069" s="1"/>
      <c r="NC1069" s="1"/>
      <c r="ND1069" s="1"/>
      <c r="NE1069" s="1"/>
      <c r="NF1069" s="1"/>
      <c r="NG1069" s="1"/>
      <c r="NH1069" s="1"/>
      <c r="NI1069" s="1"/>
      <c r="NJ1069" s="1"/>
      <c r="NK1069" s="1"/>
      <c r="NL1069" s="1"/>
      <c r="NM1069" s="1"/>
      <c r="NN1069" s="1"/>
      <c r="NO1069" s="1"/>
      <c r="NP1069" s="1"/>
      <c r="NQ1069" s="1"/>
      <c r="NR1069" s="1"/>
      <c r="NS1069" s="1"/>
      <c r="NT1069" s="1"/>
      <c r="NU1069" s="1"/>
      <c r="NV1069" s="1"/>
      <c r="NW1069" s="1"/>
      <c r="NX1069" s="1"/>
      <c r="NY1069" s="1"/>
      <c r="NZ1069" s="1"/>
      <c r="OA1069" s="1"/>
      <c r="OB1069" s="1"/>
      <c r="OC1069" s="1"/>
      <c r="OD1069" s="1"/>
      <c r="OE1069" s="1"/>
      <c r="OF1069" s="1"/>
      <c r="OG1069" s="1"/>
      <c r="OH1069" s="1"/>
      <c r="OI1069" s="1"/>
      <c r="OJ1069" s="1"/>
      <c r="OK1069" s="1"/>
      <c r="OL1069" s="1"/>
      <c r="OM1069" s="1"/>
      <c r="ON1069" s="1"/>
      <c r="OO1069" s="1"/>
      <c r="OP1069" s="1"/>
      <c r="OQ1069" s="1"/>
      <c r="OR1069" s="1"/>
      <c r="OS1069" s="1"/>
      <c r="OT1069" s="1"/>
      <c r="OU1069" s="1"/>
      <c r="OV1069" s="1"/>
      <c r="OW1069" s="1"/>
      <c r="OX1069" s="1"/>
      <c r="OY1069" s="1"/>
      <c r="OZ1069" s="1"/>
      <c r="PA1069" s="1"/>
      <c r="PB1069" s="1"/>
      <c r="PC1069" s="1"/>
      <c r="PD1069" s="1"/>
      <c r="PE1069" s="1"/>
      <c r="PF1069" s="1"/>
      <c r="PG1069" s="1"/>
      <c r="PH1069" s="1"/>
      <c r="PI1069" s="1"/>
      <c r="PJ1069" s="1"/>
      <c r="PK1069" s="1"/>
      <c r="PL1069" s="2"/>
      <c r="PM1069" s="1"/>
      <c r="PN1069" s="7"/>
      <c r="PO1069" s="1"/>
      <c r="PP1069" s="1"/>
      <c r="PQ1069" s="1"/>
      <c r="PR1069" s="1"/>
      <c r="PS1069" s="1"/>
      <c r="PT1069" s="1"/>
      <c r="PU1069" s="1"/>
      <c r="PV1069" s="1"/>
      <c r="PW1069" s="1"/>
      <c r="PX1069" s="1"/>
      <c r="PY1069" s="1"/>
      <c r="PZ1069" s="1"/>
      <c r="QA1069" s="1"/>
      <c r="QB1069" s="1"/>
      <c r="QC1069" s="1"/>
      <c r="QD1069" s="1"/>
      <c r="QE1069" s="1"/>
      <c r="QF1069" s="2"/>
      <c r="QG1069" s="1"/>
      <c r="QH1069" s="7"/>
      <c r="QI1069" s="1"/>
      <c r="QJ1069" s="1"/>
      <c r="QK1069" s="1"/>
      <c r="QL1069" s="1"/>
      <c r="QM1069" s="1"/>
      <c r="QN1069" s="1"/>
      <c r="QO1069" s="1"/>
      <c r="QP1069" s="1"/>
      <c r="QQ1069" s="1"/>
      <c r="QR1069" s="1"/>
      <c r="QS1069" s="1"/>
      <c r="QT1069" s="1"/>
      <c r="QU1069" s="1"/>
      <c r="QV1069" s="1"/>
      <c r="QW1069" s="1"/>
      <c r="QX1069" s="1"/>
      <c r="QY1069" s="1"/>
      <c r="QZ1069" s="1"/>
      <c r="RA1069" s="1"/>
      <c r="RB1069" s="1"/>
      <c r="RC1069" s="1"/>
      <c r="RD1069" s="1"/>
      <c r="RE1069" s="1"/>
      <c r="RF1069" s="1"/>
      <c r="RG1069" s="1"/>
      <c r="RH1069" s="1"/>
      <c r="RI1069" s="1"/>
      <c r="RJ1069" s="1"/>
      <c r="RK1069" s="1"/>
      <c r="RL1069" s="1"/>
      <c r="RM1069" s="1"/>
      <c r="RN1069" s="1"/>
      <c r="RO1069" s="1"/>
      <c r="RP1069" s="1"/>
      <c r="RQ1069" s="1"/>
      <c r="RR1069" s="1"/>
      <c r="RS1069" s="1"/>
      <c r="RT1069" s="1"/>
      <c r="RU1069" s="1"/>
      <c r="RV1069" s="1"/>
      <c r="RW1069" s="1"/>
      <c r="RX1069" s="1"/>
      <c r="RY1069" s="1"/>
      <c r="RZ1069" s="1"/>
      <c r="SA1069" s="1"/>
      <c r="SB1069" s="1"/>
      <c r="SC1069" s="1"/>
      <c r="SD1069" s="1"/>
      <c r="SE1069" s="1"/>
      <c r="SF1069" s="1"/>
      <c r="SG1069" s="1"/>
      <c r="SH1069" s="1"/>
      <c r="SI1069" s="1"/>
      <c r="SJ1069" s="1"/>
      <c r="SK1069" s="1"/>
      <c r="SL1069" s="1"/>
      <c r="SM1069" s="1"/>
      <c r="SN1069" s="1"/>
      <c r="SO1069" s="1"/>
      <c r="SP1069" s="1"/>
      <c r="SQ1069" s="1"/>
      <c r="SR1069" s="1"/>
      <c r="SS1069" s="1"/>
      <c r="ST1069" s="1"/>
      <c r="SU1069" s="1"/>
      <c r="SV1069" s="1"/>
      <c r="SW1069" s="1"/>
      <c r="SX1069" s="1"/>
      <c r="SY1069" s="1"/>
      <c r="SZ1069" s="1"/>
      <c r="TA1069" s="1"/>
      <c r="TB1069" s="1"/>
      <c r="TC1069" s="1"/>
      <c r="TD1069" s="1"/>
      <c r="TE1069" s="1"/>
      <c r="TF1069" s="1"/>
      <c r="TG1069" s="1"/>
      <c r="TH1069" s="1"/>
      <c r="TI1069" s="1"/>
      <c r="TJ1069" s="1"/>
      <c r="TK1069" s="1"/>
      <c r="TL1069" s="1"/>
      <c r="TM1069" s="1"/>
      <c r="TN1069" s="1"/>
      <c r="TO1069" s="1"/>
      <c r="TP1069" s="1"/>
      <c r="TQ1069" s="1"/>
      <c r="TR1069" s="1"/>
      <c r="TS1069" s="1"/>
      <c r="TT1069" s="1"/>
      <c r="TU1069" s="1"/>
      <c r="TV1069" s="1"/>
      <c r="TW1069" s="1"/>
      <c r="TX1069" s="1"/>
      <c r="TY1069" s="1"/>
      <c r="TZ1069" s="1"/>
      <c r="UA1069" s="1"/>
      <c r="UB1069" s="1"/>
      <c r="UC1069" s="1"/>
      <c r="UD1069" s="1"/>
      <c r="UE1069" s="1"/>
      <c r="UF1069" s="1"/>
      <c r="UG1069" s="1"/>
      <c r="UH1069" s="1"/>
      <c r="UI1069" s="1"/>
      <c r="UJ1069" s="1"/>
      <c r="UK1069" s="1"/>
      <c r="UL1069" s="1"/>
      <c r="UM1069" s="1"/>
      <c r="UN1069" s="1"/>
      <c r="UO1069" s="1"/>
      <c r="UP1069" s="1"/>
      <c r="UQ1069" s="1"/>
      <c r="UR1069" s="1"/>
      <c r="US1069" s="1"/>
      <c r="UT1069" s="1"/>
      <c r="UU1069" s="1"/>
      <c r="UV1069" s="1"/>
      <c r="UW1069" s="1"/>
      <c r="UX1069" s="1"/>
      <c r="UY1069" s="1"/>
      <c r="UZ1069" s="1"/>
      <c r="VA1069" s="1"/>
      <c r="VB1069" s="1"/>
      <c r="VC1069" s="1"/>
      <c r="VD1069" s="1"/>
      <c r="VE1069" s="1"/>
      <c r="VF1069" s="1"/>
    </row>
    <row r="1070" spans="329:578" ht="15" thickBot="1" x14ac:dyDescent="0.35">
      <c r="LQ1070" s="1"/>
      <c r="LR1070" s="125" t="s">
        <v>7</v>
      </c>
      <c r="LS1070" s="125"/>
      <c r="LT1070" s="125"/>
      <c r="LU1070" s="125"/>
      <c r="LV1070" s="125"/>
      <c r="LW1070" s="125"/>
      <c r="LX1070" s="125"/>
      <c r="LY1070" s="125"/>
      <c r="LZ1070" s="125"/>
      <c r="MA1070" s="125"/>
      <c r="MB1070" s="125"/>
      <c r="MC1070" s="125"/>
      <c r="MD1070" s="125"/>
      <c r="ME1070" s="125"/>
      <c r="MF1070" s="125"/>
      <c r="MG1070" s="1"/>
      <c r="PH1070" s="1"/>
      <c r="PJ1070" t="s">
        <v>8</v>
      </c>
      <c r="PL1070" s="2" t="s">
        <v>5</v>
      </c>
      <c r="PN1070" s="7" t="s">
        <v>6</v>
      </c>
      <c r="PP1070" t="s">
        <v>9</v>
      </c>
      <c r="PR1070" s="1"/>
      <c r="QB1070" s="1"/>
      <c r="QD1070" t="s">
        <v>8</v>
      </c>
      <c r="QF1070" s="2" t="s">
        <v>5</v>
      </c>
      <c r="QH1070" s="7" t="s">
        <v>6</v>
      </c>
      <c r="QJ1070" t="s">
        <v>9</v>
      </c>
      <c r="QL1070" s="1"/>
      <c r="QM1070" s="11" t="s">
        <v>10</v>
      </c>
      <c r="QN1070" s="11"/>
      <c r="QO1070" s="11"/>
      <c r="QP1070" s="1"/>
      <c r="VF1070" s="1"/>
    </row>
    <row r="1071" spans="329:578" x14ac:dyDescent="0.3">
      <c r="LQ1071" s="1"/>
      <c r="LR1071" s="125"/>
      <c r="LS1071" s="125"/>
      <c r="LT1071" s="125"/>
      <c r="LU1071" s="125"/>
      <c r="LV1071" s="125"/>
      <c r="LW1071" s="125"/>
      <c r="LX1071" s="125"/>
      <c r="LY1071" s="125"/>
      <c r="LZ1071" s="125"/>
      <c r="MA1071" s="125"/>
      <c r="MB1071" s="125"/>
      <c r="MC1071" s="125"/>
      <c r="MD1071" s="125"/>
      <c r="ME1071" s="125"/>
      <c r="MF1071" s="125"/>
      <c r="MG1071" s="1"/>
      <c r="PH1071" s="1"/>
      <c r="PJ1071" s="12">
        <v>-0.76882946574244304</v>
      </c>
      <c r="PL1071" s="4">
        <f t="array" ref="PL1071:PL1074">MMULT(PI1076:PK1079,PL1081:PL1083)+PJ1071:PJ1074</f>
        <v>-0.29421094868599557</v>
      </c>
      <c r="PN1071" s="8">
        <f t="array" ref="PN1071:PN1074">PN1065:PN1068</f>
        <v>0.20141794290641415</v>
      </c>
      <c r="PP1071" s="12">
        <f t="array" ref="PP1071:PP1074">PN1071:PN1074</f>
        <v>0.20141794290641415</v>
      </c>
      <c r="PR1071" s="1"/>
      <c r="QB1071" s="1"/>
      <c r="QD1071" s="12">
        <f t="array" ref="QD1071:QD1074">PJ1071:PJ1074</f>
        <v>-0.76882946574244304</v>
      </c>
      <c r="QF1071" s="4">
        <f t="array" ref="QF1071:QF1074">MMULT(QC1076:QE1079,QF1081:QF1083)+QD1071:QD1074</f>
        <v>-0.29643709957541287</v>
      </c>
      <c r="QH1071" s="8">
        <f t="array" ref="QH1071:QH1074">QH1065:QH1068</f>
        <v>0.20077730584066034</v>
      </c>
      <c r="QJ1071" s="12">
        <f t="array" ref="QJ1071:QJ1074">QH1071:QH1074</f>
        <v>0.20077730584066034</v>
      </c>
      <c r="QL1071" s="1"/>
      <c r="QM1071" s="15">
        <f t="array" ref="QM1071:QM1074">PP1071:PP1074+QJ1071:QJ1074</f>
        <v>0.40219524874707446</v>
      </c>
      <c r="QN1071" s="11"/>
      <c r="QO1071" s="11"/>
      <c r="QP1071" s="1"/>
      <c r="VF1071" s="1"/>
    </row>
    <row r="1072" spans="329:578" x14ac:dyDescent="0.3">
      <c r="LQ1072" s="1"/>
      <c r="LR1072" s="125"/>
      <c r="LS1072" s="125"/>
      <c r="LT1072" s="125"/>
      <c r="LU1072" s="125"/>
      <c r="LV1072" s="125"/>
      <c r="LW1072" s="125"/>
      <c r="LX1072" s="125"/>
      <c r="LY1072" s="125"/>
      <c r="LZ1072" s="125"/>
      <c r="MA1072" s="125"/>
      <c r="MB1072" s="125"/>
      <c r="MC1072" s="125"/>
      <c r="MD1072" s="125"/>
      <c r="ME1072" s="125"/>
      <c r="MF1072" s="125"/>
      <c r="MG1072" s="1"/>
      <c r="PH1072" s="1"/>
      <c r="PJ1072" s="13">
        <v>1.0883531923827081</v>
      </c>
      <c r="PL1072" s="5">
        <v>-0.68208590675257019</v>
      </c>
      <c r="PN1072" s="9">
        <v>0.1326427207051557</v>
      </c>
      <c r="PP1072" s="13">
        <v>0.1326427207051557</v>
      </c>
      <c r="PR1072" s="1"/>
      <c r="QB1072" s="1"/>
      <c r="QD1072" s="13">
        <v>1.0883531923827081</v>
      </c>
      <c r="QF1072" s="5">
        <v>-0.68219934003025484</v>
      </c>
      <c r="QH1072" s="9">
        <v>-0.31748589930485877</v>
      </c>
      <c r="QJ1072" s="13">
        <v>-0.31748589930485877</v>
      </c>
      <c r="QL1072" s="1"/>
      <c r="QM1072" s="16">
        <v>-0.18484317859970306</v>
      </c>
      <c r="QN1072" s="11"/>
      <c r="QO1072" s="11"/>
      <c r="QP1072" s="1"/>
      <c r="VF1072" s="1"/>
    </row>
    <row r="1073" spans="329:578" x14ac:dyDescent="0.3">
      <c r="LQ1073" s="1"/>
      <c r="LR1073" s="125"/>
      <c r="LS1073" s="125"/>
      <c r="LT1073" s="125"/>
      <c r="LU1073" s="125"/>
      <c r="LV1073" s="125"/>
      <c r="LW1073" s="125"/>
      <c r="LX1073" s="125"/>
      <c r="LY1073" s="125"/>
      <c r="LZ1073" s="125"/>
      <c r="MA1073" s="125"/>
      <c r="MB1073" s="125"/>
      <c r="MC1073" s="125"/>
      <c r="MD1073" s="125"/>
      <c r="ME1073" s="125"/>
      <c r="MF1073" s="125"/>
      <c r="MG1073" s="1"/>
      <c r="PH1073" s="1"/>
      <c r="PJ1073" s="13">
        <v>-0.86569279438923386</v>
      </c>
      <c r="PL1073" s="5">
        <v>-0.87812534275191068</v>
      </c>
      <c r="PN1073" s="9">
        <v>0.1068043872136093</v>
      </c>
      <c r="PP1073" s="13">
        <v>0.1068043872136093</v>
      </c>
      <c r="PR1073" s="1"/>
      <c r="QB1073" s="1"/>
      <c r="QD1073" s="13">
        <v>-0.86569279438923386</v>
      </c>
      <c r="QF1073" s="5">
        <v>-0.87144179209761319</v>
      </c>
      <c r="QH1073" s="9">
        <v>0.10751161524407959</v>
      </c>
      <c r="QJ1073" s="13">
        <v>0.10751161524407959</v>
      </c>
      <c r="QL1073" s="1"/>
      <c r="QM1073" s="16">
        <v>0.21431600245768889</v>
      </c>
      <c r="QN1073" s="11"/>
      <c r="QO1073" s="11"/>
      <c r="QP1073" s="1"/>
      <c r="VF1073" s="1"/>
    </row>
    <row r="1074" spans="329:578" ht="15" thickBot="1" x14ac:dyDescent="0.35">
      <c r="LQ1074" s="1"/>
      <c r="LR1074" s="125"/>
      <c r="LS1074" s="125"/>
      <c r="LT1074" s="125"/>
      <c r="LU1074" s="125"/>
      <c r="LV1074" s="125"/>
      <c r="LW1074" s="125"/>
      <c r="LX1074" s="125"/>
      <c r="LY1074" s="125"/>
      <c r="LZ1074" s="125"/>
      <c r="MA1074" s="125"/>
      <c r="MB1074" s="125"/>
      <c r="MC1074" s="125"/>
      <c r="MD1074" s="125"/>
      <c r="ME1074" s="125"/>
      <c r="MF1074" s="125"/>
      <c r="MG1074" s="1"/>
      <c r="PH1074" s="1"/>
      <c r="PJ1074" s="14">
        <v>-0.45329720350187902</v>
      </c>
      <c r="PL1074" s="6">
        <v>-2.5854934213485814</v>
      </c>
      <c r="PN1074" s="10">
        <v>-0.44086505082517918</v>
      </c>
      <c r="PP1074" s="14">
        <v>-0.44086505082517918</v>
      </c>
      <c r="PR1074" s="1"/>
      <c r="QB1074" s="1"/>
      <c r="QD1074" s="14">
        <v>-0.45329720350187902</v>
      </c>
      <c r="QF1074" s="6">
        <v>-2.5818573255753199</v>
      </c>
      <c r="QH1074" s="10">
        <v>9.1969782201188413E-3</v>
      </c>
      <c r="QJ1074" s="14">
        <v>9.1969782201188413E-3</v>
      </c>
      <c r="QL1074" s="1"/>
      <c r="QM1074" s="17">
        <v>-0.43166807260506035</v>
      </c>
      <c r="QN1074" s="11"/>
      <c r="QO1074" s="11"/>
      <c r="QP1074" s="1"/>
      <c r="VF1074" s="1"/>
    </row>
    <row r="1075" spans="329:578" ht="15" thickBot="1" x14ac:dyDescent="0.35">
      <c r="LQ1075" s="1"/>
      <c r="LR1075" s="125"/>
      <c r="LS1075" s="125"/>
      <c r="LT1075" s="125"/>
      <c r="LU1075" s="125"/>
      <c r="LV1075" s="125"/>
      <c r="LW1075" s="125"/>
      <c r="LX1075" s="125"/>
      <c r="LY1075" s="125"/>
      <c r="LZ1075" s="125"/>
      <c r="MA1075" s="125"/>
      <c r="MB1075" s="125"/>
      <c r="MC1075" s="125"/>
      <c r="MD1075" s="125"/>
      <c r="ME1075" s="125"/>
      <c r="MF1075" s="125"/>
      <c r="MG1075" s="1"/>
      <c r="PH1075" s="1"/>
      <c r="PI1075" t="s">
        <v>11</v>
      </c>
      <c r="PL1075" s="2"/>
      <c r="PN1075" s="7"/>
      <c r="PO1075" t="s">
        <v>12</v>
      </c>
      <c r="PR1075" s="1"/>
      <c r="QB1075" s="1"/>
      <c r="QC1075" t="s">
        <v>11</v>
      </c>
      <c r="QF1075" s="2"/>
      <c r="QH1075" s="7"/>
      <c r="QI1075" t="s">
        <v>12</v>
      </c>
      <c r="QL1075" s="1"/>
      <c r="QM1075" s="11" t="s">
        <v>13</v>
      </c>
      <c r="QN1075" s="11"/>
      <c r="QO1075" s="11"/>
      <c r="QP1075" s="1"/>
      <c r="VF1075" s="1"/>
    </row>
    <row r="1076" spans="329:578" x14ac:dyDescent="0.3">
      <c r="LQ1076" s="1"/>
      <c r="LR1076" s="125"/>
      <c r="LS1076" s="125"/>
      <c r="LT1076" s="125"/>
      <c r="LU1076" s="125"/>
      <c r="LV1076" s="125"/>
      <c r="LW1076" s="125"/>
      <c r="LX1076" s="125"/>
      <c r="LY1076" s="125"/>
      <c r="LZ1076" s="125"/>
      <c r="MA1076" s="125"/>
      <c r="MB1076" s="125"/>
      <c r="MC1076" s="125"/>
      <c r="MD1076" s="125"/>
      <c r="ME1076" s="125"/>
      <c r="MF1076" s="125"/>
      <c r="MG1076" s="1"/>
      <c r="PH1076" s="1"/>
      <c r="PI1076" s="18">
        <v>9.2096070486524531E-2</v>
      </c>
      <c r="PJ1076" s="19">
        <v>-0.54914886269594609</v>
      </c>
      <c r="PK1076" s="20">
        <v>0.39532432923749472</v>
      </c>
      <c r="PL1076" s="2"/>
      <c r="PN1076" s="7"/>
      <c r="PO1076" s="18">
        <f t="array" ref="PO1076:PQ1079">MMULT(PN1071:PN1074,TRANSPOSE(PL1081:PL1083))</f>
        <v>-0.20813566207627801</v>
      </c>
      <c r="PP1076" s="19">
        <v>-0.38102853624353722</v>
      </c>
      <c r="PQ1076" s="20">
        <v>-0.23898409070579424</v>
      </c>
      <c r="PR1076" s="1"/>
      <c r="QB1076" s="1"/>
      <c r="QC1076" s="18">
        <f t="array" ref="QC1076:QE1079">PI1076:PK1079</f>
        <v>9.2096070486524531E-2</v>
      </c>
      <c r="QD1076" s="19">
        <v>-0.54914886269594609</v>
      </c>
      <c r="QE1076" s="20">
        <v>0.39532432923749472</v>
      </c>
      <c r="QF1076" s="2"/>
      <c r="QH1076" s="7"/>
      <c r="QI1076" s="18">
        <f t="array" ref="QI1076:QK1079">MMULT(QH1071:QH1074,TRANSPOSE(QF1081:QF1083))</f>
        <v>-0.20660698205074393</v>
      </c>
      <c r="QJ1076" s="19">
        <v>-0.37962163652802655</v>
      </c>
      <c r="QK1076" s="20">
        <v>-0.23928563257397217</v>
      </c>
      <c r="QL1076" s="1"/>
      <c r="QM1076" s="26">
        <f t="array" ref="QM1076:QO1079">PO1076:PQ1079+QI1076:QK1079</f>
        <v>-0.41474264412702194</v>
      </c>
      <c r="QN1076" s="27">
        <v>-0.76065017277156377</v>
      </c>
      <c r="QO1076" s="28">
        <v>-0.47826972327976641</v>
      </c>
      <c r="QP1076" s="1"/>
      <c r="VF1076" s="1"/>
    </row>
    <row r="1077" spans="329:578" x14ac:dyDescent="0.3">
      <c r="LQ1077" s="1"/>
      <c r="LR1077" s="125"/>
      <c r="LS1077" s="125"/>
      <c r="LT1077" s="125"/>
      <c r="LU1077" s="125"/>
      <c r="LV1077" s="125"/>
      <c r="LW1077" s="125"/>
      <c r="LX1077" s="125"/>
      <c r="LY1077" s="125"/>
      <c r="LZ1077" s="125"/>
      <c r="MA1077" s="125"/>
      <c r="MB1077" s="125"/>
      <c r="MC1077" s="125"/>
      <c r="MD1077" s="125"/>
      <c r="ME1077" s="125"/>
      <c r="MF1077" s="125"/>
      <c r="MG1077" s="1"/>
      <c r="PH1077" s="1"/>
      <c r="PI1077" s="21">
        <v>0.38862683763790329</v>
      </c>
      <c r="PJ1077">
        <v>0.45835950491931199</v>
      </c>
      <c r="PK1077" s="22">
        <v>0.42288608294112467</v>
      </c>
      <c r="PL1077" s="2"/>
      <c r="PN1077" s="7"/>
      <c r="PO1077" s="21">
        <v>-0.13706663912456851</v>
      </c>
      <c r="PP1077">
        <v>-0.25092432672261361</v>
      </c>
      <c r="PQ1077" s="22">
        <v>-0.1573817085958075</v>
      </c>
      <c r="PR1077" s="1"/>
      <c r="QB1077" s="1"/>
      <c r="QC1077" s="21">
        <v>0.38862683763790329</v>
      </c>
      <c r="QD1077">
        <v>0.45835950491931199</v>
      </c>
      <c r="QE1077" s="22">
        <v>0.42288608294112467</v>
      </c>
      <c r="QF1077" s="2"/>
      <c r="QH1077" s="7"/>
      <c r="QI1077" s="21">
        <v>0.32670427180201428</v>
      </c>
      <c r="QJ1077">
        <v>0.60028954051377026</v>
      </c>
      <c r="QK1077" s="22">
        <v>0.37837849218262876</v>
      </c>
      <c r="QL1077" s="1"/>
      <c r="QM1077" s="29">
        <v>0.18963763267744577</v>
      </c>
      <c r="QN1077" s="11">
        <v>0.34936521379115665</v>
      </c>
      <c r="QO1077" s="30">
        <v>0.22099678358682126</v>
      </c>
      <c r="QP1077" s="1"/>
      <c r="VF1077" s="1"/>
    </row>
    <row r="1078" spans="329:578" x14ac:dyDescent="0.3">
      <c r="LQ1078" s="1"/>
      <c r="LR1078" s="125"/>
      <c r="LS1078" s="125"/>
      <c r="LT1078" s="125"/>
      <c r="LU1078" s="125"/>
      <c r="LV1078" s="125"/>
      <c r="LW1078" s="125"/>
      <c r="LX1078" s="125"/>
      <c r="LY1078" s="125"/>
      <c r="LZ1078" s="125"/>
      <c r="MA1078" s="125"/>
      <c r="MB1078" s="125"/>
      <c r="MC1078" s="125"/>
      <c r="MD1078" s="125"/>
      <c r="ME1078" s="125"/>
      <c r="MF1078" s="125"/>
      <c r="MG1078" s="1"/>
      <c r="PH1078" s="1"/>
      <c r="PI1078" s="21">
        <v>0.15371960291018852</v>
      </c>
      <c r="PJ1078">
        <v>0.57090113082454264</v>
      </c>
      <c r="PK1078" s="22">
        <v>-1.0336253534611803</v>
      </c>
      <c r="PL1078" s="2"/>
      <c r="PN1078" s="7"/>
      <c r="PO1078" s="21">
        <v>-0.1103665419504581</v>
      </c>
      <c r="PP1078">
        <v>-0.20204515415639052</v>
      </c>
      <c r="PQ1078" s="22">
        <v>-0.12672430764270876</v>
      </c>
      <c r="PR1078" s="1"/>
      <c r="QB1078" s="1"/>
      <c r="QC1078" s="21">
        <v>0.15371960291018852</v>
      </c>
      <c r="QD1078">
        <v>0.57090113082454264</v>
      </c>
      <c r="QE1078" s="22">
        <v>-1.0336253534611803</v>
      </c>
      <c r="QF1078" s="2"/>
      <c r="QH1078" s="7"/>
      <c r="QI1078" s="21">
        <v>-0.11063327236101229</v>
      </c>
      <c r="QJ1078">
        <v>-0.20327862829835644</v>
      </c>
      <c r="QK1078" s="22">
        <v>-0.12813193580327048</v>
      </c>
      <c r="QL1078" s="1"/>
      <c r="QM1078" s="29">
        <v>-0.22099981431147039</v>
      </c>
      <c r="QN1078" s="11">
        <v>-0.40532378245474698</v>
      </c>
      <c r="QO1078" s="30">
        <v>-0.25485624344597924</v>
      </c>
      <c r="QP1078" s="1"/>
      <c r="VF1078" s="1"/>
    </row>
    <row r="1079" spans="329:578" ht="15" thickBot="1" x14ac:dyDescent="0.35">
      <c r="LQ1079" s="1"/>
      <c r="LR1079" s="1"/>
      <c r="LS1079" s="1"/>
      <c r="LT1079" s="1"/>
      <c r="LU1079" s="1"/>
      <c r="LV1079" s="1"/>
      <c r="LW1079" s="1"/>
      <c r="LX1079" s="1"/>
      <c r="LY1079" s="1"/>
      <c r="LZ1079" s="1"/>
      <c r="MA1079" s="1"/>
      <c r="MB1079" s="1"/>
      <c r="MC1079" s="1"/>
      <c r="MD1079" s="1"/>
      <c r="ME1079" s="1"/>
      <c r="MF1079" s="1"/>
      <c r="MG1079" s="1"/>
      <c r="PH1079" s="1"/>
      <c r="PI1079" s="23">
        <v>0.96298418886344916</v>
      </c>
      <c r="PJ1079" s="24">
        <v>0.4836116626136529</v>
      </c>
      <c r="PK1079" s="25">
        <v>0.18729857834996452</v>
      </c>
      <c r="PL1079" s="2"/>
      <c r="PN1079" s="7"/>
      <c r="PO1079" s="23">
        <v>0.45556884315130464</v>
      </c>
      <c r="PP1079" s="24">
        <v>0.8339980171225414</v>
      </c>
      <c r="PQ1079" s="25">
        <v>0.52309010694431046</v>
      </c>
      <c r="PR1079" s="1"/>
      <c r="QB1079" s="1"/>
      <c r="QC1079" s="23">
        <v>0.96298418886344916</v>
      </c>
      <c r="QD1079" s="24">
        <v>0.4836116626136529</v>
      </c>
      <c r="QE1079" s="25">
        <v>0.18729857834996452</v>
      </c>
      <c r="QF1079" s="2"/>
      <c r="QH1079" s="7"/>
      <c r="QI1079" s="23">
        <v>-9.4640173902580879E-3</v>
      </c>
      <c r="QJ1079" s="24">
        <v>-1.7389275687387361E-2</v>
      </c>
      <c r="QK1079" s="25">
        <v>-1.0960923805386111E-2</v>
      </c>
      <c r="QL1079" s="1"/>
      <c r="QM1079" s="31">
        <v>0.44610482576104654</v>
      </c>
      <c r="QN1079" s="32">
        <v>0.81660874143515405</v>
      </c>
      <c r="QO1079" s="33">
        <v>0.5121291831389243</v>
      </c>
      <c r="QP1079" s="1"/>
      <c r="VF1079" s="1"/>
    </row>
    <row r="1080" spans="329:578" ht="15" thickBot="1" x14ac:dyDescent="0.35">
      <c r="LQ1080" s="1"/>
      <c r="PH1080" s="1"/>
      <c r="PL1080" s="2" t="s">
        <v>14</v>
      </c>
      <c r="PN1080" s="7" t="s">
        <v>15</v>
      </c>
      <c r="PR1080" s="1"/>
      <c r="QB1080" s="1"/>
      <c r="QF1080" s="2" t="s">
        <v>14</v>
      </c>
      <c r="QH1080" s="7" t="s">
        <v>15</v>
      </c>
      <c r="QL1080" s="1"/>
      <c r="QM1080" s="11"/>
      <c r="QN1080" s="11"/>
      <c r="QO1080" s="11"/>
      <c r="QP1080" s="1"/>
      <c r="VF1080" s="1"/>
    </row>
    <row r="1081" spans="329:578" x14ac:dyDescent="0.3">
      <c r="LQ1081" s="1"/>
      <c r="PH1081" s="1"/>
      <c r="PL1081" s="4">
        <f t="array" ref="PL1081:PL1083">PI1098:PI1100</f>
        <v>-1.0333521387068536</v>
      </c>
      <c r="PN1081" s="8">
        <f t="array" ref="PN1081:PN1083">MMULT(TRANSPOSE(PI1076:PK1079),PN1071:PN1074)</f>
        <v>-0.33802982322509423</v>
      </c>
      <c r="PR1081" s="1"/>
      <c r="QB1081" s="1"/>
      <c r="QF1081" s="4">
        <f t="array" ref="QF1081:QF1083">QC1098:QC1100</f>
        <v>-1.0290355336011436</v>
      </c>
      <c r="QH1081" s="8">
        <f t="array" ref="QH1081:QH1083">MMULT(TRANSPOSE(QC1076:QE1079),QH1071:QH1074)</f>
        <v>-7.9509552715828283E-2</v>
      </c>
      <c r="QL1081" s="1"/>
      <c r="QM1081" s="11"/>
      <c r="QN1081" s="11"/>
      <c r="QO1081" s="11"/>
      <c r="QP1081" s="1"/>
      <c r="VF1081" s="1"/>
    </row>
    <row r="1082" spans="329:578" x14ac:dyDescent="0.3">
      <c r="LQ1082" s="1"/>
      <c r="PH1082" s="1"/>
      <c r="PL1082" s="5">
        <v>-1.8917308495230558</v>
      </c>
      <c r="PN1082" s="9">
        <v>-0.20204311726059421</v>
      </c>
      <c r="PR1082" s="1"/>
      <c r="QB1082" s="1"/>
      <c r="QF1082" s="5">
        <v>-1.8907596898889536</v>
      </c>
      <c r="QH1082" s="9">
        <v>-0.18995304013412093</v>
      </c>
      <c r="QL1082" s="1"/>
      <c r="QM1082" s="11"/>
      <c r="QN1082" s="11"/>
      <c r="QO1082" s="11"/>
      <c r="QP1082" s="1"/>
      <c r="VF1082" s="1"/>
    </row>
    <row r="1083" spans="329:578" ht="15" thickBot="1" x14ac:dyDescent="0.35">
      <c r="LQ1083" s="1"/>
      <c r="PH1083" s="1"/>
      <c r="PL1083" s="6">
        <v>-1.1865084473473877</v>
      </c>
      <c r="PN1083" s="10">
        <v>-5.7250945983081516E-2</v>
      </c>
      <c r="PR1083" s="1"/>
      <c r="QB1083" s="1"/>
      <c r="QF1083" s="6">
        <v>-1.1917962120871997</v>
      </c>
      <c r="QH1083" s="10">
        <v>-0.16429236495060201</v>
      </c>
      <c r="QL1083" s="1"/>
      <c r="QM1083" s="11"/>
      <c r="QN1083" s="11"/>
      <c r="QO1083" s="11"/>
      <c r="QP1083" s="1"/>
      <c r="VF1083" s="1"/>
    </row>
    <row r="1084" spans="329:578" x14ac:dyDescent="0.3">
      <c r="LQ1084" s="1"/>
      <c r="LR1084" s="1"/>
      <c r="LS1084" s="1"/>
      <c r="LT1084" s="1"/>
      <c r="LU1084" s="1"/>
      <c r="LV1084" s="1"/>
      <c r="LW1084" s="1"/>
      <c r="LX1084" s="1"/>
      <c r="LY1084" s="1"/>
      <c r="LZ1084" s="1"/>
      <c r="MA1084" s="1"/>
      <c r="MB1084" s="1"/>
      <c r="MC1084" s="1"/>
      <c r="MD1084" s="1"/>
      <c r="ME1084" s="1"/>
      <c r="MF1084" s="1"/>
      <c r="MG1084" s="1"/>
      <c r="MH1084" s="1"/>
      <c r="MI1084" s="1"/>
      <c r="MJ1084" s="1"/>
      <c r="MK1084" s="1"/>
      <c r="ML1084" s="1"/>
      <c r="MM1084" s="1"/>
      <c r="MN1084" s="1"/>
      <c r="MO1084" s="1"/>
      <c r="MP1084" s="1"/>
      <c r="MQ1084" s="1"/>
      <c r="MR1084" s="1"/>
      <c r="MS1084" s="1"/>
      <c r="MT1084" s="1"/>
      <c r="MU1084" s="1"/>
      <c r="MV1084" s="1"/>
      <c r="MW1084" s="1"/>
      <c r="MX1084" s="1"/>
      <c r="MY1084" s="1"/>
      <c r="MZ1084" s="1"/>
      <c r="NA1084" s="1"/>
      <c r="NB1084" s="1"/>
      <c r="NC1084" s="1"/>
      <c r="ND1084" s="1"/>
      <c r="NE1084" s="1"/>
      <c r="NF1084" s="1"/>
      <c r="NG1084" s="1"/>
      <c r="NH1084" s="1"/>
      <c r="NI1084" s="1"/>
      <c r="NJ1084" s="1"/>
      <c r="NK1084" s="1"/>
      <c r="NL1084" s="1"/>
      <c r="NM1084" s="1"/>
      <c r="NN1084" s="1"/>
      <c r="NO1084" s="1"/>
      <c r="NP1084" s="1"/>
      <c r="NQ1084" s="1"/>
      <c r="NR1084" s="1"/>
      <c r="NS1084" s="1"/>
      <c r="NT1084" s="1"/>
      <c r="NU1084" s="1"/>
      <c r="NV1084" s="1"/>
      <c r="NW1084" s="1"/>
      <c r="NX1084" s="1"/>
      <c r="NY1084" s="1"/>
      <c r="NZ1084" s="1"/>
      <c r="OA1084" s="1"/>
      <c r="OB1084" s="1"/>
      <c r="OC1084" s="1"/>
      <c r="OD1084" s="1"/>
      <c r="OE1084" s="1"/>
      <c r="OF1084" s="1"/>
      <c r="OG1084" s="1"/>
      <c r="OH1084" s="1"/>
      <c r="OI1084" s="1"/>
      <c r="OJ1084" s="1"/>
      <c r="OK1084" s="1"/>
      <c r="OL1084" s="1"/>
      <c r="OM1084" s="1"/>
      <c r="ON1084" s="1"/>
      <c r="OO1084" s="1"/>
      <c r="OP1084" s="1"/>
      <c r="OQ1084" s="1"/>
      <c r="OR1084" s="1"/>
      <c r="OS1084" s="1"/>
      <c r="OT1084" s="1"/>
      <c r="OU1084" s="1"/>
      <c r="OV1084" s="1"/>
      <c r="OW1084" s="1"/>
      <c r="OX1084" s="1"/>
      <c r="OY1084" s="1"/>
      <c r="OZ1084" s="1"/>
      <c r="PA1084" s="1"/>
      <c r="PB1084" s="1"/>
      <c r="PC1084" s="1"/>
      <c r="PD1084" s="1"/>
      <c r="PE1084" s="1"/>
      <c r="PF1084" s="1"/>
      <c r="PG1084" s="1"/>
      <c r="PH1084" s="1"/>
      <c r="PI1084" s="1"/>
      <c r="PJ1084" s="1"/>
      <c r="PK1084" s="1"/>
      <c r="PL1084" s="2"/>
      <c r="PM1084" s="1"/>
      <c r="PN1084" s="7"/>
      <c r="PO1084" s="1"/>
      <c r="PP1084" s="1"/>
      <c r="PQ1084" s="1"/>
      <c r="PR1084" s="1"/>
      <c r="PS1084" s="1"/>
      <c r="PT1084" s="1"/>
      <c r="PU1084" s="1"/>
      <c r="PV1084" s="1"/>
      <c r="PW1084" s="1"/>
      <c r="PX1084" s="1"/>
      <c r="PY1084" s="1"/>
      <c r="PZ1084" s="1"/>
      <c r="QA1084" s="1"/>
      <c r="QB1084" s="1"/>
      <c r="QC1084" s="1"/>
      <c r="QD1084" s="1"/>
      <c r="QE1084" s="1"/>
      <c r="QF1084" s="2"/>
      <c r="QG1084" s="1"/>
      <c r="QH1084" s="7"/>
      <c r="QI1084" s="1"/>
      <c r="QJ1084" s="1"/>
      <c r="QK1084" s="1"/>
      <c r="QL1084" s="1"/>
      <c r="QM1084" s="1"/>
      <c r="QN1084" s="1"/>
      <c r="QO1084" s="1"/>
      <c r="QP1084" s="1"/>
      <c r="QQ1084" s="1"/>
      <c r="QR1084" s="1"/>
      <c r="QS1084" s="1"/>
      <c r="QT1084" s="1"/>
      <c r="QU1084" s="1"/>
      <c r="QV1084" s="1"/>
      <c r="QW1084" s="1"/>
      <c r="QX1084" s="1"/>
      <c r="QY1084" s="1"/>
      <c r="QZ1084" s="1"/>
      <c r="RA1084" s="1"/>
      <c r="RB1084" s="1"/>
      <c r="RC1084" s="1"/>
      <c r="RD1084" s="1"/>
      <c r="RE1084" s="1"/>
      <c r="RF1084" s="1"/>
      <c r="RG1084" s="1"/>
      <c r="RH1084" s="1"/>
      <c r="RI1084" s="1"/>
      <c r="RJ1084" s="1"/>
      <c r="RK1084" s="1"/>
      <c r="RL1084" s="1"/>
      <c r="RM1084" s="1"/>
      <c r="RN1084" s="1"/>
      <c r="RO1084" s="1"/>
      <c r="RP1084" s="1"/>
      <c r="RQ1084" s="1"/>
      <c r="RR1084" s="1"/>
      <c r="RS1084" s="1"/>
      <c r="RT1084" s="1"/>
      <c r="RU1084" s="1"/>
      <c r="RV1084" s="1"/>
      <c r="RW1084" s="1"/>
      <c r="RX1084" s="1"/>
      <c r="RY1084" s="1"/>
      <c r="RZ1084" s="1"/>
      <c r="SA1084" s="1"/>
      <c r="SB1084" s="1"/>
      <c r="SC1084" s="1"/>
      <c r="SD1084" s="1"/>
      <c r="SE1084" s="1"/>
      <c r="SF1084" s="1"/>
      <c r="SG1084" s="1"/>
      <c r="SH1084" s="1"/>
      <c r="SI1084" s="1"/>
      <c r="SJ1084" s="1"/>
      <c r="SK1084" s="1"/>
      <c r="SL1084" s="1"/>
      <c r="SM1084" s="1"/>
      <c r="SN1084" s="1"/>
      <c r="SO1084" s="1"/>
      <c r="SP1084" s="1"/>
      <c r="SQ1084" s="1"/>
      <c r="SR1084" s="1"/>
      <c r="SS1084" s="1"/>
      <c r="ST1084" s="1"/>
      <c r="SU1084" s="1"/>
      <c r="SV1084" s="1"/>
      <c r="SW1084" s="1"/>
      <c r="SX1084" s="1"/>
      <c r="SY1084" s="1"/>
      <c r="SZ1084" s="1"/>
      <c r="TA1084" s="1"/>
      <c r="TB1084" s="1"/>
      <c r="TC1084" s="1"/>
      <c r="TD1084" s="1"/>
      <c r="TE1084" s="1"/>
      <c r="TF1084" s="1"/>
      <c r="TG1084" s="1"/>
      <c r="TH1084" s="1"/>
      <c r="TI1084" s="1"/>
      <c r="TJ1084" s="1"/>
      <c r="TK1084" s="1"/>
      <c r="TL1084" s="1"/>
      <c r="TM1084" s="1"/>
      <c r="TN1084" s="1"/>
      <c r="TO1084" s="1"/>
      <c r="TP1084" s="1"/>
      <c r="TQ1084" s="1"/>
      <c r="TR1084" s="1"/>
      <c r="TS1084" s="1"/>
      <c r="TT1084" s="1"/>
      <c r="TU1084" s="1"/>
      <c r="TV1084" s="1"/>
      <c r="TW1084" s="1"/>
      <c r="TX1084" s="1"/>
      <c r="TY1084" s="1"/>
      <c r="TZ1084" s="1"/>
      <c r="UA1084" s="1"/>
      <c r="UB1084" s="1"/>
      <c r="UC1084" s="1"/>
      <c r="UD1084" s="1"/>
      <c r="UE1084" s="1"/>
      <c r="UF1084" s="1"/>
      <c r="UG1084" s="1"/>
      <c r="UH1084" s="1"/>
      <c r="UI1084" s="1"/>
      <c r="UJ1084" s="1"/>
      <c r="UK1084" s="1"/>
      <c r="UL1084" s="1"/>
      <c r="UM1084" s="1"/>
      <c r="UN1084" s="1"/>
      <c r="UO1084" s="1"/>
      <c r="UP1084" s="1"/>
      <c r="UQ1084" s="1"/>
      <c r="UR1084" s="1"/>
      <c r="US1084" s="1"/>
      <c r="UT1084" s="1"/>
      <c r="UU1084" s="1"/>
      <c r="UV1084" s="1"/>
      <c r="UW1084" s="1"/>
      <c r="UX1084" s="1"/>
      <c r="UY1084" s="1"/>
      <c r="UZ1084" s="1"/>
      <c r="VA1084" s="1"/>
      <c r="VB1084" s="1"/>
      <c r="VC1084" s="1"/>
      <c r="VD1084" s="1"/>
      <c r="VE1084" s="1"/>
      <c r="VF1084" s="1"/>
    </row>
    <row r="1085" spans="329:578" x14ac:dyDescent="0.3">
      <c r="PL1085" s="34"/>
      <c r="PN1085" s="35"/>
      <c r="QF1085" s="36"/>
      <c r="QH1085" s="37"/>
    </row>
    <row r="1086" spans="329:578" x14ac:dyDescent="0.3">
      <c r="PL1086" s="34"/>
      <c r="PN1086" s="35"/>
      <c r="QF1086" s="36"/>
      <c r="QH1086" s="37"/>
    </row>
    <row r="1087" spans="329:578" x14ac:dyDescent="0.3">
      <c r="PL1087" s="34"/>
      <c r="PN1087" s="35"/>
      <c r="QF1087" s="36"/>
      <c r="QH1087" s="37"/>
    </row>
    <row r="1088" spans="329:578" x14ac:dyDescent="0.3">
      <c r="PL1088" s="34"/>
      <c r="PN1088" s="35"/>
      <c r="QF1088" s="36"/>
      <c r="QH1088" s="37"/>
    </row>
    <row r="1089" spans="308:592" x14ac:dyDescent="0.3">
      <c r="PI1089" s="34"/>
      <c r="PJ1089" s="34"/>
      <c r="PK1089" s="34"/>
      <c r="PL1089" s="34"/>
      <c r="PN1089" s="35"/>
      <c r="PO1089" s="35"/>
      <c r="PP1089" s="35"/>
      <c r="PQ1089" s="35"/>
      <c r="QC1089" s="36"/>
      <c r="QD1089" s="36"/>
      <c r="QE1089" s="36"/>
      <c r="QF1089" s="36"/>
      <c r="QH1089" s="37"/>
      <c r="QI1089" s="37"/>
      <c r="QJ1089" s="37"/>
      <c r="QK1089" s="37"/>
    </row>
    <row r="1090" spans="308:592" x14ac:dyDescent="0.3">
      <c r="PI1090" s="34"/>
      <c r="PJ1090" s="34"/>
      <c r="PK1090" s="34"/>
      <c r="PL1090" s="34"/>
      <c r="PN1090" s="35"/>
      <c r="PO1090" s="35"/>
      <c r="PP1090" s="35"/>
      <c r="PQ1090" s="35"/>
      <c r="QC1090" s="36"/>
      <c r="QD1090" s="36"/>
      <c r="QE1090" s="36"/>
      <c r="QF1090" s="36"/>
      <c r="QH1090" s="37"/>
      <c r="QI1090" s="37"/>
      <c r="QJ1090" s="37"/>
      <c r="QK1090" s="37"/>
    </row>
    <row r="1091" spans="308:592" x14ac:dyDescent="0.3">
      <c r="KV1091" s="1"/>
      <c r="KW1091" s="1"/>
      <c r="KX1091" s="1"/>
      <c r="KY1091" s="1"/>
      <c r="KZ1091" s="1"/>
      <c r="LA1091" s="1"/>
      <c r="LB1091" s="1"/>
      <c r="LC1091" s="1"/>
      <c r="LD1091" s="1"/>
      <c r="LE1091" s="1"/>
      <c r="LF1091" s="1"/>
      <c r="LG1091" s="1"/>
      <c r="LH1091" s="1"/>
      <c r="LI1091" s="1"/>
      <c r="LJ1091" s="1"/>
      <c r="LK1091" s="1"/>
      <c r="LL1091" s="1"/>
      <c r="LM1091" s="1"/>
      <c r="LN1091" s="1"/>
      <c r="LO1091" s="1"/>
      <c r="LP1091" s="1"/>
      <c r="LQ1091" s="1"/>
      <c r="LR1091" s="1"/>
      <c r="LS1091" s="1"/>
      <c r="LT1091" s="1"/>
      <c r="LU1091" s="1"/>
      <c r="LV1091" s="1"/>
      <c r="LW1091" s="1"/>
      <c r="LX1091" s="1"/>
      <c r="LY1091" s="1"/>
      <c r="LZ1091" s="1"/>
      <c r="MA1091" s="1"/>
      <c r="MB1091" s="1"/>
      <c r="MC1091" s="1"/>
      <c r="MD1091" s="1"/>
      <c r="ME1091" s="1"/>
      <c r="MF1091" s="1"/>
      <c r="MG1091" s="1"/>
      <c r="MH1091" s="1"/>
      <c r="MI1091" s="1"/>
      <c r="MJ1091" s="1"/>
      <c r="MK1091" s="1"/>
      <c r="ML1091" s="1"/>
      <c r="MM1091" s="1"/>
      <c r="MN1091" s="1"/>
      <c r="MO1091" s="1"/>
      <c r="MP1091" s="1"/>
      <c r="MQ1091" s="1"/>
      <c r="MR1091" s="1"/>
      <c r="MS1091" s="1"/>
      <c r="MT1091" s="1"/>
      <c r="MU1091" s="1"/>
      <c r="MV1091" s="1"/>
      <c r="MW1091" s="1"/>
      <c r="MX1091" s="1"/>
      <c r="MY1091" s="1"/>
      <c r="MZ1091" s="1"/>
      <c r="NA1091" s="1"/>
      <c r="NB1091" s="1"/>
      <c r="NC1091" s="1"/>
      <c r="ND1091" s="1"/>
      <c r="NE1091" s="1"/>
      <c r="NF1091" s="1"/>
      <c r="NG1091" s="1"/>
      <c r="NH1091" s="1"/>
      <c r="NI1091" s="1"/>
      <c r="NJ1091" s="1"/>
      <c r="NK1091" s="1"/>
      <c r="NL1091" s="1"/>
      <c r="NM1091" s="1"/>
      <c r="NN1091" s="1"/>
      <c r="NO1091" s="1"/>
      <c r="NP1091" s="1"/>
      <c r="NQ1091" s="1"/>
      <c r="NR1091" s="1"/>
      <c r="NS1091" s="1"/>
      <c r="NT1091" s="1"/>
      <c r="NU1091" s="1"/>
      <c r="NV1091" s="1"/>
      <c r="NW1091" s="1"/>
      <c r="NX1091" s="1"/>
      <c r="NY1091" s="1"/>
      <c r="NZ1091" s="1"/>
      <c r="OA1091" s="1"/>
      <c r="OB1091" s="1"/>
      <c r="OC1091" s="1"/>
      <c r="OD1091" s="1"/>
      <c r="OE1091" s="1"/>
      <c r="OF1091" s="1"/>
      <c r="OG1091" s="1"/>
      <c r="OH1091" s="1"/>
      <c r="OI1091" s="1"/>
      <c r="OJ1091" s="1"/>
      <c r="OK1091" s="1"/>
      <c r="OL1091" s="1"/>
      <c r="OM1091" s="1"/>
      <c r="ON1091" s="1"/>
      <c r="OO1091" s="1"/>
      <c r="OP1091" s="1"/>
      <c r="OQ1091" s="1"/>
      <c r="OR1091" s="1"/>
      <c r="OS1091" s="1"/>
      <c r="OT1091" s="1"/>
      <c r="OU1091" s="1"/>
      <c r="OV1091" s="1"/>
      <c r="OW1091" s="1"/>
      <c r="OX1091" s="1"/>
      <c r="OY1091" s="1"/>
      <c r="OZ1091" s="1"/>
      <c r="PA1091" s="1"/>
      <c r="PB1091" s="1"/>
      <c r="PC1091" s="1"/>
      <c r="PD1091" s="1"/>
      <c r="PE1091" s="1"/>
      <c r="PF1091" s="1"/>
      <c r="PG1091" s="1"/>
      <c r="PH1091" s="1"/>
      <c r="PI1091" s="34"/>
      <c r="PJ1091" s="1"/>
      <c r="PK1091" s="1"/>
      <c r="PL1091" s="1"/>
      <c r="PM1091" s="1"/>
      <c r="PN1091" s="1"/>
      <c r="PO1091" s="1"/>
      <c r="PP1091" s="1"/>
      <c r="PQ1091" s="35"/>
      <c r="PR1091" s="1"/>
      <c r="PS1091" s="1"/>
      <c r="PT1091" s="1"/>
      <c r="PU1091" s="1"/>
      <c r="PV1091" s="1"/>
      <c r="PW1091" s="1"/>
      <c r="PX1091" s="1"/>
      <c r="PY1091" s="1"/>
      <c r="PZ1091" s="1"/>
      <c r="QA1091" s="1"/>
      <c r="QB1091" s="1"/>
      <c r="QC1091" s="36"/>
      <c r="QD1091" s="1"/>
      <c r="QE1091" s="1"/>
      <c r="QF1091" s="1"/>
      <c r="QG1091" s="1"/>
      <c r="QH1091" s="1"/>
      <c r="QI1091" s="1"/>
      <c r="QJ1091" s="1"/>
      <c r="QK1091" s="37"/>
      <c r="QL1091" s="1"/>
      <c r="QM1091" s="1"/>
      <c r="QN1091" s="1"/>
      <c r="QO1091" s="1"/>
      <c r="QP1091" s="1"/>
      <c r="QQ1091" s="1"/>
      <c r="QR1091" s="1"/>
      <c r="QS1091" s="1"/>
      <c r="QT1091" s="1"/>
      <c r="QU1091" s="1"/>
      <c r="QV1091" s="1"/>
      <c r="QW1091" s="1"/>
      <c r="QX1091" s="1"/>
      <c r="QY1091" s="1"/>
      <c r="QZ1091" s="1"/>
      <c r="RA1091" s="1"/>
      <c r="RB1091" s="1"/>
      <c r="RC1091" s="1"/>
      <c r="RD1091" s="1"/>
      <c r="RE1091" s="1"/>
      <c r="RF1091" s="1"/>
      <c r="RG1091" s="1"/>
      <c r="RH1091" s="1"/>
      <c r="RI1091" s="1"/>
      <c r="RJ1091" s="1"/>
      <c r="RK1091" s="1"/>
      <c r="RL1091" s="1"/>
      <c r="RM1091" s="1"/>
      <c r="RN1091" s="1"/>
      <c r="RO1091" s="1"/>
      <c r="RP1091" s="1"/>
      <c r="RQ1091" s="1"/>
      <c r="RR1091" s="1"/>
      <c r="RS1091" s="1"/>
      <c r="RT1091" s="1"/>
      <c r="RU1091" s="1"/>
      <c r="RV1091" s="1"/>
      <c r="RW1091" s="1"/>
      <c r="RX1091" s="1"/>
      <c r="RY1091" s="1"/>
      <c r="RZ1091" s="1"/>
      <c r="SA1091" s="1"/>
      <c r="SB1091" s="1"/>
      <c r="SC1091" s="1"/>
      <c r="SD1091" s="1"/>
      <c r="SE1091" s="1"/>
      <c r="SF1091" s="1"/>
      <c r="SG1091" s="1"/>
      <c r="SH1091" s="1"/>
      <c r="SI1091" s="1"/>
      <c r="SJ1091" s="1"/>
      <c r="SK1091" s="1"/>
      <c r="SL1091" s="1"/>
      <c r="SM1091" s="1"/>
      <c r="SN1091" s="1"/>
      <c r="SO1091" s="1"/>
      <c r="SP1091" s="1"/>
      <c r="SQ1091" s="1"/>
      <c r="SR1091" s="1"/>
      <c r="SS1091" s="1"/>
      <c r="ST1091" s="1"/>
      <c r="SU1091" s="1"/>
      <c r="SV1091" s="1"/>
      <c r="SW1091" s="1"/>
      <c r="SX1091" s="1"/>
      <c r="SY1091" s="1"/>
      <c r="SZ1091" s="1"/>
      <c r="TA1091" s="1"/>
      <c r="TB1091" s="1"/>
      <c r="TC1091" s="1"/>
      <c r="TD1091" s="1"/>
      <c r="TE1091" s="1"/>
      <c r="TF1091" s="1"/>
      <c r="TG1091" s="1"/>
      <c r="TH1091" s="1"/>
      <c r="TI1091" s="1"/>
      <c r="TJ1091" s="1"/>
      <c r="TK1091" s="1"/>
      <c r="TL1091" s="1"/>
      <c r="TM1091" s="1"/>
      <c r="TN1091" s="1"/>
      <c r="TO1091" s="1"/>
      <c r="TP1091" s="1"/>
      <c r="TQ1091" s="1"/>
      <c r="TR1091" s="1"/>
      <c r="TS1091" s="1"/>
      <c r="TT1091" s="1"/>
      <c r="TU1091" s="1"/>
      <c r="TV1091" s="1"/>
      <c r="TW1091" s="1"/>
      <c r="TX1091" s="1"/>
      <c r="TY1091" s="1"/>
      <c r="TZ1091" s="1"/>
      <c r="UA1091" s="1"/>
      <c r="UB1091" s="1"/>
      <c r="UC1091" s="1"/>
      <c r="UD1091" s="1"/>
      <c r="UE1091" s="1"/>
      <c r="UF1091" s="1"/>
      <c r="UG1091" s="1"/>
      <c r="UH1091" s="1"/>
      <c r="UI1091" s="1"/>
      <c r="UJ1091" s="1"/>
      <c r="UK1091" s="1"/>
      <c r="UL1091" s="1"/>
      <c r="UM1091" s="1"/>
      <c r="UN1091" s="1"/>
      <c r="UO1091" s="1"/>
      <c r="UP1091" s="1"/>
      <c r="UQ1091" s="1"/>
      <c r="UR1091" s="1"/>
      <c r="US1091" s="1"/>
      <c r="UT1091" s="1"/>
      <c r="UU1091" s="1"/>
      <c r="UV1091" s="1"/>
      <c r="UW1091" s="1"/>
      <c r="UX1091" s="1"/>
      <c r="UY1091" s="1"/>
      <c r="UZ1091" s="1"/>
      <c r="VA1091" s="1"/>
      <c r="VB1091" s="1"/>
      <c r="VC1091" s="1"/>
      <c r="VD1091" s="1"/>
      <c r="VE1091" s="1"/>
      <c r="VF1091" s="1"/>
      <c r="VG1091" s="1"/>
      <c r="VH1091" s="1"/>
      <c r="VI1091" s="1"/>
      <c r="VJ1091" s="1"/>
      <c r="VK1091" s="1"/>
      <c r="VL1091" s="1"/>
      <c r="VM1091" s="1"/>
      <c r="VN1091" s="1"/>
      <c r="VO1091" s="1"/>
      <c r="VP1091" s="1"/>
      <c r="VQ1091" s="1"/>
      <c r="VR1091" s="1"/>
      <c r="VS1091" s="1"/>
      <c r="VT1091" s="1"/>
    </row>
    <row r="1092" spans="308:592" x14ac:dyDescent="0.3">
      <c r="KV1092" s="1"/>
      <c r="KW1092" s="127" t="s">
        <v>210</v>
      </c>
      <c r="KX1092" s="127"/>
      <c r="KY1092" s="127"/>
      <c r="KZ1092" s="127"/>
      <c r="LA1092" s="127"/>
      <c r="LB1092" s="127"/>
      <c r="LC1092" s="127"/>
      <c r="LD1092" s="127"/>
      <c r="LE1092" s="127"/>
      <c r="LF1092" s="127"/>
      <c r="LG1092" s="127"/>
      <c r="LH1092" s="127"/>
      <c r="LI1092" s="127"/>
      <c r="LJ1092" s="127"/>
      <c r="LK1092" s="127"/>
      <c r="LL1092" s="127"/>
      <c r="LM1092" s="127"/>
      <c r="LN1092" s="1"/>
      <c r="PI1092" s="34"/>
      <c r="PQ1092" s="35"/>
      <c r="QC1092" s="36"/>
      <c r="QK1092" s="37"/>
      <c r="VT1092" s="1"/>
    </row>
    <row r="1093" spans="308:592" x14ac:dyDescent="0.3">
      <c r="KV1093" s="1"/>
      <c r="KW1093" s="127"/>
      <c r="KX1093" s="127"/>
      <c r="KY1093" s="127"/>
      <c r="KZ1093" s="127"/>
      <c r="LA1093" s="127"/>
      <c r="LB1093" s="127"/>
      <c r="LC1093" s="127"/>
      <c r="LD1093" s="127"/>
      <c r="LE1093" s="127"/>
      <c r="LF1093" s="127"/>
      <c r="LG1093" s="127"/>
      <c r="LH1093" s="127"/>
      <c r="LI1093" s="127"/>
      <c r="LJ1093" s="127"/>
      <c r="LK1093" s="127"/>
      <c r="LL1093" s="127"/>
      <c r="LM1093" s="127"/>
      <c r="LN1093" s="1"/>
      <c r="PI1093" s="34"/>
      <c r="PQ1093" s="35"/>
      <c r="QC1093" s="36"/>
      <c r="QK1093" s="37"/>
      <c r="VT1093" s="1"/>
    </row>
    <row r="1094" spans="308:592" x14ac:dyDescent="0.3">
      <c r="KV1094" s="1"/>
      <c r="KW1094" s="127"/>
      <c r="KX1094" s="127"/>
      <c r="KY1094" s="127"/>
      <c r="KZ1094" s="127"/>
      <c r="LA1094" s="127"/>
      <c r="LB1094" s="127"/>
      <c r="LC1094" s="127"/>
      <c r="LD1094" s="127"/>
      <c r="LE1094" s="127"/>
      <c r="LF1094" s="127"/>
      <c r="LG1094" s="127"/>
      <c r="LH1094" s="127"/>
      <c r="LI1094" s="127"/>
      <c r="LJ1094" s="127"/>
      <c r="LK1094" s="127"/>
      <c r="LL1094" s="127"/>
      <c r="LM1094" s="127"/>
      <c r="LN1094" s="1"/>
      <c r="PI1094" s="34"/>
      <c r="PQ1094" s="35"/>
      <c r="QC1094" s="36"/>
      <c r="QK1094" s="37"/>
      <c r="VT1094" s="1"/>
    </row>
    <row r="1095" spans="308:592" x14ac:dyDescent="0.3">
      <c r="KV1095" s="1"/>
      <c r="KW1095" s="127"/>
      <c r="KX1095" s="127"/>
      <c r="KY1095" s="127"/>
      <c r="KZ1095" s="127"/>
      <c r="LA1095" s="127"/>
      <c r="LB1095" s="127"/>
      <c r="LC1095" s="127"/>
      <c r="LD1095" s="127"/>
      <c r="LE1095" s="127"/>
      <c r="LF1095" s="127"/>
      <c r="LG1095" s="127"/>
      <c r="LH1095" s="127"/>
      <c r="LI1095" s="127"/>
      <c r="LJ1095" s="127"/>
      <c r="LK1095" s="127"/>
      <c r="LL1095" s="127"/>
      <c r="LM1095" s="127"/>
      <c r="LN1095" s="1"/>
      <c r="PI1095" s="34"/>
      <c r="PQ1095" s="35"/>
      <c r="QC1095" s="36"/>
      <c r="QK1095" s="37"/>
      <c r="VT1095" s="1"/>
    </row>
    <row r="1096" spans="308:592" x14ac:dyDescent="0.3">
      <c r="KV1096" s="1"/>
      <c r="KW1096" s="127"/>
      <c r="KX1096" s="127"/>
      <c r="KY1096" s="127"/>
      <c r="KZ1096" s="127"/>
      <c r="LA1096" s="127"/>
      <c r="LB1096" s="127"/>
      <c r="LC1096" s="127"/>
      <c r="LD1096" s="127"/>
      <c r="LE1096" s="127"/>
      <c r="LF1096" s="127"/>
      <c r="LG1096" s="127"/>
      <c r="LH1096" s="127"/>
      <c r="LI1096" s="127"/>
      <c r="LJ1096" s="127"/>
      <c r="LK1096" s="127"/>
      <c r="LL1096" s="127"/>
      <c r="LM1096" s="127"/>
      <c r="LN1096" s="1"/>
      <c r="LQ1096" s="1"/>
      <c r="LR1096" s="1"/>
      <c r="LS1096" s="1"/>
      <c r="LT1096" s="1"/>
      <c r="LU1096" s="1"/>
      <c r="LV1096" s="1"/>
      <c r="LW1096" s="1"/>
      <c r="LX1096" s="1"/>
      <c r="LY1096" s="1"/>
      <c r="LZ1096" s="1"/>
      <c r="MA1096" s="1"/>
      <c r="MB1096" s="1"/>
      <c r="MC1096" s="1"/>
      <c r="MD1096" s="1"/>
      <c r="ME1096" s="1"/>
      <c r="MF1096" s="1"/>
      <c r="MG1096" s="1"/>
      <c r="MH1096" s="1"/>
      <c r="MI1096" s="1"/>
      <c r="MJ1096" s="1"/>
      <c r="MK1096" s="1"/>
      <c r="ML1096" s="1"/>
      <c r="MM1096" s="1"/>
      <c r="MN1096" s="1"/>
      <c r="MO1096" s="1"/>
      <c r="MP1096" s="1"/>
      <c r="MQ1096" s="1"/>
      <c r="MR1096" s="1"/>
      <c r="MS1096" s="1"/>
      <c r="MT1096" s="1"/>
      <c r="MU1096" s="1"/>
      <c r="MV1096" s="1"/>
      <c r="MW1096" s="1"/>
      <c r="MX1096" s="1"/>
      <c r="MY1096" s="1"/>
      <c r="MZ1096" s="1"/>
      <c r="NA1096" s="1"/>
      <c r="NB1096" s="1"/>
      <c r="NC1096" s="1"/>
      <c r="ND1096" s="1"/>
      <c r="NE1096" s="1"/>
      <c r="NF1096" s="1"/>
      <c r="NG1096" s="1"/>
      <c r="NH1096" s="1"/>
      <c r="NI1096" s="1"/>
      <c r="NJ1096" s="1"/>
      <c r="NK1096" s="1"/>
      <c r="NL1096" s="1"/>
      <c r="NM1096" s="1"/>
      <c r="NN1096" s="1"/>
      <c r="NO1096" s="1"/>
      <c r="NP1096" s="1"/>
      <c r="NQ1096" s="1"/>
      <c r="NR1096" s="1"/>
      <c r="NS1096" s="1"/>
      <c r="NT1096" s="1"/>
      <c r="NU1096" s="1"/>
      <c r="NV1096" s="1"/>
      <c r="NW1096" s="1"/>
      <c r="NX1096" s="1"/>
      <c r="NY1096" s="1"/>
      <c r="NZ1096" s="1"/>
      <c r="OA1096" s="1"/>
      <c r="OB1096" s="1"/>
      <c r="OC1096" s="1"/>
      <c r="OD1096" s="1"/>
      <c r="OE1096" s="1"/>
      <c r="OF1096" s="1"/>
      <c r="OG1096" s="1"/>
      <c r="OH1096" s="1"/>
      <c r="OI1096" s="1"/>
      <c r="OJ1096" s="1"/>
      <c r="OK1096" s="1"/>
      <c r="OL1096" s="1"/>
      <c r="OM1096" s="1"/>
      <c r="ON1096" s="1"/>
      <c r="OO1096" s="1"/>
      <c r="OP1096" s="1"/>
      <c r="OQ1096" s="1"/>
      <c r="OR1096" s="1"/>
      <c r="OS1096" s="1"/>
      <c r="OT1096" s="1"/>
      <c r="OU1096" s="1"/>
      <c r="OV1096" s="1"/>
      <c r="OW1096" s="1"/>
      <c r="OX1096" s="1"/>
      <c r="OY1096" s="1"/>
      <c r="OZ1096" s="1"/>
      <c r="PA1096" s="1"/>
      <c r="PB1096" s="1"/>
      <c r="PC1096" s="1"/>
      <c r="PD1096" s="1"/>
      <c r="PE1096" s="1"/>
      <c r="PF1096" s="1"/>
      <c r="PG1096" s="1"/>
      <c r="PH1096" s="1"/>
      <c r="PI1096" s="2"/>
      <c r="PJ1096" s="1"/>
      <c r="PK1096" s="1"/>
      <c r="PL1096" s="1"/>
      <c r="PM1096" s="1"/>
      <c r="PN1096" s="1"/>
      <c r="PO1096" s="1"/>
      <c r="PP1096" s="1"/>
      <c r="PQ1096" s="7"/>
      <c r="PR1096" s="1"/>
      <c r="PS1096" s="1"/>
      <c r="PT1096" s="1"/>
      <c r="PU1096" s="1"/>
      <c r="PV1096" s="1"/>
      <c r="PW1096" s="1"/>
      <c r="PX1096" s="1"/>
      <c r="PY1096" s="1"/>
      <c r="PZ1096" s="1"/>
      <c r="QA1096" s="1"/>
      <c r="QB1096" s="1"/>
      <c r="QC1096" s="2"/>
      <c r="QD1096" s="1"/>
      <c r="QE1096" s="1"/>
      <c r="QF1096" s="1"/>
      <c r="QG1096" s="1"/>
      <c r="QH1096" s="1"/>
      <c r="QI1096" s="1"/>
      <c r="QJ1096" s="1"/>
      <c r="QK1096" s="7"/>
      <c r="QL1096" s="1"/>
      <c r="QM1096" s="1"/>
      <c r="QN1096" s="1"/>
      <c r="QO1096" s="1"/>
      <c r="QP1096" s="1"/>
      <c r="QQ1096" s="1"/>
      <c r="QR1096" s="1"/>
      <c r="QS1096" s="1"/>
      <c r="QT1096" s="1"/>
      <c r="QU1096" s="1"/>
      <c r="QV1096" s="1"/>
      <c r="QW1096" s="1"/>
      <c r="QX1096" s="1"/>
      <c r="QY1096" s="1"/>
      <c r="QZ1096" s="1"/>
      <c r="RA1096" s="1"/>
      <c r="RB1096" s="1"/>
      <c r="RC1096" s="1"/>
      <c r="RD1096" s="1"/>
      <c r="RE1096" s="1"/>
      <c r="RF1096" s="1"/>
      <c r="RG1096" s="1"/>
      <c r="RH1096" s="1"/>
      <c r="RI1096" s="1"/>
      <c r="RJ1096" s="1"/>
      <c r="RK1096" s="1"/>
      <c r="RL1096" s="1"/>
      <c r="RM1096" s="1"/>
      <c r="RN1096" s="1"/>
      <c r="RO1096" s="1"/>
      <c r="RP1096" s="1"/>
      <c r="RQ1096" s="1"/>
      <c r="RR1096" s="1"/>
      <c r="RS1096" s="1"/>
      <c r="RT1096" s="1"/>
      <c r="RU1096" s="1"/>
      <c r="RV1096" s="1"/>
      <c r="RW1096" s="1"/>
      <c r="RX1096" s="1"/>
      <c r="RY1096" s="1"/>
      <c r="RZ1096" s="1"/>
      <c r="SA1096" s="1"/>
      <c r="SB1096" s="1"/>
      <c r="SC1096" s="1"/>
      <c r="SD1096" s="1"/>
      <c r="SE1096" s="1"/>
      <c r="SF1096" s="1"/>
      <c r="SG1096" s="1"/>
      <c r="SH1096" s="1"/>
      <c r="SI1096" s="1"/>
      <c r="SJ1096" s="1"/>
      <c r="SK1096" s="1"/>
      <c r="SL1096" s="1"/>
      <c r="SM1096" s="1"/>
      <c r="SN1096" s="1"/>
      <c r="SO1096" s="1"/>
      <c r="SP1096" s="1"/>
      <c r="SQ1096" s="1"/>
      <c r="SR1096" s="1"/>
      <c r="SS1096" s="1"/>
      <c r="ST1096" s="1"/>
      <c r="SU1096" s="1"/>
      <c r="SV1096" s="1"/>
      <c r="SW1096" s="1"/>
      <c r="SX1096" s="1"/>
      <c r="SY1096" s="1"/>
      <c r="SZ1096" s="1"/>
      <c r="TA1096" s="1"/>
      <c r="TB1096" s="1"/>
      <c r="TC1096" s="1"/>
      <c r="TD1096" s="1"/>
      <c r="TE1096" s="1"/>
      <c r="TF1096" s="1"/>
      <c r="TG1096" s="1"/>
      <c r="TH1096" s="1"/>
      <c r="TI1096" s="1"/>
      <c r="TJ1096" s="1"/>
      <c r="TK1096" s="1"/>
      <c r="TL1096" s="1"/>
      <c r="TM1096" s="1"/>
      <c r="TN1096" s="1"/>
      <c r="TO1096" s="1"/>
      <c r="TP1096" s="1"/>
      <c r="TQ1096" s="1"/>
      <c r="TR1096" s="1"/>
      <c r="TS1096" s="1"/>
      <c r="TT1096" s="1"/>
      <c r="TU1096" s="1"/>
      <c r="TV1096" s="1"/>
      <c r="TW1096" s="1"/>
      <c r="TX1096" s="1"/>
      <c r="TY1096" s="1"/>
      <c r="TZ1096" s="1"/>
      <c r="UA1096" s="1"/>
      <c r="UB1096" s="1"/>
      <c r="UC1096" s="1"/>
      <c r="UD1096" s="1"/>
      <c r="UE1096" s="1"/>
      <c r="UF1096" s="1"/>
      <c r="UG1096" s="1"/>
      <c r="UH1096" s="1"/>
      <c r="UI1096" s="1"/>
      <c r="UJ1096" s="1"/>
      <c r="UK1096" s="1"/>
      <c r="UL1096" s="1"/>
      <c r="UM1096" s="1"/>
      <c r="UN1096" s="1"/>
      <c r="UO1096" s="1"/>
      <c r="UP1096" s="1"/>
      <c r="UQ1096" s="1"/>
      <c r="UR1096" s="1"/>
      <c r="US1096" s="1"/>
      <c r="UT1096" s="1"/>
      <c r="UU1096" s="1"/>
      <c r="UV1096" s="1"/>
      <c r="UW1096" s="1"/>
      <c r="UX1096" s="1"/>
      <c r="UY1096" s="1"/>
      <c r="UZ1096" s="1"/>
      <c r="VA1096" s="1"/>
      <c r="VB1096" s="1"/>
      <c r="VC1096" s="1"/>
      <c r="VD1096" s="1"/>
      <c r="VE1096" s="1"/>
      <c r="VF1096" s="1"/>
      <c r="VT1096" s="1"/>
    </row>
    <row r="1097" spans="308:592" ht="15" customHeight="1" thickBot="1" x14ac:dyDescent="0.35">
      <c r="KV1097" s="1"/>
      <c r="KW1097" s="127"/>
      <c r="KX1097" s="127"/>
      <c r="KY1097" s="127"/>
      <c r="KZ1097" s="127"/>
      <c r="LA1097" s="127"/>
      <c r="LB1097" s="127"/>
      <c r="LC1097" s="127"/>
      <c r="LD1097" s="127"/>
      <c r="LE1097" s="127"/>
      <c r="LF1097" s="127"/>
      <c r="LG1097" s="127"/>
      <c r="LH1097" s="127"/>
      <c r="LI1097" s="127"/>
      <c r="LJ1097" s="127"/>
      <c r="LK1097" s="127"/>
      <c r="LL1097" s="127"/>
      <c r="LM1097" s="127"/>
      <c r="LN1097" s="1"/>
      <c r="LQ1097" s="1"/>
      <c r="LR1097" s="125" t="s">
        <v>17</v>
      </c>
      <c r="LS1097" s="125"/>
      <c r="LT1097" s="125"/>
      <c r="LU1097" s="125"/>
      <c r="LV1097" s="125"/>
      <c r="LW1097" s="125"/>
      <c r="LX1097" s="125"/>
      <c r="LY1097" s="125"/>
      <c r="LZ1097" s="125"/>
      <c r="MA1097" s="125"/>
      <c r="MB1097" s="125"/>
      <c r="MC1097" s="125"/>
      <c r="MD1097" s="125"/>
      <c r="ME1097" s="125"/>
      <c r="MF1097" s="125"/>
      <c r="MG1097" s="1"/>
      <c r="PF1097" s="1"/>
      <c r="PI1097" s="2" t="s">
        <v>18</v>
      </c>
      <c r="PQ1097" s="7" t="s">
        <v>19</v>
      </c>
      <c r="PT1097" s="1"/>
      <c r="PZ1097" s="1"/>
      <c r="QC1097" s="2" t="s">
        <v>20</v>
      </c>
      <c r="QK1097" s="7" t="s">
        <v>21</v>
      </c>
      <c r="QN1097" s="1"/>
      <c r="QO1097" s="11"/>
      <c r="QP1097" s="1"/>
      <c r="VF1097" s="1"/>
      <c r="VT1097" s="1"/>
    </row>
    <row r="1098" spans="308:592" ht="14.4" customHeight="1" x14ac:dyDescent="0.3">
      <c r="KV1098" s="1"/>
      <c r="KW1098" s="127"/>
      <c r="KX1098" s="127"/>
      <c r="KY1098" s="127"/>
      <c r="KZ1098" s="127"/>
      <c r="LA1098" s="127"/>
      <c r="LB1098" s="127"/>
      <c r="LC1098" s="127"/>
      <c r="LD1098" s="127"/>
      <c r="LE1098" s="127"/>
      <c r="LF1098" s="127"/>
      <c r="LG1098" s="127"/>
      <c r="LH1098" s="127"/>
      <c r="LI1098" s="127"/>
      <c r="LJ1098" s="127"/>
      <c r="LK1098" s="127"/>
      <c r="LL1098" s="127"/>
      <c r="LM1098" s="127"/>
      <c r="LN1098" s="1"/>
      <c r="LQ1098" s="1"/>
      <c r="LR1098" s="125"/>
      <c r="LS1098" s="125"/>
      <c r="LT1098" s="125"/>
      <c r="LU1098" s="125"/>
      <c r="LV1098" s="125"/>
      <c r="LW1098" s="125"/>
      <c r="LX1098" s="125"/>
      <c r="LY1098" s="125"/>
      <c r="LZ1098" s="125"/>
      <c r="MA1098" s="125"/>
      <c r="MB1098" s="125"/>
      <c r="MC1098" s="125"/>
      <c r="MD1098" s="125"/>
      <c r="ME1098" s="125"/>
      <c r="MF1098" s="125"/>
      <c r="MG1098" s="1"/>
      <c r="PF1098" s="1"/>
      <c r="PI1098" s="4">
        <f t="array" ref="PI1098:PI1100">PG1100+PI1105:PI1107</f>
        <v>-1.0333521387068536</v>
      </c>
      <c r="PQ1098" s="8">
        <f t="array" ref="PQ1098:PQ1100">PN1081:PN1083</f>
        <v>-0.33802982322509423</v>
      </c>
      <c r="PT1098" s="1"/>
      <c r="PZ1098" s="1"/>
      <c r="QC1098" s="4">
        <f t="array" ref="QC1098:QC1100">QA1100+QC1105:QC1107</f>
        <v>-1.0290355336011436</v>
      </c>
      <c r="QK1098" s="8">
        <f t="array" ref="QK1098:QK1100">QH1081:QH1083</f>
        <v>-7.9509552715828283E-2</v>
      </c>
      <c r="QN1098" s="1"/>
      <c r="QO1098" s="11"/>
      <c r="QP1098" s="1"/>
      <c r="VF1098" s="1"/>
      <c r="VT1098" s="1"/>
    </row>
    <row r="1099" spans="308:592" ht="15" customHeight="1" thickBot="1" x14ac:dyDescent="0.35">
      <c r="KV1099" s="1"/>
      <c r="KW1099" s="127"/>
      <c r="KX1099" s="127"/>
      <c r="KY1099" s="127"/>
      <c r="KZ1099" s="127"/>
      <c r="LA1099" s="127"/>
      <c r="LB1099" s="127"/>
      <c r="LC1099" s="127"/>
      <c r="LD1099" s="127"/>
      <c r="LE1099" s="127"/>
      <c r="LF1099" s="127"/>
      <c r="LG1099" s="127"/>
      <c r="LH1099" s="127"/>
      <c r="LI1099" s="127"/>
      <c r="LJ1099" s="127"/>
      <c r="LK1099" s="127"/>
      <c r="LL1099" s="127"/>
      <c r="LM1099" s="127"/>
      <c r="LN1099" s="1"/>
      <c r="LQ1099" s="1"/>
      <c r="LR1099" s="125"/>
      <c r="LS1099" s="125"/>
      <c r="LT1099" s="125"/>
      <c r="LU1099" s="125"/>
      <c r="LV1099" s="125"/>
      <c r="LW1099" s="125"/>
      <c r="LX1099" s="125"/>
      <c r="LY1099" s="125"/>
      <c r="LZ1099" s="125"/>
      <c r="MA1099" s="125"/>
      <c r="MB1099" s="125"/>
      <c r="MC1099" s="125"/>
      <c r="MD1099" s="125"/>
      <c r="ME1099" s="125"/>
      <c r="MF1099" s="125"/>
      <c r="MG1099" s="1"/>
      <c r="PF1099" s="1"/>
      <c r="PG1099" s="38" t="s">
        <v>22</v>
      </c>
      <c r="PH1099" s="2"/>
      <c r="PI1099" s="5">
        <v>-1.8917308495230558</v>
      </c>
      <c r="PQ1099" s="9">
        <v>-0.20204311726059421</v>
      </c>
      <c r="PR1099" s="7"/>
      <c r="PS1099" s="7" t="s">
        <v>23</v>
      </c>
      <c r="PT1099" s="1"/>
      <c r="PZ1099" s="1"/>
      <c r="QA1099" s="38" t="s">
        <v>22</v>
      </c>
      <c r="QB1099" s="2"/>
      <c r="QC1099" s="5">
        <v>-1.8907596898889536</v>
      </c>
      <c r="QK1099" s="9">
        <v>-0.18995304013412093</v>
      </c>
      <c r="QL1099" s="7"/>
      <c r="QM1099" s="7" t="s">
        <v>23</v>
      </c>
      <c r="QN1099" s="1"/>
      <c r="QO1099" s="11" t="s">
        <v>24</v>
      </c>
      <c r="QP1099" s="1"/>
      <c r="QU1099" s="39"/>
      <c r="VF1099" s="1"/>
      <c r="VT1099" s="1"/>
    </row>
    <row r="1100" spans="308:592" ht="15" customHeight="1" thickBot="1" x14ac:dyDescent="0.35">
      <c r="KV1100" s="1"/>
      <c r="KW1100" s="127"/>
      <c r="KX1100" s="127"/>
      <c r="KY1100" s="127"/>
      <c r="KZ1100" s="127"/>
      <c r="LA1100" s="127"/>
      <c r="LB1100" s="127"/>
      <c r="LC1100" s="127"/>
      <c r="LD1100" s="127"/>
      <c r="LE1100" s="127"/>
      <c r="LF1100" s="127"/>
      <c r="LG1100" s="127"/>
      <c r="LH1100" s="127"/>
      <c r="LI1100" s="127"/>
      <c r="LJ1100" s="127"/>
      <c r="LK1100" s="127"/>
      <c r="LL1100" s="127"/>
      <c r="LM1100" s="127"/>
      <c r="LN1100" s="1"/>
      <c r="LQ1100" s="1"/>
      <c r="LR1100" s="125"/>
      <c r="LS1100" s="125"/>
      <c r="LT1100" s="125"/>
      <c r="LU1100" s="125"/>
      <c r="LV1100" s="125"/>
      <c r="LW1100" s="125"/>
      <c r="LX1100" s="125"/>
      <c r="LY1100" s="125"/>
      <c r="LZ1100" s="125"/>
      <c r="MA1100" s="125"/>
      <c r="MB1100" s="125"/>
      <c r="MC1100" s="125"/>
      <c r="MD1100" s="125"/>
      <c r="ME1100" s="125"/>
      <c r="MF1100" s="125"/>
      <c r="MG1100" s="1"/>
      <c r="PF1100" s="1"/>
      <c r="PG1100" s="3">
        <v>-1.3705304785257657</v>
      </c>
      <c r="PH1100" s="38" t="s">
        <v>25</v>
      </c>
      <c r="PI1100" s="6">
        <v>-1.1865084473473877</v>
      </c>
      <c r="PQ1100" s="10">
        <v>-5.7250945983081516E-2</v>
      </c>
      <c r="PR1100" s="40" t="s">
        <v>25</v>
      </c>
      <c r="PS1100" s="41">
        <f t="array" ref="PS1100">SUM(PQ1098:PQ1100)</f>
        <v>-0.59732388646876999</v>
      </c>
      <c r="PT1100" s="1"/>
      <c r="PZ1100" s="1"/>
      <c r="QA1100" s="3">
        <f t="array" ref="QA1100">PG1100</f>
        <v>-1.3705304785257657</v>
      </c>
      <c r="QB1100" s="38" t="s">
        <v>25</v>
      </c>
      <c r="QC1100" s="6">
        <v>-1.1917962120871997</v>
      </c>
      <c r="QK1100" s="10">
        <v>-0.16429236495060201</v>
      </c>
      <c r="QL1100" s="40" t="s">
        <v>25</v>
      </c>
      <c r="QM1100" s="41">
        <f t="array" ref="QM1100">SUM(QK1098:QK1100)</f>
        <v>-0.43375495780055123</v>
      </c>
      <c r="QN1100" s="1"/>
      <c r="QO1100" s="42">
        <f>SUM(PS1100,QM1100)</f>
        <v>-1.0310788442693213</v>
      </c>
      <c r="QP1100" s="1"/>
      <c r="QV1100" s="39"/>
      <c r="RF1100" s="39"/>
      <c r="VF1100" s="1"/>
      <c r="VT1100" s="1"/>
    </row>
    <row r="1101" spans="308:592" ht="14.4" customHeight="1" x14ac:dyDescent="0.3">
      <c r="KV1101" s="1"/>
      <c r="KW1101" s="127"/>
      <c r="KX1101" s="127"/>
      <c r="KY1101" s="127"/>
      <c r="KZ1101" s="127"/>
      <c r="LA1101" s="127"/>
      <c r="LB1101" s="127"/>
      <c r="LC1101" s="127"/>
      <c r="LD1101" s="127"/>
      <c r="LE1101" s="127"/>
      <c r="LF1101" s="127"/>
      <c r="LG1101" s="127"/>
      <c r="LH1101" s="127"/>
      <c r="LI1101" s="127"/>
      <c r="LJ1101" s="127"/>
      <c r="LK1101" s="127"/>
      <c r="LL1101" s="127"/>
      <c r="LM1101" s="127"/>
      <c r="LN1101" s="1"/>
      <c r="LQ1101" s="1"/>
      <c r="LR1101" s="125"/>
      <c r="LS1101" s="125"/>
      <c r="LT1101" s="125"/>
      <c r="LU1101" s="125"/>
      <c r="LV1101" s="125"/>
      <c r="LW1101" s="125"/>
      <c r="LX1101" s="125"/>
      <c r="LY1101" s="125"/>
      <c r="LZ1101" s="125"/>
      <c r="MA1101" s="125"/>
      <c r="MB1101" s="125"/>
      <c r="MC1101" s="125"/>
      <c r="MD1101" s="125"/>
      <c r="ME1101" s="125"/>
      <c r="MF1101" s="125"/>
      <c r="MG1101" s="1"/>
      <c r="PF1101" s="1"/>
      <c r="PI1101" s="38" t="s">
        <v>26</v>
      </c>
      <c r="PQ1101" s="40" t="s">
        <v>27</v>
      </c>
      <c r="PT1101" s="1"/>
      <c r="PZ1101" s="1"/>
      <c r="QC1101" s="38" t="s">
        <v>26</v>
      </c>
      <c r="QK1101" s="40" t="s">
        <v>27</v>
      </c>
      <c r="QN1101" s="1"/>
      <c r="QO1101" s="11"/>
      <c r="QP1101" s="1"/>
      <c r="QW1101" s="39"/>
      <c r="RE1101" s="39"/>
      <c r="VF1101" s="1"/>
      <c r="VT1101" s="1"/>
    </row>
    <row r="1102" spans="308:592" ht="14.4" customHeight="1" x14ac:dyDescent="0.3">
      <c r="KV1102" s="1"/>
      <c r="KW1102" s="127"/>
      <c r="KX1102" s="127"/>
      <c r="KY1102" s="127"/>
      <c r="KZ1102" s="127"/>
      <c r="LA1102" s="127"/>
      <c r="LB1102" s="127"/>
      <c r="LC1102" s="127"/>
      <c r="LD1102" s="127"/>
      <c r="LE1102" s="127"/>
      <c r="LF1102" s="127"/>
      <c r="LG1102" s="127"/>
      <c r="LH1102" s="127"/>
      <c r="LI1102" s="127"/>
      <c r="LJ1102" s="127"/>
      <c r="LK1102" s="127"/>
      <c r="LL1102" s="127"/>
      <c r="LM1102" s="127"/>
      <c r="LN1102" s="1"/>
      <c r="LQ1102" s="1"/>
      <c r="LR1102" s="125"/>
      <c r="LS1102" s="125"/>
      <c r="LT1102" s="125"/>
      <c r="LU1102" s="125"/>
      <c r="LV1102" s="125"/>
      <c r="LW1102" s="125"/>
      <c r="LX1102" s="125"/>
      <c r="LY1102" s="125"/>
      <c r="LZ1102" s="125"/>
      <c r="MA1102" s="125"/>
      <c r="MB1102" s="125"/>
      <c r="MC1102" s="125"/>
      <c r="MD1102" s="125"/>
      <c r="ME1102" s="125"/>
      <c r="MF1102" s="125"/>
      <c r="MG1102" s="1"/>
      <c r="PF1102" s="1"/>
      <c r="PI1102" s="38" t="s">
        <v>26</v>
      </c>
      <c r="PQ1102" s="40" t="s">
        <v>27</v>
      </c>
      <c r="PT1102" s="1"/>
      <c r="PZ1102" s="1"/>
      <c r="QC1102" s="38" t="s">
        <v>26</v>
      </c>
      <c r="QK1102" s="40" t="s">
        <v>27</v>
      </c>
      <c r="QN1102" s="1"/>
      <c r="QO1102" s="11"/>
      <c r="QP1102" s="1"/>
      <c r="QW1102" s="39"/>
      <c r="RE1102" s="39"/>
      <c r="VF1102" s="1"/>
      <c r="VT1102" s="1"/>
    </row>
    <row r="1103" spans="308:592" ht="14.4" customHeight="1" x14ac:dyDescent="0.3">
      <c r="KV1103" s="1"/>
      <c r="KW1103" s="127"/>
      <c r="KX1103" s="127"/>
      <c r="KY1103" s="127"/>
      <c r="KZ1103" s="127"/>
      <c r="LA1103" s="127"/>
      <c r="LB1103" s="127"/>
      <c r="LC1103" s="127"/>
      <c r="LD1103" s="127"/>
      <c r="LE1103" s="127"/>
      <c r="LF1103" s="127"/>
      <c r="LG1103" s="127"/>
      <c r="LH1103" s="127"/>
      <c r="LI1103" s="127"/>
      <c r="LJ1103" s="127"/>
      <c r="LK1103" s="127"/>
      <c r="LL1103" s="127"/>
      <c r="LM1103" s="127"/>
      <c r="LN1103" s="1"/>
      <c r="LQ1103" s="1"/>
      <c r="LR1103" s="125"/>
      <c r="LS1103" s="125"/>
      <c r="LT1103" s="125"/>
      <c r="LU1103" s="125"/>
      <c r="LV1103" s="125"/>
      <c r="LW1103" s="125"/>
      <c r="LX1103" s="125"/>
      <c r="LY1103" s="125"/>
      <c r="LZ1103" s="125"/>
      <c r="MA1103" s="125"/>
      <c r="MB1103" s="125"/>
      <c r="MC1103" s="125"/>
      <c r="MD1103" s="125"/>
      <c r="ME1103" s="125"/>
      <c r="MF1103" s="125"/>
      <c r="MG1103" s="1"/>
      <c r="PF1103" s="1"/>
      <c r="PI1103" s="38" t="s">
        <v>26</v>
      </c>
      <c r="PQ1103" s="40" t="s">
        <v>27</v>
      </c>
      <c r="PT1103" s="1"/>
      <c r="PZ1103" s="1"/>
      <c r="QC1103" s="38" t="s">
        <v>26</v>
      </c>
      <c r="QK1103" s="40" t="s">
        <v>27</v>
      </c>
      <c r="QN1103" s="1"/>
      <c r="QO1103" s="11"/>
      <c r="QP1103" s="1"/>
      <c r="QW1103" s="39"/>
      <c r="RE1103" s="39"/>
      <c r="VF1103" s="1"/>
      <c r="VT1103" s="1"/>
    </row>
    <row r="1104" spans="308:592" ht="15" customHeight="1" thickBot="1" x14ac:dyDescent="0.35">
      <c r="KV1104" s="1"/>
      <c r="KW1104" s="127"/>
      <c r="KX1104" s="127"/>
      <c r="KY1104" s="127"/>
      <c r="KZ1104" s="127"/>
      <c r="LA1104" s="127"/>
      <c r="LB1104" s="127"/>
      <c r="LC1104" s="127"/>
      <c r="LD1104" s="127"/>
      <c r="LE1104" s="127"/>
      <c r="LF1104" s="127"/>
      <c r="LG1104" s="127"/>
      <c r="LH1104" s="127"/>
      <c r="LI1104" s="127"/>
      <c r="LJ1104" s="127"/>
      <c r="LK1104" s="127"/>
      <c r="LL1104" s="127"/>
      <c r="LM1104" s="127"/>
      <c r="LN1104" s="1"/>
      <c r="LQ1104" s="1"/>
      <c r="LR1104" s="125"/>
      <c r="LS1104" s="125"/>
      <c r="LT1104" s="125"/>
      <c r="LU1104" s="125"/>
      <c r="LV1104" s="125"/>
      <c r="LW1104" s="125"/>
      <c r="LX1104" s="125"/>
      <c r="LY1104" s="125"/>
      <c r="LZ1104" s="125"/>
      <c r="MA1104" s="125"/>
      <c r="MB1104" s="125"/>
      <c r="MC1104" s="125"/>
      <c r="MD1104" s="125"/>
      <c r="ME1104" s="125"/>
      <c r="MF1104" s="125"/>
      <c r="MG1104" s="1"/>
      <c r="PF1104" s="1"/>
      <c r="PI1104" s="38" t="s">
        <v>28</v>
      </c>
      <c r="PQ1104" s="7" t="s">
        <v>29</v>
      </c>
      <c r="PT1104" s="1"/>
      <c r="PZ1104" s="1"/>
      <c r="QC1104" s="38" t="s">
        <v>28</v>
      </c>
      <c r="QK1104" s="7" t="s">
        <v>29</v>
      </c>
      <c r="QN1104" s="1"/>
      <c r="QO1104" s="11"/>
      <c r="QP1104" s="1"/>
      <c r="QW1104" s="39"/>
      <c r="VF1104" s="1"/>
      <c r="VT1104" s="1"/>
    </row>
    <row r="1105" spans="308:592" ht="14.4" customHeight="1" x14ac:dyDescent="0.3">
      <c r="KV1105" s="1"/>
      <c r="KW1105" s="127"/>
      <c r="KX1105" s="127"/>
      <c r="KY1105" s="127"/>
      <c r="KZ1105" s="127"/>
      <c r="LA1105" s="127"/>
      <c r="LB1105" s="127"/>
      <c r="LC1105" s="127"/>
      <c r="LD1105" s="127"/>
      <c r="LE1105" s="127"/>
      <c r="LF1105" s="127"/>
      <c r="LG1105" s="127"/>
      <c r="LH1105" s="127"/>
      <c r="LI1105" s="127"/>
      <c r="LJ1105" s="127"/>
      <c r="LK1105" s="127"/>
      <c r="LL1105" s="127"/>
      <c r="LM1105" s="127"/>
      <c r="LN1105" s="1"/>
      <c r="LQ1105" s="1"/>
      <c r="LR1105" s="125"/>
      <c r="LS1105" s="125"/>
      <c r="LT1105" s="125"/>
      <c r="LU1105" s="125"/>
      <c r="LV1105" s="125"/>
      <c r="LW1105" s="125"/>
      <c r="LX1105" s="125"/>
      <c r="LY1105" s="125"/>
      <c r="LZ1105" s="125"/>
      <c r="MA1105" s="125"/>
      <c r="MB1105" s="125"/>
      <c r="MC1105" s="125"/>
      <c r="MD1105" s="125"/>
      <c r="ME1105" s="125"/>
      <c r="MF1105" s="125"/>
      <c r="MG1105" s="1"/>
      <c r="PF1105" s="1"/>
      <c r="PI1105" s="4">
        <f t="array" ref="PI1105:PI1107">PI1110:PI1112*PG1107</f>
        <v>0.33717833981891204</v>
      </c>
      <c r="PQ1105" s="8">
        <f t="array" ref="PQ1105:PQ1107">PQ1098:PQ1100</f>
        <v>-0.33802982322509423</v>
      </c>
      <c r="PT1105" s="1"/>
      <c r="PZ1105" s="1"/>
      <c r="QC1105" s="4">
        <f t="array" ref="QC1105:QC1107">QC1110:QC1112*QA1107</f>
        <v>0.34149494492462212</v>
      </c>
      <c r="QK1105" s="8">
        <f t="array" ref="QK1105:QK1107">QK1098:QK1100</f>
        <v>-7.9509552715828283E-2</v>
      </c>
      <c r="QN1105" s="1"/>
      <c r="QO1105" s="11"/>
      <c r="QP1105" s="1"/>
      <c r="VF1105" s="1"/>
      <c r="VT1105" s="1"/>
    </row>
    <row r="1106" spans="308:592" ht="15" customHeight="1" thickBot="1" x14ac:dyDescent="0.35">
      <c r="KV1106" s="1"/>
      <c r="KW1106" s="127"/>
      <c r="KX1106" s="127"/>
      <c r="KY1106" s="127"/>
      <c r="KZ1106" s="127"/>
      <c r="LA1106" s="127"/>
      <c r="LB1106" s="127"/>
      <c r="LC1106" s="127"/>
      <c r="LD1106" s="127"/>
      <c r="LE1106" s="127"/>
      <c r="LF1106" s="127"/>
      <c r="LG1106" s="127"/>
      <c r="LH1106" s="127"/>
      <c r="LI1106" s="127"/>
      <c r="LJ1106" s="127"/>
      <c r="LK1106" s="127"/>
      <c r="LL1106" s="127"/>
      <c r="LM1106" s="127"/>
      <c r="LN1106" s="1"/>
      <c r="LQ1106" s="1"/>
      <c r="LR1106" s="125"/>
      <c r="LS1106" s="125"/>
      <c r="LT1106" s="125"/>
      <c r="LU1106" s="125"/>
      <c r="LV1106" s="125"/>
      <c r="LW1106" s="125"/>
      <c r="LX1106" s="125"/>
      <c r="LY1106" s="125"/>
      <c r="LZ1106" s="125"/>
      <c r="MA1106" s="125"/>
      <c r="MB1106" s="125"/>
      <c r="MC1106" s="125"/>
      <c r="MD1106" s="125"/>
      <c r="ME1106" s="125"/>
      <c r="MF1106" s="125"/>
      <c r="MG1106" s="1"/>
      <c r="PF1106" s="1"/>
      <c r="PG1106" s="38" t="s">
        <v>30</v>
      </c>
      <c r="PH1106" s="2"/>
      <c r="PI1106" s="5">
        <v>-0.52120037099729</v>
      </c>
      <c r="PQ1106" s="9">
        <v>-0.20204311726059421</v>
      </c>
      <c r="PR1106" s="7"/>
      <c r="PS1106" s="7" t="s">
        <v>31</v>
      </c>
      <c r="PT1106" s="1"/>
      <c r="PZ1106" s="1"/>
      <c r="QA1106" s="38" t="s">
        <v>30</v>
      </c>
      <c r="QB1106" s="2"/>
      <c r="QC1106" s="5">
        <v>-0.52022921136318778</v>
      </c>
      <c r="QK1106" s="9">
        <v>-0.18995304013412093</v>
      </c>
      <c r="QL1106" s="7"/>
      <c r="QM1106" s="7" t="s">
        <v>31</v>
      </c>
      <c r="QN1106" s="1"/>
      <c r="QO1106" s="11" t="s">
        <v>32</v>
      </c>
      <c r="QP1106" s="1"/>
      <c r="QU1106" s="39"/>
      <c r="VF1106" s="1"/>
      <c r="VT1106" s="1"/>
    </row>
    <row r="1107" spans="308:592" ht="15" customHeight="1" thickBot="1" x14ac:dyDescent="0.35">
      <c r="KV1107" s="1"/>
      <c r="KW1107" s="127"/>
      <c r="KX1107" s="127"/>
      <c r="KY1107" s="127"/>
      <c r="KZ1107" s="127"/>
      <c r="LA1107" s="127"/>
      <c r="LB1107" s="127"/>
      <c r="LC1107" s="127"/>
      <c r="LD1107" s="127"/>
      <c r="LE1107" s="127"/>
      <c r="LF1107" s="127"/>
      <c r="LG1107" s="127"/>
      <c r="LH1107" s="127"/>
      <c r="LI1107" s="127"/>
      <c r="LJ1107" s="127"/>
      <c r="LK1107" s="127"/>
      <c r="LL1107" s="127"/>
      <c r="LM1107" s="127"/>
      <c r="LN1107" s="1"/>
      <c r="LQ1107" s="1"/>
      <c r="LR1107" s="125"/>
      <c r="LS1107" s="125"/>
      <c r="LT1107" s="125"/>
      <c r="LU1107" s="125"/>
      <c r="LV1107" s="125"/>
      <c r="LW1107" s="125"/>
      <c r="LX1107" s="125"/>
      <c r="LY1107" s="125"/>
      <c r="LZ1107" s="125"/>
      <c r="MA1107" s="125"/>
      <c r="MB1107" s="125"/>
      <c r="MC1107" s="125"/>
      <c r="MD1107" s="125"/>
      <c r="ME1107" s="125"/>
      <c r="MF1107" s="125"/>
      <c r="MG1107" s="1"/>
      <c r="PF1107" s="1"/>
      <c r="PG1107" s="3">
        <v>-0.37381064002208469</v>
      </c>
      <c r="PH1107" s="38" t="s">
        <v>25</v>
      </c>
      <c r="PI1107" s="6">
        <v>0.18402203117837806</v>
      </c>
      <c r="PQ1107" s="10">
        <v>-5.7250945983081516E-2</v>
      </c>
      <c r="PR1107" s="40" t="s">
        <v>25</v>
      </c>
      <c r="PS1107" s="41">
        <f t="array" ref="PS1107">SUM(PQ1105:PQ1107*PI1110:PI1112)</f>
        <v>5.1381154630062036E-2</v>
      </c>
      <c r="PT1107" s="1"/>
      <c r="PZ1107" s="1"/>
      <c r="QA1107" s="3">
        <f t="array" ref="QA1107">PG1107</f>
        <v>-0.37381064002208469</v>
      </c>
      <c r="QB1107" s="38" t="s">
        <v>25</v>
      </c>
      <c r="QC1107" s="6">
        <v>0.17873426643856605</v>
      </c>
      <c r="QK1107" s="10">
        <v>-0.16429236495060201</v>
      </c>
      <c r="QL1107" s="40" t="s">
        <v>25</v>
      </c>
      <c r="QM1107" s="41">
        <f t="array" ref="QM1107">SUM(QK1105:QK1107*QC1110:QC1112)</f>
        <v>-0.11316514320175136</v>
      </c>
      <c r="QN1107" s="1"/>
      <c r="QO1107" s="42">
        <f>SUM(PS1107,QM1107)</f>
        <v>-6.1783988571689326E-2</v>
      </c>
      <c r="QP1107" s="1"/>
      <c r="QV1107" s="39"/>
      <c r="RF1107" s="39"/>
      <c r="VF1107" s="1"/>
      <c r="VT1107" s="1"/>
    </row>
    <row r="1108" spans="308:592" ht="14.4" customHeight="1" x14ac:dyDescent="0.3">
      <c r="KV1108" s="1"/>
      <c r="KW1108" s="127"/>
      <c r="KX1108" s="127"/>
      <c r="KY1108" s="127"/>
      <c r="KZ1108" s="127"/>
      <c r="LA1108" s="127"/>
      <c r="LB1108" s="127"/>
      <c r="LC1108" s="127"/>
      <c r="LD1108" s="127"/>
      <c r="LE1108" s="127"/>
      <c r="LF1108" s="127"/>
      <c r="LG1108" s="127"/>
      <c r="LH1108" s="127"/>
      <c r="LI1108" s="127"/>
      <c r="LJ1108" s="127"/>
      <c r="LK1108" s="127"/>
      <c r="LL1108" s="127"/>
      <c r="LM1108" s="127"/>
      <c r="LN1108" s="1"/>
      <c r="LQ1108" s="1"/>
      <c r="LR1108" s="125"/>
      <c r="LS1108" s="125"/>
      <c r="LT1108" s="125"/>
      <c r="LU1108" s="125"/>
      <c r="LV1108" s="125"/>
      <c r="LW1108" s="125"/>
      <c r="LX1108" s="125"/>
      <c r="LY1108" s="125"/>
      <c r="LZ1108" s="125"/>
      <c r="MA1108" s="125"/>
      <c r="MB1108" s="125"/>
      <c r="MC1108" s="125"/>
      <c r="MD1108" s="125"/>
      <c r="ME1108" s="125"/>
      <c r="MF1108" s="125"/>
      <c r="MG1108" s="1"/>
      <c r="PF1108" s="1"/>
      <c r="PI1108" s="38" t="s">
        <v>26</v>
      </c>
      <c r="PQ1108" s="40" t="s">
        <v>27</v>
      </c>
      <c r="PT1108" s="1"/>
      <c r="PZ1108" s="1"/>
      <c r="QC1108" s="38" t="s">
        <v>26</v>
      </c>
      <c r="QK1108" s="40" t="s">
        <v>27</v>
      </c>
      <c r="QN1108" s="1"/>
      <c r="QO1108" s="1"/>
      <c r="QP1108" s="1"/>
      <c r="QW1108" s="39"/>
      <c r="RE1108" s="39"/>
      <c r="VF1108" s="1"/>
      <c r="VT1108" s="1"/>
    </row>
    <row r="1109" spans="308:592" ht="15" customHeight="1" thickBot="1" x14ac:dyDescent="0.35">
      <c r="KV1109" s="1"/>
      <c r="KW1109" s="127"/>
      <c r="KX1109" s="127"/>
      <c r="KY1109" s="127"/>
      <c r="KZ1109" s="127"/>
      <c r="LA1109" s="127"/>
      <c r="LB1109" s="127"/>
      <c r="LC1109" s="127"/>
      <c r="LD1109" s="127"/>
      <c r="LE1109" s="127"/>
      <c r="LF1109" s="127"/>
      <c r="LG1109" s="127"/>
      <c r="LH1109" s="127"/>
      <c r="LI1109" s="127"/>
      <c r="LJ1109" s="127"/>
      <c r="LK1109" s="127"/>
      <c r="LL1109" s="127"/>
      <c r="LM1109" s="127"/>
      <c r="LN1109" s="1"/>
      <c r="LQ1109" s="1"/>
      <c r="LR1109" s="125"/>
      <c r="LS1109" s="125"/>
      <c r="LT1109" s="125"/>
      <c r="LU1109" s="125"/>
      <c r="LV1109" s="125"/>
      <c r="LW1109" s="125"/>
      <c r="LX1109" s="125"/>
      <c r="LY1109" s="125"/>
      <c r="LZ1109" s="125"/>
      <c r="MA1109" s="125"/>
      <c r="MB1109" s="125"/>
      <c r="MC1109" s="125"/>
      <c r="MD1109" s="125"/>
      <c r="ME1109" s="125"/>
      <c r="MF1109" s="125"/>
      <c r="MG1109" s="1"/>
      <c r="PF1109" s="1"/>
      <c r="PI1109" s="2" t="s">
        <v>33</v>
      </c>
      <c r="PQ1109" s="7" t="s">
        <v>34</v>
      </c>
      <c r="PT1109" s="1"/>
      <c r="PZ1109" s="1"/>
      <c r="QC1109" s="2" t="s">
        <v>33</v>
      </c>
      <c r="QK1109" s="7" t="s">
        <v>34</v>
      </c>
      <c r="QN1109" s="1"/>
      <c r="VF1109" s="1"/>
      <c r="VT1109" s="1"/>
    </row>
    <row r="1110" spans="308:592" ht="14.4" customHeight="1" x14ac:dyDescent="0.3">
      <c r="KV1110" s="1"/>
      <c r="KW1110" s="127"/>
      <c r="KX1110" s="127"/>
      <c r="KY1110" s="127"/>
      <c r="KZ1110" s="127"/>
      <c r="LA1110" s="127"/>
      <c r="LB1110" s="127"/>
      <c r="LC1110" s="127"/>
      <c r="LD1110" s="127"/>
      <c r="LE1110" s="127"/>
      <c r="LF1110" s="127"/>
      <c r="LG1110" s="127"/>
      <c r="LH1110" s="127"/>
      <c r="LI1110" s="127"/>
      <c r="LJ1110" s="127"/>
      <c r="LK1110" s="127"/>
      <c r="LL1110" s="127"/>
      <c r="LM1110" s="127"/>
      <c r="LN1110" s="1"/>
      <c r="LQ1110" s="1"/>
      <c r="LR1110" s="125"/>
      <c r="LS1110" s="125"/>
      <c r="LT1110" s="125"/>
      <c r="LU1110" s="125"/>
      <c r="LV1110" s="125"/>
      <c r="LW1110" s="125"/>
      <c r="LX1110" s="125"/>
      <c r="LY1110" s="125"/>
      <c r="LZ1110" s="125"/>
      <c r="MA1110" s="125"/>
      <c r="MB1110" s="125"/>
      <c r="MC1110" s="125"/>
      <c r="MD1110" s="125"/>
      <c r="ME1110" s="125"/>
      <c r="MF1110" s="125"/>
      <c r="MG1110" s="1"/>
      <c r="PF1110" s="1"/>
      <c r="PI1110" s="4">
        <f t="array" ref="PI1110:PI1112">PL1115*PI1130:PI1132</f>
        <v>-0.9020030564111059</v>
      </c>
      <c r="PQ1110" s="8">
        <f t="array" ref="PQ1110:PQ1112">PQ1105:PQ1107*PG1107</f>
        <v>0.12635914456632463</v>
      </c>
      <c r="PT1110" s="1"/>
      <c r="PZ1110" s="1"/>
      <c r="QC1110" s="4">
        <f t="array" ref="QC1110:QC1112">QF1115*QC1130:QC1132</f>
        <v>-0.91355062794479747</v>
      </c>
      <c r="QK1110" s="8">
        <f t="array" ref="QK1110:QK1112">QK1105:QK1107*QA1107</f>
        <v>2.9721516788573453E-2</v>
      </c>
      <c r="QN1110" s="1"/>
      <c r="VF1110" s="1"/>
      <c r="VT1110" s="1"/>
    </row>
    <row r="1111" spans="308:592" ht="14.4" customHeight="1" x14ac:dyDescent="0.3">
      <c r="KV1111" s="1"/>
      <c r="KW1111" s="127"/>
      <c r="KX1111" s="127"/>
      <c r="KY1111" s="127"/>
      <c r="KZ1111" s="127"/>
      <c r="LA1111" s="127"/>
      <c r="LB1111" s="127"/>
      <c r="LC1111" s="127"/>
      <c r="LD1111" s="127"/>
      <c r="LE1111" s="127"/>
      <c r="LF1111" s="127"/>
      <c r="LG1111" s="127"/>
      <c r="LH1111" s="127"/>
      <c r="LI1111" s="127"/>
      <c r="LJ1111" s="127"/>
      <c r="LK1111" s="127"/>
      <c r="LL1111" s="127"/>
      <c r="LM1111" s="127"/>
      <c r="LN1111" s="1"/>
      <c r="LQ1111" s="1"/>
      <c r="LR1111" s="125"/>
      <c r="LS1111" s="125"/>
      <c r="LT1111" s="125"/>
      <c r="LU1111" s="125"/>
      <c r="LV1111" s="125"/>
      <c r="LW1111" s="125"/>
      <c r="LX1111" s="125"/>
      <c r="LY1111" s="125"/>
      <c r="LZ1111" s="125"/>
      <c r="MA1111" s="125"/>
      <c r="MB1111" s="125"/>
      <c r="MC1111" s="125"/>
      <c r="MD1111" s="125"/>
      <c r="ME1111" s="125"/>
      <c r="MF1111" s="125"/>
      <c r="MG1111" s="1"/>
      <c r="PF1111" s="1"/>
      <c r="PI1111" s="5">
        <v>1.3942898226933762</v>
      </c>
      <c r="PQ1111" s="9">
        <v>7.552586697523983E-2</v>
      </c>
      <c r="PT1111" s="1"/>
      <c r="PZ1111" s="1"/>
      <c r="QC1111" s="5">
        <v>1.3916918237866442</v>
      </c>
      <c r="QK1111" s="9">
        <v>7.1006467506676482E-2</v>
      </c>
      <c r="QN1111" s="1"/>
      <c r="VF1111" s="1"/>
      <c r="VT1111" s="1"/>
    </row>
    <row r="1112" spans="308:592" ht="15" customHeight="1" thickBot="1" x14ac:dyDescent="0.35">
      <c r="KV1112" s="1"/>
      <c r="KW1112" s="127"/>
      <c r="KX1112" s="127"/>
      <c r="KY1112" s="127"/>
      <c r="KZ1112" s="127"/>
      <c r="LA1112" s="127"/>
      <c r="LB1112" s="127"/>
      <c r="LC1112" s="127"/>
      <c r="LD1112" s="127"/>
      <c r="LE1112" s="127"/>
      <c r="LF1112" s="127"/>
      <c r="LG1112" s="127"/>
      <c r="LH1112" s="127"/>
      <c r="LI1112" s="127"/>
      <c r="LJ1112" s="127"/>
      <c r="LK1112" s="127"/>
      <c r="LL1112" s="127"/>
      <c r="LM1112" s="127"/>
      <c r="LN1112" s="1"/>
      <c r="LQ1112" s="1"/>
      <c r="LR1112" s="125"/>
      <c r="LS1112" s="125"/>
      <c r="LT1112" s="125"/>
      <c r="LU1112" s="125"/>
      <c r="LV1112" s="125"/>
      <c r="LW1112" s="125"/>
      <c r="LX1112" s="125"/>
      <c r="LY1112" s="125"/>
      <c r="LZ1112" s="125"/>
      <c r="MA1112" s="125"/>
      <c r="MB1112" s="125"/>
      <c r="MC1112" s="125"/>
      <c r="MD1112" s="125"/>
      <c r="ME1112" s="125"/>
      <c r="MF1112" s="125"/>
      <c r="MG1112" s="1"/>
      <c r="PF1112" s="1"/>
      <c r="PI1112" s="6">
        <v>-0.4922867662822708</v>
      </c>
      <c r="PQ1112" s="10">
        <v>2.14010127598055E-2</v>
      </c>
      <c r="PT1112" s="1"/>
      <c r="PZ1112" s="1"/>
      <c r="QC1112" s="6">
        <v>-0.47814119584184778</v>
      </c>
      <c r="QK1112" s="10">
        <v>6.1414234092926449E-2</v>
      </c>
      <c r="QN1112" s="1"/>
      <c r="VF1112" s="1"/>
      <c r="VT1112" s="1"/>
    </row>
    <row r="1113" spans="308:592" ht="14.4" customHeight="1" x14ac:dyDescent="0.3">
      <c r="KV1113" s="1"/>
      <c r="KW1113" s="127"/>
      <c r="KX1113" s="127"/>
      <c r="KY1113" s="127"/>
      <c r="KZ1113" s="127"/>
      <c r="LA1113" s="127"/>
      <c r="LB1113" s="127"/>
      <c r="LC1113" s="127"/>
      <c r="LD1113" s="127"/>
      <c r="LE1113" s="127"/>
      <c r="LF1113" s="127"/>
      <c r="LG1113" s="127"/>
      <c r="LH1113" s="127"/>
      <c r="LI1113" s="127"/>
      <c r="LJ1113" s="127"/>
      <c r="LK1113" s="127"/>
      <c r="LL1113" s="127"/>
      <c r="LM1113" s="127"/>
      <c r="LN1113" s="1"/>
      <c r="LQ1113" s="1"/>
      <c r="LR1113" s="125"/>
      <c r="LS1113" s="125"/>
      <c r="LT1113" s="125"/>
      <c r="LU1113" s="125"/>
      <c r="LV1113" s="125"/>
      <c r="LW1113" s="125"/>
      <c r="LX1113" s="125"/>
      <c r="LY1113" s="125"/>
      <c r="LZ1113" s="125"/>
      <c r="MA1113" s="125"/>
      <c r="MB1113" s="125"/>
      <c r="MC1113" s="125"/>
      <c r="MD1113" s="125"/>
      <c r="ME1113" s="125"/>
      <c r="MF1113" s="125"/>
      <c r="MG1113" s="1"/>
      <c r="PF1113" s="1"/>
      <c r="PI1113" s="2"/>
      <c r="PJ1113" s="38" t="s">
        <v>35</v>
      </c>
      <c r="PK1113" s="38" t="s">
        <v>35</v>
      </c>
      <c r="PL1113" s="2"/>
      <c r="PN1113" s="7"/>
      <c r="PO1113" s="40" t="s">
        <v>35</v>
      </c>
      <c r="PP1113" s="40" t="s">
        <v>35</v>
      </c>
      <c r="PQ1113" s="7"/>
      <c r="PT1113" s="1"/>
      <c r="PZ1113" s="1"/>
      <c r="QC1113" s="2"/>
      <c r="QD1113" s="38" t="s">
        <v>35</v>
      </c>
      <c r="QE1113" s="38" t="s">
        <v>35</v>
      </c>
      <c r="QF1113" s="2"/>
      <c r="QH1113" s="7"/>
      <c r="QI1113" s="40" t="s">
        <v>35</v>
      </c>
      <c r="QJ1113" s="40" t="s">
        <v>35</v>
      </c>
      <c r="QK1113" s="7"/>
      <c r="QN1113" s="1"/>
      <c r="QX1113" s="39"/>
      <c r="QY1113" s="39"/>
      <c r="RC1113" s="39"/>
      <c r="RD1113" s="39"/>
      <c r="VF1113" s="1"/>
      <c r="VT1113" s="1"/>
    </row>
    <row r="1114" spans="308:592" ht="15" customHeight="1" thickBot="1" x14ac:dyDescent="0.35">
      <c r="KV1114" s="1"/>
      <c r="KW1114" s="127"/>
      <c r="KX1114" s="127"/>
      <c r="KY1114" s="127"/>
      <c r="KZ1114" s="127"/>
      <c r="LA1114" s="127"/>
      <c r="LB1114" s="127"/>
      <c r="LC1114" s="127"/>
      <c r="LD1114" s="127"/>
      <c r="LE1114" s="127"/>
      <c r="LF1114" s="127"/>
      <c r="LG1114" s="127"/>
      <c r="LH1114" s="127"/>
      <c r="LI1114" s="127"/>
      <c r="LJ1114" s="127"/>
      <c r="LK1114" s="127"/>
      <c r="LL1114" s="127"/>
      <c r="LM1114" s="127"/>
      <c r="LN1114" s="1"/>
      <c r="LQ1114" s="1"/>
      <c r="LR1114" s="125"/>
      <c r="LS1114" s="125"/>
      <c r="LT1114" s="125"/>
      <c r="LU1114" s="125"/>
      <c r="LV1114" s="125"/>
      <c r="LW1114" s="125"/>
      <c r="LX1114" s="125"/>
      <c r="LY1114" s="125"/>
      <c r="LZ1114" s="125"/>
      <c r="MA1114" s="125"/>
      <c r="MB1114" s="125"/>
      <c r="MC1114" s="125"/>
      <c r="MD1114" s="125"/>
      <c r="ME1114" s="125"/>
      <c r="MF1114" s="125"/>
      <c r="MG1114" s="1"/>
      <c r="PF1114" s="1"/>
      <c r="PI1114" s="38" t="s">
        <v>26</v>
      </c>
      <c r="PL1114" s="2" t="s">
        <v>36</v>
      </c>
      <c r="PN1114" s="7" t="s">
        <v>37</v>
      </c>
      <c r="PQ1114" s="40" t="s">
        <v>27</v>
      </c>
      <c r="PT1114" s="1"/>
      <c r="PZ1114" s="1"/>
      <c r="QC1114" s="38" t="s">
        <v>26</v>
      </c>
      <c r="QF1114" s="2" t="s">
        <v>36</v>
      </c>
      <c r="QH1114" s="7" t="s">
        <v>37</v>
      </c>
      <c r="QK1114" s="40" t="s">
        <v>27</v>
      </c>
      <c r="QN1114" s="1"/>
      <c r="QW1114" s="39"/>
      <c r="RE1114" s="39"/>
      <c r="VF1114" s="1"/>
      <c r="VT1114" s="1"/>
    </row>
    <row r="1115" spans="308:592" ht="15" customHeight="1" thickBot="1" x14ac:dyDescent="0.35">
      <c r="KV1115" s="1"/>
      <c r="KW1115" s="127"/>
      <c r="KX1115" s="127"/>
      <c r="KY1115" s="127"/>
      <c r="KZ1115" s="127"/>
      <c r="LA1115" s="127"/>
      <c r="LB1115" s="127"/>
      <c r="LC1115" s="127"/>
      <c r="LD1115" s="127"/>
      <c r="LE1115" s="127"/>
      <c r="LF1115" s="127"/>
      <c r="LG1115" s="127"/>
      <c r="LH1115" s="127"/>
      <c r="LI1115" s="127"/>
      <c r="LJ1115" s="127"/>
      <c r="LK1115" s="127"/>
      <c r="LL1115" s="127"/>
      <c r="LM1115" s="127"/>
      <c r="LN1115" s="1"/>
      <c r="LQ1115" s="1"/>
      <c r="LR1115" s="125"/>
      <c r="LS1115" s="125"/>
      <c r="LT1115" s="125"/>
      <c r="LU1115" s="125"/>
      <c r="LV1115" s="125"/>
      <c r="LW1115" s="125"/>
      <c r="LX1115" s="125"/>
      <c r="LY1115" s="125"/>
      <c r="LZ1115" s="125"/>
      <c r="MA1115" s="125"/>
      <c r="MB1115" s="125"/>
      <c r="MC1115" s="125"/>
      <c r="MD1115" s="125"/>
      <c r="ME1115" s="125"/>
      <c r="MF1115" s="125"/>
      <c r="MG1115" s="1"/>
      <c r="PF1115" s="1"/>
      <c r="PI1115" s="38" t="s">
        <v>26</v>
      </c>
      <c r="PL1115" s="3">
        <f>1/PL1118</f>
        <v>1.9689425341024249</v>
      </c>
      <c r="PN1115" s="41">
        <f t="array" ref="PN1115">SUM(PQ1110:PQ1112*PI1130:PI1132)</f>
        <v>-9.7548922656053756E-3</v>
      </c>
      <c r="PQ1115" s="40" t="s">
        <v>27</v>
      </c>
      <c r="PT1115" s="1"/>
      <c r="PZ1115" s="1"/>
      <c r="QC1115" s="38" t="s">
        <v>26</v>
      </c>
      <c r="QF1115" s="3">
        <f>1/QF1118</f>
        <v>1.9547037070691498</v>
      </c>
      <c r="QH1115" s="41">
        <f t="array" ref="QH1115">SUM(QK1110:QK1112*QC1130:QC1132)</f>
        <v>2.1641302697412369E-2</v>
      </c>
      <c r="QK1115" s="40" t="s">
        <v>27</v>
      </c>
      <c r="QN1115" s="1"/>
      <c r="QW1115" s="39"/>
      <c r="RE1115" s="39"/>
      <c r="VF1115" s="1"/>
      <c r="VT1115" s="1"/>
    </row>
    <row r="1116" spans="308:592" x14ac:dyDescent="0.3">
      <c r="KV1116" s="1"/>
      <c r="KW1116" s="1"/>
      <c r="KX1116" s="1"/>
      <c r="KY1116" s="1"/>
      <c r="KZ1116" s="1"/>
      <c r="LA1116" s="1"/>
      <c r="LB1116" s="1"/>
      <c r="LC1116" s="1"/>
      <c r="LD1116" s="1"/>
      <c r="LE1116" s="1"/>
      <c r="LF1116" s="1"/>
      <c r="LG1116" s="1"/>
      <c r="LH1116" s="1"/>
      <c r="LI1116" s="1"/>
      <c r="LJ1116" s="1"/>
      <c r="LK1116" s="1"/>
      <c r="LL1116" s="1"/>
      <c r="LM1116" s="1"/>
      <c r="LN1116" s="1"/>
      <c r="LQ1116" s="1"/>
      <c r="LR1116" s="1"/>
      <c r="LS1116" s="1"/>
      <c r="LT1116" s="1"/>
      <c r="LU1116" s="1"/>
      <c r="LV1116" s="1"/>
      <c r="LW1116" s="1"/>
      <c r="LX1116" s="1"/>
      <c r="LY1116" s="1"/>
      <c r="LZ1116" s="1"/>
      <c r="MA1116" s="1"/>
      <c r="MB1116" s="1"/>
      <c r="MC1116" s="1"/>
      <c r="MD1116" s="1"/>
      <c r="ME1116" s="1"/>
      <c r="MF1116" s="1"/>
      <c r="MG1116" s="1"/>
      <c r="PF1116" s="1"/>
      <c r="PI1116" s="38" t="s">
        <v>26</v>
      </c>
      <c r="PL1116" s="38" t="s">
        <v>26</v>
      </c>
      <c r="PN1116" s="7"/>
      <c r="PQ1116" s="40" t="s">
        <v>27</v>
      </c>
      <c r="PT1116" s="1"/>
      <c r="PZ1116" s="1"/>
      <c r="QC1116" s="38" t="s">
        <v>26</v>
      </c>
      <c r="QF1116" s="38" t="s">
        <v>26</v>
      </c>
      <c r="QH1116" s="7"/>
      <c r="QK1116" s="40" t="s">
        <v>27</v>
      </c>
      <c r="QN1116" s="1"/>
      <c r="QW1116" s="39"/>
      <c r="QZ1116" s="39"/>
      <c r="RE1116" s="39"/>
      <c r="VF1116" s="1"/>
      <c r="VT1116" s="1"/>
    </row>
    <row r="1117" spans="308:592" ht="15" thickBot="1" x14ac:dyDescent="0.35">
      <c r="KV1117" s="1"/>
      <c r="LQ1117" s="1"/>
      <c r="PF1117" s="1"/>
      <c r="PI1117" s="38" t="s">
        <v>26</v>
      </c>
      <c r="PL1117" s="2" t="s">
        <v>38</v>
      </c>
      <c r="PN1117" s="7" t="s">
        <v>39</v>
      </c>
      <c r="PQ1117" s="40" t="s">
        <v>27</v>
      </c>
      <c r="PT1117" s="1"/>
      <c r="PZ1117" s="1"/>
      <c r="QC1117" s="38" t="s">
        <v>26</v>
      </c>
      <c r="QF1117" s="2" t="s">
        <v>38</v>
      </c>
      <c r="QH1117" s="7" t="s">
        <v>39</v>
      </c>
      <c r="QK1117" s="40" t="s">
        <v>27</v>
      </c>
      <c r="QN1117" s="1"/>
      <c r="QW1117" s="39"/>
      <c r="RE1117" s="39"/>
      <c r="VF1117" s="1"/>
      <c r="VT1117" s="1"/>
    </row>
    <row r="1118" spans="308:592" ht="15" thickBot="1" x14ac:dyDescent="0.35">
      <c r="KV1118" s="1"/>
      <c r="LQ1118" s="1"/>
      <c r="PF1118" s="1"/>
      <c r="PI1118" s="38" t="s">
        <v>26</v>
      </c>
      <c r="PL1118" s="3">
        <f>SQRT(PL1121+PH1141)</f>
        <v>0.50788683909247079</v>
      </c>
      <c r="PN1118" s="41">
        <f>PN1115*((-1)/(PL1118^2))</f>
        <v>3.7817129366174061E-2</v>
      </c>
      <c r="PQ1118" s="40" t="s">
        <v>27</v>
      </c>
      <c r="PT1118" s="1"/>
      <c r="PZ1118" s="1"/>
      <c r="QC1118" s="38" t="s">
        <v>26</v>
      </c>
      <c r="QF1118" s="3">
        <f>SQRT(QF1121+QB1141)</f>
        <v>0.51158648565688936</v>
      </c>
      <c r="QH1118" s="41">
        <f>QH1115*((-1)/(QF1118^2))</f>
        <v>-8.2688530276792446E-2</v>
      </c>
      <c r="QK1118" s="40" t="s">
        <v>27</v>
      </c>
      <c r="QN1118" s="1"/>
      <c r="QW1118" s="39"/>
      <c r="RE1118" s="39"/>
      <c r="VF1118" s="1"/>
      <c r="VT1118" s="1"/>
    </row>
    <row r="1119" spans="308:592" ht="15" thickBot="1" x14ac:dyDescent="0.35">
      <c r="KV1119" s="1"/>
      <c r="LQ1119" s="1"/>
      <c r="PF1119" s="1"/>
      <c r="PI1119" s="38" t="s">
        <v>26</v>
      </c>
      <c r="PL1119" s="38" t="s">
        <v>26</v>
      </c>
      <c r="PN1119" s="7"/>
      <c r="PQ1119" s="7" t="s">
        <v>40</v>
      </c>
      <c r="PR1119" s="7" t="s">
        <v>41</v>
      </c>
      <c r="PT1119" s="1"/>
      <c r="PZ1119" s="1"/>
      <c r="QC1119" s="38" t="s">
        <v>26</v>
      </c>
      <c r="QF1119" s="38" t="s">
        <v>26</v>
      </c>
      <c r="QH1119" s="7"/>
      <c r="QK1119" s="7" t="s">
        <v>40</v>
      </c>
      <c r="QL1119" s="7" t="s">
        <v>41</v>
      </c>
      <c r="QN1119" s="1"/>
      <c r="QW1119" s="39"/>
      <c r="QZ1119" s="39"/>
      <c r="VF1119" s="1"/>
      <c r="VT1119" s="1"/>
    </row>
    <row r="1120" spans="308:592" ht="15" thickBot="1" x14ac:dyDescent="0.35">
      <c r="KV1120" s="1"/>
      <c r="LQ1120" s="1"/>
      <c r="PF1120" s="1"/>
      <c r="PI1120" s="38" t="s">
        <v>26</v>
      </c>
      <c r="PL1120" s="38" t="s">
        <v>42</v>
      </c>
      <c r="PN1120" s="7" t="s">
        <v>43</v>
      </c>
      <c r="PQ1120" s="8">
        <f t="array" ref="PQ1120:PQ1122">PQ1110:PQ1112*PL1115</f>
        <v>0.24879389430943388</v>
      </c>
      <c r="PR1120" s="8">
        <f t="array" ref="PR1120:PR1122">PN1124:PN1126*2*PI1130:PI1132</f>
        <v>-1.1370388757661061E-2</v>
      </c>
      <c r="PT1120" s="1"/>
      <c r="PZ1120" s="1"/>
      <c r="QC1120" s="38" t="s">
        <v>26</v>
      </c>
      <c r="QF1120" s="38" t="s">
        <v>42</v>
      </c>
      <c r="QH1120" s="7" t="s">
        <v>43</v>
      </c>
      <c r="QK1120" s="8">
        <f t="array" ref="QK1120:QK1122">QK1110:QK1112*QF1115</f>
        <v>5.8096759046342497E-2</v>
      </c>
      <c r="QL1120" s="8">
        <f t="array" ref="QL1120:QL1122">QH1124:QH1126*2*QC1130:QC1132</f>
        <v>2.5180052919398711E-2</v>
      </c>
      <c r="QN1120" s="1"/>
      <c r="QW1120" s="39"/>
      <c r="QZ1120" s="39"/>
      <c r="VF1120" s="1"/>
      <c r="VT1120" s="1"/>
    </row>
    <row r="1121" spans="308:592" ht="15" thickBot="1" x14ac:dyDescent="0.35">
      <c r="KV1121" s="1"/>
      <c r="LQ1121" s="1"/>
      <c r="PF1121" s="1"/>
      <c r="PI1121" s="38" t="s">
        <v>26</v>
      </c>
      <c r="PL1121" s="3">
        <f>AVERAGE(PL1124:PL1126)</f>
        <v>0.25794903132334129</v>
      </c>
      <c r="PN1121" s="41">
        <f t="array" ref="PN1121">PN1118*0.5*(1/(SQRT(PL1121+PH1141)))</f>
        <v>3.722987726335699E-2</v>
      </c>
      <c r="PQ1121" s="9">
        <v>0.14870609191251136</v>
      </c>
      <c r="PR1121" s="9">
        <v>1.7576012866245098E-2</v>
      </c>
      <c r="PT1121" s="1"/>
      <c r="PZ1121" s="1"/>
      <c r="QC1121" s="38" t="s">
        <v>26</v>
      </c>
      <c r="QF1121" s="3">
        <f>AVERAGE(QF1124:QF1126)</f>
        <v>0.26172072230676663</v>
      </c>
      <c r="QH1121" s="41">
        <f t="array" ref="QH1121">QH1118*0.5*(1/(SQRT(QF1121+QB1141)))</f>
        <v>-8.081578833207291E-2</v>
      </c>
      <c r="QK1121" s="9">
        <v>0.13879660526118565</v>
      </c>
      <c r="QL1121" s="9">
        <v>-3.8358983835715475E-2</v>
      </c>
      <c r="QN1121" s="1"/>
      <c r="QW1121" s="39"/>
      <c r="VF1121" s="1"/>
      <c r="VT1121" s="1"/>
    </row>
    <row r="1122" spans="308:592" ht="15" thickBot="1" x14ac:dyDescent="0.35">
      <c r="KV1122" s="1"/>
      <c r="LQ1122" s="1"/>
      <c r="PF1122" s="1"/>
      <c r="PI1122" s="38" t="s">
        <v>26</v>
      </c>
      <c r="PL1122" s="38" t="s">
        <v>26</v>
      </c>
      <c r="PN1122" s="7"/>
      <c r="PQ1122" s="10">
        <v>4.2137364295649772E-2</v>
      </c>
      <c r="PR1122" s="10">
        <v>-6.2056241085840427E-3</v>
      </c>
      <c r="PT1122" s="1"/>
      <c r="PZ1122" s="1"/>
      <c r="QC1122" s="38" t="s">
        <v>26</v>
      </c>
      <c r="QF1122" s="38" t="s">
        <v>26</v>
      </c>
      <c r="QH1122" s="7"/>
      <c r="QK1122" s="10">
        <v>0.12004663104825589</v>
      </c>
      <c r="QL1122" s="10">
        <v>1.3178930916316792E-2</v>
      </c>
      <c r="QN1122" s="1"/>
      <c r="QW1122" s="39"/>
      <c r="QZ1122" s="39"/>
      <c r="VF1122" s="1"/>
      <c r="VT1122" s="1"/>
    </row>
    <row r="1123" spans="308:592" ht="15" thickBot="1" x14ac:dyDescent="0.35">
      <c r="KV1123" s="1"/>
      <c r="LQ1123" s="1"/>
      <c r="PF1123" s="1"/>
      <c r="PI1123" s="38" t="s">
        <v>26</v>
      </c>
      <c r="PL1123" s="2" t="s">
        <v>44</v>
      </c>
      <c r="PN1123" s="7" t="s">
        <v>45</v>
      </c>
      <c r="PQ1123" s="40" t="s">
        <v>27</v>
      </c>
      <c r="PT1123" s="1"/>
      <c r="PZ1123" s="1"/>
      <c r="QC1123" s="38" t="s">
        <v>26</v>
      </c>
      <c r="QF1123" s="2" t="s">
        <v>44</v>
      </c>
      <c r="QH1123" s="7" t="s">
        <v>45</v>
      </c>
      <c r="QK1123" s="40" t="s">
        <v>27</v>
      </c>
      <c r="QN1123" s="1"/>
      <c r="QW1123" s="39"/>
      <c r="RE1123" s="39"/>
      <c r="VF1123" s="1"/>
      <c r="VT1123" s="1"/>
    </row>
    <row r="1124" spans="308:592" x14ac:dyDescent="0.3">
      <c r="KV1124" s="1"/>
      <c r="LQ1124" s="1"/>
      <c r="PF1124" s="1"/>
      <c r="PI1124" s="38" t="s">
        <v>26</v>
      </c>
      <c r="PL1124" s="4">
        <f t="array" ref="PL1124:PL1126">PI1130:PI1132^2</f>
        <v>0.20986979408980511</v>
      </c>
      <c r="PN1124" s="8">
        <f t="array" ref="PN1124:PN1126">(1/3)*PN1121</f>
        <v>1.2409959087785662E-2</v>
      </c>
      <c r="PQ1124" s="40" t="s">
        <v>27</v>
      </c>
      <c r="PT1124" s="1"/>
      <c r="PZ1124" s="1"/>
      <c r="QC1124" s="38" t="s">
        <v>26</v>
      </c>
      <c r="QF1124" s="4">
        <f t="array" ref="QF1124:QF1126">QC1130:QC1132^2</f>
        <v>0.21842551468719085</v>
      </c>
      <c r="QH1124" s="8">
        <f t="array" ref="QH1124:QH1126">(1/3)*QH1121</f>
        <v>-2.6938596110690969E-2</v>
      </c>
      <c r="QK1124" s="40" t="s">
        <v>27</v>
      </c>
      <c r="QN1124" s="1"/>
      <c r="QW1124" s="39"/>
      <c r="RE1124" s="39"/>
      <c r="VF1124" s="1"/>
      <c r="VT1124" s="1"/>
    </row>
    <row r="1125" spans="308:592" x14ac:dyDescent="0.3">
      <c r="KV1125" s="1"/>
      <c r="LQ1125" s="1"/>
      <c r="PF1125" s="1"/>
      <c r="PI1125" s="38" t="s">
        <v>26</v>
      </c>
      <c r="PL1125" s="5">
        <v>0.50146431437871763</v>
      </c>
      <c r="PN1125" s="9">
        <v>1.2409959087785662E-2</v>
      </c>
      <c r="PQ1125" s="40" t="s">
        <v>27</v>
      </c>
      <c r="PT1125" s="1"/>
      <c r="PZ1125" s="1"/>
      <c r="QC1125" s="38" t="s">
        <v>26</v>
      </c>
      <c r="QF1125" s="5">
        <v>0.50690231930655016</v>
      </c>
      <c r="QH1125" s="9">
        <v>-2.6938596110690969E-2</v>
      </c>
      <c r="QK1125" s="40" t="s">
        <v>27</v>
      </c>
      <c r="QN1125" s="1"/>
      <c r="QW1125" s="39"/>
      <c r="RE1125" s="39"/>
      <c r="VF1125" s="1"/>
      <c r="VT1125" s="1"/>
    </row>
    <row r="1126" spans="308:592" ht="15" thickBot="1" x14ac:dyDescent="0.35">
      <c r="KV1126" s="1"/>
      <c r="LQ1126" s="1"/>
      <c r="PF1126" s="1"/>
      <c r="PI1126" s="38" t="s">
        <v>26</v>
      </c>
      <c r="PL1126" s="6">
        <v>6.2512985501501167E-2</v>
      </c>
      <c r="PN1126" s="10">
        <v>1.2409959087785662E-2</v>
      </c>
      <c r="PQ1126" s="40" t="s">
        <v>27</v>
      </c>
      <c r="PT1126" s="1"/>
      <c r="PZ1126" s="1"/>
      <c r="QC1126" s="38" t="s">
        <v>26</v>
      </c>
      <c r="QF1126" s="6">
        <v>5.9834332926558827E-2</v>
      </c>
      <c r="QH1126" s="10">
        <v>-2.6938596110690969E-2</v>
      </c>
      <c r="QK1126" s="40" t="s">
        <v>27</v>
      </c>
      <c r="QN1126" s="1"/>
      <c r="QW1126" s="39"/>
      <c r="RE1126" s="39"/>
      <c r="VF1126" s="1"/>
      <c r="VT1126" s="1"/>
    </row>
    <row r="1127" spans="308:592" x14ac:dyDescent="0.3">
      <c r="KV1127" s="1"/>
      <c r="LQ1127" s="1"/>
      <c r="PF1127" s="1"/>
      <c r="PI1127" s="38" t="s">
        <v>26</v>
      </c>
      <c r="PL1127" s="38" t="s">
        <v>26</v>
      </c>
      <c r="PN1127" s="7"/>
      <c r="PQ1127" s="40" t="s">
        <v>27</v>
      </c>
      <c r="PT1127" s="1"/>
      <c r="PZ1127" s="1"/>
      <c r="QC1127" s="38" t="s">
        <v>26</v>
      </c>
      <c r="QF1127" s="38" t="s">
        <v>26</v>
      </c>
      <c r="QH1127" s="7"/>
      <c r="QK1127" s="40" t="s">
        <v>27</v>
      </c>
      <c r="QN1127" s="1"/>
      <c r="QW1127" s="39"/>
      <c r="QZ1127" s="39"/>
      <c r="RE1127" s="39"/>
      <c r="VF1127" s="1"/>
      <c r="VT1127" s="1"/>
    </row>
    <row r="1128" spans="308:592" x14ac:dyDescent="0.3">
      <c r="KV1128" s="1"/>
      <c r="LQ1128" s="1"/>
      <c r="PF1128" s="1"/>
      <c r="PI1128" s="2"/>
      <c r="PJ1128" s="38" t="s">
        <v>25</v>
      </c>
      <c r="PK1128" s="38" t="s">
        <v>25</v>
      </c>
      <c r="PL1128" s="2"/>
      <c r="PN1128" s="7"/>
      <c r="PO1128" s="40" t="s">
        <v>25</v>
      </c>
      <c r="PP1128" s="40" t="s">
        <v>25</v>
      </c>
      <c r="PQ1128" s="7"/>
      <c r="PT1128" s="1"/>
      <c r="PZ1128" s="1"/>
      <c r="QC1128" s="2"/>
      <c r="QD1128" s="38" t="s">
        <v>25</v>
      </c>
      <c r="QE1128" s="38" t="s">
        <v>25</v>
      </c>
      <c r="QF1128" s="2"/>
      <c r="QH1128" s="7"/>
      <c r="QI1128" s="40" t="s">
        <v>25</v>
      </c>
      <c r="QJ1128" s="40" t="s">
        <v>25</v>
      </c>
      <c r="QK1128" s="7"/>
      <c r="QN1128" s="1"/>
      <c r="QX1128" s="39"/>
      <c r="QY1128" s="39"/>
      <c r="RC1128" s="39"/>
      <c r="RD1128" s="39"/>
      <c r="VF1128" s="1"/>
      <c r="VT1128" s="1"/>
    </row>
    <row r="1129" spans="308:592" ht="15" thickBot="1" x14ac:dyDescent="0.35">
      <c r="KV1129" s="1"/>
      <c r="LQ1129" s="1"/>
      <c r="PF1129" s="1"/>
      <c r="PI1129" s="2" t="s">
        <v>46</v>
      </c>
      <c r="PQ1129" s="7" t="s">
        <v>47</v>
      </c>
      <c r="PT1129" s="1"/>
      <c r="PZ1129" s="1"/>
      <c r="QC1129" s="2" t="s">
        <v>46</v>
      </c>
      <c r="QK1129" s="7" t="s">
        <v>47</v>
      </c>
      <c r="QN1129" s="1"/>
      <c r="VF1129" s="1"/>
      <c r="VT1129" s="1"/>
    </row>
    <row r="1130" spans="308:592" x14ac:dyDescent="0.3">
      <c r="KV1130" s="1"/>
      <c r="LQ1130" s="1"/>
      <c r="PF1130" s="1"/>
      <c r="PI1130" s="4">
        <f t="array" ref="PI1130:PI1132">PL1139:PL1141-PL1135</f>
        <v>-0.45811548117238421</v>
      </c>
      <c r="PQ1130" s="8">
        <f t="array" ref="PQ1130:PQ1132">PQ1120:PQ1122+PR1120:PR1122</f>
        <v>0.23742350555177283</v>
      </c>
      <c r="PT1130" s="1"/>
      <c r="PZ1130" s="1"/>
      <c r="QC1130" s="4">
        <f t="array" ref="QC1130:QC1132">QF1139:QF1141-QF1135</f>
        <v>-0.46736015521992336</v>
      </c>
      <c r="QK1130" s="8">
        <f t="array" ref="QK1130:QK1132">QK1120:QK1122+QL1120:QL1122</f>
        <v>8.3276811965741215E-2</v>
      </c>
      <c r="QN1130" s="1"/>
      <c r="VF1130" s="1"/>
      <c r="VT1130" s="1"/>
    </row>
    <row r="1131" spans="308:592" x14ac:dyDescent="0.3">
      <c r="KV1131" s="1"/>
      <c r="LQ1131" s="1"/>
      <c r="PF1131" s="1"/>
      <c r="PI1131" s="5">
        <v>0.70814145082654045</v>
      </c>
      <c r="PQ1131" s="9">
        <v>0.16628210477875646</v>
      </c>
      <c r="PT1131" s="1"/>
      <c r="PZ1131" s="1"/>
      <c r="QC1131" s="5">
        <v>0.7119707292484363</v>
      </c>
      <c r="QK1131" s="9">
        <v>0.10043762142547016</v>
      </c>
      <c r="QN1131" s="1"/>
      <c r="VF1131" s="1"/>
      <c r="VT1131" s="1"/>
    </row>
    <row r="1132" spans="308:592" ht="15" thickBot="1" x14ac:dyDescent="0.35">
      <c r="KV1132" s="1"/>
      <c r="LQ1132" s="1"/>
      <c r="PF1132" s="1"/>
      <c r="PI1132" s="6">
        <v>-0.25002596965415647</v>
      </c>
      <c r="PQ1132" s="10">
        <v>3.5931740187065728E-2</v>
      </c>
      <c r="PT1132" s="1"/>
      <c r="PZ1132" s="1"/>
      <c r="QC1132" s="6">
        <v>-0.24461057402851338</v>
      </c>
      <c r="QK1132" s="10">
        <v>0.13322556196457269</v>
      </c>
      <c r="QN1132" s="1"/>
      <c r="VF1132" s="1"/>
      <c r="VT1132" s="1"/>
    </row>
    <row r="1133" spans="308:592" x14ac:dyDescent="0.3">
      <c r="KV1133" s="1"/>
      <c r="LQ1133" s="1"/>
      <c r="PF1133" s="1"/>
      <c r="PI1133" s="2"/>
      <c r="PJ1133" s="38" t="s">
        <v>35</v>
      </c>
      <c r="PK1133" s="38" t="s">
        <v>35</v>
      </c>
      <c r="PL1133" s="2"/>
      <c r="PN1133" s="7"/>
      <c r="PO1133" s="40" t="s">
        <v>35</v>
      </c>
      <c r="PP1133" s="40" t="s">
        <v>35</v>
      </c>
      <c r="PQ1133" s="7"/>
      <c r="PT1133" s="1"/>
      <c r="PZ1133" s="1"/>
      <c r="QC1133" s="2"/>
      <c r="QD1133" s="38" t="s">
        <v>35</v>
      </c>
      <c r="QE1133" s="38" t="s">
        <v>35</v>
      </c>
      <c r="QF1133" s="2"/>
      <c r="QH1133" s="7"/>
      <c r="QI1133" s="40" t="s">
        <v>35</v>
      </c>
      <c r="QJ1133" s="40" t="s">
        <v>35</v>
      </c>
      <c r="QK1133" s="7"/>
      <c r="QN1133" s="1"/>
      <c r="QX1133" s="39"/>
      <c r="QY1133" s="39"/>
      <c r="RC1133" s="39"/>
      <c r="RD1133" s="39"/>
      <c r="VF1133" s="1"/>
      <c r="VT1133" s="1"/>
    </row>
    <row r="1134" spans="308:592" ht="15" thickBot="1" x14ac:dyDescent="0.35">
      <c r="KV1134" s="1"/>
      <c r="LQ1134" s="1"/>
      <c r="PF1134" s="1"/>
      <c r="PI1134" s="38" t="s">
        <v>26</v>
      </c>
      <c r="PL1134" s="38" t="s">
        <v>48</v>
      </c>
      <c r="PN1134" s="7" t="s">
        <v>49</v>
      </c>
      <c r="PQ1134" s="7" t="s">
        <v>50</v>
      </c>
      <c r="PR1134" s="7" t="s">
        <v>51</v>
      </c>
      <c r="PT1134" s="1"/>
      <c r="PZ1134" s="1"/>
      <c r="QC1134" s="38" t="s">
        <v>26</v>
      </c>
      <c r="QF1134" s="38" t="s">
        <v>48</v>
      </c>
      <c r="QH1134" s="7" t="s">
        <v>49</v>
      </c>
      <c r="QK1134" s="7" t="s">
        <v>50</v>
      </c>
      <c r="QL1134" s="7" t="s">
        <v>51</v>
      </c>
      <c r="QN1134" s="1"/>
      <c r="QW1134" s="39"/>
      <c r="QZ1134" s="39"/>
      <c r="VF1134" s="1"/>
      <c r="VT1134" s="1"/>
    </row>
    <row r="1135" spans="308:592" ht="15" thickBot="1" x14ac:dyDescent="0.35">
      <c r="KV1135" s="1"/>
      <c r="LQ1135" s="1"/>
      <c r="PF1135" s="1"/>
      <c r="PI1135" s="38" t="s">
        <v>26</v>
      </c>
      <c r="PL1135" s="3">
        <f>AVERAGE(PL1139:PL1141)</f>
        <v>2.4565195903749522</v>
      </c>
      <c r="PN1135" s="41">
        <f t="array" ref="PN1135">SUM(PQ1130:PQ1132*-1)</f>
        <v>-0.43963735051759506</v>
      </c>
      <c r="PQ1135" s="8">
        <f t="array" ref="PQ1135:PQ1137">PQ1130:PQ1132</f>
        <v>0.23742350555177283</v>
      </c>
      <c r="PR1135" s="8">
        <f t="array" ref="PR1135:PR1137">PN1135*(1/3)</f>
        <v>-0.146545783505865</v>
      </c>
      <c r="PT1135" s="1"/>
      <c r="PZ1135" s="1"/>
      <c r="QC1135" s="38" t="s">
        <v>26</v>
      </c>
      <c r="QF1135" s="3">
        <f>AVERAGE(QF1139:QF1141)</f>
        <v>2.4568427071316981</v>
      </c>
      <c r="QH1135" s="41">
        <f t="array" ref="QH1135">SUM(QK1130:QK1132*-1)</f>
        <v>-0.3169399953557841</v>
      </c>
      <c r="QK1135" s="8">
        <f t="array" ref="QK1135:QK1137">QK1130:QK1132</f>
        <v>8.3276811965741215E-2</v>
      </c>
      <c r="QL1135" s="8">
        <f t="array" ref="QL1135:QL1137">QH1135*(1/3)</f>
        <v>-0.10564666511859469</v>
      </c>
      <c r="QN1135" s="1"/>
      <c r="QW1135" s="39"/>
      <c r="VF1135" s="1"/>
      <c r="VT1135" s="1"/>
    </row>
    <row r="1136" spans="308:592" x14ac:dyDescent="0.3">
      <c r="KV1136" s="1"/>
      <c r="LQ1136" s="1"/>
      <c r="PF1136" s="1"/>
      <c r="PI1136" s="38" t="s">
        <v>26</v>
      </c>
      <c r="PL1136" s="38" t="s">
        <v>26</v>
      </c>
      <c r="PN1136" s="7"/>
      <c r="PQ1136" s="9">
        <v>0.16628210477875646</v>
      </c>
      <c r="PR1136" s="9">
        <v>-0.146545783505865</v>
      </c>
      <c r="PT1136" s="1"/>
      <c r="PZ1136" s="1"/>
      <c r="QC1136" s="38" t="s">
        <v>26</v>
      </c>
      <c r="QF1136" s="38" t="s">
        <v>26</v>
      </c>
      <c r="QH1136" s="7"/>
      <c r="QK1136" s="9">
        <v>0.10043762142547016</v>
      </c>
      <c r="QL1136" s="9">
        <v>-0.10564666511859469</v>
      </c>
      <c r="QN1136" s="1"/>
      <c r="QW1136" s="39"/>
      <c r="QZ1136" s="39"/>
      <c r="VF1136" s="1"/>
      <c r="VT1136" s="1"/>
    </row>
    <row r="1137" spans="308:592" ht="15" thickBot="1" x14ac:dyDescent="0.35">
      <c r="KV1137" s="1"/>
      <c r="LQ1137" s="1"/>
      <c r="PF1137" s="1"/>
      <c r="PI1137" s="38" t="s">
        <v>26</v>
      </c>
      <c r="PL1137" s="38" t="s">
        <v>26</v>
      </c>
      <c r="PN1137" s="7"/>
      <c r="PQ1137" s="10">
        <v>3.5931740187065728E-2</v>
      </c>
      <c r="PR1137" s="10">
        <v>-0.146545783505865</v>
      </c>
      <c r="PT1137" s="1"/>
      <c r="PZ1137" s="1"/>
      <c r="QC1137" s="38" t="s">
        <v>26</v>
      </c>
      <c r="QF1137" s="38" t="s">
        <v>26</v>
      </c>
      <c r="QH1137" s="7"/>
      <c r="QK1137" s="10">
        <v>0.13322556196457269</v>
      </c>
      <c r="QL1137" s="10">
        <v>-0.10564666511859469</v>
      </c>
      <c r="QN1137" s="1"/>
      <c r="QW1137" s="39"/>
      <c r="QZ1137" s="39"/>
      <c r="VF1137" s="1"/>
      <c r="VT1137" s="1"/>
    </row>
    <row r="1138" spans="308:592" ht="15" thickBot="1" x14ac:dyDescent="0.35">
      <c r="KV1138" s="1"/>
      <c r="LQ1138" s="1"/>
      <c r="PF1138" s="1"/>
      <c r="PI1138" s="2"/>
      <c r="PJ1138" s="38" t="s">
        <v>35</v>
      </c>
      <c r="PK1138" s="38" t="s">
        <v>35</v>
      </c>
      <c r="PL1138" s="2" t="s">
        <v>52</v>
      </c>
      <c r="PN1138" s="7" t="s">
        <v>53</v>
      </c>
      <c r="PO1138" s="40" t="s">
        <v>35</v>
      </c>
      <c r="PP1138" s="40" t="s">
        <v>35</v>
      </c>
      <c r="PQ1138" s="7"/>
      <c r="PT1138" s="1"/>
      <c r="PZ1138" s="1"/>
      <c r="QC1138" s="2"/>
      <c r="QD1138" s="38" t="s">
        <v>35</v>
      </c>
      <c r="QE1138" s="38" t="s">
        <v>35</v>
      </c>
      <c r="QF1138" s="2" t="s">
        <v>54</v>
      </c>
      <c r="QH1138" s="7" t="s">
        <v>55</v>
      </c>
      <c r="QI1138" s="40" t="s">
        <v>35</v>
      </c>
      <c r="QJ1138" s="40" t="s">
        <v>35</v>
      </c>
      <c r="QK1138" s="7"/>
      <c r="QN1138" s="1"/>
      <c r="QX1138" s="39"/>
      <c r="QY1138" s="39"/>
      <c r="RC1138" s="39"/>
      <c r="RD1138" s="39"/>
      <c r="VF1138" s="1"/>
      <c r="VT1138" s="1"/>
    </row>
    <row r="1139" spans="308:592" x14ac:dyDescent="0.3">
      <c r="KV1139" s="1"/>
      <c r="LQ1139" s="1"/>
      <c r="PF1139" s="1"/>
      <c r="PL1139" s="4">
        <f t="array" ref="PL1139:PL1141">PL1144:PL1146</f>
        <v>1.9984041092025679</v>
      </c>
      <c r="PN1139" s="8">
        <f t="array" ref="PN1139:PN1141">PQ1135:PQ1137+PR1135:PR1137</f>
        <v>9.0877722045907827E-2</v>
      </c>
      <c r="PT1139" s="1"/>
      <c r="PZ1139" s="1"/>
      <c r="QF1139" s="4">
        <f t="array" ref="QF1139:QF1141">QF1144:QF1146</f>
        <v>1.9894825519117747</v>
      </c>
      <c r="QH1139" s="8">
        <f t="array" ref="QH1139:QH1141">QK1135:QK1137+QL1135:QL1137</f>
        <v>-2.2369853152853475E-2</v>
      </c>
      <c r="QN1139" s="1"/>
      <c r="VF1139" s="1"/>
      <c r="VT1139" s="1"/>
    </row>
    <row r="1140" spans="308:592" ht="15" thickBot="1" x14ac:dyDescent="0.35">
      <c r="KV1140" s="1"/>
      <c r="LQ1140" s="1"/>
      <c r="PF1140" s="1"/>
      <c r="PH1140" t="s">
        <v>56</v>
      </c>
      <c r="PL1140" s="5">
        <v>3.1646610412014926</v>
      </c>
      <c r="PN1140" s="9">
        <v>1.9736321272891461E-2</v>
      </c>
      <c r="PT1140" s="1"/>
      <c r="PZ1140" s="1"/>
      <c r="QB1140" t="s">
        <v>56</v>
      </c>
      <c r="QF1140" s="5">
        <v>3.1688134363801344</v>
      </c>
      <c r="QH1140" s="9">
        <v>-5.2090436931245265E-3</v>
      </c>
      <c r="QN1140" s="1"/>
      <c r="VF1140" s="1"/>
      <c r="VT1140" s="1"/>
    </row>
    <row r="1141" spans="308:592" ht="15" thickBot="1" x14ac:dyDescent="0.35">
      <c r="KV1141" s="1"/>
      <c r="LQ1141" s="1"/>
      <c r="PF1141" s="1"/>
      <c r="PH1141" s="43">
        <v>1E-8</v>
      </c>
      <c r="PL1141" s="6">
        <v>2.2064936207207957</v>
      </c>
      <c r="PN1141" s="10">
        <v>-0.11061404331879927</v>
      </c>
      <c r="PT1141" s="1"/>
      <c r="PZ1141" s="1"/>
      <c r="QB1141" s="43">
        <v>1E-8</v>
      </c>
      <c r="QF1141" s="6">
        <v>2.2122321331031847</v>
      </c>
      <c r="QH1141" s="10">
        <v>2.7578896845978002E-2</v>
      </c>
      <c r="QN1141" s="1"/>
      <c r="VF1141" s="1"/>
      <c r="VT1141" s="1"/>
    </row>
    <row r="1142" spans="308:592" x14ac:dyDescent="0.3">
      <c r="KV1142" s="1"/>
      <c r="LQ1142" s="1"/>
      <c r="LR1142" s="1"/>
      <c r="LS1142" s="1"/>
      <c r="LT1142" s="1"/>
      <c r="LU1142" s="1"/>
      <c r="LV1142" s="1"/>
      <c r="LW1142" s="1"/>
      <c r="LX1142" s="1"/>
      <c r="LY1142" s="1"/>
      <c r="LZ1142" s="1"/>
      <c r="MA1142" s="1"/>
      <c r="MB1142" s="1"/>
      <c r="MC1142" s="1"/>
      <c r="MD1142" s="1"/>
      <c r="ME1142" s="1"/>
      <c r="MF1142" s="1"/>
      <c r="MG1142" s="1"/>
      <c r="MH1142" s="1"/>
      <c r="MI1142" s="1"/>
      <c r="MJ1142" s="1"/>
      <c r="MK1142" s="1"/>
      <c r="ML1142" s="1"/>
      <c r="MM1142" s="1"/>
      <c r="MN1142" s="1"/>
      <c r="MO1142" s="1"/>
      <c r="MP1142" s="1"/>
      <c r="MQ1142" s="1"/>
      <c r="MR1142" s="1"/>
      <c r="MS1142" s="1"/>
      <c r="MT1142" s="1"/>
      <c r="MU1142" s="1"/>
      <c r="MV1142" s="1"/>
      <c r="MW1142" s="1"/>
      <c r="MX1142" s="1"/>
      <c r="MY1142" s="1"/>
      <c r="MZ1142" s="1"/>
      <c r="NA1142" s="1"/>
      <c r="NB1142" s="1"/>
      <c r="NC1142" s="1"/>
      <c r="ND1142" s="1"/>
      <c r="NE1142" s="1"/>
      <c r="NF1142" s="1"/>
      <c r="NG1142" s="1"/>
      <c r="NH1142" s="1"/>
      <c r="NI1142" s="1"/>
      <c r="NJ1142" s="1"/>
      <c r="NK1142" s="1"/>
      <c r="NL1142" s="1"/>
      <c r="NM1142" s="1"/>
      <c r="NN1142" s="1"/>
      <c r="NO1142" s="1"/>
      <c r="NP1142" s="1"/>
      <c r="NQ1142" s="1"/>
      <c r="NR1142" s="1"/>
      <c r="NS1142" s="1"/>
      <c r="NT1142" s="1"/>
      <c r="NU1142" s="1"/>
      <c r="NV1142" s="1"/>
      <c r="NW1142" s="1"/>
      <c r="NX1142" s="1"/>
      <c r="NY1142" s="1"/>
      <c r="NZ1142" s="1"/>
      <c r="OA1142" s="1"/>
      <c r="OB1142" s="1"/>
      <c r="OC1142" s="1"/>
      <c r="OD1142" s="1"/>
      <c r="OE1142" s="1"/>
      <c r="OF1142" s="1"/>
      <c r="OG1142" s="1"/>
      <c r="OH1142" s="1"/>
      <c r="OI1142" s="1"/>
      <c r="OJ1142" s="1"/>
      <c r="OK1142" s="1"/>
      <c r="OL1142" s="1"/>
      <c r="OM1142" s="1"/>
      <c r="ON1142" s="1"/>
      <c r="OO1142" s="1"/>
      <c r="OP1142" s="1"/>
      <c r="OQ1142" s="1"/>
      <c r="OR1142" s="1"/>
      <c r="OS1142" s="1"/>
      <c r="OT1142" s="1"/>
      <c r="OU1142" s="1"/>
      <c r="OV1142" s="1"/>
      <c r="OW1142" s="1"/>
      <c r="OX1142" s="1"/>
      <c r="OY1142" s="1"/>
      <c r="OZ1142" s="1"/>
      <c r="PA1142" s="1"/>
      <c r="PB1142" s="1"/>
      <c r="PC1142" s="1"/>
      <c r="PD1142" s="1"/>
      <c r="PE1142" s="1"/>
      <c r="PF1142" s="1"/>
      <c r="PG1142" s="1"/>
      <c r="PH1142" s="1"/>
      <c r="PI1142" s="1"/>
      <c r="PJ1142" s="1"/>
      <c r="PK1142" s="1"/>
      <c r="PL1142" s="2"/>
      <c r="PM1142" s="1"/>
      <c r="PN1142" s="7"/>
      <c r="PO1142" s="1"/>
      <c r="PP1142" s="1"/>
      <c r="PQ1142" s="1"/>
      <c r="PR1142" s="1"/>
      <c r="PS1142" s="1"/>
      <c r="PT1142" s="1"/>
      <c r="PU1142" s="1"/>
      <c r="PV1142" s="1"/>
      <c r="PW1142" s="1"/>
      <c r="PX1142" s="1"/>
      <c r="PY1142" s="1"/>
      <c r="PZ1142" s="1"/>
      <c r="QA1142" s="1"/>
      <c r="QB1142" s="1"/>
      <c r="QC1142" s="1"/>
      <c r="QD1142" s="1"/>
      <c r="QE1142" s="1"/>
      <c r="QF1142" s="2"/>
      <c r="QG1142" s="1"/>
      <c r="QH1142" s="7"/>
      <c r="QI1142" s="1"/>
      <c r="QJ1142" s="1"/>
      <c r="QK1142" s="1"/>
      <c r="QL1142" s="1"/>
      <c r="QM1142" s="1"/>
      <c r="QN1142" s="1"/>
      <c r="QO1142" s="1"/>
      <c r="QP1142" s="1"/>
      <c r="QQ1142" s="1"/>
      <c r="QR1142" s="1"/>
      <c r="QS1142" s="1"/>
      <c r="QT1142" s="1"/>
      <c r="QU1142" s="1"/>
      <c r="QV1142" s="1"/>
      <c r="QW1142" s="1"/>
      <c r="QX1142" s="1"/>
      <c r="QY1142" s="1"/>
      <c r="QZ1142" s="1"/>
      <c r="RA1142" s="1"/>
      <c r="RB1142" s="1"/>
      <c r="RC1142" s="1"/>
      <c r="RD1142" s="1"/>
      <c r="RE1142" s="1"/>
      <c r="RF1142" s="1"/>
      <c r="RG1142" s="1"/>
      <c r="RH1142" s="1"/>
      <c r="RI1142" s="1"/>
      <c r="RJ1142" s="1"/>
      <c r="RK1142" s="1"/>
      <c r="RL1142" s="1"/>
      <c r="RM1142" s="1"/>
      <c r="RN1142" s="1"/>
      <c r="RO1142" s="1"/>
      <c r="RP1142" s="1"/>
      <c r="RQ1142" s="1"/>
      <c r="RR1142" s="1"/>
      <c r="RS1142" s="1"/>
      <c r="RT1142" s="1"/>
      <c r="RU1142" s="1"/>
      <c r="RV1142" s="1"/>
      <c r="RW1142" s="1"/>
      <c r="RX1142" s="1"/>
      <c r="RY1142" s="1"/>
      <c r="RZ1142" s="1"/>
      <c r="SA1142" s="1"/>
      <c r="SB1142" s="1"/>
      <c r="SC1142" s="1"/>
      <c r="SD1142" s="1"/>
      <c r="SE1142" s="1"/>
      <c r="SF1142" s="1"/>
      <c r="SG1142" s="1"/>
      <c r="SH1142" s="1"/>
      <c r="SI1142" s="1"/>
      <c r="SJ1142" s="1"/>
      <c r="SK1142" s="1"/>
      <c r="SL1142" s="1"/>
      <c r="SM1142" s="1"/>
      <c r="SN1142" s="1"/>
      <c r="SO1142" s="1"/>
      <c r="SP1142" s="1"/>
      <c r="SQ1142" s="1"/>
      <c r="SR1142" s="1"/>
      <c r="SS1142" s="1"/>
      <c r="ST1142" s="1"/>
      <c r="SU1142" s="1"/>
      <c r="SV1142" s="1"/>
      <c r="SW1142" s="1"/>
      <c r="SX1142" s="1"/>
      <c r="SY1142" s="1"/>
      <c r="SZ1142" s="1"/>
      <c r="TA1142" s="1"/>
      <c r="TB1142" s="1"/>
      <c r="TC1142" s="1"/>
      <c r="TD1142" s="1"/>
      <c r="TE1142" s="1"/>
      <c r="TF1142" s="1"/>
      <c r="TG1142" s="1"/>
      <c r="TH1142" s="1"/>
      <c r="TI1142" s="1"/>
      <c r="TJ1142" s="1"/>
      <c r="TK1142" s="1"/>
      <c r="TL1142" s="1"/>
      <c r="TM1142" s="1"/>
      <c r="TN1142" s="1"/>
      <c r="TO1142" s="1"/>
      <c r="TP1142" s="1"/>
      <c r="TQ1142" s="1"/>
      <c r="TR1142" s="1"/>
      <c r="TS1142" s="1"/>
      <c r="TT1142" s="1"/>
      <c r="TU1142" s="1"/>
      <c r="TV1142" s="1"/>
      <c r="TW1142" s="1"/>
      <c r="TX1142" s="1"/>
      <c r="TY1142" s="1"/>
      <c r="TZ1142" s="1"/>
      <c r="UA1142" s="1"/>
      <c r="UB1142" s="1"/>
      <c r="UC1142" s="1"/>
      <c r="UD1142" s="1"/>
      <c r="UE1142" s="1"/>
      <c r="UF1142" s="1"/>
      <c r="UG1142" s="1"/>
      <c r="UH1142" s="1"/>
      <c r="UI1142" s="1"/>
      <c r="UJ1142" s="1"/>
      <c r="UK1142" s="1"/>
      <c r="UL1142" s="1"/>
      <c r="UM1142" s="1"/>
      <c r="UN1142" s="1"/>
      <c r="UO1142" s="1"/>
      <c r="UP1142" s="1"/>
      <c r="UQ1142" s="1"/>
      <c r="UR1142" s="1"/>
      <c r="US1142" s="1"/>
      <c r="UT1142" s="1"/>
      <c r="UU1142" s="1"/>
      <c r="UV1142" s="1"/>
      <c r="UW1142" s="1"/>
      <c r="UX1142" s="1"/>
      <c r="UY1142" s="1"/>
      <c r="UZ1142" s="1"/>
      <c r="VA1142" s="1"/>
      <c r="VB1142" s="1"/>
      <c r="VC1142" s="1"/>
      <c r="VD1142" s="1"/>
      <c r="VE1142" s="1"/>
      <c r="VF1142" s="1"/>
      <c r="VT1142" s="1"/>
    </row>
    <row r="1143" spans="308:592" ht="15" customHeight="1" thickBot="1" x14ac:dyDescent="0.35">
      <c r="KV1143" s="1"/>
      <c r="LQ1143" s="1"/>
      <c r="LR1143" s="125" t="s">
        <v>57</v>
      </c>
      <c r="LS1143" s="126"/>
      <c r="LT1143" s="126"/>
      <c r="LU1143" s="126"/>
      <c r="LV1143" s="126"/>
      <c r="LW1143" s="126"/>
      <c r="LX1143" s="126"/>
      <c r="LY1143" s="126"/>
      <c r="LZ1143" s="126"/>
      <c r="MA1143" s="126"/>
      <c r="MB1143" s="126"/>
      <c r="MC1143" s="126"/>
      <c r="MD1143" s="126"/>
      <c r="ME1143" s="126"/>
      <c r="MF1143" s="126"/>
      <c r="MG1143" s="1"/>
      <c r="PF1143" s="1"/>
      <c r="PL1143" s="2" t="s">
        <v>52</v>
      </c>
      <c r="PN1143" s="7" t="s">
        <v>53</v>
      </c>
      <c r="PO1143" s="1"/>
      <c r="PZ1143" s="1"/>
      <c r="QF1143" s="2" t="s">
        <v>54</v>
      </c>
      <c r="QH1143" s="7" t="s">
        <v>55</v>
      </c>
      <c r="QI1143" s="1"/>
      <c r="VF1143" s="1"/>
      <c r="VT1143" s="1"/>
    </row>
    <row r="1144" spans="308:592" x14ac:dyDescent="0.3">
      <c r="KV1144" s="1"/>
      <c r="LQ1144" s="1"/>
      <c r="LR1144" s="126"/>
      <c r="LS1144" s="126"/>
      <c r="LT1144" s="126"/>
      <c r="LU1144" s="126"/>
      <c r="LV1144" s="126"/>
      <c r="LW1144" s="126"/>
      <c r="LX1144" s="126"/>
      <c r="LY1144" s="126"/>
      <c r="LZ1144" s="126"/>
      <c r="MA1144" s="126"/>
      <c r="MB1144" s="126"/>
      <c r="MC1144" s="126"/>
      <c r="MD1144" s="126"/>
      <c r="ME1144" s="126"/>
      <c r="MF1144" s="126"/>
      <c r="MG1144" s="1"/>
      <c r="PF1144" s="1"/>
      <c r="PL1144" s="4">
        <f t="array" ref="PL1144:PL1146">PL1155:PL1157+PI1148:PI1150</f>
        <v>1.9984041092025679</v>
      </c>
      <c r="PN1144" s="8">
        <f t="array" ref="PN1144:PN1146">PN1139:PN1141</f>
        <v>9.0877722045907827E-2</v>
      </c>
      <c r="PO1144" s="1"/>
      <c r="PZ1144" s="1"/>
      <c r="QF1144" s="4">
        <f t="array" ref="QF1144:QF1146">QF1155:QF1157+QC1148:QC1150</f>
        <v>1.9894825519117747</v>
      </c>
      <c r="QH1144" s="8">
        <f t="array" ref="QH1144:QH1146">QH1139:QH1141</f>
        <v>-2.2369853152853475E-2</v>
      </c>
      <c r="QI1144" s="1"/>
      <c r="VF1144" s="1"/>
      <c r="VT1144" s="1"/>
    </row>
    <row r="1145" spans="308:592" x14ac:dyDescent="0.3">
      <c r="KV1145" s="1"/>
      <c r="LQ1145" s="1"/>
      <c r="LR1145" s="126"/>
      <c r="LS1145" s="126"/>
      <c r="LT1145" s="126"/>
      <c r="LU1145" s="126"/>
      <c r="LV1145" s="126"/>
      <c r="LW1145" s="126"/>
      <c r="LX1145" s="126"/>
      <c r="LY1145" s="126"/>
      <c r="LZ1145" s="126"/>
      <c r="MA1145" s="126"/>
      <c r="MB1145" s="126"/>
      <c r="MC1145" s="126"/>
      <c r="MD1145" s="126"/>
      <c r="ME1145" s="126"/>
      <c r="MF1145" s="126"/>
      <c r="MG1145" s="1"/>
      <c r="PF1145" s="1"/>
      <c r="PL1145" s="5">
        <v>3.1646610412014926</v>
      </c>
      <c r="PN1145" s="9">
        <v>1.9736321272891461E-2</v>
      </c>
      <c r="PO1145" s="1"/>
      <c r="PZ1145" s="1"/>
      <c r="QF1145" s="5">
        <v>3.1688134363801344</v>
      </c>
      <c r="QH1145" s="9">
        <v>-5.2090436931245265E-3</v>
      </c>
      <c r="QI1145" s="1"/>
      <c r="VF1145" s="1"/>
      <c r="VT1145" s="1"/>
    </row>
    <row r="1146" spans="308:592" ht="15" thickBot="1" x14ac:dyDescent="0.35">
      <c r="KV1146" s="1"/>
      <c r="LQ1146" s="1"/>
      <c r="LR1146" s="126"/>
      <c r="LS1146" s="126"/>
      <c r="LT1146" s="126"/>
      <c r="LU1146" s="126"/>
      <c r="LV1146" s="126"/>
      <c r="LW1146" s="126"/>
      <c r="LX1146" s="126"/>
      <c r="LY1146" s="126"/>
      <c r="LZ1146" s="126"/>
      <c r="MA1146" s="126"/>
      <c r="MB1146" s="126"/>
      <c r="MC1146" s="126"/>
      <c r="MD1146" s="126"/>
      <c r="ME1146" s="126"/>
      <c r="MF1146" s="126"/>
      <c r="MG1146" s="1"/>
      <c r="PF1146" s="1"/>
      <c r="PL1146" s="6">
        <v>2.2064936207207957</v>
      </c>
      <c r="PN1146" s="10">
        <v>-0.11061404331879927</v>
      </c>
      <c r="PO1146" s="1"/>
      <c r="PZ1146" s="1"/>
      <c r="QF1146" s="6">
        <v>2.2122321331031847</v>
      </c>
      <c r="QH1146" s="10">
        <v>2.7578896845978002E-2</v>
      </c>
      <c r="QI1146" s="1"/>
      <c r="VF1146" s="1"/>
      <c r="VT1146" s="1"/>
    </row>
    <row r="1147" spans="308:592" ht="15" thickBot="1" x14ac:dyDescent="0.35">
      <c r="KV1147" s="1"/>
      <c r="LQ1147" s="1"/>
      <c r="LR1147" s="126"/>
      <c r="LS1147" s="126"/>
      <c r="LT1147" s="126"/>
      <c r="LU1147" s="126"/>
      <c r="LV1147" s="126"/>
      <c r="LW1147" s="126"/>
      <c r="LX1147" s="126"/>
      <c r="LY1147" s="126"/>
      <c r="LZ1147" s="126"/>
      <c r="MA1147" s="126"/>
      <c r="MB1147" s="126"/>
      <c r="MC1147" s="126"/>
      <c r="MD1147" s="126"/>
      <c r="ME1147" s="126"/>
      <c r="MF1147" s="126"/>
      <c r="MG1147" s="1"/>
      <c r="PB1147" s="34"/>
      <c r="PC1147" s="34"/>
      <c r="PD1147" s="34"/>
      <c r="PE1147" s="34"/>
      <c r="PF1147" s="2"/>
      <c r="PG1147" s="2"/>
      <c r="PH1147" s="2"/>
      <c r="PI1147" s="2" t="s">
        <v>18</v>
      </c>
      <c r="PJ1147" s="2"/>
      <c r="PK1147" s="2"/>
      <c r="PL1147" s="2"/>
      <c r="PN1147" s="7"/>
      <c r="PO1147" s="1"/>
      <c r="PV1147" s="36"/>
      <c r="PW1147" s="36"/>
      <c r="PX1147" s="36"/>
      <c r="PY1147" s="36"/>
      <c r="PZ1147" s="2"/>
      <c r="QA1147" s="2"/>
      <c r="QB1147" s="2"/>
      <c r="QC1147" s="2" t="s">
        <v>20</v>
      </c>
      <c r="QD1147" s="2"/>
      <c r="QE1147" s="2"/>
      <c r="QF1147" s="2"/>
      <c r="QH1147" s="7"/>
      <c r="QI1147" s="1"/>
      <c r="VF1147" s="1"/>
      <c r="VT1147" s="1"/>
    </row>
    <row r="1148" spans="308:592" x14ac:dyDescent="0.3">
      <c r="KV1148" s="1"/>
      <c r="LQ1148" s="1"/>
      <c r="LR1148" s="126"/>
      <c r="LS1148" s="126"/>
      <c r="LT1148" s="126"/>
      <c r="LU1148" s="126"/>
      <c r="LV1148" s="126"/>
      <c r="LW1148" s="126"/>
      <c r="LX1148" s="126"/>
      <c r="LY1148" s="126"/>
      <c r="LZ1148" s="126"/>
      <c r="MA1148" s="126"/>
      <c r="MB1148" s="126"/>
      <c r="MC1148" s="126"/>
      <c r="MD1148" s="126"/>
      <c r="ME1148" s="126"/>
      <c r="MF1148" s="126"/>
      <c r="MG1148" s="1"/>
      <c r="PB1148" s="34"/>
      <c r="PF1148" s="1"/>
      <c r="PI1148" s="4">
        <f t="array" ref="PI1148:PI1150">PI1231:PI1233</f>
        <v>2.6162327367365368</v>
      </c>
      <c r="PL1148" s="2"/>
      <c r="PN1148" s="7"/>
      <c r="PO1148" s="1"/>
      <c r="PV1148" s="36"/>
      <c r="PZ1148" s="1"/>
      <c r="QC1148" s="4">
        <f t="array" ref="QC1148:QC1150">QC1231:QC1233</f>
        <v>2.6063418291755061</v>
      </c>
      <c r="QF1148" s="2"/>
      <c r="QH1148" s="7"/>
      <c r="QI1148" s="1"/>
      <c r="VF1148" s="1"/>
      <c r="VT1148" s="1"/>
    </row>
    <row r="1149" spans="308:592" x14ac:dyDescent="0.3">
      <c r="KV1149" s="1"/>
      <c r="LQ1149" s="1"/>
      <c r="LR1149" s="126"/>
      <c r="LS1149" s="126"/>
      <c r="LT1149" s="126"/>
      <c r="LU1149" s="126"/>
      <c r="LV1149" s="126"/>
      <c r="LW1149" s="126"/>
      <c r="LX1149" s="126"/>
      <c r="LY1149" s="126"/>
      <c r="LZ1149" s="126"/>
      <c r="MA1149" s="126"/>
      <c r="MB1149" s="126"/>
      <c r="MC1149" s="126"/>
      <c r="MD1149" s="126"/>
      <c r="ME1149" s="126"/>
      <c r="MF1149" s="126"/>
      <c r="MG1149" s="1"/>
      <c r="PB1149" s="34"/>
      <c r="PF1149" s="1"/>
      <c r="PI1149" s="5">
        <v>3.1646610412014926</v>
      </c>
      <c r="PL1149" s="2"/>
      <c r="PN1149" s="7"/>
      <c r="PO1149" s="1"/>
      <c r="PV1149" s="36"/>
      <c r="PZ1149" s="1"/>
      <c r="QC1149" s="5">
        <v>3.1688134363801344</v>
      </c>
      <c r="QF1149" s="2"/>
      <c r="QH1149" s="7"/>
      <c r="QI1149" s="1"/>
      <c r="VF1149" s="1"/>
      <c r="VT1149" s="1"/>
    </row>
    <row r="1150" spans="308:592" ht="15" thickBot="1" x14ac:dyDescent="0.35">
      <c r="KV1150" s="1"/>
      <c r="LQ1150" s="1"/>
      <c r="LR1150" s="126"/>
      <c r="LS1150" s="126"/>
      <c r="LT1150" s="126"/>
      <c r="LU1150" s="126"/>
      <c r="LV1150" s="126"/>
      <c r="LW1150" s="126"/>
      <c r="LX1150" s="126"/>
      <c r="LY1150" s="126"/>
      <c r="LZ1150" s="126"/>
      <c r="MA1150" s="126"/>
      <c r="MB1150" s="126"/>
      <c r="MC1150" s="126"/>
      <c r="MD1150" s="126"/>
      <c r="ME1150" s="126"/>
      <c r="MF1150" s="126"/>
      <c r="MG1150" s="1"/>
      <c r="PB1150" s="34"/>
      <c r="PF1150" s="1"/>
      <c r="PI1150" s="6">
        <v>2.2064936207207957</v>
      </c>
      <c r="PL1150" s="2"/>
      <c r="PN1150" s="7"/>
      <c r="PO1150" s="1"/>
      <c r="PV1150" s="36"/>
      <c r="PZ1150" s="1"/>
      <c r="QC1150" s="6">
        <v>2.2122321331031847</v>
      </c>
      <c r="QF1150" s="2"/>
      <c r="QH1150" s="7"/>
      <c r="QI1150" s="1"/>
      <c r="VF1150" s="1"/>
      <c r="VT1150" s="1"/>
    </row>
    <row r="1151" spans="308:592" x14ac:dyDescent="0.3">
      <c r="KV1151" s="1"/>
      <c r="LQ1151" s="1"/>
      <c r="LR1151" s="126"/>
      <c r="LS1151" s="126"/>
      <c r="LT1151" s="126"/>
      <c r="LU1151" s="126"/>
      <c r="LV1151" s="126"/>
      <c r="LW1151" s="126"/>
      <c r="LX1151" s="126"/>
      <c r="LY1151" s="126"/>
      <c r="LZ1151" s="126"/>
      <c r="MA1151" s="126"/>
      <c r="MB1151" s="126"/>
      <c r="MC1151" s="126"/>
      <c r="MD1151" s="126"/>
      <c r="ME1151" s="126"/>
      <c r="MF1151" s="126"/>
      <c r="MG1151" s="1"/>
      <c r="PB1151" s="34"/>
      <c r="PF1151" s="1"/>
      <c r="PL1151" s="2"/>
      <c r="PN1151" s="7"/>
      <c r="PO1151" s="1"/>
      <c r="PV1151" s="36"/>
      <c r="PZ1151" s="1"/>
      <c r="QF1151" s="2"/>
      <c r="QH1151" s="7"/>
      <c r="QI1151" s="1"/>
      <c r="VF1151" s="1"/>
      <c r="VT1151" s="1"/>
    </row>
    <row r="1152" spans="308:592" ht="15" thickBot="1" x14ac:dyDescent="0.35">
      <c r="KV1152" s="1"/>
      <c r="LQ1152" s="1"/>
      <c r="LR1152" s="126"/>
      <c r="LS1152" s="126"/>
      <c r="LT1152" s="126"/>
      <c r="LU1152" s="126"/>
      <c r="LV1152" s="126"/>
      <c r="LW1152" s="126"/>
      <c r="LX1152" s="126"/>
      <c r="LY1152" s="126"/>
      <c r="LZ1152" s="126"/>
      <c r="MA1152" s="126"/>
      <c r="MB1152" s="126"/>
      <c r="MC1152" s="126"/>
      <c r="MD1152" s="126"/>
      <c r="ME1152" s="126"/>
      <c r="MF1152" s="126"/>
      <c r="MG1152" s="1"/>
      <c r="PB1152" s="34"/>
      <c r="PD1152" s="35"/>
      <c r="PE1152" s="35"/>
      <c r="PF1152" s="7"/>
      <c r="PG1152" s="7"/>
      <c r="PH1152" s="7"/>
      <c r="PI1152" s="7" t="s">
        <v>19</v>
      </c>
      <c r="PJ1152" s="7"/>
      <c r="PK1152" s="7"/>
      <c r="PL1152" s="2"/>
      <c r="PM1152" s="7"/>
      <c r="PN1152" s="7"/>
      <c r="PO1152" s="1"/>
      <c r="PV1152" s="36"/>
      <c r="PX1152" s="37"/>
      <c r="PY1152" s="37"/>
      <c r="PZ1152" s="7"/>
      <c r="QA1152" s="7"/>
      <c r="QB1152" s="7"/>
      <c r="QC1152" s="7" t="s">
        <v>21</v>
      </c>
      <c r="QD1152" s="7"/>
      <c r="QE1152" s="7"/>
      <c r="QF1152" s="2"/>
      <c r="QG1152" s="7"/>
      <c r="QH1152" s="7"/>
      <c r="QI1152" s="1"/>
      <c r="VF1152" s="1"/>
      <c r="VT1152" s="1"/>
    </row>
    <row r="1153" spans="308:592" x14ac:dyDescent="0.3">
      <c r="KV1153" s="1"/>
      <c r="LQ1153" s="1"/>
      <c r="LR1153" s="1"/>
      <c r="LS1153" s="1"/>
      <c r="LT1153" s="1"/>
      <c r="LU1153" s="1"/>
      <c r="LV1153" s="1"/>
      <c r="LW1153" s="1"/>
      <c r="LX1153" s="1"/>
      <c r="LY1153" s="1"/>
      <c r="LZ1153" s="1"/>
      <c r="MA1153" s="1"/>
      <c r="MB1153" s="1"/>
      <c r="MC1153" s="1"/>
      <c r="MD1153" s="1"/>
      <c r="ME1153" s="1"/>
      <c r="MF1153" s="1"/>
      <c r="MG1153" s="1"/>
      <c r="PB1153" s="34"/>
      <c r="PD1153" s="35"/>
      <c r="PF1153" s="1"/>
      <c r="PI1153" s="8">
        <f t="array" ref="PI1153:PI1155">PN1144:PN1146</f>
        <v>9.0877722045907827E-2</v>
      </c>
      <c r="PL1153" s="2"/>
      <c r="PN1153" s="7"/>
      <c r="PO1153" s="1"/>
      <c r="PV1153" s="36"/>
      <c r="PX1153" s="37"/>
      <c r="PZ1153" s="1"/>
      <c r="QC1153" s="8">
        <f t="array" ref="QC1153:QC1155">QH1144:QH1146</f>
        <v>-2.2369853152853475E-2</v>
      </c>
      <c r="QF1153" s="2"/>
      <c r="QH1153" s="7"/>
      <c r="QI1153" s="1"/>
      <c r="VF1153" s="1"/>
      <c r="VT1153" s="1"/>
    </row>
    <row r="1154" spans="308:592" ht="15" thickBot="1" x14ac:dyDescent="0.35">
      <c r="KV1154" s="1"/>
      <c r="LQ1154" s="1"/>
      <c r="PB1154" s="34"/>
      <c r="PD1154" s="35"/>
      <c r="PF1154" s="1"/>
      <c r="PI1154" s="9">
        <v>1.9736321272891461E-2</v>
      </c>
      <c r="PL1154" s="2" t="s">
        <v>58</v>
      </c>
      <c r="PN1154" s="7" t="s">
        <v>59</v>
      </c>
      <c r="PO1154" s="1"/>
      <c r="PV1154" s="36"/>
      <c r="PX1154" s="37"/>
      <c r="PZ1154" s="1"/>
      <c r="QC1154" s="9">
        <v>-5.2090436931245265E-3</v>
      </c>
      <c r="QF1154" s="2" t="s">
        <v>60</v>
      </c>
      <c r="QH1154" s="7" t="s">
        <v>61</v>
      </c>
      <c r="QI1154" s="1"/>
      <c r="VF1154" s="1"/>
      <c r="VT1154" s="1"/>
    </row>
    <row r="1155" spans="308:592" ht="15" thickBot="1" x14ac:dyDescent="0.35">
      <c r="KV1155" s="1"/>
      <c r="LQ1155" s="1"/>
      <c r="PB1155" s="34"/>
      <c r="PD1155" s="35"/>
      <c r="PF1155" s="1"/>
      <c r="PI1155" s="10">
        <v>-0.11061404331879927</v>
      </c>
      <c r="PL1155" s="4">
        <f t="array" ref="PL1155:PL1157">PL1160:PL1162</f>
        <v>-0.61782862753396883</v>
      </c>
      <c r="PN1155" s="8">
        <f t="array" ref="PN1155:PN1157">PN1144:PN1146</f>
        <v>9.0877722045907827E-2</v>
      </c>
      <c r="PO1155" s="1"/>
      <c r="PV1155" s="36"/>
      <c r="PX1155" s="37"/>
      <c r="PZ1155" s="1"/>
      <c r="QC1155" s="10">
        <v>2.7578896845978002E-2</v>
      </c>
      <c r="QF1155" s="4">
        <f t="array" ref="QF1155:QF1157">QF1160:QF1162</f>
        <v>-0.61685927726373124</v>
      </c>
      <c r="QH1155" s="8">
        <f t="array" ref="QH1155:QH1157">QH1144:QH1146</f>
        <v>-2.2369853152853475E-2</v>
      </c>
      <c r="QI1155" s="1"/>
      <c r="VF1155" s="1"/>
      <c r="VT1155" s="1"/>
    </row>
    <row r="1156" spans="308:592" x14ac:dyDescent="0.3">
      <c r="KV1156" s="1"/>
      <c r="LQ1156" s="1"/>
      <c r="PB1156" s="34"/>
      <c r="PD1156" s="35"/>
      <c r="PF1156" s="1"/>
      <c r="PL1156" s="5">
        <v>0</v>
      </c>
      <c r="PN1156" s="9">
        <v>1.9736321272891461E-2</v>
      </c>
      <c r="PO1156" s="1"/>
      <c r="PV1156" s="36"/>
      <c r="PX1156" s="37"/>
      <c r="PZ1156" s="1"/>
      <c r="QF1156" s="5">
        <v>0</v>
      </c>
      <c r="QH1156" s="9">
        <v>-5.2090436931245265E-3</v>
      </c>
      <c r="QI1156" s="1"/>
      <c r="VF1156" s="1"/>
      <c r="VT1156" s="1"/>
    </row>
    <row r="1157" spans="308:592" ht="15" thickBot="1" x14ac:dyDescent="0.35">
      <c r="KV1157" s="1"/>
      <c r="LQ1157" s="1"/>
      <c r="PB1157" s="34"/>
      <c r="PD1157" s="35"/>
      <c r="PF1157" s="1"/>
      <c r="PL1157" s="6">
        <v>0</v>
      </c>
      <c r="PN1157" s="10">
        <v>-0.11061404331879927</v>
      </c>
      <c r="PO1157" s="1"/>
      <c r="PV1157" s="36"/>
      <c r="PX1157" s="37"/>
      <c r="PZ1157" s="1"/>
      <c r="QF1157" s="6">
        <v>0</v>
      </c>
      <c r="QH1157" s="10">
        <v>2.7578896845978002E-2</v>
      </c>
      <c r="QI1157" s="1"/>
      <c r="VF1157" s="1"/>
      <c r="VT1157" s="1"/>
    </row>
    <row r="1158" spans="308:592" x14ac:dyDescent="0.3">
      <c r="KV1158" s="1"/>
      <c r="LQ1158" s="1"/>
      <c r="LR1158" s="1"/>
      <c r="LS1158" s="1"/>
      <c r="LT1158" s="1"/>
      <c r="LU1158" s="1"/>
      <c r="LV1158" s="1"/>
      <c r="LW1158" s="1"/>
      <c r="LX1158" s="1"/>
      <c r="LY1158" s="1"/>
      <c r="LZ1158" s="1"/>
      <c r="MA1158" s="1"/>
      <c r="MB1158" s="1"/>
      <c r="MC1158" s="1"/>
      <c r="MD1158" s="1"/>
      <c r="ME1158" s="1"/>
      <c r="MF1158" s="1"/>
      <c r="MG1158" s="1"/>
      <c r="MH1158" s="1"/>
      <c r="MI1158" s="1"/>
      <c r="MJ1158" s="1"/>
      <c r="MK1158" s="1"/>
      <c r="ML1158" s="1"/>
      <c r="MM1158" s="1"/>
      <c r="MN1158" s="1"/>
      <c r="MO1158" s="1"/>
      <c r="MP1158" s="1"/>
      <c r="MQ1158" s="1"/>
      <c r="MR1158" s="1"/>
      <c r="MS1158" s="1"/>
      <c r="MT1158" s="1"/>
      <c r="MU1158" s="1"/>
      <c r="MV1158" s="1"/>
      <c r="MW1158" s="1"/>
      <c r="MX1158" s="1"/>
      <c r="MY1158" s="1"/>
      <c r="MZ1158" s="1"/>
      <c r="NA1158" s="1"/>
      <c r="NB1158" s="1"/>
      <c r="NC1158" s="1"/>
      <c r="ND1158" s="1"/>
      <c r="NE1158" s="1"/>
      <c r="NF1158" s="1"/>
      <c r="NG1158" s="1"/>
      <c r="NH1158" s="1"/>
      <c r="NI1158" s="1"/>
      <c r="NJ1158" s="1"/>
      <c r="NK1158" s="1"/>
      <c r="NL1158" s="1"/>
      <c r="NM1158" s="1"/>
      <c r="NN1158" s="1"/>
      <c r="NO1158" s="1"/>
      <c r="NP1158" s="1"/>
      <c r="NQ1158" s="1"/>
      <c r="NR1158" s="1"/>
      <c r="NS1158" s="1"/>
      <c r="NT1158" s="1"/>
      <c r="NU1158" s="1"/>
      <c r="NV1158" s="1"/>
      <c r="NW1158" s="1"/>
      <c r="NX1158" s="1"/>
      <c r="NY1158" s="1"/>
      <c r="NZ1158" s="1"/>
      <c r="OA1158" s="1"/>
      <c r="OB1158" s="1"/>
      <c r="OC1158" s="1"/>
      <c r="OD1158" s="1"/>
      <c r="OE1158" s="1"/>
      <c r="OF1158" s="1"/>
      <c r="OG1158" s="1"/>
      <c r="OH1158" s="1"/>
      <c r="OI1158" s="1"/>
      <c r="OJ1158" s="1"/>
      <c r="OK1158" s="1"/>
      <c r="OL1158" s="1"/>
      <c r="OM1158" s="1"/>
      <c r="ON1158" s="1"/>
      <c r="OO1158" s="1"/>
      <c r="OP1158" s="1"/>
      <c r="OQ1158" s="1"/>
      <c r="OR1158" s="1"/>
      <c r="OS1158" s="1"/>
      <c r="OT1158" s="1"/>
      <c r="OU1158" s="1"/>
      <c r="OV1158" s="1"/>
      <c r="OW1158" s="1"/>
      <c r="OX1158" s="1"/>
      <c r="OY1158" s="1"/>
      <c r="OZ1158" s="1"/>
      <c r="PA1158" s="1"/>
      <c r="PB1158" s="34"/>
      <c r="PC1158" s="1"/>
      <c r="PD1158" s="35"/>
      <c r="PE1158" s="1"/>
      <c r="PF1158" s="1"/>
      <c r="PG1158" s="1"/>
      <c r="PH1158" s="1"/>
      <c r="PI1158" s="1"/>
      <c r="PJ1158" s="1"/>
      <c r="PK1158" s="1"/>
      <c r="PL1158" s="2"/>
      <c r="PM1158" s="1"/>
      <c r="PN1158" s="7"/>
      <c r="PO1158" s="1"/>
      <c r="PP1158" s="1"/>
      <c r="PQ1158" s="1"/>
      <c r="PR1158" s="1"/>
      <c r="PS1158" s="1"/>
      <c r="PT1158" s="1"/>
      <c r="PU1158" s="1"/>
      <c r="PV1158" s="36"/>
      <c r="PW1158" s="1"/>
      <c r="PX1158" s="37"/>
      <c r="PY1158" s="1"/>
      <c r="PZ1158" s="1"/>
      <c r="QA1158" s="1"/>
      <c r="QB1158" s="1"/>
      <c r="QC1158" s="1"/>
      <c r="QD1158" s="1"/>
      <c r="QE1158" s="1"/>
      <c r="QF1158" s="2"/>
      <c r="QG1158" s="1"/>
      <c r="QH1158" s="7"/>
      <c r="QI1158" s="1"/>
      <c r="QJ1158" s="1"/>
      <c r="QK1158" s="1"/>
      <c r="QL1158" s="1"/>
      <c r="QM1158" s="1"/>
      <c r="QN1158" s="1"/>
      <c r="QO1158" s="1"/>
      <c r="QP1158" s="1"/>
      <c r="QQ1158" s="1"/>
      <c r="QR1158" s="1"/>
      <c r="QS1158" s="1"/>
      <c r="QT1158" s="1"/>
      <c r="QU1158" s="1"/>
      <c r="QV1158" s="1"/>
      <c r="QW1158" s="1"/>
      <c r="QX1158" s="1"/>
      <c r="QY1158" s="1"/>
      <c r="QZ1158" s="1"/>
      <c r="RA1158" s="1"/>
      <c r="RB1158" s="1"/>
      <c r="RC1158" s="1"/>
      <c r="RD1158" s="1"/>
      <c r="RE1158" s="1"/>
      <c r="RF1158" s="1"/>
      <c r="RG1158" s="1"/>
      <c r="RH1158" s="1"/>
      <c r="RI1158" s="1"/>
      <c r="RJ1158" s="1"/>
      <c r="RK1158" s="1"/>
      <c r="RL1158" s="1"/>
      <c r="RM1158" s="1"/>
      <c r="RN1158" s="1"/>
      <c r="RO1158" s="1"/>
      <c r="RP1158" s="1"/>
      <c r="RQ1158" s="1"/>
      <c r="RR1158" s="1"/>
      <c r="RS1158" s="1"/>
      <c r="RT1158" s="1"/>
      <c r="RU1158" s="1"/>
      <c r="RV1158" s="1"/>
      <c r="RW1158" s="1"/>
      <c r="RX1158" s="1"/>
      <c r="RY1158" s="1"/>
      <c r="RZ1158" s="1"/>
      <c r="SA1158" s="1"/>
      <c r="SB1158" s="1"/>
      <c r="SC1158" s="1"/>
      <c r="SD1158" s="1"/>
      <c r="SE1158" s="1"/>
      <c r="SF1158" s="1"/>
      <c r="SG1158" s="1"/>
      <c r="SH1158" s="1"/>
      <c r="SI1158" s="1"/>
      <c r="SJ1158" s="1"/>
      <c r="SK1158" s="1"/>
      <c r="SL1158" s="1"/>
      <c r="SM1158" s="1"/>
      <c r="SN1158" s="1"/>
      <c r="SO1158" s="1"/>
      <c r="SP1158" s="1"/>
      <c r="SQ1158" s="1"/>
      <c r="SR1158" s="1"/>
      <c r="SS1158" s="1"/>
      <c r="ST1158" s="1"/>
      <c r="SU1158" s="1"/>
      <c r="SV1158" s="1"/>
      <c r="SW1158" s="1"/>
      <c r="SX1158" s="1"/>
      <c r="SY1158" s="1"/>
      <c r="SZ1158" s="1"/>
      <c r="TA1158" s="1"/>
      <c r="TB1158" s="1"/>
      <c r="TC1158" s="1"/>
      <c r="TD1158" s="1"/>
      <c r="TE1158" s="1"/>
      <c r="TF1158" s="1"/>
      <c r="TG1158" s="1"/>
      <c r="TH1158" s="1"/>
      <c r="TI1158" s="1"/>
      <c r="TJ1158" s="1"/>
      <c r="TK1158" s="1"/>
      <c r="TL1158" s="1"/>
      <c r="TM1158" s="1"/>
      <c r="TN1158" s="1"/>
      <c r="TO1158" s="1"/>
      <c r="TP1158" s="1"/>
      <c r="TQ1158" s="1"/>
      <c r="TR1158" s="1"/>
      <c r="TS1158" s="1"/>
      <c r="TT1158" s="1"/>
      <c r="TU1158" s="1"/>
      <c r="TV1158" s="1"/>
      <c r="TW1158" s="1"/>
      <c r="TX1158" s="1"/>
      <c r="TY1158" s="1"/>
      <c r="TZ1158" s="1"/>
      <c r="UA1158" s="1"/>
      <c r="UB1158" s="1"/>
      <c r="UC1158" s="1"/>
      <c r="UD1158" s="1"/>
      <c r="UE1158" s="1"/>
      <c r="UF1158" s="1"/>
      <c r="UG1158" s="1"/>
      <c r="UH1158" s="1"/>
      <c r="UI1158" s="1"/>
      <c r="UJ1158" s="1"/>
      <c r="UK1158" s="1"/>
      <c r="UL1158" s="1"/>
      <c r="UM1158" s="1"/>
      <c r="UN1158" s="1"/>
      <c r="UO1158" s="1"/>
      <c r="UP1158" s="1"/>
      <c r="UQ1158" s="1"/>
      <c r="UR1158" s="1"/>
      <c r="US1158" s="1"/>
      <c r="UT1158" s="1"/>
      <c r="UU1158" s="1"/>
      <c r="UV1158" s="1"/>
      <c r="UW1158" s="1"/>
      <c r="UX1158" s="1"/>
      <c r="UY1158" s="1"/>
      <c r="UZ1158" s="1"/>
      <c r="VA1158" s="1"/>
      <c r="VB1158" s="1"/>
      <c r="VC1158" s="1"/>
      <c r="VD1158" s="1"/>
      <c r="VE1158" s="1"/>
      <c r="VF1158" s="1"/>
      <c r="VT1158" s="1"/>
    </row>
    <row r="1159" spans="308:592" ht="15" customHeight="1" thickBot="1" x14ac:dyDescent="0.35">
      <c r="KV1159" s="1"/>
      <c r="LQ1159" s="1"/>
      <c r="LR1159" s="125" t="s">
        <v>62</v>
      </c>
      <c r="LS1159" s="125"/>
      <c r="LT1159" s="125"/>
      <c r="LU1159" s="125"/>
      <c r="LV1159" s="125"/>
      <c r="LW1159" s="125"/>
      <c r="LX1159" s="125"/>
      <c r="LY1159" s="125"/>
      <c r="LZ1159" s="125"/>
      <c r="MA1159" s="125"/>
      <c r="MB1159" s="125"/>
      <c r="MC1159" s="125"/>
      <c r="MD1159" s="125"/>
      <c r="ME1159" s="125"/>
      <c r="MF1159" s="125"/>
      <c r="MG1159" s="1"/>
      <c r="PB1159" s="34"/>
      <c r="PD1159" s="35"/>
      <c r="PJ1159" s="1"/>
      <c r="PL1159" s="2" t="s">
        <v>58</v>
      </c>
      <c r="PN1159" s="7" t="s">
        <v>59</v>
      </c>
      <c r="PP1159" s="1"/>
      <c r="PV1159" s="36"/>
      <c r="PX1159" s="37"/>
      <c r="QD1159" s="1"/>
      <c r="QF1159" s="2" t="s">
        <v>60</v>
      </c>
      <c r="QH1159" s="7" t="s">
        <v>61</v>
      </c>
      <c r="QJ1159" s="1"/>
      <c r="VF1159" s="1"/>
      <c r="VT1159" s="1"/>
    </row>
    <row r="1160" spans="308:592" ht="14.4" customHeight="1" x14ac:dyDescent="0.3">
      <c r="KV1160" s="1"/>
      <c r="LQ1160" s="1"/>
      <c r="LR1160" s="125"/>
      <c r="LS1160" s="125"/>
      <c r="LT1160" s="125"/>
      <c r="LU1160" s="125"/>
      <c r="LV1160" s="125"/>
      <c r="LW1160" s="125"/>
      <c r="LX1160" s="125"/>
      <c r="LY1160" s="125"/>
      <c r="LZ1160" s="125"/>
      <c r="MA1160" s="125"/>
      <c r="MB1160" s="125"/>
      <c r="MC1160" s="125"/>
      <c r="MD1160" s="125"/>
      <c r="ME1160" s="125"/>
      <c r="MF1160" s="125"/>
      <c r="MG1160" s="1"/>
      <c r="PB1160" s="34"/>
      <c r="PD1160" s="35"/>
      <c r="PJ1160" s="1"/>
      <c r="PL1160" s="4">
        <f t="array" ref="PL1160:PL1162">PL1169:PL1171*PK1164:PK1166</f>
        <v>-0.61782862753396883</v>
      </c>
      <c r="PN1160" s="8">
        <f t="array" ref="PN1160:PN1162">PN1155:PN1157</f>
        <v>9.0877722045907827E-2</v>
      </c>
      <c r="PP1160" s="1"/>
      <c r="PV1160" s="36"/>
      <c r="PX1160" s="37"/>
      <c r="QD1160" s="1"/>
      <c r="QF1160" s="4">
        <f t="array" ref="QF1160:QF1162">QF1169:QF1171*QE1164:QE1166</f>
        <v>-0.61685927726373124</v>
      </c>
      <c r="QH1160" s="8">
        <f t="array" ref="QH1160:QH1162">QH1155:QH1157</f>
        <v>-2.2369853152853475E-2</v>
      </c>
      <c r="QJ1160" s="1"/>
      <c r="VF1160" s="1"/>
      <c r="VT1160" s="1"/>
    </row>
    <row r="1161" spans="308:592" ht="14.4" customHeight="1" x14ac:dyDescent="0.3">
      <c r="KV1161" s="1"/>
      <c r="LQ1161" s="1"/>
      <c r="LR1161" s="125"/>
      <c r="LS1161" s="125"/>
      <c r="LT1161" s="125"/>
      <c r="LU1161" s="125"/>
      <c r="LV1161" s="125"/>
      <c r="LW1161" s="125"/>
      <c r="LX1161" s="125"/>
      <c r="LY1161" s="125"/>
      <c r="LZ1161" s="125"/>
      <c r="MA1161" s="125"/>
      <c r="MB1161" s="125"/>
      <c r="MC1161" s="125"/>
      <c r="MD1161" s="125"/>
      <c r="ME1161" s="125"/>
      <c r="MF1161" s="125"/>
      <c r="MG1161" s="1"/>
      <c r="PB1161" s="34"/>
      <c r="PD1161" s="35"/>
      <c r="PJ1161" s="1"/>
      <c r="PL1161" s="5">
        <v>0</v>
      </c>
      <c r="PN1161" s="9">
        <v>1.9736321272891461E-2</v>
      </c>
      <c r="PP1161" s="1"/>
      <c r="PV1161" s="36"/>
      <c r="PX1161" s="37"/>
      <c r="QD1161" s="1"/>
      <c r="QF1161" s="5">
        <v>0</v>
      </c>
      <c r="QH1161" s="9">
        <v>-5.2090436931245265E-3</v>
      </c>
      <c r="QJ1161" s="1"/>
      <c r="VF1161" s="1"/>
      <c r="VT1161" s="1"/>
    </row>
    <row r="1162" spans="308:592" ht="15" customHeight="1" thickBot="1" x14ac:dyDescent="0.35">
      <c r="KV1162" s="1"/>
      <c r="LQ1162" s="1"/>
      <c r="LR1162" s="125"/>
      <c r="LS1162" s="125"/>
      <c r="LT1162" s="125"/>
      <c r="LU1162" s="125"/>
      <c r="LV1162" s="125"/>
      <c r="LW1162" s="125"/>
      <c r="LX1162" s="125"/>
      <c r="LY1162" s="125"/>
      <c r="LZ1162" s="125"/>
      <c r="MA1162" s="125"/>
      <c r="MB1162" s="125"/>
      <c r="MC1162" s="125"/>
      <c r="MD1162" s="125"/>
      <c r="ME1162" s="125"/>
      <c r="MF1162" s="125"/>
      <c r="MG1162" s="1"/>
      <c r="PB1162" s="34"/>
      <c r="PD1162" s="35"/>
      <c r="PJ1162" s="1"/>
      <c r="PL1162" s="6">
        <v>0</v>
      </c>
      <c r="PN1162" s="10">
        <v>-0.11061404331879927</v>
      </c>
      <c r="PP1162" s="1"/>
      <c r="PV1162" s="36"/>
      <c r="PX1162" s="37"/>
      <c r="QD1162" s="1"/>
      <c r="QF1162" s="6">
        <v>0</v>
      </c>
      <c r="QH1162" s="10">
        <v>2.7578896845978002E-2</v>
      </c>
      <c r="QJ1162" s="1"/>
      <c r="VF1162" s="1"/>
      <c r="VT1162" s="1"/>
    </row>
    <row r="1163" spans="308:592" ht="15" customHeight="1" thickBot="1" x14ac:dyDescent="0.35">
      <c r="KV1163" s="1"/>
      <c r="LQ1163" s="1"/>
      <c r="LR1163" s="125"/>
      <c r="LS1163" s="125"/>
      <c r="LT1163" s="125"/>
      <c r="LU1163" s="125"/>
      <c r="LV1163" s="125"/>
      <c r="LW1163" s="125"/>
      <c r="LX1163" s="125"/>
      <c r="LY1163" s="125"/>
      <c r="LZ1163" s="125"/>
      <c r="MA1163" s="125"/>
      <c r="MB1163" s="125"/>
      <c r="MC1163" s="125"/>
      <c r="MD1163" s="125"/>
      <c r="ME1163" s="125"/>
      <c r="MF1163" s="125"/>
      <c r="MG1163" s="1"/>
      <c r="PB1163" s="34"/>
      <c r="PD1163" s="35"/>
      <c r="PJ1163" s="1"/>
      <c r="PK1163" t="s">
        <v>63</v>
      </c>
      <c r="PL1163" s="2"/>
      <c r="PN1163" s="7"/>
      <c r="PP1163" s="1"/>
      <c r="PV1163" s="36"/>
      <c r="PX1163" s="37"/>
      <c r="QD1163" s="1"/>
      <c r="QE1163" t="s">
        <v>63</v>
      </c>
      <c r="QF1163" s="2"/>
      <c r="QH1163" s="7"/>
      <c r="QJ1163" s="1"/>
      <c r="VF1163" s="1"/>
      <c r="VT1163" s="1"/>
    </row>
    <row r="1164" spans="308:592" ht="14.4" customHeight="1" x14ac:dyDescent="0.3">
      <c r="KV1164" s="1"/>
      <c r="LQ1164" s="1"/>
      <c r="LR1164" s="125"/>
      <c r="LS1164" s="125"/>
      <c r="LT1164" s="125"/>
      <c r="LU1164" s="125"/>
      <c r="LV1164" s="125"/>
      <c r="LW1164" s="125"/>
      <c r="LX1164" s="125"/>
      <c r="LY1164" s="125"/>
      <c r="LZ1164" s="125"/>
      <c r="MA1164" s="125"/>
      <c r="MB1164" s="125"/>
      <c r="MC1164" s="125"/>
      <c r="MD1164" s="125"/>
      <c r="ME1164" s="125"/>
      <c r="MF1164" s="125"/>
      <c r="MG1164" s="1"/>
      <c r="PB1164" s="34"/>
      <c r="PD1164" s="35"/>
      <c r="PJ1164" s="1"/>
      <c r="PK1164" s="12">
        <v>1</v>
      </c>
      <c r="PL1164" s="2"/>
      <c r="PN1164" s="7"/>
      <c r="PP1164" s="1"/>
      <c r="PV1164" s="36"/>
      <c r="PX1164" s="37"/>
      <c r="QD1164" s="1"/>
      <c r="QE1164" s="12">
        <f t="array" ref="QE1164:QE1166">PK1164:PK1166</f>
        <v>1</v>
      </c>
      <c r="QF1164" s="2"/>
      <c r="QH1164" s="7"/>
      <c r="QJ1164" s="1"/>
      <c r="VF1164" s="1"/>
      <c r="VT1164" s="1"/>
    </row>
    <row r="1165" spans="308:592" ht="14.4" customHeight="1" x14ac:dyDescent="0.3">
      <c r="KV1165" s="1"/>
      <c r="LQ1165" s="1"/>
      <c r="LR1165" s="125"/>
      <c r="LS1165" s="125"/>
      <c r="LT1165" s="125"/>
      <c r="LU1165" s="125"/>
      <c r="LV1165" s="125"/>
      <c r="LW1165" s="125"/>
      <c r="LX1165" s="125"/>
      <c r="LY1165" s="125"/>
      <c r="LZ1165" s="125"/>
      <c r="MA1165" s="125"/>
      <c r="MB1165" s="125"/>
      <c r="MC1165" s="125"/>
      <c r="MD1165" s="125"/>
      <c r="ME1165" s="125"/>
      <c r="MF1165" s="125"/>
      <c r="MG1165" s="1"/>
      <c r="PB1165" s="34"/>
      <c r="PD1165" s="35"/>
      <c r="PJ1165" s="1"/>
      <c r="PK1165" s="13">
        <v>0</v>
      </c>
      <c r="PL1165" s="2"/>
      <c r="PN1165" s="7"/>
      <c r="PP1165" s="1"/>
      <c r="PV1165" s="36"/>
      <c r="PX1165" s="37"/>
      <c r="QD1165" s="1"/>
      <c r="QE1165" s="13">
        <v>0</v>
      </c>
      <c r="QF1165" s="2"/>
      <c r="QH1165" s="7"/>
      <c r="QJ1165" s="1"/>
      <c r="VF1165" s="1"/>
      <c r="VT1165" s="1"/>
    </row>
    <row r="1166" spans="308:592" ht="15" thickBot="1" x14ac:dyDescent="0.35">
      <c r="KV1166" s="1"/>
      <c r="LQ1166" s="1"/>
      <c r="LR1166" s="1"/>
      <c r="LS1166" s="1"/>
      <c r="LT1166" s="1"/>
      <c r="LU1166" s="1"/>
      <c r="LV1166" s="1"/>
      <c r="LW1166" s="1"/>
      <c r="LX1166" s="1"/>
      <c r="LY1166" s="1"/>
      <c r="LZ1166" s="1"/>
      <c r="MA1166" s="1"/>
      <c r="MB1166" s="1"/>
      <c r="MC1166" s="1"/>
      <c r="MD1166" s="1"/>
      <c r="ME1166" s="1"/>
      <c r="MF1166" s="1"/>
      <c r="MG1166" s="1"/>
      <c r="PB1166" s="34"/>
      <c r="PD1166" s="35"/>
      <c r="PJ1166" s="1"/>
      <c r="PK1166" s="14">
        <v>0</v>
      </c>
      <c r="PL1166" s="2"/>
      <c r="PN1166" s="7"/>
      <c r="PP1166" s="1"/>
      <c r="PV1166" s="36"/>
      <c r="PX1166" s="37"/>
      <c r="QD1166" s="1"/>
      <c r="QE1166" s="14">
        <v>0</v>
      </c>
      <c r="QF1166" s="2"/>
      <c r="QH1166" s="7"/>
      <c r="QJ1166" s="1"/>
      <c r="VF1166" s="1"/>
      <c r="VT1166" s="1"/>
    </row>
    <row r="1167" spans="308:592" x14ac:dyDescent="0.3">
      <c r="KV1167" s="1"/>
      <c r="LQ1167" s="1"/>
      <c r="PB1167" s="34"/>
      <c r="PD1167" s="35"/>
      <c r="PJ1167" s="1"/>
      <c r="PL1167" s="2"/>
      <c r="PN1167" s="7"/>
      <c r="PP1167" s="1"/>
      <c r="PV1167" s="36"/>
      <c r="PX1167" s="37"/>
      <c r="QD1167" s="1"/>
      <c r="QF1167" s="2"/>
      <c r="QH1167" s="7"/>
      <c r="QJ1167" s="1"/>
      <c r="VF1167" s="1"/>
      <c r="VT1167" s="1"/>
    </row>
    <row r="1168" spans="308:592" ht="15" thickBot="1" x14ac:dyDescent="0.35">
      <c r="KV1168" s="1"/>
      <c r="LQ1168" s="1"/>
      <c r="PB1168" s="34"/>
      <c r="PD1168" s="35"/>
      <c r="PJ1168" s="1"/>
      <c r="PL1168" s="2" t="s">
        <v>64</v>
      </c>
      <c r="PN1168" s="7" t="s">
        <v>65</v>
      </c>
      <c r="PP1168" s="1"/>
      <c r="PV1168" s="36"/>
      <c r="PX1168" s="37"/>
      <c r="QD1168" s="1"/>
      <c r="QF1168" s="2" t="s">
        <v>66</v>
      </c>
      <c r="QH1168" s="7" t="s">
        <v>67</v>
      </c>
      <c r="QJ1168" s="1"/>
      <c r="VF1168" s="1"/>
      <c r="VT1168" s="1"/>
    </row>
    <row r="1169" spans="308:592" x14ac:dyDescent="0.3">
      <c r="KV1169" s="1"/>
      <c r="LQ1169" s="1"/>
      <c r="PB1169" s="34"/>
      <c r="PD1169" s="35"/>
      <c r="PJ1169" s="1"/>
      <c r="PL1169" s="4">
        <f t="array" ref="PL1169:PL1171">PL1174:PL1176</f>
        <v>-0.61782862753396883</v>
      </c>
      <c r="PN1169" s="8">
        <f t="array" ref="PN1169:PN1171">PN1160:PN1162*PK1164:PK1166</f>
        <v>9.0877722045907827E-2</v>
      </c>
      <c r="PP1169" s="1"/>
      <c r="PV1169" s="36"/>
      <c r="PX1169" s="37"/>
      <c r="QD1169" s="1"/>
      <c r="QF1169" s="4">
        <f t="array" ref="QF1169:QF1171">QF1174:QF1176</f>
        <v>-0.61685927726373124</v>
      </c>
      <c r="QH1169" s="8">
        <f t="array" ref="QH1169:QH1171">QH1160:QH1162*QE1164:QE1166</f>
        <v>-2.2369853152853475E-2</v>
      </c>
      <c r="QJ1169" s="1"/>
      <c r="VF1169" s="1"/>
      <c r="VT1169" s="1"/>
    </row>
    <row r="1170" spans="308:592" x14ac:dyDescent="0.3">
      <c r="KV1170" s="1"/>
      <c r="LQ1170" s="1"/>
      <c r="PB1170" s="34"/>
      <c r="PD1170" s="35"/>
      <c r="PJ1170" s="1"/>
      <c r="PL1170" s="5">
        <v>0.88511859688059435</v>
      </c>
      <c r="PN1170" s="9">
        <v>0</v>
      </c>
      <c r="PP1170" s="1"/>
      <c r="PV1170" s="36"/>
      <c r="PX1170" s="37"/>
      <c r="QD1170" s="1"/>
      <c r="QF1170" s="5">
        <v>0.88357098104129128</v>
      </c>
      <c r="QH1170" s="9">
        <v>0</v>
      </c>
      <c r="QJ1170" s="1"/>
      <c r="VF1170" s="1"/>
      <c r="VT1170" s="1"/>
    </row>
    <row r="1171" spans="308:592" ht="15" thickBot="1" x14ac:dyDescent="0.35">
      <c r="KV1171" s="1"/>
      <c r="LQ1171" s="1"/>
      <c r="PB1171" s="34"/>
      <c r="PD1171" s="35"/>
      <c r="PJ1171" s="1"/>
      <c r="PL1171" s="6">
        <v>0.45252781813446002</v>
      </c>
      <c r="PN1171" s="10">
        <v>0</v>
      </c>
      <c r="PP1171" s="1"/>
      <c r="PV1171" s="36"/>
      <c r="PX1171" s="37"/>
      <c r="QD1171" s="1"/>
      <c r="QF1171" s="6">
        <v>0.45089874510143407</v>
      </c>
      <c r="QH1171" s="10">
        <v>0</v>
      </c>
      <c r="QJ1171" s="1"/>
      <c r="VF1171" s="1"/>
      <c r="VT1171" s="1"/>
    </row>
    <row r="1172" spans="308:592" x14ac:dyDescent="0.3">
      <c r="KV1172" s="1"/>
      <c r="LQ1172" s="1"/>
      <c r="LR1172" s="1"/>
      <c r="LS1172" s="1"/>
      <c r="LT1172" s="1"/>
      <c r="LU1172" s="1"/>
      <c r="LV1172" s="1"/>
      <c r="LW1172" s="1"/>
      <c r="LX1172" s="1"/>
      <c r="LY1172" s="1"/>
      <c r="LZ1172" s="1"/>
      <c r="MA1172" s="1"/>
      <c r="MB1172" s="1"/>
      <c r="MC1172" s="1"/>
      <c r="MD1172" s="1"/>
      <c r="ME1172" s="1"/>
      <c r="MF1172" s="1"/>
      <c r="MG1172" s="1"/>
      <c r="MH1172" s="1"/>
      <c r="MI1172" s="1"/>
      <c r="MJ1172" s="1"/>
      <c r="MK1172" s="1"/>
      <c r="ML1172" s="1"/>
      <c r="MM1172" s="1"/>
      <c r="MN1172" s="1"/>
      <c r="MO1172" s="1"/>
      <c r="MP1172" s="1"/>
      <c r="MQ1172" s="1"/>
      <c r="MR1172" s="1"/>
      <c r="MS1172" s="1"/>
      <c r="MT1172" s="1"/>
      <c r="MU1172" s="1"/>
      <c r="MV1172" s="1"/>
      <c r="MW1172" s="1"/>
      <c r="MX1172" s="1"/>
      <c r="MY1172" s="1"/>
      <c r="MZ1172" s="1"/>
      <c r="NA1172" s="1"/>
      <c r="NB1172" s="1"/>
      <c r="NC1172" s="1"/>
      <c r="ND1172" s="1"/>
      <c r="NE1172" s="1"/>
      <c r="NF1172" s="1"/>
      <c r="NG1172" s="1"/>
      <c r="NH1172" s="1"/>
      <c r="NI1172" s="1"/>
      <c r="NJ1172" s="1"/>
      <c r="NK1172" s="1"/>
      <c r="NL1172" s="1"/>
      <c r="NM1172" s="1"/>
      <c r="NN1172" s="1"/>
      <c r="NO1172" s="1"/>
      <c r="NP1172" s="1"/>
      <c r="NQ1172" s="1"/>
      <c r="NR1172" s="1"/>
      <c r="NS1172" s="1"/>
      <c r="NT1172" s="1"/>
      <c r="NU1172" s="1"/>
      <c r="NV1172" s="1"/>
      <c r="NW1172" s="1"/>
      <c r="NX1172" s="1"/>
      <c r="NY1172" s="1"/>
      <c r="NZ1172" s="1"/>
      <c r="OA1172" s="1"/>
      <c r="OB1172" s="1"/>
      <c r="OC1172" s="1"/>
      <c r="OD1172" s="1"/>
      <c r="OE1172" s="1"/>
      <c r="OF1172" s="1"/>
      <c r="OG1172" s="1"/>
      <c r="OH1172" s="1"/>
      <c r="OI1172" s="1"/>
      <c r="OJ1172" s="1"/>
      <c r="OK1172" s="1"/>
      <c r="OL1172" s="1"/>
      <c r="OM1172" s="1"/>
      <c r="ON1172" s="1"/>
      <c r="OO1172" s="1"/>
      <c r="OP1172" s="1"/>
      <c r="OQ1172" s="1"/>
      <c r="OR1172" s="1"/>
      <c r="OS1172" s="1"/>
      <c r="OT1172" s="1"/>
      <c r="OU1172" s="1"/>
      <c r="OV1172" s="1"/>
      <c r="OW1172" s="1"/>
      <c r="OX1172" s="1"/>
      <c r="OY1172" s="1"/>
      <c r="OZ1172" s="1"/>
      <c r="PA1172" s="1"/>
      <c r="PB1172" s="34"/>
      <c r="PC1172" s="1"/>
      <c r="PD1172" s="35"/>
      <c r="PE1172" s="1"/>
      <c r="PF1172" s="1"/>
      <c r="PG1172" s="1"/>
      <c r="PH1172" s="1"/>
      <c r="PI1172" s="1"/>
      <c r="PJ1172" s="1"/>
      <c r="PK1172" s="1"/>
      <c r="PL1172" s="2"/>
      <c r="PM1172" s="1"/>
      <c r="PN1172" s="7"/>
      <c r="PO1172" s="1"/>
      <c r="PP1172" s="1"/>
      <c r="PQ1172" s="1"/>
      <c r="PR1172" s="1"/>
      <c r="PS1172" s="1"/>
      <c r="PT1172" s="1"/>
      <c r="PU1172" s="1"/>
      <c r="PV1172" s="36"/>
      <c r="PW1172" s="1"/>
      <c r="PX1172" s="37"/>
      <c r="PY1172" s="1"/>
      <c r="PZ1172" s="1"/>
      <c r="QA1172" s="1"/>
      <c r="QB1172" s="1"/>
      <c r="QC1172" s="1"/>
      <c r="QD1172" s="1"/>
      <c r="QE1172" s="1"/>
      <c r="QF1172" s="2"/>
      <c r="QG1172" s="1"/>
      <c r="QH1172" s="7"/>
      <c r="QI1172" s="1"/>
      <c r="QJ1172" s="1"/>
      <c r="QK1172" s="1"/>
      <c r="QL1172" s="1"/>
      <c r="QM1172" s="1"/>
      <c r="QN1172" s="1"/>
      <c r="QO1172" s="1"/>
      <c r="QP1172" s="1"/>
      <c r="QQ1172" s="1"/>
      <c r="QR1172" s="1"/>
      <c r="QS1172" s="1"/>
      <c r="QT1172" s="1"/>
      <c r="QU1172" s="1"/>
      <c r="QV1172" s="1"/>
      <c r="QW1172" s="1"/>
      <c r="QX1172" s="1"/>
      <c r="QY1172" s="1"/>
      <c r="QZ1172" s="1"/>
      <c r="RA1172" s="1"/>
      <c r="RB1172" s="1"/>
      <c r="RC1172" s="1"/>
      <c r="RD1172" s="1"/>
      <c r="RE1172" s="1"/>
      <c r="RF1172" s="1"/>
      <c r="RG1172" s="1"/>
      <c r="RH1172" s="1"/>
      <c r="RI1172" s="1"/>
      <c r="RJ1172" s="1"/>
      <c r="RK1172" s="1"/>
      <c r="RL1172" s="1"/>
      <c r="RM1172" s="1"/>
      <c r="RN1172" s="1"/>
      <c r="RO1172" s="1"/>
      <c r="RP1172" s="1"/>
      <c r="RQ1172" s="1"/>
      <c r="RR1172" s="1"/>
      <c r="RS1172" s="1"/>
      <c r="RT1172" s="1"/>
      <c r="RU1172" s="1"/>
      <c r="RV1172" s="1"/>
      <c r="RW1172" s="1"/>
      <c r="RX1172" s="1"/>
      <c r="RY1172" s="1"/>
      <c r="RZ1172" s="1"/>
      <c r="SA1172" s="1"/>
      <c r="SB1172" s="1"/>
      <c r="SC1172" s="1"/>
      <c r="SD1172" s="1"/>
      <c r="SE1172" s="1"/>
      <c r="SF1172" s="1"/>
      <c r="SG1172" s="1"/>
      <c r="SH1172" s="1"/>
      <c r="SI1172" s="1"/>
      <c r="SJ1172" s="1"/>
      <c r="SK1172" s="1"/>
      <c r="SL1172" s="1"/>
      <c r="SM1172" s="1"/>
      <c r="SN1172" s="1"/>
      <c r="SO1172" s="1"/>
      <c r="SP1172" s="1"/>
      <c r="SQ1172" s="1"/>
      <c r="SR1172" s="1"/>
      <c r="SS1172" s="1"/>
      <c r="ST1172" s="1"/>
      <c r="SU1172" s="1"/>
      <c r="SV1172" s="1"/>
      <c r="SW1172" s="1"/>
      <c r="SX1172" s="1"/>
      <c r="SY1172" s="1"/>
      <c r="SZ1172" s="1"/>
      <c r="TA1172" s="1"/>
      <c r="TB1172" s="1"/>
      <c r="TC1172" s="1"/>
      <c r="TD1172" s="1"/>
      <c r="TE1172" s="1"/>
      <c r="TF1172" s="1"/>
      <c r="TG1172" s="1"/>
      <c r="TH1172" s="1"/>
      <c r="TI1172" s="1"/>
      <c r="TJ1172" s="1"/>
      <c r="TK1172" s="1"/>
      <c r="TL1172" s="1"/>
      <c r="TM1172" s="1"/>
      <c r="TN1172" s="1"/>
      <c r="TO1172" s="1"/>
      <c r="TP1172" s="1"/>
      <c r="TQ1172" s="1"/>
      <c r="TR1172" s="1"/>
      <c r="TS1172" s="1"/>
      <c r="TT1172" s="1"/>
      <c r="TU1172" s="1"/>
      <c r="TV1172" s="1"/>
      <c r="TW1172" s="1"/>
      <c r="TX1172" s="1"/>
      <c r="TY1172" s="1"/>
      <c r="TZ1172" s="1"/>
      <c r="UA1172" s="1"/>
      <c r="UB1172" s="1"/>
      <c r="UC1172" s="1"/>
      <c r="UD1172" s="1"/>
      <c r="UE1172" s="1"/>
      <c r="UF1172" s="1"/>
      <c r="UG1172" s="1"/>
      <c r="UH1172" s="1"/>
      <c r="UI1172" s="1"/>
      <c r="UJ1172" s="1"/>
      <c r="UK1172" s="1"/>
      <c r="UL1172" s="1"/>
      <c r="UM1172" s="1"/>
      <c r="UN1172" s="1"/>
      <c r="UO1172" s="1"/>
      <c r="UP1172" s="1"/>
      <c r="UQ1172" s="1"/>
      <c r="UR1172" s="1"/>
      <c r="US1172" s="1"/>
      <c r="UT1172" s="1"/>
      <c r="UU1172" s="1"/>
      <c r="UV1172" s="1"/>
      <c r="UW1172" s="1"/>
      <c r="UX1172" s="1"/>
      <c r="UY1172" s="1"/>
      <c r="UZ1172" s="1"/>
      <c r="VA1172" s="1"/>
      <c r="VB1172" s="1"/>
      <c r="VC1172" s="1"/>
      <c r="VD1172" s="1"/>
      <c r="VE1172" s="1"/>
      <c r="VF1172" s="1"/>
      <c r="VT1172" s="1"/>
    </row>
    <row r="1173" spans="308:592" ht="15" customHeight="1" thickBot="1" x14ac:dyDescent="0.35">
      <c r="KV1173" s="1"/>
      <c r="LQ1173" s="1"/>
      <c r="LR1173" s="125" t="s">
        <v>7</v>
      </c>
      <c r="LS1173" s="125"/>
      <c r="LT1173" s="125"/>
      <c r="LU1173" s="125"/>
      <c r="LV1173" s="125"/>
      <c r="LW1173" s="125"/>
      <c r="LX1173" s="125"/>
      <c r="LY1173" s="125"/>
      <c r="LZ1173" s="125"/>
      <c r="MA1173" s="125"/>
      <c r="MB1173" s="125"/>
      <c r="MC1173" s="125"/>
      <c r="MD1173" s="125"/>
      <c r="ME1173" s="125"/>
      <c r="MF1173" s="125"/>
      <c r="MG1173" s="1"/>
      <c r="PB1173" s="34"/>
      <c r="PD1173" s="35"/>
      <c r="PG1173" s="1"/>
      <c r="PJ1173" t="s">
        <v>8</v>
      </c>
      <c r="PL1173" s="2" t="s">
        <v>64</v>
      </c>
      <c r="PN1173" s="7" t="s">
        <v>65</v>
      </c>
      <c r="PP1173" t="s">
        <v>9</v>
      </c>
      <c r="PS1173" s="1"/>
      <c r="PV1173" s="36"/>
      <c r="PX1173" s="37"/>
      <c r="QA1173" s="1"/>
      <c r="QD1173" t="s">
        <v>8</v>
      </c>
      <c r="QF1173" s="2" t="s">
        <v>66</v>
      </c>
      <c r="QH1173" s="7" t="s">
        <v>67</v>
      </c>
      <c r="QJ1173" t="s">
        <v>9</v>
      </c>
      <c r="QM1173" s="1"/>
      <c r="QN1173" s="11" t="s">
        <v>10</v>
      </c>
      <c r="QO1173" s="11"/>
      <c r="QP1173" s="11"/>
      <c r="QQ1173" s="11"/>
      <c r="QR1173" s="1"/>
      <c r="VF1173" s="1"/>
      <c r="VT1173" s="1"/>
    </row>
    <row r="1174" spans="308:592" ht="14.4" customHeight="1" x14ac:dyDescent="0.3">
      <c r="KV1174" s="1"/>
      <c r="LQ1174" s="1"/>
      <c r="LR1174" s="125"/>
      <c r="LS1174" s="125"/>
      <c r="LT1174" s="125"/>
      <c r="LU1174" s="125"/>
      <c r="LV1174" s="125"/>
      <c r="LW1174" s="125"/>
      <c r="LX1174" s="125"/>
      <c r="LY1174" s="125"/>
      <c r="LZ1174" s="125"/>
      <c r="MA1174" s="125"/>
      <c r="MB1174" s="125"/>
      <c r="MC1174" s="125"/>
      <c r="MD1174" s="125"/>
      <c r="ME1174" s="125"/>
      <c r="MF1174" s="125"/>
      <c r="MG1174" s="1"/>
      <c r="PB1174" s="34"/>
      <c r="PD1174" s="35"/>
      <c r="PG1174" s="1"/>
      <c r="PJ1174" s="12">
        <v>-0.46819555501351484</v>
      </c>
      <c r="PL1174" s="4">
        <f t="array" ref="PL1174:PL1176">MMULT(PH1178:PK1180,PL1183:PL1186)+PJ1174:PJ1176</f>
        <v>-0.61782862753396883</v>
      </c>
      <c r="PN1174" s="8">
        <f t="array" ref="PN1174:PN1176">PN1169:PN1171</f>
        <v>9.0877722045907827E-2</v>
      </c>
      <c r="PP1174" s="12">
        <f t="array" ref="PP1174:PP1176">PN1174:PN1176</f>
        <v>9.0877722045907827E-2</v>
      </c>
      <c r="PS1174" s="1"/>
      <c r="PV1174" s="36"/>
      <c r="PX1174" s="37"/>
      <c r="QA1174" s="1"/>
      <c r="QD1174" s="12">
        <f t="array" ref="QD1174:QD1176">PJ1174:PJ1176</f>
        <v>-0.46819555501351484</v>
      </c>
      <c r="QF1174" s="4">
        <f t="array" ref="QF1174:QF1176">MMULT(QB1178:QE1180,QF1183:QF1186)+QD1174:QD1176</f>
        <v>-0.61685927726373124</v>
      </c>
      <c r="QH1174" s="8">
        <f t="array" ref="QH1174:QH1176">QH1169:QH1171</f>
        <v>-2.2369853152853475E-2</v>
      </c>
      <c r="QJ1174" s="12">
        <f t="array" ref="QJ1174:QJ1176">QH1174:QH1176</f>
        <v>-2.2369853152853475E-2</v>
      </c>
      <c r="QM1174" s="1"/>
      <c r="QN1174" s="15">
        <f t="array" ref="QN1174:QN1176">PP1174:PP1176+QJ1174:QJ1176</f>
        <v>6.8507868893054352E-2</v>
      </c>
      <c r="QO1174" s="11"/>
      <c r="QP1174" s="11"/>
      <c r="QQ1174" s="11"/>
      <c r="QR1174" s="1"/>
      <c r="VF1174" s="1"/>
      <c r="VT1174" s="1"/>
    </row>
    <row r="1175" spans="308:592" ht="14.4" customHeight="1" x14ac:dyDescent="0.3">
      <c r="KV1175" s="1"/>
      <c r="LQ1175" s="1"/>
      <c r="LR1175" s="125"/>
      <c r="LS1175" s="125"/>
      <c r="LT1175" s="125"/>
      <c r="LU1175" s="125"/>
      <c r="LV1175" s="125"/>
      <c r="LW1175" s="125"/>
      <c r="LX1175" s="125"/>
      <c r="LY1175" s="125"/>
      <c r="LZ1175" s="125"/>
      <c r="MA1175" s="125"/>
      <c r="MB1175" s="125"/>
      <c r="MC1175" s="125"/>
      <c r="MD1175" s="125"/>
      <c r="ME1175" s="125"/>
      <c r="MF1175" s="125"/>
      <c r="MG1175" s="1"/>
      <c r="PB1175" s="34"/>
      <c r="PD1175" s="35"/>
      <c r="PG1175" s="1"/>
      <c r="PJ1175" s="13">
        <v>-0.29320392059502409</v>
      </c>
      <c r="PL1175" s="5">
        <v>0.88511859688059435</v>
      </c>
      <c r="PN1175" s="9">
        <v>0</v>
      </c>
      <c r="PP1175" s="13">
        <v>0</v>
      </c>
      <c r="PS1175" s="1"/>
      <c r="PV1175" s="36"/>
      <c r="PX1175" s="37"/>
      <c r="QA1175" s="1"/>
      <c r="QD1175" s="13">
        <v>-0.29320392059502409</v>
      </c>
      <c r="QF1175" s="5">
        <v>0.88357098104129128</v>
      </c>
      <c r="QH1175" s="9">
        <v>0</v>
      </c>
      <c r="QJ1175" s="13">
        <v>0</v>
      </c>
      <c r="QM1175" s="1"/>
      <c r="QN1175" s="16">
        <v>0</v>
      </c>
      <c r="QO1175" s="11"/>
      <c r="QP1175" s="11"/>
      <c r="QQ1175" s="11"/>
      <c r="QR1175" s="1"/>
      <c r="VF1175" s="1"/>
      <c r="VT1175" s="1"/>
    </row>
    <row r="1176" spans="308:592" ht="15" customHeight="1" thickBot="1" x14ac:dyDescent="0.35">
      <c r="KV1176" s="1"/>
      <c r="LQ1176" s="1"/>
      <c r="LR1176" s="125"/>
      <c r="LS1176" s="125"/>
      <c r="LT1176" s="125"/>
      <c r="LU1176" s="125"/>
      <c r="LV1176" s="125"/>
      <c r="LW1176" s="125"/>
      <c r="LX1176" s="125"/>
      <c r="LY1176" s="125"/>
      <c r="LZ1176" s="125"/>
      <c r="MA1176" s="125"/>
      <c r="MB1176" s="125"/>
      <c r="MC1176" s="125"/>
      <c r="MD1176" s="125"/>
      <c r="ME1176" s="125"/>
      <c r="MF1176" s="125"/>
      <c r="MG1176" s="1"/>
      <c r="PB1176" s="34"/>
      <c r="PD1176" s="35"/>
      <c r="PG1176" s="1"/>
      <c r="PJ1176" s="14">
        <v>-0.14883644806466939</v>
      </c>
      <c r="PL1176" s="6">
        <v>0.45252781813446002</v>
      </c>
      <c r="PN1176" s="10">
        <v>0</v>
      </c>
      <c r="PP1176" s="14">
        <v>0</v>
      </c>
      <c r="PS1176" s="1"/>
      <c r="PV1176" s="36"/>
      <c r="PX1176" s="37"/>
      <c r="QA1176" s="1"/>
      <c r="QD1176" s="14">
        <v>-0.14883644806466939</v>
      </c>
      <c r="QF1176" s="6">
        <v>0.45089874510143407</v>
      </c>
      <c r="QH1176" s="10">
        <v>0</v>
      </c>
      <c r="QJ1176" s="14">
        <v>0</v>
      </c>
      <c r="QM1176" s="1"/>
      <c r="QN1176" s="17">
        <v>0</v>
      </c>
      <c r="QO1176" s="11"/>
      <c r="QP1176" s="11"/>
      <c r="QQ1176" s="11"/>
      <c r="QR1176" s="1"/>
      <c r="VF1176" s="1"/>
      <c r="VT1176" s="1"/>
    </row>
    <row r="1177" spans="308:592" ht="15" customHeight="1" thickBot="1" x14ac:dyDescent="0.35">
      <c r="KV1177" s="1"/>
      <c r="LQ1177" s="1"/>
      <c r="LR1177" s="125"/>
      <c r="LS1177" s="125"/>
      <c r="LT1177" s="125"/>
      <c r="LU1177" s="125"/>
      <c r="LV1177" s="125"/>
      <c r="LW1177" s="125"/>
      <c r="LX1177" s="125"/>
      <c r="LY1177" s="125"/>
      <c r="LZ1177" s="125"/>
      <c r="MA1177" s="125"/>
      <c r="MB1177" s="125"/>
      <c r="MC1177" s="125"/>
      <c r="MD1177" s="125"/>
      <c r="ME1177" s="125"/>
      <c r="MF1177" s="125"/>
      <c r="MG1177" s="1"/>
      <c r="PB1177" s="34"/>
      <c r="PD1177" s="35"/>
      <c r="PG1177" s="1"/>
      <c r="PH1177" t="s">
        <v>11</v>
      </c>
      <c r="PL1177" s="2"/>
      <c r="PN1177" s="7"/>
      <c r="PO1177" t="s">
        <v>12</v>
      </c>
      <c r="PS1177" s="1"/>
      <c r="PV1177" s="36"/>
      <c r="PX1177" s="37"/>
      <c r="QA1177" s="1"/>
      <c r="QB1177" t="s">
        <v>11</v>
      </c>
      <c r="QF1177" s="2"/>
      <c r="QH1177" s="7"/>
      <c r="QI1177" t="s">
        <v>12</v>
      </c>
      <c r="QM1177" s="1"/>
      <c r="QN1177" s="11" t="s">
        <v>13</v>
      </c>
      <c r="QO1177" s="11"/>
      <c r="QP1177" s="11"/>
      <c r="QQ1177" s="11"/>
      <c r="QR1177" s="1"/>
      <c r="VF1177" s="1"/>
      <c r="VT1177" s="1"/>
    </row>
    <row r="1178" spans="308:592" ht="14.4" customHeight="1" x14ac:dyDescent="0.3">
      <c r="KV1178" s="1"/>
      <c r="LQ1178" s="1"/>
      <c r="LR1178" s="125"/>
      <c r="LS1178" s="125"/>
      <c r="LT1178" s="125"/>
      <c r="LU1178" s="125"/>
      <c r="LV1178" s="125"/>
      <c r="LW1178" s="125"/>
      <c r="LX1178" s="125"/>
      <c r="LY1178" s="125"/>
      <c r="LZ1178" s="125"/>
      <c r="MA1178" s="125"/>
      <c r="MB1178" s="125"/>
      <c r="MC1178" s="125"/>
      <c r="MD1178" s="125"/>
      <c r="ME1178" s="125"/>
      <c r="MF1178" s="125"/>
      <c r="MG1178" s="1"/>
      <c r="PB1178" s="34"/>
      <c r="PD1178" s="35"/>
      <c r="PG1178" s="1"/>
      <c r="PH1178" s="18">
        <v>-0.34625048734327685</v>
      </c>
      <c r="PI1178" s="19">
        <v>-0.63350527131933498</v>
      </c>
      <c r="PJ1178" s="19">
        <v>-0.55331344623483425</v>
      </c>
      <c r="PK1178" s="20">
        <v>0.44816435040272756</v>
      </c>
      <c r="PL1178" s="2"/>
      <c r="PN1178" s="7"/>
      <c r="PO1178" s="18">
        <f t="array" ref="PO1178:PR1180">MMULT(PN1174:PN1176,TRANSPOSE(PL1183:PL1186))</f>
        <v>0</v>
      </c>
      <c r="PP1178" s="19">
        <v>0</v>
      </c>
      <c r="PQ1178" s="19">
        <v>0.11311590484549572</v>
      </c>
      <c r="PR1178" s="20">
        <v>0.10931310872143317</v>
      </c>
      <c r="PS1178" s="1"/>
      <c r="PV1178" s="36"/>
      <c r="PX1178" s="37"/>
      <c r="QA1178" s="1"/>
      <c r="QB1178" s="18">
        <f t="array" ref="QB1178:QE1180">PH1178:PK1180</f>
        <v>-0.34625048734327685</v>
      </c>
      <c r="QC1178" s="19">
        <v>-0.63350527131933498</v>
      </c>
      <c r="QD1178" s="19">
        <v>-0.55331344623483425</v>
      </c>
      <c r="QE1178" s="20">
        <v>0.44816435040272756</v>
      </c>
      <c r="QF1178" s="2"/>
      <c r="QH1178" s="7"/>
      <c r="QI1178" s="18">
        <f t="array" ref="QI1178:QL1180">MMULT(QH1174:QH1176,TRANSPOSE(QF1183:QF1186))</f>
        <v>0</v>
      </c>
      <c r="QJ1178" s="19">
        <v>0</v>
      </c>
      <c r="QK1178" s="19">
        <v>-2.7796639717801452E-2</v>
      </c>
      <c r="QL1178" s="20">
        <v>-2.6897875454123782E-2</v>
      </c>
      <c r="QM1178" s="1"/>
      <c r="QN1178" s="26">
        <f t="array" ref="QN1178:QQ1180">PO1178:PR1180+QI1178:QL1180</f>
        <v>0</v>
      </c>
      <c r="QO1178" s="27">
        <v>0</v>
      </c>
      <c r="QP1178" s="27">
        <v>8.5319265127694263E-2</v>
      </c>
      <c r="QQ1178" s="28">
        <v>8.2415233267309387E-2</v>
      </c>
      <c r="QR1178" s="1"/>
      <c r="VF1178" s="1"/>
      <c r="VT1178" s="1"/>
    </row>
    <row r="1179" spans="308:592" ht="14.4" customHeight="1" x14ac:dyDescent="0.3">
      <c r="KV1179" s="1"/>
      <c r="LQ1179" s="1"/>
      <c r="LR1179" s="125"/>
      <c r="LS1179" s="125"/>
      <c r="LT1179" s="125"/>
      <c r="LU1179" s="125"/>
      <c r="LV1179" s="125"/>
      <c r="LW1179" s="125"/>
      <c r="LX1179" s="125"/>
      <c r="LY1179" s="125"/>
      <c r="LZ1179" s="125"/>
      <c r="MA1179" s="125"/>
      <c r="MB1179" s="125"/>
      <c r="MC1179" s="125"/>
      <c r="MD1179" s="125"/>
      <c r="ME1179" s="125"/>
      <c r="MF1179" s="125"/>
      <c r="MG1179" s="1"/>
      <c r="PB1179" s="34"/>
      <c r="PD1179" s="35"/>
      <c r="PG1179" s="1"/>
      <c r="PH1179" s="21">
        <v>0.52598407035738148</v>
      </c>
      <c r="PI1179">
        <v>0.25850207320541835</v>
      </c>
      <c r="PJ1179">
        <v>0.67401044448571112</v>
      </c>
      <c r="PK1179" s="22">
        <v>0.28214333377768458</v>
      </c>
      <c r="PL1179" s="2"/>
      <c r="PN1179" s="7"/>
      <c r="PO1179" s="21">
        <v>0</v>
      </c>
      <c r="PP1179">
        <v>0</v>
      </c>
      <c r="PQ1179">
        <v>0</v>
      </c>
      <c r="PR1179" s="22">
        <v>0</v>
      </c>
      <c r="PS1179" s="1"/>
      <c r="PV1179" s="36"/>
      <c r="PX1179" s="37"/>
      <c r="QA1179" s="1"/>
      <c r="QB1179" s="21">
        <v>0.52598407035738148</v>
      </c>
      <c r="QC1179">
        <v>0.25850207320541835</v>
      </c>
      <c r="QD1179">
        <v>0.67401044448571112</v>
      </c>
      <c r="QE1179" s="22">
        <v>0.28214333377768458</v>
      </c>
      <c r="QF1179" s="2"/>
      <c r="QH1179" s="7"/>
      <c r="QI1179" s="21">
        <v>0</v>
      </c>
      <c r="QJ1179">
        <v>0</v>
      </c>
      <c r="QK1179">
        <v>0</v>
      </c>
      <c r="QL1179" s="22">
        <v>0</v>
      </c>
      <c r="QM1179" s="1"/>
      <c r="QN1179" s="29">
        <v>0</v>
      </c>
      <c r="QO1179" s="11">
        <v>0</v>
      </c>
      <c r="QP1179" s="11">
        <v>0</v>
      </c>
      <c r="QQ1179" s="30">
        <v>0</v>
      </c>
      <c r="QR1179" s="1"/>
      <c r="VF1179" s="1"/>
      <c r="VT1179" s="1"/>
    </row>
    <row r="1180" spans="308:592" ht="15" customHeight="1" thickBot="1" x14ac:dyDescent="0.35">
      <c r="KV1180" s="1"/>
      <c r="LQ1180" s="1"/>
      <c r="LR1180" s="125"/>
      <c r="LS1180" s="125"/>
      <c r="LT1180" s="125"/>
      <c r="LU1180" s="125"/>
      <c r="LV1180" s="125"/>
      <c r="LW1180" s="125"/>
      <c r="LX1180" s="125"/>
      <c r="LY1180" s="125"/>
      <c r="LZ1180" s="125"/>
      <c r="MA1180" s="125"/>
      <c r="MB1180" s="125"/>
      <c r="MC1180" s="125"/>
      <c r="MD1180" s="125"/>
      <c r="ME1180" s="125"/>
      <c r="MF1180" s="125"/>
      <c r="MG1180" s="1"/>
      <c r="PB1180" s="34"/>
      <c r="PD1180" s="35"/>
      <c r="PG1180" s="1"/>
      <c r="PH1180" s="23">
        <v>-1.3619891641722823</v>
      </c>
      <c r="PI1180" s="24">
        <v>-0.17554599899146447</v>
      </c>
      <c r="PJ1180" s="24">
        <v>0.85190357339777201</v>
      </c>
      <c r="PK1180" s="25">
        <v>-0.38159402291187033</v>
      </c>
      <c r="PL1180" s="2"/>
      <c r="PN1180" s="7"/>
      <c r="PO1180" s="23">
        <v>0</v>
      </c>
      <c r="PP1180" s="24">
        <v>0</v>
      </c>
      <c r="PQ1180" s="24">
        <v>0</v>
      </c>
      <c r="PR1180" s="25">
        <v>0</v>
      </c>
      <c r="PS1180" s="1"/>
      <c r="PV1180" s="36"/>
      <c r="PX1180" s="37"/>
      <c r="QA1180" s="1"/>
      <c r="QB1180" s="23">
        <v>-1.3619891641722823</v>
      </c>
      <c r="QC1180" s="24">
        <v>-0.17554599899146447</v>
      </c>
      <c r="QD1180" s="24">
        <v>0.85190357339777201</v>
      </c>
      <c r="QE1180" s="25">
        <v>-0.38159402291187033</v>
      </c>
      <c r="QF1180" s="2"/>
      <c r="QH1180" s="7"/>
      <c r="QI1180" s="23">
        <v>0</v>
      </c>
      <c r="QJ1180" s="24">
        <v>0</v>
      </c>
      <c r="QK1180" s="24">
        <v>0</v>
      </c>
      <c r="QL1180" s="25">
        <v>0</v>
      </c>
      <c r="QM1180" s="1"/>
      <c r="QN1180" s="31">
        <v>0</v>
      </c>
      <c r="QO1180" s="32">
        <v>0</v>
      </c>
      <c r="QP1180" s="32">
        <v>0</v>
      </c>
      <c r="QQ1180" s="33">
        <v>0</v>
      </c>
      <c r="QR1180" s="1"/>
      <c r="VF1180" s="1"/>
      <c r="VT1180" s="1"/>
    </row>
    <row r="1181" spans="308:592" x14ac:dyDescent="0.3">
      <c r="KV1181" s="1"/>
      <c r="LQ1181" s="1"/>
      <c r="LR1181" s="1"/>
      <c r="LS1181" s="1"/>
      <c r="LT1181" s="1"/>
      <c r="LU1181" s="1"/>
      <c r="LV1181" s="1"/>
      <c r="LW1181" s="1"/>
      <c r="LX1181" s="1"/>
      <c r="LY1181" s="1"/>
      <c r="LZ1181" s="1"/>
      <c r="MA1181" s="1"/>
      <c r="MB1181" s="1"/>
      <c r="MC1181" s="1"/>
      <c r="MD1181" s="1"/>
      <c r="ME1181" s="1"/>
      <c r="MF1181" s="1"/>
      <c r="MG1181" s="1"/>
      <c r="PB1181" s="34"/>
      <c r="PD1181" s="35"/>
      <c r="PG1181" s="1"/>
      <c r="PL1181" s="2"/>
      <c r="PN1181" s="7"/>
      <c r="PS1181" s="1"/>
      <c r="PV1181" s="36"/>
      <c r="PX1181" s="37"/>
      <c r="QA1181" s="1"/>
      <c r="QF1181" s="2"/>
      <c r="QH1181" s="7"/>
      <c r="QM1181" s="1"/>
      <c r="QN1181" s="1"/>
      <c r="QO1181" s="1"/>
      <c r="QP1181" s="1"/>
      <c r="QQ1181" s="1"/>
      <c r="QR1181" s="1"/>
      <c r="VF1181" s="1"/>
      <c r="VT1181" s="1"/>
    </row>
    <row r="1182" spans="308:592" ht="15" thickBot="1" x14ac:dyDescent="0.35">
      <c r="KV1182" s="1"/>
      <c r="LQ1182" s="1"/>
      <c r="PB1182" s="34"/>
      <c r="PD1182" s="35"/>
      <c r="PG1182" s="1"/>
      <c r="PL1182" s="2" t="s">
        <v>68</v>
      </c>
      <c r="PN1182" s="7" t="s">
        <v>69</v>
      </c>
      <c r="PS1182" s="1"/>
      <c r="PV1182" s="36"/>
      <c r="PX1182" s="37"/>
      <c r="QA1182" s="1"/>
      <c r="QF1182" s="2" t="s">
        <v>70</v>
      </c>
      <c r="QH1182" s="7" t="s">
        <v>71</v>
      </c>
      <c r="QM1182" s="1"/>
      <c r="VF1182" s="1"/>
      <c r="VT1182" s="1"/>
    </row>
    <row r="1183" spans="308:592" x14ac:dyDescent="0.3">
      <c r="KV1183" s="1"/>
      <c r="LQ1183" s="1"/>
      <c r="PB1183" s="34"/>
      <c r="PD1183" s="35"/>
      <c r="PG1183" s="1"/>
      <c r="PL1183" s="4">
        <f t="array" ref="PL1183:PL1186">PL1189:PL1192</f>
        <v>0</v>
      </c>
      <c r="PN1183" s="8">
        <f t="array" ref="PN1183:PN1186">MMULT(TRANSPOSE(PH1178:PK1180), PN1174:PN1176)</f>
        <v>-3.1466455547042436E-2</v>
      </c>
      <c r="PS1183" s="1"/>
      <c r="PV1183" s="36"/>
      <c r="PX1183" s="37"/>
      <c r="QA1183" s="1"/>
      <c r="QF1183" s="4">
        <f t="array" ref="QF1183:QF1186">QF1189:QF1192</f>
        <v>0</v>
      </c>
      <c r="QH1183" s="8">
        <f t="array" ref="QH1183:QH1186">MMULT(TRANSPOSE(QB1178:QE1180), QH1174:QH1176)</f>
        <v>7.7455725559730541E-3</v>
      </c>
      <c r="QM1183" s="1"/>
      <c r="VF1183" s="1"/>
      <c r="VT1183" s="1"/>
    </row>
    <row r="1184" spans="308:592" x14ac:dyDescent="0.3">
      <c r="KV1184" s="1"/>
      <c r="LQ1184" s="1"/>
      <c r="PB1184" s="34"/>
      <c r="PD1184" s="35"/>
      <c r="PG1184" s="1"/>
      <c r="PL1184" s="5">
        <v>0</v>
      </c>
      <c r="PN1184" s="9">
        <v>-5.7571515961575948E-2</v>
      </c>
      <c r="PS1184" s="1"/>
      <c r="PV1184" s="36"/>
      <c r="PX1184" s="37"/>
      <c r="QA1184" s="1"/>
      <c r="QF1184" s="5">
        <v>0</v>
      </c>
      <c r="QH1184" s="9">
        <v>1.4171419890972122E-2</v>
      </c>
      <c r="QM1184" s="1"/>
      <c r="VF1184" s="1"/>
      <c r="VT1184" s="1"/>
    </row>
    <row r="1185" spans="308:592" x14ac:dyDescent="0.3">
      <c r="KV1185" s="1"/>
      <c r="LQ1185" s="1"/>
      <c r="PB1185" s="34"/>
      <c r="PD1185" s="35"/>
      <c r="PG1185" s="1"/>
      <c r="PL1185" s="5">
        <v>1.2447044478992777</v>
      </c>
      <c r="PN1185" s="9">
        <v>-5.0283865571192632E-2</v>
      </c>
      <c r="PS1185" s="1"/>
      <c r="PV1185" s="36"/>
      <c r="PX1185" s="37"/>
      <c r="QA1185" s="1"/>
      <c r="QF1185" s="5">
        <v>1.2425937500736675</v>
      </c>
      <c r="QH1185" s="9">
        <v>1.2377540539772528E-2</v>
      </c>
      <c r="QM1185" s="1"/>
      <c r="VF1185" s="1"/>
      <c r="VT1185" s="1"/>
    </row>
    <row r="1186" spans="308:592" ht="15" thickBot="1" x14ac:dyDescent="0.35">
      <c r="KV1186" s="1"/>
      <c r="LQ1186" s="1"/>
      <c r="PB1186" s="34"/>
      <c r="PD1186" s="35"/>
      <c r="PG1186" s="1"/>
      <c r="PL1186" s="6">
        <v>1.2028592515359542</v>
      </c>
      <c r="PN1186" s="10">
        <v>4.0728155266783916E-2</v>
      </c>
      <c r="PS1186" s="1"/>
      <c r="PV1186" s="36"/>
      <c r="PX1186" s="37"/>
      <c r="QA1186" s="1"/>
      <c r="QF1186" s="6">
        <v>1.2024162729335002</v>
      </c>
      <c r="QH1186" s="10">
        <v>-1.0025370706852985E-2</v>
      </c>
      <c r="QM1186" s="1"/>
      <c r="VF1186" s="1"/>
      <c r="VT1186" s="1"/>
    </row>
    <row r="1187" spans="308:592" x14ac:dyDescent="0.3">
      <c r="KV1187" s="1"/>
      <c r="LQ1187" s="1"/>
      <c r="LR1187" s="1"/>
      <c r="LS1187" s="1"/>
      <c r="LT1187" s="1"/>
      <c r="LU1187" s="1"/>
      <c r="LV1187" s="1"/>
      <c r="LW1187" s="1"/>
      <c r="LX1187" s="1"/>
      <c r="LY1187" s="1"/>
      <c r="LZ1187" s="1"/>
      <c r="MA1187" s="1"/>
      <c r="MB1187" s="1"/>
      <c r="MC1187" s="1"/>
      <c r="MD1187" s="1"/>
      <c r="ME1187" s="1"/>
      <c r="MF1187" s="1"/>
      <c r="MG1187" s="1"/>
      <c r="MH1187" s="1"/>
      <c r="MI1187" s="1"/>
      <c r="MJ1187" s="1"/>
      <c r="MK1187" s="1"/>
      <c r="ML1187" s="1"/>
      <c r="MM1187" s="1"/>
      <c r="MN1187" s="1"/>
      <c r="MO1187" s="1"/>
      <c r="MP1187" s="1"/>
      <c r="MQ1187" s="1"/>
      <c r="MR1187" s="1"/>
      <c r="MS1187" s="1"/>
      <c r="MT1187" s="1"/>
      <c r="MU1187" s="1"/>
      <c r="MV1187" s="1"/>
      <c r="MW1187" s="1"/>
      <c r="MX1187" s="1"/>
      <c r="MY1187" s="1"/>
      <c r="MZ1187" s="1"/>
      <c r="NA1187" s="1"/>
      <c r="NB1187" s="1"/>
      <c r="NC1187" s="1"/>
      <c r="ND1187" s="1"/>
      <c r="NE1187" s="1"/>
      <c r="NF1187" s="1"/>
      <c r="NG1187" s="1"/>
      <c r="NH1187" s="1"/>
      <c r="NI1187" s="1"/>
      <c r="NJ1187" s="1"/>
      <c r="NK1187" s="1"/>
      <c r="NL1187" s="1"/>
      <c r="NM1187" s="1"/>
      <c r="NN1187" s="1"/>
      <c r="NO1187" s="1"/>
      <c r="NP1187" s="1"/>
      <c r="NQ1187" s="1"/>
      <c r="NR1187" s="1"/>
      <c r="NS1187" s="1"/>
      <c r="NT1187" s="1"/>
      <c r="NU1187" s="1"/>
      <c r="NV1187" s="1"/>
      <c r="NW1187" s="1"/>
      <c r="NX1187" s="1"/>
      <c r="NY1187" s="1"/>
      <c r="NZ1187" s="1"/>
      <c r="OA1187" s="1"/>
      <c r="OB1187" s="1"/>
      <c r="OC1187" s="1"/>
      <c r="OD1187" s="1"/>
      <c r="OE1187" s="1"/>
      <c r="OF1187" s="1"/>
      <c r="OG1187" s="1"/>
      <c r="OH1187" s="1"/>
      <c r="OI1187" s="1"/>
      <c r="OJ1187" s="1"/>
      <c r="OK1187" s="1"/>
      <c r="OL1187" s="1"/>
      <c r="OM1187" s="1"/>
      <c r="ON1187" s="1"/>
      <c r="OO1187" s="1"/>
      <c r="OP1187" s="1"/>
      <c r="OQ1187" s="1"/>
      <c r="OR1187" s="1"/>
      <c r="OS1187" s="1"/>
      <c r="OT1187" s="1"/>
      <c r="OU1187" s="1"/>
      <c r="OV1187" s="1"/>
      <c r="OW1187" s="1"/>
      <c r="OX1187" s="1"/>
      <c r="OY1187" s="1"/>
      <c r="OZ1187" s="1"/>
      <c r="PA1187" s="1"/>
      <c r="PB1187" s="34"/>
      <c r="PC1187" s="1"/>
      <c r="PD1187" s="35"/>
      <c r="PE1187" s="1"/>
      <c r="PF1187" s="1"/>
      <c r="PG1187" s="1"/>
      <c r="PH1187" s="1"/>
      <c r="PI1187" s="1"/>
      <c r="PJ1187" s="1"/>
      <c r="PK1187" s="1"/>
      <c r="PL1187" s="2"/>
      <c r="PM1187" s="1"/>
      <c r="PN1187" s="7"/>
      <c r="PO1187" s="1"/>
      <c r="PP1187" s="1"/>
      <c r="PQ1187" s="1"/>
      <c r="PR1187" s="1"/>
      <c r="PS1187" s="1"/>
      <c r="PT1187" s="1"/>
      <c r="PU1187" s="1"/>
      <c r="PV1187" s="36"/>
      <c r="PW1187" s="1"/>
      <c r="PX1187" s="37"/>
      <c r="PY1187" s="1"/>
      <c r="PZ1187" s="1"/>
      <c r="QA1187" s="1"/>
      <c r="QB1187" s="1"/>
      <c r="QC1187" s="1"/>
      <c r="QD1187" s="1"/>
      <c r="QE1187" s="1"/>
      <c r="QF1187" s="2"/>
      <c r="QG1187" s="1"/>
      <c r="QH1187" s="7"/>
      <c r="QI1187" s="1"/>
      <c r="QJ1187" s="1"/>
      <c r="QK1187" s="1"/>
      <c r="QL1187" s="1"/>
      <c r="QM1187" s="1"/>
      <c r="QN1187" s="1"/>
      <c r="QO1187" s="1"/>
      <c r="QP1187" s="1"/>
      <c r="QQ1187" s="1"/>
      <c r="QR1187" s="1"/>
      <c r="QS1187" s="1"/>
      <c r="QT1187" s="1"/>
      <c r="QU1187" s="1"/>
      <c r="QV1187" s="1"/>
      <c r="QW1187" s="1"/>
      <c r="QX1187" s="1"/>
      <c r="QY1187" s="1"/>
      <c r="QZ1187" s="1"/>
      <c r="RA1187" s="1"/>
      <c r="RB1187" s="1"/>
      <c r="RC1187" s="1"/>
      <c r="RD1187" s="1"/>
      <c r="RE1187" s="1"/>
      <c r="RF1187" s="1"/>
      <c r="RG1187" s="1"/>
      <c r="RH1187" s="1"/>
      <c r="RI1187" s="1"/>
      <c r="RJ1187" s="1"/>
      <c r="RK1187" s="1"/>
      <c r="RL1187" s="1"/>
      <c r="RM1187" s="1"/>
      <c r="RN1187" s="1"/>
      <c r="RO1187" s="1"/>
      <c r="RP1187" s="1"/>
      <c r="RQ1187" s="1"/>
      <c r="RR1187" s="1"/>
      <c r="RS1187" s="1"/>
      <c r="RT1187" s="1"/>
      <c r="RU1187" s="1"/>
      <c r="RV1187" s="1"/>
      <c r="RW1187" s="1"/>
      <c r="RX1187" s="1"/>
      <c r="RY1187" s="1"/>
      <c r="RZ1187" s="1"/>
      <c r="SA1187" s="1"/>
      <c r="SB1187" s="1"/>
      <c r="SC1187" s="1"/>
      <c r="SD1187" s="1"/>
      <c r="SE1187" s="1"/>
      <c r="SF1187" s="1"/>
      <c r="SG1187" s="1"/>
      <c r="SH1187" s="1"/>
      <c r="SI1187" s="1"/>
      <c r="SJ1187" s="1"/>
      <c r="SK1187" s="1"/>
      <c r="SL1187" s="1"/>
      <c r="SM1187" s="1"/>
      <c r="SN1187" s="1"/>
      <c r="SO1187" s="1"/>
      <c r="SP1187" s="1"/>
      <c r="SQ1187" s="1"/>
      <c r="SR1187" s="1"/>
      <c r="SS1187" s="1"/>
      <c r="ST1187" s="1"/>
      <c r="SU1187" s="1"/>
      <c r="SV1187" s="1"/>
      <c r="SW1187" s="1"/>
      <c r="SX1187" s="1"/>
      <c r="SY1187" s="1"/>
      <c r="SZ1187" s="1"/>
      <c r="TA1187" s="1"/>
      <c r="TB1187" s="1"/>
      <c r="TC1187" s="1"/>
      <c r="TD1187" s="1"/>
      <c r="TE1187" s="1"/>
      <c r="TF1187" s="1"/>
      <c r="TG1187" s="1"/>
      <c r="TH1187" s="1"/>
      <c r="TI1187" s="1"/>
      <c r="TJ1187" s="1"/>
      <c r="TK1187" s="1"/>
      <c r="TL1187" s="1"/>
      <c r="TM1187" s="1"/>
      <c r="TN1187" s="1"/>
      <c r="TO1187" s="1"/>
      <c r="TP1187" s="1"/>
      <c r="TQ1187" s="1"/>
      <c r="TR1187" s="1"/>
      <c r="TS1187" s="1"/>
      <c r="TT1187" s="1"/>
      <c r="TU1187" s="1"/>
      <c r="TV1187" s="1"/>
      <c r="TW1187" s="1"/>
      <c r="TX1187" s="1"/>
      <c r="TY1187" s="1"/>
      <c r="TZ1187" s="1"/>
      <c r="UA1187" s="1"/>
      <c r="UB1187" s="1"/>
      <c r="UC1187" s="1"/>
      <c r="UD1187" s="1"/>
      <c r="UE1187" s="1"/>
      <c r="UF1187" s="1"/>
      <c r="UG1187" s="1"/>
      <c r="UH1187" s="1"/>
      <c r="UI1187" s="1"/>
      <c r="UJ1187" s="1"/>
      <c r="UK1187" s="1"/>
      <c r="UL1187" s="1"/>
      <c r="UM1187" s="1"/>
      <c r="UN1187" s="1"/>
      <c r="UO1187" s="1"/>
      <c r="UP1187" s="1"/>
      <c r="UQ1187" s="1"/>
      <c r="UR1187" s="1"/>
      <c r="US1187" s="1"/>
      <c r="UT1187" s="1"/>
      <c r="UU1187" s="1"/>
      <c r="UV1187" s="1"/>
      <c r="UW1187" s="1"/>
      <c r="UX1187" s="1"/>
      <c r="UY1187" s="1"/>
      <c r="UZ1187" s="1"/>
      <c r="VA1187" s="1"/>
      <c r="VB1187" s="1"/>
      <c r="VC1187" s="1"/>
      <c r="VD1187" s="1"/>
      <c r="VE1187" s="1"/>
      <c r="VF1187" s="1"/>
      <c r="VT1187" s="1"/>
    </row>
    <row r="1188" spans="308:592" ht="15" customHeight="1" thickBot="1" x14ac:dyDescent="0.35">
      <c r="KV1188" s="1"/>
      <c r="LQ1188" s="1"/>
      <c r="LR1188" s="125" t="s">
        <v>72</v>
      </c>
      <c r="LS1188" s="125"/>
      <c r="LT1188" s="125"/>
      <c r="LU1188" s="125"/>
      <c r="LV1188" s="125"/>
      <c r="LW1188" s="125"/>
      <c r="LX1188" s="125"/>
      <c r="LY1188" s="125"/>
      <c r="LZ1188" s="125"/>
      <c r="MA1188" s="125"/>
      <c r="MB1188" s="125"/>
      <c r="MC1188" s="125"/>
      <c r="MD1188" s="125"/>
      <c r="ME1188" s="125"/>
      <c r="MF1188" s="125"/>
      <c r="MG1188" s="1"/>
      <c r="PB1188" s="34"/>
      <c r="PD1188" s="35"/>
      <c r="PH1188" s="1"/>
      <c r="PL1188" s="2" t="s">
        <v>68</v>
      </c>
      <c r="PN1188" s="7" t="s">
        <v>69</v>
      </c>
      <c r="PR1188" s="1"/>
      <c r="PV1188" s="36"/>
      <c r="PX1188" s="37"/>
      <c r="QB1188" s="1"/>
      <c r="QF1188" s="2" t="s">
        <v>70</v>
      </c>
      <c r="QH1188" s="7" t="s">
        <v>71</v>
      </c>
      <c r="QL1188" s="1"/>
      <c r="QM1188" s="11"/>
      <c r="QN1188" s="11"/>
      <c r="QO1188" s="11"/>
      <c r="QP1188" s="1"/>
      <c r="VF1188" s="1"/>
      <c r="VT1188" s="1"/>
    </row>
    <row r="1189" spans="308:592" ht="14.4" customHeight="1" x14ac:dyDescent="0.3">
      <c r="KV1189" s="1"/>
      <c r="LQ1189" s="1"/>
      <c r="LR1189" s="125"/>
      <c r="LS1189" s="125"/>
      <c r="LT1189" s="125"/>
      <c r="LU1189" s="125"/>
      <c r="LV1189" s="125"/>
      <c r="LW1189" s="125"/>
      <c r="LX1189" s="125"/>
      <c r="LY1189" s="125"/>
      <c r="LZ1189" s="125"/>
      <c r="MA1189" s="125"/>
      <c r="MB1189" s="125"/>
      <c r="MC1189" s="125"/>
      <c r="MD1189" s="125"/>
      <c r="ME1189" s="125"/>
      <c r="MF1189" s="125"/>
      <c r="MG1189" s="1"/>
      <c r="PB1189" s="34"/>
      <c r="PD1189" s="35"/>
      <c r="PH1189" s="1"/>
      <c r="PL1189" s="4">
        <f t="array" ref="PL1189:PL1192">IF(PL1194:PL1197&gt;0,PL1194:PL1197, 0)</f>
        <v>0</v>
      </c>
      <c r="PN1189" s="8">
        <f t="array" ref="PN1189:PN1192">PN1183:PN1186</f>
        <v>-3.1466455547042436E-2</v>
      </c>
      <c r="PR1189" s="1"/>
      <c r="PV1189" s="36"/>
      <c r="PX1189" s="37"/>
      <c r="QB1189" s="1"/>
      <c r="QF1189" s="4">
        <f t="array" ref="QF1189:QF1192">IF(QF1194:QF1197&gt;0,QF1194:QF1197, 0)</f>
        <v>0</v>
      </c>
      <c r="QH1189" s="8">
        <f t="array" ref="QH1189:QH1192">QH1183:QH1186</f>
        <v>7.7455725559730541E-3</v>
      </c>
      <c r="QL1189" s="1"/>
      <c r="QM1189" s="11"/>
      <c r="QN1189" s="11"/>
      <c r="QO1189" s="11"/>
      <c r="QP1189" s="1"/>
      <c r="VF1189" s="1"/>
      <c r="VT1189" s="1"/>
    </row>
    <row r="1190" spans="308:592" ht="14.4" customHeight="1" x14ac:dyDescent="0.3">
      <c r="KV1190" s="1"/>
      <c r="LQ1190" s="1"/>
      <c r="LR1190" s="125"/>
      <c r="LS1190" s="125"/>
      <c r="LT1190" s="125"/>
      <c r="LU1190" s="125"/>
      <c r="LV1190" s="125"/>
      <c r="LW1190" s="125"/>
      <c r="LX1190" s="125"/>
      <c r="LY1190" s="125"/>
      <c r="LZ1190" s="125"/>
      <c r="MA1190" s="125"/>
      <c r="MB1190" s="125"/>
      <c r="MC1190" s="125"/>
      <c r="MD1190" s="125"/>
      <c r="ME1190" s="125"/>
      <c r="MF1190" s="125"/>
      <c r="MG1190" s="1"/>
      <c r="PB1190" s="34"/>
      <c r="PD1190" s="35"/>
      <c r="PH1190" s="1"/>
      <c r="PL1190" s="5">
        <v>0</v>
      </c>
      <c r="PN1190" s="9">
        <v>-5.7571515961575948E-2</v>
      </c>
      <c r="PR1190" s="1"/>
      <c r="PV1190" s="36"/>
      <c r="PX1190" s="37"/>
      <c r="QB1190" s="1"/>
      <c r="QF1190" s="5">
        <v>0</v>
      </c>
      <c r="QH1190" s="9">
        <v>1.4171419890972122E-2</v>
      </c>
      <c r="QL1190" s="1"/>
      <c r="QM1190" s="11"/>
      <c r="QN1190" s="11"/>
      <c r="QO1190" s="11"/>
      <c r="QP1190" s="1"/>
      <c r="VF1190" s="1"/>
      <c r="VT1190" s="1"/>
    </row>
    <row r="1191" spans="308:592" ht="14.4" customHeight="1" x14ac:dyDescent="0.3">
      <c r="KV1191" s="1"/>
      <c r="LQ1191" s="1"/>
      <c r="LR1191" s="125"/>
      <c r="LS1191" s="125"/>
      <c r="LT1191" s="125"/>
      <c r="LU1191" s="125"/>
      <c r="LV1191" s="125"/>
      <c r="LW1191" s="125"/>
      <c r="LX1191" s="125"/>
      <c r="LY1191" s="125"/>
      <c r="LZ1191" s="125"/>
      <c r="MA1191" s="125"/>
      <c r="MB1191" s="125"/>
      <c r="MC1191" s="125"/>
      <c r="MD1191" s="125"/>
      <c r="ME1191" s="125"/>
      <c r="MF1191" s="125"/>
      <c r="MG1191" s="1"/>
      <c r="PB1191" s="34"/>
      <c r="PD1191" s="35"/>
      <c r="PH1191" s="1"/>
      <c r="PL1191" s="5">
        <v>1.2447044478992777</v>
      </c>
      <c r="PN1191" s="9">
        <v>-5.0283865571192632E-2</v>
      </c>
      <c r="PR1191" s="1"/>
      <c r="PV1191" s="36"/>
      <c r="PX1191" s="37"/>
      <c r="QB1191" s="1"/>
      <c r="QF1191" s="5">
        <v>1.2425937500736675</v>
      </c>
      <c r="QH1191" s="9">
        <v>1.2377540539772528E-2</v>
      </c>
      <c r="QL1191" s="1"/>
      <c r="QM1191" s="11"/>
      <c r="QN1191" s="11"/>
      <c r="QO1191" s="11"/>
      <c r="QP1191" s="1"/>
      <c r="VF1191" s="1"/>
      <c r="VT1191" s="1"/>
    </row>
    <row r="1192" spans="308:592" ht="15" customHeight="1" thickBot="1" x14ac:dyDescent="0.35">
      <c r="KV1192" s="1"/>
      <c r="LQ1192" s="1"/>
      <c r="LR1192" s="125"/>
      <c r="LS1192" s="125"/>
      <c r="LT1192" s="125"/>
      <c r="LU1192" s="125"/>
      <c r="LV1192" s="125"/>
      <c r="LW1192" s="125"/>
      <c r="LX1192" s="125"/>
      <c r="LY1192" s="125"/>
      <c r="LZ1192" s="125"/>
      <c r="MA1192" s="125"/>
      <c r="MB1192" s="125"/>
      <c r="MC1192" s="125"/>
      <c r="MD1192" s="125"/>
      <c r="ME1192" s="125"/>
      <c r="MF1192" s="125"/>
      <c r="MG1192" s="1"/>
      <c r="PB1192" s="34"/>
      <c r="PD1192" s="35"/>
      <c r="PH1192" s="1"/>
      <c r="PL1192" s="6">
        <v>1.2028592515359542</v>
      </c>
      <c r="PN1192" s="10">
        <v>4.0728155266783916E-2</v>
      </c>
      <c r="PR1192" s="1"/>
      <c r="PV1192" s="36"/>
      <c r="PX1192" s="37"/>
      <c r="QB1192" s="1"/>
      <c r="QF1192" s="6">
        <v>1.2024162729335002</v>
      </c>
      <c r="QH1192" s="10">
        <v>-1.0025370706852985E-2</v>
      </c>
      <c r="QL1192" s="1"/>
      <c r="QM1192" s="11"/>
      <c r="QN1192" s="11"/>
      <c r="QO1192" s="11"/>
      <c r="QP1192" s="1"/>
      <c r="VF1192" s="1"/>
      <c r="VT1192" s="1"/>
    </row>
    <row r="1193" spans="308:592" ht="15" customHeight="1" thickBot="1" x14ac:dyDescent="0.35">
      <c r="KV1193" s="1"/>
      <c r="LQ1193" s="1"/>
      <c r="LR1193" s="125"/>
      <c r="LS1193" s="125"/>
      <c r="LT1193" s="125"/>
      <c r="LU1193" s="125"/>
      <c r="LV1193" s="125"/>
      <c r="LW1193" s="125"/>
      <c r="LX1193" s="125"/>
      <c r="LY1193" s="125"/>
      <c r="LZ1193" s="125"/>
      <c r="MA1193" s="125"/>
      <c r="MB1193" s="125"/>
      <c r="MC1193" s="125"/>
      <c r="MD1193" s="125"/>
      <c r="ME1193" s="125"/>
      <c r="MF1193" s="125"/>
      <c r="MG1193" s="1"/>
      <c r="PB1193" s="34"/>
      <c r="PD1193" s="35"/>
      <c r="PH1193" s="1"/>
      <c r="PL1193" s="2" t="s">
        <v>73</v>
      </c>
      <c r="PN1193" s="7" t="s">
        <v>74</v>
      </c>
      <c r="PR1193" s="1"/>
      <c r="PV1193" s="36"/>
      <c r="PX1193" s="37"/>
      <c r="QB1193" s="1"/>
      <c r="QF1193" s="2" t="s">
        <v>73</v>
      </c>
      <c r="QH1193" s="7" t="s">
        <v>74</v>
      </c>
      <c r="QL1193" s="1"/>
      <c r="QM1193" s="11"/>
      <c r="QN1193" s="11"/>
      <c r="QO1193" s="11"/>
      <c r="QP1193" s="1"/>
      <c r="VF1193" s="1"/>
      <c r="VT1193" s="1"/>
    </row>
    <row r="1194" spans="308:592" ht="14.4" customHeight="1" x14ac:dyDescent="0.3">
      <c r="KV1194" s="1"/>
      <c r="LQ1194" s="1"/>
      <c r="LR1194" s="125"/>
      <c r="LS1194" s="125"/>
      <c r="LT1194" s="125"/>
      <c r="LU1194" s="125"/>
      <c r="LV1194" s="125"/>
      <c r="LW1194" s="125"/>
      <c r="LX1194" s="125"/>
      <c r="LY1194" s="125"/>
      <c r="LZ1194" s="125"/>
      <c r="MA1194" s="125"/>
      <c r="MB1194" s="125"/>
      <c r="MC1194" s="125"/>
      <c r="MD1194" s="125"/>
      <c r="ME1194" s="125"/>
      <c r="MF1194" s="125"/>
      <c r="MG1194" s="1"/>
      <c r="PB1194" s="34"/>
      <c r="PD1194" s="35"/>
      <c r="PH1194" s="1"/>
      <c r="PL1194" s="4">
        <f t="array" ref="PL1194:PL1197">MMULT(PI1204:PK1207,PL1210:PL1212)+PK1199:PK1202</f>
        <v>-2.2009547997217371</v>
      </c>
      <c r="PN1194" s="8">
        <f t="array" ref="PN1194:PN1197">PN1189:PN1192*IF(PL1194:PL1197&gt;0, 1, 0)</f>
        <v>0</v>
      </c>
      <c r="PR1194" s="1"/>
      <c r="PV1194" s="36"/>
      <c r="PX1194" s="37"/>
      <c r="QB1194" s="1"/>
      <c r="QF1194" s="4">
        <f t="array" ref="QF1194:QF1197">MMULT(QC1204:QE1207,QF1210:QF1212)+QE1199:QE1202</f>
        <v>-2.2058252616856544</v>
      </c>
      <c r="QH1194" s="8">
        <f t="array" ref="QH1194:QH1197">QH1189:QH1192*IF(QF1194:QF1197&gt;0, 1, 0)</f>
        <v>0</v>
      </c>
      <c r="QL1194" s="1"/>
      <c r="QM1194" s="11"/>
      <c r="QN1194" s="11"/>
      <c r="QO1194" s="11"/>
      <c r="QP1194" s="1"/>
      <c r="VF1194" s="1"/>
      <c r="VT1194" s="1"/>
    </row>
    <row r="1195" spans="308:592" ht="14.4" customHeight="1" x14ac:dyDescent="0.3">
      <c r="KV1195" s="1"/>
      <c r="LQ1195" s="1"/>
      <c r="LR1195" s="125"/>
      <c r="LS1195" s="125"/>
      <c r="LT1195" s="125"/>
      <c r="LU1195" s="125"/>
      <c r="LV1195" s="125"/>
      <c r="LW1195" s="125"/>
      <c r="LX1195" s="125"/>
      <c r="LY1195" s="125"/>
      <c r="LZ1195" s="125"/>
      <c r="MA1195" s="125"/>
      <c r="MB1195" s="125"/>
      <c r="MC1195" s="125"/>
      <c r="MD1195" s="125"/>
      <c r="ME1195" s="125"/>
      <c r="MF1195" s="125"/>
      <c r="MG1195" s="1"/>
      <c r="PB1195" s="34"/>
      <c r="PD1195" s="35"/>
      <c r="PH1195" s="1"/>
      <c r="PL1195" s="5">
        <v>-1.683610434857941</v>
      </c>
      <c r="PN1195" s="9">
        <v>0</v>
      </c>
      <c r="PR1195" s="1"/>
      <c r="PV1195" s="36"/>
      <c r="PX1195" s="37"/>
      <c r="QB1195" s="1"/>
      <c r="QF1195" s="5">
        <v>-1.6784406411869859</v>
      </c>
      <c r="QH1195" s="9">
        <v>0</v>
      </c>
      <c r="QL1195" s="1"/>
      <c r="QM1195" s="11"/>
      <c r="QN1195" s="11"/>
      <c r="QO1195" s="11"/>
      <c r="QP1195" s="1"/>
      <c r="VF1195" s="1"/>
      <c r="VT1195" s="1"/>
    </row>
    <row r="1196" spans="308:592" ht="14.4" customHeight="1" x14ac:dyDescent="0.3">
      <c r="KV1196" s="1"/>
      <c r="LQ1196" s="1"/>
      <c r="LR1196" s="125"/>
      <c r="LS1196" s="125"/>
      <c r="LT1196" s="125"/>
      <c r="LU1196" s="125"/>
      <c r="LV1196" s="125"/>
      <c r="LW1196" s="125"/>
      <c r="LX1196" s="125"/>
      <c r="LY1196" s="125"/>
      <c r="LZ1196" s="125"/>
      <c r="MA1196" s="125"/>
      <c r="MB1196" s="125"/>
      <c r="MC1196" s="125"/>
      <c r="MD1196" s="125"/>
      <c r="ME1196" s="125"/>
      <c r="MF1196" s="125"/>
      <c r="MG1196" s="1"/>
      <c r="PB1196" s="34"/>
      <c r="PD1196" s="35"/>
      <c r="PH1196" s="1"/>
      <c r="PL1196" s="5">
        <v>1.2447044478992777</v>
      </c>
      <c r="PN1196" s="9">
        <v>-5.0283865571192632E-2</v>
      </c>
      <c r="PR1196" s="1"/>
      <c r="PV1196" s="36"/>
      <c r="PX1196" s="37"/>
      <c r="PZ1196" s="44"/>
      <c r="QB1196" s="1"/>
      <c r="QF1196" s="5">
        <v>1.2425937500736675</v>
      </c>
      <c r="QH1196" s="9">
        <v>1.2377540539772528E-2</v>
      </c>
      <c r="QL1196" s="1"/>
      <c r="QM1196" s="11"/>
      <c r="QN1196" s="11"/>
      <c r="QO1196" s="11"/>
      <c r="QP1196" s="1"/>
      <c r="VF1196" s="1"/>
      <c r="VT1196" s="1"/>
    </row>
    <row r="1197" spans="308:592" ht="15" customHeight="1" thickBot="1" x14ac:dyDescent="0.35">
      <c r="KV1197" s="1"/>
      <c r="LQ1197" s="1"/>
      <c r="LR1197" s="125"/>
      <c r="LS1197" s="125"/>
      <c r="LT1197" s="125"/>
      <c r="LU1197" s="125"/>
      <c r="LV1197" s="125"/>
      <c r="LW1197" s="125"/>
      <c r="LX1197" s="125"/>
      <c r="LY1197" s="125"/>
      <c r="LZ1197" s="125"/>
      <c r="MA1197" s="125"/>
      <c r="MB1197" s="125"/>
      <c r="MC1197" s="125"/>
      <c r="MD1197" s="125"/>
      <c r="ME1197" s="125"/>
      <c r="MF1197" s="125"/>
      <c r="MG1197" s="1"/>
      <c r="PB1197" s="34"/>
      <c r="PD1197" s="35"/>
      <c r="PH1197" s="1"/>
      <c r="PL1197" s="6">
        <v>1.2028592515359542</v>
      </c>
      <c r="PN1197" s="10">
        <v>4.0728155266783916E-2</v>
      </c>
      <c r="PR1197" s="1"/>
      <c r="PV1197" s="36"/>
      <c r="PX1197" s="37"/>
      <c r="PZ1197" s="44"/>
      <c r="QB1197" s="1"/>
      <c r="QF1197" s="6">
        <v>1.2024162729335002</v>
      </c>
      <c r="QH1197" s="10">
        <v>-1.0025370706852985E-2</v>
      </c>
      <c r="QL1197" s="1"/>
      <c r="QM1197" s="11"/>
      <c r="QN1197" s="11"/>
      <c r="QO1197" s="11"/>
      <c r="QP1197" s="1"/>
      <c r="VF1197" s="1"/>
      <c r="VT1197" s="1"/>
    </row>
    <row r="1198" spans="308:592" ht="15" customHeight="1" thickBot="1" x14ac:dyDescent="0.35">
      <c r="KV1198" s="1"/>
      <c r="LQ1198" s="1"/>
      <c r="LR1198" s="125"/>
      <c r="LS1198" s="125"/>
      <c r="LT1198" s="125"/>
      <c r="LU1198" s="125"/>
      <c r="LV1198" s="125"/>
      <c r="LW1198" s="125"/>
      <c r="LX1198" s="125"/>
      <c r="LY1198" s="125"/>
      <c r="LZ1198" s="125"/>
      <c r="MA1198" s="125"/>
      <c r="MB1198" s="125"/>
      <c r="MC1198" s="125"/>
      <c r="MD1198" s="125"/>
      <c r="ME1198" s="125"/>
      <c r="MF1198" s="125"/>
      <c r="MG1198" s="1"/>
      <c r="PB1198" s="34"/>
      <c r="PD1198" s="35"/>
      <c r="PH1198" s="1"/>
      <c r="PK1198" t="s">
        <v>8</v>
      </c>
      <c r="PL1198" s="2"/>
      <c r="PN1198" s="7"/>
      <c r="PO1198" t="s">
        <v>9</v>
      </c>
      <c r="PR1198" s="1"/>
      <c r="PV1198" s="36"/>
      <c r="PX1198" s="37"/>
      <c r="PZ1198" s="44"/>
      <c r="QB1198" s="1"/>
      <c r="QE1198" t="s">
        <v>8</v>
      </c>
      <c r="QF1198" s="2"/>
      <c r="QH1198" s="7"/>
      <c r="QI1198" t="s">
        <v>9</v>
      </c>
      <c r="QL1198" s="1"/>
      <c r="QM1198" s="11" t="s">
        <v>10</v>
      </c>
      <c r="QN1198" s="11"/>
      <c r="QO1198" s="11"/>
      <c r="QP1198" s="1"/>
      <c r="VF1198" s="1"/>
      <c r="VT1198" s="1"/>
    </row>
    <row r="1199" spans="308:592" ht="14.4" customHeight="1" x14ac:dyDescent="0.3">
      <c r="KV1199" s="1"/>
      <c r="LQ1199" s="1"/>
      <c r="LR1199" s="125"/>
      <c r="LS1199" s="125"/>
      <c r="LT1199" s="125"/>
      <c r="LU1199" s="125"/>
      <c r="LV1199" s="125"/>
      <c r="LW1199" s="125"/>
      <c r="LX1199" s="125"/>
      <c r="LY1199" s="125"/>
      <c r="LZ1199" s="125"/>
      <c r="MA1199" s="125"/>
      <c r="MB1199" s="125"/>
      <c r="MC1199" s="125"/>
      <c r="MD1199" s="125"/>
      <c r="ME1199" s="125"/>
      <c r="MF1199" s="125"/>
      <c r="MG1199" s="1"/>
      <c r="PB1199" s="34"/>
      <c r="PD1199" s="35"/>
      <c r="PH1199" s="1"/>
      <c r="PK1199" s="12">
        <v>0.21</v>
      </c>
      <c r="PL1199" s="2"/>
      <c r="PN1199" s="7"/>
      <c r="PO1199" s="12">
        <f t="array" ref="PO1199:PO1202">PN1194:PN1197</f>
        <v>0</v>
      </c>
      <c r="PR1199" s="1"/>
      <c r="PV1199" s="36"/>
      <c r="PX1199" s="37"/>
      <c r="PZ1199" s="44"/>
      <c r="QB1199" s="1"/>
      <c r="QE1199" s="12">
        <v>0.21</v>
      </c>
      <c r="QF1199" s="2"/>
      <c r="QH1199" s="7"/>
      <c r="QI1199" s="12">
        <f t="array" ref="QI1199:QI1202">QH1194:QH1197</f>
        <v>0</v>
      </c>
      <c r="QL1199" s="1"/>
      <c r="QM1199" s="15">
        <f t="array" ref="QM1199:QM1202">PO1199:PO1202+QI1199:QI1202</f>
        <v>0</v>
      </c>
      <c r="QN1199" s="11"/>
      <c r="QO1199" s="11"/>
      <c r="QP1199" s="1"/>
      <c r="VF1199" s="1"/>
      <c r="VT1199" s="1"/>
    </row>
    <row r="1200" spans="308:592" x14ac:dyDescent="0.3">
      <c r="KV1200" s="1"/>
      <c r="LQ1200" s="1"/>
      <c r="LR1200" s="1"/>
      <c r="LS1200" s="1"/>
      <c r="LT1200" s="1"/>
      <c r="LU1200" s="1"/>
      <c r="LV1200" s="1"/>
      <c r="LW1200" s="1"/>
      <c r="LX1200" s="1"/>
      <c r="LY1200" s="1"/>
      <c r="LZ1200" s="1"/>
      <c r="MA1200" s="1"/>
      <c r="MB1200" s="1"/>
      <c r="MC1200" s="1"/>
      <c r="MD1200" s="1"/>
      <c r="ME1200" s="1"/>
      <c r="MF1200" s="1"/>
      <c r="MG1200" s="1"/>
      <c r="PB1200" s="34"/>
      <c r="PD1200" s="35"/>
      <c r="PH1200" s="1"/>
      <c r="PK1200" s="13">
        <v>-0.8</v>
      </c>
      <c r="PL1200" s="2"/>
      <c r="PN1200" s="7"/>
      <c r="PO1200" s="13">
        <v>0</v>
      </c>
      <c r="PR1200" s="1"/>
      <c r="PV1200" s="36"/>
      <c r="PX1200" s="37"/>
      <c r="PZ1200" s="44"/>
      <c r="QB1200" s="1"/>
      <c r="QE1200" s="13">
        <v>-0.8</v>
      </c>
      <c r="QF1200" s="2"/>
      <c r="QH1200" s="7"/>
      <c r="QI1200" s="13">
        <v>0</v>
      </c>
      <c r="QL1200" s="1"/>
      <c r="QM1200" s="16">
        <v>0</v>
      </c>
      <c r="QN1200" s="11"/>
      <c r="QO1200" s="11"/>
      <c r="QP1200" s="1"/>
      <c r="VF1200" s="1"/>
      <c r="VT1200" s="1"/>
    </row>
    <row r="1201" spans="308:592" x14ac:dyDescent="0.3">
      <c r="KV1201" s="1"/>
      <c r="LQ1201" s="1"/>
      <c r="PB1201" s="34"/>
      <c r="PD1201" s="35"/>
      <c r="PH1201" s="1"/>
      <c r="PK1201" s="13">
        <v>-0.9</v>
      </c>
      <c r="PL1201" s="2"/>
      <c r="PN1201" s="7"/>
      <c r="PO1201" s="13">
        <v>-5.0283865571192632E-2</v>
      </c>
      <c r="PR1201" s="1"/>
      <c r="PV1201" s="36"/>
      <c r="PX1201" s="37"/>
      <c r="PZ1201" s="44"/>
      <c r="QB1201" s="1"/>
      <c r="QE1201" s="13">
        <v>-0.9</v>
      </c>
      <c r="QF1201" s="2"/>
      <c r="QH1201" s="7"/>
      <c r="QI1201" s="13">
        <v>1.2377540539772528E-2</v>
      </c>
      <c r="QL1201" s="1"/>
      <c r="QM1201" s="16">
        <v>-3.7906325031420107E-2</v>
      </c>
      <c r="QN1201" s="11"/>
      <c r="QO1201" s="11"/>
      <c r="QP1201" s="1"/>
      <c r="VF1201" s="1"/>
      <c r="VT1201" s="1"/>
    </row>
    <row r="1202" spans="308:592" ht="15" thickBot="1" x14ac:dyDescent="0.35">
      <c r="KV1202" s="1"/>
      <c r="LQ1202" s="1"/>
      <c r="PB1202" s="34"/>
      <c r="PD1202" s="35"/>
      <c r="PH1202" s="1"/>
      <c r="PK1202" s="14">
        <v>0.75</v>
      </c>
      <c r="PL1202" s="2"/>
      <c r="PN1202" s="7"/>
      <c r="PO1202" s="14">
        <v>4.0728155266783916E-2</v>
      </c>
      <c r="PR1202" s="1"/>
      <c r="PV1202" s="36"/>
      <c r="PX1202" s="37"/>
      <c r="PZ1202" s="44"/>
      <c r="QB1202" s="1"/>
      <c r="QE1202" s="14">
        <v>0.75</v>
      </c>
      <c r="QF1202" s="2"/>
      <c r="QH1202" s="7"/>
      <c r="QI1202" s="14">
        <v>-1.0025370706852985E-2</v>
      </c>
      <c r="QL1202" s="1"/>
      <c r="QM1202" s="17">
        <v>3.0702784559930932E-2</v>
      </c>
      <c r="QN1202" s="11"/>
      <c r="QO1202" s="11"/>
      <c r="QP1202" s="1"/>
      <c r="VF1202" s="1"/>
      <c r="VT1202" s="1"/>
    </row>
    <row r="1203" spans="308:592" ht="15" thickBot="1" x14ac:dyDescent="0.35">
      <c r="KV1203" s="1"/>
      <c r="LQ1203" s="1"/>
      <c r="PB1203" s="34"/>
      <c r="PD1203" s="35"/>
      <c r="PH1203" s="1"/>
      <c r="PI1203" t="s">
        <v>11</v>
      </c>
      <c r="PL1203" s="2"/>
      <c r="PN1203" s="7"/>
      <c r="PQ1203" t="s">
        <v>75</v>
      </c>
      <c r="PR1203" s="1"/>
      <c r="PV1203" s="36"/>
      <c r="PX1203" s="37"/>
      <c r="PZ1203" s="44"/>
      <c r="QB1203" s="1"/>
      <c r="QC1203" t="s">
        <v>11</v>
      </c>
      <c r="QF1203" s="2"/>
      <c r="QH1203" s="7"/>
      <c r="QK1203" t="s">
        <v>75</v>
      </c>
      <c r="QL1203" s="1"/>
      <c r="QM1203" s="11" t="s">
        <v>13</v>
      </c>
      <c r="QN1203" s="11"/>
      <c r="QO1203" s="11"/>
      <c r="QP1203" s="1"/>
      <c r="VF1203" s="1"/>
      <c r="VT1203" s="1"/>
    </row>
    <row r="1204" spans="308:592" x14ac:dyDescent="0.3">
      <c r="KV1204" s="1"/>
      <c r="LQ1204" s="1"/>
      <c r="PB1204" s="34"/>
      <c r="PD1204" s="35"/>
      <c r="PH1204" s="1"/>
      <c r="PI1204" s="18">
        <v>2.6389334557772216E-4</v>
      </c>
      <c r="PJ1204" s="19">
        <v>-0.34433190874821945</v>
      </c>
      <c r="PK1204" s="20">
        <v>-0.5991186273366903</v>
      </c>
      <c r="PL1204" s="2"/>
      <c r="PN1204" s="7"/>
      <c r="PO1204" s="18">
        <f t="array" ref="PO1204:PQ1207">MMULT(PN1194:PN1197,TRANSPOSE(PL1210:PL1212))</f>
        <v>0</v>
      </c>
      <c r="PP1204" s="19">
        <v>0</v>
      </c>
      <c r="PQ1204" s="20">
        <v>0</v>
      </c>
      <c r="PR1204" s="1"/>
      <c r="PV1204" s="36"/>
      <c r="PX1204" s="37"/>
      <c r="PZ1204" s="44"/>
      <c r="QB1204" s="1"/>
      <c r="QC1204" s="18">
        <f t="array" ref="QC1204:QE1207">PI1204:PK1207</f>
        <v>2.6389334557772216E-4</v>
      </c>
      <c r="QD1204" s="19">
        <v>-0.34433190874821945</v>
      </c>
      <c r="QE1204" s="20">
        <v>-0.5991186273366903</v>
      </c>
      <c r="QF1204" s="2"/>
      <c r="QH1204" s="7"/>
      <c r="QI1204" s="18">
        <f t="array" ref="QI1204:QK1207">MMULT(QH1194:QH1197,TRANSPOSE(QF1210:QF1212))</f>
        <v>0</v>
      </c>
      <c r="QJ1204" s="19">
        <v>0</v>
      </c>
      <c r="QK1204" s="20">
        <v>0</v>
      </c>
      <c r="QL1204" s="1"/>
      <c r="QM1204" s="26">
        <f t="array" ref="QM1204:QO1207">PO1204:PQ1207+QI1204:QK1207</f>
        <v>0</v>
      </c>
      <c r="QN1204" s="27">
        <v>0</v>
      </c>
      <c r="QO1204" s="28">
        <v>0</v>
      </c>
      <c r="QP1204" s="1"/>
      <c r="VF1204" s="1"/>
      <c r="VT1204" s="1"/>
    </row>
    <row r="1205" spans="308:592" x14ac:dyDescent="0.3">
      <c r="KV1205" s="1"/>
      <c r="LQ1205" s="1"/>
      <c r="PB1205" s="34"/>
      <c r="PD1205" s="35"/>
      <c r="PH1205" s="1"/>
      <c r="PI1205" s="21">
        <v>-0.47461092270326721</v>
      </c>
      <c r="PJ1205">
        <v>0.11177304423936864</v>
      </c>
      <c r="PK1205" s="22">
        <v>1.9752605352360399E-3</v>
      </c>
      <c r="PL1205" s="2"/>
      <c r="PN1205" s="7"/>
      <c r="PO1205" s="21">
        <v>0</v>
      </c>
      <c r="PP1205">
        <v>0</v>
      </c>
      <c r="PQ1205" s="22">
        <v>0</v>
      </c>
      <c r="PR1205" s="1"/>
      <c r="PV1205" s="36"/>
      <c r="PX1205" s="37"/>
      <c r="PZ1205" s="44"/>
      <c r="QB1205" s="1"/>
      <c r="QC1205" s="21">
        <v>-0.47461092270326721</v>
      </c>
      <c r="QD1205">
        <v>0.11177304423936864</v>
      </c>
      <c r="QE1205" s="22">
        <v>1.9752605352360399E-3</v>
      </c>
      <c r="QF1205" s="2"/>
      <c r="QH1205" s="7"/>
      <c r="QI1205" s="21">
        <v>0</v>
      </c>
      <c r="QJ1205">
        <v>0</v>
      </c>
      <c r="QK1205" s="22">
        <v>0</v>
      </c>
      <c r="QL1205" s="1"/>
      <c r="QM1205" s="29">
        <v>0</v>
      </c>
      <c r="QN1205" s="11">
        <v>0</v>
      </c>
      <c r="QO1205" s="30">
        <v>0</v>
      </c>
      <c r="QP1205" s="1"/>
      <c r="VF1205" s="1"/>
      <c r="VT1205" s="1"/>
    </row>
    <row r="1206" spans="308:592" x14ac:dyDescent="0.3">
      <c r="KV1206" s="1"/>
      <c r="LQ1206" s="1"/>
      <c r="PB1206" s="34"/>
      <c r="PD1206" s="35"/>
      <c r="PH1206" s="1"/>
      <c r="PI1206" s="21">
        <v>0.421015024454723</v>
      </c>
      <c r="PJ1206">
        <v>0.16175542922259789</v>
      </c>
      <c r="PK1206" s="22">
        <v>0.24080289569373284</v>
      </c>
      <c r="PL1206" s="2"/>
      <c r="PN1206" s="7"/>
      <c r="PO1206" s="21">
        <v>-0.13155429523701342</v>
      </c>
      <c r="PP1206">
        <v>-0.15913139037416635</v>
      </c>
      <c r="PQ1206" s="22">
        <v>-0.11095102860801859</v>
      </c>
      <c r="PR1206" s="1"/>
      <c r="PV1206" s="36"/>
      <c r="PX1206" s="37"/>
      <c r="PZ1206" s="44"/>
      <c r="QB1206" s="1"/>
      <c r="QC1206" s="21">
        <v>0.421015024454723</v>
      </c>
      <c r="QD1206">
        <v>0.16175542922259789</v>
      </c>
      <c r="QE1206" s="22">
        <v>0.24080289569373284</v>
      </c>
      <c r="QF1206" s="2"/>
      <c r="QH1206" s="7"/>
      <c r="QI1206" s="21">
        <v>3.2260101651124709E-2</v>
      </c>
      <c r="QJ1206">
        <v>3.922211677177101E-2</v>
      </c>
      <c r="QK1206" s="22">
        <v>2.7381992910872125E-2</v>
      </c>
      <c r="QL1206" s="1"/>
      <c r="QM1206" s="29">
        <v>-9.9294193585888715E-2</v>
      </c>
      <c r="QN1206" s="11">
        <v>-0.11990927360239534</v>
      </c>
      <c r="QO1206" s="30">
        <v>-8.3569035697146465E-2</v>
      </c>
      <c r="QP1206" s="1"/>
      <c r="VF1206" s="1"/>
      <c r="VT1206" s="1"/>
    </row>
    <row r="1207" spans="308:592" ht="15" thickBot="1" x14ac:dyDescent="0.35">
      <c r="KV1207" s="1"/>
      <c r="LQ1207" s="1"/>
      <c r="PB1207" s="34"/>
      <c r="PD1207" s="35"/>
      <c r="PH1207" s="1"/>
      <c r="PI1207" s="23">
        <v>-2.2065898539044792E-2</v>
      </c>
      <c r="PJ1207" s="24">
        <v>0.48776579942560017</v>
      </c>
      <c r="PK1207" s="25">
        <v>-0.46817477073689873</v>
      </c>
      <c r="PL1207" s="2"/>
      <c r="PN1207" s="7"/>
      <c r="PO1207" s="23">
        <v>0.10655433311584868</v>
      </c>
      <c r="PP1207" s="24">
        <v>0.12889080625279645</v>
      </c>
      <c r="PQ1207" s="25">
        <v>8.9866414779884787E-2</v>
      </c>
      <c r="PR1207" s="1"/>
      <c r="PV1207" s="36"/>
      <c r="PX1207" s="37"/>
      <c r="PZ1207" s="44"/>
      <c r="QB1207" s="1"/>
      <c r="QC1207" s="23">
        <v>-2.2065898539044792E-2</v>
      </c>
      <c r="QD1207" s="24">
        <v>0.48776579942560017</v>
      </c>
      <c r="QE1207" s="25">
        <v>-0.46817477073689873</v>
      </c>
      <c r="QF1207" s="2"/>
      <c r="QH1207" s="7"/>
      <c r="QI1207" s="23">
        <v>-2.6129543026261744E-2</v>
      </c>
      <c r="QJ1207" s="24">
        <v>-3.1768529400567541E-2</v>
      </c>
      <c r="QK1207" s="25">
        <v>-2.217844722397156E-2</v>
      </c>
      <c r="QL1207" s="1"/>
      <c r="QM1207" s="31">
        <v>8.0424790089586931E-2</v>
      </c>
      <c r="QN1207" s="32">
        <v>9.7122276852228906E-2</v>
      </c>
      <c r="QO1207" s="33">
        <v>6.768796755591322E-2</v>
      </c>
      <c r="QP1207" s="1"/>
      <c r="VF1207" s="1"/>
      <c r="VT1207" s="1"/>
    </row>
    <row r="1208" spans="308:592" x14ac:dyDescent="0.3">
      <c r="KV1208" s="1"/>
      <c r="LQ1208" s="1"/>
      <c r="PB1208" s="34"/>
      <c r="PD1208" s="35"/>
      <c r="PH1208" s="1"/>
      <c r="PL1208" s="2"/>
      <c r="PN1208" s="7"/>
      <c r="PR1208" s="1"/>
      <c r="PV1208" s="36"/>
      <c r="PX1208" s="37"/>
      <c r="PZ1208" s="44"/>
      <c r="QB1208" s="1"/>
      <c r="QF1208" s="2"/>
      <c r="QH1208" s="7"/>
      <c r="QL1208" s="1"/>
      <c r="QM1208" s="1"/>
      <c r="QN1208" s="1"/>
      <c r="QO1208" s="1"/>
      <c r="QP1208" s="1"/>
      <c r="VF1208" s="1"/>
      <c r="VT1208" s="1"/>
    </row>
    <row r="1209" spans="308:592" ht="15" thickBot="1" x14ac:dyDescent="0.35">
      <c r="KV1209" s="1"/>
      <c r="LQ1209" s="1"/>
      <c r="PB1209" s="34"/>
      <c r="PD1209" s="35"/>
      <c r="PH1209" s="1"/>
      <c r="PL1209" s="2" t="s">
        <v>18</v>
      </c>
      <c r="PN1209" s="7" t="s">
        <v>19</v>
      </c>
      <c r="PR1209" s="1"/>
      <c r="PV1209" s="36"/>
      <c r="PX1209" s="37"/>
      <c r="PZ1209" s="44"/>
      <c r="QB1209" s="1"/>
      <c r="QF1209" s="2" t="s">
        <v>20</v>
      </c>
      <c r="QH1209" s="7" t="s">
        <v>21</v>
      </c>
      <c r="QL1209" s="1"/>
      <c r="VF1209" s="1"/>
      <c r="VT1209" s="1"/>
    </row>
    <row r="1210" spans="308:592" x14ac:dyDescent="0.3">
      <c r="KV1210" s="1"/>
      <c r="LQ1210" s="1"/>
      <c r="PB1210" s="34"/>
      <c r="PD1210" s="35"/>
      <c r="PH1210" s="1"/>
      <c r="PL1210" s="4">
        <f t="array" ref="PL1210:PL1212">PI1231:PI1233</f>
        <v>2.6162327367365368</v>
      </c>
      <c r="PN1210" s="8">
        <f t="array" ref="PN1210:PN1212">MMULT(TRANSPOSE(PI1204:PK1207),PN1194:PN1197)</f>
        <v>-2.2068966234932985E-2</v>
      </c>
      <c r="PR1210" s="1"/>
      <c r="PV1210" s="36"/>
      <c r="PX1210" s="37"/>
      <c r="PZ1210" s="44"/>
      <c r="QB1210" s="1"/>
      <c r="QF1210" s="4">
        <f t="array" ref="QF1210:QF1212">QC1231:QC1233</f>
        <v>2.6063418291755061</v>
      </c>
      <c r="QH1210" s="8">
        <f t="array" ref="QH1210:QH1212">MMULT(TRANSPOSE(QC1204:QE1207),QH1194:QH1197)</f>
        <v>5.432349345875386E-3</v>
      </c>
      <c r="QL1210" s="1"/>
      <c r="VF1210" s="1"/>
      <c r="VT1210" s="1"/>
    </row>
    <row r="1211" spans="308:592" x14ac:dyDescent="0.3">
      <c r="KV1211" s="1"/>
      <c r="LQ1211" s="1"/>
      <c r="PB1211" s="34"/>
      <c r="PD1211" s="35"/>
      <c r="PH1211" s="1"/>
      <c r="PL1211" s="5">
        <v>3.1646610412014926</v>
      </c>
      <c r="PN1211" s="9">
        <v>1.1732112954393147E-2</v>
      </c>
      <c r="PR1211" s="1"/>
      <c r="PV1211" s="36"/>
      <c r="PX1211" s="37"/>
      <c r="PZ1211" s="44"/>
      <c r="QB1211" s="1"/>
      <c r="QF1211" s="5">
        <v>3.1688134363801344</v>
      </c>
      <c r="QH1211" s="9">
        <v>-2.8878985746351288E-3</v>
      </c>
      <c r="QL1211" s="1"/>
      <c r="VF1211" s="1"/>
      <c r="VT1211" s="1"/>
    </row>
    <row r="1212" spans="308:592" ht="15" thickBot="1" x14ac:dyDescent="0.35">
      <c r="KV1212" s="1"/>
      <c r="LQ1212" s="1"/>
      <c r="PB1212" s="34"/>
      <c r="PD1212" s="35"/>
      <c r="PH1212" s="1"/>
      <c r="PL1212" s="6">
        <v>2.2064936207207957</v>
      </c>
      <c r="PN1212" s="10">
        <v>-3.1176395190780956E-2</v>
      </c>
      <c r="PR1212" s="1"/>
      <c r="PV1212" s="36"/>
      <c r="PX1212" s="37"/>
      <c r="PZ1212" s="44"/>
      <c r="QB1212" s="1"/>
      <c r="QF1212" s="6">
        <v>2.2122321331031847</v>
      </c>
      <c r="QH1212" s="10">
        <v>7.6741732357771108E-3</v>
      </c>
      <c r="QL1212" s="1"/>
      <c r="VF1212" s="1"/>
      <c r="VT1212" s="1"/>
    </row>
    <row r="1213" spans="308:592" x14ac:dyDescent="0.3">
      <c r="KV1213" s="1"/>
      <c r="LQ1213" s="1"/>
      <c r="LR1213" s="1"/>
      <c r="LS1213" s="1"/>
      <c r="LT1213" s="1"/>
      <c r="LU1213" s="1"/>
      <c r="LV1213" s="1"/>
      <c r="LW1213" s="1"/>
      <c r="LX1213" s="1"/>
      <c r="LY1213" s="1"/>
      <c r="LZ1213" s="1"/>
      <c r="MA1213" s="1"/>
      <c r="MB1213" s="1"/>
      <c r="MC1213" s="1"/>
      <c r="MD1213" s="1"/>
      <c r="ME1213" s="1"/>
      <c r="MF1213" s="1"/>
      <c r="MG1213" s="1"/>
      <c r="MH1213" s="1"/>
      <c r="MI1213" s="1"/>
      <c r="MJ1213" s="1"/>
      <c r="MK1213" s="1"/>
      <c r="ML1213" s="1"/>
      <c r="MM1213" s="1"/>
      <c r="MN1213" s="1"/>
      <c r="MO1213" s="1"/>
      <c r="MP1213" s="1"/>
      <c r="MQ1213" s="1"/>
      <c r="MR1213" s="1"/>
      <c r="MS1213" s="1"/>
      <c r="MT1213" s="1"/>
      <c r="MU1213" s="1"/>
      <c r="MV1213" s="1"/>
      <c r="MW1213" s="1"/>
      <c r="MX1213" s="1"/>
      <c r="MY1213" s="1"/>
      <c r="MZ1213" s="1"/>
      <c r="NA1213" s="1"/>
      <c r="NB1213" s="1"/>
      <c r="NC1213" s="1"/>
      <c r="ND1213" s="1"/>
      <c r="NE1213" s="1"/>
      <c r="NF1213" s="1"/>
      <c r="NG1213" s="1"/>
      <c r="NH1213" s="1"/>
      <c r="NI1213" s="1"/>
      <c r="NJ1213" s="1"/>
      <c r="NK1213" s="1"/>
      <c r="NL1213" s="1"/>
      <c r="NM1213" s="1"/>
      <c r="NN1213" s="1"/>
      <c r="NO1213" s="1"/>
      <c r="NP1213" s="1"/>
      <c r="NQ1213" s="1"/>
      <c r="NR1213" s="1"/>
      <c r="NS1213" s="1"/>
      <c r="NT1213" s="1"/>
      <c r="NU1213" s="1"/>
      <c r="NV1213" s="1"/>
      <c r="NW1213" s="1"/>
      <c r="NX1213" s="1"/>
      <c r="NY1213" s="1"/>
      <c r="NZ1213" s="1"/>
      <c r="OA1213" s="1"/>
      <c r="OB1213" s="1"/>
      <c r="OC1213" s="1"/>
      <c r="OD1213" s="1"/>
      <c r="OE1213" s="1"/>
      <c r="OF1213" s="1"/>
      <c r="OG1213" s="1"/>
      <c r="OH1213" s="1"/>
      <c r="OI1213" s="1"/>
      <c r="OJ1213" s="1"/>
      <c r="OK1213" s="1"/>
      <c r="OL1213" s="1"/>
      <c r="OM1213" s="1"/>
      <c r="ON1213" s="1"/>
      <c r="OO1213" s="1"/>
      <c r="OP1213" s="1"/>
      <c r="OQ1213" s="1"/>
      <c r="OR1213" s="1"/>
      <c r="OS1213" s="1"/>
      <c r="OT1213" s="1"/>
      <c r="OU1213" s="1"/>
      <c r="OV1213" s="1"/>
      <c r="OW1213" s="1"/>
      <c r="OX1213" s="1"/>
      <c r="OY1213" s="1"/>
      <c r="OZ1213" s="1"/>
      <c r="PA1213" s="1"/>
      <c r="PB1213" s="34"/>
      <c r="PC1213" s="1"/>
      <c r="PD1213" s="35"/>
      <c r="PE1213" s="1"/>
      <c r="PF1213" s="1"/>
      <c r="PG1213" s="1"/>
      <c r="PH1213" s="1"/>
      <c r="PI1213" s="1"/>
      <c r="PJ1213" s="1"/>
      <c r="PK1213" s="1"/>
      <c r="PL1213" s="2"/>
      <c r="PM1213" s="1"/>
      <c r="PN1213" s="7"/>
      <c r="PO1213" s="1"/>
      <c r="PP1213" s="1"/>
      <c r="PQ1213" s="1"/>
      <c r="PR1213" s="1"/>
      <c r="PS1213" s="1"/>
      <c r="PT1213" s="1"/>
      <c r="PU1213" s="1"/>
      <c r="PV1213" s="36"/>
      <c r="PW1213" s="1"/>
      <c r="PX1213" s="37"/>
      <c r="PY1213" s="1"/>
      <c r="PZ1213" s="1"/>
      <c r="QA1213" s="1"/>
      <c r="QB1213" s="1"/>
      <c r="QC1213" s="1"/>
      <c r="QD1213" s="1"/>
      <c r="QE1213" s="1"/>
      <c r="QF1213" s="2"/>
      <c r="QG1213" s="1"/>
      <c r="QH1213" s="7"/>
      <c r="QI1213" s="1"/>
      <c r="QJ1213" s="1"/>
      <c r="QK1213" s="1"/>
      <c r="QL1213" s="1"/>
      <c r="QM1213" s="1"/>
      <c r="QN1213" s="1"/>
      <c r="QO1213" s="1"/>
      <c r="QP1213" s="1"/>
      <c r="QQ1213" s="1"/>
      <c r="QR1213" s="1"/>
      <c r="QS1213" s="1"/>
      <c r="QT1213" s="1"/>
      <c r="QU1213" s="1"/>
      <c r="QV1213" s="1"/>
      <c r="QW1213" s="1"/>
      <c r="QX1213" s="1"/>
      <c r="QY1213" s="1"/>
      <c r="QZ1213" s="1"/>
      <c r="RA1213" s="1"/>
      <c r="RB1213" s="1"/>
      <c r="RC1213" s="1"/>
      <c r="RD1213" s="1"/>
      <c r="RE1213" s="1"/>
      <c r="RF1213" s="1"/>
      <c r="RG1213" s="1"/>
      <c r="RH1213" s="1"/>
      <c r="RI1213" s="1"/>
      <c r="RJ1213" s="1"/>
      <c r="RK1213" s="1"/>
      <c r="RL1213" s="1"/>
      <c r="RM1213" s="1"/>
      <c r="RN1213" s="1"/>
      <c r="RO1213" s="1"/>
      <c r="RP1213" s="1"/>
      <c r="RQ1213" s="1"/>
      <c r="RR1213" s="1"/>
      <c r="RS1213" s="1"/>
      <c r="RT1213" s="1"/>
      <c r="RU1213" s="1"/>
      <c r="RV1213" s="1"/>
      <c r="RW1213" s="1"/>
      <c r="RX1213" s="1"/>
      <c r="RY1213" s="1"/>
      <c r="RZ1213" s="1"/>
      <c r="SA1213" s="1"/>
      <c r="SB1213" s="1"/>
      <c r="SC1213" s="1"/>
      <c r="SD1213" s="1"/>
      <c r="SE1213" s="1"/>
      <c r="SF1213" s="1"/>
      <c r="SG1213" s="1"/>
      <c r="SH1213" s="1"/>
      <c r="SI1213" s="1"/>
      <c r="SJ1213" s="1"/>
      <c r="SK1213" s="1"/>
      <c r="SL1213" s="1"/>
      <c r="SM1213" s="1"/>
      <c r="SN1213" s="1"/>
      <c r="SO1213" s="1"/>
      <c r="SP1213" s="1"/>
      <c r="SQ1213" s="1"/>
      <c r="SR1213" s="1"/>
      <c r="SS1213" s="1"/>
      <c r="ST1213" s="1"/>
      <c r="SU1213" s="1"/>
      <c r="SV1213" s="1"/>
      <c r="SW1213" s="1"/>
      <c r="SX1213" s="1"/>
      <c r="SY1213" s="1"/>
      <c r="SZ1213" s="1"/>
      <c r="TA1213" s="1"/>
      <c r="TB1213" s="1"/>
      <c r="TC1213" s="1"/>
      <c r="TD1213" s="1"/>
      <c r="TE1213" s="1"/>
      <c r="TF1213" s="1"/>
      <c r="TG1213" s="1"/>
      <c r="TH1213" s="1"/>
      <c r="TI1213" s="1"/>
      <c r="TJ1213" s="1"/>
      <c r="TK1213" s="1"/>
      <c r="TL1213" s="1"/>
      <c r="TM1213" s="1"/>
      <c r="TN1213" s="1"/>
      <c r="TO1213" s="1"/>
      <c r="TP1213" s="1"/>
      <c r="TQ1213" s="1"/>
      <c r="TR1213" s="1"/>
      <c r="TS1213" s="1"/>
      <c r="TT1213" s="1"/>
      <c r="TU1213" s="1"/>
      <c r="TV1213" s="1"/>
      <c r="TW1213" s="1"/>
      <c r="TX1213" s="1"/>
      <c r="TY1213" s="1"/>
      <c r="TZ1213" s="1"/>
      <c r="UA1213" s="1"/>
      <c r="UB1213" s="1"/>
      <c r="UC1213" s="1"/>
      <c r="UD1213" s="1"/>
      <c r="UE1213" s="1"/>
      <c r="UF1213" s="1"/>
      <c r="UG1213" s="1"/>
      <c r="UH1213" s="1"/>
      <c r="UI1213" s="1"/>
      <c r="UJ1213" s="1"/>
      <c r="UK1213" s="1"/>
      <c r="UL1213" s="1"/>
      <c r="UM1213" s="1"/>
      <c r="UN1213" s="1"/>
      <c r="UO1213" s="1"/>
      <c r="UP1213" s="1"/>
      <c r="UQ1213" s="1"/>
      <c r="UR1213" s="1"/>
      <c r="US1213" s="1"/>
      <c r="UT1213" s="1"/>
      <c r="UU1213" s="1"/>
      <c r="UV1213" s="1"/>
      <c r="UW1213" s="1"/>
      <c r="UX1213" s="1"/>
      <c r="UY1213" s="1"/>
      <c r="UZ1213" s="1"/>
      <c r="VA1213" s="1"/>
      <c r="VB1213" s="1"/>
      <c r="VC1213" s="1"/>
      <c r="VD1213" s="1"/>
      <c r="VE1213" s="1"/>
      <c r="VF1213" s="1"/>
      <c r="VT1213" s="1"/>
    </row>
    <row r="1214" spans="308:592" x14ac:dyDescent="0.3">
      <c r="KV1214" s="1"/>
      <c r="PB1214" s="34"/>
      <c r="PD1214" s="35"/>
      <c r="PL1214" s="34"/>
      <c r="PN1214" s="35"/>
      <c r="PV1214" s="36"/>
      <c r="PX1214" s="37"/>
      <c r="PZ1214" s="44"/>
      <c r="QF1214" s="36"/>
      <c r="QH1214" s="37"/>
      <c r="VT1214" s="1"/>
    </row>
    <row r="1215" spans="308:592" x14ac:dyDescent="0.3">
      <c r="KV1215" s="1"/>
      <c r="PB1215" s="34"/>
      <c r="PD1215" s="35"/>
      <c r="PI1215" s="34"/>
      <c r="PJ1215" s="34"/>
      <c r="PK1215" s="34"/>
      <c r="PL1215" s="34"/>
      <c r="PN1215" s="35"/>
      <c r="PO1215" s="35"/>
      <c r="PP1215" s="35"/>
      <c r="PQ1215" s="35"/>
      <c r="PV1215" s="36"/>
      <c r="PX1215" s="37"/>
      <c r="PZ1215" s="44"/>
      <c r="QC1215" s="36"/>
      <c r="QD1215" s="36"/>
      <c r="QE1215" s="36"/>
      <c r="QF1215" s="36"/>
      <c r="QH1215" s="37"/>
      <c r="QI1215" s="37"/>
      <c r="QJ1215" s="37"/>
      <c r="QK1215" s="37"/>
      <c r="VT1215" s="1"/>
    </row>
    <row r="1216" spans="308:592" x14ac:dyDescent="0.3">
      <c r="KV1216" s="1"/>
      <c r="PB1216" s="34"/>
      <c r="PD1216" s="35"/>
      <c r="PI1216" s="34"/>
      <c r="PQ1216" s="35"/>
      <c r="PV1216" s="36"/>
      <c r="PX1216" s="37"/>
      <c r="QC1216" s="36"/>
      <c r="QK1216" s="37"/>
      <c r="VT1216" s="1"/>
    </row>
    <row r="1217" spans="308:592" x14ac:dyDescent="0.3">
      <c r="KV1217" s="1"/>
      <c r="PB1217" s="34"/>
      <c r="PD1217" s="35"/>
      <c r="PI1217" s="34"/>
      <c r="PQ1217" s="35"/>
      <c r="PV1217" s="36"/>
      <c r="PX1217" s="37"/>
      <c r="QC1217" s="36"/>
      <c r="QK1217" s="37"/>
      <c r="VT1217" s="1"/>
    </row>
    <row r="1218" spans="308:592" x14ac:dyDescent="0.3">
      <c r="KV1218" s="1"/>
      <c r="PB1218" s="34"/>
      <c r="PD1218" s="35"/>
      <c r="PI1218" s="34"/>
      <c r="PQ1218" s="35"/>
      <c r="PV1218" s="36"/>
      <c r="PX1218" s="37"/>
      <c r="QC1218" s="36"/>
      <c r="QK1218" s="37"/>
      <c r="VT1218" s="1"/>
    </row>
    <row r="1219" spans="308:592" x14ac:dyDescent="0.3">
      <c r="KV1219" s="1"/>
      <c r="PB1219" s="34"/>
      <c r="PD1219" s="35"/>
      <c r="PI1219" s="34"/>
      <c r="PQ1219" s="35"/>
      <c r="PV1219" s="36"/>
      <c r="PX1219" s="37"/>
      <c r="QC1219" s="36"/>
      <c r="QK1219" s="37"/>
      <c r="VT1219" s="1"/>
    </row>
    <row r="1220" spans="308:592" x14ac:dyDescent="0.3">
      <c r="KV1220" s="1"/>
      <c r="PB1220" s="34"/>
      <c r="PD1220" s="35"/>
      <c r="PI1220" s="34"/>
      <c r="PQ1220" s="35"/>
      <c r="PV1220" s="36"/>
      <c r="PX1220" s="37"/>
      <c r="QC1220" s="36"/>
      <c r="QK1220" s="37"/>
      <c r="VT1220" s="1"/>
    </row>
    <row r="1221" spans="308:592" x14ac:dyDescent="0.3">
      <c r="KV1221" s="1"/>
      <c r="PB1221" s="34"/>
      <c r="PD1221" s="35"/>
      <c r="PE1221" s="35"/>
      <c r="PF1221" s="35"/>
      <c r="PG1221" s="35"/>
      <c r="PH1221" s="35"/>
      <c r="PI1221" s="34"/>
      <c r="PJ1221" s="35"/>
      <c r="PK1221" s="35"/>
      <c r="PL1221" s="35"/>
      <c r="PM1221" s="35"/>
      <c r="PN1221" s="35"/>
      <c r="PO1221" s="35"/>
      <c r="PP1221" s="35"/>
      <c r="PQ1221" s="35"/>
      <c r="PV1221" s="36"/>
      <c r="PX1221" s="37"/>
      <c r="PY1221" s="37"/>
      <c r="PZ1221" s="37"/>
      <c r="QA1221" s="37"/>
      <c r="QB1221" s="37"/>
      <c r="QC1221" s="36"/>
      <c r="QD1221" s="37"/>
      <c r="QE1221" s="37"/>
      <c r="QF1221" s="37"/>
      <c r="QG1221" s="37"/>
      <c r="QH1221" s="37"/>
      <c r="QI1221" s="37"/>
      <c r="QJ1221" s="37"/>
      <c r="QK1221" s="37"/>
      <c r="VT1221" s="1"/>
    </row>
    <row r="1222" spans="308:592" x14ac:dyDescent="0.3">
      <c r="KV1222" s="1"/>
      <c r="PB1222" s="34"/>
      <c r="PI1222" s="34"/>
      <c r="PQ1222" s="35"/>
      <c r="PV1222" s="36"/>
      <c r="QC1222" s="36"/>
      <c r="QK1222" s="37"/>
      <c r="VT1222" s="1"/>
    </row>
    <row r="1223" spans="308:592" x14ac:dyDescent="0.3">
      <c r="KV1223" s="1"/>
      <c r="PB1223" s="34"/>
      <c r="PI1223" s="34"/>
      <c r="PQ1223" s="35"/>
      <c r="PV1223" s="36"/>
      <c r="QC1223" s="36"/>
      <c r="QK1223" s="37"/>
      <c r="VT1223" s="1"/>
    </row>
    <row r="1224" spans="308:592" x14ac:dyDescent="0.3">
      <c r="KV1224" s="1"/>
      <c r="PB1224" s="34"/>
      <c r="PI1224" s="34"/>
      <c r="PQ1224" s="35"/>
      <c r="PV1224" s="36"/>
      <c r="QC1224" s="36"/>
      <c r="QK1224" s="37"/>
      <c r="VT1224" s="1"/>
    </row>
    <row r="1225" spans="308:592" ht="15" thickBot="1" x14ac:dyDescent="0.35">
      <c r="KV1225" s="1"/>
      <c r="PB1225" s="34"/>
      <c r="PC1225" s="34"/>
      <c r="PD1225" s="34"/>
      <c r="PE1225" s="34"/>
      <c r="PF1225" s="34"/>
      <c r="PG1225" s="34"/>
      <c r="PH1225" s="34"/>
      <c r="PI1225" s="34"/>
      <c r="PQ1225" s="35" t="s">
        <v>76</v>
      </c>
      <c r="PV1225" s="36"/>
      <c r="PW1225" s="36"/>
      <c r="PX1225" s="36"/>
      <c r="PY1225" s="36"/>
      <c r="PZ1225" s="36"/>
      <c r="QA1225" s="36"/>
      <c r="QB1225" s="36"/>
      <c r="QC1225" s="36"/>
      <c r="QK1225" s="37" t="s">
        <v>76</v>
      </c>
      <c r="VT1225" s="1"/>
    </row>
    <row r="1226" spans="308:592" x14ac:dyDescent="0.3">
      <c r="KV1226" s="1"/>
      <c r="PI1226" s="34"/>
      <c r="PQ1226" s="45">
        <f t="array" ref="PQ1226:PQ1228">PN1210:PN1212+PI1153:PI1155</f>
        <v>6.8808755810974842E-2</v>
      </c>
      <c r="QC1226" s="36"/>
      <c r="QK1226" s="48">
        <f t="array" ref="QK1226:QK1228">QH1210:QH1212+QC1153:QC1155</f>
        <v>-1.6937503806978088E-2</v>
      </c>
      <c r="VT1226" s="1"/>
    </row>
    <row r="1227" spans="308:592" x14ac:dyDescent="0.3">
      <c r="KV1227" s="1"/>
      <c r="PI1227" s="34"/>
      <c r="PQ1227" s="46">
        <v>3.1468434227284611E-2</v>
      </c>
      <c r="QC1227" s="36"/>
      <c r="QK1227" s="49">
        <v>-8.0969422677596558E-3</v>
      </c>
      <c r="VT1227" s="1"/>
    </row>
    <row r="1228" spans="308:592" ht="15" thickBot="1" x14ac:dyDescent="0.35">
      <c r="KV1228" s="1"/>
      <c r="PI1228" s="34"/>
      <c r="PQ1228" s="47">
        <v>-0.14179043850958023</v>
      </c>
      <c r="QC1228" s="36"/>
      <c r="QK1228" s="50">
        <v>3.5253070081755114E-2</v>
      </c>
      <c r="VT1228" s="1"/>
    </row>
    <row r="1229" spans="308:592" x14ac:dyDescent="0.3">
      <c r="KV1229" s="1"/>
      <c r="LQ1229" s="1"/>
      <c r="LR1229" s="1"/>
      <c r="LS1229" s="1"/>
      <c r="LT1229" s="1"/>
      <c r="LU1229" s="1"/>
      <c r="LV1229" s="1"/>
      <c r="LW1229" s="1"/>
      <c r="LX1229" s="1"/>
      <c r="LY1229" s="1"/>
      <c r="LZ1229" s="1"/>
      <c r="MA1229" s="1"/>
      <c r="MB1229" s="1"/>
      <c r="MC1229" s="1"/>
      <c r="MD1229" s="1"/>
      <c r="ME1229" s="1"/>
      <c r="MF1229" s="1"/>
      <c r="MG1229" s="1"/>
      <c r="MH1229" s="1"/>
      <c r="MI1229" s="1"/>
      <c r="MJ1229" s="1"/>
      <c r="MK1229" s="1"/>
      <c r="ML1229" s="1"/>
      <c r="MM1229" s="1"/>
      <c r="MN1229" s="1"/>
      <c r="MO1229" s="1"/>
      <c r="MP1229" s="1"/>
      <c r="MQ1229" s="1"/>
      <c r="MR1229" s="1"/>
      <c r="MS1229" s="1"/>
      <c r="MT1229" s="1"/>
      <c r="MU1229" s="1"/>
      <c r="MV1229" s="1"/>
      <c r="MW1229" s="1"/>
      <c r="MX1229" s="1"/>
      <c r="MY1229" s="1"/>
      <c r="MZ1229" s="1"/>
      <c r="NA1229" s="1"/>
      <c r="NB1229" s="1"/>
      <c r="NC1229" s="1"/>
      <c r="ND1229" s="1"/>
      <c r="NE1229" s="1"/>
      <c r="NF1229" s="1"/>
      <c r="NG1229" s="1"/>
      <c r="NH1229" s="1"/>
      <c r="NI1229" s="1"/>
      <c r="NJ1229" s="1"/>
      <c r="NK1229" s="1"/>
      <c r="NL1229" s="1"/>
      <c r="NM1229" s="1"/>
      <c r="NN1229" s="1"/>
      <c r="NO1229" s="1"/>
      <c r="NP1229" s="1"/>
      <c r="NQ1229" s="1"/>
      <c r="NR1229" s="1"/>
      <c r="NS1229" s="1"/>
      <c r="NT1229" s="1"/>
      <c r="NU1229" s="1"/>
      <c r="NV1229" s="1"/>
      <c r="NW1229" s="1"/>
      <c r="NX1229" s="1"/>
      <c r="NY1229" s="1"/>
      <c r="NZ1229" s="1"/>
      <c r="OA1229" s="1"/>
      <c r="OB1229" s="1"/>
      <c r="OC1229" s="1"/>
      <c r="OD1229" s="1"/>
      <c r="OE1229" s="1"/>
      <c r="OF1229" s="1"/>
      <c r="OG1229" s="1"/>
      <c r="OH1229" s="1"/>
      <c r="OI1229" s="1"/>
      <c r="OJ1229" s="1"/>
      <c r="OK1229" s="1"/>
      <c r="OL1229" s="1"/>
      <c r="OM1229" s="1"/>
      <c r="ON1229" s="1"/>
      <c r="OO1229" s="1"/>
      <c r="OP1229" s="1"/>
      <c r="OQ1229" s="1"/>
      <c r="OR1229" s="1"/>
      <c r="OS1229" s="1"/>
      <c r="OT1229" s="1"/>
      <c r="OU1229" s="1"/>
      <c r="OV1229" s="1"/>
      <c r="OW1229" s="1"/>
      <c r="OX1229" s="1"/>
      <c r="OY1229" s="1"/>
      <c r="OZ1229" s="1"/>
      <c r="PA1229" s="1"/>
      <c r="PB1229" s="1"/>
      <c r="PC1229" s="1"/>
      <c r="PD1229" s="1"/>
      <c r="PE1229" s="1"/>
      <c r="PF1229" s="1"/>
      <c r="PG1229" s="1"/>
      <c r="PH1229" s="1"/>
      <c r="PI1229" s="2"/>
      <c r="PJ1229" s="1"/>
      <c r="PK1229" s="1"/>
      <c r="PL1229" s="1"/>
      <c r="PM1229" s="1"/>
      <c r="PN1229" s="1"/>
      <c r="PO1229" s="1"/>
      <c r="PP1229" s="1"/>
      <c r="PQ1229" s="7"/>
      <c r="PR1229" s="1"/>
      <c r="PS1229" s="1"/>
      <c r="PT1229" s="1"/>
      <c r="PU1229" s="1"/>
      <c r="PV1229" s="1"/>
      <c r="PW1229" s="1"/>
      <c r="PX1229" s="1"/>
      <c r="PY1229" s="1"/>
      <c r="PZ1229" s="1"/>
      <c r="QA1229" s="1"/>
      <c r="QB1229" s="1"/>
      <c r="QC1229" s="2"/>
      <c r="QD1229" s="1"/>
      <c r="QE1229" s="1"/>
      <c r="QF1229" s="1"/>
      <c r="QG1229" s="1"/>
      <c r="QH1229" s="1"/>
      <c r="QI1229" s="1"/>
      <c r="QJ1229" s="1"/>
      <c r="QK1229" s="7"/>
      <c r="QL1229" s="1"/>
      <c r="QM1229" s="1"/>
      <c r="QN1229" s="1"/>
      <c r="QO1229" s="1"/>
      <c r="QP1229" s="1"/>
      <c r="QQ1229" s="1"/>
      <c r="QR1229" s="1"/>
      <c r="QS1229" s="1"/>
      <c r="QT1229" s="1"/>
      <c r="QU1229" s="1"/>
      <c r="QV1229" s="1"/>
      <c r="QW1229" s="1"/>
      <c r="QX1229" s="1"/>
      <c r="QY1229" s="1"/>
      <c r="QZ1229" s="1"/>
      <c r="RA1229" s="1"/>
      <c r="RB1229" s="1"/>
      <c r="RC1229" s="1"/>
      <c r="RD1229" s="1"/>
      <c r="RE1229" s="1"/>
      <c r="RF1229" s="1"/>
      <c r="RG1229" s="1"/>
      <c r="RH1229" s="1"/>
      <c r="RI1229" s="1"/>
      <c r="RJ1229" s="1"/>
      <c r="RK1229" s="1"/>
      <c r="RL1229" s="1"/>
      <c r="RM1229" s="1"/>
      <c r="RN1229" s="1"/>
      <c r="RO1229" s="1"/>
      <c r="RP1229" s="1"/>
      <c r="RQ1229" s="1"/>
      <c r="RR1229" s="1"/>
      <c r="RS1229" s="1"/>
      <c r="RT1229" s="1"/>
      <c r="RU1229" s="1"/>
      <c r="RV1229" s="1"/>
      <c r="RW1229" s="1"/>
      <c r="RX1229" s="1"/>
      <c r="RY1229" s="1"/>
      <c r="RZ1229" s="1"/>
      <c r="SA1229" s="1"/>
      <c r="SB1229" s="1"/>
      <c r="SC1229" s="1"/>
      <c r="SD1229" s="1"/>
      <c r="SE1229" s="1"/>
      <c r="SF1229" s="1"/>
      <c r="SG1229" s="1"/>
      <c r="SH1229" s="1"/>
      <c r="SI1229" s="1"/>
      <c r="SJ1229" s="1"/>
      <c r="SK1229" s="1"/>
      <c r="SL1229" s="1"/>
      <c r="SM1229" s="1"/>
      <c r="SN1229" s="1"/>
      <c r="SO1229" s="1"/>
      <c r="SP1229" s="1"/>
      <c r="SQ1229" s="1"/>
      <c r="SR1229" s="1"/>
      <c r="SS1229" s="1"/>
      <c r="ST1229" s="1"/>
      <c r="SU1229" s="1"/>
      <c r="SV1229" s="1"/>
      <c r="SW1229" s="1"/>
      <c r="SX1229" s="1"/>
      <c r="SY1229" s="1"/>
      <c r="SZ1229" s="1"/>
      <c r="TA1229" s="1"/>
      <c r="TB1229" s="1"/>
      <c r="TC1229" s="1"/>
      <c r="TD1229" s="1"/>
      <c r="TE1229" s="1"/>
      <c r="TF1229" s="1"/>
      <c r="TG1229" s="1"/>
      <c r="TH1229" s="1"/>
      <c r="TI1229" s="1"/>
      <c r="TJ1229" s="1"/>
      <c r="TK1229" s="1"/>
      <c r="TL1229" s="1"/>
      <c r="TM1229" s="1"/>
      <c r="TN1229" s="1"/>
      <c r="TO1229" s="1"/>
      <c r="TP1229" s="1"/>
      <c r="TQ1229" s="1"/>
      <c r="TR1229" s="1"/>
      <c r="TS1229" s="1"/>
      <c r="TT1229" s="1"/>
      <c r="TU1229" s="1"/>
      <c r="TV1229" s="1"/>
      <c r="TW1229" s="1"/>
      <c r="TX1229" s="1"/>
      <c r="TY1229" s="1"/>
      <c r="TZ1229" s="1"/>
      <c r="UA1229" s="1"/>
      <c r="UB1229" s="1"/>
      <c r="UC1229" s="1"/>
      <c r="UD1229" s="1"/>
      <c r="UE1229" s="1"/>
      <c r="UF1229" s="1"/>
      <c r="UG1229" s="1"/>
      <c r="UH1229" s="1"/>
      <c r="UI1229" s="1"/>
      <c r="UJ1229" s="1"/>
      <c r="UK1229" s="1"/>
      <c r="UL1229" s="1"/>
      <c r="UM1229" s="1"/>
      <c r="UN1229" s="1"/>
      <c r="UO1229" s="1"/>
      <c r="UP1229" s="1"/>
      <c r="UQ1229" s="1"/>
      <c r="UR1229" s="1"/>
      <c r="US1229" s="1"/>
      <c r="UT1229" s="1"/>
      <c r="UU1229" s="1"/>
      <c r="UV1229" s="1"/>
      <c r="UW1229" s="1"/>
      <c r="UX1229" s="1"/>
      <c r="UY1229" s="1"/>
      <c r="UZ1229" s="1"/>
      <c r="VA1229" s="1"/>
      <c r="VB1229" s="1"/>
      <c r="VC1229" s="1"/>
      <c r="VD1229" s="1"/>
      <c r="VE1229" s="1"/>
      <c r="VF1229" s="1"/>
      <c r="VT1229" s="1"/>
    </row>
    <row r="1230" spans="308:592" ht="15" customHeight="1" thickBot="1" x14ac:dyDescent="0.35">
      <c r="KV1230" s="1"/>
      <c r="LQ1230" s="1"/>
      <c r="LR1230" s="125" t="s">
        <v>17</v>
      </c>
      <c r="LS1230" s="125"/>
      <c r="LT1230" s="125"/>
      <c r="LU1230" s="125"/>
      <c r="LV1230" s="125"/>
      <c r="LW1230" s="125"/>
      <c r="LX1230" s="125"/>
      <c r="LY1230" s="125"/>
      <c r="LZ1230" s="125"/>
      <c r="MA1230" s="125"/>
      <c r="MB1230" s="125"/>
      <c r="MC1230" s="125"/>
      <c r="MD1230" s="125"/>
      <c r="ME1230" s="125"/>
      <c r="MF1230" s="125"/>
      <c r="MG1230" s="1"/>
      <c r="PF1230" s="1"/>
      <c r="PI1230" s="2" t="s">
        <v>18</v>
      </c>
      <c r="PQ1230" s="7" t="s">
        <v>19</v>
      </c>
      <c r="PT1230" s="1"/>
      <c r="PZ1230" s="1"/>
      <c r="QC1230" s="2" t="s">
        <v>20</v>
      </c>
      <c r="QK1230" s="7" t="s">
        <v>21</v>
      </c>
      <c r="QN1230" s="1"/>
      <c r="QO1230" s="11"/>
      <c r="QP1230" s="1"/>
      <c r="VF1230" s="1"/>
      <c r="VT1230" s="1"/>
    </row>
    <row r="1231" spans="308:592" ht="14.4" customHeight="1" x14ac:dyDescent="0.3">
      <c r="KV1231" s="1"/>
      <c r="LQ1231" s="1"/>
      <c r="LR1231" s="125"/>
      <c r="LS1231" s="125"/>
      <c r="LT1231" s="125"/>
      <c r="LU1231" s="125"/>
      <c r="LV1231" s="125"/>
      <c r="LW1231" s="125"/>
      <c r="LX1231" s="125"/>
      <c r="LY1231" s="125"/>
      <c r="LZ1231" s="125"/>
      <c r="MA1231" s="125"/>
      <c r="MB1231" s="125"/>
      <c r="MC1231" s="125"/>
      <c r="MD1231" s="125"/>
      <c r="ME1231" s="125"/>
      <c r="MF1231" s="125"/>
      <c r="MG1231" s="1"/>
      <c r="PF1231" s="1"/>
      <c r="PI1231" s="4">
        <f t="array" ref="PI1231:PI1233">PG1233+PI1238:PI1240</f>
        <v>2.6162327367365368</v>
      </c>
      <c r="PQ1231" s="8">
        <f t="array" ref="PQ1231:PQ1233">PQ1226:PQ1228</f>
        <v>6.8808755810974842E-2</v>
      </c>
      <c r="PT1231" s="1"/>
      <c r="PZ1231" s="1"/>
      <c r="QC1231" s="4">
        <f t="array" ref="QC1231:QC1233">QA1233+QC1238:QC1240</f>
        <v>2.6063418291755061</v>
      </c>
      <c r="QK1231" s="8">
        <f t="array" ref="QK1231:QK1233">QK1226:QK1228</f>
        <v>-1.6937503806978088E-2</v>
      </c>
      <c r="QN1231" s="1"/>
      <c r="QO1231" s="11"/>
      <c r="QP1231" s="1"/>
      <c r="VF1231" s="1"/>
      <c r="VT1231" s="1"/>
    </row>
    <row r="1232" spans="308:592" ht="15" customHeight="1" thickBot="1" x14ac:dyDescent="0.35">
      <c r="KV1232" s="1"/>
      <c r="LQ1232" s="1"/>
      <c r="LR1232" s="125"/>
      <c r="LS1232" s="125"/>
      <c r="LT1232" s="125"/>
      <c r="LU1232" s="125"/>
      <c r="LV1232" s="125"/>
      <c r="LW1232" s="125"/>
      <c r="LX1232" s="125"/>
      <c r="LY1232" s="125"/>
      <c r="LZ1232" s="125"/>
      <c r="MA1232" s="125"/>
      <c r="MB1232" s="125"/>
      <c r="MC1232" s="125"/>
      <c r="MD1232" s="125"/>
      <c r="ME1232" s="125"/>
      <c r="MF1232" s="125"/>
      <c r="MG1232" s="1"/>
      <c r="PF1232" s="1"/>
      <c r="PG1232" s="38" t="s">
        <v>22</v>
      </c>
      <c r="PH1232" s="2"/>
      <c r="PI1232" s="5">
        <v>3.1646610412014926</v>
      </c>
      <c r="PQ1232" s="9">
        <v>3.1468434227284611E-2</v>
      </c>
      <c r="PR1232" s="7"/>
      <c r="PS1232" s="7" t="s">
        <v>23</v>
      </c>
      <c r="PT1232" s="1"/>
      <c r="PZ1232" s="1"/>
      <c r="QA1232" s="38" t="s">
        <v>22</v>
      </c>
      <c r="QB1232" s="2"/>
      <c r="QC1232" s="5">
        <v>3.1688134363801344</v>
      </c>
      <c r="QK1232" s="9">
        <v>-8.0969422677596558E-3</v>
      </c>
      <c r="QL1232" s="7"/>
      <c r="QM1232" s="7" t="s">
        <v>23</v>
      </c>
      <c r="QN1232" s="1"/>
      <c r="QO1232" s="11" t="s">
        <v>24</v>
      </c>
      <c r="QP1232" s="1"/>
      <c r="QU1232" s="39"/>
      <c r="VF1232" s="1"/>
      <c r="VT1232" s="1"/>
    </row>
    <row r="1233" spans="308:592" ht="15" customHeight="1" thickBot="1" x14ac:dyDescent="0.35">
      <c r="KV1233" s="1"/>
      <c r="LQ1233" s="1"/>
      <c r="LR1233" s="125"/>
      <c r="LS1233" s="125"/>
      <c r="LT1233" s="125"/>
      <c r="LU1233" s="125"/>
      <c r="LV1233" s="125"/>
      <c r="LW1233" s="125"/>
      <c r="LX1233" s="125"/>
      <c r="LY1233" s="125"/>
      <c r="LZ1233" s="125"/>
      <c r="MA1233" s="125"/>
      <c r="MB1233" s="125"/>
      <c r="MC1233" s="125"/>
      <c r="MD1233" s="125"/>
      <c r="ME1233" s="125"/>
      <c r="MF1233" s="125"/>
      <c r="MG1233" s="1"/>
      <c r="PF1233" s="1"/>
      <c r="PG1233" s="3">
        <v>2.6624624662196084</v>
      </c>
      <c r="PH1233" s="38" t="s">
        <v>25</v>
      </c>
      <c r="PI1233" s="6">
        <v>2.2064936207207957</v>
      </c>
      <c r="PQ1233" s="10">
        <v>-0.14179043850958023</v>
      </c>
      <c r="PR1233" s="40" t="s">
        <v>25</v>
      </c>
      <c r="PS1233" s="41">
        <f t="array" ref="PS1233">SUM(PQ1231:PQ1233)</f>
        <v>-4.1513248471320777E-2</v>
      </c>
      <c r="PT1233" s="1"/>
      <c r="PZ1233" s="1"/>
      <c r="QA1233" s="3">
        <f>PG1233</f>
        <v>2.6624624662196084</v>
      </c>
      <c r="QB1233" s="38" t="s">
        <v>25</v>
      </c>
      <c r="QC1233" s="6">
        <v>2.2122321331031847</v>
      </c>
      <c r="QK1233" s="10">
        <v>3.5253070081755114E-2</v>
      </c>
      <c r="QL1233" s="40" t="s">
        <v>25</v>
      </c>
      <c r="QM1233" s="41">
        <f t="array" ref="QM1233">SUM(QK1231:QK1233)</f>
        <v>1.0218624007017368E-2</v>
      </c>
      <c r="QN1233" s="1"/>
      <c r="QO1233" s="42">
        <f>SUM(PS1233,QM1233)</f>
        <v>-3.1294624464303408E-2</v>
      </c>
      <c r="QP1233" s="1"/>
      <c r="QV1233" s="39"/>
      <c r="RF1233" s="39"/>
      <c r="VF1233" s="1"/>
      <c r="VT1233" s="1"/>
    </row>
    <row r="1234" spans="308:592" ht="14.4" customHeight="1" x14ac:dyDescent="0.3">
      <c r="KV1234" s="1"/>
      <c r="LQ1234" s="1"/>
      <c r="LR1234" s="125"/>
      <c r="LS1234" s="125"/>
      <c r="LT1234" s="125"/>
      <c r="LU1234" s="125"/>
      <c r="LV1234" s="125"/>
      <c r="LW1234" s="125"/>
      <c r="LX1234" s="125"/>
      <c r="LY1234" s="125"/>
      <c r="LZ1234" s="125"/>
      <c r="MA1234" s="125"/>
      <c r="MB1234" s="125"/>
      <c r="MC1234" s="125"/>
      <c r="MD1234" s="125"/>
      <c r="ME1234" s="125"/>
      <c r="MF1234" s="125"/>
      <c r="MG1234" s="1"/>
      <c r="PF1234" s="1"/>
      <c r="PI1234" s="38" t="s">
        <v>26</v>
      </c>
      <c r="PQ1234" s="40" t="s">
        <v>27</v>
      </c>
      <c r="PT1234" s="1"/>
      <c r="PZ1234" s="1"/>
      <c r="QC1234" s="38" t="s">
        <v>26</v>
      </c>
      <c r="QK1234" s="40" t="s">
        <v>27</v>
      </c>
      <c r="QN1234" s="1"/>
      <c r="QO1234" s="11"/>
      <c r="QP1234" s="1"/>
      <c r="QW1234" s="39"/>
      <c r="RE1234" s="39"/>
      <c r="VF1234" s="1"/>
      <c r="VT1234" s="1"/>
    </row>
    <row r="1235" spans="308:592" ht="14.4" customHeight="1" x14ac:dyDescent="0.3">
      <c r="KV1235" s="1"/>
      <c r="LQ1235" s="1"/>
      <c r="LR1235" s="125"/>
      <c r="LS1235" s="125"/>
      <c r="LT1235" s="125"/>
      <c r="LU1235" s="125"/>
      <c r="LV1235" s="125"/>
      <c r="LW1235" s="125"/>
      <c r="LX1235" s="125"/>
      <c r="LY1235" s="125"/>
      <c r="LZ1235" s="125"/>
      <c r="MA1235" s="125"/>
      <c r="MB1235" s="125"/>
      <c r="MC1235" s="125"/>
      <c r="MD1235" s="125"/>
      <c r="ME1235" s="125"/>
      <c r="MF1235" s="125"/>
      <c r="MG1235" s="1"/>
      <c r="PF1235" s="1"/>
      <c r="PI1235" s="38" t="s">
        <v>26</v>
      </c>
      <c r="PQ1235" s="40" t="s">
        <v>27</v>
      </c>
      <c r="PT1235" s="1"/>
      <c r="PZ1235" s="1"/>
      <c r="QC1235" s="38" t="s">
        <v>26</v>
      </c>
      <c r="QK1235" s="40" t="s">
        <v>27</v>
      </c>
      <c r="QN1235" s="1"/>
      <c r="QO1235" s="11"/>
      <c r="QP1235" s="1"/>
      <c r="QW1235" s="39"/>
      <c r="RE1235" s="39"/>
      <c r="VF1235" s="1"/>
      <c r="VT1235" s="1"/>
    </row>
    <row r="1236" spans="308:592" ht="14.4" customHeight="1" x14ac:dyDescent="0.3">
      <c r="KV1236" s="1"/>
      <c r="LQ1236" s="1"/>
      <c r="LR1236" s="125"/>
      <c r="LS1236" s="125"/>
      <c r="LT1236" s="125"/>
      <c r="LU1236" s="125"/>
      <c r="LV1236" s="125"/>
      <c r="LW1236" s="125"/>
      <c r="LX1236" s="125"/>
      <c r="LY1236" s="125"/>
      <c r="LZ1236" s="125"/>
      <c r="MA1236" s="125"/>
      <c r="MB1236" s="125"/>
      <c r="MC1236" s="125"/>
      <c r="MD1236" s="125"/>
      <c r="ME1236" s="125"/>
      <c r="MF1236" s="125"/>
      <c r="MG1236" s="1"/>
      <c r="PF1236" s="1"/>
      <c r="PI1236" s="38" t="s">
        <v>26</v>
      </c>
      <c r="PQ1236" s="40" t="s">
        <v>27</v>
      </c>
      <c r="PT1236" s="1"/>
      <c r="PZ1236" s="1"/>
      <c r="QC1236" s="38" t="s">
        <v>26</v>
      </c>
      <c r="QK1236" s="40" t="s">
        <v>27</v>
      </c>
      <c r="QN1236" s="1"/>
      <c r="QO1236" s="11"/>
      <c r="QP1236" s="1"/>
      <c r="QW1236" s="39"/>
      <c r="RE1236" s="39"/>
      <c r="VF1236" s="1"/>
      <c r="VT1236" s="1"/>
    </row>
    <row r="1237" spans="308:592" ht="15" customHeight="1" thickBot="1" x14ac:dyDescent="0.35">
      <c r="KV1237" s="1"/>
      <c r="LQ1237" s="1"/>
      <c r="LR1237" s="125"/>
      <c r="LS1237" s="125"/>
      <c r="LT1237" s="125"/>
      <c r="LU1237" s="125"/>
      <c r="LV1237" s="125"/>
      <c r="LW1237" s="125"/>
      <c r="LX1237" s="125"/>
      <c r="LY1237" s="125"/>
      <c r="LZ1237" s="125"/>
      <c r="MA1237" s="125"/>
      <c r="MB1237" s="125"/>
      <c r="MC1237" s="125"/>
      <c r="MD1237" s="125"/>
      <c r="ME1237" s="125"/>
      <c r="MF1237" s="125"/>
      <c r="MG1237" s="1"/>
      <c r="PF1237" s="1"/>
      <c r="PI1237" s="38" t="s">
        <v>28</v>
      </c>
      <c r="PQ1237" s="7" t="s">
        <v>29</v>
      </c>
      <c r="PT1237" s="1"/>
      <c r="PZ1237" s="1"/>
      <c r="QC1237" s="38" t="s">
        <v>28</v>
      </c>
      <c r="QK1237" s="7" t="s">
        <v>29</v>
      </c>
      <c r="QN1237" s="1"/>
      <c r="QO1237" s="11"/>
      <c r="QP1237" s="1"/>
      <c r="QW1237" s="39"/>
      <c r="VF1237" s="1"/>
      <c r="VT1237" s="1"/>
    </row>
    <row r="1238" spans="308:592" ht="14.4" customHeight="1" x14ac:dyDescent="0.3">
      <c r="KV1238" s="1"/>
      <c r="LQ1238" s="1"/>
      <c r="LR1238" s="125"/>
      <c r="LS1238" s="125"/>
      <c r="LT1238" s="125"/>
      <c r="LU1238" s="125"/>
      <c r="LV1238" s="125"/>
      <c r="LW1238" s="125"/>
      <c r="LX1238" s="125"/>
      <c r="LY1238" s="125"/>
      <c r="LZ1238" s="125"/>
      <c r="MA1238" s="125"/>
      <c r="MB1238" s="125"/>
      <c r="MC1238" s="125"/>
      <c r="MD1238" s="125"/>
      <c r="ME1238" s="125"/>
      <c r="MF1238" s="125"/>
      <c r="MG1238" s="1"/>
      <c r="PF1238" s="1"/>
      <c r="PI1238" s="4">
        <f t="array" ref="PI1238:PI1240">PI1243:PI1245*PG1240</f>
        <v>-4.6229729483071462E-2</v>
      </c>
      <c r="PQ1238" s="8">
        <f t="array" ref="PQ1238:PQ1240">PQ1231:PQ1233</f>
        <v>6.8808755810974842E-2</v>
      </c>
      <c r="PT1238" s="1"/>
      <c r="PZ1238" s="1"/>
      <c r="QC1238" s="4">
        <f t="array" ref="QC1238:QC1240">QC1243:QC1245*QA1240</f>
        <v>-5.6120637044102341E-2</v>
      </c>
      <c r="QK1238" s="8">
        <f t="array" ref="QK1238:QK1240">QK1231:QK1233</f>
        <v>-1.6937503806978088E-2</v>
      </c>
      <c r="QN1238" s="1"/>
      <c r="QO1238" s="11"/>
      <c r="QP1238" s="1"/>
      <c r="VF1238" s="1"/>
      <c r="VT1238" s="1"/>
    </row>
    <row r="1239" spans="308:592" ht="15" customHeight="1" thickBot="1" x14ac:dyDescent="0.35">
      <c r="KV1239" s="1"/>
      <c r="LQ1239" s="1"/>
      <c r="LR1239" s="125"/>
      <c r="LS1239" s="125"/>
      <c r="LT1239" s="125"/>
      <c r="LU1239" s="125"/>
      <c r="LV1239" s="125"/>
      <c r="LW1239" s="125"/>
      <c r="LX1239" s="125"/>
      <c r="LY1239" s="125"/>
      <c r="LZ1239" s="125"/>
      <c r="MA1239" s="125"/>
      <c r="MB1239" s="125"/>
      <c r="MC1239" s="125"/>
      <c r="MD1239" s="125"/>
      <c r="ME1239" s="125"/>
      <c r="MF1239" s="125"/>
      <c r="MG1239" s="1"/>
      <c r="PF1239" s="1"/>
      <c r="PG1239" s="38" t="s">
        <v>30</v>
      </c>
      <c r="PH1239" s="2"/>
      <c r="PI1239" s="5">
        <v>0.50219857498188414</v>
      </c>
      <c r="PQ1239" s="9">
        <v>3.1468434227284611E-2</v>
      </c>
      <c r="PR1239" s="7"/>
      <c r="PS1239" s="7" t="s">
        <v>31</v>
      </c>
      <c r="PT1239" s="1"/>
      <c r="PZ1239" s="1"/>
      <c r="QA1239" s="38" t="s">
        <v>30</v>
      </c>
      <c r="QB1239" s="2"/>
      <c r="QC1239" s="5">
        <v>0.50635097016052588</v>
      </c>
      <c r="QK1239" s="9">
        <v>-8.0969422677596558E-3</v>
      </c>
      <c r="QL1239" s="7"/>
      <c r="QM1239" s="7" t="s">
        <v>31</v>
      </c>
      <c r="QN1239" s="1"/>
      <c r="QO1239" s="11" t="s">
        <v>32</v>
      </c>
      <c r="QP1239" s="1"/>
      <c r="QU1239" s="39"/>
      <c r="VF1239" s="1"/>
      <c r="VT1239" s="1"/>
    </row>
    <row r="1240" spans="308:592" ht="15" customHeight="1" thickBot="1" x14ac:dyDescent="0.35">
      <c r="KV1240" s="1"/>
      <c r="LQ1240" s="1"/>
      <c r="LR1240" s="125"/>
      <c r="LS1240" s="125"/>
      <c r="LT1240" s="125"/>
      <c r="LU1240" s="125"/>
      <c r="LV1240" s="125"/>
      <c r="LW1240" s="125"/>
      <c r="LX1240" s="125"/>
      <c r="LY1240" s="125"/>
      <c r="LZ1240" s="125"/>
      <c r="MA1240" s="125"/>
      <c r="MB1240" s="125"/>
      <c r="MC1240" s="125"/>
      <c r="MD1240" s="125"/>
      <c r="ME1240" s="125"/>
      <c r="MF1240" s="125"/>
      <c r="MG1240" s="1"/>
      <c r="PF1240" s="1"/>
      <c r="PG1240" s="3">
        <v>0.39253373760264176</v>
      </c>
      <c r="PH1240" s="38" t="s">
        <v>25</v>
      </c>
      <c r="PI1240" s="6">
        <v>-0.45596884549881261</v>
      </c>
      <c r="PQ1240" s="10">
        <v>-0.14179043850958023</v>
      </c>
      <c r="PR1240" s="40" t="s">
        <v>25</v>
      </c>
      <c r="PS1240" s="41">
        <f t="array" ref="PS1240">SUM(PQ1238:PQ1240*PI1243:PI1245)</f>
        <v>0.1968605696941475</v>
      </c>
      <c r="PT1240" s="1"/>
      <c r="PZ1240" s="1"/>
      <c r="QA1240" s="3">
        <f>PG1240</f>
        <v>0.39253373760264176</v>
      </c>
      <c r="QB1240" s="38" t="s">
        <v>25</v>
      </c>
      <c r="QC1240" s="6">
        <v>-0.45023033311642385</v>
      </c>
      <c r="QK1240" s="10">
        <v>3.5253070081755114E-2</v>
      </c>
      <c r="QL1240" s="40" t="s">
        <v>25</v>
      </c>
      <c r="QM1240" s="41">
        <f t="array" ref="QM1240">SUM(QK1238:QK1240*QC1243:QC1245)</f>
        <v>-4.8457879497149692E-2</v>
      </c>
      <c r="QN1240" s="1"/>
      <c r="QO1240" s="42">
        <f>SUM(PS1240,QM1240)</f>
        <v>0.14840269019699781</v>
      </c>
      <c r="QP1240" s="1"/>
      <c r="QV1240" s="39"/>
      <c r="RF1240" s="39"/>
      <c r="VF1240" s="1"/>
      <c r="VT1240" s="1"/>
    </row>
    <row r="1241" spans="308:592" ht="14.4" customHeight="1" x14ac:dyDescent="0.3">
      <c r="KV1241" s="1"/>
      <c r="LQ1241" s="1"/>
      <c r="LR1241" s="125"/>
      <c r="LS1241" s="125"/>
      <c r="LT1241" s="125"/>
      <c r="LU1241" s="125"/>
      <c r="LV1241" s="125"/>
      <c r="LW1241" s="125"/>
      <c r="LX1241" s="125"/>
      <c r="LY1241" s="125"/>
      <c r="LZ1241" s="125"/>
      <c r="MA1241" s="125"/>
      <c r="MB1241" s="125"/>
      <c r="MC1241" s="125"/>
      <c r="MD1241" s="125"/>
      <c r="ME1241" s="125"/>
      <c r="MF1241" s="125"/>
      <c r="MG1241" s="1"/>
      <c r="PF1241" s="1"/>
      <c r="PI1241" s="38" t="s">
        <v>26</v>
      </c>
      <c r="PQ1241" s="40" t="s">
        <v>27</v>
      </c>
      <c r="PT1241" s="1"/>
      <c r="PZ1241" s="1"/>
      <c r="QC1241" s="38" t="s">
        <v>26</v>
      </c>
      <c r="QK1241" s="40" t="s">
        <v>27</v>
      </c>
      <c r="QN1241" s="1"/>
      <c r="QO1241" s="1"/>
      <c r="QP1241" s="1"/>
      <c r="QW1241" s="39"/>
      <c r="RE1241" s="39"/>
      <c r="VF1241" s="1"/>
      <c r="VT1241" s="1"/>
    </row>
    <row r="1242" spans="308:592" ht="15" thickBot="1" x14ac:dyDescent="0.35">
      <c r="KV1242" s="1"/>
      <c r="LQ1242" s="1"/>
      <c r="LR1242" s="1"/>
      <c r="LS1242" s="1"/>
      <c r="LT1242" s="1"/>
      <c r="LU1242" s="1"/>
      <c r="LV1242" s="1"/>
      <c r="LW1242" s="1"/>
      <c r="LX1242" s="1"/>
      <c r="LY1242" s="1"/>
      <c r="LZ1242" s="1"/>
      <c r="MA1242" s="1"/>
      <c r="MB1242" s="1"/>
      <c r="MC1242" s="1"/>
      <c r="MD1242" s="1"/>
      <c r="ME1242" s="1"/>
      <c r="MF1242" s="1"/>
      <c r="MG1242" s="1"/>
      <c r="PF1242" s="1"/>
      <c r="PI1242" s="2" t="s">
        <v>33</v>
      </c>
      <c r="PQ1242" s="7" t="s">
        <v>34</v>
      </c>
      <c r="PT1242" s="1"/>
      <c r="PZ1242" s="1"/>
      <c r="QC1242" s="2" t="s">
        <v>33</v>
      </c>
      <c r="QK1242" s="7" t="s">
        <v>34</v>
      </c>
      <c r="QN1242" s="1"/>
      <c r="VF1242" s="1"/>
      <c r="VT1242" s="1"/>
    </row>
    <row r="1243" spans="308:592" x14ac:dyDescent="0.3">
      <c r="KV1243" s="1"/>
      <c r="LQ1243" s="1"/>
      <c r="PF1243" s="1"/>
      <c r="PI1243" s="4">
        <f t="array" ref="PI1243:PI1245">PL1248*PI1263:PI1265</f>
        <v>-0.11777262704962543</v>
      </c>
      <c r="PQ1243" s="8">
        <f t="array" ref="PQ1243:PQ1245">PQ1238:PQ1240*PG1240</f>
        <v>2.700975809826945E-2</v>
      </c>
      <c r="PT1243" s="1"/>
      <c r="PZ1243" s="1"/>
      <c r="QC1243" s="4">
        <f t="array" ref="QC1243:QC1245">QF1248*QC1263:QC1265</f>
        <v>-0.14297022565971829</v>
      </c>
      <c r="QK1243" s="8">
        <f t="array" ref="QK1243:QK1245">QK1238:QK1240*QA1240</f>
        <v>-6.6485416750120827E-3</v>
      </c>
      <c r="QN1243" s="1"/>
      <c r="VF1243" s="1"/>
      <c r="VT1243" s="1"/>
    </row>
    <row r="1244" spans="308:592" x14ac:dyDescent="0.3">
      <c r="KV1244" s="1"/>
      <c r="LQ1244" s="1"/>
      <c r="PF1244" s="1"/>
      <c r="PI1244" s="5">
        <v>1.2793768455394656</v>
      </c>
      <c r="PQ1244" s="9">
        <v>1.2352422103738929E-2</v>
      </c>
      <c r="PT1244" s="1"/>
      <c r="PZ1244" s="1"/>
      <c r="QC1244" s="5">
        <v>1.2899552870359903</v>
      </c>
      <c r="QK1244" s="9">
        <v>-3.1783230115165081E-3</v>
      </c>
      <c r="QN1244" s="1"/>
      <c r="VF1244" s="1"/>
      <c r="VT1244" s="1"/>
    </row>
    <row r="1245" spans="308:592" ht="15" thickBot="1" x14ac:dyDescent="0.35">
      <c r="KV1245" s="1"/>
      <c r="LQ1245" s="1"/>
      <c r="PF1245" s="1"/>
      <c r="PI1245" s="6">
        <v>-1.1616042184898401</v>
      </c>
      <c r="PQ1245" s="10">
        <v>-5.5657530784483079E-2</v>
      </c>
      <c r="PT1245" s="1"/>
      <c r="PZ1245" s="1"/>
      <c r="QC1245" s="6">
        <v>-1.1469850613762729</v>
      </c>
      <c r="QK1245" s="10">
        <v>1.3838019361159203E-2</v>
      </c>
      <c r="QN1245" s="1"/>
      <c r="VF1245" s="1"/>
      <c r="VT1245" s="1"/>
    </row>
    <row r="1246" spans="308:592" x14ac:dyDescent="0.3">
      <c r="KV1246" s="1"/>
      <c r="LQ1246" s="1"/>
      <c r="PF1246" s="1"/>
      <c r="PI1246" s="2"/>
      <c r="PJ1246" s="38" t="s">
        <v>35</v>
      </c>
      <c r="PK1246" s="38" t="s">
        <v>35</v>
      </c>
      <c r="PL1246" s="2"/>
      <c r="PN1246" s="7"/>
      <c r="PO1246" s="40" t="s">
        <v>35</v>
      </c>
      <c r="PP1246" s="40" t="s">
        <v>35</v>
      </c>
      <c r="PQ1246" s="7"/>
      <c r="PT1246" s="1"/>
      <c r="PZ1246" s="1"/>
      <c r="QC1246" s="2"/>
      <c r="QD1246" s="38" t="s">
        <v>35</v>
      </c>
      <c r="QE1246" s="38" t="s">
        <v>35</v>
      </c>
      <c r="QF1246" s="2"/>
      <c r="QH1246" s="7"/>
      <c r="QI1246" s="40" t="s">
        <v>35</v>
      </c>
      <c r="QJ1246" s="40" t="s">
        <v>35</v>
      </c>
      <c r="QK1246" s="7"/>
      <c r="QN1246" s="1"/>
      <c r="QX1246" s="39"/>
      <c r="QY1246" s="39"/>
      <c r="RC1246" s="39"/>
      <c r="RD1246" s="39"/>
      <c r="VF1246" s="1"/>
      <c r="VT1246" s="1"/>
    </row>
    <row r="1247" spans="308:592" ht="15" thickBot="1" x14ac:dyDescent="0.35">
      <c r="KV1247" s="1"/>
      <c r="LQ1247" s="1"/>
      <c r="PF1247" s="1"/>
      <c r="PI1247" s="38" t="s">
        <v>26</v>
      </c>
      <c r="PL1247" s="2" t="s">
        <v>36</v>
      </c>
      <c r="PN1247" s="7" t="s">
        <v>37</v>
      </c>
      <c r="PQ1247" s="40" t="s">
        <v>27</v>
      </c>
      <c r="PT1247" s="1"/>
      <c r="PZ1247" s="1"/>
      <c r="QC1247" s="38" t="s">
        <v>26</v>
      </c>
      <c r="QF1247" s="2" t="s">
        <v>36</v>
      </c>
      <c r="QH1247" s="7" t="s">
        <v>37</v>
      </c>
      <c r="QK1247" s="40" t="s">
        <v>27</v>
      </c>
      <c r="QN1247" s="1"/>
      <c r="QW1247" s="39"/>
      <c r="RE1247" s="39"/>
      <c r="VF1247" s="1"/>
      <c r="VT1247" s="1"/>
    </row>
    <row r="1248" spans="308:592" ht="15" thickBot="1" x14ac:dyDescent="0.35">
      <c r="KV1248" s="1"/>
      <c r="LQ1248" s="1"/>
      <c r="PF1248" s="1"/>
      <c r="PI1248" s="38" t="s">
        <v>26</v>
      </c>
      <c r="PL1248" s="3">
        <f>1/PL1251</f>
        <v>2.1213354568411584</v>
      </c>
      <c r="PN1248" s="41">
        <f t="array" ref="PN1248">SUM(PQ1243:PQ1245*PI1263:PI1265)</f>
        <v>3.6427249146015306E-2</v>
      </c>
      <c r="PQ1248" s="40" t="s">
        <v>27</v>
      </c>
      <c r="PT1248" s="1"/>
      <c r="PZ1248" s="1"/>
      <c r="QC1248" s="38" t="s">
        <v>26</v>
      </c>
      <c r="QF1248" s="3">
        <f>1/QF1251</f>
        <v>2.1679665777911317</v>
      </c>
      <c r="QH1248" s="41">
        <f t="array" ref="QH1248">SUM(QK1243:QK1245*QC1263:QC1265)</f>
        <v>-8.7738218615412474E-3</v>
      </c>
      <c r="QK1248" s="40" t="s">
        <v>27</v>
      </c>
      <c r="QN1248" s="1"/>
      <c r="QW1248" s="39"/>
      <c r="RE1248" s="39"/>
      <c r="VF1248" s="1"/>
      <c r="VT1248" s="1"/>
    </row>
    <row r="1249" spans="308:592" x14ac:dyDescent="0.3">
      <c r="KV1249" s="1"/>
      <c r="LQ1249" s="1"/>
      <c r="PF1249" s="1"/>
      <c r="PI1249" s="38" t="s">
        <v>26</v>
      </c>
      <c r="PL1249" s="38" t="s">
        <v>26</v>
      </c>
      <c r="PN1249" s="7"/>
      <c r="PQ1249" s="40" t="s">
        <v>27</v>
      </c>
      <c r="PT1249" s="1"/>
      <c r="PZ1249" s="1"/>
      <c r="QC1249" s="38" t="s">
        <v>26</v>
      </c>
      <c r="QF1249" s="38" t="s">
        <v>26</v>
      </c>
      <c r="QH1249" s="7"/>
      <c r="QK1249" s="40" t="s">
        <v>27</v>
      </c>
      <c r="QN1249" s="1"/>
      <c r="QW1249" s="39"/>
      <c r="QZ1249" s="39"/>
      <c r="RE1249" s="39"/>
      <c r="VF1249" s="1"/>
      <c r="VT1249" s="1"/>
    </row>
    <row r="1250" spans="308:592" ht="15" thickBot="1" x14ac:dyDescent="0.35">
      <c r="KV1250" s="1"/>
      <c r="LQ1250" s="1"/>
      <c r="PF1250" s="1"/>
      <c r="PI1250" s="38" t="s">
        <v>26</v>
      </c>
      <c r="PL1250" s="2" t="s">
        <v>38</v>
      </c>
      <c r="PN1250" s="7" t="s">
        <v>39</v>
      </c>
      <c r="PQ1250" s="40" t="s">
        <v>27</v>
      </c>
      <c r="PT1250" s="1"/>
      <c r="PZ1250" s="1"/>
      <c r="QC1250" s="38" t="s">
        <v>26</v>
      </c>
      <c r="QF1250" s="2" t="s">
        <v>38</v>
      </c>
      <c r="QH1250" s="7" t="s">
        <v>39</v>
      </c>
      <c r="QK1250" s="40" t="s">
        <v>27</v>
      </c>
      <c r="QN1250" s="1"/>
      <c r="QW1250" s="39"/>
      <c r="RE1250" s="39"/>
      <c r="VF1250" s="1"/>
      <c r="VT1250" s="1"/>
    </row>
    <row r="1251" spans="308:592" ht="15" thickBot="1" x14ac:dyDescent="0.35">
      <c r="KV1251" s="1"/>
      <c r="LQ1251" s="1"/>
      <c r="PF1251" s="1"/>
      <c r="PI1251" s="38" t="s">
        <v>26</v>
      </c>
      <c r="PL1251" s="3">
        <f>SQRT(PL1254+PH1274)</f>
        <v>0.47140116230795553</v>
      </c>
      <c r="PN1251" s="41">
        <f>PN1248*((-1)/(PL1251^2))</f>
        <v>-0.16392495688873054</v>
      </c>
      <c r="PQ1251" s="40" t="s">
        <v>27</v>
      </c>
      <c r="PT1251" s="1"/>
      <c r="PZ1251" s="1"/>
      <c r="QC1251" s="38" t="s">
        <v>26</v>
      </c>
      <c r="QF1251" s="3">
        <f>SQRT(QF1254+QB1274)</f>
        <v>0.46126172342512145</v>
      </c>
      <c r="QH1251" s="41">
        <f>QH1248*((-1)/(QF1251^2))</f>
        <v>4.1237656604303979E-2</v>
      </c>
      <c r="QK1251" s="40" t="s">
        <v>27</v>
      </c>
      <c r="QN1251" s="1"/>
      <c r="QW1251" s="39"/>
      <c r="RE1251" s="39"/>
      <c r="VF1251" s="1"/>
      <c r="VT1251" s="1"/>
    </row>
    <row r="1252" spans="308:592" ht="15" thickBot="1" x14ac:dyDescent="0.35">
      <c r="KV1252" s="1"/>
      <c r="LQ1252" s="1"/>
      <c r="PF1252" s="1"/>
      <c r="PI1252" s="38" t="s">
        <v>26</v>
      </c>
      <c r="PL1252" s="38" t="s">
        <v>26</v>
      </c>
      <c r="PN1252" s="7"/>
      <c r="PQ1252" s="7" t="s">
        <v>40</v>
      </c>
      <c r="PR1252" s="7" t="s">
        <v>41</v>
      </c>
      <c r="PT1252" s="1"/>
      <c r="PZ1252" s="1"/>
      <c r="QC1252" s="38" t="s">
        <v>26</v>
      </c>
      <c r="QF1252" s="38" t="s">
        <v>26</v>
      </c>
      <c r="QH1252" s="7"/>
      <c r="QK1252" s="7" t="s">
        <v>40</v>
      </c>
      <c r="QL1252" s="7" t="s">
        <v>41</v>
      </c>
      <c r="QN1252" s="1"/>
      <c r="QW1252" s="39"/>
      <c r="QZ1252" s="39"/>
      <c r="VF1252" s="1"/>
      <c r="VT1252" s="1"/>
    </row>
    <row r="1253" spans="308:592" ht="15" thickBot="1" x14ac:dyDescent="0.35">
      <c r="KV1253" s="1"/>
      <c r="LQ1253" s="1"/>
      <c r="PF1253" s="1"/>
      <c r="PI1253" s="38" t="s">
        <v>26</v>
      </c>
      <c r="PL1253" s="38" t="s">
        <v>42</v>
      </c>
      <c r="PN1253" s="7" t="s">
        <v>43</v>
      </c>
      <c r="PQ1253" s="8">
        <f t="array" ref="PQ1253:PQ1255">PQ1243:PQ1245*PL1248</f>
        <v>5.72967575345616E-2</v>
      </c>
      <c r="PR1253" s="8">
        <f t="array" ref="PR1253:PR1255">PN1257:PN1259*2*PI1263:PI1265</f>
        <v>6.4352909372607974E-3</v>
      </c>
      <c r="PT1253" s="1"/>
      <c r="PZ1253" s="1"/>
      <c r="QC1253" s="38" t="s">
        <v>26</v>
      </c>
      <c r="QF1253" s="38" t="s">
        <v>42</v>
      </c>
      <c r="QH1253" s="7" t="s">
        <v>43</v>
      </c>
      <c r="QK1253" s="8">
        <f t="array" ref="QK1253:QK1255">QK1243:QK1245*QF1248</f>
        <v>-1.4413816142477663E-2</v>
      </c>
      <c r="QL1253" s="8">
        <f t="array" ref="QL1253:QL1255">QH1257:QH1259*2*QC1263:QC1265</f>
        <v>-1.9652523567984374E-3</v>
      </c>
      <c r="QN1253" s="1"/>
      <c r="QW1253" s="39"/>
      <c r="QZ1253" s="39"/>
      <c r="VF1253" s="1"/>
      <c r="VT1253" s="1"/>
    </row>
    <row r="1254" spans="308:592" ht="15" thickBot="1" x14ac:dyDescent="0.35">
      <c r="KV1254" s="1"/>
      <c r="LQ1254" s="1"/>
      <c r="PF1254" s="1"/>
      <c r="PI1254" s="38" t="s">
        <v>26</v>
      </c>
      <c r="PL1254" s="3">
        <f>AVERAGE(PL1257:PL1259)</f>
        <v>0.22221904582529142</v>
      </c>
      <c r="PN1254" s="41">
        <f t="array" ref="PN1254">PN1251*0.5*(1/(SQRT(PL1254+PH1274)))</f>
        <v>-0.17386991165461121</v>
      </c>
      <c r="PQ1254" s="9">
        <v>2.6203630986529843E-2</v>
      </c>
      <c r="PR1254" s="9">
        <v>-6.9907264749832332E-2</v>
      </c>
      <c r="PT1254" s="1"/>
      <c r="PZ1254" s="1"/>
      <c r="QC1254" s="38" t="s">
        <v>26</v>
      </c>
      <c r="QF1254" s="3">
        <f>AVERAGE(QF1257:QF1259)</f>
        <v>0.21276236749711322</v>
      </c>
      <c r="QH1254" s="41">
        <f t="array" ref="QH1254">QH1251*0.5*(1/(SQRT(QF1254+QB1274)))</f>
        <v>4.4700930632279381E-2</v>
      </c>
      <c r="QK1254" s="9">
        <v>-6.8904980623922477E-3</v>
      </c>
      <c r="QL1254" s="9">
        <v>1.7731577720565515E-2</v>
      </c>
      <c r="QN1254" s="1"/>
      <c r="QW1254" s="39"/>
      <c r="VF1254" s="1"/>
      <c r="VT1254" s="1"/>
    </row>
    <row r="1255" spans="308:592" ht="15" thickBot="1" x14ac:dyDescent="0.35">
      <c r="KV1255" s="1"/>
      <c r="LQ1255" s="1"/>
      <c r="PF1255" s="1"/>
      <c r="PI1255" s="38" t="s">
        <v>26</v>
      </c>
      <c r="PL1255" s="38" t="s">
        <v>26</v>
      </c>
      <c r="PN1255" s="7"/>
      <c r="PQ1255" s="10">
        <v>-0.11806829349335225</v>
      </c>
      <c r="PR1255" s="10">
        <v>6.3471973812571525E-2</v>
      </c>
      <c r="PT1255" s="1"/>
      <c r="PZ1255" s="1"/>
      <c r="QC1255" s="38" t="s">
        <v>26</v>
      </c>
      <c r="QF1255" s="38" t="s">
        <v>26</v>
      </c>
      <c r="QH1255" s="7"/>
      <c r="QK1255" s="10">
        <v>3.0000363477819741E-2</v>
      </c>
      <c r="QL1255" s="10">
        <v>-1.5766325363767091E-2</v>
      </c>
      <c r="QN1255" s="1"/>
      <c r="QW1255" s="39"/>
      <c r="QZ1255" s="39"/>
      <c r="VF1255" s="1"/>
      <c r="VT1255" s="1"/>
    </row>
    <row r="1256" spans="308:592" ht="15" thickBot="1" x14ac:dyDescent="0.35">
      <c r="KV1256" s="1"/>
      <c r="LQ1256" s="1"/>
      <c r="PF1256" s="1"/>
      <c r="PI1256" s="38" t="s">
        <v>26</v>
      </c>
      <c r="PL1256" s="2" t="s">
        <v>44</v>
      </c>
      <c r="PN1256" s="7" t="s">
        <v>45</v>
      </c>
      <c r="PQ1256" s="40" t="s">
        <v>27</v>
      </c>
      <c r="PT1256" s="1"/>
      <c r="PZ1256" s="1"/>
      <c r="QC1256" s="38" t="s">
        <v>26</v>
      </c>
      <c r="QF1256" s="2" t="s">
        <v>44</v>
      </c>
      <c r="QH1256" s="7" t="s">
        <v>45</v>
      </c>
      <c r="QK1256" s="40" t="s">
        <v>27</v>
      </c>
      <c r="QN1256" s="1"/>
      <c r="QW1256" s="39"/>
      <c r="RE1256" s="39"/>
      <c r="VF1256" s="1"/>
      <c r="VT1256" s="1"/>
    </row>
    <row r="1257" spans="308:592" x14ac:dyDescent="0.3">
      <c r="KV1257" s="1"/>
      <c r="LQ1257" s="1"/>
      <c r="PF1257" s="1"/>
      <c r="PI1257" s="38" t="s">
        <v>26</v>
      </c>
      <c r="PL1257" s="4">
        <f t="array" ref="PL1257:PL1259">PI1263:PI1265^2</f>
        <v>3.0822653435388305E-3</v>
      </c>
      <c r="PN1257" s="8">
        <f t="array" ref="PN1257:PN1259">(1/3)*PN1254</f>
        <v>-5.7956637218203738E-2</v>
      </c>
      <c r="PQ1257" s="40" t="s">
        <v>27</v>
      </c>
      <c r="PT1257" s="1"/>
      <c r="PZ1257" s="1"/>
      <c r="QC1257" s="38" t="s">
        <v>26</v>
      </c>
      <c r="QF1257" s="4">
        <f t="array" ref="QF1257:QF1259">QC1263:QC1265^2</f>
        <v>4.3489662762586792E-3</v>
      </c>
      <c r="QH1257" s="8">
        <f t="array" ref="QH1257:QH1259">(1/3)*QH1254</f>
        <v>1.4900310210759793E-2</v>
      </c>
      <c r="QK1257" s="40" t="s">
        <v>27</v>
      </c>
      <c r="QN1257" s="1"/>
      <c r="QW1257" s="39"/>
      <c r="RE1257" s="39"/>
      <c r="VF1257" s="1"/>
      <c r="VT1257" s="1"/>
    </row>
    <row r="1258" spans="308:592" x14ac:dyDescent="0.3">
      <c r="KV1258" s="1"/>
      <c r="LQ1258" s="1"/>
      <c r="PF1258" s="1"/>
      <c r="PI1258" s="38" t="s">
        <v>26</v>
      </c>
      <c r="PL1258" s="5">
        <v>0.36372928675920618</v>
      </c>
      <c r="PN1258" s="9">
        <v>-5.7956637218203738E-2</v>
      </c>
      <c r="PQ1258" s="40" t="s">
        <v>27</v>
      </c>
      <c r="PT1258" s="1"/>
      <c r="PZ1258" s="1"/>
      <c r="QC1258" s="38" t="s">
        <v>26</v>
      </c>
      <c r="QF1258" s="5">
        <v>0.3540333286680698</v>
      </c>
      <c r="QH1258" s="9">
        <v>1.4900310210759793E-2</v>
      </c>
      <c r="QK1258" s="40" t="s">
        <v>27</v>
      </c>
      <c r="QN1258" s="1"/>
      <c r="QW1258" s="39"/>
      <c r="RE1258" s="39"/>
      <c r="VF1258" s="1"/>
      <c r="VT1258" s="1"/>
    </row>
    <row r="1259" spans="308:592" ht="15" thickBot="1" x14ac:dyDescent="0.35">
      <c r="KV1259" s="1"/>
      <c r="LQ1259" s="1"/>
      <c r="PF1259" s="1"/>
      <c r="PI1259" s="38" t="s">
        <v>26</v>
      </c>
      <c r="PL1259" s="6">
        <v>0.29984558537312933</v>
      </c>
      <c r="PN1259" s="10">
        <v>-5.7956637218203738E-2</v>
      </c>
      <c r="PQ1259" s="40" t="s">
        <v>27</v>
      </c>
      <c r="PT1259" s="1"/>
      <c r="PZ1259" s="1"/>
      <c r="QC1259" s="38" t="s">
        <v>26</v>
      </c>
      <c r="QF1259" s="6">
        <v>0.27990480754701119</v>
      </c>
      <c r="QH1259" s="10">
        <v>1.4900310210759793E-2</v>
      </c>
      <c r="QK1259" s="40" t="s">
        <v>27</v>
      </c>
      <c r="QN1259" s="1"/>
      <c r="QW1259" s="39"/>
      <c r="RE1259" s="39"/>
      <c r="VF1259" s="1"/>
      <c r="VT1259" s="1"/>
    </row>
    <row r="1260" spans="308:592" x14ac:dyDescent="0.3">
      <c r="KV1260" s="1"/>
      <c r="LQ1260" s="1"/>
      <c r="PF1260" s="1"/>
      <c r="PI1260" s="38" t="s">
        <v>26</v>
      </c>
      <c r="PL1260" s="38" t="s">
        <v>26</v>
      </c>
      <c r="PN1260" s="7"/>
      <c r="PQ1260" s="40" t="s">
        <v>27</v>
      </c>
      <c r="PT1260" s="1"/>
      <c r="PZ1260" s="1"/>
      <c r="QC1260" s="38" t="s">
        <v>26</v>
      </c>
      <c r="QF1260" s="38" t="s">
        <v>26</v>
      </c>
      <c r="QH1260" s="7"/>
      <c r="QK1260" s="40" t="s">
        <v>27</v>
      </c>
      <c r="QN1260" s="1"/>
      <c r="QW1260" s="39"/>
      <c r="QZ1260" s="39"/>
      <c r="RE1260" s="39"/>
      <c r="VF1260" s="1"/>
      <c r="VT1260" s="1"/>
    </row>
    <row r="1261" spans="308:592" x14ac:dyDescent="0.3">
      <c r="KV1261" s="1"/>
      <c r="LQ1261" s="1"/>
      <c r="PF1261" s="1"/>
      <c r="PI1261" s="2"/>
      <c r="PJ1261" s="38" t="s">
        <v>25</v>
      </c>
      <c r="PK1261" s="38" t="s">
        <v>25</v>
      </c>
      <c r="PL1261" s="2"/>
      <c r="PN1261" s="7"/>
      <c r="PO1261" s="40" t="s">
        <v>25</v>
      </c>
      <c r="PP1261" s="40" t="s">
        <v>25</v>
      </c>
      <c r="PQ1261" s="7"/>
      <c r="PT1261" s="1"/>
      <c r="PZ1261" s="1"/>
      <c r="QC1261" s="2"/>
      <c r="QD1261" s="38" t="s">
        <v>25</v>
      </c>
      <c r="QE1261" s="38" t="s">
        <v>25</v>
      </c>
      <c r="QF1261" s="2"/>
      <c r="QH1261" s="7"/>
      <c r="QI1261" s="40" t="s">
        <v>25</v>
      </c>
      <c r="QJ1261" s="40" t="s">
        <v>25</v>
      </c>
      <c r="QK1261" s="7"/>
      <c r="QN1261" s="1"/>
      <c r="QX1261" s="39"/>
      <c r="QY1261" s="39"/>
      <c r="RC1261" s="39"/>
      <c r="RD1261" s="39"/>
      <c r="VF1261" s="1"/>
      <c r="VT1261" s="1"/>
    </row>
    <row r="1262" spans="308:592" ht="15" thickBot="1" x14ac:dyDescent="0.35">
      <c r="KV1262" s="1"/>
      <c r="LQ1262" s="1"/>
      <c r="PF1262" s="1"/>
      <c r="PI1262" s="2" t="s">
        <v>46</v>
      </c>
      <c r="PQ1262" s="7" t="s">
        <v>47</v>
      </c>
      <c r="PT1262" s="1"/>
      <c r="PZ1262" s="1"/>
      <c r="QC1262" s="2" t="s">
        <v>46</v>
      </c>
      <c r="QK1262" s="7" t="s">
        <v>47</v>
      </c>
      <c r="QN1262" s="1"/>
      <c r="VF1262" s="1"/>
      <c r="VT1262" s="1"/>
    </row>
    <row r="1263" spans="308:592" x14ac:dyDescent="0.3">
      <c r="KV1263" s="1"/>
      <c r="LQ1263" s="1"/>
      <c r="PF1263" s="1"/>
      <c r="PI1263" s="4">
        <f t="array" ref="PI1263:PI1265">PL1272:PL1274-PL1268</f>
        <v>-5.55181532792548E-2</v>
      </c>
      <c r="PQ1263" s="8">
        <f t="array" ref="PQ1263:PQ1265">PQ1253:PQ1255+PR1253:PR1255</f>
        <v>6.37320484718224E-2</v>
      </c>
      <c r="PT1263" s="1"/>
      <c r="PZ1263" s="1"/>
      <c r="QC1263" s="4">
        <f t="array" ref="QC1263:QC1265">QF1272:QF1274-QF1268</f>
        <v>-6.5946692686280173E-2</v>
      </c>
      <c r="QK1263" s="8">
        <f t="array" ref="QK1263:QK1265">QK1253:QK1255+QL1253:QL1255</f>
        <v>-1.63790684992761E-2</v>
      </c>
      <c r="QN1263" s="1"/>
      <c r="VF1263" s="1"/>
      <c r="VT1263" s="1"/>
    </row>
    <row r="1264" spans="308:592" x14ac:dyDescent="0.3">
      <c r="KV1264" s="1"/>
      <c r="LQ1264" s="1"/>
      <c r="PF1264" s="1"/>
      <c r="PI1264" s="5">
        <v>0.6030997320171898</v>
      </c>
      <c r="PQ1264" s="9">
        <v>-4.3703633763302489E-2</v>
      </c>
      <c r="PT1264" s="1"/>
      <c r="PZ1264" s="1"/>
      <c r="QC1264" s="5">
        <v>0.59500699883956809</v>
      </c>
      <c r="QK1264" s="9">
        <v>1.0841079658173268E-2</v>
      </c>
      <c r="QN1264" s="1"/>
      <c r="VF1264" s="1"/>
      <c r="VT1264" s="1"/>
    </row>
    <row r="1265" spans="308:592" ht="15" thickBot="1" x14ac:dyDescent="0.35">
      <c r="KV1265" s="1"/>
      <c r="LQ1265" s="1"/>
      <c r="PF1265" s="1"/>
      <c r="PI1265" s="6">
        <v>-0.547581578737935</v>
      </c>
      <c r="PQ1265" s="10">
        <v>-5.4596319680780728E-2</v>
      </c>
      <c r="PT1265" s="1"/>
      <c r="PZ1265" s="1"/>
      <c r="QC1265" s="6">
        <v>-0.52906030615328836</v>
      </c>
      <c r="QK1265" s="10">
        <v>1.423403811405265E-2</v>
      </c>
      <c r="QN1265" s="1"/>
      <c r="VF1265" s="1"/>
      <c r="VT1265" s="1"/>
    </row>
    <row r="1266" spans="308:592" x14ac:dyDescent="0.3">
      <c r="KV1266" s="1"/>
      <c r="LQ1266" s="1"/>
      <c r="PF1266" s="1"/>
      <c r="PI1266" s="2"/>
      <c r="PJ1266" s="38" t="s">
        <v>35</v>
      </c>
      <c r="PK1266" s="38" t="s">
        <v>35</v>
      </c>
      <c r="PL1266" s="2"/>
      <c r="PN1266" s="7"/>
      <c r="PO1266" s="40" t="s">
        <v>35</v>
      </c>
      <c r="PP1266" s="40" t="s">
        <v>35</v>
      </c>
      <c r="PQ1266" s="7"/>
      <c r="PT1266" s="1"/>
      <c r="PZ1266" s="1"/>
      <c r="QC1266" s="2"/>
      <c r="QD1266" s="38" t="s">
        <v>35</v>
      </c>
      <c r="QE1266" s="38" t="s">
        <v>35</v>
      </c>
      <c r="QF1266" s="2"/>
      <c r="QH1266" s="7"/>
      <c r="QI1266" s="40" t="s">
        <v>35</v>
      </c>
      <c r="QJ1266" s="40" t="s">
        <v>35</v>
      </c>
      <c r="QK1266" s="7"/>
      <c r="QN1266" s="1"/>
      <c r="QX1266" s="39"/>
      <c r="QY1266" s="39"/>
      <c r="RC1266" s="39"/>
      <c r="RD1266" s="39"/>
      <c r="VF1266" s="1"/>
      <c r="VT1266" s="1"/>
    </row>
    <row r="1267" spans="308:592" ht="15" thickBot="1" x14ac:dyDescent="0.35">
      <c r="KV1267" s="1"/>
      <c r="LQ1267" s="1"/>
      <c r="PF1267" s="1"/>
      <c r="PI1267" s="38" t="s">
        <v>26</v>
      </c>
      <c r="PL1267" s="38" t="s">
        <v>48</v>
      </c>
      <c r="PN1267" s="7" t="s">
        <v>49</v>
      </c>
      <c r="PQ1267" s="7" t="s">
        <v>50</v>
      </c>
      <c r="PR1267" s="7" t="s">
        <v>51</v>
      </c>
      <c r="PT1267" s="1"/>
      <c r="PZ1267" s="1"/>
      <c r="QC1267" s="38" t="s">
        <v>26</v>
      </c>
      <c r="QF1267" s="38" t="s">
        <v>48</v>
      </c>
      <c r="QH1267" s="7" t="s">
        <v>49</v>
      </c>
      <c r="QK1267" s="7" t="s">
        <v>50</v>
      </c>
      <c r="QL1267" s="7" t="s">
        <v>51</v>
      </c>
      <c r="QN1267" s="1"/>
      <c r="QW1267" s="39"/>
      <c r="QZ1267" s="39"/>
      <c r="VF1267" s="1"/>
      <c r="VT1267" s="1"/>
    </row>
    <row r="1268" spans="308:592" ht="15" thickBot="1" x14ac:dyDescent="0.35">
      <c r="KV1268" s="1"/>
      <c r="LQ1268" s="1"/>
      <c r="PF1268" s="1"/>
      <c r="PI1268" s="38" t="s">
        <v>26</v>
      </c>
      <c r="PL1268" s="3">
        <f>AVERAGE(PL1272:PL1274)</f>
        <v>-3.3854761490485896</v>
      </c>
      <c r="PN1268" s="41">
        <f t="array" ref="PN1268">SUM(PQ1263:PQ1265*-1)</f>
        <v>3.4567904972260817E-2</v>
      </c>
      <c r="PQ1268" s="8">
        <f t="array" ref="PQ1268:PQ1270">PQ1263:PQ1265</f>
        <v>6.37320484718224E-2</v>
      </c>
      <c r="PR1268" s="8">
        <f t="array" ref="PR1268:PR1270">PN1268*(1/3)</f>
        <v>1.1522634990753605E-2</v>
      </c>
      <c r="PT1268" s="1"/>
      <c r="PZ1268" s="1"/>
      <c r="QC1268" s="38" t="s">
        <v>26</v>
      </c>
      <c r="QF1268" s="3">
        <f>AVERAGE(QF1272:QF1274)</f>
        <v>-3.3854675381241321</v>
      </c>
      <c r="QH1268" s="41">
        <f t="array" ref="QH1268">SUM(QK1263:QK1265*-1)</f>
        <v>-8.6960492729498181E-3</v>
      </c>
      <c r="QK1268" s="8">
        <f t="array" ref="QK1268:QK1270">QK1263:QK1265</f>
        <v>-1.63790684992761E-2</v>
      </c>
      <c r="QL1268" s="8">
        <f t="array" ref="QL1268:QL1270">QH1268*(1/3)</f>
        <v>-2.8986830909832726E-3</v>
      </c>
      <c r="QN1268" s="1"/>
      <c r="QW1268" s="39"/>
      <c r="VF1268" s="1"/>
      <c r="VT1268" s="1"/>
    </row>
    <row r="1269" spans="308:592" x14ac:dyDescent="0.3">
      <c r="KV1269" s="1"/>
      <c r="LQ1269" s="1"/>
      <c r="PF1269" s="1"/>
      <c r="PI1269" s="38" t="s">
        <v>26</v>
      </c>
      <c r="PL1269" s="38" t="s">
        <v>26</v>
      </c>
      <c r="PN1269" s="7"/>
      <c r="PQ1269" s="9">
        <v>-4.3703633763302489E-2</v>
      </c>
      <c r="PR1269" s="9">
        <v>1.1522634990753605E-2</v>
      </c>
      <c r="PT1269" s="1"/>
      <c r="PZ1269" s="1"/>
      <c r="QC1269" s="38" t="s">
        <v>26</v>
      </c>
      <c r="QF1269" s="38" t="s">
        <v>26</v>
      </c>
      <c r="QH1269" s="7"/>
      <c r="QK1269" s="9">
        <v>1.0841079658173268E-2</v>
      </c>
      <c r="QL1269" s="9">
        <v>-2.8986830909832726E-3</v>
      </c>
      <c r="QN1269" s="1"/>
      <c r="QW1269" s="39"/>
      <c r="QZ1269" s="39"/>
      <c r="VF1269" s="1"/>
      <c r="VT1269" s="1"/>
    </row>
    <row r="1270" spans="308:592" ht="15" thickBot="1" x14ac:dyDescent="0.35">
      <c r="KV1270" s="1"/>
      <c r="LQ1270" s="1"/>
      <c r="PF1270" s="1"/>
      <c r="PI1270" s="38" t="s">
        <v>26</v>
      </c>
      <c r="PL1270" s="38" t="s">
        <v>26</v>
      </c>
      <c r="PN1270" s="7"/>
      <c r="PQ1270" s="10">
        <v>-5.4596319680780728E-2</v>
      </c>
      <c r="PR1270" s="10">
        <v>1.1522634990753605E-2</v>
      </c>
      <c r="PT1270" s="1"/>
      <c r="PZ1270" s="1"/>
      <c r="QC1270" s="38" t="s">
        <v>26</v>
      </c>
      <c r="QF1270" s="38" t="s">
        <v>26</v>
      </c>
      <c r="QH1270" s="7"/>
      <c r="QK1270" s="10">
        <v>1.423403811405265E-2</v>
      </c>
      <c r="QL1270" s="10">
        <v>-2.8986830909832726E-3</v>
      </c>
      <c r="QN1270" s="1"/>
      <c r="QW1270" s="39"/>
      <c r="QZ1270" s="39"/>
      <c r="VF1270" s="1"/>
      <c r="VT1270" s="1"/>
    </row>
    <row r="1271" spans="308:592" ht="15" thickBot="1" x14ac:dyDescent="0.35">
      <c r="KV1271" s="1"/>
      <c r="LQ1271" s="1"/>
      <c r="PF1271" s="1"/>
      <c r="PI1271" s="2"/>
      <c r="PJ1271" s="38" t="s">
        <v>35</v>
      </c>
      <c r="PK1271" s="38" t="s">
        <v>35</v>
      </c>
      <c r="PL1271" s="2" t="s">
        <v>14</v>
      </c>
      <c r="PN1271" s="7" t="s">
        <v>15</v>
      </c>
      <c r="PO1271" s="40" t="s">
        <v>35</v>
      </c>
      <c r="PP1271" s="40" t="s">
        <v>35</v>
      </c>
      <c r="PQ1271" s="7"/>
      <c r="PT1271" s="1"/>
      <c r="PZ1271" s="1"/>
      <c r="QC1271" s="2"/>
      <c r="QD1271" s="38" t="s">
        <v>35</v>
      </c>
      <c r="QE1271" s="38" t="s">
        <v>35</v>
      </c>
      <c r="QF1271" s="2" t="s">
        <v>14</v>
      </c>
      <c r="QH1271" s="7" t="s">
        <v>15</v>
      </c>
      <c r="QI1271" s="40" t="s">
        <v>35</v>
      </c>
      <c r="QJ1271" s="40" t="s">
        <v>35</v>
      </c>
      <c r="QK1271" s="7"/>
      <c r="QN1271" s="1"/>
      <c r="QX1271" s="39"/>
      <c r="QY1271" s="39"/>
      <c r="RC1271" s="39"/>
      <c r="RD1271" s="39"/>
      <c r="VF1271" s="1"/>
      <c r="VT1271" s="1"/>
    </row>
    <row r="1272" spans="308:592" x14ac:dyDescent="0.3">
      <c r="KV1272" s="1"/>
      <c r="LQ1272" s="1"/>
      <c r="PF1272" s="1"/>
      <c r="PL1272" s="4">
        <f t="array" ref="PL1272:PL1274">PL1277:PL1279</f>
        <v>-3.4409943023278444</v>
      </c>
      <c r="PN1272" s="8">
        <f t="array" ref="PN1272:PN1274">PQ1268:PQ1270+PR1268:PR1270</f>
        <v>7.5254683462576008E-2</v>
      </c>
      <c r="PT1272" s="1"/>
      <c r="PZ1272" s="1"/>
      <c r="QF1272" s="4">
        <f t="array" ref="QF1272:QF1274">QF1277:QF1279</f>
        <v>-3.4514142308104123</v>
      </c>
      <c r="QH1272" s="8">
        <f t="array" ref="QH1272:QH1274">QK1268:QK1270+QL1268:QL1270</f>
        <v>-1.9277751590259372E-2</v>
      </c>
      <c r="QN1272" s="1"/>
      <c r="VF1272" s="1"/>
      <c r="VT1272" s="1"/>
    </row>
    <row r="1273" spans="308:592" ht="15" thickBot="1" x14ac:dyDescent="0.35">
      <c r="KV1273" s="1"/>
      <c r="LQ1273" s="1"/>
      <c r="PF1273" s="1"/>
      <c r="PH1273" t="s">
        <v>56</v>
      </c>
      <c r="PL1273" s="5">
        <v>-2.7823764170313998</v>
      </c>
      <c r="PN1273" s="9">
        <v>-3.2180998772548888E-2</v>
      </c>
      <c r="PT1273" s="1"/>
      <c r="PZ1273" s="1"/>
      <c r="QB1273" t="s">
        <v>56</v>
      </c>
      <c r="QF1273" s="5">
        <v>-2.7904605392845641</v>
      </c>
      <c r="QH1273" s="9">
        <v>7.9423965671899955E-3</v>
      </c>
      <c r="QN1273" s="1"/>
      <c r="VF1273" s="1"/>
      <c r="VT1273" s="1"/>
    </row>
    <row r="1274" spans="308:592" ht="15" thickBot="1" x14ac:dyDescent="0.35">
      <c r="KV1274" s="1"/>
      <c r="LQ1274" s="1"/>
      <c r="PF1274" s="1"/>
      <c r="PH1274" s="43">
        <v>1E-8</v>
      </c>
      <c r="PL1274" s="6">
        <v>-3.9330577277865246</v>
      </c>
      <c r="PN1274" s="10">
        <v>-4.307368469002712E-2</v>
      </c>
      <c r="PT1274" s="1"/>
      <c r="PZ1274" s="1"/>
      <c r="QB1274" s="43">
        <v>1E-8</v>
      </c>
      <c r="QF1274" s="6">
        <v>-3.9145278442774205</v>
      </c>
      <c r="QH1274" s="10">
        <v>1.1335355023069378E-2</v>
      </c>
      <c r="QN1274" s="1"/>
      <c r="VF1274" s="1"/>
      <c r="VT1274" s="1"/>
    </row>
    <row r="1275" spans="308:592" x14ac:dyDescent="0.3">
      <c r="KV1275" s="1"/>
      <c r="LQ1275" s="1"/>
      <c r="LR1275" s="1"/>
      <c r="LS1275" s="1"/>
      <c r="LT1275" s="1"/>
      <c r="LU1275" s="1"/>
      <c r="LV1275" s="1"/>
      <c r="LW1275" s="1"/>
      <c r="LX1275" s="1"/>
      <c r="LY1275" s="1"/>
      <c r="LZ1275" s="1"/>
      <c r="MA1275" s="1"/>
      <c r="MB1275" s="1"/>
      <c r="MC1275" s="1"/>
      <c r="MD1275" s="1"/>
      <c r="ME1275" s="1"/>
      <c r="MF1275" s="1"/>
      <c r="MG1275" s="1"/>
      <c r="MH1275" s="1"/>
      <c r="MI1275" s="1"/>
      <c r="MJ1275" s="1"/>
      <c r="MK1275" s="1"/>
      <c r="ML1275" s="1"/>
      <c r="MM1275" s="1"/>
      <c r="MN1275" s="1"/>
      <c r="MO1275" s="1"/>
      <c r="MP1275" s="1"/>
      <c r="MQ1275" s="1"/>
      <c r="MR1275" s="1"/>
      <c r="MS1275" s="1"/>
      <c r="MT1275" s="1"/>
      <c r="MU1275" s="1"/>
      <c r="MV1275" s="1"/>
      <c r="MW1275" s="1"/>
      <c r="MX1275" s="1"/>
      <c r="MY1275" s="1"/>
      <c r="MZ1275" s="1"/>
      <c r="NA1275" s="1"/>
      <c r="NB1275" s="1"/>
      <c r="NC1275" s="1"/>
      <c r="ND1275" s="1"/>
      <c r="NE1275" s="1"/>
      <c r="NF1275" s="1"/>
      <c r="NG1275" s="1"/>
      <c r="NH1275" s="1"/>
      <c r="NI1275" s="1"/>
      <c r="NJ1275" s="1"/>
      <c r="NK1275" s="1"/>
      <c r="NL1275" s="1"/>
      <c r="NM1275" s="1"/>
      <c r="NN1275" s="1"/>
      <c r="NO1275" s="1"/>
      <c r="NP1275" s="1"/>
      <c r="NQ1275" s="1"/>
      <c r="NR1275" s="1"/>
      <c r="NS1275" s="1"/>
      <c r="NT1275" s="1"/>
      <c r="NU1275" s="1"/>
      <c r="NV1275" s="1"/>
      <c r="NW1275" s="1"/>
      <c r="NX1275" s="1"/>
      <c r="NY1275" s="1"/>
      <c r="NZ1275" s="1"/>
      <c r="OA1275" s="1"/>
      <c r="OB1275" s="1"/>
      <c r="OC1275" s="1"/>
      <c r="OD1275" s="1"/>
      <c r="OE1275" s="1"/>
      <c r="OF1275" s="1"/>
      <c r="OG1275" s="1"/>
      <c r="OH1275" s="1"/>
      <c r="OI1275" s="1"/>
      <c r="OJ1275" s="1"/>
      <c r="OK1275" s="1"/>
      <c r="OL1275" s="1"/>
      <c r="OM1275" s="1"/>
      <c r="ON1275" s="1"/>
      <c r="OO1275" s="1"/>
      <c r="OP1275" s="1"/>
      <c r="OQ1275" s="1"/>
      <c r="OR1275" s="1"/>
      <c r="OS1275" s="1"/>
      <c r="OT1275" s="1"/>
      <c r="OU1275" s="1"/>
      <c r="OV1275" s="1"/>
      <c r="OW1275" s="1"/>
      <c r="OX1275" s="1"/>
      <c r="OY1275" s="1"/>
      <c r="OZ1275" s="1"/>
      <c r="PA1275" s="1"/>
      <c r="PB1275" s="1"/>
      <c r="PC1275" s="1"/>
      <c r="PD1275" s="1"/>
      <c r="PE1275" s="1"/>
      <c r="PF1275" s="1"/>
      <c r="PG1275" s="1"/>
      <c r="PH1275" s="1"/>
      <c r="PI1275" s="1"/>
      <c r="PJ1275" s="1"/>
      <c r="PK1275" s="1"/>
      <c r="PL1275" s="2"/>
      <c r="PM1275" s="1"/>
      <c r="PN1275" s="7"/>
      <c r="PO1275" s="1"/>
      <c r="PP1275" s="1"/>
      <c r="PQ1275" s="1"/>
      <c r="PR1275" s="1"/>
      <c r="PS1275" s="1"/>
      <c r="PT1275" s="1"/>
      <c r="PU1275" s="1"/>
      <c r="PV1275" s="1"/>
      <c r="PW1275" s="1"/>
      <c r="PX1275" s="1"/>
      <c r="PY1275" s="1"/>
      <c r="PZ1275" s="1"/>
      <c r="QA1275" s="1"/>
      <c r="QB1275" s="1"/>
      <c r="QC1275" s="1"/>
      <c r="QD1275" s="1"/>
      <c r="QE1275" s="1"/>
      <c r="QF1275" s="2"/>
      <c r="QG1275" s="1"/>
      <c r="QH1275" s="7"/>
      <c r="QI1275" s="1"/>
      <c r="QJ1275" s="1"/>
      <c r="QK1275" s="1"/>
      <c r="QL1275" s="1"/>
      <c r="QM1275" s="1"/>
      <c r="QN1275" s="1"/>
      <c r="QO1275" s="1"/>
      <c r="QP1275" s="1"/>
      <c r="QQ1275" s="1"/>
      <c r="QR1275" s="1"/>
      <c r="QS1275" s="1"/>
      <c r="QT1275" s="1"/>
      <c r="QU1275" s="1"/>
      <c r="QV1275" s="1"/>
      <c r="QW1275" s="1"/>
      <c r="QX1275" s="1"/>
      <c r="QY1275" s="1"/>
      <c r="QZ1275" s="1"/>
      <c r="RA1275" s="1"/>
      <c r="RB1275" s="1"/>
      <c r="RC1275" s="1"/>
      <c r="RD1275" s="1"/>
      <c r="RE1275" s="1"/>
      <c r="RF1275" s="1"/>
      <c r="RG1275" s="1"/>
      <c r="RH1275" s="1"/>
      <c r="RI1275" s="1"/>
      <c r="RJ1275" s="1"/>
      <c r="RK1275" s="1"/>
      <c r="RL1275" s="1"/>
      <c r="RM1275" s="1"/>
      <c r="RN1275" s="1"/>
      <c r="RO1275" s="1"/>
      <c r="RP1275" s="1"/>
      <c r="RQ1275" s="1"/>
      <c r="RR1275" s="1"/>
      <c r="RS1275" s="1"/>
      <c r="RT1275" s="1"/>
      <c r="RU1275" s="1"/>
      <c r="RV1275" s="1"/>
      <c r="RW1275" s="1"/>
      <c r="RX1275" s="1"/>
      <c r="RY1275" s="1"/>
      <c r="RZ1275" s="1"/>
      <c r="SA1275" s="1"/>
      <c r="SB1275" s="1"/>
      <c r="SC1275" s="1"/>
      <c r="SD1275" s="1"/>
      <c r="SE1275" s="1"/>
      <c r="SF1275" s="1"/>
      <c r="SG1275" s="1"/>
      <c r="SH1275" s="1"/>
      <c r="SI1275" s="1"/>
      <c r="SJ1275" s="1"/>
      <c r="SK1275" s="1"/>
      <c r="SL1275" s="1"/>
      <c r="SM1275" s="1"/>
      <c r="SN1275" s="1"/>
      <c r="SO1275" s="1"/>
      <c r="SP1275" s="1"/>
      <c r="SQ1275" s="1"/>
      <c r="SR1275" s="1"/>
      <c r="SS1275" s="1"/>
      <c r="ST1275" s="1"/>
      <c r="SU1275" s="1"/>
      <c r="SV1275" s="1"/>
      <c r="SW1275" s="1"/>
      <c r="SX1275" s="1"/>
      <c r="SY1275" s="1"/>
      <c r="SZ1275" s="1"/>
      <c r="TA1275" s="1"/>
      <c r="TB1275" s="1"/>
      <c r="TC1275" s="1"/>
      <c r="TD1275" s="1"/>
      <c r="TE1275" s="1"/>
      <c r="TF1275" s="1"/>
      <c r="TG1275" s="1"/>
      <c r="TH1275" s="1"/>
      <c r="TI1275" s="1"/>
      <c r="TJ1275" s="1"/>
      <c r="TK1275" s="1"/>
      <c r="TL1275" s="1"/>
      <c r="TM1275" s="1"/>
      <c r="TN1275" s="1"/>
      <c r="TO1275" s="1"/>
      <c r="TP1275" s="1"/>
      <c r="TQ1275" s="1"/>
      <c r="TR1275" s="1"/>
      <c r="TS1275" s="1"/>
      <c r="TT1275" s="1"/>
      <c r="TU1275" s="1"/>
      <c r="TV1275" s="1"/>
      <c r="TW1275" s="1"/>
      <c r="TX1275" s="1"/>
      <c r="TY1275" s="1"/>
      <c r="TZ1275" s="1"/>
      <c r="UA1275" s="1"/>
      <c r="UB1275" s="1"/>
      <c r="UC1275" s="1"/>
      <c r="UD1275" s="1"/>
      <c r="UE1275" s="1"/>
      <c r="UF1275" s="1"/>
      <c r="UG1275" s="1"/>
      <c r="UH1275" s="1"/>
      <c r="UI1275" s="1"/>
      <c r="UJ1275" s="1"/>
      <c r="UK1275" s="1"/>
      <c r="UL1275" s="1"/>
      <c r="UM1275" s="1"/>
      <c r="UN1275" s="1"/>
      <c r="UO1275" s="1"/>
      <c r="UP1275" s="1"/>
      <c r="UQ1275" s="1"/>
      <c r="UR1275" s="1"/>
      <c r="US1275" s="1"/>
      <c r="UT1275" s="1"/>
      <c r="UU1275" s="1"/>
      <c r="UV1275" s="1"/>
      <c r="UW1275" s="1"/>
      <c r="UX1275" s="1"/>
      <c r="UY1275" s="1"/>
      <c r="UZ1275" s="1"/>
      <c r="VA1275" s="1"/>
      <c r="VB1275" s="1"/>
      <c r="VC1275" s="1"/>
      <c r="VD1275" s="1"/>
      <c r="VE1275" s="1"/>
      <c r="VF1275" s="1"/>
      <c r="VT1275" s="1"/>
    </row>
    <row r="1276" spans="308:592" ht="15" customHeight="1" thickBot="1" x14ac:dyDescent="0.35">
      <c r="KV1276" s="1"/>
      <c r="LQ1276" s="1"/>
      <c r="LR1276" s="128" t="s">
        <v>57</v>
      </c>
      <c r="LS1276" s="128"/>
      <c r="LT1276" s="128"/>
      <c r="LU1276" s="128"/>
      <c r="LV1276" s="128"/>
      <c r="LW1276" s="128"/>
      <c r="LX1276" s="128"/>
      <c r="LY1276" s="128"/>
      <c r="LZ1276" s="128"/>
      <c r="MA1276" s="128"/>
      <c r="MB1276" s="128"/>
      <c r="MC1276" s="128"/>
      <c r="MD1276" s="128"/>
      <c r="ME1276" s="128"/>
      <c r="MF1276" s="128"/>
      <c r="MG1276" s="1"/>
      <c r="PF1276" s="1"/>
      <c r="PL1276" s="2" t="s">
        <v>52</v>
      </c>
      <c r="PN1276" s="7" t="s">
        <v>53</v>
      </c>
      <c r="PO1276" s="1"/>
      <c r="PZ1276" s="1"/>
      <c r="QF1276" s="2" t="s">
        <v>54</v>
      </c>
      <c r="QH1276" s="7" t="s">
        <v>55</v>
      </c>
      <c r="QI1276" s="1"/>
      <c r="VF1276" s="1"/>
      <c r="VT1276" s="1"/>
    </row>
    <row r="1277" spans="308:592" ht="14.4" customHeight="1" x14ac:dyDescent="0.3">
      <c r="KV1277" s="1"/>
      <c r="LQ1277" s="1"/>
      <c r="LR1277" s="128"/>
      <c r="LS1277" s="128"/>
      <c r="LT1277" s="128"/>
      <c r="LU1277" s="128"/>
      <c r="LV1277" s="128"/>
      <c r="LW1277" s="128"/>
      <c r="LX1277" s="128"/>
      <c r="LY1277" s="128"/>
      <c r="LZ1277" s="128"/>
      <c r="MA1277" s="128"/>
      <c r="MB1277" s="128"/>
      <c r="MC1277" s="128"/>
      <c r="MD1277" s="128"/>
      <c r="ME1277" s="128"/>
      <c r="MF1277" s="128"/>
      <c r="MG1277" s="1"/>
      <c r="PF1277" s="1"/>
      <c r="PL1277" s="4">
        <f t="array" ref="PL1277:PL1279">PL1288:PL1290+PI1281:PI1283</f>
        <v>-3.4409943023278444</v>
      </c>
      <c r="PN1277" s="8">
        <f t="array" ref="PN1277:PN1279">PN1272:PN1274</f>
        <v>7.5254683462576008E-2</v>
      </c>
      <c r="PO1277" s="1"/>
      <c r="PZ1277" s="1"/>
      <c r="QF1277" s="4">
        <f t="array" ref="QF1277:QF1279">QF1288:QF1290+QC1281:QC1283</f>
        <v>-3.4514142308104123</v>
      </c>
      <c r="QH1277" s="8">
        <f t="array" ref="QH1277:QH1279">QH1272:QH1274</f>
        <v>-1.9277751590259372E-2</v>
      </c>
      <c r="QI1277" s="1"/>
      <c r="VF1277" s="1"/>
      <c r="VT1277" s="1"/>
    </row>
    <row r="1278" spans="308:592" ht="14.4" customHeight="1" x14ac:dyDescent="0.3">
      <c r="KV1278" s="1"/>
      <c r="LQ1278" s="1"/>
      <c r="LR1278" s="128"/>
      <c r="LS1278" s="128"/>
      <c r="LT1278" s="128"/>
      <c r="LU1278" s="128"/>
      <c r="LV1278" s="128"/>
      <c r="LW1278" s="128"/>
      <c r="LX1278" s="128"/>
      <c r="LY1278" s="128"/>
      <c r="LZ1278" s="128"/>
      <c r="MA1278" s="128"/>
      <c r="MB1278" s="128"/>
      <c r="MC1278" s="128"/>
      <c r="MD1278" s="128"/>
      <c r="ME1278" s="128"/>
      <c r="MF1278" s="128"/>
      <c r="MG1278" s="1"/>
      <c r="PF1278" s="1"/>
      <c r="PL1278" s="5">
        <v>-2.7823764170313998</v>
      </c>
      <c r="PN1278" s="9">
        <v>-3.2180998772548888E-2</v>
      </c>
      <c r="PO1278" s="1"/>
      <c r="PZ1278" s="1"/>
      <c r="QF1278" s="5">
        <v>-2.7904605392845641</v>
      </c>
      <c r="QH1278" s="9">
        <v>7.9423965671899955E-3</v>
      </c>
      <c r="QI1278" s="1"/>
      <c r="VF1278" s="1"/>
      <c r="VT1278" s="1"/>
    </row>
    <row r="1279" spans="308:592" ht="15" thickBot="1" x14ac:dyDescent="0.35">
      <c r="KV1279" s="1"/>
      <c r="LQ1279" s="1"/>
      <c r="LR1279" s="1"/>
      <c r="LS1279" s="1"/>
      <c r="LT1279" s="1"/>
      <c r="LU1279" s="1"/>
      <c r="LV1279" s="1"/>
      <c r="LW1279" s="1"/>
      <c r="LX1279" s="1"/>
      <c r="LY1279" s="1"/>
      <c r="LZ1279" s="1"/>
      <c r="MA1279" s="1"/>
      <c r="MB1279" s="1"/>
      <c r="MC1279" s="1"/>
      <c r="MD1279" s="1"/>
      <c r="ME1279" s="1"/>
      <c r="MF1279" s="1"/>
      <c r="MG1279" s="1"/>
      <c r="PF1279" s="1"/>
      <c r="PL1279" s="6">
        <v>-3.9330577277865246</v>
      </c>
      <c r="PN1279" s="10">
        <v>-4.307368469002712E-2</v>
      </c>
      <c r="PO1279" s="1"/>
      <c r="PZ1279" s="1"/>
      <c r="QF1279" s="6">
        <v>-3.9145278442774205</v>
      </c>
      <c r="QH1279" s="10">
        <v>1.1335355023069378E-2</v>
      </c>
      <c r="QI1279" s="1"/>
      <c r="VF1279" s="1"/>
      <c r="VT1279" s="1"/>
    </row>
    <row r="1280" spans="308:592" ht="15" thickBot="1" x14ac:dyDescent="0.35">
      <c r="KV1280" s="1"/>
      <c r="KW1280" s="34"/>
      <c r="KX1280" s="34"/>
      <c r="KY1280" s="34"/>
      <c r="KZ1280" s="34"/>
      <c r="LA1280" s="34"/>
      <c r="LB1280" s="34"/>
      <c r="LC1280" s="34"/>
      <c r="LD1280" s="34"/>
      <c r="LE1280" s="34"/>
      <c r="LF1280" s="34"/>
      <c r="LG1280" s="34"/>
      <c r="LH1280" s="34"/>
      <c r="LI1280" s="34"/>
      <c r="LJ1280" s="34"/>
      <c r="LK1280" s="34"/>
      <c r="LL1280" s="34"/>
      <c r="LM1280" s="34"/>
      <c r="LN1280" s="34"/>
      <c r="LO1280" s="34"/>
      <c r="LP1280" s="34"/>
      <c r="LQ1280" s="34"/>
      <c r="LR1280" s="34"/>
      <c r="LS1280" s="34"/>
      <c r="LT1280" s="34"/>
      <c r="LU1280" s="34"/>
      <c r="LV1280" s="34"/>
      <c r="LW1280" s="34"/>
      <c r="LX1280" s="34"/>
      <c r="LY1280" s="34"/>
      <c r="LZ1280" s="34"/>
      <c r="MA1280" s="34"/>
      <c r="MB1280" s="34"/>
      <c r="MC1280" s="34"/>
      <c r="MD1280" s="34"/>
      <c r="ME1280" s="34"/>
      <c r="MF1280" s="34"/>
      <c r="MG1280" s="34"/>
      <c r="MH1280" s="34"/>
      <c r="MI1280" s="34"/>
      <c r="MJ1280" s="34"/>
      <c r="MK1280" s="34"/>
      <c r="ML1280" s="34"/>
      <c r="MM1280" s="34"/>
      <c r="MN1280" s="34"/>
      <c r="MO1280" s="34"/>
      <c r="MP1280" s="34"/>
      <c r="MQ1280" s="34"/>
      <c r="MR1280" s="34"/>
      <c r="MS1280" s="34"/>
      <c r="MT1280" s="34"/>
      <c r="MU1280" s="34"/>
      <c r="MV1280" s="34"/>
      <c r="MW1280" s="34"/>
      <c r="MX1280" s="34"/>
      <c r="MY1280" s="34"/>
      <c r="MZ1280" s="34"/>
      <c r="NA1280" s="34"/>
      <c r="NB1280" s="34"/>
      <c r="NC1280" s="34"/>
      <c r="ND1280" s="34"/>
      <c r="NE1280" s="34"/>
      <c r="NF1280" s="34"/>
      <c r="NG1280" s="34"/>
      <c r="NH1280" s="34"/>
      <c r="NI1280" s="34"/>
      <c r="NJ1280" s="34"/>
      <c r="NK1280" s="34"/>
      <c r="NL1280" s="34"/>
      <c r="NM1280" s="34"/>
      <c r="NN1280" s="34"/>
      <c r="NO1280" s="34"/>
      <c r="NP1280" s="34"/>
      <c r="NQ1280" s="34"/>
      <c r="NR1280" s="34"/>
      <c r="NS1280" s="34"/>
      <c r="NT1280" s="34"/>
      <c r="NU1280" s="34"/>
      <c r="NV1280" s="34"/>
      <c r="NW1280" s="34"/>
      <c r="NX1280" s="34"/>
      <c r="NY1280" s="34"/>
      <c r="NZ1280" s="34"/>
      <c r="OA1280" s="34"/>
      <c r="OB1280" s="34"/>
      <c r="OC1280" s="34"/>
      <c r="OD1280" s="34"/>
      <c r="OE1280" s="34"/>
      <c r="OF1280" s="34"/>
      <c r="OG1280" s="34"/>
      <c r="OH1280" s="34"/>
      <c r="OI1280" s="34"/>
      <c r="OJ1280" s="34"/>
      <c r="OK1280" s="34"/>
      <c r="OL1280" s="34"/>
      <c r="OM1280" s="34"/>
      <c r="ON1280" s="34"/>
      <c r="OO1280" s="34"/>
      <c r="OP1280" s="34"/>
      <c r="OQ1280" s="34"/>
      <c r="OR1280" s="34"/>
      <c r="OS1280" s="34"/>
      <c r="OT1280" s="34"/>
      <c r="OU1280" s="34"/>
      <c r="OV1280" s="34"/>
      <c r="OW1280" s="34"/>
      <c r="OX1280" s="34"/>
      <c r="OY1280" s="34"/>
      <c r="OZ1280" s="34"/>
      <c r="PA1280" s="34"/>
      <c r="PB1280" s="34"/>
      <c r="PC1280" s="34"/>
      <c r="PD1280" s="34"/>
      <c r="PE1280" s="34"/>
      <c r="PF1280" s="2"/>
      <c r="PG1280" s="2"/>
      <c r="PH1280" s="2"/>
      <c r="PI1280" s="2" t="s">
        <v>77</v>
      </c>
      <c r="PJ1280" s="2"/>
      <c r="PK1280" s="2"/>
      <c r="PL1280" s="2"/>
      <c r="PN1280" s="7"/>
      <c r="PO1280" s="1"/>
      <c r="PT1280" s="36"/>
      <c r="PU1280" s="36"/>
      <c r="PV1280" s="36"/>
      <c r="PW1280" s="36"/>
      <c r="PX1280" s="36"/>
      <c r="PY1280" s="36"/>
      <c r="PZ1280" s="2"/>
      <c r="QA1280" s="2"/>
      <c r="QB1280" s="2"/>
      <c r="QC1280" s="2" t="s">
        <v>78</v>
      </c>
      <c r="QD1280" s="2"/>
      <c r="QE1280" s="2"/>
      <c r="QF1280" s="2"/>
      <c r="QH1280" s="7"/>
      <c r="QI1280" s="1"/>
      <c r="VF1280" s="1"/>
      <c r="VT1280" s="1"/>
    </row>
    <row r="1281" spans="308:592" x14ac:dyDescent="0.3">
      <c r="KV1281" s="1"/>
      <c r="KW1281" s="34"/>
      <c r="LQ1281" s="1"/>
      <c r="PF1281" s="1"/>
      <c r="PI1281" s="4">
        <f t="array" ref="PI1281:PI1283">PI1681:PI1683</f>
        <v>-1.0377990899875558</v>
      </c>
      <c r="PL1281" s="2"/>
      <c r="PN1281" s="7"/>
      <c r="PO1281" s="1"/>
      <c r="PT1281" s="36"/>
      <c r="PZ1281" s="1"/>
      <c r="QC1281" s="4">
        <f t="array" ref="QC1281:QC1283">QC1681:QC1683</f>
        <v>-1.048232498508016</v>
      </c>
      <c r="QF1281" s="2"/>
      <c r="QH1281" s="7"/>
      <c r="QI1281" s="1"/>
      <c r="VF1281" s="1"/>
      <c r="VT1281" s="1"/>
    </row>
    <row r="1282" spans="308:592" x14ac:dyDescent="0.3">
      <c r="KV1282" s="1"/>
      <c r="KW1282" s="34"/>
      <c r="LQ1282" s="1"/>
      <c r="PF1282" s="1"/>
      <c r="PI1282" s="5">
        <v>-0.84472256348544073</v>
      </c>
      <c r="PL1282" s="2"/>
      <c r="PN1282" s="7"/>
      <c r="PO1282" s="1"/>
      <c r="PT1282" s="36"/>
      <c r="PZ1282" s="1"/>
      <c r="QC1282" s="5">
        <v>-0.85282166285360428</v>
      </c>
      <c r="QF1282" s="2"/>
      <c r="QH1282" s="7"/>
      <c r="QI1282" s="1"/>
      <c r="VF1282" s="1"/>
      <c r="VT1282" s="1"/>
    </row>
    <row r="1283" spans="308:592" ht="15" thickBot="1" x14ac:dyDescent="0.35">
      <c r="KV1283" s="1"/>
      <c r="KW1283" s="34"/>
      <c r="LQ1283" s="1"/>
      <c r="PF1283" s="1"/>
      <c r="PI1283" s="6">
        <v>-0.96739341396658718</v>
      </c>
      <c r="PL1283" s="2"/>
      <c r="PN1283" s="7"/>
      <c r="PO1283" s="1"/>
      <c r="PT1283" s="36"/>
      <c r="PZ1283" s="1"/>
      <c r="QC1283" s="6">
        <v>-0.94886090607796325</v>
      </c>
      <c r="QF1283" s="2"/>
      <c r="QH1283" s="7"/>
      <c r="QI1283" s="1"/>
      <c r="VF1283" s="1"/>
      <c r="VT1283" s="1"/>
    </row>
    <row r="1284" spans="308:592" x14ac:dyDescent="0.3">
      <c r="KV1284" s="1"/>
      <c r="KW1284" s="34"/>
      <c r="LQ1284" s="1"/>
      <c r="PF1284" s="1"/>
      <c r="PL1284" s="2"/>
      <c r="PN1284" s="7"/>
      <c r="PO1284" s="1"/>
      <c r="PT1284" s="36"/>
      <c r="PZ1284" s="1"/>
      <c r="QF1284" s="2"/>
      <c r="QH1284" s="7"/>
      <c r="QI1284" s="1"/>
      <c r="VF1284" s="1"/>
      <c r="VT1284" s="1"/>
    </row>
    <row r="1285" spans="308:592" ht="15" thickBot="1" x14ac:dyDescent="0.35">
      <c r="KV1285" s="1"/>
      <c r="KW1285" s="34"/>
      <c r="KY1285" s="35"/>
      <c r="KZ1285" s="35"/>
      <c r="LA1285" s="35"/>
      <c r="LB1285" s="35"/>
      <c r="LC1285" s="35"/>
      <c r="LD1285" s="35"/>
      <c r="LE1285" s="35"/>
      <c r="LF1285" s="35"/>
      <c r="LG1285" s="35"/>
      <c r="LH1285" s="35"/>
      <c r="LI1285" s="35"/>
      <c r="LJ1285" s="35"/>
      <c r="LK1285" s="35"/>
      <c r="LL1285" s="35"/>
      <c r="LM1285" s="35"/>
      <c r="LN1285" s="35"/>
      <c r="LO1285" s="35"/>
      <c r="LP1285" s="35"/>
      <c r="LQ1285" s="35"/>
      <c r="LR1285" s="35"/>
      <c r="LS1285" s="35"/>
      <c r="LT1285" s="35"/>
      <c r="LU1285" s="35"/>
      <c r="LV1285" s="35"/>
      <c r="LW1285" s="35"/>
      <c r="LX1285" s="35"/>
      <c r="LY1285" s="35"/>
      <c r="LZ1285" s="35"/>
      <c r="MA1285" s="35"/>
      <c r="MB1285" s="35"/>
      <c r="MC1285" s="35"/>
      <c r="MD1285" s="35"/>
      <c r="ME1285" s="35"/>
      <c r="MF1285" s="35"/>
      <c r="MG1285" s="35"/>
      <c r="MH1285" s="35"/>
      <c r="MI1285" s="35"/>
      <c r="MJ1285" s="35"/>
      <c r="MK1285" s="35"/>
      <c r="ML1285" s="35"/>
      <c r="MM1285" s="35"/>
      <c r="MN1285" s="35"/>
      <c r="MO1285" s="35"/>
      <c r="MP1285" s="35"/>
      <c r="MQ1285" s="35"/>
      <c r="MR1285" s="35"/>
      <c r="MS1285" s="35"/>
      <c r="MT1285" s="35"/>
      <c r="MU1285" s="35"/>
      <c r="MV1285" s="35"/>
      <c r="MW1285" s="35"/>
      <c r="MX1285" s="35"/>
      <c r="MY1285" s="35"/>
      <c r="MZ1285" s="35"/>
      <c r="NA1285" s="35"/>
      <c r="NB1285" s="35"/>
      <c r="NC1285" s="35"/>
      <c r="ND1285" s="35"/>
      <c r="NE1285" s="35"/>
      <c r="NF1285" s="35"/>
      <c r="NG1285" s="35"/>
      <c r="NH1285" s="35"/>
      <c r="NI1285" s="35"/>
      <c r="NJ1285" s="35"/>
      <c r="NK1285" s="35"/>
      <c r="NL1285" s="35"/>
      <c r="NM1285" s="35"/>
      <c r="NN1285" s="35"/>
      <c r="NO1285" s="35"/>
      <c r="NP1285" s="35"/>
      <c r="NQ1285" s="35"/>
      <c r="NR1285" s="35"/>
      <c r="NS1285" s="35"/>
      <c r="NT1285" s="35"/>
      <c r="NU1285" s="35"/>
      <c r="NV1285" s="35"/>
      <c r="NW1285" s="35"/>
      <c r="NX1285" s="35"/>
      <c r="NY1285" s="35"/>
      <c r="NZ1285" s="35"/>
      <c r="OA1285" s="35"/>
      <c r="OB1285" s="35"/>
      <c r="OC1285" s="35"/>
      <c r="OD1285" s="35"/>
      <c r="OE1285" s="35"/>
      <c r="OF1285" s="35"/>
      <c r="OG1285" s="35"/>
      <c r="OH1285" s="35"/>
      <c r="OI1285" s="35"/>
      <c r="OJ1285" s="35"/>
      <c r="OK1285" s="35"/>
      <c r="OL1285" s="35"/>
      <c r="OM1285" s="35"/>
      <c r="ON1285" s="35"/>
      <c r="OO1285" s="35"/>
      <c r="OP1285" s="35"/>
      <c r="OQ1285" s="35"/>
      <c r="OR1285" s="35"/>
      <c r="OS1285" s="35"/>
      <c r="OT1285" s="35"/>
      <c r="OU1285" s="35"/>
      <c r="OV1285" s="35"/>
      <c r="OW1285" s="35"/>
      <c r="OX1285" s="35"/>
      <c r="OY1285" s="35"/>
      <c r="OZ1285" s="35"/>
      <c r="PA1285" s="35"/>
      <c r="PB1285" s="35"/>
      <c r="PC1285" s="35"/>
      <c r="PD1285" s="35"/>
      <c r="PE1285" s="35"/>
      <c r="PF1285" s="7"/>
      <c r="PG1285" s="7"/>
      <c r="PH1285" s="7"/>
      <c r="PI1285" s="7" t="s">
        <v>79</v>
      </c>
      <c r="PJ1285" s="7"/>
      <c r="PK1285" s="7"/>
      <c r="PL1285" s="2"/>
      <c r="PM1285" s="7"/>
      <c r="PN1285" s="7"/>
      <c r="PO1285" s="1"/>
      <c r="PT1285" s="36"/>
      <c r="PV1285" s="37"/>
      <c r="PW1285" s="37"/>
      <c r="PX1285" s="37"/>
      <c r="PY1285" s="37"/>
      <c r="PZ1285" s="7"/>
      <c r="QA1285" s="7"/>
      <c r="QB1285" s="7"/>
      <c r="QC1285" s="7" t="s">
        <v>80</v>
      </c>
      <c r="QD1285" s="7"/>
      <c r="QE1285" s="7"/>
      <c r="QF1285" s="2"/>
      <c r="QG1285" s="7"/>
      <c r="QH1285" s="7"/>
      <c r="QI1285" s="1"/>
      <c r="VF1285" s="1"/>
      <c r="VT1285" s="1"/>
    </row>
    <row r="1286" spans="308:592" x14ac:dyDescent="0.3">
      <c r="KV1286" s="1"/>
      <c r="KW1286" s="34"/>
      <c r="KY1286" s="35"/>
      <c r="LQ1286" s="1"/>
      <c r="PF1286" s="1"/>
      <c r="PI1286" s="8">
        <f t="array" ref="PI1286:PI1288">PN1277:PN1279</f>
        <v>7.5254683462576008E-2</v>
      </c>
      <c r="PL1286" s="2"/>
      <c r="PN1286" s="7"/>
      <c r="PO1286" s="1"/>
      <c r="PT1286" s="36"/>
      <c r="PV1286" s="37"/>
      <c r="PZ1286" s="1"/>
      <c r="QC1286" s="8">
        <f t="array" ref="QC1286:QC1288">QH1277:QH1279</f>
        <v>-1.9277751590259372E-2</v>
      </c>
      <c r="QF1286" s="2"/>
      <c r="QH1286" s="7"/>
      <c r="QI1286" s="1"/>
      <c r="VF1286" s="1"/>
      <c r="VT1286" s="1"/>
    </row>
    <row r="1287" spans="308:592" ht="15" thickBot="1" x14ac:dyDescent="0.35">
      <c r="KV1287" s="1"/>
      <c r="KW1287" s="34"/>
      <c r="KY1287" s="35"/>
      <c r="LQ1287" s="1"/>
      <c r="PF1287" s="1"/>
      <c r="PI1287" s="9">
        <v>-3.2180998772548888E-2</v>
      </c>
      <c r="PL1287" s="2" t="s">
        <v>58</v>
      </c>
      <c r="PN1287" s="7" t="s">
        <v>59</v>
      </c>
      <c r="PO1287" s="1"/>
      <c r="PT1287" s="36"/>
      <c r="PV1287" s="37"/>
      <c r="PZ1287" s="1"/>
      <c r="QC1287" s="9">
        <v>7.9423965671899955E-3</v>
      </c>
      <c r="QF1287" s="2" t="s">
        <v>60</v>
      </c>
      <c r="QH1287" s="7" t="s">
        <v>61</v>
      </c>
      <c r="QI1287" s="1"/>
      <c r="VF1287" s="1"/>
      <c r="VT1287" s="1"/>
    </row>
    <row r="1288" spans="308:592" ht="15" thickBot="1" x14ac:dyDescent="0.35">
      <c r="KV1288" s="1"/>
      <c r="KW1288" s="34"/>
      <c r="KY1288" s="35"/>
      <c r="LQ1288" s="1"/>
      <c r="PF1288" s="1"/>
      <c r="PI1288" s="10">
        <v>-4.307368469002712E-2</v>
      </c>
      <c r="PL1288" s="4">
        <f t="array" ref="PL1288:PL1290">PL1316:PL1318</f>
        <v>-2.4031952123402887</v>
      </c>
      <c r="PN1288" s="8">
        <f t="array" ref="PN1288:PN1290">PN1277:PN1279</f>
        <v>7.5254683462576008E-2</v>
      </c>
      <c r="PO1288" s="1"/>
      <c r="PT1288" s="36"/>
      <c r="PV1288" s="37"/>
      <c r="PZ1288" s="1"/>
      <c r="QC1288" s="10">
        <v>1.1335355023069378E-2</v>
      </c>
      <c r="QF1288" s="4">
        <f t="array" ref="QF1288:QF1290">QF1316:QF1318</f>
        <v>-2.4031817323023961</v>
      </c>
      <c r="QH1288" s="8">
        <f t="array" ref="QH1288:QH1290">QH1277:QH1279</f>
        <v>-1.9277751590259372E-2</v>
      </c>
      <c r="QI1288" s="1"/>
      <c r="VF1288" s="1"/>
      <c r="VT1288" s="1"/>
    </row>
    <row r="1289" spans="308:592" x14ac:dyDescent="0.3">
      <c r="KV1289" s="1"/>
      <c r="KW1289" s="34"/>
      <c r="KY1289" s="35"/>
      <c r="LQ1289" s="1"/>
      <c r="PF1289" s="1"/>
      <c r="PL1289" s="5">
        <v>-1.9376538535459589</v>
      </c>
      <c r="PN1289" s="9">
        <v>-3.2180998772548888E-2</v>
      </c>
      <c r="PO1289" s="1"/>
      <c r="PT1289" s="36"/>
      <c r="PV1289" s="37"/>
      <c r="PZ1289" s="1"/>
      <c r="QF1289" s="5">
        <v>-1.9376388764309596</v>
      </c>
      <c r="QH1289" s="9">
        <v>7.9423965671899955E-3</v>
      </c>
      <c r="QI1289" s="1"/>
      <c r="VF1289" s="1"/>
      <c r="VT1289" s="1"/>
    </row>
    <row r="1290" spans="308:592" ht="15" thickBot="1" x14ac:dyDescent="0.35">
      <c r="KV1290" s="1"/>
      <c r="KW1290" s="34"/>
      <c r="KY1290" s="35"/>
      <c r="LQ1290" s="1"/>
      <c r="PF1290" s="1"/>
      <c r="PL1290" s="6">
        <v>-2.9656643138199374</v>
      </c>
      <c r="PN1290" s="10">
        <v>-4.307368469002712E-2</v>
      </c>
      <c r="PO1290" s="1"/>
      <c r="PT1290" s="36"/>
      <c r="PV1290" s="37"/>
      <c r="PZ1290" s="1"/>
      <c r="QF1290" s="6">
        <v>-2.9656669381994574</v>
      </c>
      <c r="QH1290" s="10">
        <v>1.1335355023069378E-2</v>
      </c>
      <c r="QI1290" s="1"/>
      <c r="VF1290" s="1"/>
      <c r="VT1290" s="1"/>
    </row>
    <row r="1291" spans="308:592" x14ac:dyDescent="0.3">
      <c r="KV1291" s="1"/>
      <c r="KW1291" s="34"/>
      <c r="KY1291" s="35"/>
      <c r="LQ1291" s="1"/>
      <c r="LR1291" s="1"/>
      <c r="LS1291" s="1"/>
      <c r="LT1291" s="1"/>
      <c r="LU1291" s="1"/>
      <c r="LV1291" s="1"/>
      <c r="LW1291" s="1"/>
      <c r="LX1291" s="1"/>
      <c r="LY1291" s="1"/>
      <c r="LZ1291" s="1"/>
      <c r="MA1291" s="1"/>
      <c r="MB1291" s="1"/>
      <c r="MC1291" s="1"/>
      <c r="MD1291" s="1"/>
      <c r="ME1291" s="1"/>
      <c r="MF1291" s="1"/>
      <c r="MG1291" s="1"/>
      <c r="MH1291" s="1"/>
      <c r="MI1291" s="1"/>
      <c r="MJ1291" s="1"/>
      <c r="MK1291" s="1"/>
      <c r="ML1291" s="1"/>
      <c r="MM1291" s="1"/>
      <c r="MN1291" s="1"/>
      <c r="MO1291" s="1"/>
      <c r="MP1291" s="1"/>
      <c r="MQ1291" s="1"/>
      <c r="MR1291" s="1"/>
      <c r="MS1291" s="1"/>
      <c r="MT1291" s="1"/>
      <c r="MU1291" s="1"/>
      <c r="MV1291" s="1"/>
      <c r="MW1291" s="1"/>
      <c r="MX1291" s="1"/>
      <c r="MY1291" s="1"/>
      <c r="MZ1291" s="1"/>
      <c r="NA1291" s="1"/>
      <c r="NB1291" s="1"/>
      <c r="NC1291" s="1"/>
      <c r="ND1291" s="1"/>
      <c r="NE1291" s="1"/>
      <c r="NF1291" s="1"/>
      <c r="NG1291" s="1"/>
      <c r="NH1291" s="1"/>
      <c r="NI1291" s="1"/>
      <c r="NJ1291" s="1"/>
      <c r="NK1291" s="1"/>
      <c r="NL1291" s="1"/>
      <c r="NM1291" s="1"/>
      <c r="NN1291" s="1"/>
      <c r="NO1291" s="1"/>
      <c r="NP1291" s="1"/>
      <c r="NQ1291" s="1"/>
      <c r="NR1291" s="1"/>
      <c r="NS1291" s="1"/>
      <c r="NT1291" s="1"/>
      <c r="NU1291" s="1"/>
      <c r="NV1291" s="1"/>
      <c r="NW1291" s="1"/>
      <c r="NX1291" s="1"/>
      <c r="NY1291" s="1"/>
      <c r="NZ1291" s="1"/>
      <c r="OA1291" s="1"/>
      <c r="OB1291" s="1"/>
      <c r="OC1291" s="1"/>
      <c r="OD1291" s="1"/>
      <c r="OE1291" s="1"/>
      <c r="OF1291" s="1"/>
      <c r="OG1291" s="1"/>
      <c r="OH1291" s="1"/>
      <c r="OI1291" s="1"/>
      <c r="OJ1291" s="1"/>
      <c r="OK1291" s="1"/>
      <c r="OL1291" s="1"/>
      <c r="OM1291" s="1"/>
      <c r="ON1291" s="1"/>
      <c r="OO1291" s="1"/>
      <c r="OP1291" s="1"/>
      <c r="OQ1291" s="1"/>
      <c r="OR1291" s="1"/>
      <c r="OS1291" s="1"/>
      <c r="OT1291" s="1"/>
      <c r="OU1291" s="1"/>
      <c r="OV1291" s="1"/>
      <c r="OW1291" s="1"/>
      <c r="OX1291" s="1"/>
      <c r="OY1291" s="1"/>
      <c r="OZ1291" s="1"/>
      <c r="PA1291" s="1"/>
      <c r="PB1291" s="1"/>
      <c r="PC1291" s="1"/>
      <c r="PD1291" s="1"/>
      <c r="PE1291" s="1"/>
      <c r="PF1291" s="1"/>
      <c r="PG1291" s="1"/>
      <c r="PH1291" s="1"/>
      <c r="PI1291" s="1"/>
      <c r="PJ1291" s="1"/>
      <c r="PK1291" s="1"/>
      <c r="PL1291" s="2"/>
      <c r="PM1291" s="1"/>
      <c r="PN1291" s="7"/>
      <c r="PO1291" s="1"/>
      <c r="PP1291" s="1"/>
      <c r="PQ1291" s="1"/>
      <c r="PR1291" s="1"/>
      <c r="PS1291" s="1"/>
      <c r="PT1291" s="36"/>
      <c r="PU1291" s="1"/>
      <c r="PV1291" s="37"/>
      <c r="PW1291" s="1"/>
      <c r="PX1291" s="1"/>
      <c r="PY1291" s="1"/>
      <c r="PZ1291" s="1"/>
      <c r="QA1291" s="1"/>
      <c r="QB1291" s="1"/>
      <c r="QC1291" s="1"/>
      <c r="QD1291" s="1"/>
      <c r="QE1291" s="1"/>
      <c r="QF1291" s="2"/>
      <c r="QG1291" s="1"/>
      <c r="QH1291" s="7"/>
      <c r="QI1291" s="1"/>
      <c r="QJ1291" s="1"/>
      <c r="QK1291" s="1"/>
      <c r="QL1291" s="1"/>
      <c r="QM1291" s="1"/>
      <c r="QN1291" s="1"/>
      <c r="QO1291" s="1"/>
      <c r="QP1291" s="1"/>
      <c r="QQ1291" s="1"/>
      <c r="QR1291" s="1"/>
      <c r="QS1291" s="1"/>
      <c r="QT1291" s="1"/>
      <c r="QU1291" s="1"/>
      <c r="QV1291" s="1"/>
      <c r="QW1291" s="1"/>
      <c r="QX1291" s="1"/>
      <c r="QY1291" s="1"/>
      <c r="QZ1291" s="1"/>
      <c r="RA1291" s="1"/>
      <c r="RB1291" s="1"/>
      <c r="RC1291" s="1"/>
      <c r="RD1291" s="1"/>
      <c r="RE1291" s="1"/>
      <c r="RF1291" s="1"/>
      <c r="RG1291" s="1"/>
      <c r="RH1291" s="1"/>
      <c r="RI1291" s="1"/>
      <c r="RJ1291" s="1"/>
      <c r="RK1291" s="1"/>
      <c r="RL1291" s="1"/>
      <c r="RM1291" s="1"/>
      <c r="RN1291" s="1"/>
      <c r="RO1291" s="1"/>
      <c r="RP1291" s="1"/>
      <c r="RQ1291" s="1"/>
      <c r="RR1291" s="1"/>
      <c r="RS1291" s="1"/>
      <c r="RT1291" s="1"/>
      <c r="RU1291" s="1"/>
      <c r="RV1291" s="1"/>
      <c r="RW1291" s="1"/>
      <c r="RX1291" s="1"/>
      <c r="RY1291" s="1"/>
      <c r="RZ1291" s="1"/>
      <c r="SA1291" s="1"/>
      <c r="SB1291" s="1"/>
      <c r="SC1291" s="1"/>
      <c r="SD1291" s="1"/>
      <c r="SE1291" s="1"/>
      <c r="SF1291" s="1"/>
      <c r="SG1291" s="1"/>
      <c r="SH1291" s="1"/>
      <c r="SI1291" s="1"/>
      <c r="SJ1291" s="1"/>
      <c r="SK1291" s="1"/>
      <c r="SL1291" s="1"/>
      <c r="SM1291" s="1"/>
      <c r="SN1291" s="1"/>
      <c r="SO1291" s="1"/>
      <c r="SP1291" s="1"/>
      <c r="SQ1291" s="1"/>
      <c r="SR1291" s="1"/>
      <c r="SS1291" s="1"/>
      <c r="ST1291" s="1"/>
      <c r="SU1291" s="1"/>
      <c r="SV1291" s="1"/>
      <c r="SW1291" s="1"/>
      <c r="SX1291" s="1"/>
      <c r="SY1291" s="1"/>
      <c r="SZ1291" s="1"/>
      <c r="TA1291" s="1"/>
      <c r="TB1291" s="1"/>
      <c r="TC1291" s="1"/>
      <c r="TD1291" s="1"/>
      <c r="TE1291" s="1"/>
      <c r="TF1291" s="1"/>
      <c r="TG1291" s="1"/>
      <c r="TH1291" s="1"/>
      <c r="TI1291" s="1"/>
      <c r="TJ1291" s="1"/>
      <c r="TK1291" s="1"/>
      <c r="TL1291" s="1"/>
      <c r="TM1291" s="1"/>
      <c r="TN1291" s="1"/>
      <c r="TO1291" s="1"/>
      <c r="TP1291" s="1"/>
      <c r="TQ1291" s="1"/>
      <c r="TR1291" s="1"/>
      <c r="TS1291" s="1"/>
      <c r="TT1291" s="1"/>
      <c r="TU1291" s="1"/>
      <c r="TV1291" s="1"/>
      <c r="TW1291" s="1"/>
      <c r="TX1291" s="1"/>
      <c r="TY1291" s="1"/>
      <c r="TZ1291" s="1"/>
      <c r="UA1291" s="1"/>
      <c r="UB1291" s="1"/>
      <c r="UC1291" s="1"/>
      <c r="UD1291" s="1"/>
      <c r="UE1291" s="1"/>
      <c r="UF1291" s="1"/>
      <c r="UG1291" s="1"/>
      <c r="UH1291" s="1"/>
      <c r="UI1291" s="1"/>
      <c r="UJ1291" s="1"/>
      <c r="UK1291" s="1"/>
      <c r="UL1291" s="1"/>
      <c r="UM1291" s="1"/>
      <c r="UN1291" s="1"/>
      <c r="UO1291" s="1"/>
      <c r="UP1291" s="1"/>
      <c r="UQ1291" s="1"/>
      <c r="UR1291" s="1"/>
      <c r="US1291" s="1"/>
      <c r="UT1291" s="1"/>
      <c r="UU1291" s="1"/>
      <c r="UV1291" s="1"/>
      <c r="UW1291" s="1"/>
      <c r="UX1291" s="1"/>
      <c r="UY1291" s="1"/>
      <c r="UZ1291" s="1"/>
      <c r="VA1291" s="1"/>
      <c r="VB1291" s="1"/>
      <c r="VC1291" s="1"/>
      <c r="VD1291" s="1"/>
      <c r="VE1291" s="1"/>
      <c r="VF1291" s="1"/>
      <c r="VT1291" s="1"/>
    </row>
    <row r="1292" spans="308:592" x14ac:dyDescent="0.3">
      <c r="KV1292" s="1"/>
      <c r="KW1292" s="34"/>
      <c r="KY1292" s="35"/>
      <c r="PL1292" s="34"/>
      <c r="PN1292" s="35"/>
      <c r="PT1292" s="36"/>
      <c r="PV1292" s="37"/>
      <c r="QF1292" s="36"/>
      <c r="QH1292" s="37"/>
      <c r="VT1292" s="1"/>
    </row>
    <row r="1293" spans="308:592" x14ac:dyDescent="0.3">
      <c r="KV1293" s="1"/>
      <c r="KW1293" s="34"/>
      <c r="KY1293" s="35"/>
      <c r="PL1293" s="34"/>
      <c r="PN1293" s="35"/>
      <c r="PT1293" s="36"/>
      <c r="PV1293" s="37"/>
      <c r="QF1293" s="36"/>
      <c r="QH1293" s="37"/>
      <c r="VT1293" s="1"/>
    </row>
    <row r="1294" spans="308:592" x14ac:dyDescent="0.3">
      <c r="KV1294" s="1"/>
      <c r="KW1294" s="34"/>
      <c r="KY1294" s="35"/>
      <c r="LA1294" s="36"/>
      <c r="LB1294" s="36"/>
      <c r="LC1294" s="36"/>
      <c r="LD1294" s="36"/>
      <c r="LE1294" s="36"/>
      <c r="LF1294" s="36"/>
      <c r="LG1294" s="36"/>
      <c r="LH1294" s="36"/>
      <c r="LI1294" s="36"/>
      <c r="LJ1294" s="36"/>
      <c r="LK1294" s="36"/>
      <c r="LL1294" s="36"/>
      <c r="LM1294" s="36"/>
      <c r="LN1294" s="36"/>
      <c r="LO1294" s="36"/>
      <c r="LP1294" s="36"/>
      <c r="LQ1294" s="36"/>
      <c r="LR1294" s="36"/>
      <c r="LS1294" s="36"/>
      <c r="LT1294" s="36"/>
      <c r="LU1294" s="36"/>
      <c r="LV1294" s="36"/>
      <c r="LW1294" s="36"/>
      <c r="LX1294" s="36"/>
      <c r="LY1294" s="36"/>
      <c r="LZ1294" s="36"/>
      <c r="MA1294" s="36"/>
      <c r="MB1294" s="36"/>
      <c r="MC1294" s="36"/>
      <c r="MD1294" s="36"/>
      <c r="ME1294" s="36"/>
      <c r="MF1294" s="36"/>
      <c r="MG1294" s="36"/>
      <c r="MH1294" s="36"/>
      <c r="MI1294" s="36"/>
      <c r="MJ1294" s="36"/>
      <c r="MK1294" s="36"/>
      <c r="ML1294" s="36"/>
      <c r="MM1294" s="36"/>
      <c r="MN1294" s="36"/>
      <c r="MO1294" s="36"/>
      <c r="MP1294" s="36"/>
      <c r="MQ1294" s="36"/>
      <c r="MR1294" s="36"/>
      <c r="MS1294" s="36"/>
      <c r="MT1294" s="36"/>
      <c r="MU1294" s="36"/>
      <c r="MV1294" s="36"/>
      <c r="MW1294" s="36"/>
      <c r="MX1294" s="36"/>
      <c r="MY1294" s="36"/>
      <c r="MZ1294" s="36"/>
      <c r="NA1294" s="36"/>
      <c r="NB1294" s="36"/>
      <c r="NC1294" s="36"/>
      <c r="ND1294" s="36"/>
      <c r="NE1294" s="36"/>
      <c r="NF1294" s="36"/>
      <c r="NG1294" s="36"/>
      <c r="NH1294" s="36"/>
      <c r="NI1294" s="36"/>
      <c r="NJ1294" s="36"/>
      <c r="NK1294" s="36"/>
      <c r="NL1294" s="36"/>
      <c r="NM1294" s="36"/>
      <c r="NN1294" s="36"/>
      <c r="NO1294" s="36"/>
      <c r="NP1294" s="36"/>
      <c r="NQ1294" s="36"/>
      <c r="NR1294" s="36"/>
      <c r="NS1294" s="36"/>
      <c r="NT1294" s="36"/>
      <c r="NU1294" s="36"/>
      <c r="NV1294" s="36"/>
      <c r="NW1294" s="36"/>
      <c r="NX1294" s="36"/>
      <c r="NY1294" s="36"/>
      <c r="NZ1294" s="36"/>
      <c r="OA1294" s="36"/>
      <c r="OB1294" s="36"/>
      <c r="OC1294" s="36"/>
      <c r="OD1294" s="36"/>
      <c r="OE1294" s="36"/>
      <c r="OF1294" s="36"/>
      <c r="OG1294" s="36"/>
      <c r="OH1294" s="36"/>
      <c r="OI1294" s="36"/>
      <c r="OJ1294" s="36"/>
      <c r="OK1294" s="36"/>
      <c r="OL1294" s="36"/>
      <c r="OM1294" s="36"/>
      <c r="ON1294" s="36"/>
      <c r="OO1294" s="36"/>
      <c r="OP1294" s="36"/>
      <c r="OQ1294" s="36"/>
      <c r="OR1294" s="36"/>
      <c r="OS1294" s="36"/>
      <c r="OT1294" s="36"/>
      <c r="OU1294" s="36"/>
      <c r="OV1294" s="36"/>
      <c r="OW1294" s="36"/>
      <c r="OX1294" s="36"/>
      <c r="OY1294" s="36"/>
      <c r="OZ1294" s="36"/>
      <c r="PA1294" s="36"/>
      <c r="PB1294" s="36"/>
      <c r="PC1294" s="36"/>
      <c r="PD1294" s="36"/>
      <c r="PE1294" s="36"/>
      <c r="PF1294" s="36"/>
      <c r="PG1294" s="36"/>
      <c r="PH1294" s="36"/>
      <c r="PI1294" s="36"/>
      <c r="PJ1294" s="36"/>
      <c r="PK1294" s="36"/>
      <c r="PL1294" s="34"/>
      <c r="PM1294" s="36"/>
      <c r="PN1294" s="35"/>
      <c r="PO1294" s="36"/>
      <c r="PP1294" s="36"/>
      <c r="PQ1294" s="36"/>
      <c r="PR1294" s="36"/>
      <c r="PS1294" s="36"/>
      <c r="PT1294" s="36"/>
      <c r="PV1294" s="37"/>
      <c r="QF1294" s="36"/>
      <c r="QH1294" s="37"/>
      <c r="VT1294" s="1"/>
    </row>
    <row r="1295" spans="308:592" x14ac:dyDescent="0.3">
      <c r="KV1295" s="1"/>
      <c r="KW1295" s="34"/>
      <c r="KY1295" s="35"/>
      <c r="LA1295" s="36"/>
      <c r="PL1295" s="34"/>
      <c r="PN1295" s="35"/>
      <c r="PV1295" s="37"/>
      <c r="QF1295" s="36"/>
      <c r="QH1295" s="37"/>
      <c r="VT1295" s="1"/>
    </row>
    <row r="1296" spans="308:592" x14ac:dyDescent="0.3">
      <c r="KV1296" s="1"/>
      <c r="KW1296" s="34"/>
      <c r="KY1296" s="35"/>
      <c r="LA1296" s="36"/>
      <c r="PL1296" s="34"/>
      <c r="PN1296" s="35"/>
      <c r="PV1296" s="37"/>
      <c r="QF1296" s="36"/>
      <c r="QH1296" s="37"/>
      <c r="VT1296" s="1"/>
    </row>
    <row r="1297" spans="308:592" x14ac:dyDescent="0.3">
      <c r="KV1297" s="1"/>
      <c r="KW1297" s="34"/>
      <c r="KY1297" s="35"/>
      <c r="LA1297" s="36"/>
      <c r="PL1297" s="34"/>
      <c r="PN1297" s="35"/>
      <c r="PV1297" s="37"/>
      <c r="QF1297" s="36"/>
      <c r="QH1297" s="37"/>
      <c r="VT1297" s="1"/>
    </row>
    <row r="1298" spans="308:592" x14ac:dyDescent="0.3">
      <c r="KV1298" s="1"/>
      <c r="KW1298" s="34"/>
      <c r="KY1298" s="35"/>
      <c r="LA1298" s="36"/>
      <c r="LC1298" s="37"/>
      <c r="LD1298" s="37"/>
      <c r="LE1298" s="37"/>
      <c r="LF1298" s="37"/>
      <c r="LG1298" s="37"/>
      <c r="LH1298" s="37"/>
      <c r="LI1298" s="37"/>
      <c r="LJ1298" s="37"/>
      <c r="LK1298" s="37"/>
      <c r="LL1298" s="37"/>
      <c r="LM1298" s="37"/>
      <c r="LN1298" s="37"/>
      <c r="LO1298" s="37"/>
      <c r="LP1298" s="37"/>
      <c r="LQ1298" s="37"/>
      <c r="LR1298" s="37"/>
      <c r="LS1298" s="37"/>
      <c r="LT1298" s="37"/>
      <c r="LU1298" s="37"/>
      <c r="LV1298" s="37"/>
      <c r="LW1298" s="37"/>
      <c r="LX1298" s="37"/>
      <c r="LY1298" s="37"/>
      <c r="LZ1298" s="37"/>
      <c r="MA1298" s="37"/>
      <c r="MB1298" s="37"/>
      <c r="MC1298" s="37"/>
      <c r="MD1298" s="37"/>
      <c r="ME1298" s="37"/>
      <c r="MF1298" s="37"/>
      <c r="MG1298" s="37"/>
      <c r="MH1298" s="37"/>
      <c r="MI1298" s="37"/>
      <c r="MJ1298" s="37"/>
      <c r="MK1298" s="37"/>
      <c r="ML1298" s="37"/>
      <c r="MM1298" s="37"/>
      <c r="MN1298" s="37"/>
      <c r="MO1298" s="37"/>
      <c r="MP1298" s="37"/>
      <c r="MQ1298" s="37"/>
      <c r="MR1298" s="37"/>
      <c r="MS1298" s="37"/>
      <c r="MT1298" s="37"/>
      <c r="MU1298" s="37"/>
      <c r="MV1298" s="37"/>
      <c r="MW1298" s="37"/>
      <c r="MX1298" s="37"/>
      <c r="MY1298" s="37"/>
      <c r="MZ1298" s="37"/>
      <c r="NA1298" s="37"/>
      <c r="NB1298" s="37"/>
      <c r="NC1298" s="37"/>
      <c r="ND1298" s="37"/>
      <c r="NE1298" s="37"/>
      <c r="NF1298" s="37"/>
      <c r="NG1298" s="37"/>
      <c r="NH1298" s="37"/>
      <c r="NI1298" s="37"/>
      <c r="NJ1298" s="37"/>
      <c r="NK1298" s="37"/>
      <c r="NL1298" s="37"/>
      <c r="NM1298" s="37"/>
      <c r="NN1298" s="37"/>
      <c r="NO1298" s="37"/>
      <c r="NP1298" s="37"/>
      <c r="NQ1298" s="37"/>
      <c r="NR1298" s="37"/>
      <c r="NS1298" s="37"/>
      <c r="NT1298" s="37"/>
      <c r="NU1298" s="37"/>
      <c r="NV1298" s="37"/>
      <c r="NW1298" s="37"/>
      <c r="NX1298" s="37"/>
      <c r="NY1298" s="37"/>
      <c r="NZ1298" s="37"/>
      <c r="OA1298" s="37"/>
      <c r="OB1298" s="37"/>
      <c r="OC1298" s="37"/>
      <c r="OD1298" s="37"/>
      <c r="OE1298" s="37"/>
      <c r="OF1298" s="37"/>
      <c r="OG1298" s="37"/>
      <c r="OH1298" s="37"/>
      <c r="OI1298" s="37"/>
      <c r="OJ1298" s="37"/>
      <c r="OK1298" s="37"/>
      <c r="OL1298" s="37"/>
      <c r="OM1298" s="37"/>
      <c r="ON1298" s="37"/>
      <c r="OO1298" s="37"/>
      <c r="OP1298" s="37"/>
      <c r="OQ1298" s="37"/>
      <c r="OR1298" s="37"/>
      <c r="OS1298" s="37"/>
      <c r="OT1298" s="37"/>
      <c r="OU1298" s="37"/>
      <c r="OV1298" s="37"/>
      <c r="OW1298" s="37"/>
      <c r="OX1298" s="37"/>
      <c r="OY1298" s="37"/>
      <c r="OZ1298" s="37"/>
      <c r="PA1298" s="37"/>
      <c r="PB1298" s="37"/>
      <c r="PC1298" s="37"/>
      <c r="PD1298" s="37"/>
      <c r="PE1298" s="37"/>
      <c r="PF1298" s="37"/>
      <c r="PG1298" s="37"/>
      <c r="PH1298" s="37"/>
      <c r="PI1298" s="37"/>
      <c r="PJ1298" s="37"/>
      <c r="PK1298" s="37"/>
      <c r="PL1298" s="34"/>
      <c r="PM1298" s="37"/>
      <c r="PN1298" s="35"/>
      <c r="PO1298" s="37"/>
      <c r="PP1298" s="37"/>
      <c r="PQ1298" s="37"/>
      <c r="PR1298" s="37"/>
      <c r="PS1298" s="37"/>
      <c r="PT1298" s="37"/>
      <c r="PU1298" s="37"/>
      <c r="PV1298" s="37"/>
      <c r="QF1298" s="36"/>
      <c r="QH1298" s="37"/>
      <c r="VT1298" s="1"/>
    </row>
    <row r="1299" spans="308:592" x14ac:dyDescent="0.3">
      <c r="KV1299" s="1"/>
      <c r="KW1299" s="34"/>
      <c r="KY1299" s="35"/>
      <c r="LA1299" s="36"/>
      <c r="LC1299" s="37"/>
      <c r="PL1299" s="34"/>
      <c r="PN1299" s="35"/>
      <c r="QF1299" s="36"/>
      <c r="QH1299" s="37"/>
      <c r="VT1299" s="1"/>
    </row>
    <row r="1300" spans="308:592" x14ac:dyDescent="0.3">
      <c r="KV1300" s="1"/>
      <c r="KW1300" s="34"/>
      <c r="KY1300" s="35"/>
      <c r="LA1300" s="36"/>
      <c r="LC1300" s="37"/>
      <c r="PL1300" s="34"/>
      <c r="PN1300" s="35"/>
      <c r="QF1300" s="36"/>
      <c r="QH1300" s="37"/>
      <c r="VT1300" s="1"/>
    </row>
    <row r="1301" spans="308:592" x14ac:dyDescent="0.3">
      <c r="KV1301" s="1"/>
      <c r="KW1301" s="34"/>
      <c r="KY1301" s="35"/>
      <c r="LA1301" s="36"/>
      <c r="LC1301" s="37"/>
      <c r="PL1301" s="34"/>
      <c r="PN1301" s="35"/>
      <c r="QF1301" s="36"/>
      <c r="QH1301" s="37"/>
      <c r="VT1301" s="1"/>
    </row>
    <row r="1302" spans="308:592" x14ac:dyDescent="0.3">
      <c r="KV1302" s="1"/>
      <c r="KW1302" s="34"/>
      <c r="KY1302" s="35"/>
      <c r="LA1302" s="36"/>
      <c r="LC1302" s="37"/>
      <c r="PL1302" s="34"/>
      <c r="PN1302" s="35"/>
      <c r="QF1302" s="36"/>
      <c r="QH1302" s="37"/>
      <c r="VT1302" s="1"/>
    </row>
    <row r="1303" spans="308:592" x14ac:dyDescent="0.3">
      <c r="KV1303" s="1"/>
      <c r="KW1303" s="34"/>
      <c r="KY1303" s="35"/>
      <c r="LA1303" s="36"/>
      <c r="LC1303" s="37"/>
      <c r="PL1303" s="34"/>
      <c r="PN1303" s="35"/>
      <c r="QF1303" s="36"/>
      <c r="QH1303" s="37"/>
      <c r="VT1303" s="1"/>
    </row>
    <row r="1304" spans="308:592" x14ac:dyDescent="0.3">
      <c r="KV1304" s="1"/>
      <c r="KW1304" s="34"/>
      <c r="KY1304" s="35"/>
      <c r="LA1304" s="36"/>
      <c r="LC1304" s="37"/>
      <c r="PL1304" s="34"/>
      <c r="PN1304" s="35"/>
      <c r="QF1304" s="36"/>
      <c r="QH1304" s="37"/>
      <c r="VT1304" s="1"/>
    </row>
    <row r="1305" spans="308:592" x14ac:dyDescent="0.3">
      <c r="KV1305" s="1"/>
      <c r="KW1305" s="34"/>
      <c r="KY1305" s="35"/>
      <c r="LA1305" s="36"/>
      <c r="LC1305" s="37"/>
      <c r="PL1305" s="34"/>
      <c r="PN1305" s="35"/>
      <c r="QF1305" s="36"/>
      <c r="QH1305" s="37"/>
      <c r="VT1305" s="1"/>
    </row>
    <row r="1306" spans="308:592" x14ac:dyDescent="0.3">
      <c r="KV1306" s="1"/>
      <c r="KW1306" s="34"/>
      <c r="KY1306" s="35"/>
      <c r="LA1306" s="36"/>
      <c r="LC1306" s="37"/>
      <c r="PL1306" s="34"/>
      <c r="PN1306" s="35"/>
      <c r="QF1306" s="36"/>
      <c r="QH1306" s="37"/>
      <c r="VT1306" s="1"/>
    </row>
    <row r="1307" spans="308:592" x14ac:dyDescent="0.3">
      <c r="KV1307" s="1"/>
      <c r="KW1307" s="34"/>
      <c r="KY1307" s="35"/>
      <c r="LA1307" s="36"/>
      <c r="LC1307" s="37"/>
      <c r="PL1307" s="34"/>
      <c r="PN1307" s="35"/>
      <c r="QF1307" s="36"/>
      <c r="QH1307" s="37"/>
      <c r="VT1307" s="1"/>
    </row>
    <row r="1308" spans="308:592" x14ac:dyDescent="0.3">
      <c r="KV1308" s="1"/>
      <c r="KW1308" s="34"/>
      <c r="KY1308" s="35"/>
      <c r="LA1308" s="36"/>
      <c r="LC1308" s="37"/>
      <c r="PL1308" s="34"/>
      <c r="PN1308" s="35"/>
      <c r="QF1308" s="36"/>
      <c r="QH1308" s="37"/>
      <c r="VT1308" s="1"/>
    </row>
    <row r="1309" spans="308:592" x14ac:dyDescent="0.3">
      <c r="KV1309" s="1"/>
      <c r="KW1309" s="34"/>
      <c r="KY1309" s="35"/>
      <c r="LA1309" s="36"/>
      <c r="LC1309" s="37"/>
      <c r="PL1309" s="34"/>
      <c r="PN1309" s="35"/>
      <c r="QF1309" s="36"/>
      <c r="QH1309" s="37"/>
      <c r="VT1309" s="1"/>
    </row>
    <row r="1310" spans="308:592" x14ac:dyDescent="0.3">
      <c r="KV1310" s="1"/>
      <c r="KW1310" s="34"/>
      <c r="KY1310" s="35"/>
      <c r="LA1310" s="36"/>
      <c r="LC1310" s="37"/>
      <c r="PL1310" s="34"/>
      <c r="PN1310" s="35"/>
      <c r="QF1310" s="36"/>
      <c r="QH1310" s="37"/>
      <c r="VT1310" s="1"/>
    </row>
    <row r="1311" spans="308:592" x14ac:dyDescent="0.3">
      <c r="KV1311" s="1"/>
      <c r="KW1311" s="34"/>
      <c r="KY1311" s="35"/>
      <c r="LA1311" s="36"/>
      <c r="LC1311" s="37"/>
      <c r="PL1311" s="34"/>
      <c r="PN1311" s="35"/>
      <c r="QF1311" s="36"/>
      <c r="QH1311" s="37"/>
      <c r="VT1311" s="1"/>
    </row>
    <row r="1312" spans="308:592" x14ac:dyDescent="0.3">
      <c r="KV1312" s="1"/>
      <c r="KW1312" s="34"/>
      <c r="KY1312" s="35"/>
      <c r="LA1312" s="36"/>
      <c r="LC1312" s="37"/>
      <c r="PL1312" s="34"/>
      <c r="PN1312" s="35"/>
      <c r="QF1312" s="36"/>
      <c r="QH1312" s="37"/>
      <c r="VT1312" s="1"/>
    </row>
    <row r="1313" spans="308:592" x14ac:dyDescent="0.3">
      <c r="KV1313" s="1"/>
      <c r="KW1313" s="34"/>
      <c r="KY1313" s="35"/>
      <c r="LA1313" s="36"/>
      <c r="LC1313" s="37"/>
      <c r="PL1313" s="34"/>
      <c r="PN1313" s="35"/>
      <c r="QF1313" s="36"/>
      <c r="QH1313" s="37"/>
      <c r="VT1313" s="1"/>
    </row>
    <row r="1314" spans="308:592" x14ac:dyDescent="0.3">
      <c r="KV1314" s="1"/>
      <c r="KW1314" s="34"/>
      <c r="KY1314" s="35"/>
      <c r="LA1314" s="36"/>
      <c r="LC1314" s="37"/>
      <c r="LQ1314" s="1"/>
      <c r="LR1314" s="1"/>
      <c r="LS1314" s="1"/>
      <c r="LT1314" s="1"/>
      <c r="LU1314" s="1"/>
      <c r="LV1314" s="1"/>
      <c r="LW1314" s="1"/>
      <c r="LX1314" s="1"/>
      <c r="LY1314" s="1"/>
      <c r="LZ1314" s="1"/>
      <c r="MA1314" s="1"/>
      <c r="MB1314" s="1"/>
      <c r="MC1314" s="1"/>
      <c r="MD1314" s="1"/>
      <c r="ME1314" s="1"/>
      <c r="MF1314" s="1"/>
      <c r="MG1314" s="1"/>
      <c r="MH1314" s="1"/>
      <c r="MI1314" s="1"/>
      <c r="MJ1314" s="1"/>
      <c r="MK1314" s="1"/>
      <c r="ML1314" s="1"/>
      <c r="MM1314" s="1"/>
      <c r="MN1314" s="1"/>
      <c r="MO1314" s="1"/>
      <c r="MP1314" s="1"/>
      <c r="MQ1314" s="1"/>
      <c r="MR1314" s="1"/>
      <c r="MS1314" s="1"/>
      <c r="MT1314" s="1"/>
      <c r="MU1314" s="1"/>
      <c r="MV1314" s="1"/>
      <c r="MW1314" s="1"/>
      <c r="MX1314" s="1"/>
      <c r="MY1314" s="1"/>
      <c r="MZ1314" s="1"/>
      <c r="NA1314" s="1"/>
      <c r="NB1314" s="1"/>
      <c r="NC1314" s="1"/>
      <c r="ND1314" s="1"/>
      <c r="NE1314" s="1"/>
      <c r="NF1314" s="1"/>
      <c r="NG1314" s="1"/>
      <c r="NH1314" s="1"/>
      <c r="NI1314" s="1"/>
      <c r="NJ1314" s="1"/>
      <c r="NK1314" s="1"/>
      <c r="NL1314" s="1"/>
      <c r="NM1314" s="1"/>
      <c r="NN1314" s="1"/>
      <c r="NO1314" s="1"/>
      <c r="NP1314" s="1"/>
      <c r="NQ1314" s="1"/>
      <c r="NR1314" s="1"/>
      <c r="NS1314" s="1"/>
      <c r="NT1314" s="1"/>
      <c r="NU1314" s="1"/>
      <c r="NV1314" s="1"/>
      <c r="NW1314" s="1"/>
      <c r="NX1314" s="1"/>
      <c r="NY1314" s="1"/>
      <c r="NZ1314" s="1"/>
      <c r="OA1314" s="1"/>
      <c r="OB1314" s="1"/>
      <c r="OC1314" s="1"/>
      <c r="OD1314" s="1"/>
      <c r="OE1314" s="1"/>
      <c r="OF1314" s="1"/>
      <c r="OG1314" s="1"/>
      <c r="OH1314" s="1"/>
      <c r="OI1314" s="1"/>
      <c r="OJ1314" s="1"/>
      <c r="OK1314" s="1"/>
      <c r="OL1314" s="1"/>
      <c r="OM1314" s="1"/>
      <c r="ON1314" s="1"/>
      <c r="OO1314" s="1"/>
      <c r="OP1314" s="1"/>
      <c r="OQ1314" s="1"/>
      <c r="OR1314" s="1"/>
      <c r="OS1314" s="1"/>
      <c r="OT1314" s="1"/>
      <c r="OU1314" s="1"/>
      <c r="OV1314" s="1"/>
      <c r="OW1314" s="1"/>
      <c r="OX1314" s="1"/>
      <c r="OY1314" s="1"/>
      <c r="OZ1314" s="1"/>
      <c r="PA1314" s="1"/>
      <c r="PB1314" s="1"/>
      <c r="PC1314" s="1"/>
      <c r="PD1314" s="1"/>
      <c r="PE1314" s="1"/>
      <c r="PF1314" s="1"/>
      <c r="PG1314" s="1"/>
      <c r="PH1314" s="1"/>
      <c r="PI1314" s="1"/>
      <c r="PJ1314" s="1"/>
      <c r="PK1314" s="1"/>
      <c r="PL1314" s="2"/>
      <c r="PM1314" s="1"/>
      <c r="PN1314" s="7"/>
      <c r="PO1314" s="1"/>
      <c r="PP1314" s="1"/>
      <c r="PQ1314" s="1"/>
      <c r="PR1314" s="1"/>
      <c r="PS1314" s="1"/>
      <c r="PT1314" s="1"/>
      <c r="PU1314" s="1"/>
      <c r="PV1314" s="1"/>
      <c r="PW1314" s="1"/>
      <c r="PX1314" s="1"/>
      <c r="PY1314" s="1"/>
      <c r="PZ1314" s="1"/>
      <c r="QA1314" s="1"/>
      <c r="QB1314" s="1"/>
      <c r="QC1314" s="1"/>
      <c r="QD1314" s="1"/>
      <c r="QE1314" s="1"/>
      <c r="QF1314" s="2"/>
      <c r="QG1314" s="1"/>
      <c r="QH1314" s="7"/>
      <c r="QI1314" s="1"/>
      <c r="QJ1314" s="1"/>
      <c r="QK1314" s="1"/>
      <c r="QL1314" s="1"/>
      <c r="QM1314" s="1"/>
      <c r="QN1314" s="1"/>
      <c r="QO1314" s="1"/>
      <c r="QP1314" s="1"/>
      <c r="QQ1314" s="1"/>
      <c r="QR1314" s="1"/>
      <c r="QS1314" s="1"/>
      <c r="QT1314" s="1"/>
      <c r="QU1314" s="1"/>
      <c r="QV1314" s="1"/>
      <c r="QW1314" s="1"/>
      <c r="QX1314" s="1"/>
      <c r="QY1314" s="1"/>
      <c r="QZ1314" s="1"/>
      <c r="RA1314" s="1"/>
      <c r="RB1314" s="1"/>
      <c r="RC1314" s="1"/>
      <c r="RD1314" s="1"/>
      <c r="RE1314" s="1"/>
      <c r="RF1314" s="1"/>
      <c r="RG1314" s="1"/>
      <c r="RH1314" s="1"/>
      <c r="RI1314" s="1"/>
      <c r="RJ1314" s="1"/>
      <c r="RK1314" s="1"/>
      <c r="RL1314" s="1"/>
      <c r="RM1314" s="1"/>
      <c r="RN1314" s="1"/>
      <c r="RO1314" s="1"/>
      <c r="RP1314" s="1"/>
      <c r="RQ1314" s="1"/>
      <c r="RR1314" s="1"/>
      <c r="RS1314" s="1"/>
      <c r="RT1314" s="1"/>
      <c r="RU1314" s="1"/>
      <c r="RV1314" s="1"/>
      <c r="RW1314" s="1"/>
      <c r="RX1314" s="1"/>
      <c r="RY1314" s="1"/>
      <c r="RZ1314" s="1"/>
      <c r="SA1314" s="1"/>
      <c r="SB1314" s="1"/>
      <c r="SC1314" s="1"/>
      <c r="SD1314" s="1"/>
      <c r="SE1314" s="1"/>
      <c r="SF1314" s="1"/>
      <c r="SG1314" s="1"/>
      <c r="SH1314" s="1"/>
      <c r="SI1314" s="1"/>
      <c r="SJ1314" s="1"/>
      <c r="SK1314" s="1"/>
      <c r="SL1314" s="1"/>
      <c r="SM1314" s="1"/>
      <c r="SN1314" s="1"/>
      <c r="SO1314" s="1"/>
      <c r="SP1314" s="1"/>
      <c r="SQ1314" s="1"/>
      <c r="SR1314" s="1"/>
      <c r="SS1314" s="1"/>
      <c r="ST1314" s="1"/>
      <c r="SU1314" s="1"/>
      <c r="SV1314" s="1"/>
      <c r="SW1314" s="1"/>
      <c r="SX1314" s="1"/>
      <c r="SY1314" s="1"/>
      <c r="SZ1314" s="1"/>
      <c r="TA1314" s="1"/>
      <c r="TB1314" s="1"/>
      <c r="TC1314" s="1"/>
      <c r="TD1314" s="1"/>
      <c r="TE1314" s="1"/>
      <c r="TF1314" s="1"/>
      <c r="TG1314" s="1"/>
      <c r="TH1314" s="1"/>
      <c r="TI1314" s="1"/>
      <c r="TJ1314" s="1"/>
      <c r="TK1314" s="1"/>
      <c r="TL1314" s="1"/>
      <c r="TM1314" s="1"/>
      <c r="TN1314" s="1"/>
      <c r="TO1314" s="1"/>
      <c r="TP1314" s="1"/>
      <c r="TQ1314" s="1"/>
      <c r="TR1314" s="1"/>
      <c r="TS1314" s="1"/>
      <c r="TT1314" s="1"/>
      <c r="TU1314" s="1"/>
      <c r="TV1314" s="1"/>
      <c r="TW1314" s="1"/>
      <c r="TX1314" s="1"/>
      <c r="TY1314" s="1"/>
      <c r="TZ1314" s="1"/>
      <c r="UA1314" s="1"/>
      <c r="UB1314" s="1"/>
      <c r="UC1314" s="1"/>
      <c r="UD1314" s="1"/>
      <c r="UE1314" s="1"/>
      <c r="UF1314" s="1"/>
      <c r="UG1314" s="1"/>
      <c r="UH1314" s="1"/>
      <c r="UI1314" s="1"/>
      <c r="UJ1314" s="1"/>
      <c r="UK1314" s="1"/>
      <c r="UL1314" s="1"/>
      <c r="UM1314" s="1"/>
      <c r="UN1314" s="1"/>
      <c r="UO1314" s="1"/>
      <c r="UP1314" s="1"/>
      <c r="UQ1314" s="1"/>
      <c r="UR1314" s="1"/>
      <c r="US1314" s="1"/>
      <c r="UT1314" s="1"/>
      <c r="UU1314" s="1"/>
      <c r="UV1314" s="1"/>
      <c r="UW1314" s="1"/>
      <c r="UX1314" s="1"/>
      <c r="UY1314" s="1"/>
      <c r="UZ1314" s="1"/>
      <c r="VA1314" s="1"/>
      <c r="VB1314" s="1"/>
      <c r="VC1314" s="1"/>
      <c r="VD1314" s="1"/>
      <c r="VE1314" s="1"/>
      <c r="VF1314" s="1"/>
      <c r="VT1314" s="1"/>
    </row>
    <row r="1315" spans="308:592" ht="15" customHeight="1" thickBot="1" x14ac:dyDescent="0.35">
      <c r="KV1315" s="1"/>
      <c r="KW1315" s="34"/>
      <c r="KY1315" s="35"/>
      <c r="LA1315" s="36"/>
      <c r="LC1315" s="37"/>
      <c r="LQ1315" s="1"/>
      <c r="LR1315" s="125" t="s">
        <v>62</v>
      </c>
      <c r="LS1315" s="126"/>
      <c r="LT1315" s="126"/>
      <c r="LU1315" s="126"/>
      <c r="LV1315" s="126"/>
      <c r="LW1315" s="126"/>
      <c r="LX1315" s="126"/>
      <c r="LY1315" s="126"/>
      <c r="LZ1315" s="126"/>
      <c r="MA1315" s="126"/>
      <c r="MB1315" s="126"/>
      <c r="MC1315" s="126"/>
      <c r="MD1315" s="126"/>
      <c r="ME1315" s="126"/>
      <c r="MF1315" s="126"/>
      <c r="MG1315" s="1"/>
      <c r="PJ1315" s="1"/>
      <c r="PL1315" s="2" t="s">
        <v>58</v>
      </c>
      <c r="PN1315" s="7" t="s">
        <v>59</v>
      </c>
      <c r="PP1315" s="1"/>
      <c r="QD1315" s="1"/>
      <c r="QF1315" s="2" t="s">
        <v>60</v>
      </c>
      <c r="QH1315" s="7" t="s">
        <v>61</v>
      </c>
      <c r="QJ1315" s="1"/>
      <c r="VF1315" s="1"/>
      <c r="VT1315" s="1"/>
    </row>
    <row r="1316" spans="308:592" x14ac:dyDescent="0.3">
      <c r="KV1316" s="1"/>
      <c r="KW1316" s="34"/>
      <c r="KY1316" s="35"/>
      <c r="LA1316" s="36"/>
      <c r="LC1316" s="37"/>
      <c r="LQ1316" s="1"/>
      <c r="LR1316" s="126"/>
      <c r="LS1316" s="126"/>
      <c r="LT1316" s="126"/>
      <c r="LU1316" s="126"/>
      <c r="LV1316" s="126"/>
      <c r="LW1316" s="126"/>
      <c r="LX1316" s="126"/>
      <c r="LY1316" s="126"/>
      <c r="LZ1316" s="126"/>
      <c r="MA1316" s="126"/>
      <c r="MB1316" s="126"/>
      <c r="MC1316" s="126"/>
      <c r="MD1316" s="126"/>
      <c r="ME1316" s="126"/>
      <c r="MF1316" s="126"/>
      <c r="MG1316" s="1"/>
      <c r="PJ1316" s="1"/>
      <c r="PL1316" s="4">
        <f t="array" ref="PL1316:PL1318">PL1325:PL1327*PK1320:PK1322</f>
        <v>-2.4031952123402887</v>
      </c>
      <c r="PN1316" s="8">
        <f t="array" ref="PN1316:PN1318">PN1288:PN1290</f>
        <v>7.5254683462576008E-2</v>
      </c>
      <c r="PP1316" s="1"/>
      <c r="QD1316" s="1"/>
      <c r="QF1316" s="4">
        <f t="array" ref="QF1316:QF1318">QF1325:QF1327*QE1320:QE1322</f>
        <v>-2.4031817323023961</v>
      </c>
      <c r="QH1316" s="8">
        <f t="array" ref="QH1316:QH1318">QH1288:QH1290</f>
        <v>-1.9277751590259372E-2</v>
      </c>
      <c r="QJ1316" s="1"/>
      <c r="VF1316" s="1"/>
      <c r="VT1316" s="1"/>
    </row>
    <row r="1317" spans="308:592" x14ac:dyDescent="0.3">
      <c r="KV1317" s="1"/>
      <c r="KW1317" s="34"/>
      <c r="KY1317" s="35"/>
      <c r="LA1317" s="36"/>
      <c r="LC1317" s="37"/>
      <c r="LQ1317" s="1"/>
      <c r="LR1317" s="126"/>
      <c r="LS1317" s="126"/>
      <c r="LT1317" s="126"/>
      <c r="LU1317" s="126"/>
      <c r="LV1317" s="126"/>
      <c r="LW1317" s="126"/>
      <c r="LX1317" s="126"/>
      <c r="LY1317" s="126"/>
      <c r="LZ1317" s="126"/>
      <c r="MA1317" s="126"/>
      <c r="MB1317" s="126"/>
      <c r="MC1317" s="126"/>
      <c r="MD1317" s="126"/>
      <c r="ME1317" s="126"/>
      <c r="MF1317" s="126"/>
      <c r="MG1317" s="1"/>
      <c r="PJ1317" s="1"/>
      <c r="PL1317" s="5">
        <v>-1.9376538535459589</v>
      </c>
      <c r="PN1317" s="9">
        <v>-3.2180998772548888E-2</v>
      </c>
      <c r="PP1317" s="1"/>
      <c r="QD1317" s="1"/>
      <c r="QF1317" s="5">
        <v>-1.9376388764309596</v>
      </c>
      <c r="QH1317" s="9">
        <v>7.9423965671899955E-3</v>
      </c>
      <c r="QJ1317" s="1"/>
      <c r="VF1317" s="1"/>
      <c r="VT1317" s="1"/>
    </row>
    <row r="1318" spans="308:592" ht="15" thickBot="1" x14ac:dyDescent="0.35">
      <c r="KV1318" s="1"/>
      <c r="KW1318" s="34"/>
      <c r="KY1318" s="35"/>
      <c r="LA1318" s="36"/>
      <c r="LC1318" s="37"/>
      <c r="LQ1318" s="1"/>
      <c r="LR1318" s="126"/>
      <c r="LS1318" s="126"/>
      <c r="LT1318" s="126"/>
      <c r="LU1318" s="126"/>
      <c r="LV1318" s="126"/>
      <c r="LW1318" s="126"/>
      <c r="LX1318" s="126"/>
      <c r="LY1318" s="126"/>
      <c r="LZ1318" s="126"/>
      <c r="MA1318" s="126"/>
      <c r="MB1318" s="126"/>
      <c r="MC1318" s="126"/>
      <c r="MD1318" s="126"/>
      <c r="ME1318" s="126"/>
      <c r="MF1318" s="126"/>
      <c r="MG1318" s="1"/>
      <c r="PJ1318" s="1"/>
      <c r="PL1318" s="6">
        <v>-2.9656643138199374</v>
      </c>
      <c r="PN1318" s="10">
        <v>-4.307368469002712E-2</v>
      </c>
      <c r="PP1318" s="1"/>
      <c r="QD1318" s="1"/>
      <c r="QF1318" s="6">
        <v>-2.9656669381994574</v>
      </c>
      <c r="QH1318" s="10">
        <v>1.1335355023069378E-2</v>
      </c>
      <c r="QJ1318" s="1"/>
      <c r="VF1318" s="1"/>
      <c r="VT1318" s="1"/>
    </row>
    <row r="1319" spans="308:592" ht="15" thickBot="1" x14ac:dyDescent="0.35">
      <c r="KV1319" s="1"/>
      <c r="KW1319" s="34"/>
      <c r="KY1319" s="35"/>
      <c r="LA1319" s="36"/>
      <c r="LC1319" s="37"/>
      <c r="LQ1319" s="1"/>
      <c r="LR1319" s="126"/>
      <c r="LS1319" s="126"/>
      <c r="LT1319" s="126"/>
      <c r="LU1319" s="126"/>
      <c r="LV1319" s="126"/>
      <c r="LW1319" s="126"/>
      <c r="LX1319" s="126"/>
      <c r="LY1319" s="126"/>
      <c r="LZ1319" s="126"/>
      <c r="MA1319" s="126"/>
      <c r="MB1319" s="126"/>
      <c r="MC1319" s="126"/>
      <c r="MD1319" s="126"/>
      <c r="ME1319" s="126"/>
      <c r="MF1319" s="126"/>
      <c r="MG1319" s="1"/>
      <c r="PJ1319" s="1"/>
      <c r="PK1319" t="s">
        <v>63</v>
      </c>
      <c r="PL1319" s="2"/>
      <c r="PN1319" s="7"/>
      <c r="PP1319" s="1"/>
      <c r="QD1319" s="1"/>
      <c r="QE1319" t="s">
        <v>63</v>
      </c>
      <c r="QF1319" s="2"/>
      <c r="QH1319" s="7"/>
      <c r="QJ1319" s="1"/>
      <c r="VF1319" s="1"/>
      <c r="VT1319" s="1"/>
    </row>
    <row r="1320" spans="308:592" x14ac:dyDescent="0.3">
      <c r="KV1320" s="1"/>
      <c r="KW1320" s="34"/>
      <c r="KY1320" s="35"/>
      <c r="LA1320" s="36"/>
      <c r="LC1320" s="37"/>
      <c r="LQ1320" s="1"/>
      <c r="LR1320" s="126"/>
      <c r="LS1320" s="126"/>
      <c r="LT1320" s="126"/>
      <c r="LU1320" s="126"/>
      <c r="LV1320" s="126"/>
      <c r="LW1320" s="126"/>
      <c r="LX1320" s="126"/>
      <c r="LY1320" s="126"/>
      <c r="LZ1320" s="126"/>
      <c r="MA1320" s="126"/>
      <c r="MB1320" s="126"/>
      <c r="MC1320" s="126"/>
      <c r="MD1320" s="126"/>
      <c r="ME1320" s="126"/>
      <c r="MF1320" s="126"/>
      <c r="MG1320" s="1"/>
      <c r="PJ1320" s="1"/>
      <c r="PK1320" s="12">
        <v>1</v>
      </c>
      <c r="PL1320" s="2"/>
      <c r="PN1320" s="7"/>
      <c r="PP1320" s="1"/>
      <c r="QD1320" s="1"/>
      <c r="QE1320" s="12">
        <f t="array" ref="QE1320:QE1322">PK1320:PK1322</f>
        <v>1</v>
      </c>
      <c r="QF1320" s="2"/>
      <c r="QH1320" s="7"/>
      <c r="QJ1320" s="1"/>
      <c r="VF1320" s="1"/>
      <c r="VT1320" s="1"/>
    </row>
    <row r="1321" spans="308:592" x14ac:dyDescent="0.3">
      <c r="KV1321" s="1"/>
      <c r="KW1321" s="34"/>
      <c r="KY1321" s="35"/>
      <c r="LA1321" s="36"/>
      <c r="LC1321" s="37"/>
      <c r="LQ1321" s="1"/>
      <c r="LR1321" s="126"/>
      <c r="LS1321" s="126"/>
      <c r="LT1321" s="126"/>
      <c r="LU1321" s="126"/>
      <c r="LV1321" s="126"/>
      <c r="LW1321" s="126"/>
      <c r="LX1321" s="126"/>
      <c r="LY1321" s="126"/>
      <c r="LZ1321" s="126"/>
      <c r="MA1321" s="126"/>
      <c r="MB1321" s="126"/>
      <c r="MC1321" s="126"/>
      <c r="MD1321" s="126"/>
      <c r="ME1321" s="126"/>
      <c r="MF1321" s="126"/>
      <c r="MG1321" s="1"/>
      <c r="PJ1321" s="1"/>
      <c r="PK1321" s="13">
        <v>1</v>
      </c>
      <c r="PL1321" s="2"/>
      <c r="PN1321" s="7"/>
      <c r="PP1321" s="1"/>
      <c r="QD1321" s="1"/>
      <c r="QE1321" s="13">
        <v>1</v>
      </c>
      <c r="QF1321" s="2"/>
      <c r="QH1321" s="7"/>
      <c r="QJ1321" s="1"/>
      <c r="VF1321" s="1"/>
      <c r="VT1321" s="1"/>
    </row>
    <row r="1322" spans="308:592" ht="15" thickBot="1" x14ac:dyDescent="0.35">
      <c r="KV1322" s="1"/>
      <c r="KW1322" s="34"/>
      <c r="KY1322" s="35"/>
      <c r="LA1322" s="36"/>
      <c r="LC1322" s="37"/>
      <c r="LQ1322" s="1"/>
      <c r="LR1322" s="126"/>
      <c r="LS1322" s="126"/>
      <c r="LT1322" s="126"/>
      <c r="LU1322" s="126"/>
      <c r="LV1322" s="126"/>
      <c r="LW1322" s="126"/>
      <c r="LX1322" s="126"/>
      <c r="LY1322" s="126"/>
      <c r="LZ1322" s="126"/>
      <c r="MA1322" s="126"/>
      <c r="MB1322" s="126"/>
      <c r="MC1322" s="126"/>
      <c r="MD1322" s="126"/>
      <c r="ME1322" s="126"/>
      <c r="MF1322" s="126"/>
      <c r="MG1322" s="1"/>
      <c r="PJ1322" s="1"/>
      <c r="PK1322" s="14">
        <v>1</v>
      </c>
      <c r="PL1322" s="2"/>
      <c r="PN1322" s="7"/>
      <c r="PP1322" s="1"/>
      <c r="QD1322" s="1"/>
      <c r="QE1322" s="14">
        <v>1</v>
      </c>
      <c r="QF1322" s="2"/>
      <c r="QH1322" s="7"/>
      <c r="QJ1322" s="1"/>
      <c r="VF1322" s="1"/>
      <c r="VT1322" s="1"/>
    </row>
    <row r="1323" spans="308:592" x14ac:dyDescent="0.3">
      <c r="KV1323" s="1"/>
      <c r="KW1323" s="34"/>
      <c r="KY1323" s="35"/>
      <c r="LA1323" s="36"/>
      <c r="LC1323" s="37"/>
      <c r="LQ1323" s="1"/>
      <c r="LR1323" s="126"/>
      <c r="LS1323" s="126"/>
      <c r="LT1323" s="126"/>
      <c r="LU1323" s="126"/>
      <c r="LV1323" s="126"/>
      <c r="LW1323" s="126"/>
      <c r="LX1323" s="126"/>
      <c r="LY1323" s="126"/>
      <c r="LZ1323" s="126"/>
      <c r="MA1323" s="126"/>
      <c r="MB1323" s="126"/>
      <c r="MC1323" s="126"/>
      <c r="MD1323" s="126"/>
      <c r="ME1323" s="126"/>
      <c r="MF1323" s="126"/>
      <c r="MG1323" s="1"/>
      <c r="PJ1323" s="1"/>
      <c r="PL1323" s="2"/>
      <c r="PN1323" s="7"/>
      <c r="PP1323" s="1"/>
      <c r="QD1323" s="1"/>
      <c r="QF1323" s="2"/>
      <c r="QH1323" s="7"/>
      <c r="QJ1323" s="1"/>
      <c r="VF1323" s="1"/>
      <c r="VT1323" s="1"/>
    </row>
    <row r="1324" spans="308:592" ht="15" thickBot="1" x14ac:dyDescent="0.35">
      <c r="KV1324" s="1"/>
      <c r="KW1324" s="34"/>
      <c r="KY1324" s="35"/>
      <c r="LA1324" s="36"/>
      <c r="LC1324" s="37"/>
      <c r="LQ1324" s="1"/>
      <c r="LR1324" s="126"/>
      <c r="LS1324" s="126"/>
      <c r="LT1324" s="126"/>
      <c r="LU1324" s="126"/>
      <c r="LV1324" s="126"/>
      <c r="LW1324" s="126"/>
      <c r="LX1324" s="126"/>
      <c r="LY1324" s="126"/>
      <c r="LZ1324" s="126"/>
      <c r="MA1324" s="126"/>
      <c r="MB1324" s="126"/>
      <c r="MC1324" s="126"/>
      <c r="MD1324" s="126"/>
      <c r="ME1324" s="126"/>
      <c r="MF1324" s="126"/>
      <c r="MG1324" s="1"/>
      <c r="PJ1324" s="1"/>
      <c r="PL1324" s="2" t="s">
        <v>14</v>
      </c>
      <c r="PN1324" s="7" t="s">
        <v>15</v>
      </c>
      <c r="PP1324" s="1"/>
      <c r="QD1324" s="1"/>
      <c r="QF1324" s="2" t="s">
        <v>14</v>
      </c>
      <c r="QH1324" s="7" t="s">
        <v>15</v>
      </c>
      <c r="QJ1324" s="1"/>
      <c r="VF1324" s="1"/>
      <c r="VT1324" s="1"/>
    </row>
    <row r="1325" spans="308:592" x14ac:dyDescent="0.3">
      <c r="KV1325" s="1"/>
      <c r="KW1325" s="34"/>
      <c r="KY1325" s="35"/>
      <c r="LA1325" s="36"/>
      <c r="LC1325" s="37"/>
      <c r="LQ1325" s="1"/>
      <c r="LR1325" s="126"/>
      <c r="LS1325" s="126"/>
      <c r="LT1325" s="126"/>
      <c r="LU1325" s="126"/>
      <c r="LV1325" s="126"/>
      <c r="LW1325" s="126"/>
      <c r="LX1325" s="126"/>
      <c r="LY1325" s="126"/>
      <c r="LZ1325" s="126"/>
      <c r="MA1325" s="126"/>
      <c r="MB1325" s="126"/>
      <c r="MC1325" s="126"/>
      <c r="MD1325" s="126"/>
      <c r="ME1325" s="126"/>
      <c r="MF1325" s="126"/>
      <c r="MG1325" s="1"/>
      <c r="PJ1325" s="1"/>
      <c r="PL1325" s="4">
        <f t="array" ref="PL1325:PL1327">PL1330:PL1332</f>
        <v>-2.4031952123402887</v>
      </c>
      <c r="PN1325" s="8">
        <f t="array" ref="PN1325:PN1327">PN1316:PN1318*PK1320:PK1322</f>
        <v>7.5254683462576008E-2</v>
      </c>
      <c r="PP1325" s="1"/>
      <c r="QD1325" s="1"/>
      <c r="QF1325" s="4">
        <f t="array" ref="QF1325:QF1327">QF1330:QF1332</f>
        <v>-2.4031817323023961</v>
      </c>
      <c r="QH1325" s="8">
        <f t="array" ref="QH1325:QH1327">QH1316:QH1318*QE1320:QE1322</f>
        <v>-1.9277751590259372E-2</v>
      </c>
      <c r="QJ1325" s="1"/>
      <c r="VF1325" s="1"/>
      <c r="VT1325" s="1"/>
    </row>
    <row r="1326" spans="308:592" x14ac:dyDescent="0.3">
      <c r="KV1326" s="1"/>
      <c r="KW1326" s="34"/>
      <c r="KY1326" s="35"/>
      <c r="LA1326" s="36"/>
      <c r="LC1326" s="37"/>
      <c r="LQ1326" s="1"/>
      <c r="LR1326" s="126"/>
      <c r="LS1326" s="126"/>
      <c r="LT1326" s="126"/>
      <c r="LU1326" s="126"/>
      <c r="LV1326" s="126"/>
      <c r="LW1326" s="126"/>
      <c r="LX1326" s="126"/>
      <c r="LY1326" s="126"/>
      <c r="LZ1326" s="126"/>
      <c r="MA1326" s="126"/>
      <c r="MB1326" s="126"/>
      <c r="MC1326" s="126"/>
      <c r="MD1326" s="126"/>
      <c r="ME1326" s="126"/>
      <c r="MF1326" s="126"/>
      <c r="MG1326" s="1"/>
      <c r="PJ1326" s="1"/>
      <c r="PL1326" s="5">
        <v>-1.9376538535459589</v>
      </c>
      <c r="PN1326" s="9">
        <v>-3.2180998772548888E-2</v>
      </c>
      <c r="PP1326" s="1"/>
      <c r="QD1326" s="1"/>
      <c r="QF1326" s="5">
        <v>-1.9376388764309596</v>
      </c>
      <c r="QH1326" s="9">
        <v>7.9423965671899955E-3</v>
      </c>
      <c r="QJ1326" s="1"/>
      <c r="VF1326" s="1"/>
      <c r="VT1326" s="1"/>
    </row>
    <row r="1327" spans="308:592" ht="15" thickBot="1" x14ac:dyDescent="0.35">
      <c r="KV1327" s="1"/>
      <c r="KW1327" s="34"/>
      <c r="KY1327" s="35"/>
      <c r="LA1327" s="36"/>
      <c r="LC1327" s="37"/>
      <c r="LQ1327" s="1"/>
      <c r="LR1327" s="126"/>
      <c r="LS1327" s="126"/>
      <c r="LT1327" s="126"/>
      <c r="LU1327" s="126"/>
      <c r="LV1327" s="126"/>
      <c r="LW1327" s="126"/>
      <c r="LX1327" s="126"/>
      <c r="LY1327" s="126"/>
      <c r="LZ1327" s="126"/>
      <c r="MA1327" s="126"/>
      <c r="MB1327" s="126"/>
      <c r="MC1327" s="126"/>
      <c r="MD1327" s="126"/>
      <c r="ME1327" s="126"/>
      <c r="MF1327" s="126"/>
      <c r="MG1327" s="1"/>
      <c r="PJ1327" s="1"/>
      <c r="PL1327" s="6">
        <v>-2.9656643138199374</v>
      </c>
      <c r="PN1327" s="10">
        <v>-4.307368469002712E-2</v>
      </c>
      <c r="PP1327" s="1"/>
      <c r="QD1327" s="1"/>
      <c r="QF1327" s="6">
        <v>-2.9656669381994574</v>
      </c>
      <c r="QH1327" s="10">
        <v>1.1335355023069378E-2</v>
      </c>
      <c r="QJ1327" s="1"/>
      <c r="VF1327" s="1"/>
      <c r="VT1327" s="1"/>
    </row>
    <row r="1328" spans="308:592" x14ac:dyDescent="0.3">
      <c r="KV1328" s="1"/>
      <c r="KW1328" s="34"/>
      <c r="KY1328" s="35"/>
      <c r="LA1328" s="36"/>
      <c r="LC1328" s="37"/>
      <c r="LQ1328" s="1"/>
      <c r="LR1328" s="1"/>
      <c r="LS1328" s="1"/>
      <c r="LT1328" s="1"/>
      <c r="LU1328" s="1"/>
      <c r="LV1328" s="1"/>
      <c r="LW1328" s="1"/>
      <c r="LX1328" s="1"/>
      <c r="LY1328" s="1"/>
      <c r="LZ1328" s="1"/>
      <c r="MA1328" s="1"/>
      <c r="MB1328" s="1"/>
      <c r="MC1328" s="1"/>
      <c r="MD1328" s="1"/>
      <c r="ME1328" s="1"/>
      <c r="MF1328" s="1"/>
      <c r="MG1328" s="1"/>
      <c r="MH1328" s="1"/>
      <c r="MI1328" s="1"/>
      <c r="MJ1328" s="1"/>
      <c r="MK1328" s="1"/>
      <c r="ML1328" s="1"/>
      <c r="MM1328" s="1"/>
      <c r="MN1328" s="1"/>
      <c r="MO1328" s="1"/>
      <c r="MP1328" s="1"/>
      <c r="MQ1328" s="1"/>
      <c r="MR1328" s="1"/>
      <c r="MS1328" s="1"/>
      <c r="MT1328" s="1"/>
      <c r="MU1328" s="1"/>
      <c r="MV1328" s="1"/>
      <c r="MW1328" s="1"/>
      <c r="MX1328" s="1"/>
      <c r="MY1328" s="1"/>
      <c r="MZ1328" s="1"/>
      <c r="NA1328" s="1"/>
      <c r="NB1328" s="1"/>
      <c r="NC1328" s="1"/>
      <c r="ND1328" s="1"/>
      <c r="NE1328" s="1"/>
      <c r="NF1328" s="1"/>
      <c r="NG1328" s="1"/>
      <c r="NH1328" s="1"/>
      <c r="NI1328" s="1"/>
      <c r="NJ1328" s="1"/>
      <c r="NK1328" s="1"/>
      <c r="NL1328" s="1"/>
      <c r="NM1328" s="1"/>
      <c r="NN1328" s="1"/>
      <c r="NO1328" s="1"/>
      <c r="NP1328" s="1"/>
      <c r="NQ1328" s="1"/>
      <c r="NR1328" s="1"/>
      <c r="NS1328" s="1"/>
      <c r="NT1328" s="1"/>
      <c r="NU1328" s="1"/>
      <c r="NV1328" s="1"/>
      <c r="NW1328" s="1"/>
      <c r="NX1328" s="1"/>
      <c r="NY1328" s="1"/>
      <c r="NZ1328" s="1"/>
      <c r="OA1328" s="1"/>
      <c r="OB1328" s="1"/>
      <c r="OC1328" s="1"/>
      <c r="OD1328" s="1"/>
      <c r="OE1328" s="1"/>
      <c r="OF1328" s="1"/>
      <c r="OG1328" s="1"/>
      <c r="OH1328" s="1"/>
      <c r="OI1328" s="1"/>
      <c r="OJ1328" s="1"/>
      <c r="OK1328" s="1"/>
      <c r="OL1328" s="1"/>
      <c r="OM1328" s="1"/>
      <c r="ON1328" s="1"/>
      <c r="OO1328" s="1"/>
      <c r="OP1328" s="1"/>
      <c r="OQ1328" s="1"/>
      <c r="OR1328" s="1"/>
      <c r="OS1328" s="1"/>
      <c r="OT1328" s="1"/>
      <c r="OU1328" s="1"/>
      <c r="OV1328" s="1"/>
      <c r="OW1328" s="1"/>
      <c r="OX1328" s="1"/>
      <c r="OY1328" s="1"/>
      <c r="OZ1328" s="1"/>
      <c r="PA1328" s="1"/>
      <c r="PB1328" s="1"/>
      <c r="PC1328" s="1"/>
      <c r="PD1328" s="1"/>
      <c r="PE1328" s="1"/>
      <c r="PF1328" s="1"/>
      <c r="PG1328" s="1"/>
      <c r="PH1328" s="1"/>
      <c r="PI1328" s="1"/>
      <c r="PJ1328" s="1"/>
      <c r="PK1328" s="1"/>
      <c r="PL1328" s="2"/>
      <c r="PM1328" s="1"/>
      <c r="PN1328" s="7"/>
      <c r="PO1328" s="1"/>
      <c r="PP1328" s="1"/>
      <c r="PQ1328" s="1"/>
      <c r="PR1328" s="1"/>
      <c r="PS1328" s="1"/>
      <c r="PT1328" s="1"/>
      <c r="PU1328" s="1"/>
      <c r="PV1328" s="1"/>
      <c r="PW1328" s="1"/>
      <c r="PX1328" s="1"/>
      <c r="PY1328" s="1"/>
      <c r="PZ1328" s="1"/>
      <c r="QA1328" s="1"/>
      <c r="QB1328" s="1"/>
      <c r="QC1328" s="1"/>
      <c r="QD1328" s="1"/>
      <c r="QE1328" s="1"/>
      <c r="QF1328" s="2"/>
      <c r="QG1328" s="1"/>
      <c r="QH1328" s="7"/>
      <c r="QI1328" s="1"/>
      <c r="QJ1328" s="1"/>
      <c r="QK1328" s="1"/>
      <c r="QL1328" s="1"/>
      <c r="QM1328" s="1"/>
      <c r="QN1328" s="1"/>
      <c r="QO1328" s="1"/>
      <c r="QP1328" s="1"/>
      <c r="QQ1328" s="1"/>
      <c r="QR1328" s="1"/>
      <c r="QS1328" s="1"/>
      <c r="QT1328" s="1"/>
      <c r="QU1328" s="1"/>
      <c r="QV1328" s="1"/>
      <c r="QW1328" s="1"/>
      <c r="QX1328" s="1"/>
      <c r="QY1328" s="1"/>
      <c r="QZ1328" s="1"/>
      <c r="RA1328" s="1"/>
      <c r="RB1328" s="1"/>
      <c r="RC1328" s="1"/>
      <c r="RD1328" s="1"/>
      <c r="RE1328" s="1"/>
      <c r="RF1328" s="1"/>
      <c r="RG1328" s="1"/>
      <c r="RH1328" s="1"/>
      <c r="RI1328" s="1"/>
      <c r="RJ1328" s="1"/>
      <c r="RK1328" s="1"/>
      <c r="RL1328" s="1"/>
      <c r="RM1328" s="1"/>
      <c r="RN1328" s="1"/>
      <c r="RO1328" s="1"/>
      <c r="RP1328" s="1"/>
      <c r="RQ1328" s="1"/>
      <c r="RR1328" s="1"/>
      <c r="RS1328" s="1"/>
      <c r="RT1328" s="1"/>
      <c r="RU1328" s="1"/>
      <c r="RV1328" s="1"/>
      <c r="RW1328" s="1"/>
      <c r="RX1328" s="1"/>
      <c r="RY1328" s="1"/>
      <c r="RZ1328" s="1"/>
      <c r="SA1328" s="1"/>
      <c r="SB1328" s="1"/>
      <c r="SC1328" s="1"/>
      <c r="SD1328" s="1"/>
      <c r="SE1328" s="1"/>
      <c r="SF1328" s="1"/>
      <c r="SG1328" s="1"/>
      <c r="SH1328" s="1"/>
      <c r="SI1328" s="1"/>
      <c r="SJ1328" s="1"/>
      <c r="SK1328" s="1"/>
      <c r="SL1328" s="1"/>
      <c r="SM1328" s="1"/>
      <c r="SN1328" s="1"/>
      <c r="SO1328" s="1"/>
      <c r="SP1328" s="1"/>
      <c r="SQ1328" s="1"/>
      <c r="SR1328" s="1"/>
      <c r="SS1328" s="1"/>
      <c r="ST1328" s="1"/>
      <c r="SU1328" s="1"/>
      <c r="SV1328" s="1"/>
      <c r="SW1328" s="1"/>
      <c r="SX1328" s="1"/>
      <c r="SY1328" s="1"/>
      <c r="SZ1328" s="1"/>
      <c r="TA1328" s="1"/>
      <c r="TB1328" s="1"/>
      <c r="TC1328" s="1"/>
      <c r="TD1328" s="1"/>
      <c r="TE1328" s="1"/>
      <c r="TF1328" s="1"/>
      <c r="TG1328" s="1"/>
      <c r="TH1328" s="1"/>
      <c r="TI1328" s="1"/>
      <c r="TJ1328" s="1"/>
      <c r="TK1328" s="1"/>
      <c r="TL1328" s="1"/>
      <c r="TM1328" s="1"/>
      <c r="TN1328" s="1"/>
      <c r="TO1328" s="1"/>
      <c r="TP1328" s="1"/>
      <c r="TQ1328" s="1"/>
      <c r="TR1328" s="1"/>
      <c r="TS1328" s="1"/>
      <c r="TT1328" s="1"/>
      <c r="TU1328" s="1"/>
      <c r="TV1328" s="1"/>
      <c r="TW1328" s="1"/>
      <c r="TX1328" s="1"/>
      <c r="TY1328" s="1"/>
      <c r="TZ1328" s="1"/>
      <c r="UA1328" s="1"/>
      <c r="UB1328" s="1"/>
      <c r="UC1328" s="1"/>
      <c r="UD1328" s="1"/>
      <c r="UE1328" s="1"/>
      <c r="UF1328" s="1"/>
      <c r="UG1328" s="1"/>
      <c r="UH1328" s="1"/>
      <c r="UI1328" s="1"/>
      <c r="UJ1328" s="1"/>
      <c r="UK1328" s="1"/>
      <c r="UL1328" s="1"/>
      <c r="UM1328" s="1"/>
      <c r="UN1328" s="1"/>
      <c r="UO1328" s="1"/>
      <c r="UP1328" s="1"/>
      <c r="UQ1328" s="1"/>
      <c r="UR1328" s="1"/>
      <c r="US1328" s="1"/>
      <c r="UT1328" s="1"/>
      <c r="UU1328" s="1"/>
      <c r="UV1328" s="1"/>
      <c r="UW1328" s="1"/>
      <c r="UX1328" s="1"/>
      <c r="UY1328" s="1"/>
      <c r="UZ1328" s="1"/>
      <c r="VA1328" s="1"/>
      <c r="VB1328" s="1"/>
      <c r="VC1328" s="1"/>
      <c r="VD1328" s="1"/>
      <c r="VE1328" s="1"/>
      <c r="VF1328" s="1"/>
      <c r="VT1328" s="1"/>
    </row>
    <row r="1329" spans="308:592" ht="15" customHeight="1" thickBot="1" x14ac:dyDescent="0.35">
      <c r="KV1329" s="1"/>
      <c r="KW1329" s="34"/>
      <c r="KY1329" s="35"/>
      <c r="LA1329" s="36"/>
      <c r="LC1329" s="37"/>
      <c r="LQ1329" s="1"/>
      <c r="LR1329" s="129" t="s">
        <v>81</v>
      </c>
      <c r="LS1329" s="129"/>
      <c r="LT1329" s="129"/>
      <c r="LU1329" s="129"/>
      <c r="LV1329" s="129"/>
      <c r="LW1329" s="129"/>
      <c r="LX1329" s="129"/>
      <c r="LY1329" s="129"/>
      <c r="LZ1329" s="129"/>
      <c r="MA1329" s="129"/>
      <c r="MB1329" s="129"/>
      <c r="MC1329" s="129"/>
      <c r="MD1329" s="129"/>
      <c r="ME1329" s="129"/>
      <c r="MF1329" s="129"/>
      <c r="MG1329" s="1"/>
      <c r="PC1329" s="1"/>
      <c r="PJ1329" t="s">
        <v>82</v>
      </c>
      <c r="PL1329" s="2" t="s">
        <v>83</v>
      </c>
      <c r="PN1329" s="7" t="s">
        <v>84</v>
      </c>
      <c r="PP1329" t="s">
        <v>85</v>
      </c>
      <c r="PW1329" s="1"/>
      <c r="QD1329" t="s">
        <v>82</v>
      </c>
      <c r="QF1329" s="2" t="s">
        <v>86</v>
      </c>
      <c r="QG1329" s="1"/>
      <c r="QH1329" s="7" t="s">
        <v>87</v>
      </c>
      <c r="QJ1329" t="s">
        <v>85</v>
      </c>
      <c r="QQ1329" s="1"/>
      <c r="QR1329" s="11" t="s">
        <v>88</v>
      </c>
      <c r="QS1329" s="11"/>
      <c r="QT1329" s="11"/>
      <c r="QU1329" s="11"/>
      <c r="QV1329" s="11"/>
      <c r="QW1329" s="11"/>
      <c r="QX1329" s="11"/>
      <c r="QY1329" s="11"/>
      <c r="QZ1329" s="1"/>
      <c r="VF1329" s="1"/>
      <c r="VT1329" s="1"/>
    </row>
    <row r="1330" spans="308:592" ht="14.4" customHeight="1" x14ac:dyDescent="0.3">
      <c r="KV1330" s="1"/>
      <c r="KW1330" s="34"/>
      <c r="KY1330" s="35"/>
      <c r="LA1330" s="36"/>
      <c r="LC1330" s="37"/>
      <c r="LQ1330" s="1"/>
      <c r="LR1330" s="129"/>
      <c r="LS1330" s="129"/>
      <c r="LT1330" s="129"/>
      <c r="LU1330" s="129"/>
      <c r="LV1330" s="129"/>
      <c r="LW1330" s="129"/>
      <c r="LX1330" s="129"/>
      <c r="LY1330" s="129"/>
      <c r="LZ1330" s="129"/>
      <c r="MA1330" s="129"/>
      <c r="MB1330" s="129"/>
      <c r="MC1330" s="129"/>
      <c r="MD1330" s="129"/>
      <c r="ME1330" s="129"/>
      <c r="MF1330" s="129"/>
      <c r="MG1330" s="1"/>
      <c r="PC1330" s="1"/>
      <c r="PJ1330" s="12">
        <v>-9.9025142842178962E-2</v>
      </c>
      <c r="PL1330" s="4">
        <f t="array" ref="PL1330:PL1332">MMULT(PD1334:PK1336,PL1339:PL1346)+PJ1330:PJ1332</f>
        <v>-2.4031952123402887</v>
      </c>
      <c r="PN1330" s="8">
        <f t="array" ref="PN1330:PN1332">PN1325:PN1327</f>
        <v>7.5254683462576008E-2</v>
      </c>
      <c r="PP1330" s="12">
        <f t="array" ref="PP1330:PP1332">PN1330:PN1332</f>
        <v>7.5254683462576008E-2</v>
      </c>
      <c r="PW1330" s="1"/>
      <c r="QD1330" s="12">
        <f t="array" ref="QD1330:QD1332">PJ1330:PJ1332</f>
        <v>-9.9025142842178962E-2</v>
      </c>
      <c r="QF1330" s="4">
        <f t="array" ref="QF1330:QF1332">MMULT(PX1334:QE1336,QF1339:QF1346)+QD1330:QD1332</f>
        <v>-2.4031817323023961</v>
      </c>
      <c r="QH1330" s="8">
        <f t="array" ref="QH1330:QH1332">QH1325:QH1327</f>
        <v>-1.9277751590259372E-2</v>
      </c>
      <c r="QJ1330" s="12">
        <f t="array" ref="QJ1330:QJ1332">QH1330:QH1332</f>
        <v>-1.9277751590259372E-2</v>
      </c>
      <c r="QQ1330" s="1"/>
      <c r="QR1330" s="15">
        <f t="array" ref="QR1330:QR1332">PP1330:PP1332+QJ1330:QJ1332</f>
        <v>5.5976931872316636E-2</v>
      </c>
      <c r="QS1330" s="11"/>
      <c r="QT1330" s="11"/>
      <c r="QU1330" s="11"/>
      <c r="QV1330" s="11"/>
      <c r="QW1330" s="11"/>
      <c r="QX1330" s="11"/>
      <c r="QY1330" s="11"/>
      <c r="QZ1330" s="1"/>
      <c r="VF1330" s="1"/>
      <c r="VT1330" s="1"/>
    </row>
    <row r="1331" spans="308:592" ht="14.4" customHeight="1" x14ac:dyDescent="0.3">
      <c r="KV1331" s="1"/>
      <c r="KW1331" s="34"/>
      <c r="KY1331" s="35"/>
      <c r="LA1331" s="36"/>
      <c r="LC1331" s="37"/>
      <c r="LQ1331" s="1"/>
      <c r="LR1331" s="129"/>
      <c r="LS1331" s="129"/>
      <c r="LT1331" s="129"/>
      <c r="LU1331" s="129"/>
      <c r="LV1331" s="129"/>
      <c r="LW1331" s="129"/>
      <c r="LX1331" s="129"/>
      <c r="LY1331" s="129"/>
      <c r="LZ1331" s="129"/>
      <c r="MA1331" s="129"/>
      <c r="MB1331" s="129"/>
      <c r="MC1331" s="129"/>
      <c r="MD1331" s="129"/>
      <c r="ME1331" s="129"/>
      <c r="MF1331" s="129"/>
      <c r="MG1331" s="1"/>
      <c r="PC1331" s="1"/>
      <c r="PJ1331" s="13">
        <v>-4.4085051650980561E-2</v>
      </c>
      <c r="PL1331" s="5">
        <v>-1.9376538535459589</v>
      </c>
      <c r="PN1331" s="9">
        <v>-3.2180998772548888E-2</v>
      </c>
      <c r="PP1331" s="13">
        <v>-3.2180998772548888E-2</v>
      </c>
      <c r="PW1331" s="1"/>
      <c r="QD1331" s="13">
        <v>-4.4085051650980561E-2</v>
      </c>
      <c r="QF1331" s="5">
        <v>-1.9376388764309596</v>
      </c>
      <c r="QH1331" s="9">
        <v>7.9423965671899955E-3</v>
      </c>
      <c r="QJ1331" s="13">
        <v>7.9423965671899955E-3</v>
      </c>
      <c r="QQ1331" s="1"/>
      <c r="QR1331" s="16">
        <v>-2.4238602205358895E-2</v>
      </c>
      <c r="QS1331" s="11"/>
      <c r="QT1331" s="11"/>
      <c r="QU1331" s="11"/>
      <c r="QV1331" s="11"/>
      <c r="QW1331" s="11"/>
      <c r="QX1331" s="11"/>
      <c r="QY1331" s="11"/>
      <c r="QZ1331" s="1"/>
      <c r="VF1331" s="1"/>
      <c r="VT1331" s="1"/>
    </row>
    <row r="1332" spans="308:592" ht="15" customHeight="1" thickBot="1" x14ac:dyDescent="0.35">
      <c r="KV1332" s="1"/>
      <c r="KW1332" s="34"/>
      <c r="KY1332" s="35"/>
      <c r="LA1332" s="36"/>
      <c r="LC1332" s="37"/>
      <c r="LQ1332" s="1"/>
      <c r="LR1332" s="129"/>
      <c r="LS1332" s="129"/>
      <c r="LT1332" s="129"/>
      <c r="LU1332" s="129"/>
      <c r="LV1332" s="129"/>
      <c r="LW1332" s="129"/>
      <c r="LX1332" s="129"/>
      <c r="LY1332" s="129"/>
      <c r="LZ1332" s="129"/>
      <c r="MA1332" s="129"/>
      <c r="MB1332" s="129"/>
      <c r="MC1332" s="129"/>
      <c r="MD1332" s="129"/>
      <c r="ME1332" s="129"/>
      <c r="MF1332" s="129"/>
      <c r="MG1332" s="1"/>
      <c r="PC1332" s="1"/>
      <c r="PJ1332" s="14">
        <v>-0.590002435679431</v>
      </c>
      <c r="PL1332" s="6">
        <v>-2.9656643138199374</v>
      </c>
      <c r="PN1332" s="10">
        <v>-4.307368469002712E-2</v>
      </c>
      <c r="PP1332" s="14">
        <v>-4.307368469002712E-2</v>
      </c>
      <c r="PW1332" s="1"/>
      <c r="QD1332" s="14">
        <v>-0.590002435679431</v>
      </c>
      <c r="QF1332" s="6">
        <v>-2.9656669381994574</v>
      </c>
      <c r="QH1332" s="10">
        <v>1.1335355023069378E-2</v>
      </c>
      <c r="QJ1332" s="14">
        <v>1.1335355023069378E-2</v>
      </c>
      <c r="QQ1332" s="1"/>
      <c r="QR1332" s="17">
        <v>-3.1738329666957742E-2</v>
      </c>
      <c r="QS1332" s="11"/>
      <c r="QT1332" s="11"/>
      <c r="QU1332" s="11"/>
      <c r="QV1332" s="11"/>
      <c r="QW1332" s="11"/>
      <c r="QX1332" s="11"/>
      <c r="QY1332" s="11"/>
      <c r="QZ1332" s="1"/>
      <c r="VF1332" s="1"/>
      <c r="VT1332" s="1"/>
    </row>
    <row r="1333" spans="308:592" ht="15" customHeight="1" thickBot="1" x14ac:dyDescent="0.35">
      <c r="KV1333" s="1"/>
      <c r="KW1333" s="34"/>
      <c r="KY1333" s="35"/>
      <c r="LA1333" s="36"/>
      <c r="LC1333" s="37"/>
      <c r="LQ1333" s="1"/>
      <c r="LR1333" s="129"/>
      <c r="LS1333" s="129"/>
      <c r="LT1333" s="129"/>
      <c r="LU1333" s="129"/>
      <c r="LV1333" s="129"/>
      <c r="LW1333" s="129"/>
      <c r="LX1333" s="129"/>
      <c r="LY1333" s="129"/>
      <c r="LZ1333" s="129"/>
      <c r="MA1333" s="129"/>
      <c r="MB1333" s="129"/>
      <c r="MC1333" s="129"/>
      <c r="MD1333" s="129"/>
      <c r="ME1333" s="129"/>
      <c r="MF1333" s="129"/>
      <c r="MG1333" s="1"/>
      <c r="PC1333" s="1"/>
      <c r="PD1333" t="s">
        <v>11</v>
      </c>
      <c r="PL1333" s="2"/>
      <c r="PN1333" s="7"/>
      <c r="PO1333" t="s">
        <v>75</v>
      </c>
      <c r="PW1333" s="1"/>
      <c r="PX1333" t="s">
        <v>11</v>
      </c>
      <c r="QF1333" s="2"/>
      <c r="QH1333" s="7"/>
      <c r="QI1333" t="s">
        <v>75</v>
      </c>
      <c r="QQ1333" s="1"/>
      <c r="QR1333" s="11" t="s">
        <v>13</v>
      </c>
      <c r="QS1333" s="11"/>
      <c r="QT1333" s="11"/>
      <c r="QU1333" s="11"/>
      <c r="QV1333" s="11"/>
      <c r="QW1333" s="11"/>
      <c r="QX1333" s="11"/>
      <c r="QY1333" s="11"/>
      <c r="QZ1333" s="1"/>
      <c r="VF1333" s="1"/>
      <c r="VT1333" s="1"/>
    </row>
    <row r="1334" spans="308:592" ht="14.4" customHeight="1" x14ac:dyDescent="0.3">
      <c r="KV1334" s="1"/>
      <c r="KW1334" s="34"/>
      <c r="KY1334" s="35"/>
      <c r="LA1334" s="36"/>
      <c r="LC1334" s="37"/>
      <c r="LQ1334" s="1"/>
      <c r="LR1334" s="129"/>
      <c r="LS1334" s="129"/>
      <c r="LT1334" s="129"/>
      <c r="LU1334" s="129"/>
      <c r="LV1334" s="129"/>
      <c r="LW1334" s="129"/>
      <c r="LX1334" s="129"/>
      <c r="LY1334" s="129"/>
      <c r="LZ1334" s="129"/>
      <c r="MA1334" s="129"/>
      <c r="MB1334" s="129"/>
      <c r="MC1334" s="129"/>
      <c r="MD1334" s="129"/>
      <c r="ME1334" s="129"/>
      <c r="MF1334" s="129"/>
      <c r="MG1334" s="1"/>
      <c r="PC1334" s="1"/>
      <c r="PD1334" s="18">
        <v>0.12212120197059387</v>
      </c>
      <c r="PE1334" s="19">
        <v>0.36500171264332915</v>
      </c>
      <c r="PF1334" s="19">
        <v>4.2461854953731192E-2</v>
      </c>
      <c r="PG1334" s="19">
        <v>0.27227888170700587</v>
      </c>
      <c r="PH1334" s="19">
        <v>1.2973760105599121E-2</v>
      </c>
      <c r="PI1334" s="19">
        <v>0.44265748083789591</v>
      </c>
      <c r="PJ1334" s="19">
        <v>0.36370606802314104</v>
      </c>
      <c r="PK1334" s="20">
        <v>0.36350180061066872</v>
      </c>
      <c r="PL1334" s="2"/>
      <c r="PN1334" s="7"/>
      <c r="PO1334" s="18">
        <f t="array" ref="PO1334:PV1336">MMULT(PN1330:PN1332,TRANSPOSE(PL1339:PL1346))</f>
        <v>6.657350921837786E-2</v>
      </c>
      <c r="PP1334" s="19">
        <v>-0.12127496297024594</v>
      </c>
      <c r="PQ1334" s="19">
        <v>0.14211780407607252</v>
      </c>
      <c r="PR1334" s="19">
        <v>-0.30597831756279242</v>
      </c>
      <c r="PS1334" s="19">
        <v>-0.15227837175270445</v>
      </c>
      <c r="PT1334" s="19">
        <v>-0.1900124115974752</v>
      </c>
      <c r="PU1334" s="19">
        <v>8.2549090374806677E-2</v>
      </c>
      <c r="PV1334" s="20">
        <v>-1.0797126773950437E-2</v>
      </c>
      <c r="PW1334" s="1"/>
      <c r="PX1334" s="18">
        <f t="array" ref="PX1334:QE1336">PD1334:PK1336</f>
        <v>0.12212120197059387</v>
      </c>
      <c r="PY1334" s="19">
        <v>0.36500171264332915</v>
      </c>
      <c r="PZ1334" s="19">
        <v>4.2461854953731192E-2</v>
      </c>
      <c r="QA1334" s="19">
        <v>0.27227888170700587</v>
      </c>
      <c r="QB1334" s="19">
        <v>1.2973760105599121E-2</v>
      </c>
      <c r="QC1334" s="19">
        <v>0.44265748083789591</v>
      </c>
      <c r="QD1334" s="19">
        <v>0.36370606802314104</v>
      </c>
      <c r="QE1334" s="20">
        <v>0.36350180061066872</v>
      </c>
      <c r="QF1334" s="2"/>
      <c r="QH1334" s="7"/>
      <c r="QI1334" s="18">
        <f t="array" ref="QI1334:QP1336">MMULT(QH1330:QH1332,TRANSPOSE(QF1339:QF1346))</f>
        <v>-1.7053857647437616E-2</v>
      </c>
      <c r="QJ1334" s="19">
        <v>3.1066615848550871E-2</v>
      </c>
      <c r="QK1334" s="19">
        <v>-3.6405931747560863E-2</v>
      </c>
      <c r="QL1334" s="19">
        <v>7.8381385336534173E-2</v>
      </c>
      <c r="QM1334" s="19">
        <v>3.900858866805746E-2</v>
      </c>
      <c r="QN1334" s="19">
        <v>4.8674414516443588E-2</v>
      </c>
      <c r="QO1334" s="19">
        <v>-2.1146458705793496E-2</v>
      </c>
      <c r="QP1334" s="20">
        <v>2.7658981924334101E-3</v>
      </c>
      <c r="QQ1334" s="1"/>
      <c r="QR1334" s="26">
        <f t="array" ref="QR1334:QY1336">PO1334:PV1336+QI1334:QP1336</f>
        <v>4.9519651570940244E-2</v>
      </c>
      <c r="QS1334" s="27">
        <v>-9.0208347121695065E-2</v>
      </c>
      <c r="QT1334" s="27">
        <v>0.10571187232851166</v>
      </c>
      <c r="QU1334" s="27">
        <v>-0.22759693222625826</v>
      </c>
      <c r="QV1334" s="27">
        <v>-0.113269783084647</v>
      </c>
      <c r="QW1334" s="27">
        <v>-0.14133799708103162</v>
      </c>
      <c r="QX1334" s="27">
        <v>6.1402631669013177E-2</v>
      </c>
      <c r="QY1334" s="28">
        <v>-8.0312285815170269E-3</v>
      </c>
      <c r="QZ1334" s="1"/>
      <c r="VF1334" s="1"/>
      <c r="VT1334" s="1"/>
    </row>
    <row r="1335" spans="308:592" ht="14.4" customHeight="1" x14ac:dyDescent="0.3">
      <c r="KV1335" s="1"/>
      <c r="KW1335" s="34"/>
      <c r="KY1335" s="35"/>
      <c r="LA1335" s="36"/>
      <c r="LC1335" s="37"/>
      <c r="LQ1335" s="1"/>
      <c r="LR1335" s="129"/>
      <c r="LS1335" s="129"/>
      <c r="LT1335" s="129"/>
      <c r="LU1335" s="129"/>
      <c r="LV1335" s="129"/>
      <c r="LW1335" s="129"/>
      <c r="LX1335" s="129"/>
      <c r="LY1335" s="129"/>
      <c r="LZ1335" s="129"/>
      <c r="MA1335" s="129"/>
      <c r="MB1335" s="129"/>
      <c r="MC1335" s="129"/>
      <c r="MD1335" s="129"/>
      <c r="ME1335" s="129"/>
      <c r="MF1335" s="129"/>
      <c r="MG1335" s="1"/>
      <c r="PC1335" s="1"/>
      <c r="PD1335" s="21">
        <v>-0.28576961679674073</v>
      </c>
      <c r="PE1335">
        <v>5.6235084068857771E-2</v>
      </c>
      <c r="PF1335">
        <v>0.18855917490733307</v>
      </c>
      <c r="PG1335">
        <v>0.57842058780435057</v>
      </c>
      <c r="PH1335">
        <v>-0.27675827944324072</v>
      </c>
      <c r="PI1335">
        <v>0.31126253947819255</v>
      </c>
      <c r="PJ1335">
        <v>0.59898215886643658</v>
      </c>
      <c r="PK1335" s="22">
        <v>-0.10051088960157861</v>
      </c>
      <c r="PL1335" s="2"/>
      <c r="PN1335" s="7"/>
      <c r="PO1335" s="21">
        <v>-2.8468686862609713E-2</v>
      </c>
      <c r="PP1335">
        <v>5.1860552126662324E-2</v>
      </c>
      <c r="PQ1335">
        <v>-6.0773531534470161E-2</v>
      </c>
      <c r="PR1335">
        <v>0.13084485122858211</v>
      </c>
      <c r="PS1335">
        <v>6.5118473282749487E-2</v>
      </c>
      <c r="PT1335">
        <v>8.1254599754290044E-2</v>
      </c>
      <c r="PU1335">
        <v>-3.5300290344690087E-2</v>
      </c>
      <c r="PV1335" s="22">
        <v>4.6171521488406241E-3</v>
      </c>
      <c r="PW1335" s="1"/>
      <c r="PX1335" s="21">
        <v>-0.28576961679674073</v>
      </c>
      <c r="PY1335">
        <v>5.6235084068857771E-2</v>
      </c>
      <c r="PZ1335">
        <v>0.18855917490733307</v>
      </c>
      <c r="QA1335">
        <v>0.57842058780435057</v>
      </c>
      <c r="QB1335">
        <v>-0.27675827944324072</v>
      </c>
      <c r="QC1335">
        <v>0.31126253947819255</v>
      </c>
      <c r="QD1335">
        <v>0.59898215886643658</v>
      </c>
      <c r="QE1335" s="22">
        <v>-0.10051088960157861</v>
      </c>
      <c r="QF1335" s="2"/>
      <c r="QH1335" s="7"/>
      <c r="QI1335" s="21">
        <v>7.0261565412428366E-3</v>
      </c>
      <c r="QJ1335">
        <v>-1.2799385961297208E-2</v>
      </c>
      <c r="QK1335">
        <v>1.4999173839509482E-2</v>
      </c>
      <c r="QL1335">
        <v>-3.229297996261344E-2</v>
      </c>
      <c r="QM1335">
        <v>-1.6071463483565807E-2</v>
      </c>
      <c r="QN1335">
        <v>-2.0053765137253907E-2</v>
      </c>
      <c r="QO1335">
        <v>8.7123003036299381E-3</v>
      </c>
      <c r="QP1335" s="22">
        <v>-1.139544734038383E-3</v>
      </c>
      <c r="QQ1335" s="1"/>
      <c r="QR1335" s="29">
        <v>-2.1442530321366875E-2</v>
      </c>
      <c r="QS1335" s="11">
        <v>3.9061166165365119E-2</v>
      </c>
      <c r="QT1335" s="11">
        <v>-4.5774357694960681E-2</v>
      </c>
      <c r="QU1335" s="11">
        <v>9.8551871265968677E-2</v>
      </c>
      <c r="QV1335" s="11">
        <v>4.904700979918368E-2</v>
      </c>
      <c r="QW1335" s="11">
        <v>6.120083461703614E-2</v>
      </c>
      <c r="QX1335" s="11">
        <v>-2.6587990041060147E-2</v>
      </c>
      <c r="QY1335" s="30">
        <v>3.4776074148022409E-3</v>
      </c>
      <c r="QZ1335" s="1"/>
      <c r="VF1335" s="1"/>
      <c r="VT1335" s="1"/>
    </row>
    <row r="1336" spans="308:592" ht="15" customHeight="1" thickBot="1" x14ac:dyDescent="0.35">
      <c r="KV1336" s="1"/>
      <c r="KW1336" s="34"/>
      <c r="KY1336" s="35"/>
      <c r="LA1336" s="36"/>
      <c r="LC1336" s="37"/>
      <c r="LQ1336" s="1"/>
      <c r="LR1336" s="129"/>
      <c r="LS1336" s="129"/>
      <c r="LT1336" s="129"/>
      <c r="LU1336" s="129"/>
      <c r="LV1336" s="129"/>
      <c r="LW1336" s="129"/>
      <c r="LX1336" s="129"/>
      <c r="LY1336" s="129"/>
      <c r="LZ1336" s="129"/>
      <c r="MA1336" s="129"/>
      <c r="MB1336" s="129"/>
      <c r="MC1336" s="129"/>
      <c r="MD1336" s="129"/>
      <c r="ME1336" s="129"/>
      <c r="MF1336" s="129"/>
      <c r="MG1336" s="1"/>
      <c r="PC1336" s="1"/>
      <c r="PD1336" s="23">
        <v>-0.38111415366047124</v>
      </c>
      <c r="PE1336" s="24">
        <v>0.78863472977913185</v>
      </c>
      <c r="PF1336" s="24">
        <v>0.71958549986364317</v>
      </c>
      <c r="PG1336" s="24">
        <v>0.71416611360616356</v>
      </c>
      <c r="PH1336" s="24">
        <v>0.33748250491928983</v>
      </c>
      <c r="PI1336" s="24">
        <v>-0.5283149100056157</v>
      </c>
      <c r="PJ1336" s="24">
        <v>9.8324600487570316E-2</v>
      </c>
      <c r="PK1336" s="25">
        <v>-0.12742244705755407</v>
      </c>
      <c r="PL1336" s="2"/>
      <c r="PN1336" s="7"/>
      <c r="PO1336" s="23">
        <v>-3.8104822355768148E-2</v>
      </c>
      <c r="PP1336" s="24">
        <v>6.9414410843583615E-2</v>
      </c>
      <c r="PQ1336" s="24">
        <v>-8.1344272541602355E-2</v>
      </c>
      <c r="PR1336" s="24">
        <v>0.17513346633421029</v>
      </c>
      <c r="PS1336" s="24">
        <v>8.7159898469954977E-2</v>
      </c>
      <c r="PT1336" s="24">
        <v>0.10875781184318516</v>
      </c>
      <c r="PU1336" s="24">
        <v>-4.7248800030116583E-2</v>
      </c>
      <c r="PV1336" s="25">
        <v>6.1799746251098141E-3</v>
      </c>
      <c r="PW1336" s="1"/>
      <c r="PX1336" s="23">
        <v>-0.38111415366047124</v>
      </c>
      <c r="PY1336" s="24">
        <v>0.78863472977913185</v>
      </c>
      <c r="PZ1336" s="24">
        <v>0.71958549986364317</v>
      </c>
      <c r="QA1336" s="24">
        <v>0.71416611360616356</v>
      </c>
      <c r="QB1336" s="24">
        <v>0.33748250491928983</v>
      </c>
      <c r="QC1336" s="24">
        <v>-0.5283149100056157</v>
      </c>
      <c r="QD1336" s="24">
        <v>9.8324600487570316E-2</v>
      </c>
      <c r="QE1336" s="25">
        <v>-0.12742244705755407</v>
      </c>
      <c r="QF1336" s="2"/>
      <c r="QH1336" s="7"/>
      <c r="QI1336" s="23">
        <v>1.0027701106194782E-2</v>
      </c>
      <c r="QJ1336" s="24">
        <v>-1.8267229887253666E-2</v>
      </c>
      <c r="QK1336" s="24">
        <v>2.1406757908051386E-2</v>
      </c>
      <c r="QL1336" s="24">
        <v>-4.6088405373920741E-2</v>
      </c>
      <c r="QM1336" s="24">
        <v>-2.2937125184491657E-2</v>
      </c>
      <c r="QN1336" s="24">
        <v>-2.8620649379189688E-2</v>
      </c>
      <c r="QO1336" s="24">
        <v>1.243415840216356E-2</v>
      </c>
      <c r="QP1336" s="25">
        <v>-1.6263534583950273E-3</v>
      </c>
      <c r="QQ1336" s="1"/>
      <c r="QR1336" s="31">
        <v>-2.8077121249573365E-2</v>
      </c>
      <c r="QS1336" s="32">
        <v>5.1147180956329946E-2</v>
      </c>
      <c r="QT1336" s="32">
        <v>-5.9937514633550973E-2</v>
      </c>
      <c r="QU1336" s="32">
        <v>0.12904506096028956</v>
      </c>
      <c r="QV1336" s="32">
        <v>6.4222773285463317E-2</v>
      </c>
      <c r="QW1336" s="32">
        <v>8.0137162463995465E-2</v>
      </c>
      <c r="QX1336" s="32">
        <v>-3.4814641627953023E-2</v>
      </c>
      <c r="QY1336" s="33">
        <v>4.5536211667147868E-3</v>
      </c>
      <c r="QZ1336" s="1"/>
      <c r="VF1336" s="1"/>
      <c r="VT1336" s="1"/>
    </row>
    <row r="1337" spans="308:592" ht="14.4" customHeight="1" x14ac:dyDescent="0.3">
      <c r="KV1337" s="1"/>
      <c r="KW1337" s="34"/>
      <c r="KY1337" s="35"/>
      <c r="LA1337" s="36"/>
      <c r="LC1337" s="37"/>
      <c r="LQ1337" s="1"/>
      <c r="LR1337" s="129"/>
      <c r="LS1337" s="129"/>
      <c r="LT1337" s="129"/>
      <c r="LU1337" s="129"/>
      <c r="LV1337" s="129"/>
      <c r="LW1337" s="129"/>
      <c r="LX1337" s="129"/>
      <c r="LY1337" s="129"/>
      <c r="LZ1337" s="129"/>
      <c r="MA1337" s="129"/>
      <c r="MB1337" s="129"/>
      <c r="MC1337" s="129"/>
      <c r="MD1337" s="129"/>
      <c r="ME1337" s="129"/>
      <c r="MF1337" s="129"/>
      <c r="MG1337" s="1"/>
      <c r="PC1337" s="1"/>
      <c r="PL1337" s="2"/>
      <c r="PN1337" s="7"/>
      <c r="PW1337" s="1"/>
      <c r="QF1337" s="2"/>
      <c r="QH1337" s="7"/>
      <c r="QQ1337" s="1"/>
      <c r="QR1337" s="1"/>
      <c r="QS1337" s="1"/>
      <c r="QT1337" s="1"/>
      <c r="QU1337" s="1"/>
      <c r="QV1337" s="1"/>
      <c r="QW1337" s="1"/>
      <c r="QX1337" s="1"/>
      <c r="QY1337" s="1"/>
      <c r="QZ1337" s="1"/>
      <c r="VF1337" s="1"/>
      <c r="VT1337" s="1"/>
    </row>
    <row r="1338" spans="308:592" ht="15" customHeight="1" thickBot="1" x14ac:dyDescent="0.35">
      <c r="KV1338" s="1"/>
      <c r="KW1338" s="34"/>
      <c r="KY1338" s="35"/>
      <c r="LA1338" s="36"/>
      <c r="LC1338" s="37"/>
      <c r="LQ1338" s="1"/>
      <c r="LR1338" s="129"/>
      <c r="LS1338" s="129"/>
      <c r="LT1338" s="129"/>
      <c r="LU1338" s="129"/>
      <c r="LV1338" s="129"/>
      <c r="LW1338" s="129"/>
      <c r="LX1338" s="129"/>
      <c r="LY1338" s="129"/>
      <c r="LZ1338" s="129"/>
      <c r="MA1338" s="129"/>
      <c r="MB1338" s="129"/>
      <c r="MC1338" s="129"/>
      <c r="MD1338" s="129"/>
      <c r="ME1338" s="129"/>
      <c r="MF1338" s="129"/>
      <c r="MG1338" s="1"/>
      <c r="PC1338" s="1"/>
      <c r="PL1338" s="2" t="s">
        <v>89</v>
      </c>
      <c r="PN1338" s="7" t="s">
        <v>90</v>
      </c>
      <c r="PW1338" s="1"/>
      <c r="QF1338" s="2" t="s">
        <v>91</v>
      </c>
      <c r="QH1338" s="7" t="s">
        <v>92</v>
      </c>
      <c r="QQ1338" s="1"/>
      <c r="VF1338" s="1"/>
      <c r="VT1338" s="1"/>
    </row>
    <row r="1339" spans="308:592" ht="14.4" customHeight="1" x14ac:dyDescent="0.3">
      <c r="KV1339" s="1"/>
      <c r="KW1339" s="34"/>
      <c r="KY1339" s="35"/>
      <c r="LA1339" s="36"/>
      <c r="LC1339" s="37"/>
      <c r="LQ1339" s="1"/>
      <c r="LR1339" s="129"/>
      <c r="LS1339" s="129"/>
      <c r="LT1339" s="129"/>
      <c r="LU1339" s="129"/>
      <c r="LV1339" s="129"/>
      <c r="LW1339" s="129"/>
      <c r="LX1339" s="129"/>
      <c r="LY1339" s="129"/>
      <c r="LZ1339" s="129"/>
      <c r="MA1339" s="129"/>
      <c r="MB1339" s="129"/>
      <c r="MC1339" s="129"/>
      <c r="MD1339" s="129"/>
      <c r="ME1339" s="129"/>
      <c r="MF1339" s="129"/>
      <c r="MG1339" s="1"/>
      <c r="PC1339" s="1"/>
      <c r="PL1339" s="4">
        <f t="array" ref="PL1339:PL1346">PL1349:PL1356</f>
        <v>0.88464273790327907</v>
      </c>
      <c r="PN1339" s="8">
        <f t="array" ref="PN1339:PN1346">MMULT(TRANSPOSE(PD1334:PK1336),PN1330:PN1332)</f>
        <v>3.4802534971411718E-2</v>
      </c>
      <c r="PW1339" s="1"/>
      <c r="QF1339" s="4">
        <f t="array" ref="QF1339:QF1346">QF1349:QF1356</f>
        <v>0.8846393505793777</v>
      </c>
      <c r="QH1339" s="8">
        <f t="array" ref="QH1339:QH1346">MMULT(TRANSPOSE(PX1334:QE1336),QH1330:QH1332)</f>
        <v>-8.9439820550046949E-3</v>
      </c>
      <c r="QQ1339" s="1"/>
      <c r="VF1339" s="1"/>
      <c r="VT1339" s="1"/>
    </row>
    <row r="1340" spans="308:592" ht="14.4" customHeight="1" x14ac:dyDescent="0.3">
      <c r="KV1340" s="1"/>
      <c r="KW1340" s="34"/>
      <c r="KY1340" s="35"/>
      <c r="LA1340" s="36"/>
      <c r="LC1340" s="37"/>
      <c r="LQ1340" s="1"/>
      <c r="LR1340" s="129"/>
      <c r="LS1340" s="129"/>
      <c r="LT1340" s="129"/>
      <c r="LU1340" s="129"/>
      <c r="LV1340" s="129"/>
      <c r="LW1340" s="129"/>
      <c r="LX1340" s="129"/>
      <c r="LY1340" s="129"/>
      <c r="LZ1340" s="129"/>
      <c r="MA1340" s="129"/>
      <c r="MB1340" s="129"/>
      <c r="MC1340" s="129"/>
      <c r="MD1340" s="129"/>
      <c r="ME1340" s="129"/>
      <c r="MF1340" s="129"/>
      <c r="MG1340" s="1"/>
      <c r="PC1340" s="1"/>
      <c r="PL1340" s="5">
        <v>-1.6115271155257163</v>
      </c>
      <c r="PN1340" s="9">
        <v>-8.3110165092332988E-3</v>
      </c>
      <c r="PW1340" s="1"/>
      <c r="QF1340" s="5">
        <v>-1.6115269305704798</v>
      </c>
      <c r="QH1340" s="9">
        <v>2.3496836378756481E-3</v>
      </c>
      <c r="QQ1340" s="1"/>
      <c r="VF1340" s="1"/>
      <c r="VT1340" s="1"/>
    </row>
    <row r="1341" spans="308:592" x14ac:dyDescent="0.3">
      <c r="KV1341" s="1"/>
      <c r="KW1341" s="34"/>
      <c r="KY1341" s="35"/>
      <c r="LA1341" s="36"/>
      <c r="LC1341" s="37"/>
      <c r="LQ1341" s="1"/>
      <c r="LR1341" s="1"/>
      <c r="LS1341" s="1"/>
      <c r="LT1341" s="1"/>
      <c r="LU1341" s="1"/>
      <c r="LV1341" s="1"/>
      <c r="LW1341" s="1"/>
      <c r="LX1341" s="1"/>
      <c r="LY1341" s="1"/>
      <c r="LZ1341" s="1"/>
      <c r="MA1341" s="1"/>
      <c r="MB1341" s="1"/>
      <c r="MC1341" s="1"/>
      <c r="MD1341" s="1"/>
      <c r="ME1341" s="1"/>
      <c r="MF1341" s="1"/>
      <c r="MG1341" s="1"/>
      <c r="PC1341" s="1"/>
      <c r="PL1341" s="5">
        <v>1.888491154796331</v>
      </c>
      <c r="PN1341" s="9">
        <v>-3.3867768051110983E-2</v>
      </c>
      <c r="PW1341" s="1"/>
      <c r="QF1341" s="5">
        <v>1.8884947021496008</v>
      </c>
      <c r="QH1341" s="9">
        <v>8.8357997620437632E-3</v>
      </c>
      <c r="QQ1341" s="1"/>
      <c r="VF1341" s="1"/>
      <c r="VT1341" s="1"/>
    </row>
    <row r="1342" spans="308:592" x14ac:dyDescent="0.3">
      <c r="KV1342" s="1"/>
      <c r="KW1342" s="34"/>
      <c r="KY1342" s="35"/>
      <c r="LA1342" s="36"/>
      <c r="LC1342" s="37"/>
      <c r="LQ1342" s="1"/>
      <c r="PC1342" s="1"/>
      <c r="PL1342" s="5">
        <v>-4.06590398742365</v>
      </c>
      <c r="PN1342" s="9">
        <v>-2.8885657163517885E-2</v>
      </c>
      <c r="PW1342" s="1"/>
      <c r="QF1342" s="5">
        <v>-4.0658987107261293</v>
      </c>
      <c r="QH1342" s="9">
        <v>7.4404474893195799E-3</v>
      </c>
      <c r="QQ1342" s="1"/>
      <c r="VF1342" s="1"/>
      <c r="VT1342" s="1"/>
    </row>
    <row r="1343" spans="308:592" x14ac:dyDescent="0.3">
      <c r="KV1343" s="1"/>
      <c r="KW1343" s="34"/>
      <c r="KY1343" s="35"/>
      <c r="LA1343" s="36"/>
      <c r="LC1343" s="37"/>
      <c r="LQ1343" s="1"/>
      <c r="PC1343" s="1"/>
      <c r="PL1343" s="5">
        <v>-2.0235069067619182</v>
      </c>
      <c r="PN1343" s="9">
        <v>-4.6539209441720849E-3</v>
      </c>
      <c r="PW1343" s="1"/>
      <c r="QF1343" s="5">
        <v>-2.0235030255171278</v>
      </c>
      <c r="QH1343" s="9">
        <v>1.3772550742361463E-3</v>
      </c>
      <c r="QQ1343" s="1"/>
      <c r="VF1343" s="1"/>
      <c r="VT1343" s="1"/>
    </row>
    <row r="1344" spans="308:592" x14ac:dyDescent="0.3">
      <c r="KV1344" s="1"/>
      <c r="KW1344" s="34"/>
      <c r="KY1344" s="35"/>
      <c r="LA1344" s="36"/>
      <c r="LC1344" s="37"/>
      <c r="LQ1344" s="1"/>
      <c r="PC1344" s="1"/>
      <c r="PL1344" s="5">
        <v>-2.5249247336475471</v>
      </c>
      <c r="PN1344" s="9">
        <v>4.6051779052530939E-2</v>
      </c>
      <c r="PW1344" s="1"/>
      <c r="QF1344" s="5">
        <v>-2.5249010128877121</v>
      </c>
      <c r="QH1344" s="9">
        <v>-1.2049907499011121E-2</v>
      </c>
      <c r="QQ1344" s="1"/>
      <c r="VF1344" s="1"/>
      <c r="VT1344" s="1"/>
    </row>
    <row r="1345" spans="308:592" x14ac:dyDescent="0.3">
      <c r="KV1345" s="1"/>
      <c r="KW1345" s="34"/>
      <c r="KY1345" s="35"/>
      <c r="LA1345" s="36"/>
      <c r="LC1345" s="37"/>
      <c r="LQ1345" s="1"/>
      <c r="PC1345" s="1"/>
      <c r="PL1345" s="5">
        <v>1.0969296072563797</v>
      </c>
      <c r="PN1345" s="9">
        <v>3.859538064565648E-3</v>
      </c>
      <c r="PW1345" s="1"/>
      <c r="QF1345" s="5">
        <v>1.0969359474721285</v>
      </c>
      <c r="QH1345" s="9">
        <v>-1.1395371348031827E-3</v>
      </c>
      <c r="QQ1345" s="1"/>
      <c r="VF1345" s="1"/>
      <c r="VT1345" s="1"/>
    </row>
    <row r="1346" spans="308:592" ht="15" thickBot="1" x14ac:dyDescent="0.35">
      <c r="KV1346" s="1"/>
      <c r="KW1346" s="34"/>
      <c r="KY1346" s="35"/>
      <c r="LA1346" s="36"/>
      <c r="LC1346" s="37"/>
      <c r="LQ1346" s="1"/>
      <c r="PC1346" s="1"/>
      <c r="PL1346" s="6">
        <v>-0.14347448261236559</v>
      </c>
      <c r="PN1346" s="10">
        <v>3.6078308064917249E-2</v>
      </c>
      <c r="PW1346" s="1"/>
      <c r="QF1346" s="6">
        <v>-0.14347618182978134</v>
      </c>
      <c r="QH1346" s="10">
        <v>-9.2501734346268922E-3</v>
      </c>
      <c r="QQ1346" s="1"/>
      <c r="VF1346" s="1"/>
      <c r="VT1346" s="1"/>
    </row>
    <row r="1347" spans="308:592" x14ac:dyDescent="0.3">
      <c r="KV1347" s="1"/>
      <c r="KW1347" s="34"/>
      <c r="KY1347" s="35"/>
      <c r="LA1347" s="36"/>
      <c r="LC1347" s="37"/>
      <c r="LQ1347" s="1"/>
      <c r="PC1347" s="1"/>
      <c r="PD1347" s="1"/>
      <c r="PE1347" s="1"/>
      <c r="PF1347" s="1"/>
      <c r="PG1347" s="1"/>
      <c r="PH1347" s="1"/>
      <c r="PI1347" s="1"/>
      <c r="PJ1347" s="1"/>
      <c r="PK1347" s="1"/>
      <c r="PL1347" s="2"/>
      <c r="PM1347" s="1"/>
      <c r="PN1347" s="7"/>
      <c r="PO1347" s="1"/>
      <c r="PP1347" s="1"/>
      <c r="PQ1347" s="1"/>
      <c r="PR1347" s="1"/>
      <c r="PS1347" s="1"/>
      <c r="PT1347" s="1"/>
      <c r="PU1347" s="1"/>
      <c r="PV1347" s="1"/>
      <c r="PW1347" s="1"/>
      <c r="PX1347" s="1"/>
      <c r="PY1347" s="1"/>
      <c r="PZ1347" s="1"/>
      <c r="QA1347" s="1"/>
      <c r="QB1347" s="1"/>
      <c r="QC1347" s="1"/>
      <c r="QD1347" s="1"/>
      <c r="QE1347" s="1"/>
      <c r="QF1347" s="2"/>
      <c r="QG1347" s="1"/>
      <c r="QH1347" s="7"/>
      <c r="QI1347" s="1"/>
      <c r="QJ1347" s="1"/>
      <c r="QK1347" s="1"/>
      <c r="QL1347" s="1"/>
      <c r="QM1347" s="1"/>
      <c r="QN1347" s="1"/>
      <c r="QO1347" s="1"/>
      <c r="QP1347" s="1"/>
      <c r="QQ1347" s="1"/>
      <c r="VF1347" s="1"/>
      <c r="VT1347" s="1"/>
    </row>
    <row r="1348" spans="308:592" ht="15" thickBot="1" x14ac:dyDescent="0.35">
      <c r="KV1348" s="1"/>
      <c r="KW1348" s="34"/>
      <c r="KY1348" s="35"/>
      <c r="LA1348" s="36"/>
      <c r="LC1348" s="37"/>
      <c r="LQ1348" s="1"/>
      <c r="PH1348" s="1"/>
      <c r="PL1348" s="2" t="s">
        <v>89</v>
      </c>
      <c r="PN1348" s="7" t="s">
        <v>90</v>
      </c>
      <c r="PR1348" s="1"/>
      <c r="QB1348" s="1"/>
      <c r="QF1348" s="2" t="s">
        <v>91</v>
      </c>
      <c r="QH1348" s="7" t="s">
        <v>92</v>
      </c>
      <c r="QL1348" s="1"/>
      <c r="VF1348" s="1"/>
      <c r="VT1348" s="1"/>
    </row>
    <row r="1349" spans="308:592" x14ac:dyDescent="0.3">
      <c r="KV1349" s="1"/>
      <c r="KW1349" s="34"/>
      <c r="KY1349" s="35"/>
      <c r="LA1349" s="36"/>
      <c r="LC1349" s="37"/>
      <c r="LQ1349" s="1"/>
      <c r="PH1349" s="1"/>
      <c r="PL1349" s="4">
        <f t="array" ref="PL1349:PL1352">PI1365:PI1368</f>
        <v>0.88464273790327907</v>
      </c>
      <c r="PN1349" s="8">
        <f t="array" ref="PN1349:PN1356">PN1339:PN1346</f>
        <v>3.4802534971411718E-2</v>
      </c>
      <c r="PR1349" s="1"/>
      <c r="PW1349" s="1"/>
      <c r="QB1349" s="1"/>
      <c r="QF1349" s="4">
        <f t="array" ref="QF1349:QF1352">QC1365:QC1368</f>
        <v>0.8846393505793777</v>
      </c>
      <c r="QH1349" s="8">
        <f t="array" ref="QH1349:QH1356">QH1339:QH1346</f>
        <v>-8.9439820550046949E-3</v>
      </c>
      <c r="QL1349" s="1"/>
      <c r="VF1349" s="1"/>
      <c r="VT1349" s="1"/>
    </row>
    <row r="1350" spans="308:592" x14ac:dyDescent="0.3">
      <c r="KV1350" s="1"/>
      <c r="KW1350" s="34"/>
      <c r="KY1350" s="35"/>
      <c r="LA1350" s="36"/>
      <c r="LC1350" s="37"/>
      <c r="LQ1350" s="1"/>
      <c r="PH1350" s="1"/>
      <c r="PL1350" s="5">
        <v>-1.6115271155257163</v>
      </c>
      <c r="PN1350" s="9">
        <v>-8.3110165092332988E-3</v>
      </c>
      <c r="PR1350" s="1"/>
      <c r="QB1350" s="1"/>
      <c r="QF1350" s="5">
        <v>-1.6115269305704798</v>
      </c>
      <c r="QH1350" s="9">
        <v>2.3496836378756481E-3</v>
      </c>
      <c r="QL1350" s="1"/>
      <c r="VF1350" s="1"/>
      <c r="VT1350" s="1"/>
    </row>
    <row r="1351" spans="308:592" x14ac:dyDescent="0.3">
      <c r="KV1351" s="1"/>
      <c r="KW1351" s="34"/>
      <c r="KY1351" s="35"/>
      <c r="LA1351" s="36"/>
      <c r="LC1351" s="37"/>
      <c r="LQ1351" s="1"/>
      <c r="PH1351" s="1"/>
      <c r="PL1351" s="5">
        <v>1.888491154796331</v>
      </c>
      <c r="PN1351" s="9">
        <v>-3.3867768051110983E-2</v>
      </c>
      <c r="PR1351" s="1"/>
      <c r="PW1351" s="1"/>
      <c r="QB1351" s="1"/>
      <c r="QF1351" s="5">
        <v>1.8884947021496008</v>
      </c>
      <c r="QH1351" s="9">
        <v>8.8357997620437632E-3</v>
      </c>
      <c r="QL1351" s="1"/>
      <c r="VF1351" s="1"/>
      <c r="VT1351" s="1"/>
    </row>
    <row r="1352" spans="308:592" x14ac:dyDescent="0.3">
      <c r="KV1352" s="1"/>
      <c r="KW1352" s="34"/>
      <c r="KY1352" s="35"/>
      <c r="LA1352" s="36"/>
      <c r="LC1352" s="37"/>
      <c r="LQ1352" s="1"/>
      <c r="PH1352" s="1"/>
      <c r="PL1352" s="5">
        <v>-4.06590398742365</v>
      </c>
      <c r="PN1352" s="9">
        <v>-2.8885657163517885E-2</v>
      </c>
      <c r="PR1352" s="1"/>
      <c r="QB1352" s="1"/>
      <c r="QF1352" s="5">
        <v>-4.0658987107261293</v>
      </c>
      <c r="QH1352" s="9">
        <v>7.4404474893195799E-3</v>
      </c>
      <c r="QL1352" s="1"/>
      <c r="VF1352" s="1"/>
      <c r="VT1352" s="1"/>
    </row>
    <row r="1353" spans="308:592" x14ac:dyDescent="0.3">
      <c r="KV1353" s="1"/>
      <c r="KW1353" s="34"/>
      <c r="KY1353" s="35"/>
      <c r="LA1353" s="36"/>
      <c r="LC1353" s="37"/>
      <c r="LQ1353" s="1"/>
      <c r="PH1353" s="1"/>
      <c r="PL1353" s="5">
        <f t="array" ref="PL1353:PL1356">PO1365:PO1368</f>
        <v>-2.0235069067619182</v>
      </c>
      <c r="PN1353" s="9">
        <v>-4.6539209441720849E-3</v>
      </c>
      <c r="PR1353" s="1"/>
      <c r="PW1353" s="1"/>
      <c r="QB1353" s="1"/>
      <c r="QF1353" s="5">
        <f t="array" ref="QF1353:QF1356">QI1365:QI1368</f>
        <v>-2.0235030255171278</v>
      </c>
      <c r="QH1353" s="9">
        <v>1.3772550742361463E-3</v>
      </c>
      <c r="QL1353" s="1"/>
      <c r="VF1353" s="1"/>
      <c r="VT1353" s="1"/>
    </row>
    <row r="1354" spans="308:592" x14ac:dyDescent="0.3">
      <c r="KV1354" s="1"/>
      <c r="KW1354" s="34"/>
      <c r="KY1354" s="35"/>
      <c r="LA1354" s="36"/>
      <c r="LC1354" s="37"/>
      <c r="LQ1354" s="1"/>
      <c r="PH1354" s="1"/>
      <c r="PL1354" s="5">
        <v>-2.5249247336475471</v>
      </c>
      <c r="PN1354" s="9">
        <v>4.6051779052530939E-2</v>
      </c>
      <c r="PR1354" s="1"/>
      <c r="QB1354" s="1"/>
      <c r="QF1354" s="5">
        <v>-2.5249010128877121</v>
      </c>
      <c r="QH1354" s="9">
        <v>-1.2049907499011121E-2</v>
      </c>
      <c r="QL1354" s="1"/>
      <c r="VF1354" s="1"/>
      <c r="VT1354" s="1"/>
    </row>
    <row r="1355" spans="308:592" x14ac:dyDescent="0.3">
      <c r="KV1355" s="1"/>
      <c r="KW1355" s="34"/>
      <c r="KY1355" s="35"/>
      <c r="LA1355" s="36"/>
      <c r="LC1355" s="37"/>
      <c r="LQ1355" s="1"/>
      <c r="PH1355" s="1"/>
      <c r="PL1355" s="5">
        <v>1.0969296072563797</v>
      </c>
      <c r="PN1355" s="9">
        <v>3.859538064565648E-3</v>
      </c>
      <c r="PR1355" s="1"/>
      <c r="PW1355" s="1"/>
      <c r="QB1355" s="1"/>
      <c r="QF1355" s="5">
        <v>1.0969359474721285</v>
      </c>
      <c r="QH1355" s="9">
        <v>-1.1395371348031827E-3</v>
      </c>
      <c r="QL1355" s="1"/>
      <c r="VF1355" s="1"/>
      <c r="VT1355" s="1"/>
    </row>
    <row r="1356" spans="308:592" ht="15" thickBot="1" x14ac:dyDescent="0.35">
      <c r="KV1356" s="1"/>
      <c r="KW1356" s="34"/>
      <c r="KY1356" s="35"/>
      <c r="LA1356" s="36"/>
      <c r="LC1356" s="37"/>
      <c r="LQ1356" s="1"/>
      <c r="PH1356" s="1"/>
      <c r="PL1356" s="6">
        <v>-0.14347448261236559</v>
      </c>
      <c r="PN1356" s="10">
        <v>3.6078308064917249E-2</v>
      </c>
      <c r="PR1356" s="1"/>
      <c r="QB1356" s="1"/>
      <c r="QF1356" s="6">
        <v>-0.14347618182978134</v>
      </c>
      <c r="QH1356" s="10">
        <v>-9.2501734346268922E-3</v>
      </c>
      <c r="QL1356" s="1"/>
      <c r="VF1356" s="1"/>
      <c r="VT1356" s="1"/>
    </row>
    <row r="1357" spans="308:592" x14ac:dyDescent="0.3">
      <c r="KV1357" s="1"/>
      <c r="KW1357" s="34"/>
      <c r="KY1357" s="35"/>
      <c r="LA1357" s="36"/>
      <c r="LC1357" s="37"/>
      <c r="LQ1357" s="1"/>
      <c r="PH1357" s="1"/>
      <c r="PL1357" s="2"/>
      <c r="PN1357" s="7"/>
      <c r="PR1357" s="1"/>
      <c r="PW1357" s="1"/>
      <c r="QB1357" s="1"/>
      <c r="QF1357" s="2"/>
      <c r="QH1357" s="7"/>
      <c r="QL1357" s="1"/>
      <c r="VF1357" s="1"/>
      <c r="VT1357" s="1"/>
    </row>
    <row r="1358" spans="308:592" x14ac:dyDescent="0.3">
      <c r="KV1358" s="1"/>
      <c r="KW1358" s="34"/>
      <c r="KY1358" s="35"/>
      <c r="LA1358" s="36"/>
      <c r="LC1358" s="37"/>
      <c r="LQ1358" s="1"/>
      <c r="PH1358" s="1"/>
      <c r="PI1358" s="2"/>
      <c r="PJ1358" s="2"/>
      <c r="PK1358" s="2"/>
      <c r="PL1358" s="2"/>
      <c r="PM1358" s="2"/>
      <c r="PN1358" s="2"/>
      <c r="PO1358" s="2"/>
      <c r="PR1358" s="1"/>
      <c r="QB1358" s="1"/>
      <c r="QC1358" s="2"/>
      <c r="QD1358" s="2"/>
      <c r="QE1358" s="2"/>
      <c r="QF1358" s="2"/>
      <c r="QG1358" s="2"/>
      <c r="QH1358" s="2"/>
      <c r="QI1358" s="2"/>
      <c r="QL1358" s="1"/>
      <c r="VF1358" s="1"/>
      <c r="VT1358" s="1"/>
    </row>
    <row r="1359" spans="308:592" x14ac:dyDescent="0.3">
      <c r="KV1359" s="1"/>
      <c r="KW1359" s="34"/>
      <c r="KY1359" s="35"/>
      <c r="LA1359" s="36"/>
      <c r="LC1359" s="37"/>
      <c r="LQ1359" s="1"/>
      <c r="PH1359" s="1"/>
      <c r="PI1359" s="2"/>
      <c r="PN1359" s="7"/>
      <c r="PO1359" s="2"/>
      <c r="PR1359" s="1"/>
      <c r="PW1359" s="1"/>
      <c r="QB1359" s="1"/>
      <c r="QC1359" s="2"/>
      <c r="QH1359" s="7"/>
      <c r="QI1359" s="2"/>
      <c r="QL1359" s="1"/>
      <c r="VF1359" s="1"/>
      <c r="VT1359" s="1"/>
    </row>
    <row r="1360" spans="308:592" x14ac:dyDescent="0.3">
      <c r="KV1360" s="1"/>
      <c r="KW1360" s="34"/>
      <c r="KY1360" s="35"/>
      <c r="LA1360" s="36"/>
      <c r="LC1360" s="37"/>
      <c r="LQ1360" s="1"/>
      <c r="PH1360" s="1"/>
      <c r="PI1360" s="2"/>
      <c r="PN1360" s="7"/>
      <c r="PO1360" s="2"/>
      <c r="PR1360" s="1"/>
      <c r="QB1360" s="1"/>
      <c r="QC1360" s="2"/>
      <c r="QH1360" s="7"/>
      <c r="QI1360" s="2"/>
      <c r="QL1360" s="1"/>
      <c r="VF1360" s="1"/>
      <c r="VT1360" s="1"/>
    </row>
    <row r="1361" spans="308:592" x14ac:dyDescent="0.3">
      <c r="KV1361" s="1"/>
      <c r="KW1361" s="34"/>
      <c r="KY1361" s="35"/>
      <c r="LA1361" s="36"/>
      <c r="LC1361" s="37"/>
      <c r="LQ1361" s="1"/>
      <c r="PH1361" s="1"/>
      <c r="PI1361" s="2"/>
      <c r="PK1361" s="7"/>
      <c r="PL1361" s="7"/>
      <c r="PM1361" s="7"/>
      <c r="PN1361" s="7"/>
      <c r="PO1361" s="2"/>
      <c r="PP1361" s="7"/>
      <c r="PQ1361" s="7"/>
      <c r="PR1361" s="1"/>
      <c r="PW1361" s="1"/>
      <c r="QB1361" s="1"/>
      <c r="QC1361" s="2"/>
      <c r="QE1361" s="7"/>
      <c r="QF1361" s="7"/>
      <c r="QG1361" s="7"/>
      <c r="QH1361" s="7"/>
      <c r="QI1361" s="2"/>
      <c r="QJ1361" s="7"/>
      <c r="QK1361" s="7"/>
      <c r="QL1361" s="1"/>
      <c r="VF1361" s="1"/>
      <c r="VT1361" s="1"/>
    </row>
    <row r="1362" spans="308:592" x14ac:dyDescent="0.3">
      <c r="KV1362" s="1"/>
      <c r="KW1362" s="34"/>
      <c r="KY1362" s="35"/>
      <c r="LA1362" s="36"/>
      <c r="LC1362" s="37"/>
      <c r="LQ1362" s="1"/>
      <c r="PH1362" s="1"/>
      <c r="PI1362" s="2"/>
      <c r="PK1362" s="7"/>
      <c r="PO1362" s="2"/>
      <c r="PQ1362" s="7"/>
      <c r="PR1362" s="1"/>
      <c r="QB1362" s="1"/>
      <c r="QC1362" s="2"/>
      <c r="QE1362" s="7"/>
      <c r="QI1362" s="2"/>
      <c r="QK1362" s="7"/>
      <c r="QL1362" s="1"/>
      <c r="VF1362" s="1"/>
      <c r="VT1362" s="1"/>
    </row>
    <row r="1363" spans="308:592" x14ac:dyDescent="0.3">
      <c r="KV1363" s="1"/>
      <c r="KW1363" s="34"/>
      <c r="KY1363" s="35"/>
      <c r="LA1363" s="36"/>
      <c r="LC1363" s="37"/>
      <c r="LQ1363" s="1"/>
      <c r="PH1363" s="1"/>
      <c r="PI1363" s="2"/>
      <c r="PK1363" s="7"/>
      <c r="PO1363" s="2"/>
      <c r="PQ1363" s="7"/>
      <c r="PR1363" s="1"/>
      <c r="PW1363" s="1"/>
      <c r="QB1363" s="1"/>
      <c r="QC1363" s="2"/>
      <c r="QE1363" s="7"/>
      <c r="QI1363" s="2"/>
      <c r="QK1363" s="7"/>
      <c r="QL1363" s="1"/>
      <c r="VF1363" s="1"/>
      <c r="VT1363" s="1"/>
    </row>
    <row r="1364" spans="308:592" ht="15" thickBot="1" x14ac:dyDescent="0.35">
      <c r="KV1364" s="1"/>
      <c r="KW1364" s="34"/>
      <c r="KY1364" s="35"/>
      <c r="LA1364" s="36"/>
      <c r="LC1364" s="37"/>
      <c r="LQ1364" s="1"/>
      <c r="PH1364" s="1"/>
      <c r="PI1364" s="2" t="s">
        <v>93</v>
      </c>
      <c r="PK1364" s="7" t="s">
        <v>94</v>
      </c>
      <c r="PO1364" s="2" t="s">
        <v>95</v>
      </c>
      <c r="PQ1364" s="7" t="s">
        <v>96</v>
      </c>
      <c r="PR1364" s="1"/>
      <c r="QB1364" s="1"/>
      <c r="QC1364" s="2" t="s">
        <v>97</v>
      </c>
      <c r="QE1364" s="7" t="s">
        <v>98</v>
      </c>
      <c r="QI1364" s="2" t="s">
        <v>99</v>
      </c>
      <c r="QK1364" s="7" t="s">
        <v>100</v>
      </c>
      <c r="QL1364" s="1"/>
      <c r="VF1364" s="1"/>
      <c r="VT1364" s="1"/>
    </row>
    <row r="1365" spans="308:592" x14ac:dyDescent="0.3">
      <c r="KV1365" s="1"/>
      <c r="KW1365" s="34"/>
      <c r="KY1365" s="35"/>
      <c r="LA1365" s="36"/>
      <c r="LC1365" s="37"/>
      <c r="LQ1365" s="1"/>
      <c r="PH1365" s="1"/>
      <c r="PI1365" s="4">
        <f t="array" ref="PI1365:PI1368">ME1397:ME1400</f>
        <v>0.88464273790327907</v>
      </c>
      <c r="PK1365" s="8">
        <f t="array" ref="PK1365:PK1368">PN1349:PN1352</f>
        <v>3.4802534971411718E-2</v>
      </c>
      <c r="PO1365" s="4">
        <f t="array" ref="PO1365:PO1368">RQ1397:RQ1400</f>
        <v>-2.0235069067619182</v>
      </c>
      <c r="PQ1365" s="8">
        <f t="array" ref="PQ1365:PQ1368">PN1353:PN1356</f>
        <v>-4.6539209441720849E-3</v>
      </c>
      <c r="PR1365" s="1"/>
      <c r="PW1365" s="1"/>
      <c r="QB1365" s="1"/>
      <c r="QC1365" s="4">
        <f t="array" ref="QC1365:QC1368">NO1397:NO1400</f>
        <v>0.8846393505793777</v>
      </c>
      <c r="QE1365" s="8">
        <f t="array" ref="QE1365:QE1368">QH1349:QH1352</f>
        <v>-8.9439820550046949E-3</v>
      </c>
      <c r="QI1365" s="4">
        <f t="array" ref="QI1365:QI1368">TA1397:TA1400</f>
        <v>-2.0235030255171278</v>
      </c>
      <c r="QK1365" s="8">
        <f t="array" ref="QK1365:QK1368">QH1353:QH1356</f>
        <v>1.3772550742361463E-3</v>
      </c>
      <c r="QL1365" s="1"/>
      <c r="VF1365" s="1"/>
      <c r="VT1365" s="1"/>
    </row>
    <row r="1366" spans="308:592" x14ac:dyDescent="0.3">
      <c r="KV1366" s="1"/>
      <c r="KW1366" s="34"/>
      <c r="KY1366" s="35"/>
      <c r="LA1366" s="36"/>
      <c r="LC1366" s="37"/>
      <c r="LQ1366" s="1"/>
      <c r="PH1366" s="1"/>
      <c r="PI1366" s="5">
        <v>-1.6115271155257163</v>
      </c>
      <c r="PK1366" s="9">
        <v>-8.3110165092332988E-3</v>
      </c>
      <c r="PO1366" s="5">
        <v>-2.5249247336475471</v>
      </c>
      <c r="PQ1366" s="9">
        <v>4.6051779052530939E-2</v>
      </c>
      <c r="PR1366" s="1"/>
      <c r="QB1366" s="1"/>
      <c r="QC1366" s="5">
        <v>-1.6115269305704798</v>
      </c>
      <c r="QE1366" s="9">
        <v>2.3496836378756481E-3</v>
      </c>
      <c r="QI1366" s="5">
        <v>-2.5249010128877121</v>
      </c>
      <c r="QK1366" s="9">
        <v>-1.2049907499011121E-2</v>
      </c>
      <c r="QL1366" s="1"/>
      <c r="VF1366" s="1"/>
      <c r="VT1366" s="1"/>
    </row>
    <row r="1367" spans="308:592" x14ac:dyDescent="0.3">
      <c r="KV1367" s="1"/>
      <c r="KW1367" s="34"/>
      <c r="KY1367" s="35"/>
      <c r="LA1367" s="36"/>
      <c r="LC1367" s="37"/>
      <c r="LQ1367" s="1"/>
      <c r="PH1367" s="1"/>
      <c r="PI1367" s="5">
        <v>1.888491154796331</v>
      </c>
      <c r="PK1367" s="9">
        <v>-3.3867768051110983E-2</v>
      </c>
      <c r="PO1367" s="5">
        <v>1.0969296072563797</v>
      </c>
      <c r="PQ1367" s="9">
        <v>3.859538064565648E-3</v>
      </c>
      <c r="PR1367" s="1"/>
      <c r="PW1367" s="1"/>
      <c r="QB1367" s="1"/>
      <c r="QC1367" s="5">
        <v>1.8884947021496008</v>
      </c>
      <c r="QE1367" s="9">
        <v>8.8357997620437632E-3</v>
      </c>
      <c r="QI1367" s="5">
        <v>1.0969359474721285</v>
      </c>
      <c r="QK1367" s="9">
        <v>-1.1395371348031827E-3</v>
      </c>
      <c r="QL1367" s="1"/>
      <c r="VF1367" s="1"/>
      <c r="VT1367" s="1"/>
    </row>
    <row r="1368" spans="308:592" ht="15" thickBot="1" x14ac:dyDescent="0.35">
      <c r="KV1368" s="1"/>
      <c r="KW1368" s="34"/>
      <c r="KY1368" s="35"/>
      <c r="LA1368" s="36"/>
      <c r="LC1368" s="37"/>
      <c r="LQ1368" s="1"/>
      <c r="PH1368" s="1"/>
      <c r="PI1368" s="6">
        <v>-4.06590398742365</v>
      </c>
      <c r="PK1368" s="10">
        <v>-2.8885657163517885E-2</v>
      </c>
      <c r="PO1368" s="6">
        <v>-0.14347448261236559</v>
      </c>
      <c r="PQ1368" s="10">
        <v>3.6078308064917249E-2</v>
      </c>
      <c r="PR1368" s="1"/>
      <c r="QB1368" s="1"/>
      <c r="QC1368" s="6">
        <v>-4.0658987107261293</v>
      </c>
      <c r="QE1368" s="10">
        <v>7.4404474893195799E-3</v>
      </c>
      <c r="QI1368" s="6">
        <v>-0.14347618182978134</v>
      </c>
      <c r="QK1368" s="10">
        <v>-9.2501734346268922E-3</v>
      </c>
      <c r="QL1368" s="1"/>
      <c r="VF1368" s="1"/>
      <c r="VT1368" s="1"/>
    </row>
    <row r="1369" spans="308:592" x14ac:dyDescent="0.3">
      <c r="KV1369" s="1"/>
      <c r="KW1369" s="34"/>
      <c r="KY1369" s="35"/>
      <c r="LA1369" s="36"/>
      <c r="LC1369" s="37"/>
      <c r="LQ1369" s="1"/>
      <c r="PH1369" s="1"/>
      <c r="PI1369" s="2"/>
      <c r="PJ1369" s="1"/>
      <c r="PK1369" s="7"/>
      <c r="PL1369" s="1"/>
      <c r="PM1369" s="1"/>
      <c r="PN1369" s="1"/>
      <c r="PO1369" s="2"/>
      <c r="PP1369" s="1"/>
      <c r="PQ1369" s="7"/>
      <c r="PR1369" s="1"/>
      <c r="PW1369" s="1"/>
      <c r="QB1369" s="1"/>
      <c r="QC1369" s="2"/>
      <c r="QD1369" s="1"/>
      <c r="QE1369" s="7"/>
      <c r="QF1369" s="1"/>
      <c r="QG1369" s="1"/>
      <c r="QH1369" s="1"/>
      <c r="QI1369" s="2"/>
      <c r="QJ1369" s="1"/>
      <c r="QK1369" s="7"/>
      <c r="QL1369" s="1"/>
      <c r="VF1369" s="1"/>
      <c r="VT1369" s="1"/>
    </row>
    <row r="1370" spans="308:592" x14ac:dyDescent="0.3">
      <c r="KV1370" s="1"/>
      <c r="KW1370" s="34"/>
      <c r="KY1370" s="35"/>
      <c r="LA1370" s="36"/>
      <c r="LC1370" s="37"/>
      <c r="LQ1370" s="1"/>
      <c r="PI1370" s="34"/>
      <c r="PK1370" s="35"/>
      <c r="PO1370" s="34"/>
      <c r="PQ1370" s="35"/>
      <c r="QC1370" s="36"/>
      <c r="QE1370" s="37"/>
      <c r="QI1370" s="36"/>
      <c r="QK1370" s="37"/>
      <c r="VF1370" s="1"/>
      <c r="VT1370" s="1"/>
    </row>
    <row r="1371" spans="308:592" x14ac:dyDescent="0.3">
      <c r="KV1371" s="1"/>
      <c r="KW1371" s="34"/>
      <c r="KY1371" s="35"/>
      <c r="LA1371" s="36"/>
      <c r="LC1371" s="37"/>
      <c r="LQ1371" s="1"/>
      <c r="MG1371" s="35"/>
      <c r="MH1371" s="35"/>
      <c r="MI1371" s="35"/>
      <c r="MJ1371" s="35"/>
      <c r="MK1371" s="35"/>
      <c r="ML1371" s="35"/>
      <c r="MM1371" s="35"/>
      <c r="MN1371" s="35"/>
      <c r="MO1371" s="35"/>
      <c r="MP1371" s="35"/>
      <c r="MQ1371" s="35"/>
      <c r="MR1371" s="35"/>
      <c r="MS1371" s="35"/>
      <c r="MT1371" s="35"/>
      <c r="MU1371" s="35"/>
      <c r="MV1371" s="35"/>
      <c r="MW1371" s="35"/>
      <c r="MX1371" s="35"/>
      <c r="MY1371" s="35"/>
      <c r="MZ1371" s="35"/>
      <c r="NA1371" s="35"/>
      <c r="NB1371" s="35"/>
      <c r="NC1371" s="35"/>
      <c r="ND1371" s="35"/>
      <c r="NE1371" s="35"/>
      <c r="NF1371" s="35"/>
      <c r="NG1371" s="35"/>
      <c r="NH1371" s="35"/>
      <c r="NI1371" s="35"/>
      <c r="NJ1371" s="35"/>
      <c r="NK1371" s="35"/>
      <c r="NL1371" s="35"/>
      <c r="NM1371" s="35"/>
      <c r="NN1371" s="35"/>
      <c r="NO1371" s="35"/>
      <c r="NP1371" s="35"/>
      <c r="NQ1371" s="35"/>
      <c r="NR1371" s="35"/>
      <c r="NS1371" s="35"/>
      <c r="NT1371" s="35"/>
      <c r="NU1371" s="35"/>
      <c r="NV1371" s="35"/>
      <c r="NW1371" s="35"/>
      <c r="NX1371" s="35"/>
      <c r="NY1371" s="35"/>
      <c r="NZ1371" s="35"/>
      <c r="OA1371" s="35"/>
      <c r="OB1371" s="35"/>
      <c r="OC1371" s="35"/>
      <c r="OD1371" s="35"/>
      <c r="OE1371" s="35"/>
      <c r="OF1371" s="35"/>
      <c r="OG1371" s="35"/>
      <c r="OH1371" s="35"/>
      <c r="OI1371" s="35"/>
      <c r="OJ1371" s="35"/>
      <c r="OK1371" s="35"/>
      <c r="OL1371" s="35"/>
      <c r="OM1371" s="35"/>
      <c r="ON1371" s="35"/>
      <c r="OO1371" s="35"/>
      <c r="OP1371" s="35"/>
      <c r="OQ1371" s="35"/>
      <c r="OR1371" s="35"/>
      <c r="OS1371" s="35"/>
      <c r="OT1371" s="35"/>
      <c r="OU1371" s="35"/>
      <c r="OV1371" s="35"/>
      <c r="OW1371" s="35"/>
      <c r="OX1371" s="35"/>
      <c r="OY1371" s="35"/>
      <c r="OZ1371" s="35"/>
      <c r="PA1371" s="35"/>
      <c r="PB1371" s="35"/>
      <c r="PC1371" s="35"/>
      <c r="PD1371" s="35"/>
      <c r="PE1371" s="35"/>
      <c r="PF1371" s="35"/>
      <c r="PG1371" s="35"/>
      <c r="PH1371" s="35"/>
      <c r="PI1371" s="34"/>
      <c r="PJ1371" s="35"/>
      <c r="PK1371" s="35"/>
      <c r="PO1371" s="34"/>
      <c r="PQ1371" s="35"/>
      <c r="PR1371" s="35"/>
      <c r="PS1371" s="35"/>
      <c r="PT1371" s="35"/>
      <c r="PU1371" s="35"/>
      <c r="PV1371" s="35"/>
      <c r="PW1371" s="35"/>
      <c r="PX1371" s="35"/>
      <c r="PY1371" s="35"/>
      <c r="PZ1371" s="35"/>
      <c r="QA1371" s="35"/>
      <c r="QB1371" s="35"/>
      <c r="QC1371" s="35"/>
      <c r="QD1371" s="35"/>
      <c r="QE1371" s="35"/>
      <c r="QF1371" s="35"/>
      <c r="QG1371" s="35"/>
      <c r="QH1371" s="35"/>
      <c r="QI1371" s="35"/>
      <c r="QJ1371" s="35"/>
      <c r="QK1371" s="35"/>
      <c r="QL1371" s="35"/>
      <c r="QM1371" s="35"/>
      <c r="QN1371" s="35"/>
      <c r="QO1371" s="35"/>
      <c r="QP1371" s="35"/>
      <c r="QQ1371" s="35"/>
      <c r="QR1371" s="35"/>
      <c r="QS1371" s="35"/>
      <c r="QT1371" s="35"/>
      <c r="QU1371" s="35"/>
      <c r="QV1371" s="35"/>
      <c r="QW1371" s="35"/>
      <c r="QX1371" s="35"/>
      <c r="QY1371" s="35"/>
      <c r="QZ1371" s="35"/>
      <c r="RA1371" s="35"/>
      <c r="RB1371" s="35"/>
      <c r="RC1371" s="35"/>
      <c r="RD1371" s="35"/>
      <c r="RE1371" s="35"/>
      <c r="RF1371" s="35"/>
      <c r="RG1371" s="35"/>
      <c r="RH1371" s="35"/>
      <c r="RI1371" s="35"/>
      <c r="RJ1371" s="35"/>
      <c r="RK1371" s="35"/>
      <c r="RL1371" s="35"/>
      <c r="RM1371" s="35"/>
      <c r="RN1371" s="35"/>
      <c r="RO1371" s="35"/>
      <c r="RP1371" s="35"/>
      <c r="RQ1371" s="35"/>
      <c r="RR1371" s="35"/>
      <c r="RS1371" s="35"/>
      <c r="VF1371" s="1"/>
      <c r="VT1371" s="1"/>
    </row>
    <row r="1372" spans="308:592" x14ac:dyDescent="0.3">
      <c r="KV1372" s="1"/>
      <c r="KW1372" s="34"/>
      <c r="KY1372" s="35"/>
      <c r="LA1372" s="36"/>
      <c r="LC1372" s="37"/>
      <c r="LQ1372" s="1"/>
      <c r="MG1372" s="35"/>
      <c r="MH1372" s="35"/>
      <c r="MI1372" s="35"/>
      <c r="MJ1372" s="35"/>
      <c r="MK1372" s="35"/>
      <c r="ML1372" s="35"/>
      <c r="MM1372" s="35"/>
      <c r="MN1372" s="35"/>
      <c r="MO1372" s="35"/>
      <c r="MP1372" s="35"/>
      <c r="MQ1372" s="35"/>
      <c r="MR1372" s="35"/>
      <c r="MS1372" s="35"/>
      <c r="MT1372" s="35"/>
      <c r="MU1372" s="35"/>
      <c r="MV1372" s="35"/>
      <c r="MW1372" s="35"/>
      <c r="MX1372" s="35"/>
      <c r="MY1372" s="35"/>
      <c r="MZ1372" s="35"/>
      <c r="NA1372" s="35"/>
      <c r="NB1372" s="35"/>
      <c r="NC1372" s="35"/>
      <c r="ND1372" s="35"/>
      <c r="NE1372" s="35"/>
      <c r="NF1372" s="35"/>
      <c r="NG1372" s="35"/>
      <c r="NH1372" s="35"/>
      <c r="NI1372" s="35"/>
      <c r="NJ1372" s="35"/>
      <c r="NK1372" s="35"/>
      <c r="NL1372" s="35"/>
      <c r="NM1372" s="35"/>
      <c r="NN1372" s="35"/>
      <c r="NO1372" s="35"/>
      <c r="NP1372" s="35"/>
      <c r="NQ1372" s="35"/>
      <c r="NR1372" s="35"/>
      <c r="NS1372" s="35"/>
      <c r="NT1372" s="35"/>
      <c r="NU1372" s="35"/>
      <c r="NV1372" s="35"/>
      <c r="NW1372" s="35"/>
      <c r="NX1372" s="35"/>
      <c r="NY1372" s="35"/>
      <c r="NZ1372" s="35"/>
      <c r="OA1372" s="35"/>
      <c r="OB1372" s="35"/>
      <c r="OC1372" s="35"/>
      <c r="OD1372" s="35"/>
      <c r="OE1372" s="35"/>
      <c r="OF1372" s="35"/>
      <c r="OG1372" s="35"/>
      <c r="OH1372" s="35"/>
      <c r="OI1372" s="35"/>
      <c r="OJ1372" s="35"/>
      <c r="OK1372" s="35"/>
      <c r="OL1372" s="35"/>
      <c r="OM1372" s="35"/>
      <c r="ON1372" s="35"/>
      <c r="OO1372" s="35"/>
      <c r="OP1372" s="35"/>
      <c r="OQ1372" s="35"/>
      <c r="OR1372" s="35"/>
      <c r="OS1372" s="35"/>
      <c r="OT1372" s="35"/>
      <c r="OU1372" s="35"/>
      <c r="OV1372" s="35"/>
      <c r="OW1372" s="35"/>
      <c r="OX1372" s="35"/>
      <c r="OY1372" s="35"/>
      <c r="OZ1372" s="35"/>
      <c r="PA1372" s="35"/>
      <c r="PB1372" s="35"/>
      <c r="PC1372" s="35"/>
      <c r="PD1372" s="35"/>
      <c r="PE1372" s="35"/>
      <c r="PF1372" s="35"/>
      <c r="PG1372" s="35"/>
      <c r="PH1372" s="35"/>
      <c r="PI1372" s="34"/>
      <c r="PJ1372" s="35"/>
      <c r="PK1372" s="35"/>
      <c r="PO1372" s="34"/>
      <c r="PQ1372" s="35"/>
      <c r="PR1372" s="35"/>
      <c r="PS1372" s="35"/>
      <c r="PT1372" s="35"/>
      <c r="PU1372" s="35"/>
      <c r="PV1372" s="35"/>
      <c r="PW1372" s="35"/>
      <c r="PX1372" s="35"/>
      <c r="PY1372" s="35"/>
      <c r="PZ1372" s="35"/>
      <c r="QA1372" s="35"/>
      <c r="QB1372" s="35"/>
      <c r="QC1372" s="35"/>
      <c r="QD1372" s="35"/>
      <c r="QE1372" s="35"/>
      <c r="QF1372" s="35"/>
      <c r="QG1372" s="35"/>
      <c r="QH1372" s="35"/>
      <c r="QI1372" s="35"/>
      <c r="QJ1372" s="35"/>
      <c r="QK1372" s="35"/>
      <c r="QL1372" s="35"/>
      <c r="QM1372" s="35"/>
      <c r="QN1372" s="35"/>
      <c r="QO1372" s="35"/>
      <c r="QP1372" s="35"/>
      <c r="QQ1372" s="35"/>
      <c r="QR1372" s="35"/>
      <c r="QS1372" s="35"/>
      <c r="QT1372" s="35"/>
      <c r="QU1372" s="35"/>
      <c r="QV1372" s="35"/>
      <c r="QW1372" s="35"/>
      <c r="QX1372" s="35"/>
      <c r="QY1372" s="35"/>
      <c r="QZ1372" s="35"/>
      <c r="RA1372" s="35"/>
      <c r="RB1372" s="35"/>
      <c r="RC1372" s="35"/>
      <c r="RD1372" s="35"/>
      <c r="RE1372" s="35"/>
      <c r="RF1372" s="35"/>
      <c r="RG1372" s="35"/>
      <c r="RH1372" s="35"/>
      <c r="RI1372" s="35"/>
      <c r="RJ1372" s="35"/>
      <c r="RK1372" s="35"/>
      <c r="RL1372" s="35"/>
      <c r="RM1372" s="35"/>
      <c r="RN1372" s="35"/>
      <c r="RO1372" s="35"/>
      <c r="RP1372" s="35"/>
      <c r="RQ1372" s="35"/>
      <c r="RR1372" s="35"/>
      <c r="RS1372" s="35"/>
      <c r="VF1372" s="1"/>
      <c r="VT1372" s="1"/>
    </row>
    <row r="1373" spans="308:592" x14ac:dyDescent="0.3">
      <c r="KV1373" s="1"/>
      <c r="KW1373" s="34"/>
      <c r="KY1373" s="35"/>
      <c r="LA1373" s="36"/>
      <c r="LC1373" s="37"/>
      <c r="LQ1373" s="1"/>
      <c r="MG1373" s="35"/>
      <c r="PI1373" s="34"/>
      <c r="PO1373" s="34"/>
      <c r="PW1373" s="1"/>
      <c r="QC1373" s="36"/>
      <c r="QE1373" s="37"/>
      <c r="QI1373" s="36"/>
      <c r="QK1373" s="37"/>
      <c r="RS1373" s="35"/>
      <c r="VF1373" s="1"/>
      <c r="VT1373" s="1"/>
    </row>
    <row r="1374" spans="308:592" x14ac:dyDescent="0.3">
      <c r="KV1374" s="1"/>
      <c r="KW1374" s="34"/>
      <c r="KY1374" s="35"/>
      <c r="LA1374" s="36"/>
      <c r="LC1374" s="37"/>
      <c r="LQ1374" s="1"/>
      <c r="ME1374" s="34"/>
      <c r="MF1374" s="34"/>
      <c r="MG1374" s="34"/>
      <c r="MH1374" s="34"/>
      <c r="MI1374" s="34"/>
      <c r="MJ1374" s="34"/>
      <c r="MK1374" s="34"/>
      <c r="ML1374" s="34"/>
      <c r="MM1374" s="34"/>
      <c r="MN1374" s="34"/>
      <c r="MO1374" s="34"/>
      <c r="MP1374" s="34"/>
      <c r="MQ1374" s="34"/>
      <c r="MR1374" s="34"/>
      <c r="MS1374" s="34"/>
      <c r="MT1374" s="34"/>
      <c r="MU1374" s="34"/>
      <c r="MV1374" s="34"/>
      <c r="MW1374" s="34"/>
      <c r="MX1374" s="34"/>
      <c r="MY1374" s="34"/>
      <c r="MZ1374" s="34"/>
      <c r="NA1374" s="34"/>
      <c r="NB1374" s="34"/>
      <c r="NC1374" s="34"/>
      <c r="ND1374" s="34"/>
      <c r="NE1374" s="34"/>
      <c r="NF1374" s="34"/>
      <c r="NG1374" s="34"/>
      <c r="NH1374" s="34"/>
      <c r="NI1374" s="34"/>
      <c r="NJ1374" s="34"/>
      <c r="NK1374" s="34"/>
      <c r="NL1374" s="34"/>
      <c r="NM1374" s="34"/>
      <c r="NN1374" s="34"/>
      <c r="NO1374" s="34"/>
      <c r="NP1374" s="34"/>
      <c r="NQ1374" s="34"/>
      <c r="NR1374" s="34"/>
      <c r="NS1374" s="34"/>
      <c r="NT1374" s="34"/>
      <c r="NU1374" s="34"/>
      <c r="NV1374" s="34"/>
      <c r="NW1374" s="34"/>
      <c r="NX1374" s="34"/>
      <c r="NY1374" s="34"/>
      <c r="NZ1374" s="34"/>
      <c r="OA1374" s="34"/>
      <c r="OB1374" s="34"/>
      <c r="OC1374" s="34"/>
      <c r="OD1374" s="34"/>
      <c r="OE1374" s="34"/>
      <c r="OF1374" s="34"/>
      <c r="OG1374" s="34"/>
      <c r="OH1374" s="34"/>
      <c r="OI1374" s="34"/>
      <c r="OJ1374" s="34"/>
      <c r="OK1374" s="34"/>
      <c r="OL1374" s="34"/>
      <c r="OM1374" s="34"/>
      <c r="ON1374" s="34"/>
      <c r="OO1374" s="34"/>
      <c r="OP1374" s="34"/>
      <c r="OQ1374" s="34"/>
      <c r="OR1374" s="34"/>
      <c r="OS1374" s="34"/>
      <c r="OT1374" s="34"/>
      <c r="OU1374" s="34"/>
      <c r="OV1374" s="34"/>
      <c r="OW1374" s="34"/>
      <c r="OX1374" s="34"/>
      <c r="OY1374" s="34"/>
      <c r="OZ1374" s="34"/>
      <c r="PA1374" s="34"/>
      <c r="PB1374" s="34"/>
      <c r="PC1374" s="34"/>
      <c r="PD1374" s="34"/>
      <c r="PE1374" s="34"/>
      <c r="PF1374" s="34"/>
      <c r="PG1374" s="34"/>
      <c r="PH1374" s="34"/>
      <c r="PI1374" s="34"/>
      <c r="PO1374" s="34"/>
      <c r="PP1374" s="34"/>
      <c r="PQ1374" s="34"/>
      <c r="PR1374" s="34"/>
      <c r="PS1374" s="34"/>
      <c r="PT1374" s="34"/>
      <c r="PU1374" s="34"/>
      <c r="PV1374" s="34"/>
      <c r="PW1374" s="34"/>
      <c r="PX1374" s="34"/>
      <c r="PY1374" s="34"/>
      <c r="PZ1374" s="34"/>
      <c r="QA1374" s="34"/>
      <c r="QB1374" s="34"/>
      <c r="QC1374" s="34"/>
      <c r="QD1374" s="34"/>
      <c r="QE1374" s="34"/>
      <c r="QF1374" s="34"/>
      <c r="QG1374" s="34"/>
      <c r="QH1374" s="34"/>
      <c r="QI1374" s="34"/>
      <c r="QJ1374" s="34"/>
      <c r="QK1374" s="34"/>
      <c r="QL1374" s="34"/>
      <c r="QM1374" s="34"/>
      <c r="QN1374" s="34"/>
      <c r="QO1374" s="34"/>
      <c r="QP1374" s="34"/>
      <c r="QQ1374" s="34"/>
      <c r="QR1374" s="34"/>
      <c r="QS1374" s="34"/>
      <c r="QT1374" s="34"/>
      <c r="QU1374" s="34"/>
      <c r="QV1374" s="34"/>
      <c r="QW1374" s="34"/>
      <c r="QX1374" s="34"/>
      <c r="QY1374" s="34"/>
      <c r="QZ1374" s="34"/>
      <c r="RA1374" s="34"/>
      <c r="RB1374" s="34"/>
      <c r="RC1374" s="34"/>
      <c r="RD1374" s="34"/>
      <c r="RE1374" s="34"/>
      <c r="RF1374" s="34"/>
      <c r="RG1374" s="34"/>
      <c r="RH1374" s="34"/>
      <c r="RI1374" s="34"/>
      <c r="RJ1374" s="34"/>
      <c r="RK1374" s="34"/>
      <c r="RL1374" s="34"/>
      <c r="RM1374" s="34"/>
      <c r="RN1374" s="34"/>
      <c r="RO1374" s="34"/>
      <c r="RP1374" s="34"/>
      <c r="RQ1374" s="34"/>
      <c r="RS1374" s="35"/>
      <c r="VF1374" s="1"/>
      <c r="VT1374" s="1"/>
    </row>
    <row r="1375" spans="308:592" x14ac:dyDescent="0.3">
      <c r="KV1375" s="1"/>
      <c r="KW1375" s="34"/>
      <c r="KY1375" s="35"/>
      <c r="LA1375" s="36"/>
      <c r="LC1375" s="37"/>
      <c r="LQ1375" s="1"/>
      <c r="ME1375" s="34"/>
      <c r="MF1375" s="34"/>
      <c r="MG1375" s="34"/>
      <c r="MH1375" s="34"/>
      <c r="MI1375" s="34"/>
      <c r="MJ1375" s="34"/>
      <c r="MK1375" s="34"/>
      <c r="ML1375" s="34"/>
      <c r="MM1375" s="34"/>
      <c r="MN1375" s="34"/>
      <c r="MO1375" s="34"/>
      <c r="MP1375" s="34"/>
      <c r="MQ1375" s="34"/>
      <c r="MR1375" s="34"/>
      <c r="MS1375" s="34"/>
      <c r="MT1375" s="34"/>
      <c r="MU1375" s="34"/>
      <c r="MV1375" s="34"/>
      <c r="MW1375" s="34"/>
      <c r="MX1375" s="34"/>
      <c r="MY1375" s="34"/>
      <c r="MZ1375" s="34"/>
      <c r="NA1375" s="34"/>
      <c r="NB1375" s="34"/>
      <c r="NC1375" s="34"/>
      <c r="ND1375" s="34"/>
      <c r="NE1375" s="34"/>
      <c r="NF1375" s="34"/>
      <c r="NG1375" s="34"/>
      <c r="NH1375" s="34"/>
      <c r="NI1375" s="34"/>
      <c r="NJ1375" s="34"/>
      <c r="NK1375" s="34"/>
      <c r="NL1375" s="34"/>
      <c r="NM1375" s="34"/>
      <c r="NN1375" s="34"/>
      <c r="NO1375" s="34"/>
      <c r="NP1375" s="34"/>
      <c r="NQ1375" s="34"/>
      <c r="NR1375" s="34"/>
      <c r="NS1375" s="34"/>
      <c r="NT1375" s="34"/>
      <c r="NU1375" s="34"/>
      <c r="NV1375" s="34"/>
      <c r="NW1375" s="34"/>
      <c r="NX1375" s="34"/>
      <c r="NY1375" s="34"/>
      <c r="NZ1375" s="34"/>
      <c r="OA1375" s="34"/>
      <c r="OB1375" s="34"/>
      <c r="OC1375" s="34"/>
      <c r="OD1375" s="34"/>
      <c r="OE1375" s="34"/>
      <c r="OF1375" s="34"/>
      <c r="OG1375" s="34"/>
      <c r="OH1375" s="34"/>
      <c r="OI1375" s="34"/>
      <c r="OJ1375" s="34"/>
      <c r="OK1375" s="34"/>
      <c r="OL1375" s="34"/>
      <c r="OM1375" s="34"/>
      <c r="ON1375" s="34"/>
      <c r="OO1375" s="34"/>
      <c r="OP1375" s="34"/>
      <c r="OQ1375" s="34"/>
      <c r="OR1375" s="34"/>
      <c r="OS1375" s="34"/>
      <c r="OT1375" s="34"/>
      <c r="OU1375" s="34"/>
      <c r="OV1375" s="34"/>
      <c r="OW1375" s="34"/>
      <c r="OX1375" s="34"/>
      <c r="OY1375" s="34"/>
      <c r="OZ1375" s="34"/>
      <c r="PA1375" s="34"/>
      <c r="PB1375" s="34"/>
      <c r="PC1375" s="34"/>
      <c r="PD1375" s="34"/>
      <c r="PE1375" s="34"/>
      <c r="PF1375" s="34"/>
      <c r="PG1375" s="34"/>
      <c r="PH1375" s="34"/>
      <c r="PI1375" s="34"/>
      <c r="PO1375" s="34"/>
      <c r="PP1375" s="34"/>
      <c r="PQ1375" s="34"/>
      <c r="PR1375" s="34"/>
      <c r="PS1375" s="34"/>
      <c r="PT1375" s="34"/>
      <c r="PU1375" s="34"/>
      <c r="PV1375" s="34"/>
      <c r="PW1375" s="34"/>
      <c r="PX1375" s="34"/>
      <c r="PY1375" s="34"/>
      <c r="PZ1375" s="34"/>
      <c r="QA1375" s="34"/>
      <c r="QB1375" s="34"/>
      <c r="QC1375" s="34"/>
      <c r="QD1375" s="34"/>
      <c r="QE1375" s="34"/>
      <c r="QF1375" s="34"/>
      <c r="QG1375" s="34"/>
      <c r="QH1375" s="34"/>
      <c r="QI1375" s="34"/>
      <c r="QJ1375" s="34"/>
      <c r="QK1375" s="34"/>
      <c r="QL1375" s="34"/>
      <c r="QM1375" s="34"/>
      <c r="QN1375" s="34"/>
      <c r="QO1375" s="34"/>
      <c r="QP1375" s="34"/>
      <c r="QQ1375" s="34"/>
      <c r="QR1375" s="34"/>
      <c r="QS1375" s="34"/>
      <c r="QT1375" s="34"/>
      <c r="QU1375" s="34"/>
      <c r="QV1375" s="34"/>
      <c r="QW1375" s="34"/>
      <c r="QX1375" s="34"/>
      <c r="QY1375" s="34"/>
      <c r="QZ1375" s="34"/>
      <c r="RA1375" s="34"/>
      <c r="RB1375" s="34"/>
      <c r="RC1375" s="34"/>
      <c r="RD1375" s="34"/>
      <c r="RE1375" s="34"/>
      <c r="RF1375" s="34"/>
      <c r="RG1375" s="34"/>
      <c r="RH1375" s="34"/>
      <c r="RI1375" s="34"/>
      <c r="RJ1375" s="34"/>
      <c r="RK1375" s="34"/>
      <c r="RL1375" s="34"/>
      <c r="RM1375" s="34"/>
      <c r="RN1375" s="34"/>
      <c r="RO1375" s="34"/>
      <c r="RP1375" s="34"/>
      <c r="RQ1375" s="34"/>
      <c r="RS1375" s="35"/>
      <c r="VF1375" s="1"/>
      <c r="VT1375" s="1"/>
    </row>
    <row r="1376" spans="308:592" x14ac:dyDescent="0.3">
      <c r="KV1376" s="1"/>
      <c r="KW1376" s="34"/>
      <c r="KY1376" s="35"/>
      <c r="LA1376" s="36"/>
      <c r="LC1376" s="37"/>
      <c r="LQ1376" s="1"/>
      <c r="ME1376" s="34"/>
      <c r="MG1376" s="35"/>
      <c r="QC1376" s="36"/>
      <c r="QE1376" s="37"/>
      <c r="QI1376" s="36"/>
      <c r="QK1376" s="37"/>
      <c r="RQ1376" s="34"/>
      <c r="RS1376" s="35"/>
      <c r="VF1376" s="1"/>
      <c r="VT1376" s="1"/>
    </row>
    <row r="1377" spans="308:592" x14ac:dyDescent="0.3">
      <c r="KV1377" s="1"/>
      <c r="KW1377" s="34"/>
      <c r="KY1377" s="35"/>
      <c r="LA1377" s="36"/>
      <c r="LC1377" s="37"/>
      <c r="LQ1377" s="1"/>
      <c r="ME1377" s="34"/>
      <c r="MG1377" s="35"/>
      <c r="NQ1377" s="37"/>
      <c r="NR1377" s="37"/>
      <c r="NS1377" s="37"/>
      <c r="NT1377" s="37"/>
      <c r="NU1377" s="37"/>
      <c r="NV1377" s="37"/>
      <c r="NW1377" s="37"/>
      <c r="NX1377" s="37"/>
      <c r="NY1377" s="37"/>
      <c r="NZ1377" s="37"/>
      <c r="OA1377" s="37"/>
      <c r="OB1377" s="37"/>
      <c r="OC1377" s="37"/>
      <c r="OD1377" s="37"/>
      <c r="OE1377" s="37"/>
      <c r="OF1377" s="37"/>
      <c r="OG1377" s="37"/>
      <c r="OH1377" s="37"/>
      <c r="OI1377" s="37"/>
      <c r="OJ1377" s="37"/>
      <c r="OK1377" s="37"/>
      <c r="OL1377" s="37"/>
      <c r="OM1377" s="37"/>
      <c r="ON1377" s="37"/>
      <c r="OO1377" s="37"/>
      <c r="OP1377" s="37"/>
      <c r="OQ1377" s="37"/>
      <c r="OR1377" s="37"/>
      <c r="OS1377" s="37"/>
      <c r="OT1377" s="37"/>
      <c r="OU1377" s="37"/>
      <c r="OV1377" s="37"/>
      <c r="OW1377" s="37"/>
      <c r="OX1377" s="37"/>
      <c r="OY1377" s="37"/>
      <c r="OZ1377" s="37"/>
      <c r="PA1377" s="37"/>
      <c r="PB1377" s="37"/>
      <c r="PC1377" s="37"/>
      <c r="PD1377" s="37"/>
      <c r="PE1377" s="37"/>
      <c r="PF1377" s="37"/>
      <c r="PG1377" s="37"/>
      <c r="PH1377" s="37"/>
      <c r="PI1377" s="37"/>
      <c r="PJ1377" s="37"/>
      <c r="PK1377" s="37"/>
      <c r="PL1377" s="37"/>
      <c r="PM1377" s="37"/>
      <c r="PN1377" s="37"/>
      <c r="PO1377" s="37"/>
      <c r="PP1377" s="37"/>
      <c r="PQ1377" s="37"/>
      <c r="PR1377" s="37"/>
      <c r="PS1377" s="37"/>
      <c r="PT1377" s="37"/>
      <c r="PU1377" s="37"/>
      <c r="PV1377" s="37"/>
      <c r="PW1377" s="37"/>
      <c r="PX1377" s="37"/>
      <c r="PY1377" s="37"/>
      <c r="PZ1377" s="37"/>
      <c r="QA1377" s="37"/>
      <c r="QB1377" s="37"/>
      <c r="QC1377" s="36"/>
      <c r="QD1377" s="37"/>
      <c r="QE1377" s="37"/>
      <c r="QI1377" s="36"/>
      <c r="QK1377" s="37"/>
      <c r="QL1377" s="37"/>
      <c r="QM1377" s="37"/>
      <c r="QN1377" s="37"/>
      <c r="QO1377" s="37"/>
      <c r="QP1377" s="37"/>
      <c r="QQ1377" s="37"/>
      <c r="QR1377" s="37"/>
      <c r="QS1377" s="37"/>
      <c r="QT1377" s="37"/>
      <c r="QU1377" s="37"/>
      <c r="QV1377" s="37"/>
      <c r="QW1377" s="37"/>
      <c r="QX1377" s="37"/>
      <c r="QY1377" s="37"/>
      <c r="QZ1377" s="37"/>
      <c r="RA1377" s="37"/>
      <c r="RB1377" s="37"/>
      <c r="RC1377" s="37"/>
      <c r="RD1377" s="37"/>
      <c r="RE1377" s="37"/>
      <c r="RF1377" s="37"/>
      <c r="RG1377" s="37"/>
      <c r="RH1377" s="37"/>
      <c r="RI1377" s="37"/>
      <c r="RJ1377" s="37"/>
      <c r="RK1377" s="37"/>
      <c r="RL1377" s="37"/>
      <c r="RM1377" s="37"/>
      <c r="RN1377" s="37"/>
      <c r="RO1377" s="37"/>
      <c r="RP1377" s="37"/>
      <c r="RQ1377" s="34"/>
      <c r="RR1377" s="37"/>
      <c r="RS1377" s="35"/>
      <c r="RT1377" s="37"/>
      <c r="RU1377" s="37"/>
      <c r="RV1377" s="37"/>
      <c r="RW1377" s="37"/>
      <c r="RX1377" s="37"/>
      <c r="RY1377" s="37"/>
      <c r="RZ1377" s="37"/>
      <c r="SA1377" s="37"/>
      <c r="SB1377" s="37"/>
      <c r="SC1377" s="37"/>
      <c r="SD1377" s="37"/>
      <c r="SE1377" s="37"/>
      <c r="SF1377" s="37"/>
      <c r="SG1377" s="37"/>
      <c r="SH1377" s="37"/>
      <c r="SI1377" s="37"/>
      <c r="SJ1377" s="37"/>
      <c r="SK1377" s="37"/>
      <c r="SL1377" s="37"/>
      <c r="SM1377" s="37"/>
      <c r="SN1377" s="37"/>
      <c r="SO1377" s="37"/>
      <c r="SP1377" s="37"/>
      <c r="SQ1377" s="37"/>
      <c r="SR1377" s="37"/>
      <c r="SS1377" s="37"/>
      <c r="ST1377" s="37"/>
      <c r="SU1377" s="37"/>
      <c r="SV1377" s="37"/>
      <c r="SW1377" s="37"/>
      <c r="SX1377" s="37"/>
      <c r="SY1377" s="37"/>
      <c r="SZ1377" s="37"/>
      <c r="TA1377" s="37"/>
      <c r="TB1377" s="37"/>
      <c r="TC1377" s="37"/>
      <c r="VF1377" s="1"/>
      <c r="VT1377" s="1"/>
    </row>
    <row r="1378" spans="308:592" x14ac:dyDescent="0.3">
      <c r="KV1378" s="1"/>
      <c r="KW1378" s="34"/>
      <c r="KY1378" s="35"/>
      <c r="LA1378" s="36"/>
      <c r="LC1378" s="37"/>
      <c r="LQ1378" s="1"/>
      <c r="ME1378" s="34"/>
      <c r="MG1378" s="35"/>
      <c r="NQ1378" s="37"/>
      <c r="NR1378" s="37"/>
      <c r="NS1378" s="37"/>
      <c r="NT1378" s="37"/>
      <c r="NU1378" s="37"/>
      <c r="NV1378" s="37"/>
      <c r="NW1378" s="37"/>
      <c r="NX1378" s="37"/>
      <c r="NY1378" s="37"/>
      <c r="NZ1378" s="37"/>
      <c r="OA1378" s="37"/>
      <c r="OB1378" s="37"/>
      <c r="OC1378" s="37"/>
      <c r="OD1378" s="37"/>
      <c r="OE1378" s="37"/>
      <c r="OF1378" s="37"/>
      <c r="OG1378" s="37"/>
      <c r="OH1378" s="37"/>
      <c r="OI1378" s="37"/>
      <c r="OJ1378" s="37"/>
      <c r="OK1378" s="37"/>
      <c r="OL1378" s="37"/>
      <c r="OM1378" s="37"/>
      <c r="ON1378" s="37"/>
      <c r="OO1378" s="37"/>
      <c r="OP1378" s="37"/>
      <c r="OQ1378" s="37"/>
      <c r="OR1378" s="37"/>
      <c r="OS1378" s="37"/>
      <c r="OT1378" s="37"/>
      <c r="OU1378" s="37"/>
      <c r="OV1378" s="37"/>
      <c r="OW1378" s="37"/>
      <c r="OX1378" s="37"/>
      <c r="OY1378" s="37"/>
      <c r="OZ1378" s="37"/>
      <c r="PA1378" s="37"/>
      <c r="PB1378" s="37"/>
      <c r="PC1378" s="37"/>
      <c r="PD1378" s="37"/>
      <c r="PE1378" s="37"/>
      <c r="PF1378" s="37"/>
      <c r="PG1378" s="37"/>
      <c r="PH1378" s="37"/>
      <c r="PI1378" s="37"/>
      <c r="PJ1378" s="37"/>
      <c r="PK1378" s="37"/>
      <c r="PL1378" s="37"/>
      <c r="PM1378" s="37"/>
      <c r="PN1378" s="37"/>
      <c r="PO1378" s="37"/>
      <c r="PP1378" s="37"/>
      <c r="PQ1378" s="37"/>
      <c r="PR1378" s="37"/>
      <c r="PS1378" s="37"/>
      <c r="PT1378" s="37"/>
      <c r="PU1378" s="37"/>
      <c r="PV1378" s="37"/>
      <c r="PW1378" s="37"/>
      <c r="PX1378" s="37"/>
      <c r="PY1378" s="37"/>
      <c r="PZ1378" s="37"/>
      <c r="QA1378" s="37"/>
      <c r="QB1378" s="37"/>
      <c r="QC1378" s="36"/>
      <c r="QD1378" s="37"/>
      <c r="QE1378" s="37"/>
      <c r="QI1378" s="36"/>
      <c r="QK1378" s="37"/>
      <c r="QL1378" s="37"/>
      <c r="QM1378" s="37"/>
      <c r="QN1378" s="37"/>
      <c r="QO1378" s="37"/>
      <c r="QP1378" s="37"/>
      <c r="QQ1378" s="37"/>
      <c r="QR1378" s="37"/>
      <c r="QS1378" s="37"/>
      <c r="QT1378" s="37"/>
      <c r="QU1378" s="37"/>
      <c r="QV1378" s="37"/>
      <c r="QW1378" s="37"/>
      <c r="QX1378" s="37"/>
      <c r="QY1378" s="37"/>
      <c r="QZ1378" s="37"/>
      <c r="RA1378" s="37"/>
      <c r="RB1378" s="37"/>
      <c r="RC1378" s="37"/>
      <c r="RD1378" s="37"/>
      <c r="RE1378" s="37"/>
      <c r="RF1378" s="37"/>
      <c r="RG1378" s="37"/>
      <c r="RH1378" s="37"/>
      <c r="RI1378" s="37"/>
      <c r="RJ1378" s="37"/>
      <c r="RK1378" s="37"/>
      <c r="RL1378" s="37"/>
      <c r="RM1378" s="37"/>
      <c r="RN1378" s="37"/>
      <c r="RO1378" s="37"/>
      <c r="RP1378" s="37"/>
      <c r="RQ1378" s="34"/>
      <c r="RR1378" s="37"/>
      <c r="RS1378" s="35"/>
      <c r="RT1378" s="37"/>
      <c r="RU1378" s="37"/>
      <c r="RV1378" s="37"/>
      <c r="RW1378" s="37"/>
      <c r="RX1378" s="37"/>
      <c r="RY1378" s="37"/>
      <c r="RZ1378" s="37"/>
      <c r="SA1378" s="37"/>
      <c r="SB1378" s="37"/>
      <c r="SC1378" s="37"/>
      <c r="SD1378" s="37"/>
      <c r="SE1378" s="37"/>
      <c r="SF1378" s="37"/>
      <c r="SG1378" s="37"/>
      <c r="SH1378" s="37"/>
      <c r="SI1378" s="37"/>
      <c r="SJ1378" s="37"/>
      <c r="SK1378" s="37"/>
      <c r="SL1378" s="37"/>
      <c r="SM1378" s="37"/>
      <c r="SN1378" s="37"/>
      <c r="SO1378" s="37"/>
      <c r="SP1378" s="37"/>
      <c r="SQ1378" s="37"/>
      <c r="SR1378" s="37"/>
      <c r="SS1378" s="37"/>
      <c r="ST1378" s="37"/>
      <c r="SU1378" s="37"/>
      <c r="SV1378" s="37"/>
      <c r="SW1378" s="37"/>
      <c r="SX1378" s="37"/>
      <c r="SY1378" s="37"/>
      <c r="SZ1378" s="37"/>
      <c r="TA1378" s="37"/>
      <c r="TB1378" s="37"/>
      <c r="TC1378" s="51"/>
      <c r="VF1378" s="1"/>
      <c r="VT1378" s="1"/>
    </row>
    <row r="1379" spans="308:592" x14ac:dyDescent="0.3">
      <c r="KV1379" s="1"/>
      <c r="KW1379" s="34"/>
      <c r="KY1379" s="35"/>
      <c r="LA1379" s="36"/>
      <c r="LC1379" s="37"/>
      <c r="LQ1379" s="1"/>
      <c r="ME1379" s="34"/>
      <c r="MG1379" s="35"/>
      <c r="NQ1379" s="37"/>
      <c r="PW1379" s="1"/>
      <c r="QC1379" s="36"/>
      <c r="QI1379" s="36"/>
      <c r="RQ1379" s="34"/>
      <c r="RS1379" s="35"/>
      <c r="TC1379" s="51"/>
      <c r="VF1379" s="1"/>
      <c r="VT1379" s="1"/>
    </row>
    <row r="1380" spans="308:592" x14ac:dyDescent="0.3">
      <c r="KV1380" s="1"/>
      <c r="KW1380" s="34"/>
      <c r="KY1380" s="35"/>
      <c r="LA1380" s="36"/>
      <c r="LC1380" s="37"/>
      <c r="LQ1380" s="1"/>
      <c r="ME1380" s="34"/>
      <c r="MG1380" s="35"/>
      <c r="NO1380" s="36"/>
      <c r="NP1380" s="36"/>
      <c r="NQ1380" s="36"/>
      <c r="NR1380" s="36"/>
      <c r="NS1380" s="36"/>
      <c r="NT1380" s="36"/>
      <c r="NU1380" s="36"/>
      <c r="NV1380" s="36"/>
      <c r="NW1380" s="36"/>
      <c r="NX1380" s="36"/>
      <c r="NY1380" s="36"/>
      <c r="NZ1380" s="36"/>
      <c r="OA1380" s="36"/>
      <c r="OB1380" s="36"/>
      <c r="OC1380" s="36"/>
      <c r="OD1380" s="36"/>
      <c r="OE1380" s="36"/>
      <c r="OF1380" s="36"/>
      <c r="OG1380" s="36"/>
      <c r="OH1380" s="36"/>
      <c r="OI1380" s="36"/>
      <c r="OJ1380" s="36"/>
      <c r="OK1380" s="36"/>
      <c r="OL1380" s="36"/>
      <c r="OM1380" s="36"/>
      <c r="ON1380" s="36"/>
      <c r="OO1380" s="36"/>
      <c r="OP1380" s="36"/>
      <c r="OQ1380" s="36"/>
      <c r="OR1380" s="36"/>
      <c r="OS1380" s="36"/>
      <c r="OT1380" s="36"/>
      <c r="OU1380" s="36"/>
      <c r="OV1380" s="36"/>
      <c r="OW1380" s="36"/>
      <c r="OX1380" s="36"/>
      <c r="OY1380" s="36"/>
      <c r="OZ1380" s="36"/>
      <c r="PA1380" s="36"/>
      <c r="PB1380" s="36"/>
      <c r="PC1380" s="36"/>
      <c r="PD1380" s="36"/>
      <c r="PE1380" s="36"/>
      <c r="PF1380" s="36"/>
      <c r="PG1380" s="36"/>
      <c r="PH1380" s="36"/>
      <c r="PI1380" s="36"/>
      <c r="PJ1380" s="36"/>
      <c r="PK1380" s="36"/>
      <c r="PL1380" s="36"/>
      <c r="PM1380" s="36"/>
      <c r="PN1380" s="36"/>
      <c r="PO1380" s="36"/>
      <c r="PP1380" s="36"/>
      <c r="PQ1380" s="36"/>
      <c r="PR1380" s="36"/>
      <c r="PS1380" s="36"/>
      <c r="PT1380" s="36"/>
      <c r="PU1380" s="36"/>
      <c r="PV1380" s="36"/>
      <c r="PW1380" s="36"/>
      <c r="PX1380" s="36"/>
      <c r="PY1380" s="36"/>
      <c r="PZ1380" s="36"/>
      <c r="QA1380" s="36"/>
      <c r="QB1380" s="36"/>
      <c r="QC1380" s="36"/>
      <c r="QI1380" s="36"/>
      <c r="QJ1380" s="36"/>
      <c r="QK1380" s="36"/>
      <c r="QL1380" s="36"/>
      <c r="QM1380" s="36"/>
      <c r="QN1380" s="36"/>
      <c r="QO1380" s="36"/>
      <c r="QP1380" s="36"/>
      <c r="QQ1380" s="36"/>
      <c r="QR1380" s="36"/>
      <c r="QS1380" s="36"/>
      <c r="QT1380" s="36"/>
      <c r="QU1380" s="36"/>
      <c r="QV1380" s="36"/>
      <c r="QW1380" s="36"/>
      <c r="QX1380" s="36"/>
      <c r="QY1380" s="36"/>
      <c r="QZ1380" s="36"/>
      <c r="RA1380" s="36"/>
      <c r="RB1380" s="36"/>
      <c r="RC1380" s="36"/>
      <c r="RD1380" s="36"/>
      <c r="RE1380" s="36"/>
      <c r="RF1380" s="36"/>
      <c r="RG1380" s="36"/>
      <c r="RH1380" s="36"/>
      <c r="RI1380" s="36"/>
      <c r="RJ1380" s="36"/>
      <c r="RK1380" s="36"/>
      <c r="RL1380" s="36"/>
      <c r="RM1380" s="36"/>
      <c r="RN1380" s="36"/>
      <c r="RO1380" s="36"/>
      <c r="RP1380" s="36"/>
      <c r="RQ1380" s="34"/>
      <c r="RR1380" s="36"/>
      <c r="RS1380" s="35"/>
      <c r="RT1380" s="36"/>
      <c r="RU1380" s="36"/>
      <c r="RV1380" s="36"/>
      <c r="RW1380" s="36"/>
      <c r="RX1380" s="36"/>
      <c r="RY1380" s="36"/>
      <c r="RZ1380" s="36"/>
      <c r="SA1380" s="36"/>
      <c r="SB1380" s="36"/>
      <c r="SC1380" s="36"/>
      <c r="SD1380" s="36"/>
      <c r="SE1380" s="36"/>
      <c r="SF1380" s="36"/>
      <c r="SG1380" s="36"/>
      <c r="SH1380" s="36"/>
      <c r="SI1380" s="36"/>
      <c r="SJ1380" s="36"/>
      <c r="SK1380" s="36"/>
      <c r="SL1380" s="36"/>
      <c r="SM1380" s="36"/>
      <c r="SN1380" s="36"/>
      <c r="SO1380" s="36"/>
      <c r="SP1380" s="36"/>
      <c r="SQ1380" s="36"/>
      <c r="SR1380" s="36"/>
      <c r="SS1380" s="36"/>
      <c r="ST1380" s="36"/>
      <c r="SU1380" s="36"/>
      <c r="SV1380" s="36"/>
      <c r="SW1380" s="36"/>
      <c r="SX1380" s="36"/>
      <c r="SY1380" s="36"/>
      <c r="SZ1380" s="36"/>
      <c r="TA1380" s="36"/>
      <c r="TC1380" s="51"/>
      <c r="VF1380" s="1"/>
      <c r="VT1380" s="1"/>
    </row>
    <row r="1381" spans="308:592" x14ac:dyDescent="0.3">
      <c r="KV1381" s="1"/>
      <c r="KW1381" s="34"/>
      <c r="KY1381" s="35"/>
      <c r="LA1381" s="36"/>
      <c r="LC1381" s="37"/>
      <c r="LQ1381" s="1"/>
      <c r="ME1381" s="34"/>
      <c r="MG1381" s="35"/>
      <c r="NO1381" s="36"/>
      <c r="NP1381" s="36"/>
      <c r="NQ1381" s="36"/>
      <c r="NR1381" s="36"/>
      <c r="NS1381" s="36"/>
      <c r="NT1381" s="36"/>
      <c r="NU1381" s="36"/>
      <c r="NV1381" s="36"/>
      <c r="NW1381" s="36"/>
      <c r="NX1381" s="36"/>
      <c r="NY1381" s="36"/>
      <c r="NZ1381" s="36"/>
      <c r="OA1381" s="36"/>
      <c r="OB1381" s="36"/>
      <c r="OC1381" s="36"/>
      <c r="OD1381" s="36"/>
      <c r="OE1381" s="36"/>
      <c r="OF1381" s="36"/>
      <c r="OG1381" s="36"/>
      <c r="OH1381" s="36"/>
      <c r="OI1381" s="36"/>
      <c r="OJ1381" s="36"/>
      <c r="OK1381" s="36"/>
      <c r="OL1381" s="36"/>
      <c r="OM1381" s="36"/>
      <c r="ON1381" s="36"/>
      <c r="OO1381" s="36"/>
      <c r="OP1381" s="36"/>
      <c r="OQ1381" s="36"/>
      <c r="OR1381" s="36"/>
      <c r="OS1381" s="36"/>
      <c r="OT1381" s="36"/>
      <c r="OU1381" s="36"/>
      <c r="OV1381" s="36"/>
      <c r="OW1381" s="36"/>
      <c r="OX1381" s="36"/>
      <c r="OY1381" s="36"/>
      <c r="OZ1381" s="36"/>
      <c r="PA1381" s="36"/>
      <c r="PB1381" s="36"/>
      <c r="PC1381" s="36"/>
      <c r="PD1381" s="36"/>
      <c r="PE1381" s="36"/>
      <c r="PF1381" s="36"/>
      <c r="PG1381" s="36"/>
      <c r="PH1381" s="36"/>
      <c r="PI1381" s="36"/>
      <c r="PJ1381" s="36"/>
      <c r="PK1381" s="36"/>
      <c r="PL1381" s="36"/>
      <c r="PM1381" s="36"/>
      <c r="PN1381" s="36"/>
      <c r="PO1381" s="36"/>
      <c r="PP1381" s="36"/>
      <c r="PQ1381" s="36"/>
      <c r="PR1381" s="36"/>
      <c r="PS1381" s="36"/>
      <c r="PT1381" s="36"/>
      <c r="PU1381" s="36"/>
      <c r="PV1381" s="36"/>
      <c r="PW1381" s="36"/>
      <c r="PX1381" s="36"/>
      <c r="PY1381" s="36"/>
      <c r="PZ1381" s="36"/>
      <c r="QA1381" s="36"/>
      <c r="QB1381" s="36"/>
      <c r="QC1381" s="36"/>
      <c r="QI1381" s="36"/>
      <c r="QJ1381" s="36"/>
      <c r="QK1381" s="36"/>
      <c r="QL1381" s="36"/>
      <c r="QM1381" s="36"/>
      <c r="QN1381" s="36"/>
      <c r="QO1381" s="36"/>
      <c r="QP1381" s="36"/>
      <c r="QQ1381" s="36"/>
      <c r="QR1381" s="36"/>
      <c r="QS1381" s="36"/>
      <c r="QT1381" s="36"/>
      <c r="QU1381" s="36"/>
      <c r="QV1381" s="36"/>
      <c r="QW1381" s="36"/>
      <c r="QX1381" s="36"/>
      <c r="QY1381" s="36"/>
      <c r="QZ1381" s="36"/>
      <c r="RA1381" s="36"/>
      <c r="RB1381" s="36"/>
      <c r="RC1381" s="36"/>
      <c r="RD1381" s="36"/>
      <c r="RE1381" s="36"/>
      <c r="RF1381" s="36"/>
      <c r="RG1381" s="36"/>
      <c r="RH1381" s="36"/>
      <c r="RI1381" s="36"/>
      <c r="RJ1381" s="36"/>
      <c r="RK1381" s="36"/>
      <c r="RL1381" s="36"/>
      <c r="RM1381" s="36"/>
      <c r="RN1381" s="36"/>
      <c r="RO1381" s="36"/>
      <c r="RP1381" s="36"/>
      <c r="RQ1381" s="34"/>
      <c r="RR1381" s="36"/>
      <c r="RS1381" s="35"/>
      <c r="RT1381" s="36"/>
      <c r="RU1381" s="36"/>
      <c r="RV1381" s="36"/>
      <c r="RW1381" s="36"/>
      <c r="RX1381" s="36"/>
      <c r="RY1381" s="36"/>
      <c r="RZ1381" s="36"/>
      <c r="SA1381" s="36"/>
      <c r="SB1381" s="36"/>
      <c r="SC1381" s="36"/>
      <c r="SD1381" s="36"/>
      <c r="SE1381" s="36"/>
      <c r="SF1381" s="36"/>
      <c r="SG1381" s="36"/>
      <c r="SH1381" s="36"/>
      <c r="SI1381" s="36"/>
      <c r="SJ1381" s="36"/>
      <c r="SK1381" s="36"/>
      <c r="SL1381" s="36"/>
      <c r="SM1381" s="36"/>
      <c r="SN1381" s="36"/>
      <c r="SO1381" s="36"/>
      <c r="SP1381" s="36"/>
      <c r="SQ1381" s="36"/>
      <c r="SR1381" s="36"/>
      <c r="SS1381" s="36"/>
      <c r="ST1381" s="36"/>
      <c r="SU1381" s="36"/>
      <c r="SV1381" s="36"/>
      <c r="SW1381" s="36"/>
      <c r="SX1381" s="36"/>
      <c r="SY1381" s="36"/>
      <c r="SZ1381" s="36"/>
      <c r="TA1381" s="36"/>
      <c r="TC1381" s="51"/>
      <c r="VF1381" s="1"/>
      <c r="VT1381" s="1"/>
    </row>
    <row r="1382" spans="308:592" x14ac:dyDescent="0.3">
      <c r="KV1382" s="1"/>
      <c r="KW1382" s="34"/>
      <c r="KY1382" s="35"/>
      <c r="LA1382" s="36"/>
      <c r="LC1382" s="37"/>
      <c r="LQ1382" s="1"/>
      <c r="ME1382" s="34"/>
      <c r="MG1382" s="35"/>
      <c r="NO1382" s="36"/>
      <c r="NQ1382" s="37"/>
      <c r="RQ1382" s="34"/>
      <c r="RS1382" s="35"/>
      <c r="TA1382" s="36"/>
      <c r="TC1382" s="51"/>
      <c r="VF1382" s="1"/>
      <c r="VT1382" s="1"/>
    </row>
    <row r="1383" spans="308:592" x14ac:dyDescent="0.3">
      <c r="KV1383" s="1"/>
      <c r="KW1383" s="34"/>
      <c r="KY1383" s="35"/>
      <c r="LA1383" s="36"/>
      <c r="LC1383" s="37"/>
      <c r="LQ1383" s="1"/>
      <c r="ME1383" s="34"/>
      <c r="MG1383" s="35"/>
      <c r="NO1383" s="36"/>
      <c r="NQ1383" s="37"/>
      <c r="PW1383" s="1"/>
      <c r="RQ1383" s="34"/>
      <c r="RS1383" s="35"/>
      <c r="TA1383" s="36"/>
      <c r="TC1383" s="51"/>
      <c r="VF1383" s="1"/>
      <c r="VT1383" s="1"/>
    </row>
    <row r="1384" spans="308:592" x14ac:dyDescent="0.3">
      <c r="KV1384" s="1"/>
      <c r="KW1384" s="34"/>
      <c r="KY1384" s="35"/>
      <c r="LA1384" s="36"/>
      <c r="LC1384" s="37"/>
      <c r="LQ1384" s="1"/>
      <c r="ME1384" s="34"/>
      <c r="MG1384" s="35"/>
      <c r="NO1384" s="36"/>
      <c r="NQ1384" s="37"/>
      <c r="RQ1384" s="34"/>
      <c r="RS1384" s="35"/>
      <c r="TA1384" s="36"/>
      <c r="TC1384" s="51"/>
      <c r="VF1384" s="1"/>
      <c r="VT1384" s="1"/>
    </row>
    <row r="1385" spans="308:592" x14ac:dyDescent="0.3">
      <c r="KV1385" s="1"/>
      <c r="KW1385" s="34"/>
      <c r="KY1385" s="35"/>
      <c r="LA1385" s="36"/>
      <c r="LC1385" s="37"/>
      <c r="LQ1385" s="1"/>
      <c r="ME1385" s="34"/>
      <c r="MG1385" s="35"/>
      <c r="NO1385" s="36"/>
      <c r="NQ1385" s="37"/>
      <c r="PW1385" s="1"/>
      <c r="RQ1385" s="34"/>
      <c r="RS1385" s="35"/>
      <c r="TA1385" s="36"/>
      <c r="TC1385" s="51"/>
      <c r="VF1385" s="1"/>
      <c r="VT1385" s="1"/>
    </row>
    <row r="1386" spans="308:592" x14ac:dyDescent="0.3">
      <c r="KV1386" s="1"/>
      <c r="KW1386" s="34"/>
      <c r="KY1386" s="35"/>
      <c r="LA1386" s="36"/>
      <c r="LC1386" s="37"/>
      <c r="LQ1386" s="1"/>
      <c r="ME1386" s="34"/>
      <c r="MG1386" s="35"/>
      <c r="NO1386" s="36"/>
      <c r="NQ1386" s="37"/>
      <c r="RQ1386" s="34"/>
      <c r="RS1386" s="35"/>
      <c r="TA1386" s="36"/>
      <c r="TC1386" s="51"/>
      <c r="VF1386" s="1"/>
      <c r="VT1386" s="1"/>
    </row>
    <row r="1387" spans="308:592" x14ac:dyDescent="0.3">
      <c r="KV1387" s="1"/>
      <c r="KW1387" s="34"/>
      <c r="KY1387" s="35"/>
      <c r="LA1387" s="36"/>
      <c r="LC1387" s="37"/>
      <c r="LQ1387" s="1"/>
      <c r="ME1387" s="34"/>
      <c r="MG1387" s="35"/>
      <c r="NO1387" s="36"/>
      <c r="NQ1387" s="37"/>
      <c r="PW1387" s="1"/>
      <c r="RQ1387" s="34"/>
      <c r="RS1387" s="35"/>
      <c r="TA1387" s="36"/>
      <c r="TC1387" s="51"/>
      <c r="VF1387" s="1"/>
      <c r="VT1387" s="1"/>
    </row>
    <row r="1388" spans="308:592" x14ac:dyDescent="0.3">
      <c r="KV1388" s="1"/>
      <c r="KW1388" s="34"/>
      <c r="KY1388" s="35"/>
      <c r="LA1388" s="36"/>
      <c r="LC1388" s="37"/>
      <c r="LQ1388" s="1"/>
      <c r="ME1388" s="34"/>
      <c r="MG1388" s="35"/>
      <c r="NO1388" s="36"/>
      <c r="NQ1388" s="37"/>
      <c r="RQ1388" s="34"/>
      <c r="RS1388" s="35"/>
      <c r="TA1388" s="36"/>
      <c r="TC1388" s="51"/>
      <c r="VF1388" s="1"/>
      <c r="VT1388" s="1"/>
    </row>
    <row r="1389" spans="308:592" x14ac:dyDescent="0.3">
      <c r="KV1389" s="1"/>
      <c r="KW1389" s="34"/>
      <c r="KY1389" s="35"/>
      <c r="LA1389" s="36"/>
      <c r="LC1389" s="37"/>
      <c r="LQ1389" s="1"/>
      <c r="ME1389" s="34"/>
      <c r="MG1389" s="35"/>
      <c r="NO1389" s="36"/>
      <c r="NQ1389" s="37"/>
      <c r="PW1389" s="1"/>
      <c r="RQ1389" s="34"/>
      <c r="RS1389" s="35"/>
      <c r="TA1389" s="36"/>
      <c r="TC1389" s="51"/>
      <c r="VF1389" s="1"/>
      <c r="VT1389" s="1"/>
    </row>
    <row r="1390" spans="308:592" x14ac:dyDescent="0.3">
      <c r="KV1390" s="1"/>
      <c r="KW1390" s="34"/>
      <c r="KY1390" s="35"/>
      <c r="LA1390" s="36"/>
      <c r="LC1390" s="37"/>
      <c r="LQ1390" s="1"/>
      <c r="ME1390" s="34"/>
      <c r="MG1390" s="35"/>
      <c r="NO1390" s="36"/>
      <c r="NQ1390" s="37"/>
      <c r="RQ1390" s="34"/>
      <c r="RS1390" s="35"/>
      <c r="TA1390" s="36"/>
      <c r="TC1390" s="51"/>
      <c r="VF1390" s="1"/>
      <c r="VT1390" s="1"/>
    </row>
    <row r="1391" spans="308:592" x14ac:dyDescent="0.3">
      <c r="KV1391" s="1"/>
      <c r="KW1391" s="34"/>
      <c r="KY1391" s="35"/>
      <c r="LA1391" s="36"/>
      <c r="LC1391" s="37"/>
      <c r="LQ1391" s="1"/>
      <c r="ME1391" s="34"/>
      <c r="MG1391" s="35"/>
      <c r="NO1391" s="36"/>
      <c r="NQ1391" s="37"/>
      <c r="PW1391" s="1"/>
      <c r="RQ1391" s="34"/>
      <c r="RS1391" s="35"/>
      <c r="TA1391" s="36"/>
      <c r="TC1391" s="51"/>
      <c r="VF1391" s="1"/>
      <c r="VT1391" s="1"/>
    </row>
    <row r="1392" spans="308:592" x14ac:dyDescent="0.3">
      <c r="KV1392" s="1"/>
      <c r="KW1392" s="34"/>
      <c r="KY1392" s="35"/>
      <c r="LA1392" s="36"/>
      <c r="LC1392" s="37"/>
      <c r="LQ1392" s="1"/>
      <c r="ME1392" s="34"/>
      <c r="MG1392" s="35"/>
      <c r="NO1392" s="36"/>
      <c r="NQ1392" s="37"/>
      <c r="RQ1392" s="34"/>
      <c r="RS1392" s="35"/>
      <c r="TA1392" s="36"/>
      <c r="TC1392" s="51"/>
      <c r="VF1392" s="1"/>
      <c r="VT1392" s="1"/>
    </row>
    <row r="1393" spans="308:592" x14ac:dyDescent="0.3">
      <c r="KV1393" s="1"/>
      <c r="KW1393" s="34"/>
      <c r="KY1393" s="35"/>
      <c r="LA1393" s="36"/>
      <c r="LC1393" s="37"/>
      <c r="LQ1393" s="1"/>
      <c r="ME1393" s="34"/>
      <c r="MG1393" s="35"/>
      <c r="NO1393" s="36"/>
      <c r="NQ1393" s="37"/>
      <c r="PW1393" s="1"/>
      <c r="RQ1393" s="34"/>
      <c r="RS1393" s="35"/>
      <c r="TA1393" s="36"/>
      <c r="TC1393" s="51"/>
      <c r="VF1393" s="1"/>
      <c r="VT1393" s="1"/>
    </row>
    <row r="1394" spans="308:592" x14ac:dyDescent="0.3">
      <c r="KV1394" s="1"/>
      <c r="KW1394" s="34"/>
      <c r="KY1394" s="35"/>
      <c r="LA1394" s="36"/>
      <c r="LC1394" s="37"/>
      <c r="LQ1394" s="1"/>
      <c r="ME1394" s="34"/>
      <c r="MG1394" s="35"/>
      <c r="NO1394" s="36"/>
      <c r="NQ1394" s="37"/>
      <c r="RQ1394" s="34"/>
      <c r="RS1394" s="35"/>
      <c r="TA1394" s="36"/>
      <c r="TC1394" s="51"/>
      <c r="VF1394" s="1"/>
      <c r="VT1394" s="1"/>
    </row>
    <row r="1395" spans="308:592" x14ac:dyDescent="0.3">
      <c r="KV1395" s="1"/>
      <c r="KW1395" s="34"/>
      <c r="KY1395" s="35"/>
      <c r="LA1395" s="36"/>
      <c r="LC1395" s="37"/>
      <c r="LQ1395" s="1"/>
      <c r="LR1395" s="1"/>
      <c r="LS1395" s="1"/>
      <c r="LT1395" s="1"/>
      <c r="LU1395" s="1"/>
      <c r="LV1395" s="1"/>
      <c r="LW1395" s="1"/>
      <c r="LX1395" s="1"/>
      <c r="LY1395" s="1"/>
      <c r="LZ1395" s="1"/>
      <c r="MA1395" s="1"/>
      <c r="MB1395" s="1"/>
      <c r="MC1395" s="1"/>
      <c r="MD1395" s="1"/>
      <c r="ME1395" s="2"/>
      <c r="MF1395" s="1"/>
      <c r="MG1395" s="7"/>
      <c r="MH1395" s="1"/>
      <c r="MI1395" s="1"/>
      <c r="MJ1395" s="1"/>
      <c r="MK1395" s="1"/>
      <c r="ML1395" s="1"/>
      <c r="MM1395" s="1"/>
      <c r="MN1395" s="1"/>
      <c r="MO1395" s="1"/>
      <c r="MP1395" s="1"/>
      <c r="MQ1395" s="1"/>
      <c r="MR1395" s="1"/>
      <c r="MS1395" s="1"/>
      <c r="MT1395" s="1"/>
      <c r="MU1395" s="1"/>
      <c r="NA1395" s="1"/>
      <c r="NB1395" s="1"/>
      <c r="NC1395" s="1"/>
      <c r="ND1395" s="1"/>
      <c r="NE1395" s="1"/>
      <c r="NF1395" s="1"/>
      <c r="NG1395" s="1"/>
      <c r="NH1395" s="1"/>
      <c r="NI1395" s="1"/>
      <c r="NJ1395" s="1"/>
      <c r="NK1395" s="1"/>
      <c r="NL1395" s="1"/>
      <c r="NM1395" s="1"/>
      <c r="NN1395" s="1"/>
      <c r="NO1395" s="2"/>
      <c r="NP1395" s="1"/>
      <c r="NQ1395" s="7"/>
      <c r="NR1395" s="1"/>
      <c r="NS1395" s="1"/>
      <c r="NT1395" s="1"/>
      <c r="NU1395" s="1"/>
      <c r="NV1395" s="1"/>
      <c r="NW1395" s="1"/>
      <c r="NX1395" s="1"/>
      <c r="NY1395" s="1"/>
      <c r="NZ1395" s="1"/>
      <c r="OA1395" s="1"/>
      <c r="OB1395" s="1"/>
      <c r="OC1395" s="1"/>
      <c r="OD1395" s="1"/>
      <c r="OE1395" s="1"/>
      <c r="PW1395" s="1"/>
      <c r="RC1395" s="1"/>
      <c r="RD1395" s="1"/>
      <c r="RE1395" s="1"/>
      <c r="RF1395" s="1"/>
      <c r="RG1395" s="1"/>
      <c r="RH1395" s="1"/>
      <c r="RI1395" s="1"/>
      <c r="RJ1395" s="1"/>
      <c r="RK1395" s="1"/>
      <c r="RL1395" s="1"/>
      <c r="RM1395" s="1"/>
      <c r="RN1395" s="1"/>
      <c r="RO1395" s="1"/>
      <c r="RP1395" s="1"/>
      <c r="RQ1395" s="2"/>
      <c r="RR1395" s="1"/>
      <c r="RS1395" s="7"/>
      <c r="RT1395" s="1"/>
      <c r="RU1395" s="1"/>
      <c r="RV1395" s="1"/>
      <c r="RW1395" s="1"/>
      <c r="RX1395" s="1"/>
      <c r="RY1395" s="1"/>
      <c r="RZ1395" s="1"/>
      <c r="SA1395" s="1"/>
      <c r="SB1395" s="1"/>
      <c r="SC1395" s="1"/>
      <c r="SD1395" s="1"/>
      <c r="SE1395" s="1"/>
      <c r="SF1395" s="1"/>
      <c r="SG1395" s="1"/>
      <c r="SM1395" s="1"/>
      <c r="SN1395" s="1"/>
      <c r="SO1395" s="1"/>
      <c r="SP1395" s="1"/>
      <c r="SQ1395" s="1"/>
      <c r="SR1395" s="1"/>
      <c r="SS1395" s="1"/>
      <c r="ST1395" s="1"/>
      <c r="SU1395" s="1"/>
      <c r="SV1395" s="1"/>
      <c r="SW1395" s="1"/>
      <c r="SX1395" s="1"/>
      <c r="SY1395" s="1"/>
      <c r="SZ1395" s="1"/>
      <c r="TA1395" s="2"/>
      <c r="TB1395" s="1"/>
      <c r="TC1395" s="7"/>
      <c r="TD1395" s="1"/>
      <c r="TE1395" s="1"/>
      <c r="TF1395" s="1"/>
      <c r="TG1395" s="1"/>
      <c r="TH1395" s="1"/>
      <c r="TI1395" s="1"/>
      <c r="TJ1395" s="1"/>
      <c r="TK1395" s="1"/>
      <c r="TL1395" s="1"/>
      <c r="TM1395" s="1"/>
      <c r="TN1395" s="1"/>
      <c r="TO1395" s="1"/>
      <c r="TP1395" s="1"/>
      <c r="TQ1395" s="1"/>
      <c r="VF1395" s="1"/>
      <c r="VT1395" s="1"/>
    </row>
    <row r="1396" spans="308:592" ht="15" thickBot="1" x14ac:dyDescent="0.35">
      <c r="KV1396" s="1"/>
      <c r="KW1396" s="34"/>
      <c r="KY1396" s="35"/>
      <c r="LA1396" s="36"/>
      <c r="LC1396" s="37"/>
      <c r="LQ1396" s="1"/>
      <c r="ME1396" s="2" t="s">
        <v>101</v>
      </c>
      <c r="MG1396" s="7" t="s">
        <v>102</v>
      </c>
      <c r="MU1396" s="1"/>
      <c r="NA1396" s="1"/>
      <c r="NO1396" s="2" t="s">
        <v>103</v>
      </c>
      <c r="NQ1396" s="7" t="s">
        <v>104</v>
      </c>
      <c r="OE1396" s="1"/>
      <c r="RC1396" s="1"/>
      <c r="RQ1396" s="2" t="s">
        <v>101</v>
      </c>
      <c r="RS1396" s="7" t="s">
        <v>102</v>
      </c>
      <c r="SG1396" s="1"/>
      <c r="SM1396" s="1"/>
      <c r="TA1396" s="2" t="s">
        <v>103</v>
      </c>
      <c r="TC1396" s="7" t="s">
        <v>104</v>
      </c>
      <c r="TQ1396" s="1"/>
      <c r="VF1396" s="1"/>
      <c r="VT1396" s="1"/>
    </row>
    <row r="1397" spans="308:592" x14ac:dyDescent="0.3">
      <c r="KV1397" s="1"/>
      <c r="KW1397" s="34"/>
      <c r="KY1397" s="35"/>
      <c r="LA1397" s="36"/>
      <c r="LC1397" s="37"/>
      <c r="LQ1397" s="1"/>
      <c r="ME1397" s="4">
        <f t="array" ref="ME1397:ME1400">LR1416*LV1413:LV1416+MC1416*MG1413:MG1416+MN1416*MR1413:MR1416</f>
        <v>0.88464273790327907</v>
      </c>
      <c r="MG1397" s="8">
        <f t="array" ref="MG1397:MG1400">PK1365:PK1368</f>
        <v>3.4802534971411718E-2</v>
      </c>
      <c r="MU1397" s="1"/>
      <c r="NA1397" s="1"/>
      <c r="NO1397" s="4">
        <f t="array" ref="NO1397:NO1400">NB1416*NF1413:NF1416+NM1416*NQ1413:NQ1416+NX1416*OB1413:OB1416</f>
        <v>0.8846393505793777</v>
      </c>
      <c r="NQ1397" s="8">
        <f t="array" ref="NQ1397:NQ1400">QE1365:QE1368</f>
        <v>-8.9439820550046949E-3</v>
      </c>
      <c r="OE1397" s="1"/>
      <c r="PW1397" s="1"/>
      <c r="RC1397" s="1"/>
      <c r="RQ1397" s="4">
        <f t="array" ref="RQ1397:RQ1400">RD1416*RH1413:RH1416+RO1416*RS1413:RS1416+RZ1416*SD1413:SD1416</f>
        <v>-2.0235069067619182</v>
      </c>
      <c r="RS1397" s="8">
        <f t="array" ref="RS1397:RS1400">PQ1365:PQ1368</f>
        <v>-4.6539209441720849E-3</v>
      </c>
      <c r="SG1397" s="1"/>
      <c r="SM1397" s="1"/>
      <c r="TA1397" s="4">
        <f t="array" ref="TA1397:TA1400">SN1416*SR1413:SR1416+SY1416*TC1413:TC1416+TJ1416*TN1413:TN1416</f>
        <v>-2.0235030255171278</v>
      </c>
      <c r="TC1397" s="8">
        <f t="array" ref="TC1397:TC1400">QK1365:QK1368</f>
        <v>1.3772550742361463E-3</v>
      </c>
      <c r="TQ1397" s="1"/>
      <c r="VF1397" s="1"/>
      <c r="VT1397" s="1"/>
    </row>
    <row r="1398" spans="308:592" x14ac:dyDescent="0.3">
      <c r="KV1398" s="1"/>
      <c r="KW1398" s="34"/>
      <c r="KY1398" s="35"/>
      <c r="LA1398" s="36"/>
      <c r="LC1398" s="37"/>
      <c r="LQ1398" s="1"/>
      <c r="ME1398" s="5">
        <v>-1.6115271155257163</v>
      </c>
      <c r="MG1398" s="9">
        <v>-8.3110165092332988E-3</v>
      </c>
      <c r="MU1398" s="1"/>
      <c r="NA1398" s="1"/>
      <c r="NO1398" s="5">
        <v>-1.6115269305704798</v>
      </c>
      <c r="NQ1398" s="9">
        <v>2.3496836378756481E-3</v>
      </c>
      <c r="OE1398" s="1"/>
      <c r="RC1398" s="1"/>
      <c r="RQ1398" s="5">
        <v>-2.5249247336475471</v>
      </c>
      <c r="RS1398" s="9">
        <v>4.6051779052530939E-2</v>
      </c>
      <c r="SG1398" s="1"/>
      <c r="SM1398" s="1"/>
      <c r="TA1398" s="5">
        <v>-2.5249010128877121</v>
      </c>
      <c r="TC1398" s="9">
        <v>-1.2049907499011121E-2</v>
      </c>
      <c r="TQ1398" s="1"/>
      <c r="VF1398" s="1"/>
      <c r="VT1398" s="1"/>
    </row>
    <row r="1399" spans="308:592" x14ac:dyDescent="0.3">
      <c r="KV1399" s="1"/>
      <c r="KW1399" s="34"/>
      <c r="KY1399" s="35"/>
      <c r="LA1399" s="36"/>
      <c r="LC1399" s="37"/>
      <c r="LQ1399" s="1"/>
      <c r="ME1399" s="5">
        <v>1.888491154796331</v>
      </c>
      <c r="MG1399" s="9">
        <v>-3.3867768051110983E-2</v>
      </c>
      <c r="MU1399" s="1"/>
      <c r="NA1399" s="1"/>
      <c r="NO1399" s="5">
        <v>1.8884947021496008</v>
      </c>
      <c r="NQ1399" s="9">
        <v>8.8357997620437632E-3</v>
      </c>
      <c r="OE1399" s="1"/>
      <c r="PW1399" s="1"/>
      <c r="RC1399" s="1"/>
      <c r="RQ1399" s="5">
        <v>1.0969296072563797</v>
      </c>
      <c r="RS1399" s="9">
        <v>3.859538064565648E-3</v>
      </c>
      <c r="SG1399" s="1"/>
      <c r="SM1399" s="1"/>
      <c r="TA1399" s="5">
        <v>1.0969359474721285</v>
      </c>
      <c r="TC1399" s="9">
        <v>-1.1395371348031827E-3</v>
      </c>
      <c r="TQ1399" s="1"/>
      <c r="VF1399" s="1"/>
      <c r="VT1399" s="1"/>
    </row>
    <row r="1400" spans="308:592" ht="15" thickBot="1" x14ac:dyDescent="0.35">
      <c r="KV1400" s="1"/>
      <c r="KW1400" s="34"/>
      <c r="KY1400" s="35"/>
      <c r="LA1400" s="36"/>
      <c r="LC1400" s="37"/>
      <c r="LQ1400" s="1"/>
      <c r="ME1400" s="6">
        <v>-4.06590398742365</v>
      </c>
      <c r="MG1400" s="10">
        <v>-2.8885657163517885E-2</v>
      </c>
      <c r="MU1400" s="1"/>
      <c r="NA1400" s="1"/>
      <c r="NO1400" s="6">
        <v>-4.0658987107261293</v>
      </c>
      <c r="NQ1400" s="10">
        <v>7.4404474893195799E-3</v>
      </c>
      <c r="OE1400" s="1"/>
      <c r="RC1400" s="1"/>
      <c r="RQ1400" s="6">
        <v>-0.14347448261236559</v>
      </c>
      <c r="RS1400" s="10">
        <v>3.6078308064917249E-2</v>
      </c>
      <c r="SG1400" s="1"/>
      <c r="SM1400" s="1"/>
      <c r="TA1400" s="6">
        <v>-0.14347618182978134</v>
      </c>
      <c r="TC1400" s="10">
        <v>-9.2501734346268922E-3</v>
      </c>
      <c r="TQ1400" s="1"/>
      <c r="VF1400" s="1"/>
      <c r="VT1400" s="1"/>
    </row>
    <row r="1401" spans="308:592" x14ac:dyDescent="0.3">
      <c r="KV1401" s="1"/>
      <c r="KW1401" s="34"/>
      <c r="KY1401" s="35"/>
      <c r="LA1401" s="36"/>
      <c r="LC1401" s="37"/>
      <c r="LQ1401" s="1"/>
      <c r="LT1401" s="7"/>
      <c r="LU1401" s="7"/>
      <c r="LV1401" s="7"/>
      <c r="LW1401" s="7"/>
      <c r="LX1401" s="7"/>
      <c r="LY1401" s="7"/>
      <c r="LZ1401" s="7"/>
      <c r="MA1401" s="7"/>
      <c r="MB1401" s="7"/>
      <c r="MC1401" s="7"/>
      <c r="MD1401" s="7"/>
      <c r="ME1401" s="2"/>
      <c r="MF1401" s="7"/>
      <c r="MG1401" s="7"/>
      <c r="MH1401" s="7"/>
      <c r="MI1401" s="7"/>
      <c r="MJ1401" s="7"/>
      <c r="MK1401" s="7"/>
      <c r="ML1401" s="7"/>
      <c r="MM1401" s="7"/>
      <c r="MN1401" s="7"/>
      <c r="MO1401" s="7"/>
      <c r="MP1401" s="7"/>
      <c r="MQ1401" s="7"/>
      <c r="MR1401" s="7"/>
      <c r="MS1401" s="7"/>
      <c r="MT1401" s="7"/>
      <c r="MU1401" s="1"/>
      <c r="NA1401" s="1"/>
      <c r="ND1401" s="7"/>
      <c r="NE1401" s="7"/>
      <c r="NF1401" s="7"/>
      <c r="NG1401" s="7"/>
      <c r="NH1401" s="7"/>
      <c r="NI1401" s="7"/>
      <c r="NJ1401" s="7"/>
      <c r="NK1401" s="7"/>
      <c r="NL1401" s="7"/>
      <c r="NM1401" s="7"/>
      <c r="NN1401" s="7"/>
      <c r="NO1401" s="2"/>
      <c r="NP1401" s="7"/>
      <c r="NQ1401" s="7"/>
      <c r="NR1401" s="7"/>
      <c r="NS1401" s="7"/>
      <c r="NT1401" s="7"/>
      <c r="NU1401" s="7"/>
      <c r="NV1401" s="7"/>
      <c r="NW1401" s="7"/>
      <c r="NX1401" s="7"/>
      <c r="NY1401" s="7"/>
      <c r="NZ1401" s="7"/>
      <c r="OA1401" s="7"/>
      <c r="OB1401" s="7"/>
      <c r="OC1401" s="7"/>
      <c r="OD1401" s="7"/>
      <c r="OE1401" s="1"/>
      <c r="PW1401" s="1"/>
      <c r="RC1401" s="1"/>
      <c r="RF1401" s="7"/>
      <c r="RG1401" s="7"/>
      <c r="RH1401" s="7"/>
      <c r="RI1401" s="7"/>
      <c r="RJ1401" s="7"/>
      <c r="RK1401" s="7"/>
      <c r="RL1401" s="7"/>
      <c r="RM1401" s="7"/>
      <c r="RN1401" s="7"/>
      <c r="RO1401" s="7"/>
      <c r="RP1401" s="7"/>
      <c r="RQ1401" s="2"/>
      <c r="RR1401" s="7"/>
      <c r="RS1401" s="7"/>
      <c r="RT1401" s="7"/>
      <c r="RU1401" s="7"/>
      <c r="RV1401" s="7"/>
      <c r="RW1401" s="7"/>
      <c r="RX1401" s="7"/>
      <c r="RY1401" s="7"/>
      <c r="RZ1401" s="7"/>
      <c r="SA1401" s="7"/>
      <c r="SB1401" s="7"/>
      <c r="SC1401" s="7"/>
      <c r="SD1401" s="7"/>
      <c r="SE1401" s="7"/>
      <c r="SF1401" s="7"/>
      <c r="SG1401" s="1"/>
      <c r="SM1401" s="1"/>
      <c r="SP1401" s="7"/>
      <c r="SQ1401" s="7"/>
      <c r="SR1401" s="7"/>
      <c r="SS1401" s="7"/>
      <c r="ST1401" s="7"/>
      <c r="SU1401" s="7"/>
      <c r="SV1401" s="7"/>
      <c r="SW1401" s="7"/>
      <c r="SX1401" s="7"/>
      <c r="SY1401" s="7"/>
      <c r="SZ1401" s="7"/>
      <c r="TA1401" s="2"/>
      <c r="TB1401" s="7"/>
      <c r="TC1401" s="7"/>
      <c r="TD1401" s="7"/>
      <c r="TE1401" s="7"/>
      <c r="TF1401" s="7"/>
      <c r="TG1401" s="7"/>
      <c r="TH1401" s="7"/>
      <c r="TI1401" s="7"/>
      <c r="TJ1401" s="7"/>
      <c r="TK1401" s="7"/>
      <c r="TL1401" s="7"/>
      <c r="TM1401" s="7"/>
      <c r="TN1401" s="7"/>
      <c r="TO1401" s="7"/>
      <c r="TP1401" s="7"/>
      <c r="TQ1401" s="1"/>
      <c r="VF1401" s="1"/>
      <c r="VT1401" s="1"/>
    </row>
    <row r="1402" spans="308:592" x14ac:dyDescent="0.3">
      <c r="KV1402" s="1"/>
      <c r="KW1402" s="34"/>
      <c r="KY1402" s="35"/>
      <c r="LA1402" s="36"/>
      <c r="LC1402" s="37"/>
      <c r="LQ1402" s="1"/>
      <c r="LT1402" s="7"/>
      <c r="LX1402" s="7"/>
      <c r="ME1402" s="2"/>
      <c r="MI1402" s="7"/>
      <c r="MP1402" s="7"/>
      <c r="MT1402" s="7"/>
      <c r="MU1402" s="1"/>
      <c r="NA1402" s="1"/>
      <c r="ND1402" s="7"/>
      <c r="NH1402" s="7"/>
      <c r="NO1402" s="2"/>
      <c r="NS1402" s="7"/>
      <c r="NZ1402" s="7"/>
      <c r="OD1402" s="7"/>
      <c r="OE1402" s="1"/>
      <c r="RC1402" s="1"/>
      <c r="RF1402" s="7"/>
      <c r="RJ1402" s="7"/>
      <c r="RQ1402" s="2"/>
      <c r="RU1402" s="7"/>
      <c r="SB1402" s="7"/>
      <c r="SF1402" s="7"/>
      <c r="SG1402" s="1"/>
      <c r="SM1402" s="1"/>
      <c r="SP1402" s="7"/>
      <c r="ST1402" s="7"/>
      <c r="TA1402" s="2"/>
      <c r="TE1402" s="7"/>
      <c r="TL1402" s="7"/>
      <c r="TP1402" s="7"/>
      <c r="TQ1402" s="1"/>
      <c r="VF1402" s="1"/>
      <c r="VT1402" s="1"/>
    </row>
    <row r="1403" spans="308:592" x14ac:dyDescent="0.3">
      <c r="KV1403" s="1"/>
      <c r="KW1403" s="34"/>
      <c r="KY1403" s="35"/>
      <c r="LA1403" s="36"/>
      <c r="LC1403" s="37"/>
      <c r="LQ1403" s="1"/>
      <c r="LR1403" s="2"/>
      <c r="LS1403" s="2"/>
      <c r="LT1403" s="2"/>
      <c r="LU1403" s="2"/>
      <c r="LV1403" s="2"/>
      <c r="LW1403" s="2"/>
      <c r="LX1403" s="2"/>
      <c r="LY1403" s="2"/>
      <c r="LZ1403" s="2"/>
      <c r="MA1403" s="2"/>
      <c r="MB1403" s="2"/>
      <c r="MC1403" s="2"/>
      <c r="MD1403" s="2"/>
      <c r="ME1403" s="2"/>
      <c r="MF1403" s="2"/>
      <c r="MG1403" s="2"/>
      <c r="MH1403" s="2"/>
      <c r="MI1403" s="2"/>
      <c r="MJ1403" s="2"/>
      <c r="MK1403" s="2"/>
      <c r="ML1403" s="2"/>
      <c r="MM1403" s="2"/>
      <c r="MN1403" s="2"/>
      <c r="MO1403" s="2"/>
      <c r="MP1403" s="2"/>
      <c r="MQ1403" s="2"/>
      <c r="MR1403" s="2"/>
      <c r="MT1403" s="7"/>
      <c r="MU1403" s="1"/>
      <c r="NA1403" s="1"/>
      <c r="NB1403" s="2"/>
      <c r="NC1403" s="2"/>
      <c r="ND1403" s="2"/>
      <c r="NE1403" s="2"/>
      <c r="NF1403" s="2"/>
      <c r="NG1403" s="2"/>
      <c r="NH1403" s="2"/>
      <c r="NI1403" s="2"/>
      <c r="NJ1403" s="2"/>
      <c r="NK1403" s="2"/>
      <c r="NL1403" s="2"/>
      <c r="NM1403" s="2"/>
      <c r="NN1403" s="2"/>
      <c r="NO1403" s="2"/>
      <c r="NP1403" s="2"/>
      <c r="NQ1403" s="2"/>
      <c r="NR1403" s="2"/>
      <c r="NS1403" s="2"/>
      <c r="NT1403" s="2"/>
      <c r="NU1403" s="2"/>
      <c r="NV1403" s="2"/>
      <c r="NW1403" s="2"/>
      <c r="NX1403" s="2"/>
      <c r="NY1403" s="2"/>
      <c r="NZ1403" s="2"/>
      <c r="OA1403" s="2"/>
      <c r="OB1403" s="2"/>
      <c r="OD1403" s="7"/>
      <c r="OE1403" s="1"/>
      <c r="PW1403" s="1"/>
      <c r="RC1403" s="1"/>
      <c r="RD1403" s="2"/>
      <c r="RE1403" s="2"/>
      <c r="RF1403" s="2"/>
      <c r="RG1403" s="2"/>
      <c r="RH1403" s="2"/>
      <c r="RI1403" s="2"/>
      <c r="RJ1403" s="2"/>
      <c r="RK1403" s="2"/>
      <c r="RL1403" s="2"/>
      <c r="RM1403" s="2"/>
      <c r="RN1403" s="2"/>
      <c r="RO1403" s="2"/>
      <c r="RP1403" s="2"/>
      <c r="RQ1403" s="2"/>
      <c r="RR1403" s="2"/>
      <c r="RS1403" s="2"/>
      <c r="RT1403" s="2"/>
      <c r="RU1403" s="2"/>
      <c r="RV1403" s="2"/>
      <c r="RW1403" s="2"/>
      <c r="RX1403" s="2"/>
      <c r="RY1403" s="2"/>
      <c r="RZ1403" s="2"/>
      <c r="SA1403" s="2"/>
      <c r="SB1403" s="2"/>
      <c r="SC1403" s="2"/>
      <c r="SD1403" s="2"/>
      <c r="SF1403" s="7"/>
      <c r="SG1403" s="1"/>
      <c r="SM1403" s="1"/>
      <c r="SN1403" s="2"/>
      <c r="SO1403" s="2"/>
      <c r="SP1403" s="2"/>
      <c r="SQ1403" s="2"/>
      <c r="SR1403" s="2"/>
      <c r="SS1403" s="2"/>
      <c r="ST1403" s="2"/>
      <c r="SU1403" s="2"/>
      <c r="SV1403" s="2"/>
      <c r="SW1403" s="2"/>
      <c r="SX1403" s="2"/>
      <c r="SY1403" s="2"/>
      <c r="SZ1403" s="2"/>
      <c r="TA1403" s="2"/>
      <c r="TB1403" s="2"/>
      <c r="TC1403" s="2"/>
      <c r="TD1403" s="2"/>
      <c r="TE1403" s="2"/>
      <c r="TF1403" s="2"/>
      <c r="TG1403" s="2"/>
      <c r="TH1403" s="2"/>
      <c r="TI1403" s="2"/>
      <c r="TJ1403" s="2"/>
      <c r="TK1403" s="2"/>
      <c r="TL1403" s="2"/>
      <c r="TM1403" s="2"/>
      <c r="TN1403" s="2"/>
      <c r="TP1403" s="7"/>
      <c r="TQ1403" s="1"/>
      <c r="VF1403" s="1"/>
      <c r="VT1403" s="1"/>
    </row>
    <row r="1404" spans="308:592" x14ac:dyDescent="0.3">
      <c r="KV1404" s="1"/>
      <c r="KW1404" s="34"/>
      <c r="KY1404" s="35"/>
      <c r="LA1404" s="36"/>
      <c r="LC1404" s="37"/>
      <c r="LQ1404" s="1"/>
      <c r="LR1404" s="2"/>
      <c r="LT1404" s="7"/>
      <c r="LV1404" s="2"/>
      <c r="LX1404" s="7"/>
      <c r="MC1404" s="2"/>
      <c r="ME1404" s="7"/>
      <c r="MG1404" s="2"/>
      <c r="MI1404" s="7"/>
      <c r="MN1404" s="2"/>
      <c r="MP1404" s="7"/>
      <c r="MR1404" s="2"/>
      <c r="MT1404" s="7"/>
      <c r="MU1404" s="1"/>
      <c r="NA1404" s="1"/>
      <c r="NB1404" s="2"/>
      <c r="ND1404" s="7"/>
      <c r="NF1404" s="2"/>
      <c r="NH1404" s="7"/>
      <c r="NM1404" s="2"/>
      <c r="NO1404" s="7"/>
      <c r="NQ1404" s="2"/>
      <c r="NS1404" s="7"/>
      <c r="NX1404" s="2"/>
      <c r="NZ1404" s="7"/>
      <c r="OB1404" s="2"/>
      <c r="OD1404" s="7"/>
      <c r="OE1404" s="1"/>
      <c r="RC1404" s="1"/>
      <c r="RD1404" s="2"/>
      <c r="RF1404" s="7"/>
      <c r="RH1404" s="2"/>
      <c r="RJ1404" s="7"/>
      <c r="RO1404" s="2"/>
      <c r="RQ1404" s="7"/>
      <c r="RS1404" s="2"/>
      <c r="RU1404" s="7"/>
      <c r="RZ1404" s="2"/>
      <c r="SB1404" s="7"/>
      <c r="SD1404" s="2"/>
      <c r="SF1404" s="7"/>
      <c r="SG1404" s="1"/>
      <c r="SM1404" s="1"/>
      <c r="SN1404" s="2"/>
      <c r="SP1404" s="7"/>
      <c r="SR1404" s="2"/>
      <c r="ST1404" s="7"/>
      <c r="SY1404" s="2"/>
      <c r="TA1404" s="7"/>
      <c r="TC1404" s="2"/>
      <c r="TE1404" s="7"/>
      <c r="TJ1404" s="2"/>
      <c r="TL1404" s="7"/>
      <c r="TN1404" s="2"/>
      <c r="TP1404" s="7"/>
      <c r="TQ1404" s="1"/>
      <c r="VF1404" s="1"/>
      <c r="VT1404" s="1"/>
    </row>
    <row r="1405" spans="308:592" x14ac:dyDescent="0.3">
      <c r="KV1405" s="1"/>
      <c r="KW1405" s="34"/>
      <c r="KY1405" s="35"/>
      <c r="LA1405" s="36"/>
      <c r="LC1405" s="37"/>
      <c r="LQ1405" s="1"/>
      <c r="LR1405" s="2"/>
      <c r="LT1405" s="7"/>
      <c r="LV1405" s="2"/>
      <c r="LX1405" s="7"/>
      <c r="MC1405" s="2"/>
      <c r="ME1405" s="7"/>
      <c r="MG1405" s="2"/>
      <c r="MI1405" s="7"/>
      <c r="MN1405" s="2"/>
      <c r="MP1405" s="7"/>
      <c r="MR1405" s="2"/>
      <c r="MT1405" s="7"/>
      <c r="MU1405" s="1"/>
      <c r="NA1405" s="1"/>
      <c r="NB1405" s="2"/>
      <c r="ND1405" s="7"/>
      <c r="NF1405" s="2"/>
      <c r="NH1405" s="7"/>
      <c r="NM1405" s="2"/>
      <c r="NO1405" s="7"/>
      <c r="NQ1405" s="2"/>
      <c r="NS1405" s="7"/>
      <c r="NX1405" s="2"/>
      <c r="NZ1405" s="7"/>
      <c r="OB1405" s="2"/>
      <c r="OD1405" s="7"/>
      <c r="OE1405" s="1"/>
      <c r="PW1405" s="1"/>
      <c r="RC1405" s="1"/>
      <c r="RD1405" s="2"/>
      <c r="RF1405" s="7"/>
      <c r="RH1405" s="2"/>
      <c r="RJ1405" s="7"/>
      <c r="RO1405" s="2"/>
      <c r="RQ1405" s="7"/>
      <c r="RS1405" s="2"/>
      <c r="RU1405" s="7"/>
      <c r="RZ1405" s="2"/>
      <c r="SB1405" s="7"/>
      <c r="SD1405" s="2"/>
      <c r="SF1405" s="7"/>
      <c r="SG1405" s="1"/>
      <c r="SM1405" s="1"/>
      <c r="SN1405" s="2"/>
      <c r="SP1405" s="7"/>
      <c r="SR1405" s="2"/>
      <c r="ST1405" s="7"/>
      <c r="SY1405" s="2"/>
      <c r="TA1405" s="7"/>
      <c r="TC1405" s="2"/>
      <c r="TE1405" s="7"/>
      <c r="TJ1405" s="2"/>
      <c r="TL1405" s="7"/>
      <c r="TN1405" s="2"/>
      <c r="TP1405" s="7"/>
      <c r="TQ1405" s="1"/>
      <c r="VF1405" s="1"/>
      <c r="VT1405" s="1"/>
    </row>
    <row r="1406" spans="308:592" x14ac:dyDescent="0.3">
      <c r="KV1406" s="1"/>
      <c r="KW1406" s="34"/>
      <c r="KY1406" s="35"/>
      <c r="LA1406" s="36"/>
      <c r="LC1406" s="37"/>
      <c r="LQ1406" s="1"/>
      <c r="LR1406" s="2"/>
      <c r="LT1406" s="7"/>
      <c r="LV1406" s="2"/>
      <c r="LX1406" s="7"/>
      <c r="MC1406" s="2"/>
      <c r="ME1406" s="7"/>
      <c r="MG1406" s="2"/>
      <c r="MI1406" s="7"/>
      <c r="MN1406" s="2"/>
      <c r="MP1406" s="7"/>
      <c r="MR1406" s="2"/>
      <c r="MT1406" s="7"/>
      <c r="MU1406" s="1"/>
      <c r="NA1406" s="1"/>
      <c r="NB1406" s="2"/>
      <c r="ND1406" s="7"/>
      <c r="NF1406" s="2"/>
      <c r="NH1406" s="7"/>
      <c r="NM1406" s="2"/>
      <c r="NO1406" s="7"/>
      <c r="NQ1406" s="2"/>
      <c r="NS1406" s="7"/>
      <c r="NX1406" s="2"/>
      <c r="NZ1406" s="7"/>
      <c r="OB1406" s="2"/>
      <c r="OD1406" s="7"/>
      <c r="OE1406" s="1"/>
      <c r="RC1406" s="1"/>
      <c r="RD1406" s="2"/>
      <c r="RF1406" s="7"/>
      <c r="RH1406" s="2"/>
      <c r="RJ1406" s="7"/>
      <c r="RO1406" s="2"/>
      <c r="RQ1406" s="7"/>
      <c r="RS1406" s="2"/>
      <c r="RU1406" s="7"/>
      <c r="RZ1406" s="2"/>
      <c r="SB1406" s="7"/>
      <c r="SD1406" s="2"/>
      <c r="SF1406" s="7"/>
      <c r="SG1406" s="1"/>
      <c r="SM1406" s="1"/>
      <c r="SN1406" s="2"/>
      <c r="SP1406" s="7"/>
      <c r="SR1406" s="2"/>
      <c r="ST1406" s="7"/>
      <c r="SY1406" s="2"/>
      <c r="TA1406" s="7"/>
      <c r="TC1406" s="2"/>
      <c r="TE1406" s="7"/>
      <c r="TJ1406" s="2"/>
      <c r="TL1406" s="7"/>
      <c r="TN1406" s="2"/>
      <c r="TP1406" s="7"/>
      <c r="TQ1406" s="1"/>
      <c r="VF1406" s="1"/>
      <c r="VT1406" s="1"/>
    </row>
    <row r="1407" spans="308:592" x14ac:dyDescent="0.3">
      <c r="KV1407" s="1"/>
      <c r="KW1407" s="34"/>
      <c r="KY1407" s="35"/>
      <c r="LA1407" s="36"/>
      <c r="LC1407" s="37"/>
      <c r="LQ1407" s="1"/>
      <c r="LR1407" s="2"/>
      <c r="LT1407" s="7"/>
      <c r="LV1407" s="2"/>
      <c r="LX1407" s="7"/>
      <c r="MC1407" s="2"/>
      <c r="ME1407" s="7"/>
      <c r="MG1407" s="2"/>
      <c r="MI1407" s="7"/>
      <c r="MN1407" s="2"/>
      <c r="MP1407" s="7"/>
      <c r="MR1407" s="2"/>
      <c r="MT1407" s="7"/>
      <c r="MU1407" s="1"/>
      <c r="NA1407" s="1"/>
      <c r="NB1407" s="2"/>
      <c r="ND1407" s="7"/>
      <c r="NF1407" s="2"/>
      <c r="NH1407" s="7"/>
      <c r="NM1407" s="2"/>
      <c r="NO1407" s="7"/>
      <c r="NQ1407" s="2"/>
      <c r="NS1407" s="7"/>
      <c r="NX1407" s="2"/>
      <c r="NZ1407" s="7"/>
      <c r="OB1407" s="2"/>
      <c r="OD1407" s="7"/>
      <c r="OE1407" s="1"/>
      <c r="PW1407" s="1"/>
      <c r="RC1407" s="1"/>
      <c r="RD1407" s="2"/>
      <c r="RF1407" s="7"/>
      <c r="RH1407" s="2"/>
      <c r="RJ1407" s="7"/>
      <c r="RO1407" s="2"/>
      <c r="RQ1407" s="7"/>
      <c r="RS1407" s="2"/>
      <c r="RU1407" s="7"/>
      <c r="RZ1407" s="2"/>
      <c r="SB1407" s="7"/>
      <c r="SD1407" s="2"/>
      <c r="SF1407" s="7"/>
      <c r="SG1407" s="1"/>
      <c r="SM1407" s="1"/>
      <c r="SN1407" s="2"/>
      <c r="SP1407" s="7"/>
      <c r="SR1407" s="2"/>
      <c r="ST1407" s="7"/>
      <c r="SY1407" s="2"/>
      <c r="TA1407" s="7"/>
      <c r="TC1407" s="2"/>
      <c r="TE1407" s="7"/>
      <c r="TJ1407" s="2"/>
      <c r="TL1407" s="7"/>
      <c r="TN1407" s="2"/>
      <c r="TP1407" s="7"/>
      <c r="TQ1407" s="1"/>
      <c r="VF1407" s="1"/>
      <c r="VT1407" s="1"/>
    </row>
    <row r="1408" spans="308:592" x14ac:dyDescent="0.3">
      <c r="KV1408" s="1"/>
      <c r="KW1408" s="34"/>
      <c r="KY1408" s="35"/>
      <c r="LA1408" s="36"/>
      <c r="LC1408" s="37"/>
      <c r="LQ1408" s="1"/>
      <c r="LR1408" s="2"/>
      <c r="LT1408" s="7"/>
      <c r="LV1408" s="2"/>
      <c r="LX1408" s="7"/>
      <c r="MC1408" s="2"/>
      <c r="ME1408" s="7"/>
      <c r="MG1408" s="2"/>
      <c r="MI1408" s="7"/>
      <c r="MN1408" s="2"/>
      <c r="MP1408" s="7"/>
      <c r="MR1408" s="2"/>
      <c r="MT1408" s="7"/>
      <c r="MU1408" s="1"/>
      <c r="NA1408" s="1"/>
      <c r="NB1408" s="2"/>
      <c r="ND1408" s="7"/>
      <c r="NF1408" s="2"/>
      <c r="NH1408" s="7"/>
      <c r="NM1408" s="2"/>
      <c r="NO1408" s="7"/>
      <c r="NQ1408" s="2"/>
      <c r="NS1408" s="7"/>
      <c r="NX1408" s="2"/>
      <c r="NZ1408" s="7"/>
      <c r="OB1408" s="2"/>
      <c r="OD1408" s="7"/>
      <c r="OE1408" s="1"/>
      <c r="RC1408" s="1"/>
      <c r="RD1408" s="2"/>
      <c r="RF1408" s="7"/>
      <c r="RH1408" s="2"/>
      <c r="RJ1408" s="7"/>
      <c r="RO1408" s="2"/>
      <c r="RQ1408" s="7"/>
      <c r="RS1408" s="2"/>
      <c r="RU1408" s="7"/>
      <c r="RZ1408" s="2"/>
      <c r="SB1408" s="7"/>
      <c r="SD1408" s="2"/>
      <c r="SF1408" s="7"/>
      <c r="SG1408" s="1"/>
      <c r="SM1408" s="1"/>
      <c r="SN1408" s="2"/>
      <c r="SP1408" s="7"/>
      <c r="SR1408" s="2"/>
      <c r="ST1408" s="7"/>
      <c r="SY1408" s="2"/>
      <c r="TA1408" s="7"/>
      <c r="TC1408" s="2"/>
      <c r="TE1408" s="7"/>
      <c r="TJ1408" s="2"/>
      <c r="TL1408" s="7"/>
      <c r="TN1408" s="2"/>
      <c r="TP1408" s="7"/>
      <c r="TQ1408" s="1"/>
      <c r="VF1408" s="1"/>
      <c r="VT1408" s="1"/>
    </row>
    <row r="1409" spans="308:592" x14ac:dyDescent="0.3">
      <c r="KV1409" s="1"/>
      <c r="KW1409" s="34"/>
      <c r="KY1409" s="35"/>
      <c r="LA1409" s="36"/>
      <c r="LC1409" s="37"/>
      <c r="LQ1409" s="1"/>
      <c r="LR1409" s="2"/>
      <c r="LT1409" s="7"/>
      <c r="LV1409" s="2"/>
      <c r="LX1409" s="7"/>
      <c r="MC1409" s="2"/>
      <c r="ME1409" s="7"/>
      <c r="MG1409" s="2"/>
      <c r="MI1409" s="7"/>
      <c r="MN1409" s="2"/>
      <c r="MP1409" s="7"/>
      <c r="MR1409" s="2"/>
      <c r="MT1409" s="7"/>
      <c r="MU1409" s="1"/>
      <c r="NA1409" s="1"/>
      <c r="NB1409" s="2"/>
      <c r="ND1409" s="7"/>
      <c r="NF1409" s="2"/>
      <c r="NH1409" s="7"/>
      <c r="NM1409" s="2"/>
      <c r="NO1409" s="7"/>
      <c r="NQ1409" s="2"/>
      <c r="NS1409" s="7"/>
      <c r="NX1409" s="2"/>
      <c r="NZ1409" s="7"/>
      <c r="OB1409" s="2"/>
      <c r="OD1409" s="7"/>
      <c r="OE1409" s="1"/>
      <c r="PW1409" s="1"/>
      <c r="RC1409" s="1"/>
      <c r="RD1409" s="2"/>
      <c r="RF1409" s="7"/>
      <c r="RH1409" s="2"/>
      <c r="RJ1409" s="7"/>
      <c r="RO1409" s="2"/>
      <c r="RQ1409" s="7"/>
      <c r="RS1409" s="2"/>
      <c r="RU1409" s="7"/>
      <c r="RZ1409" s="2"/>
      <c r="SB1409" s="7"/>
      <c r="SD1409" s="2"/>
      <c r="SF1409" s="7"/>
      <c r="SG1409" s="1"/>
      <c r="SM1409" s="1"/>
      <c r="SN1409" s="2"/>
      <c r="SP1409" s="7"/>
      <c r="SR1409" s="2"/>
      <c r="ST1409" s="7"/>
      <c r="SY1409" s="2"/>
      <c r="TA1409" s="7"/>
      <c r="TC1409" s="2"/>
      <c r="TE1409" s="7"/>
      <c r="TJ1409" s="2"/>
      <c r="TL1409" s="7"/>
      <c r="TN1409" s="2"/>
      <c r="TP1409" s="7"/>
      <c r="TQ1409" s="1"/>
      <c r="VF1409" s="1"/>
      <c r="VT1409" s="1"/>
    </row>
    <row r="1410" spans="308:592" x14ac:dyDescent="0.3">
      <c r="KV1410" s="1"/>
      <c r="KW1410" s="34"/>
      <c r="KY1410" s="35"/>
      <c r="LA1410" s="36"/>
      <c r="LC1410" s="37"/>
      <c r="LQ1410" s="1"/>
      <c r="LR1410" s="2"/>
      <c r="LT1410" s="7"/>
      <c r="LV1410" s="2"/>
      <c r="LX1410" s="7"/>
      <c r="MC1410" s="2"/>
      <c r="ME1410" s="7"/>
      <c r="MG1410" s="2"/>
      <c r="MI1410" s="7"/>
      <c r="MN1410" s="2"/>
      <c r="MP1410" s="7"/>
      <c r="MR1410" s="2"/>
      <c r="MT1410" s="7"/>
      <c r="MU1410" s="1"/>
      <c r="NA1410" s="1"/>
      <c r="NB1410" s="2"/>
      <c r="ND1410" s="7"/>
      <c r="NF1410" s="2"/>
      <c r="NH1410" s="7"/>
      <c r="NM1410" s="2"/>
      <c r="NO1410" s="7"/>
      <c r="NQ1410" s="2"/>
      <c r="NS1410" s="7"/>
      <c r="NX1410" s="2"/>
      <c r="NZ1410" s="7"/>
      <c r="OB1410" s="2"/>
      <c r="OD1410" s="7"/>
      <c r="OE1410" s="1"/>
      <c r="RC1410" s="1"/>
      <c r="RD1410" s="2"/>
      <c r="RF1410" s="7"/>
      <c r="RH1410" s="2"/>
      <c r="RJ1410" s="7"/>
      <c r="RO1410" s="2"/>
      <c r="RQ1410" s="7"/>
      <c r="RS1410" s="2"/>
      <c r="RU1410" s="7"/>
      <c r="RZ1410" s="2"/>
      <c r="SB1410" s="7"/>
      <c r="SD1410" s="2"/>
      <c r="SF1410" s="7"/>
      <c r="SG1410" s="1"/>
      <c r="SM1410" s="1"/>
      <c r="SN1410" s="2"/>
      <c r="SP1410" s="7"/>
      <c r="SR1410" s="2"/>
      <c r="ST1410" s="7"/>
      <c r="SY1410" s="2"/>
      <c r="TA1410" s="7"/>
      <c r="TC1410" s="2"/>
      <c r="TE1410" s="7"/>
      <c r="TJ1410" s="2"/>
      <c r="TL1410" s="7"/>
      <c r="TN1410" s="2"/>
      <c r="TP1410" s="7"/>
      <c r="TQ1410" s="1"/>
      <c r="VF1410" s="1"/>
      <c r="VT1410" s="1"/>
    </row>
    <row r="1411" spans="308:592" x14ac:dyDescent="0.3">
      <c r="KV1411" s="1"/>
      <c r="KW1411" s="34"/>
      <c r="KY1411" s="35"/>
      <c r="LA1411" s="36"/>
      <c r="LC1411" s="37"/>
      <c r="LQ1411" s="1"/>
      <c r="LR1411" s="2"/>
      <c r="LT1411" s="7"/>
      <c r="LV1411" s="2"/>
      <c r="LX1411" s="7"/>
      <c r="MC1411" s="2"/>
      <c r="ME1411" s="7"/>
      <c r="MG1411" s="2"/>
      <c r="MI1411" s="7"/>
      <c r="MN1411" s="2"/>
      <c r="MP1411" s="7"/>
      <c r="MR1411" s="2"/>
      <c r="MT1411" s="7"/>
      <c r="MU1411" s="1"/>
      <c r="NA1411" s="1"/>
      <c r="NB1411" s="2"/>
      <c r="ND1411" s="7"/>
      <c r="NF1411" s="2"/>
      <c r="NH1411" s="7"/>
      <c r="NM1411" s="2"/>
      <c r="NO1411" s="7"/>
      <c r="NQ1411" s="2"/>
      <c r="NS1411" s="7"/>
      <c r="NX1411" s="2"/>
      <c r="NZ1411" s="7"/>
      <c r="OB1411" s="2"/>
      <c r="OD1411" s="7"/>
      <c r="OE1411" s="1"/>
      <c r="PW1411" s="1"/>
      <c r="RC1411" s="1"/>
      <c r="RD1411" s="2"/>
      <c r="RF1411" s="7"/>
      <c r="RH1411" s="2"/>
      <c r="RJ1411" s="7"/>
      <c r="RO1411" s="2"/>
      <c r="RQ1411" s="7"/>
      <c r="RS1411" s="2"/>
      <c r="RU1411" s="7"/>
      <c r="RZ1411" s="2"/>
      <c r="SB1411" s="7"/>
      <c r="SD1411" s="2"/>
      <c r="SF1411" s="7"/>
      <c r="SG1411" s="1"/>
      <c r="SM1411" s="1"/>
      <c r="SN1411" s="2"/>
      <c r="SP1411" s="7"/>
      <c r="SR1411" s="2"/>
      <c r="ST1411" s="7"/>
      <c r="SY1411" s="2"/>
      <c r="TA1411" s="7"/>
      <c r="TC1411" s="2"/>
      <c r="TE1411" s="7"/>
      <c r="TJ1411" s="2"/>
      <c r="TL1411" s="7"/>
      <c r="TN1411" s="2"/>
      <c r="TP1411" s="7"/>
      <c r="TQ1411" s="1"/>
      <c r="VF1411" s="1"/>
      <c r="VT1411" s="1"/>
    </row>
    <row r="1412" spans="308:592" ht="15" thickBot="1" x14ac:dyDescent="0.35">
      <c r="KV1412" s="1"/>
      <c r="KW1412" s="34"/>
      <c r="KY1412" s="35"/>
      <c r="LA1412" s="36"/>
      <c r="LC1412" s="37"/>
      <c r="LQ1412" s="1"/>
      <c r="LR1412" s="2"/>
      <c r="LT1412" s="7"/>
      <c r="LV1412" s="2" t="s">
        <v>105</v>
      </c>
      <c r="LX1412" s="7" t="s">
        <v>106</v>
      </c>
      <c r="MC1412" s="2"/>
      <c r="ME1412" s="7"/>
      <c r="MG1412" s="2" t="s">
        <v>107</v>
      </c>
      <c r="MI1412" s="7" t="s">
        <v>108</v>
      </c>
      <c r="MN1412" s="2"/>
      <c r="MP1412" s="7"/>
      <c r="MR1412" s="2" t="s">
        <v>109</v>
      </c>
      <c r="MT1412" s="7" t="s">
        <v>110</v>
      </c>
      <c r="MU1412" s="1"/>
      <c r="NA1412" s="1"/>
      <c r="NB1412" s="2"/>
      <c r="ND1412" s="7"/>
      <c r="NF1412" s="2" t="s">
        <v>105</v>
      </c>
      <c r="NH1412" s="7" t="s">
        <v>106</v>
      </c>
      <c r="NM1412" s="2"/>
      <c r="NO1412" s="7"/>
      <c r="NQ1412" s="2" t="s">
        <v>107</v>
      </c>
      <c r="NS1412" s="7" t="s">
        <v>108</v>
      </c>
      <c r="NX1412" s="2"/>
      <c r="NZ1412" s="7"/>
      <c r="OB1412" s="2" t="s">
        <v>109</v>
      </c>
      <c r="OD1412" s="7" t="s">
        <v>110</v>
      </c>
      <c r="OE1412" s="1"/>
      <c r="RC1412" s="1"/>
      <c r="RD1412" s="2"/>
      <c r="RF1412" s="7"/>
      <c r="RH1412" s="2" t="s">
        <v>105</v>
      </c>
      <c r="RJ1412" s="7" t="s">
        <v>106</v>
      </c>
      <c r="RO1412" s="2"/>
      <c r="RQ1412" s="7"/>
      <c r="RS1412" s="2" t="s">
        <v>107</v>
      </c>
      <c r="RU1412" s="7" t="s">
        <v>108</v>
      </c>
      <c r="RZ1412" s="2"/>
      <c r="SB1412" s="7"/>
      <c r="SD1412" s="2" t="s">
        <v>109</v>
      </c>
      <c r="SF1412" s="7" t="s">
        <v>110</v>
      </c>
      <c r="SG1412" s="1"/>
      <c r="SM1412" s="1"/>
      <c r="SN1412" s="2"/>
      <c r="SP1412" s="7"/>
      <c r="SR1412" s="2" t="s">
        <v>105</v>
      </c>
      <c r="ST1412" s="7" t="s">
        <v>106</v>
      </c>
      <c r="SY1412" s="2"/>
      <c r="TA1412" s="7"/>
      <c r="TC1412" s="2" t="s">
        <v>107</v>
      </c>
      <c r="TE1412" s="7" t="s">
        <v>108</v>
      </c>
      <c r="TJ1412" s="2"/>
      <c r="TL1412" s="7"/>
      <c r="TN1412" s="2" t="s">
        <v>109</v>
      </c>
      <c r="TP1412" s="7" t="s">
        <v>110</v>
      </c>
      <c r="TQ1412" s="1"/>
      <c r="VF1412" s="1"/>
      <c r="VT1412" s="1"/>
    </row>
    <row r="1413" spans="308:592" x14ac:dyDescent="0.3">
      <c r="KV1413" s="1"/>
      <c r="KW1413" s="34"/>
      <c r="KY1413" s="35"/>
      <c r="LA1413" s="36"/>
      <c r="LC1413" s="37"/>
      <c r="LQ1413" s="1"/>
      <c r="LR1413" s="2"/>
      <c r="LT1413" s="7"/>
      <c r="LV1413" s="4">
        <f t="array" ref="LV1413:LV1416">MO1574:MO1577</f>
        <v>0.89537682919574391</v>
      </c>
      <c r="LX1413" s="8">
        <f t="array" ref="LX1413:LX1416">MG1397:MG1400*LR1416</f>
        <v>1.161908273581092E-2</v>
      </c>
      <c r="MC1413" s="2"/>
      <c r="ME1413" s="7"/>
      <c r="MG1413" s="4">
        <f t="array" ref="MG1413:MG1416">NY1574:NY1577</f>
        <v>0.86542590783528961</v>
      </c>
      <c r="MI1413" s="8">
        <f t="array" ref="MI1413:MI1416">MG1397:MG1400*MC1416</f>
        <v>1.1568461924354088E-2</v>
      </c>
      <c r="MN1413" s="2"/>
      <c r="MP1413" s="7"/>
      <c r="MR1413" s="4">
        <f t="array" ref="MR1413:MR1416">PI1574:PI1577</f>
        <v>0.89304471410061825</v>
      </c>
      <c r="MT1413" s="8">
        <f t="array" ref="MT1413:MT1416">MG1397:MG1400*MN1416</f>
        <v>1.1614990311246713E-2</v>
      </c>
      <c r="MU1413" s="1"/>
      <c r="NA1413" s="1"/>
      <c r="NB1413" s="2"/>
      <c r="ND1413" s="7"/>
      <c r="NF1413" s="4">
        <f t="array" ref="NF1413:NF1416">LV1413:LV1416</f>
        <v>0.89537682919574391</v>
      </c>
      <c r="NH1413" s="8">
        <f t="array" ref="NH1413:NH1416">NQ1397:NQ1400*NB1416</f>
        <v>-2.9854149244514035E-3</v>
      </c>
      <c r="NM1413" s="2"/>
      <c r="NO1413" s="7"/>
      <c r="NQ1413" s="4">
        <f t="array" ref="NQ1413:NQ1416">MG1413:MG1416</f>
        <v>0.86542590783528961</v>
      </c>
      <c r="NS1413" s="8">
        <f t="array" ref="NS1413:NS1416">NQ1397:NQ1400*NM1416</f>
        <v>-2.9740514822107831E-3</v>
      </c>
      <c r="NX1413" s="2"/>
      <c r="NZ1413" s="7"/>
      <c r="OB1413" s="4">
        <f t="array" ref="OB1413:OB1416">MR1413:MR1416</f>
        <v>0.89304471410061825</v>
      </c>
      <c r="OD1413" s="8">
        <f t="array" ref="OD1413:OD1416">NQ1397:NQ1400*NX1416</f>
        <v>-2.9845156483425087E-3</v>
      </c>
      <c r="OE1413" s="1"/>
      <c r="PW1413" s="1"/>
      <c r="RC1413" s="1"/>
      <c r="RD1413" s="2"/>
      <c r="RF1413" s="7"/>
      <c r="RH1413" s="4">
        <f t="array" ref="RH1413:RH1416">SA1574:SA1577</f>
        <v>-2.0152721629538322</v>
      </c>
      <c r="RJ1413" s="8">
        <f t="array" ref="RJ1413:RJ1416">RS1397:RS1400*RD1416</f>
        <v>-1.543311399169442E-3</v>
      </c>
      <c r="RO1413" s="2"/>
      <c r="RQ1413" s="7"/>
      <c r="RS1413" s="4">
        <f t="array" ref="RS1413:RS1416">TK1574:TK1577</f>
        <v>-2.0375533344594072</v>
      </c>
      <c r="RU1413" s="8">
        <f t="array" ref="RU1413:RU1416">RS1397:RS1400*RO1416</f>
        <v>-1.565269298596135E-3</v>
      </c>
      <c r="RZ1413" s="2"/>
      <c r="SB1413" s="7"/>
      <c r="SD1413" s="4">
        <f t="array" ref="SD1413:SD1416">UU1574:UU1577</f>
        <v>-2.0175032657753174</v>
      </c>
      <c r="SF1413" s="8">
        <f t="array" ref="SF1413:SF1416">RS1397:RS1400*RZ1416</f>
        <v>-1.5453402464065075E-3</v>
      </c>
      <c r="SG1413" s="1"/>
      <c r="SM1413" s="1"/>
      <c r="SN1413" s="2"/>
      <c r="SP1413" s="7"/>
      <c r="SR1413" s="4">
        <f t="array" ref="SR1413:SR1416">RH1413:RH1416</f>
        <v>-2.0152721629538322</v>
      </c>
      <c r="ST1413" s="8">
        <f t="array" ref="ST1413:ST1416">TC1397:TC1400*SN1416</f>
        <v>4.5686192437879435E-4</v>
      </c>
      <c r="SY1413" s="2"/>
      <c r="TA1413" s="7"/>
      <c r="TC1413" s="4">
        <f t="array" ref="TC1413:TC1416">RS1413:RS1416</f>
        <v>-2.0375533344594072</v>
      </c>
      <c r="TE1413" s="8">
        <f t="array" ref="TE1413:TE1416">TC1397:TC1400*SY1416</f>
        <v>4.6296626826431228E-4</v>
      </c>
      <c r="TJ1413" s="2"/>
      <c r="TL1413" s="7"/>
      <c r="TN1413" s="4">
        <f t="array" ref="TN1413:TN1416">SD1413:SD1416</f>
        <v>-2.0175032657753174</v>
      </c>
      <c r="TP1413" s="8">
        <f t="array" ref="TP1413:TP1416">TC1397:TC1400*TJ1416</f>
        <v>4.5742688159303982E-4</v>
      </c>
      <c r="TQ1413" s="1"/>
      <c r="VF1413" s="1"/>
      <c r="VT1413" s="1"/>
    </row>
    <row r="1414" spans="308:592" x14ac:dyDescent="0.3">
      <c r="KV1414" s="1"/>
      <c r="KW1414" s="34"/>
      <c r="KY1414" s="35"/>
      <c r="LA1414" s="36"/>
      <c r="LC1414" s="37"/>
      <c r="LQ1414" s="1"/>
      <c r="LR1414" s="2"/>
      <c r="LT1414" s="7"/>
      <c r="LV1414" s="5">
        <v>-1.6121547673074668</v>
      </c>
      <c r="LX1414" s="9">
        <v>-2.7746940996911831E-3</v>
      </c>
      <c r="MC1414" s="2"/>
      <c r="ME1414" s="7"/>
      <c r="MG1414" s="5">
        <v>-1.6104820770769104</v>
      </c>
      <c r="MI1414" s="9">
        <v>-2.7626056009633151E-3</v>
      </c>
      <c r="MN1414" s="2"/>
      <c r="MP1414" s="7"/>
      <c r="MR1414" s="5">
        <v>-1.6119400947357299</v>
      </c>
      <c r="MT1414" s="9">
        <v>-2.7737168085788014E-3</v>
      </c>
      <c r="MU1414" s="1"/>
      <c r="NA1414" s="1"/>
      <c r="NB1414" s="2"/>
      <c r="ND1414" s="7"/>
      <c r="NF1414" s="5">
        <v>-1.6121547673074668</v>
      </c>
      <c r="NH1414" s="9">
        <v>7.8430173015922317E-4</v>
      </c>
      <c r="NM1414" s="2"/>
      <c r="NO1414" s="7"/>
      <c r="NQ1414" s="5">
        <v>-1.6104820770769104</v>
      </c>
      <c r="NS1414" s="9">
        <v>7.8131642740050507E-4</v>
      </c>
      <c r="NX1414" s="2"/>
      <c r="NZ1414" s="7"/>
      <c r="OB1414" s="5">
        <v>-1.6119400947357299</v>
      </c>
      <c r="OD1414" s="9">
        <v>7.8406548031591987E-4</v>
      </c>
      <c r="OE1414" s="1"/>
      <c r="RC1414" s="1"/>
      <c r="RD1414" s="2"/>
      <c r="RF1414" s="7"/>
      <c r="RH1414" s="5">
        <v>-2.474842454843063</v>
      </c>
      <c r="RJ1414" s="9">
        <v>1.5271474616001887E-2</v>
      </c>
      <c r="RO1414" s="2"/>
      <c r="RQ1414" s="7"/>
      <c r="RS1414" s="5">
        <v>-2.6107956926061271</v>
      </c>
      <c r="RU1414" s="9">
        <v>1.548875384033466E-2</v>
      </c>
      <c r="RZ1414" s="2"/>
      <c r="SB1414" s="7"/>
      <c r="SD1414" s="5">
        <v>-2.4879628904182947</v>
      </c>
      <c r="SF1414" s="9">
        <v>1.529155059619439E-2</v>
      </c>
      <c r="SG1414" s="1"/>
      <c r="SM1414" s="1"/>
      <c r="SN1414" s="2"/>
      <c r="SP1414" s="7"/>
      <c r="SR1414" s="5">
        <v>-2.474842454843063</v>
      </c>
      <c r="ST1414" s="9">
        <v>-3.99718543904291E-3</v>
      </c>
      <c r="SY1414" s="2"/>
      <c r="TA1414" s="7"/>
      <c r="TC1414" s="5">
        <v>-2.6107956926061271</v>
      </c>
      <c r="TE1414" s="9">
        <v>-4.0505936860253658E-3</v>
      </c>
      <c r="TJ1414" s="2"/>
      <c r="TL1414" s="7"/>
      <c r="TN1414" s="5">
        <v>-2.4879628904182947</v>
      </c>
      <c r="TP1414" s="9">
        <v>-4.0021283739428469E-3</v>
      </c>
      <c r="TQ1414" s="1"/>
      <c r="VF1414" s="1"/>
      <c r="VT1414" s="1"/>
    </row>
    <row r="1415" spans="308:592" ht="15" thickBot="1" x14ac:dyDescent="0.35">
      <c r="KV1415" s="1"/>
      <c r="KW1415" s="34"/>
      <c r="KY1415" s="35"/>
      <c r="LA1415" s="36"/>
      <c r="LC1415" s="37"/>
      <c r="LQ1415" s="1"/>
      <c r="LR1415" s="2" t="s">
        <v>111</v>
      </c>
      <c r="LT1415" s="7" t="s">
        <v>112</v>
      </c>
      <c r="LV1415" s="5">
        <v>1.876872476862308</v>
      </c>
      <c r="LX1415" s="9">
        <v>-1.1307003911823092E-2</v>
      </c>
      <c r="MC1415" s="2" t="s">
        <v>113</v>
      </c>
      <c r="ME1415" s="7" t="s">
        <v>114</v>
      </c>
      <c r="MG1415" s="5">
        <v>1.908577315424393</v>
      </c>
      <c r="MI1415" s="9">
        <v>-1.1257742732935196E-2</v>
      </c>
      <c r="MN1415" s="2" t="s">
        <v>115</v>
      </c>
      <c r="MP1415" s="7" t="s">
        <v>116</v>
      </c>
      <c r="MR1415" s="5">
        <v>1.8801082287992452</v>
      </c>
      <c r="MT1415" s="9">
        <v>-1.1303021406352698E-2</v>
      </c>
      <c r="MU1415" s="1"/>
      <c r="NA1415" s="1"/>
      <c r="NB1415" s="2" t="s">
        <v>117</v>
      </c>
      <c r="ND1415" s="7" t="s">
        <v>118</v>
      </c>
      <c r="NF1415" s="5">
        <v>1.876872476862308</v>
      </c>
      <c r="NH1415" s="9">
        <v>2.9493047187308745E-3</v>
      </c>
      <c r="NM1415" s="2" t="s">
        <v>119</v>
      </c>
      <c r="NO1415" s="7" t="s">
        <v>120</v>
      </c>
      <c r="NQ1415" s="5">
        <v>1.908577315424393</v>
      </c>
      <c r="NS1415" s="9">
        <v>2.9380787234607377E-3</v>
      </c>
      <c r="NX1415" s="2" t="s">
        <v>121</v>
      </c>
      <c r="NZ1415" s="7" t="s">
        <v>122</v>
      </c>
      <c r="OB1415" s="5">
        <v>1.8801082287992452</v>
      </c>
      <c r="OD1415" s="9">
        <v>2.9484163198521514E-3</v>
      </c>
      <c r="OE1415" s="1"/>
      <c r="PW1415" s="1"/>
      <c r="RC1415" s="1"/>
      <c r="RD1415" s="2" t="s">
        <v>111</v>
      </c>
      <c r="RF1415" s="7" t="s">
        <v>112</v>
      </c>
      <c r="RH1415" s="5">
        <v>1.1103257059749154</v>
      </c>
      <c r="RJ1415" s="9">
        <v>1.2798818806820458E-3</v>
      </c>
      <c r="RO1415" s="2" t="s">
        <v>113</v>
      </c>
      <c r="RQ1415" s="7" t="s">
        <v>114</v>
      </c>
      <c r="RS1415" s="5">
        <v>1.073978515578677</v>
      </c>
      <c r="RU1415" s="9">
        <v>1.2980917621286466E-3</v>
      </c>
      <c r="RZ1415" s="2" t="s">
        <v>115</v>
      </c>
      <c r="SB1415" s="7" t="s">
        <v>116</v>
      </c>
      <c r="SD1415" s="5">
        <v>1.1067981700865532</v>
      </c>
      <c r="SF1415" s="9">
        <v>1.2815644217549554E-3</v>
      </c>
      <c r="SG1415" s="1"/>
      <c r="SM1415" s="1"/>
      <c r="SN1415" s="2" t="s">
        <v>117</v>
      </c>
      <c r="SP1415" s="7" t="s">
        <v>118</v>
      </c>
      <c r="SR1415" s="5">
        <v>1.1103257059749154</v>
      </c>
      <c r="ST1415" s="9">
        <v>-3.7800632435209663E-4</v>
      </c>
      <c r="SY1415" s="2" t="s">
        <v>119</v>
      </c>
      <c r="TA1415" s="7" t="s">
        <v>120</v>
      </c>
      <c r="TC1415" s="5">
        <v>1.073978515578677</v>
      </c>
      <c r="TE1415" s="9">
        <v>-3.830570420232691E-4</v>
      </c>
      <c r="TJ1415" s="2" t="s">
        <v>121</v>
      </c>
      <c r="TL1415" s="7" t="s">
        <v>122</v>
      </c>
      <c r="TN1415" s="5">
        <v>1.1067981700865532</v>
      </c>
      <c r="TP1415" s="9">
        <v>-3.7847376842781714E-4</v>
      </c>
      <c r="TQ1415" s="1"/>
      <c r="VF1415" s="1"/>
      <c r="VT1415" s="1"/>
    </row>
    <row r="1416" spans="308:592" ht="15" thickBot="1" x14ac:dyDescent="0.35">
      <c r="KV1416" s="1"/>
      <c r="KW1416" s="34"/>
      <c r="KY1416" s="35"/>
      <c r="LA1416" s="36"/>
      <c r="LC1416" s="37"/>
      <c r="LQ1416" s="1"/>
      <c r="LR1416" s="3">
        <f>LU1461</f>
        <v>0.33385736830249085</v>
      </c>
      <c r="LT1416" s="41">
        <f t="array" ref="LT1416">SUM(MG1397:MG1400*LV1413:LV1416)</f>
        <v>9.8926550152935916E-2</v>
      </c>
      <c r="LV1416" s="6">
        <v>-4.0827183849762223</v>
      </c>
      <c r="LX1416" s="10">
        <v>-9.6436894823000736E-3</v>
      </c>
      <c r="MC1416" s="3">
        <f>ME1461</f>
        <v>0.33240285323632074</v>
      </c>
      <c r="ME1416" s="41">
        <f t="array" ref="ME1416">SUM(MG1397:MG1400*MG1413:MG1416)</f>
        <v>9.5446379868883408E-2</v>
      </c>
      <c r="MG1416" s="6">
        <v>-4.0359779416587376</v>
      </c>
      <c r="MI1416" s="10">
        <v>-9.6016748587595124E-3</v>
      </c>
      <c r="MN1416" s="3">
        <f>MO1461</f>
        <v>0.33373977846118852</v>
      </c>
      <c r="MP1416" s="41">
        <f t="array" ref="MP1416">SUM(MG1397:MG1400*MR1413:MR1416)</f>
        <v>9.8623424488214734E-2</v>
      </c>
      <c r="MR1416" s="6">
        <v>-4.0788898307709029</v>
      </c>
      <c r="MT1416" s="10">
        <v>-9.6402928224583028E-3</v>
      </c>
      <c r="MU1416" s="1"/>
      <c r="NA1416" s="1"/>
      <c r="NB1416" s="3">
        <f>NE1461</f>
        <v>0.33379035267416313</v>
      </c>
      <c r="ND1416" s="41">
        <f t="array" ref="ND1416">SUM(NQ1397:NQ1400*NF1413:NF1416)</f>
        <v>-2.5589870343908069E-2</v>
      </c>
      <c r="NF1416" s="6">
        <v>-4.0827183849762223</v>
      </c>
      <c r="NH1416" s="10">
        <v>2.4835495915135741E-3</v>
      </c>
      <c r="NM1416" s="3">
        <f>NO1461</f>
        <v>0.33251984003552676</v>
      </c>
      <c r="NO1416" s="41">
        <f t="array" ref="NO1416">SUM(NQ1397:NQ1400*NQ1413:NQ1416)</f>
        <v>-2.4690152128709564E-2</v>
      </c>
      <c r="NQ1416" s="6">
        <v>-4.0359779416587376</v>
      </c>
      <c r="NS1416" s="10">
        <v>2.4740964089412835E-3</v>
      </c>
      <c r="NX1416" s="3">
        <f>NY1461</f>
        <v>0.33368980729031011</v>
      </c>
      <c r="NZ1416" s="41">
        <f t="array" ref="NZ1416">SUM(NQ1397:NQ1400*OB1413:OB1416)</f>
        <v>-2.5511430922998634E-2</v>
      </c>
      <c r="OB1416" s="6">
        <v>-4.0788898307709029</v>
      </c>
      <c r="OD1416" s="10">
        <v>2.4828014888647223E-3</v>
      </c>
      <c r="OE1416" s="1"/>
      <c r="RC1416" s="1"/>
      <c r="RD1416" s="3">
        <f>RG1461</f>
        <v>0.33161530195352112</v>
      </c>
      <c r="RF1416" s="41">
        <f t="array" ref="RF1416">SUM(RS1397:RS1400*RH1413:RH1416)</f>
        <v>-0.1056097497255714</v>
      </c>
      <c r="RH1416" s="6">
        <v>-0.14698897324749799</v>
      </c>
      <c r="RJ1416" s="10">
        <v>1.1964119022919689E-2</v>
      </c>
      <c r="RO1416" s="3">
        <f>RQ1461</f>
        <v>0.33633345245287372</v>
      </c>
      <c r="RQ1416" s="41">
        <f t="array" ref="RQ1416">SUM(RS1397:RS1400*RS1413:RS1416)</f>
        <v>-0.11155824050242649</v>
      </c>
      <c r="RS1416" s="6">
        <v>-0.13731595189623053</v>
      </c>
      <c r="RU1416" s="10">
        <v>1.2134341910131975E-2</v>
      </c>
      <c r="RZ1416" s="3">
        <f>SA1461</f>
        <v>0.3320512455936051</v>
      </c>
      <c r="SB1416" s="41">
        <f t="array" ref="SB1416">SUM(RS1397:RS1400*SD1413:SD1416)</f>
        <v>-0.10618882789816134</v>
      </c>
      <c r="SD1416" s="6">
        <v>-0.14620255858447381</v>
      </c>
      <c r="SF1416" s="10">
        <v>1.1979847131865581E-2</v>
      </c>
      <c r="SG1416" s="1"/>
      <c r="SM1416" s="1"/>
      <c r="SN1416" s="3">
        <f>SQ1461</f>
        <v>0.33171918036474057</v>
      </c>
      <c r="SP1416" s="41">
        <f t="array" ref="SP1416">SUM(TC1397:TC1400*SR1413:SR1416)</f>
        <v>2.7140494964921609E-2</v>
      </c>
      <c r="SR1416" s="6">
        <v>-0.14698897324749799</v>
      </c>
      <c r="ST1416" s="10">
        <v>-3.06845994996613E-3</v>
      </c>
      <c r="SY1416" s="3">
        <f>TA1461</f>
        <v>0.33615143405522235</v>
      </c>
      <c r="TA1416" s="41">
        <f t="array" ref="TA1416">SUM(TC1397:TC1400*TC1413:TC1416)</f>
        <v>2.8699973895707817E-2</v>
      </c>
      <c r="TC1416" s="6">
        <v>-0.13731595189623053</v>
      </c>
      <c r="TE1416" s="10">
        <v>-3.1094590653093514E-3</v>
      </c>
      <c r="TJ1416" s="3">
        <f>TK1461</f>
        <v>0.33212938558003724</v>
      </c>
      <c r="TL1416" s="41">
        <f t="array" ref="TL1416">SUM(TC1397:TC1400*TN1413:TN1416)</f>
        <v>2.7292267488382486E-2</v>
      </c>
      <c r="TN1416" s="6">
        <v>-0.14620255858447381</v>
      </c>
      <c r="TP1416" s="10">
        <v>-3.0722544193514125E-3</v>
      </c>
      <c r="TQ1416" s="1"/>
      <c r="VF1416" s="1"/>
      <c r="VT1416" s="1"/>
    </row>
    <row r="1417" spans="308:592" x14ac:dyDescent="0.3">
      <c r="KV1417" s="1"/>
      <c r="KW1417" s="34"/>
      <c r="KY1417" s="35"/>
      <c r="LA1417" s="36"/>
      <c r="LC1417" s="37"/>
      <c r="LQ1417" s="1"/>
      <c r="LR1417" s="2"/>
      <c r="LS1417" s="1"/>
      <c r="LT1417" s="7"/>
      <c r="LU1417" s="1"/>
      <c r="LV1417" s="2"/>
      <c r="LW1417" s="1"/>
      <c r="LX1417" s="7"/>
      <c r="LY1417" s="1"/>
      <c r="LZ1417" s="1"/>
      <c r="MA1417" s="1"/>
      <c r="MB1417" s="1"/>
      <c r="MC1417" s="2"/>
      <c r="MD1417" s="1"/>
      <c r="ME1417" s="7"/>
      <c r="MF1417" s="1"/>
      <c r="MG1417" s="2"/>
      <c r="MH1417" s="1"/>
      <c r="MI1417" s="7"/>
      <c r="MJ1417" s="1"/>
      <c r="MK1417" s="1"/>
      <c r="ML1417" s="1"/>
      <c r="MM1417" s="1"/>
      <c r="MN1417" s="2"/>
      <c r="MO1417" s="1"/>
      <c r="MP1417" s="7"/>
      <c r="MQ1417" s="1"/>
      <c r="MR1417" s="2"/>
      <c r="MS1417" s="1"/>
      <c r="MT1417" s="7"/>
      <c r="MU1417" s="1"/>
      <c r="NA1417" s="1"/>
      <c r="NB1417" s="2"/>
      <c r="NC1417" s="1"/>
      <c r="ND1417" s="7"/>
      <c r="NE1417" s="1"/>
      <c r="NF1417" s="2"/>
      <c r="NG1417" s="1"/>
      <c r="NH1417" s="7"/>
      <c r="NI1417" s="1"/>
      <c r="NJ1417" s="1"/>
      <c r="NK1417" s="1"/>
      <c r="NL1417" s="1"/>
      <c r="NM1417" s="2"/>
      <c r="NN1417" s="1"/>
      <c r="NO1417" s="7"/>
      <c r="NP1417" s="1"/>
      <c r="NQ1417" s="2"/>
      <c r="NR1417" s="1"/>
      <c r="NS1417" s="7"/>
      <c r="NT1417" s="1"/>
      <c r="NU1417" s="1"/>
      <c r="NV1417" s="1"/>
      <c r="NW1417" s="1"/>
      <c r="NX1417" s="2"/>
      <c r="NY1417" s="1"/>
      <c r="NZ1417" s="7"/>
      <c r="OA1417" s="1"/>
      <c r="OB1417" s="2"/>
      <c r="OC1417" s="1"/>
      <c r="OD1417" s="7"/>
      <c r="OE1417" s="1"/>
      <c r="PW1417" s="1"/>
      <c r="RC1417" s="1"/>
      <c r="RD1417" s="2"/>
      <c r="RE1417" s="1"/>
      <c r="RF1417" s="7"/>
      <c r="RG1417" s="1"/>
      <c r="RH1417" s="2"/>
      <c r="RI1417" s="1"/>
      <c r="RJ1417" s="7"/>
      <c r="RK1417" s="1"/>
      <c r="RL1417" s="1"/>
      <c r="RM1417" s="1"/>
      <c r="RN1417" s="1"/>
      <c r="RO1417" s="2"/>
      <c r="RP1417" s="1"/>
      <c r="RQ1417" s="7"/>
      <c r="RR1417" s="1"/>
      <c r="RS1417" s="2"/>
      <c r="RT1417" s="1"/>
      <c r="RU1417" s="7"/>
      <c r="RV1417" s="1"/>
      <c r="RW1417" s="1"/>
      <c r="RX1417" s="1"/>
      <c r="RY1417" s="1"/>
      <c r="RZ1417" s="2"/>
      <c r="SA1417" s="1"/>
      <c r="SB1417" s="7"/>
      <c r="SC1417" s="1"/>
      <c r="SD1417" s="2"/>
      <c r="SE1417" s="1"/>
      <c r="SF1417" s="7"/>
      <c r="SG1417" s="1"/>
      <c r="SM1417" s="1"/>
      <c r="SN1417" s="2"/>
      <c r="SO1417" s="1"/>
      <c r="SP1417" s="7"/>
      <c r="SQ1417" s="1"/>
      <c r="SR1417" s="2"/>
      <c r="SS1417" s="1"/>
      <c r="ST1417" s="7"/>
      <c r="SU1417" s="1"/>
      <c r="SV1417" s="1"/>
      <c r="SW1417" s="1"/>
      <c r="SX1417" s="1"/>
      <c r="SY1417" s="2"/>
      <c r="SZ1417" s="1"/>
      <c r="TA1417" s="7"/>
      <c r="TB1417" s="1"/>
      <c r="TC1417" s="2"/>
      <c r="TD1417" s="1"/>
      <c r="TE1417" s="7"/>
      <c r="TF1417" s="1"/>
      <c r="TG1417" s="1"/>
      <c r="TH1417" s="1"/>
      <c r="TI1417" s="1"/>
      <c r="TJ1417" s="2"/>
      <c r="TK1417" s="1"/>
      <c r="TL1417" s="7"/>
      <c r="TM1417" s="1"/>
      <c r="TN1417" s="2"/>
      <c r="TO1417" s="1"/>
      <c r="TP1417" s="7"/>
      <c r="TQ1417" s="1"/>
      <c r="VF1417" s="1"/>
      <c r="VT1417" s="1"/>
    </row>
    <row r="1418" spans="308:592" x14ac:dyDescent="0.3">
      <c r="KV1418" s="1"/>
      <c r="KW1418" s="34"/>
      <c r="KY1418" s="35"/>
      <c r="LA1418" s="36"/>
      <c r="LC1418" s="37"/>
      <c r="LQ1418" s="1"/>
      <c r="LR1418" s="2"/>
      <c r="LT1418" s="7"/>
      <c r="LV1418" s="34"/>
      <c r="LX1418" s="35"/>
      <c r="MC1418" s="2"/>
      <c r="ME1418" s="7"/>
      <c r="MG1418" s="36"/>
      <c r="MI1418" s="37"/>
      <c r="MN1418" s="2"/>
      <c r="MP1418" s="7"/>
      <c r="MR1418" s="52"/>
      <c r="MT1418" s="53"/>
      <c r="NB1418" s="2"/>
      <c r="ND1418" s="7"/>
      <c r="NF1418" s="34"/>
      <c r="NH1418" s="35"/>
      <c r="NM1418" s="2"/>
      <c r="NO1418" s="7"/>
      <c r="NQ1418" s="36"/>
      <c r="NS1418" s="37"/>
      <c r="NX1418" s="2"/>
      <c r="NZ1418" s="7"/>
      <c r="OB1418" s="52"/>
      <c r="OD1418" s="53"/>
      <c r="RD1418" s="2"/>
      <c r="RF1418" s="7"/>
      <c r="RH1418" s="34"/>
      <c r="RJ1418" s="35"/>
      <c r="RO1418" s="2"/>
      <c r="RQ1418" s="7"/>
      <c r="RS1418" s="36"/>
      <c r="RU1418" s="37"/>
      <c r="RZ1418" s="2"/>
      <c r="SB1418" s="7"/>
      <c r="SD1418" s="52"/>
      <c r="SF1418" s="53"/>
      <c r="SN1418" s="2"/>
      <c r="SP1418" s="7"/>
      <c r="SR1418" s="34"/>
      <c r="ST1418" s="35"/>
      <c r="SY1418" s="2"/>
      <c r="TA1418" s="7"/>
      <c r="TC1418" s="36"/>
      <c r="TE1418" s="37"/>
      <c r="TJ1418" s="2"/>
      <c r="TL1418" s="7"/>
      <c r="TN1418" s="52"/>
      <c r="TP1418" s="53"/>
      <c r="VF1418" s="1"/>
      <c r="VT1418" s="1"/>
    </row>
    <row r="1419" spans="308:592" x14ac:dyDescent="0.3">
      <c r="KV1419" s="1"/>
      <c r="KW1419" s="34"/>
      <c r="KY1419" s="35"/>
      <c r="LA1419" s="36"/>
      <c r="LC1419" s="37"/>
      <c r="LQ1419" s="1"/>
      <c r="LR1419" s="2"/>
      <c r="LT1419" s="7"/>
      <c r="LV1419" s="34"/>
      <c r="LX1419" s="35"/>
      <c r="MC1419" s="2"/>
      <c r="ME1419" s="7"/>
      <c r="MG1419" s="36"/>
      <c r="MI1419" s="37"/>
      <c r="MN1419" s="2"/>
      <c r="MP1419" s="7"/>
      <c r="MR1419" s="52"/>
      <c r="MT1419" s="53"/>
      <c r="NB1419" s="2"/>
      <c r="ND1419" s="7"/>
      <c r="NF1419" s="34"/>
      <c r="NH1419" s="35"/>
      <c r="NM1419" s="2"/>
      <c r="NO1419" s="7"/>
      <c r="NQ1419" s="36"/>
      <c r="NS1419" s="37"/>
      <c r="NX1419" s="2"/>
      <c r="NZ1419" s="7"/>
      <c r="OB1419" s="52"/>
      <c r="OD1419" s="53"/>
      <c r="PW1419" s="1"/>
      <c r="RD1419" s="2"/>
      <c r="RF1419" s="7"/>
      <c r="RH1419" s="34"/>
      <c r="RJ1419" s="35"/>
      <c r="RO1419" s="2"/>
      <c r="RQ1419" s="7"/>
      <c r="RS1419" s="36"/>
      <c r="RU1419" s="37"/>
      <c r="RZ1419" s="2"/>
      <c r="SB1419" s="7"/>
      <c r="SD1419" s="52"/>
      <c r="SF1419" s="53"/>
      <c r="SN1419" s="2"/>
      <c r="SP1419" s="7"/>
      <c r="SR1419" s="34"/>
      <c r="ST1419" s="35"/>
      <c r="SY1419" s="2"/>
      <c r="TA1419" s="7"/>
      <c r="TC1419" s="36"/>
      <c r="TE1419" s="37"/>
      <c r="TJ1419" s="2"/>
      <c r="TL1419" s="7"/>
      <c r="TN1419" s="52"/>
      <c r="TP1419" s="53"/>
      <c r="VF1419" s="1"/>
      <c r="VT1419" s="1"/>
    </row>
    <row r="1420" spans="308:592" x14ac:dyDescent="0.3">
      <c r="KV1420" s="1"/>
      <c r="KW1420" s="34"/>
      <c r="KY1420" s="35"/>
      <c r="LA1420" s="36"/>
      <c r="LC1420" s="37"/>
      <c r="LQ1420" s="1"/>
      <c r="LR1420" s="2"/>
      <c r="LT1420" s="7"/>
      <c r="LV1420" s="34"/>
      <c r="LX1420" s="35"/>
      <c r="LY1420" s="35"/>
      <c r="LZ1420" s="35"/>
      <c r="MA1420" s="35"/>
      <c r="MB1420" s="35"/>
      <c r="MC1420" s="2"/>
      <c r="MD1420" s="35"/>
      <c r="ME1420" s="7"/>
      <c r="MF1420" s="35"/>
      <c r="MG1420" s="35"/>
      <c r="MH1420" s="35"/>
      <c r="MI1420" s="35"/>
      <c r="MJ1420" s="35"/>
      <c r="MK1420" s="35"/>
      <c r="ML1420" s="35"/>
      <c r="MM1420" s="35"/>
      <c r="MN1420" s="2"/>
      <c r="MO1420" s="35"/>
      <c r="MP1420" s="7"/>
      <c r="MQ1420" s="35"/>
      <c r="MR1420" s="35"/>
      <c r="MS1420" s="35"/>
      <c r="MT1420" s="35"/>
      <c r="MU1420" s="35"/>
      <c r="MV1420" s="35"/>
      <c r="MW1420" s="35"/>
      <c r="MX1420" s="35"/>
      <c r="MY1420" s="35"/>
      <c r="MZ1420" s="35"/>
      <c r="NA1420" s="35"/>
      <c r="NB1420" s="2"/>
      <c r="NC1420" s="35"/>
      <c r="ND1420" s="7"/>
      <c r="NE1420" s="35"/>
      <c r="NF1420" s="34"/>
      <c r="NG1420" s="35"/>
      <c r="NH1420" s="35"/>
      <c r="NM1420" s="2"/>
      <c r="NO1420" s="7"/>
      <c r="NQ1420" s="36"/>
      <c r="NS1420" s="37"/>
      <c r="NX1420" s="2"/>
      <c r="NZ1420" s="7"/>
      <c r="OB1420" s="52"/>
      <c r="OD1420" s="53"/>
      <c r="RD1420" s="2"/>
      <c r="RF1420" s="7"/>
      <c r="RH1420" s="34"/>
      <c r="RJ1420" s="35"/>
      <c r="RK1420" s="35"/>
      <c r="RL1420" s="35"/>
      <c r="RM1420" s="35"/>
      <c r="RN1420" s="35"/>
      <c r="RO1420" s="2"/>
      <c r="RP1420" s="35"/>
      <c r="RQ1420" s="7"/>
      <c r="RR1420" s="35"/>
      <c r="RS1420" s="35"/>
      <c r="RT1420" s="35"/>
      <c r="RU1420" s="35"/>
      <c r="RV1420" s="35"/>
      <c r="RW1420" s="35"/>
      <c r="RX1420" s="35"/>
      <c r="RY1420" s="35"/>
      <c r="RZ1420" s="2"/>
      <c r="SA1420" s="35"/>
      <c r="SB1420" s="7"/>
      <c r="SC1420" s="35"/>
      <c r="SD1420" s="35"/>
      <c r="SE1420" s="35"/>
      <c r="SF1420" s="35"/>
      <c r="SG1420" s="35"/>
      <c r="SH1420" s="35"/>
      <c r="SI1420" s="35"/>
      <c r="SJ1420" s="35"/>
      <c r="SK1420" s="35"/>
      <c r="SL1420" s="35"/>
      <c r="SM1420" s="35"/>
      <c r="SN1420" s="2"/>
      <c r="SO1420" s="35"/>
      <c r="SP1420" s="7"/>
      <c r="SQ1420" s="35"/>
      <c r="SR1420" s="34"/>
      <c r="SS1420" s="35"/>
      <c r="ST1420" s="35"/>
      <c r="SY1420" s="2"/>
      <c r="TA1420" s="7"/>
      <c r="TC1420" s="36"/>
      <c r="TE1420" s="37"/>
      <c r="TJ1420" s="2"/>
      <c r="TL1420" s="7"/>
      <c r="TN1420" s="52"/>
      <c r="TP1420" s="53"/>
      <c r="VF1420" s="1"/>
      <c r="VT1420" s="1"/>
    </row>
    <row r="1421" spans="308:592" x14ac:dyDescent="0.3">
      <c r="KV1421" s="1"/>
      <c r="KW1421" s="34"/>
      <c r="KY1421" s="35"/>
      <c r="LA1421" s="36"/>
      <c r="LC1421" s="37"/>
      <c r="LQ1421" s="1"/>
      <c r="LR1421" s="2"/>
      <c r="LT1421" s="7"/>
      <c r="LV1421" s="34"/>
      <c r="MC1421" s="2"/>
      <c r="ME1421" s="7"/>
      <c r="MG1421" s="36"/>
      <c r="MI1421" s="37"/>
      <c r="MN1421" s="2"/>
      <c r="MP1421" s="7"/>
      <c r="MR1421" s="52"/>
      <c r="MT1421" s="53"/>
      <c r="MY1421" s="35"/>
      <c r="NB1421" s="2"/>
      <c r="ND1421" s="7"/>
      <c r="NF1421" s="34"/>
      <c r="NM1421" s="2"/>
      <c r="NO1421" s="7"/>
      <c r="NQ1421" s="36"/>
      <c r="NS1421" s="37"/>
      <c r="NX1421" s="2"/>
      <c r="NZ1421" s="7"/>
      <c r="OB1421" s="52"/>
      <c r="OD1421" s="53"/>
      <c r="PW1421" s="1"/>
      <c r="RD1421" s="2"/>
      <c r="RF1421" s="7"/>
      <c r="RH1421" s="34"/>
      <c r="RO1421" s="2"/>
      <c r="RQ1421" s="7"/>
      <c r="RS1421" s="36"/>
      <c r="RU1421" s="37"/>
      <c r="RZ1421" s="2"/>
      <c r="SB1421" s="7"/>
      <c r="SD1421" s="52"/>
      <c r="SF1421" s="53"/>
      <c r="SK1421" s="35"/>
      <c r="SN1421" s="2"/>
      <c r="SP1421" s="7"/>
      <c r="SR1421" s="34"/>
      <c r="SY1421" s="2"/>
      <c r="TA1421" s="7"/>
      <c r="TC1421" s="36"/>
      <c r="TE1421" s="37"/>
      <c r="TJ1421" s="2"/>
      <c r="TL1421" s="7"/>
      <c r="TN1421" s="52"/>
      <c r="TP1421" s="53"/>
      <c r="VF1421" s="1"/>
      <c r="VT1421" s="1"/>
    </row>
    <row r="1422" spans="308:592" x14ac:dyDescent="0.3">
      <c r="KV1422" s="1"/>
      <c r="KW1422" s="34"/>
      <c r="KY1422" s="35"/>
      <c r="LA1422" s="36"/>
      <c r="LC1422" s="37"/>
      <c r="LQ1422" s="1"/>
      <c r="LR1422" s="2"/>
      <c r="LT1422" s="7"/>
      <c r="LV1422" s="34"/>
      <c r="LW1422" s="34"/>
      <c r="LX1422" s="34"/>
      <c r="LY1422" s="34"/>
      <c r="LZ1422" s="34"/>
      <c r="MA1422" s="34"/>
      <c r="MB1422" s="34"/>
      <c r="MC1422" s="2"/>
      <c r="MD1422" s="34"/>
      <c r="ME1422" s="7"/>
      <c r="MF1422" s="34"/>
      <c r="MG1422" s="34"/>
      <c r="MH1422" s="34"/>
      <c r="MI1422" s="34"/>
      <c r="MJ1422" s="34"/>
      <c r="MK1422" s="34"/>
      <c r="ML1422" s="34"/>
      <c r="MM1422" s="34"/>
      <c r="MN1422" s="2"/>
      <c r="MO1422" s="34"/>
      <c r="MP1422" s="7"/>
      <c r="MQ1422" s="34"/>
      <c r="MR1422" s="34"/>
      <c r="MS1422" s="34"/>
      <c r="MT1422" s="34"/>
      <c r="MU1422" s="34"/>
      <c r="MV1422" s="34"/>
      <c r="MW1422" s="34"/>
      <c r="MX1422" s="34"/>
      <c r="MY1422" s="34"/>
      <c r="MZ1422" s="34"/>
      <c r="NA1422" s="34"/>
      <c r="NB1422" s="2"/>
      <c r="NC1422" s="34"/>
      <c r="ND1422" s="7"/>
      <c r="NE1422" s="34"/>
      <c r="NF1422" s="34"/>
      <c r="NM1422" s="2"/>
      <c r="NO1422" s="7"/>
      <c r="NQ1422" s="36"/>
      <c r="NS1422" s="37"/>
      <c r="NX1422" s="2"/>
      <c r="NZ1422" s="7"/>
      <c r="OB1422" s="52"/>
      <c r="OD1422" s="53"/>
      <c r="RD1422" s="2"/>
      <c r="RF1422" s="7"/>
      <c r="RH1422" s="34"/>
      <c r="RI1422" s="34"/>
      <c r="RJ1422" s="34"/>
      <c r="RK1422" s="34"/>
      <c r="RL1422" s="34"/>
      <c r="RM1422" s="34"/>
      <c r="RN1422" s="34"/>
      <c r="RO1422" s="2"/>
      <c r="RP1422" s="34"/>
      <c r="RQ1422" s="7"/>
      <c r="RR1422" s="34"/>
      <c r="RS1422" s="34"/>
      <c r="RT1422" s="34"/>
      <c r="RU1422" s="34"/>
      <c r="RV1422" s="34"/>
      <c r="RW1422" s="34"/>
      <c r="RX1422" s="34"/>
      <c r="RY1422" s="34"/>
      <c r="RZ1422" s="2"/>
      <c r="SA1422" s="34"/>
      <c r="SB1422" s="7"/>
      <c r="SC1422" s="34"/>
      <c r="SD1422" s="34"/>
      <c r="SE1422" s="34"/>
      <c r="SF1422" s="34"/>
      <c r="SG1422" s="34"/>
      <c r="SH1422" s="34"/>
      <c r="SI1422" s="34"/>
      <c r="SJ1422" s="34"/>
      <c r="SK1422" s="34"/>
      <c r="SL1422" s="34"/>
      <c r="SM1422" s="34"/>
      <c r="SN1422" s="2"/>
      <c r="SO1422" s="34"/>
      <c r="SP1422" s="7"/>
      <c r="SQ1422" s="34"/>
      <c r="SR1422" s="34"/>
      <c r="SY1422" s="2"/>
      <c r="TA1422" s="7"/>
      <c r="TC1422" s="36"/>
      <c r="TE1422" s="37"/>
      <c r="TJ1422" s="2"/>
      <c r="TL1422" s="7"/>
      <c r="TN1422" s="52"/>
      <c r="TP1422" s="53"/>
      <c r="VF1422" s="1"/>
      <c r="VT1422" s="1"/>
    </row>
    <row r="1423" spans="308:592" x14ac:dyDescent="0.3">
      <c r="KV1423" s="1"/>
      <c r="KW1423" s="34"/>
      <c r="KY1423" s="35"/>
      <c r="LA1423" s="36"/>
      <c r="LC1423" s="37"/>
      <c r="LQ1423" s="1"/>
      <c r="LR1423" s="2"/>
      <c r="LT1423" s="7"/>
      <c r="MC1423" s="2"/>
      <c r="ME1423" s="7"/>
      <c r="MG1423" s="36"/>
      <c r="MI1423" s="37"/>
      <c r="MN1423" s="2"/>
      <c r="MP1423" s="7"/>
      <c r="MR1423" s="52"/>
      <c r="MT1423" s="53"/>
      <c r="MW1423" s="34"/>
      <c r="MY1423" s="35"/>
      <c r="NB1423" s="2"/>
      <c r="ND1423" s="7"/>
      <c r="NM1423" s="2"/>
      <c r="NO1423" s="7"/>
      <c r="NQ1423" s="36"/>
      <c r="NS1423" s="37"/>
      <c r="NX1423" s="2"/>
      <c r="NZ1423" s="7"/>
      <c r="OB1423" s="52"/>
      <c r="OD1423" s="53"/>
      <c r="PW1423" s="1"/>
      <c r="RD1423" s="2"/>
      <c r="RF1423" s="7"/>
      <c r="RO1423" s="2"/>
      <c r="RQ1423" s="7"/>
      <c r="RS1423" s="36"/>
      <c r="RU1423" s="37"/>
      <c r="RZ1423" s="2"/>
      <c r="SB1423" s="7"/>
      <c r="SD1423" s="52"/>
      <c r="SF1423" s="53"/>
      <c r="SI1423" s="34"/>
      <c r="SK1423" s="35"/>
      <c r="SN1423" s="2"/>
      <c r="SP1423" s="7"/>
      <c r="SY1423" s="2"/>
      <c r="TA1423" s="7"/>
      <c r="TC1423" s="36"/>
      <c r="TE1423" s="37"/>
      <c r="TJ1423" s="2"/>
      <c r="TL1423" s="7"/>
      <c r="TN1423" s="52"/>
      <c r="TP1423" s="53"/>
      <c r="VF1423" s="1"/>
      <c r="VT1423" s="1"/>
    </row>
    <row r="1424" spans="308:592" x14ac:dyDescent="0.3">
      <c r="KV1424" s="1"/>
      <c r="KW1424" s="34"/>
      <c r="KY1424" s="35"/>
      <c r="LA1424" s="36"/>
      <c r="LC1424" s="37"/>
      <c r="LQ1424" s="1"/>
      <c r="LR1424" s="2"/>
      <c r="LT1424" s="7"/>
      <c r="MC1424" s="2"/>
      <c r="ME1424" s="7"/>
      <c r="MG1424" s="36"/>
      <c r="MI1424" s="37"/>
      <c r="MN1424" s="2"/>
      <c r="MP1424" s="7"/>
      <c r="MR1424" s="52"/>
      <c r="MT1424" s="53"/>
      <c r="MW1424" s="34"/>
      <c r="MY1424" s="35"/>
      <c r="NB1424" s="2"/>
      <c r="ND1424" s="7"/>
      <c r="NM1424" s="2"/>
      <c r="NO1424" s="7"/>
      <c r="NQ1424" s="36"/>
      <c r="NS1424" s="37"/>
      <c r="NX1424" s="2"/>
      <c r="NZ1424" s="7"/>
      <c r="OB1424" s="52"/>
      <c r="OD1424" s="53"/>
      <c r="RD1424" s="2"/>
      <c r="RF1424" s="7"/>
      <c r="RO1424" s="2"/>
      <c r="RQ1424" s="7"/>
      <c r="RS1424" s="36"/>
      <c r="RU1424" s="37"/>
      <c r="RZ1424" s="2"/>
      <c r="SB1424" s="7"/>
      <c r="SD1424" s="52"/>
      <c r="SF1424" s="53"/>
      <c r="SI1424" s="34"/>
      <c r="SK1424" s="35"/>
      <c r="SN1424" s="2"/>
      <c r="SP1424" s="7"/>
      <c r="SY1424" s="2"/>
      <c r="TA1424" s="7"/>
      <c r="TC1424" s="36"/>
      <c r="TE1424" s="37"/>
      <c r="TJ1424" s="2"/>
      <c r="TL1424" s="7"/>
      <c r="TN1424" s="52"/>
      <c r="TP1424" s="53"/>
      <c r="VF1424" s="1"/>
      <c r="VT1424" s="1"/>
    </row>
    <row r="1425" spans="308:592" x14ac:dyDescent="0.3">
      <c r="KV1425" s="1"/>
      <c r="KW1425" s="34"/>
      <c r="KY1425" s="35"/>
      <c r="LA1425" s="36"/>
      <c r="LC1425" s="37"/>
      <c r="LQ1425" s="1"/>
      <c r="LR1425" s="2"/>
      <c r="LT1425" s="7"/>
      <c r="MC1425" s="2"/>
      <c r="ME1425" s="7"/>
      <c r="MG1425" s="36"/>
      <c r="MI1425" s="37"/>
      <c r="MN1425" s="2"/>
      <c r="MP1425" s="7"/>
      <c r="MR1425" s="52"/>
      <c r="MT1425" s="53"/>
      <c r="MW1425" s="34"/>
      <c r="MY1425" s="35"/>
      <c r="NB1425" s="2"/>
      <c r="ND1425" s="7"/>
      <c r="NM1425" s="2"/>
      <c r="NO1425" s="7"/>
      <c r="NQ1425" s="36"/>
      <c r="NS1425" s="37"/>
      <c r="NX1425" s="2"/>
      <c r="NZ1425" s="7"/>
      <c r="OB1425" s="52"/>
      <c r="OD1425" s="53"/>
      <c r="PW1425" s="1"/>
      <c r="RD1425" s="2"/>
      <c r="RF1425" s="7"/>
      <c r="RO1425" s="2"/>
      <c r="RQ1425" s="7"/>
      <c r="RS1425" s="36"/>
      <c r="RU1425" s="37"/>
      <c r="RZ1425" s="2"/>
      <c r="SB1425" s="7"/>
      <c r="SD1425" s="52"/>
      <c r="SF1425" s="53"/>
      <c r="SI1425" s="34"/>
      <c r="SK1425" s="35"/>
      <c r="SN1425" s="2"/>
      <c r="SP1425" s="7"/>
      <c r="SY1425" s="2"/>
      <c r="TA1425" s="7"/>
      <c r="TC1425" s="36"/>
      <c r="TE1425" s="37"/>
      <c r="TJ1425" s="2"/>
      <c r="TL1425" s="7"/>
      <c r="TN1425" s="52"/>
      <c r="TP1425" s="53"/>
      <c r="VF1425" s="1"/>
      <c r="VT1425" s="1"/>
    </row>
    <row r="1426" spans="308:592" x14ac:dyDescent="0.3">
      <c r="KV1426" s="1"/>
      <c r="KW1426" s="34"/>
      <c r="KY1426" s="35"/>
      <c r="LA1426" s="36"/>
      <c r="LC1426" s="37"/>
      <c r="LQ1426" s="1"/>
      <c r="LR1426" s="2"/>
      <c r="LT1426" s="7"/>
      <c r="MC1426" s="2"/>
      <c r="ME1426" s="7"/>
      <c r="MG1426" s="36"/>
      <c r="MI1426" s="37"/>
      <c r="MN1426" s="2"/>
      <c r="MP1426" s="7"/>
      <c r="MR1426" s="52"/>
      <c r="MT1426" s="53"/>
      <c r="MW1426" s="34"/>
      <c r="MY1426" s="35"/>
      <c r="NB1426" s="2"/>
      <c r="ND1426" s="7"/>
      <c r="NM1426" s="2"/>
      <c r="NO1426" s="7"/>
      <c r="NQ1426" s="36"/>
      <c r="NS1426" s="37"/>
      <c r="NX1426" s="2"/>
      <c r="NZ1426" s="7"/>
      <c r="OB1426" s="52"/>
      <c r="OD1426" s="53"/>
      <c r="RD1426" s="2"/>
      <c r="RF1426" s="7"/>
      <c r="RO1426" s="2"/>
      <c r="RQ1426" s="7"/>
      <c r="RS1426" s="36"/>
      <c r="RU1426" s="37"/>
      <c r="RZ1426" s="2"/>
      <c r="SB1426" s="7"/>
      <c r="SD1426" s="52"/>
      <c r="SF1426" s="53"/>
      <c r="SI1426" s="34"/>
      <c r="SK1426" s="35"/>
      <c r="SN1426" s="2"/>
      <c r="SP1426" s="7"/>
      <c r="SY1426" s="2"/>
      <c r="TA1426" s="7"/>
      <c r="TC1426" s="36"/>
      <c r="TE1426" s="37"/>
      <c r="TJ1426" s="2"/>
      <c r="TL1426" s="7"/>
      <c r="TN1426" s="52"/>
      <c r="TP1426" s="53"/>
      <c r="VF1426" s="1"/>
      <c r="VT1426" s="1"/>
    </row>
    <row r="1427" spans="308:592" x14ac:dyDescent="0.3">
      <c r="KV1427" s="1"/>
      <c r="KW1427" s="34"/>
      <c r="KY1427" s="35"/>
      <c r="LA1427" s="36"/>
      <c r="LC1427" s="37"/>
      <c r="LQ1427" s="1"/>
      <c r="LR1427" s="2"/>
      <c r="LT1427" s="7"/>
      <c r="MC1427" s="2"/>
      <c r="ME1427" s="7"/>
      <c r="MG1427" s="36"/>
      <c r="MI1427" s="37"/>
      <c r="MN1427" s="2"/>
      <c r="MP1427" s="7"/>
      <c r="MR1427" s="52"/>
      <c r="MT1427" s="53"/>
      <c r="MW1427" s="34"/>
      <c r="MY1427" s="35"/>
      <c r="NB1427" s="2"/>
      <c r="ND1427" s="7"/>
      <c r="NM1427" s="2"/>
      <c r="NO1427" s="7"/>
      <c r="NQ1427" s="36"/>
      <c r="NS1427" s="37"/>
      <c r="NX1427" s="2"/>
      <c r="NZ1427" s="7"/>
      <c r="OB1427" s="52"/>
      <c r="OD1427" s="53"/>
      <c r="PW1427" s="1"/>
      <c r="RD1427" s="2"/>
      <c r="RF1427" s="7"/>
      <c r="RO1427" s="2"/>
      <c r="RQ1427" s="7"/>
      <c r="RS1427" s="36"/>
      <c r="RU1427" s="37"/>
      <c r="RZ1427" s="2"/>
      <c r="SB1427" s="7"/>
      <c r="SD1427" s="52"/>
      <c r="SF1427" s="53"/>
      <c r="SI1427" s="34"/>
      <c r="SK1427" s="35"/>
      <c r="SN1427" s="2"/>
      <c r="SP1427" s="7"/>
      <c r="SY1427" s="2"/>
      <c r="TA1427" s="7"/>
      <c r="TC1427" s="36"/>
      <c r="TE1427" s="37"/>
      <c r="TJ1427" s="2"/>
      <c r="TL1427" s="7"/>
      <c r="TN1427" s="52"/>
      <c r="TP1427" s="53"/>
      <c r="VF1427" s="1"/>
      <c r="VT1427" s="1"/>
    </row>
    <row r="1428" spans="308:592" x14ac:dyDescent="0.3">
      <c r="KV1428" s="1"/>
      <c r="KW1428" s="34"/>
      <c r="KY1428" s="35"/>
      <c r="LA1428" s="36"/>
      <c r="LC1428" s="37"/>
      <c r="LQ1428" s="1"/>
      <c r="LR1428" s="2"/>
      <c r="LT1428" s="7"/>
      <c r="MC1428" s="2"/>
      <c r="ME1428" s="7"/>
      <c r="MG1428" s="36"/>
      <c r="MI1428" s="37"/>
      <c r="MN1428" s="2"/>
      <c r="MP1428" s="7"/>
      <c r="MR1428" s="52"/>
      <c r="MT1428" s="53"/>
      <c r="MW1428" s="34"/>
      <c r="MY1428" s="35"/>
      <c r="NB1428" s="2"/>
      <c r="ND1428" s="7"/>
      <c r="NM1428" s="2"/>
      <c r="NO1428" s="7"/>
      <c r="NQ1428" s="36"/>
      <c r="NS1428" s="37"/>
      <c r="NX1428" s="2"/>
      <c r="NZ1428" s="7"/>
      <c r="OB1428" s="52"/>
      <c r="OD1428" s="53"/>
      <c r="RD1428" s="2"/>
      <c r="RF1428" s="7"/>
      <c r="RO1428" s="2"/>
      <c r="RQ1428" s="7"/>
      <c r="RS1428" s="36"/>
      <c r="RU1428" s="37"/>
      <c r="RZ1428" s="2"/>
      <c r="SB1428" s="7"/>
      <c r="SD1428" s="52"/>
      <c r="SF1428" s="53"/>
      <c r="SI1428" s="34"/>
      <c r="SK1428" s="35"/>
      <c r="SN1428" s="2"/>
      <c r="SP1428" s="7"/>
      <c r="SY1428" s="2"/>
      <c r="TA1428" s="7"/>
      <c r="TC1428" s="36"/>
      <c r="TE1428" s="37"/>
      <c r="TJ1428" s="2"/>
      <c r="TL1428" s="7"/>
      <c r="TN1428" s="52"/>
      <c r="TP1428" s="53"/>
      <c r="VF1428" s="1"/>
      <c r="VT1428" s="1"/>
    </row>
    <row r="1429" spans="308:592" x14ac:dyDescent="0.3">
      <c r="KV1429" s="1"/>
      <c r="KW1429" s="34"/>
      <c r="KY1429" s="35"/>
      <c r="LA1429" s="36"/>
      <c r="LC1429" s="37"/>
      <c r="LQ1429" s="1"/>
      <c r="LR1429" s="2"/>
      <c r="LT1429" s="7"/>
      <c r="MC1429" s="2"/>
      <c r="ME1429" s="7"/>
      <c r="MG1429" s="36"/>
      <c r="MI1429" s="37"/>
      <c r="MN1429" s="2"/>
      <c r="MP1429" s="7"/>
      <c r="MR1429" s="52"/>
      <c r="MT1429" s="53"/>
      <c r="MW1429" s="34"/>
      <c r="MY1429" s="35"/>
      <c r="NB1429" s="2"/>
      <c r="ND1429" s="7"/>
      <c r="NM1429" s="2"/>
      <c r="NO1429" s="7"/>
      <c r="NQ1429" s="36"/>
      <c r="NS1429" s="37"/>
      <c r="NX1429" s="2"/>
      <c r="NZ1429" s="7"/>
      <c r="OB1429" s="52"/>
      <c r="OD1429" s="53"/>
      <c r="PW1429" s="1"/>
      <c r="RD1429" s="2"/>
      <c r="RF1429" s="7"/>
      <c r="RO1429" s="2"/>
      <c r="RQ1429" s="7"/>
      <c r="RS1429" s="36"/>
      <c r="RU1429" s="37"/>
      <c r="RZ1429" s="2"/>
      <c r="SB1429" s="7"/>
      <c r="SD1429" s="52"/>
      <c r="SF1429" s="53"/>
      <c r="SI1429" s="34"/>
      <c r="SK1429" s="35"/>
      <c r="SN1429" s="2"/>
      <c r="SP1429" s="7"/>
      <c r="SY1429" s="2"/>
      <c r="TA1429" s="7"/>
      <c r="TC1429" s="36"/>
      <c r="TE1429" s="37"/>
      <c r="TJ1429" s="2"/>
      <c r="TL1429" s="7"/>
      <c r="TN1429" s="52"/>
      <c r="TP1429" s="53"/>
      <c r="VF1429" s="1"/>
      <c r="VT1429" s="1"/>
    </row>
    <row r="1430" spans="308:592" x14ac:dyDescent="0.3">
      <c r="KV1430" s="1"/>
      <c r="KW1430" s="34"/>
      <c r="KY1430" s="35"/>
      <c r="LA1430" s="36"/>
      <c r="LC1430" s="37"/>
      <c r="LQ1430" s="1"/>
      <c r="LR1430" s="2"/>
      <c r="LT1430" s="7"/>
      <c r="MC1430" s="2"/>
      <c r="ME1430" s="7"/>
      <c r="MG1430" s="36"/>
      <c r="MI1430" s="37"/>
      <c r="MJ1430" s="37"/>
      <c r="MK1430" s="37"/>
      <c r="ML1430" s="37"/>
      <c r="MM1430" s="37"/>
      <c r="MN1430" s="2"/>
      <c r="MO1430" s="37"/>
      <c r="MP1430" s="7"/>
      <c r="MQ1430" s="37"/>
      <c r="MR1430" s="37"/>
      <c r="MS1430" s="37"/>
      <c r="MT1430" s="37"/>
      <c r="MU1430" s="37"/>
      <c r="MV1430" s="37"/>
      <c r="MW1430" s="37"/>
      <c r="MX1430" s="37"/>
      <c r="MY1430" s="37"/>
      <c r="MZ1430" s="37"/>
      <c r="NA1430" s="37"/>
      <c r="NB1430" s="2"/>
      <c r="NC1430" s="37"/>
      <c r="ND1430" s="7"/>
      <c r="NE1430" s="37"/>
      <c r="NF1430" s="37"/>
      <c r="NG1430" s="37"/>
      <c r="NH1430" s="37"/>
      <c r="NI1430" s="37"/>
      <c r="NJ1430" s="37"/>
      <c r="NK1430" s="37"/>
      <c r="NL1430" s="37"/>
      <c r="NM1430" s="2"/>
      <c r="NN1430" s="37"/>
      <c r="NO1430" s="7"/>
      <c r="NP1430" s="37"/>
      <c r="NQ1430" s="36"/>
      <c r="NR1430" s="37"/>
      <c r="NS1430" s="37"/>
      <c r="NT1430" s="37"/>
      <c r="NU1430" s="37"/>
      <c r="NV1430" s="37"/>
      <c r="NW1430" s="37"/>
      <c r="NX1430" s="2"/>
      <c r="NY1430" s="37"/>
      <c r="NZ1430" s="7"/>
      <c r="OA1430" s="37"/>
      <c r="OB1430" s="37"/>
      <c r="OC1430" s="37"/>
      <c r="OD1430" s="37"/>
      <c r="OE1430" s="37"/>
      <c r="OF1430" s="37"/>
      <c r="OG1430" s="37"/>
      <c r="OH1430" s="37"/>
      <c r="OI1430" s="37"/>
      <c r="RD1430" s="2"/>
      <c r="RF1430" s="7"/>
      <c r="RO1430" s="2"/>
      <c r="RQ1430" s="7"/>
      <c r="RS1430" s="36"/>
      <c r="RU1430" s="37"/>
      <c r="RV1430" s="37"/>
      <c r="RW1430" s="37"/>
      <c r="RX1430" s="37"/>
      <c r="RY1430" s="37"/>
      <c r="RZ1430" s="2"/>
      <c r="SA1430" s="37"/>
      <c r="SB1430" s="7"/>
      <c r="SC1430" s="37"/>
      <c r="SD1430" s="37"/>
      <c r="SE1430" s="37"/>
      <c r="SF1430" s="37"/>
      <c r="SG1430" s="37"/>
      <c r="SH1430" s="37"/>
      <c r="SI1430" s="37"/>
      <c r="SJ1430" s="37"/>
      <c r="SK1430" s="37"/>
      <c r="SL1430" s="37"/>
      <c r="SM1430" s="37"/>
      <c r="SN1430" s="2"/>
      <c r="SO1430" s="37"/>
      <c r="SP1430" s="7"/>
      <c r="SQ1430" s="37"/>
      <c r="SR1430" s="37"/>
      <c r="SS1430" s="37"/>
      <c r="ST1430" s="37"/>
      <c r="SU1430" s="37"/>
      <c r="SV1430" s="37"/>
      <c r="SW1430" s="37"/>
      <c r="SX1430" s="37"/>
      <c r="SY1430" s="2"/>
      <c r="SZ1430" s="37"/>
      <c r="TA1430" s="7"/>
      <c r="TB1430" s="37"/>
      <c r="TC1430" s="36"/>
      <c r="TD1430" s="37"/>
      <c r="TE1430" s="37"/>
      <c r="TF1430" s="37"/>
      <c r="TG1430" s="37"/>
      <c r="TH1430" s="37"/>
      <c r="TI1430" s="37"/>
      <c r="TJ1430" s="2"/>
      <c r="TK1430" s="37"/>
      <c r="TL1430" s="7"/>
      <c r="TM1430" s="37"/>
      <c r="TN1430" s="37"/>
      <c r="TO1430" s="37"/>
      <c r="TP1430" s="37"/>
      <c r="TQ1430" s="37"/>
      <c r="TR1430" s="37"/>
      <c r="TS1430" s="37"/>
      <c r="TT1430" s="37"/>
      <c r="TU1430" s="37"/>
      <c r="VF1430" s="1"/>
      <c r="VT1430" s="1"/>
    </row>
    <row r="1431" spans="308:592" x14ac:dyDescent="0.3">
      <c r="KV1431" s="1"/>
      <c r="KW1431" s="34"/>
      <c r="KY1431" s="35"/>
      <c r="LA1431" s="36"/>
      <c r="LC1431" s="37"/>
      <c r="LQ1431" s="1"/>
      <c r="LR1431" s="2"/>
      <c r="LT1431" s="7"/>
      <c r="MC1431" s="2"/>
      <c r="ME1431" s="7"/>
      <c r="MG1431" s="36"/>
      <c r="MN1431" s="2"/>
      <c r="MP1431" s="7"/>
      <c r="MR1431" s="52"/>
      <c r="MT1431" s="53"/>
      <c r="MW1431" s="34"/>
      <c r="MY1431" s="35"/>
      <c r="NB1431" s="2"/>
      <c r="ND1431" s="7"/>
      <c r="NM1431" s="2"/>
      <c r="NO1431" s="7"/>
      <c r="NQ1431" s="36"/>
      <c r="NX1431" s="2"/>
      <c r="NZ1431" s="7"/>
      <c r="OB1431" s="52"/>
      <c r="OD1431" s="53"/>
      <c r="OI1431" s="37"/>
      <c r="PW1431" s="1"/>
      <c r="RD1431" s="2"/>
      <c r="RF1431" s="7"/>
      <c r="RO1431" s="2"/>
      <c r="RQ1431" s="7"/>
      <c r="RS1431" s="36"/>
      <c r="RZ1431" s="2"/>
      <c r="SB1431" s="7"/>
      <c r="SD1431" s="52"/>
      <c r="SF1431" s="53"/>
      <c r="SI1431" s="34"/>
      <c r="SK1431" s="35"/>
      <c r="SN1431" s="2"/>
      <c r="SP1431" s="7"/>
      <c r="SY1431" s="2"/>
      <c r="TA1431" s="7"/>
      <c r="TC1431" s="36"/>
      <c r="TJ1431" s="2"/>
      <c r="TL1431" s="7"/>
      <c r="TN1431" s="52"/>
      <c r="TP1431" s="53"/>
      <c r="TU1431" s="37"/>
      <c r="VF1431" s="1"/>
      <c r="VT1431" s="1"/>
    </row>
    <row r="1432" spans="308:592" x14ac:dyDescent="0.3">
      <c r="KV1432" s="1"/>
      <c r="KW1432" s="34"/>
      <c r="KY1432" s="35"/>
      <c r="LA1432" s="36"/>
      <c r="LC1432" s="37"/>
      <c r="LQ1432" s="1"/>
      <c r="LR1432" s="2"/>
      <c r="LT1432" s="7"/>
      <c r="MC1432" s="2"/>
      <c r="ME1432" s="7"/>
      <c r="MG1432" s="36"/>
      <c r="MH1432" s="36"/>
      <c r="MI1432" s="36"/>
      <c r="MJ1432" s="36"/>
      <c r="MK1432" s="36"/>
      <c r="ML1432" s="36"/>
      <c r="MM1432" s="36"/>
      <c r="MN1432" s="2"/>
      <c r="MO1432" s="36"/>
      <c r="MP1432" s="7"/>
      <c r="MQ1432" s="36"/>
      <c r="MR1432" s="36"/>
      <c r="MS1432" s="36"/>
      <c r="MT1432" s="36"/>
      <c r="MU1432" s="36"/>
      <c r="MV1432" s="36"/>
      <c r="MW1432" s="36"/>
      <c r="MX1432" s="36"/>
      <c r="MY1432" s="36"/>
      <c r="MZ1432" s="36"/>
      <c r="NA1432" s="36"/>
      <c r="NB1432" s="2"/>
      <c r="NC1432" s="36"/>
      <c r="ND1432" s="7"/>
      <c r="NE1432" s="36"/>
      <c r="NF1432" s="36"/>
      <c r="NG1432" s="36"/>
      <c r="NH1432" s="36"/>
      <c r="NI1432" s="36"/>
      <c r="NJ1432" s="36"/>
      <c r="NK1432" s="36"/>
      <c r="NL1432" s="36"/>
      <c r="NM1432" s="2"/>
      <c r="NN1432" s="36"/>
      <c r="NO1432" s="7"/>
      <c r="NP1432" s="36"/>
      <c r="NQ1432" s="36"/>
      <c r="NR1432" s="36"/>
      <c r="NS1432" s="36"/>
      <c r="NT1432" s="36"/>
      <c r="NU1432" s="36"/>
      <c r="NV1432" s="36"/>
      <c r="NW1432" s="36"/>
      <c r="NX1432" s="2"/>
      <c r="NY1432" s="36"/>
      <c r="NZ1432" s="7"/>
      <c r="OA1432" s="36"/>
      <c r="OB1432" s="36"/>
      <c r="OC1432" s="36"/>
      <c r="OD1432" s="36"/>
      <c r="OE1432" s="36"/>
      <c r="OF1432" s="36"/>
      <c r="OG1432" s="36"/>
      <c r="OI1432" s="37"/>
      <c r="RD1432" s="2"/>
      <c r="RF1432" s="7"/>
      <c r="RO1432" s="2"/>
      <c r="RQ1432" s="7"/>
      <c r="RS1432" s="36"/>
      <c r="RT1432" s="36"/>
      <c r="RU1432" s="36"/>
      <c r="RV1432" s="36"/>
      <c r="RW1432" s="36"/>
      <c r="RX1432" s="36"/>
      <c r="RY1432" s="36"/>
      <c r="RZ1432" s="2"/>
      <c r="SA1432" s="36"/>
      <c r="SB1432" s="7"/>
      <c r="SC1432" s="36"/>
      <c r="SD1432" s="36"/>
      <c r="SE1432" s="36"/>
      <c r="SF1432" s="36"/>
      <c r="SG1432" s="36"/>
      <c r="SH1432" s="36"/>
      <c r="SI1432" s="36"/>
      <c r="SJ1432" s="36"/>
      <c r="SK1432" s="36"/>
      <c r="SL1432" s="36"/>
      <c r="SM1432" s="36"/>
      <c r="SN1432" s="2"/>
      <c r="SO1432" s="36"/>
      <c r="SP1432" s="7"/>
      <c r="SQ1432" s="36"/>
      <c r="SR1432" s="36"/>
      <c r="SS1432" s="36"/>
      <c r="ST1432" s="36"/>
      <c r="SU1432" s="36"/>
      <c r="SV1432" s="36"/>
      <c r="SW1432" s="36"/>
      <c r="SX1432" s="36"/>
      <c r="SY1432" s="2"/>
      <c r="SZ1432" s="36"/>
      <c r="TA1432" s="7"/>
      <c r="TB1432" s="36"/>
      <c r="TC1432" s="36"/>
      <c r="TD1432" s="36"/>
      <c r="TE1432" s="36"/>
      <c r="TF1432" s="36"/>
      <c r="TG1432" s="36"/>
      <c r="TH1432" s="36"/>
      <c r="TI1432" s="36"/>
      <c r="TJ1432" s="2"/>
      <c r="TK1432" s="36"/>
      <c r="TL1432" s="7"/>
      <c r="TM1432" s="36"/>
      <c r="TN1432" s="36"/>
      <c r="TO1432" s="36"/>
      <c r="TP1432" s="36"/>
      <c r="TQ1432" s="36"/>
      <c r="TR1432" s="36"/>
      <c r="TS1432" s="36"/>
      <c r="TU1432" s="37"/>
      <c r="VF1432" s="1"/>
      <c r="VT1432" s="1"/>
    </row>
    <row r="1433" spans="308:592" x14ac:dyDescent="0.3">
      <c r="KV1433" s="1"/>
      <c r="KW1433" s="34"/>
      <c r="KY1433" s="35"/>
      <c r="LA1433" s="36"/>
      <c r="LC1433" s="37"/>
      <c r="LQ1433" s="1"/>
      <c r="LR1433" s="2"/>
      <c r="LT1433" s="7"/>
      <c r="MC1433" s="2"/>
      <c r="ME1433" s="7"/>
      <c r="MN1433" s="2"/>
      <c r="MP1433" s="7"/>
      <c r="MR1433" s="52"/>
      <c r="MT1433" s="53"/>
      <c r="MW1433" s="34"/>
      <c r="MY1433" s="35"/>
      <c r="NB1433" s="2"/>
      <c r="ND1433" s="7"/>
      <c r="NM1433" s="2"/>
      <c r="NO1433" s="7"/>
      <c r="NX1433" s="2"/>
      <c r="NZ1433" s="7"/>
      <c r="OB1433" s="52"/>
      <c r="OD1433" s="53"/>
      <c r="OG1433" s="36"/>
      <c r="OI1433" s="37"/>
      <c r="PW1433" s="1"/>
      <c r="RD1433" s="2"/>
      <c r="RF1433" s="7"/>
      <c r="RO1433" s="2"/>
      <c r="RQ1433" s="7"/>
      <c r="RZ1433" s="2"/>
      <c r="SB1433" s="7"/>
      <c r="SD1433" s="52"/>
      <c r="SF1433" s="53"/>
      <c r="SI1433" s="34"/>
      <c r="SK1433" s="35"/>
      <c r="SN1433" s="2"/>
      <c r="SP1433" s="7"/>
      <c r="SY1433" s="2"/>
      <c r="TA1433" s="7"/>
      <c r="TJ1433" s="2"/>
      <c r="TL1433" s="7"/>
      <c r="TN1433" s="52"/>
      <c r="TP1433" s="53"/>
      <c r="TS1433" s="36"/>
      <c r="TU1433" s="37"/>
      <c r="VF1433" s="1"/>
      <c r="VT1433" s="1"/>
    </row>
    <row r="1434" spans="308:592" x14ac:dyDescent="0.3">
      <c r="KV1434" s="1"/>
      <c r="KW1434" s="34"/>
      <c r="KY1434" s="35"/>
      <c r="LA1434" s="36"/>
      <c r="LC1434" s="37"/>
      <c r="LQ1434" s="1"/>
      <c r="LR1434" s="2"/>
      <c r="LT1434" s="7"/>
      <c r="MC1434" s="2"/>
      <c r="ME1434" s="7"/>
      <c r="MN1434" s="2"/>
      <c r="MP1434" s="7"/>
      <c r="MR1434" s="52"/>
      <c r="MT1434" s="53"/>
      <c r="MW1434" s="34"/>
      <c r="MY1434" s="35"/>
      <c r="NB1434" s="2"/>
      <c r="ND1434" s="7"/>
      <c r="NM1434" s="2"/>
      <c r="NO1434" s="7"/>
      <c r="NX1434" s="2"/>
      <c r="NZ1434" s="7"/>
      <c r="OB1434" s="52"/>
      <c r="OD1434" s="53"/>
      <c r="OG1434" s="36"/>
      <c r="OI1434" s="37"/>
      <c r="RD1434" s="2"/>
      <c r="RF1434" s="7"/>
      <c r="RO1434" s="2"/>
      <c r="RQ1434" s="7"/>
      <c r="RZ1434" s="2"/>
      <c r="SB1434" s="7"/>
      <c r="SD1434" s="52"/>
      <c r="SF1434" s="53"/>
      <c r="SI1434" s="34"/>
      <c r="SK1434" s="35"/>
      <c r="SN1434" s="2"/>
      <c r="SP1434" s="7"/>
      <c r="SY1434" s="2"/>
      <c r="TA1434" s="7"/>
      <c r="TJ1434" s="2"/>
      <c r="TL1434" s="7"/>
      <c r="TN1434" s="52"/>
      <c r="TP1434" s="53"/>
      <c r="TS1434" s="36"/>
      <c r="TU1434" s="37"/>
      <c r="VF1434" s="1"/>
      <c r="VT1434" s="1"/>
    </row>
    <row r="1435" spans="308:592" x14ac:dyDescent="0.3">
      <c r="KV1435" s="1"/>
      <c r="KW1435" s="34"/>
      <c r="KY1435" s="35"/>
      <c r="LA1435" s="36"/>
      <c r="LC1435" s="37"/>
      <c r="LQ1435" s="1"/>
      <c r="LR1435" s="2"/>
      <c r="LT1435" s="7"/>
      <c r="MC1435" s="2"/>
      <c r="ME1435" s="7"/>
      <c r="MN1435" s="2"/>
      <c r="MP1435" s="7"/>
      <c r="MR1435" s="52"/>
      <c r="MT1435" s="53"/>
      <c r="MW1435" s="34"/>
      <c r="MY1435" s="35"/>
      <c r="NB1435" s="2"/>
      <c r="ND1435" s="7"/>
      <c r="NM1435" s="2"/>
      <c r="NO1435" s="7"/>
      <c r="NX1435" s="2"/>
      <c r="NZ1435" s="7"/>
      <c r="OB1435" s="52"/>
      <c r="OD1435" s="53"/>
      <c r="OG1435" s="36"/>
      <c r="OI1435" s="37"/>
      <c r="PW1435" s="1"/>
      <c r="RD1435" s="2"/>
      <c r="RF1435" s="7"/>
      <c r="RO1435" s="2"/>
      <c r="RQ1435" s="7"/>
      <c r="RZ1435" s="2"/>
      <c r="SB1435" s="7"/>
      <c r="SD1435" s="52"/>
      <c r="SF1435" s="53"/>
      <c r="SI1435" s="34"/>
      <c r="SK1435" s="35"/>
      <c r="SN1435" s="2"/>
      <c r="SP1435" s="7"/>
      <c r="SY1435" s="2"/>
      <c r="TA1435" s="7"/>
      <c r="TJ1435" s="2"/>
      <c r="TL1435" s="7"/>
      <c r="TN1435" s="52"/>
      <c r="TP1435" s="53"/>
      <c r="TS1435" s="36"/>
      <c r="TU1435" s="37"/>
      <c r="VF1435" s="1"/>
      <c r="VT1435" s="1"/>
    </row>
    <row r="1436" spans="308:592" x14ac:dyDescent="0.3">
      <c r="KV1436" s="1"/>
      <c r="KW1436" s="34"/>
      <c r="KY1436" s="35"/>
      <c r="LA1436" s="36"/>
      <c r="LC1436" s="37"/>
      <c r="LQ1436" s="1"/>
      <c r="LR1436" s="2"/>
      <c r="LT1436" s="7"/>
      <c r="MC1436" s="2"/>
      <c r="ME1436" s="7"/>
      <c r="MN1436" s="2"/>
      <c r="MP1436" s="7"/>
      <c r="MR1436" s="52"/>
      <c r="MT1436" s="53"/>
      <c r="MW1436" s="34"/>
      <c r="MY1436" s="35"/>
      <c r="NB1436" s="2"/>
      <c r="ND1436" s="7"/>
      <c r="NM1436" s="2"/>
      <c r="NO1436" s="7"/>
      <c r="NX1436" s="2"/>
      <c r="NZ1436" s="7"/>
      <c r="OB1436" s="52"/>
      <c r="OD1436" s="53"/>
      <c r="OG1436" s="36"/>
      <c r="OI1436" s="37"/>
      <c r="RD1436" s="2"/>
      <c r="RF1436" s="7"/>
      <c r="RO1436" s="2"/>
      <c r="RQ1436" s="7"/>
      <c r="RZ1436" s="2"/>
      <c r="SB1436" s="7"/>
      <c r="SD1436" s="52"/>
      <c r="SF1436" s="53"/>
      <c r="SI1436" s="34"/>
      <c r="SK1436" s="35"/>
      <c r="SN1436" s="2"/>
      <c r="SP1436" s="7"/>
      <c r="SY1436" s="2"/>
      <c r="TA1436" s="7"/>
      <c r="TJ1436" s="2"/>
      <c r="TL1436" s="7"/>
      <c r="TN1436" s="52"/>
      <c r="TP1436" s="53"/>
      <c r="TS1436" s="36"/>
      <c r="TU1436" s="37"/>
      <c r="VF1436" s="1"/>
      <c r="VT1436" s="1"/>
    </row>
    <row r="1437" spans="308:592" x14ac:dyDescent="0.3">
      <c r="KV1437" s="1"/>
      <c r="KW1437" s="34"/>
      <c r="KY1437" s="35"/>
      <c r="LA1437" s="36"/>
      <c r="LC1437" s="37"/>
      <c r="LQ1437" s="1"/>
      <c r="LR1437" s="2"/>
      <c r="LT1437" s="7"/>
      <c r="MC1437" s="2"/>
      <c r="ME1437" s="7"/>
      <c r="MN1437" s="2"/>
      <c r="MP1437" s="7"/>
      <c r="MR1437" s="52"/>
      <c r="MT1437" s="53"/>
      <c r="MW1437" s="34"/>
      <c r="MY1437" s="35"/>
      <c r="NB1437" s="2"/>
      <c r="ND1437" s="7"/>
      <c r="NM1437" s="2"/>
      <c r="NO1437" s="7"/>
      <c r="NX1437" s="2"/>
      <c r="NZ1437" s="7"/>
      <c r="OB1437" s="52"/>
      <c r="OD1437" s="53"/>
      <c r="OG1437" s="36"/>
      <c r="OI1437" s="37"/>
      <c r="PW1437" s="1"/>
      <c r="RD1437" s="2"/>
      <c r="RF1437" s="7"/>
      <c r="RO1437" s="2"/>
      <c r="RQ1437" s="7"/>
      <c r="RZ1437" s="2"/>
      <c r="SB1437" s="7"/>
      <c r="SD1437" s="52"/>
      <c r="SF1437" s="53"/>
      <c r="SI1437" s="34"/>
      <c r="SK1437" s="35"/>
      <c r="SN1437" s="2"/>
      <c r="SP1437" s="7"/>
      <c r="SY1437" s="2"/>
      <c r="TA1437" s="7"/>
      <c r="TJ1437" s="2"/>
      <c r="TL1437" s="7"/>
      <c r="TN1437" s="52"/>
      <c r="TP1437" s="53"/>
      <c r="TS1437" s="36"/>
      <c r="TU1437" s="37"/>
      <c r="VF1437" s="1"/>
      <c r="VT1437" s="1"/>
    </row>
    <row r="1438" spans="308:592" x14ac:dyDescent="0.3">
      <c r="KV1438" s="1"/>
      <c r="KW1438" s="34"/>
      <c r="KY1438" s="35"/>
      <c r="LA1438" s="36"/>
      <c r="LC1438" s="37"/>
      <c r="LQ1438" s="1"/>
      <c r="LR1438" s="2"/>
      <c r="LT1438" s="7"/>
      <c r="MC1438" s="2"/>
      <c r="ME1438" s="7"/>
      <c r="MN1438" s="2"/>
      <c r="MP1438" s="7"/>
      <c r="MR1438" s="52"/>
      <c r="MT1438" s="53"/>
      <c r="MW1438" s="34"/>
      <c r="MY1438" s="35"/>
      <c r="NB1438" s="2"/>
      <c r="ND1438" s="7"/>
      <c r="NM1438" s="2"/>
      <c r="NO1438" s="7"/>
      <c r="NX1438" s="2"/>
      <c r="NZ1438" s="7"/>
      <c r="OB1438" s="52"/>
      <c r="OD1438" s="53"/>
      <c r="OG1438" s="36"/>
      <c r="OI1438" s="37"/>
      <c r="RD1438" s="2"/>
      <c r="RF1438" s="7"/>
      <c r="RO1438" s="2"/>
      <c r="RQ1438" s="7"/>
      <c r="RZ1438" s="2"/>
      <c r="SB1438" s="7"/>
      <c r="SD1438" s="52"/>
      <c r="SF1438" s="53"/>
      <c r="SI1438" s="34"/>
      <c r="SK1438" s="35"/>
      <c r="SN1438" s="2"/>
      <c r="SP1438" s="7"/>
      <c r="SY1438" s="2"/>
      <c r="TA1438" s="7"/>
      <c r="TJ1438" s="2"/>
      <c r="TL1438" s="7"/>
      <c r="TN1438" s="52"/>
      <c r="TP1438" s="53"/>
      <c r="TS1438" s="36"/>
      <c r="TU1438" s="37"/>
      <c r="VF1438" s="1"/>
      <c r="VT1438" s="1"/>
    </row>
    <row r="1439" spans="308:592" x14ac:dyDescent="0.3">
      <c r="KV1439" s="1"/>
      <c r="KW1439" s="34"/>
      <c r="KY1439" s="35"/>
      <c r="LA1439" s="36"/>
      <c r="LC1439" s="37"/>
      <c r="LQ1439" s="1"/>
      <c r="LR1439" s="2"/>
      <c r="LT1439" s="7"/>
      <c r="MC1439" s="2"/>
      <c r="ME1439" s="7"/>
      <c r="MN1439" s="2"/>
      <c r="MP1439" s="7"/>
      <c r="MR1439" s="52"/>
      <c r="MT1439" s="53"/>
      <c r="MW1439" s="34"/>
      <c r="MY1439" s="35"/>
      <c r="NB1439" s="2"/>
      <c r="ND1439" s="7"/>
      <c r="NM1439" s="2"/>
      <c r="NO1439" s="7"/>
      <c r="NX1439" s="2"/>
      <c r="NZ1439" s="7"/>
      <c r="OB1439" s="52"/>
      <c r="OD1439" s="53"/>
      <c r="OG1439" s="36"/>
      <c r="OI1439" s="37"/>
      <c r="PW1439" s="1"/>
      <c r="RD1439" s="2"/>
      <c r="RF1439" s="7"/>
      <c r="RO1439" s="2"/>
      <c r="RQ1439" s="7"/>
      <c r="RZ1439" s="2"/>
      <c r="SB1439" s="7"/>
      <c r="SD1439" s="52"/>
      <c r="SF1439" s="53"/>
      <c r="SI1439" s="34"/>
      <c r="SK1439" s="35"/>
      <c r="SN1439" s="2"/>
      <c r="SP1439" s="7"/>
      <c r="SY1439" s="2"/>
      <c r="TA1439" s="7"/>
      <c r="TJ1439" s="2"/>
      <c r="TL1439" s="7"/>
      <c r="TN1439" s="52"/>
      <c r="TP1439" s="53"/>
      <c r="TS1439" s="36"/>
      <c r="TU1439" s="37"/>
      <c r="VF1439" s="1"/>
      <c r="VT1439" s="1"/>
    </row>
    <row r="1440" spans="308:592" x14ac:dyDescent="0.3">
      <c r="KV1440" s="1"/>
      <c r="KW1440" s="34"/>
      <c r="KY1440" s="35"/>
      <c r="LA1440" s="36"/>
      <c r="LC1440" s="37"/>
      <c r="LQ1440" s="1"/>
      <c r="LR1440" s="2"/>
      <c r="LT1440" s="7"/>
      <c r="MC1440" s="2"/>
      <c r="ME1440" s="7"/>
      <c r="MN1440" s="2"/>
      <c r="MP1440" s="7"/>
      <c r="MR1440" s="52"/>
      <c r="MT1440" s="53"/>
      <c r="MU1440" s="53"/>
      <c r="MV1440" s="53"/>
      <c r="MW1440" s="53"/>
      <c r="MX1440" s="53"/>
      <c r="MY1440" s="53"/>
      <c r="MZ1440" s="53"/>
      <c r="NA1440" s="53"/>
      <c r="NB1440" s="2"/>
      <c r="NC1440" s="53"/>
      <c r="ND1440" s="7"/>
      <c r="NE1440" s="53"/>
      <c r="NF1440" s="53"/>
      <c r="NG1440" s="53"/>
      <c r="NH1440" s="53"/>
      <c r="NI1440" s="53"/>
      <c r="NJ1440" s="53"/>
      <c r="NK1440" s="53"/>
      <c r="NL1440" s="53"/>
      <c r="NM1440" s="2"/>
      <c r="NN1440" s="53"/>
      <c r="NO1440" s="7"/>
      <c r="NP1440" s="53"/>
      <c r="NQ1440" s="53"/>
      <c r="NR1440" s="53"/>
      <c r="NS1440" s="53"/>
      <c r="NT1440" s="53"/>
      <c r="NU1440" s="53"/>
      <c r="NV1440" s="53"/>
      <c r="NW1440" s="53"/>
      <c r="NX1440" s="2"/>
      <c r="NY1440" s="53"/>
      <c r="NZ1440" s="7"/>
      <c r="OA1440" s="53"/>
      <c r="OB1440" s="52"/>
      <c r="OC1440" s="53"/>
      <c r="OD1440" s="53"/>
      <c r="OE1440" s="53"/>
      <c r="OF1440" s="54"/>
      <c r="OG1440" s="54"/>
      <c r="OH1440" s="54"/>
      <c r="OI1440" s="54"/>
      <c r="OJ1440" s="54"/>
      <c r="OK1440" s="54"/>
      <c r="OL1440" s="54"/>
      <c r="OM1440" s="54"/>
      <c r="ON1440" s="54"/>
      <c r="OO1440" s="54"/>
      <c r="OP1440" s="54"/>
      <c r="OQ1440" s="54"/>
      <c r="OR1440" s="54"/>
      <c r="OS1440" s="54"/>
      <c r="OT1440" s="54"/>
      <c r="OU1440" s="54"/>
      <c r="OV1440" s="54"/>
      <c r="OW1440" s="54"/>
      <c r="OX1440" s="54"/>
      <c r="OY1440" s="54"/>
      <c r="OZ1440" s="54"/>
      <c r="PA1440" s="54"/>
      <c r="PB1440" s="54"/>
      <c r="PC1440" s="54"/>
      <c r="PD1440" s="54"/>
      <c r="PE1440" s="54"/>
      <c r="PF1440" s="54"/>
      <c r="PG1440" s="54"/>
      <c r="PH1440" s="54"/>
      <c r="PI1440" s="54"/>
      <c r="PJ1440" s="54"/>
      <c r="PK1440" s="54"/>
      <c r="PL1440" s="54"/>
      <c r="PM1440" s="54"/>
      <c r="PN1440" s="53"/>
      <c r="PO1440" s="53"/>
      <c r="PP1440" s="53"/>
      <c r="PQ1440" s="53"/>
      <c r="PR1440" s="53"/>
      <c r="PS1440" s="53"/>
      <c r="RD1440" s="2"/>
      <c r="RF1440" s="7"/>
      <c r="RO1440" s="2"/>
      <c r="RQ1440" s="7"/>
      <c r="RZ1440" s="2"/>
      <c r="SB1440" s="7"/>
      <c r="SD1440" s="52"/>
      <c r="SF1440" s="53"/>
      <c r="SG1440" s="53"/>
      <c r="SH1440" s="53"/>
      <c r="SI1440" s="53"/>
      <c r="SJ1440" s="53"/>
      <c r="SK1440" s="53"/>
      <c r="SL1440" s="53"/>
      <c r="SM1440" s="53"/>
      <c r="SN1440" s="2"/>
      <c r="SO1440" s="53"/>
      <c r="SP1440" s="7"/>
      <c r="SQ1440" s="53"/>
      <c r="SR1440" s="53"/>
      <c r="SS1440" s="53"/>
      <c r="ST1440" s="53"/>
      <c r="SU1440" s="53"/>
      <c r="SV1440" s="53"/>
      <c r="SW1440" s="53"/>
      <c r="SX1440" s="53"/>
      <c r="SY1440" s="2"/>
      <c r="SZ1440" s="53"/>
      <c r="TA1440" s="7"/>
      <c r="TB1440" s="53"/>
      <c r="TC1440" s="53"/>
      <c r="TD1440" s="53"/>
      <c r="TE1440" s="53"/>
      <c r="TF1440" s="53"/>
      <c r="TG1440" s="53"/>
      <c r="TH1440" s="53"/>
      <c r="TI1440" s="53"/>
      <c r="TJ1440" s="2"/>
      <c r="TK1440" s="53"/>
      <c r="TL1440" s="7"/>
      <c r="TM1440" s="53"/>
      <c r="TN1440" s="52"/>
      <c r="TO1440" s="53"/>
      <c r="TP1440" s="53"/>
      <c r="TQ1440" s="53"/>
      <c r="TR1440" s="54"/>
      <c r="TS1440" s="54"/>
      <c r="TT1440" s="54"/>
      <c r="TU1440" s="54"/>
      <c r="TV1440" s="54"/>
      <c r="TW1440" s="54"/>
      <c r="TX1440" s="54"/>
      <c r="TY1440" s="54"/>
      <c r="TZ1440" s="54"/>
      <c r="UA1440" s="54"/>
      <c r="UB1440" s="54"/>
      <c r="UC1440" s="54"/>
      <c r="UD1440" s="54"/>
      <c r="UE1440" s="54"/>
      <c r="UF1440" s="54"/>
      <c r="UG1440" s="54"/>
      <c r="UH1440" s="54"/>
      <c r="UI1440" s="54"/>
      <c r="UJ1440" s="54"/>
      <c r="UK1440" s="54"/>
      <c r="UL1440" s="54"/>
      <c r="UM1440" s="54"/>
      <c r="UN1440" s="54"/>
      <c r="UO1440" s="54"/>
      <c r="UP1440" s="54"/>
      <c r="UQ1440" s="54"/>
      <c r="UR1440" s="54"/>
      <c r="US1440" s="54"/>
      <c r="UT1440" s="54"/>
      <c r="UU1440" s="54"/>
      <c r="UV1440" s="54"/>
      <c r="UW1440" s="54"/>
      <c r="UX1440" s="54"/>
      <c r="UY1440" s="54"/>
      <c r="UZ1440" s="53"/>
      <c r="VA1440" s="53"/>
      <c r="VB1440" s="53"/>
      <c r="VC1440" s="53"/>
      <c r="VD1440" s="53"/>
      <c r="VE1440" s="53"/>
      <c r="VF1440" s="1"/>
      <c r="VT1440" s="1"/>
    </row>
    <row r="1441" spans="308:592" x14ac:dyDescent="0.3">
      <c r="KV1441" s="1"/>
      <c r="KW1441" s="34"/>
      <c r="KY1441" s="35"/>
      <c r="LA1441" s="36"/>
      <c r="LC1441" s="37"/>
      <c r="LQ1441" s="1"/>
      <c r="LR1441" s="2"/>
      <c r="LT1441" s="7"/>
      <c r="MC1441" s="2"/>
      <c r="ME1441" s="7"/>
      <c r="MN1441" s="2"/>
      <c r="MP1441" s="7"/>
      <c r="MR1441" s="52"/>
      <c r="MW1441" s="34"/>
      <c r="MY1441" s="35"/>
      <c r="NB1441" s="2"/>
      <c r="ND1441" s="7"/>
      <c r="NM1441" s="2"/>
      <c r="NO1441" s="7"/>
      <c r="NX1441" s="2"/>
      <c r="NZ1441" s="7"/>
      <c r="OB1441" s="52"/>
      <c r="OG1441" s="36"/>
      <c r="OI1441" s="37"/>
      <c r="PS1441" s="53"/>
      <c r="PW1441" s="1"/>
      <c r="RD1441" s="2"/>
      <c r="RF1441" s="7"/>
      <c r="RO1441" s="2"/>
      <c r="RQ1441" s="7"/>
      <c r="RZ1441" s="2"/>
      <c r="SB1441" s="7"/>
      <c r="SD1441" s="52"/>
      <c r="SI1441" s="34"/>
      <c r="SK1441" s="35"/>
      <c r="SN1441" s="2"/>
      <c r="SP1441" s="7"/>
      <c r="SY1441" s="2"/>
      <c r="TA1441" s="7"/>
      <c r="TJ1441" s="2"/>
      <c r="TL1441" s="7"/>
      <c r="TN1441" s="52"/>
      <c r="TS1441" s="36"/>
      <c r="TU1441" s="37"/>
      <c r="VE1441" s="53"/>
      <c r="VF1441" s="1"/>
      <c r="VT1441" s="1"/>
    </row>
    <row r="1442" spans="308:592" x14ac:dyDescent="0.3">
      <c r="KV1442" s="1"/>
      <c r="KW1442" s="34"/>
      <c r="KY1442" s="35"/>
      <c r="LA1442" s="36"/>
      <c r="LC1442" s="37"/>
      <c r="LQ1442" s="1"/>
      <c r="LR1442" s="2"/>
      <c r="LT1442" s="7"/>
      <c r="MC1442" s="2"/>
      <c r="ME1442" s="7"/>
      <c r="MN1442" s="2"/>
      <c r="MP1442" s="7"/>
      <c r="MR1442" s="52"/>
      <c r="MS1442" s="52"/>
      <c r="MT1442" s="52"/>
      <c r="MU1442" s="52"/>
      <c r="MV1442" s="52"/>
      <c r="MW1442" s="52"/>
      <c r="MX1442" s="52"/>
      <c r="MY1442" s="52"/>
      <c r="MZ1442" s="52"/>
      <c r="NA1442" s="52"/>
      <c r="NB1442" s="2"/>
      <c r="NC1442" s="52"/>
      <c r="ND1442" s="7"/>
      <c r="NE1442" s="52"/>
      <c r="NF1442" s="52"/>
      <c r="NG1442" s="52"/>
      <c r="NH1442" s="52"/>
      <c r="NI1442" s="52"/>
      <c r="NJ1442" s="52"/>
      <c r="NK1442" s="52"/>
      <c r="NL1442" s="52"/>
      <c r="NM1442" s="2"/>
      <c r="NN1442" s="52"/>
      <c r="NO1442" s="7"/>
      <c r="NP1442" s="52"/>
      <c r="NQ1442" s="52"/>
      <c r="NR1442" s="52"/>
      <c r="NS1442" s="52"/>
      <c r="NT1442" s="52"/>
      <c r="NU1442" s="52"/>
      <c r="NV1442" s="52"/>
      <c r="NW1442" s="52"/>
      <c r="NX1442" s="2"/>
      <c r="NY1442" s="52"/>
      <c r="NZ1442" s="7"/>
      <c r="OA1442" s="52"/>
      <c r="OB1442" s="52"/>
      <c r="OC1442" s="52"/>
      <c r="OD1442" s="52"/>
      <c r="OE1442" s="52"/>
      <c r="OF1442" s="52"/>
      <c r="OG1442" s="52"/>
      <c r="OH1442" s="52"/>
      <c r="OI1442" s="52"/>
      <c r="OJ1442" s="52"/>
      <c r="OK1442" s="52"/>
      <c r="OL1442" s="52"/>
      <c r="OM1442" s="52"/>
      <c r="ON1442" s="52"/>
      <c r="OO1442" s="52"/>
      <c r="OP1442" s="52"/>
      <c r="OQ1442" s="52"/>
      <c r="OR1442" s="52"/>
      <c r="OS1442" s="52"/>
      <c r="OT1442" s="52"/>
      <c r="OU1442" s="52"/>
      <c r="OV1442" s="52"/>
      <c r="OW1442" s="52"/>
      <c r="OX1442" s="52"/>
      <c r="OY1442" s="52"/>
      <c r="OZ1442" s="52"/>
      <c r="PA1442" s="52"/>
      <c r="PB1442" s="52"/>
      <c r="PC1442" s="52"/>
      <c r="PD1442" s="52"/>
      <c r="PE1442" s="52"/>
      <c r="PF1442" s="52"/>
      <c r="PG1442" s="52"/>
      <c r="PH1442" s="52"/>
      <c r="PI1442" s="52"/>
      <c r="PJ1442" s="52"/>
      <c r="PK1442" s="52"/>
      <c r="PL1442" s="52"/>
      <c r="PM1442" s="52"/>
      <c r="PN1442" s="52"/>
      <c r="PO1442" s="52"/>
      <c r="PP1442" s="52"/>
      <c r="PQ1442" s="52"/>
      <c r="PS1442" s="53"/>
      <c r="RD1442" s="2"/>
      <c r="RF1442" s="7"/>
      <c r="RO1442" s="2"/>
      <c r="RQ1442" s="7"/>
      <c r="RZ1442" s="2"/>
      <c r="SB1442" s="7"/>
      <c r="SD1442" s="52"/>
      <c r="SE1442" s="52"/>
      <c r="SF1442" s="52"/>
      <c r="SG1442" s="52"/>
      <c r="SH1442" s="52"/>
      <c r="SI1442" s="52"/>
      <c r="SJ1442" s="52"/>
      <c r="SK1442" s="52"/>
      <c r="SL1442" s="52"/>
      <c r="SM1442" s="52"/>
      <c r="SN1442" s="2"/>
      <c r="SO1442" s="52"/>
      <c r="SP1442" s="7"/>
      <c r="SQ1442" s="52"/>
      <c r="SR1442" s="52"/>
      <c r="SS1442" s="52"/>
      <c r="ST1442" s="52"/>
      <c r="SU1442" s="52"/>
      <c r="SV1442" s="52"/>
      <c r="SW1442" s="52"/>
      <c r="SX1442" s="52"/>
      <c r="SY1442" s="2"/>
      <c r="SZ1442" s="52"/>
      <c r="TA1442" s="7"/>
      <c r="TB1442" s="52"/>
      <c r="TC1442" s="52"/>
      <c r="TD1442" s="52"/>
      <c r="TE1442" s="52"/>
      <c r="TF1442" s="52"/>
      <c r="TG1442" s="52"/>
      <c r="TH1442" s="52"/>
      <c r="TI1442" s="52"/>
      <c r="TJ1442" s="2"/>
      <c r="TK1442" s="52"/>
      <c r="TL1442" s="7"/>
      <c r="TM1442" s="52"/>
      <c r="TN1442" s="52"/>
      <c r="TO1442" s="52"/>
      <c r="TP1442" s="52"/>
      <c r="TQ1442" s="52"/>
      <c r="TR1442" s="52"/>
      <c r="TS1442" s="52"/>
      <c r="TT1442" s="52"/>
      <c r="TU1442" s="52"/>
      <c r="TV1442" s="52"/>
      <c r="TW1442" s="52"/>
      <c r="TX1442" s="52"/>
      <c r="TY1442" s="52"/>
      <c r="TZ1442" s="52"/>
      <c r="UA1442" s="52"/>
      <c r="UB1442" s="52"/>
      <c r="UC1442" s="52"/>
      <c r="UD1442" s="52"/>
      <c r="UE1442" s="52"/>
      <c r="UF1442" s="52"/>
      <c r="UG1442" s="52"/>
      <c r="UH1442" s="52"/>
      <c r="UI1442" s="52"/>
      <c r="UJ1442" s="52"/>
      <c r="UK1442" s="52"/>
      <c r="UL1442" s="52"/>
      <c r="UM1442" s="52"/>
      <c r="UN1442" s="52"/>
      <c r="UO1442" s="52"/>
      <c r="UP1442" s="52"/>
      <c r="UQ1442" s="52"/>
      <c r="UR1442" s="52"/>
      <c r="US1442" s="52"/>
      <c r="UT1442" s="52"/>
      <c r="UU1442" s="52"/>
      <c r="UV1442" s="52"/>
      <c r="UW1442" s="52"/>
      <c r="UX1442" s="52"/>
      <c r="UY1442" s="52"/>
      <c r="UZ1442" s="52"/>
      <c r="VA1442" s="52"/>
      <c r="VB1442" s="52"/>
      <c r="VC1442" s="52"/>
      <c r="VE1442" s="53"/>
      <c r="VF1442" s="1"/>
      <c r="VT1442" s="1"/>
    </row>
    <row r="1443" spans="308:592" x14ac:dyDescent="0.3">
      <c r="KV1443" s="1"/>
      <c r="KW1443" s="34"/>
      <c r="KY1443" s="35"/>
      <c r="LA1443" s="36"/>
      <c r="LC1443" s="37"/>
      <c r="LQ1443" s="1"/>
      <c r="LR1443" s="2"/>
      <c r="LT1443" s="7"/>
      <c r="MC1443" s="2"/>
      <c r="ME1443" s="7"/>
      <c r="MN1443" s="2"/>
      <c r="MP1443" s="7"/>
      <c r="MW1443" s="34"/>
      <c r="MY1443" s="35"/>
      <c r="NB1443" s="2"/>
      <c r="ND1443" s="7"/>
      <c r="NM1443" s="2"/>
      <c r="NO1443" s="7"/>
      <c r="NX1443" s="2"/>
      <c r="NZ1443" s="7"/>
      <c r="OG1443" s="36"/>
      <c r="OI1443" s="37"/>
      <c r="PQ1443" s="52"/>
      <c r="PS1443" s="53"/>
      <c r="PW1443" s="1"/>
      <c r="RD1443" s="2"/>
      <c r="RF1443" s="7"/>
      <c r="RO1443" s="2"/>
      <c r="RQ1443" s="7"/>
      <c r="RZ1443" s="2"/>
      <c r="SB1443" s="7"/>
      <c r="SI1443" s="34"/>
      <c r="SK1443" s="35"/>
      <c r="SN1443" s="2"/>
      <c r="SP1443" s="7"/>
      <c r="SY1443" s="2"/>
      <c r="TA1443" s="7"/>
      <c r="TJ1443" s="2"/>
      <c r="TL1443" s="7"/>
      <c r="TS1443" s="36"/>
      <c r="TU1443" s="37"/>
      <c r="VC1443" s="52"/>
      <c r="VE1443" s="53"/>
      <c r="VF1443" s="1"/>
      <c r="VT1443" s="1"/>
    </row>
    <row r="1444" spans="308:592" x14ac:dyDescent="0.3">
      <c r="KV1444" s="1"/>
      <c r="KW1444" s="34"/>
      <c r="KY1444" s="35"/>
      <c r="LA1444" s="36"/>
      <c r="LC1444" s="37"/>
      <c r="LQ1444" s="1"/>
      <c r="LR1444" s="2"/>
      <c r="LT1444" s="7"/>
      <c r="MC1444" s="2"/>
      <c r="ME1444" s="7"/>
      <c r="MN1444" s="2"/>
      <c r="MP1444" s="7"/>
      <c r="MW1444" s="34"/>
      <c r="MY1444" s="35"/>
      <c r="NB1444" s="2"/>
      <c r="ND1444" s="7"/>
      <c r="NM1444" s="2"/>
      <c r="NO1444" s="7"/>
      <c r="NX1444" s="2"/>
      <c r="NZ1444" s="7"/>
      <c r="OG1444" s="36"/>
      <c r="OI1444" s="37"/>
      <c r="PQ1444" s="52"/>
      <c r="PS1444" s="53"/>
      <c r="RD1444" s="2"/>
      <c r="RF1444" s="7"/>
      <c r="RO1444" s="2"/>
      <c r="RQ1444" s="7"/>
      <c r="RZ1444" s="2"/>
      <c r="SB1444" s="7"/>
      <c r="SI1444" s="34"/>
      <c r="SK1444" s="35"/>
      <c r="SN1444" s="2"/>
      <c r="SP1444" s="7"/>
      <c r="SY1444" s="2"/>
      <c r="TA1444" s="7"/>
      <c r="TJ1444" s="2"/>
      <c r="TL1444" s="7"/>
      <c r="TS1444" s="36"/>
      <c r="TU1444" s="37"/>
      <c r="VC1444" s="52"/>
      <c r="VE1444" s="53"/>
      <c r="VF1444" s="1"/>
      <c r="VT1444" s="1"/>
    </row>
    <row r="1445" spans="308:592" x14ac:dyDescent="0.3">
      <c r="KV1445" s="1"/>
      <c r="KW1445" s="34"/>
      <c r="KY1445" s="35"/>
      <c r="LA1445" s="36"/>
      <c r="LC1445" s="37"/>
      <c r="LQ1445" s="1"/>
      <c r="LR1445" s="2"/>
      <c r="LT1445" s="7"/>
      <c r="MC1445" s="2"/>
      <c r="ME1445" s="7"/>
      <c r="MN1445" s="2"/>
      <c r="MP1445" s="7"/>
      <c r="MW1445" s="34"/>
      <c r="MY1445" s="35"/>
      <c r="NB1445" s="2"/>
      <c r="ND1445" s="7"/>
      <c r="NM1445" s="2"/>
      <c r="NO1445" s="7"/>
      <c r="NX1445" s="2"/>
      <c r="NZ1445" s="7"/>
      <c r="OG1445" s="36"/>
      <c r="OI1445" s="37"/>
      <c r="PQ1445" s="52"/>
      <c r="PS1445" s="53"/>
      <c r="PW1445" s="1"/>
      <c r="RD1445" s="2"/>
      <c r="RF1445" s="7"/>
      <c r="RO1445" s="2"/>
      <c r="RQ1445" s="7"/>
      <c r="RZ1445" s="2"/>
      <c r="SB1445" s="7"/>
      <c r="SI1445" s="34"/>
      <c r="SK1445" s="35"/>
      <c r="SN1445" s="2"/>
      <c r="SP1445" s="7"/>
      <c r="SY1445" s="2"/>
      <c r="TA1445" s="7"/>
      <c r="TJ1445" s="2"/>
      <c r="TL1445" s="7"/>
      <c r="TS1445" s="36"/>
      <c r="TU1445" s="37"/>
      <c r="VC1445" s="52"/>
      <c r="VE1445" s="53"/>
      <c r="VF1445" s="1"/>
      <c r="VT1445" s="1"/>
    </row>
    <row r="1446" spans="308:592" x14ac:dyDescent="0.3">
      <c r="KV1446" s="1"/>
      <c r="KW1446" s="34"/>
      <c r="KY1446" s="35"/>
      <c r="LA1446" s="36"/>
      <c r="LC1446" s="37"/>
      <c r="LQ1446" s="1"/>
      <c r="LR1446" s="2"/>
      <c r="LT1446" s="7"/>
      <c r="MC1446" s="2"/>
      <c r="ME1446" s="7"/>
      <c r="MN1446" s="2"/>
      <c r="MP1446" s="7"/>
      <c r="MW1446" s="34"/>
      <c r="MY1446" s="35"/>
      <c r="NB1446" s="2"/>
      <c r="ND1446" s="7"/>
      <c r="NM1446" s="2"/>
      <c r="NO1446" s="7"/>
      <c r="NX1446" s="2"/>
      <c r="NZ1446" s="7"/>
      <c r="OG1446" s="36"/>
      <c r="OI1446" s="37"/>
      <c r="PQ1446" s="52"/>
      <c r="PS1446" s="53"/>
      <c r="RD1446" s="2"/>
      <c r="RF1446" s="7"/>
      <c r="RO1446" s="2"/>
      <c r="RQ1446" s="7"/>
      <c r="RZ1446" s="2"/>
      <c r="SB1446" s="7"/>
      <c r="SI1446" s="34"/>
      <c r="SK1446" s="35"/>
      <c r="SN1446" s="2"/>
      <c r="SP1446" s="7"/>
      <c r="SY1446" s="2"/>
      <c r="TA1446" s="7"/>
      <c r="TJ1446" s="2"/>
      <c r="TL1446" s="7"/>
      <c r="TS1446" s="36"/>
      <c r="TU1446" s="37"/>
      <c r="VC1446" s="52"/>
      <c r="VE1446" s="53"/>
      <c r="VF1446" s="1"/>
      <c r="VT1446" s="1"/>
    </row>
    <row r="1447" spans="308:592" x14ac:dyDescent="0.3">
      <c r="KV1447" s="1"/>
      <c r="KW1447" s="34"/>
      <c r="KY1447" s="35"/>
      <c r="LA1447" s="36"/>
      <c r="LC1447" s="37"/>
      <c r="LQ1447" s="1"/>
      <c r="LR1447" s="2"/>
      <c r="LT1447" s="7"/>
      <c r="MC1447" s="2"/>
      <c r="ME1447" s="7"/>
      <c r="MN1447" s="2"/>
      <c r="MP1447" s="7"/>
      <c r="MW1447" s="34"/>
      <c r="MY1447" s="35"/>
      <c r="NB1447" s="2"/>
      <c r="ND1447" s="7"/>
      <c r="NM1447" s="2"/>
      <c r="NO1447" s="7"/>
      <c r="NX1447" s="2"/>
      <c r="NZ1447" s="7"/>
      <c r="OG1447" s="36"/>
      <c r="OI1447" s="37"/>
      <c r="PQ1447" s="52"/>
      <c r="PS1447" s="53"/>
      <c r="PW1447" s="1"/>
      <c r="RD1447" s="2"/>
      <c r="RF1447" s="7"/>
      <c r="RO1447" s="2"/>
      <c r="RQ1447" s="7"/>
      <c r="RZ1447" s="2"/>
      <c r="SB1447" s="7"/>
      <c r="SI1447" s="34"/>
      <c r="SK1447" s="35"/>
      <c r="SN1447" s="2"/>
      <c r="SP1447" s="7"/>
      <c r="SY1447" s="2"/>
      <c r="TA1447" s="7"/>
      <c r="TJ1447" s="2"/>
      <c r="TL1447" s="7"/>
      <c r="TS1447" s="36"/>
      <c r="TU1447" s="37"/>
      <c r="VC1447" s="52"/>
      <c r="VE1447" s="53"/>
      <c r="VF1447" s="1"/>
      <c r="VT1447" s="1"/>
    </row>
    <row r="1448" spans="308:592" x14ac:dyDescent="0.3">
      <c r="KV1448" s="1"/>
      <c r="KW1448" s="34"/>
      <c r="KY1448" s="35"/>
      <c r="LA1448" s="36"/>
      <c r="LC1448" s="37"/>
      <c r="LQ1448" s="1"/>
      <c r="LR1448" s="2"/>
      <c r="LT1448" s="7"/>
      <c r="MC1448" s="2"/>
      <c r="ME1448" s="7"/>
      <c r="MN1448" s="2"/>
      <c r="MP1448" s="7"/>
      <c r="MW1448" s="34"/>
      <c r="MY1448" s="35"/>
      <c r="NB1448" s="2"/>
      <c r="ND1448" s="7"/>
      <c r="NM1448" s="2"/>
      <c r="NO1448" s="7"/>
      <c r="NX1448" s="2"/>
      <c r="NZ1448" s="7"/>
      <c r="OG1448" s="36"/>
      <c r="OI1448" s="37"/>
      <c r="PQ1448" s="52"/>
      <c r="PS1448" s="53"/>
      <c r="RD1448" s="2"/>
      <c r="RF1448" s="7"/>
      <c r="RO1448" s="2"/>
      <c r="RQ1448" s="7"/>
      <c r="RZ1448" s="2"/>
      <c r="SB1448" s="7"/>
      <c r="SI1448" s="34"/>
      <c r="SK1448" s="35"/>
      <c r="SN1448" s="2"/>
      <c r="SP1448" s="7"/>
      <c r="SY1448" s="2"/>
      <c r="TA1448" s="7"/>
      <c r="TJ1448" s="2"/>
      <c r="TL1448" s="7"/>
      <c r="TS1448" s="36"/>
      <c r="TU1448" s="37"/>
      <c r="VC1448" s="52"/>
      <c r="VE1448" s="53"/>
      <c r="VF1448" s="1"/>
      <c r="VT1448" s="1"/>
    </row>
    <row r="1449" spans="308:592" x14ac:dyDescent="0.3">
      <c r="KV1449" s="1"/>
      <c r="KW1449" s="34"/>
      <c r="KY1449" s="35"/>
      <c r="LA1449" s="36"/>
      <c r="LC1449" s="37"/>
      <c r="LQ1449" s="1"/>
      <c r="LR1449" s="2"/>
      <c r="LT1449" s="7"/>
      <c r="MC1449" s="2"/>
      <c r="ME1449" s="7"/>
      <c r="MN1449" s="2"/>
      <c r="MP1449" s="7"/>
      <c r="MW1449" s="34"/>
      <c r="MY1449" s="35"/>
      <c r="NB1449" s="2"/>
      <c r="ND1449" s="7"/>
      <c r="NM1449" s="2"/>
      <c r="NO1449" s="7"/>
      <c r="NX1449" s="2"/>
      <c r="NZ1449" s="7"/>
      <c r="OG1449" s="36"/>
      <c r="OI1449" s="37"/>
      <c r="PQ1449" s="52"/>
      <c r="PS1449" s="53"/>
      <c r="PW1449" s="1"/>
      <c r="RD1449" s="2"/>
      <c r="RF1449" s="7"/>
      <c r="RO1449" s="2"/>
      <c r="RQ1449" s="7"/>
      <c r="RZ1449" s="2"/>
      <c r="SB1449" s="7"/>
      <c r="SI1449" s="34"/>
      <c r="SK1449" s="35"/>
      <c r="SN1449" s="2"/>
      <c r="SP1449" s="7"/>
      <c r="SY1449" s="2"/>
      <c r="TA1449" s="7"/>
      <c r="TJ1449" s="2"/>
      <c r="TL1449" s="7"/>
      <c r="TS1449" s="36"/>
      <c r="TU1449" s="37"/>
      <c r="VC1449" s="52"/>
      <c r="VE1449" s="53"/>
      <c r="VF1449" s="1"/>
      <c r="VT1449" s="1"/>
    </row>
    <row r="1450" spans="308:592" x14ac:dyDescent="0.3">
      <c r="KV1450" s="1"/>
      <c r="KW1450" s="34"/>
      <c r="KY1450" s="35"/>
      <c r="LA1450" s="36"/>
      <c r="LC1450" s="37"/>
      <c r="LQ1450" s="1"/>
      <c r="LR1450" s="2"/>
      <c r="LT1450" s="7"/>
      <c r="MC1450" s="2"/>
      <c r="ME1450" s="7"/>
      <c r="MN1450" s="2"/>
      <c r="MP1450" s="7"/>
      <c r="MW1450" s="34"/>
      <c r="MY1450" s="35"/>
      <c r="NB1450" s="2"/>
      <c r="ND1450" s="7"/>
      <c r="NM1450" s="2"/>
      <c r="NO1450" s="7"/>
      <c r="NX1450" s="2"/>
      <c r="NZ1450" s="7"/>
      <c r="OG1450" s="36"/>
      <c r="OI1450" s="37"/>
      <c r="PQ1450" s="52"/>
      <c r="PS1450" s="53"/>
      <c r="RD1450" s="2"/>
      <c r="RF1450" s="7"/>
      <c r="RO1450" s="2"/>
      <c r="RQ1450" s="7"/>
      <c r="RZ1450" s="2"/>
      <c r="SB1450" s="7"/>
      <c r="SI1450" s="34"/>
      <c r="SK1450" s="35"/>
      <c r="SN1450" s="2"/>
      <c r="SP1450" s="7"/>
      <c r="SY1450" s="2"/>
      <c r="TA1450" s="7"/>
      <c r="TJ1450" s="2"/>
      <c r="TL1450" s="7"/>
      <c r="TS1450" s="36"/>
      <c r="TU1450" s="37"/>
      <c r="VC1450" s="52"/>
      <c r="VE1450" s="53"/>
      <c r="VF1450" s="1"/>
      <c r="VT1450" s="1"/>
    </row>
    <row r="1451" spans="308:592" x14ac:dyDescent="0.3">
      <c r="KV1451" s="1"/>
      <c r="KW1451" s="34"/>
      <c r="KY1451" s="35"/>
      <c r="LA1451" s="36"/>
      <c r="LC1451" s="37"/>
      <c r="LQ1451" s="1"/>
      <c r="LR1451" s="2"/>
      <c r="LT1451" s="7"/>
      <c r="MC1451" s="2"/>
      <c r="ME1451" s="7"/>
      <c r="MN1451" s="2"/>
      <c r="MP1451" s="7"/>
      <c r="MW1451" s="34"/>
      <c r="MY1451" s="35"/>
      <c r="NB1451" s="2"/>
      <c r="ND1451" s="7"/>
      <c r="NM1451" s="2"/>
      <c r="NO1451" s="7"/>
      <c r="NX1451" s="2"/>
      <c r="NZ1451" s="7"/>
      <c r="OG1451" s="36"/>
      <c r="OI1451" s="37"/>
      <c r="PQ1451" s="52"/>
      <c r="PS1451" s="53"/>
      <c r="PW1451" s="1"/>
      <c r="RD1451" s="2"/>
      <c r="RF1451" s="7"/>
      <c r="RO1451" s="2"/>
      <c r="RQ1451" s="7"/>
      <c r="RZ1451" s="2"/>
      <c r="SB1451" s="7"/>
      <c r="SI1451" s="34"/>
      <c r="SK1451" s="35"/>
      <c r="SN1451" s="2"/>
      <c r="SP1451" s="7"/>
      <c r="SY1451" s="2"/>
      <c r="TA1451" s="7"/>
      <c r="TJ1451" s="2"/>
      <c r="TL1451" s="7"/>
      <c r="TS1451" s="36"/>
      <c r="TU1451" s="37"/>
      <c r="VC1451" s="52"/>
      <c r="VE1451" s="53"/>
      <c r="VF1451" s="1"/>
      <c r="VT1451" s="1"/>
    </row>
    <row r="1452" spans="308:592" x14ac:dyDescent="0.3">
      <c r="KV1452" s="1"/>
      <c r="KW1452" s="34"/>
      <c r="KY1452" s="35"/>
      <c r="LA1452" s="36"/>
      <c r="LC1452" s="37"/>
      <c r="LQ1452" s="1"/>
      <c r="LR1452" s="2"/>
      <c r="LT1452" s="7"/>
      <c r="MC1452" s="2"/>
      <c r="ME1452" s="7"/>
      <c r="MN1452" s="2"/>
      <c r="MP1452" s="7"/>
      <c r="MW1452" s="34"/>
      <c r="MY1452" s="35"/>
      <c r="NB1452" s="2"/>
      <c r="ND1452" s="7"/>
      <c r="NM1452" s="2"/>
      <c r="NO1452" s="7"/>
      <c r="NX1452" s="2"/>
      <c r="NZ1452" s="7"/>
      <c r="OG1452" s="36"/>
      <c r="OI1452" s="37"/>
      <c r="PQ1452" s="52"/>
      <c r="PS1452" s="53"/>
      <c r="RD1452" s="2"/>
      <c r="RF1452" s="7"/>
      <c r="RO1452" s="2"/>
      <c r="RQ1452" s="7"/>
      <c r="RZ1452" s="2"/>
      <c r="SB1452" s="7"/>
      <c r="SI1452" s="34"/>
      <c r="SK1452" s="35"/>
      <c r="SN1452" s="2"/>
      <c r="SP1452" s="7"/>
      <c r="SY1452" s="2"/>
      <c r="TA1452" s="7"/>
      <c r="TJ1452" s="2"/>
      <c r="TL1452" s="7"/>
      <c r="TS1452" s="36"/>
      <c r="TU1452" s="37"/>
      <c r="VC1452" s="52"/>
      <c r="VE1452" s="53"/>
      <c r="VF1452" s="1"/>
      <c r="VT1452" s="1"/>
    </row>
    <row r="1453" spans="308:592" x14ac:dyDescent="0.3">
      <c r="KV1453" s="1"/>
      <c r="KW1453" s="34"/>
      <c r="KY1453" s="35"/>
      <c r="LA1453" s="36"/>
      <c r="LC1453" s="37"/>
      <c r="LQ1453" s="1"/>
      <c r="LR1453" s="2"/>
      <c r="LT1453" s="7"/>
      <c r="MC1453" s="2"/>
      <c r="ME1453" s="7"/>
      <c r="MN1453" s="2"/>
      <c r="MP1453" s="7"/>
      <c r="MW1453" s="34"/>
      <c r="MY1453" s="35"/>
      <c r="NB1453" s="2"/>
      <c r="ND1453" s="7"/>
      <c r="NM1453" s="2"/>
      <c r="NO1453" s="7"/>
      <c r="NX1453" s="2"/>
      <c r="NZ1453" s="7"/>
      <c r="OG1453" s="36"/>
      <c r="OI1453" s="37"/>
      <c r="PQ1453" s="52"/>
      <c r="PS1453" s="53"/>
      <c r="PW1453" s="1"/>
      <c r="RD1453" s="2"/>
      <c r="RF1453" s="7"/>
      <c r="RO1453" s="2"/>
      <c r="RQ1453" s="7"/>
      <c r="RZ1453" s="2"/>
      <c r="SB1453" s="7"/>
      <c r="SI1453" s="34"/>
      <c r="SK1453" s="35"/>
      <c r="SN1453" s="2"/>
      <c r="SP1453" s="7"/>
      <c r="SY1453" s="2"/>
      <c r="TA1453" s="7"/>
      <c r="TJ1453" s="2"/>
      <c r="TL1453" s="7"/>
      <c r="TS1453" s="36"/>
      <c r="TU1453" s="37"/>
      <c r="VC1453" s="52"/>
      <c r="VE1453" s="53"/>
      <c r="VF1453" s="1"/>
      <c r="VT1453" s="1"/>
    </row>
    <row r="1454" spans="308:592" x14ac:dyDescent="0.3">
      <c r="KV1454" s="1"/>
      <c r="KW1454" s="34"/>
      <c r="KY1454" s="35"/>
      <c r="LA1454" s="36"/>
      <c r="LC1454" s="37"/>
      <c r="LQ1454" s="1"/>
      <c r="LR1454" s="2"/>
      <c r="LT1454" s="7"/>
      <c r="MC1454" s="2"/>
      <c r="ME1454" s="7"/>
      <c r="MN1454" s="2"/>
      <c r="MP1454" s="7"/>
      <c r="MW1454" s="34"/>
      <c r="MY1454" s="35"/>
      <c r="NB1454" s="2"/>
      <c r="ND1454" s="7"/>
      <c r="NM1454" s="2"/>
      <c r="NO1454" s="7"/>
      <c r="NX1454" s="2"/>
      <c r="NZ1454" s="7"/>
      <c r="OG1454" s="36"/>
      <c r="OI1454" s="37"/>
      <c r="PQ1454" s="52"/>
      <c r="PS1454" s="53"/>
      <c r="RD1454" s="2"/>
      <c r="RF1454" s="7"/>
      <c r="RO1454" s="2"/>
      <c r="RQ1454" s="7"/>
      <c r="RZ1454" s="2"/>
      <c r="SB1454" s="7"/>
      <c r="SI1454" s="34"/>
      <c r="SK1454" s="35"/>
      <c r="SN1454" s="2"/>
      <c r="SP1454" s="7"/>
      <c r="SY1454" s="2"/>
      <c r="TA1454" s="7"/>
      <c r="TJ1454" s="2"/>
      <c r="TL1454" s="7"/>
      <c r="TS1454" s="36"/>
      <c r="TU1454" s="37"/>
      <c r="VC1454" s="52"/>
      <c r="VE1454" s="53"/>
      <c r="VF1454" s="1"/>
      <c r="VT1454" s="1"/>
    </row>
    <row r="1455" spans="308:592" x14ac:dyDescent="0.3">
      <c r="KV1455" s="1"/>
      <c r="KW1455" s="34"/>
      <c r="KY1455" s="35"/>
      <c r="LA1455" s="36"/>
      <c r="LC1455" s="37"/>
      <c r="LQ1455" s="1"/>
      <c r="LR1455" s="2"/>
      <c r="LT1455" s="7"/>
      <c r="MC1455" s="2"/>
      <c r="ME1455" s="7"/>
      <c r="MN1455" s="2"/>
      <c r="MP1455" s="7"/>
      <c r="MW1455" s="34"/>
      <c r="MY1455" s="35"/>
      <c r="NB1455" s="2"/>
      <c r="ND1455" s="7"/>
      <c r="NM1455" s="2"/>
      <c r="NO1455" s="7"/>
      <c r="NX1455" s="2"/>
      <c r="NZ1455" s="7"/>
      <c r="OG1455" s="36"/>
      <c r="OI1455" s="37"/>
      <c r="PQ1455" s="52"/>
      <c r="PS1455" s="53"/>
      <c r="PW1455" s="1"/>
      <c r="RD1455" s="2"/>
      <c r="RF1455" s="7"/>
      <c r="RO1455" s="2"/>
      <c r="RQ1455" s="7"/>
      <c r="RZ1455" s="2"/>
      <c r="SB1455" s="7"/>
      <c r="SI1455" s="34"/>
      <c r="SK1455" s="35"/>
      <c r="SN1455" s="2"/>
      <c r="SP1455" s="7"/>
      <c r="SY1455" s="2"/>
      <c r="TA1455" s="7"/>
      <c r="TJ1455" s="2"/>
      <c r="TL1455" s="7"/>
      <c r="TS1455" s="36"/>
      <c r="TU1455" s="37"/>
      <c r="VC1455" s="52"/>
      <c r="VE1455" s="53"/>
      <c r="VF1455" s="1"/>
      <c r="VT1455" s="1"/>
    </row>
    <row r="1456" spans="308:592" x14ac:dyDescent="0.3">
      <c r="KV1456" s="1"/>
      <c r="KW1456" s="34"/>
      <c r="KY1456" s="35"/>
      <c r="LA1456" s="36"/>
      <c r="LC1456" s="37"/>
      <c r="LQ1456" s="1"/>
      <c r="LR1456" s="2"/>
      <c r="LT1456" s="7"/>
      <c r="LU1456" s="7"/>
      <c r="LV1456" s="7"/>
      <c r="LW1456" s="7"/>
      <c r="MC1456" s="2"/>
      <c r="ME1456" s="7"/>
      <c r="MF1456" s="7"/>
      <c r="MG1456" s="7"/>
      <c r="MN1456" s="2"/>
      <c r="MP1456" s="7"/>
      <c r="MQ1456" s="7"/>
      <c r="MW1456" s="34"/>
      <c r="MY1456" s="35"/>
      <c r="NB1456" s="2"/>
      <c r="ND1456" s="7"/>
      <c r="NE1456" s="7"/>
      <c r="NF1456" s="7"/>
      <c r="NG1456" s="7"/>
      <c r="NM1456" s="2"/>
      <c r="NO1456" s="7"/>
      <c r="NP1456" s="7"/>
      <c r="NQ1456" s="7"/>
      <c r="NX1456" s="2"/>
      <c r="NZ1456" s="7"/>
      <c r="OA1456" s="7"/>
      <c r="OG1456" s="36"/>
      <c r="OI1456" s="37"/>
      <c r="PQ1456" s="52"/>
      <c r="PS1456" s="53"/>
      <c r="RD1456" s="2"/>
      <c r="RF1456" s="7"/>
      <c r="RG1456" s="7"/>
      <c r="RH1456" s="7"/>
      <c r="RI1456" s="7"/>
      <c r="RO1456" s="2"/>
      <c r="RQ1456" s="7"/>
      <c r="RR1456" s="7"/>
      <c r="RS1456" s="7"/>
      <c r="RZ1456" s="2"/>
      <c r="SB1456" s="7"/>
      <c r="SC1456" s="7"/>
      <c r="SI1456" s="34"/>
      <c r="SK1456" s="35"/>
      <c r="SN1456" s="2"/>
      <c r="SP1456" s="7"/>
      <c r="SQ1456" s="7"/>
      <c r="SR1456" s="7"/>
      <c r="SS1456" s="7"/>
      <c r="SY1456" s="2"/>
      <c r="TA1456" s="7"/>
      <c r="TB1456" s="7"/>
      <c r="TC1456" s="7"/>
      <c r="TJ1456" s="2"/>
      <c r="TL1456" s="7"/>
      <c r="TM1456" s="7"/>
      <c r="TS1456" s="36"/>
      <c r="TU1456" s="37"/>
      <c r="VC1456" s="52"/>
      <c r="VE1456" s="53"/>
      <c r="VF1456" s="1"/>
      <c r="VT1456" s="1"/>
    </row>
    <row r="1457" spans="308:592" x14ac:dyDescent="0.3">
      <c r="KV1457" s="1"/>
      <c r="KW1457" s="34"/>
      <c r="KY1457" s="35"/>
      <c r="LA1457" s="36"/>
      <c r="LC1457" s="37"/>
      <c r="LQ1457" s="1"/>
      <c r="LR1457" s="2"/>
      <c r="LW1457" s="7"/>
      <c r="MC1457" s="2"/>
      <c r="MG1457" s="7"/>
      <c r="MN1457" s="2"/>
      <c r="MQ1457" s="7"/>
      <c r="MW1457" s="34"/>
      <c r="MY1457" s="35"/>
      <c r="NB1457" s="2"/>
      <c r="NG1457" s="7"/>
      <c r="NM1457" s="2"/>
      <c r="NQ1457" s="7"/>
      <c r="NX1457" s="2"/>
      <c r="OA1457" s="7"/>
      <c r="OG1457" s="36"/>
      <c r="OI1457" s="37"/>
      <c r="PQ1457" s="52"/>
      <c r="PS1457" s="53"/>
      <c r="PW1457" s="1"/>
      <c r="RD1457" s="2"/>
      <c r="RI1457" s="7"/>
      <c r="RO1457" s="2"/>
      <c r="RS1457" s="7"/>
      <c r="RZ1457" s="2"/>
      <c r="SC1457" s="7"/>
      <c r="SI1457" s="34"/>
      <c r="SK1457" s="35"/>
      <c r="SN1457" s="2"/>
      <c r="SS1457" s="7"/>
      <c r="SY1457" s="2"/>
      <c r="TC1457" s="7"/>
      <c r="TJ1457" s="2"/>
      <c r="TM1457" s="7"/>
      <c r="TS1457" s="36"/>
      <c r="TU1457" s="37"/>
      <c r="VC1457" s="52"/>
      <c r="VE1457" s="53"/>
      <c r="VF1457" s="1"/>
      <c r="VT1457" s="1"/>
    </row>
    <row r="1458" spans="308:592" x14ac:dyDescent="0.3">
      <c r="KV1458" s="1"/>
      <c r="KW1458" s="34"/>
      <c r="KY1458" s="35"/>
      <c r="LA1458" s="36"/>
      <c r="LC1458" s="37"/>
      <c r="LQ1458" s="1"/>
      <c r="LR1458" s="2"/>
      <c r="LS1458" s="2"/>
      <c r="LT1458" s="2"/>
      <c r="LU1458" s="2"/>
      <c r="LW1458" s="7"/>
      <c r="MC1458" s="2"/>
      <c r="MD1458" s="2"/>
      <c r="ME1458" s="2"/>
      <c r="MG1458" s="7"/>
      <c r="MN1458" s="2"/>
      <c r="MO1458" s="2"/>
      <c r="MQ1458" s="7"/>
      <c r="MW1458" s="34"/>
      <c r="MY1458" s="35"/>
      <c r="NB1458" s="2"/>
      <c r="NC1458" s="2"/>
      <c r="ND1458" s="2"/>
      <c r="NE1458" s="2"/>
      <c r="NG1458" s="7"/>
      <c r="NM1458" s="2"/>
      <c r="NN1458" s="2"/>
      <c r="NO1458" s="2"/>
      <c r="NQ1458" s="7"/>
      <c r="NX1458" s="2"/>
      <c r="NY1458" s="2"/>
      <c r="OA1458" s="7"/>
      <c r="OG1458" s="36"/>
      <c r="OI1458" s="37"/>
      <c r="PQ1458" s="52"/>
      <c r="PS1458" s="53"/>
      <c r="RD1458" s="2"/>
      <c r="RE1458" s="2"/>
      <c r="RF1458" s="2"/>
      <c r="RG1458" s="2"/>
      <c r="RI1458" s="7"/>
      <c r="RO1458" s="2"/>
      <c r="RP1458" s="2"/>
      <c r="RQ1458" s="2"/>
      <c r="RS1458" s="7"/>
      <c r="RZ1458" s="2"/>
      <c r="SA1458" s="2"/>
      <c r="SC1458" s="7"/>
      <c r="SI1458" s="34"/>
      <c r="SK1458" s="35"/>
      <c r="SN1458" s="2"/>
      <c r="SO1458" s="2"/>
      <c r="SP1458" s="2"/>
      <c r="SQ1458" s="2"/>
      <c r="SS1458" s="7"/>
      <c r="SY1458" s="2"/>
      <c r="SZ1458" s="2"/>
      <c r="TA1458" s="2"/>
      <c r="TC1458" s="7"/>
      <c r="TJ1458" s="2"/>
      <c r="TK1458" s="2"/>
      <c r="TM1458" s="7"/>
      <c r="TS1458" s="36"/>
      <c r="TU1458" s="37"/>
      <c r="VC1458" s="52"/>
      <c r="VE1458" s="53"/>
      <c r="VF1458" s="1"/>
      <c r="VT1458" s="1"/>
    </row>
    <row r="1459" spans="308:592" x14ac:dyDescent="0.3">
      <c r="KV1459" s="1"/>
      <c r="KW1459" s="34"/>
      <c r="KY1459" s="35"/>
      <c r="LA1459" s="36"/>
      <c r="LC1459" s="37"/>
      <c r="LQ1459" s="1"/>
      <c r="LR1459" s="1"/>
      <c r="LS1459" s="1"/>
      <c r="LT1459" s="1"/>
      <c r="LU1459" s="2"/>
      <c r="LV1459" s="1"/>
      <c r="LW1459" s="7"/>
      <c r="LX1459" s="1"/>
      <c r="LY1459" s="1"/>
      <c r="LZ1459" s="1"/>
      <c r="MA1459" s="1"/>
      <c r="MB1459" s="1"/>
      <c r="MC1459" s="1"/>
      <c r="MD1459" s="1"/>
      <c r="ME1459" s="2"/>
      <c r="MF1459" s="1"/>
      <c r="MG1459" s="7"/>
      <c r="MH1459" s="1"/>
      <c r="MI1459" s="1"/>
      <c r="MJ1459" s="1"/>
      <c r="MK1459" s="1"/>
      <c r="ML1459" s="1"/>
      <c r="MM1459" s="1"/>
      <c r="MN1459" s="1"/>
      <c r="MO1459" s="2"/>
      <c r="MP1459" s="1"/>
      <c r="MQ1459" s="7"/>
      <c r="MR1459" s="1"/>
      <c r="MS1459" s="1"/>
      <c r="MT1459" s="1"/>
      <c r="MU1459" s="1"/>
      <c r="MW1459" s="34"/>
      <c r="MY1459" s="35"/>
      <c r="NA1459" s="1"/>
      <c r="NB1459" s="1"/>
      <c r="NC1459" s="1"/>
      <c r="ND1459" s="1"/>
      <c r="NE1459" s="2"/>
      <c r="NF1459" s="1"/>
      <c r="NG1459" s="7"/>
      <c r="NH1459" s="1"/>
      <c r="NI1459" s="1"/>
      <c r="NJ1459" s="1"/>
      <c r="NK1459" s="1"/>
      <c r="NL1459" s="1"/>
      <c r="NM1459" s="1"/>
      <c r="NN1459" s="1"/>
      <c r="NO1459" s="2"/>
      <c r="NP1459" s="1"/>
      <c r="NQ1459" s="7"/>
      <c r="NR1459" s="1"/>
      <c r="NS1459" s="1"/>
      <c r="NT1459" s="1"/>
      <c r="NU1459" s="1"/>
      <c r="NV1459" s="1"/>
      <c r="NW1459" s="1"/>
      <c r="NX1459" s="1"/>
      <c r="NY1459" s="2"/>
      <c r="NZ1459" s="1"/>
      <c r="OA1459" s="7"/>
      <c r="OB1459" s="1"/>
      <c r="OC1459" s="1"/>
      <c r="OD1459" s="1"/>
      <c r="OE1459" s="1"/>
      <c r="OG1459" s="36"/>
      <c r="OI1459" s="37"/>
      <c r="PQ1459" s="52"/>
      <c r="PS1459" s="53"/>
      <c r="PW1459" s="1"/>
      <c r="RC1459" s="1"/>
      <c r="RD1459" s="1"/>
      <c r="RE1459" s="1"/>
      <c r="RF1459" s="1"/>
      <c r="RG1459" s="2"/>
      <c r="RH1459" s="1"/>
      <c r="RI1459" s="7"/>
      <c r="RJ1459" s="1"/>
      <c r="RK1459" s="1"/>
      <c r="RL1459" s="1"/>
      <c r="RM1459" s="1"/>
      <c r="RN1459" s="1"/>
      <c r="RO1459" s="1"/>
      <c r="RP1459" s="1"/>
      <c r="RQ1459" s="2"/>
      <c r="RR1459" s="1"/>
      <c r="RS1459" s="7"/>
      <c r="RT1459" s="1"/>
      <c r="RU1459" s="1"/>
      <c r="RV1459" s="1"/>
      <c r="RW1459" s="1"/>
      <c r="RX1459" s="1"/>
      <c r="RY1459" s="1"/>
      <c r="RZ1459" s="1"/>
      <c r="SA1459" s="2"/>
      <c r="SB1459" s="1"/>
      <c r="SC1459" s="7"/>
      <c r="SD1459" s="1"/>
      <c r="SE1459" s="1"/>
      <c r="SF1459" s="1"/>
      <c r="SG1459" s="1"/>
      <c r="SI1459" s="34"/>
      <c r="SK1459" s="35"/>
      <c r="SM1459" s="1"/>
      <c r="SN1459" s="1"/>
      <c r="SO1459" s="1"/>
      <c r="SP1459" s="1"/>
      <c r="SQ1459" s="2"/>
      <c r="SR1459" s="1"/>
      <c r="SS1459" s="7"/>
      <c r="ST1459" s="1"/>
      <c r="SU1459" s="1"/>
      <c r="SV1459" s="1"/>
      <c r="SW1459" s="1"/>
      <c r="SX1459" s="1"/>
      <c r="SY1459" s="1"/>
      <c r="SZ1459" s="1"/>
      <c r="TA1459" s="2"/>
      <c r="TB1459" s="1"/>
      <c r="TC1459" s="7"/>
      <c r="TD1459" s="1"/>
      <c r="TE1459" s="1"/>
      <c r="TF1459" s="1"/>
      <c r="TG1459" s="1"/>
      <c r="TH1459" s="1"/>
      <c r="TI1459" s="1"/>
      <c r="TJ1459" s="1"/>
      <c r="TK1459" s="2"/>
      <c r="TL1459" s="1"/>
      <c r="TM1459" s="7"/>
      <c r="TN1459" s="1"/>
      <c r="TO1459" s="1"/>
      <c r="TP1459" s="1"/>
      <c r="TQ1459" s="1"/>
      <c r="TS1459" s="36"/>
      <c r="TU1459" s="37"/>
      <c r="VC1459" s="52"/>
      <c r="VE1459" s="53"/>
      <c r="VF1459" s="1"/>
      <c r="VT1459" s="1"/>
    </row>
    <row r="1460" spans="308:592" ht="15" thickBot="1" x14ac:dyDescent="0.35">
      <c r="KV1460" s="1"/>
      <c r="KW1460" s="34"/>
      <c r="KY1460" s="35"/>
      <c r="LA1460" s="36"/>
      <c r="LC1460" s="37"/>
      <c r="LQ1460" s="1"/>
      <c r="LU1460" s="2" t="s">
        <v>111</v>
      </c>
      <c r="LW1460" s="7" t="s">
        <v>112</v>
      </c>
      <c r="MA1460" s="1"/>
      <c r="ME1460" s="2" t="s">
        <v>113</v>
      </c>
      <c r="MG1460" s="7" t="s">
        <v>114</v>
      </c>
      <c r="MK1460" s="1"/>
      <c r="MO1460" s="2" t="s">
        <v>115</v>
      </c>
      <c r="MQ1460" s="7" t="s">
        <v>116</v>
      </c>
      <c r="MU1460" s="1"/>
      <c r="MW1460" s="34"/>
      <c r="MY1460" s="35"/>
      <c r="NA1460" s="1"/>
      <c r="NE1460" s="2" t="s">
        <v>117</v>
      </c>
      <c r="NG1460" s="7" t="s">
        <v>118</v>
      </c>
      <c r="NK1460" s="1"/>
      <c r="NO1460" s="2" t="s">
        <v>119</v>
      </c>
      <c r="NQ1460" s="7" t="s">
        <v>120</v>
      </c>
      <c r="NU1460" s="1"/>
      <c r="NY1460" s="2" t="s">
        <v>121</v>
      </c>
      <c r="OA1460" s="7" t="s">
        <v>122</v>
      </c>
      <c r="OE1460" s="1"/>
      <c r="OG1460" s="36"/>
      <c r="OI1460" s="37"/>
      <c r="PQ1460" s="52"/>
      <c r="PS1460" s="53"/>
      <c r="RC1460" s="1"/>
      <c r="RG1460" s="2" t="s">
        <v>111</v>
      </c>
      <c r="RI1460" s="7" t="s">
        <v>112</v>
      </c>
      <c r="RM1460" s="1"/>
      <c r="RQ1460" s="2" t="s">
        <v>113</v>
      </c>
      <c r="RS1460" s="7" t="s">
        <v>114</v>
      </c>
      <c r="RW1460" s="1"/>
      <c r="SA1460" s="2" t="s">
        <v>115</v>
      </c>
      <c r="SC1460" s="7" t="s">
        <v>116</v>
      </c>
      <c r="SG1460" s="1"/>
      <c r="SI1460" s="34"/>
      <c r="SK1460" s="35"/>
      <c r="SM1460" s="1"/>
      <c r="SQ1460" s="2" t="s">
        <v>117</v>
      </c>
      <c r="SS1460" s="7" t="s">
        <v>118</v>
      </c>
      <c r="SW1460" s="1"/>
      <c r="TA1460" s="2" t="s">
        <v>119</v>
      </c>
      <c r="TC1460" s="7" t="s">
        <v>120</v>
      </c>
      <c r="TG1460" s="1"/>
      <c r="TK1460" s="2" t="s">
        <v>121</v>
      </c>
      <c r="TM1460" s="7" t="s">
        <v>122</v>
      </c>
      <c r="TQ1460" s="1"/>
      <c r="TS1460" s="36"/>
      <c r="TU1460" s="37"/>
      <c r="VC1460" s="52"/>
      <c r="VE1460" s="53"/>
      <c r="VF1460" s="1"/>
      <c r="VT1460" s="1"/>
    </row>
    <row r="1461" spans="308:592" ht="15" thickBot="1" x14ac:dyDescent="0.35">
      <c r="KV1461" s="1"/>
      <c r="KW1461" s="34"/>
      <c r="KY1461" s="35"/>
      <c r="LA1461" s="36"/>
      <c r="LC1461" s="37"/>
      <c r="LQ1461" s="1"/>
      <c r="LU1461" s="3">
        <f t="array" ref="LU1461">EXP(LU1470)/(EXP(LU1470)+EXP(ME1470)+EXP(MO1470))</f>
        <v>0.33385736830249085</v>
      </c>
      <c r="LW1461" s="41">
        <f t="array" ref="LW1461">LT1416</f>
        <v>9.8926550152935916E-2</v>
      </c>
      <c r="MA1461" s="1"/>
      <c r="ME1461" s="3">
        <f t="array" ref="ME1461">EXP(ME1470)/(EXP(LU1470)+EXP(ME1470)+EXP(MO1470))</f>
        <v>0.33240285323632074</v>
      </c>
      <c r="MG1461" s="41">
        <f t="array" ref="MG1461">ME1416</f>
        <v>9.5446379868883408E-2</v>
      </c>
      <c r="MK1461" s="1"/>
      <c r="MO1461" s="3">
        <f t="array" ref="MO1461">EXP(MO1470)/(EXP(LU1470)+EXP(ME1470)+EXP(MO1470))</f>
        <v>0.33373977846118852</v>
      </c>
      <c r="MQ1461" s="41">
        <f t="array" ref="MQ1461">MP1416</f>
        <v>9.8623424488214734E-2</v>
      </c>
      <c r="MU1461" s="1"/>
      <c r="MW1461" s="34"/>
      <c r="MY1461" s="35"/>
      <c r="NA1461" s="1"/>
      <c r="NE1461" s="3">
        <f t="array" ref="NE1461">EXP(NE1470)/(EXP(NE1470)+EXP(NO1470)+EXP(NY1470))</f>
        <v>0.33379035267416313</v>
      </c>
      <c r="NG1461" s="41">
        <f>ND1416</f>
        <v>-2.5589870343908069E-2</v>
      </c>
      <c r="NK1461" s="1"/>
      <c r="NO1461" s="3">
        <f t="array" ref="NO1461">EXP(NO1470)/(EXP(NE1470)+EXP(NO1470)+EXP(NY1470))</f>
        <v>0.33251984003552676</v>
      </c>
      <c r="NQ1461" s="41">
        <f>NO1416</f>
        <v>-2.4690152128709564E-2</v>
      </c>
      <c r="NU1461" s="1"/>
      <c r="NY1461" s="3">
        <f t="array" ref="NY1461">EXP(NY1470)/(EXP(NE1470)+EXP(NO1470)+EXP(NY1470))</f>
        <v>0.33368980729031011</v>
      </c>
      <c r="OA1461" s="41">
        <f>NZ1416</f>
        <v>-2.5511430922998634E-2</v>
      </c>
      <c r="OE1461" s="1"/>
      <c r="OG1461" s="36"/>
      <c r="OI1461" s="37"/>
      <c r="PQ1461" s="52"/>
      <c r="PS1461" s="53"/>
      <c r="PW1461" s="1"/>
      <c r="RC1461" s="1"/>
      <c r="RG1461" s="3">
        <f t="array" ref="RG1461">EXP(RG1470)/(EXP(RG1470)+EXP(RQ1470)+EXP(SA1470))</f>
        <v>0.33161530195352112</v>
      </c>
      <c r="RI1461" s="41">
        <f t="array" ref="RI1461">RF1416</f>
        <v>-0.1056097497255714</v>
      </c>
      <c r="RM1461" s="1"/>
      <c r="RQ1461" s="3">
        <f t="array" ref="RQ1461">EXP(RQ1470)/(EXP(RG1470)+EXP(RQ1470)+EXP(SA1470))</f>
        <v>0.33633345245287372</v>
      </c>
      <c r="RS1461" s="41">
        <f t="array" ref="RS1461">RQ1416</f>
        <v>-0.11155824050242649</v>
      </c>
      <c r="RW1461" s="1"/>
      <c r="SA1461" s="3">
        <f t="array" ref="SA1461">EXP(SA1470)/(EXP(RG1470)+EXP(RQ1470)+EXP(SA1470))</f>
        <v>0.3320512455936051</v>
      </c>
      <c r="SC1461" s="41">
        <f t="array" ref="SC1461">SB1416</f>
        <v>-0.10618882789816134</v>
      </c>
      <c r="SG1461" s="1"/>
      <c r="SI1461" s="34"/>
      <c r="SK1461" s="35"/>
      <c r="SM1461" s="1"/>
      <c r="SQ1461" s="3">
        <f t="array" ref="SQ1461">EXP(SQ1470)/(EXP(SQ1470)+EXP(TA1470)+EXP(TK1470))</f>
        <v>0.33171918036474057</v>
      </c>
      <c r="SS1461" s="41">
        <f>SP1416</f>
        <v>2.7140494964921609E-2</v>
      </c>
      <c r="SW1461" s="1"/>
      <c r="TA1461" s="3">
        <f t="array" ref="TA1461">EXP(TA1470)/(EXP(SQ1470)+EXP(TA1470)+EXP(TK1470))</f>
        <v>0.33615143405522235</v>
      </c>
      <c r="TC1461" s="41">
        <f>TA1416</f>
        <v>2.8699973895707817E-2</v>
      </c>
      <c r="TG1461" s="1"/>
      <c r="TK1461" s="3">
        <f t="array" ref="TK1461">EXP(TK1470)/(EXP(SQ1470)+EXP(TA1470)+EXP(TK1470))</f>
        <v>0.33212938558003724</v>
      </c>
      <c r="TM1461" s="41">
        <f>TL1416</f>
        <v>2.7292267488382486E-2</v>
      </c>
      <c r="TQ1461" s="1"/>
      <c r="TS1461" s="36"/>
      <c r="TU1461" s="37"/>
      <c r="VC1461" s="52"/>
      <c r="VE1461" s="53"/>
      <c r="VF1461" s="1"/>
      <c r="VT1461" s="1"/>
    </row>
    <row r="1462" spans="308:592" x14ac:dyDescent="0.3">
      <c r="KV1462" s="1"/>
      <c r="KW1462" s="34"/>
      <c r="KY1462" s="35"/>
      <c r="LA1462" s="36"/>
      <c r="LC1462" s="37"/>
      <c r="LQ1462" s="1"/>
      <c r="LU1462" s="2"/>
      <c r="LW1462" s="7"/>
      <c r="MA1462" s="1"/>
      <c r="ME1462" s="2"/>
      <c r="MG1462" s="7"/>
      <c r="MK1462" s="1"/>
      <c r="MO1462" s="2"/>
      <c r="MQ1462" s="7"/>
      <c r="MU1462" s="1"/>
      <c r="MW1462" s="34"/>
      <c r="MY1462" s="35"/>
      <c r="NA1462" s="1"/>
      <c r="NE1462" s="2"/>
      <c r="NG1462" s="7"/>
      <c r="NK1462" s="1"/>
      <c r="NO1462" s="2"/>
      <c r="NQ1462" s="7"/>
      <c r="NU1462" s="1"/>
      <c r="NY1462" s="2"/>
      <c r="OA1462" s="7"/>
      <c r="OE1462" s="1"/>
      <c r="OG1462" s="36"/>
      <c r="OI1462" s="37"/>
      <c r="PQ1462" s="52"/>
      <c r="PS1462" s="53"/>
      <c r="RC1462" s="1"/>
      <c r="RG1462" s="2"/>
      <c r="RI1462" s="7"/>
      <c r="RM1462" s="1"/>
      <c r="RQ1462" s="2"/>
      <c r="RS1462" s="7"/>
      <c r="RW1462" s="1"/>
      <c r="SA1462" s="2"/>
      <c r="SC1462" s="7"/>
      <c r="SG1462" s="1"/>
      <c r="SI1462" s="34"/>
      <c r="SK1462" s="35"/>
      <c r="SM1462" s="1"/>
      <c r="SQ1462" s="2"/>
      <c r="SS1462" s="7"/>
      <c r="SW1462" s="1"/>
      <c r="TA1462" s="2"/>
      <c r="TC1462" s="7"/>
      <c r="TG1462" s="1"/>
      <c r="TK1462" s="2"/>
      <c r="TM1462" s="7"/>
      <c r="TQ1462" s="1"/>
      <c r="TS1462" s="36"/>
      <c r="TU1462" s="37"/>
      <c r="VC1462" s="52"/>
      <c r="VE1462" s="53"/>
      <c r="VF1462" s="1"/>
      <c r="VT1462" s="1"/>
    </row>
    <row r="1463" spans="308:592" ht="15" thickBot="1" x14ac:dyDescent="0.35">
      <c r="KV1463" s="1"/>
      <c r="KW1463" s="34"/>
      <c r="KY1463" s="35"/>
      <c r="LA1463" s="36"/>
      <c r="LC1463" s="37"/>
      <c r="LQ1463" s="1"/>
      <c r="LU1463" s="2"/>
      <c r="LW1463" s="7"/>
      <c r="LY1463" t="s">
        <v>123</v>
      </c>
      <c r="MA1463" s="1"/>
      <c r="ME1463" s="2"/>
      <c r="MG1463" s="7"/>
      <c r="MI1463" t="s">
        <v>123</v>
      </c>
      <c r="MK1463" s="1"/>
      <c r="MO1463" s="2"/>
      <c r="MQ1463" s="7"/>
      <c r="MS1463" t="s">
        <v>123</v>
      </c>
      <c r="MU1463" s="1"/>
      <c r="MW1463" s="34"/>
      <c r="MY1463" s="35"/>
      <c r="NA1463" s="1"/>
      <c r="NE1463" s="2"/>
      <c r="NG1463" s="7"/>
      <c r="NI1463" t="s">
        <v>123</v>
      </c>
      <c r="NK1463" s="1"/>
      <c r="NO1463" s="2"/>
      <c r="NQ1463" s="7"/>
      <c r="NS1463" t="s">
        <v>123</v>
      </c>
      <c r="NU1463" s="1"/>
      <c r="NY1463" s="2"/>
      <c r="OA1463" s="7"/>
      <c r="OC1463" t="s">
        <v>123</v>
      </c>
      <c r="OE1463" s="1"/>
      <c r="OG1463" s="36"/>
      <c r="OI1463" s="37"/>
      <c r="PQ1463" s="52"/>
      <c r="PS1463" s="53"/>
      <c r="PW1463" s="1"/>
      <c r="RC1463" s="1"/>
      <c r="RG1463" s="2"/>
      <c r="RI1463" s="7"/>
      <c r="RK1463" t="s">
        <v>123</v>
      </c>
      <c r="RM1463" s="1"/>
      <c r="RQ1463" s="2"/>
      <c r="RS1463" s="7"/>
      <c r="RU1463" t="s">
        <v>123</v>
      </c>
      <c r="RW1463" s="1"/>
      <c r="SA1463" s="2"/>
      <c r="SC1463" s="7"/>
      <c r="SE1463" t="s">
        <v>123</v>
      </c>
      <c r="SG1463" s="1"/>
      <c r="SI1463" s="34"/>
      <c r="SK1463" s="35"/>
      <c r="SM1463" s="1"/>
      <c r="SQ1463" s="2"/>
      <c r="SS1463" s="7"/>
      <c r="SU1463" t="s">
        <v>123</v>
      </c>
      <c r="SW1463" s="1"/>
      <c r="TA1463" s="2"/>
      <c r="TC1463" s="7"/>
      <c r="TE1463" t="s">
        <v>123</v>
      </c>
      <c r="TG1463" s="1"/>
      <c r="TK1463" s="2"/>
      <c r="TM1463" s="7"/>
      <c r="TO1463" t="s">
        <v>123</v>
      </c>
      <c r="TQ1463" s="1"/>
      <c r="TS1463" s="36"/>
      <c r="TU1463" s="37"/>
      <c r="VC1463" s="52"/>
      <c r="VE1463" s="53"/>
      <c r="VF1463" s="1"/>
      <c r="VT1463" s="1"/>
    </row>
    <row r="1464" spans="308:592" ht="15" thickBot="1" x14ac:dyDescent="0.35">
      <c r="KV1464" s="1"/>
      <c r="KW1464" s="34"/>
      <c r="KY1464" s="35"/>
      <c r="LA1464" s="36"/>
      <c r="LC1464" s="37"/>
      <c r="LQ1464" s="1"/>
      <c r="LU1464" s="2"/>
      <c r="LW1464" s="7"/>
      <c r="LY1464" s="43">
        <f>LU1461*(1-LU1461)</f>
        <v>0.22239662593262585</v>
      </c>
      <c r="MA1464" s="1"/>
      <c r="ME1464" s="2"/>
      <c r="MG1464" s="7"/>
      <c r="MI1464" s="43">
        <f>ME1461*(1-ME1461)</f>
        <v>0.22191119639667373</v>
      </c>
      <c r="MK1464" s="1"/>
      <c r="MO1464" s="2"/>
      <c r="MQ1464" s="7"/>
      <c r="MS1464" s="43">
        <f>MO1461*(1-MO1461)</f>
        <v>0.22235753873386532</v>
      </c>
      <c r="MU1464" s="1"/>
      <c r="MW1464" s="34"/>
      <c r="MY1464" s="35"/>
      <c r="NA1464" s="1"/>
      <c r="NE1464" s="2"/>
      <c r="NG1464" s="7"/>
      <c r="NI1464" s="43">
        <f>NE1461*(1-NE1461)</f>
        <v>0.22237435313582093</v>
      </c>
      <c r="NK1464" s="1"/>
      <c r="NO1464" s="2"/>
      <c r="NQ1464" s="7"/>
      <c r="NS1464" s="43">
        <f>NO1461*(1-NO1461)</f>
        <v>0.22195039601827446</v>
      </c>
      <c r="NU1464" s="1"/>
      <c r="NY1464" s="2"/>
      <c r="OA1464" s="7"/>
      <c r="OC1464" s="43">
        <f>NY1461*(1-NY1461)</f>
        <v>0.22234091980086584</v>
      </c>
      <c r="OE1464" s="1"/>
      <c r="OG1464" s="36"/>
      <c r="OI1464" s="37"/>
      <c r="PQ1464" s="52"/>
      <c r="PS1464" s="53"/>
      <c r="RC1464" s="1"/>
      <c r="RG1464" s="2"/>
      <c r="RI1464" s="7"/>
      <c r="RK1464" s="43">
        <f>RG1461*(1-RG1461)</f>
        <v>0.22164659346379614</v>
      </c>
      <c r="RM1464" s="1"/>
      <c r="RQ1464" s="2"/>
      <c r="RS1464" s="7"/>
      <c r="RU1464" s="43">
        <f>RQ1461*(1-RQ1461)</f>
        <v>0.22321326121400425</v>
      </c>
      <c r="RW1464" s="1"/>
      <c r="SA1464" s="2"/>
      <c r="SC1464" s="7"/>
      <c r="SE1464" s="43">
        <f>SA1461*(1-SA1461)</f>
        <v>0.22179321589334045</v>
      </c>
      <c r="SG1464" s="1"/>
      <c r="SI1464" s="34"/>
      <c r="SK1464" s="35"/>
      <c r="SM1464" s="1"/>
      <c r="SQ1464" s="2"/>
      <c r="SS1464" s="7"/>
      <c r="SU1464" s="43">
        <f>SQ1461*(1-SQ1461)</f>
        <v>0.22168156574288528</v>
      </c>
      <c r="SW1464" s="1"/>
      <c r="TA1464" s="2"/>
      <c r="TC1464" s="7"/>
      <c r="TE1464" s="43">
        <f>TA1461*(1-TA1461)</f>
        <v>0.22315364743783986</v>
      </c>
      <c r="TG1464" s="1"/>
      <c r="TK1464" s="2"/>
      <c r="TM1464" s="7"/>
      <c r="TO1464" s="43">
        <f>TK1461*(1-TK1461)</f>
        <v>0.22181945681426418</v>
      </c>
      <c r="TQ1464" s="1"/>
      <c r="TS1464" s="36"/>
      <c r="TU1464" s="37"/>
      <c r="VC1464" s="52"/>
      <c r="VE1464" s="53"/>
      <c r="VF1464" s="1"/>
      <c r="VT1464" s="1"/>
    </row>
    <row r="1465" spans="308:592" x14ac:dyDescent="0.3">
      <c r="KV1465" s="1"/>
      <c r="KW1465" s="34"/>
      <c r="KY1465" s="35"/>
      <c r="LA1465" s="36"/>
      <c r="LC1465" s="37"/>
      <c r="LQ1465" s="1"/>
      <c r="LU1465" s="2"/>
      <c r="LW1465" s="7"/>
      <c r="MA1465" s="1"/>
      <c r="ME1465" s="2"/>
      <c r="MG1465" s="7"/>
      <c r="MK1465" s="1"/>
      <c r="MO1465" s="2"/>
      <c r="MQ1465" s="7"/>
      <c r="MU1465" s="1"/>
      <c r="MW1465" s="34"/>
      <c r="MY1465" s="35"/>
      <c r="NA1465" s="1"/>
      <c r="NE1465" s="2"/>
      <c r="NG1465" s="7"/>
      <c r="NK1465" s="1"/>
      <c r="NO1465" s="2"/>
      <c r="NQ1465" s="7"/>
      <c r="NU1465" s="1"/>
      <c r="NY1465" s="2"/>
      <c r="OA1465" s="7"/>
      <c r="OE1465" s="1"/>
      <c r="OG1465" s="36"/>
      <c r="OI1465" s="37"/>
      <c r="PQ1465" s="52"/>
      <c r="PS1465" s="53"/>
      <c r="PW1465" s="1"/>
      <c r="RC1465" s="1"/>
      <c r="RG1465" s="2"/>
      <c r="RI1465" s="7"/>
      <c r="RM1465" s="1"/>
      <c r="RQ1465" s="2"/>
      <c r="RS1465" s="7"/>
      <c r="RW1465" s="1"/>
      <c r="SA1465" s="2"/>
      <c r="SC1465" s="7"/>
      <c r="SG1465" s="1"/>
      <c r="SI1465" s="34"/>
      <c r="SK1465" s="35"/>
      <c r="SM1465" s="1"/>
      <c r="SQ1465" s="2"/>
      <c r="SS1465" s="7"/>
      <c r="SW1465" s="1"/>
      <c r="TA1465" s="2"/>
      <c r="TC1465" s="7"/>
      <c r="TG1465" s="1"/>
      <c r="TK1465" s="2"/>
      <c r="TM1465" s="7"/>
      <c r="TQ1465" s="1"/>
      <c r="TS1465" s="36"/>
      <c r="TU1465" s="37"/>
      <c r="VC1465" s="52"/>
      <c r="VE1465" s="53"/>
      <c r="VF1465" s="1"/>
      <c r="VT1465" s="1"/>
    </row>
    <row r="1466" spans="308:592" x14ac:dyDescent="0.3">
      <c r="KV1466" s="1"/>
      <c r="KW1466" s="34"/>
      <c r="KY1466" s="35"/>
      <c r="LA1466" s="36"/>
      <c r="LC1466" s="37"/>
      <c r="LQ1466" s="1"/>
      <c r="LU1466" s="2"/>
      <c r="LW1466" s="7"/>
      <c r="MA1466" s="1"/>
      <c r="ME1466" s="2"/>
      <c r="MG1466" s="7"/>
      <c r="MK1466" s="1"/>
      <c r="MO1466" s="2"/>
      <c r="MQ1466" s="7"/>
      <c r="MU1466" s="1"/>
      <c r="MW1466" s="34"/>
      <c r="MY1466" s="35"/>
      <c r="NA1466" s="1"/>
      <c r="NE1466" s="2"/>
      <c r="NG1466" s="7"/>
      <c r="NK1466" s="1"/>
      <c r="NO1466" s="2"/>
      <c r="NQ1466" s="7"/>
      <c r="NU1466" s="1"/>
      <c r="NY1466" s="2"/>
      <c r="OA1466" s="7"/>
      <c r="OE1466" s="1"/>
      <c r="OG1466" s="36"/>
      <c r="OI1466" s="37"/>
      <c r="PQ1466" s="52"/>
      <c r="PS1466" s="53"/>
      <c r="RC1466" s="1"/>
      <c r="RG1466" s="2"/>
      <c r="RI1466" s="7"/>
      <c r="RM1466" s="1"/>
      <c r="RQ1466" s="2"/>
      <c r="RS1466" s="7"/>
      <c r="RW1466" s="1"/>
      <c r="SA1466" s="2"/>
      <c r="SC1466" s="7"/>
      <c r="SG1466" s="1"/>
      <c r="SI1466" s="34"/>
      <c r="SK1466" s="35"/>
      <c r="SM1466" s="1"/>
      <c r="SQ1466" s="2"/>
      <c r="SS1466" s="7"/>
      <c r="SW1466" s="1"/>
      <c r="TA1466" s="2"/>
      <c r="TC1466" s="7"/>
      <c r="TG1466" s="1"/>
      <c r="TK1466" s="2"/>
      <c r="TM1466" s="7"/>
      <c r="TQ1466" s="1"/>
      <c r="TS1466" s="36"/>
      <c r="TU1466" s="37"/>
      <c r="VC1466" s="52"/>
      <c r="VE1466" s="53"/>
      <c r="VF1466" s="1"/>
      <c r="VT1466" s="1"/>
    </row>
    <row r="1467" spans="308:592" x14ac:dyDescent="0.3">
      <c r="KV1467" s="1"/>
      <c r="KW1467" s="34"/>
      <c r="KY1467" s="35"/>
      <c r="LA1467" s="36"/>
      <c r="LC1467" s="37"/>
      <c r="LQ1467" s="1"/>
      <c r="LU1467" s="2"/>
      <c r="LW1467" s="7"/>
      <c r="MA1467" s="1"/>
      <c r="ME1467" s="2"/>
      <c r="MG1467" s="7"/>
      <c r="MK1467" s="1"/>
      <c r="MO1467" s="2"/>
      <c r="MQ1467" s="7"/>
      <c r="MU1467" s="1"/>
      <c r="MW1467" s="34"/>
      <c r="MY1467" s="35"/>
      <c r="NA1467" s="1"/>
      <c r="NE1467" s="2"/>
      <c r="NG1467" s="7"/>
      <c r="NK1467" s="1"/>
      <c r="NO1467" s="2"/>
      <c r="NQ1467" s="7"/>
      <c r="NU1467" s="1"/>
      <c r="NY1467" s="2"/>
      <c r="OA1467" s="7"/>
      <c r="OE1467" s="1"/>
      <c r="OG1467" s="36"/>
      <c r="OI1467" s="37"/>
      <c r="PQ1467" s="52"/>
      <c r="PS1467" s="53"/>
      <c r="PW1467" s="1"/>
      <c r="RC1467" s="1"/>
      <c r="RG1467" s="2"/>
      <c r="RI1467" s="7"/>
      <c r="RM1467" s="1"/>
      <c r="RQ1467" s="2"/>
      <c r="RS1467" s="7"/>
      <c r="RW1467" s="1"/>
      <c r="SA1467" s="2"/>
      <c r="SC1467" s="7"/>
      <c r="SG1467" s="1"/>
      <c r="SI1467" s="34"/>
      <c r="SK1467" s="35"/>
      <c r="SM1467" s="1"/>
      <c r="SQ1467" s="2"/>
      <c r="SS1467" s="7"/>
      <c r="SW1467" s="1"/>
      <c r="TA1467" s="2"/>
      <c r="TC1467" s="7"/>
      <c r="TG1467" s="1"/>
      <c r="TK1467" s="2"/>
      <c r="TM1467" s="7"/>
      <c r="TQ1467" s="1"/>
      <c r="TS1467" s="36"/>
      <c r="TU1467" s="37"/>
      <c r="VC1467" s="52"/>
      <c r="VE1467" s="53"/>
      <c r="VF1467" s="1"/>
      <c r="VT1467" s="1"/>
    </row>
    <row r="1468" spans="308:592" x14ac:dyDescent="0.3">
      <c r="KV1468" s="1"/>
      <c r="KW1468" s="34"/>
      <c r="KY1468" s="35"/>
      <c r="LA1468" s="36"/>
      <c r="LC1468" s="37"/>
      <c r="LQ1468" s="1"/>
      <c r="LU1468" s="2"/>
      <c r="LW1468" s="7"/>
      <c r="MA1468" s="1"/>
      <c r="ME1468" s="2"/>
      <c r="MG1468" s="7"/>
      <c r="MK1468" s="1"/>
      <c r="MO1468" s="2"/>
      <c r="MQ1468" s="7"/>
      <c r="MU1468" s="1"/>
      <c r="MW1468" s="34"/>
      <c r="MY1468" s="35"/>
      <c r="NA1468" s="1"/>
      <c r="NE1468" s="2"/>
      <c r="NG1468" s="7"/>
      <c r="NK1468" s="1"/>
      <c r="NO1468" s="2"/>
      <c r="NQ1468" s="7"/>
      <c r="NU1468" s="1"/>
      <c r="NY1468" s="2"/>
      <c r="OA1468" s="7"/>
      <c r="OE1468" s="1"/>
      <c r="OG1468" s="36"/>
      <c r="OI1468" s="37"/>
      <c r="PQ1468" s="52"/>
      <c r="PS1468" s="53"/>
      <c r="RC1468" s="1"/>
      <c r="RG1468" s="2"/>
      <c r="RI1468" s="7"/>
      <c r="RM1468" s="1"/>
      <c r="RQ1468" s="2"/>
      <c r="RS1468" s="7"/>
      <c r="RW1468" s="1"/>
      <c r="SA1468" s="2"/>
      <c r="SC1468" s="7"/>
      <c r="SG1468" s="1"/>
      <c r="SI1468" s="34"/>
      <c r="SK1468" s="35"/>
      <c r="SM1468" s="1"/>
      <c r="SQ1468" s="2"/>
      <c r="SS1468" s="7"/>
      <c r="SW1468" s="1"/>
      <c r="TA1468" s="2"/>
      <c r="TC1468" s="7"/>
      <c r="TG1468" s="1"/>
      <c r="TK1468" s="2"/>
      <c r="TM1468" s="7"/>
      <c r="TQ1468" s="1"/>
      <c r="TS1468" s="36"/>
      <c r="TU1468" s="37"/>
      <c r="VC1468" s="52"/>
      <c r="VE1468" s="53"/>
      <c r="VF1468" s="1"/>
      <c r="VT1468" s="1"/>
    </row>
    <row r="1469" spans="308:592" ht="15" thickBot="1" x14ac:dyDescent="0.35">
      <c r="KV1469" s="1"/>
      <c r="KW1469" s="34"/>
      <c r="KY1469" s="35"/>
      <c r="LA1469" s="36"/>
      <c r="LC1469" s="37"/>
      <c r="LQ1469" s="1"/>
      <c r="LU1469" s="2" t="s">
        <v>124</v>
      </c>
      <c r="LW1469" s="7" t="s">
        <v>125</v>
      </c>
      <c r="MA1469" s="1"/>
      <c r="ME1469" s="2" t="s">
        <v>126</v>
      </c>
      <c r="MG1469" s="7" t="s">
        <v>127</v>
      </c>
      <c r="MK1469" s="1"/>
      <c r="MO1469" s="2" t="s">
        <v>128</v>
      </c>
      <c r="MQ1469" s="7" t="s">
        <v>129</v>
      </c>
      <c r="MU1469" s="1"/>
      <c r="MW1469" s="34"/>
      <c r="MY1469" s="35"/>
      <c r="NA1469" s="1"/>
      <c r="NE1469" s="2" t="s">
        <v>130</v>
      </c>
      <c r="NG1469" s="7" t="s">
        <v>131</v>
      </c>
      <c r="NK1469" s="1"/>
      <c r="NO1469" s="2" t="s">
        <v>132</v>
      </c>
      <c r="NQ1469" s="7" t="s">
        <v>133</v>
      </c>
      <c r="NU1469" s="1"/>
      <c r="NY1469" s="2" t="s">
        <v>134</v>
      </c>
      <c r="OA1469" s="7" t="s">
        <v>135</v>
      </c>
      <c r="OE1469" s="1"/>
      <c r="OG1469" s="36"/>
      <c r="OI1469" s="37"/>
      <c r="PQ1469" s="52"/>
      <c r="PS1469" s="53"/>
      <c r="PW1469" s="1"/>
      <c r="RC1469" s="1"/>
      <c r="RG1469" s="2" t="s">
        <v>124</v>
      </c>
      <c r="RI1469" s="7" t="s">
        <v>125</v>
      </c>
      <c r="RM1469" s="1"/>
      <c r="RQ1469" s="2" t="s">
        <v>126</v>
      </c>
      <c r="RS1469" s="7" t="s">
        <v>127</v>
      </c>
      <c r="RW1469" s="1"/>
      <c r="SA1469" s="2" t="s">
        <v>128</v>
      </c>
      <c r="SC1469" s="7" t="s">
        <v>129</v>
      </c>
      <c r="SG1469" s="1"/>
      <c r="SI1469" s="34"/>
      <c r="SK1469" s="35"/>
      <c r="SM1469" s="1"/>
      <c r="SQ1469" s="2" t="s">
        <v>130</v>
      </c>
      <c r="SS1469" s="7" t="s">
        <v>131</v>
      </c>
      <c r="SW1469" s="1"/>
      <c r="TA1469" s="2" t="s">
        <v>132</v>
      </c>
      <c r="TC1469" s="7" t="s">
        <v>133</v>
      </c>
      <c r="TG1469" s="1"/>
      <c r="TK1469" s="2" t="s">
        <v>134</v>
      </c>
      <c r="TM1469" s="7" t="s">
        <v>135</v>
      </c>
      <c r="TQ1469" s="1"/>
      <c r="TS1469" s="36"/>
      <c r="TU1469" s="37"/>
      <c r="VC1469" s="52"/>
      <c r="VE1469" s="53"/>
      <c r="VF1469" s="1"/>
      <c r="VT1469" s="1"/>
    </row>
    <row r="1470" spans="308:592" ht="15" thickBot="1" x14ac:dyDescent="0.35">
      <c r="KV1470" s="1"/>
      <c r="KW1470" s="34"/>
      <c r="KY1470" s="35"/>
      <c r="LA1470" s="36"/>
      <c r="LC1470" s="37"/>
      <c r="LQ1470" s="1"/>
      <c r="LU1470" s="3">
        <f>LU1481</f>
        <v>-0.65343113928032936</v>
      </c>
      <c r="LW1470" s="41">
        <f>LW1461*LY1464+MG1461*-1*ME1461*LU1461+MQ1461*-1*MO1461*LU1461</f>
        <v>4.1998710219554383E-4</v>
      </c>
      <c r="MA1470" s="1"/>
      <c r="ME1470" s="3">
        <f>ME1481</f>
        <v>-0.65779735335064693</v>
      </c>
      <c r="MG1470" s="41">
        <f>LW1461*-1*LU1461*ME1461+MG1461*MI1464+MQ1461*-1*MO1461*ME1461</f>
        <v>-7.3866118610639402E-4</v>
      </c>
      <c r="MK1470" s="1"/>
      <c r="MO1470" s="3">
        <f>MO1481</f>
        <v>-0.65378341712659793</v>
      </c>
      <c r="MQ1470" s="41">
        <f t="array" ref="MQ1470">LW1461*-1*LU1461*MO1461+MG1461*-1*ME1461*MO1461+MQ1461*MS1464</f>
        <v>3.1867408391084151E-4</v>
      </c>
      <c r="MU1470" s="1"/>
      <c r="MW1470" s="34"/>
      <c r="MY1470" s="35"/>
      <c r="NA1470" s="1"/>
      <c r="NE1470" s="3">
        <f>NE1481</f>
        <v>-0.66153291587757146</v>
      </c>
      <c r="NG1470" s="41">
        <f>NG1461*NI1464+NQ1461*-1*NO1461*NE1461+OA1461*-1*NY1461*NE1461</f>
        <v>-1.0859822134653063E-4</v>
      </c>
      <c r="NK1470" s="1"/>
      <c r="NO1470" s="3">
        <f>NO1481</f>
        <v>-0.66534649757671238</v>
      </c>
      <c r="NQ1470" s="41">
        <f>NG1461*-1*NE1461*NO1461+NQ1461*NS1464+OA1461*-1*NY1461*NO1461</f>
        <v>1.9098929514673292E-4</v>
      </c>
      <c r="NU1470" s="1"/>
      <c r="NY1470" s="3">
        <f>NY1481</f>
        <v>-0.66183418441151209</v>
      </c>
      <c r="OA1470" s="41">
        <f t="array" ref="OA1470">NG1461*-1*NE1461*NY1461+NQ1461*-1*NO1461*NY1461+OA1461*OC1464</f>
        <v>-8.2391073800204898E-5</v>
      </c>
      <c r="OE1470" s="1"/>
      <c r="OG1470" s="36"/>
      <c r="OI1470" s="37"/>
      <c r="PQ1470" s="52"/>
      <c r="PS1470" s="53"/>
      <c r="RC1470" s="1"/>
      <c r="RG1470" s="3">
        <f>RG1481</f>
        <v>-1.3692223592347414</v>
      </c>
      <c r="RI1470" s="41">
        <f>RI1461*RK1464+RS1461*-1*RQ1461*RG1461+SC1461*-1*SA1461*RG1461</f>
        <v>7.2721911524396832E-4</v>
      </c>
      <c r="RM1470" s="1"/>
      <c r="RQ1470" s="3">
        <f>RQ1481</f>
        <v>-1.3550948413934991</v>
      </c>
      <c r="RS1470" s="41">
        <f>RI1461*-1*RG1461*RQ1461+RS1461*RU1464+SC1461*-1*SA1461*RQ1461</f>
        <v>-1.2631106089781487E-3</v>
      </c>
      <c r="RW1470" s="1"/>
      <c r="SA1470" s="3">
        <f>SA1481</f>
        <v>-1.3679086160473062</v>
      </c>
      <c r="SC1470" s="41">
        <f t="array" ref="SC1470">RI1461*-1*RG1461*SA1461+RS1461*-1*RQ1461*SA1461+SC1461*SE1464</f>
        <v>5.3589149373417869E-4</v>
      </c>
      <c r="SG1470" s="1"/>
      <c r="SI1470" s="34"/>
      <c r="SK1470" s="35"/>
      <c r="SM1470" s="1"/>
      <c r="SQ1470" s="3">
        <f>SQ1481</f>
        <v>-1.3367699028867184</v>
      </c>
      <c r="SS1470" s="41">
        <f>SS1461*SU1464+TC1461*-1*TA1461*SQ1461+TM1461*-1*TK1461*SQ1461</f>
        <v>-1.9061552522334387E-4</v>
      </c>
      <c r="SW1470" s="1"/>
      <c r="TA1470" s="3">
        <f>TA1481</f>
        <v>-1.3234969165789807</v>
      </c>
      <c r="TC1470" s="41">
        <f>SS1461*-1*SQ1461*TA1461+TC1461*TE1464+TM1461*-1*TK1461*TA1461</f>
        <v>3.3105865137390052E-4</v>
      </c>
      <c r="TG1470" s="1"/>
      <c r="TK1470" s="3">
        <f>TK1481</f>
        <v>-1.335534063002296</v>
      </c>
      <c r="TM1470" s="41">
        <f t="array" ref="TM1470">SS1461*-1*SQ1461*TK1461+TC1461*-1*TA1461*TK1461+TM1461*TO1464</f>
        <v>-1.4044312615056273E-4</v>
      </c>
      <c r="TQ1470" s="1"/>
      <c r="TS1470" s="36"/>
      <c r="TU1470" s="37"/>
      <c r="VC1470" s="52"/>
      <c r="VE1470" s="53"/>
      <c r="VF1470" s="1"/>
      <c r="VT1470" s="1"/>
    </row>
    <row r="1471" spans="308:592" x14ac:dyDescent="0.3">
      <c r="KV1471" s="1"/>
      <c r="KW1471" s="34"/>
      <c r="KY1471" s="35"/>
      <c r="LA1471" s="36"/>
      <c r="LC1471" s="37"/>
      <c r="LQ1471" s="1"/>
      <c r="LR1471" s="1"/>
      <c r="LS1471" s="1"/>
      <c r="LT1471" s="1"/>
      <c r="LU1471" s="55"/>
      <c r="LV1471" s="1"/>
      <c r="LW1471" s="7"/>
      <c r="LX1471" s="1"/>
      <c r="LY1471" s="1"/>
      <c r="LZ1471" s="1"/>
      <c r="MA1471" s="1"/>
      <c r="MB1471" s="1"/>
      <c r="MC1471" s="1"/>
      <c r="MD1471" s="1"/>
      <c r="ME1471" s="55"/>
      <c r="MF1471" s="1"/>
      <c r="MG1471" s="7"/>
      <c r="MH1471" s="1"/>
      <c r="MI1471" s="1"/>
      <c r="MJ1471" s="1"/>
      <c r="MK1471" s="1"/>
      <c r="ML1471" s="1"/>
      <c r="MM1471" s="1"/>
      <c r="MN1471" s="1"/>
      <c r="MO1471" s="55"/>
      <c r="MP1471" s="1"/>
      <c r="MQ1471" s="7"/>
      <c r="MR1471" s="1"/>
      <c r="MS1471" s="1"/>
      <c r="MT1471" s="1"/>
      <c r="MU1471" s="1"/>
      <c r="MW1471" s="34"/>
      <c r="MY1471" s="35"/>
      <c r="NA1471" s="1"/>
      <c r="NB1471" s="1"/>
      <c r="NC1471" s="1"/>
      <c r="ND1471" s="1"/>
      <c r="NE1471" s="55"/>
      <c r="NF1471" s="1"/>
      <c r="NG1471" s="7"/>
      <c r="NH1471" s="1"/>
      <c r="NI1471" s="1"/>
      <c r="NJ1471" s="1"/>
      <c r="NK1471" s="1"/>
      <c r="NL1471" s="1"/>
      <c r="NM1471" s="1"/>
      <c r="NN1471" s="1"/>
      <c r="NO1471" s="55"/>
      <c r="NP1471" s="1"/>
      <c r="NQ1471" s="7"/>
      <c r="NR1471" s="1"/>
      <c r="NS1471" s="1"/>
      <c r="NT1471" s="1"/>
      <c r="NU1471" s="1"/>
      <c r="NV1471" s="1"/>
      <c r="NW1471" s="1"/>
      <c r="NX1471" s="1"/>
      <c r="NY1471" s="55"/>
      <c r="NZ1471" s="1"/>
      <c r="OA1471" s="7"/>
      <c r="OB1471" s="1"/>
      <c r="OC1471" s="1"/>
      <c r="OD1471" s="1"/>
      <c r="OE1471" s="1"/>
      <c r="OG1471" s="36"/>
      <c r="OI1471" s="37"/>
      <c r="OO1471" s="56"/>
      <c r="OY1471" s="56"/>
      <c r="PI1471" s="56"/>
      <c r="PQ1471" s="52"/>
      <c r="PS1471" s="53"/>
      <c r="PW1471" s="1"/>
      <c r="RC1471" s="1"/>
      <c r="RD1471" s="1"/>
      <c r="RE1471" s="1"/>
      <c r="RF1471" s="1"/>
      <c r="RG1471" s="55"/>
      <c r="RH1471" s="1"/>
      <c r="RI1471" s="7"/>
      <c r="RJ1471" s="1"/>
      <c r="RK1471" s="1"/>
      <c r="RL1471" s="1"/>
      <c r="RM1471" s="1"/>
      <c r="RN1471" s="1"/>
      <c r="RO1471" s="1"/>
      <c r="RP1471" s="1"/>
      <c r="RQ1471" s="55"/>
      <c r="RR1471" s="1"/>
      <c r="RS1471" s="7"/>
      <c r="RT1471" s="1"/>
      <c r="RU1471" s="1"/>
      <c r="RV1471" s="1"/>
      <c r="RW1471" s="1"/>
      <c r="RX1471" s="1"/>
      <c r="RY1471" s="1"/>
      <c r="RZ1471" s="1"/>
      <c r="SA1471" s="55"/>
      <c r="SB1471" s="1"/>
      <c r="SC1471" s="7"/>
      <c r="SD1471" s="1"/>
      <c r="SE1471" s="1"/>
      <c r="SF1471" s="1"/>
      <c r="SG1471" s="1"/>
      <c r="SI1471" s="34"/>
      <c r="SK1471" s="35"/>
      <c r="SM1471" s="1"/>
      <c r="SN1471" s="1"/>
      <c r="SO1471" s="1"/>
      <c r="SP1471" s="1"/>
      <c r="SQ1471" s="55"/>
      <c r="SR1471" s="1"/>
      <c r="SS1471" s="7"/>
      <c r="ST1471" s="1"/>
      <c r="SU1471" s="1"/>
      <c r="SV1471" s="1"/>
      <c r="SW1471" s="1"/>
      <c r="SX1471" s="1"/>
      <c r="SY1471" s="1"/>
      <c r="SZ1471" s="1"/>
      <c r="TA1471" s="55"/>
      <c r="TB1471" s="1"/>
      <c r="TC1471" s="7"/>
      <c r="TD1471" s="1"/>
      <c r="TE1471" s="1"/>
      <c r="TF1471" s="1"/>
      <c r="TG1471" s="1"/>
      <c r="TH1471" s="1"/>
      <c r="TI1471" s="1"/>
      <c r="TJ1471" s="1"/>
      <c r="TK1471" s="55"/>
      <c r="TL1471" s="1"/>
      <c r="TM1471" s="7"/>
      <c r="TN1471" s="1"/>
      <c r="TO1471" s="1"/>
      <c r="TP1471" s="1"/>
      <c r="TQ1471" s="1"/>
      <c r="TS1471" s="36"/>
      <c r="TU1471" s="37"/>
      <c r="UA1471" s="56"/>
      <c r="UK1471" s="56"/>
      <c r="UU1471" s="56"/>
      <c r="VC1471" s="52"/>
      <c r="VE1471" s="53"/>
      <c r="VF1471" s="1"/>
      <c r="VT1471" s="1"/>
    </row>
    <row r="1472" spans="308:592" x14ac:dyDescent="0.3">
      <c r="KV1472" s="1"/>
      <c r="KW1472" s="34"/>
      <c r="KY1472" s="35"/>
      <c r="LA1472" s="36"/>
      <c r="LC1472" s="37"/>
      <c r="LQ1472" s="1"/>
      <c r="LU1472" s="34"/>
      <c r="LW1472" s="35"/>
      <c r="ME1472" s="36"/>
      <c r="MG1472" s="37"/>
      <c r="MO1472" s="52"/>
      <c r="MQ1472" s="54"/>
      <c r="MW1472" s="34"/>
      <c r="MY1472" s="35"/>
      <c r="NE1472" s="34"/>
      <c r="NG1472" s="35"/>
      <c r="NO1472" s="36"/>
      <c r="NQ1472" s="37"/>
      <c r="NY1472" s="52"/>
      <c r="OA1472" s="54"/>
      <c r="OG1472" s="36"/>
      <c r="OI1472" s="37"/>
      <c r="PQ1472" s="52"/>
      <c r="PS1472" s="53"/>
      <c r="RG1472" s="34"/>
      <c r="RI1472" s="35"/>
      <c r="RQ1472" s="36"/>
      <c r="RS1472" s="37"/>
      <c r="SA1472" s="52"/>
      <c r="SC1472" s="54"/>
      <c r="SI1472" s="34"/>
      <c r="SK1472" s="35"/>
      <c r="SQ1472" s="34"/>
      <c r="SS1472" s="35"/>
      <c r="TA1472" s="36"/>
      <c r="TC1472" s="37"/>
      <c r="TK1472" s="52"/>
      <c r="TM1472" s="54"/>
      <c r="TS1472" s="36"/>
      <c r="TU1472" s="37"/>
      <c r="VC1472" s="52"/>
      <c r="VE1472" s="53"/>
      <c r="VF1472" s="1"/>
      <c r="VT1472" s="1"/>
    </row>
    <row r="1473" spans="308:592" x14ac:dyDescent="0.3">
      <c r="KV1473" s="1"/>
      <c r="KW1473" s="34"/>
      <c r="KY1473" s="35"/>
      <c r="LA1473" s="36"/>
      <c r="LC1473" s="37"/>
      <c r="LQ1473" s="1"/>
      <c r="LU1473" s="34"/>
      <c r="LW1473" s="35"/>
      <c r="ME1473" s="36"/>
      <c r="MG1473" s="37"/>
      <c r="MO1473" s="52"/>
      <c r="MQ1473" s="54"/>
      <c r="MW1473" s="34"/>
      <c r="MY1473" s="35"/>
      <c r="NE1473" s="34"/>
      <c r="NG1473" s="35"/>
      <c r="NO1473" s="36"/>
      <c r="NQ1473" s="37"/>
      <c r="NY1473" s="52"/>
      <c r="OA1473" s="54"/>
      <c r="OG1473" s="36"/>
      <c r="OI1473" s="37"/>
      <c r="PQ1473" s="52"/>
      <c r="PS1473" s="53"/>
      <c r="PW1473" s="1"/>
      <c r="RG1473" s="34"/>
      <c r="RI1473" s="35"/>
      <c r="RQ1473" s="36"/>
      <c r="RS1473" s="37"/>
      <c r="SA1473" s="52"/>
      <c r="SC1473" s="54"/>
      <c r="SI1473" s="34"/>
      <c r="SK1473" s="35"/>
      <c r="SQ1473" s="34"/>
      <c r="SS1473" s="35"/>
      <c r="TA1473" s="36"/>
      <c r="TC1473" s="37"/>
      <c r="TK1473" s="52"/>
      <c r="TM1473" s="54"/>
      <c r="TS1473" s="36"/>
      <c r="TU1473" s="37"/>
      <c r="VC1473" s="52"/>
      <c r="VE1473" s="53"/>
      <c r="VF1473" s="1"/>
      <c r="VT1473" s="1"/>
    </row>
    <row r="1474" spans="308:592" x14ac:dyDescent="0.3">
      <c r="KV1474" s="1"/>
      <c r="KW1474" s="34"/>
      <c r="KY1474" s="35"/>
      <c r="LA1474" s="36"/>
      <c r="LC1474" s="37"/>
      <c r="LQ1474" s="1"/>
      <c r="LU1474" s="34"/>
      <c r="LW1474" s="35"/>
      <c r="ME1474" s="36"/>
      <c r="MG1474" s="37"/>
      <c r="MO1474" s="52"/>
      <c r="MQ1474" s="54"/>
      <c r="MW1474" s="34"/>
      <c r="MY1474" s="35"/>
      <c r="NE1474" s="34"/>
      <c r="NG1474" s="35"/>
      <c r="NO1474" s="36"/>
      <c r="NQ1474" s="37"/>
      <c r="NY1474" s="52"/>
      <c r="OA1474" s="54"/>
      <c r="OG1474" s="36"/>
      <c r="OI1474" s="37"/>
      <c r="PQ1474" s="52"/>
      <c r="PS1474" s="53"/>
      <c r="RG1474" s="34"/>
      <c r="RI1474" s="35"/>
      <c r="RQ1474" s="36"/>
      <c r="RS1474" s="37"/>
      <c r="SA1474" s="52"/>
      <c r="SC1474" s="54"/>
      <c r="SI1474" s="34"/>
      <c r="SK1474" s="35"/>
      <c r="SQ1474" s="34"/>
      <c r="SS1474" s="35"/>
      <c r="TA1474" s="36"/>
      <c r="TC1474" s="37"/>
      <c r="TK1474" s="52"/>
      <c r="TM1474" s="54"/>
      <c r="TS1474" s="36"/>
      <c r="TU1474" s="37"/>
      <c r="VC1474" s="52"/>
      <c r="VE1474" s="53"/>
      <c r="VF1474" s="1"/>
      <c r="VT1474" s="1"/>
    </row>
    <row r="1475" spans="308:592" x14ac:dyDescent="0.3">
      <c r="KV1475" s="1"/>
      <c r="KW1475" s="34"/>
      <c r="KY1475" s="35"/>
      <c r="LA1475" s="36"/>
      <c r="LC1475" s="37"/>
      <c r="LQ1475" s="1"/>
      <c r="LU1475" s="34"/>
      <c r="LW1475" s="35"/>
      <c r="ME1475" s="36"/>
      <c r="MG1475" s="37"/>
      <c r="MO1475" s="52"/>
      <c r="MQ1475" s="54"/>
      <c r="MW1475" s="34"/>
      <c r="MY1475" s="35"/>
      <c r="NE1475" s="34"/>
      <c r="NG1475" s="35"/>
      <c r="NO1475" s="36"/>
      <c r="NQ1475" s="37"/>
      <c r="NY1475" s="52"/>
      <c r="OA1475" s="54"/>
      <c r="OG1475" s="36"/>
      <c r="OI1475" s="37"/>
      <c r="PQ1475" s="52"/>
      <c r="PS1475" s="53"/>
      <c r="PW1475" s="1"/>
      <c r="RG1475" s="34"/>
      <c r="RI1475" s="35"/>
      <c r="RQ1475" s="36"/>
      <c r="RS1475" s="37"/>
      <c r="SA1475" s="52"/>
      <c r="SC1475" s="54"/>
      <c r="SI1475" s="34"/>
      <c r="SK1475" s="35"/>
      <c r="SQ1475" s="34"/>
      <c r="SS1475" s="35"/>
      <c r="TA1475" s="36"/>
      <c r="TC1475" s="37"/>
      <c r="TK1475" s="52"/>
      <c r="TM1475" s="54"/>
      <c r="TS1475" s="36"/>
      <c r="TU1475" s="37"/>
      <c r="VC1475" s="52"/>
      <c r="VE1475" s="53"/>
      <c r="VF1475" s="1"/>
      <c r="VT1475" s="1"/>
    </row>
    <row r="1476" spans="308:592" x14ac:dyDescent="0.3">
      <c r="KV1476" s="1"/>
      <c r="KW1476" s="34"/>
      <c r="KY1476" s="35"/>
      <c r="LA1476" s="36"/>
      <c r="LC1476" s="37"/>
      <c r="LQ1476" s="1"/>
      <c r="LU1476" s="34"/>
      <c r="LW1476" s="35"/>
      <c r="ME1476" s="36"/>
      <c r="MG1476" s="37"/>
      <c r="MO1476" s="52"/>
      <c r="MQ1476" s="54"/>
      <c r="MW1476" s="34"/>
      <c r="MY1476" s="35"/>
      <c r="NE1476" s="34"/>
      <c r="NG1476" s="35"/>
      <c r="NO1476" s="36"/>
      <c r="NQ1476" s="37"/>
      <c r="NY1476" s="52"/>
      <c r="OA1476" s="54"/>
      <c r="OG1476" s="36"/>
      <c r="OI1476" s="37"/>
      <c r="PQ1476" s="52"/>
      <c r="PS1476" s="53"/>
      <c r="RG1476" s="34"/>
      <c r="RI1476" s="35"/>
      <c r="RQ1476" s="36"/>
      <c r="RS1476" s="37"/>
      <c r="SA1476" s="52"/>
      <c r="SC1476" s="54"/>
      <c r="SI1476" s="34"/>
      <c r="SK1476" s="35"/>
      <c r="SQ1476" s="34"/>
      <c r="SS1476" s="35"/>
      <c r="TA1476" s="36"/>
      <c r="TC1476" s="37"/>
      <c r="TK1476" s="52"/>
      <c r="TM1476" s="54"/>
      <c r="TS1476" s="36"/>
      <c r="TU1476" s="37"/>
      <c r="VC1476" s="52"/>
      <c r="VE1476" s="53"/>
      <c r="VF1476" s="1"/>
      <c r="VT1476" s="1"/>
    </row>
    <row r="1477" spans="308:592" x14ac:dyDescent="0.3">
      <c r="KV1477" s="1"/>
      <c r="KW1477" s="34"/>
      <c r="KY1477" s="35"/>
      <c r="LA1477" s="36"/>
      <c r="LC1477" s="37"/>
      <c r="LQ1477" s="1"/>
      <c r="LU1477" s="34"/>
      <c r="LW1477" s="35"/>
      <c r="ME1477" s="36"/>
      <c r="MG1477" s="37"/>
      <c r="MO1477" s="52"/>
      <c r="MQ1477" s="54"/>
      <c r="MW1477" s="34"/>
      <c r="MY1477" s="35"/>
      <c r="NE1477" s="34"/>
      <c r="NG1477" s="35"/>
      <c r="NO1477" s="36"/>
      <c r="NQ1477" s="37"/>
      <c r="NY1477" s="52"/>
      <c r="OA1477" s="54"/>
      <c r="OG1477" s="36"/>
      <c r="OI1477" s="37"/>
      <c r="PQ1477" s="52"/>
      <c r="PS1477" s="53"/>
      <c r="PW1477" s="1"/>
      <c r="RG1477" s="34"/>
      <c r="RI1477" s="35"/>
      <c r="RQ1477" s="36"/>
      <c r="RS1477" s="37"/>
      <c r="SA1477" s="52"/>
      <c r="SC1477" s="54"/>
      <c r="SI1477" s="34"/>
      <c r="SK1477" s="35"/>
      <c r="SQ1477" s="34"/>
      <c r="SS1477" s="35"/>
      <c r="TA1477" s="36"/>
      <c r="TC1477" s="37"/>
      <c r="TK1477" s="52"/>
      <c r="TM1477" s="54"/>
      <c r="TS1477" s="36"/>
      <c r="TU1477" s="37"/>
      <c r="VC1477" s="52"/>
      <c r="VE1477" s="53"/>
      <c r="VF1477" s="1"/>
      <c r="VT1477" s="1"/>
    </row>
    <row r="1478" spans="308:592" x14ac:dyDescent="0.3">
      <c r="KV1478" s="1"/>
      <c r="KW1478" s="34"/>
      <c r="KY1478" s="35"/>
      <c r="LA1478" s="36"/>
      <c r="LC1478" s="37"/>
      <c r="LQ1478" s="1"/>
      <c r="LU1478" s="34"/>
      <c r="LW1478" s="35"/>
      <c r="ME1478" s="36"/>
      <c r="MG1478" s="37"/>
      <c r="MO1478" s="52"/>
      <c r="MQ1478" s="54"/>
      <c r="MW1478" s="34"/>
      <c r="MY1478" s="35"/>
      <c r="NE1478" s="34"/>
      <c r="NG1478" s="35"/>
      <c r="NO1478" s="36"/>
      <c r="NQ1478" s="37"/>
      <c r="NY1478" s="52"/>
      <c r="OA1478" s="54"/>
      <c r="OG1478" s="36"/>
      <c r="OI1478" s="37"/>
      <c r="PQ1478" s="52"/>
      <c r="PS1478" s="53"/>
      <c r="RG1478" s="34"/>
      <c r="RI1478" s="35"/>
      <c r="RQ1478" s="36"/>
      <c r="RS1478" s="37"/>
      <c r="SA1478" s="52"/>
      <c r="SC1478" s="54"/>
      <c r="SI1478" s="34"/>
      <c r="SK1478" s="35"/>
      <c r="SQ1478" s="34"/>
      <c r="SS1478" s="35"/>
      <c r="TA1478" s="36"/>
      <c r="TC1478" s="37"/>
      <c r="TK1478" s="52"/>
      <c r="TM1478" s="54"/>
      <c r="TS1478" s="36"/>
      <c r="TU1478" s="37"/>
      <c r="VC1478" s="52"/>
      <c r="VE1478" s="53"/>
      <c r="VF1478" s="1"/>
      <c r="VT1478" s="1"/>
    </row>
    <row r="1479" spans="308:592" x14ac:dyDescent="0.3">
      <c r="KV1479" s="1"/>
      <c r="KW1479" s="34"/>
      <c r="KY1479" s="35"/>
      <c r="LA1479" s="36"/>
      <c r="LC1479" s="37"/>
      <c r="LQ1479" s="1"/>
      <c r="LR1479" s="1"/>
      <c r="LS1479" s="1"/>
      <c r="LT1479" s="1"/>
      <c r="LU1479" s="2"/>
      <c r="LV1479" s="1"/>
      <c r="LW1479" s="7"/>
      <c r="LX1479" s="1"/>
      <c r="LY1479" s="1"/>
      <c r="LZ1479" s="1"/>
      <c r="MA1479" s="1"/>
      <c r="MB1479" s="1"/>
      <c r="MC1479" s="1"/>
      <c r="MD1479" s="1"/>
      <c r="ME1479" s="2"/>
      <c r="MF1479" s="1"/>
      <c r="MG1479" s="7"/>
      <c r="MH1479" s="1"/>
      <c r="MI1479" s="1"/>
      <c r="MJ1479" s="1"/>
      <c r="MK1479" s="1"/>
      <c r="ML1479" s="1"/>
      <c r="MM1479" s="1"/>
      <c r="MN1479" s="1"/>
      <c r="MO1479" s="2"/>
      <c r="MP1479" s="1"/>
      <c r="MQ1479" s="7"/>
      <c r="MR1479" s="1"/>
      <c r="MS1479" s="1"/>
      <c r="MT1479" s="1"/>
      <c r="MW1479" s="34"/>
      <c r="MY1479" s="35"/>
      <c r="NB1479" s="1"/>
      <c r="NC1479" s="1"/>
      <c r="ND1479" s="1"/>
      <c r="NE1479" s="2"/>
      <c r="NF1479" s="1"/>
      <c r="NG1479" s="7"/>
      <c r="NH1479" s="1"/>
      <c r="NI1479" s="1"/>
      <c r="NJ1479" s="1"/>
      <c r="NK1479" s="1"/>
      <c r="NL1479" s="1"/>
      <c r="NM1479" s="1"/>
      <c r="NN1479" s="1"/>
      <c r="NO1479" s="2"/>
      <c r="NP1479" s="1"/>
      <c r="NQ1479" s="7"/>
      <c r="NR1479" s="1"/>
      <c r="NS1479" s="1"/>
      <c r="NT1479" s="1"/>
      <c r="NU1479" s="1"/>
      <c r="NV1479" s="1"/>
      <c r="NW1479" s="1"/>
      <c r="NX1479" s="1"/>
      <c r="NY1479" s="2"/>
      <c r="NZ1479" s="1"/>
      <c r="OA1479" s="7"/>
      <c r="OB1479" s="1"/>
      <c r="OC1479" s="1"/>
      <c r="OD1479" s="1"/>
      <c r="OG1479" s="36"/>
      <c r="OI1479" s="37"/>
      <c r="PQ1479" s="52"/>
      <c r="PS1479" s="53"/>
      <c r="PW1479" s="1"/>
      <c r="RD1479" s="1"/>
      <c r="RE1479" s="1"/>
      <c r="RF1479" s="1"/>
      <c r="RG1479" s="2"/>
      <c r="RH1479" s="1"/>
      <c r="RI1479" s="7"/>
      <c r="RJ1479" s="1"/>
      <c r="RK1479" s="1"/>
      <c r="RL1479" s="1"/>
      <c r="RM1479" s="1"/>
      <c r="RN1479" s="1"/>
      <c r="RO1479" s="1"/>
      <c r="RP1479" s="1"/>
      <c r="RQ1479" s="2"/>
      <c r="RR1479" s="1"/>
      <c r="RS1479" s="7"/>
      <c r="RT1479" s="1"/>
      <c r="RU1479" s="1"/>
      <c r="RV1479" s="1"/>
      <c r="RW1479" s="1"/>
      <c r="RX1479" s="1"/>
      <c r="RY1479" s="1"/>
      <c r="RZ1479" s="1"/>
      <c r="SA1479" s="2"/>
      <c r="SB1479" s="1"/>
      <c r="SC1479" s="7"/>
      <c r="SD1479" s="1"/>
      <c r="SE1479" s="1"/>
      <c r="SF1479" s="1"/>
      <c r="SI1479" s="34"/>
      <c r="SK1479" s="35"/>
      <c r="SN1479" s="1"/>
      <c r="SO1479" s="1"/>
      <c r="SP1479" s="1"/>
      <c r="SQ1479" s="2"/>
      <c r="SR1479" s="1"/>
      <c r="SS1479" s="7"/>
      <c r="ST1479" s="1"/>
      <c r="SU1479" s="1"/>
      <c r="SV1479" s="1"/>
      <c r="SW1479" s="1"/>
      <c r="SX1479" s="1"/>
      <c r="SY1479" s="1"/>
      <c r="SZ1479" s="1"/>
      <c r="TA1479" s="2"/>
      <c r="TB1479" s="1"/>
      <c r="TC1479" s="7"/>
      <c r="TD1479" s="1"/>
      <c r="TE1479" s="1"/>
      <c r="TF1479" s="1"/>
      <c r="TG1479" s="1"/>
      <c r="TH1479" s="1"/>
      <c r="TI1479" s="1"/>
      <c r="TJ1479" s="1"/>
      <c r="TK1479" s="2"/>
      <c r="TL1479" s="1"/>
      <c r="TM1479" s="7"/>
      <c r="TN1479" s="1"/>
      <c r="TO1479" s="1"/>
      <c r="TP1479" s="1"/>
      <c r="TS1479" s="36"/>
      <c r="TU1479" s="37"/>
      <c r="VC1479" s="52"/>
      <c r="VE1479" s="53"/>
      <c r="VF1479" s="1"/>
      <c r="VT1479" s="1"/>
    </row>
    <row r="1480" spans="308:592" ht="15" thickBot="1" x14ac:dyDescent="0.35">
      <c r="KV1480" s="1"/>
      <c r="KW1480" s="34"/>
      <c r="KY1480" s="35"/>
      <c r="LA1480" s="36"/>
      <c r="LC1480" s="37"/>
      <c r="LQ1480" s="1"/>
      <c r="LR1480" s="1"/>
      <c r="LS1480" t="s">
        <v>136</v>
      </c>
      <c r="LU1480" s="2" t="s">
        <v>137</v>
      </c>
      <c r="LW1480" s="7" t="s">
        <v>138</v>
      </c>
      <c r="LZ1480" s="1"/>
      <c r="MB1480" s="1"/>
      <c r="MC1480" t="s">
        <v>136</v>
      </c>
      <c r="ME1480" s="2" t="s">
        <v>139</v>
      </c>
      <c r="MG1480" s="7" t="s">
        <v>140</v>
      </c>
      <c r="MJ1480" s="1"/>
      <c r="ML1480" s="1"/>
      <c r="MM1480" t="s">
        <v>136</v>
      </c>
      <c r="MO1480" s="2" t="s">
        <v>141</v>
      </c>
      <c r="MQ1480" s="7" t="s">
        <v>142</v>
      </c>
      <c r="MT1480" s="1"/>
      <c r="MW1480" s="34"/>
      <c r="MY1480" s="35"/>
      <c r="NB1480" s="1"/>
      <c r="NC1480" t="s">
        <v>136</v>
      </c>
      <c r="NE1480" s="2" t="s">
        <v>143</v>
      </c>
      <c r="NG1480" s="7" t="s">
        <v>144</v>
      </c>
      <c r="NJ1480" s="1"/>
      <c r="NL1480" s="1"/>
      <c r="NM1480" t="s">
        <v>136</v>
      </c>
      <c r="NO1480" s="2" t="s">
        <v>145</v>
      </c>
      <c r="NQ1480" s="7" t="s">
        <v>146</v>
      </c>
      <c r="NT1480" s="1"/>
      <c r="NV1480" s="1"/>
      <c r="NW1480" t="s">
        <v>136</v>
      </c>
      <c r="NY1480" s="2" t="s">
        <v>147</v>
      </c>
      <c r="OA1480" s="7" t="s">
        <v>148</v>
      </c>
      <c r="OD1480" s="1"/>
      <c r="OG1480" s="36"/>
      <c r="OI1480" s="37"/>
      <c r="PQ1480" s="52"/>
      <c r="PS1480" s="53"/>
      <c r="RD1480" s="1"/>
      <c r="RE1480" t="s">
        <v>136</v>
      </c>
      <c r="RG1480" s="2" t="s">
        <v>137</v>
      </c>
      <c r="RI1480" s="7" t="s">
        <v>138</v>
      </c>
      <c r="RL1480" s="1"/>
      <c r="RN1480" s="1"/>
      <c r="RO1480" t="s">
        <v>136</v>
      </c>
      <c r="RQ1480" s="2" t="s">
        <v>139</v>
      </c>
      <c r="RS1480" s="7" t="s">
        <v>140</v>
      </c>
      <c r="RV1480" s="1"/>
      <c r="RX1480" s="1"/>
      <c r="RY1480" t="s">
        <v>136</v>
      </c>
      <c r="SA1480" s="2" t="s">
        <v>141</v>
      </c>
      <c r="SC1480" s="7" t="s">
        <v>142</v>
      </c>
      <c r="SF1480" s="1"/>
      <c r="SI1480" s="34"/>
      <c r="SK1480" s="35"/>
      <c r="SN1480" s="1"/>
      <c r="SO1480" t="s">
        <v>136</v>
      </c>
      <c r="SQ1480" s="2" t="s">
        <v>143</v>
      </c>
      <c r="SS1480" s="7" t="s">
        <v>144</v>
      </c>
      <c r="SV1480" s="1"/>
      <c r="SX1480" s="1"/>
      <c r="SY1480" t="s">
        <v>136</v>
      </c>
      <c r="TA1480" s="2" t="s">
        <v>145</v>
      </c>
      <c r="TC1480" s="7" t="s">
        <v>146</v>
      </c>
      <c r="TF1480" s="1"/>
      <c r="TH1480" s="1"/>
      <c r="TI1480" t="s">
        <v>136</v>
      </c>
      <c r="TK1480" s="2" t="s">
        <v>147</v>
      </c>
      <c r="TM1480" s="7" t="s">
        <v>148</v>
      </c>
      <c r="TP1480" s="1"/>
      <c r="TS1480" s="36"/>
      <c r="TU1480" s="37"/>
      <c r="VC1480" s="52"/>
      <c r="VE1480" s="53"/>
      <c r="VF1480" s="1"/>
      <c r="VT1480" s="1"/>
    </row>
    <row r="1481" spans="308:592" ht="15" thickBot="1" x14ac:dyDescent="0.35">
      <c r="KV1481" s="1"/>
      <c r="KW1481" s="34"/>
      <c r="KY1481" s="35"/>
      <c r="LA1481" s="36"/>
      <c r="LC1481" s="37"/>
      <c r="LQ1481" s="1"/>
      <c r="LR1481" s="1"/>
      <c r="LS1481" s="57">
        <v>4</v>
      </c>
      <c r="LU1481" s="58">
        <f t="array" ref="LU1481">LU1490*LS1483</f>
        <v>-0.65343113928032936</v>
      </c>
      <c r="LW1481" s="41">
        <f>LW1470</f>
        <v>4.1998710219554383E-4</v>
      </c>
      <c r="LZ1481" s="1"/>
      <c r="MB1481" s="1"/>
      <c r="MC1481" s="57">
        <v>4</v>
      </c>
      <c r="ME1481" s="58">
        <f t="array" ref="ME1481">ME1490*MC1483</f>
        <v>-0.65779735335064693</v>
      </c>
      <c r="MG1481" s="41">
        <f>MG1470</f>
        <v>-7.3866118610639402E-4</v>
      </c>
      <c r="MJ1481" s="1"/>
      <c r="ML1481" s="1"/>
      <c r="MM1481" s="57">
        <v>4</v>
      </c>
      <c r="MO1481" s="58">
        <f t="array" ref="MO1481">MO1490*MM1483</f>
        <v>-0.65378341712659793</v>
      </c>
      <c r="MQ1481" s="41">
        <f>MQ1470</f>
        <v>3.1867408391084151E-4</v>
      </c>
      <c r="MT1481" s="1"/>
      <c r="MW1481" s="34"/>
      <c r="MY1481" s="35"/>
      <c r="NB1481" s="1"/>
      <c r="NC1481" s="57">
        <v>4</v>
      </c>
      <c r="NE1481" s="58">
        <f t="array" ref="NE1481">NE1490*NC1483</f>
        <v>-0.66153291587757146</v>
      </c>
      <c r="NG1481" s="41">
        <f>NG1470</f>
        <v>-1.0859822134653063E-4</v>
      </c>
      <c r="NJ1481" s="1"/>
      <c r="NL1481" s="1"/>
      <c r="NM1481" s="57">
        <v>4</v>
      </c>
      <c r="NO1481" s="58">
        <f t="array" ref="NO1481">NO1490*NM1483</f>
        <v>-0.66534649757671238</v>
      </c>
      <c r="NQ1481" s="41">
        <f>NQ1470</f>
        <v>1.9098929514673292E-4</v>
      </c>
      <c r="NT1481" s="1"/>
      <c r="NV1481" s="1"/>
      <c r="NW1481" s="57">
        <v>4</v>
      </c>
      <c r="NY1481" s="58">
        <f t="array" ref="NY1481">NY1490*NW1483</f>
        <v>-0.66183418441151209</v>
      </c>
      <c r="OA1481" s="41">
        <f>OA1470</f>
        <v>-8.2391073800204898E-5</v>
      </c>
      <c r="OD1481" s="1"/>
      <c r="OG1481" s="36"/>
      <c r="OI1481" s="37"/>
      <c r="OO1481" s="56"/>
      <c r="OY1481" s="56"/>
      <c r="PI1481" s="56"/>
      <c r="PQ1481" s="52"/>
      <c r="PS1481" s="53"/>
      <c r="PW1481" s="1"/>
      <c r="RD1481" s="1"/>
      <c r="RE1481" s="57">
        <v>4</v>
      </c>
      <c r="RG1481" s="58">
        <f t="array" ref="RG1481">RG1490*RE1483</f>
        <v>-1.3692223592347414</v>
      </c>
      <c r="RI1481" s="41">
        <f>RI1470</f>
        <v>7.2721911524396832E-4</v>
      </c>
      <c r="RL1481" s="1"/>
      <c r="RN1481" s="1"/>
      <c r="RO1481" s="57">
        <v>4</v>
      </c>
      <c r="RQ1481" s="58">
        <f t="array" ref="RQ1481">RQ1490*RO1483</f>
        <v>-1.3550948413934991</v>
      </c>
      <c r="RS1481" s="41">
        <f>RS1470</f>
        <v>-1.2631106089781487E-3</v>
      </c>
      <c r="RV1481" s="1"/>
      <c r="RX1481" s="1"/>
      <c r="RY1481" s="57">
        <v>4</v>
      </c>
      <c r="SA1481" s="58">
        <f t="array" ref="SA1481">SA1490*RY1483</f>
        <v>-1.3679086160473062</v>
      </c>
      <c r="SC1481" s="41">
        <f>SC1470</f>
        <v>5.3589149373417869E-4</v>
      </c>
      <c r="SF1481" s="1"/>
      <c r="SI1481" s="34"/>
      <c r="SK1481" s="35"/>
      <c r="SN1481" s="1"/>
      <c r="SO1481" s="57">
        <v>4</v>
      </c>
      <c r="SQ1481" s="58">
        <f t="array" ref="SQ1481">SQ1490*SO1483</f>
        <v>-1.3367699028867184</v>
      </c>
      <c r="SS1481" s="41">
        <f>SS1470</f>
        <v>-1.9061552522334387E-4</v>
      </c>
      <c r="SV1481" s="1"/>
      <c r="SX1481" s="1"/>
      <c r="SY1481" s="57">
        <v>4</v>
      </c>
      <c r="TA1481" s="58">
        <f t="array" ref="TA1481">TA1490*SY1483</f>
        <v>-1.3234969165789807</v>
      </c>
      <c r="TC1481" s="41">
        <f>TC1470</f>
        <v>3.3105865137390052E-4</v>
      </c>
      <c r="TF1481" s="1"/>
      <c r="TH1481" s="1"/>
      <c r="TI1481" s="57">
        <v>4</v>
      </c>
      <c r="TK1481" s="58">
        <f t="array" ref="TK1481">TK1490*TI1483</f>
        <v>-1.335534063002296</v>
      </c>
      <c r="TM1481" s="41">
        <f>TM1470</f>
        <v>-1.4044312615056273E-4</v>
      </c>
      <c r="TP1481" s="1"/>
      <c r="TS1481" s="36"/>
      <c r="TU1481" s="37"/>
      <c r="UA1481" s="56"/>
      <c r="UK1481" s="56"/>
      <c r="UU1481" s="56"/>
      <c r="VC1481" s="52"/>
      <c r="VE1481" s="53"/>
      <c r="VF1481" s="1"/>
      <c r="VT1481" s="1"/>
    </row>
    <row r="1482" spans="308:592" ht="15" thickBot="1" x14ac:dyDescent="0.35">
      <c r="KV1482" s="1"/>
      <c r="KW1482" s="34"/>
      <c r="KY1482" s="35"/>
      <c r="LA1482" s="36"/>
      <c r="LC1482" s="37"/>
      <c r="LQ1482" s="1"/>
      <c r="LR1482" s="1"/>
      <c r="LS1482" t="s">
        <v>149</v>
      </c>
      <c r="LU1482" s="55"/>
      <c r="LW1482" s="7"/>
      <c r="LZ1482" s="1"/>
      <c r="MB1482" s="1"/>
      <c r="MC1482" t="s">
        <v>149</v>
      </c>
      <c r="ME1482" s="55"/>
      <c r="MG1482" s="7"/>
      <c r="MJ1482" s="1"/>
      <c r="ML1482" s="1"/>
      <c r="MM1482" t="s">
        <v>149</v>
      </c>
      <c r="MO1482" s="55"/>
      <c r="MQ1482" s="7"/>
      <c r="MT1482" s="1"/>
      <c r="MW1482" s="34"/>
      <c r="MY1482" s="35"/>
      <c r="NB1482" s="1"/>
      <c r="NC1482" t="s">
        <v>149</v>
      </c>
      <c r="NE1482" s="55"/>
      <c r="NG1482" s="7"/>
      <c r="NJ1482" s="1"/>
      <c r="NL1482" s="1"/>
      <c r="NM1482" t="s">
        <v>149</v>
      </c>
      <c r="NO1482" s="55"/>
      <c r="NQ1482" s="7"/>
      <c r="NT1482" s="1"/>
      <c r="NV1482" s="1"/>
      <c r="NW1482" t="s">
        <v>149</v>
      </c>
      <c r="NY1482" s="55"/>
      <c r="OA1482" s="7"/>
      <c r="OD1482" s="1"/>
      <c r="OG1482" s="36"/>
      <c r="OI1482" s="37"/>
      <c r="OO1482" s="56"/>
      <c r="OY1482" s="56"/>
      <c r="PI1482" s="56"/>
      <c r="PQ1482" s="52"/>
      <c r="PS1482" s="53"/>
      <c r="RD1482" s="1"/>
      <c r="RE1482" t="s">
        <v>149</v>
      </c>
      <c r="RG1482" s="55"/>
      <c r="RI1482" s="7"/>
      <c r="RL1482" s="1"/>
      <c r="RN1482" s="1"/>
      <c r="RO1482" t="s">
        <v>149</v>
      </c>
      <c r="RQ1482" s="55"/>
      <c r="RS1482" s="7"/>
      <c r="RV1482" s="1"/>
      <c r="RX1482" s="1"/>
      <c r="RY1482" t="s">
        <v>149</v>
      </c>
      <c r="SA1482" s="55"/>
      <c r="SC1482" s="7"/>
      <c r="SF1482" s="1"/>
      <c r="SI1482" s="34"/>
      <c r="SK1482" s="35"/>
      <c r="SN1482" s="1"/>
      <c r="SO1482" t="s">
        <v>149</v>
      </c>
      <c r="SQ1482" s="55"/>
      <c r="SS1482" s="7"/>
      <c r="SV1482" s="1"/>
      <c r="SX1482" s="1"/>
      <c r="SY1482" t="s">
        <v>149</v>
      </c>
      <c r="TA1482" s="55"/>
      <c r="TC1482" s="7"/>
      <c r="TF1482" s="1"/>
      <c r="TH1482" s="1"/>
      <c r="TI1482" t="s">
        <v>149</v>
      </c>
      <c r="TK1482" s="55"/>
      <c r="TM1482" s="7"/>
      <c r="TP1482" s="1"/>
      <c r="TS1482" s="36"/>
      <c r="TU1482" s="37"/>
      <c r="UA1482" s="56"/>
      <c r="UK1482" s="56"/>
      <c r="UU1482" s="56"/>
      <c r="VC1482" s="52"/>
      <c r="VE1482" s="53"/>
      <c r="VF1482" s="1"/>
      <c r="VT1482" s="1"/>
    </row>
    <row r="1483" spans="308:592" ht="15" thickBot="1" x14ac:dyDescent="0.35">
      <c r="KV1483" s="1"/>
      <c r="KW1483" s="34"/>
      <c r="KY1483" s="35"/>
      <c r="LA1483" s="36"/>
      <c r="LC1483" s="37"/>
      <c r="LQ1483" s="1"/>
      <c r="LR1483" s="1"/>
      <c r="LS1483" s="57">
        <f>1/SQRT(LS1481)</f>
        <v>0.5</v>
      </c>
      <c r="LU1483" s="55"/>
      <c r="LW1483" s="7"/>
      <c r="LZ1483" s="1"/>
      <c r="MB1483" s="1"/>
      <c r="MC1483" s="57">
        <f>1/SQRT(MC1481)</f>
        <v>0.5</v>
      </c>
      <c r="ME1483" s="55"/>
      <c r="MG1483" s="7"/>
      <c r="MJ1483" s="1"/>
      <c r="ML1483" s="1"/>
      <c r="MM1483" s="57">
        <f>1/SQRT(MM1481)</f>
        <v>0.5</v>
      </c>
      <c r="MO1483" s="55"/>
      <c r="MQ1483" s="7"/>
      <c r="MT1483" s="1"/>
      <c r="MW1483" s="34"/>
      <c r="MY1483" s="35"/>
      <c r="NB1483" s="1"/>
      <c r="NC1483" s="57">
        <f>1/SQRT(NC1481)</f>
        <v>0.5</v>
      </c>
      <c r="NE1483" s="55"/>
      <c r="NG1483" s="7"/>
      <c r="NJ1483" s="1"/>
      <c r="NL1483" s="1"/>
      <c r="NM1483" s="57">
        <f>1/SQRT(NM1481)</f>
        <v>0.5</v>
      </c>
      <c r="NO1483" s="55"/>
      <c r="NQ1483" s="7"/>
      <c r="NT1483" s="1"/>
      <c r="NV1483" s="1"/>
      <c r="NW1483" s="57">
        <f>1/SQRT(NW1481)</f>
        <v>0.5</v>
      </c>
      <c r="NY1483" s="55"/>
      <c r="OA1483" s="7"/>
      <c r="OD1483" s="1"/>
      <c r="OG1483" s="36"/>
      <c r="OI1483" s="37"/>
      <c r="OO1483" s="56"/>
      <c r="OY1483" s="56"/>
      <c r="PI1483" s="56"/>
      <c r="PQ1483" s="52"/>
      <c r="PS1483" s="53"/>
      <c r="PW1483" s="1"/>
      <c r="RD1483" s="1"/>
      <c r="RE1483" s="57">
        <f>1/SQRT(RE1481)</f>
        <v>0.5</v>
      </c>
      <c r="RG1483" s="55"/>
      <c r="RI1483" s="7"/>
      <c r="RL1483" s="1"/>
      <c r="RN1483" s="1"/>
      <c r="RO1483" s="57">
        <f>1/SQRT(RO1481)</f>
        <v>0.5</v>
      </c>
      <c r="RQ1483" s="55"/>
      <c r="RS1483" s="7"/>
      <c r="RV1483" s="1"/>
      <c r="RX1483" s="1"/>
      <c r="RY1483" s="57">
        <f>1/SQRT(RY1481)</f>
        <v>0.5</v>
      </c>
      <c r="SA1483" s="55"/>
      <c r="SC1483" s="7"/>
      <c r="SF1483" s="1"/>
      <c r="SI1483" s="34"/>
      <c r="SK1483" s="35"/>
      <c r="SN1483" s="1"/>
      <c r="SO1483" s="57">
        <f>1/SQRT(SO1481)</f>
        <v>0.5</v>
      </c>
      <c r="SQ1483" s="55"/>
      <c r="SS1483" s="7"/>
      <c r="SV1483" s="1"/>
      <c r="SX1483" s="1"/>
      <c r="SY1483" s="57">
        <f>1/SQRT(SY1481)</f>
        <v>0.5</v>
      </c>
      <c r="TA1483" s="55"/>
      <c r="TC1483" s="7"/>
      <c r="TF1483" s="1"/>
      <c r="TH1483" s="1"/>
      <c r="TI1483" s="57">
        <f>1/SQRT(TI1481)</f>
        <v>0.5</v>
      </c>
      <c r="TK1483" s="55"/>
      <c r="TM1483" s="7"/>
      <c r="TP1483" s="1"/>
      <c r="TS1483" s="36"/>
      <c r="TU1483" s="37"/>
      <c r="UA1483" s="56"/>
      <c r="UK1483" s="56"/>
      <c r="UU1483" s="56"/>
      <c r="VC1483" s="52"/>
      <c r="VE1483" s="53"/>
      <c r="VF1483" s="1"/>
      <c r="VT1483" s="1"/>
    </row>
    <row r="1484" spans="308:592" x14ac:dyDescent="0.3">
      <c r="KV1484" s="1"/>
      <c r="KW1484" s="34"/>
      <c r="KY1484" s="35"/>
      <c r="LA1484" s="36"/>
      <c r="LC1484" s="37"/>
      <c r="LQ1484" s="1"/>
      <c r="LR1484" s="1"/>
      <c r="LU1484" s="55"/>
      <c r="LW1484" s="7"/>
      <c r="LZ1484" s="1"/>
      <c r="MB1484" s="1"/>
      <c r="ME1484" s="55"/>
      <c r="MG1484" s="7"/>
      <c r="MJ1484" s="1"/>
      <c r="ML1484" s="1"/>
      <c r="MO1484" s="55"/>
      <c r="MQ1484" s="7"/>
      <c r="MT1484" s="1"/>
      <c r="MW1484" s="34"/>
      <c r="MY1484" s="35"/>
      <c r="NB1484" s="1"/>
      <c r="NE1484" s="55"/>
      <c r="NG1484" s="7"/>
      <c r="NJ1484" s="1"/>
      <c r="NL1484" s="1"/>
      <c r="NO1484" s="55"/>
      <c r="NQ1484" s="7"/>
      <c r="NT1484" s="1"/>
      <c r="NV1484" s="1"/>
      <c r="NY1484" s="55"/>
      <c r="OA1484" s="7"/>
      <c r="OD1484" s="1"/>
      <c r="OG1484" s="36"/>
      <c r="OI1484" s="37"/>
      <c r="OO1484" s="56"/>
      <c r="OY1484" s="56"/>
      <c r="PI1484" s="56"/>
      <c r="PQ1484" s="52"/>
      <c r="PS1484" s="53"/>
      <c r="RD1484" s="1"/>
      <c r="RG1484" s="55"/>
      <c r="RI1484" s="7"/>
      <c r="RL1484" s="1"/>
      <c r="RN1484" s="1"/>
      <c r="RQ1484" s="55"/>
      <c r="RS1484" s="7"/>
      <c r="RV1484" s="1"/>
      <c r="RX1484" s="1"/>
      <c r="SA1484" s="55"/>
      <c r="SC1484" s="7"/>
      <c r="SF1484" s="1"/>
      <c r="SI1484" s="34"/>
      <c r="SK1484" s="35"/>
      <c r="SN1484" s="1"/>
      <c r="SQ1484" s="55"/>
      <c r="SS1484" s="7"/>
      <c r="SV1484" s="1"/>
      <c r="SX1484" s="1"/>
      <c r="TA1484" s="55"/>
      <c r="TC1484" s="7"/>
      <c r="TF1484" s="1"/>
      <c r="TH1484" s="1"/>
      <c r="TK1484" s="55"/>
      <c r="TM1484" s="7"/>
      <c r="TP1484" s="1"/>
      <c r="TS1484" s="36"/>
      <c r="TU1484" s="37"/>
      <c r="UA1484" s="56"/>
      <c r="UK1484" s="56"/>
      <c r="UU1484" s="56"/>
      <c r="VC1484" s="52"/>
      <c r="VE1484" s="53"/>
      <c r="VF1484" s="1"/>
      <c r="VT1484" s="1"/>
    </row>
    <row r="1485" spans="308:592" x14ac:dyDescent="0.3">
      <c r="KV1485" s="1"/>
      <c r="KW1485" s="34"/>
      <c r="KY1485" s="35"/>
      <c r="LA1485" s="36"/>
      <c r="LC1485" s="37"/>
      <c r="LQ1485" s="1"/>
      <c r="LR1485" s="1"/>
      <c r="LU1485" s="55"/>
      <c r="LW1485" s="7"/>
      <c r="LZ1485" s="1"/>
      <c r="MB1485" s="1"/>
      <c r="ME1485" s="55"/>
      <c r="MG1485" s="7"/>
      <c r="MJ1485" s="1"/>
      <c r="ML1485" s="1"/>
      <c r="MO1485" s="55"/>
      <c r="MQ1485" s="7"/>
      <c r="MT1485" s="1"/>
      <c r="MW1485" s="34"/>
      <c r="MY1485" s="35"/>
      <c r="NB1485" s="1"/>
      <c r="NE1485" s="55"/>
      <c r="NG1485" s="7"/>
      <c r="NJ1485" s="1"/>
      <c r="NL1485" s="1"/>
      <c r="NO1485" s="55"/>
      <c r="NQ1485" s="7"/>
      <c r="NT1485" s="1"/>
      <c r="NV1485" s="1"/>
      <c r="NY1485" s="55"/>
      <c r="OA1485" s="7"/>
      <c r="OD1485" s="1"/>
      <c r="OG1485" s="36"/>
      <c r="OI1485" s="37"/>
      <c r="OO1485" s="56"/>
      <c r="OY1485" s="56"/>
      <c r="PI1485" s="56"/>
      <c r="PQ1485" s="52"/>
      <c r="PS1485" s="53"/>
      <c r="PW1485" s="1"/>
      <c r="RD1485" s="1"/>
      <c r="RG1485" s="55"/>
      <c r="RI1485" s="7"/>
      <c r="RL1485" s="1"/>
      <c r="RN1485" s="1"/>
      <c r="RQ1485" s="55"/>
      <c r="RS1485" s="7"/>
      <c r="RV1485" s="1"/>
      <c r="RX1485" s="1"/>
      <c r="SA1485" s="55"/>
      <c r="SC1485" s="7"/>
      <c r="SF1485" s="1"/>
      <c r="SI1485" s="34"/>
      <c r="SK1485" s="35"/>
      <c r="SN1485" s="1"/>
      <c r="SQ1485" s="55"/>
      <c r="SS1485" s="7"/>
      <c r="SV1485" s="1"/>
      <c r="SX1485" s="1"/>
      <c r="TA1485" s="55"/>
      <c r="TC1485" s="7"/>
      <c r="TF1485" s="1"/>
      <c r="TH1485" s="1"/>
      <c r="TK1485" s="55"/>
      <c r="TM1485" s="7"/>
      <c r="TP1485" s="1"/>
      <c r="TS1485" s="36"/>
      <c r="TU1485" s="37"/>
      <c r="UA1485" s="56"/>
      <c r="UK1485" s="56"/>
      <c r="UU1485" s="56"/>
      <c r="VC1485" s="52"/>
      <c r="VE1485" s="53"/>
      <c r="VF1485" s="1"/>
      <c r="VT1485" s="1"/>
    </row>
    <row r="1486" spans="308:592" x14ac:dyDescent="0.3">
      <c r="KV1486" s="1"/>
      <c r="KW1486" s="34"/>
      <c r="KY1486" s="35"/>
      <c r="LA1486" s="36"/>
      <c r="LC1486" s="37"/>
      <c r="LQ1486" s="1"/>
      <c r="LR1486" s="1"/>
      <c r="LU1486" s="55"/>
      <c r="LW1486" s="7"/>
      <c r="LZ1486" s="1"/>
      <c r="MB1486" s="1"/>
      <c r="ME1486" s="55"/>
      <c r="MG1486" s="7"/>
      <c r="MJ1486" s="1"/>
      <c r="ML1486" s="1"/>
      <c r="MO1486" s="55"/>
      <c r="MQ1486" s="7"/>
      <c r="MT1486" s="1"/>
      <c r="MW1486" s="34"/>
      <c r="MY1486" s="35"/>
      <c r="NB1486" s="1"/>
      <c r="NE1486" s="55"/>
      <c r="NG1486" s="7"/>
      <c r="NJ1486" s="1"/>
      <c r="NL1486" s="1"/>
      <c r="NO1486" s="55"/>
      <c r="NQ1486" s="7"/>
      <c r="NT1486" s="1"/>
      <c r="NV1486" s="1"/>
      <c r="NY1486" s="55"/>
      <c r="OA1486" s="7"/>
      <c r="OD1486" s="1"/>
      <c r="OG1486" s="36"/>
      <c r="OI1486" s="37"/>
      <c r="OO1486" s="56"/>
      <c r="OY1486" s="56"/>
      <c r="PI1486" s="56"/>
      <c r="PQ1486" s="52"/>
      <c r="PS1486" s="53"/>
      <c r="RD1486" s="1"/>
      <c r="RG1486" s="55"/>
      <c r="RI1486" s="7"/>
      <c r="RL1486" s="1"/>
      <c r="RN1486" s="1"/>
      <c r="RQ1486" s="55"/>
      <c r="RS1486" s="7"/>
      <c r="RV1486" s="1"/>
      <c r="RX1486" s="1"/>
      <c r="SA1486" s="55"/>
      <c r="SC1486" s="7"/>
      <c r="SF1486" s="1"/>
      <c r="SI1486" s="34"/>
      <c r="SK1486" s="35"/>
      <c r="SN1486" s="1"/>
      <c r="SQ1486" s="55"/>
      <c r="SS1486" s="7"/>
      <c r="SV1486" s="1"/>
      <c r="SX1486" s="1"/>
      <c r="TA1486" s="55"/>
      <c r="TC1486" s="7"/>
      <c r="TF1486" s="1"/>
      <c r="TH1486" s="1"/>
      <c r="TK1486" s="55"/>
      <c r="TM1486" s="7"/>
      <c r="TP1486" s="1"/>
      <c r="TS1486" s="36"/>
      <c r="TU1486" s="37"/>
      <c r="UA1486" s="56"/>
      <c r="UK1486" s="56"/>
      <c r="UU1486" s="56"/>
      <c r="VC1486" s="52"/>
      <c r="VE1486" s="53"/>
      <c r="VF1486" s="1"/>
      <c r="VT1486" s="1"/>
    </row>
    <row r="1487" spans="308:592" x14ac:dyDescent="0.3">
      <c r="KV1487" s="1"/>
      <c r="KW1487" s="34"/>
      <c r="KY1487" s="35"/>
      <c r="LA1487" s="36"/>
      <c r="LC1487" s="37"/>
      <c r="LQ1487" s="1"/>
      <c r="LR1487" s="1"/>
      <c r="LU1487" s="55"/>
      <c r="LW1487" s="7"/>
      <c r="LZ1487" s="1"/>
      <c r="MB1487" s="1"/>
      <c r="ME1487" s="55"/>
      <c r="MG1487" s="7"/>
      <c r="MJ1487" s="1"/>
      <c r="ML1487" s="1"/>
      <c r="MO1487" s="55"/>
      <c r="MQ1487" s="7"/>
      <c r="MT1487" s="1"/>
      <c r="MW1487" s="34"/>
      <c r="MY1487" s="35"/>
      <c r="NB1487" s="1"/>
      <c r="NE1487" s="55"/>
      <c r="NG1487" s="7"/>
      <c r="NJ1487" s="1"/>
      <c r="NL1487" s="1"/>
      <c r="NO1487" s="55"/>
      <c r="NQ1487" s="7"/>
      <c r="NT1487" s="1"/>
      <c r="NV1487" s="1"/>
      <c r="NY1487" s="55"/>
      <c r="OA1487" s="7"/>
      <c r="OD1487" s="1"/>
      <c r="OG1487" s="36"/>
      <c r="OI1487" s="37"/>
      <c r="OO1487" s="56"/>
      <c r="OY1487" s="56"/>
      <c r="PI1487" s="56"/>
      <c r="PQ1487" s="52"/>
      <c r="PS1487" s="53"/>
      <c r="PW1487" s="1"/>
      <c r="RD1487" s="1"/>
      <c r="RG1487" s="55"/>
      <c r="RI1487" s="7"/>
      <c r="RL1487" s="1"/>
      <c r="RN1487" s="1"/>
      <c r="RQ1487" s="55"/>
      <c r="RS1487" s="7"/>
      <c r="RV1487" s="1"/>
      <c r="RX1487" s="1"/>
      <c r="SA1487" s="55"/>
      <c r="SC1487" s="7"/>
      <c r="SF1487" s="1"/>
      <c r="SI1487" s="34"/>
      <c r="SK1487" s="35"/>
      <c r="SN1487" s="1"/>
      <c r="SQ1487" s="55"/>
      <c r="SS1487" s="7"/>
      <c r="SV1487" s="1"/>
      <c r="SX1487" s="1"/>
      <c r="TA1487" s="55"/>
      <c r="TC1487" s="7"/>
      <c r="TF1487" s="1"/>
      <c r="TH1487" s="1"/>
      <c r="TK1487" s="55"/>
      <c r="TM1487" s="7"/>
      <c r="TP1487" s="1"/>
      <c r="TS1487" s="36"/>
      <c r="TU1487" s="37"/>
      <c r="UA1487" s="56"/>
      <c r="UK1487" s="56"/>
      <c r="UU1487" s="56"/>
      <c r="VC1487" s="52"/>
      <c r="VE1487" s="53"/>
      <c r="VF1487" s="1"/>
      <c r="VT1487" s="1"/>
    </row>
    <row r="1488" spans="308:592" x14ac:dyDescent="0.3">
      <c r="KV1488" s="1"/>
      <c r="KW1488" s="34"/>
      <c r="KY1488" s="35"/>
      <c r="LA1488" s="36"/>
      <c r="LC1488" s="37"/>
      <c r="LQ1488" s="1"/>
      <c r="LR1488" s="1"/>
      <c r="LU1488" s="55"/>
      <c r="LW1488" s="7"/>
      <c r="LZ1488" s="1"/>
      <c r="MB1488" s="1"/>
      <c r="ME1488" s="55"/>
      <c r="MG1488" s="7"/>
      <c r="MJ1488" s="1"/>
      <c r="ML1488" s="1"/>
      <c r="MO1488" s="55"/>
      <c r="MQ1488" s="7"/>
      <c r="MT1488" s="1"/>
      <c r="MW1488" s="34"/>
      <c r="MY1488" s="35"/>
      <c r="NB1488" s="1"/>
      <c r="NE1488" s="55"/>
      <c r="NG1488" s="7"/>
      <c r="NJ1488" s="1"/>
      <c r="NL1488" s="1"/>
      <c r="NO1488" s="55"/>
      <c r="NQ1488" s="7"/>
      <c r="NT1488" s="1"/>
      <c r="NV1488" s="1"/>
      <c r="NY1488" s="55"/>
      <c r="OA1488" s="7"/>
      <c r="OD1488" s="1"/>
      <c r="OG1488" s="36"/>
      <c r="OI1488" s="37"/>
      <c r="OO1488" s="56"/>
      <c r="OY1488" s="56"/>
      <c r="PI1488" s="56"/>
      <c r="PQ1488" s="52"/>
      <c r="PS1488" s="53"/>
      <c r="RD1488" s="1"/>
      <c r="RG1488" s="55"/>
      <c r="RI1488" s="7"/>
      <c r="RL1488" s="1"/>
      <c r="RN1488" s="1"/>
      <c r="RQ1488" s="55"/>
      <c r="RS1488" s="7"/>
      <c r="RV1488" s="1"/>
      <c r="RX1488" s="1"/>
      <c r="SA1488" s="55"/>
      <c r="SC1488" s="7"/>
      <c r="SF1488" s="1"/>
      <c r="SI1488" s="34"/>
      <c r="SK1488" s="35"/>
      <c r="SN1488" s="1"/>
      <c r="SQ1488" s="55"/>
      <c r="SS1488" s="7"/>
      <c r="SV1488" s="1"/>
      <c r="SX1488" s="1"/>
      <c r="TA1488" s="55"/>
      <c r="TC1488" s="7"/>
      <c r="TF1488" s="1"/>
      <c r="TH1488" s="1"/>
      <c r="TK1488" s="55"/>
      <c r="TM1488" s="7"/>
      <c r="TP1488" s="1"/>
      <c r="TS1488" s="36"/>
      <c r="TU1488" s="37"/>
      <c r="UA1488" s="56"/>
      <c r="UK1488" s="56"/>
      <c r="UU1488" s="56"/>
      <c r="VC1488" s="52"/>
      <c r="VE1488" s="53"/>
      <c r="VF1488" s="1"/>
      <c r="VT1488" s="1"/>
    </row>
    <row r="1489" spans="308:592" ht="15" thickBot="1" x14ac:dyDescent="0.35">
      <c r="KV1489" s="1"/>
      <c r="KW1489" s="34"/>
      <c r="KY1489" s="35"/>
      <c r="LA1489" s="36"/>
      <c r="LC1489" s="37"/>
      <c r="LQ1489" s="1"/>
      <c r="LR1489" s="1"/>
      <c r="LU1489" s="2" t="s">
        <v>150</v>
      </c>
      <c r="LW1489" s="7" t="s">
        <v>151</v>
      </c>
      <c r="LZ1489" s="1"/>
      <c r="MB1489" s="1"/>
      <c r="ME1489" s="2" t="s">
        <v>152</v>
      </c>
      <c r="MG1489" s="7" t="s">
        <v>153</v>
      </c>
      <c r="MJ1489" s="1"/>
      <c r="ML1489" s="1"/>
      <c r="MO1489" s="2" t="s">
        <v>154</v>
      </c>
      <c r="MQ1489" s="7" t="s">
        <v>155</v>
      </c>
      <c r="MT1489" s="1"/>
      <c r="MW1489" s="34"/>
      <c r="MY1489" s="35"/>
      <c r="NB1489" s="1"/>
      <c r="NE1489" s="2" t="s">
        <v>156</v>
      </c>
      <c r="NG1489" s="7" t="s">
        <v>157</v>
      </c>
      <c r="NJ1489" s="1"/>
      <c r="NL1489" s="1"/>
      <c r="NO1489" s="2" t="s">
        <v>158</v>
      </c>
      <c r="NQ1489" s="7" t="s">
        <v>159</v>
      </c>
      <c r="NT1489" s="1"/>
      <c r="NV1489" s="1"/>
      <c r="NY1489" s="2" t="s">
        <v>160</v>
      </c>
      <c r="OA1489" s="7" t="s">
        <v>161</v>
      </c>
      <c r="OD1489" s="1"/>
      <c r="OG1489" s="36"/>
      <c r="OI1489" s="37"/>
      <c r="PQ1489" s="52"/>
      <c r="PS1489" s="53"/>
      <c r="PW1489" s="1"/>
      <c r="RD1489" s="1"/>
      <c r="RG1489" s="2" t="s">
        <v>150</v>
      </c>
      <c r="RI1489" s="7" t="s">
        <v>151</v>
      </c>
      <c r="RL1489" s="1"/>
      <c r="RN1489" s="1"/>
      <c r="RQ1489" s="2" t="s">
        <v>152</v>
      </c>
      <c r="RS1489" s="7" t="s">
        <v>153</v>
      </c>
      <c r="RV1489" s="1"/>
      <c r="RX1489" s="1"/>
      <c r="SA1489" s="2" t="s">
        <v>154</v>
      </c>
      <c r="SC1489" s="7" t="s">
        <v>155</v>
      </c>
      <c r="SF1489" s="1"/>
      <c r="SI1489" s="34"/>
      <c r="SK1489" s="35"/>
      <c r="SN1489" s="1"/>
      <c r="SQ1489" s="2" t="s">
        <v>156</v>
      </c>
      <c r="SS1489" s="7" t="s">
        <v>157</v>
      </c>
      <c r="SV1489" s="1"/>
      <c r="SX1489" s="1"/>
      <c r="TA1489" s="2" t="s">
        <v>158</v>
      </c>
      <c r="TC1489" s="7" t="s">
        <v>159</v>
      </c>
      <c r="TF1489" s="1"/>
      <c r="TH1489" s="1"/>
      <c r="TK1489" s="2" t="s">
        <v>160</v>
      </c>
      <c r="TM1489" s="7" t="s">
        <v>161</v>
      </c>
      <c r="TP1489" s="1"/>
      <c r="TS1489" s="36"/>
      <c r="TU1489" s="37"/>
      <c r="VC1489" s="52"/>
      <c r="VE1489" s="53"/>
      <c r="VF1489" s="1"/>
      <c r="VT1489" s="1"/>
    </row>
    <row r="1490" spans="308:592" ht="15" thickBot="1" x14ac:dyDescent="0.35">
      <c r="KV1490" s="1"/>
      <c r="KW1490" s="34"/>
      <c r="KY1490" s="35"/>
      <c r="LA1490" s="36"/>
      <c r="LC1490" s="37"/>
      <c r="LQ1490" s="1"/>
      <c r="LR1490" s="1"/>
      <c r="LU1490" s="58">
        <f>LU1493</f>
        <v>-1.3068622785606587</v>
      </c>
      <c r="LW1490" s="41">
        <f>LW1481*LS1483</f>
        <v>2.0999355109777192E-4</v>
      </c>
      <c r="LZ1490" s="1"/>
      <c r="MB1490" s="1"/>
      <c r="ME1490" s="58">
        <f>ME1493</f>
        <v>-1.3155947067012939</v>
      </c>
      <c r="MG1490" s="41">
        <f t="array" ref="MG1490">MG1481*MC1483</f>
        <v>-3.6933059305319701E-4</v>
      </c>
      <c r="MJ1490" s="1"/>
      <c r="ML1490" s="1"/>
      <c r="MO1490" s="58">
        <f>MO1493</f>
        <v>-1.3075668342531959</v>
      </c>
      <c r="MQ1490" s="41">
        <f t="array" ref="MQ1490">MQ1481*MM1483</f>
        <v>1.5933704195542076E-4</v>
      </c>
      <c r="MT1490" s="1"/>
      <c r="MW1490" s="34"/>
      <c r="MY1490" s="35"/>
      <c r="NB1490" s="1"/>
      <c r="NE1490" s="58">
        <f>NE1493</f>
        <v>-1.3230658317551429</v>
      </c>
      <c r="NG1490" s="41">
        <f t="array" ref="NG1490">NG1481*NC1483</f>
        <v>-5.4299110673265314E-5</v>
      </c>
      <c r="NJ1490" s="1"/>
      <c r="NL1490" s="1"/>
      <c r="NO1490" s="58">
        <f>NO1493</f>
        <v>-1.3306929951534248</v>
      </c>
      <c r="NQ1490" s="41">
        <f t="array" ref="NQ1490">NQ1481*NM1483</f>
        <v>9.5494647573366462E-5</v>
      </c>
      <c r="NT1490" s="1"/>
      <c r="NV1490" s="1"/>
      <c r="NY1490" s="58">
        <f>NY1493</f>
        <v>-1.3236683688230242</v>
      </c>
      <c r="OA1490" s="41">
        <f t="array" ref="OA1490">OA1481*NW1483</f>
        <v>-4.1195536900102449E-5</v>
      </c>
      <c r="OD1490" s="1"/>
      <c r="OG1490" s="36"/>
      <c r="OI1490" s="37"/>
      <c r="OO1490" s="56"/>
      <c r="OY1490" s="56"/>
      <c r="PI1490" s="56"/>
      <c r="PQ1490" s="52"/>
      <c r="PS1490" s="53"/>
      <c r="RD1490" s="1"/>
      <c r="RG1490" s="58">
        <f>RG1493</f>
        <v>-2.7384447184694829</v>
      </c>
      <c r="RI1490" s="41">
        <f>RI1481*RE1483</f>
        <v>3.6360955762198416E-4</v>
      </c>
      <c r="RL1490" s="1"/>
      <c r="RN1490" s="1"/>
      <c r="RQ1490" s="58">
        <f>RQ1493</f>
        <v>-2.7101896827869982</v>
      </c>
      <c r="RS1490" s="41">
        <f t="array" ref="RS1490">RS1481*RO1483</f>
        <v>-6.3155530448907437E-4</v>
      </c>
      <c r="RV1490" s="1"/>
      <c r="RX1490" s="1"/>
      <c r="SA1490" s="58">
        <f>SA1493</f>
        <v>-2.7358172320946124</v>
      </c>
      <c r="SC1490" s="41">
        <f t="array" ref="SC1490">SC1481*RY1483</f>
        <v>2.6794574686708934E-4</v>
      </c>
      <c r="SF1490" s="1"/>
      <c r="SI1490" s="34"/>
      <c r="SK1490" s="35"/>
      <c r="SN1490" s="1"/>
      <c r="SQ1490" s="58">
        <f>SQ1493</f>
        <v>-2.6735398057734368</v>
      </c>
      <c r="SS1490" s="41">
        <f t="array" ref="SS1490">SS1481*SO1483</f>
        <v>-9.5307762611671933E-5</v>
      </c>
      <c r="SV1490" s="1"/>
      <c r="SX1490" s="1"/>
      <c r="TA1490" s="58">
        <f>TA1493</f>
        <v>-2.6469938331579614</v>
      </c>
      <c r="TC1490" s="41">
        <f t="array" ref="TC1490">TC1481*SY1483</f>
        <v>1.6552932568695026E-4</v>
      </c>
      <c r="TF1490" s="1"/>
      <c r="TH1490" s="1"/>
      <c r="TK1490" s="58">
        <f>TK1493</f>
        <v>-2.6710681260045921</v>
      </c>
      <c r="TM1490" s="41">
        <f t="array" ref="TM1490">TM1481*TI1483</f>
        <v>-7.0221563075281365E-5</v>
      </c>
      <c r="TP1490" s="1"/>
      <c r="TS1490" s="36"/>
      <c r="TU1490" s="37"/>
      <c r="UA1490" s="56"/>
      <c r="UK1490" s="56"/>
      <c r="UU1490" s="56"/>
      <c r="VC1490" s="52"/>
      <c r="VE1490" s="53"/>
      <c r="VF1490" s="1"/>
      <c r="VT1490" s="1"/>
    </row>
    <row r="1491" spans="308:592" x14ac:dyDescent="0.3">
      <c r="KV1491" s="1"/>
      <c r="KW1491" s="34"/>
      <c r="KY1491" s="35"/>
      <c r="LA1491" s="36"/>
      <c r="LC1491" s="37"/>
      <c r="LQ1491" s="1"/>
      <c r="LR1491" s="1"/>
      <c r="LS1491" s="1"/>
      <c r="LT1491" s="1"/>
      <c r="LU1491" s="2"/>
      <c r="LV1491" s="1"/>
      <c r="LW1491" s="7"/>
      <c r="LX1491" s="1"/>
      <c r="LY1491" s="1"/>
      <c r="LZ1491" s="1"/>
      <c r="MA1491" s="1"/>
      <c r="MB1491" s="1"/>
      <c r="MC1491" s="1"/>
      <c r="MD1491" s="1"/>
      <c r="ME1491" s="2"/>
      <c r="MF1491" s="1"/>
      <c r="MG1491" s="7"/>
      <c r="MH1491" s="1"/>
      <c r="MI1491" s="1"/>
      <c r="MJ1491" s="1"/>
      <c r="MK1491" s="1"/>
      <c r="ML1491" s="1"/>
      <c r="MM1491" s="1"/>
      <c r="MN1491" s="1"/>
      <c r="MO1491" s="2"/>
      <c r="MP1491" s="1"/>
      <c r="MQ1491" s="7"/>
      <c r="MR1491" s="1"/>
      <c r="MS1491" s="1"/>
      <c r="MT1491" s="1"/>
      <c r="MU1491" s="1"/>
      <c r="MW1491" s="34"/>
      <c r="MY1491" s="35"/>
      <c r="NA1491" s="1"/>
      <c r="NB1491" s="1"/>
      <c r="NC1491" s="1"/>
      <c r="ND1491" s="1"/>
      <c r="NE1491" s="2"/>
      <c r="NF1491" s="1"/>
      <c r="NG1491" s="7"/>
      <c r="NH1491" s="1"/>
      <c r="NI1491" s="1"/>
      <c r="NJ1491" s="1"/>
      <c r="NK1491" s="1"/>
      <c r="NL1491" s="1"/>
      <c r="NM1491" s="1"/>
      <c r="NN1491" s="1"/>
      <c r="NO1491" s="2"/>
      <c r="NP1491" s="1"/>
      <c r="NQ1491" s="7"/>
      <c r="NR1491" s="1"/>
      <c r="NS1491" s="1"/>
      <c r="NT1491" s="1"/>
      <c r="NU1491" s="1"/>
      <c r="NV1491" s="1"/>
      <c r="NW1491" s="1"/>
      <c r="NX1491" s="1"/>
      <c r="NY1491" s="2"/>
      <c r="NZ1491" s="1"/>
      <c r="OA1491" s="7"/>
      <c r="OB1491" s="1"/>
      <c r="OC1491" s="1"/>
      <c r="OD1491" s="1"/>
      <c r="OE1491" s="1"/>
      <c r="OG1491" s="36"/>
      <c r="OI1491" s="37"/>
      <c r="PQ1491" s="52"/>
      <c r="PS1491" s="53"/>
      <c r="PW1491" s="1"/>
      <c r="RC1491" s="1"/>
      <c r="RD1491" s="1"/>
      <c r="RE1491" s="1"/>
      <c r="RF1491" s="1"/>
      <c r="RG1491" s="2"/>
      <c r="RH1491" s="1"/>
      <c r="RI1491" s="7"/>
      <c r="RJ1491" s="1"/>
      <c r="RK1491" s="1"/>
      <c r="RL1491" s="1"/>
      <c r="RM1491" s="1"/>
      <c r="RN1491" s="1"/>
      <c r="RO1491" s="1"/>
      <c r="RP1491" s="1"/>
      <c r="RQ1491" s="2"/>
      <c r="RR1491" s="1"/>
      <c r="RS1491" s="7"/>
      <c r="RT1491" s="1"/>
      <c r="RU1491" s="1"/>
      <c r="RV1491" s="1"/>
      <c r="RW1491" s="1"/>
      <c r="RX1491" s="1"/>
      <c r="RY1491" s="1"/>
      <c r="RZ1491" s="1"/>
      <c r="SA1491" s="2"/>
      <c r="SB1491" s="1"/>
      <c r="SC1491" s="7"/>
      <c r="SD1491" s="1"/>
      <c r="SE1491" s="1"/>
      <c r="SF1491" s="1"/>
      <c r="SG1491" s="1"/>
      <c r="SI1491" s="34"/>
      <c r="SK1491" s="35"/>
      <c r="SM1491" s="1"/>
      <c r="SN1491" s="1"/>
      <c r="SO1491" s="1"/>
      <c r="SP1491" s="1"/>
      <c r="SQ1491" s="2"/>
      <c r="SR1491" s="1"/>
      <c r="SS1491" s="7"/>
      <c r="ST1491" s="1"/>
      <c r="SU1491" s="1"/>
      <c r="SV1491" s="1"/>
      <c r="SW1491" s="1"/>
      <c r="SX1491" s="1"/>
      <c r="SY1491" s="1"/>
      <c r="SZ1491" s="1"/>
      <c r="TA1491" s="2"/>
      <c r="TB1491" s="1"/>
      <c r="TC1491" s="7"/>
      <c r="TD1491" s="1"/>
      <c r="TE1491" s="1"/>
      <c r="TF1491" s="1"/>
      <c r="TG1491" s="1"/>
      <c r="TH1491" s="1"/>
      <c r="TI1491" s="1"/>
      <c r="TJ1491" s="1"/>
      <c r="TK1491" s="2"/>
      <c r="TL1491" s="1"/>
      <c r="TM1491" s="7"/>
      <c r="TN1491" s="1"/>
      <c r="TO1491" s="1"/>
      <c r="TP1491" s="1"/>
      <c r="TQ1491" s="1"/>
      <c r="TS1491" s="36"/>
      <c r="TU1491" s="37"/>
      <c r="VC1491" s="52"/>
      <c r="VE1491" s="53"/>
      <c r="VF1491" s="1"/>
      <c r="VT1491" s="1"/>
    </row>
    <row r="1492" spans="308:592" ht="15" thickBot="1" x14ac:dyDescent="0.35">
      <c r="KV1492" s="1"/>
      <c r="KW1492" s="34"/>
      <c r="KY1492" s="35"/>
      <c r="LA1492" s="36"/>
      <c r="LC1492" s="37"/>
      <c r="LQ1492" s="1"/>
      <c r="LU1492" s="2" t="s">
        <v>150</v>
      </c>
      <c r="LW1492" s="7" t="s">
        <v>151</v>
      </c>
      <c r="MA1492" s="1"/>
      <c r="ME1492" s="2" t="s">
        <v>152</v>
      </c>
      <c r="MG1492" s="7" t="s">
        <v>153</v>
      </c>
      <c r="MK1492" s="1"/>
      <c r="MO1492" s="2" t="s">
        <v>154</v>
      </c>
      <c r="MQ1492" s="7" t="s">
        <v>155</v>
      </c>
      <c r="MU1492" s="1"/>
      <c r="MW1492" s="34"/>
      <c r="MY1492" s="35"/>
      <c r="NA1492" s="1"/>
      <c r="NE1492" s="2" t="s">
        <v>156</v>
      </c>
      <c r="NG1492" s="7" t="s">
        <v>157</v>
      </c>
      <c r="NK1492" s="1"/>
      <c r="NO1492" s="2" t="s">
        <v>158</v>
      </c>
      <c r="NQ1492" s="7" t="s">
        <v>159</v>
      </c>
      <c r="NU1492" s="1"/>
      <c r="NY1492" s="2" t="s">
        <v>160</v>
      </c>
      <c r="OA1492" s="7" t="s">
        <v>161</v>
      </c>
      <c r="OE1492" s="1"/>
      <c r="OG1492" s="36"/>
      <c r="OI1492" s="37"/>
      <c r="PQ1492" s="52"/>
      <c r="PS1492" s="53"/>
      <c r="RC1492" s="1"/>
      <c r="RG1492" s="2" t="s">
        <v>150</v>
      </c>
      <c r="RI1492" s="7" t="s">
        <v>151</v>
      </c>
      <c r="RM1492" s="1"/>
      <c r="RQ1492" s="2" t="s">
        <v>152</v>
      </c>
      <c r="RS1492" s="7" t="s">
        <v>153</v>
      </c>
      <c r="RW1492" s="1"/>
      <c r="SA1492" s="2" t="s">
        <v>154</v>
      </c>
      <c r="SC1492" s="7" t="s">
        <v>155</v>
      </c>
      <c r="SG1492" s="1"/>
      <c r="SI1492" s="34"/>
      <c r="SK1492" s="35"/>
      <c r="SM1492" s="1"/>
      <c r="SQ1492" s="2" t="s">
        <v>156</v>
      </c>
      <c r="SS1492" s="7" t="s">
        <v>157</v>
      </c>
      <c r="SW1492" s="1"/>
      <c r="TA1492" s="2" t="s">
        <v>158</v>
      </c>
      <c r="TC1492" s="7" t="s">
        <v>159</v>
      </c>
      <c r="TG1492" s="1"/>
      <c r="TK1492" s="2" t="s">
        <v>160</v>
      </c>
      <c r="TM1492" s="7" t="s">
        <v>161</v>
      </c>
      <c r="TQ1492" s="1"/>
      <c r="TS1492" s="36"/>
      <c r="TU1492" s="37"/>
      <c r="VC1492" s="52"/>
      <c r="VE1492" s="53"/>
      <c r="VF1492" s="1"/>
      <c r="VT1492" s="1"/>
    </row>
    <row r="1493" spans="308:592" ht="15" thickBot="1" x14ac:dyDescent="0.35">
      <c r="KV1493" s="1"/>
      <c r="KW1493" s="34"/>
      <c r="KY1493" s="35"/>
      <c r="LA1493" s="36"/>
      <c r="LC1493" s="37"/>
      <c r="LQ1493" s="1"/>
      <c r="LU1493" s="3">
        <f t="array" ref="LU1493">MMULT(TRANSPOSE(LR1502:LR1505),LX1502:LX1505)</f>
        <v>-1.3068622785606587</v>
      </c>
      <c r="LW1493" s="41">
        <f>LW1490</f>
        <v>2.0999355109777192E-4</v>
      </c>
      <c r="MA1493" s="1"/>
      <c r="ME1493" s="3">
        <f t="array" ref="ME1493">MMULT(TRANSPOSE(MB1502:MB1505),MH1502:MH1505)</f>
        <v>-1.3155947067012939</v>
      </c>
      <c r="MG1493" s="41">
        <f>MG1490</f>
        <v>-3.6933059305319701E-4</v>
      </c>
      <c r="MK1493" s="1"/>
      <c r="MO1493" s="3">
        <f t="array" ref="MO1493">MMULT(TRANSPOSE(ML1502:ML1505),MR1502:MR1505)</f>
        <v>-1.3075668342531959</v>
      </c>
      <c r="MQ1493" s="41">
        <f>MQ1490</f>
        <v>1.5933704195542076E-4</v>
      </c>
      <c r="MU1493" s="1"/>
      <c r="MW1493" s="34"/>
      <c r="MY1493" s="35"/>
      <c r="NA1493" s="1"/>
      <c r="NE1493" s="3">
        <f t="array" ref="NE1493">MMULT(TRANSPOSE(NB1502:NB1505),NH1502:NH1505)</f>
        <v>-1.3230658317551429</v>
      </c>
      <c r="NG1493" s="41">
        <f>NG1490</f>
        <v>-5.4299110673265314E-5</v>
      </c>
      <c r="NK1493" s="1"/>
      <c r="NO1493" s="3">
        <f t="array" ref="NO1493">MMULT(TRANSPOSE(NL1502:NL1505),NR1502:NR1505)</f>
        <v>-1.3306929951534248</v>
      </c>
      <c r="NQ1493" s="41">
        <f>NQ1490</f>
        <v>9.5494647573366462E-5</v>
      </c>
      <c r="NU1493" s="1"/>
      <c r="NY1493" s="3">
        <f t="array" ref="NY1493">MMULT(TRANSPOSE(NV1502:NV1505),OB1502:OB1505)</f>
        <v>-1.3236683688230242</v>
      </c>
      <c r="OA1493" s="41">
        <f>OA1490</f>
        <v>-4.1195536900102449E-5</v>
      </c>
      <c r="OE1493" s="1"/>
      <c r="OG1493" s="36"/>
      <c r="OI1493" s="37"/>
      <c r="PQ1493" s="52"/>
      <c r="PS1493" s="53"/>
      <c r="PW1493" s="1"/>
      <c r="RC1493" s="1"/>
      <c r="RG1493" s="3">
        <f t="array" ref="RG1493">MMULT(TRANSPOSE(RD1502:RD1505),RJ1502:RJ1505)</f>
        <v>-2.7384447184694829</v>
      </c>
      <c r="RI1493" s="41">
        <f>RI1490</f>
        <v>3.6360955762198416E-4</v>
      </c>
      <c r="RM1493" s="1"/>
      <c r="RQ1493" s="3">
        <f t="array" ref="RQ1493">MMULT(TRANSPOSE(RN1502:RN1505),RT1502:RT1505)</f>
        <v>-2.7101896827869982</v>
      </c>
      <c r="RS1493" s="41">
        <f>RS1490</f>
        <v>-6.3155530448907437E-4</v>
      </c>
      <c r="RW1493" s="1"/>
      <c r="SA1493" s="3">
        <f t="array" ref="SA1493">MMULT(TRANSPOSE(RX1502:RX1505),SD1502:SD1505)</f>
        <v>-2.7358172320946124</v>
      </c>
      <c r="SC1493" s="41">
        <f>SC1490</f>
        <v>2.6794574686708934E-4</v>
      </c>
      <c r="SG1493" s="1"/>
      <c r="SI1493" s="34"/>
      <c r="SK1493" s="35"/>
      <c r="SM1493" s="1"/>
      <c r="SQ1493" s="3">
        <f t="array" ref="SQ1493">MMULT(TRANSPOSE(SN1502:SN1505),ST1502:ST1505)</f>
        <v>-2.6735398057734368</v>
      </c>
      <c r="SS1493" s="41">
        <f>SS1490</f>
        <v>-9.5307762611671933E-5</v>
      </c>
      <c r="SW1493" s="1"/>
      <c r="TA1493" s="3">
        <f t="array" ref="TA1493">MMULT(TRANSPOSE(SX1502:SX1505),TD1502:TD1505)</f>
        <v>-2.6469938331579614</v>
      </c>
      <c r="TC1493" s="41">
        <f>TC1490</f>
        <v>1.6552932568695026E-4</v>
      </c>
      <c r="TG1493" s="1"/>
      <c r="TK1493" s="3">
        <f t="array" ref="TK1493">MMULT(TRANSPOSE(TH1502:TH1505),TN1502:TN1505)</f>
        <v>-2.6710681260045921</v>
      </c>
      <c r="TM1493" s="41">
        <f>TM1490</f>
        <v>-7.0221563075281365E-5</v>
      </c>
      <c r="TQ1493" s="1"/>
      <c r="TS1493" s="36"/>
      <c r="TU1493" s="37"/>
      <c r="VC1493" s="52"/>
      <c r="VE1493" s="53"/>
      <c r="VF1493" s="1"/>
      <c r="VT1493" s="1"/>
    </row>
    <row r="1494" spans="308:592" x14ac:dyDescent="0.3">
      <c r="KV1494" s="1"/>
      <c r="KW1494" s="34"/>
      <c r="KY1494" s="35"/>
      <c r="LA1494" s="36"/>
      <c r="LC1494" s="37"/>
      <c r="LQ1494" s="1"/>
      <c r="LR1494" s="2"/>
      <c r="LS1494" s="2"/>
      <c r="LT1494" s="2"/>
      <c r="LU1494" s="2"/>
      <c r="LV1494" s="2"/>
      <c r="LW1494" s="2"/>
      <c r="LX1494" s="2"/>
      <c r="MA1494" s="1"/>
      <c r="MB1494" s="2"/>
      <c r="MC1494" s="2"/>
      <c r="MD1494" s="2"/>
      <c r="ME1494" s="2"/>
      <c r="MF1494" s="2"/>
      <c r="MG1494" s="2"/>
      <c r="MH1494" s="2"/>
      <c r="MK1494" s="1"/>
      <c r="ML1494" s="2"/>
      <c r="MM1494" s="2"/>
      <c r="MN1494" s="2"/>
      <c r="MO1494" s="2"/>
      <c r="MP1494" s="2"/>
      <c r="MQ1494" s="2"/>
      <c r="MR1494" s="2"/>
      <c r="MU1494" s="1"/>
      <c r="MW1494" s="34"/>
      <c r="MY1494" s="35"/>
      <c r="NA1494" s="1"/>
      <c r="NB1494" s="2"/>
      <c r="NC1494" s="2"/>
      <c r="ND1494" s="2"/>
      <c r="NE1494" s="2"/>
      <c r="NF1494" s="2"/>
      <c r="NG1494" s="2"/>
      <c r="NH1494" s="2"/>
      <c r="NK1494" s="1"/>
      <c r="NL1494" s="2"/>
      <c r="NM1494" s="2"/>
      <c r="NN1494" s="2"/>
      <c r="NO1494" s="2"/>
      <c r="NP1494" s="2"/>
      <c r="NQ1494" s="2"/>
      <c r="NR1494" s="2"/>
      <c r="NU1494" s="1"/>
      <c r="NV1494" s="2"/>
      <c r="NW1494" s="2"/>
      <c r="NX1494" s="2"/>
      <c r="NY1494" s="2"/>
      <c r="NZ1494" s="2"/>
      <c r="OA1494" s="2"/>
      <c r="OB1494" s="2"/>
      <c r="OE1494" s="1"/>
      <c r="OG1494" s="36"/>
      <c r="OI1494" s="37"/>
      <c r="PQ1494" s="52"/>
      <c r="PS1494" s="53"/>
      <c r="RC1494" s="1"/>
      <c r="RD1494" s="2"/>
      <c r="RE1494" s="2"/>
      <c r="RF1494" s="2"/>
      <c r="RG1494" s="2"/>
      <c r="RH1494" s="2"/>
      <c r="RI1494" s="2"/>
      <c r="RJ1494" s="2"/>
      <c r="RM1494" s="1"/>
      <c r="RN1494" s="2"/>
      <c r="RO1494" s="2"/>
      <c r="RP1494" s="2"/>
      <c r="RQ1494" s="2"/>
      <c r="RR1494" s="2"/>
      <c r="RS1494" s="2"/>
      <c r="RT1494" s="2"/>
      <c r="RW1494" s="1"/>
      <c r="RX1494" s="2"/>
      <c r="RY1494" s="2"/>
      <c r="RZ1494" s="2"/>
      <c r="SA1494" s="2"/>
      <c r="SB1494" s="2"/>
      <c r="SC1494" s="2"/>
      <c r="SD1494" s="2"/>
      <c r="SG1494" s="1"/>
      <c r="SI1494" s="34"/>
      <c r="SK1494" s="35"/>
      <c r="SM1494" s="1"/>
      <c r="SN1494" s="2"/>
      <c r="SO1494" s="2"/>
      <c r="SP1494" s="2"/>
      <c r="SQ1494" s="2"/>
      <c r="SR1494" s="2"/>
      <c r="SS1494" s="2"/>
      <c r="ST1494" s="2"/>
      <c r="SW1494" s="1"/>
      <c r="SX1494" s="2"/>
      <c r="SY1494" s="2"/>
      <c r="SZ1494" s="2"/>
      <c r="TA1494" s="2"/>
      <c r="TB1494" s="2"/>
      <c r="TC1494" s="2"/>
      <c r="TD1494" s="2"/>
      <c r="TG1494" s="1"/>
      <c r="TH1494" s="2"/>
      <c r="TI1494" s="2"/>
      <c r="TJ1494" s="2"/>
      <c r="TK1494" s="2"/>
      <c r="TL1494" s="2"/>
      <c r="TM1494" s="2"/>
      <c r="TN1494" s="2"/>
      <c r="TQ1494" s="1"/>
      <c r="TS1494" s="36"/>
      <c r="TU1494" s="37"/>
      <c r="VC1494" s="52"/>
      <c r="VE1494" s="53"/>
      <c r="VF1494" s="1"/>
      <c r="VT1494" s="1"/>
    </row>
    <row r="1495" spans="308:592" x14ac:dyDescent="0.3">
      <c r="KV1495" s="1"/>
      <c r="KW1495" s="34"/>
      <c r="KY1495" s="35"/>
      <c r="LA1495" s="36"/>
      <c r="LC1495" s="37"/>
      <c r="LQ1495" s="1"/>
      <c r="LR1495" s="2"/>
      <c r="LW1495" s="7"/>
      <c r="LX1495" s="2"/>
      <c r="MA1495" s="1"/>
      <c r="MB1495" s="2"/>
      <c r="MG1495" s="7"/>
      <c r="MH1495" s="2"/>
      <c r="MK1495" s="1"/>
      <c r="ML1495" s="2"/>
      <c r="MQ1495" s="7"/>
      <c r="MR1495" s="2"/>
      <c r="MU1495" s="1"/>
      <c r="MW1495" s="34"/>
      <c r="MY1495" s="35"/>
      <c r="NA1495" s="1"/>
      <c r="NB1495" s="2"/>
      <c r="NG1495" s="7"/>
      <c r="NH1495" s="2"/>
      <c r="NK1495" s="1"/>
      <c r="NL1495" s="2"/>
      <c r="NQ1495" s="7"/>
      <c r="NR1495" s="2"/>
      <c r="NU1495" s="1"/>
      <c r="NV1495" s="2"/>
      <c r="OA1495" s="7"/>
      <c r="OB1495" s="2"/>
      <c r="OE1495" s="1"/>
      <c r="OG1495" s="36"/>
      <c r="OI1495" s="37"/>
      <c r="PQ1495" s="52"/>
      <c r="PS1495" s="53"/>
      <c r="PW1495" s="1"/>
      <c r="RC1495" s="1"/>
      <c r="RD1495" s="2"/>
      <c r="RI1495" s="7"/>
      <c r="RJ1495" s="2"/>
      <c r="RM1495" s="1"/>
      <c r="RN1495" s="2"/>
      <c r="RS1495" s="7"/>
      <c r="RT1495" s="2"/>
      <c r="RW1495" s="1"/>
      <c r="RX1495" s="2"/>
      <c r="SC1495" s="7"/>
      <c r="SD1495" s="2"/>
      <c r="SG1495" s="1"/>
      <c r="SI1495" s="34"/>
      <c r="SK1495" s="35"/>
      <c r="SM1495" s="1"/>
      <c r="SN1495" s="2"/>
      <c r="SS1495" s="7"/>
      <c r="ST1495" s="2"/>
      <c r="SW1495" s="1"/>
      <c r="SX1495" s="2"/>
      <c r="TC1495" s="7"/>
      <c r="TD1495" s="2"/>
      <c r="TG1495" s="1"/>
      <c r="TH1495" s="2"/>
      <c r="TM1495" s="7"/>
      <c r="TN1495" s="2"/>
      <c r="TQ1495" s="1"/>
      <c r="TS1495" s="36"/>
      <c r="TU1495" s="37"/>
      <c r="VC1495" s="52"/>
      <c r="VE1495" s="53"/>
      <c r="VF1495" s="1"/>
      <c r="VT1495" s="1"/>
    </row>
    <row r="1496" spans="308:592" x14ac:dyDescent="0.3">
      <c r="KV1496" s="1"/>
      <c r="KW1496" s="34"/>
      <c r="KY1496" s="35"/>
      <c r="LA1496" s="36"/>
      <c r="LC1496" s="37"/>
      <c r="LQ1496" s="1"/>
      <c r="LR1496" s="2"/>
      <c r="LW1496" s="7"/>
      <c r="LX1496" s="2"/>
      <c r="MA1496" s="1"/>
      <c r="MB1496" s="2"/>
      <c r="MG1496" s="7"/>
      <c r="MH1496" s="2"/>
      <c r="MK1496" s="1"/>
      <c r="ML1496" s="2"/>
      <c r="MQ1496" s="7"/>
      <c r="MR1496" s="2"/>
      <c r="MU1496" s="1"/>
      <c r="MW1496" s="34"/>
      <c r="MY1496" s="35"/>
      <c r="NA1496" s="1"/>
      <c r="NB1496" s="2"/>
      <c r="NG1496" s="7"/>
      <c r="NH1496" s="2"/>
      <c r="NK1496" s="1"/>
      <c r="NL1496" s="2"/>
      <c r="NQ1496" s="7"/>
      <c r="NR1496" s="2"/>
      <c r="NU1496" s="1"/>
      <c r="NV1496" s="2"/>
      <c r="OA1496" s="7"/>
      <c r="OB1496" s="2"/>
      <c r="OE1496" s="1"/>
      <c r="OG1496" s="36"/>
      <c r="OI1496" s="37"/>
      <c r="PQ1496" s="52"/>
      <c r="PS1496" s="53"/>
      <c r="RC1496" s="1"/>
      <c r="RD1496" s="2"/>
      <c r="RI1496" s="7"/>
      <c r="RJ1496" s="2"/>
      <c r="RM1496" s="1"/>
      <c r="RN1496" s="2"/>
      <c r="RS1496" s="7"/>
      <c r="RT1496" s="2"/>
      <c r="RW1496" s="1"/>
      <c r="RX1496" s="2"/>
      <c r="SC1496" s="7"/>
      <c r="SD1496" s="2"/>
      <c r="SG1496" s="1"/>
      <c r="SI1496" s="34"/>
      <c r="SK1496" s="35"/>
      <c r="SM1496" s="1"/>
      <c r="SN1496" s="2"/>
      <c r="SS1496" s="7"/>
      <c r="ST1496" s="2"/>
      <c r="SW1496" s="1"/>
      <c r="SX1496" s="2"/>
      <c r="TC1496" s="7"/>
      <c r="TD1496" s="2"/>
      <c r="TG1496" s="1"/>
      <c r="TH1496" s="2"/>
      <c r="TM1496" s="7"/>
      <c r="TN1496" s="2"/>
      <c r="TQ1496" s="1"/>
      <c r="TS1496" s="36"/>
      <c r="TU1496" s="37"/>
      <c r="VC1496" s="52"/>
      <c r="VE1496" s="53"/>
      <c r="VF1496" s="1"/>
      <c r="VT1496" s="1"/>
    </row>
    <row r="1497" spans="308:592" x14ac:dyDescent="0.3">
      <c r="KV1497" s="1"/>
      <c r="KW1497" s="34"/>
      <c r="KY1497" s="35"/>
      <c r="LA1497" s="36"/>
      <c r="LC1497" s="37"/>
      <c r="LQ1497" s="1"/>
      <c r="LR1497" s="2"/>
      <c r="LT1497" s="7"/>
      <c r="LU1497" s="7"/>
      <c r="LV1497" s="7"/>
      <c r="LW1497" s="7"/>
      <c r="LX1497" s="2"/>
      <c r="LY1497" s="7"/>
      <c r="LZ1497" s="7"/>
      <c r="MA1497" s="1"/>
      <c r="MB1497" s="2"/>
      <c r="MD1497" s="7"/>
      <c r="ME1497" s="7"/>
      <c r="MF1497" s="7"/>
      <c r="MG1497" s="7"/>
      <c r="MH1497" s="2"/>
      <c r="MI1497" s="7"/>
      <c r="MJ1497" s="7"/>
      <c r="MK1497" s="1"/>
      <c r="ML1497" s="2"/>
      <c r="MN1497" s="7"/>
      <c r="MO1497" s="7"/>
      <c r="MP1497" s="7"/>
      <c r="MQ1497" s="7"/>
      <c r="MR1497" s="2"/>
      <c r="MS1497" s="7"/>
      <c r="MT1497" s="7"/>
      <c r="MU1497" s="1"/>
      <c r="MW1497" s="34"/>
      <c r="MY1497" s="35"/>
      <c r="NA1497" s="1"/>
      <c r="NB1497" s="2"/>
      <c r="ND1497" s="7"/>
      <c r="NE1497" s="7"/>
      <c r="NF1497" s="7"/>
      <c r="NG1497" s="7"/>
      <c r="NH1497" s="2"/>
      <c r="NI1497" s="7"/>
      <c r="NJ1497" s="7"/>
      <c r="NK1497" s="1"/>
      <c r="NL1497" s="2"/>
      <c r="NN1497" s="7"/>
      <c r="NO1497" s="7"/>
      <c r="NP1497" s="7"/>
      <c r="NQ1497" s="7"/>
      <c r="NR1497" s="2"/>
      <c r="NS1497" s="7"/>
      <c r="NT1497" s="7"/>
      <c r="NU1497" s="1"/>
      <c r="NV1497" s="2"/>
      <c r="NX1497" s="7"/>
      <c r="NY1497" s="7"/>
      <c r="NZ1497" s="7"/>
      <c r="OA1497" s="7"/>
      <c r="OB1497" s="2"/>
      <c r="OC1497" s="7"/>
      <c r="OD1497" s="7"/>
      <c r="OE1497" s="1"/>
      <c r="OG1497" s="36"/>
      <c r="OI1497" s="37"/>
      <c r="PQ1497" s="52"/>
      <c r="PS1497" s="53"/>
      <c r="PW1497" s="1"/>
      <c r="RC1497" s="1"/>
      <c r="RD1497" s="2"/>
      <c r="RF1497" s="7"/>
      <c r="RG1497" s="7"/>
      <c r="RH1497" s="7"/>
      <c r="RI1497" s="7"/>
      <c r="RJ1497" s="2"/>
      <c r="RK1497" s="7"/>
      <c r="RL1497" s="7"/>
      <c r="RM1497" s="1"/>
      <c r="RN1497" s="2"/>
      <c r="RP1497" s="7"/>
      <c r="RQ1497" s="7"/>
      <c r="RR1497" s="7"/>
      <c r="RS1497" s="7"/>
      <c r="RT1497" s="2"/>
      <c r="RU1497" s="7"/>
      <c r="RV1497" s="7"/>
      <c r="RW1497" s="1"/>
      <c r="RX1497" s="2"/>
      <c r="RZ1497" s="7"/>
      <c r="SA1497" s="7"/>
      <c r="SB1497" s="7"/>
      <c r="SC1497" s="7"/>
      <c r="SD1497" s="2"/>
      <c r="SE1497" s="7"/>
      <c r="SF1497" s="7"/>
      <c r="SG1497" s="1"/>
      <c r="SI1497" s="34"/>
      <c r="SK1497" s="35"/>
      <c r="SM1497" s="1"/>
      <c r="SN1497" s="2"/>
      <c r="SP1497" s="7"/>
      <c r="SQ1497" s="7"/>
      <c r="SR1497" s="7"/>
      <c r="SS1497" s="7"/>
      <c r="ST1497" s="2"/>
      <c r="SU1497" s="7"/>
      <c r="SV1497" s="7"/>
      <c r="SW1497" s="1"/>
      <c r="SX1497" s="2"/>
      <c r="SZ1497" s="7"/>
      <c r="TA1497" s="7"/>
      <c r="TB1497" s="7"/>
      <c r="TC1497" s="7"/>
      <c r="TD1497" s="2"/>
      <c r="TE1497" s="7"/>
      <c r="TF1497" s="7"/>
      <c r="TG1497" s="1"/>
      <c r="TH1497" s="2"/>
      <c r="TJ1497" s="7"/>
      <c r="TK1497" s="7"/>
      <c r="TL1497" s="7"/>
      <c r="TM1497" s="7"/>
      <c r="TN1497" s="2"/>
      <c r="TO1497" s="7"/>
      <c r="TP1497" s="7"/>
      <c r="TQ1497" s="1"/>
      <c r="TS1497" s="36"/>
      <c r="TU1497" s="37"/>
      <c r="VC1497" s="52"/>
      <c r="VE1497" s="53"/>
      <c r="VF1497" s="1"/>
      <c r="VT1497" s="1"/>
    </row>
    <row r="1498" spans="308:592" x14ac:dyDescent="0.3">
      <c r="KV1498" s="1"/>
      <c r="KW1498" s="34"/>
      <c r="KY1498" s="35"/>
      <c r="LA1498" s="36"/>
      <c r="LC1498" s="37"/>
      <c r="LQ1498" s="1"/>
      <c r="LR1498" s="2"/>
      <c r="LT1498" s="7"/>
      <c r="LX1498" s="2"/>
      <c r="LZ1498" s="7"/>
      <c r="MA1498" s="1"/>
      <c r="MB1498" s="2"/>
      <c r="MD1498" s="7"/>
      <c r="MH1498" s="2"/>
      <c r="MJ1498" s="7"/>
      <c r="MK1498" s="1"/>
      <c r="ML1498" s="2"/>
      <c r="MN1498" s="7"/>
      <c r="MR1498" s="2"/>
      <c r="MT1498" s="7"/>
      <c r="MU1498" s="1"/>
      <c r="MW1498" s="34"/>
      <c r="MY1498" s="35"/>
      <c r="NA1498" s="1"/>
      <c r="NB1498" s="2"/>
      <c r="ND1498" s="7"/>
      <c r="NH1498" s="2"/>
      <c r="NJ1498" s="7"/>
      <c r="NK1498" s="1"/>
      <c r="NL1498" s="2"/>
      <c r="NN1498" s="7"/>
      <c r="NR1498" s="2"/>
      <c r="NT1498" s="7"/>
      <c r="NU1498" s="1"/>
      <c r="NV1498" s="2"/>
      <c r="NX1498" s="7"/>
      <c r="OB1498" s="2"/>
      <c r="OD1498" s="7"/>
      <c r="OE1498" s="1"/>
      <c r="OG1498" s="36"/>
      <c r="OI1498" s="37"/>
      <c r="PQ1498" s="52"/>
      <c r="PS1498" s="53"/>
      <c r="RC1498" s="1"/>
      <c r="RD1498" s="2"/>
      <c r="RF1498" s="7"/>
      <c r="RJ1498" s="2"/>
      <c r="RL1498" s="7"/>
      <c r="RM1498" s="1"/>
      <c r="RN1498" s="2"/>
      <c r="RP1498" s="7"/>
      <c r="RT1498" s="2"/>
      <c r="RV1498" s="7"/>
      <c r="RW1498" s="1"/>
      <c r="RX1498" s="2"/>
      <c r="RZ1498" s="7"/>
      <c r="SD1498" s="2"/>
      <c r="SF1498" s="7"/>
      <c r="SG1498" s="1"/>
      <c r="SI1498" s="34"/>
      <c r="SK1498" s="35"/>
      <c r="SM1498" s="1"/>
      <c r="SN1498" s="2"/>
      <c r="SP1498" s="7"/>
      <c r="ST1498" s="2"/>
      <c r="SV1498" s="7"/>
      <c r="SW1498" s="1"/>
      <c r="SX1498" s="2"/>
      <c r="SZ1498" s="7"/>
      <c r="TD1498" s="2"/>
      <c r="TF1498" s="7"/>
      <c r="TG1498" s="1"/>
      <c r="TH1498" s="2"/>
      <c r="TJ1498" s="7"/>
      <c r="TN1498" s="2"/>
      <c r="TP1498" s="7"/>
      <c r="TQ1498" s="1"/>
      <c r="TS1498" s="36"/>
      <c r="TU1498" s="37"/>
      <c r="VC1498" s="52"/>
      <c r="VE1498" s="53"/>
      <c r="VF1498" s="1"/>
      <c r="VT1498" s="1"/>
    </row>
    <row r="1499" spans="308:592" x14ac:dyDescent="0.3">
      <c r="KV1499" s="1"/>
      <c r="KW1499" s="34"/>
      <c r="KY1499" s="35"/>
      <c r="LA1499" s="36"/>
      <c r="LC1499" s="37"/>
      <c r="LQ1499" s="1"/>
      <c r="LR1499" s="2"/>
      <c r="LT1499" s="7"/>
      <c r="LX1499" s="2"/>
      <c r="LZ1499" s="7"/>
      <c r="MA1499" s="1"/>
      <c r="MB1499" s="2"/>
      <c r="MD1499" s="7"/>
      <c r="MH1499" s="2"/>
      <c r="MJ1499" s="7"/>
      <c r="MK1499" s="1"/>
      <c r="ML1499" s="2"/>
      <c r="MN1499" s="7"/>
      <c r="MR1499" s="2"/>
      <c r="MT1499" s="7"/>
      <c r="MU1499" s="1"/>
      <c r="MW1499" s="34"/>
      <c r="MY1499" s="35"/>
      <c r="NA1499" s="1"/>
      <c r="NB1499" s="2"/>
      <c r="ND1499" s="7"/>
      <c r="NH1499" s="2"/>
      <c r="NJ1499" s="7"/>
      <c r="NK1499" s="1"/>
      <c r="NL1499" s="2"/>
      <c r="NN1499" s="7"/>
      <c r="NR1499" s="2"/>
      <c r="NT1499" s="7"/>
      <c r="NU1499" s="1"/>
      <c r="NV1499" s="2"/>
      <c r="NX1499" s="7"/>
      <c r="OB1499" s="2"/>
      <c r="OD1499" s="7"/>
      <c r="OE1499" s="1"/>
      <c r="OG1499" s="36"/>
      <c r="OI1499" s="37"/>
      <c r="PQ1499" s="52"/>
      <c r="PS1499" s="53"/>
      <c r="PW1499" s="1"/>
      <c r="RC1499" s="1"/>
      <c r="RD1499" s="2"/>
      <c r="RF1499" s="7"/>
      <c r="RJ1499" s="2"/>
      <c r="RL1499" s="7"/>
      <c r="RM1499" s="1"/>
      <c r="RN1499" s="2"/>
      <c r="RP1499" s="7"/>
      <c r="RT1499" s="2"/>
      <c r="RV1499" s="7"/>
      <c r="RW1499" s="1"/>
      <c r="RX1499" s="2"/>
      <c r="RZ1499" s="7"/>
      <c r="SD1499" s="2"/>
      <c r="SF1499" s="7"/>
      <c r="SG1499" s="1"/>
      <c r="SI1499" s="34"/>
      <c r="SK1499" s="35"/>
      <c r="SM1499" s="1"/>
      <c r="SN1499" s="2"/>
      <c r="SP1499" s="7"/>
      <c r="ST1499" s="2"/>
      <c r="SV1499" s="7"/>
      <c r="SW1499" s="1"/>
      <c r="SX1499" s="2"/>
      <c r="SZ1499" s="7"/>
      <c r="TD1499" s="2"/>
      <c r="TF1499" s="7"/>
      <c r="TG1499" s="1"/>
      <c r="TH1499" s="2"/>
      <c r="TJ1499" s="7"/>
      <c r="TN1499" s="2"/>
      <c r="TP1499" s="7"/>
      <c r="TQ1499" s="1"/>
      <c r="TS1499" s="36"/>
      <c r="TU1499" s="37"/>
      <c r="VC1499" s="52"/>
      <c r="VE1499" s="53"/>
      <c r="VF1499" s="1"/>
      <c r="VT1499" s="1"/>
    </row>
    <row r="1500" spans="308:592" x14ac:dyDescent="0.3">
      <c r="KV1500" s="1"/>
      <c r="KW1500" s="34"/>
      <c r="KY1500" s="35"/>
      <c r="LA1500" s="36"/>
      <c r="LC1500" s="37"/>
      <c r="LQ1500" s="1"/>
      <c r="LR1500" s="2"/>
      <c r="LT1500" s="7"/>
      <c r="LX1500" s="2"/>
      <c r="LZ1500" s="7"/>
      <c r="MA1500" s="1"/>
      <c r="MB1500" s="2"/>
      <c r="MD1500" s="7"/>
      <c r="MH1500" s="2"/>
      <c r="MJ1500" s="7"/>
      <c r="MK1500" s="1"/>
      <c r="ML1500" s="2"/>
      <c r="MN1500" s="7"/>
      <c r="MR1500" s="2"/>
      <c r="MT1500" s="7"/>
      <c r="MU1500" s="1"/>
      <c r="MW1500" s="34"/>
      <c r="MY1500" s="35"/>
      <c r="NA1500" s="1"/>
      <c r="NB1500" s="2"/>
      <c r="ND1500" s="7"/>
      <c r="NH1500" s="2"/>
      <c r="NJ1500" s="7"/>
      <c r="NK1500" s="1"/>
      <c r="NL1500" s="2"/>
      <c r="NN1500" s="7"/>
      <c r="NR1500" s="2"/>
      <c r="NT1500" s="7"/>
      <c r="NU1500" s="1"/>
      <c r="NV1500" s="2"/>
      <c r="NX1500" s="7"/>
      <c r="OB1500" s="2"/>
      <c r="OD1500" s="7"/>
      <c r="OE1500" s="1"/>
      <c r="OG1500" s="36"/>
      <c r="OI1500" s="37"/>
      <c r="PQ1500" s="52"/>
      <c r="PS1500" s="53"/>
      <c r="RC1500" s="1"/>
      <c r="RD1500" s="2"/>
      <c r="RF1500" s="7"/>
      <c r="RJ1500" s="2"/>
      <c r="RL1500" s="7"/>
      <c r="RM1500" s="1"/>
      <c r="RN1500" s="2"/>
      <c r="RP1500" s="7"/>
      <c r="RT1500" s="2"/>
      <c r="RV1500" s="7"/>
      <c r="RW1500" s="1"/>
      <c r="RX1500" s="2"/>
      <c r="RZ1500" s="7"/>
      <c r="SD1500" s="2"/>
      <c r="SF1500" s="7"/>
      <c r="SG1500" s="1"/>
      <c r="SI1500" s="34"/>
      <c r="SK1500" s="35"/>
      <c r="SM1500" s="1"/>
      <c r="SN1500" s="2"/>
      <c r="SP1500" s="7"/>
      <c r="ST1500" s="2"/>
      <c r="SV1500" s="7"/>
      <c r="SW1500" s="1"/>
      <c r="SX1500" s="2"/>
      <c r="SZ1500" s="7"/>
      <c r="TD1500" s="2"/>
      <c r="TF1500" s="7"/>
      <c r="TG1500" s="1"/>
      <c r="TH1500" s="2"/>
      <c r="TJ1500" s="7"/>
      <c r="TN1500" s="2"/>
      <c r="TP1500" s="7"/>
      <c r="TQ1500" s="1"/>
      <c r="TS1500" s="36"/>
      <c r="TU1500" s="37"/>
      <c r="VC1500" s="52"/>
      <c r="VE1500" s="53"/>
      <c r="VF1500" s="1"/>
      <c r="VT1500" s="1"/>
    </row>
    <row r="1501" spans="308:592" ht="15" thickBot="1" x14ac:dyDescent="0.35">
      <c r="KV1501" s="1"/>
      <c r="KW1501" s="34"/>
      <c r="KY1501" s="35"/>
      <c r="LA1501" s="36"/>
      <c r="LC1501" s="37"/>
      <c r="LQ1501" s="1"/>
      <c r="LR1501" s="2" t="s">
        <v>162</v>
      </c>
      <c r="LT1501" s="7" t="s">
        <v>163</v>
      </c>
      <c r="LX1501" s="2" t="s">
        <v>164</v>
      </c>
      <c r="LZ1501" s="7" t="s">
        <v>165</v>
      </c>
      <c r="MA1501" s="1"/>
      <c r="MB1501" s="2" t="s">
        <v>162</v>
      </c>
      <c r="MD1501" s="7" t="s">
        <v>163</v>
      </c>
      <c r="MH1501" s="2" t="s">
        <v>166</v>
      </c>
      <c r="MJ1501" s="7" t="s">
        <v>167</v>
      </c>
      <c r="MK1501" s="1"/>
      <c r="ML1501" s="2" t="s">
        <v>162</v>
      </c>
      <c r="MN1501" s="7" t="s">
        <v>163</v>
      </c>
      <c r="MR1501" s="2" t="s">
        <v>168</v>
      </c>
      <c r="MT1501" s="7" t="s">
        <v>169</v>
      </c>
      <c r="MU1501" s="1"/>
      <c r="MW1501" s="34"/>
      <c r="MY1501" s="35"/>
      <c r="NA1501" s="1"/>
      <c r="NB1501" s="2" t="s">
        <v>170</v>
      </c>
      <c r="ND1501" s="7" t="s">
        <v>171</v>
      </c>
      <c r="NH1501" s="2" t="s">
        <v>164</v>
      </c>
      <c r="NJ1501" s="7" t="s">
        <v>165</v>
      </c>
      <c r="NK1501" s="1"/>
      <c r="NL1501" s="2" t="s">
        <v>170</v>
      </c>
      <c r="NN1501" s="7" t="s">
        <v>171</v>
      </c>
      <c r="NR1501" s="2" t="s">
        <v>166</v>
      </c>
      <c r="NT1501" s="7" t="s">
        <v>167</v>
      </c>
      <c r="NU1501" s="1"/>
      <c r="NV1501" s="2" t="s">
        <v>170</v>
      </c>
      <c r="NX1501" s="7" t="s">
        <v>171</v>
      </c>
      <c r="OB1501" s="2" t="s">
        <v>168</v>
      </c>
      <c r="OD1501" s="7" t="s">
        <v>169</v>
      </c>
      <c r="OE1501" s="1"/>
      <c r="OG1501" s="36"/>
      <c r="OI1501" s="37"/>
      <c r="PQ1501" s="52"/>
      <c r="PS1501" s="53"/>
      <c r="PW1501" s="1"/>
      <c r="RC1501" s="1"/>
      <c r="RD1501" s="2" t="s">
        <v>162</v>
      </c>
      <c r="RF1501" s="7" t="s">
        <v>163</v>
      </c>
      <c r="RJ1501" s="2" t="s">
        <v>164</v>
      </c>
      <c r="RL1501" s="7" t="s">
        <v>165</v>
      </c>
      <c r="RM1501" s="1"/>
      <c r="RN1501" s="2" t="s">
        <v>162</v>
      </c>
      <c r="RP1501" s="7" t="s">
        <v>163</v>
      </c>
      <c r="RT1501" s="2" t="s">
        <v>166</v>
      </c>
      <c r="RV1501" s="7" t="s">
        <v>167</v>
      </c>
      <c r="RW1501" s="1"/>
      <c r="RX1501" s="2" t="s">
        <v>162</v>
      </c>
      <c r="RZ1501" s="7" t="s">
        <v>163</v>
      </c>
      <c r="SD1501" s="2" t="s">
        <v>168</v>
      </c>
      <c r="SF1501" s="7" t="s">
        <v>169</v>
      </c>
      <c r="SG1501" s="1"/>
      <c r="SI1501" s="34"/>
      <c r="SK1501" s="35"/>
      <c r="SM1501" s="1"/>
      <c r="SN1501" s="2" t="s">
        <v>170</v>
      </c>
      <c r="SP1501" s="7" t="s">
        <v>171</v>
      </c>
      <c r="ST1501" s="2" t="s">
        <v>164</v>
      </c>
      <c r="SV1501" s="7" t="s">
        <v>165</v>
      </c>
      <c r="SW1501" s="1"/>
      <c r="SX1501" s="2" t="s">
        <v>170</v>
      </c>
      <c r="SZ1501" s="7" t="s">
        <v>171</v>
      </c>
      <c r="TD1501" s="2" t="s">
        <v>166</v>
      </c>
      <c r="TF1501" s="7" t="s">
        <v>167</v>
      </c>
      <c r="TG1501" s="1"/>
      <c r="TH1501" s="2" t="s">
        <v>170</v>
      </c>
      <c r="TJ1501" s="7" t="s">
        <v>171</v>
      </c>
      <c r="TN1501" s="2" t="s">
        <v>168</v>
      </c>
      <c r="TP1501" s="7" t="s">
        <v>169</v>
      </c>
      <c r="TQ1501" s="1"/>
      <c r="TS1501" s="36"/>
      <c r="TU1501" s="37"/>
      <c r="VC1501" s="52"/>
      <c r="VE1501" s="53"/>
      <c r="VF1501" s="1"/>
      <c r="VT1501" s="1"/>
    </row>
    <row r="1502" spans="308:592" x14ac:dyDescent="0.3">
      <c r="KV1502" s="1"/>
      <c r="KW1502" s="34"/>
      <c r="KY1502" s="35"/>
      <c r="LA1502" s="36"/>
      <c r="LC1502" s="37"/>
      <c r="LQ1502" s="1"/>
      <c r="LR1502" s="4">
        <f t="array" ref="LR1502:LR1505">LU1574:LU1577</f>
        <v>0.24323766498373767</v>
      </c>
      <c r="LT1502" s="8">
        <f t="array" ref="LT1502:LT1505">LW1493*LX1502:LX1505</f>
        <v>-1.9309131910556987E-4</v>
      </c>
      <c r="LX1502" s="4">
        <f t="array" ref="LX1502:LX1505">ME1574:ME1577</f>
        <v>-0.91951070923919731</v>
      </c>
      <c r="LZ1502" s="8">
        <f t="array" ref="LZ1502:LZ1505">LW1493*LR1502:LR1505</f>
        <v>5.1078341030665243E-5</v>
      </c>
      <c r="MA1502" s="1"/>
      <c r="MB1502" s="4">
        <f t="array" ref="MB1502:MB1505">LR1502:LR1505</f>
        <v>0.24323766498373767</v>
      </c>
      <c r="MD1502" s="8">
        <f t="array" ref="MD1502:MD1505">MG1493*MH1502:MH1505</f>
        <v>3.0983249921829567E-4</v>
      </c>
      <c r="MH1502" s="4">
        <f t="array" ref="MH1502:MH1505">NO1574:NO1577</f>
        <v>-0.8389028827992826</v>
      </c>
      <c r="MJ1502" s="8">
        <f t="array" ref="MJ1502:MJ1505">MG1493*MB1502:MB1505</f>
        <v>-8.983511106131868E-5</v>
      </c>
      <c r="MK1502" s="1"/>
      <c r="ML1502" s="4">
        <f t="array" ref="ML1502:ML1505">LR1502:LR1505</f>
        <v>0.24323766498373767</v>
      </c>
      <c r="MN1502" s="8">
        <f t="array" ref="MN1502:MN1505">MQ1493*MR1502:MR1505</f>
        <v>-1.453284306624916E-4</v>
      </c>
      <c r="MR1502" s="4">
        <f t="array" ref="MR1502:MR1505">OY1574:OY1577</f>
        <v>-0.91208189181239807</v>
      </c>
      <c r="MT1502" s="8">
        <f t="array" ref="MT1502:MT1505">MQ1493*ML1502:ML1505</f>
        <v>3.8756770030652387E-5</v>
      </c>
      <c r="MU1502" s="1"/>
      <c r="MW1502" s="34"/>
      <c r="MY1502" s="35"/>
      <c r="NA1502" s="1"/>
      <c r="NB1502" s="4">
        <f t="array" ref="NB1502:NB1505">NE1574:NE1577</f>
        <v>0.2426044782395711</v>
      </c>
      <c r="ND1502" s="8">
        <f t="array" ref="ND1502:ND1505">NG1493*NH1502:NH1505</f>
        <v>4.9928613766231856E-5</v>
      </c>
      <c r="NH1502" s="4">
        <f t="array" ref="NH1502:NH1505">LX1502:LX1505</f>
        <v>-0.91951070923919731</v>
      </c>
      <c r="NJ1502" s="8">
        <f t="array" ref="NJ1502:NJ1505">NG1493*NB1502:NB1505</f>
        <v>-1.3173207413760257E-5</v>
      </c>
      <c r="NK1502" s="1"/>
      <c r="NL1502" s="4">
        <f t="array" ref="NL1502:NL1505">NB1502:NB1505</f>
        <v>0.2426044782395711</v>
      </c>
      <c r="NN1502" s="8">
        <f t="array" ref="NN1502:NN1505">NQ1493*NR1502:NR1505</f>
        <v>-8.0110735141198638E-5</v>
      </c>
      <c r="NR1502" s="4">
        <f t="array" ref="NR1502:NR1505">MH1502:MH1505</f>
        <v>-0.8389028827992826</v>
      </c>
      <c r="NT1502" s="8">
        <f t="array" ref="NT1502:NT1505">NQ1493*NL1502:NL1505</f>
        <v>2.3167429149208293E-5</v>
      </c>
      <c r="NU1502" s="1"/>
      <c r="NV1502" s="4">
        <f t="array" ref="NV1502:NV1505">NL1502:NL1505</f>
        <v>0.2426044782395711</v>
      </c>
      <c r="NX1502" s="8">
        <f t="array" ref="NX1502:NX1505">OA1493*OB1502:OB1505</f>
        <v>3.7573703230072896E-5</v>
      </c>
      <c r="OB1502" s="4">
        <f t="array" ref="OB1502:OB1505">MR1502:MR1505</f>
        <v>-0.91208189181239807</v>
      </c>
      <c r="OD1502" s="8">
        <f t="array" ref="OD1502:OD1505">OA1493*NV1502:NV1505</f>
        <v>-9.9942217354483529E-6</v>
      </c>
      <c r="OE1502" s="1"/>
      <c r="OG1502" s="36"/>
      <c r="OI1502" s="37"/>
      <c r="PQ1502" s="52"/>
      <c r="PS1502" s="53"/>
      <c r="RC1502" s="1"/>
      <c r="RD1502" s="4">
        <f t="array" ref="RD1502:RD1505">RG1574:RG1577</f>
        <v>0.69329378096447092</v>
      </c>
      <c r="RF1502" s="8">
        <f t="array" ref="RF1502:RF1505">RI1493*RJ1502:RJ1505</f>
        <v>7.1808928491476278E-5</v>
      </c>
      <c r="RJ1502" s="4">
        <f t="array" ref="RJ1502:RJ1505">RQ1574:RQ1577</f>
        <v>0.19748911156546189</v>
      </c>
      <c r="RL1502" s="8">
        <f t="array" ref="RL1502:RL1505">RI1493*RD1502:RD1505</f>
        <v>2.5208824499856406E-4</v>
      </c>
      <c r="RM1502" s="1"/>
      <c r="RN1502" s="4">
        <f t="array" ref="RN1502:RN1505">RD1502:RD1505</f>
        <v>0.69329378096447092</v>
      </c>
      <c r="RP1502" s="8">
        <f t="array" ref="RP1502:RP1505">RS1493*RT1502:RT1505</f>
        <v>-1.1730310085299581E-4</v>
      </c>
      <c r="RT1502" s="4">
        <f t="array" ref="RT1502:RT1505">TA1574:TA1577</f>
        <v>0.1857368626614474</v>
      </c>
      <c r="RV1502" s="8">
        <f t="array" ref="RV1502:RV1505">RS1493*RN1502:RN1505</f>
        <v>-4.3785336493739805E-4</v>
      </c>
      <c r="RW1502" s="1"/>
      <c r="RX1502" s="4">
        <f t="array" ref="RX1502:RX1505">RD1502:RD1505</f>
        <v>0.69329378096447092</v>
      </c>
      <c r="RZ1502" s="8">
        <f t="array" ref="RZ1502:RZ1505">SC1493*SD1502:SD1505</f>
        <v>5.2644969812925827E-5</v>
      </c>
      <c r="SD1502" s="4">
        <f t="array" ref="SD1502:SD1505">UK1574:UK1577</f>
        <v>0.19647622859652858</v>
      </c>
      <c r="SF1502" s="8">
        <f t="array" ref="SF1502:SF1505">SC1493*RX1502:RX1505</f>
        <v>1.857651199388334E-4</v>
      </c>
      <c r="SG1502" s="1"/>
      <c r="SI1502" s="34"/>
      <c r="SK1502" s="35"/>
      <c r="SM1502" s="1"/>
      <c r="SN1502" s="4">
        <f t="array" ref="SN1502:SN1505">SQ1574:SQ1577</f>
        <v>0.70683502390713215</v>
      </c>
      <c r="SP1502" s="8">
        <f t="array" ref="SP1502:SP1505">SS1493*ST1502:ST1505</f>
        <v>-1.8822245363471037E-5</v>
      </c>
      <c r="ST1502" s="4">
        <f t="array" ref="ST1502:ST1505">RJ1502:RJ1505</f>
        <v>0.19748911156546189</v>
      </c>
      <c r="SV1502" s="8">
        <f t="array" ref="SV1502:SV1505">SS1493*SN1502:SN1505</f>
        <v>-6.7366864664156401E-5</v>
      </c>
      <c r="SW1502" s="1"/>
      <c r="SX1502" s="4">
        <f t="array" ref="SX1502:SX1505">SN1502:SN1505</f>
        <v>0.70683502390713215</v>
      </c>
      <c r="SZ1502" s="8">
        <f t="array" ref="SZ1502:SZ1505">TC1493*TD1502:TD1505</f>
        <v>3.0744897631559078E-5</v>
      </c>
      <c r="TD1502" s="4">
        <f t="array" ref="TD1502:TD1505">RT1502:RT1505</f>
        <v>0.1857368626614474</v>
      </c>
      <c r="TF1502" s="8">
        <f t="array" ref="TF1502:TF1505">TC1493*SX1502:SX1505</f>
        <v>1.1700192487926695E-4</v>
      </c>
      <c r="TG1502" s="1"/>
      <c r="TH1502" s="4">
        <f t="array" ref="TH1502:TH1505">SX1502:SX1505</f>
        <v>0.70683502390713215</v>
      </c>
      <c r="TJ1502" s="8">
        <f t="array" ref="TJ1502:TJ1505">TM1493*TN1502:TN1505</f>
        <v>-1.3796867879184532E-5</v>
      </c>
      <c r="TN1502" s="4">
        <f t="array" ref="TN1502:TN1505">SD1502:SD1505</f>
        <v>0.19647622859652858</v>
      </c>
      <c r="TP1502" s="8">
        <f t="array" ref="TP1502:TP1505">TM1493*TH1502:TH1505</f>
        <v>-4.963506021511269E-5</v>
      </c>
      <c r="TQ1502" s="1"/>
      <c r="TS1502" s="36"/>
      <c r="TU1502" s="37"/>
      <c r="VC1502" s="52"/>
      <c r="VE1502" s="53"/>
      <c r="VF1502" s="1"/>
      <c r="VT1502" s="1"/>
    </row>
    <row r="1503" spans="308:592" x14ac:dyDescent="0.3">
      <c r="KV1503" s="1"/>
      <c r="KW1503" s="34"/>
      <c r="KY1503" s="35"/>
      <c r="LA1503" s="36"/>
      <c r="LC1503" s="37"/>
      <c r="LQ1503" s="1"/>
      <c r="LR1503" s="5">
        <v>0.50008577695906054</v>
      </c>
      <c r="LT1503" s="9">
        <v>-2.2435131841796246E-4</v>
      </c>
      <c r="LX1503" s="5">
        <v>-1.0683724202249698</v>
      </c>
      <c r="LZ1503" s="9">
        <v>1.0501478815712144E-4</v>
      </c>
      <c r="MA1503" s="1"/>
      <c r="MB1503" s="5">
        <v>0.50008577695906054</v>
      </c>
      <c r="MD1503" s="9">
        <v>4.2053901998098789E-4</v>
      </c>
      <c r="MH1503" s="5">
        <v>-1.1386520041691077</v>
      </c>
      <c r="MJ1503" s="9">
        <v>-1.8469697658175864E-4</v>
      </c>
      <c r="MK1503" s="1"/>
      <c r="ML1503" s="5">
        <v>0.50008577695906054</v>
      </c>
      <c r="MN1503" s="9">
        <v>-1.7129987731160634E-4</v>
      </c>
      <c r="MR1503" s="5">
        <v>-1.0750788091041161</v>
      </c>
      <c r="MT1503" s="9">
        <v>7.9682188424635013E-5</v>
      </c>
      <c r="MU1503" s="1"/>
      <c r="MW1503" s="34"/>
      <c r="MY1503" s="35"/>
      <c r="NA1503" s="1"/>
      <c r="NB1503" s="5">
        <v>0.48946401555890434</v>
      </c>
      <c r="ND1503" s="9">
        <v>5.8011672286059956E-5</v>
      </c>
      <c r="NH1503" s="5">
        <v>-1.0683724202249698</v>
      </c>
      <c r="NJ1503" s="9">
        <v>-2.6577460751413802E-5</v>
      </c>
      <c r="NK1503" s="1"/>
      <c r="NL1503" s="5">
        <v>0.48946401555890434</v>
      </c>
      <c r="NN1503" s="9">
        <v>-1.0873517184683634E-4</v>
      </c>
      <c r="NR1503" s="5">
        <v>-1.1386520041691077</v>
      </c>
      <c r="NT1503" s="9">
        <v>4.6741193665642325E-5</v>
      </c>
      <c r="NU1503" s="1"/>
      <c r="NV1503" s="5">
        <v>0.48946401555890434</v>
      </c>
      <c r="NX1503" s="9">
        <v>4.4288448750966813E-5</v>
      </c>
      <c r="OB1503" s="5">
        <v>-1.0750788091041161</v>
      </c>
      <c r="OD1503" s="9">
        <v>-2.0163732914229164E-5</v>
      </c>
      <c r="OE1503" s="1"/>
      <c r="OG1503" s="36"/>
      <c r="OI1503" s="37"/>
      <c r="PQ1503" s="52"/>
      <c r="PS1503" s="53"/>
      <c r="PW1503" s="1"/>
      <c r="RC1503" s="1"/>
      <c r="RD1503" s="5">
        <v>-0.14134566244686086</v>
      </c>
      <c r="RF1503" s="9">
        <v>3.4340163201139007E-4</v>
      </c>
      <c r="RJ1503" s="5">
        <v>0.94442410770840446</v>
      </c>
      <c r="RL1503" s="9">
        <v>-5.1394633794089378E-5</v>
      </c>
      <c r="RM1503" s="1"/>
      <c r="RN1503" s="5">
        <v>-0.14134566244686086</v>
      </c>
      <c r="RP1503" s="9">
        <v>-5.5094637232580449E-4</v>
      </c>
      <c r="RT1503" s="5">
        <v>0.87236441275957277</v>
      </c>
      <c r="RV1503" s="9">
        <v>8.9267602884837143E-5</v>
      </c>
      <c r="RW1503" s="1"/>
      <c r="RX1503" s="5">
        <v>-0.14134566244686086</v>
      </c>
      <c r="RZ1503" s="9">
        <v>2.512824087100701E-4</v>
      </c>
      <c r="SD1503" s="5">
        <v>0.93781077568182158</v>
      </c>
      <c r="SF1503" s="9">
        <v>-3.7872969090747637E-5</v>
      </c>
      <c r="SG1503" s="1"/>
      <c r="SI1503" s="34"/>
      <c r="SK1503" s="35"/>
      <c r="SM1503" s="1"/>
      <c r="SN1503" s="5">
        <v>-0.12592876340082504</v>
      </c>
      <c r="SP1503" s="9">
        <v>-9.0010948662212696E-5</v>
      </c>
      <c r="ST1503" s="5">
        <v>0.94442410770840446</v>
      </c>
      <c r="SV1503" s="9">
        <v>1.2001988688187234E-5</v>
      </c>
      <c r="SW1503" s="1"/>
      <c r="SX1503" s="5">
        <v>-0.12592876340082504</v>
      </c>
      <c r="SZ1503" s="9">
        <v>1.4440189299738443E-4</v>
      </c>
      <c r="TD1503" s="5">
        <v>0.87236441275957277</v>
      </c>
      <c r="TF1503" s="9">
        <v>-2.0844903290330069E-5</v>
      </c>
      <c r="TG1503" s="1"/>
      <c r="TH1503" s="5">
        <v>-0.12592876340082504</v>
      </c>
      <c r="TJ1503" s="9">
        <v>-6.5854538537219576E-5</v>
      </c>
      <c r="TN1503" s="5">
        <v>0.93781077568182158</v>
      </c>
      <c r="TP1503" s="9">
        <v>8.8429146021432196E-6</v>
      </c>
      <c r="TQ1503" s="1"/>
      <c r="TS1503" s="36"/>
      <c r="TU1503" s="37"/>
      <c r="VC1503" s="52"/>
      <c r="VE1503" s="53"/>
      <c r="VF1503" s="1"/>
      <c r="VT1503" s="1"/>
    </row>
    <row r="1504" spans="308:592" x14ac:dyDescent="0.3">
      <c r="KV1504" s="1"/>
      <c r="KW1504" s="34"/>
      <c r="KY1504" s="35"/>
      <c r="LA1504" s="36"/>
      <c r="LC1504" s="37"/>
      <c r="LQ1504" s="1"/>
      <c r="LR1504" s="5">
        <v>1.6778050286845758E-2</v>
      </c>
      <c r="LT1504" s="9">
        <v>-3.8862237467550376E-4</v>
      </c>
      <c r="LX1504" s="5">
        <v>-1.850639567948271</v>
      </c>
      <c r="LZ1504" s="9">
        <v>3.5232823602317315E-6</v>
      </c>
      <c r="MA1504" s="1"/>
      <c r="MB1504" s="5">
        <v>1.6778050286845758E-2</v>
      </c>
      <c r="MD1504" s="9">
        <v>6.7330637393210547E-4</v>
      </c>
      <c r="MH1504" s="5">
        <v>-1.8230452245127848</v>
      </c>
      <c r="MJ1504" s="9">
        <v>-6.1966472627171064E-6</v>
      </c>
      <c r="MK1504" s="1"/>
      <c r="ML1504" s="5">
        <v>1.6778050286845758E-2</v>
      </c>
      <c r="MN1504" s="9">
        <v>-2.9451625297506845E-4</v>
      </c>
      <c r="MR1504" s="5">
        <v>-1.8483853431737993</v>
      </c>
      <c r="MT1504" s="9">
        <v>2.6733649024853016E-6</v>
      </c>
      <c r="MU1504" s="1"/>
      <c r="MW1504" s="34"/>
      <c r="MY1504" s="35"/>
      <c r="NA1504" s="1"/>
      <c r="NB1504" s="5">
        <v>3.0014370832084025E-2</v>
      </c>
      <c r="ND1504" s="9">
        <v>1.0048808271634707E-4</v>
      </c>
      <c r="NH1504" s="5">
        <v>-1.850639567948271</v>
      </c>
      <c r="NJ1504" s="9">
        <v>-1.6297536435997568E-6</v>
      </c>
      <c r="NK1504" s="1"/>
      <c r="NL1504" s="5">
        <v>3.0014370832084025E-2</v>
      </c>
      <c r="NN1504" s="9">
        <v>-1.7409106122515713E-4</v>
      </c>
      <c r="NR1504" s="5">
        <v>-1.8230452245127848</v>
      </c>
      <c r="NT1504" s="9">
        <v>2.8662117647461938E-6</v>
      </c>
      <c r="NU1504" s="1"/>
      <c r="NV1504" s="5">
        <v>3.0014370832084025E-2</v>
      </c>
      <c r="NX1504" s="9">
        <v>7.6145226610324781E-5</v>
      </c>
      <c r="OB1504" s="5">
        <v>-1.8483853431737993</v>
      </c>
      <c r="OD1504" s="9">
        <v>-1.2364581211464761E-6</v>
      </c>
      <c r="OE1504" s="1"/>
      <c r="OG1504" s="36"/>
      <c r="OI1504" s="37"/>
      <c r="PQ1504" s="52"/>
      <c r="PS1504" s="53"/>
      <c r="RC1504" s="1"/>
      <c r="RD1504" s="5">
        <v>-0.18034684434649717</v>
      </c>
      <c r="RF1504" s="9">
        <v>4.3901817811142933E-6</v>
      </c>
      <c r="RJ1504" s="5">
        <v>1.2073889943449767E-2</v>
      </c>
      <c r="RL1504" s="9">
        <v>-6.5575836291350672E-5</v>
      </c>
      <c r="RM1504" s="1"/>
      <c r="RN1504" s="5">
        <v>-0.18034684434649717</v>
      </c>
      <c r="RP1504" s="9">
        <v>-1.5110464891815945E-5</v>
      </c>
      <c r="RT1504" s="5">
        <v>2.392579839708614E-2</v>
      </c>
      <c r="RV1504" s="9">
        <v>1.1389900619489573E-4</v>
      </c>
      <c r="RW1504" s="1"/>
      <c r="RX1504" s="5">
        <v>-0.18034684434649717</v>
      </c>
      <c r="RZ1504" s="9">
        <v>3.5189936104089484E-6</v>
      </c>
      <c r="SD1504" s="5">
        <v>1.3133231826047587E-2</v>
      </c>
      <c r="SF1504" s="9">
        <v>-4.8323169903544892E-5</v>
      </c>
      <c r="SG1504" s="1"/>
      <c r="SI1504" s="34"/>
      <c r="SK1504" s="35"/>
      <c r="SM1504" s="1"/>
      <c r="SN1504" s="5">
        <v>-0.17580571494781416</v>
      </c>
      <c r="SP1504" s="9">
        <v>-1.1507354365297635E-6</v>
      </c>
      <c r="ST1504" s="5">
        <v>1.2073889943449767E-2</v>
      </c>
      <c r="SV1504" s="9">
        <v>1.6755649346021538E-5</v>
      </c>
      <c r="SW1504" s="1"/>
      <c r="SX1504" s="5">
        <v>-0.17580571494781416</v>
      </c>
      <c r="SZ1504" s="9">
        <v>3.960421275191584E-6</v>
      </c>
      <c r="TD1504" s="5">
        <v>2.392579839708614E-2</v>
      </c>
      <c r="TF1504" s="9">
        <v>-2.910100144722387E-5</v>
      </c>
      <c r="TG1504" s="1"/>
      <c r="TH1504" s="5">
        <v>-0.17580571494781416</v>
      </c>
      <c r="TJ1504" s="9">
        <v>-9.2223606705509325E-7</v>
      </c>
      <c r="TN1504" s="5">
        <v>1.3133231826047587E-2</v>
      </c>
      <c r="TP1504" s="9">
        <v>1.2345352101202869E-5</v>
      </c>
      <c r="TQ1504" s="1"/>
      <c r="TS1504" s="36"/>
      <c r="TU1504" s="37"/>
      <c r="VC1504" s="52"/>
      <c r="VE1504" s="53"/>
      <c r="VF1504" s="1"/>
      <c r="VT1504" s="1"/>
    </row>
    <row r="1505" spans="308:592" ht="15" thickBot="1" x14ac:dyDescent="0.35">
      <c r="KV1505" s="1"/>
      <c r="KW1505" s="34"/>
      <c r="KY1505" s="35"/>
      <c r="LA1505" s="36"/>
      <c r="LC1505" s="37"/>
      <c r="LQ1505" s="1"/>
      <c r="LR1505" s="6">
        <v>-0.64463545246160447</v>
      </c>
      <c r="LT1505" s="10">
        <v>1.6870052607221707E-4</v>
      </c>
      <c r="LX1505" s="6">
        <v>0.80336050888377508</v>
      </c>
      <c r="LZ1505" s="10">
        <v>-1.3536928782593126E-4</v>
      </c>
      <c r="MA1505" s="1"/>
      <c r="MB1505" s="6">
        <v>-0.64463545246160447</v>
      </c>
      <c r="MD1505" s="10">
        <v>-2.9307120501547882E-4</v>
      </c>
      <c r="MH1505" s="6">
        <v>0.79351998054833739</v>
      </c>
      <c r="MJ1505" s="10">
        <v>2.3808359396076037E-4</v>
      </c>
      <c r="MK1505" s="1"/>
      <c r="ML1505" s="6">
        <v>-0.64463545246160447</v>
      </c>
      <c r="MN1505" s="10">
        <v>1.2780625443906127E-4</v>
      </c>
      <c r="MR1505" s="6">
        <v>0.80211263414077205</v>
      </c>
      <c r="MT1505" s="10">
        <v>-1.0271430613482632E-4</v>
      </c>
      <c r="MU1505" s="1"/>
      <c r="MW1505" s="34"/>
      <c r="MY1505" s="35"/>
      <c r="NA1505" s="1"/>
      <c r="NB1505" s="6">
        <v>-0.64916407136374743</v>
      </c>
      <c r="ND1505" s="10">
        <v>-4.3621761182410845E-5</v>
      </c>
      <c r="NH1505" s="6">
        <v>0.80336050888377508</v>
      </c>
      <c r="NJ1505" s="10">
        <v>3.5249031756087622E-5</v>
      </c>
      <c r="NK1505" s="1"/>
      <c r="NL1505" s="6">
        <v>-0.64916407136374743</v>
      </c>
      <c r="NN1505" s="10">
        <v>7.5776910884888093E-5</v>
      </c>
      <c r="NR1505" s="6">
        <v>0.79351998054833739</v>
      </c>
      <c r="NT1505" s="10">
        <v>-6.199169421217277E-5</v>
      </c>
      <c r="NU1505" s="1"/>
      <c r="NV1505" s="6">
        <v>-0.64916407136374743</v>
      </c>
      <c r="NX1505" s="10">
        <v>-3.3043460617784551E-5</v>
      </c>
      <c r="OB1505" s="6">
        <v>0.80211263414077205</v>
      </c>
      <c r="OD1505" s="10">
        <v>2.6742662456085995E-5</v>
      </c>
      <c r="OE1505" s="1"/>
      <c r="OG1505" s="36"/>
      <c r="OI1505" s="37"/>
      <c r="PQ1505" s="52"/>
      <c r="PS1505" s="53"/>
      <c r="PW1505" s="1"/>
      <c r="RC1505" s="1"/>
      <c r="RD1505" s="6">
        <v>0.90896007540968093</v>
      </c>
      <c r="RF1505" s="10">
        <v>-1.0959549231626088E-3</v>
      </c>
      <c r="RJ1505" s="6">
        <v>-3.0140982275883563</v>
      </c>
      <c r="RL1505" s="10">
        <v>3.3050657091575943E-4</v>
      </c>
      <c r="RM1505" s="1"/>
      <c r="RN1505" s="6">
        <v>0.90896007540968093</v>
      </c>
      <c r="RP1505" s="10">
        <v>1.8838684144011524E-3</v>
      </c>
      <c r="RT1505" s="6">
        <v>-2.9829033198053718</v>
      </c>
      <c r="RV1505" s="10">
        <v>-5.7405855719377301E-4</v>
      </c>
      <c r="RW1505" s="1"/>
      <c r="RX1505" s="6">
        <v>0.90896007540968093</v>
      </c>
      <c r="RZ1505" s="10">
        <v>-8.0685249401297988E-4</v>
      </c>
      <c r="SD1505" s="6">
        <v>-3.0112532236356322</v>
      </c>
      <c r="SF1505" s="10">
        <v>2.4355198627801282E-4</v>
      </c>
      <c r="SG1505" s="1"/>
      <c r="SI1505" s="34"/>
      <c r="SK1505" s="35"/>
      <c r="SM1505" s="1"/>
      <c r="SN1505" s="6">
        <v>0.89316240033717864</v>
      </c>
      <c r="SP1505" s="10">
        <v>2.872669583632522E-4</v>
      </c>
      <c r="ST1505" s="6">
        <v>-3.0140982275883563</v>
      </c>
      <c r="SV1505" s="10">
        <v>-8.512531002500691E-5</v>
      </c>
      <c r="SW1505" s="1"/>
      <c r="SX1505" s="6">
        <v>0.89316240033717864</v>
      </c>
      <c r="SZ1505" s="10">
        <v>-4.9375797511674857E-4</v>
      </c>
      <c r="TD1505" s="6">
        <v>-2.9829033198053718</v>
      </c>
      <c r="TF1505" s="10">
        <v>1.4784456985675109E-4</v>
      </c>
      <c r="TG1505" s="1"/>
      <c r="TH1505" s="6">
        <v>0.89316240033717864</v>
      </c>
      <c r="TJ1505" s="10">
        <v>2.114549081791739E-4</v>
      </c>
      <c r="TN1505" s="6">
        <v>-3.0112532236356322</v>
      </c>
      <c r="TP1505" s="10">
        <v>-6.2719259831746891E-5</v>
      </c>
      <c r="TQ1505" s="1"/>
      <c r="TS1505" s="36"/>
      <c r="TU1505" s="37"/>
      <c r="VC1505" s="52"/>
      <c r="VE1505" s="53"/>
      <c r="VF1505" s="1"/>
      <c r="VT1505" s="1"/>
    </row>
    <row r="1506" spans="308:592" x14ac:dyDescent="0.3">
      <c r="KV1506" s="1"/>
      <c r="KW1506" s="34"/>
      <c r="KY1506" s="35"/>
      <c r="LA1506" s="36"/>
      <c r="LC1506" s="37"/>
      <c r="LQ1506" s="1"/>
      <c r="LR1506" s="2"/>
      <c r="LS1506" s="1"/>
      <c r="LT1506" s="7"/>
      <c r="LU1506" s="1"/>
      <c r="LV1506" s="1"/>
      <c r="LW1506" s="1"/>
      <c r="LX1506" s="2"/>
      <c r="LY1506" s="1"/>
      <c r="LZ1506" s="7"/>
      <c r="MA1506" s="1"/>
      <c r="MB1506" s="2"/>
      <c r="MC1506" s="1"/>
      <c r="MD1506" s="7"/>
      <c r="ME1506" s="1"/>
      <c r="MF1506" s="1"/>
      <c r="MG1506" s="1"/>
      <c r="MH1506" s="2"/>
      <c r="MI1506" s="1"/>
      <c r="MJ1506" s="7"/>
      <c r="MK1506" s="1"/>
      <c r="ML1506" s="2"/>
      <c r="MM1506" s="1"/>
      <c r="MN1506" s="7"/>
      <c r="MO1506" s="1"/>
      <c r="MP1506" s="1"/>
      <c r="MQ1506" s="1"/>
      <c r="MR1506" s="2"/>
      <c r="MS1506" s="1"/>
      <c r="MT1506" s="7"/>
      <c r="MU1506" s="1"/>
      <c r="MW1506" s="34"/>
      <c r="MY1506" s="35"/>
      <c r="NA1506" s="1"/>
      <c r="NB1506" s="2"/>
      <c r="NC1506" s="1"/>
      <c r="ND1506" s="7"/>
      <c r="NE1506" s="1"/>
      <c r="NF1506" s="1"/>
      <c r="NG1506" s="1"/>
      <c r="NH1506" s="2"/>
      <c r="NI1506" s="1"/>
      <c r="NJ1506" s="7"/>
      <c r="NK1506" s="1"/>
      <c r="NL1506" s="2"/>
      <c r="NM1506" s="1"/>
      <c r="NN1506" s="7"/>
      <c r="NO1506" s="1"/>
      <c r="NP1506" s="1"/>
      <c r="NQ1506" s="1"/>
      <c r="NR1506" s="2"/>
      <c r="NS1506" s="1"/>
      <c r="NT1506" s="7"/>
      <c r="NU1506" s="1"/>
      <c r="NV1506" s="2"/>
      <c r="NW1506" s="1"/>
      <c r="NX1506" s="7"/>
      <c r="NY1506" s="1"/>
      <c r="NZ1506" s="1"/>
      <c r="OA1506" s="1"/>
      <c r="OB1506" s="2"/>
      <c r="OC1506" s="1"/>
      <c r="OD1506" s="7"/>
      <c r="OE1506" s="1"/>
      <c r="OG1506" s="36"/>
      <c r="OI1506" s="37"/>
      <c r="PQ1506" s="52"/>
      <c r="PS1506" s="53"/>
      <c r="RC1506" s="1"/>
      <c r="RD1506" s="2"/>
      <c r="RE1506" s="1"/>
      <c r="RF1506" s="7"/>
      <c r="RG1506" s="1"/>
      <c r="RH1506" s="1"/>
      <c r="RI1506" s="1"/>
      <c r="RJ1506" s="2"/>
      <c r="RK1506" s="1"/>
      <c r="RL1506" s="7"/>
      <c r="RM1506" s="1"/>
      <c r="RN1506" s="2"/>
      <c r="RO1506" s="1"/>
      <c r="RP1506" s="7"/>
      <c r="RQ1506" s="1"/>
      <c r="RR1506" s="1"/>
      <c r="RS1506" s="1"/>
      <c r="RT1506" s="2"/>
      <c r="RU1506" s="1"/>
      <c r="RV1506" s="7"/>
      <c r="RW1506" s="1"/>
      <c r="RX1506" s="2"/>
      <c r="RY1506" s="1"/>
      <c r="RZ1506" s="7"/>
      <c r="SA1506" s="1"/>
      <c r="SB1506" s="1"/>
      <c r="SC1506" s="1"/>
      <c r="SD1506" s="2"/>
      <c r="SE1506" s="1"/>
      <c r="SF1506" s="7"/>
      <c r="SG1506" s="1"/>
      <c r="SI1506" s="34"/>
      <c r="SK1506" s="35"/>
      <c r="SM1506" s="1"/>
      <c r="SN1506" s="2"/>
      <c r="SO1506" s="1"/>
      <c r="SP1506" s="7"/>
      <c r="SQ1506" s="1"/>
      <c r="SR1506" s="1"/>
      <c r="SS1506" s="1"/>
      <c r="ST1506" s="2"/>
      <c r="SU1506" s="1"/>
      <c r="SV1506" s="7"/>
      <c r="SW1506" s="1"/>
      <c r="SX1506" s="2"/>
      <c r="SY1506" s="1"/>
      <c r="SZ1506" s="7"/>
      <c r="TA1506" s="1"/>
      <c r="TB1506" s="1"/>
      <c r="TC1506" s="1"/>
      <c r="TD1506" s="2"/>
      <c r="TE1506" s="1"/>
      <c r="TF1506" s="7"/>
      <c r="TG1506" s="1"/>
      <c r="TH1506" s="2"/>
      <c r="TI1506" s="1"/>
      <c r="TJ1506" s="7"/>
      <c r="TK1506" s="1"/>
      <c r="TL1506" s="1"/>
      <c r="TM1506" s="1"/>
      <c r="TN1506" s="2"/>
      <c r="TO1506" s="1"/>
      <c r="TP1506" s="7"/>
      <c r="TQ1506" s="1"/>
      <c r="TS1506" s="36"/>
      <c r="TU1506" s="37"/>
      <c r="VC1506" s="52"/>
      <c r="VE1506" s="53"/>
      <c r="VF1506" s="1"/>
      <c r="VT1506" s="1"/>
    </row>
    <row r="1507" spans="308:592" x14ac:dyDescent="0.3">
      <c r="KV1507" s="1"/>
      <c r="KW1507" s="34"/>
      <c r="KY1507" s="35"/>
      <c r="LA1507" s="36"/>
      <c r="LC1507" s="37"/>
      <c r="LQ1507" s="1"/>
      <c r="LR1507" s="59"/>
      <c r="LT1507" s="60"/>
      <c r="LX1507" s="34"/>
      <c r="LZ1507" s="35"/>
      <c r="MB1507" s="59"/>
      <c r="MD1507" s="60"/>
      <c r="MH1507" s="36"/>
      <c r="MJ1507" s="37"/>
      <c r="ML1507" s="59"/>
      <c r="MN1507" s="60"/>
      <c r="MR1507" s="52"/>
      <c r="MT1507" s="53"/>
      <c r="MW1507" s="34"/>
      <c r="MY1507" s="35"/>
      <c r="NB1507" s="59"/>
      <c r="ND1507" s="60"/>
      <c r="NH1507" s="34"/>
      <c r="NJ1507" s="35"/>
      <c r="NL1507" s="59"/>
      <c r="NN1507" s="60"/>
      <c r="NR1507" s="36"/>
      <c r="NT1507" s="37"/>
      <c r="NV1507" s="59"/>
      <c r="NX1507" s="60"/>
      <c r="OB1507" s="52"/>
      <c r="OD1507" s="53"/>
      <c r="OG1507" s="36"/>
      <c r="OI1507" s="37"/>
      <c r="PQ1507" s="52"/>
      <c r="PS1507" s="53"/>
      <c r="PW1507" s="1"/>
      <c r="RD1507" s="59"/>
      <c r="RF1507" s="60"/>
      <c r="RJ1507" s="34"/>
      <c r="RL1507" s="35"/>
      <c r="RN1507" s="59"/>
      <c r="RP1507" s="60"/>
      <c r="RT1507" s="36"/>
      <c r="RV1507" s="37"/>
      <c r="RX1507" s="59"/>
      <c r="RZ1507" s="60"/>
      <c r="SD1507" s="52"/>
      <c r="SF1507" s="53"/>
      <c r="SI1507" s="34"/>
      <c r="SK1507" s="35"/>
      <c r="SN1507" s="59"/>
      <c r="SP1507" s="60"/>
      <c r="ST1507" s="34"/>
      <c r="SV1507" s="35"/>
      <c r="SX1507" s="59"/>
      <c r="SZ1507" s="60"/>
      <c r="TD1507" s="36"/>
      <c r="TF1507" s="37"/>
      <c r="TH1507" s="59"/>
      <c r="TJ1507" s="60"/>
      <c r="TN1507" s="52"/>
      <c r="TP1507" s="53"/>
      <c r="TS1507" s="36"/>
      <c r="TU1507" s="37"/>
      <c r="VC1507" s="52"/>
      <c r="VE1507" s="53"/>
      <c r="VF1507" s="1"/>
      <c r="VT1507" s="1"/>
    </row>
    <row r="1508" spans="308:592" x14ac:dyDescent="0.3">
      <c r="KV1508" s="1"/>
      <c r="KW1508" s="34"/>
      <c r="KY1508" s="35"/>
      <c r="LA1508" s="36"/>
      <c r="LC1508" s="37"/>
      <c r="LQ1508" s="1"/>
      <c r="LR1508" s="59"/>
      <c r="LT1508" s="60"/>
      <c r="LX1508" s="34"/>
      <c r="LZ1508" s="35"/>
      <c r="MB1508" s="59"/>
      <c r="MD1508" s="60"/>
      <c r="MH1508" s="36"/>
      <c r="MJ1508" s="37"/>
      <c r="ML1508" s="59"/>
      <c r="MN1508" s="60"/>
      <c r="MR1508" s="52"/>
      <c r="MT1508" s="53"/>
      <c r="MW1508" s="34"/>
      <c r="MY1508" s="35"/>
      <c r="NB1508" s="59"/>
      <c r="ND1508" s="60"/>
      <c r="NH1508" s="34"/>
      <c r="NJ1508" s="35"/>
      <c r="NL1508" s="59"/>
      <c r="NN1508" s="60"/>
      <c r="NR1508" s="36"/>
      <c r="NT1508" s="37"/>
      <c r="NV1508" s="59"/>
      <c r="NX1508" s="60"/>
      <c r="OB1508" s="52"/>
      <c r="OD1508" s="53"/>
      <c r="OG1508" s="36"/>
      <c r="OI1508" s="37"/>
      <c r="PQ1508" s="52"/>
      <c r="PS1508" s="53"/>
      <c r="RD1508" s="59"/>
      <c r="RF1508" s="60"/>
      <c r="RJ1508" s="34"/>
      <c r="RL1508" s="35"/>
      <c r="RN1508" s="59"/>
      <c r="RP1508" s="60"/>
      <c r="RT1508" s="36"/>
      <c r="RV1508" s="37"/>
      <c r="RX1508" s="59"/>
      <c r="RZ1508" s="60"/>
      <c r="SD1508" s="52"/>
      <c r="SF1508" s="53"/>
      <c r="SI1508" s="34"/>
      <c r="SK1508" s="35"/>
      <c r="SN1508" s="59"/>
      <c r="SP1508" s="60"/>
      <c r="ST1508" s="34"/>
      <c r="SV1508" s="35"/>
      <c r="SX1508" s="59"/>
      <c r="SZ1508" s="60"/>
      <c r="TD1508" s="36"/>
      <c r="TF1508" s="37"/>
      <c r="TH1508" s="59"/>
      <c r="TJ1508" s="60"/>
      <c r="TN1508" s="52"/>
      <c r="TP1508" s="53"/>
      <c r="TS1508" s="36"/>
      <c r="TU1508" s="37"/>
      <c r="VC1508" s="52"/>
      <c r="VE1508" s="53"/>
      <c r="VF1508" s="1"/>
      <c r="VT1508" s="1"/>
    </row>
    <row r="1509" spans="308:592" x14ac:dyDescent="0.3">
      <c r="KV1509" s="1"/>
      <c r="KW1509" s="34"/>
      <c r="KY1509" s="35"/>
      <c r="LA1509" s="36"/>
      <c r="LC1509" s="37"/>
      <c r="LQ1509" s="1"/>
      <c r="LR1509" s="59"/>
      <c r="LT1509" s="60"/>
      <c r="LX1509" s="34"/>
      <c r="LZ1509" s="35"/>
      <c r="MB1509" s="59"/>
      <c r="MD1509" s="60"/>
      <c r="MH1509" s="36"/>
      <c r="MJ1509" s="37"/>
      <c r="ML1509" s="59"/>
      <c r="MN1509" s="60"/>
      <c r="MR1509" s="52"/>
      <c r="MT1509" s="53"/>
      <c r="MW1509" s="34"/>
      <c r="MY1509" s="35"/>
      <c r="NB1509" s="59"/>
      <c r="ND1509" s="60"/>
      <c r="NH1509" s="34"/>
      <c r="NJ1509" s="35"/>
      <c r="NL1509" s="59"/>
      <c r="NN1509" s="60"/>
      <c r="NR1509" s="36"/>
      <c r="NT1509" s="37"/>
      <c r="NV1509" s="59"/>
      <c r="NX1509" s="60"/>
      <c r="OB1509" s="52"/>
      <c r="OD1509" s="53"/>
      <c r="OG1509" s="36"/>
      <c r="OI1509" s="37"/>
      <c r="PQ1509" s="52"/>
      <c r="PS1509" s="53"/>
      <c r="PW1509" s="1"/>
      <c r="RD1509" s="59"/>
      <c r="RF1509" s="60"/>
      <c r="RJ1509" s="34"/>
      <c r="RL1509" s="35"/>
      <c r="RN1509" s="59"/>
      <c r="RP1509" s="60"/>
      <c r="RT1509" s="36"/>
      <c r="RV1509" s="37"/>
      <c r="RX1509" s="59"/>
      <c r="RZ1509" s="60"/>
      <c r="SD1509" s="52"/>
      <c r="SF1509" s="53"/>
      <c r="SI1509" s="34"/>
      <c r="SK1509" s="35"/>
      <c r="SN1509" s="59"/>
      <c r="SP1509" s="60"/>
      <c r="ST1509" s="34"/>
      <c r="SV1509" s="35"/>
      <c r="SX1509" s="59"/>
      <c r="SZ1509" s="60"/>
      <c r="TD1509" s="36"/>
      <c r="TF1509" s="37"/>
      <c r="TH1509" s="59"/>
      <c r="TJ1509" s="60"/>
      <c r="TN1509" s="52"/>
      <c r="TP1509" s="53"/>
      <c r="TS1509" s="36"/>
      <c r="TU1509" s="37"/>
      <c r="VC1509" s="52"/>
      <c r="VE1509" s="53"/>
      <c r="VF1509" s="1"/>
      <c r="VT1509" s="1"/>
    </row>
    <row r="1510" spans="308:592" x14ac:dyDescent="0.3">
      <c r="KV1510" s="1"/>
      <c r="KW1510" s="34"/>
      <c r="KY1510" s="35"/>
      <c r="LA1510" s="36"/>
      <c r="LC1510" s="37"/>
      <c r="LQ1510" s="1"/>
      <c r="LR1510" s="59"/>
      <c r="LT1510" s="60"/>
      <c r="LX1510" s="34"/>
      <c r="LZ1510" s="35"/>
      <c r="MB1510" s="59"/>
      <c r="MD1510" s="60"/>
      <c r="MH1510" s="36"/>
      <c r="MJ1510" s="37"/>
      <c r="ML1510" s="59"/>
      <c r="MN1510" s="60"/>
      <c r="MR1510" s="52"/>
      <c r="MT1510" s="53"/>
      <c r="MW1510" s="34"/>
      <c r="MY1510" s="35"/>
      <c r="NB1510" s="59"/>
      <c r="ND1510" s="60"/>
      <c r="NH1510" s="34"/>
      <c r="NJ1510" s="35"/>
      <c r="NL1510" s="59"/>
      <c r="NN1510" s="60"/>
      <c r="NR1510" s="36"/>
      <c r="NT1510" s="37"/>
      <c r="NV1510" s="59"/>
      <c r="NX1510" s="60"/>
      <c r="OB1510" s="52"/>
      <c r="OD1510" s="53"/>
      <c r="OG1510" s="36"/>
      <c r="OI1510" s="37"/>
      <c r="PQ1510" s="52"/>
      <c r="PS1510" s="53"/>
      <c r="RD1510" s="59"/>
      <c r="RF1510" s="60"/>
      <c r="RJ1510" s="34"/>
      <c r="RL1510" s="35"/>
      <c r="RN1510" s="59"/>
      <c r="RP1510" s="60"/>
      <c r="RT1510" s="36"/>
      <c r="RV1510" s="37"/>
      <c r="RX1510" s="59"/>
      <c r="RZ1510" s="60"/>
      <c r="SD1510" s="52"/>
      <c r="SF1510" s="53"/>
      <c r="SI1510" s="34"/>
      <c r="SK1510" s="35"/>
      <c r="SN1510" s="59"/>
      <c r="SP1510" s="60"/>
      <c r="ST1510" s="34"/>
      <c r="SV1510" s="35"/>
      <c r="SX1510" s="59"/>
      <c r="SZ1510" s="60"/>
      <c r="TD1510" s="36"/>
      <c r="TF1510" s="37"/>
      <c r="TH1510" s="59"/>
      <c r="TJ1510" s="60"/>
      <c r="TN1510" s="52"/>
      <c r="TP1510" s="53"/>
      <c r="TS1510" s="36"/>
      <c r="TU1510" s="37"/>
      <c r="VC1510" s="52"/>
      <c r="VE1510" s="53"/>
      <c r="VF1510" s="1"/>
      <c r="VT1510" s="1"/>
    </row>
    <row r="1511" spans="308:592" x14ac:dyDescent="0.3">
      <c r="KV1511" s="1"/>
      <c r="KW1511" s="34"/>
      <c r="KY1511" s="35"/>
      <c r="LA1511" s="36"/>
      <c r="LC1511" s="37"/>
      <c r="LQ1511" s="1"/>
      <c r="LR1511" s="59"/>
      <c r="LT1511" s="60"/>
      <c r="LX1511" s="34"/>
      <c r="LZ1511" s="35"/>
      <c r="MB1511" s="59"/>
      <c r="MD1511" s="60"/>
      <c r="MH1511" s="36"/>
      <c r="MJ1511" s="37"/>
      <c r="ML1511" s="59"/>
      <c r="MN1511" s="60"/>
      <c r="MR1511" s="52"/>
      <c r="MT1511" s="53"/>
      <c r="MW1511" s="34"/>
      <c r="MY1511" s="35"/>
      <c r="NB1511" s="59"/>
      <c r="ND1511" s="60"/>
      <c r="NH1511" s="34"/>
      <c r="NJ1511" s="35"/>
      <c r="NL1511" s="59"/>
      <c r="NN1511" s="60"/>
      <c r="NR1511" s="36"/>
      <c r="NT1511" s="37"/>
      <c r="NV1511" s="59"/>
      <c r="NX1511" s="60"/>
      <c r="OB1511" s="52"/>
      <c r="OD1511" s="53"/>
      <c r="OG1511" s="36"/>
      <c r="OI1511" s="37"/>
      <c r="PQ1511" s="52"/>
      <c r="PS1511" s="53"/>
      <c r="PW1511" s="1"/>
      <c r="RD1511" s="59"/>
      <c r="RF1511" s="60"/>
      <c r="RJ1511" s="34"/>
      <c r="RL1511" s="35"/>
      <c r="RN1511" s="59"/>
      <c r="RP1511" s="60"/>
      <c r="RT1511" s="36"/>
      <c r="RV1511" s="37"/>
      <c r="RX1511" s="59"/>
      <c r="RZ1511" s="60"/>
      <c r="SD1511" s="52"/>
      <c r="SF1511" s="53"/>
      <c r="SI1511" s="34"/>
      <c r="SK1511" s="35"/>
      <c r="SN1511" s="59"/>
      <c r="SP1511" s="60"/>
      <c r="ST1511" s="34"/>
      <c r="SV1511" s="35"/>
      <c r="SX1511" s="59"/>
      <c r="SZ1511" s="60"/>
      <c r="TD1511" s="36"/>
      <c r="TF1511" s="37"/>
      <c r="TH1511" s="59"/>
      <c r="TJ1511" s="60"/>
      <c r="TN1511" s="52"/>
      <c r="TP1511" s="53"/>
      <c r="TS1511" s="36"/>
      <c r="TU1511" s="37"/>
      <c r="VC1511" s="52"/>
      <c r="VE1511" s="53"/>
      <c r="VF1511" s="1"/>
      <c r="VT1511" s="1"/>
    </row>
    <row r="1512" spans="308:592" x14ac:dyDescent="0.3">
      <c r="KV1512" s="1"/>
      <c r="KW1512" s="34"/>
      <c r="KY1512" s="35"/>
      <c r="LA1512" s="36"/>
      <c r="LC1512" s="37"/>
      <c r="LQ1512" s="1"/>
      <c r="LR1512" s="59"/>
      <c r="LT1512" s="60"/>
      <c r="LX1512" s="34"/>
      <c r="LZ1512" s="35"/>
      <c r="MB1512" s="59"/>
      <c r="MD1512" s="60"/>
      <c r="MH1512" s="36"/>
      <c r="MJ1512" s="37"/>
      <c r="ML1512" s="59"/>
      <c r="MN1512" s="60"/>
      <c r="MR1512" s="52"/>
      <c r="MT1512" s="53"/>
      <c r="MW1512" s="34"/>
      <c r="MY1512" s="35"/>
      <c r="NB1512" s="59"/>
      <c r="ND1512" s="60"/>
      <c r="NH1512" s="34"/>
      <c r="NJ1512" s="35"/>
      <c r="NL1512" s="59"/>
      <c r="NN1512" s="60"/>
      <c r="NR1512" s="36"/>
      <c r="NT1512" s="37"/>
      <c r="NV1512" s="59"/>
      <c r="NX1512" s="60"/>
      <c r="OB1512" s="52"/>
      <c r="OD1512" s="53"/>
      <c r="OG1512" s="36"/>
      <c r="OI1512" s="37"/>
      <c r="PQ1512" s="52"/>
      <c r="PS1512" s="53"/>
      <c r="RD1512" s="59"/>
      <c r="RF1512" s="60"/>
      <c r="RJ1512" s="34"/>
      <c r="RL1512" s="35"/>
      <c r="RN1512" s="59"/>
      <c r="RP1512" s="60"/>
      <c r="RT1512" s="36"/>
      <c r="RV1512" s="37"/>
      <c r="RX1512" s="59"/>
      <c r="RZ1512" s="60"/>
      <c r="SD1512" s="52"/>
      <c r="SF1512" s="53"/>
      <c r="SI1512" s="34"/>
      <c r="SK1512" s="35"/>
      <c r="SN1512" s="59"/>
      <c r="SP1512" s="60"/>
      <c r="ST1512" s="34"/>
      <c r="SV1512" s="35"/>
      <c r="SX1512" s="59"/>
      <c r="SZ1512" s="60"/>
      <c r="TD1512" s="36"/>
      <c r="TF1512" s="37"/>
      <c r="TH1512" s="59"/>
      <c r="TJ1512" s="60"/>
      <c r="TN1512" s="52"/>
      <c r="TP1512" s="53"/>
      <c r="TS1512" s="36"/>
      <c r="TU1512" s="37"/>
      <c r="VC1512" s="52"/>
      <c r="VE1512" s="53"/>
      <c r="VF1512" s="1"/>
      <c r="VT1512" s="1"/>
    </row>
    <row r="1513" spans="308:592" x14ac:dyDescent="0.3">
      <c r="KV1513" s="1"/>
      <c r="KW1513" s="34"/>
      <c r="KY1513" s="35"/>
      <c r="LA1513" s="36"/>
      <c r="LC1513" s="37"/>
      <c r="LQ1513" s="1"/>
      <c r="LR1513" s="59"/>
      <c r="LT1513" s="60"/>
      <c r="LU1513" s="60"/>
      <c r="LV1513" s="60"/>
      <c r="LW1513" s="60"/>
      <c r="LX1513" s="60"/>
      <c r="LY1513" s="60"/>
      <c r="LZ1513" s="60"/>
      <c r="MA1513" s="60"/>
      <c r="MB1513" s="59"/>
      <c r="MC1513" s="60"/>
      <c r="MD1513" s="60"/>
      <c r="ME1513" s="60"/>
      <c r="MF1513" s="60"/>
      <c r="MG1513" s="60"/>
      <c r="MH1513" s="60"/>
      <c r="MI1513" s="60"/>
      <c r="MJ1513" s="60"/>
      <c r="MK1513" s="60"/>
      <c r="ML1513" s="59"/>
      <c r="MM1513" s="60"/>
      <c r="MN1513" s="60"/>
      <c r="MR1513" s="52"/>
      <c r="MT1513" s="53"/>
      <c r="MW1513" s="34"/>
      <c r="MY1513" s="35"/>
      <c r="NB1513" s="59"/>
      <c r="ND1513" s="60"/>
      <c r="NE1513" s="60"/>
      <c r="NF1513" s="60"/>
      <c r="NG1513" s="60"/>
      <c r="NH1513" s="60"/>
      <c r="NI1513" s="60"/>
      <c r="NJ1513" s="60"/>
      <c r="NK1513" s="60"/>
      <c r="NL1513" s="59"/>
      <c r="NM1513" s="60"/>
      <c r="NN1513" s="60"/>
      <c r="NO1513" s="60"/>
      <c r="NP1513" s="60"/>
      <c r="NQ1513" s="60"/>
      <c r="NR1513" s="60"/>
      <c r="NS1513" s="60"/>
      <c r="NT1513" s="60"/>
      <c r="NU1513" s="60"/>
      <c r="NV1513" s="59"/>
      <c r="NW1513" s="60"/>
      <c r="NX1513" s="60"/>
      <c r="OB1513" s="52"/>
      <c r="OD1513" s="53"/>
      <c r="OG1513" s="36"/>
      <c r="OI1513" s="37"/>
      <c r="PQ1513" s="52"/>
      <c r="PS1513" s="53"/>
      <c r="PW1513" s="1"/>
      <c r="RD1513" s="59"/>
      <c r="RF1513" s="60"/>
      <c r="RG1513" s="60"/>
      <c r="RH1513" s="60"/>
      <c r="RI1513" s="60"/>
      <c r="RJ1513" s="60"/>
      <c r="RK1513" s="60"/>
      <c r="RL1513" s="60"/>
      <c r="RM1513" s="60"/>
      <c r="RN1513" s="59"/>
      <c r="RO1513" s="60"/>
      <c r="RP1513" s="60"/>
      <c r="RQ1513" s="60"/>
      <c r="RR1513" s="60"/>
      <c r="RS1513" s="60"/>
      <c r="RT1513" s="60"/>
      <c r="RU1513" s="60"/>
      <c r="RV1513" s="60"/>
      <c r="RW1513" s="60"/>
      <c r="RX1513" s="59"/>
      <c r="RY1513" s="60"/>
      <c r="RZ1513" s="60"/>
      <c r="SD1513" s="52"/>
      <c r="SF1513" s="53"/>
      <c r="SI1513" s="34"/>
      <c r="SK1513" s="35"/>
      <c r="SN1513" s="59"/>
      <c r="SP1513" s="60"/>
      <c r="SQ1513" s="60"/>
      <c r="SR1513" s="60"/>
      <c r="SS1513" s="60"/>
      <c r="ST1513" s="60"/>
      <c r="SU1513" s="60"/>
      <c r="SV1513" s="60"/>
      <c r="SW1513" s="60"/>
      <c r="SX1513" s="59"/>
      <c r="SY1513" s="60"/>
      <c r="SZ1513" s="60"/>
      <c r="TA1513" s="60"/>
      <c r="TB1513" s="60"/>
      <c r="TC1513" s="60"/>
      <c r="TD1513" s="60"/>
      <c r="TE1513" s="60"/>
      <c r="TF1513" s="60"/>
      <c r="TG1513" s="60"/>
      <c r="TH1513" s="59"/>
      <c r="TI1513" s="60"/>
      <c r="TJ1513" s="60"/>
      <c r="TN1513" s="52"/>
      <c r="TP1513" s="53"/>
      <c r="TS1513" s="36"/>
      <c r="TU1513" s="37"/>
      <c r="VC1513" s="52"/>
      <c r="VE1513" s="53"/>
      <c r="VF1513" s="1"/>
      <c r="VT1513" s="1"/>
    </row>
    <row r="1514" spans="308:592" x14ac:dyDescent="0.3">
      <c r="KV1514" s="1"/>
      <c r="KW1514" s="34"/>
      <c r="KY1514" s="35"/>
      <c r="LA1514" s="36"/>
      <c r="LC1514" s="37"/>
      <c r="LQ1514" s="1"/>
      <c r="LR1514" s="59"/>
      <c r="LT1514" s="60"/>
      <c r="LU1514" s="60"/>
      <c r="LV1514" s="60"/>
      <c r="LW1514" s="60"/>
      <c r="LX1514" s="60"/>
      <c r="LY1514" s="60"/>
      <c r="LZ1514" s="60"/>
      <c r="MA1514" s="60"/>
      <c r="MB1514" s="59"/>
      <c r="MC1514" s="60"/>
      <c r="MD1514" s="60"/>
      <c r="ME1514" s="60"/>
      <c r="MF1514" s="60"/>
      <c r="MG1514" s="60"/>
      <c r="MH1514" s="60"/>
      <c r="MI1514" s="60"/>
      <c r="MJ1514" s="60"/>
      <c r="MK1514" s="60"/>
      <c r="ML1514" s="59"/>
      <c r="MM1514" s="60"/>
      <c r="MN1514" s="60"/>
      <c r="MR1514" s="52"/>
      <c r="MT1514" s="53"/>
      <c r="MW1514" s="34"/>
      <c r="MY1514" s="35"/>
      <c r="NB1514" s="59"/>
      <c r="ND1514" s="60"/>
      <c r="NE1514" s="60"/>
      <c r="NF1514" s="60"/>
      <c r="NG1514" s="60"/>
      <c r="NH1514" s="60"/>
      <c r="NI1514" s="60"/>
      <c r="NJ1514" s="60"/>
      <c r="NK1514" s="60"/>
      <c r="NL1514" s="59"/>
      <c r="NM1514" s="60"/>
      <c r="NN1514" s="60"/>
      <c r="NO1514" s="60"/>
      <c r="NP1514" s="60"/>
      <c r="NQ1514" s="60"/>
      <c r="NR1514" s="60"/>
      <c r="NS1514" s="60"/>
      <c r="NT1514" s="60"/>
      <c r="NU1514" s="60"/>
      <c r="NV1514" s="59"/>
      <c r="NW1514" s="60"/>
      <c r="NX1514" s="60"/>
      <c r="OB1514" s="52"/>
      <c r="OD1514" s="53"/>
      <c r="OG1514" s="36"/>
      <c r="OI1514" s="37"/>
      <c r="PQ1514" s="52"/>
      <c r="PS1514" s="53"/>
      <c r="RD1514" s="59"/>
      <c r="RF1514" s="60"/>
      <c r="RG1514" s="60"/>
      <c r="RH1514" s="60"/>
      <c r="RI1514" s="60"/>
      <c r="RJ1514" s="60"/>
      <c r="RK1514" s="60"/>
      <c r="RL1514" s="60"/>
      <c r="RM1514" s="60"/>
      <c r="RN1514" s="59"/>
      <c r="RO1514" s="60"/>
      <c r="RP1514" s="60"/>
      <c r="RQ1514" s="60"/>
      <c r="RR1514" s="60"/>
      <c r="RS1514" s="60"/>
      <c r="RT1514" s="60"/>
      <c r="RU1514" s="60"/>
      <c r="RV1514" s="60"/>
      <c r="RW1514" s="60"/>
      <c r="RX1514" s="59"/>
      <c r="RY1514" s="60"/>
      <c r="RZ1514" s="60"/>
      <c r="SD1514" s="52"/>
      <c r="SF1514" s="53"/>
      <c r="SI1514" s="34"/>
      <c r="SK1514" s="35"/>
      <c r="SN1514" s="59"/>
      <c r="SP1514" s="60"/>
      <c r="SQ1514" s="60"/>
      <c r="SR1514" s="60"/>
      <c r="SS1514" s="60"/>
      <c r="ST1514" s="60"/>
      <c r="SU1514" s="60"/>
      <c r="SV1514" s="60"/>
      <c r="SW1514" s="60"/>
      <c r="SX1514" s="59"/>
      <c r="SY1514" s="60"/>
      <c r="SZ1514" s="60"/>
      <c r="TA1514" s="60"/>
      <c r="TB1514" s="60"/>
      <c r="TC1514" s="60"/>
      <c r="TD1514" s="60"/>
      <c r="TE1514" s="60"/>
      <c r="TF1514" s="60"/>
      <c r="TG1514" s="60"/>
      <c r="TH1514" s="59"/>
      <c r="TI1514" s="60"/>
      <c r="TJ1514" s="60"/>
      <c r="TN1514" s="52"/>
      <c r="TP1514" s="53"/>
      <c r="TS1514" s="36"/>
      <c r="TU1514" s="37"/>
      <c r="VC1514" s="52"/>
      <c r="VE1514" s="53"/>
      <c r="VF1514" s="1"/>
      <c r="VT1514" s="1"/>
    </row>
    <row r="1515" spans="308:592" x14ac:dyDescent="0.3">
      <c r="KV1515" s="1"/>
      <c r="KW1515" s="34"/>
      <c r="KY1515" s="35"/>
      <c r="LA1515" s="36"/>
      <c r="LC1515" s="37"/>
      <c r="LQ1515" s="1"/>
      <c r="LR1515" s="59"/>
      <c r="LW1515" s="60"/>
      <c r="LX1515" s="34"/>
      <c r="LZ1515" s="35"/>
      <c r="MB1515" s="59"/>
      <c r="MH1515" s="36"/>
      <c r="MJ1515" s="37"/>
      <c r="ML1515" s="59"/>
      <c r="MR1515" s="52"/>
      <c r="MT1515" s="53"/>
      <c r="MW1515" s="34"/>
      <c r="MY1515" s="35"/>
      <c r="NB1515" s="59"/>
      <c r="NG1515" s="60"/>
      <c r="NH1515" s="34"/>
      <c r="NJ1515" s="35"/>
      <c r="NL1515" s="59"/>
      <c r="NR1515" s="36"/>
      <c r="NT1515" s="37"/>
      <c r="NV1515" s="59"/>
      <c r="OB1515" s="52"/>
      <c r="OD1515" s="53"/>
      <c r="OG1515" s="36"/>
      <c r="OI1515" s="37"/>
      <c r="PQ1515" s="52"/>
      <c r="PS1515" s="53"/>
      <c r="PW1515" s="1"/>
      <c r="RD1515" s="59"/>
      <c r="RI1515" s="60"/>
      <c r="RJ1515" s="34"/>
      <c r="RL1515" s="35"/>
      <c r="RN1515" s="59"/>
      <c r="RT1515" s="36"/>
      <c r="RV1515" s="37"/>
      <c r="RX1515" s="59"/>
      <c r="SD1515" s="52"/>
      <c r="SF1515" s="53"/>
      <c r="SI1515" s="34"/>
      <c r="SK1515" s="35"/>
      <c r="SN1515" s="59"/>
      <c r="SS1515" s="60"/>
      <c r="ST1515" s="34"/>
      <c r="SV1515" s="35"/>
      <c r="SX1515" s="59"/>
      <c r="TD1515" s="36"/>
      <c r="TF1515" s="37"/>
      <c r="TH1515" s="59"/>
      <c r="TN1515" s="52"/>
      <c r="TP1515" s="53"/>
      <c r="TS1515" s="36"/>
      <c r="TU1515" s="37"/>
      <c r="VC1515" s="52"/>
      <c r="VE1515" s="53"/>
      <c r="VF1515" s="1"/>
      <c r="VT1515" s="1"/>
    </row>
    <row r="1516" spans="308:592" x14ac:dyDescent="0.3">
      <c r="KV1516" s="1"/>
      <c r="KW1516" s="34"/>
      <c r="KY1516" s="35"/>
      <c r="LA1516" s="36"/>
      <c r="LC1516" s="37"/>
      <c r="LQ1516" s="1"/>
      <c r="LR1516" s="59"/>
      <c r="LS1516" s="59"/>
      <c r="LT1516" s="59"/>
      <c r="LU1516" s="59"/>
      <c r="LV1516" s="59"/>
      <c r="LW1516" s="59"/>
      <c r="LX1516" s="59"/>
      <c r="LY1516" s="59"/>
      <c r="LZ1516" s="59"/>
      <c r="MA1516" s="59"/>
      <c r="MB1516" s="59"/>
      <c r="MC1516" s="59"/>
      <c r="MD1516" s="59"/>
      <c r="ME1516" s="59"/>
      <c r="MF1516" s="59"/>
      <c r="MG1516" s="59"/>
      <c r="MH1516" s="59"/>
      <c r="MI1516" s="59"/>
      <c r="MJ1516" s="59"/>
      <c r="MK1516" s="59"/>
      <c r="ML1516" s="59"/>
      <c r="MR1516" s="52"/>
      <c r="MT1516" s="53"/>
      <c r="MW1516" s="34"/>
      <c r="MY1516" s="35"/>
      <c r="NB1516" s="59"/>
      <c r="NC1516" s="59"/>
      <c r="ND1516" s="59"/>
      <c r="NE1516" s="59"/>
      <c r="NF1516" s="59"/>
      <c r="NG1516" s="59"/>
      <c r="NH1516" s="59"/>
      <c r="NI1516" s="59"/>
      <c r="NJ1516" s="59"/>
      <c r="NK1516" s="59"/>
      <c r="NL1516" s="59"/>
      <c r="NM1516" s="59"/>
      <c r="NN1516" s="59"/>
      <c r="NO1516" s="59"/>
      <c r="NP1516" s="59"/>
      <c r="NQ1516" s="59"/>
      <c r="NR1516" s="59"/>
      <c r="NS1516" s="59"/>
      <c r="NT1516" s="59"/>
      <c r="NU1516" s="59"/>
      <c r="NV1516" s="59"/>
      <c r="OB1516" s="52"/>
      <c r="OD1516" s="53"/>
      <c r="OG1516" s="36"/>
      <c r="OI1516" s="37"/>
      <c r="PQ1516" s="52"/>
      <c r="PS1516" s="53"/>
      <c r="RD1516" s="59"/>
      <c r="RE1516" s="59"/>
      <c r="RF1516" s="59"/>
      <c r="RG1516" s="59"/>
      <c r="RH1516" s="59"/>
      <c r="RI1516" s="59"/>
      <c r="RJ1516" s="59"/>
      <c r="RK1516" s="59"/>
      <c r="RL1516" s="59"/>
      <c r="RM1516" s="59"/>
      <c r="RN1516" s="59"/>
      <c r="RO1516" s="59"/>
      <c r="RP1516" s="59"/>
      <c r="RQ1516" s="59"/>
      <c r="RR1516" s="59"/>
      <c r="RS1516" s="59"/>
      <c r="RT1516" s="59"/>
      <c r="RU1516" s="59"/>
      <c r="RV1516" s="59"/>
      <c r="RW1516" s="59"/>
      <c r="RX1516" s="59"/>
      <c r="SD1516" s="52"/>
      <c r="SF1516" s="53"/>
      <c r="SI1516" s="34"/>
      <c r="SK1516" s="35"/>
      <c r="SN1516" s="59"/>
      <c r="SO1516" s="59"/>
      <c r="SP1516" s="59"/>
      <c r="SQ1516" s="59"/>
      <c r="SR1516" s="59"/>
      <c r="SS1516" s="59"/>
      <c r="ST1516" s="59"/>
      <c r="SU1516" s="59"/>
      <c r="SV1516" s="59"/>
      <c r="SW1516" s="59"/>
      <c r="SX1516" s="59"/>
      <c r="SY1516" s="59"/>
      <c r="SZ1516" s="59"/>
      <c r="TA1516" s="59"/>
      <c r="TB1516" s="59"/>
      <c r="TC1516" s="59"/>
      <c r="TD1516" s="59"/>
      <c r="TE1516" s="59"/>
      <c r="TF1516" s="59"/>
      <c r="TG1516" s="59"/>
      <c r="TH1516" s="59"/>
      <c r="TN1516" s="52"/>
      <c r="TP1516" s="53"/>
      <c r="TS1516" s="36"/>
      <c r="TU1516" s="37"/>
      <c r="VC1516" s="52"/>
      <c r="VE1516" s="53"/>
      <c r="VF1516" s="1"/>
      <c r="VT1516" s="1"/>
    </row>
    <row r="1517" spans="308:592" x14ac:dyDescent="0.3">
      <c r="KV1517" s="1"/>
      <c r="KW1517" s="34"/>
      <c r="KY1517" s="35"/>
      <c r="LA1517" s="36"/>
      <c r="LC1517" s="37"/>
      <c r="LQ1517" s="1"/>
      <c r="LR1517" s="59"/>
      <c r="LS1517" s="59"/>
      <c r="LT1517" s="59"/>
      <c r="LU1517" s="59"/>
      <c r="LV1517" s="59"/>
      <c r="LW1517" s="59"/>
      <c r="LX1517" s="59"/>
      <c r="LY1517" s="59"/>
      <c r="LZ1517" s="59"/>
      <c r="MA1517" s="59"/>
      <c r="MB1517" s="59"/>
      <c r="MC1517" s="59"/>
      <c r="MD1517" s="59"/>
      <c r="ME1517" s="59"/>
      <c r="MF1517" s="59"/>
      <c r="MG1517" s="59"/>
      <c r="MH1517" s="59"/>
      <c r="MI1517" s="59"/>
      <c r="MJ1517" s="59"/>
      <c r="MK1517" s="59"/>
      <c r="ML1517" s="59"/>
      <c r="MR1517" s="52"/>
      <c r="MT1517" s="53"/>
      <c r="MW1517" s="34"/>
      <c r="MY1517" s="35"/>
      <c r="NB1517" s="59"/>
      <c r="NC1517" s="59"/>
      <c r="ND1517" s="59"/>
      <c r="NE1517" s="59"/>
      <c r="NF1517" s="59"/>
      <c r="NG1517" s="59"/>
      <c r="NH1517" s="59"/>
      <c r="NI1517" s="59"/>
      <c r="NJ1517" s="59"/>
      <c r="NK1517" s="59"/>
      <c r="NL1517" s="59"/>
      <c r="NM1517" s="59"/>
      <c r="NN1517" s="59"/>
      <c r="NO1517" s="59"/>
      <c r="NP1517" s="59"/>
      <c r="NQ1517" s="59"/>
      <c r="NR1517" s="59"/>
      <c r="NS1517" s="59"/>
      <c r="NT1517" s="59"/>
      <c r="NU1517" s="59"/>
      <c r="NV1517" s="59"/>
      <c r="OB1517" s="52"/>
      <c r="OD1517" s="53"/>
      <c r="OG1517" s="36"/>
      <c r="OI1517" s="37"/>
      <c r="PQ1517" s="52"/>
      <c r="PS1517" s="53"/>
      <c r="PW1517" s="1"/>
      <c r="RD1517" s="59"/>
      <c r="RE1517" s="59"/>
      <c r="RF1517" s="59"/>
      <c r="RG1517" s="59"/>
      <c r="RH1517" s="59"/>
      <c r="RI1517" s="59"/>
      <c r="RJ1517" s="59"/>
      <c r="RK1517" s="59"/>
      <c r="RL1517" s="59"/>
      <c r="RM1517" s="59"/>
      <c r="RN1517" s="59"/>
      <c r="RO1517" s="59"/>
      <c r="RP1517" s="59"/>
      <c r="RQ1517" s="59"/>
      <c r="RR1517" s="59"/>
      <c r="RS1517" s="59"/>
      <c r="RT1517" s="59"/>
      <c r="RU1517" s="59"/>
      <c r="RV1517" s="59"/>
      <c r="RW1517" s="59"/>
      <c r="RX1517" s="59"/>
      <c r="SD1517" s="52"/>
      <c r="SF1517" s="53"/>
      <c r="SI1517" s="34"/>
      <c r="SK1517" s="35"/>
      <c r="SN1517" s="59"/>
      <c r="SO1517" s="59"/>
      <c r="SP1517" s="59"/>
      <c r="SQ1517" s="59"/>
      <c r="SR1517" s="59"/>
      <c r="SS1517" s="59"/>
      <c r="ST1517" s="59"/>
      <c r="SU1517" s="59"/>
      <c r="SV1517" s="59"/>
      <c r="SW1517" s="59"/>
      <c r="SX1517" s="59"/>
      <c r="SY1517" s="59"/>
      <c r="SZ1517" s="59"/>
      <c r="TA1517" s="59"/>
      <c r="TB1517" s="59"/>
      <c r="TC1517" s="59"/>
      <c r="TD1517" s="59"/>
      <c r="TE1517" s="59"/>
      <c r="TF1517" s="59"/>
      <c r="TG1517" s="59"/>
      <c r="TH1517" s="59"/>
      <c r="TN1517" s="52"/>
      <c r="TP1517" s="53"/>
      <c r="TS1517" s="36"/>
      <c r="TU1517" s="37"/>
      <c r="VC1517" s="52"/>
      <c r="VE1517" s="53"/>
      <c r="VF1517" s="1"/>
      <c r="VT1517" s="1"/>
    </row>
    <row r="1518" spans="308:592" x14ac:dyDescent="0.3">
      <c r="KV1518" s="1"/>
      <c r="KW1518" s="34"/>
      <c r="KY1518" s="35"/>
      <c r="LA1518" s="36"/>
      <c r="LC1518" s="37"/>
      <c r="LQ1518" s="1"/>
      <c r="LU1518" s="59"/>
      <c r="LW1518" s="60"/>
      <c r="LX1518" s="34"/>
      <c r="LZ1518" s="35"/>
      <c r="MH1518" s="36"/>
      <c r="MJ1518" s="37"/>
      <c r="MR1518" s="52"/>
      <c r="MT1518" s="53"/>
      <c r="MW1518" s="61"/>
      <c r="MY1518" s="62"/>
      <c r="NE1518" s="59"/>
      <c r="NG1518" s="60"/>
      <c r="NH1518" s="34"/>
      <c r="NJ1518" s="35"/>
      <c r="NR1518" s="36"/>
      <c r="NT1518" s="37"/>
      <c r="OB1518" s="52"/>
      <c r="OD1518" s="53"/>
      <c r="OG1518" s="61"/>
      <c r="OI1518" s="62"/>
      <c r="PQ1518" s="61"/>
      <c r="PS1518" s="62"/>
      <c r="RG1518" s="59"/>
      <c r="RI1518" s="60"/>
      <c r="RJ1518" s="34"/>
      <c r="RL1518" s="35"/>
      <c r="RT1518" s="36"/>
      <c r="RV1518" s="37"/>
      <c r="SD1518" s="52"/>
      <c r="SF1518" s="53"/>
      <c r="SI1518" s="61"/>
      <c r="SK1518" s="62"/>
      <c r="SQ1518" s="59"/>
      <c r="SS1518" s="60"/>
      <c r="ST1518" s="34"/>
      <c r="SV1518" s="35"/>
      <c r="TD1518" s="36"/>
      <c r="TF1518" s="37"/>
      <c r="TN1518" s="52"/>
      <c r="TP1518" s="53"/>
      <c r="TS1518" s="61"/>
      <c r="TU1518" s="62"/>
      <c r="VC1518" s="61"/>
      <c r="VE1518" s="62"/>
      <c r="VF1518" s="1"/>
      <c r="VT1518" s="1"/>
    </row>
    <row r="1519" spans="308:592" x14ac:dyDescent="0.3">
      <c r="KV1519" s="1"/>
      <c r="KW1519" s="34"/>
      <c r="KY1519" s="35"/>
      <c r="LA1519" s="36"/>
      <c r="LC1519" s="37"/>
      <c r="LQ1519" s="1"/>
      <c r="LU1519" s="59"/>
      <c r="LW1519" s="60"/>
      <c r="LX1519" s="34"/>
      <c r="LZ1519" s="35"/>
      <c r="MH1519" s="36"/>
      <c r="MJ1519" s="37"/>
      <c r="MR1519" s="52"/>
      <c r="MT1519" s="53"/>
      <c r="MW1519" s="61"/>
      <c r="MY1519" s="62"/>
      <c r="NE1519" s="59"/>
      <c r="NG1519" s="60"/>
      <c r="NH1519" s="34"/>
      <c r="NJ1519" s="35"/>
      <c r="NR1519" s="36"/>
      <c r="NT1519" s="37"/>
      <c r="OB1519" s="52"/>
      <c r="OD1519" s="53"/>
      <c r="OG1519" s="61"/>
      <c r="OI1519" s="62"/>
      <c r="PQ1519" s="61"/>
      <c r="PS1519" s="62"/>
      <c r="PW1519" s="1"/>
      <c r="RG1519" s="59"/>
      <c r="RI1519" s="60"/>
      <c r="RJ1519" s="34"/>
      <c r="RL1519" s="35"/>
      <c r="RT1519" s="36"/>
      <c r="RV1519" s="37"/>
      <c r="SD1519" s="52"/>
      <c r="SF1519" s="53"/>
      <c r="SI1519" s="61"/>
      <c r="SK1519" s="62"/>
      <c r="SQ1519" s="59"/>
      <c r="SS1519" s="60"/>
      <c r="ST1519" s="34"/>
      <c r="SV1519" s="35"/>
      <c r="TD1519" s="36"/>
      <c r="TF1519" s="37"/>
      <c r="TN1519" s="52"/>
      <c r="TP1519" s="53"/>
      <c r="TS1519" s="61"/>
      <c r="TU1519" s="62"/>
      <c r="VC1519" s="61"/>
      <c r="VE1519" s="62"/>
      <c r="VF1519" s="1"/>
      <c r="VT1519" s="1"/>
    </row>
    <row r="1520" spans="308:592" x14ac:dyDescent="0.3">
      <c r="KV1520" s="1"/>
      <c r="KW1520" s="34"/>
      <c r="KY1520" s="35"/>
      <c r="LA1520" s="36"/>
      <c r="LC1520" s="37"/>
      <c r="LQ1520" s="1"/>
      <c r="LU1520" s="59"/>
      <c r="LW1520" s="60"/>
      <c r="LX1520" s="34"/>
      <c r="LZ1520" s="35"/>
      <c r="MH1520" s="36"/>
      <c r="MJ1520" s="37"/>
      <c r="MR1520" s="52"/>
      <c r="MT1520" s="53"/>
      <c r="MW1520" s="61"/>
      <c r="MY1520" s="62"/>
      <c r="NE1520" s="59"/>
      <c r="NG1520" s="60"/>
      <c r="NH1520" s="34"/>
      <c r="NJ1520" s="35"/>
      <c r="NR1520" s="36"/>
      <c r="NT1520" s="37"/>
      <c r="OB1520" s="52"/>
      <c r="OD1520" s="53"/>
      <c r="OG1520" s="61"/>
      <c r="OI1520" s="62"/>
      <c r="PQ1520" s="61"/>
      <c r="PS1520" s="62"/>
      <c r="RG1520" s="59"/>
      <c r="RI1520" s="60"/>
      <c r="RJ1520" s="34"/>
      <c r="RL1520" s="35"/>
      <c r="RT1520" s="36"/>
      <c r="RV1520" s="37"/>
      <c r="SD1520" s="52"/>
      <c r="SF1520" s="53"/>
      <c r="SI1520" s="61"/>
      <c r="SK1520" s="62"/>
      <c r="SQ1520" s="59"/>
      <c r="SS1520" s="60"/>
      <c r="ST1520" s="34"/>
      <c r="SV1520" s="35"/>
      <c r="TD1520" s="36"/>
      <c r="TF1520" s="37"/>
      <c r="TN1520" s="52"/>
      <c r="TP1520" s="53"/>
      <c r="TS1520" s="61"/>
      <c r="TU1520" s="62"/>
      <c r="VC1520" s="61"/>
      <c r="VE1520" s="62"/>
      <c r="VF1520" s="1"/>
      <c r="VT1520" s="1"/>
    </row>
    <row r="1521" spans="308:592" x14ac:dyDescent="0.3">
      <c r="KV1521" s="1"/>
      <c r="KW1521" s="34"/>
      <c r="KY1521" s="35"/>
      <c r="LA1521" s="36"/>
      <c r="LC1521" s="37"/>
      <c r="LQ1521" s="1"/>
      <c r="LU1521" s="59"/>
      <c r="LW1521" s="60"/>
      <c r="LX1521" s="34"/>
      <c r="LZ1521" s="35"/>
      <c r="MH1521" s="36"/>
      <c r="MJ1521" s="37"/>
      <c r="MR1521" s="52"/>
      <c r="MT1521" s="53"/>
      <c r="MW1521" s="61"/>
      <c r="MY1521" s="62"/>
      <c r="NE1521" s="59"/>
      <c r="NG1521" s="60"/>
      <c r="NH1521" s="34"/>
      <c r="NJ1521" s="35"/>
      <c r="NR1521" s="36"/>
      <c r="NT1521" s="37"/>
      <c r="OB1521" s="52"/>
      <c r="OD1521" s="53"/>
      <c r="OG1521" s="61"/>
      <c r="OI1521" s="62"/>
      <c r="PQ1521" s="61"/>
      <c r="PS1521" s="62"/>
      <c r="PW1521" s="1"/>
      <c r="RG1521" s="59"/>
      <c r="RI1521" s="60"/>
      <c r="RJ1521" s="34"/>
      <c r="RL1521" s="35"/>
      <c r="RT1521" s="36"/>
      <c r="RV1521" s="37"/>
      <c r="SD1521" s="52"/>
      <c r="SF1521" s="53"/>
      <c r="SI1521" s="61"/>
      <c r="SK1521" s="62"/>
      <c r="SQ1521" s="59"/>
      <c r="SS1521" s="60"/>
      <c r="ST1521" s="34"/>
      <c r="SV1521" s="35"/>
      <c r="TD1521" s="36"/>
      <c r="TF1521" s="37"/>
      <c r="TN1521" s="52"/>
      <c r="TP1521" s="53"/>
      <c r="TS1521" s="61"/>
      <c r="TU1521" s="62"/>
      <c r="VC1521" s="61"/>
      <c r="VE1521" s="62"/>
      <c r="VF1521" s="1"/>
      <c r="VT1521" s="1"/>
    </row>
    <row r="1522" spans="308:592" x14ac:dyDescent="0.3">
      <c r="KV1522" s="1"/>
      <c r="KW1522" s="34"/>
      <c r="KY1522" s="35"/>
      <c r="LA1522" s="36"/>
      <c r="LC1522" s="37"/>
      <c r="LQ1522" s="1"/>
      <c r="LU1522" s="59"/>
      <c r="LW1522" s="60"/>
      <c r="LX1522" s="34"/>
      <c r="LZ1522" s="35"/>
      <c r="MH1522" s="36"/>
      <c r="MJ1522" s="37"/>
      <c r="MR1522" s="52"/>
      <c r="MT1522" s="53"/>
      <c r="MW1522" s="61"/>
      <c r="MY1522" s="62"/>
      <c r="NE1522" s="59"/>
      <c r="NG1522" s="60"/>
      <c r="NH1522" s="34"/>
      <c r="NJ1522" s="35"/>
      <c r="NR1522" s="36"/>
      <c r="NT1522" s="37"/>
      <c r="OB1522" s="52"/>
      <c r="OD1522" s="53"/>
      <c r="OG1522" s="61"/>
      <c r="OI1522" s="62"/>
      <c r="PQ1522" s="61"/>
      <c r="PS1522" s="62"/>
      <c r="RG1522" s="59"/>
      <c r="RI1522" s="60"/>
      <c r="RJ1522" s="34"/>
      <c r="RL1522" s="35"/>
      <c r="RT1522" s="36"/>
      <c r="RV1522" s="37"/>
      <c r="SD1522" s="52"/>
      <c r="SF1522" s="53"/>
      <c r="SI1522" s="61"/>
      <c r="SK1522" s="62"/>
      <c r="SQ1522" s="59"/>
      <c r="SS1522" s="60"/>
      <c r="ST1522" s="34"/>
      <c r="SV1522" s="35"/>
      <c r="TD1522" s="36"/>
      <c r="TF1522" s="37"/>
      <c r="TN1522" s="52"/>
      <c r="TP1522" s="53"/>
      <c r="TS1522" s="61"/>
      <c r="TU1522" s="62"/>
      <c r="VC1522" s="61"/>
      <c r="VE1522" s="62"/>
      <c r="VF1522" s="1"/>
      <c r="VT1522" s="1"/>
    </row>
    <row r="1523" spans="308:592" x14ac:dyDescent="0.3">
      <c r="KV1523" s="1"/>
      <c r="KW1523" s="34"/>
      <c r="KY1523" s="35"/>
      <c r="LA1523" s="36"/>
      <c r="LC1523" s="37"/>
      <c r="LQ1523" s="1"/>
      <c r="LU1523" s="59"/>
      <c r="LW1523" s="60"/>
      <c r="LX1523" s="34"/>
      <c r="LZ1523" s="35"/>
      <c r="MH1523" s="36"/>
      <c r="MJ1523" s="37"/>
      <c r="MR1523" s="52"/>
      <c r="MT1523" s="53"/>
      <c r="MW1523" s="61"/>
      <c r="MY1523" s="62"/>
      <c r="NE1523" s="59"/>
      <c r="NG1523" s="60"/>
      <c r="NH1523" s="34"/>
      <c r="NJ1523" s="35"/>
      <c r="NR1523" s="36"/>
      <c r="NT1523" s="37"/>
      <c r="OB1523" s="52"/>
      <c r="OD1523" s="53"/>
      <c r="OG1523" s="61"/>
      <c r="OI1523" s="62"/>
      <c r="PQ1523" s="61"/>
      <c r="PS1523" s="62"/>
      <c r="PW1523" s="1"/>
      <c r="RG1523" s="59"/>
      <c r="RI1523" s="60"/>
      <c r="RJ1523" s="34"/>
      <c r="RL1523" s="35"/>
      <c r="RT1523" s="36"/>
      <c r="RV1523" s="37"/>
      <c r="SD1523" s="52"/>
      <c r="SF1523" s="53"/>
      <c r="SI1523" s="61"/>
      <c r="SK1523" s="62"/>
      <c r="SQ1523" s="59"/>
      <c r="SS1523" s="60"/>
      <c r="ST1523" s="34"/>
      <c r="SV1523" s="35"/>
      <c r="TD1523" s="36"/>
      <c r="TF1523" s="37"/>
      <c r="TN1523" s="52"/>
      <c r="TP1523" s="53"/>
      <c r="TS1523" s="61"/>
      <c r="TU1523" s="62"/>
      <c r="VC1523" s="61"/>
      <c r="VE1523" s="62"/>
      <c r="VF1523" s="1"/>
      <c r="VT1523" s="1"/>
    </row>
    <row r="1524" spans="308:592" x14ac:dyDescent="0.3">
      <c r="KV1524" s="1"/>
      <c r="KW1524" s="34"/>
      <c r="KY1524" s="35"/>
      <c r="LA1524" s="36"/>
      <c r="LC1524" s="37"/>
      <c r="LQ1524" s="1"/>
      <c r="LU1524" s="59"/>
      <c r="LW1524" s="60"/>
      <c r="LX1524" s="34"/>
      <c r="LZ1524" s="35"/>
      <c r="MA1524" s="35"/>
      <c r="MB1524" s="35"/>
      <c r="MC1524" s="35"/>
      <c r="MD1524" s="35"/>
      <c r="ME1524" s="35"/>
      <c r="MF1524" s="35"/>
      <c r="MG1524" s="35"/>
      <c r="MH1524" s="35"/>
      <c r="MI1524" s="35"/>
      <c r="MJ1524" s="35"/>
      <c r="MK1524" s="35"/>
      <c r="ML1524" s="35"/>
      <c r="MM1524" s="35"/>
      <c r="MN1524" s="35"/>
      <c r="MO1524" s="35"/>
      <c r="MP1524" s="35"/>
      <c r="MQ1524" s="35"/>
      <c r="MR1524" s="35"/>
      <c r="MS1524" s="35"/>
      <c r="MT1524" s="35"/>
      <c r="MU1524" s="35"/>
      <c r="MV1524" s="35"/>
      <c r="MW1524" s="35"/>
      <c r="MX1524" s="35"/>
      <c r="MY1524" s="35"/>
      <c r="MZ1524" s="35"/>
      <c r="NA1524" s="35"/>
      <c r="NB1524" s="35"/>
      <c r="NC1524" s="35"/>
      <c r="ND1524" s="35"/>
      <c r="NE1524" s="59"/>
      <c r="NF1524" s="35"/>
      <c r="NG1524" s="60"/>
      <c r="NH1524" s="34"/>
      <c r="NI1524" s="35"/>
      <c r="NJ1524" s="35"/>
      <c r="NR1524" s="36"/>
      <c r="NT1524" s="37"/>
      <c r="OB1524" s="52"/>
      <c r="OD1524" s="53"/>
      <c r="OG1524" s="61"/>
      <c r="OI1524" s="62"/>
      <c r="PQ1524" s="61"/>
      <c r="PS1524" s="62"/>
      <c r="RG1524" s="59"/>
      <c r="RI1524" s="60"/>
      <c r="RJ1524" s="34"/>
      <c r="RL1524" s="35"/>
      <c r="RM1524" s="35"/>
      <c r="RN1524" s="35"/>
      <c r="RO1524" s="35"/>
      <c r="RP1524" s="35"/>
      <c r="RQ1524" s="35"/>
      <c r="RR1524" s="35"/>
      <c r="RS1524" s="35"/>
      <c r="RT1524" s="35"/>
      <c r="RU1524" s="35"/>
      <c r="RV1524" s="35"/>
      <c r="RW1524" s="35"/>
      <c r="RX1524" s="35"/>
      <c r="RY1524" s="35"/>
      <c r="RZ1524" s="35"/>
      <c r="SA1524" s="35"/>
      <c r="SB1524" s="35"/>
      <c r="SC1524" s="35"/>
      <c r="SD1524" s="35"/>
      <c r="SE1524" s="35"/>
      <c r="SF1524" s="35"/>
      <c r="SG1524" s="35"/>
      <c r="SH1524" s="35"/>
      <c r="SI1524" s="35"/>
      <c r="SJ1524" s="35"/>
      <c r="SK1524" s="35"/>
      <c r="SL1524" s="35"/>
      <c r="SM1524" s="35"/>
      <c r="SN1524" s="35"/>
      <c r="SO1524" s="35"/>
      <c r="SP1524" s="35"/>
      <c r="SQ1524" s="59"/>
      <c r="SR1524" s="35"/>
      <c r="SS1524" s="60"/>
      <c r="ST1524" s="34"/>
      <c r="SU1524" s="35"/>
      <c r="SV1524" s="35"/>
      <c r="TD1524" s="36"/>
      <c r="TF1524" s="37"/>
      <c r="TN1524" s="52"/>
      <c r="TP1524" s="53"/>
      <c r="TS1524" s="61"/>
      <c r="TU1524" s="62"/>
      <c r="VC1524" s="61"/>
      <c r="VE1524" s="62"/>
      <c r="VF1524" s="1"/>
      <c r="VT1524" s="1"/>
    </row>
    <row r="1525" spans="308:592" x14ac:dyDescent="0.3">
      <c r="KV1525" s="1"/>
      <c r="KW1525" s="34"/>
      <c r="KY1525" s="35"/>
      <c r="LA1525" s="36"/>
      <c r="LC1525" s="37"/>
      <c r="LQ1525" s="1"/>
      <c r="LU1525" s="59"/>
      <c r="LW1525" s="60"/>
      <c r="LX1525" s="34"/>
      <c r="LZ1525" s="35"/>
      <c r="MA1525" s="35"/>
      <c r="MB1525" s="35"/>
      <c r="MC1525" s="35"/>
      <c r="MD1525" s="35"/>
      <c r="ME1525" s="35"/>
      <c r="MF1525" s="35"/>
      <c r="MG1525" s="35"/>
      <c r="MH1525" s="35"/>
      <c r="MI1525" s="35"/>
      <c r="MJ1525" s="35"/>
      <c r="MK1525" s="35"/>
      <c r="ML1525" s="35"/>
      <c r="MM1525" s="35"/>
      <c r="MN1525" s="35"/>
      <c r="MO1525" s="35"/>
      <c r="MP1525" s="35"/>
      <c r="MQ1525" s="35"/>
      <c r="MR1525" s="35"/>
      <c r="MS1525" s="35"/>
      <c r="MT1525" s="35"/>
      <c r="MU1525" s="35"/>
      <c r="MV1525" s="35"/>
      <c r="MW1525" s="35"/>
      <c r="MX1525" s="35"/>
      <c r="MY1525" s="35"/>
      <c r="MZ1525" s="35"/>
      <c r="NA1525" s="35"/>
      <c r="NB1525" s="35"/>
      <c r="NC1525" s="35"/>
      <c r="ND1525" s="35"/>
      <c r="NE1525" s="59"/>
      <c r="NF1525" s="35"/>
      <c r="NG1525" s="60"/>
      <c r="NH1525" s="34"/>
      <c r="NI1525" s="35"/>
      <c r="NJ1525" s="35"/>
      <c r="NR1525" s="36"/>
      <c r="NT1525" s="37"/>
      <c r="OB1525" s="52"/>
      <c r="OD1525" s="53"/>
      <c r="OG1525" s="61"/>
      <c r="OI1525" s="62"/>
      <c r="PQ1525" s="61"/>
      <c r="PS1525" s="62"/>
      <c r="PW1525" s="1"/>
      <c r="RG1525" s="59"/>
      <c r="RI1525" s="60"/>
      <c r="RJ1525" s="34"/>
      <c r="RL1525" s="35"/>
      <c r="RM1525" s="35"/>
      <c r="RN1525" s="35"/>
      <c r="RO1525" s="35"/>
      <c r="RP1525" s="35"/>
      <c r="RQ1525" s="35"/>
      <c r="RR1525" s="35"/>
      <c r="RS1525" s="35"/>
      <c r="RT1525" s="35"/>
      <c r="RU1525" s="35"/>
      <c r="RV1525" s="35"/>
      <c r="RW1525" s="35"/>
      <c r="RX1525" s="35"/>
      <c r="RY1525" s="35"/>
      <c r="RZ1525" s="35"/>
      <c r="SA1525" s="35"/>
      <c r="SB1525" s="35"/>
      <c r="SC1525" s="35"/>
      <c r="SD1525" s="35"/>
      <c r="SE1525" s="35"/>
      <c r="SF1525" s="35"/>
      <c r="SG1525" s="35"/>
      <c r="SH1525" s="35"/>
      <c r="SI1525" s="35"/>
      <c r="SJ1525" s="35"/>
      <c r="SK1525" s="35"/>
      <c r="SL1525" s="35"/>
      <c r="SM1525" s="35"/>
      <c r="SN1525" s="35"/>
      <c r="SO1525" s="35"/>
      <c r="SP1525" s="35"/>
      <c r="SQ1525" s="59"/>
      <c r="SR1525" s="35"/>
      <c r="SS1525" s="60"/>
      <c r="ST1525" s="34"/>
      <c r="SU1525" s="35"/>
      <c r="SV1525" s="35"/>
      <c r="TD1525" s="36"/>
      <c r="TF1525" s="37"/>
      <c r="TN1525" s="52"/>
      <c r="TP1525" s="53"/>
      <c r="TS1525" s="61"/>
      <c r="TU1525" s="62"/>
      <c r="VC1525" s="61"/>
      <c r="VE1525" s="62"/>
      <c r="VF1525" s="1"/>
      <c r="VT1525" s="1"/>
    </row>
    <row r="1526" spans="308:592" x14ac:dyDescent="0.3">
      <c r="KV1526" s="1"/>
      <c r="KW1526" s="34"/>
      <c r="KY1526" s="35"/>
      <c r="LA1526" s="36"/>
      <c r="LC1526" s="37"/>
      <c r="LQ1526" s="1"/>
      <c r="LU1526" s="59"/>
      <c r="LW1526" s="60"/>
      <c r="LX1526" s="34"/>
      <c r="MG1526" s="35"/>
      <c r="MH1526" s="36"/>
      <c r="MJ1526" s="37"/>
      <c r="MR1526" s="52"/>
      <c r="MT1526" s="53"/>
      <c r="MW1526" s="61"/>
      <c r="MY1526" s="62"/>
      <c r="NE1526" s="59"/>
      <c r="NG1526" s="60"/>
      <c r="NH1526" s="34"/>
      <c r="NR1526" s="36"/>
      <c r="NT1526" s="37"/>
      <c r="OB1526" s="52"/>
      <c r="OD1526" s="53"/>
      <c r="OG1526" s="61"/>
      <c r="OI1526" s="62"/>
      <c r="PQ1526" s="61"/>
      <c r="PS1526" s="62"/>
      <c r="RG1526" s="59"/>
      <c r="RI1526" s="60"/>
      <c r="RJ1526" s="34"/>
      <c r="RS1526" s="35"/>
      <c r="RT1526" s="36"/>
      <c r="RV1526" s="37"/>
      <c r="SD1526" s="52"/>
      <c r="SF1526" s="53"/>
      <c r="SI1526" s="61"/>
      <c r="SK1526" s="62"/>
      <c r="SQ1526" s="59"/>
      <c r="SS1526" s="60"/>
      <c r="ST1526" s="34"/>
      <c r="TD1526" s="36"/>
      <c r="TF1526" s="37"/>
      <c r="TN1526" s="52"/>
      <c r="TP1526" s="53"/>
      <c r="TS1526" s="61"/>
      <c r="TU1526" s="62"/>
      <c r="VC1526" s="61"/>
      <c r="VE1526" s="62"/>
      <c r="VF1526" s="1"/>
      <c r="VT1526" s="1"/>
    </row>
    <row r="1527" spans="308:592" x14ac:dyDescent="0.3">
      <c r="KV1527" s="1"/>
      <c r="KW1527" s="34"/>
      <c r="KY1527" s="35"/>
      <c r="LA1527" s="36"/>
      <c r="LC1527" s="37"/>
      <c r="LQ1527" s="1"/>
      <c r="LU1527" s="59"/>
      <c r="LW1527" s="60"/>
      <c r="LX1527" s="34"/>
      <c r="LY1527" s="34"/>
      <c r="LZ1527" s="34"/>
      <c r="MA1527" s="34"/>
      <c r="MB1527" s="34"/>
      <c r="MC1527" s="34"/>
      <c r="MD1527" s="34"/>
      <c r="ME1527" s="34"/>
      <c r="MF1527" s="34"/>
      <c r="MG1527" s="34"/>
      <c r="MH1527" s="34"/>
      <c r="MI1527" s="34"/>
      <c r="MJ1527" s="34"/>
      <c r="MK1527" s="34"/>
      <c r="ML1527" s="34"/>
      <c r="MM1527" s="34"/>
      <c r="MN1527" s="34"/>
      <c r="MO1527" s="34"/>
      <c r="MP1527" s="34"/>
      <c r="MQ1527" s="34"/>
      <c r="MR1527" s="34"/>
      <c r="MS1527" s="34"/>
      <c r="MT1527" s="34"/>
      <c r="MU1527" s="34"/>
      <c r="MV1527" s="34"/>
      <c r="MW1527" s="34"/>
      <c r="MX1527" s="34"/>
      <c r="MY1527" s="34"/>
      <c r="MZ1527" s="34"/>
      <c r="NA1527" s="34"/>
      <c r="NB1527" s="34"/>
      <c r="NC1527" s="34"/>
      <c r="ND1527" s="34"/>
      <c r="NE1527" s="59"/>
      <c r="NF1527" s="34"/>
      <c r="NG1527" s="60"/>
      <c r="NH1527" s="34"/>
      <c r="NR1527" s="36"/>
      <c r="NT1527" s="37"/>
      <c r="OB1527" s="52"/>
      <c r="OD1527" s="53"/>
      <c r="OG1527" s="61"/>
      <c r="OI1527" s="62"/>
      <c r="PQ1527" s="61"/>
      <c r="PS1527" s="62"/>
      <c r="PW1527" s="1"/>
      <c r="RG1527" s="59"/>
      <c r="RI1527" s="60"/>
      <c r="RJ1527" s="34"/>
      <c r="RK1527" s="34"/>
      <c r="RL1527" s="34"/>
      <c r="RM1527" s="34"/>
      <c r="RN1527" s="34"/>
      <c r="RO1527" s="34"/>
      <c r="RP1527" s="34"/>
      <c r="RQ1527" s="34"/>
      <c r="RR1527" s="34"/>
      <c r="RS1527" s="34"/>
      <c r="RT1527" s="34"/>
      <c r="RU1527" s="34"/>
      <c r="RV1527" s="34"/>
      <c r="RW1527" s="34"/>
      <c r="RX1527" s="34"/>
      <c r="RY1527" s="34"/>
      <c r="RZ1527" s="34"/>
      <c r="SA1527" s="34"/>
      <c r="SB1527" s="34"/>
      <c r="SC1527" s="34"/>
      <c r="SD1527" s="34"/>
      <c r="SE1527" s="34"/>
      <c r="SF1527" s="34"/>
      <c r="SG1527" s="34"/>
      <c r="SH1527" s="34"/>
      <c r="SI1527" s="34"/>
      <c r="SJ1527" s="34"/>
      <c r="SK1527" s="34"/>
      <c r="SL1527" s="34"/>
      <c r="SM1527" s="34"/>
      <c r="SN1527" s="34"/>
      <c r="SO1527" s="34"/>
      <c r="SP1527" s="34"/>
      <c r="SQ1527" s="59"/>
      <c r="SR1527" s="34"/>
      <c r="SS1527" s="60"/>
      <c r="ST1527" s="34"/>
      <c r="TD1527" s="36"/>
      <c r="TF1527" s="37"/>
      <c r="TN1527" s="52"/>
      <c r="TP1527" s="53"/>
      <c r="TS1527" s="61"/>
      <c r="TU1527" s="62"/>
      <c r="VC1527" s="61"/>
      <c r="VE1527" s="62"/>
      <c r="VF1527" s="1"/>
      <c r="VT1527" s="1"/>
    </row>
    <row r="1528" spans="308:592" x14ac:dyDescent="0.3">
      <c r="KV1528" s="1"/>
      <c r="KW1528" s="34"/>
      <c r="KY1528" s="35"/>
      <c r="LA1528" s="36"/>
      <c r="LC1528" s="37"/>
      <c r="LQ1528" s="1"/>
      <c r="LU1528" s="59"/>
      <c r="LW1528" s="60"/>
      <c r="LX1528" s="34"/>
      <c r="LY1528" s="34"/>
      <c r="LZ1528" s="34"/>
      <c r="MA1528" s="34"/>
      <c r="MB1528" s="34"/>
      <c r="MC1528" s="34"/>
      <c r="MD1528" s="34"/>
      <c r="ME1528" s="34"/>
      <c r="MF1528" s="34"/>
      <c r="MG1528" s="34"/>
      <c r="MH1528" s="34"/>
      <c r="MI1528" s="34"/>
      <c r="MJ1528" s="34"/>
      <c r="MK1528" s="34"/>
      <c r="ML1528" s="34"/>
      <c r="MM1528" s="34"/>
      <c r="MN1528" s="34"/>
      <c r="MO1528" s="34"/>
      <c r="MP1528" s="34"/>
      <c r="MQ1528" s="34"/>
      <c r="MR1528" s="34"/>
      <c r="MS1528" s="34"/>
      <c r="MT1528" s="34"/>
      <c r="MU1528" s="34"/>
      <c r="MV1528" s="34"/>
      <c r="MW1528" s="34"/>
      <c r="MX1528" s="34"/>
      <c r="MY1528" s="34"/>
      <c r="MZ1528" s="34"/>
      <c r="NA1528" s="34"/>
      <c r="NB1528" s="34"/>
      <c r="NC1528" s="34"/>
      <c r="ND1528" s="34"/>
      <c r="NE1528" s="59"/>
      <c r="NF1528" s="34"/>
      <c r="NG1528" s="60"/>
      <c r="NH1528" s="34"/>
      <c r="NR1528" s="36"/>
      <c r="NT1528" s="37"/>
      <c r="OB1528" s="52"/>
      <c r="OD1528" s="53"/>
      <c r="OG1528" s="61"/>
      <c r="OI1528" s="62"/>
      <c r="PQ1528" s="61"/>
      <c r="PS1528" s="62"/>
      <c r="RG1528" s="59"/>
      <c r="RI1528" s="60"/>
      <c r="RJ1528" s="34"/>
      <c r="RK1528" s="34"/>
      <c r="RL1528" s="34"/>
      <c r="RM1528" s="34"/>
      <c r="RN1528" s="34"/>
      <c r="RO1528" s="34"/>
      <c r="RP1528" s="34"/>
      <c r="RQ1528" s="34"/>
      <c r="RR1528" s="34"/>
      <c r="RS1528" s="34"/>
      <c r="RT1528" s="34"/>
      <c r="RU1528" s="34"/>
      <c r="RV1528" s="34"/>
      <c r="RW1528" s="34"/>
      <c r="RX1528" s="34"/>
      <c r="RY1528" s="34"/>
      <c r="RZ1528" s="34"/>
      <c r="SA1528" s="34"/>
      <c r="SB1528" s="34"/>
      <c r="SC1528" s="34"/>
      <c r="SD1528" s="34"/>
      <c r="SE1528" s="34"/>
      <c r="SF1528" s="34"/>
      <c r="SG1528" s="34"/>
      <c r="SH1528" s="34"/>
      <c r="SI1528" s="34"/>
      <c r="SJ1528" s="34"/>
      <c r="SK1528" s="34"/>
      <c r="SL1528" s="34"/>
      <c r="SM1528" s="34"/>
      <c r="SN1528" s="34"/>
      <c r="SO1528" s="34"/>
      <c r="SP1528" s="34"/>
      <c r="SQ1528" s="59"/>
      <c r="SR1528" s="34"/>
      <c r="SS1528" s="60"/>
      <c r="ST1528" s="34"/>
      <c r="TD1528" s="36"/>
      <c r="TF1528" s="37"/>
      <c r="TN1528" s="52"/>
      <c r="TP1528" s="53"/>
      <c r="TS1528" s="61"/>
      <c r="TU1528" s="62"/>
      <c r="VC1528" s="61"/>
      <c r="VE1528" s="62"/>
      <c r="VF1528" s="1"/>
      <c r="VT1528" s="1"/>
    </row>
    <row r="1529" spans="308:592" x14ac:dyDescent="0.3">
      <c r="KV1529" s="1"/>
      <c r="KW1529" s="34"/>
      <c r="KY1529" s="35"/>
      <c r="LA1529" s="36"/>
      <c r="LC1529" s="37"/>
      <c r="LQ1529" s="1"/>
      <c r="LU1529" s="59"/>
      <c r="LW1529" s="60"/>
      <c r="ME1529" s="34"/>
      <c r="MG1529" s="35"/>
      <c r="MH1529" s="36"/>
      <c r="MJ1529" s="37"/>
      <c r="MR1529" s="52"/>
      <c r="MT1529" s="53"/>
      <c r="MW1529" s="61"/>
      <c r="MY1529" s="62"/>
      <c r="NE1529" s="59"/>
      <c r="NG1529" s="60"/>
      <c r="NR1529" s="36"/>
      <c r="NT1529" s="37"/>
      <c r="OB1529" s="52"/>
      <c r="OD1529" s="53"/>
      <c r="OG1529" s="61"/>
      <c r="OI1529" s="62"/>
      <c r="PQ1529" s="61"/>
      <c r="PS1529" s="62"/>
      <c r="PW1529" s="1"/>
      <c r="RG1529" s="59"/>
      <c r="RI1529" s="60"/>
      <c r="RQ1529" s="34"/>
      <c r="RS1529" s="35"/>
      <c r="RT1529" s="36"/>
      <c r="RV1529" s="37"/>
      <c r="SD1529" s="52"/>
      <c r="SF1529" s="53"/>
      <c r="SI1529" s="61"/>
      <c r="SK1529" s="62"/>
      <c r="SQ1529" s="59"/>
      <c r="SS1529" s="60"/>
      <c r="TD1529" s="36"/>
      <c r="TF1529" s="37"/>
      <c r="TN1529" s="52"/>
      <c r="TP1529" s="53"/>
      <c r="TS1529" s="61"/>
      <c r="TU1529" s="62"/>
      <c r="VC1529" s="61"/>
      <c r="VE1529" s="62"/>
      <c r="VF1529" s="1"/>
      <c r="VT1529" s="1"/>
    </row>
    <row r="1530" spans="308:592" x14ac:dyDescent="0.3">
      <c r="KV1530" s="1"/>
      <c r="KW1530" s="34"/>
      <c r="KY1530" s="35"/>
      <c r="LA1530" s="36"/>
      <c r="LC1530" s="37"/>
      <c r="LQ1530" s="1"/>
      <c r="LU1530" s="59"/>
      <c r="LW1530" s="60"/>
      <c r="ME1530" s="34"/>
      <c r="MG1530" s="35"/>
      <c r="MH1530" s="36"/>
      <c r="MJ1530" s="37"/>
      <c r="MR1530" s="52"/>
      <c r="MT1530" s="53"/>
      <c r="MW1530" s="61"/>
      <c r="MY1530" s="62"/>
      <c r="NE1530" s="59"/>
      <c r="NG1530" s="60"/>
      <c r="NR1530" s="36"/>
      <c r="NT1530" s="37"/>
      <c r="OB1530" s="52"/>
      <c r="OD1530" s="53"/>
      <c r="OG1530" s="61"/>
      <c r="OI1530" s="62"/>
      <c r="PQ1530" s="61"/>
      <c r="PS1530" s="62"/>
      <c r="RG1530" s="59"/>
      <c r="RI1530" s="60"/>
      <c r="RQ1530" s="34"/>
      <c r="RS1530" s="35"/>
      <c r="RT1530" s="36"/>
      <c r="RV1530" s="37"/>
      <c r="SD1530" s="52"/>
      <c r="SF1530" s="53"/>
      <c r="SI1530" s="61"/>
      <c r="SK1530" s="62"/>
      <c r="SQ1530" s="59"/>
      <c r="SS1530" s="60"/>
      <c r="TD1530" s="36"/>
      <c r="TF1530" s="37"/>
      <c r="TN1530" s="52"/>
      <c r="TP1530" s="53"/>
      <c r="TS1530" s="61"/>
      <c r="TU1530" s="62"/>
      <c r="VC1530" s="61"/>
      <c r="VE1530" s="62"/>
      <c r="VF1530" s="1"/>
      <c r="VT1530" s="1"/>
    </row>
    <row r="1531" spans="308:592" x14ac:dyDescent="0.3">
      <c r="KV1531" s="1"/>
      <c r="KW1531" s="34"/>
      <c r="KY1531" s="35"/>
      <c r="LA1531" s="36"/>
      <c r="LC1531" s="37"/>
      <c r="LQ1531" s="1"/>
      <c r="LU1531" s="59"/>
      <c r="LW1531" s="60"/>
      <c r="ME1531" s="34"/>
      <c r="MG1531" s="35"/>
      <c r="MH1531" s="36"/>
      <c r="MJ1531" s="37"/>
      <c r="MR1531" s="52"/>
      <c r="MT1531" s="53"/>
      <c r="MW1531" s="61"/>
      <c r="MY1531" s="62"/>
      <c r="NE1531" s="59"/>
      <c r="NG1531" s="60"/>
      <c r="NR1531" s="36"/>
      <c r="NT1531" s="37"/>
      <c r="OB1531" s="52"/>
      <c r="OD1531" s="53"/>
      <c r="OG1531" s="61"/>
      <c r="OI1531" s="62"/>
      <c r="PQ1531" s="61"/>
      <c r="PS1531" s="62"/>
      <c r="PW1531" s="1"/>
      <c r="RG1531" s="59"/>
      <c r="RI1531" s="60"/>
      <c r="RQ1531" s="34"/>
      <c r="RS1531" s="35"/>
      <c r="RT1531" s="36"/>
      <c r="RV1531" s="37"/>
      <c r="SD1531" s="52"/>
      <c r="SF1531" s="53"/>
      <c r="SI1531" s="61"/>
      <c r="SK1531" s="62"/>
      <c r="SQ1531" s="59"/>
      <c r="SS1531" s="60"/>
      <c r="TD1531" s="36"/>
      <c r="TF1531" s="37"/>
      <c r="TN1531" s="52"/>
      <c r="TP1531" s="53"/>
      <c r="TS1531" s="61"/>
      <c r="TU1531" s="62"/>
      <c r="VC1531" s="61"/>
      <c r="VE1531" s="62"/>
      <c r="VF1531" s="1"/>
      <c r="VT1531" s="1"/>
    </row>
    <row r="1532" spans="308:592" x14ac:dyDescent="0.3">
      <c r="KV1532" s="1"/>
      <c r="KW1532" s="34"/>
      <c r="KY1532" s="35"/>
      <c r="LA1532" s="36"/>
      <c r="LC1532" s="37"/>
      <c r="LQ1532" s="1"/>
      <c r="LU1532" s="59"/>
      <c r="LW1532" s="60"/>
      <c r="ME1532" s="34"/>
      <c r="MG1532" s="35"/>
      <c r="MH1532" s="36"/>
      <c r="MJ1532" s="37"/>
      <c r="MR1532" s="52"/>
      <c r="MT1532" s="53"/>
      <c r="MW1532" s="61"/>
      <c r="MY1532" s="62"/>
      <c r="NE1532" s="59"/>
      <c r="NG1532" s="60"/>
      <c r="NR1532" s="36"/>
      <c r="NT1532" s="37"/>
      <c r="OB1532" s="52"/>
      <c r="OD1532" s="53"/>
      <c r="OG1532" s="61"/>
      <c r="OI1532" s="62"/>
      <c r="PQ1532" s="61"/>
      <c r="PS1532" s="62"/>
      <c r="RG1532" s="59"/>
      <c r="RI1532" s="60"/>
      <c r="RQ1532" s="34"/>
      <c r="RS1532" s="35"/>
      <c r="RT1532" s="36"/>
      <c r="RV1532" s="37"/>
      <c r="SD1532" s="52"/>
      <c r="SF1532" s="53"/>
      <c r="SI1532" s="61"/>
      <c r="SK1532" s="62"/>
      <c r="SQ1532" s="59"/>
      <c r="SS1532" s="60"/>
      <c r="TD1532" s="36"/>
      <c r="TF1532" s="37"/>
      <c r="TN1532" s="52"/>
      <c r="TP1532" s="53"/>
      <c r="TS1532" s="61"/>
      <c r="TU1532" s="62"/>
      <c r="VC1532" s="61"/>
      <c r="VE1532" s="62"/>
      <c r="VF1532" s="1"/>
      <c r="VT1532" s="1"/>
    </row>
    <row r="1533" spans="308:592" x14ac:dyDescent="0.3">
      <c r="KV1533" s="1"/>
      <c r="KW1533" s="34"/>
      <c r="KY1533" s="35"/>
      <c r="LA1533" s="36"/>
      <c r="LC1533" s="37"/>
      <c r="LQ1533" s="1"/>
      <c r="LU1533" s="59"/>
      <c r="LW1533" s="60"/>
      <c r="ME1533" s="34"/>
      <c r="MG1533" s="35"/>
      <c r="MH1533" s="36"/>
      <c r="MJ1533" s="37"/>
      <c r="MR1533" s="52"/>
      <c r="MT1533" s="53"/>
      <c r="MW1533" s="61"/>
      <c r="MY1533" s="62"/>
      <c r="NE1533" s="59"/>
      <c r="NG1533" s="60"/>
      <c r="NR1533" s="36"/>
      <c r="NT1533" s="37"/>
      <c r="OB1533" s="52"/>
      <c r="OD1533" s="53"/>
      <c r="OG1533" s="61"/>
      <c r="OI1533" s="62"/>
      <c r="PQ1533" s="61"/>
      <c r="PS1533" s="62"/>
      <c r="PW1533" s="1"/>
      <c r="RG1533" s="59"/>
      <c r="RI1533" s="60"/>
      <c r="RQ1533" s="34"/>
      <c r="RS1533" s="35"/>
      <c r="RT1533" s="36"/>
      <c r="RV1533" s="37"/>
      <c r="SD1533" s="52"/>
      <c r="SF1533" s="53"/>
      <c r="SI1533" s="61"/>
      <c r="SK1533" s="62"/>
      <c r="SQ1533" s="59"/>
      <c r="SS1533" s="60"/>
      <c r="TD1533" s="36"/>
      <c r="TF1533" s="37"/>
      <c r="TN1533" s="52"/>
      <c r="TP1533" s="53"/>
      <c r="TS1533" s="61"/>
      <c r="TU1533" s="62"/>
      <c r="VC1533" s="61"/>
      <c r="VE1533" s="62"/>
      <c r="VF1533" s="1"/>
      <c r="VT1533" s="1"/>
    </row>
    <row r="1534" spans="308:592" x14ac:dyDescent="0.3">
      <c r="KV1534" s="1"/>
      <c r="KW1534" s="34"/>
      <c r="KY1534" s="35"/>
      <c r="LA1534" s="36"/>
      <c r="LC1534" s="37"/>
      <c r="LQ1534" s="1"/>
      <c r="LU1534" s="59"/>
      <c r="LW1534" s="60"/>
      <c r="ME1534" s="34"/>
      <c r="MG1534" s="35"/>
      <c r="MH1534" s="36"/>
      <c r="MJ1534" s="37"/>
      <c r="MR1534" s="52"/>
      <c r="MT1534" s="53"/>
      <c r="MW1534" s="61"/>
      <c r="MY1534" s="62"/>
      <c r="NE1534" s="59"/>
      <c r="NG1534" s="60"/>
      <c r="NR1534" s="36"/>
      <c r="NT1534" s="37"/>
      <c r="OB1534" s="52"/>
      <c r="OD1534" s="53"/>
      <c r="OG1534" s="61"/>
      <c r="OI1534" s="62"/>
      <c r="PQ1534" s="61"/>
      <c r="PS1534" s="62"/>
      <c r="RG1534" s="59"/>
      <c r="RI1534" s="60"/>
      <c r="RQ1534" s="34"/>
      <c r="RS1534" s="35"/>
      <c r="RT1534" s="36"/>
      <c r="RV1534" s="37"/>
      <c r="SD1534" s="52"/>
      <c r="SF1534" s="53"/>
      <c r="SI1534" s="61"/>
      <c r="SK1534" s="62"/>
      <c r="SQ1534" s="59"/>
      <c r="SS1534" s="60"/>
      <c r="TD1534" s="36"/>
      <c r="TF1534" s="37"/>
      <c r="TN1534" s="52"/>
      <c r="TP1534" s="53"/>
      <c r="TS1534" s="61"/>
      <c r="TU1534" s="62"/>
      <c r="VC1534" s="61"/>
      <c r="VE1534" s="62"/>
      <c r="VF1534" s="1"/>
      <c r="VT1534" s="1"/>
    </row>
    <row r="1535" spans="308:592" x14ac:dyDescent="0.3">
      <c r="KV1535" s="1"/>
      <c r="KW1535" s="34"/>
      <c r="KY1535" s="35"/>
      <c r="LA1535" s="36"/>
      <c r="LC1535" s="37"/>
      <c r="LQ1535" s="1"/>
      <c r="LU1535" s="59"/>
      <c r="LW1535" s="60"/>
      <c r="ME1535" s="34"/>
      <c r="MG1535" s="35"/>
      <c r="MH1535" s="36"/>
      <c r="MJ1535" s="37"/>
      <c r="MR1535" s="52"/>
      <c r="MT1535" s="53"/>
      <c r="MW1535" s="61"/>
      <c r="MY1535" s="62"/>
      <c r="NE1535" s="59"/>
      <c r="NG1535" s="60"/>
      <c r="NR1535" s="36"/>
      <c r="NT1535" s="37"/>
      <c r="OB1535" s="52"/>
      <c r="OD1535" s="53"/>
      <c r="OG1535" s="61"/>
      <c r="OI1535" s="62"/>
      <c r="PQ1535" s="61"/>
      <c r="PS1535" s="62"/>
      <c r="PW1535" s="1"/>
      <c r="RG1535" s="59"/>
      <c r="RI1535" s="60"/>
      <c r="RQ1535" s="34"/>
      <c r="RS1535" s="35"/>
      <c r="RT1535" s="36"/>
      <c r="RV1535" s="37"/>
      <c r="SD1535" s="52"/>
      <c r="SF1535" s="53"/>
      <c r="SI1535" s="61"/>
      <c r="SK1535" s="62"/>
      <c r="SQ1535" s="59"/>
      <c r="SS1535" s="60"/>
      <c r="TD1535" s="36"/>
      <c r="TF1535" s="37"/>
      <c r="TN1535" s="52"/>
      <c r="TP1535" s="53"/>
      <c r="TS1535" s="61"/>
      <c r="TU1535" s="62"/>
      <c r="VC1535" s="61"/>
      <c r="VE1535" s="62"/>
      <c r="VF1535" s="1"/>
      <c r="VT1535" s="1"/>
    </row>
    <row r="1536" spans="308:592" x14ac:dyDescent="0.3">
      <c r="KV1536" s="1"/>
      <c r="KW1536" s="34"/>
      <c r="KY1536" s="35"/>
      <c r="LA1536" s="36"/>
      <c r="LC1536" s="37"/>
      <c r="LQ1536" s="1"/>
      <c r="LU1536" s="59"/>
      <c r="LW1536" s="60"/>
      <c r="ME1536" s="34"/>
      <c r="MG1536" s="35"/>
      <c r="MH1536" s="36"/>
      <c r="MJ1536" s="37"/>
      <c r="MR1536" s="52"/>
      <c r="MT1536" s="53"/>
      <c r="MW1536" s="61"/>
      <c r="MY1536" s="62"/>
      <c r="NE1536" s="59"/>
      <c r="NG1536" s="60"/>
      <c r="NR1536" s="36"/>
      <c r="NT1536" s="37"/>
      <c r="OB1536" s="52"/>
      <c r="OD1536" s="53"/>
      <c r="OG1536" s="61"/>
      <c r="OI1536" s="62"/>
      <c r="PQ1536" s="61"/>
      <c r="PS1536" s="62"/>
      <c r="RG1536" s="59"/>
      <c r="RI1536" s="60"/>
      <c r="RQ1536" s="34"/>
      <c r="RS1536" s="35"/>
      <c r="RT1536" s="36"/>
      <c r="RV1536" s="37"/>
      <c r="SD1536" s="52"/>
      <c r="SF1536" s="53"/>
      <c r="SI1536" s="61"/>
      <c r="SK1536" s="62"/>
      <c r="SQ1536" s="59"/>
      <c r="SS1536" s="60"/>
      <c r="TD1536" s="36"/>
      <c r="TF1536" s="37"/>
      <c r="TN1536" s="52"/>
      <c r="TP1536" s="53"/>
      <c r="TS1536" s="61"/>
      <c r="TU1536" s="62"/>
      <c r="VC1536" s="61"/>
      <c r="VE1536" s="62"/>
      <c r="VF1536" s="1"/>
      <c r="VT1536" s="1"/>
    </row>
    <row r="1537" spans="169:592" x14ac:dyDescent="0.3">
      <c r="KV1537" s="1"/>
      <c r="KW1537" s="34"/>
      <c r="KY1537" s="35"/>
      <c r="LA1537" s="36"/>
      <c r="LC1537" s="37"/>
      <c r="LQ1537" s="1"/>
      <c r="LU1537" s="59"/>
      <c r="LW1537" s="60"/>
      <c r="ME1537" s="34"/>
      <c r="MG1537" s="35"/>
      <c r="MH1537" s="36"/>
      <c r="MJ1537" s="37"/>
      <c r="MR1537" s="52"/>
      <c r="MT1537" s="53"/>
      <c r="MW1537" s="61"/>
      <c r="MY1537" s="62"/>
      <c r="NE1537" s="59"/>
      <c r="NG1537" s="60"/>
      <c r="NR1537" s="36"/>
      <c r="NT1537" s="37"/>
      <c r="OB1537" s="52"/>
      <c r="OD1537" s="53"/>
      <c r="OG1537" s="61"/>
      <c r="OI1537" s="62"/>
      <c r="PQ1537" s="61"/>
      <c r="PS1537" s="62"/>
      <c r="PW1537" s="1"/>
      <c r="RG1537" s="59"/>
      <c r="RI1537" s="60"/>
      <c r="RQ1537" s="34"/>
      <c r="RS1537" s="35"/>
      <c r="RT1537" s="36"/>
      <c r="RV1537" s="37"/>
      <c r="SD1537" s="52"/>
      <c r="SF1537" s="53"/>
      <c r="SI1537" s="61"/>
      <c r="SK1537" s="62"/>
      <c r="SQ1537" s="59"/>
      <c r="SS1537" s="60"/>
      <c r="TD1537" s="36"/>
      <c r="TF1537" s="37"/>
      <c r="TN1537" s="52"/>
      <c r="TP1537" s="53"/>
      <c r="TS1537" s="61"/>
      <c r="TU1537" s="62"/>
      <c r="VC1537" s="61"/>
      <c r="VE1537" s="62"/>
      <c r="VF1537" s="1"/>
      <c r="VT1537" s="1"/>
    </row>
    <row r="1538" spans="169:592" x14ac:dyDescent="0.3">
      <c r="KV1538" s="1"/>
      <c r="KW1538" s="34"/>
      <c r="KY1538" s="35"/>
      <c r="LA1538" s="36"/>
      <c r="LC1538" s="37"/>
      <c r="LQ1538" s="1"/>
      <c r="LU1538" s="59"/>
      <c r="LW1538" s="60"/>
      <c r="ME1538" s="34"/>
      <c r="MG1538" s="35"/>
      <c r="MH1538" s="36"/>
      <c r="MJ1538" s="37"/>
      <c r="MK1538" s="37"/>
      <c r="ML1538" s="37"/>
      <c r="MM1538" s="37"/>
      <c r="MN1538" s="37"/>
      <c r="MO1538" s="37"/>
      <c r="MP1538" s="37"/>
      <c r="MQ1538" s="37"/>
      <c r="MR1538" s="37"/>
      <c r="MS1538" s="37"/>
      <c r="MT1538" s="37"/>
      <c r="MU1538" s="37"/>
      <c r="MV1538" s="37"/>
      <c r="MW1538" s="37"/>
      <c r="MX1538" s="37"/>
      <c r="MY1538" s="37"/>
      <c r="MZ1538" s="37"/>
      <c r="NA1538" s="37"/>
      <c r="NB1538" s="37"/>
      <c r="NC1538" s="37"/>
      <c r="ND1538" s="37"/>
      <c r="NE1538" s="59"/>
      <c r="NF1538" s="37"/>
      <c r="NG1538" s="60"/>
      <c r="NH1538" s="37"/>
      <c r="NI1538" s="37"/>
      <c r="NJ1538" s="37"/>
      <c r="NK1538" s="37"/>
      <c r="NL1538" s="37"/>
      <c r="NM1538" s="37"/>
      <c r="NN1538" s="37"/>
      <c r="NO1538" s="37"/>
      <c r="NP1538" s="37"/>
      <c r="NQ1538" s="37"/>
      <c r="NR1538" s="36"/>
      <c r="NS1538" s="37"/>
      <c r="NT1538" s="37"/>
      <c r="OB1538" s="52"/>
      <c r="OD1538" s="53"/>
      <c r="OG1538" s="61"/>
      <c r="OI1538" s="62"/>
      <c r="PQ1538" s="61"/>
      <c r="PS1538" s="62"/>
      <c r="RG1538" s="59"/>
      <c r="RI1538" s="60"/>
      <c r="RQ1538" s="34"/>
      <c r="RS1538" s="35"/>
      <c r="RT1538" s="36"/>
      <c r="RV1538" s="37"/>
      <c r="RW1538" s="37"/>
      <c r="RX1538" s="37"/>
      <c r="RY1538" s="37"/>
      <c r="RZ1538" s="37"/>
      <c r="SA1538" s="37"/>
      <c r="SB1538" s="37"/>
      <c r="SC1538" s="37"/>
      <c r="SD1538" s="37"/>
      <c r="SE1538" s="37"/>
      <c r="SF1538" s="37"/>
      <c r="SG1538" s="37"/>
      <c r="SH1538" s="37"/>
      <c r="SI1538" s="37"/>
      <c r="SJ1538" s="37"/>
      <c r="SK1538" s="37"/>
      <c r="SL1538" s="37"/>
      <c r="SM1538" s="37"/>
      <c r="SN1538" s="37"/>
      <c r="SO1538" s="37"/>
      <c r="SP1538" s="37"/>
      <c r="SQ1538" s="59"/>
      <c r="SR1538" s="37"/>
      <c r="SS1538" s="60"/>
      <c r="ST1538" s="37"/>
      <c r="SU1538" s="37"/>
      <c r="SV1538" s="37"/>
      <c r="SW1538" s="37"/>
      <c r="SX1538" s="37"/>
      <c r="SY1538" s="37"/>
      <c r="SZ1538" s="37"/>
      <c r="TA1538" s="37"/>
      <c r="TB1538" s="37"/>
      <c r="TC1538" s="37"/>
      <c r="TD1538" s="36"/>
      <c r="TE1538" s="37"/>
      <c r="TF1538" s="37"/>
      <c r="TN1538" s="52"/>
      <c r="TP1538" s="53"/>
      <c r="TS1538" s="61"/>
      <c r="TU1538" s="62"/>
      <c r="VC1538" s="61"/>
      <c r="VE1538" s="62"/>
      <c r="VF1538" s="1"/>
      <c r="VT1538" s="1"/>
    </row>
    <row r="1539" spans="169:592" x14ac:dyDescent="0.3">
      <c r="KV1539" s="1"/>
      <c r="KW1539" s="34"/>
      <c r="KY1539" s="35"/>
      <c r="LA1539" s="36"/>
      <c r="LC1539" s="37"/>
      <c r="LQ1539" s="1"/>
      <c r="LU1539" s="59"/>
      <c r="LW1539" s="60"/>
      <c r="ME1539" s="34"/>
      <c r="MG1539" s="35"/>
      <c r="MH1539" s="36"/>
      <c r="MJ1539" s="37"/>
      <c r="MK1539" s="37"/>
      <c r="ML1539" s="37"/>
      <c r="MM1539" s="37"/>
      <c r="MN1539" s="37"/>
      <c r="MO1539" s="37"/>
      <c r="MP1539" s="37"/>
      <c r="MQ1539" s="37"/>
      <c r="MR1539" s="37"/>
      <c r="MS1539" s="37"/>
      <c r="MT1539" s="37"/>
      <c r="MU1539" s="37"/>
      <c r="MV1539" s="37"/>
      <c r="MW1539" s="37"/>
      <c r="MX1539" s="37"/>
      <c r="MY1539" s="37"/>
      <c r="MZ1539" s="37"/>
      <c r="NA1539" s="37"/>
      <c r="NB1539" s="37"/>
      <c r="NC1539" s="37"/>
      <c r="ND1539" s="37"/>
      <c r="NE1539" s="59"/>
      <c r="NF1539" s="37"/>
      <c r="NG1539" s="60"/>
      <c r="NH1539" s="37"/>
      <c r="NI1539" s="37"/>
      <c r="NJ1539" s="37"/>
      <c r="NK1539" s="37"/>
      <c r="NL1539" s="37"/>
      <c r="NM1539" s="37"/>
      <c r="NN1539" s="37"/>
      <c r="NO1539" s="37"/>
      <c r="NP1539" s="37"/>
      <c r="NQ1539" s="37"/>
      <c r="NR1539" s="36"/>
      <c r="NS1539" s="37"/>
      <c r="NT1539" s="37"/>
      <c r="OB1539" s="52"/>
      <c r="OD1539" s="53"/>
      <c r="OG1539" s="61"/>
      <c r="OI1539" s="62"/>
      <c r="PQ1539" s="61"/>
      <c r="PS1539" s="62"/>
      <c r="PW1539" s="1"/>
      <c r="RG1539" s="59"/>
      <c r="RI1539" s="60"/>
      <c r="RQ1539" s="34"/>
      <c r="RS1539" s="35"/>
      <c r="RT1539" s="36"/>
      <c r="RV1539" s="37"/>
      <c r="RW1539" s="37"/>
      <c r="RX1539" s="37"/>
      <c r="RY1539" s="37"/>
      <c r="RZ1539" s="37"/>
      <c r="SA1539" s="37"/>
      <c r="SB1539" s="37"/>
      <c r="SC1539" s="37"/>
      <c r="SD1539" s="37"/>
      <c r="SE1539" s="37"/>
      <c r="SF1539" s="37"/>
      <c r="SG1539" s="37"/>
      <c r="SH1539" s="37"/>
      <c r="SI1539" s="37"/>
      <c r="SJ1539" s="37"/>
      <c r="SK1539" s="37"/>
      <c r="SL1539" s="37"/>
      <c r="SM1539" s="37"/>
      <c r="SN1539" s="37"/>
      <c r="SO1539" s="37"/>
      <c r="SP1539" s="37"/>
      <c r="SQ1539" s="59"/>
      <c r="SR1539" s="37"/>
      <c r="SS1539" s="60"/>
      <c r="ST1539" s="37"/>
      <c r="SU1539" s="37"/>
      <c r="SV1539" s="37"/>
      <c r="SW1539" s="37"/>
      <c r="SX1539" s="37"/>
      <c r="SY1539" s="37"/>
      <c r="SZ1539" s="37"/>
      <c r="TA1539" s="37"/>
      <c r="TB1539" s="37"/>
      <c r="TC1539" s="37"/>
      <c r="TD1539" s="36"/>
      <c r="TE1539" s="37"/>
      <c r="TF1539" s="37"/>
      <c r="TN1539" s="52"/>
      <c r="TP1539" s="53"/>
      <c r="TS1539" s="61"/>
      <c r="TU1539" s="62"/>
      <c r="VC1539" s="61"/>
      <c r="VE1539" s="62"/>
      <c r="VF1539" s="1"/>
      <c r="VT1539" s="1"/>
    </row>
    <row r="1540" spans="169:592" x14ac:dyDescent="0.3">
      <c r="KV1540" s="1"/>
      <c r="KW1540" s="34"/>
      <c r="KY1540" s="35"/>
      <c r="LA1540" s="36"/>
      <c r="LC1540" s="37"/>
      <c r="LQ1540" s="1"/>
      <c r="LU1540" s="59"/>
      <c r="LW1540" s="60"/>
      <c r="ME1540" s="34"/>
      <c r="MG1540" s="35"/>
      <c r="MH1540" s="36"/>
      <c r="MR1540" s="52"/>
      <c r="MT1540" s="53"/>
      <c r="MW1540" s="61"/>
      <c r="MY1540" s="62"/>
      <c r="NE1540" s="59"/>
      <c r="NG1540" s="60"/>
      <c r="NQ1540" s="37"/>
      <c r="NR1540" s="36"/>
      <c r="OB1540" s="52"/>
      <c r="OD1540" s="53"/>
      <c r="OG1540" s="61"/>
      <c r="OI1540" s="62"/>
      <c r="PQ1540" s="61"/>
      <c r="PS1540" s="62"/>
      <c r="RG1540" s="59"/>
      <c r="RI1540" s="60"/>
      <c r="RQ1540" s="34"/>
      <c r="RS1540" s="35"/>
      <c r="RT1540" s="36"/>
      <c r="SD1540" s="52"/>
      <c r="SF1540" s="53"/>
      <c r="SI1540" s="61"/>
      <c r="SK1540" s="62"/>
      <c r="SQ1540" s="59"/>
      <c r="SS1540" s="60"/>
      <c r="TC1540" s="37"/>
      <c r="TD1540" s="36"/>
      <c r="TN1540" s="52"/>
      <c r="TP1540" s="53"/>
      <c r="TS1540" s="61"/>
      <c r="TU1540" s="62"/>
      <c r="VC1540" s="61"/>
      <c r="VE1540" s="62"/>
      <c r="VF1540" s="1"/>
      <c r="VT1540" s="1"/>
    </row>
    <row r="1541" spans="169:592" x14ac:dyDescent="0.3">
      <c r="KV1541" s="1"/>
      <c r="KW1541" s="34"/>
      <c r="KY1541" s="35"/>
      <c r="LA1541" s="36"/>
      <c r="LC1541" s="37"/>
      <c r="LQ1541" s="1"/>
      <c r="LU1541" s="59"/>
      <c r="LW1541" s="60"/>
      <c r="ME1541" s="34"/>
      <c r="MG1541" s="35"/>
      <c r="MH1541" s="36"/>
      <c r="MI1541" s="36"/>
      <c r="MJ1541" s="36"/>
      <c r="MK1541" s="36"/>
      <c r="ML1541" s="36"/>
      <c r="MM1541" s="36"/>
      <c r="MN1541" s="36"/>
      <c r="MO1541" s="36"/>
      <c r="MP1541" s="36"/>
      <c r="MQ1541" s="36"/>
      <c r="MR1541" s="36"/>
      <c r="MS1541" s="36"/>
      <c r="MT1541" s="36"/>
      <c r="MU1541" s="36"/>
      <c r="MV1541" s="36"/>
      <c r="MW1541" s="36"/>
      <c r="MX1541" s="36"/>
      <c r="MY1541" s="36"/>
      <c r="MZ1541" s="36"/>
      <c r="NA1541" s="36"/>
      <c r="NB1541" s="36"/>
      <c r="NC1541" s="36"/>
      <c r="ND1541" s="36"/>
      <c r="NE1541" s="59"/>
      <c r="NF1541" s="36"/>
      <c r="NG1541" s="60"/>
      <c r="NH1541" s="36"/>
      <c r="NI1541" s="36"/>
      <c r="NJ1541" s="36"/>
      <c r="NK1541" s="36"/>
      <c r="NL1541" s="36"/>
      <c r="NM1541" s="36"/>
      <c r="NN1541" s="36"/>
      <c r="NO1541" s="36"/>
      <c r="NP1541" s="36"/>
      <c r="NQ1541" s="36"/>
      <c r="NR1541" s="36"/>
      <c r="OB1541" s="52"/>
      <c r="OD1541" s="53"/>
      <c r="OG1541" s="61"/>
      <c r="OI1541" s="62"/>
      <c r="PQ1541" s="61"/>
      <c r="PS1541" s="62"/>
      <c r="PW1541" s="1"/>
      <c r="RG1541" s="59"/>
      <c r="RI1541" s="60"/>
      <c r="RQ1541" s="34"/>
      <c r="RS1541" s="35"/>
      <c r="RT1541" s="36"/>
      <c r="RU1541" s="36"/>
      <c r="RV1541" s="36"/>
      <c r="RW1541" s="36"/>
      <c r="RX1541" s="36"/>
      <c r="RY1541" s="36"/>
      <c r="RZ1541" s="36"/>
      <c r="SA1541" s="36"/>
      <c r="SB1541" s="36"/>
      <c r="SC1541" s="36"/>
      <c r="SD1541" s="36"/>
      <c r="SE1541" s="36"/>
      <c r="SF1541" s="36"/>
      <c r="SG1541" s="36"/>
      <c r="SH1541" s="36"/>
      <c r="SI1541" s="36"/>
      <c r="SJ1541" s="36"/>
      <c r="SK1541" s="36"/>
      <c r="SL1541" s="36"/>
      <c r="SM1541" s="36"/>
      <c r="SN1541" s="36"/>
      <c r="SO1541" s="36"/>
      <c r="SP1541" s="36"/>
      <c r="SQ1541" s="59"/>
      <c r="SR1541" s="36"/>
      <c r="SS1541" s="60"/>
      <c r="ST1541" s="36"/>
      <c r="SU1541" s="36"/>
      <c r="SV1541" s="36"/>
      <c r="SW1541" s="36"/>
      <c r="SX1541" s="36"/>
      <c r="SY1541" s="36"/>
      <c r="SZ1541" s="36"/>
      <c r="TA1541" s="36"/>
      <c r="TB1541" s="36"/>
      <c r="TC1541" s="36"/>
      <c r="TD1541" s="36"/>
      <c r="TN1541" s="52"/>
      <c r="TP1541" s="53"/>
      <c r="TS1541" s="61"/>
      <c r="TU1541" s="62"/>
      <c r="VC1541" s="61"/>
      <c r="VE1541" s="62"/>
      <c r="VF1541" s="1"/>
      <c r="VT1541" s="1"/>
    </row>
    <row r="1542" spans="169:592" x14ac:dyDescent="0.3">
      <c r="KV1542" s="1"/>
      <c r="KW1542" s="34"/>
      <c r="KY1542" s="35"/>
      <c r="LA1542" s="36"/>
      <c r="LC1542" s="37"/>
      <c r="LQ1542" s="1"/>
      <c r="LU1542" s="59"/>
      <c r="LW1542" s="60"/>
      <c r="ME1542" s="34"/>
      <c r="MG1542" s="35"/>
      <c r="MH1542" s="36"/>
      <c r="MI1542" s="36"/>
      <c r="MJ1542" s="36"/>
      <c r="MK1542" s="36"/>
      <c r="ML1542" s="36"/>
      <c r="MM1542" s="36"/>
      <c r="MN1542" s="36"/>
      <c r="MO1542" s="36"/>
      <c r="MP1542" s="36"/>
      <c r="MQ1542" s="36"/>
      <c r="MR1542" s="36"/>
      <c r="MS1542" s="36"/>
      <c r="MT1542" s="36"/>
      <c r="MU1542" s="36"/>
      <c r="MV1542" s="36"/>
      <c r="MW1542" s="36"/>
      <c r="MX1542" s="36"/>
      <c r="MY1542" s="36"/>
      <c r="MZ1542" s="36"/>
      <c r="NA1542" s="36"/>
      <c r="NB1542" s="36"/>
      <c r="NC1542" s="36"/>
      <c r="ND1542" s="36"/>
      <c r="NE1542" s="59"/>
      <c r="NF1542" s="36"/>
      <c r="NG1542" s="60"/>
      <c r="NH1542" s="36"/>
      <c r="NI1542" s="36"/>
      <c r="NJ1542" s="36"/>
      <c r="NK1542" s="36"/>
      <c r="NL1542" s="36"/>
      <c r="NM1542" s="36"/>
      <c r="NN1542" s="36"/>
      <c r="NO1542" s="36"/>
      <c r="NP1542" s="36"/>
      <c r="NQ1542" s="36"/>
      <c r="NR1542" s="36"/>
      <c r="OB1542" s="52"/>
      <c r="OD1542" s="53"/>
      <c r="OG1542" s="61"/>
      <c r="OI1542" s="62"/>
      <c r="PQ1542" s="61"/>
      <c r="PS1542" s="62"/>
      <c r="RG1542" s="59"/>
      <c r="RI1542" s="60"/>
      <c r="RQ1542" s="34"/>
      <c r="RS1542" s="35"/>
      <c r="RT1542" s="36"/>
      <c r="RU1542" s="36"/>
      <c r="RV1542" s="36"/>
      <c r="RW1542" s="36"/>
      <c r="RX1542" s="36"/>
      <c r="RY1542" s="36"/>
      <c r="RZ1542" s="36"/>
      <c r="SA1542" s="36"/>
      <c r="SB1542" s="36"/>
      <c r="SC1542" s="36"/>
      <c r="SD1542" s="36"/>
      <c r="SE1542" s="36"/>
      <c r="SF1542" s="36"/>
      <c r="SG1542" s="36"/>
      <c r="SH1542" s="36"/>
      <c r="SI1542" s="36"/>
      <c r="SJ1542" s="36"/>
      <c r="SK1542" s="36"/>
      <c r="SL1542" s="36"/>
      <c r="SM1542" s="36"/>
      <c r="SN1542" s="36"/>
      <c r="SO1542" s="36"/>
      <c r="SP1542" s="36"/>
      <c r="SQ1542" s="59"/>
      <c r="SR1542" s="36"/>
      <c r="SS1542" s="60"/>
      <c r="ST1542" s="36"/>
      <c r="SU1542" s="36"/>
      <c r="SV1542" s="36"/>
      <c r="SW1542" s="36"/>
      <c r="SX1542" s="36"/>
      <c r="SY1542" s="36"/>
      <c r="SZ1542" s="36"/>
      <c r="TA1542" s="36"/>
      <c r="TB1542" s="36"/>
      <c r="TC1542" s="36"/>
      <c r="TD1542" s="36"/>
      <c r="TN1542" s="52"/>
      <c r="TP1542" s="53"/>
      <c r="TS1542" s="61"/>
      <c r="TU1542" s="62"/>
      <c r="VC1542" s="61"/>
      <c r="VE1542" s="62"/>
      <c r="VF1542" s="1"/>
      <c r="VT1542" s="1"/>
    </row>
    <row r="1543" spans="169:592" x14ac:dyDescent="0.3">
      <c r="KV1543" s="1"/>
      <c r="KW1543" s="34"/>
      <c r="KY1543" s="35"/>
      <c r="LA1543" s="36"/>
      <c r="LC1543" s="37"/>
      <c r="LQ1543" s="1"/>
      <c r="LU1543" s="59"/>
      <c r="LW1543" s="60"/>
      <c r="ME1543" s="34"/>
      <c r="MG1543" s="35"/>
      <c r="MR1543" s="52"/>
      <c r="MT1543" s="53"/>
      <c r="MW1543" s="61"/>
      <c r="MY1543" s="62"/>
      <c r="NE1543" s="59"/>
      <c r="NG1543" s="60"/>
      <c r="NO1543" s="36"/>
      <c r="NQ1543" s="37"/>
      <c r="OB1543" s="52"/>
      <c r="OD1543" s="53"/>
      <c r="OG1543" s="61"/>
      <c r="OI1543" s="62"/>
      <c r="PQ1543" s="61"/>
      <c r="PS1543" s="62"/>
      <c r="PW1543" s="1"/>
      <c r="RG1543" s="59"/>
      <c r="RI1543" s="60"/>
      <c r="RQ1543" s="34"/>
      <c r="RS1543" s="35"/>
      <c r="SD1543" s="52"/>
      <c r="SF1543" s="53"/>
      <c r="SI1543" s="61"/>
      <c r="SK1543" s="62"/>
      <c r="SQ1543" s="59"/>
      <c r="SS1543" s="60"/>
      <c r="TA1543" s="36"/>
      <c r="TC1543" s="37"/>
      <c r="TN1543" s="52"/>
      <c r="TP1543" s="53"/>
      <c r="TS1543" s="61"/>
      <c r="TU1543" s="62"/>
      <c r="VC1543" s="61"/>
      <c r="VE1543" s="62"/>
      <c r="VF1543" s="1"/>
      <c r="VT1543" s="1"/>
    </row>
    <row r="1544" spans="169:592" x14ac:dyDescent="0.3">
      <c r="FM1544" s="63"/>
      <c r="FN1544" s="63"/>
      <c r="FO1544" s="63"/>
      <c r="FP1544" s="63"/>
      <c r="FQ1544" s="63"/>
      <c r="FR1544" s="63"/>
      <c r="FS1544" s="63"/>
      <c r="FT1544" s="63"/>
      <c r="FU1544" s="63"/>
      <c r="FV1544" s="63"/>
      <c r="FW1544" s="63"/>
      <c r="FX1544" s="63"/>
      <c r="FY1544" s="63"/>
      <c r="FZ1544" s="63"/>
      <c r="GA1544" s="63"/>
      <c r="GB1544" s="63"/>
      <c r="GC1544" s="63"/>
      <c r="GD1544" s="63"/>
      <c r="GE1544" s="63"/>
      <c r="GF1544" s="63"/>
      <c r="GG1544" s="63"/>
      <c r="GH1544" s="63"/>
      <c r="GI1544" s="63"/>
      <c r="GJ1544" s="63"/>
      <c r="GK1544" s="63"/>
      <c r="GL1544" s="63"/>
      <c r="GM1544" s="63"/>
      <c r="GN1544" s="63"/>
      <c r="GO1544" s="63"/>
      <c r="GP1544" s="63"/>
      <c r="GQ1544" s="63"/>
      <c r="GR1544" s="63"/>
      <c r="GS1544" s="63"/>
      <c r="GT1544" s="63"/>
      <c r="GU1544" s="63"/>
      <c r="GV1544" s="63"/>
      <c r="GW1544" s="63"/>
      <c r="GX1544" s="63"/>
      <c r="GY1544" s="63"/>
      <c r="GZ1544" s="63"/>
      <c r="HA1544" s="63"/>
      <c r="HB1544" s="63"/>
      <c r="HC1544" s="63"/>
      <c r="HD1544" s="63"/>
      <c r="HE1544" s="63"/>
      <c r="HF1544" s="63"/>
      <c r="HG1544" s="63"/>
      <c r="HH1544" s="63"/>
      <c r="HI1544" s="63"/>
      <c r="HJ1544" s="63"/>
      <c r="HK1544" s="63"/>
      <c r="HL1544" s="63"/>
      <c r="HM1544" s="63"/>
      <c r="HN1544" s="63"/>
      <c r="HO1544" s="63"/>
      <c r="HP1544" s="63"/>
      <c r="HQ1544" s="63"/>
      <c r="HR1544" s="63"/>
      <c r="HS1544" s="63"/>
      <c r="HT1544" s="63"/>
      <c r="HU1544" s="63"/>
      <c r="HV1544" s="63"/>
      <c r="HW1544" s="63"/>
      <c r="HX1544" s="63"/>
      <c r="HY1544" s="63"/>
      <c r="HZ1544" s="63"/>
      <c r="IA1544" s="63"/>
      <c r="IB1544" s="63"/>
      <c r="IC1544" s="63"/>
      <c r="ID1544" s="63"/>
      <c r="IE1544" s="63"/>
      <c r="IF1544" s="63"/>
      <c r="IG1544" s="63"/>
      <c r="IH1544" s="63"/>
      <c r="II1544" s="63"/>
      <c r="IJ1544" s="63"/>
      <c r="IK1544" s="63"/>
      <c r="IL1544" s="63"/>
      <c r="IM1544" s="63"/>
      <c r="IN1544" s="63"/>
      <c r="IO1544" s="63"/>
      <c r="IP1544" s="63"/>
      <c r="IQ1544" s="63"/>
      <c r="IR1544" s="63"/>
      <c r="IS1544" s="63"/>
      <c r="IT1544" s="63"/>
      <c r="IU1544" s="63"/>
      <c r="IV1544" s="63"/>
      <c r="IW1544" s="63"/>
      <c r="IX1544" s="63"/>
      <c r="IY1544" s="63"/>
      <c r="IZ1544" s="63"/>
      <c r="JA1544" s="63"/>
      <c r="JB1544" s="63"/>
      <c r="JC1544" s="63"/>
      <c r="JD1544" s="63"/>
      <c r="JE1544" s="63"/>
      <c r="JF1544" s="63"/>
      <c r="JG1544" s="63"/>
      <c r="JH1544" s="63"/>
      <c r="JI1544" s="63"/>
      <c r="JJ1544" s="63"/>
      <c r="JK1544" s="63"/>
      <c r="JL1544" s="63"/>
      <c r="JM1544" s="63"/>
      <c r="JN1544" s="63"/>
      <c r="JO1544" s="63"/>
      <c r="JP1544" s="63"/>
      <c r="JQ1544" s="63"/>
      <c r="JR1544" s="63"/>
      <c r="JS1544" s="63"/>
      <c r="JT1544" s="63"/>
      <c r="JU1544" s="63"/>
      <c r="JV1544" s="63"/>
      <c r="JW1544" s="63"/>
      <c r="JX1544" s="63"/>
      <c r="JY1544" s="63"/>
      <c r="JZ1544" s="63"/>
      <c r="KA1544" s="63"/>
      <c r="KB1544" s="63"/>
      <c r="KC1544" s="63"/>
      <c r="KD1544" s="63"/>
      <c r="KE1544" s="63"/>
      <c r="KF1544" s="63"/>
      <c r="KG1544" s="63"/>
      <c r="KH1544" s="63"/>
      <c r="KI1544" s="63"/>
      <c r="KJ1544" s="63"/>
      <c r="KK1544" s="63"/>
      <c r="KL1544" s="63"/>
      <c r="KM1544" s="63"/>
      <c r="KN1544" s="63"/>
      <c r="KO1544" s="63"/>
      <c r="KP1544" s="63"/>
      <c r="KQ1544" s="63"/>
      <c r="KR1544" s="63"/>
      <c r="KV1544" s="1"/>
      <c r="KW1544" s="34"/>
      <c r="KY1544" s="35"/>
      <c r="LA1544" s="36"/>
      <c r="LC1544" s="37"/>
      <c r="LQ1544" s="1"/>
      <c r="LU1544" s="59"/>
      <c r="LW1544" s="60"/>
      <c r="ME1544" s="34"/>
      <c r="MG1544" s="35"/>
      <c r="MR1544" s="52"/>
      <c r="MT1544" s="53"/>
      <c r="MW1544" s="61"/>
      <c r="MY1544" s="62"/>
      <c r="NE1544" s="59"/>
      <c r="NG1544" s="60"/>
      <c r="NO1544" s="36"/>
      <c r="NQ1544" s="37"/>
      <c r="OB1544" s="52"/>
      <c r="OD1544" s="53"/>
      <c r="OG1544" s="61"/>
      <c r="OI1544" s="62"/>
      <c r="PQ1544" s="61"/>
      <c r="PS1544" s="62"/>
      <c r="RG1544" s="59"/>
      <c r="RI1544" s="60"/>
      <c r="RQ1544" s="34"/>
      <c r="RS1544" s="35"/>
      <c r="SD1544" s="52"/>
      <c r="SF1544" s="53"/>
      <c r="SI1544" s="61"/>
      <c r="SK1544" s="62"/>
      <c r="SQ1544" s="59"/>
      <c r="SS1544" s="60"/>
      <c r="TA1544" s="36"/>
      <c r="TC1544" s="37"/>
      <c r="TN1544" s="52"/>
      <c r="TP1544" s="53"/>
      <c r="TS1544" s="61"/>
      <c r="TU1544" s="62"/>
      <c r="VC1544" s="61"/>
      <c r="VE1544" s="62"/>
      <c r="VF1544" s="1"/>
      <c r="VT1544" s="1"/>
    </row>
    <row r="1545" spans="169:592" x14ac:dyDescent="0.3">
      <c r="FM1545" s="63"/>
      <c r="FN1545" s="63"/>
      <c r="FO1545" s="63"/>
      <c r="FP1545" s="63"/>
      <c r="FQ1545" s="63"/>
      <c r="FR1545" s="63"/>
      <c r="FS1545" s="63"/>
      <c r="FT1545" s="63"/>
      <c r="FU1545" s="63"/>
      <c r="FV1545" s="63"/>
      <c r="FW1545" s="63"/>
      <c r="FX1545" s="63"/>
      <c r="FY1545" s="63"/>
      <c r="FZ1545" s="63"/>
      <c r="GA1545" s="63"/>
      <c r="GB1545" s="63"/>
      <c r="GC1545" s="63"/>
      <c r="GD1545" s="63"/>
      <c r="GE1545" s="63"/>
      <c r="GF1545" s="63"/>
      <c r="GG1545" s="63"/>
      <c r="GH1545" s="63"/>
      <c r="GI1545" s="63"/>
      <c r="GJ1545" s="63"/>
      <c r="GK1545" s="63"/>
      <c r="GL1545" s="63"/>
      <c r="GM1545" s="63"/>
      <c r="GN1545" s="63"/>
      <c r="GO1545" s="63"/>
      <c r="GP1545" s="63"/>
      <c r="GQ1545" s="63"/>
      <c r="GR1545" s="63"/>
      <c r="GS1545" s="63"/>
      <c r="GT1545" s="63"/>
      <c r="GU1545" s="63"/>
      <c r="GV1545" s="63"/>
      <c r="GW1545" s="63"/>
      <c r="GX1545" s="63"/>
      <c r="GY1545" s="63"/>
      <c r="GZ1545" s="63"/>
      <c r="HA1545" s="63"/>
      <c r="HB1545" s="63"/>
      <c r="HC1545" s="63"/>
      <c r="HD1545" s="63"/>
      <c r="HE1545" s="63"/>
      <c r="HF1545" s="63"/>
      <c r="HG1545" s="63"/>
      <c r="HH1545" s="63"/>
      <c r="HI1545" s="63"/>
      <c r="HJ1545" s="63"/>
      <c r="HK1545" s="63"/>
      <c r="HL1545" s="63"/>
      <c r="HM1545" s="63"/>
      <c r="HN1545" s="63"/>
      <c r="HO1545" s="63"/>
      <c r="HP1545" s="63"/>
      <c r="HQ1545" s="63"/>
      <c r="HR1545" s="63"/>
      <c r="HS1545" s="63"/>
      <c r="HT1545" s="63"/>
      <c r="HU1545" s="63"/>
      <c r="HV1545" s="63"/>
      <c r="HW1545" s="63"/>
      <c r="HX1545" s="63"/>
      <c r="HY1545" s="63"/>
      <c r="HZ1545" s="63"/>
      <c r="IA1545" s="63"/>
      <c r="IB1545" s="63"/>
      <c r="IC1545" s="63"/>
      <c r="ID1545" s="63"/>
      <c r="IE1545" s="63"/>
      <c r="IF1545" s="63"/>
      <c r="IG1545" s="63"/>
      <c r="IH1545" s="63"/>
      <c r="II1545" s="63"/>
      <c r="IJ1545" s="63"/>
      <c r="IK1545" s="63"/>
      <c r="IL1545" s="63"/>
      <c r="IM1545" s="63"/>
      <c r="IN1545" s="63"/>
      <c r="IO1545" s="63"/>
      <c r="IP1545" s="63"/>
      <c r="IQ1545" s="63"/>
      <c r="IR1545" s="63"/>
      <c r="IS1545" s="63"/>
      <c r="IT1545" s="63"/>
      <c r="IU1545" s="63"/>
      <c r="IV1545" s="63"/>
      <c r="IW1545" s="63"/>
      <c r="IX1545" s="63"/>
      <c r="IY1545" s="63"/>
      <c r="IZ1545" s="63"/>
      <c r="JA1545" s="63"/>
      <c r="JB1545" s="63"/>
      <c r="JC1545" s="63"/>
      <c r="JD1545" s="63"/>
      <c r="JE1545" s="63"/>
      <c r="JF1545" s="63"/>
      <c r="JG1545" s="63"/>
      <c r="JH1545" s="63"/>
      <c r="JI1545" s="63"/>
      <c r="JJ1545" s="63"/>
      <c r="JK1545" s="63"/>
      <c r="JL1545" s="63"/>
      <c r="JM1545" s="63"/>
      <c r="JN1545" s="63"/>
      <c r="JO1545" s="63"/>
      <c r="JP1545" s="63"/>
      <c r="JQ1545" s="63"/>
      <c r="JR1545" s="63"/>
      <c r="JS1545" s="63"/>
      <c r="JT1545" s="63"/>
      <c r="JU1545" s="63"/>
      <c r="JV1545" s="63"/>
      <c r="JW1545" s="63"/>
      <c r="JX1545" s="63"/>
      <c r="JY1545" s="63"/>
      <c r="JZ1545" s="63"/>
      <c r="KA1545" s="63"/>
      <c r="KB1545" s="63"/>
      <c r="KC1545" s="63"/>
      <c r="KD1545" s="63"/>
      <c r="KE1545" s="63"/>
      <c r="KF1545" s="63"/>
      <c r="KG1545" s="63"/>
      <c r="KH1545" s="63"/>
      <c r="KI1545" s="63"/>
      <c r="KJ1545" s="63"/>
      <c r="KK1545" s="63"/>
      <c r="KL1545" s="63"/>
      <c r="KM1545" s="63"/>
      <c r="KN1545" s="63"/>
      <c r="KO1545" s="63"/>
      <c r="KP1545" s="63"/>
      <c r="KQ1545" s="63"/>
      <c r="KR1545" s="63"/>
      <c r="KV1545" s="1"/>
      <c r="KW1545" s="34"/>
      <c r="KY1545" s="35"/>
      <c r="LA1545" s="36"/>
      <c r="LC1545" s="37"/>
      <c r="LQ1545" s="1"/>
      <c r="LU1545" s="59"/>
      <c r="LW1545" s="60"/>
      <c r="ME1545" s="34"/>
      <c r="MG1545" s="35"/>
      <c r="MR1545" s="52"/>
      <c r="MT1545" s="53"/>
      <c r="MW1545" s="61"/>
      <c r="MY1545" s="62"/>
      <c r="NE1545" s="59"/>
      <c r="NG1545" s="60"/>
      <c r="NO1545" s="36"/>
      <c r="NQ1545" s="37"/>
      <c r="OB1545" s="52"/>
      <c r="OD1545" s="53"/>
      <c r="OG1545" s="61"/>
      <c r="OI1545" s="62"/>
      <c r="PQ1545" s="61"/>
      <c r="PS1545" s="62"/>
      <c r="PW1545" s="1"/>
      <c r="RG1545" s="59"/>
      <c r="RI1545" s="60"/>
      <c r="RQ1545" s="34"/>
      <c r="RS1545" s="35"/>
      <c r="SD1545" s="52"/>
      <c r="SF1545" s="53"/>
      <c r="SI1545" s="61"/>
      <c r="SK1545" s="62"/>
      <c r="SQ1545" s="59"/>
      <c r="SS1545" s="60"/>
      <c r="TA1545" s="36"/>
      <c r="TC1545" s="37"/>
      <c r="TN1545" s="52"/>
      <c r="TP1545" s="53"/>
      <c r="TS1545" s="61"/>
      <c r="TU1545" s="62"/>
      <c r="VC1545" s="61"/>
      <c r="VE1545" s="62"/>
      <c r="VF1545" s="1"/>
      <c r="VT1545" s="1"/>
    </row>
    <row r="1546" spans="169:592" x14ac:dyDescent="0.3">
      <c r="FM1546" s="63"/>
      <c r="KR1546" s="63"/>
      <c r="KV1546" s="1"/>
      <c r="KW1546" s="34"/>
      <c r="KY1546" s="35"/>
      <c r="LA1546" s="36"/>
      <c r="LC1546" s="37"/>
      <c r="LQ1546" s="1"/>
      <c r="LU1546" s="59"/>
      <c r="LW1546" s="60"/>
      <c r="ME1546" s="34"/>
      <c r="MG1546" s="35"/>
      <c r="MR1546" s="52"/>
      <c r="MT1546" s="53"/>
      <c r="MW1546" s="61"/>
      <c r="MY1546" s="62"/>
      <c r="NE1546" s="59"/>
      <c r="NG1546" s="60"/>
      <c r="NO1546" s="36"/>
      <c r="NQ1546" s="37"/>
      <c r="OB1546" s="52"/>
      <c r="OD1546" s="53"/>
      <c r="OG1546" s="61"/>
      <c r="OI1546" s="62"/>
      <c r="PQ1546" s="61"/>
      <c r="PS1546" s="62"/>
      <c r="RG1546" s="59"/>
      <c r="RI1546" s="60"/>
      <c r="RQ1546" s="34"/>
      <c r="RS1546" s="35"/>
      <c r="SD1546" s="52"/>
      <c r="SF1546" s="53"/>
      <c r="SI1546" s="61"/>
      <c r="SK1546" s="62"/>
      <c r="SQ1546" s="59"/>
      <c r="SS1546" s="60"/>
      <c r="TA1546" s="36"/>
      <c r="TC1546" s="37"/>
      <c r="TN1546" s="52"/>
      <c r="TP1546" s="53"/>
      <c r="TS1546" s="61"/>
      <c r="TU1546" s="62"/>
      <c r="VC1546" s="61"/>
      <c r="VE1546" s="62"/>
      <c r="VF1546" s="1"/>
      <c r="VT1546" s="1"/>
    </row>
    <row r="1547" spans="169:592" x14ac:dyDescent="0.3">
      <c r="FM1547" s="63"/>
      <c r="KR1547" s="63"/>
      <c r="KV1547" s="1"/>
      <c r="KW1547" s="34"/>
      <c r="KY1547" s="35"/>
      <c r="LA1547" s="36"/>
      <c r="LC1547" s="37"/>
      <c r="LQ1547" s="1"/>
      <c r="LU1547" s="59"/>
      <c r="LW1547" s="60"/>
      <c r="ME1547" s="34"/>
      <c r="MG1547" s="35"/>
      <c r="MR1547" s="52"/>
      <c r="MT1547" s="53"/>
      <c r="MW1547" s="61"/>
      <c r="MY1547" s="62"/>
      <c r="NE1547" s="59"/>
      <c r="NG1547" s="60"/>
      <c r="NO1547" s="36"/>
      <c r="NQ1547" s="37"/>
      <c r="OB1547" s="52"/>
      <c r="OD1547" s="53"/>
      <c r="OG1547" s="61"/>
      <c r="OI1547" s="62"/>
      <c r="PQ1547" s="61"/>
      <c r="PS1547" s="62"/>
      <c r="PW1547" s="1"/>
      <c r="RG1547" s="59"/>
      <c r="RI1547" s="60"/>
      <c r="RQ1547" s="34"/>
      <c r="RS1547" s="35"/>
      <c r="SD1547" s="52"/>
      <c r="SF1547" s="53"/>
      <c r="SI1547" s="61"/>
      <c r="SK1547" s="62"/>
      <c r="SQ1547" s="59"/>
      <c r="SS1547" s="60"/>
      <c r="TA1547" s="36"/>
      <c r="TC1547" s="37"/>
      <c r="TN1547" s="52"/>
      <c r="TP1547" s="53"/>
      <c r="TS1547" s="61"/>
      <c r="TU1547" s="62"/>
      <c r="VC1547" s="61"/>
      <c r="VE1547" s="62"/>
      <c r="VF1547" s="1"/>
      <c r="VT1547" s="1"/>
    </row>
    <row r="1548" spans="169:592" x14ac:dyDescent="0.3">
      <c r="FM1548" s="63"/>
      <c r="FO1548" s="64"/>
      <c r="FP1548" s="64"/>
      <c r="FQ1548" s="64"/>
      <c r="FR1548" s="64"/>
      <c r="FS1548" s="64"/>
      <c r="FT1548" s="64"/>
      <c r="FU1548" s="64"/>
      <c r="FV1548" s="64"/>
      <c r="FW1548" s="64"/>
      <c r="FX1548" s="64"/>
      <c r="FY1548" s="64"/>
      <c r="FZ1548" s="64"/>
      <c r="GA1548" s="64"/>
      <c r="GB1548" s="64"/>
      <c r="GC1548" s="64"/>
      <c r="GD1548" s="64"/>
      <c r="GE1548" s="64"/>
      <c r="GF1548" s="64"/>
      <c r="GG1548" s="64"/>
      <c r="GH1548" s="64"/>
      <c r="GI1548" s="64"/>
      <c r="GJ1548" s="64"/>
      <c r="GK1548" s="64"/>
      <c r="GL1548" s="64"/>
      <c r="GM1548" s="64"/>
      <c r="GN1548" s="64"/>
      <c r="GO1548" s="64"/>
      <c r="GP1548" s="64"/>
      <c r="GQ1548" s="64"/>
      <c r="GR1548" s="64"/>
      <c r="GS1548" s="64"/>
      <c r="GT1548" s="64"/>
      <c r="GU1548" s="64"/>
      <c r="GV1548" s="64"/>
      <c r="GW1548" s="64"/>
      <c r="GX1548" s="64"/>
      <c r="GY1548" s="64"/>
      <c r="GZ1548" s="64"/>
      <c r="HA1548" s="64"/>
      <c r="HB1548" s="64"/>
      <c r="HC1548" s="64"/>
      <c r="HD1548" s="64"/>
      <c r="HE1548" s="64"/>
      <c r="HF1548" s="64"/>
      <c r="HG1548" s="64"/>
      <c r="HH1548" s="64"/>
      <c r="HI1548" s="64"/>
      <c r="HJ1548" s="64"/>
      <c r="HK1548" s="64"/>
      <c r="HL1548" s="64"/>
      <c r="HM1548" s="64"/>
      <c r="HN1548" s="64"/>
      <c r="HO1548" s="64"/>
      <c r="HP1548" s="64"/>
      <c r="HQ1548" s="64"/>
      <c r="HR1548" s="64"/>
      <c r="HS1548" s="64"/>
      <c r="HT1548" s="64"/>
      <c r="HU1548" s="64"/>
      <c r="HV1548" s="64"/>
      <c r="HW1548" s="64"/>
      <c r="HX1548" s="64"/>
      <c r="HY1548" s="64"/>
      <c r="HZ1548" s="64"/>
      <c r="IA1548" s="64"/>
      <c r="IB1548" s="64"/>
      <c r="IC1548" s="64"/>
      <c r="ID1548" s="64"/>
      <c r="IE1548" s="64"/>
      <c r="IF1548" s="64"/>
      <c r="IG1548" s="64"/>
      <c r="IH1548" s="64"/>
      <c r="II1548" s="64"/>
      <c r="IJ1548" s="64"/>
      <c r="IK1548" s="64"/>
      <c r="IL1548" s="64"/>
      <c r="IM1548" s="64"/>
      <c r="IN1548" s="64"/>
      <c r="IO1548" s="64"/>
      <c r="IP1548" s="64"/>
      <c r="IQ1548" s="64"/>
      <c r="IR1548" s="64"/>
      <c r="IS1548" s="64"/>
      <c r="IT1548" s="64"/>
      <c r="IU1548" s="64"/>
      <c r="IV1548" s="64"/>
      <c r="IW1548" s="64"/>
      <c r="IX1548" s="64"/>
      <c r="IY1548" s="64"/>
      <c r="IZ1548" s="64"/>
      <c r="JA1548" s="64"/>
      <c r="JB1548" s="64"/>
      <c r="JC1548" s="64"/>
      <c r="JD1548" s="64"/>
      <c r="JE1548" s="64"/>
      <c r="JF1548" s="64"/>
      <c r="JG1548" s="64"/>
      <c r="JH1548" s="64"/>
      <c r="JI1548" s="64"/>
      <c r="JJ1548" s="64"/>
      <c r="JK1548" s="64"/>
      <c r="JL1548" s="64"/>
      <c r="JM1548" s="64"/>
      <c r="JN1548" s="64"/>
      <c r="JO1548" s="64"/>
      <c r="JP1548" s="64"/>
      <c r="JQ1548" s="64"/>
      <c r="JR1548" s="64"/>
      <c r="JS1548" s="64"/>
      <c r="JT1548" s="64"/>
      <c r="JU1548" s="64"/>
      <c r="JV1548" s="64"/>
      <c r="JW1548" s="64"/>
      <c r="JX1548" s="64"/>
      <c r="JY1548" s="64"/>
      <c r="JZ1548" s="64"/>
      <c r="KA1548" s="64"/>
      <c r="KB1548" s="64"/>
      <c r="KC1548" s="64"/>
      <c r="KD1548" s="64"/>
      <c r="KE1548" s="64"/>
      <c r="KF1548" s="64"/>
      <c r="KG1548" s="64"/>
      <c r="KH1548" s="64"/>
      <c r="KI1548" s="64"/>
      <c r="KJ1548" s="64"/>
      <c r="KK1548" s="64"/>
      <c r="KL1548" s="64"/>
      <c r="KM1548" s="64"/>
      <c r="KN1548" s="64"/>
      <c r="KO1548" s="64"/>
      <c r="KP1548" s="64"/>
      <c r="KR1548" s="63"/>
      <c r="KV1548" s="1"/>
      <c r="KW1548" s="34"/>
      <c r="KY1548" s="35"/>
      <c r="LA1548" s="36"/>
      <c r="LC1548" s="37"/>
      <c r="LQ1548" s="1"/>
      <c r="LU1548" s="59"/>
      <c r="LW1548" s="60"/>
      <c r="ME1548" s="34"/>
      <c r="MG1548" s="35"/>
      <c r="MR1548" s="52"/>
      <c r="MT1548" s="53"/>
      <c r="MW1548" s="61"/>
      <c r="MY1548" s="62"/>
      <c r="NE1548" s="59"/>
      <c r="NG1548" s="60"/>
      <c r="NO1548" s="36"/>
      <c r="NQ1548" s="37"/>
      <c r="OB1548" s="52"/>
      <c r="OD1548" s="53"/>
      <c r="OG1548" s="61"/>
      <c r="OI1548" s="62"/>
      <c r="PQ1548" s="61"/>
      <c r="PS1548" s="62"/>
      <c r="RG1548" s="59"/>
      <c r="RI1548" s="60"/>
      <c r="RQ1548" s="34"/>
      <c r="RS1548" s="35"/>
      <c r="SD1548" s="52"/>
      <c r="SF1548" s="53"/>
      <c r="SI1548" s="61"/>
      <c r="SK1548" s="62"/>
      <c r="SQ1548" s="59"/>
      <c r="SS1548" s="60"/>
      <c r="TA1548" s="36"/>
      <c r="TC1548" s="37"/>
      <c r="TN1548" s="52"/>
      <c r="TP1548" s="53"/>
      <c r="TS1548" s="61"/>
      <c r="TU1548" s="62"/>
      <c r="VC1548" s="61"/>
      <c r="VE1548" s="62"/>
      <c r="VF1548" s="1"/>
      <c r="VT1548" s="1"/>
    </row>
    <row r="1549" spans="169:592" x14ac:dyDescent="0.3">
      <c r="FM1549" s="63"/>
      <c r="FO1549" s="64"/>
      <c r="FP1549" s="64"/>
      <c r="FQ1549" s="64"/>
      <c r="FR1549" s="64"/>
      <c r="FS1549" s="64"/>
      <c r="FT1549" s="64"/>
      <c r="FU1549" s="64"/>
      <c r="FV1549" s="64"/>
      <c r="FW1549" s="64"/>
      <c r="FX1549" s="64"/>
      <c r="FY1549" s="64"/>
      <c r="FZ1549" s="64"/>
      <c r="GA1549" s="64"/>
      <c r="GB1549" s="64"/>
      <c r="GC1549" s="64"/>
      <c r="GD1549" s="64"/>
      <c r="GE1549" s="64"/>
      <c r="GF1549" s="64"/>
      <c r="GG1549" s="64"/>
      <c r="GH1549" s="64"/>
      <c r="GI1549" s="64"/>
      <c r="GJ1549" s="64"/>
      <c r="GK1549" s="64"/>
      <c r="GL1549" s="64"/>
      <c r="GM1549" s="64"/>
      <c r="GN1549" s="64"/>
      <c r="GO1549" s="64"/>
      <c r="GP1549" s="64"/>
      <c r="GQ1549" s="64"/>
      <c r="GR1549" s="64"/>
      <c r="GS1549" s="64"/>
      <c r="GT1549" s="64"/>
      <c r="GU1549" s="64"/>
      <c r="GV1549" s="64"/>
      <c r="GW1549" s="64"/>
      <c r="GX1549" s="64"/>
      <c r="GY1549" s="64"/>
      <c r="GZ1549" s="64"/>
      <c r="HA1549" s="64"/>
      <c r="HB1549" s="64"/>
      <c r="HC1549" s="64"/>
      <c r="HD1549" s="64"/>
      <c r="HE1549" s="64"/>
      <c r="HF1549" s="64"/>
      <c r="HG1549" s="64"/>
      <c r="HH1549" s="64"/>
      <c r="HI1549" s="64"/>
      <c r="HJ1549" s="64"/>
      <c r="HK1549" s="64"/>
      <c r="HL1549" s="64"/>
      <c r="HM1549" s="64"/>
      <c r="HN1549" s="64"/>
      <c r="HO1549" s="64"/>
      <c r="HP1549" s="64"/>
      <c r="HQ1549" s="64"/>
      <c r="HR1549" s="64"/>
      <c r="HS1549" s="64"/>
      <c r="HT1549" s="64"/>
      <c r="HU1549" s="64"/>
      <c r="HV1549" s="64"/>
      <c r="HW1549" s="64"/>
      <c r="HX1549" s="64"/>
      <c r="HY1549" s="64"/>
      <c r="HZ1549" s="64"/>
      <c r="IA1549" s="64"/>
      <c r="IB1549" s="64"/>
      <c r="IC1549" s="64"/>
      <c r="ID1549" s="64"/>
      <c r="IE1549" s="64"/>
      <c r="IF1549" s="64"/>
      <c r="IG1549" s="64"/>
      <c r="IH1549" s="64"/>
      <c r="II1549" s="64"/>
      <c r="IJ1549" s="64"/>
      <c r="IK1549" s="64"/>
      <c r="IL1549" s="64"/>
      <c r="IM1549" s="64"/>
      <c r="IN1549" s="64"/>
      <c r="IO1549" s="64"/>
      <c r="IP1549" s="64"/>
      <c r="IQ1549" s="64"/>
      <c r="IR1549" s="64"/>
      <c r="IS1549" s="64"/>
      <c r="IT1549" s="64"/>
      <c r="IU1549" s="64"/>
      <c r="IV1549" s="64"/>
      <c r="IW1549" s="64"/>
      <c r="IX1549" s="64"/>
      <c r="IY1549" s="64"/>
      <c r="IZ1549" s="64"/>
      <c r="JA1549" s="64"/>
      <c r="JB1549" s="64"/>
      <c r="JC1549" s="64"/>
      <c r="JD1549" s="64"/>
      <c r="JE1549" s="64"/>
      <c r="JF1549" s="64"/>
      <c r="JG1549" s="64"/>
      <c r="JH1549" s="64"/>
      <c r="JI1549" s="64"/>
      <c r="JJ1549" s="64"/>
      <c r="JK1549" s="64"/>
      <c r="JL1549" s="64"/>
      <c r="JM1549" s="64"/>
      <c r="JN1549" s="64"/>
      <c r="JO1549" s="64"/>
      <c r="JP1549" s="64"/>
      <c r="JQ1549" s="64"/>
      <c r="JR1549" s="64"/>
      <c r="JS1549" s="64"/>
      <c r="JT1549" s="64"/>
      <c r="JU1549" s="64"/>
      <c r="JV1549" s="64"/>
      <c r="JW1549" s="64"/>
      <c r="JX1549" s="64"/>
      <c r="JY1549" s="64"/>
      <c r="JZ1549" s="64"/>
      <c r="KA1549" s="64"/>
      <c r="KB1549" s="64"/>
      <c r="KC1549" s="64"/>
      <c r="KD1549" s="64"/>
      <c r="KE1549" s="64"/>
      <c r="KF1549" s="64"/>
      <c r="KG1549" s="64"/>
      <c r="KH1549" s="64"/>
      <c r="KI1549" s="64"/>
      <c r="KJ1549" s="64"/>
      <c r="KK1549" s="64"/>
      <c r="KL1549" s="64"/>
      <c r="KM1549" s="64"/>
      <c r="KN1549" s="64"/>
      <c r="KO1549" s="64"/>
      <c r="KP1549" s="64"/>
      <c r="KR1549" s="63"/>
      <c r="KV1549" s="1"/>
      <c r="KW1549" s="34"/>
      <c r="KY1549" s="35"/>
      <c r="LA1549" s="36"/>
      <c r="LC1549" s="37"/>
      <c r="LQ1549" s="1"/>
      <c r="LU1549" s="59"/>
      <c r="LW1549" s="60"/>
      <c r="ME1549" s="34"/>
      <c r="MG1549" s="35"/>
      <c r="MR1549" s="52"/>
      <c r="MT1549" s="53"/>
      <c r="MW1549" s="61"/>
      <c r="MY1549" s="62"/>
      <c r="NE1549" s="59"/>
      <c r="NG1549" s="60"/>
      <c r="NO1549" s="36"/>
      <c r="NQ1549" s="37"/>
      <c r="OB1549" s="52"/>
      <c r="OD1549" s="53"/>
      <c r="OG1549" s="61"/>
      <c r="OI1549" s="62"/>
      <c r="PQ1549" s="61"/>
      <c r="PS1549" s="62"/>
      <c r="PW1549" s="1"/>
      <c r="RG1549" s="59"/>
      <c r="RI1549" s="60"/>
      <c r="RQ1549" s="34"/>
      <c r="RS1549" s="35"/>
      <c r="SD1549" s="52"/>
      <c r="SF1549" s="53"/>
      <c r="SI1549" s="61"/>
      <c r="SK1549" s="62"/>
      <c r="SQ1549" s="59"/>
      <c r="SS1549" s="60"/>
      <c r="TA1549" s="36"/>
      <c r="TC1549" s="37"/>
      <c r="TN1549" s="52"/>
      <c r="TP1549" s="53"/>
      <c r="TS1549" s="61"/>
      <c r="TU1549" s="62"/>
      <c r="VC1549" s="61"/>
      <c r="VE1549" s="62"/>
      <c r="VF1549" s="1"/>
      <c r="VT1549" s="1"/>
    </row>
    <row r="1550" spans="169:592" x14ac:dyDescent="0.3">
      <c r="FM1550" s="63"/>
      <c r="FO1550" s="64"/>
      <c r="KP1550" s="64"/>
      <c r="KR1550" s="63"/>
      <c r="KV1550" s="1"/>
      <c r="KW1550" s="34"/>
      <c r="KY1550" s="35"/>
      <c r="LA1550" s="36"/>
      <c r="LC1550" s="37"/>
      <c r="LQ1550" s="1"/>
      <c r="LU1550" s="59"/>
      <c r="LW1550" s="60"/>
      <c r="ME1550" s="34"/>
      <c r="MG1550" s="35"/>
      <c r="MR1550" s="52"/>
      <c r="MT1550" s="53"/>
      <c r="MW1550" s="61"/>
      <c r="MY1550" s="62"/>
      <c r="NE1550" s="59"/>
      <c r="NG1550" s="60"/>
      <c r="NO1550" s="36"/>
      <c r="NQ1550" s="37"/>
      <c r="OB1550" s="52"/>
      <c r="OD1550" s="53"/>
      <c r="OG1550" s="61"/>
      <c r="OI1550" s="62"/>
      <c r="PQ1550" s="61"/>
      <c r="PS1550" s="62"/>
      <c r="RG1550" s="59"/>
      <c r="RI1550" s="60"/>
      <c r="RQ1550" s="34"/>
      <c r="RS1550" s="35"/>
      <c r="SD1550" s="52"/>
      <c r="SF1550" s="53"/>
      <c r="SI1550" s="61"/>
      <c r="SK1550" s="62"/>
      <c r="SQ1550" s="59"/>
      <c r="SS1550" s="60"/>
      <c r="TA1550" s="36"/>
      <c r="TC1550" s="37"/>
      <c r="TN1550" s="52"/>
      <c r="TP1550" s="53"/>
      <c r="TS1550" s="61"/>
      <c r="TU1550" s="62"/>
      <c r="VC1550" s="61"/>
      <c r="VE1550" s="62"/>
      <c r="VF1550" s="1"/>
      <c r="VT1550" s="1"/>
    </row>
    <row r="1551" spans="169:592" x14ac:dyDescent="0.3">
      <c r="FM1551" s="63"/>
      <c r="FO1551" s="64"/>
      <c r="KP1551" s="64"/>
      <c r="KR1551" s="63"/>
      <c r="KV1551" s="1"/>
      <c r="KW1551" s="34"/>
      <c r="KY1551" s="35"/>
      <c r="LA1551" s="36"/>
      <c r="LC1551" s="37"/>
      <c r="LQ1551" s="1"/>
      <c r="LU1551" s="59"/>
      <c r="LW1551" s="60"/>
      <c r="ME1551" s="34"/>
      <c r="MG1551" s="35"/>
      <c r="MR1551" s="52"/>
      <c r="MT1551" s="53"/>
      <c r="MW1551" s="61"/>
      <c r="MY1551" s="62"/>
      <c r="NE1551" s="59"/>
      <c r="NG1551" s="60"/>
      <c r="NO1551" s="36"/>
      <c r="NQ1551" s="37"/>
      <c r="OB1551" s="52"/>
      <c r="OD1551" s="53"/>
      <c r="OG1551" s="61"/>
      <c r="OI1551" s="62"/>
      <c r="PQ1551" s="61"/>
      <c r="PS1551" s="62"/>
      <c r="PW1551" s="1"/>
      <c r="RG1551" s="59"/>
      <c r="RI1551" s="60"/>
      <c r="RQ1551" s="34"/>
      <c r="RS1551" s="35"/>
      <c r="SD1551" s="52"/>
      <c r="SF1551" s="53"/>
      <c r="SI1551" s="61"/>
      <c r="SK1551" s="62"/>
      <c r="SQ1551" s="59"/>
      <c r="SS1551" s="60"/>
      <c r="TA1551" s="36"/>
      <c r="TC1551" s="37"/>
      <c r="TN1551" s="52"/>
      <c r="TP1551" s="53"/>
      <c r="TS1551" s="61"/>
      <c r="TU1551" s="62"/>
      <c r="VC1551" s="61"/>
      <c r="VE1551" s="62"/>
      <c r="VF1551" s="1"/>
      <c r="VT1551" s="1"/>
    </row>
    <row r="1552" spans="169:592" x14ac:dyDescent="0.3">
      <c r="FM1552" s="63"/>
      <c r="FO1552" s="64"/>
      <c r="FQ1552" s="53"/>
      <c r="FR1552" s="53"/>
      <c r="FS1552" s="53"/>
      <c r="FT1552" s="53"/>
      <c r="FU1552" s="53"/>
      <c r="FV1552" s="53"/>
      <c r="FW1552" s="53"/>
      <c r="FX1552" s="53"/>
      <c r="FY1552" s="53"/>
      <c r="FZ1552" s="53"/>
      <c r="GA1552" s="53"/>
      <c r="GB1552" s="53"/>
      <c r="GC1552" s="53"/>
      <c r="GD1552" s="53"/>
      <c r="GE1552" s="53"/>
      <c r="GF1552" s="53"/>
      <c r="GG1552" s="53"/>
      <c r="GH1552" s="53"/>
      <c r="GI1552" s="53"/>
      <c r="GJ1552" s="53"/>
      <c r="GK1552" s="53"/>
      <c r="GL1552" s="53"/>
      <c r="GM1552" s="53"/>
      <c r="GN1552" s="53"/>
      <c r="GO1552" s="53"/>
      <c r="GP1552" s="53"/>
      <c r="GQ1552" s="53"/>
      <c r="GR1552" s="53"/>
      <c r="GS1552" s="53"/>
      <c r="GT1552" s="53"/>
      <c r="GU1552" s="53"/>
      <c r="GV1552" s="53"/>
      <c r="GW1552" s="53"/>
      <c r="GX1552" s="53"/>
      <c r="GY1552" s="53"/>
      <c r="GZ1552" s="53"/>
      <c r="HA1552" s="53"/>
      <c r="HB1552" s="53"/>
      <c r="HC1552" s="53"/>
      <c r="HD1552" s="53"/>
      <c r="HE1552" s="53"/>
      <c r="HF1552" s="53"/>
      <c r="HG1552" s="53"/>
      <c r="HH1552" s="53"/>
      <c r="HI1552" s="53"/>
      <c r="HJ1552" s="53"/>
      <c r="HK1552" s="53"/>
      <c r="HL1552" s="53"/>
      <c r="HM1552" s="53"/>
      <c r="HN1552" s="53"/>
      <c r="HO1552" s="53"/>
      <c r="HP1552" s="53"/>
      <c r="HQ1552" s="53"/>
      <c r="HR1552" s="53"/>
      <c r="HS1552" s="53"/>
      <c r="HT1552" s="53"/>
      <c r="HU1552" s="53"/>
      <c r="HV1552" s="53"/>
      <c r="HW1552" s="53"/>
      <c r="HX1552" s="53"/>
      <c r="HY1552" s="53"/>
      <c r="HZ1552" s="53"/>
      <c r="IA1552" s="53"/>
      <c r="IB1552" s="53"/>
      <c r="IC1552" s="53"/>
      <c r="ID1552" s="53"/>
      <c r="IE1552" s="53"/>
      <c r="IF1552" s="53"/>
      <c r="IG1552" s="53"/>
      <c r="IH1552" s="53"/>
      <c r="II1552" s="53"/>
      <c r="IJ1552" s="53"/>
      <c r="IK1552" s="53"/>
      <c r="IL1552" s="53"/>
      <c r="IM1552" s="53"/>
      <c r="IN1552" s="53"/>
      <c r="IO1552" s="53"/>
      <c r="IP1552" s="53"/>
      <c r="IQ1552" s="53"/>
      <c r="IR1552" s="53"/>
      <c r="IS1552" s="53"/>
      <c r="IT1552" s="53"/>
      <c r="IU1552" s="53"/>
      <c r="IV1552" s="53"/>
      <c r="IW1552" s="53"/>
      <c r="IX1552" s="53"/>
      <c r="IY1552" s="53"/>
      <c r="IZ1552" s="53"/>
      <c r="JA1552" s="53"/>
      <c r="JB1552" s="53"/>
      <c r="JC1552" s="53"/>
      <c r="JD1552" s="53"/>
      <c r="JE1552" s="53"/>
      <c r="JF1552" s="53"/>
      <c r="JG1552" s="53"/>
      <c r="JH1552" s="53"/>
      <c r="JI1552" s="53"/>
      <c r="JJ1552" s="53"/>
      <c r="JK1552" s="53"/>
      <c r="JL1552" s="53"/>
      <c r="JM1552" s="53"/>
      <c r="JN1552" s="53"/>
      <c r="JO1552" s="53"/>
      <c r="JP1552" s="53"/>
      <c r="JQ1552" s="53"/>
      <c r="JR1552" s="53"/>
      <c r="JS1552" s="53"/>
      <c r="JT1552" s="53"/>
      <c r="JU1552" s="53"/>
      <c r="JV1552" s="53"/>
      <c r="JW1552" s="53"/>
      <c r="JX1552" s="53"/>
      <c r="JY1552" s="53"/>
      <c r="JZ1552" s="53"/>
      <c r="KA1552" s="53"/>
      <c r="KB1552" s="53"/>
      <c r="KC1552" s="53"/>
      <c r="KD1552" s="53"/>
      <c r="KE1552" s="53"/>
      <c r="KF1552" s="53"/>
      <c r="KG1552" s="53"/>
      <c r="KH1552" s="53"/>
      <c r="KI1552" s="53"/>
      <c r="KJ1552" s="53"/>
      <c r="KK1552" s="53"/>
      <c r="KL1552" s="53"/>
      <c r="KM1552" s="53"/>
      <c r="KN1552" s="53"/>
      <c r="KP1552" s="64"/>
      <c r="KR1552" s="63"/>
      <c r="KV1552" s="1"/>
      <c r="KW1552" s="34"/>
      <c r="KY1552" s="35"/>
      <c r="LA1552" s="36"/>
      <c r="LC1552" s="37"/>
      <c r="LQ1552" s="1"/>
      <c r="LU1552" s="59"/>
      <c r="LW1552" s="60"/>
      <c r="ME1552" s="34"/>
      <c r="MG1552" s="35"/>
      <c r="MR1552" s="52"/>
      <c r="MT1552" s="53"/>
      <c r="MW1552" s="61"/>
      <c r="MY1552" s="62"/>
      <c r="NE1552" s="59"/>
      <c r="NG1552" s="60"/>
      <c r="NO1552" s="36"/>
      <c r="NQ1552" s="37"/>
      <c r="OB1552" s="52"/>
      <c r="OD1552" s="53"/>
      <c r="OG1552" s="61"/>
      <c r="OI1552" s="62"/>
      <c r="PQ1552" s="61"/>
      <c r="PS1552" s="62"/>
      <c r="RG1552" s="59"/>
      <c r="RI1552" s="60"/>
      <c r="RQ1552" s="34"/>
      <c r="RS1552" s="35"/>
      <c r="SD1552" s="52"/>
      <c r="SF1552" s="53"/>
      <c r="SI1552" s="61"/>
      <c r="SK1552" s="62"/>
      <c r="SQ1552" s="59"/>
      <c r="SS1552" s="60"/>
      <c r="TA1552" s="36"/>
      <c r="TC1552" s="37"/>
      <c r="TN1552" s="52"/>
      <c r="TP1552" s="53"/>
      <c r="TS1552" s="61"/>
      <c r="TU1552" s="62"/>
      <c r="VC1552" s="61"/>
      <c r="VE1552" s="62"/>
      <c r="VF1552" s="1"/>
      <c r="VT1552" s="1"/>
    </row>
    <row r="1553" spans="169:592" x14ac:dyDescent="0.3">
      <c r="FM1553" s="63"/>
      <c r="FO1553" s="64"/>
      <c r="FQ1553" s="53"/>
      <c r="FR1553" s="53"/>
      <c r="FS1553" s="53"/>
      <c r="FT1553" s="53"/>
      <c r="FU1553" s="53"/>
      <c r="FV1553" s="53"/>
      <c r="FW1553" s="53"/>
      <c r="FX1553" s="53"/>
      <c r="FY1553" s="53"/>
      <c r="FZ1553" s="53"/>
      <c r="GA1553" s="53"/>
      <c r="GB1553" s="53"/>
      <c r="GC1553" s="53"/>
      <c r="GD1553" s="53"/>
      <c r="GE1553" s="53"/>
      <c r="GF1553" s="53"/>
      <c r="GG1553" s="53"/>
      <c r="GH1553" s="53"/>
      <c r="GI1553" s="53"/>
      <c r="GJ1553" s="53"/>
      <c r="GK1553" s="53"/>
      <c r="GL1553" s="53"/>
      <c r="GM1553" s="53"/>
      <c r="GN1553" s="53"/>
      <c r="GO1553" s="53"/>
      <c r="GP1553" s="53"/>
      <c r="GQ1553" s="53"/>
      <c r="GR1553" s="53"/>
      <c r="GS1553" s="53"/>
      <c r="GT1553" s="53"/>
      <c r="GU1553" s="53"/>
      <c r="GV1553" s="53"/>
      <c r="GW1553" s="53"/>
      <c r="GX1553" s="53"/>
      <c r="GY1553" s="53"/>
      <c r="GZ1553" s="53"/>
      <c r="HA1553" s="53"/>
      <c r="HB1553" s="53"/>
      <c r="HC1553" s="53"/>
      <c r="HD1553" s="53"/>
      <c r="HE1553" s="53"/>
      <c r="HF1553" s="53"/>
      <c r="HG1553" s="53"/>
      <c r="HH1553" s="53"/>
      <c r="HI1553" s="53"/>
      <c r="HJ1553" s="53"/>
      <c r="HK1553" s="53"/>
      <c r="HL1553" s="53"/>
      <c r="HM1553" s="53"/>
      <c r="HN1553" s="53"/>
      <c r="HO1553" s="53"/>
      <c r="HP1553" s="53"/>
      <c r="HQ1553" s="53"/>
      <c r="HR1553" s="53"/>
      <c r="HS1553" s="53"/>
      <c r="HT1553" s="53"/>
      <c r="HU1553" s="53"/>
      <c r="HV1553" s="53"/>
      <c r="HW1553" s="53"/>
      <c r="HX1553" s="53"/>
      <c r="HY1553" s="53"/>
      <c r="HZ1553" s="53"/>
      <c r="IA1553" s="53"/>
      <c r="IB1553" s="53"/>
      <c r="IC1553" s="53"/>
      <c r="ID1553" s="53"/>
      <c r="IE1553" s="53"/>
      <c r="IF1553" s="53"/>
      <c r="IG1553" s="53"/>
      <c r="IH1553" s="53"/>
      <c r="II1553" s="53"/>
      <c r="IJ1553" s="53"/>
      <c r="IK1553" s="53"/>
      <c r="IL1553" s="53"/>
      <c r="IM1553" s="53"/>
      <c r="IN1553" s="53"/>
      <c r="IO1553" s="53"/>
      <c r="IP1553" s="53"/>
      <c r="IQ1553" s="53"/>
      <c r="IR1553" s="53"/>
      <c r="IS1553" s="53"/>
      <c r="IT1553" s="53"/>
      <c r="IU1553" s="53"/>
      <c r="IV1553" s="53"/>
      <c r="IW1553" s="53"/>
      <c r="IX1553" s="53"/>
      <c r="IY1553" s="53"/>
      <c r="IZ1553" s="53"/>
      <c r="JA1553" s="53"/>
      <c r="JB1553" s="53"/>
      <c r="JC1553" s="53"/>
      <c r="JD1553" s="53"/>
      <c r="JE1553" s="53"/>
      <c r="JF1553" s="53"/>
      <c r="JG1553" s="53"/>
      <c r="JH1553" s="53"/>
      <c r="JI1553" s="53"/>
      <c r="JJ1553" s="53"/>
      <c r="JK1553" s="53"/>
      <c r="JL1553" s="53"/>
      <c r="JM1553" s="53"/>
      <c r="JN1553" s="53"/>
      <c r="JO1553" s="53"/>
      <c r="JP1553" s="53"/>
      <c r="JQ1553" s="53"/>
      <c r="JR1553" s="53"/>
      <c r="JS1553" s="53"/>
      <c r="JT1553" s="53"/>
      <c r="JU1553" s="53"/>
      <c r="JV1553" s="53"/>
      <c r="JW1553" s="53"/>
      <c r="JX1553" s="53"/>
      <c r="JY1553" s="53"/>
      <c r="JZ1553" s="53"/>
      <c r="KA1553" s="53"/>
      <c r="KB1553" s="53"/>
      <c r="KC1553" s="53"/>
      <c r="KD1553" s="53"/>
      <c r="KE1553" s="53"/>
      <c r="KF1553" s="53"/>
      <c r="KG1553" s="53"/>
      <c r="KH1553" s="53"/>
      <c r="KI1553" s="53"/>
      <c r="KJ1553" s="53"/>
      <c r="KK1553" s="53"/>
      <c r="KL1553" s="53"/>
      <c r="KM1553" s="53"/>
      <c r="KN1553" s="53"/>
      <c r="KP1553" s="64"/>
      <c r="KR1553" s="63"/>
      <c r="KV1553" s="1"/>
      <c r="KW1553" s="34"/>
      <c r="KY1553" s="35"/>
      <c r="LA1553" s="36"/>
      <c r="LC1553" s="37"/>
      <c r="LQ1553" s="1"/>
      <c r="LU1553" s="59"/>
      <c r="LW1553" s="60"/>
      <c r="ME1553" s="34"/>
      <c r="MG1553" s="35"/>
      <c r="MR1553" s="52"/>
      <c r="MT1553" s="53"/>
      <c r="MU1553" s="53"/>
      <c r="MV1553" s="53"/>
      <c r="MW1553" s="53"/>
      <c r="MX1553" s="53"/>
      <c r="MY1553" s="53"/>
      <c r="MZ1553" s="53"/>
      <c r="NA1553" s="53"/>
      <c r="NB1553" s="53"/>
      <c r="NC1553" s="53"/>
      <c r="ND1553" s="53"/>
      <c r="NE1553" s="59"/>
      <c r="NF1553" s="53"/>
      <c r="NG1553" s="60"/>
      <c r="NH1553" s="53"/>
      <c r="NI1553" s="53"/>
      <c r="NJ1553" s="53"/>
      <c r="NK1553" s="53"/>
      <c r="NL1553" s="53"/>
      <c r="NM1553" s="53"/>
      <c r="NN1553" s="53"/>
      <c r="NO1553" s="36"/>
      <c r="NP1553" s="53"/>
      <c r="NQ1553" s="37"/>
      <c r="NR1553" s="53"/>
      <c r="NS1553" s="53"/>
      <c r="NT1553" s="53"/>
      <c r="NU1553" s="53"/>
      <c r="NV1553" s="53"/>
      <c r="NW1553" s="53"/>
      <c r="NX1553" s="53"/>
      <c r="NY1553" s="53"/>
      <c r="NZ1553" s="53"/>
      <c r="OA1553" s="53"/>
      <c r="OB1553" s="52"/>
      <c r="OC1553" s="53"/>
      <c r="OD1553" s="53"/>
      <c r="OE1553" s="53"/>
      <c r="OF1553" s="53"/>
      <c r="OG1553" s="53"/>
      <c r="OH1553" s="53"/>
      <c r="OI1553" s="53"/>
      <c r="OJ1553" s="53"/>
      <c r="OK1553" s="53"/>
      <c r="OL1553" s="53"/>
      <c r="OM1553" s="53"/>
      <c r="ON1553" s="53"/>
      <c r="OO1553" s="53"/>
      <c r="OP1553" s="53"/>
      <c r="OQ1553" s="53"/>
      <c r="OR1553" s="53"/>
      <c r="OS1553" s="53"/>
      <c r="OT1553" s="53"/>
      <c r="OU1553" s="53"/>
      <c r="OV1553" s="53"/>
      <c r="OW1553" s="53"/>
      <c r="OX1553" s="53"/>
      <c r="OY1553" s="53"/>
      <c r="OZ1553" s="53"/>
      <c r="PA1553" s="53"/>
      <c r="PQ1553" s="61"/>
      <c r="PS1553" s="62"/>
      <c r="PW1553" s="1"/>
      <c r="RG1553" s="59"/>
      <c r="RI1553" s="60"/>
      <c r="RQ1553" s="34"/>
      <c r="RS1553" s="35"/>
      <c r="SD1553" s="52"/>
      <c r="SF1553" s="53"/>
      <c r="SG1553" s="53"/>
      <c r="SH1553" s="53"/>
      <c r="SI1553" s="53"/>
      <c r="SJ1553" s="53"/>
      <c r="SK1553" s="53"/>
      <c r="SL1553" s="53"/>
      <c r="SM1553" s="53"/>
      <c r="SN1553" s="53"/>
      <c r="SO1553" s="53"/>
      <c r="SP1553" s="53"/>
      <c r="SQ1553" s="59"/>
      <c r="SR1553" s="53"/>
      <c r="SS1553" s="60"/>
      <c r="ST1553" s="53"/>
      <c r="SU1553" s="53"/>
      <c r="SV1553" s="53"/>
      <c r="SW1553" s="53"/>
      <c r="SX1553" s="53"/>
      <c r="SY1553" s="53"/>
      <c r="SZ1553" s="53"/>
      <c r="TA1553" s="36"/>
      <c r="TB1553" s="53"/>
      <c r="TC1553" s="37"/>
      <c r="TD1553" s="53"/>
      <c r="TE1553" s="53"/>
      <c r="TF1553" s="53"/>
      <c r="TG1553" s="53"/>
      <c r="TH1553" s="53"/>
      <c r="TI1553" s="53"/>
      <c r="TJ1553" s="53"/>
      <c r="TK1553" s="53"/>
      <c r="TL1553" s="53"/>
      <c r="TM1553" s="53"/>
      <c r="TN1553" s="52"/>
      <c r="TO1553" s="53"/>
      <c r="TP1553" s="53"/>
      <c r="TQ1553" s="53"/>
      <c r="TR1553" s="53"/>
      <c r="TS1553" s="53"/>
      <c r="TT1553" s="53"/>
      <c r="TU1553" s="53"/>
      <c r="TV1553" s="53"/>
      <c r="TW1553" s="53"/>
      <c r="TX1553" s="53"/>
      <c r="TY1553" s="53"/>
      <c r="TZ1553" s="53"/>
      <c r="UA1553" s="53"/>
      <c r="UB1553" s="53"/>
      <c r="UC1553" s="53"/>
      <c r="UD1553" s="53"/>
      <c r="UE1553" s="53"/>
      <c r="UF1553" s="53"/>
      <c r="UG1553" s="53"/>
      <c r="UH1553" s="53"/>
      <c r="UI1553" s="53"/>
      <c r="UJ1553" s="53"/>
      <c r="UK1553" s="53"/>
      <c r="UL1553" s="53"/>
      <c r="UM1553" s="53"/>
      <c r="VC1553" s="61"/>
      <c r="VE1553" s="62"/>
      <c r="VF1553" s="1"/>
      <c r="VT1553" s="1"/>
    </row>
    <row r="1554" spans="169:592" x14ac:dyDescent="0.3">
      <c r="FM1554" s="63"/>
      <c r="FO1554" s="64"/>
      <c r="FQ1554" s="53"/>
      <c r="KN1554" s="53"/>
      <c r="KP1554" s="64"/>
      <c r="KR1554" s="63"/>
      <c r="KV1554" s="1"/>
      <c r="KW1554" s="34"/>
      <c r="KY1554" s="35"/>
      <c r="LA1554" s="36"/>
      <c r="LC1554" s="37"/>
      <c r="LQ1554" s="1"/>
      <c r="LU1554" s="59"/>
      <c r="LW1554" s="60"/>
      <c r="ME1554" s="34"/>
      <c r="MG1554" s="35"/>
      <c r="MR1554" s="52"/>
      <c r="MT1554" s="53"/>
      <c r="MU1554" s="53"/>
      <c r="MV1554" s="53"/>
      <c r="MW1554" s="53"/>
      <c r="MX1554" s="53"/>
      <c r="MY1554" s="53"/>
      <c r="MZ1554" s="53"/>
      <c r="NA1554" s="53"/>
      <c r="NB1554" s="53"/>
      <c r="NC1554" s="53"/>
      <c r="ND1554" s="53"/>
      <c r="NE1554" s="59"/>
      <c r="NF1554" s="53"/>
      <c r="NG1554" s="60"/>
      <c r="NH1554" s="53"/>
      <c r="NI1554" s="53"/>
      <c r="NJ1554" s="53"/>
      <c r="NK1554" s="53"/>
      <c r="NL1554" s="53"/>
      <c r="NM1554" s="53"/>
      <c r="NN1554" s="53"/>
      <c r="NO1554" s="36"/>
      <c r="NP1554" s="53"/>
      <c r="NQ1554" s="37"/>
      <c r="NR1554" s="53"/>
      <c r="NS1554" s="53"/>
      <c r="NT1554" s="53"/>
      <c r="NU1554" s="53"/>
      <c r="NV1554" s="53"/>
      <c r="NW1554" s="53"/>
      <c r="NX1554" s="53"/>
      <c r="NY1554" s="53"/>
      <c r="NZ1554" s="53"/>
      <c r="OA1554" s="53"/>
      <c r="OB1554" s="52"/>
      <c r="OC1554" s="53"/>
      <c r="OD1554" s="53"/>
      <c r="OE1554" s="53"/>
      <c r="OF1554" s="53"/>
      <c r="OG1554" s="53"/>
      <c r="OH1554" s="53"/>
      <c r="OI1554" s="53"/>
      <c r="OJ1554" s="53"/>
      <c r="OK1554" s="53"/>
      <c r="OL1554" s="53"/>
      <c r="OM1554" s="53"/>
      <c r="ON1554" s="53"/>
      <c r="OO1554" s="53"/>
      <c r="OP1554" s="53"/>
      <c r="OQ1554" s="53"/>
      <c r="OR1554" s="53"/>
      <c r="OS1554" s="53"/>
      <c r="OT1554" s="53"/>
      <c r="OU1554" s="53"/>
      <c r="OV1554" s="53"/>
      <c r="OW1554" s="53"/>
      <c r="OX1554" s="53"/>
      <c r="OY1554" s="53"/>
      <c r="OZ1554" s="53"/>
      <c r="PA1554" s="53"/>
      <c r="PQ1554" s="61"/>
      <c r="PS1554" s="62"/>
      <c r="RG1554" s="59"/>
      <c r="RI1554" s="60"/>
      <c r="RQ1554" s="34"/>
      <c r="RS1554" s="35"/>
      <c r="SD1554" s="52"/>
      <c r="SF1554" s="53"/>
      <c r="SG1554" s="53"/>
      <c r="SH1554" s="53"/>
      <c r="SI1554" s="53"/>
      <c r="SJ1554" s="53"/>
      <c r="SK1554" s="53"/>
      <c r="SL1554" s="53"/>
      <c r="SM1554" s="53"/>
      <c r="SN1554" s="53"/>
      <c r="SO1554" s="53"/>
      <c r="SP1554" s="53"/>
      <c r="SQ1554" s="59"/>
      <c r="SR1554" s="53"/>
      <c r="SS1554" s="60"/>
      <c r="ST1554" s="53"/>
      <c r="SU1554" s="53"/>
      <c r="SV1554" s="53"/>
      <c r="SW1554" s="53"/>
      <c r="SX1554" s="53"/>
      <c r="SY1554" s="53"/>
      <c r="SZ1554" s="53"/>
      <c r="TA1554" s="36"/>
      <c r="TB1554" s="53"/>
      <c r="TC1554" s="37"/>
      <c r="TD1554" s="53"/>
      <c r="TE1554" s="53"/>
      <c r="TF1554" s="53"/>
      <c r="TG1554" s="53"/>
      <c r="TH1554" s="53"/>
      <c r="TI1554" s="53"/>
      <c r="TJ1554" s="53"/>
      <c r="TK1554" s="53"/>
      <c r="TL1554" s="53"/>
      <c r="TM1554" s="53"/>
      <c r="TN1554" s="52"/>
      <c r="TO1554" s="53"/>
      <c r="TP1554" s="53"/>
      <c r="TQ1554" s="53"/>
      <c r="TR1554" s="53"/>
      <c r="TS1554" s="53"/>
      <c r="TT1554" s="53"/>
      <c r="TU1554" s="53"/>
      <c r="TV1554" s="53"/>
      <c r="TW1554" s="53"/>
      <c r="TX1554" s="53"/>
      <c r="TY1554" s="53"/>
      <c r="TZ1554" s="53"/>
      <c r="UA1554" s="53"/>
      <c r="UB1554" s="53"/>
      <c r="UC1554" s="53"/>
      <c r="UD1554" s="53"/>
      <c r="UE1554" s="53"/>
      <c r="UF1554" s="53"/>
      <c r="UG1554" s="53"/>
      <c r="UH1554" s="53"/>
      <c r="UI1554" s="53"/>
      <c r="UJ1554" s="53"/>
      <c r="UK1554" s="53"/>
      <c r="UL1554" s="53"/>
      <c r="UM1554" s="53"/>
      <c r="VC1554" s="61"/>
      <c r="VE1554" s="62"/>
      <c r="VF1554" s="1"/>
      <c r="VT1554" s="1"/>
    </row>
    <row r="1555" spans="169:592" x14ac:dyDescent="0.3">
      <c r="FM1555" s="63"/>
      <c r="FO1555" s="64"/>
      <c r="FQ1555" s="53"/>
      <c r="KN1555" s="53"/>
      <c r="KP1555" s="64"/>
      <c r="KR1555" s="63"/>
      <c r="KV1555" s="1"/>
      <c r="KW1555" s="34"/>
      <c r="KY1555" s="35"/>
      <c r="LA1555" s="36"/>
      <c r="LC1555" s="37"/>
      <c r="LQ1555" s="1"/>
      <c r="LU1555" s="59"/>
      <c r="LW1555" s="60"/>
      <c r="ME1555" s="34"/>
      <c r="MG1555" s="35"/>
      <c r="MR1555" s="52"/>
      <c r="MW1555" s="61"/>
      <c r="MY1555" s="62"/>
      <c r="NE1555" s="59"/>
      <c r="NG1555" s="60"/>
      <c r="NO1555" s="36"/>
      <c r="NQ1555" s="37"/>
      <c r="OB1555" s="52"/>
      <c r="OG1555" s="61"/>
      <c r="OI1555" s="62"/>
      <c r="PA1555" s="53"/>
      <c r="PQ1555" s="61"/>
      <c r="PS1555" s="62"/>
      <c r="PW1555" s="1"/>
      <c r="RG1555" s="59"/>
      <c r="RI1555" s="60"/>
      <c r="RQ1555" s="34"/>
      <c r="RS1555" s="35"/>
      <c r="SD1555" s="52"/>
      <c r="SI1555" s="61"/>
      <c r="SK1555" s="62"/>
      <c r="SQ1555" s="59"/>
      <c r="SS1555" s="60"/>
      <c r="TA1555" s="36"/>
      <c r="TC1555" s="37"/>
      <c r="TN1555" s="52"/>
      <c r="TS1555" s="61"/>
      <c r="TU1555" s="62"/>
      <c r="UM1555" s="53"/>
      <c r="VC1555" s="61"/>
      <c r="VE1555" s="62"/>
      <c r="VF1555" s="1"/>
      <c r="VT1555" s="1"/>
    </row>
    <row r="1556" spans="169:592" x14ac:dyDescent="0.3">
      <c r="FM1556" s="63"/>
      <c r="FO1556" s="64"/>
      <c r="FQ1556" s="53"/>
      <c r="FS1556" s="65"/>
      <c r="FT1556" s="65"/>
      <c r="FU1556" s="65"/>
      <c r="FV1556" s="65"/>
      <c r="FW1556" s="65"/>
      <c r="FX1556" s="65"/>
      <c r="FY1556" s="65"/>
      <c r="FZ1556" s="65"/>
      <c r="GA1556" s="65"/>
      <c r="GB1556" s="65"/>
      <c r="GC1556" s="65"/>
      <c r="GD1556" s="65"/>
      <c r="GE1556" s="65"/>
      <c r="GF1556" s="65"/>
      <c r="GG1556" s="65"/>
      <c r="GH1556" s="65"/>
      <c r="GI1556" s="65"/>
      <c r="GJ1556" s="65"/>
      <c r="GK1556" s="65"/>
      <c r="GL1556" s="65"/>
      <c r="GM1556" s="65"/>
      <c r="GN1556" s="65"/>
      <c r="GO1556" s="65"/>
      <c r="GP1556" s="65"/>
      <c r="GQ1556" s="65"/>
      <c r="GR1556" s="65"/>
      <c r="GS1556" s="65"/>
      <c r="GT1556" s="65"/>
      <c r="GU1556" s="65"/>
      <c r="GV1556" s="65"/>
      <c r="GW1556" s="65"/>
      <c r="GX1556" s="65"/>
      <c r="GY1556" s="65"/>
      <c r="GZ1556" s="65"/>
      <c r="HA1556" s="65"/>
      <c r="HB1556" s="65"/>
      <c r="HC1556" s="65"/>
      <c r="HD1556" s="65"/>
      <c r="HE1556" s="65"/>
      <c r="HF1556" s="65"/>
      <c r="HG1556" s="65"/>
      <c r="HH1556" s="65"/>
      <c r="HI1556" s="65"/>
      <c r="HJ1556" s="65"/>
      <c r="HK1556" s="65"/>
      <c r="HL1556" s="65"/>
      <c r="HM1556" s="65"/>
      <c r="HN1556" s="65"/>
      <c r="HO1556" s="65"/>
      <c r="HP1556" s="65"/>
      <c r="HQ1556" s="65"/>
      <c r="HR1556" s="65"/>
      <c r="HS1556" s="65"/>
      <c r="HT1556" s="65"/>
      <c r="HU1556" s="65"/>
      <c r="HV1556" s="65"/>
      <c r="HW1556" s="65"/>
      <c r="HX1556" s="65"/>
      <c r="HY1556" s="65"/>
      <c r="HZ1556" s="65"/>
      <c r="IA1556" s="65"/>
      <c r="IB1556" s="65"/>
      <c r="IC1556" s="65"/>
      <c r="ID1556" s="65"/>
      <c r="IE1556" s="65"/>
      <c r="IF1556" s="65"/>
      <c r="IG1556" s="65"/>
      <c r="IH1556" s="65"/>
      <c r="II1556" s="65"/>
      <c r="IJ1556" s="65"/>
      <c r="IK1556" s="65"/>
      <c r="IL1556" s="65"/>
      <c r="IM1556" s="65"/>
      <c r="IN1556" s="65"/>
      <c r="IO1556" s="65"/>
      <c r="IP1556" s="65"/>
      <c r="IQ1556" s="65"/>
      <c r="IR1556" s="65"/>
      <c r="IS1556" s="65"/>
      <c r="IT1556" s="65"/>
      <c r="IU1556" s="65"/>
      <c r="IV1556" s="65"/>
      <c r="IW1556" s="65"/>
      <c r="IX1556" s="65"/>
      <c r="IY1556" s="65"/>
      <c r="IZ1556" s="65"/>
      <c r="JA1556" s="65"/>
      <c r="JB1556" s="65"/>
      <c r="JC1556" s="65"/>
      <c r="JD1556" s="65"/>
      <c r="JE1556" s="65"/>
      <c r="JF1556" s="65"/>
      <c r="JG1556" s="65"/>
      <c r="JH1556" s="65"/>
      <c r="JI1556" s="65"/>
      <c r="JJ1556" s="65"/>
      <c r="JK1556" s="65"/>
      <c r="JL1556" s="65"/>
      <c r="JM1556" s="65"/>
      <c r="JN1556" s="65"/>
      <c r="JO1556" s="65"/>
      <c r="JP1556" s="65"/>
      <c r="JQ1556" s="65"/>
      <c r="JR1556" s="65"/>
      <c r="JS1556" s="65"/>
      <c r="JT1556" s="65"/>
      <c r="JU1556" s="65"/>
      <c r="JV1556" s="65"/>
      <c r="JW1556" s="65"/>
      <c r="JX1556" s="65"/>
      <c r="JY1556" s="65"/>
      <c r="JZ1556" s="65"/>
      <c r="KA1556" s="65"/>
      <c r="KB1556" s="65"/>
      <c r="KC1556" s="65"/>
      <c r="KD1556" s="65"/>
      <c r="KE1556" s="65"/>
      <c r="KF1556" s="65"/>
      <c r="KG1556" s="65"/>
      <c r="KH1556" s="65"/>
      <c r="KI1556" s="65"/>
      <c r="KJ1556" s="65"/>
      <c r="KK1556" s="65"/>
      <c r="KL1556" s="65"/>
      <c r="KN1556" s="53"/>
      <c r="KP1556" s="64"/>
      <c r="KR1556" s="63"/>
      <c r="KV1556" s="1"/>
      <c r="KW1556" s="34"/>
      <c r="KY1556" s="35"/>
      <c r="LA1556" s="36"/>
      <c r="LC1556" s="37"/>
      <c r="LQ1556" s="1"/>
      <c r="LU1556" s="59"/>
      <c r="LW1556" s="60"/>
      <c r="ME1556" s="34"/>
      <c r="MG1556" s="35"/>
      <c r="MR1556" s="52"/>
      <c r="MS1556" s="52"/>
      <c r="MT1556" s="52"/>
      <c r="MU1556" s="52"/>
      <c r="MV1556" s="52"/>
      <c r="MW1556" s="52"/>
      <c r="MX1556" s="52"/>
      <c r="MY1556" s="52"/>
      <c r="MZ1556" s="52"/>
      <c r="NA1556" s="52"/>
      <c r="NB1556" s="52"/>
      <c r="NC1556" s="52"/>
      <c r="ND1556" s="52"/>
      <c r="NE1556" s="59"/>
      <c r="NF1556" s="52"/>
      <c r="NG1556" s="60"/>
      <c r="NH1556" s="52"/>
      <c r="NI1556" s="52"/>
      <c r="NJ1556" s="52"/>
      <c r="NK1556" s="52"/>
      <c r="NL1556" s="52"/>
      <c r="NM1556" s="52"/>
      <c r="NN1556" s="52"/>
      <c r="NO1556" s="36"/>
      <c r="NP1556" s="52"/>
      <c r="NQ1556" s="37"/>
      <c r="NR1556" s="52"/>
      <c r="NS1556" s="52"/>
      <c r="NT1556" s="52"/>
      <c r="NU1556" s="52"/>
      <c r="NV1556" s="52"/>
      <c r="NW1556" s="52"/>
      <c r="NX1556" s="52"/>
      <c r="NY1556" s="52"/>
      <c r="NZ1556" s="52"/>
      <c r="OA1556" s="52"/>
      <c r="OB1556" s="52"/>
      <c r="OC1556" s="52"/>
      <c r="OD1556" s="52"/>
      <c r="OE1556" s="52"/>
      <c r="OF1556" s="52"/>
      <c r="OG1556" s="52"/>
      <c r="OH1556" s="52"/>
      <c r="OI1556" s="52"/>
      <c r="OJ1556" s="52"/>
      <c r="OK1556" s="52"/>
      <c r="OL1556" s="52"/>
      <c r="OM1556" s="52"/>
      <c r="ON1556" s="52"/>
      <c r="OO1556" s="52"/>
      <c r="OP1556" s="52"/>
      <c r="OQ1556" s="52"/>
      <c r="OR1556" s="52"/>
      <c r="OS1556" s="52"/>
      <c r="OT1556" s="52"/>
      <c r="OU1556" s="52"/>
      <c r="OV1556" s="52"/>
      <c r="OW1556" s="52"/>
      <c r="OX1556" s="52"/>
      <c r="OY1556" s="52"/>
      <c r="PA1556" s="53"/>
      <c r="PQ1556" s="61"/>
      <c r="PS1556" s="62"/>
      <c r="RG1556" s="59"/>
      <c r="RI1556" s="60"/>
      <c r="RQ1556" s="34"/>
      <c r="RS1556" s="35"/>
      <c r="SD1556" s="52"/>
      <c r="SE1556" s="52"/>
      <c r="SF1556" s="52"/>
      <c r="SG1556" s="52"/>
      <c r="SH1556" s="52"/>
      <c r="SI1556" s="52"/>
      <c r="SJ1556" s="52"/>
      <c r="SK1556" s="52"/>
      <c r="SL1556" s="52"/>
      <c r="SM1556" s="52"/>
      <c r="SN1556" s="52"/>
      <c r="SO1556" s="52"/>
      <c r="SP1556" s="52"/>
      <c r="SQ1556" s="59"/>
      <c r="SR1556" s="52"/>
      <c r="SS1556" s="60"/>
      <c r="ST1556" s="52"/>
      <c r="SU1556" s="52"/>
      <c r="SV1556" s="52"/>
      <c r="SW1556" s="52"/>
      <c r="SX1556" s="52"/>
      <c r="SY1556" s="52"/>
      <c r="SZ1556" s="52"/>
      <c r="TA1556" s="36"/>
      <c r="TB1556" s="52"/>
      <c r="TC1556" s="37"/>
      <c r="TD1556" s="52"/>
      <c r="TE1556" s="52"/>
      <c r="TF1556" s="52"/>
      <c r="TG1556" s="52"/>
      <c r="TH1556" s="52"/>
      <c r="TI1556" s="52"/>
      <c r="TJ1556" s="52"/>
      <c r="TK1556" s="52"/>
      <c r="TL1556" s="52"/>
      <c r="TM1556" s="52"/>
      <c r="TN1556" s="52"/>
      <c r="TO1556" s="52"/>
      <c r="TP1556" s="52"/>
      <c r="TQ1556" s="52"/>
      <c r="TR1556" s="52"/>
      <c r="TS1556" s="52"/>
      <c r="TT1556" s="52"/>
      <c r="TU1556" s="52"/>
      <c r="TV1556" s="52"/>
      <c r="TW1556" s="52"/>
      <c r="TX1556" s="52"/>
      <c r="TY1556" s="52"/>
      <c r="TZ1556" s="52"/>
      <c r="UA1556" s="52"/>
      <c r="UB1556" s="52"/>
      <c r="UC1556" s="52"/>
      <c r="UD1556" s="52"/>
      <c r="UE1556" s="52"/>
      <c r="UF1556" s="52"/>
      <c r="UG1556" s="52"/>
      <c r="UH1556" s="52"/>
      <c r="UI1556" s="52"/>
      <c r="UJ1556" s="52"/>
      <c r="UK1556" s="52"/>
      <c r="UM1556" s="53"/>
      <c r="VC1556" s="61"/>
      <c r="VE1556" s="62"/>
      <c r="VF1556" s="1"/>
      <c r="VT1556" s="1"/>
    </row>
    <row r="1557" spans="169:592" x14ac:dyDescent="0.3">
      <c r="FM1557" s="63"/>
      <c r="FO1557" s="64"/>
      <c r="FQ1557" s="53"/>
      <c r="FS1557" s="65"/>
      <c r="FT1557" s="65"/>
      <c r="FU1557" s="65"/>
      <c r="FV1557" s="65"/>
      <c r="FW1557" s="65"/>
      <c r="FX1557" s="65"/>
      <c r="FY1557" s="65"/>
      <c r="FZ1557" s="65"/>
      <c r="GA1557" s="65"/>
      <c r="GB1557" s="65"/>
      <c r="GC1557" s="65"/>
      <c r="GD1557" s="65"/>
      <c r="GE1557" s="65"/>
      <c r="GF1557" s="65"/>
      <c r="GG1557" s="65"/>
      <c r="GH1557" s="65"/>
      <c r="GI1557" s="65"/>
      <c r="GJ1557" s="65"/>
      <c r="GK1557" s="65"/>
      <c r="GL1557" s="65"/>
      <c r="GM1557" s="65"/>
      <c r="GN1557" s="65"/>
      <c r="GO1557" s="65"/>
      <c r="GP1557" s="65"/>
      <c r="GQ1557" s="65"/>
      <c r="GR1557" s="65"/>
      <c r="GS1557" s="65"/>
      <c r="GT1557" s="65"/>
      <c r="GU1557" s="65"/>
      <c r="GV1557" s="65"/>
      <c r="GW1557" s="65"/>
      <c r="GX1557" s="65"/>
      <c r="GY1557" s="65"/>
      <c r="GZ1557" s="65"/>
      <c r="HA1557" s="65"/>
      <c r="HB1557" s="65"/>
      <c r="HC1557" s="65"/>
      <c r="HD1557" s="65"/>
      <c r="HE1557" s="65"/>
      <c r="HF1557" s="65"/>
      <c r="HG1557" s="65"/>
      <c r="HH1557" s="65"/>
      <c r="HI1557" s="65"/>
      <c r="HJ1557" s="65"/>
      <c r="HK1557" s="65"/>
      <c r="HL1557" s="65"/>
      <c r="HM1557" s="65"/>
      <c r="HN1557" s="65"/>
      <c r="HO1557" s="65"/>
      <c r="HP1557" s="65"/>
      <c r="HQ1557" s="65"/>
      <c r="HR1557" s="65"/>
      <c r="HS1557" s="65"/>
      <c r="HT1557" s="65"/>
      <c r="HU1557" s="65"/>
      <c r="HV1557" s="65"/>
      <c r="HW1557" s="65"/>
      <c r="HX1557" s="65"/>
      <c r="HY1557" s="65"/>
      <c r="HZ1557" s="65"/>
      <c r="IA1557" s="65"/>
      <c r="IB1557" s="65"/>
      <c r="IC1557" s="65"/>
      <c r="ID1557" s="65"/>
      <c r="IE1557" s="65"/>
      <c r="IF1557" s="65"/>
      <c r="IG1557" s="65"/>
      <c r="IH1557" s="65"/>
      <c r="II1557" s="65"/>
      <c r="IJ1557" s="65"/>
      <c r="IK1557" s="65"/>
      <c r="IL1557" s="65"/>
      <c r="IM1557" s="65"/>
      <c r="IN1557" s="65"/>
      <c r="IO1557" s="65"/>
      <c r="IP1557" s="65"/>
      <c r="IQ1557" s="65"/>
      <c r="IR1557" s="65"/>
      <c r="IS1557" s="65"/>
      <c r="IT1557" s="65"/>
      <c r="IU1557" s="65"/>
      <c r="IV1557" s="65"/>
      <c r="IW1557" s="65"/>
      <c r="IX1557" s="65"/>
      <c r="IY1557" s="65"/>
      <c r="IZ1557" s="65"/>
      <c r="JA1557" s="65"/>
      <c r="JB1557" s="65"/>
      <c r="JC1557" s="65"/>
      <c r="JD1557" s="65"/>
      <c r="JE1557" s="65"/>
      <c r="JF1557" s="65"/>
      <c r="JG1557" s="65"/>
      <c r="JH1557" s="65"/>
      <c r="JI1557" s="65"/>
      <c r="JJ1557" s="65"/>
      <c r="JK1557" s="65"/>
      <c r="JL1557" s="65"/>
      <c r="JM1557" s="65"/>
      <c r="JN1557" s="65"/>
      <c r="JO1557" s="65"/>
      <c r="JP1557" s="65"/>
      <c r="JQ1557" s="65"/>
      <c r="JR1557" s="65"/>
      <c r="JS1557" s="65"/>
      <c r="JT1557" s="65"/>
      <c r="JU1557" s="65"/>
      <c r="JV1557" s="65"/>
      <c r="JW1557" s="65"/>
      <c r="JX1557" s="65"/>
      <c r="JY1557" s="65"/>
      <c r="JZ1557" s="65"/>
      <c r="KA1557" s="65"/>
      <c r="KB1557" s="65"/>
      <c r="KC1557" s="65"/>
      <c r="KD1557" s="65"/>
      <c r="KE1557" s="65"/>
      <c r="KF1557" s="65"/>
      <c r="KG1557" s="65"/>
      <c r="KH1557" s="65"/>
      <c r="KI1557" s="65"/>
      <c r="KJ1557" s="65"/>
      <c r="KK1557" s="65"/>
      <c r="KL1557" s="65"/>
      <c r="KN1557" s="53"/>
      <c r="KP1557" s="64"/>
      <c r="KR1557" s="63"/>
      <c r="KV1557" s="1"/>
      <c r="KW1557" s="34"/>
      <c r="KY1557" s="35"/>
      <c r="LA1557" s="36"/>
      <c r="LC1557" s="37"/>
      <c r="LQ1557" s="1"/>
      <c r="LU1557" s="59"/>
      <c r="LW1557" s="60"/>
      <c r="ME1557" s="34"/>
      <c r="MG1557" s="35"/>
      <c r="MR1557" s="52"/>
      <c r="MS1557" s="52"/>
      <c r="MT1557" s="52"/>
      <c r="MU1557" s="52"/>
      <c r="MV1557" s="52"/>
      <c r="MW1557" s="52"/>
      <c r="MX1557" s="52"/>
      <c r="MY1557" s="52"/>
      <c r="MZ1557" s="52"/>
      <c r="NA1557" s="52"/>
      <c r="NB1557" s="52"/>
      <c r="NC1557" s="52"/>
      <c r="ND1557" s="52"/>
      <c r="NE1557" s="59"/>
      <c r="NF1557" s="52"/>
      <c r="NG1557" s="60"/>
      <c r="NH1557" s="52"/>
      <c r="NI1557" s="52"/>
      <c r="NJ1557" s="52"/>
      <c r="NK1557" s="52"/>
      <c r="NL1557" s="52"/>
      <c r="NM1557" s="52"/>
      <c r="NN1557" s="52"/>
      <c r="NO1557" s="36"/>
      <c r="NP1557" s="52"/>
      <c r="NQ1557" s="37"/>
      <c r="NR1557" s="52"/>
      <c r="NS1557" s="52"/>
      <c r="NT1557" s="52"/>
      <c r="NU1557" s="52"/>
      <c r="NV1557" s="52"/>
      <c r="NW1557" s="52"/>
      <c r="NX1557" s="52"/>
      <c r="NY1557" s="52"/>
      <c r="NZ1557" s="52"/>
      <c r="OA1557" s="52"/>
      <c r="OB1557" s="52"/>
      <c r="OC1557" s="52"/>
      <c r="OD1557" s="52"/>
      <c r="OE1557" s="52"/>
      <c r="OF1557" s="52"/>
      <c r="OG1557" s="52"/>
      <c r="OH1557" s="52"/>
      <c r="OI1557" s="52"/>
      <c r="OJ1557" s="52"/>
      <c r="OK1557" s="52"/>
      <c r="OL1557" s="52"/>
      <c r="OM1557" s="52"/>
      <c r="ON1557" s="52"/>
      <c r="OO1557" s="52"/>
      <c r="OP1557" s="52"/>
      <c r="OQ1557" s="52"/>
      <c r="OR1557" s="52"/>
      <c r="OS1557" s="52"/>
      <c r="OT1557" s="52"/>
      <c r="OU1557" s="52"/>
      <c r="OV1557" s="52"/>
      <c r="OW1557" s="52"/>
      <c r="OX1557" s="52"/>
      <c r="OY1557" s="52"/>
      <c r="PA1557" s="53"/>
      <c r="PQ1557" s="61"/>
      <c r="PS1557" s="62"/>
      <c r="PW1557" s="1"/>
      <c r="RG1557" s="59"/>
      <c r="RI1557" s="60"/>
      <c r="RQ1557" s="34"/>
      <c r="RS1557" s="35"/>
      <c r="SD1557" s="52"/>
      <c r="SE1557" s="52"/>
      <c r="SF1557" s="52"/>
      <c r="SG1557" s="52"/>
      <c r="SH1557" s="52"/>
      <c r="SI1557" s="52"/>
      <c r="SJ1557" s="52"/>
      <c r="SK1557" s="52"/>
      <c r="SL1557" s="52"/>
      <c r="SM1557" s="52"/>
      <c r="SN1557" s="52"/>
      <c r="SO1557" s="52"/>
      <c r="SP1557" s="52"/>
      <c r="SQ1557" s="59"/>
      <c r="SR1557" s="52"/>
      <c r="SS1557" s="60"/>
      <c r="ST1557" s="52"/>
      <c r="SU1557" s="52"/>
      <c r="SV1557" s="52"/>
      <c r="SW1557" s="52"/>
      <c r="SX1557" s="52"/>
      <c r="SY1557" s="52"/>
      <c r="SZ1557" s="52"/>
      <c r="TA1557" s="36"/>
      <c r="TB1557" s="52"/>
      <c r="TC1557" s="37"/>
      <c r="TD1557" s="52"/>
      <c r="TE1557" s="52"/>
      <c r="TF1557" s="52"/>
      <c r="TG1557" s="52"/>
      <c r="TH1557" s="52"/>
      <c r="TI1557" s="52"/>
      <c r="TJ1557" s="52"/>
      <c r="TK1557" s="52"/>
      <c r="TL1557" s="52"/>
      <c r="TM1557" s="52"/>
      <c r="TN1557" s="52"/>
      <c r="TO1557" s="52"/>
      <c r="TP1557" s="52"/>
      <c r="TQ1557" s="52"/>
      <c r="TR1557" s="52"/>
      <c r="TS1557" s="52"/>
      <c r="TT1557" s="52"/>
      <c r="TU1557" s="52"/>
      <c r="TV1557" s="52"/>
      <c r="TW1557" s="52"/>
      <c r="TX1557" s="52"/>
      <c r="TY1557" s="52"/>
      <c r="TZ1557" s="52"/>
      <c r="UA1557" s="52"/>
      <c r="UB1557" s="52"/>
      <c r="UC1557" s="52"/>
      <c r="UD1557" s="52"/>
      <c r="UE1557" s="52"/>
      <c r="UF1557" s="52"/>
      <c r="UG1557" s="52"/>
      <c r="UH1557" s="52"/>
      <c r="UI1557" s="52"/>
      <c r="UJ1557" s="52"/>
      <c r="UK1557" s="52"/>
      <c r="UM1557" s="53"/>
      <c r="VC1557" s="61"/>
      <c r="VE1557" s="62"/>
      <c r="VF1557" s="1"/>
      <c r="VT1557" s="1"/>
    </row>
    <row r="1558" spans="169:592" x14ac:dyDescent="0.3">
      <c r="FM1558" s="63"/>
      <c r="FO1558" s="64"/>
      <c r="FQ1558" s="53"/>
      <c r="FS1558" s="65"/>
      <c r="KL1558" s="65"/>
      <c r="KN1558" s="53"/>
      <c r="KP1558" s="64"/>
      <c r="KR1558" s="63"/>
      <c r="KV1558" s="1"/>
      <c r="KW1558" s="34"/>
      <c r="KY1558" s="35"/>
      <c r="LA1558" s="36"/>
      <c r="LC1558" s="37"/>
      <c r="LQ1558" s="1"/>
      <c r="LU1558" s="59"/>
      <c r="LW1558" s="60"/>
      <c r="ME1558" s="34"/>
      <c r="MG1558" s="35"/>
      <c r="MW1558" s="61"/>
      <c r="MY1558" s="62"/>
      <c r="NE1558" s="59"/>
      <c r="NG1558" s="60"/>
      <c r="NO1558" s="36"/>
      <c r="NQ1558" s="37"/>
      <c r="OG1558" s="61"/>
      <c r="OI1558" s="62"/>
      <c r="OY1558" s="52"/>
      <c r="PA1558" s="53"/>
      <c r="PQ1558" s="61"/>
      <c r="PS1558" s="62"/>
      <c r="RG1558" s="59"/>
      <c r="RI1558" s="60"/>
      <c r="RQ1558" s="34"/>
      <c r="RS1558" s="35"/>
      <c r="SI1558" s="61"/>
      <c r="SK1558" s="62"/>
      <c r="SQ1558" s="59"/>
      <c r="SS1558" s="60"/>
      <c r="TA1558" s="36"/>
      <c r="TC1558" s="37"/>
      <c r="TS1558" s="61"/>
      <c r="TU1558" s="62"/>
      <c r="UK1558" s="52"/>
      <c r="UM1558" s="53"/>
      <c r="VC1558" s="61"/>
      <c r="VE1558" s="62"/>
      <c r="VF1558" s="1"/>
      <c r="VT1558" s="1"/>
    </row>
    <row r="1559" spans="169:592" x14ac:dyDescent="0.3">
      <c r="FM1559" s="63"/>
      <c r="FO1559" s="64"/>
      <c r="FQ1559" s="53"/>
      <c r="FS1559" s="65"/>
      <c r="KL1559" s="65"/>
      <c r="KN1559" s="53"/>
      <c r="KP1559" s="64"/>
      <c r="KR1559" s="63"/>
      <c r="KV1559" s="1"/>
      <c r="KW1559" s="34"/>
      <c r="KY1559" s="35"/>
      <c r="LA1559" s="36"/>
      <c r="LC1559" s="37"/>
      <c r="LQ1559" s="1"/>
      <c r="LU1559" s="59"/>
      <c r="LW1559" s="60"/>
      <c r="ME1559" s="34"/>
      <c r="MG1559" s="35"/>
      <c r="MW1559" s="61"/>
      <c r="MY1559" s="62"/>
      <c r="NE1559" s="59"/>
      <c r="NG1559" s="60"/>
      <c r="NO1559" s="36"/>
      <c r="NQ1559" s="37"/>
      <c r="OG1559" s="61"/>
      <c r="OI1559" s="62"/>
      <c r="OY1559" s="52"/>
      <c r="PA1559" s="53"/>
      <c r="PQ1559" s="61"/>
      <c r="PS1559" s="62"/>
      <c r="PW1559" s="1"/>
      <c r="RG1559" s="59"/>
      <c r="RI1559" s="60"/>
      <c r="RQ1559" s="34"/>
      <c r="RS1559" s="35"/>
      <c r="SI1559" s="61"/>
      <c r="SK1559" s="62"/>
      <c r="SQ1559" s="59"/>
      <c r="SS1559" s="60"/>
      <c r="TA1559" s="36"/>
      <c r="TC1559" s="37"/>
      <c r="TS1559" s="61"/>
      <c r="TU1559" s="62"/>
      <c r="UK1559" s="52"/>
      <c r="UM1559" s="53"/>
      <c r="VC1559" s="61"/>
      <c r="VE1559" s="62"/>
      <c r="VF1559" s="1"/>
      <c r="VT1559" s="1"/>
    </row>
    <row r="1560" spans="169:592" x14ac:dyDescent="0.3">
      <c r="FM1560" s="63"/>
      <c r="FO1560" s="64"/>
      <c r="FQ1560" s="53"/>
      <c r="FS1560" s="65"/>
      <c r="FU1560" s="66"/>
      <c r="FV1560" s="66"/>
      <c r="FW1560" s="66"/>
      <c r="FX1560" s="66"/>
      <c r="FY1560" s="66"/>
      <c r="FZ1560" s="66"/>
      <c r="GA1560" s="66"/>
      <c r="GB1560" s="66"/>
      <c r="GC1560" s="66"/>
      <c r="GD1560" s="66"/>
      <c r="GE1560" s="66"/>
      <c r="GF1560" s="66"/>
      <c r="GG1560" s="66"/>
      <c r="GH1560" s="66"/>
      <c r="GI1560" s="66"/>
      <c r="GJ1560" s="66"/>
      <c r="GK1560" s="66"/>
      <c r="GL1560" s="66"/>
      <c r="GM1560" s="66"/>
      <c r="GN1560" s="66"/>
      <c r="GO1560" s="66"/>
      <c r="GP1560" s="66"/>
      <c r="GQ1560" s="66"/>
      <c r="GR1560" s="66"/>
      <c r="GS1560" s="66"/>
      <c r="GT1560" s="66"/>
      <c r="GU1560" s="66"/>
      <c r="GV1560" s="66"/>
      <c r="GW1560" s="66"/>
      <c r="GX1560" s="66"/>
      <c r="GY1560" s="66"/>
      <c r="GZ1560" s="66"/>
      <c r="HA1560" s="66"/>
      <c r="HB1560" s="66"/>
      <c r="HC1560" s="66"/>
      <c r="HD1560" s="66"/>
      <c r="HE1560" s="66"/>
      <c r="HF1560" s="66"/>
      <c r="HG1560" s="66"/>
      <c r="HH1560" s="66"/>
      <c r="HI1560" s="66"/>
      <c r="HJ1560" s="66"/>
      <c r="HK1560" s="66"/>
      <c r="HL1560" s="66"/>
      <c r="HM1560" s="66"/>
      <c r="HN1560" s="66"/>
      <c r="HO1560" s="66"/>
      <c r="HP1560" s="66"/>
      <c r="HQ1560" s="66"/>
      <c r="HR1560" s="66"/>
      <c r="HS1560" s="66"/>
      <c r="HT1560" s="66"/>
      <c r="HU1560" s="66"/>
      <c r="HV1560" s="66"/>
      <c r="HW1560" s="66"/>
      <c r="HX1560" s="66"/>
      <c r="HY1560" s="66"/>
      <c r="HZ1560" s="66"/>
      <c r="IA1560" s="66"/>
      <c r="IB1560" s="66"/>
      <c r="IC1560" s="66"/>
      <c r="ID1560" s="66"/>
      <c r="IE1560" s="66"/>
      <c r="IF1560" s="66"/>
      <c r="IG1560" s="66"/>
      <c r="IH1560" s="66"/>
      <c r="II1560" s="66"/>
      <c r="IJ1560" s="66"/>
      <c r="IK1560" s="66"/>
      <c r="IL1560" s="66"/>
      <c r="IM1560" s="66"/>
      <c r="IN1560" s="66"/>
      <c r="IO1560" s="66"/>
      <c r="IP1560" s="66"/>
      <c r="IQ1560" s="66"/>
      <c r="IR1560" s="66"/>
      <c r="IS1560" s="66"/>
      <c r="IT1560" s="66"/>
      <c r="IU1560" s="66"/>
      <c r="IV1560" s="66"/>
      <c r="IW1560" s="66"/>
      <c r="IX1560" s="66"/>
      <c r="IY1560" s="66"/>
      <c r="IZ1560" s="66"/>
      <c r="JA1560" s="66"/>
      <c r="JB1560" s="66"/>
      <c r="JC1560" s="66"/>
      <c r="JD1560" s="66"/>
      <c r="JE1560" s="66"/>
      <c r="JF1560" s="66"/>
      <c r="JG1560" s="66"/>
      <c r="JH1560" s="66"/>
      <c r="JI1560" s="66"/>
      <c r="JJ1560" s="66"/>
      <c r="JK1560" s="66"/>
      <c r="JL1560" s="66"/>
      <c r="JM1560" s="66"/>
      <c r="JN1560" s="66"/>
      <c r="JO1560" s="66"/>
      <c r="JP1560" s="66"/>
      <c r="JQ1560" s="66"/>
      <c r="JR1560" s="66"/>
      <c r="JS1560" s="66"/>
      <c r="JT1560" s="66"/>
      <c r="JU1560" s="66"/>
      <c r="JV1560" s="66"/>
      <c r="JW1560" s="66"/>
      <c r="JX1560" s="66"/>
      <c r="JY1560" s="66"/>
      <c r="JZ1560" s="66"/>
      <c r="KA1560" s="66"/>
      <c r="KB1560" s="66"/>
      <c r="KC1560" s="66"/>
      <c r="KD1560" s="66"/>
      <c r="KE1560" s="66"/>
      <c r="KF1560" s="66"/>
      <c r="KG1560" s="66"/>
      <c r="KH1560" s="66"/>
      <c r="KI1560" s="66"/>
      <c r="KJ1560" s="66"/>
      <c r="KL1560" s="65"/>
      <c r="KN1560" s="53"/>
      <c r="KP1560" s="64"/>
      <c r="KR1560" s="63"/>
      <c r="KV1560" s="1"/>
      <c r="KW1560" s="34"/>
      <c r="KY1560" s="35"/>
      <c r="LA1560" s="36"/>
      <c r="LC1560" s="37"/>
      <c r="LQ1560" s="1"/>
      <c r="LU1560" s="59"/>
      <c r="LW1560" s="60"/>
      <c r="ME1560" s="34"/>
      <c r="MG1560" s="35"/>
      <c r="MW1560" s="61"/>
      <c r="MY1560" s="62"/>
      <c r="NE1560" s="59"/>
      <c r="NG1560" s="60"/>
      <c r="NO1560" s="36"/>
      <c r="NQ1560" s="37"/>
      <c r="OG1560" s="61"/>
      <c r="OI1560" s="62"/>
      <c r="OY1560" s="52"/>
      <c r="PA1560" s="53"/>
      <c r="PQ1560" s="61"/>
      <c r="PS1560" s="62"/>
      <c r="RG1560" s="59"/>
      <c r="RI1560" s="60"/>
      <c r="RQ1560" s="34"/>
      <c r="RS1560" s="35"/>
      <c r="SI1560" s="61"/>
      <c r="SK1560" s="62"/>
      <c r="SQ1560" s="59"/>
      <c r="SS1560" s="60"/>
      <c r="TA1560" s="36"/>
      <c r="TC1560" s="37"/>
      <c r="TS1560" s="61"/>
      <c r="TU1560" s="62"/>
      <c r="UK1560" s="52"/>
      <c r="UM1560" s="53"/>
      <c r="VC1560" s="61"/>
      <c r="VE1560" s="62"/>
      <c r="VF1560" s="1"/>
      <c r="VT1560" s="1"/>
    </row>
    <row r="1561" spans="169:592" x14ac:dyDescent="0.3">
      <c r="FM1561" s="63"/>
      <c r="FO1561" s="64"/>
      <c r="FQ1561" s="53"/>
      <c r="FS1561" s="65"/>
      <c r="FU1561" s="66"/>
      <c r="FV1561" s="66"/>
      <c r="FW1561" s="66"/>
      <c r="FX1561" s="66"/>
      <c r="FY1561" s="66"/>
      <c r="FZ1561" s="66"/>
      <c r="GA1561" s="66"/>
      <c r="GB1561" s="66"/>
      <c r="GC1561" s="66"/>
      <c r="GD1561" s="66"/>
      <c r="GE1561" s="66"/>
      <c r="GF1561" s="66"/>
      <c r="GG1561" s="66"/>
      <c r="GH1561" s="66"/>
      <c r="GI1561" s="66"/>
      <c r="GJ1561" s="66"/>
      <c r="GK1561" s="66"/>
      <c r="GL1561" s="66"/>
      <c r="GM1561" s="66"/>
      <c r="GN1561" s="66"/>
      <c r="GO1561" s="66"/>
      <c r="GP1561" s="66"/>
      <c r="GQ1561" s="66"/>
      <c r="GR1561" s="66"/>
      <c r="GS1561" s="66"/>
      <c r="GT1561" s="66"/>
      <c r="GU1561" s="66"/>
      <c r="GV1561" s="66"/>
      <c r="GW1561" s="66"/>
      <c r="GX1561" s="66"/>
      <c r="GY1561" s="66"/>
      <c r="GZ1561" s="66"/>
      <c r="HA1561" s="66"/>
      <c r="HB1561" s="66"/>
      <c r="HC1561" s="66"/>
      <c r="HD1561" s="66"/>
      <c r="HE1561" s="66"/>
      <c r="HF1561" s="66"/>
      <c r="HG1561" s="66"/>
      <c r="HH1561" s="66"/>
      <c r="HI1561" s="66"/>
      <c r="HJ1561" s="66"/>
      <c r="HK1561" s="66"/>
      <c r="HL1561" s="66"/>
      <c r="HM1561" s="66"/>
      <c r="HN1561" s="66"/>
      <c r="HO1561" s="66"/>
      <c r="HP1561" s="66"/>
      <c r="HQ1561" s="66"/>
      <c r="HR1561" s="66"/>
      <c r="HS1561" s="66"/>
      <c r="HT1561" s="66"/>
      <c r="HU1561" s="66"/>
      <c r="HV1561" s="66"/>
      <c r="HW1561" s="66"/>
      <c r="HX1561" s="66"/>
      <c r="HY1561" s="66"/>
      <c r="HZ1561" s="66"/>
      <c r="IA1561" s="66"/>
      <c r="IB1561" s="66"/>
      <c r="IC1561" s="66"/>
      <c r="ID1561" s="66"/>
      <c r="IE1561" s="66"/>
      <c r="IF1561" s="66"/>
      <c r="IG1561" s="66"/>
      <c r="IH1561" s="66"/>
      <c r="II1561" s="66"/>
      <c r="IJ1561" s="66"/>
      <c r="IK1561" s="66"/>
      <c r="IL1561" s="66"/>
      <c r="IM1561" s="66"/>
      <c r="IN1561" s="66"/>
      <c r="IO1561" s="66"/>
      <c r="IP1561" s="66"/>
      <c r="IQ1561" s="66"/>
      <c r="IR1561" s="66"/>
      <c r="IS1561" s="66"/>
      <c r="IT1561" s="66"/>
      <c r="IU1561" s="66"/>
      <c r="IV1561" s="66"/>
      <c r="IW1561" s="66"/>
      <c r="IX1561" s="66"/>
      <c r="IY1561" s="66"/>
      <c r="IZ1561" s="66"/>
      <c r="JA1561" s="66"/>
      <c r="JB1561" s="66"/>
      <c r="JC1561" s="66"/>
      <c r="JD1561" s="66"/>
      <c r="JE1561" s="66"/>
      <c r="JF1561" s="66"/>
      <c r="JG1561" s="66"/>
      <c r="JH1561" s="66"/>
      <c r="JI1561" s="66"/>
      <c r="JJ1561" s="66"/>
      <c r="JK1561" s="66"/>
      <c r="JL1561" s="66"/>
      <c r="JM1561" s="66"/>
      <c r="JN1561" s="66"/>
      <c r="JO1561" s="66"/>
      <c r="JP1561" s="66"/>
      <c r="JQ1561" s="66"/>
      <c r="JR1561" s="66"/>
      <c r="JS1561" s="66"/>
      <c r="JT1561" s="66"/>
      <c r="JU1561" s="66"/>
      <c r="JV1561" s="66"/>
      <c r="JW1561" s="66"/>
      <c r="JX1561" s="66"/>
      <c r="JY1561" s="66"/>
      <c r="JZ1561" s="66"/>
      <c r="KA1561" s="66"/>
      <c r="KB1561" s="66"/>
      <c r="KC1561" s="66"/>
      <c r="KD1561" s="66"/>
      <c r="KE1561" s="66"/>
      <c r="KF1561" s="66"/>
      <c r="KG1561" s="66"/>
      <c r="KH1561" s="66"/>
      <c r="KI1561" s="66"/>
      <c r="KJ1561" s="66"/>
      <c r="KL1561" s="65"/>
      <c r="KN1561" s="53"/>
      <c r="KP1561" s="64"/>
      <c r="KR1561" s="63"/>
      <c r="KV1561" s="1"/>
      <c r="KW1561" s="34"/>
      <c r="KY1561" s="35"/>
      <c r="LA1561" s="36"/>
      <c r="LC1561" s="37"/>
      <c r="LQ1561" s="1"/>
      <c r="LU1561" s="59"/>
      <c r="LW1561" s="60"/>
      <c r="ME1561" s="34"/>
      <c r="MG1561" s="35"/>
      <c r="MW1561" s="61"/>
      <c r="MY1561" s="62"/>
      <c r="NE1561" s="59"/>
      <c r="NG1561" s="60"/>
      <c r="NO1561" s="36"/>
      <c r="NQ1561" s="37"/>
      <c r="OG1561" s="61"/>
      <c r="OI1561" s="62"/>
      <c r="OY1561" s="52"/>
      <c r="PA1561" s="53"/>
      <c r="PQ1561" s="61"/>
      <c r="PS1561" s="62"/>
      <c r="PW1561" s="1"/>
      <c r="RG1561" s="59"/>
      <c r="RI1561" s="60"/>
      <c r="RQ1561" s="34"/>
      <c r="RS1561" s="35"/>
      <c r="SI1561" s="61"/>
      <c r="SK1561" s="62"/>
      <c r="SQ1561" s="59"/>
      <c r="SS1561" s="60"/>
      <c r="TA1561" s="36"/>
      <c r="TC1561" s="37"/>
      <c r="TS1561" s="61"/>
      <c r="TU1561" s="62"/>
      <c r="UK1561" s="52"/>
      <c r="UM1561" s="53"/>
      <c r="VC1561" s="61"/>
      <c r="VE1561" s="62"/>
      <c r="VF1561" s="1"/>
      <c r="VT1561" s="1"/>
    </row>
    <row r="1562" spans="169:592" x14ac:dyDescent="0.3">
      <c r="FM1562" s="63"/>
      <c r="FO1562" s="64"/>
      <c r="FQ1562" s="53"/>
      <c r="FS1562" s="65"/>
      <c r="FU1562" s="66"/>
      <c r="KJ1562" s="66"/>
      <c r="KL1562" s="65"/>
      <c r="KN1562" s="53"/>
      <c r="KP1562" s="64"/>
      <c r="KR1562" s="63"/>
      <c r="KV1562" s="1"/>
      <c r="KW1562" s="34"/>
      <c r="KY1562" s="35"/>
      <c r="LA1562" s="36"/>
      <c r="LC1562" s="37"/>
      <c r="LQ1562" s="1"/>
      <c r="LU1562" s="59"/>
      <c r="LW1562" s="60"/>
      <c r="ME1562" s="34"/>
      <c r="MG1562" s="35"/>
      <c r="MW1562" s="61"/>
      <c r="MY1562" s="62"/>
      <c r="NE1562" s="59"/>
      <c r="NG1562" s="60"/>
      <c r="NO1562" s="36"/>
      <c r="NQ1562" s="37"/>
      <c r="OG1562" s="61"/>
      <c r="OI1562" s="62"/>
      <c r="OY1562" s="52"/>
      <c r="PA1562" s="53"/>
      <c r="PQ1562" s="61"/>
      <c r="PS1562" s="62"/>
      <c r="RG1562" s="59"/>
      <c r="RI1562" s="60"/>
      <c r="RQ1562" s="34"/>
      <c r="RS1562" s="35"/>
      <c r="SI1562" s="61"/>
      <c r="SK1562" s="62"/>
      <c r="SQ1562" s="59"/>
      <c r="SS1562" s="60"/>
      <c r="TA1562" s="36"/>
      <c r="TC1562" s="37"/>
      <c r="TS1562" s="61"/>
      <c r="TU1562" s="62"/>
      <c r="UK1562" s="52"/>
      <c r="UM1562" s="53"/>
      <c r="VC1562" s="61"/>
      <c r="VE1562" s="62"/>
      <c r="VF1562" s="1"/>
      <c r="VT1562" s="1"/>
    </row>
    <row r="1563" spans="169:592" x14ac:dyDescent="0.3">
      <c r="FM1563" s="63"/>
      <c r="FO1563" s="64"/>
      <c r="FQ1563" s="53"/>
      <c r="FS1563" s="65"/>
      <c r="FU1563" s="66"/>
      <c r="KJ1563" s="66"/>
      <c r="KL1563" s="65"/>
      <c r="KN1563" s="53"/>
      <c r="KP1563" s="64"/>
      <c r="KR1563" s="63"/>
      <c r="KV1563" s="1"/>
      <c r="KW1563" s="34"/>
      <c r="KY1563" s="35"/>
      <c r="LA1563" s="36"/>
      <c r="LC1563" s="37"/>
      <c r="LQ1563" s="1"/>
      <c r="LU1563" s="59"/>
      <c r="LW1563" s="60"/>
      <c r="ME1563" s="34"/>
      <c r="MG1563" s="35"/>
      <c r="MW1563" s="61"/>
      <c r="MY1563" s="62"/>
      <c r="NE1563" s="59"/>
      <c r="NG1563" s="60"/>
      <c r="NO1563" s="36"/>
      <c r="NQ1563" s="37"/>
      <c r="OG1563" s="61"/>
      <c r="OI1563" s="62"/>
      <c r="OY1563" s="52"/>
      <c r="PA1563" s="53"/>
      <c r="PQ1563" s="61"/>
      <c r="PS1563" s="62"/>
      <c r="PW1563" s="1"/>
      <c r="RG1563" s="59"/>
      <c r="RI1563" s="60"/>
      <c r="RQ1563" s="34"/>
      <c r="RS1563" s="35"/>
      <c r="SI1563" s="61"/>
      <c r="SK1563" s="62"/>
      <c r="SQ1563" s="59"/>
      <c r="SS1563" s="60"/>
      <c r="TA1563" s="36"/>
      <c r="TC1563" s="37"/>
      <c r="TS1563" s="61"/>
      <c r="TU1563" s="62"/>
      <c r="UK1563" s="52"/>
      <c r="UM1563" s="53"/>
      <c r="VC1563" s="61"/>
      <c r="VE1563" s="62"/>
      <c r="VF1563" s="1"/>
      <c r="VT1563" s="1"/>
    </row>
    <row r="1564" spans="169:592" x14ac:dyDescent="0.3">
      <c r="FM1564" s="63"/>
      <c r="FO1564" s="64"/>
      <c r="FQ1564" s="53"/>
      <c r="FS1564" s="65"/>
      <c r="FU1564" s="66"/>
      <c r="FW1564" s="67"/>
      <c r="FX1564" s="67"/>
      <c r="FY1564" s="67"/>
      <c r="FZ1564" s="67"/>
      <c r="GA1564" s="67"/>
      <c r="GB1564" s="67"/>
      <c r="GC1564" s="67"/>
      <c r="GD1564" s="67"/>
      <c r="GE1564" s="67"/>
      <c r="GF1564" s="67"/>
      <c r="GG1564" s="67"/>
      <c r="GH1564" s="67"/>
      <c r="GI1564" s="67"/>
      <c r="GJ1564" s="67"/>
      <c r="GK1564" s="67"/>
      <c r="GL1564" s="67"/>
      <c r="GM1564" s="67"/>
      <c r="GN1564" s="67"/>
      <c r="GO1564" s="67"/>
      <c r="GP1564" s="67"/>
      <c r="GQ1564" s="67"/>
      <c r="GR1564" s="67"/>
      <c r="GS1564" s="67"/>
      <c r="GT1564" s="67"/>
      <c r="GU1564" s="67"/>
      <c r="GV1564" s="67"/>
      <c r="GW1564" s="67"/>
      <c r="GX1564" s="67"/>
      <c r="GY1564" s="67"/>
      <c r="GZ1564" s="67"/>
      <c r="HA1564" s="67"/>
      <c r="HB1564" s="67"/>
      <c r="HC1564" s="67"/>
      <c r="HD1564" s="67"/>
      <c r="HE1564" s="67"/>
      <c r="HF1564" s="67"/>
      <c r="HG1564" s="67"/>
      <c r="HH1564" s="67"/>
      <c r="HI1564" s="67"/>
      <c r="HJ1564" s="67"/>
      <c r="HK1564" s="67"/>
      <c r="HL1564" s="67"/>
      <c r="HM1564" s="67"/>
      <c r="HN1564" s="67"/>
      <c r="HO1564" s="67"/>
      <c r="HP1564" s="67"/>
      <c r="HQ1564" s="67"/>
      <c r="HR1564" s="67"/>
      <c r="HS1564" s="67"/>
      <c r="HT1564" s="67"/>
      <c r="HU1564" s="67"/>
      <c r="HV1564" s="67"/>
      <c r="HW1564" s="67"/>
      <c r="HX1564" s="67"/>
      <c r="HY1564" s="67"/>
      <c r="HZ1564" s="67"/>
      <c r="IA1564" s="67"/>
      <c r="IB1564" s="67"/>
      <c r="IC1564" s="67"/>
      <c r="ID1564" s="67"/>
      <c r="IE1564" s="67"/>
      <c r="IF1564" s="67"/>
      <c r="IG1564" s="67"/>
      <c r="IH1564" s="67"/>
      <c r="II1564" s="67"/>
      <c r="IJ1564" s="67"/>
      <c r="IK1564" s="67"/>
      <c r="IL1564" s="67"/>
      <c r="IM1564" s="67"/>
      <c r="IN1564" s="67"/>
      <c r="IO1564" s="67"/>
      <c r="IP1564" s="67"/>
      <c r="IQ1564" s="67"/>
      <c r="IR1564" s="67"/>
      <c r="IS1564" s="67"/>
      <c r="IT1564" s="67"/>
      <c r="IU1564" s="67"/>
      <c r="IV1564" s="67"/>
      <c r="IW1564" s="67"/>
      <c r="IX1564" s="67"/>
      <c r="IY1564" s="67"/>
      <c r="IZ1564" s="67"/>
      <c r="JA1564" s="67"/>
      <c r="JB1564" s="67"/>
      <c r="JC1564" s="67"/>
      <c r="JD1564" s="67"/>
      <c r="JE1564" s="67"/>
      <c r="JF1564" s="67"/>
      <c r="JG1564" s="67"/>
      <c r="JH1564" s="67"/>
      <c r="JI1564" s="67"/>
      <c r="JJ1564" s="67"/>
      <c r="JK1564" s="67"/>
      <c r="JL1564" s="67"/>
      <c r="JM1564" s="67"/>
      <c r="JN1564" s="67"/>
      <c r="JO1564" s="67"/>
      <c r="JP1564" s="67"/>
      <c r="JQ1564" s="67"/>
      <c r="JR1564" s="67"/>
      <c r="JS1564" s="67"/>
      <c r="JT1564" s="67"/>
      <c r="JU1564" s="67"/>
      <c r="JV1564" s="67"/>
      <c r="JW1564" s="67"/>
      <c r="JX1564" s="67"/>
      <c r="JY1564" s="67"/>
      <c r="JZ1564" s="67"/>
      <c r="KA1564" s="67"/>
      <c r="KB1564" s="67"/>
      <c r="KC1564" s="67"/>
      <c r="KD1564" s="67"/>
      <c r="KE1564" s="67"/>
      <c r="KF1564" s="67"/>
      <c r="KG1564" s="67"/>
      <c r="KH1564" s="67"/>
      <c r="KJ1564" s="66"/>
      <c r="KL1564" s="65"/>
      <c r="KN1564" s="53"/>
      <c r="KP1564" s="64"/>
      <c r="KR1564" s="63"/>
      <c r="KV1564" s="1"/>
      <c r="KW1564" s="34"/>
      <c r="KY1564" s="35"/>
      <c r="LA1564" s="36"/>
      <c r="LC1564" s="37"/>
      <c r="LQ1564" s="1"/>
      <c r="LU1564" s="59"/>
      <c r="LW1564" s="60"/>
      <c r="ME1564" s="34"/>
      <c r="MG1564" s="35"/>
      <c r="MO1564" s="61"/>
      <c r="MP1564" s="61"/>
      <c r="MQ1564" s="61"/>
      <c r="MR1564" s="61"/>
      <c r="MS1564" s="61"/>
      <c r="MT1564" s="61"/>
      <c r="MU1564" s="61"/>
      <c r="MV1564" s="61"/>
      <c r="MW1564" s="61"/>
      <c r="MY1564" s="62"/>
      <c r="NE1564" s="59"/>
      <c r="NG1564" s="60"/>
      <c r="NO1564" s="36"/>
      <c r="NQ1564" s="37"/>
      <c r="NY1564" s="61"/>
      <c r="NZ1564" s="61"/>
      <c r="OA1564" s="61"/>
      <c r="OB1564" s="61"/>
      <c r="OC1564" s="61"/>
      <c r="OD1564" s="61"/>
      <c r="OE1564" s="61"/>
      <c r="OF1564" s="61"/>
      <c r="OG1564" s="61"/>
      <c r="OI1564" s="62"/>
      <c r="OY1564" s="52"/>
      <c r="PA1564" s="53"/>
      <c r="PI1564" s="61"/>
      <c r="PJ1564" s="61"/>
      <c r="PK1564" s="61"/>
      <c r="PL1564" s="61"/>
      <c r="PM1564" s="61"/>
      <c r="PN1564" s="61"/>
      <c r="PO1564" s="61"/>
      <c r="PP1564" s="61"/>
      <c r="PQ1564" s="61"/>
      <c r="PS1564" s="62"/>
      <c r="RG1564" s="59"/>
      <c r="RI1564" s="60"/>
      <c r="RQ1564" s="34"/>
      <c r="RS1564" s="35"/>
      <c r="SA1564" s="61"/>
      <c r="SB1564" s="61"/>
      <c r="SC1564" s="61"/>
      <c r="SD1564" s="61"/>
      <c r="SE1564" s="61"/>
      <c r="SF1564" s="61"/>
      <c r="SG1564" s="61"/>
      <c r="SH1564" s="61"/>
      <c r="SI1564" s="61"/>
      <c r="SK1564" s="62"/>
      <c r="SQ1564" s="59"/>
      <c r="SS1564" s="60"/>
      <c r="TA1564" s="36"/>
      <c r="TC1564" s="37"/>
      <c r="TK1564" s="61"/>
      <c r="TL1564" s="61"/>
      <c r="TM1564" s="61"/>
      <c r="TN1564" s="61"/>
      <c r="TO1564" s="61"/>
      <c r="TP1564" s="61"/>
      <c r="TQ1564" s="61"/>
      <c r="TR1564" s="61"/>
      <c r="TS1564" s="61"/>
      <c r="TU1564" s="62"/>
      <c r="UK1564" s="52"/>
      <c r="UM1564" s="53"/>
      <c r="UU1564" s="61"/>
      <c r="UV1564" s="61"/>
      <c r="UW1564" s="61"/>
      <c r="UX1564" s="61"/>
      <c r="UY1564" s="61"/>
      <c r="UZ1564" s="61"/>
      <c r="VA1564" s="61"/>
      <c r="VB1564" s="61"/>
      <c r="VC1564" s="61"/>
      <c r="VE1564" s="62"/>
      <c r="VF1564" s="1"/>
      <c r="VT1564" s="1"/>
    </row>
    <row r="1565" spans="169:592" x14ac:dyDescent="0.3">
      <c r="FM1565" s="63"/>
      <c r="FO1565" s="64"/>
      <c r="FQ1565" s="53"/>
      <c r="FS1565" s="65"/>
      <c r="FU1565" s="66"/>
      <c r="FW1565" s="67"/>
      <c r="FX1565" s="67"/>
      <c r="FY1565" s="67"/>
      <c r="FZ1565" s="67"/>
      <c r="GA1565" s="67"/>
      <c r="GB1565" s="67"/>
      <c r="GC1565" s="67"/>
      <c r="GD1565" s="67"/>
      <c r="GE1565" s="67"/>
      <c r="GF1565" s="67"/>
      <c r="GG1565" s="67"/>
      <c r="GH1565" s="67"/>
      <c r="GI1565" s="67"/>
      <c r="GJ1565" s="67"/>
      <c r="GK1565" s="67"/>
      <c r="GL1565" s="67"/>
      <c r="GM1565" s="67"/>
      <c r="GN1565" s="67"/>
      <c r="GO1565" s="67"/>
      <c r="GP1565" s="67"/>
      <c r="GQ1565" s="67"/>
      <c r="GR1565" s="67"/>
      <c r="GS1565" s="67"/>
      <c r="GT1565" s="67"/>
      <c r="GU1565" s="67"/>
      <c r="GV1565" s="67"/>
      <c r="GW1565" s="67"/>
      <c r="GX1565" s="67"/>
      <c r="GY1565" s="67"/>
      <c r="GZ1565" s="67"/>
      <c r="HA1565" s="67"/>
      <c r="HB1565" s="67"/>
      <c r="HC1565" s="67"/>
      <c r="HD1565" s="67"/>
      <c r="HE1565" s="67"/>
      <c r="HF1565" s="67"/>
      <c r="HG1565" s="67"/>
      <c r="HH1565" s="67"/>
      <c r="HI1565" s="67"/>
      <c r="HJ1565" s="67"/>
      <c r="HK1565" s="67"/>
      <c r="HL1565" s="67"/>
      <c r="HM1565" s="67"/>
      <c r="HN1565" s="67"/>
      <c r="HO1565" s="67"/>
      <c r="HP1565" s="67"/>
      <c r="HQ1565" s="67"/>
      <c r="HR1565" s="67"/>
      <c r="HS1565" s="67"/>
      <c r="HT1565" s="67"/>
      <c r="HU1565" s="67"/>
      <c r="HV1565" s="67"/>
      <c r="HW1565" s="67"/>
      <c r="HX1565" s="67"/>
      <c r="HY1565" s="67"/>
      <c r="HZ1565" s="67"/>
      <c r="IA1565" s="67"/>
      <c r="IB1565" s="67"/>
      <c r="IC1565" s="67"/>
      <c r="ID1565" s="67"/>
      <c r="IE1565" s="67"/>
      <c r="IF1565" s="67"/>
      <c r="IG1565" s="67"/>
      <c r="IH1565" s="67"/>
      <c r="II1565" s="67"/>
      <c r="IJ1565" s="67"/>
      <c r="IK1565" s="67"/>
      <c r="IL1565" s="67"/>
      <c r="IM1565" s="67"/>
      <c r="IN1565" s="67"/>
      <c r="IO1565" s="67"/>
      <c r="IP1565" s="67"/>
      <c r="IQ1565" s="67"/>
      <c r="IR1565" s="67"/>
      <c r="IS1565" s="67"/>
      <c r="IT1565" s="67"/>
      <c r="IU1565" s="67"/>
      <c r="IV1565" s="67"/>
      <c r="IW1565" s="67"/>
      <c r="IX1565" s="67"/>
      <c r="IY1565" s="67"/>
      <c r="IZ1565" s="67"/>
      <c r="JA1565" s="67"/>
      <c r="JB1565" s="67"/>
      <c r="JC1565" s="67"/>
      <c r="JD1565" s="67"/>
      <c r="JE1565" s="67"/>
      <c r="JF1565" s="67"/>
      <c r="JG1565" s="67"/>
      <c r="JH1565" s="67"/>
      <c r="JI1565" s="67"/>
      <c r="JJ1565" s="67"/>
      <c r="JK1565" s="67"/>
      <c r="JL1565" s="67"/>
      <c r="JM1565" s="67"/>
      <c r="JN1565" s="67"/>
      <c r="JO1565" s="67"/>
      <c r="JP1565" s="67"/>
      <c r="JQ1565" s="67"/>
      <c r="JR1565" s="67"/>
      <c r="JS1565" s="67"/>
      <c r="JT1565" s="67"/>
      <c r="JU1565" s="67"/>
      <c r="JV1565" s="67"/>
      <c r="JW1565" s="67"/>
      <c r="JX1565" s="67"/>
      <c r="JY1565" s="67"/>
      <c r="JZ1565" s="67"/>
      <c r="KA1565" s="67"/>
      <c r="KB1565" s="67"/>
      <c r="KC1565" s="67"/>
      <c r="KD1565" s="67"/>
      <c r="KE1565" s="67"/>
      <c r="KF1565" s="67"/>
      <c r="KG1565" s="67"/>
      <c r="KH1565" s="67"/>
      <c r="KJ1565" s="66"/>
      <c r="KL1565" s="65"/>
      <c r="KN1565" s="53"/>
      <c r="KP1565" s="64"/>
      <c r="KR1565" s="63"/>
      <c r="KV1565" s="1"/>
      <c r="KW1565" s="34"/>
      <c r="KY1565" s="35"/>
      <c r="LA1565" s="36"/>
      <c r="LC1565" s="37"/>
      <c r="LQ1565" s="1"/>
      <c r="LU1565" s="59"/>
      <c r="LW1565" s="60"/>
      <c r="ME1565" s="34"/>
      <c r="MG1565" s="35"/>
      <c r="MO1565" s="61"/>
      <c r="MY1565" s="62"/>
      <c r="NE1565" s="59"/>
      <c r="NG1565" s="60"/>
      <c r="NO1565" s="36"/>
      <c r="NQ1565" s="37"/>
      <c r="NY1565" s="61"/>
      <c r="OI1565" s="62"/>
      <c r="OY1565" s="52"/>
      <c r="PA1565" s="53"/>
      <c r="PI1565" s="61"/>
      <c r="PS1565" s="62"/>
      <c r="PW1565" s="1"/>
      <c r="RG1565" s="59"/>
      <c r="RI1565" s="60"/>
      <c r="RQ1565" s="34"/>
      <c r="RS1565" s="35"/>
      <c r="SA1565" s="61"/>
      <c r="SK1565" s="62"/>
      <c r="SQ1565" s="59"/>
      <c r="SS1565" s="60"/>
      <c r="TA1565" s="36"/>
      <c r="TC1565" s="37"/>
      <c r="TK1565" s="61"/>
      <c r="TU1565" s="62"/>
      <c r="UK1565" s="52"/>
      <c r="UM1565" s="53"/>
      <c r="UU1565" s="61"/>
      <c r="VE1565" s="62"/>
      <c r="VF1565" s="1"/>
      <c r="VT1565" s="1"/>
    </row>
    <row r="1566" spans="169:592" x14ac:dyDescent="0.3">
      <c r="FM1566" s="63"/>
      <c r="FO1566" s="64"/>
      <c r="FQ1566" s="53"/>
      <c r="FS1566" s="65"/>
      <c r="FU1566" s="66"/>
      <c r="FW1566" s="67"/>
      <c r="KH1566" s="67"/>
      <c r="KJ1566" s="66"/>
      <c r="KL1566" s="65"/>
      <c r="KN1566" s="53"/>
      <c r="KP1566" s="64"/>
      <c r="KR1566" s="63"/>
      <c r="KV1566" s="1"/>
      <c r="KW1566" s="34"/>
      <c r="KY1566" s="35"/>
      <c r="LA1566" s="36"/>
      <c r="LC1566" s="37"/>
      <c r="LQ1566" s="1"/>
      <c r="LU1566" s="59"/>
      <c r="LW1566" s="60"/>
      <c r="ME1566" s="34"/>
      <c r="MG1566" s="35"/>
      <c r="MO1566" s="61"/>
      <c r="MQ1566" s="62"/>
      <c r="MR1566" s="62"/>
      <c r="MS1566" s="62"/>
      <c r="MT1566" s="62"/>
      <c r="MU1566" s="62"/>
      <c r="MV1566" s="62"/>
      <c r="MW1566" s="62"/>
      <c r="MX1566" s="62"/>
      <c r="MY1566" s="62"/>
      <c r="NE1566" s="59"/>
      <c r="NG1566" s="60"/>
      <c r="NO1566" s="36"/>
      <c r="NQ1566" s="37"/>
      <c r="NY1566" s="61"/>
      <c r="OA1566" s="62"/>
      <c r="OB1566" s="62"/>
      <c r="OC1566" s="62"/>
      <c r="OD1566" s="62"/>
      <c r="OE1566" s="62"/>
      <c r="OF1566" s="62"/>
      <c r="OG1566" s="62"/>
      <c r="OH1566" s="62"/>
      <c r="OI1566" s="62"/>
      <c r="OY1566" s="52"/>
      <c r="PA1566" s="53"/>
      <c r="PI1566" s="61"/>
      <c r="PK1566" s="62"/>
      <c r="PL1566" s="62"/>
      <c r="PM1566" s="62"/>
      <c r="PN1566" s="62"/>
      <c r="PO1566" s="62"/>
      <c r="PP1566" s="62"/>
      <c r="PQ1566" s="62"/>
      <c r="PR1566" s="62"/>
      <c r="PS1566" s="62"/>
      <c r="RG1566" s="59"/>
      <c r="RI1566" s="60"/>
      <c r="RQ1566" s="34"/>
      <c r="RS1566" s="35"/>
      <c r="SA1566" s="61"/>
      <c r="SC1566" s="62"/>
      <c r="SD1566" s="62"/>
      <c r="SE1566" s="62"/>
      <c r="SF1566" s="62"/>
      <c r="SG1566" s="62"/>
      <c r="SH1566" s="62"/>
      <c r="SI1566" s="62"/>
      <c r="SJ1566" s="62"/>
      <c r="SK1566" s="62"/>
      <c r="SQ1566" s="59"/>
      <c r="SS1566" s="60"/>
      <c r="TA1566" s="36"/>
      <c r="TC1566" s="37"/>
      <c r="TK1566" s="61"/>
      <c r="TM1566" s="62"/>
      <c r="TN1566" s="62"/>
      <c r="TO1566" s="62"/>
      <c r="TP1566" s="62"/>
      <c r="TQ1566" s="62"/>
      <c r="TR1566" s="62"/>
      <c r="TS1566" s="62"/>
      <c r="TT1566" s="62"/>
      <c r="TU1566" s="62"/>
      <c r="UK1566" s="52"/>
      <c r="UM1566" s="53"/>
      <c r="UU1566" s="61"/>
      <c r="UW1566" s="62"/>
      <c r="UX1566" s="62"/>
      <c r="UY1566" s="62"/>
      <c r="UZ1566" s="62"/>
      <c r="VA1566" s="62"/>
      <c r="VB1566" s="62"/>
      <c r="VC1566" s="62"/>
      <c r="VD1566" s="62"/>
      <c r="VE1566" s="62"/>
      <c r="VF1566" s="1"/>
      <c r="VT1566" s="1"/>
    </row>
    <row r="1567" spans="169:592" ht="15" thickBot="1" x14ac:dyDescent="0.35">
      <c r="FM1567" s="63"/>
      <c r="FO1567" s="64"/>
      <c r="FQ1567" s="53"/>
      <c r="FS1567" s="65"/>
      <c r="FU1567" s="66"/>
      <c r="FW1567" s="67"/>
      <c r="KH1567" s="67" t="s">
        <v>172</v>
      </c>
      <c r="KJ1567" s="66"/>
      <c r="KL1567" s="65" t="s">
        <v>172</v>
      </c>
      <c r="KN1567" s="53"/>
      <c r="KP1567" s="64" t="s">
        <v>172</v>
      </c>
      <c r="KR1567" s="63"/>
      <c r="KV1567" s="1"/>
      <c r="KW1567" s="34"/>
      <c r="KY1567" s="35"/>
      <c r="LA1567" s="36"/>
      <c r="LC1567" s="37"/>
      <c r="LQ1567" s="1"/>
      <c r="LU1567" s="59"/>
      <c r="LW1567" s="60" t="s">
        <v>76</v>
      </c>
      <c r="ME1567" s="34"/>
      <c r="MG1567" s="35" t="s">
        <v>76</v>
      </c>
      <c r="MO1567" s="61"/>
      <c r="MQ1567" s="62" t="s">
        <v>76</v>
      </c>
      <c r="NE1567" s="59"/>
      <c r="NG1567" s="60" t="s">
        <v>76</v>
      </c>
      <c r="NO1567" s="36"/>
      <c r="NQ1567" s="37" t="s">
        <v>76</v>
      </c>
      <c r="NY1567" s="61"/>
      <c r="OA1567" s="62" t="s">
        <v>76</v>
      </c>
      <c r="OY1567" s="52"/>
      <c r="PA1567" s="53" t="s">
        <v>76</v>
      </c>
      <c r="PI1567" s="61"/>
      <c r="PK1567" s="62" t="s">
        <v>76</v>
      </c>
      <c r="PW1567" s="1"/>
      <c r="RG1567" s="59"/>
      <c r="RI1567" s="60" t="s">
        <v>76</v>
      </c>
      <c r="RQ1567" s="34"/>
      <c r="RS1567" s="35" t="s">
        <v>76</v>
      </c>
      <c r="SA1567" s="61"/>
      <c r="SC1567" s="62" t="s">
        <v>76</v>
      </c>
      <c r="SQ1567" s="59"/>
      <c r="SS1567" s="60" t="s">
        <v>76</v>
      </c>
      <c r="TA1567" s="36"/>
      <c r="TC1567" s="37" t="s">
        <v>76</v>
      </c>
      <c r="TK1567" s="61"/>
      <c r="TM1567" s="62" t="s">
        <v>76</v>
      </c>
      <c r="UK1567" s="52"/>
      <c r="UM1567" s="53" t="s">
        <v>76</v>
      </c>
      <c r="UU1567" s="61"/>
      <c r="UW1567" s="62" t="s">
        <v>76</v>
      </c>
      <c r="VF1567" s="1"/>
      <c r="VT1567" s="1"/>
    </row>
    <row r="1568" spans="169:592" x14ac:dyDescent="0.3">
      <c r="FM1568" s="63"/>
      <c r="FO1568" s="64"/>
      <c r="FQ1568" s="53"/>
      <c r="FS1568" s="65"/>
      <c r="FU1568" s="66"/>
      <c r="FW1568" s="67"/>
      <c r="KH1568" s="68">
        <f t="array" ref="KH1568:KH1570">KH1580:KH1582+KH2667:KH2669</f>
        <v>1.8024510068789412E-2</v>
      </c>
      <c r="KJ1568" s="66"/>
      <c r="KL1568" s="71">
        <f t="array" ref="KL1568:KL1570">KL1580:KL1582+KL2667:KL2669</f>
        <v>1.7622294660331099E-2</v>
      </c>
      <c r="KN1568" s="53"/>
      <c r="KP1568" s="74">
        <f t="array" ref="KP1568:KP1570">KP1580:KP1582+KP2667:KP2669</f>
        <v>1.8063385528609085E-2</v>
      </c>
      <c r="KR1568" s="63"/>
      <c r="KV1568" s="1"/>
      <c r="KW1568" s="34"/>
      <c r="KY1568" s="35"/>
      <c r="LA1568" s="36"/>
      <c r="LC1568" s="37"/>
      <c r="LQ1568" s="1"/>
      <c r="LU1568" s="59"/>
      <c r="LW1568" s="77">
        <f t="array" ref="LW1568:LW1571">LT1502:LT1505+MD1502:MD1505+MN1502:MN1505</f>
        <v>-2.8587250549765806E-5</v>
      </c>
      <c r="ME1568" s="34"/>
      <c r="MG1568" s="45">
        <f t="array" ref="MG1568:MG1571">LZ1502:LZ1505+NJ1502:NJ1505</f>
        <v>3.7905133616904986E-5</v>
      </c>
      <c r="MO1568" s="61"/>
      <c r="MQ1568" s="80">
        <f t="array" ref="MQ1568:MQ1571">LX1413:LX1416+NH1413:NH1416</f>
        <v>8.6336678113595171E-3</v>
      </c>
      <c r="NE1568" s="59"/>
      <c r="NG1568" s="77">
        <f t="array" ref="NG1568:NG1571">ND1502:ND1505+NN1502:NN1505+NX1502:NX1505</f>
        <v>7.3915818551061133E-6</v>
      </c>
      <c r="NO1568" s="36"/>
      <c r="NQ1568" s="48">
        <f t="array" ref="NQ1568:NQ1571">MJ1502:MJ1505+NT1502:NT1505</f>
        <v>-6.6667681912110387E-5</v>
      </c>
      <c r="NY1568" s="61"/>
      <c r="OA1568" s="80">
        <f t="array" ref="OA1568:OA1571">MI1413:MI1416+NS1413:NS1416</f>
        <v>8.5944104421433049E-3</v>
      </c>
      <c r="OY1568" s="52"/>
      <c r="PA1568" s="83">
        <f t="array" ref="PA1568:PA1571">MT1502:MT1505+OD1502:OD1505</f>
        <v>2.8762548295204032E-5</v>
      </c>
      <c r="PI1568" s="61"/>
      <c r="PK1568" s="80">
        <f t="array" ref="PK1568:PK1571">MT1413:MT1416+OD1413:OD1416</f>
        <v>8.6304746629042046E-3</v>
      </c>
      <c r="RG1568" s="59"/>
      <c r="RI1568" s="77">
        <f t="array" ref="RI1568:RI1571">RF1502:RF1505+RP1502:RP1505+RZ1502:RZ1505</f>
        <v>7.1507974514062984E-6</v>
      </c>
      <c r="RQ1568" s="34"/>
      <c r="RS1568" s="45">
        <f t="array" ref="RS1568:RS1571">RL1502:RL1505+SV1502:SV1505</f>
        <v>1.8472138033440765E-4</v>
      </c>
      <c r="SA1568" s="61"/>
      <c r="SC1568" s="80">
        <f t="array" ref="SC1568:SC1571">RJ1413:RJ1416+ST1413:ST1416</f>
        <v>-1.0864494747906475E-3</v>
      </c>
      <c r="SQ1568" s="59"/>
      <c r="SS1568" s="77">
        <f t="array" ref="SS1568:SS1571">SP1502:SP1505+SZ1502:SZ1505+TJ1502:TJ1505</f>
        <v>-1.8742156110964912E-6</v>
      </c>
      <c r="TA1568" s="36"/>
      <c r="TC1568" s="48">
        <f t="array" ref="TC1568:TC1571">RV1502:RV1505+TF1502:TF1505</f>
        <v>-3.2085144005813108E-4</v>
      </c>
      <c r="TK1568" s="61"/>
      <c r="TM1568" s="80">
        <f t="array" ref="TM1568:TM1571">RU1413:RU1416+TE1413:TE1416</f>
        <v>-1.1023030303318228E-3</v>
      </c>
      <c r="UK1568" s="52"/>
      <c r="UM1568" s="83">
        <f t="array" ref="UM1568:UM1571">SF1502:SF1505+TP1502:TP1505</f>
        <v>1.3613005972372069E-4</v>
      </c>
      <c r="UU1568" s="61"/>
      <c r="UW1568" s="80">
        <f t="array" ref="UW1568:UW1571">SF1413:SF1416+TP1413:TP1416</f>
        <v>-1.0879133648134677E-3</v>
      </c>
      <c r="VF1568" s="1"/>
      <c r="VT1568" s="1"/>
    </row>
    <row r="1569" spans="169:592" x14ac:dyDescent="0.3">
      <c r="FM1569" s="63"/>
      <c r="FO1569" s="64"/>
      <c r="FQ1569" s="53"/>
      <c r="FS1569" s="65"/>
      <c r="FU1569" s="66"/>
      <c r="FW1569" s="67"/>
      <c r="KH1569" s="69">
        <v>-1.563942242762855E-3</v>
      </c>
      <c r="KJ1569" s="66"/>
      <c r="KL1569" s="72">
        <v>-2.1406636777486967E-3</v>
      </c>
      <c r="KN1569" s="53"/>
      <c r="KP1569" s="75">
        <v>-1.5018996624326429E-3</v>
      </c>
      <c r="KR1569" s="63"/>
      <c r="KV1569" s="1"/>
      <c r="KW1569" s="34"/>
      <c r="KY1569" s="35"/>
      <c r="LA1569" s="36"/>
      <c r="LC1569" s="37"/>
      <c r="LQ1569" s="1"/>
      <c r="LU1569" s="59"/>
      <c r="LW1569" s="78">
        <v>2.4887824251419092E-5</v>
      </c>
      <c r="ME1569" s="34"/>
      <c r="MG1569" s="46">
        <v>7.8437327405707642E-5</v>
      </c>
      <c r="MO1569" s="61"/>
      <c r="MQ1569" s="81">
        <v>-1.9903923695319598E-3</v>
      </c>
      <c r="NE1569" s="59"/>
      <c r="NG1569" s="78">
        <v>-6.4350508098095748E-6</v>
      </c>
      <c r="NO1569" s="36"/>
      <c r="NQ1569" s="49">
        <v>-1.3795578291611631E-4</v>
      </c>
      <c r="NY1569" s="61"/>
      <c r="OA1569" s="81">
        <v>-1.9812891735628102E-3</v>
      </c>
      <c r="OY1569" s="52"/>
      <c r="PA1569" s="84">
        <v>5.9518455510405852E-5</v>
      </c>
      <c r="PI1569" s="61"/>
      <c r="PK1569" s="81">
        <v>-1.9896513282628816E-3</v>
      </c>
      <c r="PW1569" s="1"/>
      <c r="RG1569" s="59"/>
      <c r="RI1569" s="78">
        <v>4.3737668395655682E-5</v>
      </c>
      <c r="RQ1569" s="34"/>
      <c r="RS1569" s="46">
        <v>-3.9392645105902147E-5</v>
      </c>
      <c r="SA1569" s="61"/>
      <c r="SC1569" s="81">
        <v>1.1274289176958977E-2</v>
      </c>
      <c r="SQ1569" s="59"/>
      <c r="SS1569" s="78">
        <v>-1.1463594202047844E-5</v>
      </c>
      <c r="TA1569" s="36"/>
      <c r="TC1569" s="49">
        <v>6.8422699594507071E-5</v>
      </c>
      <c r="TK1569" s="61"/>
      <c r="TM1569" s="81">
        <v>1.1438160154309294E-2</v>
      </c>
      <c r="UK1569" s="52"/>
      <c r="UM1569" s="84">
        <v>-2.9030054488604416E-5</v>
      </c>
      <c r="UU1569" s="61"/>
      <c r="UW1569" s="81">
        <v>1.1289422222251544E-2</v>
      </c>
      <c r="VF1569" s="1"/>
      <c r="VT1569" s="1"/>
    </row>
    <row r="1570" spans="169:592" ht="15" thickBot="1" x14ac:dyDescent="0.35">
      <c r="FM1570" s="63"/>
      <c r="FO1570" s="64"/>
      <c r="FQ1570" s="53"/>
      <c r="FS1570" s="65"/>
      <c r="FU1570" s="66"/>
      <c r="FW1570" s="67"/>
      <c r="KH1570" s="70">
        <v>-5.0824885193871891E-3</v>
      </c>
      <c r="KJ1570" s="66"/>
      <c r="KL1570" s="73">
        <v>-5.2113556872795397E-3</v>
      </c>
      <c r="KN1570" s="53"/>
      <c r="KP1570" s="76">
        <v>-5.0620681583580015E-3</v>
      </c>
      <c r="KR1570" s="63"/>
      <c r="KV1570" s="1"/>
      <c r="KW1570" s="34"/>
      <c r="KY1570" s="35"/>
      <c r="LA1570" s="36"/>
      <c r="LC1570" s="37"/>
      <c r="LQ1570" s="1"/>
      <c r="LU1570" s="59"/>
      <c r="LW1570" s="78">
        <v>-9.8322537184667379E-6</v>
      </c>
      <c r="ME1570" s="34"/>
      <c r="MG1570" s="46">
        <v>1.8935287166319746E-6</v>
      </c>
      <c r="MO1570" s="61"/>
      <c r="MQ1570" s="81">
        <v>-8.3576991930922172E-3</v>
      </c>
      <c r="NE1570" s="59"/>
      <c r="NG1570" s="78">
        <v>2.5422481015147189E-6</v>
      </c>
      <c r="NO1570" s="36"/>
      <c r="NQ1570" s="49">
        <v>-3.3304354979709126E-6</v>
      </c>
      <c r="NY1570" s="61"/>
      <c r="OA1570" s="81">
        <v>-8.3196640094744586E-3</v>
      </c>
      <c r="OY1570" s="52"/>
      <c r="PA1570" s="84">
        <v>1.4369067813388256E-6</v>
      </c>
      <c r="PI1570" s="61"/>
      <c r="PK1570" s="81">
        <v>-8.3546050865005474E-3</v>
      </c>
      <c r="RG1570" s="59"/>
      <c r="RI1570" s="78">
        <v>-7.2012895002927045E-6</v>
      </c>
      <c r="RQ1570" s="34"/>
      <c r="RS1570" s="46">
        <v>-4.8820186945329134E-5</v>
      </c>
      <c r="SA1570" s="61"/>
      <c r="SC1570" s="81">
        <v>9.0187555632994924E-4</v>
      </c>
      <c r="SQ1570" s="59"/>
      <c r="SS1570" s="78">
        <v>1.8874497716067275E-6</v>
      </c>
      <c r="TA1570" s="36"/>
      <c r="TC1570" s="49">
        <v>8.4798004747671857E-5</v>
      </c>
      <c r="TK1570" s="61"/>
      <c r="TM1570" s="81">
        <v>9.1503472010537746E-4</v>
      </c>
      <c r="UK1570" s="52"/>
      <c r="UM1570" s="84">
        <v>-3.5977817802342025E-5</v>
      </c>
      <c r="UU1570" s="61"/>
      <c r="UW1570" s="81">
        <v>9.0309065332713832E-4</v>
      </c>
      <c r="VF1570" s="1"/>
      <c r="VT1570" s="1"/>
    </row>
    <row r="1571" spans="169:592" ht="15" thickBot="1" x14ac:dyDescent="0.35">
      <c r="FM1571" s="63"/>
      <c r="FO1571" s="64"/>
      <c r="FQ1571" s="53"/>
      <c r="FS1571" s="65"/>
      <c r="FU1571" s="66"/>
      <c r="FW1571" s="67"/>
      <c r="KH1571" s="67"/>
      <c r="KJ1571" s="66"/>
      <c r="KL1571" s="65"/>
      <c r="KN1571" s="53"/>
      <c r="KP1571" s="64"/>
      <c r="KR1571" s="63"/>
      <c r="KV1571" s="1"/>
      <c r="KW1571" s="34"/>
      <c r="KY1571" s="35"/>
      <c r="LA1571" s="36"/>
      <c r="LC1571" s="37"/>
      <c r="LQ1571" s="1"/>
      <c r="LU1571" s="59"/>
      <c r="LW1571" s="79">
        <v>3.4355754957995173E-6</v>
      </c>
      <c r="ME1571" s="34"/>
      <c r="MG1571" s="47">
        <v>-1.0012025606984364E-4</v>
      </c>
      <c r="MO1571" s="61"/>
      <c r="MQ1571" s="82">
        <v>-7.1601398907864995E-3</v>
      </c>
      <c r="NE1571" s="59"/>
      <c r="NG1571" s="79">
        <v>-8.8831091530730305E-7</v>
      </c>
      <c r="NO1571" s="36"/>
      <c r="NQ1571" s="50">
        <v>1.7609189974858761E-4</v>
      </c>
      <c r="NY1571" s="61"/>
      <c r="OA1571" s="82">
        <v>-7.1275784498182285E-3</v>
      </c>
      <c r="OY1571" s="52"/>
      <c r="PA1571" s="85">
        <v>-7.5971643678740322E-5</v>
      </c>
      <c r="PI1571" s="61"/>
      <c r="PK1571" s="82">
        <v>-7.15749133359358E-3</v>
      </c>
      <c r="PW1571" s="1"/>
      <c r="RG1571" s="59"/>
      <c r="RI1571" s="79">
        <v>-1.8939002774436215E-5</v>
      </c>
      <c r="RQ1571" s="34"/>
      <c r="RS1571" s="47">
        <v>2.453812608907525E-4</v>
      </c>
      <c r="SA1571" s="61"/>
      <c r="SC1571" s="82">
        <v>8.8956590729535601E-3</v>
      </c>
      <c r="SQ1571" s="59"/>
      <c r="SS1571" s="79">
        <v>4.9638914256775228E-6</v>
      </c>
      <c r="TA1571" s="36"/>
      <c r="TC1571" s="50">
        <v>-4.2621398733702192E-4</v>
      </c>
      <c r="TK1571" s="61"/>
      <c r="TM1571" s="82">
        <v>9.024882844822623E-3</v>
      </c>
      <c r="UK1571" s="52"/>
      <c r="UM1571" s="85">
        <v>1.8083272644626593E-4</v>
      </c>
      <c r="UU1571" s="61"/>
      <c r="UW1571" s="82">
        <v>8.9075927125141681E-3</v>
      </c>
      <c r="VF1571" s="1"/>
      <c r="VT1571" s="1"/>
    </row>
    <row r="1572" spans="169:592" x14ac:dyDescent="0.3">
      <c r="FM1572" s="63"/>
      <c r="FO1572" s="64"/>
      <c r="FQ1572" s="53"/>
      <c r="FS1572" s="65"/>
      <c r="FU1572" s="66"/>
      <c r="FW1572" s="67"/>
      <c r="KH1572" s="67"/>
      <c r="KJ1572" s="66"/>
      <c r="KL1572" s="65"/>
      <c r="KN1572" s="53"/>
      <c r="KP1572" s="64"/>
      <c r="KR1572" s="63"/>
      <c r="KV1572" s="1"/>
      <c r="KW1572" s="34"/>
      <c r="KY1572" s="35"/>
      <c r="LA1572" s="36"/>
      <c r="LC1572" s="37"/>
      <c r="LQ1572" s="1"/>
      <c r="LR1572" s="1"/>
      <c r="LS1572" s="1"/>
      <c r="LT1572" s="1"/>
      <c r="LU1572" s="2"/>
      <c r="LV1572" s="1"/>
      <c r="LW1572" s="7"/>
      <c r="LX1572" s="1"/>
      <c r="LY1572" s="1"/>
      <c r="LZ1572" s="1"/>
      <c r="MA1572" s="1"/>
      <c r="MB1572" s="1"/>
      <c r="MC1572" s="1"/>
      <c r="MD1572" s="1"/>
      <c r="ME1572" s="2"/>
      <c r="MF1572" s="1"/>
      <c r="MG1572" s="7"/>
      <c r="MH1572" s="1"/>
      <c r="MI1572" s="1"/>
      <c r="MJ1572" s="1"/>
      <c r="MK1572" s="1"/>
      <c r="ML1572" s="1"/>
      <c r="MM1572" s="1"/>
      <c r="MN1572" s="1"/>
      <c r="MO1572" s="2"/>
      <c r="MP1572" s="1"/>
      <c r="MQ1572" s="7"/>
      <c r="MR1572" s="1"/>
      <c r="MS1572" s="1"/>
      <c r="MT1572" s="1"/>
      <c r="MU1572" s="1"/>
      <c r="NA1572" s="1"/>
      <c r="NB1572" s="1"/>
      <c r="NC1572" s="1"/>
      <c r="ND1572" s="1"/>
      <c r="NE1572" s="2"/>
      <c r="NF1572" s="1"/>
      <c r="NG1572" s="7"/>
      <c r="NH1572" s="1"/>
      <c r="NI1572" s="1"/>
      <c r="NJ1572" s="1"/>
      <c r="NK1572" s="1"/>
      <c r="NL1572" s="1"/>
      <c r="NM1572" s="1"/>
      <c r="NN1572" s="1"/>
      <c r="NO1572" s="2"/>
      <c r="NP1572" s="1"/>
      <c r="NQ1572" s="7"/>
      <c r="NR1572" s="1"/>
      <c r="NS1572" s="1"/>
      <c r="NT1572" s="1"/>
      <c r="NU1572" s="1"/>
      <c r="NV1572" s="1"/>
      <c r="NW1572" s="1"/>
      <c r="NX1572" s="1"/>
      <c r="NY1572" s="2"/>
      <c r="NZ1572" s="1"/>
      <c r="OA1572" s="7"/>
      <c r="OB1572" s="1"/>
      <c r="OC1572" s="1"/>
      <c r="OD1572" s="1"/>
      <c r="OE1572" s="1"/>
      <c r="OU1572" s="1"/>
      <c r="OV1572" s="1"/>
      <c r="OW1572" s="1"/>
      <c r="OX1572" s="1"/>
      <c r="OY1572" s="2"/>
      <c r="OZ1572" s="1"/>
      <c r="PA1572" s="7"/>
      <c r="PB1572" s="1"/>
      <c r="PC1572" s="1"/>
      <c r="PD1572" s="1"/>
      <c r="PE1572" s="1"/>
      <c r="PF1572" s="1"/>
      <c r="PG1572" s="1"/>
      <c r="PH1572" s="1"/>
      <c r="PI1572" s="2"/>
      <c r="PJ1572" s="1"/>
      <c r="PK1572" s="7"/>
      <c r="PL1572" s="1"/>
      <c r="PM1572" s="1"/>
      <c r="PN1572" s="1"/>
      <c r="PO1572" s="1"/>
      <c r="PP1572" s="1"/>
      <c r="PQ1572" s="1"/>
      <c r="PR1572" s="1"/>
      <c r="PS1572" s="1"/>
      <c r="PT1572" s="1"/>
      <c r="PU1572" s="1"/>
      <c r="PV1572" s="1"/>
      <c r="PW1572" s="1"/>
      <c r="PX1572" s="1"/>
      <c r="PY1572" s="1"/>
      <c r="PZ1572" s="1"/>
      <c r="QA1572" s="1"/>
      <c r="QB1572" s="1"/>
      <c r="QC1572" s="1"/>
      <c r="RC1572" s="1"/>
      <c r="RD1572" s="1"/>
      <c r="RE1572" s="1"/>
      <c r="RF1572" s="1"/>
      <c r="RG1572" s="2"/>
      <c r="RH1572" s="1"/>
      <c r="RI1572" s="7"/>
      <c r="RJ1572" s="1"/>
      <c r="RK1572" s="1"/>
      <c r="RL1572" s="1"/>
      <c r="RM1572" s="1"/>
      <c r="RN1572" s="1"/>
      <c r="RO1572" s="1"/>
      <c r="RP1572" s="1"/>
      <c r="RQ1572" s="2"/>
      <c r="RR1572" s="1"/>
      <c r="RS1572" s="7"/>
      <c r="RT1572" s="1"/>
      <c r="RU1572" s="1"/>
      <c r="RV1572" s="1"/>
      <c r="RW1572" s="1"/>
      <c r="RX1572" s="1"/>
      <c r="RY1572" s="1"/>
      <c r="RZ1572" s="1"/>
      <c r="SA1572" s="2"/>
      <c r="SB1572" s="1"/>
      <c r="SC1572" s="7"/>
      <c r="SD1572" s="1"/>
      <c r="SE1572" s="1"/>
      <c r="SF1572" s="1"/>
      <c r="SG1572" s="1"/>
      <c r="SM1572" s="1"/>
      <c r="SN1572" s="1"/>
      <c r="SO1572" s="1"/>
      <c r="SP1572" s="1"/>
      <c r="SQ1572" s="2"/>
      <c r="SR1572" s="1"/>
      <c r="SS1572" s="7"/>
      <c r="ST1572" s="1"/>
      <c r="SU1572" s="1"/>
      <c r="SV1572" s="1"/>
      <c r="SW1572" s="1"/>
      <c r="SX1572" s="1"/>
      <c r="SY1572" s="1"/>
      <c r="SZ1572" s="1"/>
      <c r="TA1572" s="2"/>
      <c r="TB1572" s="1"/>
      <c r="TC1572" s="7"/>
      <c r="TD1572" s="1"/>
      <c r="TE1572" s="1"/>
      <c r="TF1572" s="1"/>
      <c r="TG1572" s="1"/>
      <c r="TH1572" s="1"/>
      <c r="TI1572" s="1"/>
      <c r="TJ1572" s="1"/>
      <c r="TK1572" s="2"/>
      <c r="TL1572" s="1"/>
      <c r="TM1572" s="7"/>
      <c r="TN1572" s="1"/>
      <c r="TO1572" s="1"/>
      <c r="TP1572" s="1"/>
      <c r="TQ1572" s="1"/>
      <c r="UG1572" s="1"/>
      <c r="UH1572" s="1"/>
      <c r="UI1572" s="1"/>
      <c r="UJ1572" s="1"/>
      <c r="UK1572" s="2"/>
      <c r="UL1572" s="1"/>
      <c r="UM1572" s="7"/>
      <c r="UN1572" s="1"/>
      <c r="UO1572" s="1"/>
      <c r="UP1572" s="1"/>
      <c r="UQ1572" s="1"/>
      <c r="UR1572" s="1"/>
      <c r="US1572" s="1"/>
      <c r="UT1572" s="1"/>
      <c r="UU1572" s="2"/>
      <c r="UV1572" s="1"/>
      <c r="UW1572" s="7"/>
      <c r="UX1572" s="1"/>
      <c r="UY1572" s="1"/>
      <c r="UZ1572" s="1"/>
      <c r="VA1572" s="1"/>
      <c r="VB1572" s="1"/>
      <c r="VC1572" s="1"/>
      <c r="VD1572" s="1"/>
      <c r="VE1572" s="1"/>
      <c r="VF1572" s="1"/>
      <c r="VG1572" s="1"/>
      <c r="VH1572" s="1"/>
      <c r="VI1572" s="1"/>
      <c r="VJ1572" s="1"/>
      <c r="VK1572" s="1"/>
      <c r="VL1572" s="1"/>
      <c r="VM1572" s="1"/>
      <c r="VN1572" s="1"/>
      <c r="VO1572" s="1"/>
      <c r="VT1572" s="1"/>
    </row>
    <row r="1573" spans="169:592" ht="15" thickBot="1" x14ac:dyDescent="0.35">
      <c r="FM1573" s="63"/>
      <c r="FO1573" s="64"/>
      <c r="FQ1573" s="53"/>
      <c r="FS1573" s="65"/>
      <c r="FU1573" s="66"/>
      <c r="FW1573" s="67"/>
      <c r="KH1573" s="67"/>
      <c r="KJ1573" s="66"/>
      <c r="KL1573" s="65"/>
      <c r="KN1573" s="53"/>
      <c r="KP1573" s="64"/>
      <c r="KR1573" s="63"/>
      <c r="KV1573" s="1"/>
      <c r="KW1573" s="34"/>
      <c r="KY1573" s="35"/>
      <c r="LA1573" s="36"/>
      <c r="LC1573" s="37"/>
      <c r="LQ1573" s="1"/>
      <c r="LS1573" t="s">
        <v>173</v>
      </c>
      <c r="LU1573" s="2" t="s">
        <v>162</v>
      </c>
      <c r="LW1573" s="7" t="s">
        <v>163</v>
      </c>
      <c r="LY1573" t="s">
        <v>174</v>
      </c>
      <c r="MA1573" s="1"/>
      <c r="MC1573" t="s">
        <v>175</v>
      </c>
      <c r="ME1573" s="2" t="s">
        <v>164</v>
      </c>
      <c r="MG1573" s="7" t="s">
        <v>165</v>
      </c>
      <c r="MI1573" t="s">
        <v>176</v>
      </c>
      <c r="MK1573" s="1"/>
      <c r="MM1573" t="s">
        <v>177</v>
      </c>
      <c r="MO1573" s="2" t="s">
        <v>105</v>
      </c>
      <c r="MQ1573" s="7" t="s">
        <v>106</v>
      </c>
      <c r="MS1573" t="s">
        <v>178</v>
      </c>
      <c r="MU1573" s="1"/>
      <c r="NA1573" s="1"/>
      <c r="NC1573" t="s">
        <v>173</v>
      </c>
      <c r="NE1573" s="2" t="s">
        <v>170</v>
      </c>
      <c r="NG1573" s="7" t="s">
        <v>171</v>
      </c>
      <c r="NI1573" t="s">
        <v>174</v>
      </c>
      <c r="NK1573" s="1"/>
      <c r="NM1573" t="s">
        <v>175</v>
      </c>
      <c r="NO1573" s="2" t="s">
        <v>166</v>
      </c>
      <c r="NQ1573" s="7" t="s">
        <v>167</v>
      </c>
      <c r="NS1573" t="s">
        <v>176</v>
      </c>
      <c r="NU1573" s="1"/>
      <c r="NW1573" t="s">
        <v>177</v>
      </c>
      <c r="NY1573" s="2" t="s">
        <v>107</v>
      </c>
      <c r="OA1573" s="7" t="s">
        <v>108</v>
      </c>
      <c r="OC1573" t="s">
        <v>178</v>
      </c>
      <c r="OE1573" s="1"/>
      <c r="OU1573" s="1"/>
      <c r="OW1573" t="s">
        <v>175</v>
      </c>
      <c r="OY1573" s="2" t="s">
        <v>166</v>
      </c>
      <c r="PA1573" s="7" t="s">
        <v>167</v>
      </c>
      <c r="PC1573" t="s">
        <v>176</v>
      </c>
      <c r="PE1573" s="1"/>
      <c r="PG1573" t="s">
        <v>177</v>
      </c>
      <c r="PI1573" s="2" t="s">
        <v>107</v>
      </c>
      <c r="PK1573" s="7" t="s">
        <v>108</v>
      </c>
      <c r="PM1573" t="s">
        <v>178</v>
      </c>
      <c r="PO1573" s="1"/>
      <c r="PP1573" s="11" t="s">
        <v>179</v>
      </c>
      <c r="PQ1573" s="11"/>
      <c r="PR1573" s="11"/>
      <c r="PS1573" s="11"/>
      <c r="PT1573" s="11" t="s">
        <v>180</v>
      </c>
      <c r="PU1573" s="11"/>
      <c r="PV1573" s="11"/>
      <c r="PW1573" s="11"/>
      <c r="PX1573" s="11" t="s">
        <v>181</v>
      </c>
      <c r="PY1573" s="11"/>
      <c r="PZ1573" s="11"/>
      <c r="QA1573" s="11"/>
      <c r="QB1573" s="11"/>
      <c r="QC1573" s="1"/>
      <c r="RC1573" s="1"/>
      <c r="RE1573" t="s">
        <v>173</v>
      </c>
      <c r="RG1573" s="2" t="s">
        <v>162</v>
      </c>
      <c r="RI1573" s="7" t="s">
        <v>163</v>
      </c>
      <c r="RK1573" t="s">
        <v>174</v>
      </c>
      <c r="RM1573" s="1"/>
      <c r="RO1573" t="s">
        <v>175</v>
      </c>
      <c r="RQ1573" s="2" t="s">
        <v>164</v>
      </c>
      <c r="RS1573" s="7" t="s">
        <v>165</v>
      </c>
      <c r="RU1573" t="s">
        <v>176</v>
      </c>
      <c r="RW1573" s="1"/>
      <c r="RY1573" t="s">
        <v>177</v>
      </c>
      <c r="SA1573" s="2" t="s">
        <v>105</v>
      </c>
      <c r="SC1573" s="7" t="s">
        <v>106</v>
      </c>
      <c r="SE1573" t="s">
        <v>178</v>
      </c>
      <c r="SG1573" s="1"/>
      <c r="SM1573" s="1"/>
      <c r="SO1573" t="s">
        <v>173</v>
      </c>
      <c r="SQ1573" s="2" t="s">
        <v>170</v>
      </c>
      <c r="SS1573" s="7" t="s">
        <v>171</v>
      </c>
      <c r="SU1573" t="s">
        <v>174</v>
      </c>
      <c r="SW1573" s="1"/>
      <c r="SY1573" t="s">
        <v>175</v>
      </c>
      <c r="TA1573" s="2" t="s">
        <v>166</v>
      </c>
      <c r="TC1573" s="7" t="s">
        <v>167</v>
      </c>
      <c r="TE1573" t="s">
        <v>176</v>
      </c>
      <c r="TG1573" s="1"/>
      <c r="TI1573" t="s">
        <v>177</v>
      </c>
      <c r="TK1573" s="2" t="s">
        <v>107</v>
      </c>
      <c r="TM1573" s="7" t="s">
        <v>108</v>
      </c>
      <c r="TO1573" t="s">
        <v>178</v>
      </c>
      <c r="TQ1573" s="1"/>
      <c r="UG1573" s="1"/>
      <c r="UI1573" t="s">
        <v>175</v>
      </c>
      <c r="UK1573" s="2" t="s">
        <v>166</v>
      </c>
      <c r="UM1573" s="7" t="s">
        <v>167</v>
      </c>
      <c r="UO1573" t="s">
        <v>176</v>
      </c>
      <c r="UQ1573" s="1"/>
      <c r="US1573" t="s">
        <v>177</v>
      </c>
      <c r="UU1573" s="2" t="s">
        <v>107</v>
      </c>
      <c r="UW1573" s="7" t="s">
        <v>108</v>
      </c>
      <c r="UY1573" t="s">
        <v>178</v>
      </c>
      <c r="VA1573" s="1"/>
      <c r="VB1573" s="11" t="s">
        <v>179</v>
      </c>
      <c r="VC1573" s="11"/>
      <c r="VD1573" s="11"/>
      <c r="VE1573" s="11"/>
      <c r="VF1573" s="11" t="s">
        <v>180</v>
      </c>
      <c r="VG1573" s="11"/>
      <c r="VH1573" s="11"/>
      <c r="VI1573" s="11"/>
      <c r="VJ1573" s="11" t="s">
        <v>181</v>
      </c>
      <c r="VK1573" s="11"/>
      <c r="VL1573" s="11"/>
      <c r="VM1573" s="11"/>
      <c r="VN1573" s="11"/>
      <c r="VO1573" s="1"/>
      <c r="VT1573" s="1"/>
    </row>
    <row r="1574" spans="169:592" x14ac:dyDescent="0.3">
      <c r="FM1574" s="63"/>
      <c r="FO1574" s="64"/>
      <c r="FQ1574" s="53"/>
      <c r="FS1574" s="65"/>
      <c r="FU1574" s="66"/>
      <c r="FW1574" s="67"/>
      <c r="KH1574" s="67"/>
      <c r="KJ1574" s="66"/>
      <c r="KL1574" s="65"/>
      <c r="KN1574" s="53"/>
      <c r="KP1574" s="64"/>
      <c r="KR1574" s="63"/>
      <c r="KV1574" s="1"/>
      <c r="KW1574" s="34"/>
      <c r="KY1574" s="35"/>
      <c r="LA1574" s="36"/>
      <c r="LC1574" s="37"/>
      <c r="LQ1574" s="1"/>
      <c r="LS1574" s="12">
        <v>0.60414170017918623</v>
      </c>
      <c r="LU1574" s="4">
        <f t="array" ref="LU1574:LU1577">MMULT(LR1579:LT1582,LU1584:LU1586)+LS1574:LS1577</f>
        <v>0.24323766498373767</v>
      </c>
      <c r="LW1574" s="8">
        <f t="array" ref="LW1574:LW1577">LW1568:LW1571</f>
        <v>-2.8587250549765806E-5</v>
      </c>
      <c r="LY1574" s="12">
        <f t="array" ref="LY1574:LY1577">LW1574:LW1577</f>
        <v>-2.8587250549765806E-5</v>
      </c>
      <c r="MA1574" s="1"/>
      <c r="MC1574" s="12">
        <v>5.9522405664352011E-2</v>
      </c>
      <c r="ME1574" s="4">
        <f t="array" ref="ME1574:ME1577">MMULT(MB1579:MD1582,ME1584:ME1586)+MC1574:MC1577</f>
        <v>-0.91951070923919731</v>
      </c>
      <c r="MG1574" s="8">
        <f t="array" ref="MG1574:MG1577">MG1568:MG1571</f>
        <v>3.7905133616904986E-5</v>
      </c>
      <c r="MI1574" s="12">
        <f t="array" ref="MI1574:MI1577">MG1574:MG1577</f>
        <v>3.7905133616904986E-5</v>
      </c>
      <c r="MK1574" s="1"/>
      <c r="MM1574" s="12">
        <v>-0.99750677477210903</v>
      </c>
      <c r="MO1574" s="4">
        <f t="array" ref="MO1574:MO1577">MMULT(ML1579:MN1582,MO1584:MO1586)+MM1574:MM1577</f>
        <v>0.89537682919574391</v>
      </c>
      <c r="MQ1574" s="8">
        <f t="array" ref="MQ1574:MQ1577">MQ1568:MQ1571</f>
        <v>8.6336678113595171E-3</v>
      </c>
      <c r="MS1574" s="12">
        <f t="array" ref="MS1574:MS1577">MQ1574:MQ1577</f>
        <v>8.6336678113595171E-3</v>
      </c>
      <c r="MU1574" s="1"/>
      <c r="NA1574" s="1"/>
      <c r="NC1574" s="12">
        <f t="array" ref="NC1574:NC1577">LS1574:LS1577</f>
        <v>0.60414170017918623</v>
      </c>
      <c r="NE1574" s="4">
        <f t="array" ref="NE1574:NE1577">MMULT(NB1579:ND1582,NE1584:NE1586)+NC1574:NC1577</f>
        <v>0.2426044782395711</v>
      </c>
      <c r="NG1574" s="8">
        <f t="array" ref="NG1574:NG1577">NG1568:NG1571</f>
        <v>7.3915818551061133E-6</v>
      </c>
      <c r="NI1574" s="12">
        <f t="array" ref="NI1574:NI1577">NG1574:NG1577</f>
        <v>7.3915818551061133E-6</v>
      </c>
      <c r="NK1574" s="1"/>
      <c r="NM1574" s="12">
        <f t="array" ref="NM1574:NM1577">MC1574:MC1577</f>
        <v>5.9522405664352011E-2</v>
      </c>
      <c r="NO1574" s="4">
        <f t="array" ref="NO1574:NO1577">MMULT(NL1579:NN1582,NO1584:NO1586)+NM1574:NM1577</f>
        <v>-0.8389028827992826</v>
      </c>
      <c r="NQ1574" s="8">
        <f t="array" ref="NQ1574:NQ1577">NQ1568:NQ1571</f>
        <v>-6.6667681912110387E-5</v>
      </c>
      <c r="NS1574" s="12">
        <f t="array" ref="NS1574:NS1577">NQ1574:NQ1577</f>
        <v>-6.6667681912110387E-5</v>
      </c>
      <c r="NU1574" s="1"/>
      <c r="NW1574" s="12">
        <f t="array" ref="NW1574:NW1577">MM1574:MM1577</f>
        <v>-0.99750677477210903</v>
      </c>
      <c r="NY1574" s="4">
        <f t="array" ref="NY1574:NY1577">MMULT(NV1579:NX1582,NY1584:NY1586)+NW1574:NW1577</f>
        <v>0.86542590783528961</v>
      </c>
      <c r="OA1574" s="8">
        <f t="array" ref="OA1574:OA1577">OA1568:OA1571</f>
        <v>8.5944104421433049E-3</v>
      </c>
      <c r="OC1574" s="12">
        <f t="array" ref="OC1574:OC1577">OA1574:OA1577</f>
        <v>8.5944104421433049E-3</v>
      </c>
      <c r="OE1574" s="1"/>
      <c r="OU1574" s="1"/>
      <c r="OW1574" s="12">
        <f t="array" ref="OW1574:OW1577">NM1574:NM1577</f>
        <v>5.9522405664352011E-2</v>
      </c>
      <c r="OY1574" s="4">
        <f t="array" ref="OY1574:OY1577">MMULT(OV1579:OX1582,OY1584:OY1586)+OW1574:OW1577</f>
        <v>-0.91208189181239807</v>
      </c>
      <c r="PA1574" s="8">
        <f t="array" ref="PA1574:PA1577">PA1568:PA1571</f>
        <v>2.8762548295204032E-5</v>
      </c>
      <c r="PC1574" s="12">
        <f t="array" ref="PC1574:PC1577">PA1574:PA1577</f>
        <v>2.8762548295204032E-5</v>
      </c>
      <c r="PE1574" s="1"/>
      <c r="PG1574" s="12">
        <f t="array" ref="PG1574:PG1577">NW1574:NW1577</f>
        <v>-0.99750677477210903</v>
      </c>
      <c r="PI1574" s="4">
        <f t="array" ref="PI1574:PI1577">MMULT(PF1579:PH1582,PI1584:PI1586)+PG1574:PG1577</f>
        <v>0.89304471410061825</v>
      </c>
      <c r="PK1574" s="8">
        <f t="array" ref="PK1574:PK1577">PK1568:PK1571</f>
        <v>8.6304746629042046E-3</v>
      </c>
      <c r="PM1574" s="12">
        <f t="array" ref="PM1574:PM1577">PK1574:PK1577</f>
        <v>8.6304746629042046E-3</v>
      </c>
      <c r="PO1574" s="1"/>
      <c r="PP1574" s="15">
        <f t="array" ref="PP1574:PP1577">LY1574:LY1577+NI1574:NI1577</f>
        <v>-2.1195668694659692E-5</v>
      </c>
      <c r="PQ1574" s="11"/>
      <c r="PR1574" s="11"/>
      <c r="PS1574" s="11"/>
      <c r="PT1574" s="15">
        <f t="array" ref="PT1574:PT1577">PC1574:PC1577+NS1574:NS1577+MI1574:MI1577</f>
        <v>-1.3688052427629493E-18</v>
      </c>
      <c r="PU1574" s="11"/>
      <c r="PV1574" s="11"/>
      <c r="PW1574" s="11"/>
      <c r="PX1574" s="15">
        <f t="array" ref="PX1574:PX1577">MS1574:MS1577+OC1574:OC1577+PM1574:PM1577</f>
        <v>2.5858552916407027E-2</v>
      </c>
      <c r="PY1574" s="11"/>
      <c r="PZ1574" s="11"/>
      <c r="QA1574" s="11"/>
      <c r="QB1574" s="11"/>
      <c r="QC1574" s="1"/>
      <c r="RC1574" s="1"/>
      <c r="RE1574" s="12">
        <v>0.24272288154888824</v>
      </c>
      <c r="RG1574" s="4">
        <f t="array" ref="RG1574:RG1577">MMULT(RD1579:RF1582,RG1584:RG1586)+RE1574:RE1577</f>
        <v>0.69329378096447092</v>
      </c>
      <c r="RI1574" s="8">
        <f t="array" ref="RI1574:RI1577">RI1568:RI1571</f>
        <v>7.1507974514062984E-6</v>
      </c>
      <c r="RK1574" s="12">
        <f t="array" ref="RK1574:RK1577">RI1574:RI1577</f>
        <v>7.1507974514062984E-6</v>
      </c>
      <c r="RM1574" s="1"/>
      <c r="RO1574" s="12">
        <v>-0.32104645907460938</v>
      </c>
      <c r="RQ1574" s="4">
        <f t="array" ref="RQ1574:RQ1577">MMULT(RN1579:RP1582,RQ1584:RQ1586)+RO1574:RO1577</f>
        <v>0.19748911156546189</v>
      </c>
      <c r="RS1574" s="8">
        <f t="array" ref="RS1574:RS1577">RS1568:RS1571</f>
        <v>1.8472138033440765E-4</v>
      </c>
      <c r="RU1574" s="12">
        <f t="array" ref="RU1574:RU1577">RS1574:RS1577</f>
        <v>1.8472138033440765E-4</v>
      </c>
      <c r="RW1574" s="1"/>
      <c r="RY1574" s="12">
        <v>-2.0502890472840556</v>
      </c>
      <c r="SA1574" s="4">
        <f t="array" ref="SA1574:SA1577">MMULT(RX1579:RZ1582,SA1584:SA1586)+RY1574:RY1577</f>
        <v>-2.0152721629538322</v>
      </c>
      <c r="SC1574" s="8">
        <f t="array" ref="SC1574:SC1577">SC1568:SC1571</f>
        <v>-1.0864494747906475E-3</v>
      </c>
      <c r="SE1574" s="12">
        <f t="array" ref="SE1574:SE1577">SC1574:SC1577</f>
        <v>-1.0864494747906475E-3</v>
      </c>
      <c r="SG1574" s="1"/>
      <c r="SM1574" s="1"/>
      <c r="SO1574" s="12">
        <f t="array" ref="SO1574:SO1577">RE1574:RE1577</f>
        <v>0.24272288154888824</v>
      </c>
      <c r="SQ1574" s="4">
        <f t="array" ref="SQ1574:SQ1577">MMULT(SN1579:SP1582,SQ1584:SQ1586)+SO1574:SO1577</f>
        <v>0.70683502390713215</v>
      </c>
      <c r="SS1574" s="8">
        <f t="array" ref="SS1574:SS1577">SS1568:SS1571</f>
        <v>-1.8742156110964912E-6</v>
      </c>
      <c r="SU1574" s="12">
        <f t="array" ref="SU1574:SU1577">SS1574:SS1577</f>
        <v>-1.8742156110964912E-6</v>
      </c>
      <c r="SW1574" s="1"/>
      <c r="SY1574" s="12">
        <f t="array" ref="SY1574:SY1577">RO1574:RO1577</f>
        <v>-0.32104645907460938</v>
      </c>
      <c r="TA1574" s="4">
        <f t="array" ref="TA1574:TA1577">MMULT(SX1579:SZ1582,TA1584:TA1586)+SY1574:SY1577</f>
        <v>0.1857368626614474</v>
      </c>
      <c r="TC1574" s="8">
        <f t="array" ref="TC1574:TC1577">TC1568:TC1571</f>
        <v>-3.2085144005813108E-4</v>
      </c>
      <c r="TE1574" s="12">
        <f t="array" ref="TE1574:TE1577">TC1574:TC1577</f>
        <v>-3.2085144005813108E-4</v>
      </c>
      <c r="TG1574" s="1"/>
      <c r="TI1574" s="12">
        <f t="array" ref="TI1574:TI1577">RY1574:RY1577</f>
        <v>-2.0502890472840556</v>
      </c>
      <c r="TK1574" s="4">
        <f t="array" ref="TK1574:TK1577">MMULT(TH1579:TJ1582,TK1584:TK1586)+TI1574:TI1577</f>
        <v>-2.0375533344594072</v>
      </c>
      <c r="TM1574" s="8">
        <f t="array" ref="TM1574:TM1577">TM1568:TM1571</f>
        <v>-1.1023030303318228E-3</v>
      </c>
      <c r="TO1574" s="12">
        <f t="array" ref="TO1574:TO1577">TM1574:TM1577</f>
        <v>-1.1023030303318228E-3</v>
      </c>
      <c r="TQ1574" s="1"/>
      <c r="UG1574" s="1"/>
      <c r="UI1574" s="12">
        <f t="array" ref="UI1574:UI1577">SY1574:SY1577</f>
        <v>-0.32104645907460938</v>
      </c>
      <c r="UK1574" s="4">
        <f t="array" ref="UK1574:UK1577">MMULT(UH1579:UJ1582,UK1584:UK1586)+UI1574:UI1577</f>
        <v>0.19647622859652858</v>
      </c>
      <c r="UM1574" s="8">
        <f t="array" ref="UM1574:UM1577">UM1568:UM1571</f>
        <v>1.3613005972372069E-4</v>
      </c>
      <c r="UO1574" s="12">
        <f t="array" ref="UO1574:UO1577">UM1574:UM1577</f>
        <v>1.3613005972372069E-4</v>
      </c>
      <c r="UQ1574" s="1"/>
      <c r="US1574" s="12">
        <f t="array" ref="US1574:US1577">TI1574:TI1577</f>
        <v>-2.0502890472840556</v>
      </c>
      <c r="UU1574" s="4">
        <f t="array" ref="UU1574:UU1577">MMULT(UR1579:UT1582,UU1584:UU1586)+US1574:US1577</f>
        <v>-2.0175032657753174</v>
      </c>
      <c r="UW1574" s="8">
        <f t="array" ref="UW1574:UW1577">UW1568:UW1571</f>
        <v>-1.0879133648134677E-3</v>
      </c>
      <c r="UY1574" s="12">
        <f t="array" ref="UY1574:UY1577">UW1574:UW1577</f>
        <v>-1.0879133648134677E-3</v>
      </c>
      <c r="VA1574" s="1"/>
      <c r="VB1574" s="15">
        <f t="array" ref="VB1574:VB1577">RK1574:RK1577+SU1574:SU1577</f>
        <v>5.2765818403098072E-6</v>
      </c>
      <c r="VC1574" s="11"/>
      <c r="VD1574" s="11"/>
      <c r="VE1574" s="11"/>
      <c r="VF1574" s="15">
        <f t="array" ref="VF1574:VF1577">UO1574:UO1577+TE1574:TE1577+RU1574:RU1577</f>
        <v>-2.7376104855258987E-18</v>
      </c>
      <c r="VG1574" s="11"/>
      <c r="VH1574" s="11"/>
      <c r="VI1574" s="11"/>
      <c r="VJ1574" s="15">
        <f t="array" ref="VJ1574:VJ1577">SE1574:SE1577+TO1574:TO1577+UY1574:UY1577</f>
        <v>-3.2766658699359382E-3</v>
      </c>
      <c r="VK1574" s="11"/>
      <c r="VL1574" s="11"/>
      <c r="VM1574" s="11"/>
      <c r="VN1574" s="11"/>
      <c r="VO1574" s="1"/>
      <c r="VT1574" s="1"/>
    </row>
    <row r="1575" spans="169:592" x14ac:dyDescent="0.3">
      <c r="FM1575" s="63"/>
      <c r="FO1575" s="64"/>
      <c r="FQ1575" s="53"/>
      <c r="FS1575" s="65"/>
      <c r="FU1575" s="66"/>
      <c r="FW1575" s="67"/>
      <c r="KH1575" s="67"/>
      <c r="KJ1575" s="66"/>
      <c r="KL1575" s="65"/>
      <c r="KN1575" s="53"/>
      <c r="KP1575" s="64"/>
      <c r="KR1575" s="63"/>
      <c r="KV1575" s="1"/>
      <c r="KW1575" s="34"/>
      <c r="KY1575" s="35"/>
      <c r="LA1575" s="36"/>
      <c r="LC1575" s="37"/>
      <c r="LQ1575" s="1"/>
      <c r="LS1575" s="13">
        <v>-0.42513883047060014</v>
      </c>
      <c r="LU1575" s="5">
        <v>0.50008577695906054</v>
      </c>
      <c r="LW1575" s="9">
        <v>2.4887824251419092E-5</v>
      </c>
      <c r="LY1575" s="13">
        <v>2.4887824251419092E-5</v>
      </c>
      <c r="MA1575" s="1"/>
      <c r="MC1575" s="13">
        <v>-0.44040694970650152</v>
      </c>
      <c r="ME1575" s="5">
        <v>-1.0683724202249698</v>
      </c>
      <c r="MG1575" s="9">
        <v>7.8437327405707642E-5</v>
      </c>
      <c r="MI1575" s="13">
        <v>7.8437327405707642E-5</v>
      </c>
      <c r="MK1575" s="1"/>
      <c r="MM1575" s="13">
        <v>-0.11742896272176226</v>
      </c>
      <c r="MO1575" s="5">
        <v>-1.6121547673074668</v>
      </c>
      <c r="MQ1575" s="9">
        <v>-1.9903923695319598E-3</v>
      </c>
      <c r="MS1575" s="13">
        <v>-1.9903923695319598E-3</v>
      </c>
      <c r="MU1575" s="1"/>
      <c r="NA1575" s="1"/>
      <c r="NC1575" s="13">
        <v>-0.42513883047060014</v>
      </c>
      <c r="NE1575" s="5">
        <v>0.48946401555890434</v>
      </c>
      <c r="NG1575" s="9">
        <v>-6.4350508098095748E-6</v>
      </c>
      <c r="NI1575" s="13">
        <v>-6.4350508098095748E-6</v>
      </c>
      <c r="NK1575" s="1"/>
      <c r="NM1575" s="13">
        <v>-0.44040694970650152</v>
      </c>
      <c r="NO1575" s="5">
        <v>-1.1386520041691077</v>
      </c>
      <c r="NQ1575" s="9">
        <v>-1.3795578291611631E-4</v>
      </c>
      <c r="NS1575" s="13">
        <v>-1.3795578291611631E-4</v>
      </c>
      <c r="NU1575" s="1"/>
      <c r="NW1575" s="13">
        <v>-0.11742896272176226</v>
      </c>
      <c r="NY1575" s="5">
        <v>-1.6104820770769104</v>
      </c>
      <c r="OA1575" s="9">
        <v>-1.9812891735628102E-3</v>
      </c>
      <c r="OC1575" s="13">
        <v>-1.9812891735628102E-3</v>
      </c>
      <c r="OE1575" s="1"/>
      <c r="OU1575" s="1"/>
      <c r="OW1575" s="13">
        <v>-0.44040694970650152</v>
      </c>
      <c r="OY1575" s="5">
        <v>-1.0750788091041161</v>
      </c>
      <c r="PA1575" s="9">
        <v>5.9518455510405852E-5</v>
      </c>
      <c r="PC1575" s="13">
        <v>5.9518455510405852E-5</v>
      </c>
      <c r="PE1575" s="1"/>
      <c r="PG1575" s="13">
        <v>-0.11742896272176226</v>
      </c>
      <c r="PI1575" s="5">
        <v>-1.6119400947357299</v>
      </c>
      <c r="PK1575" s="9">
        <v>-1.9896513282628816E-3</v>
      </c>
      <c r="PM1575" s="13">
        <v>-1.9896513282628816E-3</v>
      </c>
      <c r="PO1575" s="1"/>
      <c r="PP1575" s="16">
        <v>1.8452773441609518E-5</v>
      </c>
      <c r="PQ1575" s="11"/>
      <c r="PR1575" s="11"/>
      <c r="PS1575" s="11"/>
      <c r="PT1575" s="16">
        <v>-2.8189256484623115E-18</v>
      </c>
      <c r="PU1575" s="11"/>
      <c r="PV1575" s="11"/>
      <c r="PW1575" s="11"/>
      <c r="PX1575" s="16">
        <v>-5.9613328713576516E-3</v>
      </c>
      <c r="PY1575" s="11"/>
      <c r="PZ1575" s="11"/>
      <c r="QA1575" s="11"/>
      <c r="QB1575" s="11"/>
      <c r="QC1575" s="1"/>
      <c r="RC1575" s="1"/>
      <c r="RE1575" s="13">
        <v>0.43368486112585158</v>
      </c>
      <c r="RG1575" s="5">
        <v>-0.14134566244686086</v>
      </c>
      <c r="RI1575" s="9">
        <v>4.3737668395655682E-5</v>
      </c>
      <c r="RK1575" s="13">
        <v>4.3737668395655682E-5</v>
      </c>
      <c r="RM1575" s="1"/>
      <c r="RO1575" s="13">
        <v>0.18821718817226241</v>
      </c>
      <c r="RQ1575" s="5">
        <v>0.94442410770840446</v>
      </c>
      <c r="RS1575" s="9">
        <v>-3.9392645105902147E-5</v>
      </c>
      <c r="RU1575" s="13">
        <v>-3.9392645105902147E-5</v>
      </c>
      <c r="RW1575" s="1"/>
      <c r="RY1575" s="13">
        <v>-0.19491958855717556</v>
      </c>
      <c r="SA1575" s="5">
        <v>-2.474842454843063</v>
      </c>
      <c r="SC1575" s="9">
        <v>1.1274289176958977E-2</v>
      </c>
      <c r="SE1575" s="13">
        <v>1.1274289176958977E-2</v>
      </c>
      <c r="SG1575" s="1"/>
      <c r="SM1575" s="1"/>
      <c r="SO1575" s="13">
        <v>0.43368486112585158</v>
      </c>
      <c r="SQ1575" s="5">
        <v>-0.12592876340082504</v>
      </c>
      <c r="SS1575" s="9">
        <v>-1.1463594202047844E-5</v>
      </c>
      <c r="SU1575" s="13">
        <v>-1.1463594202047844E-5</v>
      </c>
      <c r="SW1575" s="1"/>
      <c r="SY1575" s="13">
        <v>0.18821718817226241</v>
      </c>
      <c r="TA1575" s="5">
        <v>0.87236441275957277</v>
      </c>
      <c r="TC1575" s="9">
        <v>6.8422699594507071E-5</v>
      </c>
      <c r="TE1575" s="13">
        <v>6.8422699594507071E-5</v>
      </c>
      <c r="TG1575" s="1"/>
      <c r="TI1575" s="13">
        <v>-0.19491958855717556</v>
      </c>
      <c r="TK1575" s="5">
        <v>-2.6107956926061271</v>
      </c>
      <c r="TM1575" s="9">
        <v>1.1438160154309294E-2</v>
      </c>
      <c r="TO1575" s="13">
        <v>1.1438160154309294E-2</v>
      </c>
      <c r="TQ1575" s="1"/>
      <c r="UG1575" s="1"/>
      <c r="UI1575" s="13">
        <v>0.18821718817226241</v>
      </c>
      <c r="UK1575" s="5">
        <v>0.93781077568182158</v>
      </c>
      <c r="UM1575" s="9">
        <v>-2.9030054488604416E-5</v>
      </c>
      <c r="UO1575" s="13">
        <v>-2.9030054488604416E-5</v>
      </c>
      <c r="UQ1575" s="1"/>
      <c r="US1575" s="13">
        <v>-0.19491958855717556</v>
      </c>
      <c r="UU1575" s="5">
        <v>-2.4879628904182947</v>
      </c>
      <c r="UW1575" s="9">
        <v>1.1289422222251544E-2</v>
      </c>
      <c r="UY1575" s="13">
        <v>1.1289422222251544E-2</v>
      </c>
      <c r="VA1575" s="1"/>
      <c r="VB1575" s="16">
        <v>3.2274074193607837E-5</v>
      </c>
      <c r="VC1575" s="11"/>
      <c r="VD1575" s="11"/>
      <c r="VE1575" s="11"/>
      <c r="VF1575" s="16">
        <v>5.082197683525802E-19</v>
      </c>
      <c r="VG1575" s="11"/>
      <c r="VH1575" s="11"/>
      <c r="VI1575" s="11"/>
      <c r="VJ1575" s="16">
        <v>3.4001871553519816E-2</v>
      </c>
      <c r="VK1575" s="11"/>
      <c r="VL1575" s="11"/>
      <c r="VM1575" s="11"/>
      <c r="VN1575" s="11"/>
      <c r="VO1575" s="1"/>
      <c r="VT1575" s="1"/>
    </row>
    <row r="1576" spans="169:592" x14ac:dyDescent="0.3">
      <c r="FM1576" s="63"/>
      <c r="FO1576" s="64"/>
      <c r="FQ1576" s="53"/>
      <c r="FS1576" s="65"/>
      <c r="FU1576" s="66"/>
      <c r="FW1576" s="67"/>
      <c r="KH1576" s="67"/>
      <c r="KJ1576" s="66"/>
      <c r="KL1576" s="65"/>
      <c r="KN1576" s="53"/>
      <c r="KP1576" s="64"/>
      <c r="KR1576" s="63"/>
      <c r="KV1576" s="1"/>
      <c r="KW1576" s="34"/>
      <c r="KY1576" s="35"/>
      <c r="LA1576" s="36"/>
      <c r="LC1576" s="37"/>
      <c r="LQ1576" s="1"/>
      <c r="LS1576" s="13">
        <v>0.59614712856797247</v>
      </c>
      <c r="LU1576" s="5">
        <v>1.6778050286845758E-2</v>
      </c>
      <c r="LW1576" s="9">
        <v>-9.8322537184667379E-6</v>
      </c>
      <c r="LY1576" s="13">
        <v>-9.8322537184667379E-6</v>
      </c>
      <c r="MA1576" s="1"/>
      <c r="MC1576" s="13">
        <v>-0.77581023486883716</v>
      </c>
      <c r="ME1576" s="5">
        <v>-1.850639567948271</v>
      </c>
      <c r="MG1576" s="9">
        <v>1.8935287166319746E-6</v>
      </c>
      <c r="MI1576" s="13">
        <v>1.8935287166319746E-6</v>
      </c>
      <c r="MK1576" s="1"/>
      <c r="MM1576" s="13">
        <v>-0.76889103848783347</v>
      </c>
      <c r="MO1576" s="5">
        <v>1.876872476862308</v>
      </c>
      <c r="MQ1576" s="9">
        <v>-8.3576991930922172E-3</v>
      </c>
      <c r="MS1576" s="13">
        <v>-8.3576991930922172E-3</v>
      </c>
      <c r="MU1576" s="1"/>
      <c r="NA1576" s="1"/>
      <c r="NC1576" s="13">
        <v>0.59614712856797247</v>
      </c>
      <c r="NE1576" s="5">
        <v>3.0014370832084025E-2</v>
      </c>
      <c r="NG1576" s="9">
        <v>2.5422481015147189E-6</v>
      </c>
      <c r="NI1576" s="13">
        <v>2.5422481015147189E-6</v>
      </c>
      <c r="NK1576" s="1"/>
      <c r="NM1576" s="13">
        <v>-0.77581023486883716</v>
      </c>
      <c r="NO1576" s="5">
        <v>-1.8230452245127848</v>
      </c>
      <c r="NQ1576" s="9">
        <v>-3.3304354979709126E-6</v>
      </c>
      <c r="NS1576" s="13">
        <v>-3.3304354979709126E-6</v>
      </c>
      <c r="NU1576" s="1"/>
      <c r="NW1576" s="13">
        <v>-0.76889103848783347</v>
      </c>
      <c r="NY1576" s="5">
        <v>1.908577315424393</v>
      </c>
      <c r="OA1576" s="9">
        <v>-8.3196640094744586E-3</v>
      </c>
      <c r="OC1576" s="13">
        <v>-8.3196640094744586E-3</v>
      </c>
      <c r="OE1576" s="1"/>
      <c r="OU1576" s="1"/>
      <c r="OW1576" s="13">
        <v>-0.77581023486883716</v>
      </c>
      <c r="OY1576" s="5">
        <v>-1.8483853431737993</v>
      </c>
      <c r="PA1576" s="9">
        <v>1.4369067813388256E-6</v>
      </c>
      <c r="PC1576" s="13">
        <v>1.4369067813388256E-6</v>
      </c>
      <c r="PE1576" s="1"/>
      <c r="PG1576" s="13">
        <v>-0.76889103848783347</v>
      </c>
      <c r="PI1576" s="5">
        <v>1.8801082287992452</v>
      </c>
      <c r="PK1576" s="9">
        <v>-8.3546050865005474E-3</v>
      </c>
      <c r="PM1576" s="13">
        <v>-8.3546050865005474E-3</v>
      </c>
      <c r="PO1576" s="1"/>
      <c r="PP1576" s="16">
        <v>-7.290005616952019E-6</v>
      </c>
      <c r="PQ1576" s="11"/>
      <c r="PR1576" s="11"/>
      <c r="PS1576" s="11"/>
      <c r="PT1576" s="16">
        <v>-1.1244362374800837E-19</v>
      </c>
      <c r="PU1576" s="11"/>
      <c r="PV1576" s="11"/>
      <c r="PW1576" s="11"/>
      <c r="PX1576" s="16">
        <v>-2.5031968289067223E-2</v>
      </c>
      <c r="PY1576" s="11"/>
      <c r="PZ1576" s="11"/>
      <c r="QA1576" s="11"/>
      <c r="QB1576" s="11"/>
      <c r="QC1576" s="1"/>
      <c r="RC1576" s="1"/>
      <c r="RE1576" s="13">
        <v>0.5558353454473105</v>
      </c>
      <c r="RG1576" s="5">
        <v>-0.18034684434649717</v>
      </c>
      <c r="RI1576" s="9">
        <v>-7.2012895002927045E-6</v>
      </c>
      <c r="RK1576" s="13">
        <v>-7.2012895002927045E-6</v>
      </c>
      <c r="RM1576" s="1"/>
      <c r="RO1576" s="13">
        <v>-0.34160281395568698</v>
      </c>
      <c r="RQ1576" s="5">
        <v>1.2073889943449767E-2</v>
      </c>
      <c r="RS1576" s="9">
        <v>-4.8820186945329134E-5</v>
      </c>
      <c r="RU1576" s="13">
        <v>-4.8820186945329134E-5</v>
      </c>
      <c r="RW1576" s="1"/>
      <c r="RY1576" s="13">
        <v>0.57219673981318653</v>
      </c>
      <c r="SA1576" s="5">
        <v>1.1103257059749154</v>
      </c>
      <c r="SC1576" s="9">
        <v>9.0187555632994924E-4</v>
      </c>
      <c r="SE1576" s="13">
        <v>9.0187555632994924E-4</v>
      </c>
      <c r="SG1576" s="1"/>
      <c r="SM1576" s="1"/>
      <c r="SO1576" s="13">
        <v>0.5558353454473105</v>
      </c>
      <c r="SQ1576" s="5">
        <v>-0.17580571494781416</v>
      </c>
      <c r="SS1576" s="9">
        <v>1.8874497716067275E-6</v>
      </c>
      <c r="SU1576" s="13">
        <v>1.8874497716067275E-6</v>
      </c>
      <c r="SW1576" s="1"/>
      <c r="SY1576" s="13">
        <v>-0.34160281395568698</v>
      </c>
      <c r="TA1576" s="5">
        <v>2.392579839708614E-2</v>
      </c>
      <c r="TC1576" s="9">
        <v>8.4798004747671857E-5</v>
      </c>
      <c r="TE1576" s="13">
        <v>8.4798004747671857E-5</v>
      </c>
      <c r="TG1576" s="1"/>
      <c r="TI1576" s="13">
        <v>0.57219673981318653</v>
      </c>
      <c r="TK1576" s="5">
        <v>1.073978515578677</v>
      </c>
      <c r="TM1576" s="9">
        <v>9.1503472010537746E-4</v>
      </c>
      <c r="TO1576" s="13">
        <v>9.1503472010537746E-4</v>
      </c>
      <c r="TQ1576" s="1"/>
      <c r="UG1576" s="1"/>
      <c r="UI1576" s="13">
        <v>-0.34160281395568698</v>
      </c>
      <c r="UK1576" s="5">
        <v>1.3133231826047587E-2</v>
      </c>
      <c r="UM1576" s="9">
        <v>-3.5977817802342025E-5</v>
      </c>
      <c r="UO1576" s="13">
        <v>-3.5977817802342025E-5</v>
      </c>
      <c r="UQ1576" s="1"/>
      <c r="US1576" s="13">
        <v>0.57219673981318653</v>
      </c>
      <c r="UU1576" s="5">
        <v>1.1067981700865532</v>
      </c>
      <c r="UW1576" s="9">
        <v>9.0309065332713832E-4</v>
      </c>
      <c r="UY1576" s="13">
        <v>9.0309065332713832E-4</v>
      </c>
      <c r="VA1576" s="1"/>
      <c r="VB1576" s="16">
        <v>-5.3138397286859772E-6</v>
      </c>
      <c r="VC1576" s="11"/>
      <c r="VD1576" s="11"/>
      <c r="VE1576" s="11"/>
      <c r="VF1576" s="16">
        <v>6.9795514853754348E-19</v>
      </c>
      <c r="VG1576" s="11"/>
      <c r="VH1576" s="11"/>
      <c r="VI1576" s="11"/>
      <c r="VJ1576" s="16">
        <v>2.7200009297624651E-3</v>
      </c>
      <c r="VK1576" s="11"/>
      <c r="VL1576" s="11"/>
      <c r="VM1576" s="11"/>
      <c r="VN1576" s="11"/>
      <c r="VO1576" s="1"/>
      <c r="VT1576" s="1"/>
    </row>
    <row r="1577" spans="169:592" ht="15" thickBot="1" x14ac:dyDescent="0.35">
      <c r="FM1577" s="63"/>
      <c r="FO1577" s="64"/>
      <c r="FQ1577" s="53"/>
      <c r="FS1577" s="65"/>
      <c r="FU1577" s="66"/>
      <c r="FW1577" s="67"/>
      <c r="KH1577" s="67"/>
      <c r="KJ1577" s="66"/>
      <c r="KL1577" s="65"/>
      <c r="KN1577" s="53"/>
      <c r="KP1577" s="64"/>
      <c r="KR1577" s="63"/>
      <c r="KV1577" s="1"/>
      <c r="KW1577" s="34"/>
      <c r="KY1577" s="35"/>
      <c r="LA1577" s="36"/>
      <c r="LC1577" s="37"/>
      <c r="LQ1577" s="1"/>
      <c r="LS1577" s="14">
        <v>-0.4951362485028929</v>
      </c>
      <c r="LU1577" s="6">
        <v>-0.64463545246160447</v>
      </c>
      <c r="LW1577" s="10">
        <v>3.4355754957995173E-6</v>
      </c>
      <c r="LY1577" s="14">
        <v>3.4355754957995173E-6</v>
      </c>
      <c r="MA1577" s="1"/>
      <c r="MC1577" s="14">
        <v>1.3759851931715206</v>
      </c>
      <c r="ME1577" s="6">
        <v>0.80336050888377508</v>
      </c>
      <c r="MG1577" s="10">
        <v>-1.0012025606984364E-4</v>
      </c>
      <c r="MI1577" s="14">
        <v>-1.0012025606984364E-4</v>
      </c>
      <c r="MK1577" s="1"/>
      <c r="MM1577" s="14">
        <v>-0.54259362501245212</v>
      </c>
      <c r="MO1577" s="6">
        <v>-4.0827183849762223</v>
      </c>
      <c r="MQ1577" s="10">
        <v>-7.1601398907864995E-3</v>
      </c>
      <c r="MS1577" s="14">
        <v>-7.1601398907864995E-3</v>
      </c>
      <c r="MU1577" s="1"/>
      <c r="NA1577" s="1"/>
      <c r="NC1577" s="14">
        <v>-0.4951362485028929</v>
      </c>
      <c r="NE1577" s="6">
        <v>-0.64916407136374743</v>
      </c>
      <c r="NG1577" s="10">
        <v>-8.8831091530730305E-7</v>
      </c>
      <c r="NI1577" s="14">
        <v>-8.8831091530730305E-7</v>
      </c>
      <c r="NK1577" s="1"/>
      <c r="NM1577" s="14">
        <v>1.3759851931715206</v>
      </c>
      <c r="NO1577" s="6">
        <v>0.79351998054833739</v>
      </c>
      <c r="NQ1577" s="10">
        <v>1.7609189974858761E-4</v>
      </c>
      <c r="NS1577" s="14">
        <v>1.7609189974858761E-4</v>
      </c>
      <c r="NU1577" s="1"/>
      <c r="NW1577" s="14">
        <v>-0.54259362501245212</v>
      </c>
      <c r="NY1577" s="6">
        <v>-4.0359779416587376</v>
      </c>
      <c r="OA1577" s="10">
        <v>-7.1275784498182285E-3</v>
      </c>
      <c r="OC1577" s="14">
        <v>-7.1275784498182285E-3</v>
      </c>
      <c r="OE1577" s="1"/>
      <c r="OU1577" s="1"/>
      <c r="OW1577" s="14">
        <v>1.3759851931715206</v>
      </c>
      <c r="OY1577" s="6">
        <v>0.80211263414077205</v>
      </c>
      <c r="PA1577" s="10">
        <v>-7.5971643678740322E-5</v>
      </c>
      <c r="PC1577" s="14">
        <v>-7.5971643678740322E-5</v>
      </c>
      <c r="PE1577" s="1"/>
      <c r="PG1577" s="14">
        <v>-0.54259362501245212</v>
      </c>
      <c r="PI1577" s="6">
        <v>-4.0788898307709029</v>
      </c>
      <c r="PK1577" s="10">
        <v>-7.15749133359358E-3</v>
      </c>
      <c r="PM1577" s="14">
        <v>-7.15749133359358E-3</v>
      </c>
      <c r="PO1577" s="1"/>
      <c r="PP1577" s="17">
        <v>2.5472645804922142E-6</v>
      </c>
      <c r="PQ1577" s="11"/>
      <c r="PR1577" s="11"/>
      <c r="PS1577" s="11"/>
      <c r="PT1577" s="17">
        <v>3.6456298049825087E-18</v>
      </c>
      <c r="PU1577" s="11"/>
      <c r="PV1577" s="11"/>
      <c r="PW1577" s="11"/>
      <c r="PX1577" s="17">
        <v>-2.1445209674198308E-2</v>
      </c>
      <c r="PY1577" s="11"/>
      <c r="PZ1577" s="11"/>
      <c r="QA1577" s="11"/>
      <c r="QB1577" s="11"/>
      <c r="QC1577" s="1"/>
      <c r="RC1577" s="1"/>
      <c r="RE1577" s="14">
        <v>0.70669392563302069</v>
      </c>
      <c r="RG1577" s="6">
        <v>0.90896007540968093</v>
      </c>
      <c r="RI1577" s="10">
        <v>-1.8939002774436215E-5</v>
      </c>
      <c r="RK1577" s="14">
        <v>-1.8939002774436215E-5</v>
      </c>
      <c r="RM1577" s="1"/>
      <c r="RO1577" s="14">
        <v>-0.34633200878471954</v>
      </c>
      <c r="RQ1577" s="6">
        <v>-3.0140982275883563</v>
      </c>
      <c r="RS1577" s="10">
        <v>2.453812608907525E-4</v>
      </c>
      <c r="RU1577" s="14">
        <v>2.453812608907525E-4</v>
      </c>
      <c r="RW1577" s="1"/>
      <c r="RY1577" s="14">
        <v>-0.11606889059709793</v>
      </c>
      <c r="SA1577" s="6">
        <v>-0.14698897324749799</v>
      </c>
      <c r="SC1577" s="10">
        <v>8.8956590729535601E-3</v>
      </c>
      <c r="SE1577" s="14">
        <v>8.8956590729535601E-3</v>
      </c>
      <c r="SG1577" s="1"/>
      <c r="SM1577" s="1"/>
      <c r="SO1577" s="14">
        <v>0.70669392563302069</v>
      </c>
      <c r="SQ1577" s="6">
        <v>0.89316240033717864</v>
      </c>
      <c r="SS1577" s="10">
        <v>4.9638914256775228E-6</v>
      </c>
      <c r="SU1577" s="14">
        <v>4.9638914256775228E-6</v>
      </c>
      <c r="SW1577" s="1"/>
      <c r="SY1577" s="14">
        <v>-0.34633200878471954</v>
      </c>
      <c r="TA1577" s="6">
        <v>-2.9829033198053718</v>
      </c>
      <c r="TC1577" s="10">
        <v>-4.2621398733702192E-4</v>
      </c>
      <c r="TE1577" s="14">
        <v>-4.2621398733702192E-4</v>
      </c>
      <c r="TG1577" s="1"/>
      <c r="TI1577" s="14">
        <v>-0.11606889059709793</v>
      </c>
      <c r="TK1577" s="6">
        <v>-0.13731595189623053</v>
      </c>
      <c r="TM1577" s="10">
        <v>9.024882844822623E-3</v>
      </c>
      <c r="TO1577" s="14">
        <v>9.024882844822623E-3</v>
      </c>
      <c r="TQ1577" s="1"/>
      <c r="UG1577" s="1"/>
      <c r="UI1577" s="14">
        <v>-0.34633200878471954</v>
      </c>
      <c r="UK1577" s="6">
        <v>-3.0112532236356322</v>
      </c>
      <c r="UM1577" s="10">
        <v>1.8083272644626593E-4</v>
      </c>
      <c r="UO1577" s="14">
        <v>1.8083272644626593E-4</v>
      </c>
      <c r="UQ1577" s="1"/>
      <c r="US1577" s="14">
        <v>-0.11606889059709793</v>
      </c>
      <c r="UU1577" s="6">
        <v>-0.14620255858447381</v>
      </c>
      <c r="UW1577" s="10">
        <v>8.9075927125141681E-3</v>
      </c>
      <c r="UY1577" s="14">
        <v>8.9075927125141681E-3</v>
      </c>
      <c r="VA1577" s="1"/>
      <c r="VB1577" s="17">
        <v>-1.3975111348758692E-5</v>
      </c>
      <c r="VC1577" s="11"/>
      <c r="VD1577" s="11"/>
      <c r="VE1577" s="11"/>
      <c r="VF1577" s="17">
        <v>-3.4694469519536142E-18</v>
      </c>
      <c r="VG1577" s="11"/>
      <c r="VH1577" s="11"/>
      <c r="VI1577" s="11"/>
      <c r="VJ1577" s="17">
        <v>2.6828134630290351E-2</v>
      </c>
      <c r="VK1577" s="11"/>
      <c r="VL1577" s="11"/>
      <c r="VM1577" s="11"/>
      <c r="VN1577" s="11"/>
      <c r="VO1577" s="1"/>
      <c r="VT1577" s="1"/>
    </row>
    <row r="1578" spans="169:592" ht="15" thickBot="1" x14ac:dyDescent="0.35">
      <c r="FM1578" s="63"/>
      <c r="FO1578" s="64"/>
      <c r="FQ1578" s="53"/>
      <c r="FS1578" s="65"/>
      <c r="FU1578" s="66"/>
      <c r="FW1578" s="67"/>
      <c r="KH1578" s="67"/>
      <c r="KJ1578" s="66"/>
      <c r="KL1578" s="65"/>
      <c r="KN1578" s="53"/>
      <c r="KP1578" s="64"/>
      <c r="KR1578" s="63"/>
      <c r="KV1578" s="1"/>
      <c r="KW1578" s="34"/>
      <c r="KY1578" s="35"/>
      <c r="LA1578" s="36"/>
      <c r="LC1578" s="37"/>
      <c r="LQ1578" s="1"/>
      <c r="LR1578" t="s">
        <v>182</v>
      </c>
      <c r="LU1578" s="2"/>
      <c r="LW1578" s="7"/>
      <c r="LX1578" t="s">
        <v>183</v>
      </c>
      <c r="MA1578" s="1"/>
      <c r="MB1578" t="s">
        <v>184</v>
      </c>
      <c r="ME1578" s="2"/>
      <c r="MG1578" s="7"/>
      <c r="MH1578" t="s">
        <v>185</v>
      </c>
      <c r="MK1578" s="1"/>
      <c r="ML1578" t="s">
        <v>186</v>
      </c>
      <c r="MO1578" s="2"/>
      <c r="MQ1578" s="7"/>
      <c r="MR1578" t="s">
        <v>187</v>
      </c>
      <c r="MU1578" s="1"/>
      <c r="NA1578" s="1"/>
      <c r="NB1578" t="s">
        <v>182</v>
      </c>
      <c r="NE1578" s="2"/>
      <c r="NG1578" s="7"/>
      <c r="NH1578" t="s">
        <v>183</v>
      </c>
      <c r="NK1578" s="1"/>
      <c r="NL1578" t="s">
        <v>184</v>
      </c>
      <c r="NO1578" s="2"/>
      <c r="NQ1578" s="7"/>
      <c r="NR1578" t="s">
        <v>185</v>
      </c>
      <c r="NU1578" s="1"/>
      <c r="NV1578" t="s">
        <v>186</v>
      </c>
      <c r="NY1578" s="2"/>
      <c r="OA1578" s="7"/>
      <c r="OB1578" t="s">
        <v>187</v>
      </c>
      <c r="OE1578" s="1"/>
      <c r="OU1578" s="1"/>
      <c r="OV1578" t="s">
        <v>184</v>
      </c>
      <c r="OY1578" s="2"/>
      <c r="PA1578" s="7"/>
      <c r="PB1578" t="s">
        <v>185</v>
      </c>
      <c r="PE1578" s="1"/>
      <c r="PF1578" t="s">
        <v>186</v>
      </c>
      <c r="PI1578" s="2"/>
      <c r="PK1578" s="7"/>
      <c r="PL1578" t="s">
        <v>187</v>
      </c>
      <c r="PO1578" s="1"/>
      <c r="PP1578" s="11" t="s">
        <v>188</v>
      </c>
      <c r="PQ1578" s="11"/>
      <c r="PR1578" s="11"/>
      <c r="PS1578" s="11"/>
      <c r="PT1578" s="11" t="s">
        <v>189</v>
      </c>
      <c r="PU1578" s="11"/>
      <c r="PV1578" s="11"/>
      <c r="PW1578" s="11"/>
      <c r="PX1578" s="11" t="s">
        <v>190</v>
      </c>
      <c r="PY1578" s="11"/>
      <c r="PZ1578" s="11"/>
      <c r="QA1578" s="11"/>
      <c r="QB1578" s="11"/>
      <c r="QC1578" s="1"/>
      <c r="RC1578" s="1"/>
      <c r="RD1578" t="s">
        <v>182</v>
      </c>
      <c r="RG1578" s="2"/>
      <c r="RI1578" s="7"/>
      <c r="RJ1578" t="s">
        <v>183</v>
      </c>
      <c r="RM1578" s="1"/>
      <c r="RN1578" t="s">
        <v>184</v>
      </c>
      <c r="RQ1578" s="2"/>
      <c r="RS1578" s="7"/>
      <c r="RT1578" t="s">
        <v>185</v>
      </c>
      <c r="RW1578" s="1"/>
      <c r="RX1578" t="s">
        <v>186</v>
      </c>
      <c r="SA1578" s="2"/>
      <c r="SC1578" s="7"/>
      <c r="SD1578" t="s">
        <v>187</v>
      </c>
      <c r="SG1578" s="1"/>
      <c r="SM1578" s="1"/>
      <c r="SN1578" t="s">
        <v>182</v>
      </c>
      <c r="SQ1578" s="2"/>
      <c r="SS1578" s="7"/>
      <c r="ST1578" t="s">
        <v>183</v>
      </c>
      <c r="SW1578" s="1"/>
      <c r="SX1578" t="s">
        <v>184</v>
      </c>
      <c r="TA1578" s="2"/>
      <c r="TC1578" s="7"/>
      <c r="TD1578" t="s">
        <v>185</v>
      </c>
      <c r="TG1578" s="1"/>
      <c r="TH1578" t="s">
        <v>186</v>
      </c>
      <c r="TK1578" s="2"/>
      <c r="TM1578" s="7"/>
      <c r="TN1578" t="s">
        <v>187</v>
      </c>
      <c r="TQ1578" s="1"/>
      <c r="UG1578" s="1"/>
      <c r="UH1578" t="s">
        <v>184</v>
      </c>
      <c r="UK1578" s="2"/>
      <c r="UM1578" s="7"/>
      <c r="UN1578" t="s">
        <v>185</v>
      </c>
      <c r="UQ1578" s="1"/>
      <c r="UR1578" t="s">
        <v>186</v>
      </c>
      <c r="UU1578" s="2"/>
      <c r="UW1578" s="7"/>
      <c r="UX1578" t="s">
        <v>187</v>
      </c>
      <c r="VA1578" s="1"/>
      <c r="VB1578" s="11" t="s">
        <v>188</v>
      </c>
      <c r="VC1578" s="11"/>
      <c r="VD1578" s="11"/>
      <c r="VE1578" s="11"/>
      <c r="VF1578" s="11" t="s">
        <v>189</v>
      </c>
      <c r="VG1578" s="11"/>
      <c r="VH1578" s="11"/>
      <c r="VI1578" s="11"/>
      <c r="VJ1578" s="11" t="s">
        <v>190</v>
      </c>
      <c r="VK1578" s="11"/>
      <c r="VL1578" s="11"/>
      <c r="VM1578" s="11"/>
      <c r="VN1578" s="11"/>
      <c r="VO1578" s="1"/>
      <c r="VT1578" s="1"/>
    </row>
    <row r="1579" spans="169:592" ht="15" thickBot="1" x14ac:dyDescent="0.35">
      <c r="FM1579" s="63"/>
      <c r="FO1579" s="64"/>
      <c r="FQ1579" s="53"/>
      <c r="FS1579" s="65"/>
      <c r="FU1579" s="66"/>
      <c r="FW1579" s="67"/>
      <c r="KH1579" s="67" t="s">
        <v>76</v>
      </c>
      <c r="KJ1579" s="66"/>
      <c r="KL1579" s="65" t="s">
        <v>76</v>
      </c>
      <c r="KN1579" s="53"/>
      <c r="KP1579" s="64" t="s">
        <v>76</v>
      </c>
      <c r="KR1579" s="63"/>
      <c r="KV1579" s="1"/>
      <c r="KW1579" s="34"/>
      <c r="KY1579" s="35"/>
      <c r="LA1579" s="36"/>
      <c r="LC1579" s="37"/>
      <c r="LQ1579" s="1"/>
      <c r="LR1579" s="18">
        <v>0.52867227389585081</v>
      </c>
      <c r="LS1579" s="19">
        <v>-0.34921337776782757</v>
      </c>
      <c r="LT1579" s="20">
        <v>0.11085133366417096</v>
      </c>
      <c r="LU1579" s="2"/>
      <c r="LW1579" s="7"/>
      <c r="LX1579" s="18">
        <f t="array" ref="LX1579:LZ1582">MMULT(LW1574:LW1577,TRANSPOSE(LU1584:LU1586))</f>
        <v>2.9667822605793208E-5</v>
      </c>
      <c r="LY1579" s="19">
        <v>2.4148295567398745E-5</v>
      </c>
      <c r="LZ1579" s="20">
        <v>2.7655117905256137E-5</v>
      </c>
      <c r="MA1579" s="1"/>
      <c r="MB1579" s="18">
        <v>-0.45807527171279061</v>
      </c>
      <c r="MC1579" s="19">
        <v>0.11255698446918296</v>
      </c>
      <c r="MD1579" s="20">
        <v>0.57212128440080601</v>
      </c>
      <c r="ME1579" s="2"/>
      <c r="MG1579" s="7"/>
      <c r="MH1579" s="18">
        <f t="array" ref="MH1579:MJ1582">MMULT(MG1574:MG1577,TRANSPOSE(ME1584:ME1586))</f>
        <v>-3.4627431224647115E-5</v>
      </c>
      <c r="MI1579" s="19">
        <v>-4.8625709845239767E-6</v>
      </c>
      <c r="MJ1579" s="20">
        <v>-9.1632729117673619E-5</v>
      </c>
      <c r="MK1579" s="1"/>
      <c r="ML1579" s="18">
        <v>0.26810047708326212</v>
      </c>
      <c r="MM1579" s="19">
        <v>0.54377032179312002</v>
      </c>
      <c r="MN1579" s="20">
        <v>-0.91318636207685588</v>
      </c>
      <c r="MO1579" s="2"/>
      <c r="MQ1579" s="7"/>
      <c r="MR1579" s="18">
        <f t="array" ref="MR1579:MT1582">MMULT(MQ1574:MQ1577,TRANSPOSE(MO1584:MO1586))</f>
        <v>-7.8871041947988253E-3</v>
      </c>
      <c r="MS1579" s="19">
        <v>-1.1075497850457992E-3</v>
      </c>
      <c r="MT1579" s="20">
        <v>-2.0871224247510815E-2</v>
      </c>
      <c r="MU1579" s="1"/>
      <c r="NA1579" s="1"/>
      <c r="NB1579" s="18">
        <f t="array" ref="NB1579:ND1582">LR1579:LT1582</f>
        <v>0.52867227389585081</v>
      </c>
      <c r="NC1579" s="19">
        <v>-0.34921337776782757</v>
      </c>
      <c r="ND1579" s="20">
        <v>0.11085133366417096</v>
      </c>
      <c r="NE1579" s="2"/>
      <c r="NG1579" s="7"/>
      <c r="NH1579" s="18">
        <f t="array" ref="NH1579:NJ1582">MMULT(NG1574:NG1577,TRANSPOSE(NE1584:NE1586))</f>
        <v>-7.7480963159043973E-6</v>
      </c>
      <c r="NI1579" s="19">
        <v>-6.3037011287901244E-6</v>
      </c>
      <c r="NJ1579" s="20">
        <v>-7.0135830563854191E-6</v>
      </c>
      <c r="NK1579" s="1"/>
      <c r="NL1579" s="18">
        <f t="array" ref="NL1579:NN1582">MB1579:MD1582</f>
        <v>-0.45807527171279061</v>
      </c>
      <c r="NM1579" s="19">
        <v>0.11255698446918296</v>
      </c>
      <c r="NN1579" s="20">
        <v>0.57212128440080601</v>
      </c>
      <c r="NO1579" s="2"/>
      <c r="NQ1579" s="7"/>
      <c r="NR1579" s="18">
        <f t="array" ref="NR1579:NT1582">MMULT(NQ1574:NQ1577,TRANSPOSE(NO1584:NO1586))</f>
        <v>6.8117270150436172E-5</v>
      </c>
      <c r="NS1579" s="19">
        <v>4.0734200779835007E-6</v>
      </c>
      <c r="NT1579" s="20">
        <v>1.5842842938461826E-4</v>
      </c>
      <c r="NU1579" s="1"/>
      <c r="NV1579" s="18">
        <f t="array" ref="NV1579:NX1582">ML1579:MN1582</f>
        <v>0.26810047708326212</v>
      </c>
      <c r="NW1579" s="19">
        <v>0.54377032179312002</v>
      </c>
      <c r="NX1579" s="20">
        <v>-0.91318636207685588</v>
      </c>
      <c r="NY1579" s="2"/>
      <c r="OA1579" s="7"/>
      <c r="OB1579" s="18">
        <f t="array" ref="OB1579:OD1582">MMULT(OA1574:OA1577,TRANSPOSE(NY1584:NY1586))</f>
        <v>-8.7812829407056432E-3</v>
      </c>
      <c r="OC1579" s="19">
        <v>-5.2512166389121384E-4</v>
      </c>
      <c r="OD1579" s="20">
        <v>-2.0423673191915612E-2</v>
      </c>
      <c r="OE1579" s="1"/>
      <c r="OU1579" s="1"/>
      <c r="OV1579" s="18">
        <f t="array" ref="OV1579:OX1582">NL1579:NN1582</f>
        <v>-0.45807527171279061</v>
      </c>
      <c r="OW1579" s="19">
        <v>0.11255698446918296</v>
      </c>
      <c r="OX1579" s="20">
        <v>0.57212128440080601</v>
      </c>
      <c r="OY1579" s="2"/>
      <c r="PA1579" s="7"/>
      <c r="PB1579" s="18">
        <f t="array" ref="PB1579:PD1582">MMULT(PA1574:PA1577,TRANSPOSE(OY1584:OY1586))</f>
        <v>-2.6568174236319847E-5</v>
      </c>
      <c r="PC1579" s="19">
        <v>-3.4984099706813069E-6</v>
      </c>
      <c r="PD1579" s="20">
        <v>-6.9429804079187323E-5</v>
      </c>
      <c r="PE1579" s="1"/>
      <c r="PF1579" s="18">
        <f t="array" ref="PF1579:PH1582">NV1579:NX1582</f>
        <v>0.26810047708326212</v>
      </c>
      <c r="PG1579" s="19">
        <v>0.54377032179312002</v>
      </c>
      <c r="PH1579" s="20">
        <v>-0.91318636207685588</v>
      </c>
      <c r="PI1579" s="2"/>
      <c r="PK1579" s="7"/>
      <c r="PL1579" s="18">
        <f t="array" ref="PL1579:PN1582">MMULT(PK1574:PK1577,TRANSPOSE(PI1584:PI1586))</f>
        <v>-7.972031971326279E-3</v>
      </c>
      <c r="PM1579" s="19">
        <v>-1.0497310009715286E-3</v>
      </c>
      <c r="PN1579" s="20">
        <v>-2.0833069406987974E-2</v>
      </c>
      <c r="PO1579" s="1"/>
      <c r="PP1579" s="26">
        <f t="array" ref="PP1579:PR1582">LX1579:LZ1582+NH1579:NJ1582</f>
        <v>2.1919726289888811E-5</v>
      </c>
      <c r="PQ1579" s="27">
        <v>1.7844594438608621E-5</v>
      </c>
      <c r="PR1579" s="28">
        <v>2.0641534848870719E-5</v>
      </c>
      <c r="PS1579" s="11"/>
      <c r="PT1579" s="26">
        <f t="array" ref="PT1579:PV1582">MH1579:MJ1582+NR1579:NT1582+PB1579:PD1582</f>
        <v>6.9216646894692099E-6</v>
      </c>
      <c r="PU1579" s="27">
        <v>-4.2875608772217826E-6</v>
      </c>
      <c r="PV1579" s="28">
        <v>-2.6341038122426857E-6</v>
      </c>
      <c r="PW1579" s="11"/>
      <c r="PX1579" s="26">
        <f t="array" ref="PX1579:PZ1582">MR1579:MT1582+OB1579:OD1582+PL1579:PN1582</f>
        <v>-2.4640419106830749E-2</v>
      </c>
      <c r="PY1579" s="27">
        <v>-2.6824024499085414E-3</v>
      </c>
      <c r="PZ1579" s="28">
        <v>-6.2127966846414397E-2</v>
      </c>
      <c r="QA1579" s="11"/>
      <c r="QB1579" s="11"/>
      <c r="QC1579" s="1"/>
      <c r="RC1579" s="1"/>
      <c r="RD1579" s="18">
        <v>6.1571124892624328E-3</v>
      </c>
      <c r="RE1579" s="19">
        <v>-0.92084408248517924</v>
      </c>
      <c r="RF1579" s="20">
        <v>0.33171305917581173</v>
      </c>
      <c r="RG1579" s="2"/>
      <c r="RI1579" s="7"/>
      <c r="RJ1579" s="18">
        <f t="array" ref="RJ1579:RL1582">MMULT(RI1574:RI1577,TRANSPOSE(RG1584:RG1586))</f>
        <v>-7.4210910877547897E-6</v>
      </c>
      <c r="RK1579" s="19">
        <v>-6.040439954117085E-6</v>
      </c>
      <c r="RL1579" s="20">
        <v>-6.9176343590995097E-6</v>
      </c>
      <c r="RM1579" s="1"/>
      <c r="RN1579" s="18">
        <v>4.6680536518619323E-2</v>
      </c>
      <c r="RO1579" s="19">
        <v>4.3450905372376447E-2</v>
      </c>
      <c r="RP1579" s="20">
        <v>-0.23444538296120235</v>
      </c>
      <c r="RQ1579" s="2"/>
      <c r="RS1579" s="7"/>
      <c r="RT1579" s="18">
        <f t="array" ref="RT1579:RV1582">MMULT(RS1574:RS1577,TRANSPOSE(RQ1584:RQ1586))</f>
        <v>-1.6874830090030064E-4</v>
      </c>
      <c r="RU1579" s="19">
        <v>-2.3696548159237163E-5</v>
      </c>
      <c r="RV1579" s="20">
        <v>-4.4654965149302687E-4</v>
      </c>
      <c r="RW1579" s="1"/>
      <c r="RX1579" s="18">
        <v>-2.9324089346127173E-2</v>
      </c>
      <c r="RY1579" s="19">
        <v>-0.38942938009474232</v>
      </c>
      <c r="RZ1579" s="20">
        <v>1.7261585757335818E-2</v>
      </c>
      <c r="SA1579" s="2"/>
      <c r="SC1579" s="7"/>
      <c r="SD1579" s="18">
        <f t="array" ref="SD1579:SF1582">MMULT(SC1574:SC1577,TRANSPOSE(SA1584:SA1586))</f>
        <v>9.9250288490181928E-4</v>
      </c>
      <c r="SE1579" s="19">
        <v>1.3937261758951365E-4</v>
      </c>
      <c r="SF1579" s="20">
        <v>2.6264075845159607E-3</v>
      </c>
      <c r="SG1579" s="1"/>
      <c r="SM1579" s="1"/>
      <c r="SN1579" s="18">
        <f t="array" ref="SN1579:SP1582">RD1579:RF1582</f>
        <v>6.1571124892624328E-3</v>
      </c>
      <c r="SO1579" s="19">
        <v>-0.92084408248517924</v>
      </c>
      <c r="SP1579" s="20">
        <v>0.33171305917581173</v>
      </c>
      <c r="SQ1579" s="2"/>
      <c r="SS1579" s="7"/>
      <c r="ST1579" s="18">
        <f t="array" ref="ST1579:SV1582">MMULT(SS1574:SS1577,TRANSPOSE(SQ1584:SQ1586))</f>
        <v>1.9646137127624029E-6</v>
      </c>
      <c r="SU1579" s="19">
        <v>1.5983716740014937E-6</v>
      </c>
      <c r="SV1579" s="20">
        <v>1.7783699229304802E-6</v>
      </c>
      <c r="SW1579" s="1"/>
      <c r="SX1579" s="18">
        <f t="array" ref="SX1579:SZ1582">RN1579:RP1582</f>
        <v>4.6680536518619323E-2</v>
      </c>
      <c r="SY1579" s="19">
        <v>4.3450905372376447E-2</v>
      </c>
      <c r="SZ1579" s="20">
        <v>-0.23444538296120235</v>
      </c>
      <c r="TA1579" s="2"/>
      <c r="TC1579" s="7"/>
      <c r="TD1579" s="18">
        <f t="array" ref="TD1579:TF1582">MMULT(TC1574:TC1577,TRANSPOSE(TA1584:TA1586))</f>
        <v>3.2782787092265874E-4</v>
      </c>
      <c r="TE1579" s="19">
        <v>1.9604141924504156E-5</v>
      </c>
      <c r="TF1579" s="20">
        <v>7.6246823432702716E-4</v>
      </c>
      <c r="TG1579" s="1"/>
      <c r="TH1579" s="18">
        <f t="array" ref="TH1579:TJ1582">RX1579:RZ1582</f>
        <v>-2.9324089346127173E-2</v>
      </c>
      <c r="TI1579" s="19">
        <v>-0.38942938009474232</v>
      </c>
      <c r="TJ1579" s="20">
        <v>1.7261585757335818E-2</v>
      </c>
      <c r="TK1579" s="2"/>
      <c r="TM1579" s="7"/>
      <c r="TN1579" s="18">
        <f t="array" ref="TN1579:TP1582">MMULT(TM1574:TM1577,TRANSPOSE(TK1584:TK1586))</f>
        <v>1.1262709479496337E-3</v>
      </c>
      <c r="TO1579" s="19">
        <v>6.7351123767812513E-5</v>
      </c>
      <c r="TP1579" s="20">
        <v>2.6195021754559116E-3</v>
      </c>
      <c r="TQ1579" s="1"/>
      <c r="UG1579" s="1"/>
      <c r="UH1579" s="18">
        <f t="array" ref="UH1579:UJ1582">SX1579:SZ1582</f>
        <v>4.6680536518619323E-2</v>
      </c>
      <c r="UI1579" s="19">
        <v>4.3450905372376447E-2</v>
      </c>
      <c r="UJ1579" s="20">
        <v>-0.23444538296120235</v>
      </c>
      <c r="UK1579" s="2"/>
      <c r="UM1579" s="7"/>
      <c r="UN1579" s="18">
        <f t="array" ref="UN1579:UP1582">MMULT(UM1574:UM1577,TRANSPOSE(UK1584:UK1586))</f>
        <v>-1.2574432238827407E-4</v>
      </c>
      <c r="UO1579" s="19">
        <v>-1.6557599603450852E-5</v>
      </c>
      <c r="UP1579" s="20">
        <v>-3.2860382462989102E-4</v>
      </c>
      <c r="UQ1579" s="1"/>
      <c r="UR1579" s="18">
        <f t="array" ref="UR1579:UT1582">TH1579:TJ1582</f>
        <v>-2.9324089346127173E-2</v>
      </c>
      <c r="US1579" s="19">
        <v>-0.38942938009474232</v>
      </c>
      <c r="UT1579" s="20">
        <v>1.7261585757335818E-2</v>
      </c>
      <c r="UU1579" s="2"/>
      <c r="UW1579" s="7"/>
      <c r="UX1579" s="18">
        <f t="array" ref="UX1579:UZ1582">MMULT(UW1574:UW1577,TRANSPOSE(UU1584:UU1586))</f>
        <v>1.0049134566843905E-3</v>
      </c>
      <c r="UY1579" s="19">
        <v>1.3232370524469508E-4</v>
      </c>
      <c r="UZ1579" s="20">
        <v>2.6261098633852012E-3</v>
      </c>
      <c r="VA1579" s="1"/>
      <c r="VB1579" s="26">
        <f t="array" ref="VB1579:VD1582">RJ1579:RL1582+ST1579:SV1582</f>
        <v>-5.4564773749923868E-6</v>
      </c>
      <c r="VC1579" s="27">
        <v>-4.4420682801155915E-6</v>
      </c>
      <c r="VD1579" s="28">
        <v>-5.1392644361690299E-6</v>
      </c>
      <c r="VE1579" s="11"/>
      <c r="VF1579" s="26">
        <f t="array" ref="VF1579:VH1582">RT1579:RV1582+TD1579:TF1582+UN1579:UP1582</f>
        <v>3.3335247634084034E-5</v>
      </c>
      <c r="VG1579" s="27">
        <v>-2.0650005838183859E-5</v>
      </c>
      <c r="VH1579" s="28">
        <v>-1.2685241795890728E-5</v>
      </c>
      <c r="VI1579" s="11"/>
      <c r="VJ1579" s="26">
        <f t="array" ref="VJ1579:VL1582">SD1579:SF1582+TN1579:TP1582+UX1579:UZ1582</f>
        <v>3.1236872895358432E-3</v>
      </c>
      <c r="VK1579" s="27">
        <v>3.3904744660202124E-4</v>
      </c>
      <c r="VL1579" s="28">
        <v>7.8720196233570735E-3</v>
      </c>
      <c r="VM1579" s="11"/>
      <c r="VN1579" s="11"/>
      <c r="VO1579" s="1"/>
      <c r="VT1579" s="1"/>
    </row>
    <row r="1580" spans="169:592" x14ac:dyDescent="0.3">
      <c r="FM1580" s="63"/>
      <c r="FO1580" s="64"/>
      <c r="FQ1580" s="53"/>
      <c r="FS1580" s="65"/>
      <c r="FU1580" s="66"/>
      <c r="FW1580" s="67"/>
      <c r="KH1580" s="68">
        <f t="array" ref="KH1580:KH1582">PA1584:PA1586+PK1584:PK1586+UM1584:UM1586+UW1584:UW1586</f>
        <v>1.8276615858399479E-2</v>
      </c>
      <c r="KJ1580" s="66"/>
      <c r="KL1580" s="71">
        <f t="array" ref="KL1580:KL1582">NQ1584:NQ1586+OA1584:OA1586+TC1584:TC1586+TM1584:TM1586</f>
        <v>1.8014397822204167E-2</v>
      </c>
      <c r="KN1580" s="53"/>
      <c r="KP1580" s="74">
        <f t="array" ref="KP1580:KP1582">MG1584:MG1586+MQ1584:MQ1586+RS1584:RS1586+SC1584:SC1586</f>
        <v>1.8303557197631347E-2</v>
      </c>
      <c r="KR1580" s="63"/>
      <c r="KV1580" s="1"/>
      <c r="KW1580" s="34"/>
      <c r="KY1580" s="35"/>
      <c r="LA1580" s="36"/>
      <c r="LC1580" s="37"/>
      <c r="LQ1580" s="1"/>
      <c r="LR1580" s="21">
        <v>-0.11287712639746803</v>
      </c>
      <c r="LS1580">
        <v>-0.15159955265950578</v>
      </c>
      <c r="LT1580" s="22">
        <v>-0.70294179783578892</v>
      </c>
      <c r="LU1580" s="2"/>
      <c r="LW1580" s="7"/>
      <c r="LX1580" s="21">
        <v>-2.5828561359892954E-5</v>
      </c>
      <c r="LY1580">
        <v>-2.1023306701233856E-5</v>
      </c>
      <c r="LZ1580" s="22">
        <v>-2.4076317268780737E-5</v>
      </c>
      <c r="MA1580" s="1"/>
      <c r="MB1580" s="21">
        <v>0.53835921094853478</v>
      </c>
      <c r="MC1580">
        <v>-0.22048068432192772</v>
      </c>
      <c r="MD1580" s="22">
        <v>6.8023964295078912E-2</v>
      </c>
      <c r="ME1580" s="2"/>
      <c r="MG1580" s="7"/>
      <c r="MH1580" s="21">
        <v>-7.1654757575500205E-5</v>
      </c>
      <c r="MI1580">
        <v>-1.0062148209299567E-5</v>
      </c>
      <c r="MJ1580" s="22">
        <v>-1.8961617303667877E-4</v>
      </c>
      <c r="MK1580" s="1"/>
      <c r="ML1580" s="21">
        <v>0.49303443123060553</v>
      </c>
      <c r="MM1580">
        <v>0.5738077269648717</v>
      </c>
      <c r="MN1580" s="22">
        <v>0.40154958861423096</v>
      </c>
      <c r="MO1580" s="2"/>
      <c r="MQ1580" s="7"/>
      <c r="MR1580" s="21">
        <v>1.8182807527498685E-3</v>
      </c>
      <c r="MS1580">
        <v>2.5533280746931953E-4</v>
      </c>
      <c r="MT1580" s="22">
        <v>4.8116196259460281E-3</v>
      </c>
      <c r="MU1580" s="1"/>
      <c r="NA1580" s="1"/>
      <c r="NB1580" s="21">
        <v>-0.11287712639746803</v>
      </c>
      <c r="NC1580">
        <v>-0.15159955265950578</v>
      </c>
      <c r="ND1580" s="22">
        <v>-0.70294179783578892</v>
      </c>
      <c r="NE1580" s="2"/>
      <c r="NG1580" s="7"/>
      <c r="NH1580" s="21">
        <v>6.7454293883927227E-6</v>
      </c>
      <c r="NI1580">
        <v>5.487950732169234E-6</v>
      </c>
      <c r="NJ1580" s="22">
        <v>6.1059681420536446E-6</v>
      </c>
      <c r="NK1580" s="1"/>
      <c r="NL1580" s="21">
        <v>0.53835921094853478</v>
      </c>
      <c r="NM1580">
        <v>-0.22048068432192772</v>
      </c>
      <c r="NN1580" s="22">
        <v>6.8023964295078912E-2</v>
      </c>
      <c r="NO1580" s="2"/>
      <c r="NQ1580" s="7"/>
      <c r="NR1580" s="21">
        <v>1.409554234404091E-4</v>
      </c>
      <c r="NS1580">
        <v>8.429149475232632E-6</v>
      </c>
      <c r="NT1580" s="22">
        <v>3.2783677765696283E-4</v>
      </c>
      <c r="NU1580" s="1"/>
      <c r="NV1580" s="21">
        <v>0.49303443123060553</v>
      </c>
      <c r="NW1580">
        <v>0.5738077269648717</v>
      </c>
      <c r="NX1580" s="22">
        <v>0.40154958861423096</v>
      </c>
      <c r="NY1580" s="2"/>
      <c r="OA1580" s="7"/>
      <c r="OB1580" s="21">
        <v>2.0243693197497612E-3</v>
      </c>
      <c r="OC1580">
        <v>1.2105750295205681E-4</v>
      </c>
      <c r="OD1580" s="22">
        <v>4.7083162774148408E-3</v>
      </c>
      <c r="OE1580" s="1"/>
      <c r="OU1580" s="1"/>
      <c r="OV1580" s="21">
        <v>0.53835921094853478</v>
      </c>
      <c r="OW1580">
        <v>-0.22048068432192772</v>
      </c>
      <c r="OX1580" s="22">
        <v>6.8023964295078912E-2</v>
      </c>
      <c r="OY1580" s="2"/>
      <c r="PA1580" s="7"/>
      <c r="PB1580" s="21">
        <v>-5.4977628548329452E-5</v>
      </c>
      <c r="PC1580">
        <v>-7.2392736575387137E-6</v>
      </c>
      <c r="PD1580" s="22">
        <v>-1.4367136954524814E-4</v>
      </c>
      <c r="PE1580" s="1"/>
      <c r="PF1580" s="21">
        <v>0.49303443123060553</v>
      </c>
      <c r="PG1580">
        <v>0.5738077269648717</v>
      </c>
      <c r="PH1580" s="22">
        <v>0.40154958861423096</v>
      </c>
      <c r="PI1580" s="2"/>
      <c r="PK1580" s="7"/>
      <c r="PL1580" s="21">
        <v>1.8378553463438338E-3</v>
      </c>
      <c r="PM1580">
        <v>2.4200275905785469E-4</v>
      </c>
      <c r="PN1580" s="22">
        <v>4.802811645525192E-3</v>
      </c>
      <c r="PO1580" s="1"/>
      <c r="PP1580" s="29">
        <v>-1.9083131971500233E-5</v>
      </c>
      <c r="PQ1580" s="11">
        <v>-1.5535355969064622E-5</v>
      </c>
      <c r="PR1580" s="30">
        <v>-1.7970349126727093E-5</v>
      </c>
      <c r="PS1580" s="11"/>
      <c r="PT1580" s="29">
        <v>1.4323037316579444E-5</v>
      </c>
      <c r="PU1580" s="11">
        <v>-8.872272391605649E-6</v>
      </c>
      <c r="PV1580" s="30">
        <v>-5.4507649249640783E-6</v>
      </c>
      <c r="PW1580" s="11"/>
      <c r="PX1580" s="29">
        <v>5.680505418843464E-3</v>
      </c>
      <c r="PY1580" s="11">
        <v>6.1839306947923103E-4</v>
      </c>
      <c r="PZ1580" s="30">
        <v>1.4322747548886062E-2</v>
      </c>
      <c r="QA1580" s="11"/>
      <c r="QB1580" s="11"/>
      <c r="QC1580" s="1"/>
      <c r="RC1580" s="1"/>
      <c r="RD1580" s="21">
        <v>-0.31439063100488279</v>
      </c>
      <c r="RE1580">
        <v>0.21125910620137062</v>
      </c>
      <c r="RF1580" s="22">
        <v>0.7472135846121184</v>
      </c>
      <c r="RG1580" s="2"/>
      <c r="RI1580" s="7"/>
      <c r="RJ1580" s="21">
        <v>-4.5390912459188947E-5</v>
      </c>
      <c r="RK1580">
        <v>-3.6946195368054411E-5</v>
      </c>
      <c r="RL1580" s="22">
        <v>-4.2311532348211854E-5</v>
      </c>
      <c r="RM1580" s="1"/>
      <c r="RN1580" s="21">
        <v>0.47881798229621497</v>
      </c>
      <c r="RO1580">
        <v>2.3865578975101401E-4</v>
      </c>
      <c r="RP1580" s="22">
        <v>-0.49377031541586913</v>
      </c>
      <c r="RQ1580" s="2"/>
      <c r="RS1580" s="7"/>
      <c r="RT1580" s="21">
        <v>3.5986315810088852E-5</v>
      </c>
      <c r="RU1580">
        <v>5.0533929000630852E-6</v>
      </c>
      <c r="RV1580" s="22">
        <v>9.5228673105321633E-5</v>
      </c>
      <c r="RW1580" s="1"/>
      <c r="RX1580" s="21">
        <v>1.1637535161196402</v>
      </c>
      <c r="RY1580">
        <v>-0.47183424472307106</v>
      </c>
      <c r="RZ1580" s="22">
        <v>0.52838449771203189</v>
      </c>
      <c r="SA1580" s="2"/>
      <c r="SC1580" s="7"/>
      <c r="SD1580" s="21">
        <v>-1.0299387862012952E-2</v>
      </c>
      <c r="SE1580">
        <v>-1.4462956911610468E-3</v>
      </c>
      <c r="SF1580" s="22">
        <v>-2.7254722185858768E-2</v>
      </c>
      <c r="SG1580" s="1"/>
      <c r="SM1580" s="1"/>
      <c r="SN1580" s="21">
        <v>-0.31439063100488279</v>
      </c>
      <c r="SO1580">
        <v>0.21125910620137062</v>
      </c>
      <c r="SP1580" s="22">
        <v>0.7472135846121184</v>
      </c>
      <c r="SQ1580" s="2"/>
      <c r="SS1580" s="7"/>
      <c r="ST1580" s="21">
        <v>1.2016511992294618E-5</v>
      </c>
      <c r="SU1580">
        <v>9.7764014696693791E-6</v>
      </c>
      <c r="SV1580" s="22">
        <v>1.0877356381465204E-5</v>
      </c>
      <c r="SW1580" s="1"/>
      <c r="SX1580" s="21">
        <v>0.47881798229621497</v>
      </c>
      <c r="SY1580">
        <v>2.3865578975101401E-4</v>
      </c>
      <c r="SZ1580" s="22">
        <v>-0.49377031541586913</v>
      </c>
      <c r="TA1580" s="2"/>
      <c r="TC1580" s="7"/>
      <c r="TD1580" s="21">
        <v>-6.9910448046559963E-5</v>
      </c>
      <c r="TE1580">
        <v>-4.1806523089483523E-6</v>
      </c>
      <c r="TF1580" s="22">
        <v>-1.6259903629623837E-4</v>
      </c>
      <c r="TG1580" s="1"/>
      <c r="TH1580" s="21">
        <v>1.1637535161196402</v>
      </c>
      <c r="TI1580">
        <v>-0.47183424472307106</v>
      </c>
      <c r="TJ1580" s="22">
        <v>0.52838449771203189</v>
      </c>
      <c r="TK1580" s="2"/>
      <c r="TM1580" s="7"/>
      <c r="TN1580" s="21">
        <v>-1.1686865703268264E-2</v>
      </c>
      <c r="TO1580">
        <v>-6.9887582545885205E-4</v>
      </c>
      <c r="TP1580" s="22">
        <v>-2.7181532285552066E-2</v>
      </c>
      <c r="TQ1580" s="1"/>
      <c r="UG1580" s="1"/>
      <c r="UH1580" s="21">
        <v>0.47881798229621497</v>
      </c>
      <c r="UI1580">
        <v>2.3865578975101401E-4</v>
      </c>
      <c r="UJ1580" s="22">
        <v>-0.49377031541586913</v>
      </c>
      <c r="UK1580" s="2"/>
      <c r="UM1580" s="7"/>
      <c r="UN1580" s="21">
        <v>2.6815271645165959E-5</v>
      </c>
      <c r="UO1580">
        <v>3.5309469463555711E-6</v>
      </c>
      <c r="UP1580" s="22">
        <v>7.0075536244749813E-5</v>
      </c>
      <c r="UQ1580" s="1"/>
      <c r="UR1580" s="21">
        <v>1.1637535161196402</v>
      </c>
      <c r="US1580">
        <v>-0.47183424472307106</v>
      </c>
      <c r="UT1580" s="22">
        <v>0.52838449771203189</v>
      </c>
      <c r="UU1580" s="2"/>
      <c r="UW1580" s="7"/>
      <c r="UX1580" s="21">
        <v>-1.0428121095173378E-2</v>
      </c>
      <c r="UY1580">
        <v>-1.3731407544352201E-3</v>
      </c>
      <c r="UZ1580" s="22">
        <v>-2.7251492635958323E-2</v>
      </c>
      <c r="VA1580" s="1"/>
      <c r="VB1580" s="29">
        <v>-3.3374400466894329E-5</v>
      </c>
      <c r="VC1580" s="11">
        <v>-2.7169793898385031E-5</v>
      </c>
      <c r="VD1580" s="30">
        <v>-3.1434175966746651E-5</v>
      </c>
      <c r="VE1580" s="11"/>
      <c r="VF1580" s="29">
        <v>-7.1088605913051518E-6</v>
      </c>
      <c r="VG1580" s="11">
        <v>4.4036875374703039E-6</v>
      </c>
      <c r="VH1580" s="30">
        <v>2.7051730538330725E-6</v>
      </c>
      <c r="VI1580" s="11"/>
      <c r="VJ1580" s="29">
        <v>-3.241437466045459E-2</v>
      </c>
      <c r="VK1580" s="11">
        <v>-3.5183122710551189E-3</v>
      </c>
      <c r="VL1580" s="30">
        <v>-8.1687747107369146E-2</v>
      </c>
      <c r="VM1580" s="11"/>
      <c r="VN1580" s="11"/>
      <c r="VO1580" s="1"/>
      <c r="VT1580" s="1"/>
    </row>
    <row r="1581" spans="169:592" x14ac:dyDescent="0.3">
      <c r="FM1581" s="63"/>
      <c r="FO1581" s="64"/>
      <c r="FQ1581" s="53"/>
      <c r="FS1581" s="65"/>
      <c r="FU1581" s="66"/>
      <c r="FW1581" s="67"/>
      <c r="KH1581" s="69">
        <v>-1.7221691436456179E-3</v>
      </c>
      <c r="KJ1581" s="66"/>
      <c r="KL1581" s="72">
        <v>-2.4016837653216489E-3</v>
      </c>
      <c r="KN1581" s="53"/>
      <c r="KP1581" s="75">
        <v>-1.6521232910301185E-3</v>
      </c>
      <c r="KR1581" s="63"/>
      <c r="KV1581" s="1"/>
      <c r="KW1581" s="34"/>
      <c r="KY1581" s="35"/>
      <c r="LA1581" s="36"/>
      <c r="LC1581" s="37"/>
      <c r="LQ1581" s="1"/>
      <c r="LR1581" s="21">
        <v>-4.1806809276491969E-2</v>
      </c>
      <c r="LS1581">
        <v>-3.5825321722045944E-2</v>
      </c>
      <c r="LT1581" s="22">
        <v>0.67502899552388862</v>
      </c>
      <c r="LU1581" s="2"/>
      <c r="LW1581" s="7"/>
      <c r="LX1581" s="21">
        <v>1.0203903961551541E-5</v>
      </c>
      <c r="LY1581">
        <v>8.3055265659024798E-6</v>
      </c>
      <c r="LZ1581" s="22">
        <v>9.5116574916932084E-6</v>
      </c>
      <c r="MA1581" s="1"/>
      <c r="MB1581" s="21">
        <v>-0.30726454567801187</v>
      </c>
      <c r="MC1581">
        <v>-0.44095703892472221</v>
      </c>
      <c r="MD1581" s="22">
        <v>0.58413098493599136</v>
      </c>
      <c r="ME1581" s="2"/>
      <c r="MG1581" s="7"/>
      <c r="MH1581" s="21">
        <v>-1.7297930161582624E-6</v>
      </c>
      <c r="MI1581">
        <v>-2.4290688139801799E-7</v>
      </c>
      <c r="MJ1581" s="22">
        <v>-4.5774592360305522E-6</v>
      </c>
      <c r="MK1581" s="1"/>
      <c r="ML1581" s="21">
        <v>-0.66056953412948016</v>
      </c>
      <c r="MM1581">
        <v>-7.8656048018106231E-2</v>
      </c>
      <c r="MN1581" s="22">
        <v>-0.84065730204477762</v>
      </c>
      <c r="MO1581" s="2"/>
      <c r="MQ1581" s="7"/>
      <c r="MR1581" s="21">
        <v>7.634998914131776E-3</v>
      </c>
      <c r="MS1581">
        <v>1.0721477994100786E-3</v>
      </c>
      <c r="MT1581" s="22">
        <v>2.0204091454938667E-2</v>
      </c>
      <c r="MU1581" s="1"/>
      <c r="NA1581" s="1"/>
      <c r="NB1581" s="21">
        <v>-4.1806809276491969E-2</v>
      </c>
      <c r="NC1581">
        <v>-3.5825321722045944E-2</v>
      </c>
      <c r="ND1581" s="22">
        <v>0.67502899552388862</v>
      </c>
      <c r="NE1581" s="2"/>
      <c r="NG1581" s="7"/>
      <c r="NH1581" s="21">
        <v>-2.6648670792780341E-6</v>
      </c>
      <c r="NI1581">
        <v>-2.1680842533202013E-6</v>
      </c>
      <c r="NJ1581" s="22">
        <v>-2.4122398370782383E-6</v>
      </c>
      <c r="NK1581" s="1"/>
      <c r="NL1581" s="21">
        <v>-0.30726454567801187</v>
      </c>
      <c r="NM1581">
        <v>-0.44095703892472221</v>
      </c>
      <c r="NN1581" s="22">
        <v>0.58413098493599136</v>
      </c>
      <c r="NO1581" s="2"/>
      <c r="NQ1581" s="7"/>
      <c r="NR1581" s="21">
        <v>3.4028507970767956E-6</v>
      </c>
      <c r="NS1581">
        <v>2.0349084349068001E-7</v>
      </c>
      <c r="NT1581" s="22">
        <v>7.9144144505564995E-6</v>
      </c>
      <c r="NU1581" s="1"/>
      <c r="NV1581" s="21">
        <v>-0.66056953412948016</v>
      </c>
      <c r="NW1581">
        <v>-7.8656048018106231E-2</v>
      </c>
      <c r="NX1581" s="22">
        <v>-0.84065730204477762</v>
      </c>
      <c r="NY1581" s="2"/>
      <c r="OA1581" s="7"/>
      <c r="OB1581" s="21">
        <v>8.5005625610523536E-3</v>
      </c>
      <c r="OC1581">
        <v>5.0833455500893664E-4</v>
      </c>
      <c r="OD1581" s="22">
        <v>1.9770768447692832E-2</v>
      </c>
      <c r="OE1581" s="1"/>
      <c r="OU1581" s="1"/>
      <c r="OV1581" s="21">
        <v>-0.30726454567801187</v>
      </c>
      <c r="OW1581">
        <v>-0.44095703892472221</v>
      </c>
      <c r="OX1581" s="22">
        <v>0.58413098493599136</v>
      </c>
      <c r="OY1581" s="2"/>
      <c r="PA1581" s="7"/>
      <c r="PB1581" s="21">
        <v>-1.3272812038815441E-6</v>
      </c>
      <c r="PC1581">
        <v>-1.7477203199041766E-7</v>
      </c>
      <c r="PD1581" s="22">
        <v>-3.4685437216647921E-6</v>
      </c>
      <c r="PE1581" s="1"/>
      <c r="PF1581" s="21">
        <v>-0.66056953412948016</v>
      </c>
      <c r="PG1581">
        <v>-7.8656048018106231E-2</v>
      </c>
      <c r="PH1581" s="22">
        <v>-0.84065730204477762</v>
      </c>
      <c r="PI1581" s="2"/>
      <c r="PK1581" s="7"/>
      <c r="PL1581" s="21">
        <v>7.7172092450098406E-3</v>
      </c>
      <c r="PM1581">
        <v>1.0161767808519186E-3</v>
      </c>
      <c r="PN1581" s="22">
        <v>2.0167148903542594E-2</v>
      </c>
      <c r="PO1581" s="1"/>
      <c r="PP1581" s="29">
        <v>7.5390368822735077E-6</v>
      </c>
      <c r="PQ1581" s="11">
        <v>6.1374423125822785E-6</v>
      </c>
      <c r="PR1581" s="30">
        <v>7.0994176546149697E-6</v>
      </c>
      <c r="PS1581" s="11"/>
      <c r="PT1581" s="29">
        <v>3.4577657703698907E-7</v>
      </c>
      <c r="PU1581" s="11">
        <v>-2.1418806989775563E-7</v>
      </c>
      <c r="PV1581" s="30">
        <v>-1.3158850713884486E-7</v>
      </c>
      <c r="PW1581" s="11"/>
      <c r="PX1581" s="29">
        <v>2.3852770720193969E-2</v>
      </c>
      <c r="PY1581" s="11">
        <v>2.5966591352709336E-3</v>
      </c>
      <c r="PZ1581" s="30">
        <v>6.0142008806174097E-2</v>
      </c>
      <c r="QA1581" s="11"/>
      <c r="QB1581" s="11"/>
      <c r="QC1581" s="1"/>
      <c r="RC1581" s="1"/>
      <c r="RD1581" s="21">
        <v>0.43913709505560894</v>
      </c>
      <c r="RE1581">
        <v>-0.15444939814105441</v>
      </c>
      <c r="RF1581" s="22">
        <v>0.42476307752287978</v>
      </c>
      <c r="RG1581" s="2"/>
      <c r="RI1581" s="7"/>
      <c r="RJ1581" s="21">
        <v>7.4734916901407089E-6</v>
      </c>
      <c r="RK1581">
        <v>6.0830917270880419E-6</v>
      </c>
      <c r="RL1581" s="22">
        <v>6.9664800346498982E-6</v>
      </c>
      <c r="RM1581" s="1"/>
      <c r="RN1581" s="21">
        <v>-0.25273230823576698</v>
      </c>
      <c r="RO1581">
        <v>-0.20634005707969219</v>
      </c>
      <c r="RP1581" s="22">
        <v>-3.9847650042303485E-2</v>
      </c>
      <c r="RQ1581" s="2"/>
      <c r="RS1581" s="7"/>
      <c r="RT1581" s="21">
        <v>4.4598646793052333E-5</v>
      </c>
      <c r="RU1581">
        <v>6.2627829491022143E-6</v>
      </c>
      <c r="RV1581" s="22">
        <v>1.1801902642127662E-4</v>
      </c>
      <c r="RW1581" s="1"/>
      <c r="RX1581" s="21">
        <v>-4.5580798837260808E-2</v>
      </c>
      <c r="RY1581">
        <v>-0.50538494792381872</v>
      </c>
      <c r="RZ1581" s="22">
        <v>-0.17856102685519831</v>
      </c>
      <c r="SA1581" s="2"/>
      <c r="SC1581" s="7"/>
      <c r="SD1581" s="21">
        <v>-8.2388929467004538E-4</v>
      </c>
      <c r="SE1581">
        <v>-1.1569498623019254E-4</v>
      </c>
      <c r="SF1581" s="22">
        <v>-2.1802144106986324E-3</v>
      </c>
      <c r="SG1581" s="1"/>
      <c r="SM1581" s="1"/>
      <c r="SN1581" s="21">
        <v>0.43913709505560894</v>
      </c>
      <c r="SO1581">
        <v>-0.15444939814105441</v>
      </c>
      <c r="SP1581" s="22">
        <v>0.42476307752287978</v>
      </c>
      <c r="SQ1581" s="2"/>
      <c r="SS1581" s="7"/>
      <c r="ST1581" s="21">
        <v>-1.9784861898997044E-6</v>
      </c>
      <c r="SU1581">
        <v>-1.6096580527743049E-6</v>
      </c>
      <c r="SV1581" s="22">
        <v>-1.7909273004634043E-6</v>
      </c>
      <c r="SW1581" s="1"/>
      <c r="SX1581" s="21">
        <v>-0.25273230823576698</v>
      </c>
      <c r="SY1581">
        <v>-0.20634005707969219</v>
      </c>
      <c r="SZ1581" s="22">
        <v>-3.9847650042303485E-2</v>
      </c>
      <c r="TA1581" s="2"/>
      <c r="TC1581" s="7"/>
      <c r="TD1581" s="21">
        <v>-8.6641809523691678E-5</v>
      </c>
      <c r="TE1581">
        <v>-5.1811895239957413E-6</v>
      </c>
      <c r="TF1581" s="22">
        <v>-2.0151315182720717E-4</v>
      </c>
      <c r="TG1581" s="1"/>
      <c r="TH1581" s="21">
        <v>-4.5580798837260808E-2</v>
      </c>
      <c r="TI1581">
        <v>-0.50538494792381872</v>
      </c>
      <c r="TJ1581" s="22">
        <v>-0.17856102685519831</v>
      </c>
      <c r="TK1581" s="2"/>
      <c r="TM1581" s="7"/>
      <c r="TN1581" s="21">
        <v>-9.3493077063362511E-4</v>
      </c>
      <c r="TO1581">
        <v>-5.5908960594176259E-5</v>
      </c>
      <c r="TP1581" s="22">
        <v>-2.1744795886229087E-3</v>
      </c>
      <c r="TQ1581" s="1"/>
      <c r="UG1581" s="1"/>
      <c r="UH1581" s="21">
        <v>-0.25273230823576698</v>
      </c>
      <c r="UI1581">
        <v>-0.20634005707969219</v>
      </c>
      <c r="UJ1581" s="22">
        <v>-3.9847650042303485E-2</v>
      </c>
      <c r="UK1581" s="2"/>
      <c r="UM1581" s="7"/>
      <c r="UN1581" s="21">
        <v>3.323297095252778E-5</v>
      </c>
      <c r="UO1581">
        <v>4.3760085243926719E-6</v>
      </c>
      <c r="UP1581" s="22">
        <v>8.6846715234540568E-5</v>
      </c>
      <c r="UQ1581" s="1"/>
      <c r="UR1581" s="21">
        <v>-4.5580798837260808E-2</v>
      </c>
      <c r="US1581">
        <v>-0.50538494792381872</v>
      </c>
      <c r="UT1581" s="22">
        <v>-0.17856102685519831</v>
      </c>
      <c r="UU1581" s="2"/>
      <c r="UW1581" s="7"/>
      <c r="UX1581" s="21">
        <v>-8.3419137909933002E-4</v>
      </c>
      <c r="UY1581">
        <v>-1.0984358248102664E-4</v>
      </c>
      <c r="UZ1581" s="22">
        <v>-2.1799670350037639E-3</v>
      </c>
      <c r="VA1581" s="1"/>
      <c r="VB1581" s="29">
        <v>5.4950055002410045E-6</v>
      </c>
      <c r="VC1581" s="11">
        <v>4.473433674313737E-6</v>
      </c>
      <c r="VD1581" s="30">
        <v>5.1755527341864937E-6</v>
      </c>
      <c r="VE1581" s="11"/>
      <c r="VF1581" s="29">
        <v>-8.8101917781115648E-6</v>
      </c>
      <c r="VG1581" s="11">
        <v>5.4576019494991449E-6</v>
      </c>
      <c r="VH1581" s="30">
        <v>3.3525898286100169E-6</v>
      </c>
      <c r="VI1581" s="11"/>
      <c r="VJ1581" s="29">
        <v>-2.5930114444030006E-3</v>
      </c>
      <c r="VK1581" s="11">
        <v>-2.814475293053954E-4</v>
      </c>
      <c r="VL1581" s="30">
        <v>-6.5346610343253054E-3</v>
      </c>
      <c r="VM1581" s="11"/>
      <c r="VN1581" s="11"/>
      <c r="VO1581" s="1"/>
      <c r="VT1581" s="1"/>
    </row>
    <row r="1582" spans="169:592" ht="15" thickBot="1" x14ac:dyDescent="0.35">
      <c r="FM1582" s="63"/>
      <c r="FO1582" s="64"/>
      <c r="FQ1582" s="53"/>
      <c r="FS1582" s="65"/>
      <c r="FU1582" s="66"/>
      <c r="FW1582" s="67"/>
      <c r="KH1582" s="70">
        <v>-5.3706886938266474E-3</v>
      </c>
      <c r="KJ1582" s="66"/>
      <c r="KL1582" s="73">
        <v>-5.7096399635934037E-3</v>
      </c>
      <c r="KN1582" s="53"/>
      <c r="KP1582" s="76">
        <v>-5.3331823822023866E-3</v>
      </c>
      <c r="KR1582" s="63"/>
      <c r="KV1582" s="1"/>
      <c r="KW1582" s="34"/>
      <c r="KY1582" s="35"/>
      <c r="LA1582" s="36"/>
      <c r="LC1582" s="37"/>
      <c r="LQ1582" s="1"/>
      <c r="LR1582" s="23">
        <v>-1.0186486700737192</v>
      </c>
      <c r="LS1582" s="24">
        <v>1.5761994257831262</v>
      </c>
      <c r="LT1582" s="25">
        <v>-0.12900579116187899</v>
      </c>
      <c r="LU1582" s="2"/>
      <c r="LW1582" s="7"/>
      <c r="LX1582" s="23">
        <v>-3.5654371231242846E-6</v>
      </c>
      <c r="LY1582" s="24">
        <v>-2.9021081398595323E-6</v>
      </c>
      <c r="LZ1582" s="25">
        <v>-3.3235531078214454E-6</v>
      </c>
      <c r="MA1582" s="1"/>
      <c r="MB1582" s="23">
        <v>-0.1739751522420511</v>
      </c>
      <c r="MC1582" s="24">
        <v>-0.63201967387705793</v>
      </c>
      <c r="MD1582" s="25">
        <v>0.33615683625018156</v>
      </c>
      <c r="ME1582" s="2"/>
      <c r="MG1582" s="7"/>
      <c r="MH1582" s="23">
        <v>9.1462737377250472E-5</v>
      </c>
      <c r="MI1582" s="24">
        <v>1.2843691755546532E-5</v>
      </c>
      <c r="MJ1582" s="25">
        <v>2.4203297622854271E-4</v>
      </c>
      <c r="MK1582" s="1"/>
      <c r="ML1582" s="23">
        <v>-1.04403644000267E-2</v>
      </c>
      <c r="MM1582" s="24">
        <v>-0.22521357522567442</v>
      </c>
      <c r="MN1582" s="25">
        <v>1.4803176043046971</v>
      </c>
      <c r="MO1582" s="2"/>
      <c r="MQ1582" s="7"/>
      <c r="MR1582" s="23">
        <v>6.5409940018384847E-3</v>
      </c>
      <c r="MS1582" s="24">
        <v>9.1852171871895246E-4</v>
      </c>
      <c r="MT1582" s="25">
        <v>1.7309084455106066E-2</v>
      </c>
      <c r="MU1582" s="1"/>
      <c r="NA1582" s="1"/>
      <c r="NB1582" s="23">
        <v>-1.0186486700737192</v>
      </c>
      <c r="NC1582" s="24">
        <v>1.5761994257831262</v>
      </c>
      <c r="ND1582" s="25">
        <v>-0.12900579116187899</v>
      </c>
      <c r="NE1582" s="2"/>
      <c r="NG1582" s="7"/>
      <c r="NH1582" s="23">
        <v>9.3115637020451695E-7</v>
      </c>
      <c r="NI1582" s="24">
        <v>7.5757079192338141E-7</v>
      </c>
      <c r="NJ1582" s="25">
        <v>8.4288349997743248E-7</v>
      </c>
      <c r="NK1582" s="1"/>
      <c r="NL1582" s="23">
        <v>-0.1739751522420511</v>
      </c>
      <c r="NM1582" s="24">
        <v>-0.63201967387705793</v>
      </c>
      <c r="NN1582" s="25">
        <v>0.33615683625018156</v>
      </c>
      <c r="NO1582" s="2"/>
      <c r="NQ1582" s="7"/>
      <c r="NR1582" s="23">
        <v>-1.7992075264130575E-4</v>
      </c>
      <c r="NS1582" s="24">
        <v>-1.0759280350437015E-5</v>
      </c>
      <c r="NT1582" s="25">
        <v>-4.1846307392689829E-4</v>
      </c>
      <c r="NU1582" s="1"/>
      <c r="NV1582" s="23">
        <v>-1.04403644000267E-2</v>
      </c>
      <c r="NW1582" s="24">
        <v>-0.22521357522567442</v>
      </c>
      <c r="NX1582" s="25">
        <v>1.4803176043046971</v>
      </c>
      <c r="NY1582" s="2"/>
      <c r="OA1582" s="7"/>
      <c r="OB1582" s="23">
        <v>7.2825568980297902E-3</v>
      </c>
      <c r="OC1582" s="24">
        <v>4.3549768541776819E-4</v>
      </c>
      <c r="OD1582" s="25">
        <v>1.6937907944797301E-2</v>
      </c>
      <c r="OE1582" s="1"/>
      <c r="OU1582" s="1"/>
      <c r="OV1582" s="23">
        <v>-0.1739751522420511</v>
      </c>
      <c r="OW1582" s="24">
        <v>-0.63201967387705793</v>
      </c>
      <c r="OX1582" s="25">
        <v>0.33615683625018156</v>
      </c>
      <c r="OY1582" s="2"/>
      <c r="PA1582" s="7"/>
      <c r="PB1582" s="23">
        <v>7.0175557657835896E-5</v>
      </c>
      <c r="PC1582" s="24">
        <v>9.2404870739172197E-6</v>
      </c>
      <c r="PD1582" s="25">
        <v>1.8338765682553558E-4</v>
      </c>
      <c r="PE1582" s="1"/>
      <c r="PF1582" s="23">
        <v>-1.04403644000267E-2</v>
      </c>
      <c r="PG1582" s="24">
        <v>-0.22521357522567442</v>
      </c>
      <c r="PH1582" s="25">
        <v>1.4803176043046971</v>
      </c>
      <c r="PI1582" s="2"/>
      <c r="PK1582" s="7"/>
      <c r="PL1582" s="23">
        <v>6.6114265987194092E-3</v>
      </c>
      <c r="PM1582" s="24">
        <v>8.7057095183336222E-4</v>
      </c>
      <c r="PN1582" s="25">
        <v>1.7277440645714466E-2</v>
      </c>
      <c r="PO1582" s="1"/>
      <c r="PP1582" s="31">
        <v>-2.6342807529197676E-6</v>
      </c>
      <c r="PQ1582" s="32">
        <v>-2.144537347936151E-6</v>
      </c>
      <c r="PR1582" s="33">
        <v>-2.4806696078440131E-6</v>
      </c>
      <c r="PS1582" s="11"/>
      <c r="PT1582" s="31">
        <v>-1.8282457606219382E-5</v>
      </c>
      <c r="PU1582" s="32">
        <v>1.1324898479026737E-5</v>
      </c>
      <c r="PV1582" s="33">
        <v>6.9575591271800019E-6</v>
      </c>
      <c r="PW1582" s="11"/>
      <c r="PX1582" s="31">
        <v>2.0434977498587685E-2</v>
      </c>
      <c r="PY1582" s="32">
        <v>2.2245903559700831E-3</v>
      </c>
      <c r="PZ1582" s="33">
        <v>5.152443304561783E-2</v>
      </c>
      <c r="QA1582" s="11"/>
      <c r="QB1582" s="11"/>
      <c r="QC1582" s="1"/>
      <c r="RC1582" s="1"/>
      <c r="RD1582" s="23">
        <v>-0.13054196740034058</v>
      </c>
      <c r="RE1582" s="24">
        <v>0.65400061033162016</v>
      </c>
      <c r="RF1582" s="25">
        <v>-0.6401107118816487</v>
      </c>
      <c r="RG1582" s="2"/>
      <c r="RI1582" s="7"/>
      <c r="RJ1582" s="23">
        <v>1.9654879844581698E-5</v>
      </c>
      <c r="RK1582" s="24">
        <v>1.5998202973479632E-5</v>
      </c>
      <c r="RL1582" s="25">
        <v>1.8321466551084515E-5</v>
      </c>
      <c r="RM1582" s="1"/>
      <c r="RN1582" s="23">
        <v>0.44667128690399965</v>
      </c>
      <c r="RO1582" s="24">
        <v>0.63342481332241873</v>
      </c>
      <c r="RP1582" s="25">
        <v>0.90115053204345386</v>
      </c>
      <c r="RQ1582" s="2"/>
      <c r="RS1582" s="7"/>
      <c r="RT1582" s="23">
        <v>-2.2416284878949098E-4</v>
      </c>
      <c r="RU1582" s="24">
        <v>-3.1478158378556498E-5</v>
      </c>
      <c r="RV1582" s="25">
        <v>-5.9319022159382787E-4</v>
      </c>
      <c r="RW1582" s="1"/>
      <c r="RX1582" s="23">
        <v>-0.21246842725133386</v>
      </c>
      <c r="RY1582" s="24">
        <v>-0.26364986466255536</v>
      </c>
      <c r="RZ1582" s="25">
        <v>0.10707180712413303</v>
      </c>
      <c r="SA1582" s="2"/>
      <c r="SC1582" s="7"/>
      <c r="SD1582" s="23">
        <v>-8.1264407575978095E-3</v>
      </c>
      <c r="SE1582" s="24">
        <v>-1.1411587183291227E-3</v>
      </c>
      <c r="SF1582" s="25">
        <v>-2.1504567861267074E-2</v>
      </c>
      <c r="SG1582" s="1"/>
      <c r="SM1582" s="1"/>
      <c r="SN1582" s="23">
        <v>-0.13054196740034058</v>
      </c>
      <c r="SO1582" s="24">
        <v>0.65400061033162016</v>
      </c>
      <c r="SP1582" s="25">
        <v>-0.6401107118816487</v>
      </c>
      <c r="SQ1582" s="2"/>
      <c r="SS1582" s="7"/>
      <c r="ST1582" s="23">
        <v>-5.2033123114604675E-6</v>
      </c>
      <c r="SU1582" s="24">
        <v>-4.2333141398710535E-6</v>
      </c>
      <c r="SV1582" s="25">
        <v>-4.7100425158410071E-6</v>
      </c>
      <c r="SW1582" s="1"/>
      <c r="SX1582" s="23">
        <v>0.44667128690399965</v>
      </c>
      <c r="SY1582" s="24">
        <v>0.63342481332241873</v>
      </c>
      <c r="SZ1582" s="25">
        <v>0.90115053204345386</v>
      </c>
      <c r="TA1582" s="2"/>
      <c r="TC1582" s="7"/>
      <c r="TD1582" s="23">
        <v>4.35481367952838E-4</v>
      </c>
      <c r="TE1582" s="24">
        <v>2.6041832620261749E-5</v>
      </c>
      <c r="TF1582" s="25">
        <v>1.012850764551541E-3</v>
      </c>
      <c r="TG1582" s="1"/>
      <c r="TH1582" s="23">
        <v>-0.21246842725133386</v>
      </c>
      <c r="TI1582" s="24">
        <v>-0.26364986466255536</v>
      </c>
      <c r="TJ1582" s="25">
        <v>0.10707180712413303</v>
      </c>
      <c r="TK1582" s="2"/>
      <c r="TM1582" s="7"/>
      <c r="TN1582" s="23">
        <v>-9.2211153168226222E-3</v>
      </c>
      <c r="TO1582" s="24">
        <v>-5.51423687267449E-4</v>
      </c>
      <c r="TP1582" s="25">
        <v>-2.1446643613173333E-2</v>
      </c>
      <c r="TQ1582" s="1"/>
      <c r="UG1582" s="1"/>
      <c r="UH1582" s="23">
        <v>0.44667128690399965</v>
      </c>
      <c r="UI1582" s="24">
        <v>0.63342481332241873</v>
      </c>
      <c r="UJ1582" s="25">
        <v>0.90115053204345386</v>
      </c>
      <c r="UK1582" s="2"/>
      <c r="UM1582" s="7"/>
      <c r="UN1582" s="23">
        <v>-1.6703649949730841E-4</v>
      </c>
      <c r="UO1582" s="24">
        <v>-2.199481793936139E-5</v>
      </c>
      <c r="UP1582" s="25">
        <v>-4.3651141892608365E-4</v>
      </c>
      <c r="UQ1582" s="1"/>
      <c r="UR1582" s="23">
        <v>-0.21246842725133386</v>
      </c>
      <c r="US1582" s="24">
        <v>-0.26364986466255536</v>
      </c>
      <c r="UT1582" s="25">
        <v>0.10707180712413303</v>
      </c>
      <c r="UU1582" s="2"/>
      <c r="UW1582" s="7"/>
      <c r="UX1582" s="23">
        <v>-8.2280079213881974E-3</v>
      </c>
      <c r="UY1582" s="24">
        <v>-1.0834370738083679E-3</v>
      </c>
      <c r="UZ1582" s="25">
        <v>-2.1502003595077087E-2</v>
      </c>
      <c r="VA1582" s="1"/>
      <c r="VB1582" s="31">
        <v>1.4451567533121231E-5</v>
      </c>
      <c r="VC1582" s="32">
        <v>1.176488883360858E-5</v>
      </c>
      <c r="VD1582" s="33">
        <v>1.3611424035243508E-5</v>
      </c>
      <c r="VE1582" s="11"/>
      <c r="VF1582" s="31">
        <v>4.4282019666038607E-5</v>
      </c>
      <c r="VG1582" s="32">
        <v>-2.7431143697656139E-5</v>
      </c>
      <c r="VH1582" s="33">
        <v>-1.6850875968370488E-5</v>
      </c>
      <c r="VI1582" s="11"/>
      <c r="VJ1582" s="31">
        <v>-2.5575563995808629E-2</v>
      </c>
      <c r="VK1582" s="32">
        <v>-2.7760194794049396E-3</v>
      </c>
      <c r="VL1582" s="33">
        <v>-6.4453215069517497E-2</v>
      </c>
      <c r="VM1582" s="11"/>
      <c r="VN1582" s="11"/>
      <c r="VO1582" s="1"/>
      <c r="VT1582" s="1"/>
    </row>
    <row r="1583" spans="169:592" ht="15" thickBot="1" x14ac:dyDescent="0.35">
      <c r="FM1583" s="63"/>
      <c r="FO1583" s="64"/>
      <c r="FQ1583" s="53"/>
      <c r="FS1583" s="65"/>
      <c r="FU1583" s="66"/>
      <c r="FW1583" s="67"/>
      <c r="KH1583" s="67"/>
      <c r="KJ1583" s="66"/>
      <c r="KL1583" s="65"/>
      <c r="KN1583" s="53"/>
      <c r="KP1583" s="64"/>
      <c r="KR1583" s="63"/>
      <c r="KV1583" s="1"/>
      <c r="KW1583" s="34"/>
      <c r="KY1583" s="35"/>
      <c r="LA1583" s="36"/>
      <c r="LC1583" s="37"/>
      <c r="LQ1583" s="1"/>
      <c r="LU1583" s="2" t="s">
        <v>191</v>
      </c>
      <c r="LW1583" s="7" t="s">
        <v>192</v>
      </c>
      <c r="MA1583" s="1"/>
      <c r="ME1583" s="2" t="s">
        <v>191</v>
      </c>
      <c r="MG1583" s="7" t="s">
        <v>192</v>
      </c>
      <c r="MK1583" s="1"/>
      <c r="MO1583" s="2" t="s">
        <v>191</v>
      </c>
      <c r="MQ1583" s="7" t="s">
        <v>192</v>
      </c>
      <c r="MU1583" s="1"/>
      <c r="NA1583" s="1"/>
      <c r="NE1583" s="2" t="s">
        <v>193</v>
      </c>
      <c r="NG1583" s="7" t="s">
        <v>50</v>
      </c>
      <c r="NK1583" s="1"/>
      <c r="NO1583" s="2" t="s">
        <v>193</v>
      </c>
      <c r="NQ1583" s="7" t="s">
        <v>50</v>
      </c>
      <c r="NU1583" s="1"/>
      <c r="NY1583" s="2" t="s">
        <v>193</v>
      </c>
      <c r="OA1583" s="7" t="s">
        <v>50</v>
      </c>
      <c r="OE1583" s="1"/>
      <c r="OU1583" s="1"/>
      <c r="OY1583" s="2" t="s">
        <v>194</v>
      </c>
      <c r="PA1583" s="7" t="s">
        <v>51</v>
      </c>
      <c r="PE1583" s="1"/>
      <c r="PI1583" s="2" t="s">
        <v>194</v>
      </c>
      <c r="PK1583" s="7" t="s">
        <v>51</v>
      </c>
      <c r="PO1583" s="1"/>
      <c r="PP1583" s="11"/>
      <c r="PQ1583" s="11"/>
      <c r="PR1583" s="11"/>
      <c r="PS1583" s="11"/>
      <c r="PT1583" s="11"/>
      <c r="PU1583" s="11"/>
      <c r="PV1583" s="11"/>
      <c r="PW1583" s="11"/>
      <c r="PX1583" s="11"/>
      <c r="PY1583" s="11"/>
      <c r="PZ1583" s="11"/>
      <c r="QA1583" s="11"/>
      <c r="QB1583" s="11"/>
      <c r="QC1583" s="1"/>
      <c r="RC1583" s="1"/>
      <c r="RG1583" s="2" t="s">
        <v>191</v>
      </c>
      <c r="RI1583" s="7" t="s">
        <v>192</v>
      </c>
      <c r="RM1583" s="1"/>
      <c r="RQ1583" s="2" t="s">
        <v>191</v>
      </c>
      <c r="RS1583" s="7" t="s">
        <v>192</v>
      </c>
      <c r="RW1583" s="1"/>
      <c r="SA1583" s="2" t="s">
        <v>191</v>
      </c>
      <c r="SC1583" s="7" t="s">
        <v>192</v>
      </c>
      <c r="SG1583" s="1"/>
      <c r="SM1583" s="1"/>
      <c r="SQ1583" s="2" t="s">
        <v>193</v>
      </c>
      <c r="SS1583" s="7" t="s">
        <v>50</v>
      </c>
      <c r="SW1583" s="1"/>
      <c r="TA1583" s="2" t="s">
        <v>193</v>
      </c>
      <c r="TC1583" s="7" t="s">
        <v>50</v>
      </c>
      <c r="TG1583" s="1"/>
      <c r="TK1583" s="2" t="s">
        <v>193</v>
      </c>
      <c r="TM1583" s="7" t="s">
        <v>50</v>
      </c>
      <c r="TQ1583" s="1"/>
      <c r="UG1583" s="1"/>
      <c r="UK1583" s="2" t="s">
        <v>194</v>
      </c>
      <c r="UM1583" s="7" t="s">
        <v>51</v>
      </c>
      <c r="UQ1583" s="1"/>
      <c r="UU1583" s="2" t="s">
        <v>194</v>
      </c>
      <c r="UW1583" s="7" t="s">
        <v>51</v>
      </c>
      <c r="VA1583" s="1"/>
      <c r="VB1583" s="11"/>
      <c r="VC1583" s="11"/>
      <c r="VD1583" s="11"/>
      <c r="VE1583" s="11"/>
      <c r="VF1583" s="11"/>
      <c r="VG1583" s="11"/>
      <c r="VH1583" s="11"/>
      <c r="VI1583" s="11"/>
      <c r="VJ1583" s="11"/>
      <c r="VK1583" s="11"/>
      <c r="VL1583" s="11"/>
      <c r="VM1583" s="11"/>
      <c r="VN1583" s="11"/>
      <c r="VO1583" s="1"/>
      <c r="VT1583" s="1"/>
    </row>
    <row r="1584" spans="169:592" ht="15" thickBot="1" x14ac:dyDescent="0.35">
      <c r="FM1584" s="63"/>
      <c r="FO1584" s="64"/>
      <c r="FQ1584" s="53"/>
      <c r="FS1584" s="65"/>
      <c r="FU1584" s="66"/>
      <c r="FW1584" s="67"/>
      <c r="KH1584" s="67"/>
      <c r="KJ1584" s="86" t="s">
        <v>195</v>
      </c>
      <c r="KL1584" s="65"/>
      <c r="KN1584" s="87" t="s">
        <v>195</v>
      </c>
      <c r="KP1584" s="64"/>
      <c r="KR1584" s="88" t="s">
        <v>195</v>
      </c>
      <c r="KV1584" s="1"/>
      <c r="KW1584" s="34"/>
      <c r="KY1584" s="35"/>
      <c r="LA1584" s="36"/>
      <c r="LC1584" s="37"/>
      <c r="LQ1584" s="1"/>
      <c r="LU1584" s="4">
        <f t="array" ref="LU1584:LU1586">PI1681:PI1683</f>
        <v>-1.0377990899875558</v>
      </c>
      <c r="LW1584" s="8">
        <f t="array" ref="LW1584:LW1586">MMULT(TRANSPOSE(LR1579:LT1582),LW1574:LW1577)</f>
        <v>-2.1011142090128521E-5</v>
      </c>
      <c r="MA1584" s="1"/>
      <c r="ME1584" s="4">
        <f t="array" ref="ME1584:ME1586">KR1585:KR1587</f>
        <v>-0.91352879994080605</v>
      </c>
      <c r="MG1584" s="8">
        <f t="array" ref="MG1584:MG1586">MMULT(TRANSPOSE(MB1579:MD1582),MG1574:MG1577)</f>
        <v>4.1700675861595257E-5</v>
      </c>
      <c r="MK1584" s="1"/>
      <c r="MO1584" s="4">
        <f t="array" ref="MO1584:MO1586">ME1584:ME1586</f>
        <v>-0.91352879994080605</v>
      </c>
      <c r="MQ1584" s="8">
        <f t="array" ref="MQ1584:MQ1586">MMULT(TRANSPOSE(ML1579:MN1582),MQ1574:MQ1577)</f>
        <v>6.9289544213562001E-3</v>
      </c>
      <c r="MU1584" s="1"/>
      <c r="NA1584" s="1"/>
      <c r="NE1584" s="4">
        <f t="array" ref="NE1584:NE1586">QC1681:QC1683</f>
        <v>-1.048232498508016</v>
      </c>
      <c r="NG1584" s="8">
        <f t="array" ref="NG1584:NG1586">MMULT(TRANSPOSE(NB1579:ND1582),NG1574:NG1577)</f>
        <v>5.4326878816354671E-6</v>
      </c>
      <c r="NK1584" s="1"/>
      <c r="NO1584" s="4">
        <f t="array" ref="NO1584:NO1586">KN1585:KN1587</f>
        <v>-1.0217434924501623</v>
      </c>
      <c r="NQ1584" s="8">
        <f t="array" ref="NQ1584:NQ1586">MMULT(TRANSPOSE(NL1579:NN1582),NQ1574:NQ1577)</f>
        <v>-7.3343240247314439E-5</v>
      </c>
      <c r="NU1584" s="1"/>
      <c r="NY1584" s="4">
        <f t="array" ref="NY1584:NY1586">NO1584:NO1586</f>
        <v>-1.0217434924501623</v>
      </c>
      <c r="OA1584" s="8">
        <f t="array" ref="OA1584:OA1586">MMULT(TRANSPOSE(NV1579:NX1582),OA1574:OA1577)</f>
        <v>6.8974528541553195E-3</v>
      </c>
      <c r="OE1584" s="1"/>
      <c r="OU1584" s="1"/>
      <c r="OY1584" s="4">
        <f t="array" ref="OY1584:OY1586">KJ1585:KJ1587</f>
        <v>-0.92370724470021726</v>
      </c>
      <c r="PA1584" s="8">
        <f t="array" ref="PA1584:PA1586">MMULT(TRANSPOSE(OV1579:OX1582),PA1574:PA1577)</f>
        <v>3.1642564385717699E-5</v>
      </c>
      <c r="PE1584" s="1"/>
      <c r="PI1584" s="4">
        <f t="array" ref="PI1584:PI1586">OY1584:OY1586</f>
        <v>-0.92370724470021726</v>
      </c>
      <c r="PK1584" s="8">
        <f t="array" ref="PK1584:PK1586">MMULT(TRANSPOSE(PF1579:PH1582),PK1574:PK1577)</f>
        <v>6.9263921711405167E-3</v>
      </c>
      <c r="PO1584" s="1"/>
      <c r="PP1584" s="11"/>
      <c r="PQ1584" s="11"/>
      <c r="PR1584" s="11"/>
      <c r="PS1584" s="11"/>
      <c r="PT1584" s="11"/>
      <c r="PU1584" s="11"/>
      <c r="PV1584" s="11"/>
      <c r="PW1584" s="11"/>
      <c r="PX1584" s="11"/>
      <c r="PY1584" s="11"/>
      <c r="PZ1584" s="11"/>
      <c r="QA1584" s="11"/>
      <c r="QB1584" s="11"/>
      <c r="QC1584" s="1"/>
      <c r="RC1584" s="1"/>
      <c r="RG1584" s="4">
        <f t="array" ref="RG1584:RG1586">PI1681:PI1683</f>
        <v>-1.0377990899875558</v>
      </c>
      <c r="RI1584" s="8">
        <f t="array" ref="RI1584:RI1586">MMULT(TRANSPOSE(RD1579:RF1582),RI1574:RI1577)</f>
        <v>-1.4396703570333854E-5</v>
      </c>
      <c r="RM1584" s="1"/>
      <c r="RQ1584" s="4">
        <f t="array" ref="RQ1584:RQ1586">KR1585:KR1587</f>
        <v>-0.91352879994080605</v>
      </c>
      <c r="RS1584" s="8">
        <f t="array" ref="RS1584:RS1586">MMULT(TRANSPOSE(RN1579:RP1582),RS1574:RS1577)</f>
        <v>1.1170418841294433E-4</v>
      </c>
      <c r="RW1584" s="1"/>
      <c r="SA1584" s="4">
        <f t="array" ref="SA1584:SA1586">RQ1584:RQ1586</f>
        <v>-0.91352879994080605</v>
      </c>
      <c r="SC1584" s="8">
        <f t="array" ref="SC1584:SC1586">MMULT(TRANSPOSE(RX1579:RZ1582),SC1574:SC1577)</f>
        <v>1.1221197912000609E-2</v>
      </c>
      <c r="SG1584" s="1"/>
      <c r="SM1584" s="1"/>
      <c r="SQ1584" s="4">
        <f t="array" ref="SQ1584:SQ1586">QC1681:QC1683</f>
        <v>-1.048232498508016</v>
      </c>
      <c r="SS1584" s="8">
        <f t="array" ref="SS1584:SS1586">MMULT(TRANSPOSE(SN1579:SP1582),SS1574:SS1577)</f>
        <v>3.7733599155162104E-6</v>
      </c>
      <c r="SW1584" s="1"/>
      <c r="TA1584" s="4">
        <f t="array" ref="TA1584:TA1586">KN1585:KN1587</f>
        <v>-1.0217434924501623</v>
      </c>
      <c r="TC1584" s="8">
        <f t="array" ref="TC1584:TC1586">MMULT(TRANSPOSE(SX1579:SZ1582),TC1574:TC1577)</f>
        <v>-1.940242440955625E-4</v>
      </c>
      <c r="TG1584" s="1"/>
      <c r="TK1584" s="4">
        <f t="array" ref="TK1584:TK1586">TA1584:TA1586</f>
        <v>-1.0217434924501623</v>
      </c>
      <c r="TM1584" s="8">
        <f t="array" ref="TM1584:TM1586">MMULT(TRANSPOSE(TH1579:TJ1582),TM1574:TM1577)</f>
        <v>1.1384312452391725E-2</v>
      </c>
      <c r="TQ1584" s="1"/>
      <c r="UG1584" s="1"/>
      <c r="UK1584" s="4">
        <f t="array" ref="UK1584:UK1586">KJ1585:KJ1587</f>
        <v>-0.92370724470021726</v>
      </c>
      <c r="UM1584" s="8">
        <f t="array" ref="UM1584:UM1586">MMULT(TRANSPOSE(UH1579:UJ1582),UM1574:UM1577)</f>
        <v>8.2320055682616529E-5</v>
      </c>
      <c r="UQ1584" s="1"/>
      <c r="UU1584" s="4">
        <f t="array" ref="UU1584:UU1586">UK1584:UK1586</f>
        <v>-0.92370724470021726</v>
      </c>
      <c r="UW1584" s="8">
        <f t="array" ref="UW1584:UW1586">MMULT(TRANSPOSE(UR1579:UT1582),UW1574:UW1577)</f>
        <v>1.1236261067190629E-2</v>
      </c>
      <c r="VA1584" s="1"/>
      <c r="VB1584" s="11"/>
      <c r="VC1584" s="11"/>
      <c r="VD1584" s="11"/>
      <c r="VE1584" s="11"/>
      <c r="VF1584" s="11"/>
      <c r="VG1584" s="11"/>
      <c r="VH1584" s="11"/>
      <c r="VI1584" s="11"/>
      <c r="VJ1584" s="11"/>
      <c r="VK1584" s="11"/>
      <c r="VL1584" s="11"/>
      <c r="VM1584" s="11"/>
      <c r="VN1584" s="11"/>
      <c r="VO1584" s="1"/>
      <c r="VT1584" s="1"/>
    </row>
    <row r="1585" spans="169:592" x14ac:dyDescent="0.3">
      <c r="FM1585" s="63"/>
      <c r="FO1585" s="64"/>
      <c r="FQ1585" s="53"/>
      <c r="FS1585" s="65"/>
      <c r="FU1585" s="66"/>
      <c r="FW1585" s="67"/>
      <c r="KH1585" s="67"/>
      <c r="KJ1585" s="89">
        <f t="array" ref="KJ1585:KJ1587">FO2022:FO2024</f>
        <v>-0.92370724470021726</v>
      </c>
      <c r="KL1585" s="65"/>
      <c r="KN1585" s="83">
        <f t="array" ref="KN1585:KN1587">EU2022:EU2024</f>
        <v>-1.0217434924501623</v>
      </c>
      <c r="KP1585" s="64"/>
      <c r="KR1585" s="92">
        <f t="array" ref="KR1585:KR1587">EA2022:EA2024</f>
        <v>-0.91352879994080605</v>
      </c>
      <c r="KV1585" s="1"/>
      <c r="KW1585" s="34"/>
      <c r="KY1585" s="35"/>
      <c r="LA1585" s="36"/>
      <c r="LC1585" s="37"/>
      <c r="LQ1585" s="1"/>
      <c r="LU1585" s="5">
        <v>-0.84472256348544073</v>
      </c>
      <c r="LW1585" s="9">
        <v>1.1977463078826001E-5</v>
      </c>
      <c r="MA1585" s="1"/>
      <c r="ME1585" s="5">
        <v>-0.12828264988242544</v>
      </c>
      <c r="MG1585" s="9">
        <v>4.941557868677191E-5</v>
      </c>
      <c r="MK1585" s="1"/>
      <c r="MO1585" s="5">
        <v>-0.12828264988242544</v>
      </c>
      <c r="MQ1585" s="9">
        <v>5.8225740956812551E-3</v>
      </c>
      <c r="MU1585" s="1"/>
      <c r="NA1585" s="1"/>
      <c r="NE1585" s="5">
        <v>-0.85282166285360428</v>
      </c>
      <c r="NG1585" s="9">
        <v>-3.0969204533189485E-6</v>
      </c>
      <c r="NK1585" s="1"/>
      <c r="NO1585" s="5">
        <v>-6.110037069165819E-2</v>
      </c>
      <c r="NQ1585" s="9">
        <v>-8.6912293890044093E-5</v>
      </c>
      <c r="NU1585" s="1"/>
      <c r="NY1585" s="5">
        <v>-6.110037069165819E-2</v>
      </c>
      <c r="OA1585" s="9">
        <v>5.796125611812997E-3</v>
      </c>
      <c r="OE1585" s="1"/>
      <c r="OU1585" s="1"/>
      <c r="OY1585" s="5">
        <v>-0.12163073781834011</v>
      </c>
      <c r="PA1585" s="9">
        <v>3.7496715203270395E-5</v>
      </c>
      <c r="PE1585" s="1"/>
      <c r="PI1585" s="5">
        <v>-0.12163073781834011</v>
      </c>
      <c r="PK1585" s="9">
        <v>5.8204231102931183E-3</v>
      </c>
      <c r="PO1585" s="1"/>
      <c r="PP1585" s="11"/>
      <c r="PQ1585" s="11"/>
      <c r="PR1585" s="11"/>
      <c r="PS1585" s="11"/>
      <c r="PT1585" s="11"/>
      <c r="PU1585" s="11"/>
      <c r="PV1585" s="11"/>
      <c r="PW1585" s="11"/>
      <c r="PX1585" s="11"/>
      <c r="PY1585" s="11"/>
      <c r="PZ1585" s="11"/>
      <c r="QA1585" s="11"/>
      <c r="QB1585" s="11"/>
      <c r="QC1585" s="1"/>
      <c r="RC1585" s="1"/>
      <c r="RG1585" s="5">
        <v>-0.84472256348544073</v>
      </c>
      <c r="RI1585" s="9">
        <v>-8.6186733299732657E-6</v>
      </c>
      <c r="RM1585" s="1"/>
      <c r="RQ1585" s="5">
        <v>-0.12828264988242544</v>
      </c>
      <c r="RS1585" s="9">
        <v>1.7352104946782206E-4</v>
      </c>
      <c r="RW1585" s="1"/>
      <c r="SA1585" s="5">
        <v>-0.12828264988242544</v>
      </c>
      <c r="SC1585" s="9">
        <v>-7.6976340148659679E-3</v>
      </c>
      <c r="SG1585" s="1"/>
      <c r="SM1585" s="1"/>
      <c r="SQ1585" s="5">
        <v>-0.85282166285360428</v>
      </c>
      <c r="SS1585" s="9">
        <v>2.2589442305665721E-6</v>
      </c>
      <c r="SW1585" s="1"/>
      <c r="TA1585" s="5">
        <v>-6.110037069165819E-2</v>
      </c>
      <c r="TC1585" s="9">
        <v>-3.0139669659138342E-4</v>
      </c>
      <c r="TG1585" s="1"/>
      <c r="TK1585" s="5">
        <v>-6.110037069165819E-2</v>
      </c>
      <c r="TM1585" s="9">
        <v>-7.8095003866532186E-3</v>
      </c>
      <c r="TQ1585" s="1"/>
      <c r="UG1585" s="1"/>
      <c r="UK1585" s="5">
        <v>-0.12163073781834011</v>
      </c>
      <c r="UM1585" s="9">
        <v>1.2787564712355887E-4</v>
      </c>
      <c r="UQ1585" s="1"/>
      <c r="UU1585" s="5">
        <v>-0.12163073781834011</v>
      </c>
      <c r="UW1585" s="9">
        <v>-7.7079646162655658E-3</v>
      </c>
      <c r="VA1585" s="1"/>
      <c r="VB1585" s="11"/>
      <c r="VC1585" s="11"/>
      <c r="VD1585" s="11"/>
      <c r="VE1585" s="11"/>
      <c r="VF1585" s="11"/>
      <c r="VG1585" s="11"/>
      <c r="VH1585" s="11"/>
      <c r="VI1585" s="11"/>
      <c r="VJ1585" s="11"/>
      <c r="VK1585" s="11"/>
      <c r="VL1585" s="11"/>
      <c r="VM1585" s="11"/>
      <c r="VN1585" s="11"/>
      <c r="VO1585" s="1"/>
      <c r="VT1585" s="1"/>
    </row>
    <row r="1586" spans="169:592" ht="15" thickBot="1" x14ac:dyDescent="0.35">
      <c r="FM1586" s="63"/>
      <c r="FO1586" s="64"/>
      <c r="FQ1586" s="53"/>
      <c r="FS1586" s="65"/>
      <c r="FU1586" s="66"/>
      <c r="FW1586" s="67"/>
      <c r="KH1586" s="67"/>
      <c r="KJ1586" s="90">
        <v>-0.12163073781834011</v>
      </c>
      <c r="KL1586" s="65"/>
      <c r="KN1586" s="84">
        <v>-6.110037069165819E-2</v>
      </c>
      <c r="KP1586" s="64"/>
      <c r="KR1586" s="93">
        <v>-0.12828264988242544</v>
      </c>
      <c r="KV1586" s="1"/>
      <c r="KW1586" s="34"/>
      <c r="KY1586" s="35"/>
      <c r="LA1586" s="36"/>
      <c r="LC1586" s="37"/>
      <c r="LQ1586" s="1"/>
      <c r="LU1586" s="6">
        <v>-0.96739341396658718</v>
      </c>
      <c r="LW1586" s="10">
        <v>-2.7743892258991632E-5</v>
      </c>
      <c r="MA1586" s="1"/>
      <c r="ME1586" s="6">
        <v>-2.4174226647972326</v>
      </c>
      <c r="MG1586" s="10">
        <v>-5.5280880416107368E-6</v>
      </c>
      <c r="MK1586" s="1"/>
      <c r="MO1586" s="6">
        <v>-2.4174226647972326</v>
      </c>
      <c r="MQ1586" s="10">
        <v>-1.2256709211850758E-2</v>
      </c>
      <c r="MU1586" s="1"/>
      <c r="NA1586" s="1"/>
      <c r="NE1586" s="6">
        <v>-0.94886090607796325</v>
      </c>
      <c r="NG1586" s="10">
        <v>7.1735213267035368E-6</v>
      </c>
      <c r="NK1586" s="1"/>
      <c r="NO1586" s="6">
        <v>-2.3763902514786439</v>
      </c>
      <c r="NQ1586" s="10">
        <v>9.7227862861072817E-6</v>
      </c>
      <c r="NU1586" s="1"/>
      <c r="NY1586" s="6">
        <v>-2.3763902514786439</v>
      </c>
      <c r="OA1586" s="10">
        <v>-1.2200977813631036E-2</v>
      </c>
      <c r="OE1586" s="1"/>
      <c r="OU1586" s="1"/>
      <c r="OY1586" s="6">
        <v>-2.4138961321019075</v>
      </c>
      <c r="PA1586" s="10">
        <v>-4.1946982444963654E-6</v>
      </c>
      <c r="PE1586" s="1"/>
      <c r="PI1586" s="6">
        <v>-2.4138961321019075</v>
      </c>
      <c r="PK1586" s="10">
        <v>-1.2252176084873442E-2</v>
      </c>
      <c r="PO1586" s="1"/>
      <c r="PP1586" s="11"/>
      <c r="PQ1586" s="11"/>
      <c r="PR1586" s="11"/>
      <c r="PS1586" s="11"/>
      <c r="PT1586" s="11"/>
      <c r="PU1586" s="11"/>
      <c r="PV1586" s="11"/>
      <c r="PW1586" s="11"/>
      <c r="PX1586" s="11"/>
      <c r="PY1586" s="11"/>
      <c r="PZ1586" s="11"/>
      <c r="QA1586" s="11"/>
      <c r="QB1586" s="11"/>
      <c r="QC1586" s="1"/>
      <c r="RC1586" s="1"/>
      <c r="RG1586" s="6">
        <v>-0.96739341396658718</v>
      </c>
      <c r="RI1586" s="10">
        <v>4.4117609540641984E-5</v>
      </c>
      <c r="RM1586" s="1"/>
      <c r="RQ1586" s="6">
        <v>-2.4174226647972326</v>
      </c>
      <c r="RS1586" s="10">
        <v>1.9921466757497704E-4</v>
      </c>
      <c r="RW1586" s="1"/>
      <c r="SA1586" s="6">
        <v>-2.4174226647972326</v>
      </c>
      <c r="SC1586" s="10">
        <v>6.7298402501150042E-3</v>
      </c>
      <c r="SG1586" s="1"/>
      <c r="SM1586" s="1"/>
      <c r="SQ1586" s="6">
        <v>-0.94886090607796325</v>
      </c>
      <c r="SS1586" s="10">
        <v>-1.1563176210698869E-5</v>
      </c>
      <c r="SW1586" s="1"/>
      <c r="TA1586" s="6">
        <v>-2.3763902514786439</v>
      </c>
      <c r="TC1586" s="10">
        <v>-3.4602492189289325E-4</v>
      </c>
      <c r="TG1586" s="1"/>
      <c r="TK1586" s="6">
        <v>-2.3763902514786439</v>
      </c>
      <c r="TM1586" s="10">
        <v>6.8276399856444184E-3</v>
      </c>
      <c r="TQ1586" s="1"/>
      <c r="UG1586" s="1"/>
      <c r="UK1586" s="6">
        <v>-2.4138961321019075</v>
      </c>
      <c r="UM1586" s="10">
        <v>1.4681025431791339E-4</v>
      </c>
      <c r="UQ1586" s="1"/>
      <c r="UU1586" s="6">
        <v>-2.4138961321019075</v>
      </c>
      <c r="UW1586" s="10">
        <v>6.7388718349733773E-3</v>
      </c>
      <c r="VA1586" s="1"/>
      <c r="VB1586" s="11"/>
      <c r="VC1586" s="11"/>
      <c r="VD1586" s="11"/>
      <c r="VE1586" s="11"/>
      <c r="VF1586" s="11"/>
      <c r="VG1586" s="11"/>
      <c r="VH1586" s="11"/>
      <c r="VI1586" s="11"/>
      <c r="VJ1586" s="11"/>
      <c r="VK1586" s="11"/>
      <c r="VL1586" s="11"/>
      <c r="VM1586" s="11"/>
      <c r="VN1586" s="11"/>
      <c r="VO1586" s="1"/>
      <c r="VT1586" s="1"/>
    </row>
    <row r="1587" spans="169:592" ht="15" thickBot="1" x14ac:dyDescent="0.35">
      <c r="FM1587" s="63"/>
      <c r="FO1587" s="64"/>
      <c r="FQ1587" s="53"/>
      <c r="FS1587" s="65"/>
      <c r="FU1587" s="66"/>
      <c r="FW1587" s="67"/>
      <c r="KH1587" s="67"/>
      <c r="KJ1587" s="91">
        <v>-2.4138961321019075</v>
      </c>
      <c r="KL1587" s="65"/>
      <c r="KN1587" s="85">
        <v>-2.3763902514786439</v>
      </c>
      <c r="KP1587" s="64"/>
      <c r="KR1587" s="94">
        <v>-2.4174226647972326</v>
      </c>
      <c r="KV1587" s="1"/>
      <c r="KW1587" s="34"/>
      <c r="KY1587" s="35"/>
      <c r="LA1587" s="36"/>
      <c r="LC1587" s="37"/>
      <c r="LQ1587" s="1"/>
      <c r="LR1587" s="1"/>
      <c r="LS1587" s="1"/>
      <c r="LT1587" s="1"/>
      <c r="LU1587" s="2"/>
      <c r="LV1587" s="1"/>
      <c r="LW1587" s="7"/>
      <c r="LX1587" s="1"/>
      <c r="LY1587" s="1"/>
      <c r="LZ1587" s="1"/>
      <c r="MA1587" s="1"/>
      <c r="MB1587" s="1"/>
      <c r="MC1587" s="1"/>
      <c r="MD1587" s="1"/>
      <c r="ME1587" s="2"/>
      <c r="MF1587" s="1"/>
      <c r="MG1587" s="7"/>
      <c r="MH1587" s="1"/>
      <c r="MI1587" s="1"/>
      <c r="MJ1587" s="1"/>
      <c r="MK1587" s="1"/>
      <c r="ML1587" s="1"/>
      <c r="MM1587" s="1"/>
      <c r="MN1587" s="1"/>
      <c r="MO1587" s="2"/>
      <c r="MP1587" s="1"/>
      <c r="MQ1587" s="7"/>
      <c r="MR1587" s="1"/>
      <c r="MS1587" s="1"/>
      <c r="MT1587" s="1"/>
      <c r="MU1587" s="1"/>
      <c r="MV1587" s="1"/>
      <c r="MW1587" s="1"/>
      <c r="MX1587" s="1"/>
      <c r="MY1587" s="1"/>
      <c r="MZ1587" s="1"/>
      <c r="NA1587" s="1"/>
      <c r="NB1587" s="1"/>
      <c r="NC1587" s="1"/>
      <c r="ND1587" s="1"/>
      <c r="NE1587" s="2"/>
      <c r="NF1587" s="1"/>
      <c r="NG1587" s="7"/>
      <c r="NH1587" s="1"/>
      <c r="NI1587" s="1"/>
      <c r="NJ1587" s="1"/>
      <c r="NK1587" s="1"/>
      <c r="NL1587" s="1"/>
      <c r="NM1587" s="1"/>
      <c r="NN1587" s="1"/>
      <c r="NO1587" s="2"/>
      <c r="NP1587" s="1"/>
      <c r="NQ1587" s="7"/>
      <c r="NR1587" s="1"/>
      <c r="NS1587" s="1"/>
      <c r="NT1587" s="1"/>
      <c r="NU1587" s="1"/>
      <c r="NV1587" s="1"/>
      <c r="NW1587" s="1"/>
      <c r="NX1587" s="1"/>
      <c r="NY1587" s="2"/>
      <c r="NZ1587" s="1"/>
      <c r="OA1587" s="7"/>
      <c r="OB1587" s="1"/>
      <c r="OC1587" s="1"/>
      <c r="OD1587" s="1"/>
      <c r="OE1587" s="1"/>
      <c r="OF1587" s="1"/>
      <c r="OG1587" s="1"/>
      <c r="OH1587" s="1"/>
      <c r="OI1587" s="1"/>
      <c r="OJ1587" s="1"/>
      <c r="OK1587" s="1"/>
      <c r="OL1587" s="1"/>
      <c r="OM1587" s="1"/>
      <c r="ON1587" s="1"/>
      <c r="OO1587" s="1"/>
      <c r="OP1587" s="1"/>
      <c r="OQ1587" s="1"/>
      <c r="OR1587" s="1"/>
      <c r="OS1587" s="1"/>
      <c r="OT1587" s="1"/>
      <c r="OU1587" s="1"/>
      <c r="OV1587" s="1"/>
      <c r="OW1587" s="1"/>
      <c r="OX1587" s="1"/>
      <c r="OY1587" s="2"/>
      <c r="OZ1587" s="1"/>
      <c r="PA1587" s="7"/>
      <c r="PB1587" s="1"/>
      <c r="PC1587" s="1"/>
      <c r="PD1587" s="1"/>
      <c r="PE1587" s="1"/>
      <c r="PF1587" s="1"/>
      <c r="PG1587" s="1"/>
      <c r="PH1587" s="1"/>
      <c r="PI1587" s="2"/>
      <c r="PJ1587" s="1"/>
      <c r="PK1587" s="7"/>
      <c r="PL1587" s="1"/>
      <c r="PM1587" s="1"/>
      <c r="PN1587" s="1"/>
      <c r="PO1587" s="1"/>
      <c r="PP1587" s="1"/>
      <c r="PQ1587" s="1"/>
      <c r="PR1587" s="1"/>
      <c r="PS1587" s="1"/>
      <c r="PT1587" s="1"/>
      <c r="PU1587" s="1"/>
      <c r="PV1587" s="1"/>
      <c r="PW1587" s="1"/>
      <c r="PX1587" s="1"/>
      <c r="PY1587" s="1"/>
      <c r="PZ1587" s="1"/>
      <c r="QA1587" s="1"/>
      <c r="QB1587" s="1"/>
      <c r="QC1587" s="1"/>
      <c r="QD1587" s="1"/>
      <c r="QE1587" s="1"/>
      <c r="QF1587" s="1"/>
      <c r="QG1587" s="1"/>
      <c r="QH1587" s="1"/>
      <c r="QI1587" s="1"/>
      <c r="QJ1587" s="1"/>
      <c r="QK1587" s="1"/>
      <c r="QL1587" s="1"/>
      <c r="QM1587" s="1"/>
      <c r="QN1587" s="1"/>
      <c r="QO1587" s="1"/>
      <c r="QP1587" s="1"/>
      <c r="QQ1587" s="1"/>
      <c r="QR1587" s="1"/>
      <c r="QS1587" s="1"/>
      <c r="QT1587" s="1"/>
      <c r="QU1587" s="1"/>
      <c r="QV1587" s="1"/>
      <c r="QW1587" s="1"/>
      <c r="QX1587" s="1"/>
      <c r="QY1587" s="1"/>
      <c r="QZ1587" s="1"/>
      <c r="RA1587" s="1"/>
      <c r="RB1587" s="1"/>
      <c r="RC1587" s="1"/>
      <c r="RD1587" s="1"/>
      <c r="RE1587" s="1"/>
      <c r="RF1587" s="1"/>
      <c r="RG1587" s="2"/>
      <c r="RH1587" s="1"/>
      <c r="RI1587" s="7"/>
      <c r="RJ1587" s="1"/>
      <c r="RK1587" s="1"/>
      <c r="RL1587" s="1"/>
      <c r="RM1587" s="1"/>
      <c r="RN1587" s="1"/>
      <c r="RO1587" s="1"/>
      <c r="RP1587" s="1"/>
      <c r="RQ1587" s="2"/>
      <c r="RR1587" s="1"/>
      <c r="RS1587" s="7"/>
      <c r="RT1587" s="1"/>
      <c r="RU1587" s="1"/>
      <c r="RV1587" s="1"/>
      <c r="RW1587" s="1"/>
      <c r="RX1587" s="1"/>
      <c r="RY1587" s="1"/>
      <c r="RZ1587" s="1"/>
      <c r="SA1587" s="2"/>
      <c r="SB1587" s="1"/>
      <c r="SC1587" s="7"/>
      <c r="SD1587" s="1"/>
      <c r="SE1587" s="1"/>
      <c r="SF1587" s="1"/>
      <c r="SG1587" s="1"/>
      <c r="SH1587" s="1"/>
      <c r="SI1587" s="1"/>
      <c r="SJ1587" s="1"/>
      <c r="SK1587" s="1"/>
      <c r="SL1587" s="1"/>
      <c r="SM1587" s="1"/>
      <c r="SN1587" s="1"/>
      <c r="SO1587" s="1"/>
      <c r="SP1587" s="1"/>
      <c r="SQ1587" s="2"/>
      <c r="SR1587" s="1"/>
      <c r="SS1587" s="7"/>
      <c r="ST1587" s="1"/>
      <c r="SU1587" s="1"/>
      <c r="SV1587" s="1"/>
      <c r="SW1587" s="1"/>
      <c r="SX1587" s="1"/>
      <c r="SY1587" s="1"/>
      <c r="SZ1587" s="1"/>
      <c r="TA1587" s="2"/>
      <c r="TB1587" s="1"/>
      <c r="TC1587" s="7"/>
      <c r="TD1587" s="1"/>
      <c r="TE1587" s="1"/>
      <c r="TF1587" s="1"/>
      <c r="TG1587" s="1"/>
      <c r="TH1587" s="1"/>
      <c r="TI1587" s="1"/>
      <c r="TJ1587" s="1"/>
      <c r="TK1587" s="2"/>
      <c r="TL1587" s="1"/>
      <c r="TM1587" s="7"/>
      <c r="TN1587" s="1"/>
      <c r="TO1587" s="1"/>
      <c r="TP1587" s="1"/>
      <c r="TQ1587" s="1"/>
      <c r="TR1587" s="1"/>
      <c r="TS1587" s="1"/>
      <c r="TT1587" s="1"/>
      <c r="TU1587" s="1"/>
      <c r="TV1587" s="1"/>
      <c r="TW1587" s="1"/>
      <c r="TX1587" s="1"/>
      <c r="TY1587" s="1"/>
      <c r="TZ1587" s="1"/>
      <c r="UA1587" s="1"/>
      <c r="UB1587" s="1"/>
      <c r="UC1587" s="1"/>
      <c r="UD1587" s="1"/>
      <c r="UE1587" s="1"/>
      <c r="UF1587" s="1"/>
      <c r="UG1587" s="1"/>
      <c r="UH1587" s="1"/>
      <c r="UI1587" s="1"/>
      <c r="UJ1587" s="1"/>
      <c r="UK1587" s="2"/>
      <c r="UL1587" s="1"/>
      <c r="UM1587" s="7"/>
      <c r="UN1587" s="1"/>
      <c r="UO1587" s="1"/>
      <c r="UP1587" s="1"/>
      <c r="UQ1587" s="1"/>
      <c r="UR1587" s="1"/>
      <c r="US1587" s="1"/>
      <c r="UT1587" s="1"/>
      <c r="UU1587" s="2"/>
      <c r="UV1587" s="1"/>
      <c r="UW1587" s="7"/>
      <c r="UX1587" s="1"/>
      <c r="UY1587" s="1"/>
      <c r="UZ1587" s="1"/>
      <c r="VA1587" s="1"/>
      <c r="VB1587" s="1"/>
      <c r="VC1587" s="1"/>
      <c r="VD1587" s="1"/>
      <c r="VE1587" s="1"/>
      <c r="VF1587" s="1"/>
      <c r="VG1587" s="1"/>
      <c r="VH1587" s="1"/>
      <c r="VI1587" s="1"/>
      <c r="VJ1587" s="1"/>
      <c r="VK1587" s="1"/>
      <c r="VL1587" s="1"/>
      <c r="VM1587" s="1"/>
      <c r="VN1587" s="1"/>
      <c r="VO1587" s="1"/>
      <c r="VT1587" s="1"/>
    </row>
    <row r="1588" spans="169:592" x14ac:dyDescent="0.3">
      <c r="FM1588" s="63"/>
      <c r="FO1588" s="64"/>
      <c r="FQ1588" s="53"/>
      <c r="FS1588" s="65"/>
      <c r="FU1588" s="66"/>
      <c r="FW1588" s="67"/>
      <c r="KH1588" s="67"/>
      <c r="KJ1588" s="66"/>
      <c r="KL1588" s="65"/>
      <c r="KN1588" s="53"/>
      <c r="KP1588" s="64"/>
      <c r="KR1588" s="63"/>
      <c r="KV1588" s="1"/>
      <c r="KW1588" s="34"/>
      <c r="KY1588" s="35"/>
      <c r="LA1588" s="36"/>
      <c r="LC1588" s="37"/>
      <c r="LU1588" s="34"/>
      <c r="LW1588" s="35"/>
      <c r="ME1588" s="63"/>
      <c r="MG1588" s="64"/>
      <c r="MO1588" s="63"/>
      <c r="MQ1588" s="64"/>
      <c r="NE1588" s="36"/>
      <c r="NG1588" s="37"/>
      <c r="NO1588" s="53"/>
      <c r="NQ1588" s="65"/>
      <c r="NY1588" s="53"/>
      <c r="OA1588" s="65"/>
      <c r="OY1588" s="66"/>
      <c r="PA1588" s="67"/>
      <c r="PI1588" s="66"/>
      <c r="PK1588" s="67"/>
      <c r="RG1588" s="34"/>
      <c r="RI1588" s="35"/>
      <c r="RQ1588" s="63"/>
      <c r="RS1588" s="64"/>
      <c r="SA1588" s="63"/>
      <c r="SC1588" s="64"/>
      <c r="SQ1588" s="36"/>
      <c r="SS1588" s="37"/>
      <c r="TA1588" s="53"/>
      <c r="TC1588" s="65"/>
      <c r="TK1588" s="53"/>
      <c r="TM1588" s="65"/>
      <c r="UK1588" s="66"/>
      <c r="UM1588" s="67"/>
      <c r="UU1588" s="66"/>
      <c r="UW1588" s="67"/>
      <c r="VT1588" s="1"/>
    </row>
    <row r="1589" spans="169:592" x14ac:dyDescent="0.3">
      <c r="FM1589" s="63"/>
      <c r="FO1589" s="64"/>
      <c r="FQ1589" s="53"/>
      <c r="FS1589" s="65"/>
      <c r="FU1589" s="66"/>
      <c r="FW1589" s="67"/>
      <c r="KH1589" s="67"/>
      <c r="KJ1589" s="66"/>
      <c r="KL1589" s="65"/>
      <c r="KN1589" s="53"/>
      <c r="KP1589" s="64"/>
      <c r="KR1589" s="63"/>
      <c r="KV1589" s="1"/>
      <c r="KW1589" s="34"/>
      <c r="KY1589" s="35"/>
      <c r="LA1589" s="36"/>
      <c r="LC1589" s="37"/>
      <c r="LU1589" s="34"/>
      <c r="LW1589" s="35"/>
      <c r="ME1589" s="63"/>
      <c r="MG1589" s="64"/>
      <c r="MO1589" s="63"/>
      <c r="MQ1589" s="64"/>
      <c r="NE1589" s="36"/>
      <c r="NG1589" s="37"/>
      <c r="NO1589" s="53"/>
      <c r="NQ1589" s="65"/>
      <c r="NY1589" s="53"/>
      <c r="OA1589" s="65"/>
      <c r="OY1589" s="66"/>
      <c r="PA1589" s="67"/>
      <c r="PI1589" s="66"/>
      <c r="PK1589" s="67"/>
      <c r="RG1589" s="34"/>
      <c r="RI1589" s="35"/>
      <c r="RQ1589" s="63"/>
      <c r="RS1589" s="64"/>
      <c r="SA1589" s="63"/>
      <c r="SC1589" s="64"/>
      <c r="SQ1589" s="36"/>
      <c r="SS1589" s="37"/>
      <c r="TA1589" s="53"/>
      <c r="TC1589" s="65"/>
      <c r="TK1589" s="53"/>
      <c r="TM1589" s="65"/>
      <c r="UK1589" s="66"/>
      <c r="UM1589" s="67"/>
      <c r="UU1589" s="66"/>
      <c r="UW1589" s="67"/>
      <c r="VT1589" s="1"/>
    </row>
    <row r="1590" spans="169:592" x14ac:dyDescent="0.3">
      <c r="FM1590" s="63"/>
      <c r="FO1590" s="64"/>
      <c r="FQ1590" s="53"/>
      <c r="FS1590" s="65"/>
      <c r="FU1590" s="66"/>
      <c r="FW1590" s="67"/>
      <c r="KH1590" s="67"/>
      <c r="KJ1590" s="66"/>
      <c r="KL1590" s="65"/>
      <c r="KN1590" s="53"/>
      <c r="KP1590" s="64"/>
      <c r="KR1590" s="63"/>
      <c r="KS1590" s="63"/>
      <c r="KT1590" s="63"/>
      <c r="KU1590" s="63"/>
      <c r="KV1590" s="63"/>
      <c r="KW1590" s="34"/>
      <c r="KX1590" s="63"/>
      <c r="KY1590" s="35"/>
      <c r="KZ1590" s="63"/>
      <c r="LA1590" s="36"/>
      <c r="LB1590" s="63"/>
      <c r="LC1590" s="37"/>
      <c r="LD1590" s="63"/>
      <c r="LE1590" s="63"/>
      <c r="LF1590" s="63"/>
      <c r="LG1590" s="63"/>
      <c r="LH1590" s="63"/>
      <c r="LI1590" s="63"/>
      <c r="LJ1590" s="63"/>
      <c r="LK1590" s="63"/>
      <c r="LL1590" s="63"/>
      <c r="LM1590" s="63"/>
      <c r="LN1590" s="63"/>
      <c r="LO1590" s="63"/>
      <c r="LP1590" s="63"/>
      <c r="LQ1590" s="63"/>
      <c r="LR1590" s="63"/>
      <c r="LS1590" s="63"/>
      <c r="LT1590" s="63"/>
      <c r="LU1590" s="34"/>
      <c r="LV1590" s="63"/>
      <c r="LW1590" s="35"/>
      <c r="LX1590" s="63"/>
      <c r="LY1590" s="63"/>
      <c r="LZ1590" s="63"/>
      <c r="MA1590" s="63"/>
      <c r="MB1590" s="63"/>
      <c r="MC1590" s="63"/>
      <c r="MD1590" s="63"/>
      <c r="ME1590" s="63"/>
      <c r="MF1590" s="63"/>
      <c r="MG1590" s="63"/>
      <c r="MH1590" s="63"/>
      <c r="MI1590" s="63"/>
      <c r="MJ1590" s="63"/>
      <c r="MK1590" s="63"/>
      <c r="ML1590" s="63"/>
      <c r="MM1590" s="63"/>
      <c r="MN1590" s="63"/>
      <c r="MO1590" s="63"/>
      <c r="MP1590" s="63"/>
      <c r="MQ1590" s="63"/>
      <c r="MR1590" s="63"/>
      <c r="MS1590" s="63"/>
      <c r="MT1590" s="63"/>
      <c r="MU1590" s="63"/>
      <c r="MV1590" s="63"/>
      <c r="MW1590" s="63"/>
      <c r="MX1590" s="63"/>
      <c r="MY1590" s="63"/>
      <c r="MZ1590" s="63"/>
      <c r="NA1590" s="63"/>
      <c r="NB1590" s="63"/>
      <c r="NC1590" s="63"/>
      <c r="ND1590" s="63"/>
      <c r="NE1590" s="36"/>
      <c r="NF1590" s="63"/>
      <c r="NG1590" s="37"/>
      <c r="NH1590" s="63"/>
      <c r="NI1590" s="63"/>
      <c r="NJ1590" s="63"/>
      <c r="NK1590" s="63"/>
      <c r="NL1590" s="63"/>
      <c r="NM1590" s="63"/>
      <c r="NN1590" s="63"/>
      <c r="NO1590" s="63"/>
      <c r="NP1590" s="63"/>
      <c r="NQ1590" s="63"/>
      <c r="NR1590" s="63"/>
      <c r="NS1590" s="63"/>
      <c r="NT1590" s="63"/>
      <c r="NU1590" s="63"/>
      <c r="NV1590" s="63"/>
      <c r="NW1590" s="63"/>
      <c r="NX1590" s="63"/>
      <c r="NY1590" s="63"/>
      <c r="NZ1590" s="63"/>
      <c r="OA1590" s="63"/>
      <c r="OB1590" s="63"/>
      <c r="OC1590" s="63"/>
      <c r="OD1590" s="63"/>
      <c r="OE1590" s="63"/>
      <c r="OF1590" s="63"/>
      <c r="OG1590" s="63"/>
      <c r="OH1590" s="63"/>
      <c r="OI1590" s="63"/>
      <c r="OJ1590" s="63"/>
      <c r="OK1590" s="63"/>
      <c r="OL1590" s="63"/>
      <c r="OM1590" s="63"/>
      <c r="ON1590" s="63"/>
      <c r="OO1590" s="63"/>
      <c r="OP1590" s="63"/>
      <c r="OQ1590" s="63"/>
      <c r="OR1590" s="63"/>
      <c r="OS1590" s="63"/>
      <c r="OT1590" s="63"/>
      <c r="OU1590" s="63"/>
      <c r="OV1590" s="63"/>
      <c r="OW1590" s="63"/>
      <c r="OX1590" s="63"/>
      <c r="OY1590" s="63"/>
      <c r="OZ1590" s="63"/>
      <c r="PA1590" s="63"/>
      <c r="PB1590" s="63"/>
      <c r="PC1590" s="63"/>
      <c r="PD1590" s="63"/>
      <c r="PE1590" s="63"/>
      <c r="PF1590" s="63"/>
      <c r="PG1590" s="63"/>
      <c r="PH1590" s="63"/>
      <c r="PI1590" s="63"/>
      <c r="PJ1590" s="63"/>
      <c r="PK1590" s="63"/>
      <c r="PL1590" s="63"/>
      <c r="PM1590" s="63"/>
      <c r="PN1590" s="63"/>
      <c r="PO1590" s="63"/>
      <c r="PP1590" s="63"/>
      <c r="PQ1590" s="63"/>
      <c r="PR1590" s="63"/>
      <c r="PS1590" s="63"/>
      <c r="PT1590" s="63"/>
      <c r="PU1590" s="63"/>
      <c r="PV1590" s="63"/>
      <c r="PW1590" s="63"/>
      <c r="PX1590" s="63"/>
      <c r="PY1590" s="63"/>
      <c r="PZ1590" s="63"/>
      <c r="QA1590" s="63"/>
      <c r="QB1590" s="63"/>
      <c r="QC1590" s="63"/>
      <c r="QD1590" s="63"/>
      <c r="QE1590" s="63"/>
      <c r="QF1590" s="63"/>
      <c r="QG1590" s="63"/>
      <c r="QH1590" s="63"/>
      <c r="QI1590" s="63"/>
      <c r="QJ1590" s="63"/>
      <c r="QK1590" s="63"/>
      <c r="QL1590" s="63"/>
      <c r="QM1590" s="63"/>
      <c r="QN1590" s="63"/>
      <c r="QO1590" s="63"/>
      <c r="QP1590" s="63"/>
      <c r="QQ1590" s="63"/>
      <c r="QR1590" s="63"/>
      <c r="QS1590" s="63"/>
      <c r="QT1590" s="63"/>
      <c r="QU1590" s="63"/>
      <c r="QV1590" s="63"/>
      <c r="QW1590" s="63"/>
      <c r="QX1590" s="63"/>
      <c r="QY1590" s="63"/>
      <c r="QZ1590" s="63"/>
      <c r="RA1590" s="63"/>
      <c r="RB1590" s="63"/>
      <c r="RC1590" s="63"/>
      <c r="RD1590" s="63"/>
      <c r="RE1590" s="63"/>
      <c r="RF1590" s="63"/>
      <c r="RG1590" s="34"/>
      <c r="RH1590" s="63"/>
      <c r="RI1590" s="35"/>
      <c r="RJ1590" s="63"/>
      <c r="RK1590" s="63"/>
      <c r="RL1590" s="63"/>
      <c r="RM1590" s="63"/>
      <c r="RN1590" s="63"/>
      <c r="RO1590" s="63"/>
      <c r="RP1590" s="63"/>
      <c r="RQ1590" s="63"/>
      <c r="RR1590" s="63"/>
      <c r="RS1590" s="64"/>
      <c r="RT1590" s="63"/>
      <c r="RU1590" s="63"/>
      <c r="RV1590" s="63"/>
      <c r="RW1590" s="63"/>
      <c r="RX1590" s="63"/>
      <c r="RY1590" s="63"/>
      <c r="RZ1590" s="63"/>
      <c r="SA1590" s="63"/>
      <c r="SC1590" s="64"/>
      <c r="SQ1590" s="36"/>
      <c r="SS1590" s="37"/>
      <c r="TA1590" s="53"/>
      <c r="TC1590" s="65"/>
      <c r="TK1590" s="53"/>
      <c r="TM1590" s="65"/>
      <c r="UK1590" s="66"/>
      <c r="UM1590" s="67"/>
      <c r="UU1590" s="66"/>
      <c r="UW1590" s="67"/>
      <c r="VT1590" s="1"/>
    </row>
    <row r="1591" spans="169:592" x14ac:dyDescent="0.3">
      <c r="FM1591" s="63"/>
      <c r="FO1591" s="64"/>
      <c r="FQ1591" s="53"/>
      <c r="FS1591" s="65"/>
      <c r="FU1591" s="66"/>
      <c r="FW1591" s="67"/>
      <c r="KH1591" s="67"/>
      <c r="KJ1591" s="66"/>
      <c r="KL1591" s="65"/>
      <c r="KN1591" s="53"/>
      <c r="KP1591" s="64"/>
      <c r="KR1591" s="63"/>
      <c r="KS1591" s="63"/>
      <c r="KT1591" s="63"/>
      <c r="KU1591" s="63"/>
      <c r="KV1591" s="63"/>
      <c r="KW1591" s="34"/>
      <c r="KX1591" s="63"/>
      <c r="KY1591" s="35"/>
      <c r="KZ1591" s="63"/>
      <c r="LA1591" s="36"/>
      <c r="LB1591" s="63"/>
      <c r="LC1591" s="37"/>
      <c r="LD1591" s="63"/>
      <c r="LE1591" s="63"/>
      <c r="LF1591" s="63"/>
      <c r="LG1591" s="63"/>
      <c r="LH1591" s="63"/>
      <c r="LI1591" s="63"/>
      <c r="LJ1591" s="63"/>
      <c r="LK1591" s="63"/>
      <c r="LL1591" s="63"/>
      <c r="LM1591" s="63"/>
      <c r="LN1591" s="63"/>
      <c r="LO1591" s="63"/>
      <c r="LP1591" s="63"/>
      <c r="LQ1591" s="63"/>
      <c r="LR1591" s="63"/>
      <c r="LS1591" s="63"/>
      <c r="LT1591" s="63"/>
      <c r="LU1591" s="34"/>
      <c r="LV1591" s="63"/>
      <c r="LW1591" s="35"/>
      <c r="LX1591" s="63"/>
      <c r="LY1591" s="63"/>
      <c r="LZ1591" s="63"/>
      <c r="MA1591" s="63"/>
      <c r="MB1591" s="63"/>
      <c r="MC1591" s="63"/>
      <c r="MD1591" s="63"/>
      <c r="ME1591" s="63"/>
      <c r="MF1591" s="63"/>
      <c r="MG1591" s="63"/>
      <c r="MH1591" s="63"/>
      <c r="MI1591" s="63"/>
      <c r="MJ1591" s="63"/>
      <c r="MK1591" s="63"/>
      <c r="ML1591" s="63"/>
      <c r="MM1591" s="63"/>
      <c r="MN1591" s="63"/>
      <c r="MO1591" s="63"/>
      <c r="MP1591" s="63"/>
      <c r="MQ1591" s="63"/>
      <c r="MR1591" s="63"/>
      <c r="MS1591" s="63"/>
      <c r="MT1591" s="63"/>
      <c r="MU1591" s="63"/>
      <c r="MV1591" s="63"/>
      <c r="MW1591" s="63"/>
      <c r="MX1591" s="63"/>
      <c r="MY1591" s="63"/>
      <c r="MZ1591" s="63"/>
      <c r="NA1591" s="63"/>
      <c r="NB1591" s="63"/>
      <c r="NC1591" s="63"/>
      <c r="ND1591" s="63"/>
      <c r="NE1591" s="36"/>
      <c r="NF1591" s="63"/>
      <c r="NG1591" s="37"/>
      <c r="NH1591" s="63"/>
      <c r="NI1591" s="63"/>
      <c r="NJ1591" s="63"/>
      <c r="NK1591" s="63"/>
      <c r="NL1591" s="63"/>
      <c r="NM1591" s="63"/>
      <c r="NN1591" s="63"/>
      <c r="NO1591" s="63"/>
      <c r="NP1591" s="63"/>
      <c r="NQ1591" s="63"/>
      <c r="NR1591" s="63"/>
      <c r="NS1591" s="63"/>
      <c r="NT1591" s="63"/>
      <c r="NU1591" s="63"/>
      <c r="NV1591" s="63"/>
      <c r="NW1591" s="63"/>
      <c r="NX1591" s="63"/>
      <c r="NY1591" s="63"/>
      <c r="NZ1591" s="63"/>
      <c r="OA1591" s="63"/>
      <c r="OB1591" s="63"/>
      <c r="OC1591" s="63"/>
      <c r="OD1591" s="63"/>
      <c r="OE1591" s="63"/>
      <c r="OF1591" s="63"/>
      <c r="OG1591" s="63"/>
      <c r="OH1591" s="63"/>
      <c r="OI1591" s="63"/>
      <c r="OJ1591" s="63"/>
      <c r="OK1591" s="63"/>
      <c r="OL1591" s="63"/>
      <c r="OM1591" s="63"/>
      <c r="ON1591" s="63"/>
      <c r="OO1591" s="63"/>
      <c r="OP1591" s="63"/>
      <c r="OQ1591" s="63"/>
      <c r="OR1591" s="63"/>
      <c r="OS1591" s="63"/>
      <c r="OT1591" s="63"/>
      <c r="OU1591" s="63"/>
      <c r="OV1591" s="63"/>
      <c r="OW1591" s="63"/>
      <c r="OX1591" s="63"/>
      <c r="OY1591" s="63"/>
      <c r="OZ1591" s="63"/>
      <c r="PA1591" s="63"/>
      <c r="PB1591" s="63"/>
      <c r="PC1591" s="63"/>
      <c r="PD1591" s="63"/>
      <c r="PE1591" s="63"/>
      <c r="PF1591" s="63"/>
      <c r="PG1591" s="63"/>
      <c r="PH1591" s="63"/>
      <c r="PI1591" s="63"/>
      <c r="PJ1591" s="63"/>
      <c r="PK1591" s="63"/>
      <c r="PL1591" s="63"/>
      <c r="PM1591" s="63"/>
      <c r="PN1591" s="63"/>
      <c r="PO1591" s="63"/>
      <c r="PP1591" s="63"/>
      <c r="PQ1591" s="63"/>
      <c r="PR1591" s="63"/>
      <c r="PS1591" s="63"/>
      <c r="PT1591" s="63"/>
      <c r="PU1591" s="63"/>
      <c r="PV1591" s="63"/>
      <c r="PW1591" s="63"/>
      <c r="PX1591" s="63"/>
      <c r="PY1591" s="63"/>
      <c r="PZ1591" s="63"/>
      <c r="QA1591" s="63"/>
      <c r="QB1591" s="63"/>
      <c r="QC1591" s="63"/>
      <c r="QD1591" s="63"/>
      <c r="QE1591" s="63"/>
      <c r="QF1591" s="63"/>
      <c r="QG1591" s="63"/>
      <c r="QH1591" s="63"/>
      <c r="QI1591" s="63"/>
      <c r="QJ1591" s="63"/>
      <c r="QK1591" s="63"/>
      <c r="QL1591" s="63"/>
      <c r="QM1591" s="63"/>
      <c r="QN1591" s="63"/>
      <c r="QO1591" s="63"/>
      <c r="QP1591" s="63"/>
      <c r="QQ1591" s="63"/>
      <c r="QR1591" s="63"/>
      <c r="QS1591" s="63"/>
      <c r="QT1591" s="63"/>
      <c r="QU1591" s="63"/>
      <c r="QV1591" s="63"/>
      <c r="QW1591" s="63"/>
      <c r="QX1591" s="63"/>
      <c r="QY1591" s="63"/>
      <c r="QZ1591" s="63"/>
      <c r="RA1591" s="63"/>
      <c r="RB1591" s="63"/>
      <c r="RC1591" s="63"/>
      <c r="RD1591" s="63"/>
      <c r="RE1591" s="63"/>
      <c r="RF1591" s="63"/>
      <c r="RG1591" s="34"/>
      <c r="RH1591" s="63"/>
      <c r="RI1591" s="35"/>
      <c r="RJ1591" s="63"/>
      <c r="RK1591" s="63"/>
      <c r="RL1591" s="63"/>
      <c r="RM1591" s="63"/>
      <c r="RN1591" s="63"/>
      <c r="RO1591" s="63"/>
      <c r="RP1591" s="63"/>
      <c r="RQ1591" s="63"/>
      <c r="RR1591" s="63"/>
      <c r="RS1591" s="64"/>
      <c r="RT1591" s="63"/>
      <c r="RU1591" s="63"/>
      <c r="RV1591" s="63"/>
      <c r="RW1591" s="63"/>
      <c r="RX1591" s="63"/>
      <c r="RY1591" s="63"/>
      <c r="RZ1591" s="63"/>
      <c r="SA1591" s="63"/>
      <c r="SC1591" s="64"/>
      <c r="SQ1591" s="36"/>
      <c r="SS1591" s="37"/>
      <c r="TA1591" s="53"/>
      <c r="TC1591" s="65"/>
      <c r="TK1591" s="53"/>
      <c r="TM1591" s="65"/>
      <c r="UK1591" s="66"/>
      <c r="UM1591" s="67"/>
      <c r="UU1591" s="66"/>
      <c r="UW1591" s="67"/>
      <c r="VT1591" s="1"/>
    </row>
    <row r="1592" spans="169:592" x14ac:dyDescent="0.3">
      <c r="FM1592" s="63"/>
      <c r="FO1592" s="64"/>
      <c r="FQ1592" s="53"/>
      <c r="FS1592" s="65"/>
      <c r="FU1592" s="66"/>
      <c r="FW1592" s="67"/>
      <c r="KH1592" s="67"/>
      <c r="KJ1592" s="66"/>
      <c r="KL1592" s="65"/>
      <c r="KN1592" s="53"/>
      <c r="KP1592" s="64"/>
      <c r="KR1592" s="63"/>
      <c r="KV1592" s="1"/>
      <c r="KW1592" s="34"/>
      <c r="KY1592" s="35"/>
      <c r="LA1592" s="36"/>
      <c r="LC1592" s="37"/>
      <c r="LU1592" s="34"/>
      <c r="LW1592" s="35"/>
      <c r="MG1592" s="64"/>
      <c r="MQ1592" s="64"/>
      <c r="NE1592" s="36"/>
      <c r="NG1592" s="37"/>
      <c r="NO1592" s="53"/>
      <c r="NQ1592" s="65"/>
      <c r="NY1592" s="53"/>
      <c r="OA1592" s="65"/>
      <c r="OY1592" s="66"/>
      <c r="PA1592" s="67"/>
      <c r="PI1592" s="66"/>
      <c r="PK1592" s="67"/>
      <c r="RG1592" s="34"/>
      <c r="RI1592" s="35"/>
      <c r="RS1592" s="64"/>
      <c r="SC1592" s="64"/>
      <c r="SQ1592" s="36"/>
      <c r="SS1592" s="37"/>
      <c r="TA1592" s="53"/>
      <c r="TC1592" s="65"/>
      <c r="TK1592" s="53"/>
      <c r="TM1592" s="65"/>
      <c r="UK1592" s="66"/>
      <c r="UM1592" s="67"/>
      <c r="UU1592" s="66"/>
      <c r="UW1592" s="67"/>
      <c r="VT1592" s="1"/>
    </row>
    <row r="1593" spans="169:592" x14ac:dyDescent="0.3">
      <c r="FM1593" s="63"/>
      <c r="FO1593" s="64"/>
      <c r="FQ1593" s="53"/>
      <c r="FS1593" s="65"/>
      <c r="FU1593" s="66"/>
      <c r="FW1593" s="67"/>
      <c r="KH1593" s="67"/>
      <c r="KJ1593" s="66"/>
      <c r="KL1593" s="65"/>
      <c r="KN1593" s="53"/>
      <c r="KP1593" s="64"/>
      <c r="KR1593" s="63"/>
      <c r="KV1593" s="1"/>
      <c r="KW1593" s="34"/>
      <c r="KY1593" s="35"/>
      <c r="LA1593" s="36"/>
      <c r="LC1593" s="37"/>
      <c r="LU1593" s="34"/>
      <c r="LW1593" s="35"/>
      <c r="MG1593" s="64"/>
      <c r="MQ1593" s="64"/>
      <c r="NE1593" s="36"/>
      <c r="NG1593" s="37"/>
      <c r="NO1593" s="53"/>
      <c r="NQ1593" s="65"/>
      <c r="NY1593" s="53"/>
      <c r="OA1593" s="65"/>
      <c r="OY1593" s="66"/>
      <c r="PA1593" s="67"/>
      <c r="PI1593" s="66"/>
      <c r="PK1593" s="67"/>
      <c r="RG1593" s="34"/>
      <c r="RI1593" s="35"/>
      <c r="RS1593" s="64"/>
      <c r="SC1593" s="64"/>
      <c r="SQ1593" s="36"/>
      <c r="SS1593" s="37"/>
      <c r="TA1593" s="53"/>
      <c r="TC1593" s="65"/>
      <c r="TK1593" s="53"/>
      <c r="TM1593" s="65"/>
      <c r="UK1593" s="66"/>
      <c r="UM1593" s="67"/>
      <c r="UU1593" s="66"/>
      <c r="UW1593" s="67"/>
      <c r="VT1593" s="1"/>
    </row>
    <row r="1594" spans="169:592" x14ac:dyDescent="0.3">
      <c r="FM1594" s="63"/>
      <c r="FO1594" s="64"/>
      <c r="FQ1594" s="53"/>
      <c r="FS1594" s="65"/>
      <c r="FU1594" s="66"/>
      <c r="FW1594" s="67"/>
      <c r="KH1594" s="67"/>
      <c r="KJ1594" s="66"/>
      <c r="KL1594" s="65"/>
      <c r="KN1594" s="53"/>
      <c r="KP1594" s="64"/>
      <c r="KQ1594" s="64"/>
      <c r="KR1594" s="63"/>
      <c r="KS1594" s="64"/>
      <c r="KT1594" s="64"/>
      <c r="KU1594" s="64"/>
      <c r="KV1594" s="64"/>
      <c r="KW1594" s="34"/>
      <c r="KX1594" s="64"/>
      <c r="KY1594" s="35"/>
      <c r="KZ1594" s="64"/>
      <c r="LA1594" s="36"/>
      <c r="LB1594" s="64"/>
      <c r="LC1594" s="37"/>
      <c r="LD1594" s="64"/>
      <c r="LE1594" s="64"/>
      <c r="LF1594" s="64"/>
      <c r="LG1594" s="64"/>
      <c r="LH1594" s="64"/>
      <c r="LI1594" s="64"/>
      <c r="LJ1594" s="64"/>
      <c r="LK1594" s="64"/>
      <c r="LL1594" s="64"/>
      <c r="LM1594" s="64"/>
      <c r="LN1594" s="64"/>
      <c r="LO1594" s="64"/>
      <c r="LP1594" s="64"/>
      <c r="LQ1594" s="64"/>
      <c r="LR1594" s="64"/>
      <c r="LS1594" s="64"/>
      <c r="LT1594" s="64"/>
      <c r="LU1594" s="34"/>
      <c r="LV1594" s="64"/>
      <c r="LW1594" s="35"/>
      <c r="LX1594" s="64"/>
      <c r="LY1594" s="64"/>
      <c r="LZ1594" s="64"/>
      <c r="MA1594" s="64"/>
      <c r="MB1594" s="64"/>
      <c r="MC1594" s="64"/>
      <c r="MD1594" s="64"/>
      <c r="ME1594" s="64"/>
      <c r="MF1594" s="64"/>
      <c r="MG1594" s="64"/>
      <c r="MH1594" s="64"/>
      <c r="MI1594" s="64"/>
      <c r="MJ1594" s="64"/>
      <c r="MK1594" s="64"/>
      <c r="ML1594" s="64"/>
      <c r="MM1594" s="64"/>
      <c r="MN1594" s="64"/>
      <c r="MO1594" s="64"/>
      <c r="MP1594" s="64"/>
      <c r="MQ1594" s="64"/>
      <c r="MR1594" s="64"/>
      <c r="MS1594" s="64"/>
      <c r="MT1594" s="64"/>
      <c r="MU1594" s="64"/>
      <c r="MV1594" s="64"/>
      <c r="MW1594" s="64"/>
      <c r="MX1594" s="64"/>
      <c r="MY1594" s="64"/>
      <c r="MZ1594" s="64"/>
      <c r="NA1594" s="64"/>
      <c r="NB1594" s="64"/>
      <c r="NC1594" s="64"/>
      <c r="ND1594" s="64"/>
      <c r="NE1594" s="36"/>
      <c r="NF1594" s="64"/>
      <c r="NG1594" s="37"/>
      <c r="NH1594" s="64"/>
      <c r="NI1594" s="64"/>
      <c r="NJ1594" s="64"/>
      <c r="NK1594" s="64"/>
      <c r="NL1594" s="64"/>
      <c r="NM1594" s="64"/>
      <c r="NN1594" s="64"/>
      <c r="NO1594" s="64"/>
      <c r="NP1594" s="64"/>
      <c r="NQ1594" s="64"/>
      <c r="NR1594" s="64"/>
      <c r="NS1594" s="64"/>
      <c r="NT1594" s="64"/>
      <c r="NU1594" s="64"/>
      <c r="NV1594" s="64"/>
      <c r="NW1594" s="64"/>
      <c r="NX1594" s="64"/>
      <c r="NY1594" s="64"/>
      <c r="NZ1594" s="64"/>
      <c r="OA1594" s="64"/>
      <c r="OB1594" s="64"/>
      <c r="OC1594" s="64"/>
      <c r="OD1594" s="64"/>
      <c r="OE1594" s="64"/>
      <c r="OF1594" s="64"/>
      <c r="OG1594" s="64"/>
      <c r="OH1594" s="64"/>
      <c r="OI1594" s="64"/>
      <c r="OJ1594" s="64"/>
      <c r="OK1594" s="64"/>
      <c r="OL1594" s="64"/>
      <c r="OM1594" s="64"/>
      <c r="ON1594" s="64"/>
      <c r="OO1594" s="64"/>
      <c r="OP1594" s="64"/>
      <c r="OQ1594" s="64"/>
      <c r="OR1594" s="64"/>
      <c r="OS1594" s="64"/>
      <c r="OT1594" s="64"/>
      <c r="OU1594" s="64"/>
      <c r="OV1594" s="64"/>
      <c r="OW1594" s="64"/>
      <c r="OX1594" s="64"/>
      <c r="OY1594" s="64"/>
      <c r="OZ1594" s="64"/>
      <c r="PA1594" s="64"/>
      <c r="PB1594" s="64"/>
      <c r="PC1594" s="64"/>
      <c r="PD1594" s="64"/>
      <c r="PE1594" s="64"/>
      <c r="PF1594" s="64"/>
      <c r="PG1594" s="64"/>
      <c r="PH1594" s="64"/>
      <c r="PI1594" s="64"/>
      <c r="PJ1594" s="64"/>
      <c r="PK1594" s="64"/>
      <c r="PL1594" s="64"/>
      <c r="PM1594" s="64"/>
      <c r="PN1594" s="64"/>
      <c r="PO1594" s="64"/>
      <c r="PP1594" s="64"/>
      <c r="PQ1594" s="64"/>
      <c r="PR1594" s="64"/>
      <c r="PS1594" s="64"/>
      <c r="PT1594" s="64"/>
      <c r="PU1594" s="64"/>
      <c r="PV1594" s="64"/>
      <c r="PW1594" s="64"/>
      <c r="PX1594" s="64"/>
      <c r="PY1594" s="64"/>
      <c r="PZ1594" s="64"/>
      <c r="QA1594" s="64"/>
      <c r="QB1594" s="64"/>
      <c r="QC1594" s="64"/>
      <c r="QD1594" s="64"/>
      <c r="QE1594" s="64"/>
      <c r="QF1594" s="64"/>
      <c r="QG1594" s="64"/>
      <c r="QH1594" s="64"/>
      <c r="QI1594" s="64"/>
      <c r="QJ1594" s="64"/>
      <c r="QK1594" s="64"/>
      <c r="QL1594" s="64"/>
      <c r="QM1594" s="64"/>
      <c r="QN1594" s="64"/>
      <c r="QO1594" s="64"/>
      <c r="QP1594" s="64"/>
      <c r="QQ1594" s="64"/>
      <c r="QR1594" s="64"/>
      <c r="QS1594" s="64"/>
      <c r="QT1594" s="64"/>
      <c r="QU1594" s="64"/>
      <c r="QV1594" s="64"/>
      <c r="QW1594" s="64"/>
      <c r="QX1594" s="64"/>
      <c r="QY1594" s="64"/>
      <c r="QZ1594" s="64"/>
      <c r="RA1594" s="64"/>
      <c r="RB1594" s="64"/>
      <c r="RC1594" s="64"/>
      <c r="RD1594" s="64"/>
      <c r="RE1594" s="64"/>
      <c r="RF1594" s="64"/>
      <c r="RG1594" s="34"/>
      <c r="RH1594" s="64"/>
      <c r="RI1594" s="35"/>
      <c r="RJ1594" s="64"/>
      <c r="RK1594" s="64"/>
      <c r="RL1594" s="64"/>
      <c r="RM1594" s="64"/>
      <c r="RN1594" s="64"/>
      <c r="RO1594" s="64"/>
      <c r="RP1594" s="64"/>
      <c r="RQ1594" s="64"/>
      <c r="RR1594" s="64"/>
      <c r="RS1594" s="64"/>
      <c r="RT1594" s="64"/>
      <c r="RU1594" s="64"/>
      <c r="RV1594" s="64"/>
      <c r="RW1594" s="64"/>
      <c r="RX1594" s="64"/>
      <c r="RY1594" s="64"/>
      <c r="RZ1594" s="64"/>
      <c r="SA1594" s="64"/>
      <c r="SB1594" s="64"/>
      <c r="SC1594" s="64"/>
      <c r="SQ1594" s="36"/>
      <c r="SS1594" s="37"/>
      <c r="TA1594" s="53"/>
      <c r="TC1594" s="65"/>
      <c r="TK1594" s="53"/>
      <c r="TM1594" s="65"/>
      <c r="UK1594" s="66"/>
      <c r="UM1594" s="67"/>
      <c r="UU1594" s="66"/>
      <c r="UW1594" s="67"/>
      <c r="VT1594" s="1"/>
    </row>
    <row r="1595" spans="169:592" x14ac:dyDescent="0.3">
      <c r="FM1595" s="63"/>
      <c r="FO1595" s="64"/>
      <c r="FQ1595" s="53"/>
      <c r="FS1595" s="65"/>
      <c r="FU1595" s="66"/>
      <c r="FW1595" s="67"/>
      <c r="KH1595" s="67"/>
      <c r="KJ1595" s="66"/>
      <c r="KL1595" s="65"/>
      <c r="KN1595" s="53"/>
      <c r="KP1595" s="64"/>
      <c r="KQ1595" s="64"/>
      <c r="KR1595" s="63"/>
      <c r="KS1595" s="64"/>
      <c r="KT1595" s="64"/>
      <c r="KU1595" s="64"/>
      <c r="KV1595" s="64"/>
      <c r="KW1595" s="34"/>
      <c r="KX1595" s="64"/>
      <c r="KY1595" s="35"/>
      <c r="KZ1595" s="64"/>
      <c r="LA1595" s="36"/>
      <c r="LB1595" s="64"/>
      <c r="LC1595" s="37"/>
      <c r="LD1595" s="64"/>
      <c r="LE1595" s="64"/>
      <c r="LF1595" s="64"/>
      <c r="LG1595" s="64"/>
      <c r="LH1595" s="64"/>
      <c r="LI1595" s="64"/>
      <c r="LJ1595" s="64"/>
      <c r="LK1595" s="64"/>
      <c r="LL1595" s="64"/>
      <c r="LM1595" s="64"/>
      <c r="LN1595" s="64"/>
      <c r="LO1595" s="64"/>
      <c r="LP1595" s="64"/>
      <c r="LQ1595" s="64"/>
      <c r="LR1595" s="64"/>
      <c r="LS1595" s="64"/>
      <c r="LT1595" s="64"/>
      <c r="LU1595" s="34"/>
      <c r="LV1595" s="64"/>
      <c r="LW1595" s="35"/>
      <c r="LX1595" s="64"/>
      <c r="LY1595" s="64"/>
      <c r="LZ1595" s="64"/>
      <c r="MA1595" s="64"/>
      <c r="MB1595" s="64"/>
      <c r="MC1595" s="64"/>
      <c r="MD1595" s="64"/>
      <c r="ME1595" s="64"/>
      <c r="MF1595" s="64"/>
      <c r="MG1595" s="64"/>
      <c r="MH1595" s="64"/>
      <c r="MI1595" s="64"/>
      <c r="MJ1595" s="64"/>
      <c r="MK1595" s="64"/>
      <c r="ML1595" s="64"/>
      <c r="MM1595" s="64"/>
      <c r="MN1595" s="64"/>
      <c r="MO1595" s="64"/>
      <c r="MP1595" s="64"/>
      <c r="MQ1595" s="64"/>
      <c r="MR1595" s="64"/>
      <c r="MS1595" s="64"/>
      <c r="MT1595" s="64"/>
      <c r="MU1595" s="64"/>
      <c r="MV1595" s="64"/>
      <c r="MW1595" s="64"/>
      <c r="MX1595" s="64"/>
      <c r="MY1595" s="64"/>
      <c r="MZ1595" s="64"/>
      <c r="NA1595" s="64"/>
      <c r="NB1595" s="64"/>
      <c r="NC1595" s="64"/>
      <c r="ND1595" s="64"/>
      <c r="NE1595" s="36"/>
      <c r="NF1595" s="64"/>
      <c r="NG1595" s="37"/>
      <c r="NH1595" s="64"/>
      <c r="NI1595" s="64"/>
      <c r="NJ1595" s="64"/>
      <c r="NK1595" s="64"/>
      <c r="NL1595" s="64"/>
      <c r="NM1595" s="64"/>
      <c r="NN1595" s="64"/>
      <c r="NO1595" s="64"/>
      <c r="NP1595" s="64"/>
      <c r="NQ1595" s="64"/>
      <c r="NR1595" s="64"/>
      <c r="NS1595" s="64"/>
      <c r="NT1595" s="64"/>
      <c r="NU1595" s="64"/>
      <c r="NV1595" s="64"/>
      <c r="NW1595" s="64"/>
      <c r="NX1595" s="64"/>
      <c r="NY1595" s="64"/>
      <c r="NZ1595" s="64"/>
      <c r="OA1595" s="64"/>
      <c r="OB1595" s="64"/>
      <c r="OC1595" s="64"/>
      <c r="OD1595" s="64"/>
      <c r="OE1595" s="64"/>
      <c r="OF1595" s="64"/>
      <c r="OG1595" s="64"/>
      <c r="OH1595" s="64"/>
      <c r="OI1595" s="64"/>
      <c r="OJ1595" s="64"/>
      <c r="OK1595" s="64"/>
      <c r="OL1595" s="64"/>
      <c r="OM1595" s="64"/>
      <c r="ON1595" s="64"/>
      <c r="OO1595" s="64"/>
      <c r="OP1595" s="64"/>
      <c r="OQ1595" s="64"/>
      <c r="OR1595" s="64"/>
      <c r="OS1595" s="64"/>
      <c r="OT1595" s="64"/>
      <c r="OU1595" s="64"/>
      <c r="OV1595" s="64"/>
      <c r="OW1595" s="64"/>
      <c r="OX1595" s="64"/>
      <c r="OY1595" s="64"/>
      <c r="OZ1595" s="64"/>
      <c r="PA1595" s="64"/>
      <c r="PB1595" s="64"/>
      <c r="PC1595" s="64"/>
      <c r="PD1595" s="64"/>
      <c r="PE1595" s="64"/>
      <c r="PF1595" s="64"/>
      <c r="PG1595" s="64"/>
      <c r="PH1595" s="64"/>
      <c r="PI1595" s="64"/>
      <c r="PJ1595" s="64"/>
      <c r="PK1595" s="64"/>
      <c r="PL1595" s="64"/>
      <c r="PM1595" s="64"/>
      <c r="PN1595" s="64"/>
      <c r="PO1595" s="64"/>
      <c r="PP1595" s="64"/>
      <c r="PQ1595" s="64"/>
      <c r="PR1595" s="64"/>
      <c r="PS1595" s="64"/>
      <c r="PT1595" s="64"/>
      <c r="PU1595" s="64"/>
      <c r="PV1595" s="64"/>
      <c r="PW1595" s="64"/>
      <c r="PX1595" s="64"/>
      <c r="PY1595" s="64"/>
      <c r="PZ1595" s="64"/>
      <c r="QA1595" s="64"/>
      <c r="QB1595" s="64"/>
      <c r="QC1595" s="64"/>
      <c r="QD1595" s="64"/>
      <c r="QE1595" s="64"/>
      <c r="QF1595" s="64"/>
      <c r="QG1595" s="64"/>
      <c r="QH1595" s="64"/>
      <c r="QI1595" s="64"/>
      <c r="QJ1595" s="64"/>
      <c r="QK1595" s="64"/>
      <c r="QL1595" s="64"/>
      <c r="QM1595" s="64"/>
      <c r="QN1595" s="64"/>
      <c r="QO1595" s="64"/>
      <c r="QP1595" s="64"/>
      <c r="QQ1595" s="64"/>
      <c r="QR1595" s="64"/>
      <c r="QS1595" s="64"/>
      <c r="QT1595" s="64"/>
      <c r="QU1595" s="64"/>
      <c r="QV1595" s="64"/>
      <c r="QW1595" s="64"/>
      <c r="QX1595" s="64"/>
      <c r="QY1595" s="64"/>
      <c r="QZ1595" s="64"/>
      <c r="RA1595" s="64"/>
      <c r="RB1595" s="64"/>
      <c r="RC1595" s="64"/>
      <c r="RD1595" s="64"/>
      <c r="RE1595" s="64"/>
      <c r="RF1595" s="64"/>
      <c r="RG1595" s="34"/>
      <c r="RH1595" s="64"/>
      <c r="RI1595" s="35"/>
      <c r="RJ1595" s="64"/>
      <c r="RK1595" s="64"/>
      <c r="RL1595" s="64"/>
      <c r="RM1595" s="64"/>
      <c r="RN1595" s="64"/>
      <c r="RO1595" s="64"/>
      <c r="RP1595" s="64"/>
      <c r="RQ1595" s="64"/>
      <c r="RR1595" s="64"/>
      <c r="RS1595" s="64"/>
      <c r="RT1595" s="64"/>
      <c r="RU1595" s="64"/>
      <c r="RV1595" s="64"/>
      <c r="RW1595" s="64"/>
      <c r="RX1595" s="64"/>
      <c r="RY1595" s="64"/>
      <c r="RZ1595" s="64"/>
      <c r="SA1595" s="64"/>
      <c r="SB1595" s="64"/>
      <c r="SC1595" s="64"/>
      <c r="SQ1595" s="36"/>
      <c r="SS1595" s="37"/>
      <c r="TA1595" s="53"/>
      <c r="TC1595" s="65"/>
      <c r="TK1595" s="53"/>
      <c r="TM1595" s="65"/>
      <c r="UK1595" s="66"/>
      <c r="UM1595" s="67"/>
      <c r="UU1595" s="66"/>
      <c r="UW1595" s="67"/>
      <c r="VT1595" s="1"/>
    </row>
    <row r="1596" spans="169:592" x14ac:dyDescent="0.3">
      <c r="FM1596" s="63"/>
      <c r="FO1596" s="64"/>
      <c r="FQ1596" s="53"/>
      <c r="FS1596" s="65"/>
      <c r="FU1596" s="66"/>
      <c r="FW1596" s="67"/>
      <c r="KH1596" s="67"/>
      <c r="KJ1596" s="66"/>
      <c r="KL1596" s="65"/>
      <c r="KN1596" s="53"/>
      <c r="KP1596" s="64"/>
      <c r="KR1596" s="63"/>
      <c r="KV1596" s="1"/>
      <c r="KW1596" s="34"/>
      <c r="KY1596" s="35"/>
      <c r="LA1596" s="36"/>
      <c r="LC1596" s="37"/>
      <c r="LU1596" s="34"/>
      <c r="LW1596" s="35"/>
      <c r="NE1596" s="36"/>
      <c r="NG1596" s="37"/>
      <c r="NO1596" s="53"/>
      <c r="NQ1596" s="65"/>
      <c r="NY1596" s="53"/>
      <c r="OA1596" s="65"/>
      <c r="OY1596" s="66"/>
      <c r="PA1596" s="67"/>
      <c r="PI1596" s="66"/>
      <c r="PK1596" s="67"/>
      <c r="RG1596" s="34"/>
      <c r="RI1596" s="35"/>
      <c r="SQ1596" s="36"/>
      <c r="SS1596" s="37"/>
      <c r="TA1596" s="53"/>
      <c r="TC1596" s="65"/>
      <c r="TK1596" s="53"/>
      <c r="TM1596" s="65"/>
      <c r="UK1596" s="66"/>
      <c r="UM1596" s="67"/>
      <c r="UU1596" s="66"/>
      <c r="UW1596" s="67"/>
      <c r="VT1596" s="1"/>
    </row>
    <row r="1597" spans="169:592" x14ac:dyDescent="0.3">
      <c r="FM1597" s="63"/>
      <c r="FO1597" s="64"/>
      <c r="FQ1597" s="53"/>
      <c r="FS1597" s="65"/>
      <c r="FU1597" s="66"/>
      <c r="FW1597" s="67"/>
      <c r="KH1597" s="67"/>
      <c r="KJ1597" s="66"/>
      <c r="KL1597" s="65"/>
      <c r="KN1597" s="53"/>
      <c r="KP1597" s="64"/>
      <c r="KR1597" s="63"/>
      <c r="KV1597" s="1"/>
      <c r="KW1597" s="34"/>
      <c r="KY1597" s="35"/>
      <c r="LA1597" s="36"/>
      <c r="LC1597" s="37"/>
      <c r="LU1597" s="34"/>
      <c r="LW1597" s="35"/>
      <c r="NE1597" s="36"/>
      <c r="NG1597" s="37"/>
      <c r="NO1597" s="53"/>
      <c r="NQ1597" s="65"/>
      <c r="NY1597" s="53"/>
      <c r="OA1597" s="65"/>
      <c r="OY1597" s="66"/>
      <c r="PA1597" s="67"/>
      <c r="PI1597" s="66"/>
      <c r="PK1597" s="67"/>
      <c r="RG1597" s="34"/>
      <c r="RI1597" s="35"/>
      <c r="SQ1597" s="36"/>
      <c r="SS1597" s="37"/>
      <c r="TA1597" s="53"/>
      <c r="TC1597" s="65"/>
      <c r="TK1597" s="53"/>
      <c r="TM1597" s="65"/>
      <c r="UK1597" s="66"/>
      <c r="UM1597" s="67"/>
      <c r="UU1597" s="66"/>
      <c r="UW1597" s="67"/>
      <c r="VT1597" s="1"/>
    </row>
    <row r="1598" spans="169:592" x14ac:dyDescent="0.3">
      <c r="FM1598" s="63"/>
      <c r="FO1598" s="64"/>
      <c r="FQ1598" s="53"/>
      <c r="FS1598" s="65"/>
      <c r="FU1598" s="66"/>
      <c r="FW1598" s="67"/>
      <c r="KH1598" s="67"/>
      <c r="KJ1598" s="66"/>
      <c r="KL1598" s="65"/>
      <c r="KN1598" s="53"/>
      <c r="KO1598" s="53"/>
      <c r="KP1598" s="64"/>
      <c r="KQ1598" s="53"/>
      <c r="KR1598" s="63"/>
      <c r="KS1598" s="53"/>
      <c r="KT1598" s="53"/>
      <c r="KU1598" s="53"/>
      <c r="KV1598" s="53"/>
      <c r="KW1598" s="34"/>
      <c r="KX1598" s="53"/>
      <c r="KY1598" s="35"/>
      <c r="KZ1598" s="53"/>
      <c r="LA1598" s="36"/>
      <c r="LB1598" s="53"/>
      <c r="LC1598" s="37"/>
      <c r="LD1598" s="53"/>
      <c r="LE1598" s="53"/>
      <c r="LF1598" s="53"/>
      <c r="LG1598" s="53"/>
      <c r="LH1598" s="53"/>
      <c r="LI1598" s="53"/>
      <c r="LJ1598" s="53"/>
      <c r="LK1598" s="53"/>
      <c r="LL1598" s="53"/>
      <c r="LM1598" s="53"/>
      <c r="LN1598" s="53"/>
      <c r="LO1598" s="53"/>
      <c r="LP1598" s="53"/>
      <c r="LQ1598" s="53"/>
      <c r="LR1598" s="53"/>
      <c r="LS1598" s="53"/>
      <c r="LT1598" s="53"/>
      <c r="LU1598" s="34"/>
      <c r="LV1598" s="53"/>
      <c r="LW1598" s="35"/>
      <c r="LX1598" s="53"/>
      <c r="LY1598" s="53"/>
      <c r="LZ1598" s="53"/>
      <c r="MA1598" s="53"/>
      <c r="MB1598" s="53"/>
      <c r="MC1598" s="53"/>
      <c r="MD1598" s="53"/>
      <c r="ME1598" s="53"/>
      <c r="MF1598" s="53"/>
      <c r="MG1598" s="53"/>
      <c r="MH1598" s="53"/>
      <c r="MI1598" s="53"/>
      <c r="MJ1598" s="53"/>
      <c r="MK1598" s="53"/>
      <c r="ML1598" s="53"/>
      <c r="MM1598" s="53"/>
      <c r="MN1598" s="53"/>
      <c r="MO1598" s="53"/>
      <c r="MP1598" s="53"/>
      <c r="MQ1598" s="53"/>
      <c r="MR1598" s="53"/>
      <c r="MS1598" s="53"/>
      <c r="MT1598" s="53"/>
      <c r="MU1598" s="53"/>
      <c r="MV1598" s="53"/>
      <c r="MW1598" s="53"/>
      <c r="MX1598" s="53"/>
      <c r="MY1598" s="53"/>
      <c r="MZ1598" s="53"/>
      <c r="NA1598" s="53"/>
      <c r="NB1598" s="53"/>
      <c r="NC1598" s="53"/>
      <c r="ND1598" s="53"/>
      <c r="NE1598" s="36"/>
      <c r="NF1598" s="53"/>
      <c r="NG1598" s="37"/>
      <c r="NH1598" s="53"/>
      <c r="NI1598" s="53"/>
      <c r="NJ1598" s="53"/>
      <c r="NK1598" s="53"/>
      <c r="NL1598" s="53"/>
      <c r="NM1598" s="53"/>
      <c r="NN1598" s="53"/>
      <c r="NO1598" s="53"/>
      <c r="NP1598" s="53"/>
      <c r="NQ1598" s="53"/>
      <c r="NR1598" s="53"/>
      <c r="NS1598" s="53"/>
      <c r="NT1598" s="53"/>
      <c r="NU1598" s="53"/>
      <c r="NV1598" s="53"/>
      <c r="NW1598" s="53"/>
      <c r="NX1598" s="53"/>
      <c r="NY1598" s="53"/>
      <c r="NZ1598" s="53"/>
      <c r="OA1598" s="53"/>
      <c r="OB1598" s="53"/>
      <c r="OC1598" s="53"/>
      <c r="OD1598" s="53"/>
      <c r="OE1598" s="53"/>
      <c r="OF1598" s="53"/>
      <c r="OG1598" s="53"/>
      <c r="OH1598" s="53"/>
      <c r="OI1598" s="53"/>
      <c r="OJ1598" s="53"/>
      <c r="OK1598" s="53"/>
      <c r="OL1598" s="53"/>
      <c r="OM1598" s="53"/>
      <c r="ON1598" s="53"/>
      <c r="OO1598" s="53"/>
      <c r="OP1598" s="53"/>
      <c r="OQ1598" s="53"/>
      <c r="OR1598" s="53"/>
      <c r="OS1598" s="53"/>
      <c r="OT1598" s="53"/>
      <c r="OU1598" s="53"/>
      <c r="OV1598" s="53"/>
      <c r="OW1598" s="53"/>
      <c r="OX1598" s="53"/>
      <c r="OY1598" s="53"/>
      <c r="OZ1598" s="53"/>
      <c r="PA1598" s="53"/>
      <c r="PB1598" s="53"/>
      <c r="PC1598" s="53"/>
      <c r="PD1598" s="53"/>
      <c r="PE1598" s="53"/>
      <c r="PF1598" s="53"/>
      <c r="PG1598" s="53"/>
      <c r="PH1598" s="53"/>
      <c r="PI1598" s="53"/>
      <c r="PJ1598" s="53"/>
      <c r="PK1598" s="53"/>
      <c r="PL1598" s="53"/>
      <c r="PM1598" s="53"/>
      <c r="PN1598" s="53"/>
      <c r="PO1598" s="53"/>
      <c r="PP1598" s="53"/>
      <c r="PQ1598" s="53"/>
      <c r="PR1598" s="53"/>
      <c r="PS1598" s="53"/>
      <c r="PT1598" s="53"/>
      <c r="PU1598" s="53"/>
      <c r="PV1598" s="53"/>
      <c r="PW1598" s="53"/>
      <c r="PX1598" s="53"/>
      <c r="PY1598" s="53"/>
      <c r="PZ1598" s="53"/>
      <c r="QA1598" s="53"/>
      <c r="QB1598" s="53"/>
      <c r="QC1598" s="53"/>
      <c r="QD1598" s="53"/>
      <c r="QE1598" s="53"/>
      <c r="QF1598" s="53"/>
      <c r="QG1598" s="53"/>
      <c r="QH1598" s="53"/>
      <c r="QI1598" s="53"/>
      <c r="QJ1598" s="53"/>
      <c r="QK1598" s="53"/>
      <c r="QL1598" s="53"/>
      <c r="QM1598" s="53"/>
      <c r="QN1598" s="53"/>
      <c r="QO1598" s="53"/>
      <c r="QP1598" s="53"/>
      <c r="QQ1598" s="53"/>
      <c r="QR1598" s="53"/>
      <c r="QS1598" s="53"/>
      <c r="QT1598" s="53"/>
      <c r="QU1598" s="53"/>
      <c r="QV1598" s="53"/>
      <c r="QW1598" s="53"/>
      <c r="QX1598" s="53"/>
      <c r="QY1598" s="53"/>
      <c r="QZ1598" s="53"/>
      <c r="RA1598" s="53"/>
      <c r="RB1598" s="53"/>
      <c r="RC1598" s="53"/>
      <c r="RD1598" s="53"/>
      <c r="RE1598" s="53"/>
      <c r="RF1598" s="53"/>
      <c r="RG1598" s="34"/>
      <c r="RH1598" s="53"/>
      <c r="RI1598" s="35"/>
      <c r="RJ1598" s="53"/>
      <c r="RK1598" s="53"/>
      <c r="RL1598" s="53"/>
      <c r="RM1598" s="53"/>
      <c r="RN1598" s="53"/>
      <c r="RO1598" s="53"/>
      <c r="RP1598" s="53"/>
      <c r="RQ1598" s="53"/>
      <c r="RR1598" s="53"/>
      <c r="RS1598" s="53"/>
      <c r="RT1598" s="53"/>
      <c r="RU1598" s="53"/>
      <c r="RV1598" s="53"/>
      <c r="RW1598" s="53"/>
      <c r="RX1598" s="53"/>
      <c r="RY1598" s="53"/>
      <c r="RZ1598" s="53"/>
      <c r="SA1598" s="53"/>
      <c r="SB1598" s="53"/>
      <c r="SC1598" s="53"/>
      <c r="SD1598" s="53"/>
      <c r="SE1598" s="53"/>
      <c r="SF1598" s="53"/>
      <c r="SG1598" s="53"/>
      <c r="SH1598" s="53"/>
      <c r="SI1598" s="53"/>
      <c r="SJ1598" s="53"/>
      <c r="SK1598" s="53"/>
      <c r="SL1598" s="53"/>
      <c r="SM1598" s="53"/>
      <c r="SN1598" s="53"/>
      <c r="SO1598" s="53"/>
      <c r="SP1598" s="53"/>
      <c r="SQ1598" s="36"/>
      <c r="SR1598" s="53"/>
      <c r="SS1598" s="37"/>
      <c r="ST1598" s="53"/>
      <c r="SU1598" s="53"/>
      <c r="SV1598" s="53"/>
      <c r="SW1598" s="53"/>
      <c r="SX1598" s="53"/>
      <c r="SY1598" s="53"/>
      <c r="SZ1598" s="53"/>
      <c r="TA1598" s="53"/>
      <c r="TB1598" s="53"/>
      <c r="TC1598" s="65"/>
      <c r="TD1598" s="53"/>
      <c r="TE1598" s="53"/>
      <c r="TF1598" s="53"/>
      <c r="TG1598" s="53"/>
      <c r="TH1598" s="53"/>
      <c r="TI1598" s="53"/>
      <c r="TJ1598" s="53"/>
      <c r="TK1598" s="53"/>
      <c r="TM1598" s="65"/>
      <c r="UK1598" s="66"/>
      <c r="UM1598" s="67"/>
      <c r="UU1598" s="66"/>
      <c r="UW1598" s="67"/>
      <c r="VT1598" s="1"/>
    </row>
    <row r="1599" spans="169:592" x14ac:dyDescent="0.3">
      <c r="FM1599" s="63"/>
      <c r="FO1599" s="64"/>
      <c r="FQ1599" s="53"/>
      <c r="FS1599" s="65"/>
      <c r="FU1599" s="66"/>
      <c r="FW1599" s="67"/>
      <c r="KH1599" s="67"/>
      <c r="KJ1599" s="66"/>
      <c r="KL1599" s="65"/>
      <c r="KN1599" s="53"/>
      <c r="KO1599" s="53"/>
      <c r="KP1599" s="64"/>
      <c r="KQ1599" s="53"/>
      <c r="KR1599" s="63"/>
      <c r="KS1599" s="53"/>
      <c r="KT1599" s="53"/>
      <c r="KU1599" s="53"/>
      <c r="KV1599" s="53"/>
      <c r="KW1599" s="34"/>
      <c r="KX1599" s="53"/>
      <c r="KY1599" s="35"/>
      <c r="KZ1599" s="53"/>
      <c r="LA1599" s="36"/>
      <c r="LB1599" s="53"/>
      <c r="LC1599" s="37"/>
      <c r="LD1599" s="53"/>
      <c r="LE1599" s="53"/>
      <c r="LF1599" s="53"/>
      <c r="LG1599" s="53"/>
      <c r="LH1599" s="53"/>
      <c r="LI1599" s="53"/>
      <c r="LJ1599" s="53"/>
      <c r="LK1599" s="53"/>
      <c r="LL1599" s="53"/>
      <c r="LM1599" s="53"/>
      <c r="LN1599" s="53"/>
      <c r="LO1599" s="53"/>
      <c r="LP1599" s="53"/>
      <c r="LQ1599" s="53"/>
      <c r="LR1599" s="53"/>
      <c r="LS1599" s="53"/>
      <c r="LT1599" s="53"/>
      <c r="LU1599" s="34"/>
      <c r="LV1599" s="53"/>
      <c r="LW1599" s="35"/>
      <c r="LX1599" s="53"/>
      <c r="LY1599" s="53"/>
      <c r="LZ1599" s="53"/>
      <c r="MA1599" s="53"/>
      <c r="MB1599" s="53"/>
      <c r="MC1599" s="53"/>
      <c r="MD1599" s="53"/>
      <c r="ME1599" s="53"/>
      <c r="MF1599" s="53"/>
      <c r="MG1599" s="53"/>
      <c r="MH1599" s="53"/>
      <c r="MI1599" s="53"/>
      <c r="MJ1599" s="53"/>
      <c r="MK1599" s="53"/>
      <c r="ML1599" s="53"/>
      <c r="MM1599" s="53"/>
      <c r="MN1599" s="53"/>
      <c r="MO1599" s="53"/>
      <c r="MP1599" s="53"/>
      <c r="MQ1599" s="53"/>
      <c r="MR1599" s="53"/>
      <c r="MS1599" s="53"/>
      <c r="MT1599" s="53"/>
      <c r="MU1599" s="53"/>
      <c r="MV1599" s="53"/>
      <c r="MW1599" s="53"/>
      <c r="MX1599" s="53"/>
      <c r="MY1599" s="53"/>
      <c r="MZ1599" s="53"/>
      <c r="NA1599" s="53"/>
      <c r="NB1599" s="53"/>
      <c r="NC1599" s="53"/>
      <c r="ND1599" s="53"/>
      <c r="NE1599" s="36"/>
      <c r="NF1599" s="53"/>
      <c r="NG1599" s="37"/>
      <c r="NH1599" s="53"/>
      <c r="NI1599" s="53"/>
      <c r="NJ1599" s="53"/>
      <c r="NK1599" s="53"/>
      <c r="NL1599" s="53"/>
      <c r="NM1599" s="53"/>
      <c r="NN1599" s="53"/>
      <c r="NO1599" s="53"/>
      <c r="NP1599" s="53"/>
      <c r="NQ1599" s="53"/>
      <c r="NR1599" s="53"/>
      <c r="NS1599" s="53"/>
      <c r="NT1599" s="53"/>
      <c r="NU1599" s="53"/>
      <c r="NV1599" s="53"/>
      <c r="NW1599" s="53"/>
      <c r="NX1599" s="53"/>
      <c r="NY1599" s="53"/>
      <c r="NZ1599" s="53"/>
      <c r="OA1599" s="53"/>
      <c r="OB1599" s="53"/>
      <c r="OC1599" s="53"/>
      <c r="OD1599" s="53"/>
      <c r="OE1599" s="53"/>
      <c r="OF1599" s="53"/>
      <c r="OG1599" s="53"/>
      <c r="OH1599" s="53"/>
      <c r="OI1599" s="53"/>
      <c r="OJ1599" s="53"/>
      <c r="OK1599" s="53"/>
      <c r="OL1599" s="53"/>
      <c r="OM1599" s="53"/>
      <c r="ON1599" s="53"/>
      <c r="OO1599" s="53"/>
      <c r="OP1599" s="53"/>
      <c r="OQ1599" s="53"/>
      <c r="OR1599" s="53"/>
      <c r="OS1599" s="53"/>
      <c r="OT1599" s="53"/>
      <c r="OU1599" s="53"/>
      <c r="OV1599" s="53"/>
      <c r="OW1599" s="53"/>
      <c r="OX1599" s="53"/>
      <c r="OY1599" s="53"/>
      <c r="OZ1599" s="53"/>
      <c r="PA1599" s="53"/>
      <c r="PB1599" s="53"/>
      <c r="PC1599" s="53"/>
      <c r="PD1599" s="53"/>
      <c r="PE1599" s="53"/>
      <c r="PF1599" s="53"/>
      <c r="PG1599" s="53"/>
      <c r="PH1599" s="53"/>
      <c r="PI1599" s="53"/>
      <c r="PJ1599" s="53"/>
      <c r="PK1599" s="53"/>
      <c r="PL1599" s="53"/>
      <c r="PM1599" s="53"/>
      <c r="PN1599" s="53"/>
      <c r="PO1599" s="53"/>
      <c r="PP1599" s="53"/>
      <c r="PQ1599" s="53"/>
      <c r="PR1599" s="53"/>
      <c r="PS1599" s="53"/>
      <c r="PT1599" s="53"/>
      <c r="PU1599" s="53"/>
      <c r="PV1599" s="53"/>
      <c r="PW1599" s="53"/>
      <c r="PX1599" s="53"/>
      <c r="PY1599" s="53"/>
      <c r="PZ1599" s="53"/>
      <c r="QA1599" s="53"/>
      <c r="QB1599" s="53"/>
      <c r="QC1599" s="53"/>
      <c r="QD1599" s="53"/>
      <c r="QE1599" s="53"/>
      <c r="QF1599" s="53"/>
      <c r="QG1599" s="53"/>
      <c r="QH1599" s="53"/>
      <c r="QI1599" s="53"/>
      <c r="QJ1599" s="53"/>
      <c r="QK1599" s="53"/>
      <c r="QL1599" s="53"/>
      <c r="QM1599" s="53"/>
      <c r="QN1599" s="53"/>
      <c r="QO1599" s="53"/>
      <c r="QP1599" s="53"/>
      <c r="QQ1599" s="53"/>
      <c r="QR1599" s="53"/>
      <c r="QS1599" s="53"/>
      <c r="QT1599" s="53"/>
      <c r="QU1599" s="53"/>
      <c r="QV1599" s="53"/>
      <c r="QW1599" s="53"/>
      <c r="QX1599" s="53"/>
      <c r="QY1599" s="53"/>
      <c r="QZ1599" s="53"/>
      <c r="RA1599" s="53"/>
      <c r="RB1599" s="53"/>
      <c r="RC1599" s="53"/>
      <c r="RD1599" s="53"/>
      <c r="RE1599" s="53"/>
      <c r="RF1599" s="53"/>
      <c r="RG1599" s="34"/>
      <c r="RH1599" s="53"/>
      <c r="RI1599" s="35"/>
      <c r="RJ1599" s="53"/>
      <c r="RK1599" s="53"/>
      <c r="RL1599" s="53"/>
      <c r="RM1599" s="53"/>
      <c r="RN1599" s="53"/>
      <c r="RO1599" s="53"/>
      <c r="RP1599" s="53"/>
      <c r="RQ1599" s="53"/>
      <c r="RR1599" s="53"/>
      <c r="RS1599" s="53"/>
      <c r="RT1599" s="53"/>
      <c r="RU1599" s="53"/>
      <c r="RV1599" s="53"/>
      <c r="RW1599" s="53"/>
      <c r="RX1599" s="53"/>
      <c r="RY1599" s="53"/>
      <c r="RZ1599" s="53"/>
      <c r="SA1599" s="53"/>
      <c r="SB1599" s="53"/>
      <c r="SC1599" s="53"/>
      <c r="SD1599" s="53"/>
      <c r="SE1599" s="53"/>
      <c r="SF1599" s="53"/>
      <c r="SG1599" s="53"/>
      <c r="SH1599" s="53"/>
      <c r="SI1599" s="53"/>
      <c r="SJ1599" s="53"/>
      <c r="SK1599" s="53"/>
      <c r="SL1599" s="53"/>
      <c r="SM1599" s="53"/>
      <c r="SN1599" s="53"/>
      <c r="SO1599" s="53"/>
      <c r="SP1599" s="53"/>
      <c r="SQ1599" s="36"/>
      <c r="SR1599" s="53"/>
      <c r="SS1599" s="37"/>
      <c r="ST1599" s="53"/>
      <c r="SU1599" s="53"/>
      <c r="SV1599" s="53"/>
      <c r="SW1599" s="53"/>
      <c r="SX1599" s="53"/>
      <c r="SY1599" s="53"/>
      <c r="SZ1599" s="53"/>
      <c r="TA1599" s="53"/>
      <c r="TB1599" s="53"/>
      <c r="TC1599" s="65"/>
      <c r="TD1599" s="53"/>
      <c r="TE1599" s="53"/>
      <c r="TF1599" s="53"/>
      <c r="TG1599" s="53"/>
      <c r="TH1599" s="53"/>
      <c r="TI1599" s="53"/>
      <c r="TJ1599" s="53"/>
      <c r="TK1599" s="53"/>
      <c r="TM1599" s="65"/>
      <c r="UK1599" s="66"/>
      <c r="UM1599" s="67"/>
      <c r="UU1599" s="66"/>
      <c r="UW1599" s="67"/>
      <c r="VT1599" s="1"/>
    </row>
    <row r="1600" spans="169:592" x14ac:dyDescent="0.3">
      <c r="FM1600" s="63"/>
      <c r="FO1600" s="64"/>
      <c r="FQ1600" s="53"/>
      <c r="FS1600" s="65"/>
      <c r="FU1600" s="66"/>
      <c r="FW1600" s="67"/>
      <c r="KH1600" s="67"/>
      <c r="KJ1600" s="66"/>
      <c r="KL1600" s="65"/>
      <c r="KN1600" s="53"/>
      <c r="KP1600" s="64"/>
      <c r="KR1600" s="63"/>
      <c r="KV1600" s="1"/>
      <c r="KW1600" s="34"/>
      <c r="KY1600" s="35"/>
      <c r="LA1600" s="36"/>
      <c r="LC1600" s="37"/>
      <c r="LU1600" s="34"/>
      <c r="LW1600" s="35"/>
      <c r="NE1600" s="36"/>
      <c r="NG1600" s="37"/>
      <c r="NQ1600" s="65"/>
      <c r="OA1600" s="65"/>
      <c r="OY1600" s="66"/>
      <c r="PA1600" s="67"/>
      <c r="PI1600" s="66"/>
      <c r="PK1600" s="67"/>
      <c r="RG1600" s="34"/>
      <c r="RI1600" s="35"/>
      <c r="SQ1600" s="36"/>
      <c r="SS1600" s="37"/>
      <c r="TC1600" s="65"/>
      <c r="TM1600" s="65"/>
      <c r="UK1600" s="66"/>
      <c r="UM1600" s="67"/>
      <c r="UU1600" s="66"/>
      <c r="UW1600" s="67"/>
      <c r="VT1600" s="1"/>
    </row>
    <row r="1601" spans="169:592" x14ac:dyDescent="0.3">
      <c r="FM1601" s="63"/>
      <c r="FO1601" s="64"/>
      <c r="FQ1601" s="53"/>
      <c r="FS1601" s="65"/>
      <c r="FU1601" s="66"/>
      <c r="FW1601" s="67"/>
      <c r="KH1601" s="67"/>
      <c r="KJ1601" s="66"/>
      <c r="KL1601" s="65"/>
      <c r="KN1601" s="53"/>
      <c r="KP1601" s="64"/>
      <c r="KR1601" s="63"/>
      <c r="KV1601" s="1"/>
      <c r="KW1601" s="34"/>
      <c r="KY1601" s="35"/>
      <c r="LA1601" s="36"/>
      <c r="LC1601" s="37"/>
      <c r="LU1601" s="34"/>
      <c r="LW1601" s="35"/>
      <c r="NE1601" s="36"/>
      <c r="NG1601" s="37"/>
      <c r="NQ1601" s="65"/>
      <c r="OA1601" s="65"/>
      <c r="OY1601" s="66"/>
      <c r="PA1601" s="67"/>
      <c r="PI1601" s="66"/>
      <c r="PK1601" s="67"/>
      <c r="RG1601" s="34"/>
      <c r="RI1601" s="35"/>
      <c r="SQ1601" s="36"/>
      <c r="SS1601" s="37"/>
      <c r="TC1601" s="65"/>
      <c r="TM1601" s="65"/>
      <c r="UK1601" s="66"/>
      <c r="UM1601" s="67"/>
      <c r="UU1601" s="66"/>
      <c r="UW1601" s="67"/>
      <c r="VT1601" s="1"/>
    </row>
    <row r="1602" spans="169:592" x14ac:dyDescent="0.3">
      <c r="FM1602" s="63"/>
      <c r="FO1602" s="64"/>
      <c r="FQ1602" s="53"/>
      <c r="FS1602" s="65"/>
      <c r="FU1602" s="66"/>
      <c r="FW1602" s="67"/>
      <c r="KH1602" s="67"/>
      <c r="KJ1602" s="66"/>
      <c r="KL1602" s="65"/>
      <c r="KM1602" s="65"/>
      <c r="KN1602" s="53"/>
      <c r="KO1602" s="65"/>
      <c r="KP1602" s="64"/>
      <c r="KQ1602" s="65"/>
      <c r="KR1602" s="63"/>
      <c r="KS1602" s="65"/>
      <c r="KT1602" s="65"/>
      <c r="KU1602" s="65"/>
      <c r="KV1602" s="65"/>
      <c r="KW1602" s="34"/>
      <c r="KX1602" s="65"/>
      <c r="KY1602" s="35"/>
      <c r="KZ1602" s="65"/>
      <c r="LA1602" s="36"/>
      <c r="LB1602" s="65"/>
      <c r="LC1602" s="37"/>
      <c r="LD1602" s="65"/>
      <c r="LE1602" s="65"/>
      <c r="LF1602" s="65"/>
      <c r="LG1602" s="65"/>
      <c r="LH1602" s="65"/>
      <c r="LI1602" s="65"/>
      <c r="LJ1602" s="65"/>
      <c r="LK1602" s="65"/>
      <c r="LL1602" s="65"/>
      <c r="LM1602" s="65"/>
      <c r="LN1602" s="65"/>
      <c r="LO1602" s="65"/>
      <c r="LP1602" s="65"/>
      <c r="LQ1602" s="65"/>
      <c r="LR1602" s="65"/>
      <c r="LS1602" s="65"/>
      <c r="LT1602" s="65"/>
      <c r="LU1602" s="34"/>
      <c r="LV1602" s="65"/>
      <c r="LW1602" s="35"/>
      <c r="LX1602" s="65"/>
      <c r="LY1602" s="65"/>
      <c r="LZ1602" s="65"/>
      <c r="MA1602" s="65"/>
      <c r="MB1602" s="65"/>
      <c r="MC1602" s="65"/>
      <c r="MD1602" s="65"/>
      <c r="ME1602" s="65"/>
      <c r="MF1602" s="65"/>
      <c r="MG1602" s="65"/>
      <c r="MH1602" s="65"/>
      <c r="MI1602" s="65"/>
      <c r="MJ1602" s="65"/>
      <c r="MK1602" s="65"/>
      <c r="ML1602" s="65"/>
      <c r="MM1602" s="65"/>
      <c r="MN1602" s="65"/>
      <c r="MO1602" s="65"/>
      <c r="MP1602" s="65"/>
      <c r="MQ1602" s="65"/>
      <c r="MR1602" s="65"/>
      <c r="MS1602" s="65"/>
      <c r="MT1602" s="65"/>
      <c r="MU1602" s="65"/>
      <c r="MV1602" s="65"/>
      <c r="MW1602" s="65"/>
      <c r="MX1602" s="65"/>
      <c r="MY1602" s="65"/>
      <c r="MZ1602" s="65"/>
      <c r="NA1602" s="65"/>
      <c r="NB1602" s="65"/>
      <c r="NC1602" s="65"/>
      <c r="ND1602" s="65"/>
      <c r="NE1602" s="36"/>
      <c r="NF1602" s="65"/>
      <c r="NG1602" s="37"/>
      <c r="NH1602" s="65"/>
      <c r="NI1602" s="65"/>
      <c r="NJ1602" s="65"/>
      <c r="NK1602" s="65"/>
      <c r="NL1602" s="65"/>
      <c r="NM1602" s="65"/>
      <c r="NN1602" s="65"/>
      <c r="NO1602" s="65"/>
      <c r="NP1602" s="65"/>
      <c r="NQ1602" s="65"/>
      <c r="NR1602" s="65"/>
      <c r="NS1602" s="65"/>
      <c r="NT1602" s="65"/>
      <c r="NU1602" s="65"/>
      <c r="NV1602" s="65"/>
      <c r="NW1602" s="65"/>
      <c r="NX1602" s="65"/>
      <c r="NY1602" s="65"/>
      <c r="NZ1602" s="65"/>
      <c r="OA1602" s="65"/>
      <c r="OB1602" s="65"/>
      <c r="OC1602" s="65"/>
      <c r="OD1602" s="65"/>
      <c r="OE1602" s="65"/>
      <c r="OF1602" s="65"/>
      <c r="OG1602" s="65"/>
      <c r="OH1602" s="65"/>
      <c r="OI1602" s="65"/>
      <c r="OJ1602" s="65"/>
      <c r="OK1602" s="65"/>
      <c r="OL1602" s="65"/>
      <c r="OM1602" s="65"/>
      <c r="ON1602" s="65"/>
      <c r="OO1602" s="65"/>
      <c r="OP1602" s="65"/>
      <c r="OQ1602" s="65"/>
      <c r="OR1602" s="65"/>
      <c r="OS1602" s="65"/>
      <c r="OT1602" s="65"/>
      <c r="OU1602" s="65"/>
      <c r="OV1602" s="65"/>
      <c r="OW1602" s="65"/>
      <c r="OX1602" s="65"/>
      <c r="OY1602" s="65"/>
      <c r="OZ1602" s="65"/>
      <c r="PA1602" s="65"/>
      <c r="PB1602" s="65"/>
      <c r="PC1602" s="65"/>
      <c r="PD1602" s="65"/>
      <c r="PE1602" s="65"/>
      <c r="PF1602" s="65"/>
      <c r="PG1602" s="65"/>
      <c r="PH1602" s="65"/>
      <c r="PI1602" s="65"/>
      <c r="PJ1602" s="65"/>
      <c r="PK1602" s="65"/>
      <c r="PL1602" s="65"/>
      <c r="PM1602" s="65"/>
      <c r="PN1602" s="65"/>
      <c r="PO1602" s="65"/>
      <c r="PP1602" s="65"/>
      <c r="PQ1602" s="65"/>
      <c r="PR1602" s="65"/>
      <c r="PS1602" s="65"/>
      <c r="PT1602" s="65"/>
      <c r="PU1602" s="65"/>
      <c r="PV1602" s="65"/>
      <c r="PW1602" s="65"/>
      <c r="PX1602" s="65"/>
      <c r="PY1602" s="65"/>
      <c r="PZ1602" s="65"/>
      <c r="QA1602" s="65"/>
      <c r="QB1602" s="65"/>
      <c r="QC1602" s="65"/>
      <c r="QD1602" s="65"/>
      <c r="QE1602" s="65"/>
      <c r="QF1602" s="65"/>
      <c r="QG1602" s="65"/>
      <c r="QH1602" s="65"/>
      <c r="QI1602" s="65"/>
      <c r="QJ1602" s="65"/>
      <c r="QK1602" s="65"/>
      <c r="QL1602" s="65"/>
      <c r="QM1602" s="65"/>
      <c r="QN1602" s="65"/>
      <c r="QO1602" s="65"/>
      <c r="QP1602" s="65"/>
      <c r="QQ1602" s="65"/>
      <c r="QR1602" s="65"/>
      <c r="QS1602" s="65"/>
      <c r="QT1602" s="65"/>
      <c r="QU1602" s="65"/>
      <c r="QV1602" s="65"/>
      <c r="QW1602" s="65"/>
      <c r="QX1602" s="65"/>
      <c r="QY1602" s="65"/>
      <c r="QZ1602" s="65"/>
      <c r="RA1602" s="65"/>
      <c r="RB1602" s="65"/>
      <c r="RC1602" s="65"/>
      <c r="RD1602" s="65"/>
      <c r="RE1602" s="65"/>
      <c r="RF1602" s="65"/>
      <c r="RG1602" s="34"/>
      <c r="RH1602" s="65"/>
      <c r="RI1602" s="35"/>
      <c r="RJ1602" s="65"/>
      <c r="RK1602" s="65"/>
      <c r="RL1602" s="65"/>
      <c r="RM1602" s="65"/>
      <c r="RN1602" s="65"/>
      <c r="RO1602" s="65"/>
      <c r="RP1602" s="65"/>
      <c r="RQ1602" s="65"/>
      <c r="RR1602" s="65"/>
      <c r="RS1602" s="65"/>
      <c r="RT1602" s="65"/>
      <c r="RU1602" s="65"/>
      <c r="RV1602" s="65"/>
      <c r="RW1602" s="65"/>
      <c r="RX1602" s="65"/>
      <c r="RY1602" s="65"/>
      <c r="RZ1602" s="65"/>
      <c r="SA1602" s="65"/>
      <c r="SB1602" s="65"/>
      <c r="SC1602" s="65"/>
      <c r="SD1602" s="65"/>
      <c r="SE1602" s="65"/>
      <c r="SF1602" s="65"/>
      <c r="SG1602" s="65"/>
      <c r="SH1602" s="65"/>
      <c r="SI1602" s="65"/>
      <c r="SJ1602" s="65"/>
      <c r="SK1602" s="65"/>
      <c r="SL1602" s="65"/>
      <c r="SM1602" s="65"/>
      <c r="SN1602" s="65"/>
      <c r="SO1602" s="65"/>
      <c r="SP1602" s="65"/>
      <c r="SQ1602" s="36"/>
      <c r="SR1602" s="65"/>
      <c r="SS1602" s="37"/>
      <c r="ST1602" s="65"/>
      <c r="SU1602" s="65"/>
      <c r="SV1602" s="65"/>
      <c r="SW1602" s="65"/>
      <c r="SX1602" s="65"/>
      <c r="SY1602" s="65"/>
      <c r="SZ1602" s="65"/>
      <c r="TA1602" s="65"/>
      <c r="TB1602" s="65"/>
      <c r="TC1602" s="65"/>
      <c r="TD1602" s="65"/>
      <c r="TE1602" s="65"/>
      <c r="TF1602" s="65"/>
      <c r="TG1602" s="65"/>
      <c r="TH1602" s="65"/>
      <c r="TI1602" s="65"/>
      <c r="TJ1602" s="65"/>
      <c r="TK1602" s="65"/>
      <c r="TL1602" s="65"/>
      <c r="TM1602" s="65"/>
      <c r="UK1602" s="66"/>
      <c r="UM1602" s="67"/>
      <c r="UU1602" s="66"/>
      <c r="UW1602" s="67"/>
      <c r="VT1602" s="1"/>
    </row>
    <row r="1603" spans="169:592" x14ac:dyDescent="0.3">
      <c r="FM1603" s="63"/>
      <c r="FO1603" s="64"/>
      <c r="FQ1603" s="53"/>
      <c r="FS1603" s="65"/>
      <c r="FU1603" s="66"/>
      <c r="FW1603" s="67"/>
      <c r="KH1603" s="67"/>
      <c r="KJ1603" s="66"/>
      <c r="KL1603" s="65"/>
      <c r="KM1603" s="65"/>
      <c r="KN1603" s="53"/>
      <c r="KO1603" s="65"/>
      <c r="KP1603" s="64"/>
      <c r="KQ1603" s="65"/>
      <c r="KR1603" s="63"/>
      <c r="KS1603" s="65"/>
      <c r="KT1603" s="65"/>
      <c r="KU1603" s="65"/>
      <c r="KV1603" s="65"/>
      <c r="KW1603" s="34"/>
      <c r="KX1603" s="65"/>
      <c r="KY1603" s="35"/>
      <c r="KZ1603" s="65"/>
      <c r="LA1603" s="36"/>
      <c r="LB1603" s="65"/>
      <c r="LC1603" s="37"/>
      <c r="LD1603" s="65"/>
      <c r="LE1603" s="65"/>
      <c r="LF1603" s="65"/>
      <c r="LG1603" s="65"/>
      <c r="LH1603" s="65"/>
      <c r="LI1603" s="65"/>
      <c r="LJ1603" s="65"/>
      <c r="LK1603" s="65"/>
      <c r="LL1603" s="65"/>
      <c r="LM1603" s="65"/>
      <c r="LN1603" s="65"/>
      <c r="LO1603" s="65"/>
      <c r="LP1603" s="65"/>
      <c r="LQ1603" s="65"/>
      <c r="LR1603" s="65"/>
      <c r="LS1603" s="65"/>
      <c r="LT1603" s="65"/>
      <c r="LU1603" s="34"/>
      <c r="LV1603" s="65"/>
      <c r="LW1603" s="35"/>
      <c r="LX1603" s="65"/>
      <c r="LY1603" s="65"/>
      <c r="LZ1603" s="65"/>
      <c r="MA1603" s="65"/>
      <c r="MB1603" s="65"/>
      <c r="MC1603" s="65"/>
      <c r="MD1603" s="65"/>
      <c r="ME1603" s="65"/>
      <c r="MF1603" s="65"/>
      <c r="MG1603" s="65"/>
      <c r="MH1603" s="65"/>
      <c r="MI1603" s="65"/>
      <c r="MJ1603" s="65"/>
      <c r="MK1603" s="65"/>
      <c r="ML1603" s="65"/>
      <c r="MM1603" s="65"/>
      <c r="MN1603" s="65"/>
      <c r="MO1603" s="65"/>
      <c r="MP1603" s="65"/>
      <c r="MQ1603" s="65"/>
      <c r="MR1603" s="65"/>
      <c r="MS1603" s="65"/>
      <c r="MT1603" s="65"/>
      <c r="MU1603" s="65"/>
      <c r="MV1603" s="65"/>
      <c r="MW1603" s="65"/>
      <c r="MX1603" s="65"/>
      <c r="MY1603" s="65"/>
      <c r="MZ1603" s="65"/>
      <c r="NA1603" s="65"/>
      <c r="NB1603" s="65"/>
      <c r="NC1603" s="65"/>
      <c r="ND1603" s="65"/>
      <c r="NE1603" s="36"/>
      <c r="NF1603" s="65"/>
      <c r="NG1603" s="37"/>
      <c r="NH1603" s="65"/>
      <c r="NI1603" s="65"/>
      <c r="NJ1603" s="65"/>
      <c r="NK1603" s="65"/>
      <c r="NL1603" s="65"/>
      <c r="NM1603" s="65"/>
      <c r="NN1603" s="65"/>
      <c r="NO1603" s="65"/>
      <c r="NP1603" s="65"/>
      <c r="NQ1603" s="65"/>
      <c r="NR1603" s="65"/>
      <c r="NS1603" s="65"/>
      <c r="NT1603" s="65"/>
      <c r="NU1603" s="65"/>
      <c r="NV1603" s="65"/>
      <c r="NW1603" s="65"/>
      <c r="NX1603" s="65"/>
      <c r="NY1603" s="65"/>
      <c r="NZ1603" s="65"/>
      <c r="OA1603" s="65"/>
      <c r="OB1603" s="65"/>
      <c r="OC1603" s="65"/>
      <c r="OD1603" s="65"/>
      <c r="OE1603" s="65"/>
      <c r="OF1603" s="65"/>
      <c r="OG1603" s="65"/>
      <c r="OH1603" s="65"/>
      <c r="OI1603" s="65"/>
      <c r="OJ1603" s="65"/>
      <c r="OK1603" s="65"/>
      <c r="OL1603" s="65"/>
      <c r="OM1603" s="65"/>
      <c r="ON1603" s="65"/>
      <c r="OO1603" s="65"/>
      <c r="OP1603" s="65"/>
      <c r="OQ1603" s="65"/>
      <c r="OR1603" s="65"/>
      <c r="OS1603" s="65"/>
      <c r="OT1603" s="65"/>
      <c r="OU1603" s="65"/>
      <c r="OV1603" s="65"/>
      <c r="OW1603" s="65"/>
      <c r="OX1603" s="65"/>
      <c r="OY1603" s="65"/>
      <c r="OZ1603" s="65"/>
      <c r="PA1603" s="65"/>
      <c r="PB1603" s="65"/>
      <c r="PC1603" s="65"/>
      <c r="PD1603" s="65"/>
      <c r="PE1603" s="65"/>
      <c r="PF1603" s="65"/>
      <c r="PG1603" s="65"/>
      <c r="PH1603" s="65"/>
      <c r="PI1603" s="65"/>
      <c r="PJ1603" s="65"/>
      <c r="PK1603" s="65"/>
      <c r="PL1603" s="65"/>
      <c r="PM1603" s="65"/>
      <c r="PN1603" s="65"/>
      <c r="PO1603" s="65"/>
      <c r="PP1603" s="65"/>
      <c r="PQ1603" s="65"/>
      <c r="PR1603" s="65"/>
      <c r="PS1603" s="65"/>
      <c r="PT1603" s="65"/>
      <c r="PU1603" s="65"/>
      <c r="PV1603" s="65"/>
      <c r="PW1603" s="65"/>
      <c r="PX1603" s="65"/>
      <c r="PY1603" s="65"/>
      <c r="PZ1603" s="65"/>
      <c r="QA1603" s="65"/>
      <c r="QB1603" s="65"/>
      <c r="QC1603" s="65"/>
      <c r="QD1603" s="65"/>
      <c r="QE1603" s="65"/>
      <c r="QF1603" s="65"/>
      <c r="QG1603" s="65"/>
      <c r="QH1603" s="65"/>
      <c r="QI1603" s="65"/>
      <c r="QJ1603" s="65"/>
      <c r="QK1603" s="65"/>
      <c r="QL1603" s="65"/>
      <c r="QM1603" s="65"/>
      <c r="QN1603" s="65"/>
      <c r="QO1603" s="65"/>
      <c r="QP1603" s="65"/>
      <c r="QQ1603" s="65"/>
      <c r="QR1603" s="65"/>
      <c r="QS1603" s="65"/>
      <c r="QT1603" s="65"/>
      <c r="QU1603" s="65"/>
      <c r="QV1603" s="65"/>
      <c r="QW1603" s="65"/>
      <c r="QX1603" s="65"/>
      <c r="QY1603" s="65"/>
      <c r="QZ1603" s="65"/>
      <c r="RA1603" s="65"/>
      <c r="RB1603" s="65"/>
      <c r="RC1603" s="65"/>
      <c r="RD1603" s="65"/>
      <c r="RE1603" s="65"/>
      <c r="RF1603" s="65"/>
      <c r="RG1603" s="34"/>
      <c r="RH1603" s="65"/>
      <c r="RI1603" s="35"/>
      <c r="RJ1603" s="65"/>
      <c r="RK1603" s="65"/>
      <c r="RL1603" s="65"/>
      <c r="RM1603" s="65"/>
      <c r="RN1603" s="65"/>
      <c r="RO1603" s="65"/>
      <c r="RP1603" s="65"/>
      <c r="RQ1603" s="65"/>
      <c r="RR1603" s="65"/>
      <c r="RS1603" s="65"/>
      <c r="RT1603" s="65"/>
      <c r="RU1603" s="65"/>
      <c r="RV1603" s="65"/>
      <c r="RW1603" s="65"/>
      <c r="RX1603" s="65"/>
      <c r="RY1603" s="65"/>
      <c r="RZ1603" s="65"/>
      <c r="SA1603" s="65"/>
      <c r="SB1603" s="65"/>
      <c r="SC1603" s="65"/>
      <c r="SD1603" s="65"/>
      <c r="SE1603" s="65"/>
      <c r="SF1603" s="65"/>
      <c r="SG1603" s="65"/>
      <c r="SH1603" s="65"/>
      <c r="SI1603" s="65"/>
      <c r="SJ1603" s="65"/>
      <c r="SK1603" s="65"/>
      <c r="SL1603" s="65"/>
      <c r="SM1603" s="65"/>
      <c r="SN1603" s="65"/>
      <c r="SO1603" s="65"/>
      <c r="SP1603" s="65"/>
      <c r="SQ1603" s="36"/>
      <c r="SR1603" s="65"/>
      <c r="SS1603" s="37"/>
      <c r="ST1603" s="65"/>
      <c r="SU1603" s="65"/>
      <c r="SV1603" s="65"/>
      <c r="SW1603" s="65"/>
      <c r="SX1603" s="65"/>
      <c r="SY1603" s="65"/>
      <c r="SZ1603" s="65"/>
      <c r="TA1603" s="65"/>
      <c r="TB1603" s="65"/>
      <c r="TC1603" s="65"/>
      <c r="TD1603" s="65"/>
      <c r="TE1603" s="65"/>
      <c r="TF1603" s="65"/>
      <c r="TG1603" s="65"/>
      <c r="TH1603" s="65"/>
      <c r="TI1603" s="65"/>
      <c r="TJ1603" s="65"/>
      <c r="TK1603" s="65"/>
      <c r="TL1603" s="65"/>
      <c r="TM1603" s="65"/>
      <c r="UK1603" s="66"/>
      <c r="UM1603" s="67"/>
      <c r="UU1603" s="66"/>
      <c r="UW1603" s="67"/>
      <c r="VT1603" s="1"/>
    </row>
    <row r="1604" spans="169:592" x14ac:dyDescent="0.3">
      <c r="FM1604" s="63"/>
      <c r="FO1604" s="64"/>
      <c r="FQ1604" s="53"/>
      <c r="FS1604" s="65"/>
      <c r="FU1604" s="66"/>
      <c r="FW1604" s="67"/>
      <c r="KH1604" s="67"/>
      <c r="KJ1604" s="66"/>
      <c r="KL1604" s="65"/>
      <c r="KN1604" s="53"/>
      <c r="KP1604" s="64"/>
      <c r="KR1604" s="63"/>
      <c r="KV1604" s="1"/>
      <c r="KW1604" s="34"/>
      <c r="KY1604" s="35"/>
      <c r="LA1604" s="36"/>
      <c r="LC1604" s="37"/>
      <c r="LU1604" s="34"/>
      <c r="LW1604" s="35"/>
      <c r="NE1604" s="36"/>
      <c r="NG1604" s="37"/>
      <c r="OY1604" s="66"/>
      <c r="PA1604" s="67"/>
      <c r="PI1604" s="66"/>
      <c r="PK1604" s="67"/>
      <c r="RG1604" s="34"/>
      <c r="RI1604" s="35"/>
      <c r="SQ1604" s="36"/>
      <c r="SS1604" s="37"/>
      <c r="UK1604" s="66"/>
      <c r="UM1604" s="67"/>
      <c r="UU1604" s="66"/>
      <c r="UW1604" s="67"/>
      <c r="VT1604" s="1"/>
    </row>
    <row r="1605" spans="169:592" x14ac:dyDescent="0.3">
      <c r="FM1605" s="63"/>
      <c r="FO1605" s="64"/>
      <c r="FQ1605" s="53"/>
      <c r="FS1605" s="65"/>
      <c r="FU1605" s="66"/>
      <c r="FW1605" s="67"/>
      <c r="KH1605" s="67"/>
      <c r="KJ1605" s="66"/>
      <c r="KL1605" s="65"/>
      <c r="KN1605" s="53"/>
      <c r="KP1605" s="64"/>
      <c r="KR1605" s="63"/>
      <c r="KV1605" s="1"/>
      <c r="KW1605" s="34"/>
      <c r="KY1605" s="35"/>
      <c r="LA1605" s="36"/>
      <c r="LC1605" s="37"/>
      <c r="LU1605" s="34"/>
      <c r="LW1605" s="35"/>
      <c r="NE1605" s="36"/>
      <c r="NG1605" s="37"/>
      <c r="OY1605" s="66"/>
      <c r="PA1605" s="67"/>
      <c r="PI1605" s="66"/>
      <c r="PK1605" s="67"/>
      <c r="RG1605" s="34"/>
      <c r="RI1605" s="35"/>
      <c r="SQ1605" s="36"/>
      <c r="SS1605" s="37"/>
      <c r="UK1605" s="66"/>
      <c r="UM1605" s="67"/>
      <c r="UU1605" s="66"/>
      <c r="UW1605" s="67"/>
      <c r="VT1605" s="1"/>
    </row>
    <row r="1606" spans="169:592" x14ac:dyDescent="0.3">
      <c r="FM1606" s="63"/>
      <c r="FO1606" s="64"/>
      <c r="FQ1606" s="53"/>
      <c r="FS1606" s="65"/>
      <c r="FU1606" s="66"/>
      <c r="FW1606" s="67"/>
      <c r="KH1606" s="67"/>
      <c r="KJ1606" s="66"/>
      <c r="KK1606" s="66"/>
      <c r="KL1606" s="65"/>
      <c r="KM1606" s="66"/>
      <c r="KN1606" s="53"/>
      <c r="KO1606" s="66"/>
      <c r="KP1606" s="64"/>
      <c r="KQ1606" s="66"/>
      <c r="KR1606" s="63"/>
      <c r="KS1606" s="66"/>
      <c r="KT1606" s="66"/>
      <c r="KU1606" s="66"/>
      <c r="KV1606" s="66"/>
      <c r="KW1606" s="34"/>
      <c r="KX1606" s="66"/>
      <c r="KY1606" s="35"/>
      <c r="KZ1606" s="66"/>
      <c r="LA1606" s="36"/>
      <c r="LB1606" s="66"/>
      <c r="LC1606" s="37"/>
      <c r="LD1606" s="66"/>
      <c r="LE1606" s="66"/>
      <c r="LF1606" s="66"/>
      <c r="LG1606" s="66"/>
      <c r="LH1606" s="66"/>
      <c r="LI1606" s="66"/>
      <c r="LJ1606" s="66"/>
      <c r="LK1606" s="66"/>
      <c r="LL1606" s="66"/>
      <c r="LM1606" s="66"/>
      <c r="LN1606" s="66"/>
      <c r="LO1606" s="66"/>
      <c r="LP1606" s="66"/>
      <c r="LQ1606" s="66"/>
      <c r="LR1606" s="66"/>
      <c r="LS1606" s="66"/>
      <c r="LT1606" s="66"/>
      <c r="LU1606" s="34"/>
      <c r="LV1606" s="66"/>
      <c r="LW1606" s="35"/>
      <c r="LX1606" s="66"/>
      <c r="LY1606" s="66"/>
      <c r="LZ1606" s="66"/>
      <c r="MA1606" s="66"/>
      <c r="MB1606" s="66"/>
      <c r="MC1606" s="66"/>
      <c r="MD1606" s="66"/>
      <c r="ME1606" s="66"/>
      <c r="MF1606" s="66"/>
      <c r="MG1606" s="66"/>
      <c r="MH1606" s="66"/>
      <c r="MI1606" s="66"/>
      <c r="MJ1606" s="66"/>
      <c r="MK1606" s="66"/>
      <c r="ML1606" s="66"/>
      <c r="MM1606" s="66"/>
      <c r="MN1606" s="66"/>
      <c r="MO1606" s="66"/>
      <c r="MP1606" s="66"/>
      <c r="MQ1606" s="66"/>
      <c r="MR1606" s="66"/>
      <c r="MS1606" s="66"/>
      <c r="MT1606" s="66"/>
      <c r="MU1606" s="66"/>
      <c r="MV1606" s="66"/>
      <c r="MW1606" s="66"/>
      <c r="MX1606" s="66"/>
      <c r="MY1606" s="66"/>
      <c r="MZ1606" s="66"/>
      <c r="NA1606" s="66"/>
      <c r="NB1606" s="66"/>
      <c r="NC1606" s="66"/>
      <c r="ND1606" s="66"/>
      <c r="NE1606" s="36"/>
      <c r="NF1606" s="66"/>
      <c r="NG1606" s="37"/>
      <c r="NH1606" s="66"/>
      <c r="NI1606" s="66"/>
      <c r="NJ1606" s="66"/>
      <c r="NK1606" s="66"/>
      <c r="NL1606" s="66"/>
      <c r="NM1606" s="66"/>
      <c r="NN1606" s="66"/>
      <c r="NO1606" s="66"/>
      <c r="NP1606" s="66"/>
      <c r="NQ1606" s="66"/>
      <c r="NR1606" s="66"/>
      <c r="NS1606" s="66"/>
      <c r="NT1606" s="66"/>
      <c r="NU1606" s="66"/>
      <c r="NV1606" s="66"/>
      <c r="NW1606" s="66"/>
      <c r="NX1606" s="66"/>
      <c r="NY1606" s="66"/>
      <c r="NZ1606" s="66"/>
      <c r="OA1606" s="66"/>
      <c r="OB1606" s="66"/>
      <c r="OC1606" s="66"/>
      <c r="OD1606" s="66"/>
      <c r="OE1606" s="66"/>
      <c r="OF1606" s="66"/>
      <c r="OG1606" s="66"/>
      <c r="OH1606" s="66"/>
      <c r="OI1606" s="66"/>
      <c r="OJ1606" s="66"/>
      <c r="OK1606" s="66"/>
      <c r="OL1606" s="66"/>
      <c r="OM1606" s="66"/>
      <c r="ON1606" s="66"/>
      <c r="OO1606" s="66"/>
      <c r="OP1606" s="66"/>
      <c r="OQ1606" s="66"/>
      <c r="OR1606" s="66"/>
      <c r="OS1606" s="66"/>
      <c r="OT1606" s="66"/>
      <c r="OU1606" s="66"/>
      <c r="OV1606" s="66"/>
      <c r="OW1606" s="66"/>
      <c r="OX1606" s="66"/>
      <c r="OY1606" s="66"/>
      <c r="OZ1606" s="66"/>
      <c r="PA1606" s="66"/>
      <c r="PB1606" s="66"/>
      <c r="PC1606" s="66"/>
      <c r="PD1606" s="66"/>
      <c r="PE1606" s="66"/>
      <c r="PF1606" s="66"/>
      <c r="PG1606" s="66"/>
      <c r="PH1606" s="66"/>
      <c r="PI1606" s="66"/>
      <c r="PJ1606" s="66"/>
      <c r="PK1606" s="66"/>
      <c r="PL1606" s="66"/>
      <c r="PM1606" s="66"/>
      <c r="PN1606" s="66"/>
      <c r="PO1606" s="66"/>
      <c r="PP1606" s="66"/>
      <c r="PQ1606" s="66"/>
      <c r="PR1606" s="66"/>
      <c r="PS1606" s="66"/>
      <c r="PT1606" s="66"/>
      <c r="PU1606" s="66"/>
      <c r="PV1606" s="66"/>
      <c r="PW1606" s="66"/>
      <c r="PX1606" s="66"/>
      <c r="PY1606" s="66"/>
      <c r="PZ1606" s="66"/>
      <c r="QA1606" s="66"/>
      <c r="QB1606" s="66"/>
      <c r="QC1606" s="66"/>
      <c r="QD1606" s="66"/>
      <c r="QE1606" s="66"/>
      <c r="QF1606" s="66"/>
      <c r="QG1606" s="66"/>
      <c r="QH1606" s="66"/>
      <c r="QI1606" s="66"/>
      <c r="QJ1606" s="66"/>
      <c r="QK1606" s="66"/>
      <c r="QL1606" s="66"/>
      <c r="QM1606" s="66"/>
      <c r="QN1606" s="66"/>
      <c r="QO1606" s="66"/>
      <c r="QP1606" s="66"/>
      <c r="QQ1606" s="66"/>
      <c r="QR1606" s="66"/>
      <c r="QS1606" s="66"/>
      <c r="QT1606" s="66"/>
      <c r="QU1606" s="66"/>
      <c r="QV1606" s="66"/>
      <c r="QW1606" s="66"/>
      <c r="QX1606" s="66"/>
      <c r="QY1606" s="66"/>
      <c r="QZ1606" s="66"/>
      <c r="RA1606" s="66"/>
      <c r="RB1606" s="66"/>
      <c r="RC1606" s="66"/>
      <c r="RD1606" s="66"/>
      <c r="RE1606" s="66"/>
      <c r="RF1606" s="66"/>
      <c r="RG1606" s="34"/>
      <c r="RH1606" s="66"/>
      <c r="RI1606" s="35"/>
      <c r="RJ1606" s="66"/>
      <c r="RK1606" s="66"/>
      <c r="RL1606" s="66"/>
      <c r="RM1606" s="66"/>
      <c r="RN1606" s="66"/>
      <c r="RO1606" s="66"/>
      <c r="RP1606" s="66"/>
      <c r="RQ1606" s="66"/>
      <c r="RR1606" s="66"/>
      <c r="RS1606" s="66"/>
      <c r="RT1606" s="66"/>
      <c r="RU1606" s="66"/>
      <c r="RV1606" s="66"/>
      <c r="RW1606" s="66"/>
      <c r="RX1606" s="66"/>
      <c r="RY1606" s="66"/>
      <c r="RZ1606" s="66"/>
      <c r="SA1606" s="66"/>
      <c r="SB1606" s="66"/>
      <c r="SC1606" s="66"/>
      <c r="SD1606" s="66"/>
      <c r="SE1606" s="66"/>
      <c r="SF1606" s="66"/>
      <c r="SG1606" s="66"/>
      <c r="SH1606" s="66"/>
      <c r="SI1606" s="66"/>
      <c r="SJ1606" s="66"/>
      <c r="SK1606" s="66"/>
      <c r="SL1606" s="66"/>
      <c r="SM1606" s="66"/>
      <c r="SN1606" s="66"/>
      <c r="SO1606" s="66"/>
      <c r="SP1606" s="66"/>
      <c r="SQ1606" s="36"/>
      <c r="SR1606" s="66"/>
      <c r="SS1606" s="37"/>
      <c r="ST1606" s="66"/>
      <c r="SU1606" s="66"/>
      <c r="SV1606" s="66"/>
      <c r="SW1606" s="66"/>
      <c r="SX1606" s="66"/>
      <c r="SY1606" s="66"/>
      <c r="SZ1606" s="66"/>
      <c r="TA1606" s="66"/>
      <c r="TB1606" s="66"/>
      <c r="TC1606" s="66"/>
      <c r="TD1606" s="66"/>
      <c r="TE1606" s="66"/>
      <c r="TF1606" s="66"/>
      <c r="TG1606" s="66"/>
      <c r="TH1606" s="66"/>
      <c r="TI1606" s="66"/>
      <c r="TJ1606" s="66"/>
      <c r="TK1606" s="66"/>
      <c r="TL1606" s="66"/>
      <c r="TM1606" s="66"/>
      <c r="TN1606" s="66"/>
      <c r="TO1606" s="66"/>
      <c r="TP1606" s="66"/>
      <c r="TQ1606" s="66"/>
      <c r="TR1606" s="66"/>
      <c r="TS1606" s="66"/>
      <c r="TT1606" s="66"/>
      <c r="TU1606" s="66"/>
      <c r="TV1606" s="66"/>
      <c r="TW1606" s="66"/>
      <c r="TX1606" s="66"/>
      <c r="TY1606" s="66"/>
      <c r="TZ1606" s="66"/>
      <c r="UA1606" s="66"/>
      <c r="UB1606" s="66"/>
      <c r="UC1606" s="66"/>
      <c r="UD1606" s="66"/>
      <c r="UE1606" s="66"/>
      <c r="UF1606" s="66"/>
      <c r="UG1606" s="66"/>
      <c r="UH1606" s="66"/>
      <c r="UI1606" s="66"/>
      <c r="UJ1606" s="66"/>
      <c r="UK1606" s="66"/>
      <c r="UL1606" s="66"/>
      <c r="UM1606" s="66"/>
      <c r="UN1606" s="66"/>
      <c r="UO1606" s="66"/>
      <c r="UP1606" s="66"/>
      <c r="UQ1606" s="66"/>
      <c r="UR1606" s="66"/>
      <c r="US1606" s="66"/>
      <c r="UT1606" s="66"/>
      <c r="UU1606" s="66"/>
      <c r="UW1606" s="67"/>
      <c r="VT1606" s="1"/>
    </row>
    <row r="1607" spans="169:592" x14ac:dyDescent="0.3">
      <c r="FM1607" s="63"/>
      <c r="FO1607" s="64"/>
      <c r="FQ1607" s="53"/>
      <c r="FS1607" s="65"/>
      <c r="FU1607" s="66"/>
      <c r="FW1607" s="67"/>
      <c r="KH1607" s="67"/>
      <c r="KJ1607" s="66"/>
      <c r="KK1607" s="66"/>
      <c r="KL1607" s="65"/>
      <c r="KM1607" s="66"/>
      <c r="KN1607" s="53"/>
      <c r="KO1607" s="66"/>
      <c r="KP1607" s="64"/>
      <c r="KQ1607" s="66"/>
      <c r="KR1607" s="63"/>
      <c r="KS1607" s="66"/>
      <c r="KT1607" s="66"/>
      <c r="KU1607" s="66"/>
      <c r="KV1607" s="66"/>
      <c r="KW1607" s="34"/>
      <c r="KX1607" s="66"/>
      <c r="KY1607" s="35"/>
      <c r="KZ1607" s="66"/>
      <c r="LA1607" s="36"/>
      <c r="LB1607" s="66"/>
      <c r="LC1607" s="37"/>
      <c r="LD1607" s="66"/>
      <c r="LE1607" s="66"/>
      <c r="LF1607" s="66"/>
      <c r="LG1607" s="66"/>
      <c r="LH1607" s="66"/>
      <c r="LI1607" s="66"/>
      <c r="LJ1607" s="66"/>
      <c r="LK1607" s="66"/>
      <c r="LL1607" s="66"/>
      <c r="LM1607" s="66"/>
      <c r="LN1607" s="66"/>
      <c r="LO1607" s="66"/>
      <c r="LP1607" s="66"/>
      <c r="LQ1607" s="66"/>
      <c r="LR1607" s="66"/>
      <c r="LS1607" s="66"/>
      <c r="LT1607" s="66"/>
      <c r="LU1607" s="34"/>
      <c r="LV1607" s="66"/>
      <c r="LW1607" s="35"/>
      <c r="LX1607" s="66"/>
      <c r="LY1607" s="66"/>
      <c r="LZ1607" s="66"/>
      <c r="MA1607" s="66"/>
      <c r="MB1607" s="66"/>
      <c r="MC1607" s="66"/>
      <c r="MD1607" s="66"/>
      <c r="ME1607" s="66"/>
      <c r="MF1607" s="66"/>
      <c r="MG1607" s="66"/>
      <c r="MH1607" s="66"/>
      <c r="MI1607" s="66"/>
      <c r="MJ1607" s="66"/>
      <c r="MK1607" s="66"/>
      <c r="ML1607" s="66"/>
      <c r="MM1607" s="66"/>
      <c r="MN1607" s="66"/>
      <c r="MO1607" s="66"/>
      <c r="MP1607" s="66"/>
      <c r="MQ1607" s="66"/>
      <c r="MR1607" s="66"/>
      <c r="MS1607" s="66"/>
      <c r="MT1607" s="66"/>
      <c r="MU1607" s="66"/>
      <c r="MV1607" s="66"/>
      <c r="MW1607" s="66"/>
      <c r="MX1607" s="66"/>
      <c r="MY1607" s="66"/>
      <c r="MZ1607" s="66"/>
      <c r="NA1607" s="66"/>
      <c r="NB1607" s="66"/>
      <c r="NC1607" s="66"/>
      <c r="ND1607" s="66"/>
      <c r="NE1607" s="36"/>
      <c r="NF1607" s="66"/>
      <c r="NG1607" s="37"/>
      <c r="NH1607" s="66"/>
      <c r="NI1607" s="66"/>
      <c r="NJ1607" s="66"/>
      <c r="NK1607" s="66"/>
      <c r="NL1607" s="66"/>
      <c r="NM1607" s="66"/>
      <c r="NN1607" s="66"/>
      <c r="NO1607" s="66"/>
      <c r="NP1607" s="66"/>
      <c r="NQ1607" s="66"/>
      <c r="NR1607" s="66"/>
      <c r="NS1607" s="66"/>
      <c r="NT1607" s="66"/>
      <c r="NU1607" s="66"/>
      <c r="NV1607" s="66"/>
      <c r="NW1607" s="66"/>
      <c r="NX1607" s="66"/>
      <c r="NY1607" s="66"/>
      <c r="NZ1607" s="66"/>
      <c r="OA1607" s="66"/>
      <c r="OB1607" s="66"/>
      <c r="OC1607" s="66"/>
      <c r="OD1607" s="66"/>
      <c r="OE1607" s="66"/>
      <c r="OF1607" s="66"/>
      <c r="OG1607" s="66"/>
      <c r="OH1607" s="66"/>
      <c r="OI1607" s="66"/>
      <c r="OJ1607" s="66"/>
      <c r="OK1607" s="66"/>
      <c r="OL1607" s="66"/>
      <c r="OM1607" s="66"/>
      <c r="ON1607" s="66"/>
      <c r="OO1607" s="66"/>
      <c r="OP1607" s="66"/>
      <c r="OQ1607" s="66"/>
      <c r="OR1607" s="66"/>
      <c r="OS1607" s="66"/>
      <c r="OT1607" s="66"/>
      <c r="OU1607" s="66"/>
      <c r="OV1607" s="66"/>
      <c r="OW1607" s="66"/>
      <c r="OX1607" s="66"/>
      <c r="OY1607" s="66"/>
      <c r="OZ1607" s="66"/>
      <c r="PA1607" s="66"/>
      <c r="PB1607" s="66"/>
      <c r="PC1607" s="66"/>
      <c r="PD1607" s="66"/>
      <c r="PE1607" s="66"/>
      <c r="PF1607" s="66"/>
      <c r="PG1607" s="66"/>
      <c r="PH1607" s="66"/>
      <c r="PI1607" s="66"/>
      <c r="PJ1607" s="66"/>
      <c r="PK1607" s="66"/>
      <c r="PL1607" s="66"/>
      <c r="PM1607" s="66"/>
      <c r="PN1607" s="66"/>
      <c r="PO1607" s="66"/>
      <c r="PP1607" s="66"/>
      <c r="PQ1607" s="66"/>
      <c r="PR1607" s="66"/>
      <c r="PS1607" s="66"/>
      <c r="PT1607" s="66"/>
      <c r="PU1607" s="66"/>
      <c r="PV1607" s="66"/>
      <c r="PW1607" s="66"/>
      <c r="PX1607" s="66"/>
      <c r="PY1607" s="66"/>
      <c r="PZ1607" s="66"/>
      <c r="QA1607" s="66"/>
      <c r="QB1607" s="66"/>
      <c r="QC1607" s="66"/>
      <c r="QD1607" s="66"/>
      <c r="QE1607" s="66"/>
      <c r="QF1607" s="66"/>
      <c r="QG1607" s="66"/>
      <c r="QH1607" s="66"/>
      <c r="QI1607" s="66"/>
      <c r="QJ1607" s="66"/>
      <c r="QK1607" s="66"/>
      <c r="QL1607" s="66"/>
      <c r="QM1607" s="66"/>
      <c r="QN1607" s="66"/>
      <c r="QO1607" s="66"/>
      <c r="QP1607" s="66"/>
      <c r="QQ1607" s="66"/>
      <c r="QR1607" s="66"/>
      <c r="QS1607" s="66"/>
      <c r="QT1607" s="66"/>
      <c r="QU1607" s="66"/>
      <c r="QV1607" s="66"/>
      <c r="QW1607" s="66"/>
      <c r="QX1607" s="66"/>
      <c r="QY1607" s="66"/>
      <c r="QZ1607" s="66"/>
      <c r="RA1607" s="66"/>
      <c r="RB1607" s="66"/>
      <c r="RC1607" s="66"/>
      <c r="RD1607" s="66"/>
      <c r="RE1607" s="66"/>
      <c r="RF1607" s="66"/>
      <c r="RG1607" s="34"/>
      <c r="RH1607" s="66"/>
      <c r="RI1607" s="35"/>
      <c r="RJ1607" s="66"/>
      <c r="RK1607" s="66"/>
      <c r="RL1607" s="66"/>
      <c r="RM1607" s="66"/>
      <c r="RN1607" s="66"/>
      <c r="RO1607" s="66"/>
      <c r="RP1607" s="66"/>
      <c r="RQ1607" s="66"/>
      <c r="RR1607" s="66"/>
      <c r="RS1607" s="66"/>
      <c r="RT1607" s="66"/>
      <c r="RU1607" s="66"/>
      <c r="RV1607" s="66"/>
      <c r="RW1607" s="66"/>
      <c r="RX1607" s="66"/>
      <c r="RY1607" s="66"/>
      <c r="RZ1607" s="66"/>
      <c r="SA1607" s="66"/>
      <c r="SB1607" s="66"/>
      <c r="SC1607" s="66"/>
      <c r="SD1607" s="66"/>
      <c r="SE1607" s="66"/>
      <c r="SF1607" s="66"/>
      <c r="SG1607" s="66"/>
      <c r="SH1607" s="66"/>
      <c r="SI1607" s="66"/>
      <c r="SJ1607" s="66"/>
      <c r="SK1607" s="66"/>
      <c r="SL1607" s="66"/>
      <c r="SM1607" s="66"/>
      <c r="SN1607" s="66"/>
      <c r="SO1607" s="66"/>
      <c r="SP1607" s="66"/>
      <c r="SQ1607" s="36"/>
      <c r="SR1607" s="66"/>
      <c r="SS1607" s="37"/>
      <c r="ST1607" s="66"/>
      <c r="SU1607" s="66"/>
      <c r="SV1607" s="66"/>
      <c r="SW1607" s="66"/>
      <c r="SX1607" s="66"/>
      <c r="SY1607" s="66"/>
      <c r="SZ1607" s="66"/>
      <c r="TA1607" s="66"/>
      <c r="TB1607" s="66"/>
      <c r="TC1607" s="66"/>
      <c r="TD1607" s="66"/>
      <c r="TE1607" s="66"/>
      <c r="TF1607" s="66"/>
      <c r="TG1607" s="66"/>
      <c r="TH1607" s="66"/>
      <c r="TI1607" s="66"/>
      <c r="TJ1607" s="66"/>
      <c r="TK1607" s="66"/>
      <c r="TL1607" s="66"/>
      <c r="TM1607" s="66"/>
      <c r="TN1607" s="66"/>
      <c r="TO1607" s="66"/>
      <c r="TP1607" s="66"/>
      <c r="TQ1607" s="66"/>
      <c r="TR1607" s="66"/>
      <c r="TS1607" s="66"/>
      <c r="TT1607" s="66"/>
      <c r="TU1607" s="66"/>
      <c r="TV1607" s="66"/>
      <c r="TW1607" s="66"/>
      <c r="TX1607" s="66"/>
      <c r="TY1607" s="66"/>
      <c r="TZ1607" s="66"/>
      <c r="UA1607" s="66"/>
      <c r="UB1607" s="66"/>
      <c r="UC1607" s="66"/>
      <c r="UD1607" s="66"/>
      <c r="UE1607" s="66"/>
      <c r="UF1607" s="66"/>
      <c r="UG1607" s="66"/>
      <c r="UH1607" s="66"/>
      <c r="UI1607" s="66"/>
      <c r="UJ1607" s="66"/>
      <c r="UK1607" s="66"/>
      <c r="UL1607" s="66"/>
      <c r="UM1607" s="66"/>
      <c r="UN1607" s="66"/>
      <c r="UO1607" s="66"/>
      <c r="UP1607" s="66"/>
      <c r="UQ1607" s="66"/>
      <c r="UR1607" s="66"/>
      <c r="US1607" s="66"/>
      <c r="UT1607" s="66"/>
      <c r="UU1607" s="66"/>
      <c r="UW1607" s="67"/>
      <c r="VT1607" s="1"/>
    </row>
    <row r="1608" spans="169:592" x14ac:dyDescent="0.3">
      <c r="FM1608" s="63"/>
      <c r="FO1608" s="64"/>
      <c r="FQ1608" s="53"/>
      <c r="FS1608" s="65"/>
      <c r="FU1608" s="66"/>
      <c r="FW1608" s="67"/>
      <c r="KH1608" s="67"/>
      <c r="KJ1608" s="66"/>
      <c r="KL1608" s="65"/>
      <c r="KN1608" s="53"/>
      <c r="KP1608" s="64"/>
      <c r="KR1608" s="63"/>
      <c r="KV1608" s="1"/>
      <c r="KW1608" s="34"/>
      <c r="KY1608" s="35"/>
      <c r="LA1608" s="36"/>
      <c r="LC1608" s="37"/>
      <c r="LU1608" s="34"/>
      <c r="LW1608" s="35"/>
      <c r="NE1608" s="36"/>
      <c r="NG1608" s="37"/>
      <c r="PA1608" s="67"/>
      <c r="PK1608" s="67"/>
      <c r="RG1608" s="34"/>
      <c r="RI1608" s="35"/>
      <c r="SQ1608" s="36"/>
      <c r="SS1608" s="37"/>
      <c r="UM1608" s="67"/>
      <c r="UW1608" s="67"/>
      <c r="VT1608" s="1"/>
    </row>
    <row r="1609" spans="169:592" x14ac:dyDescent="0.3">
      <c r="FM1609" s="63"/>
      <c r="FO1609" s="64"/>
      <c r="FQ1609" s="53"/>
      <c r="FS1609" s="65"/>
      <c r="FU1609" s="66"/>
      <c r="FW1609" s="67"/>
      <c r="KH1609" s="67"/>
      <c r="KJ1609" s="66"/>
      <c r="KL1609" s="65"/>
      <c r="KN1609" s="53"/>
      <c r="KP1609" s="64"/>
      <c r="KR1609" s="63"/>
      <c r="KV1609" s="1"/>
      <c r="KW1609" s="34"/>
      <c r="KY1609" s="35"/>
      <c r="LA1609" s="36"/>
      <c r="LC1609" s="37"/>
      <c r="LU1609" s="34"/>
      <c r="LW1609" s="35"/>
      <c r="NE1609" s="36"/>
      <c r="NG1609" s="37"/>
      <c r="PA1609" s="67"/>
      <c r="PK1609" s="67"/>
      <c r="RG1609" s="34"/>
      <c r="RI1609" s="35"/>
      <c r="SQ1609" s="36"/>
      <c r="SS1609" s="37"/>
      <c r="UM1609" s="67"/>
      <c r="UW1609" s="67"/>
      <c r="VT1609" s="1"/>
    </row>
    <row r="1610" spans="169:592" x14ac:dyDescent="0.3">
      <c r="FM1610" s="63"/>
      <c r="FO1610" s="64"/>
      <c r="FQ1610" s="53"/>
      <c r="FS1610" s="65"/>
      <c r="FU1610" s="66"/>
      <c r="FW1610" s="67"/>
      <c r="KH1610" s="67"/>
      <c r="KI1610" s="67"/>
      <c r="KJ1610" s="66"/>
      <c r="KK1610" s="67"/>
      <c r="KL1610" s="65"/>
      <c r="KM1610" s="67"/>
      <c r="KN1610" s="53"/>
      <c r="KO1610" s="67"/>
      <c r="KP1610" s="64"/>
      <c r="KQ1610" s="67"/>
      <c r="KR1610" s="63"/>
      <c r="KS1610" s="67"/>
      <c r="KT1610" s="67"/>
      <c r="KU1610" s="67"/>
      <c r="KV1610" s="67"/>
      <c r="KW1610" s="34"/>
      <c r="KX1610" s="67"/>
      <c r="KY1610" s="35"/>
      <c r="KZ1610" s="67"/>
      <c r="LA1610" s="36"/>
      <c r="LB1610" s="67"/>
      <c r="LC1610" s="37"/>
      <c r="LD1610" s="67"/>
      <c r="LE1610" s="67"/>
      <c r="LF1610" s="67"/>
      <c r="LG1610" s="67"/>
      <c r="LH1610" s="67"/>
      <c r="LI1610" s="67"/>
      <c r="LJ1610" s="67"/>
      <c r="LK1610" s="67"/>
      <c r="LL1610" s="67"/>
      <c r="LM1610" s="67"/>
      <c r="LN1610" s="67"/>
      <c r="LO1610" s="67"/>
      <c r="LP1610" s="67"/>
      <c r="LQ1610" s="67"/>
      <c r="LR1610" s="67"/>
      <c r="LS1610" s="67"/>
      <c r="LT1610" s="67"/>
      <c r="LU1610" s="34"/>
      <c r="LV1610" s="67"/>
      <c r="LW1610" s="35"/>
      <c r="LX1610" s="67"/>
      <c r="LY1610" s="67"/>
      <c r="LZ1610" s="67"/>
      <c r="MA1610" s="67"/>
      <c r="MB1610" s="67"/>
      <c r="MC1610" s="67"/>
      <c r="MD1610" s="67"/>
      <c r="ME1610" s="67"/>
      <c r="MF1610" s="67"/>
      <c r="MG1610" s="67"/>
      <c r="MH1610" s="67"/>
      <c r="MI1610" s="67"/>
      <c r="MJ1610" s="67"/>
      <c r="MK1610" s="67"/>
      <c r="ML1610" s="67"/>
      <c r="MM1610" s="67"/>
      <c r="MN1610" s="67"/>
      <c r="MO1610" s="67"/>
      <c r="MP1610" s="67"/>
      <c r="MQ1610" s="67"/>
      <c r="MR1610" s="67"/>
      <c r="MS1610" s="67"/>
      <c r="MT1610" s="67"/>
      <c r="MU1610" s="67"/>
      <c r="MV1610" s="67"/>
      <c r="MW1610" s="67"/>
      <c r="MX1610" s="67"/>
      <c r="MY1610" s="67"/>
      <c r="MZ1610" s="67"/>
      <c r="NA1610" s="67"/>
      <c r="NB1610" s="67"/>
      <c r="NC1610" s="67"/>
      <c r="ND1610" s="67"/>
      <c r="NE1610" s="36"/>
      <c r="NF1610" s="67"/>
      <c r="NG1610" s="37"/>
      <c r="NH1610" s="67"/>
      <c r="NI1610" s="67"/>
      <c r="NJ1610" s="67"/>
      <c r="NK1610" s="67"/>
      <c r="NL1610" s="67"/>
      <c r="NM1610" s="67"/>
      <c r="NN1610" s="67"/>
      <c r="NO1610" s="67"/>
      <c r="NP1610" s="67"/>
      <c r="NQ1610" s="67"/>
      <c r="NR1610" s="67"/>
      <c r="NS1610" s="67"/>
      <c r="NT1610" s="67"/>
      <c r="NU1610" s="67"/>
      <c r="NV1610" s="67"/>
      <c r="NW1610" s="67"/>
      <c r="NX1610" s="67"/>
      <c r="NY1610" s="67"/>
      <c r="NZ1610" s="67"/>
      <c r="OA1610" s="67"/>
      <c r="OB1610" s="67"/>
      <c r="OC1610" s="67"/>
      <c r="OD1610" s="67"/>
      <c r="OE1610" s="67"/>
      <c r="OF1610" s="67"/>
      <c r="OG1610" s="67"/>
      <c r="OH1610" s="67"/>
      <c r="OI1610" s="67"/>
      <c r="OJ1610" s="67"/>
      <c r="OK1610" s="67"/>
      <c r="OL1610" s="67"/>
      <c r="OM1610" s="67"/>
      <c r="ON1610" s="67"/>
      <c r="OO1610" s="67"/>
      <c r="OP1610" s="67"/>
      <c r="OQ1610" s="67"/>
      <c r="OR1610" s="67"/>
      <c r="OS1610" s="67"/>
      <c r="OT1610" s="67"/>
      <c r="OU1610" s="67"/>
      <c r="OV1610" s="67"/>
      <c r="OW1610" s="67"/>
      <c r="OX1610" s="67"/>
      <c r="OY1610" s="67"/>
      <c r="OZ1610" s="67"/>
      <c r="PA1610" s="67"/>
      <c r="PB1610" s="67"/>
      <c r="PC1610" s="67"/>
      <c r="PD1610" s="67"/>
      <c r="PE1610" s="67"/>
      <c r="PF1610" s="67"/>
      <c r="PG1610" s="67"/>
      <c r="PH1610" s="67"/>
      <c r="PI1610" s="67"/>
      <c r="PJ1610" s="67"/>
      <c r="PK1610" s="67"/>
      <c r="PL1610" s="67"/>
      <c r="PM1610" s="67"/>
      <c r="PN1610" s="67"/>
      <c r="PO1610" s="67"/>
      <c r="PP1610" s="67"/>
      <c r="PQ1610" s="67"/>
      <c r="PR1610" s="67"/>
      <c r="PS1610" s="67"/>
      <c r="PT1610" s="67"/>
      <c r="PU1610" s="67"/>
      <c r="PV1610" s="67"/>
      <c r="PW1610" s="67"/>
      <c r="PX1610" s="67"/>
      <c r="PY1610" s="67"/>
      <c r="PZ1610" s="67"/>
      <c r="QA1610" s="67"/>
      <c r="QB1610" s="67"/>
      <c r="QC1610" s="67"/>
      <c r="QD1610" s="67"/>
      <c r="QE1610" s="67"/>
      <c r="QF1610" s="67"/>
      <c r="QG1610" s="67"/>
      <c r="QH1610" s="67"/>
      <c r="QI1610" s="67"/>
      <c r="QJ1610" s="67"/>
      <c r="QK1610" s="67"/>
      <c r="QL1610" s="67"/>
      <c r="QM1610" s="67"/>
      <c r="QN1610" s="67"/>
      <c r="QO1610" s="67"/>
      <c r="QP1610" s="67"/>
      <c r="QQ1610" s="67"/>
      <c r="QR1610" s="67"/>
      <c r="QS1610" s="67"/>
      <c r="QT1610" s="67"/>
      <c r="QU1610" s="67"/>
      <c r="QV1610" s="67"/>
      <c r="QW1610" s="67"/>
      <c r="QX1610" s="67"/>
      <c r="QY1610" s="67"/>
      <c r="QZ1610" s="67"/>
      <c r="RA1610" s="67"/>
      <c r="RB1610" s="67"/>
      <c r="RC1610" s="67"/>
      <c r="RD1610" s="67"/>
      <c r="RE1610" s="67"/>
      <c r="RF1610" s="67"/>
      <c r="RG1610" s="34"/>
      <c r="RH1610" s="67"/>
      <c r="RI1610" s="35"/>
      <c r="RJ1610" s="67"/>
      <c r="RK1610" s="67"/>
      <c r="RL1610" s="67"/>
      <c r="RM1610" s="67"/>
      <c r="RN1610" s="67"/>
      <c r="RO1610" s="67"/>
      <c r="RP1610" s="67"/>
      <c r="RQ1610" s="67"/>
      <c r="RR1610" s="67"/>
      <c r="RS1610" s="67"/>
      <c r="RT1610" s="67"/>
      <c r="RU1610" s="67"/>
      <c r="RV1610" s="67"/>
      <c r="RW1610" s="67"/>
      <c r="RX1610" s="67"/>
      <c r="RY1610" s="67"/>
      <c r="RZ1610" s="67"/>
      <c r="SA1610" s="67"/>
      <c r="SB1610" s="67"/>
      <c r="SC1610" s="67"/>
      <c r="SD1610" s="67"/>
      <c r="SE1610" s="67"/>
      <c r="SF1610" s="67"/>
      <c r="SG1610" s="67"/>
      <c r="SH1610" s="67"/>
      <c r="SI1610" s="67"/>
      <c r="SJ1610" s="67"/>
      <c r="SK1610" s="67"/>
      <c r="SL1610" s="67"/>
      <c r="SM1610" s="67"/>
      <c r="SN1610" s="67"/>
      <c r="SO1610" s="67"/>
      <c r="SP1610" s="67"/>
      <c r="SQ1610" s="36"/>
      <c r="SR1610" s="67"/>
      <c r="SS1610" s="37"/>
      <c r="ST1610" s="67"/>
      <c r="SU1610" s="67"/>
      <c r="SV1610" s="67"/>
      <c r="SW1610" s="67"/>
      <c r="SX1610" s="67"/>
      <c r="SY1610" s="67"/>
      <c r="SZ1610" s="67"/>
      <c r="TA1610" s="67"/>
      <c r="TB1610" s="67"/>
      <c r="TC1610" s="67"/>
      <c r="TD1610" s="67"/>
      <c r="TE1610" s="67"/>
      <c r="TF1610" s="67"/>
      <c r="TG1610" s="67"/>
      <c r="TH1610" s="67"/>
      <c r="TI1610" s="67"/>
      <c r="TJ1610" s="67"/>
      <c r="TK1610" s="67"/>
      <c r="TL1610" s="67"/>
      <c r="TM1610" s="67"/>
      <c r="TN1610" s="67"/>
      <c r="TO1610" s="67"/>
      <c r="TP1610" s="67"/>
      <c r="TQ1610" s="67"/>
      <c r="TR1610" s="67"/>
      <c r="TS1610" s="67"/>
      <c r="TT1610" s="67"/>
      <c r="TU1610" s="67"/>
      <c r="TV1610" s="67"/>
      <c r="TW1610" s="67"/>
      <c r="TX1610" s="67"/>
      <c r="TY1610" s="67"/>
      <c r="TZ1610" s="67"/>
      <c r="UA1610" s="67"/>
      <c r="UB1610" s="67"/>
      <c r="UC1610" s="67"/>
      <c r="UD1610" s="67"/>
      <c r="UE1610" s="67"/>
      <c r="UF1610" s="67"/>
      <c r="UG1610" s="67"/>
      <c r="UH1610" s="67"/>
      <c r="UI1610" s="67"/>
      <c r="UJ1610" s="67"/>
      <c r="UK1610" s="67"/>
      <c r="UL1610" s="67"/>
      <c r="UM1610" s="67"/>
      <c r="UN1610" s="67"/>
      <c r="UO1610" s="67"/>
      <c r="UP1610" s="67"/>
      <c r="UQ1610" s="67"/>
      <c r="UR1610" s="67"/>
      <c r="US1610" s="67"/>
      <c r="UT1610" s="67"/>
      <c r="UU1610" s="67"/>
      <c r="UV1610" s="67"/>
      <c r="UW1610" s="67"/>
      <c r="VT1610" s="1"/>
    </row>
    <row r="1611" spans="169:592" x14ac:dyDescent="0.3">
      <c r="FM1611" s="63"/>
      <c r="FO1611" s="64"/>
      <c r="FQ1611" s="53"/>
      <c r="FS1611" s="65"/>
      <c r="FU1611" s="66"/>
      <c r="FW1611" s="67"/>
      <c r="KH1611" s="67"/>
      <c r="KI1611" s="67"/>
      <c r="KJ1611" s="66"/>
      <c r="KK1611" s="67"/>
      <c r="KL1611" s="65"/>
      <c r="KM1611" s="67"/>
      <c r="KN1611" s="53"/>
      <c r="KO1611" s="67"/>
      <c r="KP1611" s="64"/>
      <c r="KQ1611" s="67"/>
      <c r="KR1611" s="63"/>
      <c r="KS1611" s="67"/>
      <c r="KT1611" s="67"/>
      <c r="KU1611" s="67"/>
      <c r="KV1611" s="67"/>
      <c r="KW1611" s="34"/>
      <c r="KX1611" s="67"/>
      <c r="KY1611" s="35"/>
      <c r="KZ1611" s="67"/>
      <c r="LA1611" s="36"/>
      <c r="LB1611" s="67"/>
      <c r="LC1611" s="37"/>
      <c r="LD1611" s="67"/>
      <c r="LE1611" s="67"/>
      <c r="LF1611" s="67"/>
      <c r="LG1611" s="67"/>
      <c r="LH1611" s="67"/>
      <c r="LI1611" s="67"/>
      <c r="LJ1611" s="67"/>
      <c r="LK1611" s="67"/>
      <c r="LL1611" s="67"/>
      <c r="LM1611" s="67"/>
      <c r="LN1611" s="67"/>
      <c r="LO1611" s="67"/>
      <c r="LP1611" s="67"/>
      <c r="LQ1611" s="67"/>
      <c r="LR1611" s="67"/>
      <c r="LS1611" s="67"/>
      <c r="LT1611" s="67"/>
      <c r="LU1611" s="34"/>
      <c r="LV1611" s="67"/>
      <c r="LW1611" s="35"/>
      <c r="LX1611" s="67"/>
      <c r="LY1611" s="67"/>
      <c r="LZ1611" s="67"/>
      <c r="MA1611" s="67"/>
      <c r="MB1611" s="67"/>
      <c r="MC1611" s="67"/>
      <c r="MD1611" s="67"/>
      <c r="ME1611" s="67"/>
      <c r="MF1611" s="67"/>
      <c r="MG1611" s="67"/>
      <c r="MH1611" s="67"/>
      <c r="MI1611" s="67"/>
      <c r="MJ1611" s="67"/>
      <c r="MK1611" s="67"/>
      <c r="ML1611" s="67"/>
      <c r="MM1611" s="67"/>
      <c r="MN1611" s="67"/>
      <c r="MO1611" s="67"/>
      <c r="MP1611" s="67"/>
      <c r="MQ1611" s="67"/>
      <c r="MR1611" s="67"/>
      <c r="MS1611" s="67"/>
      <c r="MT1611" s="67"/>
      <c r="MU1611" s="67"/>
      <c r="MV1611" s="67"/>
      <c r="MW1611" s="67"/>
      <c r="MX1611" s="67"/>
      <c r="MY1611" s="67"/>
      <c r="MZ1611" s="67"/>
      <c r="NA1611" s="67"/>
      <c r="NB1611" s="67"/>
      <c r="NC1611" s="67"/>
      <c r="ND1611" s="67"/>
      <c r="NE1611" s="36"/>
      <c r="NF1611" s="67"/>
      <c r="NG1611" s="37"/>
      <c r="NH1611" s="67"/>
      <c r="NI1611" s="67"/>
      <c r="NJ1611" s="67"/>
      <c r="NK1611" s="67"/>
      <c r="NL1611" s="67"/>
      <c r="NM1611" s="67"/>
      <c r="NN1611" s="67"/>
      <c r="NO1611" s="67"/>
      <c r="NP1611" s="67"/>
      <c r="NQ1611" s="67"/>
      <c r="NR1611" s="67"/>
      <c r="NS1611" s="67"/>
      <c r="NT1611" s="67"/>
      <c r="NU1611" s="67"/>
      <c r="NV1611" s="67"/>
      <c r="NW1611" s="67"/>
      <c r="NX1611" s="67"/>
      <c r="NY1611" s="67"/>
      <c r="NZ1611" s="67"/>
      <c r="OA1611" s="67"/>
      <c r="OB1611" s="67"/>
      <c r="OC1611" s="67"/>
      <c r="OD1611" s="67"/>
      <c r="OE1611" s="67"/>
      <c r="OF1611" s="67"/>
      <c r="OG1611" s="67"/>
      <c r="OH1611" s="67"/>
      <c r="OI1611" s="67"/>
      <c r="OJ1611" s="67"/>
      <c r="OK1611" s="67"/>
      <c r="OL1611" s="67"/>
      <c r="OM1611" s="67"/>
      <c r="ON1611" s="67"/>
      <c r="OO1611" s="67"/>
      <c r="OP1611" s="67"/>
      <c r="OQ1611" s="67"/>
      <c r="OR1611" s="67"/>
      <c r="OS1611" s="67"/>
      <c r="OT1611" s="67"/>
      <c r="OU1611" s="67"/>
      <c r="OV1611" s="67"/>
      <c r="OW1611" s="67"/>
      <c r="OX1611" s="67"/>
      <c r="OY1611" s="67"/>
      <c r="OZ1611" s="67"/>
      <c r="PA1611" s="67"/>
      <c r="PB1611" s="67"/>
      <c r="PC1611" s="67"/>
      <c r="PD1611" s="67"/>
      <c r="PE1611" s="67"/>
      <c r="PF1611" s="67"/>
      <c r="PG1611" s="67"/>
      <c r="PH1611" s="67"/>
      <c r="PI1611" s="67"/>
      <c r="PJ1611" s="67"/>
      <c r="PK1611" s="67"/>
      <c r="PL1611" s="67"/>
      <c r="PM1611" s="67"/>
      <c r="PN1611" s="67"/>
      <c r="PO1611" s="67"/>
      <c r="PP1611" s="67"/>
      <c r="PQ1611" s="67"/>
      <c r="PR1611" s="67"/>
      <c r="PS1611" s="67"/>
      <c r="PT1611" s="67"/>
      <c r="PU1611" s="67"/>
      <c r="PV1611" s="67"/>
      <c r="PW1611" s="67"/>
      <c r="PX1611" s="67"/>
      <c r="PY1611" s="67"/>
      <c r="PZ1611" s="67"/>
      <c r="QA1611" s="67"/>
      <c r="QB1611" s="67"/>
      <c r="QC1611" s="67"/>
      <c r="QD1611" s="67"/>
      <c r="QE1611" s="67"/>
      <c r="QF1611" s="67"/>
      <c r="QG1611" s="67"/>
      <c r="QH1611" s="67"/>
      <c r="QI1611" s="67"/>
      <c r="QJ1611" s="67"/>
      <c r="QK1611" s="67"/>
      <c r="QL1611" s="67"/>
      <c r="QM1611" s="67"/>
      <c r="QN1611" s="67"/>
      <c r="QO1611" s="67"/>
      <c r="QP1611" s="67"/>
      <c r="QQ1611" s="67"/>
      <c r="QR1611" s="67"/>
      <c r="QS1611" s="67"/>
      <c r="QT1611" s="67"/>
      <c r="QU1611" s="67"/>
      <c r="QV1611" s="67"/>
      <c r="QW1611" s="67"/>
      <c r="QX1611" s="67"/>
      <c r="QY1611" s="67"/>
      <c r="QZ1611" s="67"/>
      <c r="RA1611" s="67"/>
      <c r="RB1611" s="67"/>
      <c r="RC1611" s="67"/>
      <c r="RD1611" s="67"/>
      <c r="RE1611" s="67"/>
      <c r="RF1611" s="67"/>
      <c r="RG1611" s="34"/>
      <c r="RH1611" s="67"/>
      <c r="RI1611" s="35"/>
      <c r="RJ1611" s="67"/>
      <c r="RK1611" s="67"/>
      <c r="RL1611" s="67"/>
      <c r="RM1611" s="67"/>
      <c r="RN1611" s="67"/>
      <c r="RO1611" s="67"/>
      <c r="RP1611" s="67"/>
      <c r="RQ1611" s="67"/>
      <c r="RR1611" s="67"/>
      <c r="RS1611" s="67"/>
      <c r="RT1611" s="67"/>
      <c r="RU1611" s="67"/>
      <c r="RV1611" s="67"/>
      <c r="RW1611" s="67"/>
      <c r="RX1611" s="67"/>
      <c r="RY1611" s="67"/>
      <c r="RZ1611" s="67"/>
      <c r="SA1611" s="67"/>
      <c r="SB1611" s="67"/>
      <c r="SC1611" s="67"/>
      <c r="SD1611" s="67"/>
      <c r="SE1611" s="67"/>
      <c r="SF1611" s="67"/>
      <c r="SG1611" s="67"/>
      <c r="SH1611" s="67"/>
      <c r="SI1611" s="67"/>
      <c r="SJ1611" s="67"/>
      <c r="SK1611" s="67"/>
      <c r="SL1611" s="67"/>
      <c r="SM1611" s="67"/>
      <c r="SN1611" s="67"/>
      <c r="SO1611" s="67"/>
      <c r="SP1611" s="67"/>
      <c r="SQ1611" s="36"/>
      <c r="SR1611" s="67"/>
      <c r="SS1611" s="37"/>
      <c r="ST1611" s="67"/>
      <c r="SU1611" s="67"/>
      <c r="SV1611" s="67"/>
      <c r="SW1611" s="67"/>
      <c r="SX1611" s="67"/>
      <c r="SY1611" s="67"/>
      <c r="SZ1611" s="67"/>
      <c r="TA1611" s="67"/>
      <c r="TB1611" s="67"/>
      <c r="TC1611" s="67"/>
      <c r="TD1611" s="67"/>
      <c r="TE1611" s="67"/>
      <c r="TF1611" s="67"/>
      <c r="TG1611" s="67"/>
      <c r="TH1611" s="67"/>
      <c r="TI1611" s="67"/>
      <c r="TJ1611" s="67"/>
      <c r="TK1611" s="67"/>
      <c r="TL1611" s="67"/>
      <c r="TM1611" s="67"/>
      <c r="TN1611" s="67"/>
      <c r="TO1611" s="67"/>
      <c r="TP1611" s="67"/>
      <c r="TQ1611" s="67"/>
      <c r="TR1611" s="67"/>
      <c r="TS1611" s="67"/>
      <c r="TT1611" s="67"/>
      <c r="TU1611" s="67"/>
      <c r="TV1611" s="67"/>
      <c r="TW1611" s="67"/>
      <c r="TX1611" s="67"/>
      <c r="TY1611" s="67"/>
      <c r="TZ1611" s="67"/>
      <c r="UA1611" s="67"/>
      <c r="UB1611" s="67"/>
      <c r="UC1611" s="67"/>
      <c r="UD1611" s="67"/>
      <c r="UE1611" s="67"/>
      <c r="UF1611" s="67"/>
      <c r="UG1611" s="67"/>
      <c r="UH1611" s="67"/>
      <c r="UI1611" s="67"/>
      <c r="UJ1611" s="67"/>
      <c r="UK1611" s="67"/>
      <c r="UL1611" s="67"/>
      <c r="UM1611" s="67"/>
      <c r="UN1611" s="67"/>
      <c r="UO1611" s="67"/>
      <c r="UP1611" s="67"/>
      <c r="UQ1611" s="67"/>
      <c r="UR1611" s="67"/>
      <c r="US1611" s="67"/>
      <c r="UT1611" s="67"/>
      <c r="UU1611" s="67"/>
      <c r="UV1611" s="67"/>
      <c r="UW1611" s="67"/>
      <c r="VT1611" s="1"/>
    </row>
    <row r="1612" spans="169:592" x14ac:dyDescent="0.3">
      <c r="FM1612" s="63"/>
      <c r="FO1612" s="64"/>
      <c r="FQ1612" s="53"/>
      <c r="FS1612" s="65"/>
      <c r="FU1612" s="66"/>
      <c r="FW1612" s="67"/>
      <c r="KH1612" s="67"/>
      <c r="KJ1612" s="66"/>
      <c r="KL1612" s="65"/>
      <c r="KN1612" s="53"/>
      <c r="KP1612" s="64"/>
      <c r="KR1612" s="63"/>
      <c r="KV1612" s="1"/>
      <c r="KW1612" s="34"/>
      <c r="KY1612" s="35"/>
      <c r="LA1612" s="36"/>
      <c r="LC1612" s="37"/>
      <c r="LU1612" s="34"/>
      <c r="LW1612" s="35"/>
      <c r="NE1612" s="36"/>
      <c r="NG1612" s="37"/>
      <c r="RG1612" s="34"/>
      <c r="RI1612" s="35"/>
      <c r="SQ1612" s="36"/>
      <c r="SS1612" s="37"/>
      <c r="VT1612" s="1"/>
    </row>
    <row r="1613" spans="169:592" x14ac:dyDescent="0.3">
      <c r="FM1613" s="63"/>
      <c r="FO1613" s="64"/>
      <c r="FQ1613" s="53"/>
      <c r="FS1613" s="65"/>
      <c r="FU1613" s="66"/>
      <c r="FW1613" s="67"/>
      <c r="KH1613" s="67"/>
      <c r="KJ1613" s="66"/>
      <c r="KL1613" s="65"/>
      <c r="KN1613" s="53"/>
      <c r="KP1613" s="64"/>
      <c r="KR1613" s="63"/>
      <c r="KV1613" s="1"/>
      <c r="KW1613" s="34"/>
      <c r="KY1613" s="35"/>
      <c r="LA1613" s="36"/>
      <c r="LC1613" s="37"/>
      <c r="LU1613" s="34"/>
      <c r="LW1613" s="35"/>
      <c r="NE1613" s="36"/>
      <c r="NG1613" s="37"/>
      <c r="RG1613" s="34"/>
      <c r="RI1613" s="35"/>
      <c r="SQ1613" s="36"/>
      <c r="SS1613" s="37"/>
      <c r="VT1613" s="1"/>
    </row>
    <row r="1614" spans="169:592" x14ac:dyDescent="0.3">
      <c r="FM1614" s="63"/>
      <c r="FO1614" s="64"/>
      <c r="FQ1614" s="53"/>
      <c r="FS1614" s="65"/>
      <c r="FU1614" s="66"/>
      <c r="FW1614" s="67"/>
      <c r="KH1614" s="67"/>
      <c r="KJ1614" s="66"/>
      <c r="KL1614" s="65"/>
      <c r="KN1614" s="53"/>
      <c r="KP1614" s="64"/>
      <c r="KR1614" s="63"/>
      <c r="KV1614" s="1"/>
      <c r="KW1614" s="34"/>
      <c r="KY1614" s="35"/>
      <c r="LA1614" s="36"/>
      <c r="LC1614" s="37"/>
      <c r="LU1614" s="34"/>
      <c r="LW1614" s="35"/>
      <c r="NE1614" s="36"/>
      <c r="NG1614" s="37"/>
      <c r="RG1614" s="34"/>
      <c r="RI1614" s="35"/>
      <c r="SQ1614" s="36"/>
      <c r="SS1614" s="37"/>
      <c r="VT1614" s="1"/>
    </row>
    <row r="1615" spans="169:592" x14ac:dyDescent="0.3">
      <c r="FM1615" s="63"/>
      <c r="FO1615" s="64"/>
      <c r="FQ1615" s="53"/>
      <c r="FS1615" s="65"/>
      <c r="FU1615" s="66"/>
      <c r="FW1615" s="67"/>
      <c r="KH1615" s="67"/>
      <c r="KJ1615" s="66"/>
      <c r="KL1615" s="65"/>
      <c r="KN1615" s="53"/>
      <c r="KP1615" s="64"/>
      <c r="KR1615" s="63"/>
      <c r="KV1615" s="1"/>
      <c r="KW1615" s="34"/>
      <c r="KY1615" s="35"/>
      <c r="LA1615" s="36"/>
      <c r="LC1615" s="37"/>
      <c r="LU1615" s="34"/>
      <c r="LW1615" s="35"/>
      <c r="NE1615" s="36"/>
      <c r="NG1615" s="37"/>
      <c r="RG1615" s="34"/>
      <c r="RI1615" s="35"/>
      <c r="SQ1615" s="36"/>
      <c r="SS1615" s="37"/>
      <c r="VT1615" s="1"/>
    </row>
    <row r="1616" spans="169:592" x14ac:dyDescent="0.3">
      <c r="FM1616" s="63"/>
      <c r="FO1616" s="64"/>
      <c r="FQ1616" s="53"/>
      <c r="FS1616" s="65"/>
      <c r="FU1616" s="66"/>
      <c r="FW1616" s="67"/>
      <c r="KH1616" s="67"/>
      <c r="KJ1616" s="66"/>
      <c r="KL1616" s="65"/>
      <c r="KN1616" s="53"/>
      <c r="KP1616" s="64"/>
      <c r="KR1616" s="63"/>
      <c r="KV1616" s="1"/>
      <c r="KW1616" s="34"/>
      <c r="KY1616" s="35"/>
      <c r="LA1616" s="36"/>
      <c r="LC1616" s="37"/>
      <c r="LU1616" s="34"/>
      <c r="LW1616" s="35"/>
      <c r="NE1616" s="36"/>
      <c r="NG1616" s="37"/>
      <c r="RG1616" s="34"/>
      <c r="RI1616" s="35"/>
      <c r="SQ1616" s="36"/>
      <c r="SS1616" s="37"/>
      <c r="VT1616" s="1"/>
    </row>
    <row r="1617" spans="169:592" x14ac:dyDescent="0.3">
      <c r="FM1617" s="63"/>
      <c r="FO1617" s="64"/>
      <c r="FQ1617" s="53"/>
      <c r="FS1617" s="65"/>
      <c r="FU1617" s="66"/>
      <c r="FW1617" s="67"/>
      <c r="KH1617" s="67"/>
      <c r="KJ1617" s="66"/>
      <c r="KL1617" s="65"/>
      <c r="KN1617" s="53"/>
      <c r="KP1617" s="64"/>
      <c r="KR1617" s="63"/>
      <c r="KV1617" s="1"/>
      <c r="KW1617" s="34"/>
      <c r="KY1617" s="35"/>
      <c r="LA1617" s="36"/>
      <c r="LC1617" s="37"/>
      <c r="LU1617" s="34"/>
      <c r="LW1617" s="35"/>
      <c r="NE1617" s="36"/>
      <c r="NG1617" s="37"/>
      <c r="RG1617" s="34"/>
      <c r="RI1617" s="35"/>
      <c r="SQ1617" s="36"/>
      <c r="SS1617" s="37"/>
      <c r="VT1617" s="1"/>
    </row>
    <row r="1618" spans="169:592" x14ac:dyDescent="0.3">
      <c r="FM1618" s="63"/>
      <c r="FO1618" s="64"/>
      <c r="FQ1618" s="53"/>
      <c r="FS1618" s="65"/>
      <c r="FU1618" s="66"/>
      <c r="FW1618" s="67"/>
      <c r="KH1618" s="67"/>
      <c r="KJ1618" s="66"/>
      <c r="KL1618" s="65"/>
      <c r="KN1618" s="53"/>
      <c r="KP1618" s="64"/>
      <c r="KR1618" s="63"/>
      <c r="KV1618" s="1"/>
      <c r="KW1618" s="34"/>
      <c r="KY1618" s="35"/>
      <c r="LA1618" s="36"/>
      <c r="LC1618" s="37"/>
      <c r="LU1618" s="34"/>
      <c r="LW1618" s="35"/>
      <c r="NE1618" s="36"/>
      <c r="NG1618" s="37"/>
      <c r="RG1618" s="34"/>
      <c r="RI1618" s="35"/>
      <c r="SQ1618" s="36"/>
      <c r="SS1618" s="37"/>
      <c r="VT1618" s="1"/>
    </row>
    <row r="1619" spans="169:592" x14ac:dyDescent="0.3">
      <c r="FM1619" s="63"/>
      <c r="FO1619" s="64"/>
      <c r="FQ1619" s="53"/>
      <c r="FS1619" s="65"/>
      <c r="FU1619" s="66"/>
      <c r="FW1619" s="67"/>
      <c r="KH1619" s="67"/>
      <c r="KJ1619" s="66"/>
      <c r="KL1619" s="65"/>
      <c r="KN1619" s="53"/>
      <c r="KP1619" s="64"/>
      <c r="KR1619" s="63"/>
      <c r="KV1619" s="1"/>
      <c r="KW1619" s="34"/>
      <c r="KY1619" s="35"/>
      <c r="LA1619" s="36"/>
      <c r="LC1619" s="37"/>
      <c r="LU1619" s="34"/>
      <c r="LW1619" s="35"/>
      <c r="NE1619" s="36"/>
      <c r="NG1619" s="37"/>
      <c r="RG1619" s="34"/>
      <c r="RI1619" s="35"/>
      <c r="SQ1619" s="36"/>
      <c r="SS1619" s="37"/>
      <c r="VT1619" s="1"/>
    </row>
    <row r="1620" spans="169:592" x14ac:dyDescent="0.3">
      <c r="FM1620" s="63"/>
      <c r="FO1620" s="64"/>
      <c r="FQ1620" s="53"/>
      <c r="FS1620" s="65"/>
      <c r="FU1620" s="66"/>
      <c r="FW1620" s="67"/>
      <c r="KH1620" s="67"/>
      <c r="KJ1620" s="66"/>
      <c r="KL1620" s="65"/>
      <c r="KN1620" s="53"/>
      <c r="KP1620" s="64"/>
      <c r="KR1620" s="63"/>
      <c r="KV1620" s="1"/>
      <c r="KW1620" s="34"/>
      <c r="KY1620" s="35"/>
      <c r="LA1620" s="36"/>
      <c r="LC1620" s="37"/>
      <c r="LU1620" s="34"/>
      <c r="LW1620" s="35"/>
      <c r="NE1620" s="36"/>
      <c r="NG1620" s="37"/>
      <c r="RG1620" s="34"/>
      <c r="RI1620" s="35"/>
      <c r="SQ1620" s="36"/>
      <c r="SS1620" s="37"/>
      <c r="VT1620" s="1"/>
    </row>
    <row r="1621" spans="169:592" x14ac:dyDescent="0.3">
      <c r="FM1621" s="63"/>
      <c r="FO1621" s="64"/>
      <c r="FQ1621" s="53"/>
      <c r="FS1621" s="65"/>
      <c r="FU1621" s="66"/>
      <c r="FW1621" s="67"/>
      <c r="KH1621" s="67"/>
      <c r="KJ1621" s="66"/>
      <c r="KL1621" s="65"/>
      <c r="KN1621" s="53"/>
      <c r="KP1621" s="64"/>
      <c r="KR1621" s="63"/>
      <c r="KV1621" s="1"/>
      <c r="KW1621" s="34"/>
      <c r="KY1621" s="35"/>
      <c r="LA1621" s="36"/>
      <c r="LC1621" s="37"/>
      <c r="LU1621" s="34"/>
      <c r="LW1621" s="35"/>
      <c r="NE1621" s="36"/>
      <c r="NG1621" s="37"/>
      <c r="RG1621" s="34"/>
      <c r="RI1621" s="35"/>
      <c r="SQ1621" s="36"/>
      <c r="SS1621" s="37"/>
      <c r="VT1621" s="1"/>
    </row>
    <row r="1622" spans="169:592" x14ac:dyDescent="0.3">
      <c r="FM1622" s="63"/>
      <c r="FO1622" s="64"/>
      <c r="FQ1622" s="53"/>
      <c r="FS1622" s="65"/>
      <c r="FU1622" s="66"/>
      <c r="FW1622" s="67"/>
      <c r="KH1622" s="67"/>
      <c r="KJ1622" s="66"/>
      <c r="KL1622" s="65"/>
      <c r="KN1622" s="53"/>
      <c r="KP1622" s="64"/>
      <c r="KR1622" s="63"/>
      <c r="KV1622" s="1"/>
      <c r="KW1622" s="34"/>
      <c r="KY1622" s="35"/>
      <c r="LA1622" s="36"/>
      <c r="LC1622" s="37"/>
      <c r="LU1622" s="34"/>
      <c r="LW1622" s="35"/>
      <c r="NE1622" s="36"/>
      <c r="NG1622" s="37"/>
      <c r="RG1622" s="34"/>
      <c r="RI1622" s="35"/>
      <c r="SQ1622" s="36"/>
      <c r="SS1622" s="37"/>
      <c r="VT1622" s="1"/>
    </row>
    <row r="1623" spans="169:592" x14ac:dyDescent="0.3">
      <c r="FM1623" s="63"/>
      <c r="FO1623" s="64"/>
      <c r="FQ1623" s="53"/>
      <c r="FS1623" s="65"/>
      <c r="FU1623" s="66"/>
      <c r="FW1623" s="67"/>
      <c r="KH1623" s="67"/>
      <c r="KJ1623" s="66"/>
      <c r="KL1623" s="65"/>
      <c r="KN1623" s="53"/>
      <c r="KP1623" s="64"/>
      <c r="KR1623" s="63"/>
      <c r="KV1623" s="1"/>
      <c r="KW1623" s="34"/>
      <c r="KY1623" s="35"/>
      <c r="LA1623" s="36"/>
      <c r="LC1623" s="37"/>
      <c r="LU1623" s="34"/>
      <c r="LW1623" s="35"/>
      <c r="NE1623" s="36"/>
      <c r="NG1623" s="37"/>
      <c r="RG1623" s="34"/>
      <c r="RI1623" s="35"/>
      <c r="SQ1623" s="36"/>
      <c r="SS1623" s="37"/>
      <c r="VT1623" s="1"/>
    </row>
    <row r="1624" spans="169:592" x14ac:dyDescent="0.3">
      <c r="FM1624" s="63"/>
      <c r="FO1624" s="64"/>
      <c r="FQ1624" s="53"/>
      <c r="FS1624" s="65"/>
      <c r="FU1624" s="66"/>
      <c r="FW1624" s="67"/>
      <c r="KH1624" s="67"/>
      <c r="KJ1624" s="66"/>
      <c r="KL1624" s="65"/>
      <c r="KN1624" s="53"/>
      <c r="KP1624" s="64"/>
      <c r="KR1624" s="63"/>
      <c r="KV1624" s="1"/>
      <c r="KW1624" s="34"/>
      <c r="KY1624" s="35"/>
      <c r="LA1624" s="36"/>
      <c r="LC1624" s="37"/>
      <c r="LU1624" s="34"/>
      <c r="LW1624" s="35"/>
      <c r="NE1624" s="36"/>
      <c r="NG1624" s="37"/>
      <c r="RG1624" s="34"/>
      <c r="RI1624" s="35"/>
      <c r="SQ1624" s="36"/>
      <c r="SS1624" s="37"/>
      <c r="VT1624" s="1"/>
    </row>
    <row r="1625" spans="169:592" x14ac:dyDescent="0.3">
      <c r="FM1625" s="63"/>
      <c r="FO1625" s="64"/>
      <c r="FQ1625" s="53"/>
      <c r="FS1625" s="65"/>
      <c r="FU1625" s="66"/>
      <c r="FW1625" s="67"/>
      <c r="KH1625" s="67"/>
      <c r="KJ1625" s="66"/>
      <c r="KL1625" s="65"/>
      <c r="KN1625" s="53"/>
      <c r="KP1625" s="64"/>
      <c r="KR1625" s="63"/>
      <c r="KV1625" s="1"/>
      <c r="KW1625" s="34"/>
      <c r="KY1625" s="35"/>
      <c r="LA1625" s="36"/>
      <c r="LC1625" s="37"/>
      <c r="LU1625" s="34"/>
      <c r="LW1625" s="35"/>
      <c r="NE1625" s="36"/>
      <c r="NG1625" s="37"/>
      <c r="RG1625" s="34"/>
      <c r="RI1625" s="35"/>
      <c r="SQ1625" s="36"/>
      <c r="SS1625" s="37"/>
      <c r="VT1625" s="1"/>
    </row>
    <row r="1626" spans="169:592" x14ac:dyDescent="0.3">
      <c r="FM1626" s="63"/>
      <c r="FO1626" s="64"/>
      <c r="FQ1626" s="53"/>
      <c r="FS1626" s="65"/>
      <c r="FU1626" s="66"/>
      <c r="FW1626" s="67"/>
      <c r="KH1626" s="67"/>
      <c r="KJ1626" s="66"/>
      <c r="KL1626" s="65"/>
      <c r="KN1626" s="53"/>
      <c r="KP1626" s="64"/>
      <c r="KR1626" s="63"/>
      <c r="KV1626" s="1"/>
      <c r="KW1626" s="34"/>
      <c r="KY1626" s="35"/>
      <c r="LA1626" s="36"/>
      <c r="LC1626" s="37"/>
      <c r="LU1626" s="34"/>
      <c r="LW1626" s="35"/>
      <c r="NE1626" s="36"/>
      <c r="NG1626" s="37"/>
      <c r="RG1626" s="34"/>
      <c r="RI1626" s="35"/>
      <c r="SQ1626" s="36"/>
      <c r="SS1626" s="37"/>
      <c r="VT1626" s="1"/>
    </row>
    <row r="1627" spans="169:592" x14ac:dyDescent="0.3">
      <c r="FM1627" s="63"/>
      <c r="FO1627" s="64"/>
      <c r="FQ1627" s="53"/>
      <c r="FS1627" s="65"/>
      <c r="FU1627" s="66"/>
      <c r="FW1627" s="67"/>
      <c r="KH1627" s="67"/>
      <c r="KJ1627" s="66"/>
      <c r="KL1627" s="65"/>
      <c r="KN1627" s="53"/>
      <c r="KP1627" s="64"/>
      <c r="KR1627" s="63"/>
      <c r="KV1627" s="1"/>
      <c r="KW1627" s="34"/>
      <c r="KY1627" s="35"/>
      <c r="LA1627" s="36"/>
      <c r="LC1627" s="37"/>
      <c r="LU1627" s="34"/>
      <c r="LW1627" s="35"/>
      <c r="NE1627" s="36"/>
      <c r="NG1627" s="37"/>
      <c r="RG1627" s="34"/>
      <c r="RI1627" s="35"/>
      <c r="SQ1627" s="36"/>
      <c r="SS1627" s="37"/>
      <c r="VT1627" s="1"/>
    </row>
    <row r="1628" spans="169:592" x14ac:dyDescent="0.3">
      <c r="FM1628" s="63"/>
      <c r="FO1628" s="64"/>
      <c r="FQ1628" s="53"/>
      <c r="FS1628" s="65"/>
      <c r="FU1628" s="66"/>
      <c r="FW1628" s="67"/>
      <c r="KH1628" s="67"/>
      <c r="KJ1628" s="66"/>
      <c r="KL1628" s="65"/>
      <c r="KN1628" s="53"/>
      <c r="KP1628" s="64"/>
      <c r="KR1628" s="63"/>
      <c r="KV1628" s="1"/>
      <c r="KW1628" s="34"/>
      <c r="KY1628" s="35"/>
      <c r="LA1628" s="36"/>
      <c r="LC1628" s="37"/>
      <c r="LU1628" s="34"/>
      <c r="LW1628" s="35"/>
      <c r="NE1628" s="36"/>
      <c r="NG1628" s="37"/>
      <c r="RG1628" s="34"/>
      <c r="RI1628" s="35"/>
      <c r="SQ1628" s="36"/>
      <c r="SS1628" s="37"/>
      <c r="VT1628" s="1"/>
    </row>
    <row r="1629" spans="169:592" x14ac:dyDescent="0.3">
      <c r="FM1629" s="63"/>
      <c r="FO1629" s="64"/>
      <c r="FQ1629" s="53"/>
      <c r="FS1629" s="65"/>
      <c r="FU1629" s="66"/>
      <c r="FW1629" s="67"/>
      <c r="KH1629" s="67"/>
      <c r="KJ1629" s="66"/>
      <c r="KL1629" s="65"/>
      <c r="KN1629" s="53"/>
      <c r="KP1629" s="64"/>
      <c r="KR1629" s="63"/>
      <c r="KV1629" s="1"/>
      <c r="KW1629" s="34"/>
      <c r="KY1629" s="35"/>
      <c r="LA1629" s="36"/>
      <c r="LC1629" s="37"/>
      <c r="LU1629" s="34"/>
      <c r="LW1629" s="35"/>
      <c r="NE1629" s="36"/>
      <c r="NG1629" s="37"/>
      <c r="RG1629" s="34"/>
      <c r="RI1629" s="35"/>
      <c r="SQ1629" s="36"/>
      <c r="SS1629" s="37"/>
      <c r="VT1629" s="1"/>
    </row>
    <row r="1630" spans="169:592" x14ac:dyDescent="0.3">
      <c r="FM1630" s="63"/>
      <c r="FO1630" s="64"/>
      <c r="FQ1630" s="53"/>
      <c r="FS1630" s="65"/>
      <c r="FU1630" s="66"/>
      <c r="FW1630" s="67"/>
      <c r="KH1630" s="67"/>
      <c r="KJ1630" s="66"/>
      <c r="KL1630" s="65"/>
      <c r="KN1630" s="53"/>
      <c r="KP1630" s="64"/>
      <c r="KR1630" s="63"/>
      <c r="KV1630" s="1"/>
      <c r="KW1630" s="34"/>
      <c r="KY1630" s="35"/>
      <c r="LA1630" s="36"/>
      <c r="LC1630" s="37"/>
      <c r="LU1630" s="34"/>
      <c r="LW1630" s="35"/>
      <c r="NE1630" s="36"/>
      <c r="NG1630" s="37"/>
      <c r="RG1630" s="34"/>
      <c r="RI1630" s="35"/>
      <c r="SQ1630" s="36"/>
      <c r="SS1630" s="37"/>
      <c r="VT1630" s="1"/>
    </row>
    <row r="1631" spans="169:592" x14ac:dyDescent="0.3">
      <c r="FM1631" s="63"/>
      <c r="FO1631" s="64"/>
      <c r="FQ1631" s="53"/>
      <c r="FS1631" s="65"/>
      <c r="FU1631" s="66"/>
      <c r="FW1631" s="67"/>
      <c r="KH1631" s="67"/>
      <c r="KJ1631" s="66"/>
      <c r="KL1631" s="65"/>
      <c r="KN1631" s="53"/>
      <c r="KP1631" s="64"/>
      <c r="KR1631" s="63"/>
      <c r="KV1631" s="1"/>
      <c r="KW1631" s="34"/>
      <c r="KY1631" s="35"/>
      <c r="LA1631" s="36"/>
      <c r="LC1631" s="37"/>
      <c r="LU1631" s="34"/>
      <c r="LW1631" s="35"/>
      <c r="NE1631" s="36"/>
      <c r="NG1631" s="37"/>
      <c r="RG1631" s="34"/>
      <c r="RI1631" s="35"/>
      <c r="SQ1631" s="36"/>
      <c r="SS1631" s="37"/>
      <c r="VT1631" s="1"/>
    </row>
    <row r="1632" spans="169:592" x14ac:dyDescent="0.3">
      <c r="FM1632" s="63"/>
      <c r="FO1632" s="64"/>
      <c r="FQ1632" s="53"/>
      <c r="FS1632" s="65"/>
      <c r="FU1632" s="66"/>
      <c r="FW1632" s="67"/>
      <c r="KH1632" s="67"/>
      <c r="KJ1632" s="66"/>
      <c r="KL1632" s="65"/>
      <c r="KN1632" s="53"/>
      <c r="KP1632" s="64"/>
      <c r="KR1632" s="63"/>
      <c r="KV1632" s="1"/>
      <c r="KW1632" s="34"/>
      <c r="KY1632" s="35"/>
      <c r="LA1632" s="36"/>
      <c r="LC1632" s="37"/>
      <c r="LU1632" s="34"/>
      <c r="LW1632" s="35"/>
      <c r="NE1632" s="36"/>
      <c r="NG1632" s="37"/>
      <c r="RG1632" s="34"/>
      <c r="RI1632" s="35"/>
      <c r="SQ1632" s="36"/>
      <c r="SS1632" s="37"/>
      <c r="VT1632" s="1"/>
    </row>
    <row r="1633" spans="169:592" x14ac:dyDescent="0.3">
      <c r="FM1633" s="63"/>
      <c r="FO1633" s="64"/>
      <c r="FQ1633" s="53"/>
      <c r="FS1633" s="65"/>
      <c r="FU1633" s="66"/>
      <c r="FW1633" s="67"/>
      <c r="KH1633" s="67"/>
      <c r="KJ1633" s="66"/>
      <c r="KL1633" s="65"/>
      <c r="KN1633" s="53"/>
      <c r="KP1633" s="64"/>
      <c r="KR1633" s="63"/>
      <c r="KV1633" s="1"/>
      <c r="KW1633" s="34"/>
      <c r="KY1633" s="35"/>
      <c r="LA1633" s="36"/>
      <c r="LC1633" s="37"/>
      <c r="LU1633" s="34"/>
      <c r="LW1633" s="35"/>
      <c r="NE1633" s="36"/>
      <c r="NG1633" s="37"/>
      <c r="RG1633" s="34"/>
      <c r="RI1633" s="35"/>
      <c r="SQ1633" s="36"/>
      <c r="SS1633" s="37"/>
      <c r="VT1633" s="1"/>
    </row>
    <row r="1634" spans="169:592" x14ac:dyDescent="0.3">
      <c r="FM1634" s="63"/>
      <c r="FO1634" s="64"/>
      <c r="FQ1634" s="53"/>
      <c r="FS1634" s="65"/>
      <c r="FU1634" s="66"/>
      <c r="FW1634" s="67"/>
      <c r="KH1634" s="67"/>
      <c r="KJ1634" s="66"/>
      <c r="KL1634" s="65"/>
      <c r="KN1634" s="53"/>
      <c r="KP1634" s="64"/>
      <c r="KR1634" s="63"/>
      <c r="KV1634" s="1"/>
      <c r="KW1634" s="34"/>
      <c r="KY1634" s="35"/>
      <c r="LA1634" s="36"/>
      <c r="LC1634" s="37"/>
      <c r="LU1634" s="34"/>
      <c r="LW1634" s="35"/>
      <c r="NE1634" s="36"/>
      <c r="NG1634" s="37"/>
      <c r="RG1634" s="34"/>
      <c r="RI1634" s="35"/>
      <c r="SQ1634" s="36"/>
      <c r="SS1634" s="37"/>
      <c r="VT1634" s="1"/>
    </row>
    <row r="1635" spans="169:592" x14ac:dyDescent="0.3">
      <c r="FM1635" s="63"/>
      <c r="FO1635" s="64"/>
      <c r="FQ1635" s="53"/>
      <c r="FS1635" s="65"/>
      <c r="FU1635" s="66"/>
      <c r="FW1635" s="67"/>
      <c r="KH1635" s="67"/>
      <c r="KJ1635" s="66"/>
      <c r="KL1635" s="65"/>
      <c r="KN1635" s="53"/>
      <c r="KP1635" s="64"/>
      <c r="KR1635" s="63"/>
      <c r="KV1635" s="1"/>
      <c r="KW1635" s="34"/>
      <c r="KY1635" s="35"/>
      <c r="LA1635" s="36"/>
      <c r="LC1635" s="37"/>
      <c r="LU1635" s="34"/>
      <c r="LW1635" s="35"/>
      <c r="NE1635" s="36"/>
      <c r="NG1635" s="37"/>
      <c r="RG1635" s="34"/>
      <c r="RI1635" s="35"/>
      <c r="SQ1635" s="36"/>
      <c r="SS1635" s="37"/>
      <c r="VT1635" s="1"/>
    </row>
    <row r="1636" spans="169:592" x14ac:dyDescent="0.3">
      <c r="FM1636" s="63"/>
      <c r="FO1636" s="64"/>
      <c r="FQ1636" s="53"/>
      <c r="FS1636" s="65"/>
      <c r="FU1636" s="66"/>
      <c r="FW1636" s="67"/>
      <c r="KH1636" s="67"/>
      <c r="KJ1636" s="66"/>
      <c r="KL1636" s="65"/>
      <c r="KN1636" s="53"/>
      <c r="KP1636" s="64"/>
      <c r="KR1636" s="63"/>
      <c r="KV1636" s="1"/>
      <c r="KW1636" s="34"/>
      <c r="KY1636" s="35"/>
      <c r="LA1636" s="36"/>
      <c r="LC1636" s="37"/>
      <c r="LU1636" s="34"/>
      <c r="LW1636" s="35"/>
      <c r="NE1636" s="36"/>
      <c r="NG1636" s="37"/>
      <c r="RG1636" s="34"/>
      <c r="RI1636" s="35"/>
      <c r="SQ1636" s="36"/>
      <c r="SS1636" s="37"/>
      <c r="VT1636" s="1"/>
    </row>
    <row r="1637" spans="169:592" x14ac:dyDescent="0.3">
      <c r="FM1637" s="63"/>
      <c r="FO1637" s="64"/>
      <c r="FQ1637" s="53"/>
      <c r="FS1637" s="65"/>
      <c r="FU1637" s="66"/>
      <c r="FW1637" s="67"/>
      <c r="KH1637" s="67"/>
      <c r="KJ1637" s="66"/>
      <c r="KL1637" s="65"/>
      <c r="KN1637" s="53"/>
      <c r="KP1637" s="64"/>
      <c r="KR1637" s="63"/>
      <c r="KV1637" s="1"/>
      <c r="KW1637" s="34"/>
      <c r="KY1637" s="35"/>
      <c r="LA1637" s="36"/>
      <c r="LC1637" s="37"/>
      <c r="LU1637" s="34"/>
      <c r="LW1637" s="35"/>
      <c r="NE1637" s="36"/>
      <c r="NG1637" s="37"/>
      <c r="RG1637" s="34"/>
      <c r="RI1637" s="35"/>
      <c r="SQ1637" s="36"/>
      <c r="SS1637" s="37"/>
      <c r="VT1637" s="1"/>
    </row>
    <row r="1638" spans="169:592" x14ac:dyDescent="0.3">
      <c r="FM1638" s="63"/>
      <c r="FO1638" s="64"/>
      <c r="FQ1638" s="53"/>
      <c r="FS1638" s="65"/>
      <c r="FU1638" s="66"/>
      <c r="FW1638" s="67"/>
      <c r="KH1638" s="67"/>
      <c r="KJ1638" s="66"/>
      <c r="KL1638" s="65"/>
      <c r="KN1638" s="53"/>
      <c r="KP1638" s="64"/>
      <c r="KR1638" s="63"/>
      <c r="KV1638" s="1"/>
      <c r="KW1638" s="34"/>
      <c r="KY1638" s="35"/>
      <c r="LA1638" s="36"/>
      <c r="LC1638" s="37"/>
      <c r="LU1638" s="34"/>
      <c r="LW1638" s="35"/>
      <c r="NE1638" s="36"/>
      <c r="NG1638" s="37"/>
      <c r="RG1638" s="34"/>
      <c r="RI1638" s="35"/>
      <c r="SQ1638" s="36"/>
      <c r="SS1638" s="37"/>
      <c r="VT1638" s="1"/>
    </row>
    <row r="1639" spans="169:592" x14ac:dyDescent="0.3">
      <c r="FM1639" s="63"/>
      <c r="FO1639" s="64"/>
      <c r="FQ1639" s="53"/>
      <c r="FS1639" s="65"/>
      <c r="FU1639" s="66"/>
      <c r="FW1639" s="67"/>
      <c r="KH1639" s="67"/>
      <c r="KJ1639" s="66"/>
      <c r="KL1639" s="65"/>
      <c r="KN1639" s="53"/>
      <c r="KP1639" s="64"/>
      <c r="KR1639" s="63"/>
      <c r="KV1639" s="1"/>
      <c r="KW1639" s="34"/>
      <c r="KY1639" s="35"/>
      <c r="LA1639" s="36"/>
      <c r="LC1639" s="37"/>
      <c r="LU1639" s="34"/>
      <c r="LW1639" s="35"/>
      <c r="NE1639" s="36"/>
      <c r="NG1639" s="37"/>
      <c r="RG1639" s="34"/>
      <c r="RI1639" s="35"/>
      <c r="SQ1639" s="36"/>
      <c r="SS1639" s="37"/>
      <c r="VT1639" s="1"/>
    </row>
    <row r="1640" spans="169:592" x14ac:dyDescent="0.3">
      <c r="FM1640" s="63"/>
      <c r="FO1640" s="64"/>
      <c r="FQ1640" s="53"/>
      <c r="FS1640" s="65"/>
      <c r="FU1640" s="66"/>
      <c r="FW1640" s="67"/>
      <c r="KH1640" s="67"/>
      <c r="KJ1640" s="66"/>
      <c r="KL1640" s="65"/>
      <c r="KN1640" s="53"/>
      <c r="KP1640" s="64"/>
      <c r="KR1640" s="63"/>
      <c r="KV1640" s="1"/>
      <c r="KW1640" s="34"/>
      <c r="KY1640" s="35"/>
      <c r="LA1640" s="36"/>
      <c r="LC1640" s="37"/>
      <c r="LU1640" s="34"/>
      <c r="LW1640" s="35"/>
      <c r="NE1640" s="36"/>
      <c r="NG1640" s="37"/>
      <c r="RG1640" s="34"/>
      <c r="RI1640" s="35"/>
      <c r="SQ1640" s="36"/>
      <c r="SS1640" s="37"/>
      <c r="VT1640" s="1"/>
    </row>
    <row r="1641" spans="169:592" x14ac:dyDescent="0.3">
      <c r="FM1641" s="63"/>
      <c r="FO1641" s="64"/>
      <c r="FQ1641" s="53"/>
      <c r="FS1641" s="65"/>
      <c r="FU1641" s="66"/>
      <c r="FW1641" s="67"/>
      <c r="KH1641" s="67"/>
      <c r="KJ1641" s="66"/>
      <c r="KL1641" s="65"/>
      <c r="KN1641" s="53"/>
      <c r="KP1641" s="64"/>
      <c r="KR1641" s="63"/>
      <c r="KV1641" s="1"/>
      <c r="KW1641" s="34"/>
      <c r="KY1641" s="35"/>
      <c r="LA1641" s="36"/>
      <c r="LC1641" s="37"/>
      <c r="LU1641" s="34"/>
      <c r="LW1641" s="35"/>
      <c r="NE1641" s="36"/>
      <c r="NG1641" s="37"/>
      <c r="RG1641" s="34"/>
      <c r="RI1641" s="35"/>
      <c r="SQ1641" s="36"/>
      <c r="SS1641" s="37"/>
      <c r="VT1641" s="1"/>
    </row>
    <row r="1642" spans="169:592" x14ac:dyDescent="0.3">
      <c r="FM1642" s="63"/>
      <c r="FO1642" s="64"/>
      <c r="FQ1642" s="53"/>
      <c r="FS1642" s="65"/>
      <c r="FU1642" s="66"/>
      <c r="FW1642" s="67"/>
      <c r="KH1642" s="67"/>
      <c r="KJ1642" s="66"/>
      <c r="KL1642" s="65"/>
      <c r="KN1642" s="53"/>
      <c r="KP1642" s="64"/>
      <c r="KR1642" s="63"/>
      <c r="KV1642" s="1"/>
      <c r="KW1642" s="34"/>
      <c r="KY1642" s="35"/>
      <c r="LA1642" s="36"/>
      <c r="LC1642" s="37"/>
      <c r="LU1642" s="34"/>
      <c r="LW1642" s="35"/>
      <c r="NE1642" s="36"/>
      <c r="NG1642" s="37"/>
      <c r="RG1642" s="34"/>
      <c r="RI1642" s="35"/>
      <c r="SQ1642" s="36"/>
      <c r="SS1642" s="37"/>
      <c r="VT1642" s="1"/>
    </row>
    <row r="1643" spans="169:592" x14ac:dyDescent="0.3">
      <c r="FM1643" s="63"/>
      <c r="FO1643" s="64"/>
      <c r="FQ1643" s="53"/>
      <c r="FS1643" s="65"/>
      <c r="FU1643" s="66"/>
      <c r="FW1643" s="67"/>
      <c r="KH1643" s="67"/>
      <c r="KJ1643" s="66"/>
      <c r="KL1643" s="65"/>
      <c r="KN1643" s="53"/>
      <c r="KP1643" s="64"/>
      <c r="KR1643" s="63"/>
      <c r="KV1643" s="1"/>
      <c r="KW1643" s="34"/>
      <c r="KY1643" s="35"/>
      <c r="LA1643" s="36"/>
      <c r="LC1643" s="37"/>
      <c r="LU1643" s="34"/>
      <c r="LW1643" s="35"/>
      <c r="NE1643" s="36"/>
      <c r="NG1643" s="37"/>
      <c r="RG1643" s="34"/>
      <c r="RI1643" s="35"/>
      <c r="SQ1643" s="36"/>
      <c r="SS1643" s="37"/>
      <c r="VT1643" s="1"/>
    </row>
    <row r="1644" spans="169:592" x14ac:dyDescent="0.3">
      <c r="FM1644" s="63"/>
      <c r="FO1644" s="64"/>
      <c r="FQ1644" s="53"/>
      <c r="FS1644" s="65"/>
      <c r="FU1644" s="66"/>
      <c r="FW1644" s="67"/>
      <c r="KH1644" s="67"/>
      <c r="KJ1644" s="66"/>
      <c r="KL1644" s="65"/>
      <c r="KN1644" s="53"/>
      <c r="KP1644" s="64"/>
      <c r="KR1644" s="63"/>
      <c r="KV1644" s="1"/>
      <c r="KW1644" s="34"/>
      <c r="KY1644" s="35"/>
      <c r="LA1644" s="36"/>
      <c r="LC1644" s="37"/>
      <c r="LU1644" s="34"/>
      <c r="LW1644" s="35"/>
      <c r="NE1644" s="36"/>
      <c r="NG1644" s="37"/>
      <c r="RG1644" s="34"/>
      <c r="RI1644" s="35"/>
      <c r="SQ1644" s="36"/>
      <c r="SS1644" s="37"/>
      <c r="VT1644" s="1"/>
    </row>
    <row r="1645" spans="169:592" x14ac:dyDescent="0.3">
      <c r="FM1645" s="63"/>
      <c r="FO1645" s="64"/>
      <c r="FQ1645" s="53"/>
      <c r="FS1645" s="65"/>
      <c r="FU1645" s="66"/>
      <c r="FW1645" s="67"/>
      <c r="KH1645" s="67"/>
      <c r="KJ1645" s="66"/>
      <c r="KL1645" s="65"/>
      <c r="KN1645" s="53"/>
      <c r="KP1645" s="64"/>
      <c r="KR1645" s="63"/>
      <c r="KV1645" s="1"/>
      <c r="KW1645" s="34"/>
      <c r="KY1645" s="35"/>
      <c r="LA1645" s="36"/>
      <c r="LC1645" s="37"/>
      <c r="LU1645" s="34"/>
      <c r="LW1645" s="35"/>
      <c r="NE1645" s="36"/>
      <c r="NG1645" s="37"/>
      <c r="RG1645" s="34"/>
      <c r="RI1645" s="35"/>
      <c r="SQ1645" s="36"/>
      <c r="SS1645" s="37"/>
      <c r="VT1645" s="1"/>
    </row>
    <row r="1646" spans="169:592" x14ac:dyDescent="0.3">
      <c r="FM1646" s="63"/>
      <c r="FO1646" s="64"/>
      <c r="FQ1646" s="53"/>
      <c r="FS1646" s="65"/>
      <c r="FU1646" s="66"/>
      <c r="FW1646" s="67"/>
      <c r="KH1646" s="67"/>
      <c r="KJ1646" s="66"/>
      <c r="KL1646" s="65"/>
      <c r="KN1646" s="53"/>
      <c r="KP1646" s="64"/>
      <c r="KR1646" s="63"/>
      <c r="KV1646" s="1"/>
      <c r="KW1646" s="34"/>
      <c r="KY1646" s="35"/>
      <c r="LA1646" s="36"/>
      <c r="LC1646" s="37"/>
      <c r="LU1646" s="34"/>
      <c r="LW1646" s="35"/>
      <c r="NE1646" s="36"/>
      <c r="NG1646" s="37"/>
      <c r="PZ1646" s="44"/>
      <c r="RG1646" s="34"/>
      <c r="RI1646" s="35"/>
      <c r="SQ1646" s="36"/>
      <c r="SS1646" s="37"/>
      <c r="VT1646" s="1"/>
    </row>
    <row r="1647" spans="169:592" x14ac:dyDescent="0.3">
      <c r="FM1647" s="63"/>
      <c r="FO1647" s="64"/>
      <c r="FQ1647" s="53"/>
      <c r="FS1647" s="65"/>
      <c r="FU1647" s="66"/>
      <c r="FW1647" s="67"/>
      <c r="KH1647" s="67"/>
      <c r="KJ1647" s="66"/>
      <c r="KL1647" s="65"/>
      <c r="KN1647" s="53"/>
      <c r="KP1647" s="64"/>
      <c r="KR1647" s="63"/>
      <c r="KV1647" s="1"/>
      <c r="KW1647" s="34"/>
      <c r="KY1647" s="35"/>
      <c r="LA1647" s="36"/>
      <c r="LC1647" s="37"/>
      <c r="LU1647" s="34"/>
      <c r="LW1647" s="35"/>
      <c r="NE1647" s="36"/>
      <c r="NG1647" s="37"/>
      <c r="PZ1647" s="44"/>
      <c r="RG1647" s="34"/>
      <c r="RI1647" s="35"/>
      <c r="SQ1647" s="36"/>
      <c r="SS1647" s="37"/>
      <c r="VT1647" s="1"/>
    </row>
    <row r="1648" spans="169:592" x14ac:dyDescent="0.3">
      <c r="FM1648" s="63"/>
      <c r="FO1648" s="64"/>
      <c r="FQ1648" s="53"/>
      <c r="FS1648" s="65"/>
      <c r="FU1648" s="66"/>
      <c r="FW1648" s="67"/>
      <c r="KH1648" s="67"/>
      <c r="KJ1648" s="66"/>
      <c r="KL1648" s="65"/>
      <c r="KN1648" s="53"/>
      <c r="KP1648" s="64"/>
      <c r="KR1648" s="63"/>
      <c r="KV1648" s="1"/>
      <c r="KW1648" s="34"/>
      <c r="KY1648" s="35"/>
      <c r="LA1648" s="36"/>
      <c r="LC1648" s="37"/>
      <c r="LU1648" s="34"/>
      <c r="LW1648" s="35"/>
      <c r="NE1648" s="36"/>
      <c r="NG1648" s="37"/>
      <c r="PZ1648" s="44"/>
      <c r="RG1648" s="34"/>
      <c r="RI1648" s="35"/>
      <c r="SQ1648" s="36"/>
      <c r="SS1648" s="37"/>
      <c r="VT1648" s="1"/>
    </row>
    <row r="1649" spans="169:592" x14ac:dyDescent="0.3">
      <c r="FM1649" s="63"/>
      <c r="FO1649" s="64"/>
      <c r="FQ1649" s="53"/>
      <c r="FS1649" s="65"/>
      <c r="FU1649" s="66"/>
      <c r="FW1649" s="67"/>
      <c r="KH1649" s="67"/>
      <c r="KJ1649" s="66"/>
      <c r="KL1649" s="65"/>
      <c r="KN1649" s="53"/>
      <c r="KP1649" s="64"/>
      <c r="KR1649" s="63"/>
      <c r="KV1649" s="1"/>
      <c r="KW1649" s="34"/>
      <c r="KY1649" s="35"/>
      <c r="LA1649" s="36"/>
      <c r="LC1649" s="37"/>
      <c r="LU1649" s="34"/>
      <c r="LW1649" s="35"/>
      <c r="NE1649" s="36"/>
      <c r="NG1649" s="37"/>
      <c r="PZ1649" s="44"/>
      <c r="RG1649" s="34"/>
      <c r="RI1649" s="35"/>
      <c r="SQ1649" s="36"/>
      <c r="SS1649" s="37"/>
      <c r="VT1649" s="1"/>
    </row>
    <row r="1650" spans="169:592" x14ac:dyDescent="0.3">
      <c r="FM1650" s="63"/>
      <c r="FO1650" s="64"/>
      <c r="FQ1650" s="53"/>
      <c r="FS1650" s="65"/>
      <c r="FU1650" s="66"/>
      <c r="FW1650" s="67"/>
      <c r="KH1650" s="67"/>
      <c r="KJ1650" s="66"/>
      <c r="KL1650" s="65"/>
      <c r="KN1650" s="53"/>
      <c r="KP1650" s="64"/>
      <c r="KR1650" s="63"/>
      <c r="KV1650" s="1"/>
      <c r="KW1650" s="34"/>
      <c r="KY1650" s="35"/>
      <c r="LA1650" s="36"/>
      <c r="LC1650" s="37"/>
      <c r="LU1650" s="34"/>
      <c r="LW1650" s="35"/>
      <c r="NE1650" s="36"/>
      <c r="NG1650" s="37"/>
      <c r="PZ1650" s="44"/>
      <c r="RG1650" s="34"/>
      <c r="RI1650" s="35"/>
      <c r="SQ1650" s="36"/>
      <c r="SS1650" s="37"/>
      <c r="VT1650" s="1"/>
    </row>
    <row r="1651" spans="169:592" x14ac:dyDescent="0.3">
      <c r="FM1651" s="63"/>
      <c r="FO1651" s="64"/>
      <c r="FQ1651" s="53"/>
      <c r="FS1651" s="65"/>
      <c r="FU1651" s="66"/>
      <c r="FW1651" s="67"/>
      <c r="KH1651" s="67"/>
      <c r="KJ1651" s="66"/>
      <c r="KL1651" s="65"/>
      <c r="KN1651" s="53"/>
      <c r="KP1651" s="64"/>
      <c r="KR1651" s="63"/>
      <c r="KV1651" s="1"/>
      <c r="KW1651" s="34"/>
      <c r="KY1651" s="35"/>
      <c r="LA1651" s="36"/>
      <c r="LC1651" s="37"/>
      <c r="LU1651" s="34"/>
      <c r="LW1651" s="35"/>
      <c r="NE1651" s="36"/>
      <c r="NG1651" s="37"/>
      <c r="PZ1651" s="44"/>
      <c r="RG1651" s="34"/>
      <c r="RI1651" s="35"/>
      <c r="SQ1651" s="36"/>
      <c r="SS1651" s="37"/>
      <c r="VT1651" s="1"/>
    </row>
    <row r="1652" spans="169:592" x14ac:dyDescent="0.3">
      <c r="FM1652" s="63"/>
      <c r="FO1652" s="64"/>
      <c r="FQ1652" s="53"/>
      <c r="FS1652" s="65"/>
      <c r="FU1652" s="66"/>
      <c r="FW1652" s="67"/>
      <c r="KH1652" s="67"/>
      <c r="KJ1652" s="66"/>
      <c r="KL1652" s="65"/>
      <c r="KN1652" s="53"/>
      <c r="KP1652" s="64"/>
      <c r="KR1652" s="63"/>
      <c r="KV1652" s="1"/>
      <c r="KW1652" s="34"/>
      <c r="KY1652" s="35"/>
      <c r="LA1652" s="36"/>
      <c r="LC1652" s="37"/>
      <c r="LU1652" s="34"/>
      <c r="LW1652" s="35"/>
      <c r="NE1652" s="36"/>
      <c r="NG1652" s="37"/>
      <c r="PZ1652" s="44"/>
      <c r="RG1652" s="34"/>
      <c r="RI1652" s="35"/>
      <c r="SQ1652" s="36"/>
      <c r="SS1652" s="37"/>
      <c r="VT1652" s="1"/>
    </row>
    <row r="1653" spans="169:592" x14ac:dyDescent="0.3">
      <c r="FM1653" s="63"/>
      <c r="FO1653" s="64"/>
      <c r="FQ1653" s="53"/>
      <c r="FS1653" s="65"/>
      <c r="FU1653" s="66"/>
      <c r="FW1653" s="67"/>
      <c r="KH1653" s="67"/>
      <c r="KJ1653" s="66"/>
      <c r="KL1653" s="65"/>
      <c r="KN1653" s="53"/>
      <c r="KP1653" s="64"/>
      <c r="KR1653" s="63"/>
      <c r="KV1653" s="1"/>
      <c r="KW1653" s="34"/>
      <c r="KY1653" s="35"/>
      <c r="LA1653" s="36"/>
      <c r="LC1653" s="37"/>
      <c r="LD1653" s="37"/>
      <c r="LE1653" s="37"/>
      <c r="LF1653" s="37"/>
      <c r="LG1653" s="37"/>
      <c r="LH1653" s="37"/>
      <c r="LI1653" s="37"/>
      <c r="LJ1653" s="37"/>
      <c r="LK1653" s="37"/>
      <c r="LL1653" s="37"/>
      <c r="LM1653" s="37"/>
      <c r="LN1653" s="37"/>
      <c r="LO1653" s="37"/>
      <c r="LP1653" s="37"/>
      <c r="LQ1653" s="37"/>
      <c r="LR1653" s="37"/>
      <c r="LS1653" s="37"/>
      <c r="LT1653" s="37"/>
      <c r="LU1653" s="34"/>
      <c r="LV1653" s="37"/>
      <c r="LW1653" s="35"/>
      <c r="LX1653" s="37"/>
      <c r="LY1653" s="37"/>
      <c r="LZ1653" s="37"/>
      <c r="MA1653" s="37"/>
      <c r="MB1653" s="37"/>
      <c r="MC1653" s="37"/>
      <c r="MD1653" s="37"/>
      <c r="ME1653" s="37"/>
      <c r="MF1653" s="37"/>
      <c r="MG1653" s="37"/>
      <c r="MH1653" s="37"/>
      <c r="MI1653" s="37"/>
      <c r="MJ1653" s="37"/>
      <c r="MK1653" s="37"/>
      <c r="ML1653" s="37"/>
      <c r="MM1653" s="37"/>
      <c r="MN1653" s="37"/>
      <c r="MO1653" s="37"/>
      <c r="MP1653" s="37"/>
      <c r="MQ1653" s="37"/>
      <c r="MR1653" s="37"/>
      <c r="MS1653" s="37"/>
      <c r="MT1653" s="37"/>
      <c r="MU1653" s="37"/>
      <c r="MV1653" s="37"/>
      <c r="MW1653" s="37"/>
      <c r="MX1653" s="37"/>
      <c r="MY1653" s="37"/>
      <c r="MZ1653" s="37"/>
      <c r="NA1653" s="37"/>
      <c r="NB1653" s="37"/>
      <c r="NC1653" s="37"/>
      <c r="ND1653" s="37"/>
      <c r="NE1653" s="36"/>
      <c r="NF1653" s="37"/>
      <c r="NG1653" s="37"/>
      <c r="NH1653" s="37"/>
      <c r="NI1653" s="37"/>
      <c r="NJ1653" s="37"/>
      <c r="NK1653" s="37"/>
      <c r="NL1653" s="37"/>
      <c r="NM1653" s="37"/>
      <c r="NN1653" s="37"/>
      <c r="NO1653" s="37"/>
      <c r="NP1653" s="37"/>
      <c r="NQ1653" s="37"/>
      <c r="NR1653" s="37"/>
      <c r="NS1653" s="37"/>
      <c r="NT1653" s="37"/>
      <c r="NU1653" s="37"/>
      <c r="NV1653" s="37"/>
      <c r="NW1653" s="37"/>
      <c r="NX1653" s="37"/>
      <c r="NY1653" s="37"/>
      <c r="NZ1653" s="37"/>
      <c r="OA1653" s="37"/>
      <c r="OB1653" s="37"/>
      <c r="OC1653" s="37"/>
      <c r="OD1653" s="37"/>
      <c r="OE1653" s="37"/>
      <c r="OF1653" s="37"/>
      <c r="OG1653" s="37"/>
      <c r="OH1653" s="37"/>
      <c r="OI1653" s="37"/>
      <c r="OJ1653" s="37"/>
      <c r="OK1653" s="37"/>
      <c r="OL1653" s="37"/>
      <c r="OM1653" s="37"/>
      <c r="ON1653" s="37"/>
      <c r="OO1653" s="37"/>
      <c r="OP1653" s="37"/>
      <c r="OQ1653" s="37"/>
      <c r="OR1653" s="37"/>
      <c r="OS1653" s="37"/>
      <c r="OT1653" s="37"/>
      <c r="OU1653" s="37"/>
      <c r="OV1653" s="37"/>
      <c r="OW1653" s="37"/>
      <c r="OX1653" s="37"/>
      <c r="OY1653" s="37"/>
      <c r="OZ1653" s="37"/>
      <c r="PA1653" s="37"/>
      <c r="PB1653" s="37"/>
      <c r="PC1653" s="37"/>
      <c r="PD1653" s="37"/>
      <c r="PE1653" s="37"/>
      <c r="PF1653" s="37"/>
      <c r="PG1653" s="37"/>
      <c r="PH1653" s="37"/>
      <c r="PI1653" s="37"/>
      <c r="PJ1653" s="37"/>
      <c r="PK1653" s="37"/>
      <c r="PL1653" s="37"/>
      <c r="PM1653" s="37"/>
      <c r="PN1653" s="37"/>
      <c r="PO1653" s="37"/>
      <c r="PP1653" s="37"/>
      <c r="PQ1653" s="37"/>
      <c r="PR1653" s="37"/>
      <c r="PS1653" s="37"/>
      <c r="PT1653" s="37"/>
      <c r="PU1653" s="37"/>
      <c r="PV1653" s="37"/>
      <c r="PW1653" s="37"/>
      <c r="PX1653" s="37"/>
      <c r="PY1653" s="37"/>
      <c r="PZ1653" s="37"/>
      <c r="QA1653" s="37"/>
      <c r="QB1653" s="37"/>
      <c r="QC1653" s="37"/>
      <c r="QD1653" s="37"/>
      <c r="QE1653" s="37"/>
      <c r="QF1653" s="37"/>
      <c r="QG1653" s="37"/>
      <c r="QH1653" s="37"/>
      <c r="QI1653" s="37"/>
      <c r="QJ1653" s="37"/>
      <c r="QK1653" s="37"/>
      <c r="QL1653" s="37"/>
      <c r="QM1653" s="37"/>
      <c r="QN1653" s="37"/>
      <c r="QO1653" s="37"/>
      <c r="QP1653" s="37"/>
      <c r="QQ1653" s="37"/>
      <c r="QR1653" s="37"/>
      <c r="QS1653" s="37"/>
      <c r="QT1653" s="37"/>
      <c r="QU1653" s="37"/>
      <c r="QV1653" s="37"/>
      <c r="QW1653" s="37"/>
      <c r="QX1653" s="37"/>
      <c r="QY1653" s="37"/>
      <c r="QZ1653" s="37"/>
      <c r="RA1653" s="37"/>
      <c r="RB1653" s="37"/>
      <c r="RC1653" s="37"/>
      <c r="RD1653" s="37"/>
      <c r="RE1653" s="37"/>
      <c r="RF1653" s="37"/>
      <c r="RG1653" s="34"/>
      <c r="RH1653" s="37"/>
      <c r="RI1653" s="35"/>
      <c r="RJ1653" s="37"/>
      <c r="RK1653" s="37"/>
      <c r="RL1653" s="37"/>
      <c r="RM1653" s="37"/>
      <c r="RN1653" s="37"/>
      <c r="RO1653" s="37"/>
      <c r="RP1653" s="37"/>
      <c r="RQ1653" s="37"/>
      <c r="RR1653" s="37"/>
      <c r="RS1653" s="37"/>
      <c r="RT1653" s="37"/>
      <c r="RU1653" s="37"/>
      <c r="RV1653" s="37"/>
      <c r="RW1653" s="37"/>
      <c r="RX1653" s="37"/>
      <c r="RY1653" s="37"/>
      <c r="RZ1653" s="37"/>
      <c r="SA1653" s="37"/>
      <c r="SB1653" s="37"/>
      <c r="SC1653" s="37"/>
      <c r="SD1653" s="37"/>
      <c r="SE1653" s="37"/>
      <c r="SF1653" s="37"/>
      <c r="SG1653" s="37"/>
      <c r="SH1653" s="37"/>
      <c r="SI1653" s="37"/>
      <c r="SJ1653" s="37"/>
      <c r="SK1653" s="37"/>
      <c r="SL1653" s="37"/>
      <c r="SM1653" s="37"/>
      <c r="SN1653" s="37"/>
      <c r="SO1653" s="37"/>
      <c r="SP1653" s="37"/>
      <c r="SQ1653" s="37"/>
      <c r="SR1653" s="37"/>
      <c r="SS1653" s="37"/>
      <c r="VT1653" s="1"/>
    </row>
    <row r="1654" spans="169:592" x14ac:dyDescent="0.3">
      <c r="FM1654" s="63"/>
      <c r="FO1654" s="64"/>
      <c r="FQ1654" s="53"/>
      <c r="FS1654" s="65"/>
      <c r="FU1654" s="66"/>
      <c r="FW1654" s="67"/>
      <c r="KH1654" s="67"/>
      <c r="KJ1654" s="66"/>
      <c r="KL1654" s="65"/>
      <c r="KN1654" s="53"/>
      <c r="KP1654" s="64"/>
      <c r="KR1654" s="63"/>
      <c r="KV1654" s="1"/>
      <c r="KW1654" s="34"/>
      <c r="KY1654" s="35"/>
      <c r="LA1654" s="36"/>
      <c r="LC1654" s="37"/>
      <c r="LD1654" s="37"/>
      <c r="LE1654" s="37"/>
      <c r="LF1654" s="37"/>
      <c r="LG1654" s="37"/>
      <c r="LH1654" s="37"/>
      <c r="LI1654" s="37"/>
      <c r="LJ1654" s="37"/>
      <c r="LK1654" s="37"/>
      <c r="LL1654" s="37"/>
      <c r="LM1654" s="37"/>
      <c r="LN1654" s="37"/>
      <c r="LO1654" s="37"/>
      <c r="LP1654" s="37"/>
      <c r="LQ1654" s="37"/>
      <c r="LR1654" s="37"/>
      <c r="LS1654" s="37"/>
      <c r="LT1654" s="37"/>
      <c r="LU1654" s="34"/>
      <c r="LV1654" s="37"/>
      <c r="LW1654" s="35"/>
      <c r="LX1654" s="37"/>
      <c r="LY1654" s="37"/>
      <c r="LZ1654" s="37"/>
      <c r="MA1654" s="37"/>
      <c r="MB1654" s="37"/>
      <c r="MC1654" s="37"/>
      <c r="MD1654" s="37"/>
      <c r="ME1654" s="37"/>
      <c r="MF1654" s="37"/>
      <c r="MG1654" s="37"/>
      <c r="MH1654" s="37"/>
      <c r="MI1654" s="37"/>
      <c r="MJ1654" s="37"/>
      <c r="MK1654" s="37"/>
      <c r="ML1654" s="37"/>
      <c r="MM1654" s="37"/>
      <c r="MN1654" s="37"/>
      <c r="MO1654" s="37"/>
      <c r="MP1654" s="37"/>
      <c r="MQ1654" s="37"/>
      <c r="MR1654" s="37"/>
      <c r="MS1654" s="37"/>
      <c r="MT1654" s="37"/>
      <c r="MU1654" s="37"/>
      <c r="MV1654" s="37"/>
      <c r="MW1654" s="37"/>
      <c r="MX1654" s="37"/>
      <c r="MY1654" s="37"/>
      <c r="MZ1654" s="37"/>
      <c r="NA1654" s="37"/>
      <c r="NB1654" s="37"/>
      <c r="NC1654" s="37"/>
      <c r="ND1654" s="37"/>
      <c r="NE1654" s="36"/>
      <c r="NF1654" s="37"/>
      <c r="NG1654" s="37"/>
      <c r="NH1654" s="37"/>
      <c r="NI1654" s="37"/>
      <c r="NJ1654" s="37"/>
      <c r="NK1654" s="37"/>
      <c r="NL1654" s="37"/>
      <c r="NM1654" s="37"/>
      <c r="NN1654" s="37"/>
      <c r="NO1654" s="37"/>
      <c r="NP1654" s="37"/>
      <c r="NQ1654" s="37"/>
      <c r="NR1654" s="37"/>
      <c r="NS1654" s="37"/>
      <c r="NT1654" s="37"/>
      <c r="NU1654" s="37"/>
      <c r="NV1654" s="37"/>
      <c r="NW1654" s="37"/>
      <c r="NX1654" s="37"/>
      <c r="NY1654" s="37"/>
      <c r="NZ1654" s="37"/>
      <c r="OA1654" s="37"/>
      <c r="OB1654" s="37"/>
      <c r="OC1654" s="37"/>
      <c r="OD1654" s="37"/>
      <c r="OE1654" s="37"/>
      <c r="OF1654" s="37"/>
      <c r="OG1654" s="37"/>
      <c r="OH1654" s="37"/>
      <c r="OI1654" s="37"/>
      <c r="OJ1654" s="37"/>
      <c r="OK1654" s="37"/>
      <c r="OL1654" s="37"/>
      <c r="OM1654" s="37"/>
      <c r="ON1654" s="37"/>
      <c r="OO1654" s="37"/>
      <c r="OP1654" s="37"/>
      <c r="OQ1654" s="37"/>
      <c r="OR1654" s="37"/>
      <c r="OS1654" s="37"/>
      <c r="OT1654" s="37"/>
      <c r="OU1654" s="37"/>
      <c r="OV1654" s="37"/>
      <c r="OW1654" s="37"/>
      <c r="OX1654" s="37"/>
      <c r="OY1654" s="37"/>
      <c r="OZ1654" s="37"/>
      <c r="PA1654" s="37"/>
      <c r="PB1654" s="37"/>
      <c r="PC1654" s="37"/>
      <c r="PD1654" s="37"/>
      <c r="PE1654" s="37"/>
      <c r="PF1654" s="37"/>
      <c r="PG1654" s="37"/>
      <c r="PH1654" s="37"/>
      <c r="PI1654" s="37"/>
      <c r="PJ1654" s="37"/>
      <c r="PK1654" s="37"/>
      <c r="PL1654" s="37"/>
      <c r="PM1654" s="37"/>
      <c r="PN1654" s="37"/>
      <c r="PO1654" s="37"/>
      <c r="PP1654" s="37"/>
      <c r="PQ1654" s="37"/>
      <c r="PR1654" s="37"/>
      <c r="PS1654" s="37"/>
      <c r="PT1654" s="37"/>
      <c r="PU1654" s="37"/>
      <c r="PV1654" s="37"/>
      <c r="PW1654" s="37"/>
      <c r="PX1654" s="37"/>
      <c r="PY1654" s="37"/>
      <c r="PZ1654" s="37"/>
      <c r="QA1654" s="37"/>
      <c r="QB1654" s="37"/>
      <c r="QC1654" s="37"/>
      <c r="QD1654" s="37"/>
      <c r="QE1654" s="37"/>
      <c r="QF1654" s="37"/>
      <c r="QG1654" s="37"/>
      <c r="QH1654" s="37"/>
      <c r="QI1654" s="37"/>
      <c r="QJ1654" s="37"/>
      <c r="QK1654" s="37"/>
      <c r="QL1654" s="37"/>
      <c r="QM1654" s="37"/>
      <c r="QN1654" s="37"/>
      <c r="QO1654" s="37"/>
      <c r="QP1654" s="37"/>
      <c r="QQ1654" s="37"/>
      <c r="QR1654" s="37"/>
      <c r="QS1654" s="37"/>
      <c r="QT1654" s="37"/>
      <c r="QU1654" s="37"/>
      <c r="QV1654" s="37"/>
      <c r="QW1654" s="37"/>
      <c r="QX1654" s="37"/>
      <c r="QY1654" s="37"/>
      <c r="QZ1654" s="37"/>
      <c r="RA1654" s="37"/>
      <c r="RB1654" s="37"/>
      <c r="RC1654" s="37"/>
      <c r="RD1654" s="37"/>
      <c r="RE1654" s="37"/>
      <c r="RF1654" s="37"/>
      <c r="RG1654" s="34"/>
      <c r="RH1654" s="37"/>
      <c r="RI1654" s="35"/>
      <c r="RJ1654" s="37"/>
      <c r="RK1654" s="37"/>
      <c r="RL1654" s="37"/>
      <c r="RM1654" s="37"/>
      <c r="RN1654" s="37"/>
      <c r="RO1654" s="37"/>
      <c r="RP1654" s="37"/>
      <c r="RQ1654" s="37"/>
      <c r="RR1654" s="37"/>
      <c r="RS1654" s="37"/>
      <c r="RT1654" s="37"/>
      <c r="RU1654" s="37"/>
      <c r="RV1654" s="37"/>
      <c r="RW1654" s="37"/>
      <c r="RX1654" s="37"/>
      <c r="RY1654" s="37"/>
      <c r="RZ1654" s="37"/>
      <c r="SA1654" s="37"/>
      <c r="SB1654" s="37"/>
      <c r="SC1654" s="37"/>
      <c r="SD1654" s="37"/>
      <c r="SE1654" s="37"/>
      <c r="SF1654" s="37"/>
      <c r="SG1654" s="37"/>
      <c r="SH1654" s="37"/>
      <c r="SI1654" s="37"/>
      <c r="SJ1654" s="37"/>
      <c r="SK1654" s="37"/>
      <c r="SL1654" s="37"/>
      <c r="SM1654" s="37"/>
      <c r="SN1654" s="37"/>
      <c r="SO1654" s="37"/>
      <c r="SP1654" s="37"/>
      <c r="SQ1654" s="37"/>
      <c r="SR1654" s="37"/>
      <c r="SS1654" s="37"/>
      <c r="VT1654" s="1"/>
    </row>
    <row r="1655" spans="169:592" x14ac:dyDescent="0.3">
      <c r="FM1655" s="63"/>
      <c r="FO1655" s="64"/>
      <c r="FQ1655" s="53"/>
      <c r="FS1655" s="65"/>
      <c r="FU1655" s="66"/>
      <c r="FW1655" s="67"/>
      <c r="KH1655" s="67"/>
      <c r="KJ1655" s="66"/>
      <c r="KL1655" s="65"/>
      <c r="KN1655" s="53"/>
      <c r="KP1655" s="64"/>
      <c r="KR1655" s="63"/>
      <c r="KV1655" s="1"/>
      <c r="KW1655" s="34"/>
      <c r="KY1655" s="35"/>
      <c r="LA1655" s="36"/>
      <c r="LU1655" s="34"/>
      <c r="LW1655" s="35"/>
      <c r="NE1655" s="36"/>
      <c r="PZ1655" s="44"/>
      <c r="QK1655" s="37"/>
      <c r="RG1655" s="34"/>
      <c r="RI1655" s="35"/>
      <c r="SQ1655" s="36"/>
      <c r="VT1655" s="1"/>
    </row>
    <row r="1656" spans="169:592" x14ac:dyDescent="0.3">
      <c r="FM1656" s="63"/>
      <c r="FO1656" s="64"/>
      <c r="FQ1656" s="53"/>
      <c r="FS1656" s="65"/>
      <c r="FU1656" s="66"/>
      <c r="FW1656" s="67"/>
      <c r="KH1656" s="67"/>
      <c r="KJ1656" s="66"/>
      <c r="KL1656" s="65"/>
      <c r="KN1656" s="53"/>
      <c r="KP1656" s="64"/>
      <c r="KR1656" s="63"/>
      <c r="KV1656" s="1"/>
      <c r="KW1656" s="34"/>
      <c r="KY1656" s="35"/>
      <c r="LA1656" s="36"/>
      <c r="LU1656" s="34"/>
      <c r="LW1656" s="35"/>
      <c r="NE1656" s="36"/>
      <c r="PZ1656" s="44"/>
      <c r="QK1656" s="37"/>
      <c r="RG1656" s="34"/>
      <c r="RI1656" s="35"/>
      <c r="SQ1656" s="36"/>
      <c r="VT1656" s="1"/>
    </row>
    <row r="1657" spans="169:592" x14ac:dyDescent="0.3">
      <c r="FM1657" s="63"/>
      <c r="FO1657" s="64"/>
      <c r="FQ1657" s="53"/>
      <c r="FS1657" s="65"/>
      <c r="FU1657" s="66"/>
      <c r="FW1657" s="67"/>
      <c r="KH1657" s="67"/>
      <c r="KJ1657" s="66"/>
      <c r="KL1657" s="65"/>
      <c r="KN1657" s="53"/>
      <c r="KP1657" s="64"/>
      <c r="KR1657" s="63"/>
      <c r="KV1657" s="1"/>
      <c r="KW1657" s="34"/>
      <c r="KY1657" s="35"/>
      <c r="LA1657" s="36"/>
      <c r="LB1657" s="36"/>
      <c r="LC1657" s="36"/>
      <c r="LD1657" s="36"/>
      <c r="LE1657" s="36"/>
      <c r="LF1657" s="36"/>
      <c r="LG1657" s="36"/>
      <c r="LH1657" s="36"/>
      <c r="LI1657" s="36"/>
      <c r="LJ1657" s="36"/>
      <c r="LK1657" s="36"/>
      <c r="LL1657" s="36"/>
      <c r="LM1657" s="36"/>
      <c r="LN1657" s="36"/>
      <c r="LO1657" s="36"/>
      <c r="LP1657" s="36"/>
      <c r="LQ1657" s="36"/>
      <c r="LR1657" s="36"/>
      <c r="LS1657" s="36"/>
      <c r="LT1657" s="36"/>
      <c r="LU1657" s="34"/>
      <c r="LV1657" s="36"/>
      <c r="LW1657" s="35"/>
      <c r="LX1657" s="36"/>
      <c r="LY1657" s="36"/>
      <c r="LZ1657" s="36"/>
      <c r="MA1657" s="36"/>
      <c r="MB1657" s="36"/>
      <c r="MC1657" s="36"/>
      <c r="MD1657" s="36"/>
      <c r="ME1657" s="36"/>
      <c r="MF1657" s="36"/>
      <c r="MG1657" s="36"/>
      <c r="MH1657" s="36"/>
      <c r="MI1657" s="36"/>
      <c r="MJ1657" s="36"/>
      <c r="MK1657" s="36"/>
      <c r="ML1657" s="36"/>
      <c r="MM1657" s="36"/>
      <c r="MN1657" s="36"/>
      <c r="MO1657" s="36"/>
      <c r="MP1657" s="36"/>
      <c r="MQ1657" s="36"/>
      <c r="MR1657" s="36"/>
      <c r="MS1657" s="36"/>
      <c r="MT1657" s="36"/>
      <c r="MU1657" s="36"/>
      <c r="MV1657" s="36"/>
      <c r="MW1657" s="36"/>
      <c r="MX1657" s="36"/>
      <c r="MY1657" s="36"/>
      <c r="MZ1657" s="36"/>
      <c r="NA1657" s="36"/>
      <c r="NB1657" s="36"/>
      <c r="NC1657" s="36"/>
      <c r="ND1657" s="36"/>
      <c r="NE1657" s="36"/>
      <c r="NF1657" s="36"/>
      <c r="NG1657" s="36"/>
      <c r="NH1657" s="36"/>
      <c r="NI1657" s="36"/>
      <c r="NJ1657" s="36"/>
      <c r="NK1657" s="36"/>
      <c r="NL1657" s="36"/>
      <c r="NM1657" s="36"/>
      <c r="NN1657" s="36"/>
      <c r="NO1657" s="36"/>
      <c r="NP1657" s="36"/>
      <c r="NQ1657" s="36"/>
      <c r="NR1657" s="36"/>
      <c r="NS1657" s="36"/>
      <c r="NT1657" s="36"/>
      <c r="NU1657" s="36"/>
      <c r="NV1657" s="36"/>
      <c r="NW1657" s="36"/>
      <c r="NX1657" s="36"/>
      <c r="NY1657" s="36"/>
      <c r="NZ1657" s="36"/>
      <c r="OA1657" s="36"/>
      <c r="OB1657" s="36"/>
      <c r="OC1657" s="36"/>
      <c r="OD1657" s="36"/>
      <c r="OE1657" s="36"/>
      <c r="OF1657" s="36"/>
      <c r="OG1657" s="36"/>
      <c r="OH1657" s="36"/>
      <c r="OI1657" s="36"/>
      <c r="OJ1657" s="36"/>
      <c r="OK1657" s="36"/>
      <c r="OL1657" s="36"/>
      <c r="OM1657" s="36"/>
      <c r="ON1657" s="36"/>
      <c r="OO1657" s="36"/>
      <c r="OP1657" s="36"/>
      <c r="OQ1657" s="36"/>
      <c r="OR1657" s="36"/>
      <c r="OS1657" s="36"/>
      <c r="OT1657" s="36"/>
      <c r="OU1657" s="36"/>
      <c r="OV1657" s="36"/>
      <c r="OW1657" s="36"/>
      <c r="OX1657" s="36"/>
      <c r="OY1657" s="36"/>
      <c r="OZ1657" s="36"/>
      <c r="PA1657" s="36"/>
      <c r="PB1657" s="36"/>
      <c r="PC1657" s="36"/>
      <c r="PD1657" s="36"/>
      <c r="PE1657" s="36"/>
      <c r="PF1657" s="36"/>
      <c r="PG1657" s="36"/>
      <c r="PH1657" s="36"/>
      <c r="PI1657" s="36"/>
      <c r="PJ1657" s="36"/>
      <c r="PK1657" s="36"/>
      <c r="PL1657" s="36"/>
      <c r="PM1657" s="36"/>
      <c r="PN1657" s="36"/>
      <c r="PO1657" s="36"/>
      <c r="PP1657" s="36"/>
      <c r="PQ1657" s="36"/>
      <c r="PR1657" s="36"/>
      <c r="PS1657" s="36"/>
      <c r="PT1657" s="36"/>
      <c r="PU1657" s="36"/>
      <c r="PV1657" s="36"/>
      <c r="PW1657" s="36"/>
      <c r="PX1657" s="36"/>
      <c r="PY1657" s="36"/>
      <c r="PZ1657" s="36"/>
      <c r="QA1657" s="36"/>
      <c r="QB1657" s="36"/>
      <c r="QC1657" s="36"/>
      <c r="QD1657" s="36"/>
      <c r="QE1657" s="36"/>
      <c r="QF1657" s="36"/>
      <c r="QG1657" s="36"/>
      <c r="QH1657" s="36"/>
      <c r="QI1657" s="36"/>
      <c r="QJ1657" s="36"/>
      <c r="QK1657" s="36"/>
      <c r="QL1657" s="36"/>
      <c r="QM1657" s="36"/>
      <c r="QN1657" s="36"/>
      <c r="QO1657" s="36"/>
      <c r="QP1657" s="36"/>
      <c r="QQ1657" s="36"/>
      <c r="QR1657" s="36"/>
      <c r="QS1657" s="36"/>
      <c r="QT1657" s="36"/>
      <c r="QU1657" s="36"/>
      <c r="QV1657" s="36"/>
      <c r="QW1657" s="36"/>
      <c r="QX1657" s="36"/>
      <c r="QY1657" s="36"/>
      <c r="QZ1657" s="36"/>
      <c r="RA1657" s="36"/>
      <c r="RB1657" s="36"/>
      <c r="RC1657" s="36"/>
      <c r="RD1657" s="36"/>
      <c r="RE1657" s="36"/>
      <c r="RF1657" s="36"/>
      <c r="RG1657" s="34"/>
      <c r="RH1657" s="36"/>
      <c r="RI1657" s="35"/>
      <c r="RJ1657" s="36"/>
      <c r="RK1657" s="36"/>
      <c r="RL1657" s="36"/>
      <c r="RM1657" s="36"/>
      <c r="RN1657" s="36"/>
      <c r="RO1657" s="36"/>
      <c r="RP1657" s="36"/>
      <c r="RQ1657" s="36"/>
      <c r="RR1657" s="36"/>
      <c r="RS1657" s="36"/>
      <c r="RT1657" s="36"/>
      <c r="RU1657" s="36"/>
      <c r="RV1657" s="36"/>
      <c r="RW1657" s="36"/>
      <c r="RX1657" s="36"/>
      <c r="RY1657" s="36"/>
      <c r="RZ1657" s="36"/>
      <c r="SA1657" s="36"/>
      <c r="SB1657" s="36"/>
      <c r="SC1657" s="36"/>
      <c r="SD1657" s="36"/>
      <c r="SE1657" s="36"/>
      <c r="SF1657" s="36"/>
      <c r="SG1657" s="36"/>
      <c r="SH1657" s="36"/>
      <c r="SI1657" s="36"/>
      <c r="SJ1657" s="36"/>
      <c r="SK1657" s="36"/>
      <c r="SL1657" s="36"/>
      <c r="SM1657" s="36"/>
      <c r="SN1657" s="36"/>
      <c r="SO1657" s="36"/>
      <c r="SP1657" s="36"/>
      <c r="SQ1657" s="36"/>
      <c r="VT1657" s="1"/>
    </row>
    <row r="1658" spans="169:592" x14ac:dyDescent="0.3">
      <c r="FM1658" s="63"/>
      <c r="FO1658" s="64"/>
      <c r="FQ1658" s="53"/>
      <c r="FS1658" s="65"/>
      <c r="FU1658" s="66"/>
      <c r="FW1658" s="67"/>
      <c r="KH1658" s="67"/>
      <c r="KJ1658" s="66"/>
      <c r="KL1658" s="65"/>
      <c r="KN1658" s="53"/>
      <c r="KP1658" s="64"/>
      <c r="KR1658" s="63"/>
      <c r="KV1658" s="1"/>
      <c r="KW1658" s="34"/>
      <c r="KY1658" s="35"/>
      <c r="LA1658" s="36"/>
      <c r="LB1658" s="36"/>
      <c r="LC1658" s="36"/>
      <c r="LD1658" s="36"/>
      <c r="LE1658" s="36"/>
      <c r="LF1658" s="36"/>
      <c r="LG1658" s="36"/>
      <c r="LH1658" s="36"/>
      <c r="LI1658" s="36"/>
      <c r="LJ1658" s="36"/>
      <c r="LK1658" s="36"/>
      <c r="LL1658" s="36"/>
      <c r="LM1658" s="36"/>
      <c r="LN1658" s="36"/>
      <c r="LO1658" s="36"/>
      <c r="LP1658" s="36"/>
      <c r="LQ1658" s="36"/>
      <c r="LR1658" s="36"/>
      <c r="LS1658" s="36"/>
      <c r="LT1658" s="36"/>
      <c r="LU1658" s="34"/>
      <c r="LV1658" s="36"/>
      <c r="LW1658" s="35"/>
      <c r="LX1658" s="36"/>
      <c r="LY1658" s="36"/>
      <c r="LZ1658" s="36"/>
      <c r="MA1658" s="36"/>
      <c r="MB1658" s="36"/>
      <c r="MC1658" s="36"/>
      <c r="MD1658" s="36"/>
      <c r="ME1658" s="36"/>
      <c r="MF1658" s="36"/>
      <c r="MG1658" s="36"/>
      <c r="MH1658" s="36"/>
      <c r="MI1658" s="36"/>
      <c r="MJ1658" s="36"/>
      <c r="MK1658" s="36"/>
      <c r="ML1658" s="36"/>
      <c r="MM1658" s="36"/>
      <c r="MN1658" s="36"/>
      <c r="MO1658" s="36"/>
      <c r="MP1658" s="36"/>
      <c r="MQ1658" s="36"/>
      <c r="MR1658" s="36"/>
      <c r="MS1658" s="36"/>
      <c r="MT1658" s="36"/>
      <c r="MU1658" s="36"/>
      <c r="MV1658" s="36"/>
      <c r="MW1658" s="36"/>
      <c r="MX1658" s="36"/>
      <c r="MY1658" s="36"/>
      <c r="MZ1658" s="36"/>
      <c r="NA1658" s="36"/>
      <c r="NB1658" s="36"/>
      <c r="NC1658" s="36"/>
      <c r="ND1658" s="36"/>
      <c r="NE1658" s="36"/>
      <c r="NF1658" s="36"/>
      <c r="NG1658" s="36"/>
      <c r="NH1658" s="36"/>
      <c r="NI1658" s="36"/>
      <c r="NJ1658" s="36"/>
      <c r="NK1658" s="36"/>
      <c r="NL1658" s="36"/>
      <c r="NM1658" s="36"/>
      <c r="NN1658" s="36"/>
      <c r="NO1658" s="36"/>
      <c r="NP1658" s="36"/>
      <c r="NQ1658" s="36"/>
      <c r="NR1658" s="36"/>
      <c r="NS1658" s="36"/>
      <c r="NT1658" s="36"/>
      <c r="NU1658" s="36"/>
      <c r="NV1658" s="36"/>
      <c r="NW1658" s="36"/>
      <c r="NX1658" s="36"/>
      <c r="NY1658" s="36"/>
      <c r="NZ1658" s="36"/>
      <c r="OA1658" s="36"/>
      <c r="OB1658" s="36"/>
      <c r="OC1658" s="36"/>
      <c r="OD1658" s="36"/>
      <c r="OE1658" s="36"/>
      <c r="OF1658" s="36"/>
      <c r="OG1658" s="36"/>
      <c r="OH1658" s="36"/>
      <c r="OI1658" s="36"/>
      <c r="OJ1658" s="36"/>
      <c r="OK1658" s="36"/>
      <c r="OL1658" s="36"/>
      <c r="OM1658" s="36"/>
      <c r="ON1658" s="36"/>
      <c r="OO1658" s="36"/>
      <c r="OP1658" s="36"/>
      <c r="OQ1658" s="36"/>
      <c r="OR1658" s="36"/>
      <c r="OS1658" s="36"/>
      <c r="OT1658" s="36"/>
      <c r="OU1658" s="36"/>
      <c r="OV1658" s="36"/>
      <c r="OW1658" s="36"/>
      <c r="OX1658" s="36"/>
      <c r="OY1658" s="36"/>
      <c r="OZ1658" s="36"/>
      <c r="PA1658" s="36"/>
      <c r="PB1658" s="36"/>
      <c r="PC1658" s="36"/>
      <c r="PD1658" s="36"/>
      <c r="PE1658" s="36"/>
      <c r="PF1658" s="36"/>
      <c r="PG1658" s="36"/>
      <c r="PH1658" s="36"/>
      <c r="PI1658" s="36"/>
      <c r="PJ1658" s="36"/>
      <c r="PK1658" s="36"/>
      <c r="PL1658" s="36"/>
      <c r="PM1658" s="36"/>
      <c r="PN1658" s="36"/>
      <c r="PO1658" s="36"/>
      <c r="PP1658" s="36"/>
      <c r="PQ1658" s="36"/>
      <c r="PR1658" s="36"/>
      <c r="PS1658" s="36"/>
      <c r="PT1658" s="36"/>
      <c r="PU1658" s="36"/>
      <c r="PV1658" s="36"/>
      <c r="PW1658" s="36"/>
      <c r="PX1658" s="36"/>
      <c r="PY1658" s="36"/>
      <c r="PZ1658" s="36"/>
      <c r="QA1658" s="36"/>
      <c r="QB1658" s="36"/>
      <c r="QC1658" s="36"/>
      <c r="QD1658" s="36"/>
      <c r="QE1658" s="36"/>
      <c r="QF1658" s="36"/>
      <c r="QG1658" s="36"/>
      <c r="QH1658" s="36"/>
      <c r="QI1658" s="36"/>
      <c r="QJ1658" s="36"/>
      <c r="QK1658" s="36"/>
      <c r="QL1658" s="36"/>
      <c r="QM1658" s="36"/>
      <c r="QN1658" s="36"/>
      <c r="QO1658" s="36"/>
      <c r="QP1658" s="36"/>
      <c r="QQ1658" s="36"/>
      <c r="QR1658" s="36"/>
      <c r="QS1658" s="36"/>
      <c r="QT1658" s="36"/>
      <c r="QU1658" s="36"/>
      <c r="QV1658" s="36"/>
      <c r="QW1658" s="36"/>
      <c r="QX1658" s="36"/>
      <c r="QY1658" s="36"/>
      <c r="QZ1658" s="36"/>
      <c r="RA1658" s="36"/>
      <c r="RB1658" s="36"/>
      <c r="RC1658" s="36"/>
      <c r="RD1658" s="36"/>
      <c r="RE1658" s="36"/>
      <c r="RF1658" s="36"/>
      <c r="RG1658" s="34"/>
      <c r="RH1658" s="36"/>
      <c r="RI1658" s="35"/>
      <c r="RJ1658" s="36"/>
      <c r="RK1658" s="36"/>
      <c r="RL1658" s="36"/>
      <c r="RM1658" s="36"/>
      <c r="RN1658" s="36"/>
      <c r="RO1658" s="36"/>
      <c r="RP1658" s="36"/>
      <c r="RQ1658" s="36"/>
      <c r="RR1658" s="36"/>
      <c r="RS1658" s="36"/>
      <c r="RT1658" s="36"/>
      <c r="RU1658" s="36"/>
      <c r="RV1658" s="36"/>
      <c r="RW1658" s="36"/>
      <c r="RX1658" s="36"/>
      <c r="RY1658" s="36"/>
      <c r="RZ1658" s="36"/>
      <c r="SA1658" s="36"/>
      <c r="SB1658" s="36"/>
      <c r="SC1658" s="36"/>
      <c r="SD1658" s="36"/>
      <c r="SE1658" s="36"/>
      <c r="SF1658" s="36"/>
      <c r="SG1658" s="36"/>
      <c r="SH1658" s="36"/>
      <c r="SI1658" s="36"/>
      <c r="SJ1658" s="36"/>
      <c r="SK1658" s="36"/>
      <c r="SL1658" s="36"/>
      <c r="SM1658" s="36"/>
      <c r="SN1658" s="36"/>
      <c r="SO1658" s="36"/>
      <c r="SP1658" s="36"/>
      <c r="SQ1658" s="36"/>
      <c r="VT1658" s="1"/>
    </row>
    <row r="1659" spans="169:592" x14ac:dyDescent="0.3">
      <c r="FM1659" s="63"/>
      <c r="FO1659" s="64"/>
      <c r="FQ1659" s="53"/>
      <c r="FS1659" s="65"/>
      <c r="FU1659" s="66"/>
      <c r="FW1659" s="67"/>
      <c r="KH1659" s="67"/>
      <c r="KJ1659" s="66"/>
      <c r="KL1659" s="65"/>
      <c r="KN1659" s="53"/>
      <c r="KP1659" s="64"/>
      <c r="KR1659" s="63"/>
      <c r="KV1659" s="1"/>
      <c r="KW1659" s="34"/>
      <c r="KY1659" s="35"/>
      <c r="LU1659" s="34"/>
      <c r="LW1659" s="35"/>
      <c r="PZ1659" s="44"/>
      <c r="QC1659" s="36"/>
      <c r="QK1659" s="37"/>
      <c r="RG1659" s="34"/>
      <c r="RI1659" s="35"/>
      <c r="VT1659" s="1"/>
    </row>
    <row r="1660" spans="169:592" x14ac:dyDescent="0.3">
      <c r="FM1660" s="63"/>
      <c r="FO1660" s="64"/>
      <c r="FQ1660" s="53"/>
      <c r="FS1660" s="65"/>
      <c r="FU1660" s="66"/>
      <c r="FW1660" s="67"/>
      <c r="KH1660" s="67"/>
      <c r="KJ1660" s="66"/>
      <c r="KL1660" s="65"/>
      <c r="KN1660" s="53"/>
      <c r="KP1660" s="64"/>
      <c r="KR1660" s="63"/>
      <c r="KV1660" s="1"/>
      <c r="KW1660" s="34"/>
      <c r="KY1660" s="35"/>
      <c r="LU1660" s="34"/>
      <c r="LW1660" s="35"/>
      <c r="PZ1660" s="44"/>
      <c r="QC1660" s="36"/>
      <c r="QK1660" s="37"/>
      <c r="RG1660" s="34"/>
      <c r="RI1660" s="35"/>
      <c r="VT1660" s="1"/>
    </row>
    <row r="1661" spans="169:592" x14ac:dyDescent="0.3">
      <c r="FM1661" s="63"/>
      <c r="FO1661" s="64"/>
      <c r="FQ1661" s="53"/>
      <c r="FS1661" s="65"/>
      <c r="FU1661" s="66"/>
      <c r="FW1661" s="67"/>
      <c r="KH1661" s="67"/>
      <c r="KJ1661" s="66"/>
      <c r="KL1661" s="65"/>
      <c r="KN1661" s="53"/>
      <c r="KP1661" s="64"/>
      <c r="KR1661" s="63"/>
      <c r="KV1661" s="1"/>
      <c r="KW1661" s="34"/>
      <c r="KY1661" s="35"/>
      <c r="KZ1661" s="35"/>
      <c r="LA1661" s="35"/>
      <c r="LB1661" s="35"/>
      <c r="LC1661" s="35"/>
      <c r="LD1661" s="35"/>
      <c r="LE1661" s="35"/>
      <c r="LF1661" s="35"/>
      <c r="LG1661" s="35"/>
      <c r="LH1661" s="35"/>
      <c r="LI1661" s="35"/>
      <c r="LJ1661" s="35"/>
      <c r="LK1661" s="35"/>
      <c r="LL1661" s="35"/>
      <c r="LM1661" s="35"/>
      <c r="LN1661" s="35"/>
      <c r="LO1661" s="35"/>
      <c r="LP1661" s="35"/>
      <c r="LQ1661" s="35"/>
      <c r="LR1661" s="35"/>
      <c r="LS1661" s="35"/>
      <c r="LT1661" s="35"/>
      <c r="LU1661" s="34"/>
      <c r="LV1661" s="35"/>
      <c r="LW1661" s="35"/>
      <c r="LX1661" s="35"/>
      <c r="LY1661" s="35"/>
      <c r="LZ1661" s="35"/>
      <c r="MA1661" s="35"/>
      <c r="MB1661" s="35"/>
      <c r="MC1661" s="35"/>
      <c r="MD1661" s="35"/>
      <c r="ME1661" s="35"/>
      <c r="MF1661" s="35"/>
      <c r="MG1661" s="35"/>
      <c r="MH1661" s="35"/>
      <c r="MI1661" s="35"/>
      <c r="MJ1661" s="35"/>
      <c r="MK1661" s="35"/>
      <c r="ML1661" s="35"/>
      <c r="MM1661" s="35"/>
      <c r="MN1661" s="35"/>
      <c r="MO1661" s="35"/>
      <c r="MP1661" s="35"/>
      <c r="MQ1661" s="35"/>
      <c r="MR1661" s="35"/>
      <c r="MS1661" s="35"/>
      <c r="MT1661" s="35"/>
      <c r="MU1661" s="35"/>
      <c r="MV1661" s="35"/>
      <c r="MW1661" s="35"/>
      <c r="MX1661" s="35"/>
      <c r="MY1661" s="35"/>
      <c r="MZ1661" s="35"/>
      <c r="NA1661" s="35"/>
      <c r="NB1661" s="35"/>
      <c r="NC1661" s="35"/>
      <c r="ND1661" s="35"/>
      <c r="NE1661" s="35"/>
      <c r="NF1661" s="35"/>
      <c r="NG1661" s="35"/>
      <c r="NH1661" s="35"/>
      <c r="NI1661" s="35"/>
      <c r="NJ1661" s="35"/>
      <c r="NK1661" s="35"/>
      <c r="NL1661" s="35"/>
      <c r="NM1661" s="35"/>
      <c r="NN1661" s="35"/>
      <c r="NO1661" s="35"/>
      <c r="NP1661" s="35"/>
      <c r="NQ1661" s="35"/>
      <c r="NR1661" s="35"/>
      <c r="NS1661" s="35"/>
      <c r="NT1661" s="35"/>
      <c r="NU1661" s="35"/>
      <c r="NV1661" s="35"/>
      <c r="NW1661" s="35"/>
      <c r="NX1661" s="35"/>
      <c r="NY1661" s="35"/>
      <c r="NZ1661" s="35"/>
      <c r="OA1661" s="35"/>
      <c r="OB1661" s="35"/>
      <c r="OC1661" s="35"/>
      <c r="OD1661" s="35"/>
      <c r="OE1661" s="35"/>
      <c r="OF1661" s="35"/>
      <c r="OG1661" s="35"/>
      <c r="OH1661" s="35"/>
      <c r="OI1661" s="35"/>
      <c r="OJ1661" s="35"/>
      <c r="OK1661" s="35"/>
      <c r="OL1661" s="35"/>
      <c r="OM1661" s="35"/>
      <c r="ON1661" s="35"/>
      <c r="OO1661" s="35"/>
      <c r="OP1661" s="35"/>
      <c r="OQ1661" s="35"/>
      <c r="OR1661" s="35"/>
      <c r="OS1661" s="35"/>
      <c r="OT1661" s="35"/>
      <c r="OU1661" s="35"/>
      <c r="OV1661" s="35"/>
      <c r="OW1661" s="35"/>
      <c r="OX1661" s="35"/>
      <c r="OY1661" s="35"/>
      <c r="OZ1661" s="35"/>
      <c r="PA1661" s="35"/>
      <c r="PB1661" s="35"/>
      <c r="PC1661" s="35"/>
      <c r="PD1661" s="35"/>
      <c r="PE1661" s="35"/>
      <c r="PF1661" s="35"/>
      <c r="PG1661" s="35"/>
      <c r="PH1661" s="35"/>
      <c r="PI1661" s="35"/>
      <c r="PJ1661" s="35"/>
      <c r="PK1661" s="35"/>
      <c r="PL1661" s="35"/>
      <c r="PM1661" s="35"/>
      <c r="PN1661" s="35"/>
      <c r="PO1661" s="35"/>
      <c r="PP1661" s="35"/>
      <c r="PQ1661" s="35"/>
      <c r="PR1661" s="35"/>
      <c r="PS1661" s="35"/>
      <c r="PT1661" s="35"/>
      <c r="PU1661" s="35"/>
      <c r="PV1661" s="35"/>
      <c r="PW1661" s="35"/>
      <c r="PX1661" s="35"/>
      <c r="PY1661" s="35"/>
      <c r="PZ1661" s="35"/>
      <c r="QA1661" s="35"/>
      <c r="QB1661" s="35"/>
      <c r="QC1661" s="35"/>
      <c r="QD1661" s="35"/>
      <c r="QE1661" s="35"/>
      <c r="QF1661" s="35"/>
      <c r="QG1661" s="35"/>
      <c r="QH1661" s="35"/>
      <c r="QI1661" s="35"/>
      <c r="QJ1661" s="35"/>
      <c r="QK1661" s="35"/>
      <c r="QL1661" s="35"/>
      <c r="QM1661" s="35"/>
      <c r="QN1661" s="35"/>
      <c r="QO1661" s="35"/>
      <c r="QP1661" s="35"/>
      <c r="QQ1661" s="35"/>
      <c r="QR1661" s="35"/>
      <c r="QS1661" s="35"/>
      <c r="QT1661" s="35"/>
      <c r="QU1661" s="35"/>
      <c r="QV1661" s="35"/>
      <c r="QW1661" s="35"/>
      <c r="QX1661" s="35"/>
      <c r="QY1661" s="35"/>
      <c r="QZ1661" s="35"/>
      <c r="RA1661" s="35"/>
      <c r="RB1661" s="35"/>
      <c r="RC1661" s="35"/>
      <c r="RD1661" s="35"/>
      <c r="RE1661" s="35"/>
      <c r="RF1661" s="35"/>
      <c r="RG1661" s="34"/>
      <c r="RH1661" s="35"/>
      <c r="RI1661" s="35"/>
      <c r="VT1661" s="1"/>
    </row>
    <row r="1662" spans="169:592" x14ac:dyDescent="0.3">
      <c r="FM1662" s="63"/>
      <c r="FO1662" s="64"/>
      <c r="FQ1662" s="53"/>
      <c r="FS1662" s="65"/>
      <c r="FU1662" s="66"/>
      <c r="FW1662" s="67"/>
      <c r="KH1662" s="67"/>
      <c r="KJ1662" s="66"/>
      <c r="KL1662" s="65"/>
      <c r="KN1662" s="53"/>
      <c r="KP1662" s="64"/>
      <c r="KR1662" s="63"/>
      <c r="KV1662" s="1"/>
      <c r="KW1662" s="34"/>
      <c r="KY1662" s="35"/>
      <c r="KZ1662" s="35"/>
      <c r="LA1662" s="35"/>
      <c r="LB1662" s="35"/>
      <c r="LC1662" s="35"/>
      <c r="LD1662" s="35"/>
      <c r="LE1662" s="35"/>
      <c r="LF1662" s="35"/>
      <c r="LG1662" s="35"/>
      <c r="LH1662" s="35"/>
      <c r="LI1662" s="35"/>
      <c r="LJ1662" s="35"/>
      <c r="LK1662" s="35"/>
      <c r="LL1662" s="35"/>
      <c r="LM1662" s="35"/>
      <c r="LN1662" s="35"/>
      <c r="LO1662" s="35"/>
      <c r="LP1662" s="35"/>
      <c r="LQ1662" s="35"/>
      <c r="LR1662" s="35"/>
      <c r="LS1662" s="35"/>
      <c r="LT1662" s="35"/>
      <c r="LU1662" s="34"/>
      <c r="LV1662" s="35"/>
      <c r="LW1662" s="35"/>
      <c r="LX1662" s="35"/>
      <c r="LY1662" s="35"/>
      <c r="LZ1662" s="35"/>
      <c r="MA1662" s="35"/>
      <c r="MB1662" s="35"/>
      <c r="MC1662" s="35"/>
      <c r="MD1662" s="35"/>
      <c r="ME1662" s="35"/>
      <c r="MF1662" s="35"/>
      <c r="MG1662" s="35"/>
      <c r="MH1662" s="35"/>
      <c r="MI1662" s="35"/>
      <c r="MJ1662" s="35"/>
      <c r="MK1662" s="35"/>
      <c r="ML1662" s="35"/>
      <c r="MM1662" s="35"/>
      <c r="MN1662" s="35"/>
      <c r="MO1662" s="35"/>
      <c r="MP1662" s="35"/>
      <c r="MQ1662" s="35"/>
      <c r="MR1662" s="35"/>
      <c r="MS1662" s="35"/>
      <c r="MT1662" s="35"/>
      <c r="MU1662" s="35"/>
      <c r="MV1662" s="35"/>
      <c r="MW1662" s="35"/>
      <c r="MX1662" s="35"/>
      <c r="MY1662" s="35"/>
      <c r="MZ1662" s="35"/>
      <c r="NA1662" s="35"/>
      <c r="NB1662" s="35"/>
      <c r="NC1662" s="35"/>
      <c r="ND1662" s="35"/>
      <c r="NE1662" s="35"/>
      <c r="NF1662" s="35"/>
      <c r="NG1662" s="35"/>
      <c r="NH1662" s="35"/>
      <c r="NI1662" s="35"/>
      <c r="NJ1662" s="35"/>
      <c r="NK1662" s="35"/>
      <c r="NL1662" s="35"/>
      <c r="NM1662" s="35"/>
      <c r="NN1662" s="35"/>
      <c r="NO1662" s="35"/>
      <c r="NP1662" s="35"/>
      <c r="NQ1662" s="35"/>
      <c r="NR1662" s="35"/>
      <c r="NS1662" s="35"/>
      <c r="NT1662" s="35"/>
      <c r="NU1662" s="35"/>
      <c r="NV1662" s="35"/>
      <c r="NW1662" s="35"/>
      <c r="NX1662" s="35"/>
      <c r="NY1662" s="35"/>
      <c r="NZ1662" s="35"/>
      <c r="OA1662" s="35"/>
      <c r="OB1662" s="35"/>
      <c r="OC1662" s="35"/>
      <c r="OD1662" s="35"/>
      <c r="OE1662" s="35"/>
      <c r="OF1662" s="35"/>
      <c r="OG1662" s="35"/>
      <c r="OH1662" s="35"/>
      <c r="OI1662" s="35"/>
      <c r="OJ1662" s="35"/>
      <c r="OK1662" s="35"/>
      <c r="OL1662" s="35"/>
      <c r="OM1662" s="35"/>
      <c r="ON1662" s="35"/>
      <c r="OO1662" s="35"/>
      <c r="OP1662" s="35"/>
      <c r="OQ1662" s="35"/>
      <c r="OR1662" s="35"/>
      <c r="OS1662" s="35"/>
      <c r="OT1662" s="35"/>
      <c r="OU1662" s="35"/>
      <c r="OV1662" s="35"/>
      <c r="OW1662" s="35"/>
      <c r="OX1662" s="35"/>
      <c r="OY1662" s="35"/>
      <c r="OZ1662" s="35"/>
      <c r="PA1662" s="35"/>
      <c r="PB1662" s="35"/>
      <c r="PC1662" s="35"/>
      <c r="PD1662" s="35"/>
      <c r="PE1662" s="35"/>
      <c r="PF1662" s="35"/>
      <c r="PG1662" s="35"/>
      <c r="PH1662" s="35"/>
      <c r="PI1662" s="35"/>
      <c r="PJ1662" s="35"/>
      <c r="PK1662" s="35"/>
      <c r="PL1662" s="35"/>
      <c r="PM1662" s="35"/>
      <c r="PN1662" s="35"/>
      <c r="PO1662" s="35"/>
      <c r="PP1662" s="35"/>
      <c r="PQ1662" s="35"/>
      <c r="PR1662" s="35"/>
      <c r="PS1662" s="35"/>
      <c r="PT1662" s="35"/>
      <c r="PU1662" s="35"/>
      <c r="PV1662" s="35"/>
      <c r="PW1662" s="35"/>
      <c r="PX1662" s="35"/>
      <c r="PY1662" s="35"/>
      <c r="PZ1662" s="35"/>
      <c r="QA1662" s="35"/>
      <c r="QB1662" s="35"/>
      <c r="QC1662" s="35"/>
      <c r="QD1662" s="35"/>
      <c r="QE1662" s="35"/>
      <c r="QF1662" s="35"/>
      <c r="QG1662" s="35"/>
      <c r="QH1662" s="35"/>
      <c r="QI1662" s="35"/>
      <c r="QJ1662" s="35"/>
      <c r="QK1662" s="35"/>
      <c r="QL1662" s="35"/>
      <c r="QM1662" s="35"/>
      <c r="QN1662" s="35"/>
      <c r="QO1662" s="35"/>
      <c r="QP1662" s="35"/>
      <c r="QQ1662" s="35"/>
      <c r="QR1662" s="35"/>
      <c r="QS1662" s="35"/>
      <c r="QT1662" s="35"/>
      <c r="QU1662" s="35"/>
      <c r="QV1662" s="35"/>
      <c r="QW1662" s="35"/>
      <c r="QX1662" s="35"/>
      <c r="QY1662" s="35"/>
      <c r="QZ1662" s="35"/>
      <c r="RA1662" s="35"/>
      <c r="RB1662" s="35"/>
      <c r="RC1662" s="35"/>
      <c r="RD1662" s="35"/>
      <c r="RE1662" s="35"/>
      <c r="RF1662" s="35"/>
      <c r="RG1662" s="34"/>
      <c r="RH1662" s="35"/>
      <c r="RI1662" s="35"/>
      <c r="VT1662" s="1"/>
    </row>
    <row r="1663" spans="169:592" x14ac:dyDescent="0.3">
      <c r="FM1663" s="63"/>
      <c r="FO1663" s="64"/>
      <c r="FQ1663" s="53"/>
      <c r="FS1663" s="65"/>
      <c r="FU1663" s="66"/>
      <c r="FW1663" s="67"/>
      <c r="KH1663" s="67"/>
      <c r="KJ1663" s="66"/>
      <c r="KL1663" s="65"/>
      <c r="KN1663" s="53"/>
      <c r="KP1663" s="64"/>
      <c r="KR1663" s="63"/>
      <c r="KV1663" s="1"/>
      <c r="KW1663" s="34"/>
      <c r="LU1663" s="34"/>
      <c r="PQ1663" s="35"/>
      <c r="PZ1663" s="44"/>
      <c r="QC1663" s="36"/>
      <c r="QK1663" s="37"/>
      <c r="RG1663" s="34"/>
      <c r="VT1663" s="1"/>
    </row>
    <row r="1664" spans="169:592" x14ac:dyDescent="0.3">
      <c r="FM1664" s="63"/>
      <c r="FO1664" s="64"/>
      <c r="FQ1664" s="53"/>
      <c r="FS1664" s="65"/>
      <c r="FU1664" s="66"/>
      <c r="FW1664" s="67"/>
      <c r="KH1664" s="67"/>
      <c r="KJ1664" s="66"/>
      <c r="KL1664" s="65"/>
      <c r="KN1664" s="53"/>
      <c r="KP1664" s="64"/>
      <c r="KR1664" s="63"/>
      <c r="KV1664" s="1"/>
      <c r="KW1664" s="34"/>
      <c r="LU1664" s="34"/>
      <c r="PQ1664" s="35"/>
      <c r="PZ1664" s="44"/>
      <c r="QC1664" s="36"/>
      <c r="QK1664" s="37"/>
      <c r="RG1664" s="34"/>
      <c r="VT1664" s="1"/>
    </row>
    <row r="1665" spans="169:592" x14ac:dyDescent="0.3">
      <c r="FM1665" s="63"/>
      <c r="FO1665" s="64"/>
      <c r="FQ1665" s="53"/>
      <c r="FS1665" s="65"/>
      <c r="FU1665" s="66"/>
      <c r="FW1665" s="67"/>
      <c r="KH1665" s="67"/>
      <c r="KJ1665" s="66"/>
      <c r="KL1665" s="65"/>
      <c r="KN1665" s="53"/>
      <c r="KP1665" s="64"/>
      <c r="KR1665" s="63"/>
      <c r="KV1665" s="1"/>
      <c r="KW1665" s="34"/>
      <c r="LU1665" s="34"/>
      <c r="PQ1665" s="35"/>
      <c r="PZ1665" s="44"/>
      <c r="QC1665" s="36"/>
      <c r="QK1665" s="37"/>
      <c r="RG1665" s="34"/>
      <c r="VT1665" s="1"/>
    </row>
    <row r="1666" spans="169:592" x14ac:dyDescent="0.3">
      <c r="FM1666" s="63"/>
      <c r="FO1666" s="64"/>
      <c r="FQ1666" s="53"/>
      <c r="FS1666" s="65"/>
      <c r="FU1666" s="66"/>
      <c r="FW1666" s="67"/>
      <c r="KH1666" s="67"/>
      <c r="KJ1666" s="66"/>
      <c r="KL1666" s="65"/>
      <c r="KN1666" s="53"/>
      <c r="KP1666" s="64"/>
      <c r="KR1666" s="63"/>
      <c r="KV1666" s="1"/>
      <c r="KW1666" s="34"/>
      <c r="KX1666" s="34"/>
      <c r="KY1666" s="34"/>
      <c r="KZ1666" s="34"/>
      <c r="LA1666" s="34"/>
      <c r="LB1666" s="34"/>
      <c r="LC1666" s="34"/>
      <c r="LD1666" s="34"/>
      <c r="LE1666" s="34"/>
      <c r="LF1666" s="34"/>
      <c r="LG1666" s="34"/>
      <c r="LH1666" s="34"/>
      <c r="LI1666" s="34"/>
      <c r="LJ1666" s="34"/>
      <c r="LK1666" s="34"/>
      <c r="LL1666" s="34"/>
      <c r="LM1666" s="34"/>
      <c r="LN1666" s="34"/>
      <c r="LO1666" s="34"/>
      <c r="LP1666" s="34"/>
      <c r="LQ1666" s="34"/>
      <c r="LR1666" s="34"/>
      <c r="LS1666" s="34"/>
      <c r="LT1666" s="34"/>
      <c r="LU1666" s="34"/>
      <c r="LV1666" s="34"/>
      <c r="LW1666" s="34"/>
      <c r="LX1666" s="34"/>
      <c r="LY1666" s="34"/>
      <c r="LZ1666" s="34"/>
      <c r="MA1666" s="34"/>
      <c r="MB1666" s="34"/>
      <c r="MC1666" s="34"/>
      <c r="MD1666" s="34"/>
      <c r="ME1666" s="34"/>
      <c r="MF1666" s="34"/>
      <c r="MG1666" s="34"/>
      <c r="MH1666" s="34"/>
      <c r="MI1666" s="34"/>
      <c r="MJ1666" s="34"/>
      <c r="MK1666" s="34"/>
      <c r="ML1666" s="34"/>
      <c r="MM1666" s="34"/>
      <c r="MN1666" s="34"/>
      <c r="MO1666" s="34"/>
      <c r="MP1666" s="34"/>
      <c r="MQ1666" s="34"/>
      <c r="MR1666" s="34"/>
      <c r="MS1666" s="34"/>
      <c r="MT1666" s="34"/>
      <c r="MU1666" s="34"/>
      <c r="MV1666" s="34"/>
      <c r="MW1666" s="34"/>
      <c r="MX1666" s="34"/>
      <c r="MY1666" s="34"/>
      <c r="MZ1666" s="34"/>
      <c r="NA1666" s="34"/>
      <c r="NB1666" s="34"/>
      <c r="NC1666" s="34"/>
      <c r="ND1666" s="34"/>
      <c r="NE1666" s="34"/>
      <c r="NF1666" s="34"/>
      <c r="NG1666" s="34"/>
      <c r="NH1666" s="34"/>
      <c r="NI1666" s="34"/>
      <c r="NJ1666" s="34"/>
      <c r="NK1666" s="34"/>
      <c r="NL1666" s="34"/>
      <c r="NM1666" s="34"/>
      <c r="NN1666" s="34"/>
      <c r="NO1666" s="34"/>
      <c r="NP1666" s="34"/>
      <c r="NQ1666" s="34"/>
      <c r="NR1666" s="34"/>
      <c r="NS1666" s="34"/>
      <c r="NT1666" s="34"/>
      <c r="NU1666" s="34"/>
      <c r="NV1666" s="34"/>
      <c r="NW1666" s="34"/>
      <c r="NX1666" s="34"/>
      <c r="NY1666" s="34"/>
      <c r="NZ1666" s="34"/>
      <c r="OA1666" s="34"/>
      <c r="OB1666" s="34"/>
      <c r="OC1666" s="34"/>
      <c r="OD1666" s="34"/>
      <c r="OE1666" s="34"/>
      <c r="OF1666" s="34"/>
      <c r="OG1666" s="34"/>
      <c r="OH1666" s="34"/>
      <c r="OI1666" s="34"/>
      <c r="OJ1666" s="34"/>
      <c r="OK1666" s="34"/>
      <c r="OL1666" s="34"/>
      <c r="OM1666" s="34"/>
      <c r="ON1666" s="34"/>
      <c r="OO1666" s="34"/>
      <c r="OP1666" s="34"/>
      <c r="OQ1666" s="34"/>
      <c r="OR1666" s="34"/>
      <c r="OS1666" s="34"/>
      <c r="OT1666" s="34"/>
      <c r="OU1666" s="34"/>
      <c r="OV1666" s="34"/>
      <c r="OW1666" s="34"/>
      <c r="OX1666" s="34"/>
      <c r="OY1666" s="34"/>
      <c r="OZ1666" s="34"/>
      <c r="PA1666" s="34"/>
      <c r="PB1666" s="34"/>
      <c r="PC1666" s="34"/>
      <c r="PD1666" s="34"/>
      <c r="PE1666" s="34"/>
      <c r="PF1666" s="34"/>
      <c r="PG1666" s="34"/>
      <c r="PH1666" s="34"/>
      <c r="PI1666" s="34"/>
      <c r="PJ1666" s="34"/>
      <c r="PK1666" s="34"/>
      <c r="PL1666" s="34"/>
      <c r="PM1666" s="34"/>
      <c r="PN1666" s="34"/>
      <c r="PO1666" s="34"/>
      <c r="PP1666" s="34"/>
      <c r="PQ1666" s="34"/>
      <c r="PR1666" s="34"/>
      <c r="PS1666" s="34"/>
      <c r="PT1666" s="34"/>
      <c r="PU1666" s="34"/>
      <c r="PV1666" s="34"/>
      <c r="PW1666" s="34"/>
      <c r="PX1666" s="34"/>
      <c r="PY1666" s="34"/>
      <c r="PZ1666" s="34"/>
      <c r="QA1666" s="34"/>
      <c r="QB1666" s="34"/>
      <c r="QC1666" s="34"/>
      <c r="QD1666" s="34"/>
      <c r="QE1666" s="34"/>
      <c r="QF1666" s="34"/>
      <c r="QG1666" s="34"/>
      <c r="QH1666" s="34"/>
      <c r="QI1666" s="34"/>
      <c r="QJ1666" s="34"/>
      <c r="QK1666" s="34"/>
      <c r="QL1666" s="34"/>
      <c r="QM1666" s="34"/>
      <c r="QN1666" s="34"/>
      <c r="QO1666" s="34"/>
      <c r="QP1666" s="34"/>
      <c r="QQ1666" s="34"/>
      <c r="QR1666" s="34"/>
      <c r="QS1666" s="34"/>
      <c r="QT1666" s="34"/>
      <c r="QU1666" s="34"/>
      <c r="QV1666" s="34"/>
      <c r="QW1666" s="34"/>
      <c r="QX1666" s="34"/>
      <c r="QY1666" s="34"/>
      <c r="QZ1666" s="34"/>
      <c r="RA1666" s="34"/>
      <c r="RB1666" s="34"/>
      <c r="RC1666" s="34"/>
      <c r="RD1666" s="34"/>
      <c r="RE1666" s="34"/>
      <c r="RF1666" s="34"/>
      <c r="RG1666" s="34"/>
      <c r="VT1666" s="1"/>
    </row>
    <row r="1667" spans="169:592" x14ac:dyDescent="0.3">
      <c r="FM1667" s="63"/>
      <c r="FO1667" s="64"/>
      <c r="FQ1667" s="53"/>
      <c r="FS1667" s="65"/>
      <c r="FU1667" s="66"/>
      <c r="FW1667" s="67"/>
      <c r="KH1667" s="67"/>
      <c r="KJ1667" s="66"/>
      <c r="KL1667" s="65"/>
      <c r="KN1667" s="53"/>
      <c r="KP1667" s="64"/>
      <c r="KR1667" s="63"/>
      <c r="KV1667" s="1"/>
      <c r="KW1667" s="34"/>
      <c r="KX1667" s="34"/>
      <c r="KY1667" s="34"/>
      <c r="KZ1667" s="34"/>
      <c r="LA1667" s="34"/>
      <c r="LB1667" s="34"/>
      <c r="LC1667" s="34"/>
      <c r="LD1667" s="34"/>
      <c r="LE1667" s="34"/>
      <c r="LF1667" s="34"/>
      <c r="LG1667" s="34"/>
      <c r="LH1667" s="34"/>
      <c r="LI1667" s="34"/>
      <c r="LJ1667" s="34"/>
      <c r="LK1667" s="34"/>
      <c r="LL1667" s="34"/>
      <c r="LM1667" s="34"/>
      <c r="LN1667" s="34"/>
      <c r="LO1667" s="34"/>
      <c r="LP1667" s="34"/>
      <c r="LQ1667" s="34"/>
      <c r="LR1667" s="34"/>
      <c r="LS1667" s="34"/>
      <c r="LT1667" s="34"/>
      <c r="LU1667" s="34"/>
      <c r="LV1667" s="34"/>
      <c r="LW1667" s="34"/>
      <c r="LX1667" s="34"/>
      <c r="LY1667" s="34"/>
      <c r="LZ1667" s="34"/>
      <c r="MA1667" s="34"/>
      <c r="MB1667" s="34"/>
      <c r="MC1667" s="34"/>
      <c r="MD1667" s="34"/>
      <c r="ME1667" s="34"/>
      <c r="MF1667" s="34"/>
      <c r="MG1667" s="34"/>
      <c r="MH1667" s="34"/>
      <c r="MI1667" s="34"/>
      <c r="MJ1667" s="34"/>
      <c r="MK1667" s="34"/>
      <c r="ML1667" s="34"/>
      <c r="MM1667" s="34"/>
      <c r="MN1667" s="34"/>
      <c r="MO1667" s="34"/>
      <c r="MP1667" s="34"/>
      <c r="MQ1667" s="34"/>
      <c r="MR1667" s="34"/>
      <c r="MS1667" s="34"/>
      <c r="MT1667" s="34"/>
      <c r="MU1667" s="34"/>
      <c r="MV1667" s="34"/>
      <c r="MW1667" s="34"/>
      <c r="MX1667" s="34"/>
      <c r="MY1667" s="34"/>
      <c r="MZ1667" s="34"/>
      <c r="NA1667" s="34"/>
      <c r="NB1667" s="34"/>
      <c r="NC1667" s="34"/>
      <c r="ND1667" s="34"/>
      <c r="NE1667" s="34"/>
      <c r="NF1667" s="34"/>
      <c r="NG1667" s="34"/>
      <c r="NH1667" s="34"/>
      <c r="NI1667" s="34"/>
      <c r="NJ1667" s="34"/>
      <c r="NK1667" s="34"/>
      <c r="NL1667" s="34"/>
      <c r="NM1667" s="34"/>
      <c r="NN1667" s="34"/>
      <c r="NO1667" s="34"/>
      <c r="NP1667" s="34"/>
      <c r="NQ1667" s="34"/>
      <c r="NR1667" s="34"/>
      <c r="NS1667" s="34"/>
      <c r="NT1667" s="34"/>
      <c r="NU1667" s="34"/>
      <c r="NV1667" s="34"/>
      <c r="NW1667" s="34"/>
      <c r="NX1667" s="34"/>
      <c r="NY1667" s="34"/>
      <c r="NZ1667" s="34"/>
      <c r="OA1667" s="34"/>
      <c r="OB1667" s="34"/>
      <c r="OC1667" s="34"/>
      <c r="OD1667" s="34"/>
      <c r="OE1667" s="34"/>
      <c r="OF1667" s="34"/>
      <c r="OG1667" s="34"/>
      <c r="OH1667" s="34"/>
      <c r="OI1667" s="34"/>
      <c r="OJ1667" s="34"/>
      <c r="OK1667" s="34"/>
      <c r="OL1667" s="34"/>
      <c r="OM1667" s="34"/>
      <c r="ON1667" s="34"/>
      <c r="OO1667" s="34"/>
      <c r="OP1667" s="34"/>
      <c r="OQ1667" s="34"/>
      <c r="OR1667" s="34"/>
      <c r="OS1667" s="34"/>
      <c r="OT1667" s="34"/>
      <c r="OU1667" s="34"/>
      <c r="OV1667" s="34"/>
      <c r="OW1667" s="34"/>
      <c r="OX1667" s="34"/>
      <c r="OY1667" s="34"/>
      <c r="OZ1667" s="34"/>
      <c r="PA1667" s="34"/>
      <c r="PB1667" s="34"/>
      <c r="PC1667" s="34"/>
      <c r="PD1667" s="34"/>
      <c r="PE1667" s="34"/>
      <c r="PF1667" s="34"/>
      <c r="PG1667" s="34"/>
      <c r="PH1667" s="34"/>
      <c r="PI1667" s="34"/>
      <c r="PJ1667" s="34"/>
      <c r="PK1667" s="34"/>
      <c r="PL1667" s="34"/>
      <c r="PM1667" s="34"/>
      <c r="PN1667" s="34"/>
      <c r="PO1667" s="34"/>
      <c r="PP1667" s="34"/>
      <c r="PQ1667" s="34"/>
      <c r="PR1667" s="34"/>
      <c r="PS1667" s="34"/>
      <c r="PT1667" s="34"/>
      <c r="PU1667" s="34"/>
      <c r="PV1667" s="34"/>
      <c r="PW1667" s="34"/>
      <c r="PX1667" s="34"/>
      <c r="PY1667" s="34"/>
      <c r="PZ1667" s="34"/>
      <c r="QA1667" s="34"/>
      <c r="QB1667" s="34"/>
      <c r="QC1667" s="34"/>
      <c r="QD1667" s="34"/>
      <c r="QE1667" s="34"/>
      <c r="QF1667" s="34"/>
      <c r="QG1667" s="34"/>
      <c r="QH1667" s="34"/>
      <c r="QI1667" s="34"/>
      <c r="QJ1667" s="34"/>
      <c r="QK1667" s="34"/>
      <c r="QL1667" s="34"/>
      <c r="QM1667" s="34"/>
      <c r="QN1667" s="34"/>
      <c r="QO1667" s="34"/>
      <c r="QP1667" s="34"/>
      <c r="QQ1667" s="34"/>
      <c r="QR1667" s="34"/>
      <c r="QS1667" s="34"/>
      <c r="QT1667" s="34"/>
      <c r="QU1667" s="34"/>
      <c r="QV1667" s="34"/>
      <c r="QW1667" s="34"/>
      <c r="QX1667" s="34"/>
      <c r="QY1667" s="34"/>
      <c r="QZ1667" s="34"/>
      <c r="RA1667" s="34"/>
      <c r="RB1667" s="34"/>
      <c r="RC1667" s="34"/>
      <c r="RD1667" s="34"/>
      <c r="RE1667" s="34"/>
      <c r="RF1667" s="34"/>
      <c r="RG1667" s="34"/>
      <c r="VT1667" s="1"/>
    </row>
    <row r="1668" spans="169:592" x14ac:dyDescent="0.3">
      <c r="FM1668" s="63"/>
      <c r="FO1668" s="64"/>
      <c r="FQ1668" s="53"/>
      <c r="FS1668" s="65"/>
      <c r="FU1668" s="66"/>
      <c r="FW1668" s="67"/>
      <c r="KH1668" s="67"/>
      <c r="KJ1668" s="66"/>
      <c r="KL1668" s="65"/>
      <c r="KN1668" s="53"/>
      <c r="KP1668" s="64"/>
      <c r="KR1668" s="63"/>
      <c r="KV1668" s="1"/>
      <c r="PI1668" s="34"/>
      <c r="PQ1668" s="35"/>
      <c r="QC1668" s="36"/>
      <c r="QK1668" s="37"/>
      <c r="VT1668" s="1"/>
    </row>
    <row r="1669" spans="169:592" x14ac:dyDescent="0.3">
      <c r="FM1669" s="63"/>
      <c r="FO1669" s="64"/>
      <c r="FQ1669" s="53"/>
      <c r="FS1669" s="65"/>
      <c r="FU1669" s="66"/>
      <c r="FW1669" s="67"/>
      <c r="KH1669" s="67"/>
      <c r="KJ1669" s="66"/>
      <c r="KL1669" s="65"/>
      <c r="KN1669" s="53"/>
      <c r="KP1669" s="64"/>
      <c r="KR1669" s="63"/>
      <c r="KV1669" s="1"/>
      <c r="PI1669" s="34"/>
      <c r="PQ1669" s="35"/>
      <c r="QC1669" s="36"/>
      <c r="QK1669" s="37"/>
      <c r="VT1669" s="1"/>
    </row>
    <row r="1670" spans="169:592" x14ac:dyDescent="0.3">
      <c r="FM1670" s="63"/>
      <c r="FO1670" s="64"/>
      <c r="FQ1670" s="53"/>
      <c r="FS1670" s="65"/>
      <c r="FU1670" s="66"/>
      <c r="FW1670" s="67"/>
      <c r="KH1670" s="67"/>
      <c r="KJ1670" s="66"/>
      <c r="KL1670" s="65"/>
      <c r="KN1670" s="53"/>
      <c r="KP1670" s="64"/>
      <c r="KR1670" s="63"/>
      <c r="KV1670" s="1"/>
      <c r="PI1670" s="34"/>
      <c r="PQ1670" s="35"/>
      <c r="QC1670" s="36"/>
      <c r="QK1670" s="37"/>
      <c r="VT1670" s="1"/>
    </row>
    <row r="1671" spans="169:592" x14ac:dyDescent="0.3">
      <c r="FM1671" s="63"/>
      <c r="FO1671" s="64"/>
      <c r="FQ1671" s="53"/>
      <c r="FS1671" s="65"/>
      <c r="FU1671" s="66"/>
      <c r="FW1671" s="67"/>
      <c r="KH1671" s="67"/>
      <c r="KJ1671" s="66"/>
      <c r="KL1671" s="65"/>
      <c r="KN1671" s="53"/>
      <c r="KP1671" s="64"/>
      <c r="KR1671" s="63"/>
      <c r="KV1671" s="1"/>
      <c r="PI1671" s="34"/>
      <c r="PQ1671" s="35"/>
      <c r="QC1671" s="36"/>
      <c r="QK1671" s="37"/>
      <c r="VT1671" s="1"/>
    </row>
    <row r="1672" spans="169:592" x14ac:dyDescent="0.3">
      <c r="FM1672" s="63"/>
      <c r="FO1672" s="64"/>
      <c r="FQ1672" s="53"/>
      <c r="FS1672" s="65"/>
      <c r="FU1672" s="66"/>
      <c r="FW1672" s="67"/>
      <c r="KH1672" s="67"/>
      <c r="KJ1672" s="66"/>
      <c r="KL1672" s="65"/>
      <c r="KN1672" s="53"/>
      <c r="KP1672" s="64"/>
      <c r="KR1672" s="63"/>
      <c r="KV1672" s="1"/>
      <c r="PI1672" s="34"/>
      <c r="PQ1672" s="35"/>
      <c r="QC1672" s="36"/>
      <c r="QK1672" s="37"/>
      <c r="VT1672" s="1"/>
    </row>
    <row r="1673" spans="169:592" x14ac:dyDescent="0.3">
      <c r="FM1673" s="63"/>
      <c r="FO1673" s="64"/>
      <c r="FQ1673" s="53"/>
      <c r="FS1673" s="65"/>
      <c r="FU1673" s="66"/>
      <c r="FW1673" s="67"/>
      <c r="KH1673" s="67"/>
      <c r="KJ1673" s="66"/>
      <c r="KL1673" s="65"/>
      <c r="KN1673" s="53"/>
      <c r="KP1673" s="64"/>
      <c r="KR1673" s="63"/>
      <c r="KV1673" s="1"/>
      <c r="PI1673" s="34"/>
      <c r="PQ1673" s="35"/>
      <c r="QC1673" s="36"/>
      <c r="QK1673" s="37"/>
      <c r="VT1673" s="1"/>
    </row>
    <row r="1674" spans="169:592" x14ac:dyDescent="0.3">
      <c r="FM1674" s="63"/>
      <c r="FO1674" s="64"/>
      <c r="FQ1674" s="53"/>
      <c r="FS1674" s="65"/>
      <c r="FU1674" s="66"/>
      <c r="FW1674" s="67"/>
      <c r="KH1674" s="67"/>
      <c r="KJ1674" s="66"/>
      <c r="KL1674" s="65"/>
      <c r="KN1674" s="53"/>
      <c r="KP1674" s="64"/>
      <c r="KR1674" s="63"/>
      <c r="KV1674" s="1"/>
      <c r="PI1674" s="34"/>
      <c r="PQ1674" s="35"/>
      <c r="QC1674" s="36"/>
      <c r="QK1674" s="37"/>
      <c r="VT1674" s="1"/>
    </row>
    <row r="1675" spans="169:592" ht="15" thickBot="1" x14ac:dyDescent="0.35">
      <c r="FM1675" s="63"/>
      <c r="FO1675" s="64"/>
      <c r="FQ1675" s="53"/>
      <c r="FS1675" s="65"/>
      <c r="FU1675" s="66"/>
      <c r="FW1675" s="67"/>
      <c r="KH1675" s="67"/>
      <c r="KJ1675" s="66"/>
      <c r="KL1675" s="65"/>
      <c r="KN1675" s="53"/>
      <c r="KP1675" s="64"/>
      <c r="KR1675" s="63"/>
      <c r="KV1675" s="1"/>
      <c r="PI1675" s="34"/>
      <c r="PQ1675" s="35" t="s">
        <v>76</v>
      </c>
      <c r="QC1675" s="36"/>
      <c r="QK1675" s="37" t="s">
        <v>76</v>
      </c>
      <c r="VT1675" s="1"/>
    </row>
    <row r="1676" spans="169:592" x14ac:dyDescent="0.3">
      <c r="FM1676" s="63"/>
      <c r="FO1676" s="64"/>
      <c r="FQ1676" s="53"/>
      <c r="FS1676" s="65"/>
      <c r="FU1676" s="66"/>
      <c r="FW1676" s="67"/>
      <c r="KH1676" s="67"/>
      <c r="KJ1676" s="66"/>
      <c r="KL1676" s="65"/>
      <c r="KN1676" s="53"/>
      <c r="KP1676" s="64"/>
      <c r="KR1676" s="63"/>
      <c r="KV1676" s="1"/>
      <c r="PI1676" s="34"/>
      <c r="PQ1676" s="45">
        <f t="array" ref="PQ1676:PQ1678">RI1584:RI1586+LW1584:LW1586+PI1286:PI1288</f>
        <v>7.5219275616915549E-2</v>
      </c>
      <c r="QC1676" s="36"/>
      <c r="QK1676" s="48">
        <f t="array" ref="QK1676:QK1678">SS1584:SS1586+NG1584:NG1586+QC1286:QC1288</f>
        <v>-1.9268545542462219E-2</v>
      </c>
      <c r="VT1676" s="1"/>
    </row>
    <row r="1677" spans="169:592" x14ac:dyDescent="0.3">
      <c r="FM1677" s="63"/>
      <c r="FO1677" s="64"/>
      <c r="FQ1677" s="53"/>
      <c r="FS1677" s="65"/>
      <c r="FU1677" s="66"/>
      <c r="FW1677" s="67"/>
      <c r="KH1677" s="67"/>
      <c r="KJ1677" s="66"/>
      <c r="KL1677" s="65"/>
      <c r="KN1677" s="53"/>
      <c r="KP1677" s="64"/>
      <c r="KR1677" s="63"/>
      <c r="KV1677" s="1"/>
      <c r="PI1677" s="34"/>
      <c r="PQ1677" s="46">
        <v>-3.2177639982800037E-2</v>
      </c>
      <c r="QC1677" s="36"/>
      <c r="QK1677" s="49">
        <v>7.9415585909672435E-3</v>
      </c>
      <c r="VT1677" s="1"/>
    </row>
    <row r="1678" spans="169:592" ht="15" thickBot="1" x14ac:dyDescent="0.35">
      <c r="FM1678" s="63"/>
      <c r="FO1678" s="64"/>
      <c r="FQ1678" s="53"/>
      <c r="FS1678" s="65"/>
      <c r="FU1678" s="66"/>
      <c r="FW1678" s="67"/>
      <c r="KH1678" s="67"/>
      <c r="KJ1678" s="66"/>
      <c r="KL1678" s="65"/>
      <c r="KN1678" s="53"/>
      <c r="KP1678" s="64"/>
      <c r="KR1678" s="63"/>
      <c r="KV1678" s="1"/>
      <c r="PI1678" s="34"/>
      <c r="PQ1678" s="47">
        <v>-4.3057310972745469E-2</v>
      </c>
      <c r="QC1678" s="36"/>
      <c r="QK1678" s="50">
        <v>1.1330965368185383E-2</v>
      </c>
      <c r="VT1678" s="1"/>
    </row>
    <row r="1679" spans="169:592" x14ac:dyDescent="0.3">
      <c r="FM1679" s="63"/>
      <c r="FO1679" s="64"/>
      <c r="FQ1679" s="53"/>
      <c r="FS1679" s="65"/>
      <c r="FU1679" s="66"/>
      <c r="FW1679" s="67"/>
      <c r="KH1679" s="67"/>
      <c r="KJ1679" s="66"/>
      <c r="KL1679" s="65"/>
      <c r="KN1679" s="53"/>
      <c r="KP1679" s="64"/>
      <c r="KR1679" s="63"/>
      <c r="KV1679" s="1"/>
      <c r="LQ1679" s="1"/>
      <c r="LR1679" s="1"/>
      <c r="LS1679" s="1"/>
      <c r="LT1679" s="1"/>
      <c r="LU1679" s="1"/>
      <c r="LV1679" s="1"/>
      <c r="LW1679" s="1"/>
      <c r="LX1679" s="1"/>
      <c r="LY1679" s="1"/>
      <c r="LZ1679" s="1"/>
      <c r="MA1679" s="1"/>
      <c r="MB1679" s="1"/>
      <c r="MC1679" s="1"/>
      <c r="MD1679" s="1"/>
      <c r="ME1679" s="1"/>
      <c r="MF1679" s="1"/>
      <c r="MG1679" s="1"/>
      <c r="MH1679" s="1"/>
      <c r="MI1679" s="1"/>
      <c r="MJ1679" s="1"/>
      <c r="MK1679" s="1"/>
      <c r="ML1679" s="1"/>
      <c r="MM1679" s="1"/>
      <c r="MN1679" s="1"/>
      <c r="MO1679" s="1"/>
      <c r="MP1679" s="1"/>
      <c r="MQ1679" s="1"/>
      <c r="MR1679" s="1"/>
      <c r="MS1679" s="1"/>
      <c r="MT1679" s="1"/>
      <c r="MU1679" s="1"/>
      <c r="MV1679" s="1"/>
      <c r="MW1679" s="1"/>
      <c r="MX1679" s="1"/>
      <c r="MY1679" s="1"/>
      <c r="MZ1679" s="1"/>
      <c r="NA1679" s="1"/>
      <c r="NB1679" s="1"/>
      <c r="NC1679" s="1"/>
      <c r="ND1679" s="1"/>
      <c r="NE1679" s="1"/>
      <c r="NF1679" s="1"/>
      <c r="NG1679" s="1"/>
      <c r="NH1679" s="1"/>
      <c r="NI1679" s="1"/>
      <c r="NJ1679" s="1"/>
      <c r="NK1679" s="1"/>
      <c r="NL1679" s="1"/>
      <c r="NM1679" s="1"/>
      <c r="NN1679" s="1"/>
      <c r="NO1679" s="1"/>
      <c r="NP1679" s="1"/>
      <c r="NQ1679" s="1"/>
      <c r="NR1679" s="1"/>
      <c r="NS1679" s="1"/>
      <c r="NT1679" s="1"/>
      <c r="NU1679" s="1"/>
      <c r="NV1679" s="1"/>
      <c r="NW1679" s="1"/>
      <c r="NX1679" s="1"/>
      <c r="NY1679" s="1"/>
      <c r="NZ1679" s="1"/>
      <c r="OA1679" s="1"/>
      <c r="OB1679" s="1"/>
      <c r="OC1679" s="1"/>
      <c r="OD1679" s="1"/>
      <c r="OE1679" s="1"/>
      <c r="OF1679" s="1"/>
      <c r="OG1679" s="1"/>
      <c r="OH1679" s="1"/>
      <c r="OI1679" s="1"/>
      <c r="OJ1679" s="1"/>
      <c r="OK1679" s="1"/>
      <c r="OL1679" s="1"/>
      <c r="OM1679" s="1"/>
      <c r="ON1679" s="1"/>
      <c r="OO1679" s="1"/>
      <c r="OP1679" s="1"/>
      <c r="OQ1679" s="1"/>
      <c r="OR1679" s="1"/>
      <c r="OS1679" s="1"/>
      <c r="OT1679" s="1"/>
      <c r="OU1679" s="1"/>
      <c r="OV1679" s="1"/>
      <c r="OW1679" s="1"/>
      <c r="OX1679" s="1"/>
      <c r="OY1679" s="1"/>
      <c r="OZ1679" s="1"/>
      <c r="PA1679" s="1"/>
      <c r="PB1679" s="1"/>
      <c r="PC1679" s="1"/>
      <c r="PD1679" s="1"/>
      <c r="PE1679" s="1"/>
      <c r="PF1679" s="1"/>
      <c r="PG1679" s="1"/>
      <c r="PH1679" s="1"/>
      <c r="PI1679" s="2"/>
      <c r="PJ1679" s="1"/>
      <c r="PK1679" s="1"/>
      <c r="PL1679" s="1"/>
      <c r="PM1679" s="1"/>
      <c r="PN1679" s="1"/>
      <c r="PO1679" s="1"/>
      <c r="PP1679" s="1"/>
      <c r="PQ1679" s="7"/>
      <c r="PR1679" s="1"/>
      <c r="PS1679" s="1"/>
      <c r="PT1679" s="1"/>
      <c r="PU1679" s="1"/>
      <c r="PV1679" s="1"/>
      <c r="PW1679" s="1"/>
      <c r="PX1679" s="1"/>
      <c r="PY1679" s="1"/>
      <c r="PZ1679" s="1"/>
      <c r="QA1679" s="1"/>
      <c r="QB1679" s="1"/>
      <c r="QC1679" s="2"/>
      <c r="QD1679" s="1"/>
      <c r="QE1679" s="1"/>
      <c r="QF1679" s="1"/>
      <c r="QG1679" s="1"/>
      <c r="QH1679" s="1"/>
      <c r="QI1679" s="1"/>
      <c r="QJ1679" s="1"/>
      <c r="QK1679" s="7"/>
      <c r="QL1679" s="1"/>
      <c r="QM1679" s="1"/>
      <c r="QN1679" s="1"/>
      <c r="QO1679" s="1"/>
      <c r="QP1679" s="1"/>
      <c r="QQ1679" s="1"/>
      <c r="QR1679" s="1"/>
      <c r="QS1679" s="1"/>
      <c r="QT1679" s="1"/>
      <c r="QU1679" s="1"/>
      <c r="QV1679" s="1"/>
      <c r="QW1679" s="1"/>
      <c r="QX1679" s="1"/>
      <c r="QY1679" s="1"/>
      <c r="QZ1679" s="1"/>
      <c r="RA1679" s="1"/>
      <c r="RB1679" s="1"/>
      <c r="RC1679" s="1"/>
      <c r="RD1679" s="1"/>
      <c r="RE1679" s="1"/>
      <c r="RF1679" s="1"/>
      <c r="RG1679" s="1"/>
      <c r="RH1679" s="1"/>
      <c r="RI1679" s="1"/>
      <c r="RJ1679" s="1"/>
      <c r="RK1679" s="1"/>
      <c r="RL1679" s="1"/>
      <c r="RM1679" s="1"/>
      <c r="RN1679" s="1"/>
      <c r="RO1679" s="1"/>
      <c r="RP1679" s="1"/>
      <c r="RQ1679" s="1"/>
      <c r="RR1679" s="1"/>
      <c r="RS1679" s="1"/>
      <c r="RT1679" s="1"/>
      <c r="RU1679" s="1"/>
      <c r="RV1679" s="1"/>
      <c r="RW1679" s="1"/>
      <c r="RX1679" s="1"/>
      <c r="RY1679" s="1"/>
      <c r="RZ1679" s="1"/>
      <c r="SA1679" s="1"/>
      <c r="SB1679" s="1"/>
      <c r="SC1679" s="1"/>
      <c r="SD1679" s="1"/>
      <c r="SE1679" s="1"/>
      <c r="SF1679" s="1"/>
      <c r="SG1679" s="1"/>
      <c r="SH1679" s="1"/>
      <c r="SI1679" s="1"/>
      <c r="SJ1679" s="1"/>
      <c r="SK1679" s="1"/>
      <c r="SL1679" s="1"/>
      <c r="SM1679" s="1"/>
      <c r="SN1679" s="1"/>
      <c r="SO1679" s="1"/>
      <c r="SP1679" s="1"/>
      <c r="SQ1679" s="1"/>
      <c r="SR1679" s="1"/>
      <c r="SS1679" s="1"/>
      <c r="ST1679" s="1"/>
      <c r="SU1679" s="1"/>
      <c r="SV1679" s="1"/>
      <c r="SW1679" s="1"/>
      <c r="SX1679" s="1"/>
      <c r="SY1679" s="1"/>
      <c r="SZ1679" s="1"/>
      <c r="TA1679" s="1"/>
      <c r="TB1679" s="1"/>
      <c r="TC1679" s="1"/>
      <c r="TD1679" s="1"/>
      <c r="TE1679" s="1"/>
      <c r="TF1679" s="1"/>
      <c r="TG1679" s="1"/>
      <c r="TH1679" s="1"/>
      <c r="TI1679" s="1"/>
      <c r="TJ1679" s="1"/>
      <c r="TK1679" s="1"/>
      <c r="TL1679" s="1"/>
      <c r="TM1679" s="1"/>
      <c r="TN1679" s="1"/>
      <c r="TO1679" s="1"/>
      <c r="TP1679" s="1"/>
      <c r="TQ1679" s="1"/>
      <c r="TR1679" s="1"/>
      <c r="TS1679" s="1"/>
      <c r="TT1679" s="1"/>
      <c r="TU1679" s="1"/>
      <c r="TV1679" s="1"/>
      <c r="VT1679" s="1"/>
    </row>
    <row r="1680" spans="169:592" ht="15" thickBot="1" x14ac:dyDescent="0.35">
      <c r="FM1680" s="63"/>
      <c r="FO1680" s="64"/>
      <c r="FQ1680" s="53"/>
      <c r="FS1680" s="65"/>
      <c r="FU1680" s="66"/>
      <c r="FW1680" s="67"/>
      <c r="KH1680" s="67"/>
      <c r="KJ1680" s="66"/>
      <c r="KL1680" s="65"/>
      <c r="KN1680" s="53"/>
      <c r="KP1680" s="64"/>
      <c r="KR1680" s="63"/>
      <c r="KV1680" s="1"/>
      <c r="LQ1680" s="1"/>
      <c r="LR1680" s="125" t="s">
        <v>17</v>
      </c>
      <c r="LS1680" s="125"/>
      <c r="LT1680" s="125"/>
      <c r="LU1680" s="125"/>
      <c r="LV1680" s="125"/>
      <c r="LW1680" s="125"/>
      <c r="LX1680" s="125"/>
      <c r="LY1680" s="125"/>
      <c r="LZ1680" s="125"/>
      <c r="MA1680" s="125"/>
      <c r="MB1680" s="125"/>
      <c r="MC1680" s="125"/>
      <c r="MD1680" s="125"/>
      <c r="ME1680" s="125"/>
      <c r="MF1680" s="125"/>
      <c r="MG1680" s="1"/>
      <c r="PF1680" s="1"/>
      <c r="PI1680" s="2" t="s">
        <v>18</v>
      </c>
      <c r="PQ1680" s="7" t="s">
        <v>19</v>
      </c>
      <c r="PT1680" s="1"/>
      <c r="PZ1680" s="1"/>
      <c r="QC1680" s="2" t="s">
        <v>20</v>
      </c>
      <c r="QK1680" s="7" t="s">
        <v>21</v>
      </c>
      <c r="QN1680" s="1"/>
      <c r="QO1680" s="11"/>
      <c r="QP1680" s="1"/>
      <c r="TV1680" s="1"/>
      <c r="VT1680" s="1"/>
    </row>
    <row r="1681" spans="169:592" x14ac:dyDescent="0.3">
      <c r="FM1681" s="63"/>
      <c r="FO1681" s="64"/>
      <c r="FQ1681" s="53"/>
      <c r="FS1681" s="65"/>
      <c r="FU1681" s="66"/>
      <c r="FW1681" s="67"/>
      <c r="KH1681" s="67"/>
      <c r="KJ1681" s="66"/>
      <c r="KL1681" s="65"/>
      <c r="KN1681" s="53"/>
      <c r="KP1681" s="64"/>
      <c r="KR1681" s="63"/>
      <c r="KV1681" s="1"/>
      <c r="LQ1681" s="1"/>
      <c r="LR1681" s="125"/>
      <c r="LS1681" s="125"/>
      <c r="LT1681" s="125"/>
      <c r="LU1681" s="125"/>
      <c r="LV1681" s="125"/>
      <c r="LW1681" s="125"/>
      <c r="LX1681" s="125"/>
      <c r="LY1681" s="125"/>
      <c r="LZ1681" s="125"/>
      <c r="MA1681" s="125"/>
      <c r="MB1681" s="125"/>
      <c r="MC1681" s="125"/>
      <c r="MD1681" s="125"/>
      <c r="ME1681" s="125"/>
      <c r="MF1681" s="125"/>
      <c r="MG1681" s="1"/>
      <c r="PF1681" s="1"/>
      <c r="PI1681" s="4">
        <f t="array" ref="PI1681:PI1683">PG1683+PI1688:PI1690</f>
        <v>-1.0377990899875558</v>
      </c>
      <c r="PQ1681" s="8">
        <f t="array" ref="PQ1681:PQ1683">PQ1676:PQ1678</f>
        <v>7.5219275616915549E-2</v>
      </c>
      <c r="PT1681" s="1"/>
      <c r="PZ1681" s="1"/>
      <c r="QC1681" s="4">
        <f t="array" ref="QC1681:QC1683">QA1683+QC1688:QC1690</f>
        <v>-1.048232498508016</v>
      </c>
      <c r="QK1681" s="8">
        <f t="array" ref="QK1681:QK1683">QK1676:QK1678</f>
        <v>-1.9268545542462219E-2</v>
      </c>
      <c r="QN1681" s="1"/>
      <c r="QO1681" s="11"/>
      <c r="QP1681" s="1"/>
      <c r="TV1681" s="1"/>
      <c r="VT1681" s="1"/>
    </row>
    <row r="1682" spans="169:592" ht="15" thickBot="1" x14ac:dyDescent="0.35">
      <c r="FM1682" s="63"/>
      <c r="FO1682" s="64"/>
      <c r="FQ1682" s="53"/>
      <c r="FS1682" s="65"/>
      <c r="FU1682" s="66"/>
      <c r="FW1682" s="67"/>
      <c r="KH1682" s="67"/>
      <c r="KJ1682" s="66"/>
      <c r="KL1682" s="65"/>
      <c r="KN1682" s="53"/>
      <c r="KP1682" s="64"/>
      <c r="KR1682" s="63"/>
      <c r="KV1682" s="1"/>
      <c r="LQ1682" s="1"/>
      <c r="LR1682" s="125"/>
      <c r="LS1682" s="125"/>
      <c r="LT1682" s="125"/>
      <c r="LU1682" s="125"/>
      <c r="LV1682" s="125"/>
      <c r="LW1682" s="125"/>
      <c r="LX1682" s="125"/>
      <c r="LY1682" s="125"/>
      <c r="LZ1682" s="125"/>
      <c r="MA1682" s="125"/>
      <c r="MB1682" s="125"/>
      <c r="MC1682" s="125"/>
      <c r="MD1682" s="125"/>
      <c r="ME1682" s="125"/>
      <c r="MF1682" s="125"/>
      <c r="MG1682" s="1"/>
      <c r="PF1682" s="1"/>
      <c r="PG1682" s="38" t="s">
        <v>22</v>
      </c>
      <c r="PH1682" s="2"/>
      <c r="PI1682" s="5">
        <v>-0.84472256348544073</v>
      </c>
      <c r="PQ1682" s="9">
        <v>-3.2177639982800037E-2</v>
      </c>
      <c r="PR1682" s="7"/>
      <c r="PS1682" s="7" t="s">
        <v>23</v>
      </c>
      <c r="PT1682" s="1"/>
      <c r="PZ1682" s="1"/>
      <c r="QA1682" s="38" t="s">
        <v>22</v>
      </c>
      <c r="QB1682" s="2"/>
      <c r="QC1682" s="5">
        <v>-0.85282166285360428</v>
      </c>
      <c r="QK1682" s="9">
        <v>7.9415585909672435E-3</v>
      </c>
      <c r="QL1682" s="7"/>
      <c r="QM1682" s="7" t="s">
        <v>23</v>
      </c>
      <c r="QN1682" s="1"/>
      <c r="QO1682" s="11" t="s">
        <v>24</v>
      </c>
      <c r="QP1682" s="1"/>
      <c r="QU1682" s="39"/>
      <c r="TV1682" s="1"/>
      <c r="VT1682" s="1"/>
    </row>
    <row r="1683" spans="169:592" ht="15" thickBot="1" x14ac:dyDescent="0.35">
      <c r="FM1683" s="63"/>
      <c r="FO1683" s="64"/>
      <c r="FQ1683" s="53"/>
      <c r="FS1683" s="65"/>
      <c r="FU1683" s="66"/>
      <c r="FW1683" s="67"/>
      <c r="KH1683" s="67"/>
      <c r="KJ1683" s="66"/>
      <c r="KL1683" s="65"/>
      <c r="KN1683" s="53"/>
      <c r="KP1683" s="64"/>
      <c r="KR1683" s="63"/>
      <c r="KV1683" s="1"/>
      <c r="LQ1683" s="1"/>
      <c r="LR1683" s="125"/>
      <c r="LS1683" s="125"/>
      <c r="LT1683" s="125"/>
      <c r="LU1683" s="125"/>
      <c r="LV1683" s="125"/>
      <c r="LW1683" s="125"/>
      <c r="LX1683" s="125"/>
      <c r="LY1683" s="125"/>
      <c r="LZ1683" s="125"/>
      <c r="MA1683" s="125"/>
      <c r="MB1683" s="125"/>
      <c r="MC1683" s="125"/>
      <c r="MD1683" s="125"/>
      <c r="ME1683" s="125"/>
      <c r="MF1683" s="125"/>
      <c r="MG1683" s="1"/>
      <c r="PF1683" s="1"/>
      <c r="PG1683" s="3">
        <v>-0.94997168914652785</v>
      </c>
      <c r="PH1683" s="38" t="s">
        <v>25</v>
      </c>
      <c r="PI1683" s="6">
        <v>-0.96739341396658718</v>
      </c>
      <c r="PQ1683" s="10">
        <v>-4.3057310972745469E-2</v>
      </c>
      <c r="PR1683" s="40" t="s">
        <v>25</v>
      </c>
      <c r="PS1683" s="41">
        <f t="array" ref="PS1683">SUM(PQ1681:PQ1683)</f>
        <v>-1.5675338629957125E-5</v>
      </c>
      <c r="PT1683" s="1"/>
      <c r="PZ1683" s="1"/>
      <c r="QA1683" s="3">
        <f>PG1683</f>
        <v>-0.94997168914652785</v>
      </c>
      <c r="QB1683" s="38" t="s">
        <v>25</v>
      </c>
      <c r="QC1683" s="6">
        <v>-0.94886090607796325</v>
      </c>
      <c r="QK1683" s="10">
        <v>1.1330965368185383E-2</v>
      </c>
      <c r="QL1683" s="40" t="s">
        <v>25</v>
      </c>
      <c r="QM1683" s="41">
        <f t="array" ref="QM1683">SUM(QK1681:QK1683)</f>
        <v>3.9784166904078405E-6</v>
      </c>
      <c r="QN1683" s="1"/>
      <c r="QO1683" s="42">
        <f>SUM(PS1683,QM1683)</f>
        <v>-1.1696921939549285E-5</v>
      </c>
      <c r="QP1683" s="1"/>
      <c r="QV1683" s="39"/>
      <c r="RF1683" s="39"/>
      <c r="TV1683" s="1"/>
      <c r="VT1683" s="1"/>
    </row>
    <row r="1684" spans="169:592" x14ac:dyDescent="0.3">
      <c r="FM1684" s="63"/>
      <c r="FO1684" s="64"/>
      <c r="FQ1684" s="53"/>
      <c r="FS1684" s="65"/>
      <c r="FU1684" s="66"/>
      <c r="FW1684" s="67"/>
      <c r="KH1684" s="67"/>
      <c r="KJ1684" s="66"/>
      <c r="KL1684" s="65"/>
      <c r="KN1684" s="53"/>
      <c r="KP1684" s="64"/>
      <c r="KR1684" s="63"/>
      <c r="KV1684" s="1"/>
      <c r="LQ1684" s="1"/>
      <c r="LR1684" s="125"/>
      <c r="LS1684" s="125"/>
      <c r="LT1684" s="125"/>
      <c r="LU1684" s="125"/>
      <c r="LV1684" s="125"/>
      <c r="LW1684" s="125"/>
      <c r="LX1684" s="125"/>
      <c r="LY1684" s="125"/>
      <c r="LZ1684" s="125"/>
      <c r="MA1684" s="125"/>
      <c r="MB1684" s="125"/>
      <c r="MC1684" s="125"/>
      <c r="MD1684" s="125"/>
      <c r="ME1684" s="125"/>
      <c r="MF1684" s="125"/>
      <c r="MG1684" s="1"/>
      <c r="PF1684" s="1"/>
      <c r="PI1684" s="38" t="s">
        <v>26</v>
      </c>
      <c r="PQ1684" s="40" t="s">
        <v>27</v>
      </c>
      <c r="PT1684" s="1"/>
      <c r="PZ1684" s="1"/>
      <c r="QC1684" s="38" t="s">
        <v>26</v>
      </c>
      <c r="QK1684" s="40" t="s">
        <v>27</v>
      </c>
      <c r="QN1684" s="1"/>
      <c r="QO1684" s="11"/>
      <c r="QP1684" s="1"/>
      <c r="QW1684" s="39"/>
      <c r="RE1684" s="39"/>
      <c r="TV1684" s="1"/>
      <c r="VT1684" s="1"/>
    </row>
    <row r="1685" spans="169:592" x14ac:dyDescent="0.3">
      <c r="FM1685" s="63"/>
      <c r="FO1685" s="64"/>
      <c r="FQ1685" s="53"/>
      <c r="FS1685" s="65"/>
      <c r="FU1685" s="66"/>
      <c r="FW1685" s="67"/>
      <c r="KH1685" s="67"/>
      <c r="KJ1685" s="66"/>
      <c r="KL1685" s="65"/>
      <c r="KN1685" s="53"/>
      <c r="KP1685" s="64"/>
      <c r="KR1685" s="63"/>
      <c r="KV1685" s="1"/>
      <c r="LQ1685" s="1"/>
      <c r="LR1685" s="125"/>
      <c r="LS1685" s="125"/>
      <c r="LT1685" s="125"/>
      <c r="LU1685" s="125"/>
      <c r="LV1685" s="125"/>
      <c r="LW1685" s="125"/>
      <c r="LX1685" s="125"/>
      <c r="LY1685" s="125"/>
      <c r="LZ1685" s="125"/>
      <c r="MA1685" s="125"/>
      <c r="MB1685" s="125"/>
      <c r="MC1685" s="125"/>
      <c r="MD1685" s="125"/>
      <c r="ME1685" s="125"/>
      <c r="MF1685" s="125"/>
      <c r="MG1685" s="1"/>
      <c r="PF1685" s="1"/>
      <c r="PI1685" s="38" t="s">
        <v>26</v>
      </c>
      <c r="PQ1685" s="40" t="s">
        <v>27</v>
      </c>
      <c r="PT1685" s="1"/>
      <c r="PZ1685" s="1"/>
      <c r="QC1685" s="38" t="s">
        <v>26</v>
      </c>
      <c r="QK1685" s="40" t="s">
        <v>27</v>
      </c>
      <c r="QN1685" s="1"/>
      <c r="QO1685" s="11"/>
      <c r="QP1685" s="1"/>
      <c r="QW1685" s="39"/>
      <c r="RE1685" s="39"/>
      <c r="TV1685" s="1"/>
      <c r="VT1685" s="1"/>
    </row>
    <row r="1686" spans="169:592" x14ac:dyDescent="0.3">
      <c r="FM1686" s="63"/>
      <c r="FO1686" s="64"/>
      <c r="FQ1686" s="53"/>
      <c r="FS1686" s="65"/>
      <c r="FU1686" s="66"/>
      <c r="FW1686" s="67"/>
      <c r="KH1686" s="67"/>
      <c r="KJ1686" s="66"/>
      <c r="KL1686" s="65"/>
      <c r="KN1686" s="53"/>
      <c r="KP1686" s="64"/>
      <c r="KR1686" s="63"/>
      <c r="KV1686" s="1"/>
      <c r="LQ1686" s="1"/>
      <c r="LR1686" s="125"/>
      <c r="LS1686" s="125"/>
      <c r="LT1686" s="125"/>
      <c r="LU1686" s="125"/>
      <c r="LV1686" s="125"/>
      <c r="LW1686" s="125"/>
      <c r="LX1686" s="125"/>
      <c r="LY1686" s="125"/>
      <c r="LZ1686" s="125"/>
      <c r="MA1686" s="125"/>
      <c r="MB1686" s="125"/>
      <c r="MC1686" s="125"/>
      <c r="MD1686" s="125"/>
      <c r="ME1686" s="125"/>
      <c r="MF1686" s="125"/>
      <c r="MG1686" s="1"/>
      <c r="PF1686" s="1"/>
      <c r="PI1686" s="38" t="s">
        <v>26</v>
      </c>
      <c r="PQ1686" s="40" t="s">
        <v>27</v>
      </c>
      <c r="PT1686" s="1"/>
      <c r="PZ1686" s="1"/>
      <c r="QC1686" s="38" t="s">
        <v>26</v>
      </c>
      <c r="QK1686" s="40" t="s">
        <v>27</v>
      </c>
      <c r="QN1686" s="1"/>
      <c r="QO1686" s="11"/>
      <c r="QP1686" s="1"/>
      <c r="QW1686" s="39"/>
      <c r="RE1686" s="39"/>
      <c r="TV1686" s="1"/>
      <c r="VT1686" s="1"/>
    </row>
    <row r="1687" spans="169:592" ht="15" thickBot="1" x14ac:dyDescent="0.35">
      <c r="FM1687" s="63"/>
      <c r="FO1687" s="64"/>
      <c r="FQ1687" s="53"/>
      <c r="FS1687" s="65"/>
      <c r="FU1687" s="66"/>
      <c r="FW1687" s="67"/>
      <c r="KH1687" s="67"/>
      <c r="KJ1687" s="66"/>
      <c r="KL1687" s="65"/>
      <c r="KN1687" s="53"/>
      <c r="KP1687" s="64"/>
      <c r="KR1687" s="63"/>
      <c r="KV1687" s="1"/>
      <c r="LQ1687" s="1"/>
      <c r="LR1687" s="125"/>
      <c r="LS1687" s="125"/>
      <c r="LT1687" s="125"/>
      <c r="LU1687" s="125"/>
      <c r="LV1687" s="125"/>
      <c r="LW1687" s="125"/>
      <c r="LX1687" s="125"/>
      <c r="LY1687" s="125"/>
      <c r="LZ1687" s="125"/>
      <c r="MA1687" s="125"/>
      <c r="MB1687" s="125"/>
      <c r="MC1687" s="125"/>
      <c r="MD1687" s="125"/>
      <c r="ME1687" s="125"/>
      <c r="MF1687" s="125"/>
      <c r="MG1687" s="1"/>
      <c r="PF1687" s="1"/>
      <c r="PI1687" s="38" t="s">
        <v>28</v>
      </c>
      <c r="PQ1687" s="7" t="s">
        <v>29</v>
      </c>
      <c r="PT1687" s="1"/>
      <c r="PZ1687" s="1"/>
      <c r="QC1687" s="38" t="s">
        <v>28</v>
      </c>
      <c r="QK1687" s="7" t="s">
        <v>29</v>
      </c>
      <c r="QN1687" s="1"/>
      <c r="QO1687" s="11"/>
      <c r="QP1687" s="1"/>
      <c r="QW1687" s="39"/>
      <c r="TV1687" s="1"/>
      <c r="VT1687" s="1"/>
    </row>
    <row r="1688" spans="169:592" x14ac:dyDescent="0.3">
      <c r="FM1688" s="63"/>
      <c r="FO1688" s="64"/>
      <c r="FQ1688" s="53"/>
      <c r="FS1688" s="65"/>
      <c r="FU1688" s="66"/>
      <c r="FW1688" s="67"/>
      <c r="KH1688" s="67"/>
      <c r="KJ1688" s="66"/>
      <c r="KL1688" s="65"/>
      <c r="KN1688" s="53"/>
      <c r="KP1688" s="64"/>
      <c r="KR1688" s="63"/>
      <c r="KV1688" s="1"/>
      <c r="LQ1688" s="1"/>
      <c r="LR1688" s="125"/>
      <c r="LS1688" s="125"/>
      <c r="LT1688" s="125"/>
      <c r="LU1688" s="125"/>
      <c r="LV1688" s="125"/>
      <c r="LW1688" s="125"/>
      <c r="LX1688" s="125"/>
      <c r="LY1688" s="125"/>
      <c r="LZ1688" s="125"/>
      <c r="MA1688" s="125"/>
      <c r="MB1688" s="125"/>
      <c r="MC1688" s="125"/>
      <c r="MD1688" s="125"/>
      <c r="ME1688" s="125"/>
      <c r="MF1688" s="125"/>
      <c r="MG1688" s="1"/>
      <c r="PF1688" s="1"/>
      <c r="PI1688" s="4">
        <f t="array" ref="PI1688:PI1690">PI1693:PI1695*PG1690</f>
        <v>-8.7827400841027831E-2</v>
      </c>
      <c r="PQ1688" s="8">
        <f t="array" ref="PQ1688:PQ1690">PQ1681:PQ1683</f>
        <v>7.5219275616915549E-2</v>
      </c>
      <c r="PT1688" s="1"/>
      <c r="PZ1688" s="1"/>
      <c r="QC1688" s="4">
        <f t="array" ref="QC1688:QC1690">QC1693:QC1695*QA1690</f>
        <v>-9.8260809361488108E-2</v>
      </c>
      <c r="QK1688" s="8">
        <f t="array" ref="QK1688:QK1690">QK1681:QK1683</f>
        <v>-1.9268545542462219E-2</v>
      </c>
      <c r="QN1688" s="1"/>
      <c r="QO1688" s="11"/>
      <c r="QP1688" s="1"/>
      <c r="TV1688" s="1"/>
      <c r="VT1688" s="1"/>
    </row>
    <row r="1689" spans="169:592" ht="15" thickBot="1" x14ac:dyDescent="0.35">
      <c r="FM1689" s="63"/>
      <c r="FO1689" s="64"/>
      <c r="FQ1689" s="53"/>
      <c r="FS1689" s="65"/>
      <c r="FU1689" s="66"/>
      <c r="FW1689" s="67"/>
      <c r="KH1689" s="67"/>
      <c r="KJ1689" s="66"/>
      <c r="KL1689" s="65"/>
      <c r="KN1689" s="53"/>
      <c r="KP1689" s="64"/>
      <c r="KR1689" s="63"/>
      <c r="KV1689" s="1"/>
      <c r="LQ1689" s="1"/>
      <c r="LR1689" s="125"/>
      <c r="LS1689" s="125"/>
      <c r="LT1689" s="125"/>
      <c r="LU1689" s="125"/>
      <c r="LV1689" s="125"/>
      <c r="LW1689" s="125"/>
      <c r="LX1689" s="125"/>
      <c r="LY1689" s="125"/>
      <c r="LZ1689" s="125"/>
      <c r="MA1689" s="125"/>
      <c r="MB1689" s="125"/>
      <c r="MC1689" s="125"/>
      <c r="MD1689" s="125"/>
      <c r="ME1689" s="125"/>
      <c r="MF1689" s="125"/>
      <c r="MG1689" s="1"/>
      <c r="PF1689" s="1"/>
      <c r="PG1689" s="38" t="s">
        <v>30</v>
      </c>
      <c r="PH1689" s="2"/>
      <c r="PI1689" s="5">
        <v>0.10524912566108717</v>
      </c>
      <c r="PQ1689" s="9">
        <v>-3.2177639982800037E-2</v>
      </c>
      <c r="PR1689" s="7"/>
      <c r="PS1689" s="7" t="s">
        <v>31</v>
      </c>
      <c r="PT1689" s="1"/>
      <c r="PZ1689" s="1"/>
      <c r="QA1689" s="38" t="s">
        <v>30</v>
      </c>
      <c r="QB1689" s="2"/>
      <c r="QC1689" s="5">
        <v>9.7150026292923519E-2</v>
      </c>
      <c r="QK1689" s="9">
        <v>7.9415585909672435E-3</v>
      </c>
      <c r="QL1689" s="7"/>
      <c r="QM1689" s="7" t="s">
        <v>31</v>
      </c>
      <c r="QN1689" s="1"/>
      <c r="QO1689" s="11" t="s">
        <v>32</v>
      </c>
      <c r="QP1689" s="1"/>
      <c r="QU1689" s="39"/>
      <c r="TV1689" s="1"/>
      <c r="VT1689" s="1"/>
    </row>
    <row r="1690" spans="169:592" ht="15" thickBot="1" x14ac:dyDescent="0.35">
      <c r="FM1690" s="63"/>
      <c r="FO1690" s="64"/>
      <c r="FQ1690" s="53"/>
      <c r="FS1690" s="65"/>
      <c r="FU1690" s="66"/>
      <c r="FW1690" s="67"/>
      <c r="KH1690" s="67"/>
      <c r="KJ1690" s="66"/>
      <c r="KL1690" s="65"/>
      <c r="KN1690" s="53"/>
      <c r="KP1690" s="64"/>
      <c r="KR1690" s="63"/>
      <c r="KV1690" s="1"/>
      <c r="LQ1690" s="1"/>
      <c r="LR1690" s="125"/>
      <c r="LS1690" s="125"/>
      <c r="LT1690" s="125"/>
      <c r="LU1690" s="125"/>
      <c r="LV1690" s="125"/>
      <c r="LW1690" s="125"/>
      <c r="LX1690" s="125"/>
      <c r="LY1690" s="125"/>
      <c r="LZ1690" s="125"/>
      <c r="MA1690" s="125"/>
      <c r="MB1690" s="125"/>
      <c r="MC1690" s="125"/>
      <c r="MD1690" s="125"/>
      <c r="ME1690" s="125"/>
      <c r="MF1690" s="125"/>
      <c r="MG1690" s="1"/>
      <c r="PF1690" s="1"/>
      <c r="PG1690" s="3">
        <v>7.9780009645333411E-2</v>
      </c>
      <c r="PH1690" s="38" t="s">
        <v>25</v>
      </c>
      <c r="PI1690" s="6">
        <v>-1.7421724820059329E-2</v>
      </c>
      <c r="PQ1690" s="10">
        <v>-4.3057310972745469E-2</v>
      </c>
      <c r="PR1690" s="40" t="s">
        <v>25</v>
      </c>
      <c r="PS1690" s="41">
        <f t="array" ref="PS1690">SUM(PQ1688:PQ1690*PI1693:PI1695)</f>
        <v>-0.11585420160308652</v>
      </c>
      <c r="PT1690" s="1"/>
      <c r="PZ1690" s="1"/>
      <c r="QA1690" s="3">
        <f>PG1690</f>
        <v>7.9780009645333411E-2</v>
      </c>
      <c r="QB1690" s="38" t="s">
        <v>25</v>
      </c>
      <c r="QC1690" s="6">
        <v>1.110783068564601E-3</v>
      </c>
      <c r="QK1690" s="10">
        <v>1.1330965368185383E-2</v>
      </c>
      <c r="QL1690" s="40" t="s">
        <v>25</v>
      </c>
      <c r="QM1690" s="41">
        <f t="array" ref="QM1690">SUM(QK1688:QK1690*QC1693:QC1695)</f>
        <v>3.3560434030085094E-2</v>
      </c>
      <c r="QN1690" s="1"/>
      <c r="QO1690" s="42">
        <f>SUM(PS1690,QM1690)</f>
        <v>-8.2293767573001414E-2</v>
      </c>
      <c r="QP1690" s="1"/>
      <c r="QV1690" s="39"/>
      <c r="RF1690" s="39"/>
      <c r="TV1690" s="1"/>
      <c r="VT1690" s="1"/>
    </row>
    <row r="1691" spans="169:592" x14ac:dyDescent="0.3">
      <c r="FM1691" s="63"/>
      <c r="FO1691" s="64"/>
      <c r="FQ1691" s="53"/>
      <c r="FS1691" s="65"/>
      <c r="FU1691" s="66"/>
      <c r="FW1691" s="67"/>
      <c r="KH1691" s="67"/>
      <c r="KJ1691" s="66"/>
      <c r="KL1691" s="65"/>
      <c r="KN1691" s="53"/>
      <c r="KP1691" s="64"/>
      <c r="KR1691" s="63"/>
      <c r="KV1691" s="1"/>
      <c r="LQ1691" s="1"/>
      <c r="LR1691" s="125"/>
      <c r="LS1691" s="125"/>
      <c r="LT1691" s="125"/>
      <c r="LU1691" s="125"/>
      <c r="LV1691" s="125"/>
      <c r="LW1691" s="125"/>
      <c r="LX1691" s="125"/>
      <c r="LY1691" s="125"/>
      <c r="LZ1691" s="125"/>
      <c r="MA1691" s="125"/>
      <c r="MB1691" s="125"/>
      <c r="MC1691" s="125"/>
      <c r="MD1691" s="125"/>
      <c r="ME1691" s="125"/>
      <c r="MF1691" s="125"/>
      <c r="MG1691" s="1"/>
      <c r="PF1691" s="1"/>
      <c r="PI1691" s="38" t="s">
        <v>26</v>
      </c>
      <c r="PQ1691" s="40" t="s">
        <v>27</v>
      </c>
      <c r="PT1691" s="1"/>
      <c r="PZ1691" s="1"/>
      <c r="QC1691" s="38" t="s">
        <v>26</v>
      </c>
      <c r="QK1691" s="40" t="s">
        <v>27</v>
      </c>
      <c r="QN1691" s="1"/>
      <c r="QO1691" s="1"/>
      <c r="QP1691" s="1"/>
      <c r="QW1691" s="39"/>
      <c r="RE1691" s="39"/>
      <c r="TV1691" s="1"/>
      <c r="VT1691" s="1"/>
    </row>
    <row r="1692" spans="169:592" ht="15" thickBot="1" x14ac:dyDescent="0.35">
      <c r="FM1692" s="63"/>
      <c r="FO1692" s="64"/>
      <c r="FQ1692" s="53"/>
      <c r="FS1692" s="65"/>
      <c r="FU1692" s="66"/>
      <c r="FW1692" s="67"/>
      <c r="KH1692" s="67"/>
      <c r="KJ1692" s="66"/>
      <c r="KL1692" s="65"/>
      <c r="KN1692" s="53"/>
      <c r="KP1692" s="64"/>
      <c r="KR1692" s="63"/>
      <c r="KV1692" s="1"/>
      <c r="LQ1692" s="1"/>
      <c r="LR1692" s="1"/>
      <c r="LS1692" s="1"/>
      <c r="LT1692" s="1"/>
      <c r="LU1692" s="1"/>
      <c r="LV1692" s="1"/>
      <c r="LW1692" s="1"/>
      <c r="LX1692" s="1"/>
      <c r="LY1692" s="1"/>
      <c r="LZ1692" s="1"/>
      <c r="MA1692" s="1"/>
      <c r="MB1692" s="1"/>
      <c r="MC1692" s="1"/>
      <c r="MD1692" s="1"/>
      <c r="ME1692" s="1"/>
      <c r="MF1692" s="1"/>
      <c r="MG1692" s="1"/>
      <c r="PF1692" s="1"/>
      <c r="PI1692" s="2" t="s">
        <v>33</v>
      </c>
      <c r="PQ1692" s="7" t="s">
        <v>34</v>
      </c>
      <c r="PT1692" s="1"/>
      <c r="PZ1692" s="1"/>
      <c r="QC1692" s="2" t="s">
        <v>33</v>
      </c>
      <c r="QK1692" s="7" t="s">
        <v>34</v>
      </c>
      <c r="QN1692" s="1"/>
      <c r="TV1692" s="1"/>
      <c r="VT1692" s="1"/>
    </row>
    <row r="1693" spans="169:592" x14ac:dyDescent="0.3">
      <c r="FM1693" s="63"/>
      <c r="FO1693" s="64"/>
      <c r="FQ1693" s="53"/>
      <c r="FS1693" s="65"/>
      <c r="FU1693" s="66"/>
      <c r="FW1693" s="67"/>
      <c r="KH1693" s="67"/>
      <c r="KJ1693" s="66"/>
      <c r="KL1693" s="65"/>
      <c r="KN1693" s="53"/>
      <c r="KP1693" s="64"/>
      <c r="KR1693" s="63"/>
      <c r="KV1693" s="1"/>
      <c r="LQ1693" s="1"/>
      <c r="PF1693" s="1"/>
      <c r="PI1693" s="4">
        <f t="array" ref="PI1693:PI1695">PL1698*PI1713:PI1715</f>
        <v>-1.1008697696511891</v>
      </c>
      <c r="PQ1693" s="8">
        <f t="array" ref="PQ1693:PQ1695">PQ1688:PQ1690*PG1690</f>
        <v>6.0009945342325149E-3</v>
      </c>
      <c r="PT1693" s="1"/>
      <c r="PZ1693" s="1"/>
      <c r="QC1693" s="4">
        <f t="array" ref="QC1693:QC1695">QF1698*QC1713:QC1715</f>
        <v>-1.231646997766886</v>
      </c>
      <c r="QK1693" s="8">
        <f t="array" ref="QK1693:QK1695">QK1688:QK1690*QA1690</f>
        <v>-1.5372447492291818E-3</v>
      </c>
      <c r="QN1693" s="1"/>
      <c r="TV1693" s="1"/>
      <c r="VT1693" s="1"/>
    </row>
    <row r="1694" spans="169:592" x14ac:dyDescent="0.3">
      <c r="FM1694" s="63"/>
      <c r="FO1694" s="64"/>
      <c r="FQ1694" s="53"/>
      <c r="FS1694" s="65"/>
      <c r="FU1694" s="66"/>
      <c r="FW1694" s="67"/>
      <c r="KH1694" s="67"/>
      <c r="KJ1694" s="66"/>
      <c r="KL1694" s="65"/>
      <c r="KN1694" s="53"/>
      <c r="KP1694" s="64"/>
      <c r="KR1694" s="63"/>
      <c r="KV1694" s="1"/>
      <c r="LQ1694" s="1"/>
      <c r="PF1694" s="1"/>
      <c r="PI1694" s="5">
        <v>1.3192418267305077</v>
      </c>
      <c r="PQ1694" s="9">
        <v>-2.5671324281918528E-3</v>
      </c>
      <c r="PT1694" s="1"/>
      <c r="PZ1694" s="1"/>
      <c r="QC1694" s="5">
        <v>1.2177239226318661</v>
      </c>
      <c r="QK1694" s="9">
        <v>6.3357762098634706E-4</v>
      </c>
      <c r="QN1694" s="1"/>
      <c r="TV1694" s="1"/>
      <c r="VT1694" s="1"/>
    </row>
    <row r="1695" spans="169:592" ht="15" thickBot="1" x14ac:dyDescent="0.35">
      <c r="FM1695" s="63"/>
      <c r="FO1695" s="64"/>
      <c r="FQ1695" s="53"/>
      <c r="FS1695" s="65"/>
      <c r="FU1695" s="66"/>
      <c r="FW1695" s="67"/>
      <c r="KH1695" s="67"/>
      <c r="KJ1695" s="66"/>
      <c r="KL1695" s="65"/>
      <c r="KN1695" s="53"/>
      <c r="KP1695" s="64"/>
      <c r="KR1695" s="63"/>
      <c r="KV1695" s="1"/>
      <c r="LQ1695" s="1"/>
      <c r="PF1695" s="1"/>
      <c r="PI1695" s="6">
        <v>-0.21837205707931853</v>
      </c>
      <c r="PQ1695" s="10">
        <v>-3.4351126847077538E-3</v>
      </c>
      <c r="PT1695" s="1"/>
      <c r="PZ1695" s="1"/>
      <c r="QC1695" s="6">
        <v>1.3923075135020046E-2</v>
      </c>
      <c r="QK1695" s="10">
        <v>9.0398452636476876E-4</v>
      </c>
      <c r="QN1695" s="1"/>
      <c r="TV1695" s="1"/>
      <c r="VT1695" s="1"/>
    </row>
    <row r="1696" spans="169:592" x14ac:dyDescent="0.3">
      <c r="FM1696" s="63"/>
      <c r="FO1696" s="64"/>
      <c r="FQ1696" s="53"/>
      <c r="FS1696" s="65"/>
      <c r="FU1696" s="66"/>
      <c r="FW1696" s="67"/>
      <c r="KH1696" s="67"/>
      <c r="KJ1696" s="66"/>
      <c r="KL1696" s="65"/>
      <c r="KN1696" s="53"/>
      <c r="KP1696" s="64"/>
      <c r="KR1696" s="63"/>
      <c r="KV1696" s="1"/>
      <c r="LQ1696" s="1"/>
      <c r="PF1696" s="1"/>
      <c r="PI1696" s="2"/>
      <c r="PJ1696" s="38" t="s">
        <v>35</v>
      </c>
      <c r="PK1696" s="38" t="s">
        <v>35</v>
      </c>
      <c r="PL1696" s="2"/>
      <c r="PN1696" s="7"/>
      <c r="PO1696" s="40" t="s">
        <v>35</v>
      </c>
      <c r="PP1696" s="40" t="s">
        <v>35</v>
      </c>
      <c r="PQ1696" s="7"/>
      <c r="PT1696" s="1"/>
      <c r="PZ1696" s="1"/>
      <c r="QC1696" s="2"/>
      <c r="QD1696" s="38" t="s">
        <v>35</v>
      </c>
      <c r="QE1696" s="38" t="s">
        <v>35</v>
      </c>
      <c r="QF1696" s="2"/>
      <c r="QH1696" s="7"/>
      <c r="QI1696" s="40" t="s">
        <v>35</v>
      </c>
      <c r="QJ1696" s="40" t="s">
        <v>35</v>
      </c>
      <c r="QK1696" s="7"/>
      <c r="QN1696" s="1"/>
      <c r="QX1696" s="39"/>
      <c r="QY1696" s="39"/>
      <c r="RC1696" s="39"/>
      <c r="RD1696" s="39"/>
      <c r="TV1696" s="1"/>
      <c r="VT1696" s="1"/>
    </row>
    <row r="1697" spans="169:592" ht="15" thickBot="1" x14ac:dyDescent="0.35">
      <c r="FM1697" s="63"/>
      <c r="FO1697" s="64"/>
      <c r="FQ1697" s="53"/>
      <c r="FS1697" s="65"/>
      <c r="FU1697" s="66"/>
      <c r="FW1697" s="67"/>
      <c r="KH1697" s="67"/>
      <c r="KJ1697" s="66"/>
      <c r="KL1697" s="65"/>
      <c r="KN1697" s="53"/>
      <c r="KP1697" s="64"/>
      <c r="KR1697" s="63"/>
      <c r="KV1697" s="1"/>
      <c r="LQ1697" s="1"/>
      <c r="PF1697" s="1"/>
      <c r="PI1697" s="38" t="s">
        <v>26</v>
      </c>
      <c r="PL1697" s="2" t="s">
        <v>36</v>
      </c>
      <c r="PN1697" s="7" t="s">
        <v>37</v>
      </c>
      <c r="PQ1697" s="40" t="s">
        <v>27</v>
      </c>
      <c r="PT1697" s="1"/>
      <c r="PZ1697" s="1"/>
      <c r="QC1697" s="38" t="s">
        <v>26</v>
      </c>
      <c r="QF1697" s="2" t="s">
        <v>36</v>
      </c>
      <c r="QH1697" s="7" t="s">
        <v>37</v>
      </c>
      <c r="QK1697" s="40" t="s">
        <v>27</v>
      </c>
      <c r="QN1697" s="1"/>
      <c r="QW1697" s="39"/>
      <c r="RE1697" s="39"/>
      <c r="TV1697" s="1"/>
      <c r="VT1697" s="1"/>
    </row>
    <row r="1698" spans="169:592" ht="15" thickBot="1" x14ac:dyDescent="0.35">
      <c r="FM1698" s="63"/>
      <c r="FO1698" s="64"/>
      <c r="FQ1698" s="53"/>
      <c r="FS1698" s="65"/>
      <c r="FU1698" s="66"/>
      <c r="FW1698" s="67"/>
      <c r="KH1698" s="67"/>
      <c r="KJ1698" s="66"/>
      <c r="KL1698" s="65"/>
      <c r="KN1698" s="53"/>
      <c r="KP1698" s="64"/>
      <c r="KR1698" s="63"/>
      <c r="KV1698" s="1"/>
      <c r="LQ1698" s="1"/>
      <c r="PF1698" s="1"/>
      <c r="PI1698" s="38" t="s">
        <v>26</v>
      </c>
      <c r="PL1698" s="3">
        <f>1/PL1701</f>
        <v>3.640328915000683</v>
      </c>
      <c r="PN1698" s="41">
        <f t="array" ref="PN1698">SUM(PQ1693:PQ1695*PI1713:PI1715)</f>
        <v>-2.5390148904566529E-3</v>
      </c>
      <c r="PQ1698" s="40" t="s">
        <v>27</v>
      </c>
      <c r="PT1698" s="1"/>
      <c r="PZ1698" s="1"/>
      <c r="QC1698" s="38" t="s">
        <v>26</v>
      </c>
      <c r="QF1698" s="3">
        <f>1/QF1701</f>
        <v>2.9951108056513021</v>
      </c>
      <c r="QH1698" s="41">
        <f t="array" ref="QH1698">SUM(QK1693:QK1695*QC1713:QC1715)</f>
        <v>8.939408003102371E-4</v>
      </c>
      <c r="QK1698" s="40" t="s">
        <v>27</v>
      </c>
      <c r="QN1698" s="1"/>
      <c r="QW1698" s="39"/>
      <c r="RE1698" s="39"/>
      <c r="TV1698" s="1"/>
      <c r="VT1698" s="1"/>
    </row>
    <row r="1699" spans="169:592" x14ac:dyDescent="0.3">
      <c r="FM1699" s="63"/>
      <c r="FO1699" s="64"/>
      <c r="FQ1699" s="53"/>
      <c r="FS1699" s="65"/>
      <c r="FU1699" s="66"/>
      <c r="FW1699" s="67"/>
      <c r="KH1699" s="67"/>
      <c r="KJ1699" s="66"/>
      <c r="KL1699" s="65"/>
      <c r="KN1699" s="53"/>
      <c r="KP1699" s="64"/>
      <c r="KR1699" s="63"/>
      <c r="KV1699" s="1"/>
      <c r="LQ1699" s="1"/>
      <c r="PF1699" s="1"/>
      <c r="PI1699" s="38" t="s">
        <v>26</v>
      </c>
      <c r="PL1699" s="38" t="s">
        <v>26</v>
      </c>
      <c r="PN1699" s="7"/>
      <c r="PQ1699" s="40" t="s">
        <v>27</v>
      </c>
      <c r="PT1699" s="1"/>
      <c r="PZ1699" s="1"/>
      <c r="QC1699" s="38" t="s">
        <v>26</v>
      </c>
      <c r="QF1699" s="38" t="s">
        <v>26</v>
      </c>
      <c r="QH1699" s="7"/>
      <c r="QK1699" s="40" t="s">
        <v>27</v>
      </c>
      <c r="QN1699" s="1"/>
      <c r="QW1699" s="39"/>
      <c r="QZ1699" s="39"/>
      <c r="RE1699" s="39"/>
      <c r="TV1699" s="1"/>
      <c r="VT1699" s="1"/>
    </row>
    <row r="1700" spans="169:592" ht="15" thickBot="1" x14ac:dyDescent="0.35">
      <c r="FM1700" s="63"/>
      <c r="FO1700" s="64"/>
      <c r="FQ1700" s="53"/>
      <c r="FS1700" s="65"/>
      <c r="FU1700" s="66"/>
      <c r="FW1700" s="67"/>
      <c r="KH1700" s="67"/>
      <c r="KJ1700" s="66"/>
      <c r="KL1700" s="65"/>
      <c r="KN1700" s="53"/>
      <c r="KP1700" s="64"/>
      <c r="KR1700" s="63"/>
      <c r="KV1700" s="1"/>
      <c r="LQ1700" s="1"/>
      <c r="PF1700" s="1"/>
      <c r="PI1700" s="38" t="s">
        <v>26</v>
      </c>
      <c r="PL1700" s="2" t="s">
        <v>38</v>
      </c>
      <c r="PN1700" s="7" t="s">
        <v>39</v>
      </c>
      <c r="PQ1700" s="40" t="s">
        <v>27</v>
      </c>
      <c r="PT1700" s="1"/>
      <c r="PZ1700" s="1"/>
      <c r="QC1700" s="38" t="s">
        <v>26</v>
      </c>
      <c r="QF1700" s="2" t="s">
        <v>38</v>
      </c>
      <c r="QH1700" s="7" t="s">
        <v>39</v>
      </c>
      <c r="QK1700" s="40" t="s">
        <v>27</v>
      </c>
      <c r="QN1700" s="1"/>
      <c r="QW1700" s="39"/>
      <c r="RE1700" s="39"/>
      <c r="TV1700" s="1"/>
      <c r="VT1700" s="1"/>
    </row>
    <row r="1701" spans="169:592" ht="15" thickBot="1" x14ac:dyDescent="0.35">
      <c r="FM1701" s="63"/>
      <c r="FO1701" s="64"/>
      <c r="FQ1701" s="53"/>
      <c r="FS1701" s="65"/>
      <c r="FU1701" s="66"/>
      <c r="FW1701" s="67"/>
      <c r="KH1701" s="67"/>
      <c r="KJ1701" s="66"/>
      <c r="KL1701" s="65"/>
      <c r="KN1701" s="53"/>
      <c r="KP1701" s="64"/>
      <c r="KR1701" s="63"/>
      <c r="KV1701" s="1"/>
      <c r="LQ1701" s="1"/>
      <c r="PF1701" s="1"/>
      <c r="PI1701" s="38" t="s">
        <v>26</v>
      </c>
      <c r="PL1701" s="3">
        <f>SQRT(PL1704+PH1724)</f>
        <v>0.27470045244519131</v>
      </c>
      <c r="PN1701" s="41">
        <f>PN1698*((-1)/(PL1701^2))</f>
        <v>3.3647011641492627E-2</v>
      </c>
      <c r="PQ1701" s="40" t="s">
        <v>27</v>
      </c>
      <c r="PT1701" s="1"/>
      <c r="PZ1701" s="1"/>
      <c r="QC1701" s="38" t="s">
        <v>26</v>
      </c>
      <c r="QF1701" s="3">
        <f>SQRT(QF1704+QB1724)</f>
        <v>0.33387746393661216</v>
      </c>
      <c r="QH1701" s="41">
        <f>QH1698*((-1)/(QF1701^2))</f>
        <v>-8.01926466989724E-3</v>
      </c>
      <c r="QK1701" s="40" t="s">
        <v>27</v>
      </c>
      <c r="QN1701" s="1"/>
      <c r="QW1701" s="39"/>
      <c r="RE1701" s="39"/>
      <c r="TV1701" s="1"/>
      <c r="VT1701" s="1"/>
    </row>
    <row r="1702" spans="169:592" ht="15" thickBot="1" x14ac:dyDescent="0.35">
      <c r="FM1702" s="63"/>
      <c r="FO1702" s="64"/>
      <c r="FQ1702" s="53"/>
      <c r="FS1702" s="65"/>
      <c r="FU1702" s="66"/>
      <c r="FW1702" s="67"/>
      <c r="KH1702" s="67"/>
      <c r="KJ1702" s="66"/>
      <c r="KL1702" s="65"/>
      <c r="KN1702" s="53"/>
      <c r="KP1702" s="64"/>
      <c r="KR1702" s="63"/>
      <c r="KV1702" s="1"/>
      <c r="LQ1702" s="1"/>
      <c r="PF1702" s="1"/>
      <c r="PI1702" s="38" t="s">
        <v>26</v>
      </c>
      <c r="PL1702" s="38" t="s">
        <v>26</v>
      </c>
      <c r="PN1702" s="7"/>
      <c r="PQ1702" s="7" t="s">
        <v>40</v>
      </c>
      <c r="PR1702" s="7" t="s">
        <v>41</v>
      </c>
      <c r="PT1702" s="1"/>
      <c r="PZ1702" s="1"/>
      <c r="QC1702" s="38" t="s">
        <v>26</v>
      </c>
      <c r="QF1702" s="38" t="s">
        <v>26</v>
      </c>
      <c r="QH1702" s="7"/>
      <c r="QK1702" s="7" t="s">
        <v>40</v>
      </c>
      <c r="QL1702" s="7" t="s">
        <v>41</v>
      </c>
      <c r="QN1702" s="1"/>
      <c r="QW1702" s="39"/>
      <c r="QZ1702" s="39"/>
      <c r="TV1702" s="1"/>
      <c r="VT1702" s="1"/>
    </row>
    <row r="1703" spans="169:592" ht="15" thickBot="1" x14ac:dyDescent="0.35">
      <c r="FM1703" s="63"/>
      <c r="FO1703" s="64"/>
      <c r="FQ1703" s="53"/>
      <c r="FS1703" s="65"/>
      <c r="FU1703" s="66"/>
      <c r="FW1703" s="67"/>
      <c r="KH1703" s="67"/>
      <c r="KJ1703" s="66"/>
      <c r="KL1703" s="65"/>
      <c r="KN1703" s="53"/>
      <c r="KP1703" s="64"/>
      <c r="KR1703" s="63"/>
      <c r="KV1703" s="1"/>
      <c r="LQ1703" s="1"/>
      <c r="PF1703" s="1"/>
      <c r="PI1703" s="38" t="s">
        <v>26</v>
      </c>
      <c r="PL1703" s="38" t="s">
        <v>42</v>
      </c>
      <c r="PN1703" s="7" t="s">
        <v>43</v>
      </c>
      <c r="PQ1703" s="8">
        <f t="array" ref="PQ1703:PQ1705">PQ1693:PQ1695*PL1698</f>
        <v>2.184559392172768E-2</v>
      </c>
      <c r="PR1703" s="8">
        <f t="array" ref="PR1703:PR1705">PN1707:PN1709*2*PI1713:PI1715</f>
        <v>-1.2346992651740288E-2</v>
      </c>
      <c r="PT1703" s="1"/>
      <c r="PZ1703" s="1"/>
      <c r="QC1703" s="38" t="s">
        <v>26</v>
      </c>
      <c r="QF1703" s="38" t="s">
        <v>42</v>
      </c>
      <c r="QH1703" s="7" t="s">
        <v>43</v>
      </c>
      <c r="QK1703" s="8">
        <f t="array" ref="QK1703:QK1705">QK1693:QK1695*QF1698</f>
        <v>-4.6042183593470488E-3</v>
      </c>
      <c r="QL1703" s="8">
        <f t="array" ref="QL1703:QL1705">QH1707:QH1709*2*QC1713:QC1715</f>
        <v>3.2923010849923314E-3</v>
      </c>
      <c r="QN1703" s="1"/>
      <c r="QW1703" s="39"/>
      <c r="QZ1703" s="39"/>
      <c r="TV1703" s="1"/>
      <c r="VT1703" s="1"/>
    </row>
    <row r="1704" spans="169:592" ht="15" thickBot="1" x14ac:dyDescent="0.35">
      <c r="FM1704" s="63"/>
      <c r="FO1704" s="64"/>
      <c r="FQ1704" s="53"/>
      <c r="FS1704" s="65"/>
      <c r="FU1704" s="66"/>
      <c r="FW1704" s="67"/>
      <c r="KH1704" s="67"/>
      <c r="KJ1704" s="66"/>
      <c r="KL1704" s="65"/>
      <c r="KN1704" s="53"/>
      <c r="KP1704" s="64"/>
      <c r="KR1704" s="63"/>
      <c r="KV1704" s="1"/>
      <c r="LQ1704" s="1"/>
      <c r="PF1704" s="1"/>
      <c r="PI1704" s="38" t="s">
        <v>26</v>
      </c>
      <c r="PL1704" s="3">
        <f>AVERAGE(PL1707:PL1709)</f>
        <v>7.5460328573592819E-2</v>
      </c>
      <c r="PN1704" s="41">
        <f t="array" ref="PN1704">PN1701*0.5*(1/(SQRT(PL1704+PH1724)))</f>
        <v>6.1243094690945105E-2</v>
      </c>
      <c r="PQ1704" s="9">
        <v>-9.3452064069827166E-3</v>
      </c>
      <c r="PR1704" s="9">
        <v>1.4796181700648465E-2</v>
      </c>
      <c r="PT1704" s="1"/>
      <c r="PZ1704" s="1"/>
      <c r="QC1704" s="38" t="s">
        <v>26</v>
      </c>
      <c r="QF1704" s="3">
        <f>AVERAGE(QF1707:QF1709)</f>
        <v>0.11147415092474378</v>
      </c>
      <c r="QH1704" s="41">
        <f t="array" ref="QH1704">QH1701*0.5*(1/(SQRT(QF1704+QB1724)))</f>
        <v>-1.2009293133093473E-2</v>
      </c>
      <c r="QK1704" s="9">
        <v>1.8976351788350533E-3</v>
      </c>
      <c r="QL1704" s="9">
        <v>-3.2550834768168011E-3</v>
      </c>
      <c r="QN1704" s="1"/>
      <c r="QW1704" s="39"/>
      <c r="TV1704" s="1"/>
      <c r="VT1704" s="1"/>
    </row>
    <row r="1705" spans="169:592" ht="15" thickBot="1" x14ac:dyDescent="0.35">
      <c r="FM1705" s="63"/>
      <c r="FO1705" s="64"/>
      <c r="FQ1705" s="53"/>
      <c r="FS1705" s="65"/>
      <c r="FU1705" s="66"/>
      <c r="FW1705" s="67"/>
      <c r="KH1705" s="67"/>
      <c r="KJ1705" s="66"/>
      <c r="KL1705" s="65"/>
      <c r="KN1705" s="53"/>
      <c r="KP1705" s="64"/>
      <c r="KR1705" s="63"/>
      <c r="KV1705" s="1"/>
      <c r="LQ1705" s="1"/>
      <c r="PF1705" s="1"/>
      <c r="PI1705" s="38" t="s">
        <v>26</v>
      </c>
      <c r="PL1705" s="38" t="s">
        <v>26</v>
      </c>
      <c r="PN1705" s="7"/>
      <c r="PQ1705" s="10">
        <v>-1.2504940032427261E-2</v>
      </c>
      <c r="PR1705" s="10">
        <v>-2.4491890489081744E-3</v>
      </c>
      <c r="PT1705" s="1"/>
      <c r="PZ1705" s="1"/>
      <c r="QC1705" s="38" t="s">
        <v>26</v>
      </c>
      <c r="QF1705" s="38" t="s">
        <v>26</v>
      </c>
      <c r="QH1705" s="7"/>
      <c r="QK1705" s="10">
        <v>2.7075338230566934E-3</v>
      </c>
      <c r="QL1705" s="10">
        <v>-3.7217608175530329E-5</v>
      </c>
      <c r="QN1705" s="1"/>
      <c r="QW1705" s="39"/>
      <c r="QZ1705" s="39"/>
      <c r="TV1705" s="1"/>
      <c r="VT1705" s="1"/>
    </row>
    <row r="1706" spans="169:592" ht="15" thickBot="1" x14ac:dyDescent="0.35">
      <c r="FM1706" s="63"/>
      <c r="FO1706" s="64"/>
      <c r="FQ1706" s="53"/>
      <c r="FS1706" s="65"/>
      <c r="FU1706" s="66"/>
      <c r="FW1706" s="67"/>
      <c r="KH1706" s="67"/>
      <c r="KJ1706" s="66"/>
      <c r="KL1706" s="65"/>
      <c r="KN1706" s="53"/>
      <c r="KP1706" s="64"/>
      <c r="KR1706" s="63"/>
      <c r="KV1706" s="1"/>
      <c r="LQ1706" s="1"/>
      <c r="PF1706" s="1"/>
      <c r="PI1706" s="38" t="s">
        <v>26</v>
      </c>
      <c r="PL1706" s="2" t="s">
        <v>44</v>
      </c>
      <c r="PN1706" s="7" t="s">
        <v>45</v>
      </c>
      <c r="PQ1706" s="40" t="s">
        <v>27</v>
      </c>
      <c r="PT1706" s="1"/>
      <c r="PZ1706" s="1"/>
      <c r="QC1706" s="38" t="s">
        <v>26</v>
      </c>
      <c r="QF1706" s="2" t="s">
        <v>44</v>
      </c>
      <c r="QH1706" s="7" t="s">
        <v>45</v>
      </c>
      <c r="QK1706" s="40" t="s">
        <v>27</v>
      </c>
      <c r="QN1706" s="1"/>
      <c r="QW1706" s="39"/>
      <c r="RE1706" s="39"/>
      <c r="TV1706" s="1"/>
      <c r="VT1706" s="1"/>
    </row>
    <row r="1707" spans="169:592" x14ac:dyDescent="0.3">
      <c r="FM1707" s="63"/>
      <c r="FO1707" s="64"/>
      <c r="FQ1707" s="53"/>
      <c r="FS1707" s="65"/>
      <c r="FU1707" s="66"/>
      <c r="FW1707" s="67"/>
      <c r="KH1707" s="67"/>
      <c r="KJ1707" s="66"/>
      <c r="KL1707" s="65"/>
      <c r="KN1707" s="53"/>
      <c r="KP1707" s="64"/>
      <c r="KR1707" s="63"/>
      <c r="KV1707" s="1"/>
      <c r="LQ1707" s="1"/>
      <c r="PF1707" s="1"/>
      <c r="PI1707" s="38" t="s">
        <v>26</v>
      </c>
      <c r="PL1707" s="4">
        <f t="array" ref="PL1707:PL1709">PI1713:PI1715^2</f>
        <v>9.1451459606928021E-2</v>
      </c>
      <c r="PN1707" s="8">
        <f t="array" ref="PN1707:PN1709">(1/3)*PN1704</f>
        <v>2.0414364896981702E-2</v>
      </c>
      <c r="PQ1707" s="40" t="s">
        <v>27</v>
      </c>
      <c r="PT1707" s="1"/>
      <c r="PZ1707" s="1"/>
      <c r="QC1707" s="38" t="s">
        <v>26</v>
      </c>
      <c r="QF1707" s="4">
        <f t="array" ref="QF1707:QF1709">QC1713:QC1715^2</f>
        <v>0.16910121077554408</v>
      </c>
      <c r="QH1707" s="8">
        <f t="array" ref="QH1707:QH1709">(1/3)*QH1704</f>
        <v>-4.0030977110311573E-3</v>
      </c>
      <c r="QK1707" s="40" t="s">
        <v>27</v>
      </c>
      <c r="QN1707" s="1"/>
      <c r="QW1707" s="39"/>
      <c r="RE1707" s="39"/>
      <c r="TV1707" s="1"/>
      <c r="VT1707" s="1"/>
    </row>
    <row r="1708" spans="169:592" x14ac:dyDescent="0.3">
      <c r="FM1708" s="63"/>
      <c r="FO1708" s="64"/>
      <c r="FQ1708" s="53"/>
      <c r="FS1708" s="65"/>
      <c r="FU1708" s="66"/>
      <c r="FW1708" s="67"/>
      <c r="KH1708" s="67"/>
      <c r="KJ1708" s="66"/>
      <c r="KL1708" s="65"/>
      <c r="KN1708" s="53"/>
      <c r="KP1708" s="64"/>
      <c r="KR1708" s="63"/>
      <c r="KV1708" s="1"/>
      <c r="LQ1708" s="1"/>
      <c r="PF1708" s="1"/>
      <c r="PI1708" s="38" t="s">
        <v>26</v>
      </c>
      <c r="PL1708" s="5">
        <v>0.13133109759658682</v>
      </c>
      <c r="PN1708" s="9">
        <v>2.0414364896981702E-2</v>
      </c>
      <c r="PQ1708" s="40" t="s">
        <v>27</v>
      </c>
      <c r="PT1708" s="1"/>
      <c r="PZ1708" s="1"/>
      <c r="QC1708" s="38" t="s">
        <v>26</v>
      </c>
      <c r="QF1708" s="5">
        <v>0.16529963250727869</v>
      </c>
      <c r="QH1708" s="9">
        <v>-4.0030977110311573E-3</v>
      </c>
      <c r="QK1708" s="40" t="s">
        <v>27</v>
      </c>
      <c r="QN1708" s="1"/>
      <c r="QW1708" s="39"/>
      <c r="RE1708" s="39"/>
      <c r="TV1708" s="1"/>
      <c r="VT1708" s="1"/>
    </row>
    <row r="1709" spans="169:592" ht="15" thickBot="1" x14ac:dyDescent="0.35">
      <c r="FM1709" s="63"/>
      <c r="FO1709" s="64"/>
      <c r="FQ1709" s="53"/>
      <c r="FS1709" s="65"/>
      <c r="FU1709" s="66"/>
      <c r="FW1709" s="67"/>
      <c r="KH1709" s="67"/>
      <c r="KJ1709" s="66"/>
      <c r="KL1709" s="65"/>
      <c r="KN1709" s="53"/>
      <c r="KP1709" s="64"/>
      <c r="KR1709" s="63"/>
      <c r="KV1709" s="1"/>
      <c r="LQ1709" s="1"/>
      <c r="PF1709" s="1"/>
      <c r="PI1709" s="38" t="s">
        <v>26</v>
      </c>
      <c r="PL1709" s="6">
        <v>3.5984285172636372E-3</v>
      </c>
      <c r="PN1709" s="10">
        <v>2.0414364896981702E-2</v>
      </c>
      <c r="PQ1709" s="40" t="s">
        <v>27</v>
      </c>
      <c r="PT1709" s="1"/>
      <c r="PZ1709" s="1"/>
      <c r="QC1709" s="38" t="s">
        <v>26</v>
      </c>
      <c r="QF1709" s="6">
        <v>2.1609491408553839E-5</v>
      </c>
      <c r="QH1709" s="10">
        <v>-4.0030977110311573E-3</v>
      </c>
      <c r="QK1709" s="40" t="s">
        <v>27</v>
      </c>
      <c r="QN1709" s="1"/>
      <c r="QW1709" s="39"/>
      <c r="RE1709" s="39"/>
      <c r="TV1709" s="1"/>
      <c r="VT1709" s="1"/>
    </row>
    <row r="1710" spans="169:592" x14ac:dyDescent="0.3">
      <c r="FM1710" s="63"/>
      <c r="FO1710" s="64"/>
      <c r="FQ1710" s="53"/>
      <c r="FS1710" s="65"/>
      <c r="FU1710" s="66"/>
      <c r="FW1710" s="67"/>
      <c r="KH1710" s="67"/>
      <c r="KJ1710" s="66"/>
      <c r="KL1710" s="65"/>
      <c r="KN1710" s="53"/>
      <c r="KP1710" s="64"/>
      <c r="KR1710" s="63"/>
      <c r="KV1710" s="1"/>
      <c r="LQ1710" s="1"/>
      <c r="PF1710" s="1"/>
      <c r="PI1710" s="38" t="s">
        <v>26</v>
      </c>
      <c r="PL1710" s="38" t="s">
        <v>26</v>
      </c>
      <c r="PN1710" s="7"/>
      <c r="PQ1710" s="40" t="s">
        <v>27</v>
      </c>
      <c r="PT1710" s="1"/>
      <c r="PZ1710" s="1"/>
      <c r="QC1710" s="38" t="s">
        <v>26</v>
      </c>
      <c r="QF1710" s="38" t="s">
        <v>26</v>
      </c>
      <c r="QH1710" s="7"/>
      <c r="QK1710" s="40" t="s">
        <v>27</v>
      </c>
      <c r="QN1710" s="1"/>
      <c r="QW1710" s="39"/>
      <c r="QZ1710" s="39"/>
      <c r="RE1710" s="39"/>
      <c r="TV1710" s="1"/>
      <c r="VT1710" s="1"/>
    </row>
    <row r="1711" spans="169:592" x14ac:dyDescent="0.3">
      <c r="FM1711" s="63"/>
      <c r="FO1711" s="64"/>
      <c r="FQ1711" s="53"/>
      <c r="FS1711" s="65"/>
      <c r="FU1711" s="66"/>
      <c r="FW1711" s="67"/>
      <c r="KH1711" s="67"/>
      <c r="KJ1711" s="66"/>
      <c r="KL1711" s="65"/>
      <c r="KN1711" s="53"/>
      <c r="KP1711" s="64"/>
      <c r="KR1711" s="63"/>
      <c r="KV1711" s="1"/>
      <c r="LQ1711" s="1"/>
      <c r="PF1711" s="1"/>
      <c r="PI1711" s="2"/>
      <c r="PJ1711" s="38" t="s">
        <v>25</v>
      </c>
      <c r="PK1711" s="38" t="s">
        <v>25</v>
      </c>
      <c r="PL1711" s="2"/>
      <c r="PN1711" s="7"/>
      <c r="PO1711" s="40" t="s">
        <v>25</v>
      </c>
      <c r="PP1711" s="40" t="s">
        <v>25</v>
      </c>
      <c r="PQ1711" s="7"/>
      <c r="PT1711" s="1"/>
      <c r="PZ1711" s="1"/>
      <c r="QC1711" s="2"/>
      <c r="QD1711" s="38" t="s">
        <v>25</v>
      </c>
      <c r="QE1711" s="38" t="s">
        <v>25</v>
      </c>
      <c r="QF1711" s="2"/>
      <c r="QH1711" s="7"/>
      <c r="QI1711" s="40" t="s">
        <v>25</v>
      </c>
      <c r="QJ1711" s="40" t="s">
        <v>25</v>
      </c>
      <c r="QK1711" s="7"/>
      <c r="QN1711" s="1"/>
      <c r="QX1711" s="39"/>
      <c r="QY1711" s="39"/>
      <c r="RC1711" s="39"/>
      <c r="RD1711" s="39"/>
      <c r="TV1711" s="1"/>
      <c r="VT1711" s="1"/>
    </row>
    <row r="1712" spans="169:592" ht="15" thickBot="1" x14ac:dyDescent="0.35">
      <c r="FM1712" s="63"/>
      <c r="FO1712" s="64"/>
      <c r="FQ1712" s="53"/>
      <c r="FS1712" s="65"/>
      <c r="FU1712" s="66"/>
      <c r="FW1712" s="67"/>
      <c r="KH1712" s="67"/>
      <c r="KJ1712" s="66"/>
      <c r="KL1712" s="65"/>
      <c r="KN1712" s="53"/>
      <c r="KP1712" s="64"/>
      <c r="KR1712" s="63"/>
      <c r="KV1712" s="1"/>
      <c r="LQ1712" s="1"/>
      <c r="PF1712" s="1"/>
      <c r="PI1712" s="2" t="s">
        <v>46</v>
      </c>
      <c r="PQ1712" s="7" t="s">
        <v>47</v>
      </c>
      <c r="PT1712" s="1"/>
      <c r="PZ1712" s="1"/>
      <c r="QC1712" s="2" t="s">
        <v>46</v>
      </c>
      <c r="QK1712" s="7" t="s">
        <v>47</v>
      </c>
      <c r="QN1712" s="1"/>
      <c r="TV1712" s="1"/>
      <c r="VT1712" s="1"/>
    </row>
    <row r="1713" spans="169:592" x14ac:dyDescent="0.3">
      <c r="FM1713" s="63"/>
      <c r="FO1713" s="64"/>
      <c r="FQ1713" s="53"/>
      <c r="FS1713" s="65"/>
      <c r="FU1713" s="66"/>
      <c r="FW1713" s="67"/>
      <c r="KH1713" s="67"/>
      <c r="KJ1713" s="66"/>
      <c r="KL1713" s="65"/>
      <c r="KN1713" s="53"/>
      <c r="KP1713" s="64"/>
      <c r="KR1713" s="63"/>
      <c r="KV1713" s="1"/>
      <c r="LQ1713" s="1"/>
      <c r="PF1713" s="1"/>
      <c r="PI1713" s="4">
        <f t="array" ref="PI1713:PI1715">PL1722:PL1724-PL1718</f>
        <v>-0.30240942380641517</v>
      </c>
      <c r="PQ1713" s="8">
        <f t="array" ref="PQ1713:PQ1715">PQ1703:PQ1705+PR1703:PR1705</f>
        <v>9.4986012699873924E-3</v>
      </c>
      <c r="PT1713" s="1"/>
      <c r="PZ1713" s="1"/>
      <c r="QC1713" s="4">
        <f t="array" ref="QC1713:QC1715">QF1722:QF1724-QF1718</f>
        <v>-0.41121917607955016</v>
      </c>
      <c r="QK1713" s="8">
        <f t="array" ref="QK1713:QK1715">QK1703:QK1705+QL1703:QL1705</f>
        <v>-1.3119172743547174E-3</v>
      </c>
      <c r="QN1713" s="1"/>
      <c r="TV1713" s="1"/>
      <c r="VT1713" s="1"/>
    </row>
    <row r="1714" spans="169:592" x14ac:dyDescent="0.3">
      <c r="FM1714" s="63"/>
      <c r="FO1714" s="64"/>
      <c r="FQ1714" s="53"/>
      <c r="FS1714" s="65"/>
      <c r="FU1714" s="66"/>
      <c r="FW1714" s="67"/>
      <c r="KH1714" s="67"/>
      <c r="KJ1714" s="66"/>
      <c r="KL1714" s="65"/>
      <c r="KN1714" s="53"/>
      <c r="KP1714" s="64"/>
      <c r="KR1714" s="63"/>
      <c r="KV1714" s="1"/>
      <c r="LQ1714" s="1"/>
      <c r="PF1714" s="1"/>
      <c r="PI1714" s="5">
        <v>0.36239632668749117</v>
      </c>
      <c r="PQ1714" s="9">
        <v>5.4509752936657482E-3</v>
      </c>
      <c r="PT1714" s="1"/>
      <c r="PZ1714" s="1"/>
      <c r="QC1714" s="5">
        <v>0.40657057506327077</v>
      </c>
      <c r="QK1714" s="9">
        <v>-1.3574482979817478E-3</v>
      </c>
      <c r="QN1714" s="1"/>
      <c r="TV1714" s="1"/>
      <c r="VT1714" s="1"/>
    </row>
    <row r="1715" spans="169:592" ht="15" thickBot="1" x14ac:dyDescent="0.35">
      <c r="FM1715" s="63"/>
      <c r="FO1715" s="64"/>
      <c r="FQ1715" s="53"/>
      <c r="FS1715" s="65"/>
      <c r="FU1715" s="66"/>
      <c r="FW1715" s="67"/>
      <c r="KH1715" s="67"/>
      <c r="KJ1715" s="66"/>
      <c r="KL1715" s="65"/>
      <c r="KN1715" s="53"/>
      <c r="KP1715" s="64"/>
      <c r="KR1715" s="63"/>
      <c r="KV1715" s="1"/>
      <c r="LQ1715" s="1"/>
      <c r="PF1715" s="1"/>
      <c r="PI1715" s="6">
        <v>-5.9986902881075943E-2</v>
      </c>
      <c r="PQ1715" s="10">
        <v>-1.4954129081335435E-2</v>
      </c>
      <c r="PT1715" s="1"/>
      <c r="PZ1715" s="1"/>
      <c r="QC1715" s="6">
        <v>4.6486010162793967E-3</v>
      </c>
      <c r="QK1715" s="10">
        <v>2.670316214881163E-3</v>
      </c>
      <c r="QN1715" s="1"/>
      <c r="TV1715" s="1"/>
      <c r="VT1715" s="1"/>
    </row>
    <row r="1716" spans="169:592" x14ac:dyDescent="0.3">
      <c r="FM1716" s="63"/>
      <c r="FO1716" s="64"/>
      <c r="FQ1716" s="53"/>
      <c r="FS1716" s="65"/>
      <c r="FU1716" s="66"/>
      <c r="FW1716" s="67"/>
      <c r="KH1716" s="67"/>
      <c r="KJ1716" s="66"/>
      <c r="KL1716" s="65"/>
      <c r="KN1716" s="53"/>
      <c r="KP1716" s="64"/>
      <c r="KR1716" s="63"/>
      <c r="KV1716" s="1"/>
      <c r="LQ1716" s="1"/>
      <c r="PF1716" s="1"/>
      <c r="PI1716" s="2"/>
      <c r="PJ1716" s="38" t="s">
        <v>35</v>
      </c>
      <c r="PK1716" s="38" t="s">
        <v>35</v>
      </c>
      <c r="PL1716" s="2"/>
      <c r="PN1716" s="7"/>
      <c r="PO1716" s="40" t="s">
        <v>35</v>
      </c>
      <c r="PP1716" s="40" t="s">
        <v>35</v>
      </c>
      <c r="PQ1716" s="7"/>
      <c r="PT1716" s="1"/>
      <c r="PZ1716" s="1"/>
      <c r="QC1716" s="2"/>
      <c r="QD1716" s="38" t="s">
        <v>35</v>
      </c>
      <c r="QE1716" s="38" t="s">
        <v>35</v>
      </c>
      <c r="QF1716" s="2"/>
      <c r="QH1716" s="7"/>
      <c r="QI1716" s="40" t="s">
        <v>35</v>
      </c>
      <c r="QJ1716" s="40" t="s">
        <v>35</v>
      </c>
      <c r="QK1716" s="7"/>
      <c r="QN1716" s="1"/>
      <c r="QX1716" s="39"/>
      <c r="QY1716" s="39"/>
      <c r="RC1716" s="39"/>
      <c r="RD1716" s="39"/>
      <c r="TV1716" s="1"/>
      <c r="VT1716" s="1"/>
    </row>
    <row r="1717" spans="169:592" ht="15" thickBot="1" x14ac:dyDescent="0.35">
      <c r="FM1717" s="63"/>
      <c r="FO1717" s="64"/>
      <c r="FQ1717" s="53"/>
      <c r="FS1717" s="65"/>
      <c r="FU1717" s="66"/>
      <c r="FW1717" s="67"/>
      <c r="KH1717" s="67"/>
      <c r="KJ1717" s="66"/>
      <c r="KL1717" s="65"/>
      <c r="KN1717" s="53"/>
      <c r="KP1717" s="64"/>
      <c r="KR1717" s="63"/>
      <c r="KV1717" s="1"/>
      <c r="LQ1717" s="1"/>
      <c r="PF1717" s="1"/>
      <c r="PI1717" s="38" t="s">
        <v>26</v>
      </c>
      <c r="PL1717" s="38" t="s">
        <v>48</v>
      </c>
      <c r="PN1717" s="7" t="s">
        <v>49</v>
      </c>
      <c r="PQ1717" s="7" t="s">
        <v>50</v>
      </c>
      <c r="PR1717" s="7" t="s">
        <v>51</v>
      </c>
      <c r="PT1717" s="1"/>
      <c r="PZ1717" s="1"/>
      <c r="QC1717" s="38" t="s">
        <v>26</v>
      </c>
      <c r="QF1717" s="38" t="s">
        <v>48</v>
      </c>
      <c r="QH1717" s="7" t="s">
        <v>49</v>
      </c>
      <c r="QK1717" s="7" t="s">
        <v>50</v>
      </c>
      <c r="QL1717" s="7" t="s">
        <v>51</v>
      </c>
      <c r="QN1717" s="1"/>
      <c r="QW1717" s="39"/>
      <c r="QZ1717" s="39"/>
      <c r="TV1717" s="1"/>
      <c r="VT1717" s="1"/>
    </row>
    <row r="1718" spans="169:592" ht="15" thickBot="1" x14ac:dyDescent="0.35">
      <c r="FM1718" s="63"/>
      <c r="FO1718" s="64"/>
      <c r="FQ1718" s="53"/>
      <c r="FS1718" s="65"/>
      <c r="FU1718" s="66"/>
      <c r="FW1718" s="67"/>
      <c r="KH1718" s="67"/>
      <c r="KJ1718" s="66"/>
      <c r="KL1718" s="65"/>
      <c r="KN1718" s="53"/>
      <c r="KP1718" s="64"/>
      <c r="KR1718" s="63"/>
      <c r="KV1718" s="1"/>
      <c r="LQ1718" s="1"/>
      <c r="PF1718" s="1"/>
      <c r="PI1718" s="38" t="s">
        <v>26</v>
      </c>
      <c r="PL1718" s="3">
        <f>AVERAGE(PL1722:PL1724)</f>
        <v>0.28482259504227864</v>
      </c>
      <c r="PN1718" s="41">
        <f t="array" ref="PN1718">SUM(PQ1713:PQ1715*-1)</f>
        <v>4.5525176822942826E-6</v>
      </c>
      <c r="PQ1718" s="8">
        <f t="array" ref="PQ1718:PQ1720">PQ1713:PQ1715</f>
        <v>9.4986012699873924E-3</v>
      </c>
      <c r="PR1718" s="8">
        <f t="array" ref="PR1718:PR1720">PN1718*(1/3)</f>
        <v>1.5175058940980941E-6</v>
      </c>
      <c r="PT1718" s="1"/>
      <c r="PZ1718" s="1"/>
      <c r="QC1718" s="38" t="s">
        <v>26</v>
      </c>
      <c r="QF1718" s="3">
        <f>AVERAGE(QF1722:QF1724)</f>
        <v>0.27496534101071446</v>
      </c>
      <c r="QH1718" s="41">
        <f t="array" ref="QH1718">SUM(QK1713:QK1715*-1)</f>
        <v>-9.5064254469756637E-7</v>
      </c>
      <c r="QK1718" s="8">
        <f t="array" ref="QK1718:QK1720">QK1713:QK1715</f>
        <v>-1.3119172743547174E-3</v>
      </c>
      <c r="QL1718" s="8">
        <f t="array" ref="QL1718:QL1720">QH1718*(1/3)</f>
        <v>-3.1688084823252211E-7</v>
      </c>
      <c r="QN1718" s="1"/>
      <c r="QW1718" s="39"/>
      <c r="TV1718" s="1"/>
      <c r="VT1718" s="1"/>
    </row>
    <row r="1719" spans="169:592" x14ac:dyDescent="0.3">
      <c r="FM1719" s="63"/>
      <c r="FO1719" s="64"/>
      <c r="FQ1719" s="53"/>
      <c r="FS1719" s="65"/>
      <c r="FU1719" s="66"/>
      <c r="FW1719" s="67"/>
      <c r="KH1719" s="67"/>
      <c r="KJ1719" s="66"/>
      <c r="KL1719" s="65"/>
      <c r="KN1719" s="53"/>
      <c r="KP1719" s="64"/>
      <c r="KR1719" s="63"/>
      <c r="KV1719" s="1"/>
      <c r="LQ1719" s="1"/>
      <c r="PF1719" s="1"/>
      <c r="PI1719" s="38" t="s">
        <v>26</v>
      </c>
      <c r="PL1719" s="38" t="s">
        <v>26</v>
      </c>
      <c r="PN1719" s="7"/>
      <c r="PQ1719" s="9">
        <v>5.4509752936657482E-3</v>
      </c>
      <c r="PR1719" s="9">
        <v>1.5175058940980941E-6</v>
      </c>
      <c r="PT1719" s="1"/>
      <c r="PZ1719" s="1"/>
      <c r="QC1719" s="38" t="s">
        <v>26</v>
      </c>
      <c r="QF1719" s="38" t="s">
        <v>26</v>
      </c>
      <c r="QH1719" s="7"/>
      <c r="QK1719" s="9">
        <v>-1.3574482979817478E-3</v>
      </c>
      <c r="QL1719" s="9">
        <v>-3.1688084823252211E-7</v>
      </c>
      <c r="QN1719" s="1"/>
      <c r="QW1719" s="39"/>
      <c r="QZ1719" s="39"/>
      <c r="TV1719" s="1"/>
      <c r="VT1719" s="1"/>
    </row>
    <row r="1720" spans="169:592" ht="15" thickBot="1" x14ac:dyDescent="0.35">
      <c r="FM1720" s="63"/>
      <c r="FO1720" s="64"/>
      <c r="FQ1720" s="53"/>
      <c r="FS1720" s="65"/>
      <c r="FU1720" s="66"/>
      <c r="FW1720" s="67"/>
      <c r="KH1720" s="67"/>
      <c r="KJ1720" s="66"/>
      <c r="KL1720" s="65"/>
      <c r="KN1720" s="53"/>
      <c r="KP1720" s="64"/>
      <c r="KR1720" s="63"/>
      <c r="KV1720" s="1"/>
      <c r="LQ1720" s="1"/>
      <c r="PF1720" s="1"/>
      <c r="PI1720" s="38" t="s">
        <v>26</v>
      </c>
      <c r="PL1720" s="38" t="s">
        <v>26</v>
      </c>
      <c r="PN1720" s="7"/>
      <c r="PQ1720" s="10">
        <v>-1.4954129081335435E-2</v>
      </c>
      <c r="PR1720" s="10">
        <v>1.5175058940980941E-6</v>
      </c>
      <c r="PT1720" s="1"/>
      <c r="PZ1720" s="1"/>
      <c r="QC1720" s="38" t="s">
        <v>26</v>
      </c>
      <c r="QF1720" s="38" t="s">
        <v>26</v>
      </c>
      <c r="QH1720" s="7"/>
      <c r="QK1720" s="10">
        <v>2.670316214881163E-3</v>
      </c>
      <c r="QL1720" s="10">
        <v>-3.1688084823252211E-7</v>
      </c>
      <c r="QN1720" s="1"/>
      <c r="QW1720" s="39"/>
      <c r="QZ1720" s="39"/>
      <c r="TV1720" s="1"/>
      <c r="VT1720" s="1"/>
    </row>
    <row r="1721" spans="169:592" ht="15" thickBot="1" x14ac:dyDescent="0.35">
      <c r="FM1721" s="63"/>
      <c r="FO1721" s="64"/>
      <c r="FQ1721" s="53"/>
      <c r="FS1721" s="65"/>
      <c r="FU1721" s="66"/>
      <c r="FW1721" s="67"/>
      <c r="KH1721" s="67"/>
      <c r="KJ1721" s="66"/>
      <c r="KL1721" s="65"/>
      <c r="KN1721" s="53"/>
      <c r="KP1721" s="64"/>
      <c r="KR1721" s="63"/>
      <c r="KV1721" s="1"/>
      <c r="LQ1721" s="1"/>
      <c r="PF1721" s="1"/>
      <c r="PI1721" s="2"/>
      <c r="PJ1721" s="38" t="s">
        <v>35</v>
      </c>
      <c r="PK1721" s="38" t="s">
        <v>35</v>
      </c>
      <c r="PL1721" s="2" t="s">
        <v>14</v>
      </c>
      <c r="PN1721" s="7" t="s">
        <v>15</v>
      </c>
      <c r="PO1721" s="40" t="s">
        <v>35</v>
      </c>
      <c r="PP1721" s="40" t="s">
        <v>35</v>
      </c>
      <c r="PQ1721" s="7"/>
      <c r="PT1721" s="1"/>
      <c r="PZ1721" s="1"/>
      <c r="QC1721" s="2"/>
      <c r="QD1721" s="38" t="s">
        <v>35</v>
      </c>
      <c r="QE1721" s="38" t="s">
        <v>35</v>
      </c>
      <c r="QF1721" s="2" t="s">
        <v>14</v>
      </c>
      <c r="QH1721" s="7" t="s">
        <v>15</v>
      </c>
      <c r="QI1721" s="40" t="s">
        <v>35</v>
      </c>
      <c r="QJ1721" s="40" t="s">
        <v>35</v>
      </c>
      <c r="QK1721" s="7"/>
      <c r="QN1721" s="1"/>
      <c r="QX1721" s="39"/>
      <c r="QY1721" s="39"/>
      <c r="RC1721" s="39"/>
      <c r="RD1721" s="39"/>
      <c r="TV1721" s="1"/>
      <c r="VT1721" s="1"/>
    </row>
    <row r="1722" spans="169:592" x14ac:dyDescent="0.3">
      <c r="FM1722" s="63"/>
      <c r="FO1722" s="64"/>
      <c r="FQ1722" s="53"/>
      <c r="FS1722" s="65"/>
      <c r="FU1722" s="66"/>
      <c r="FW1722" s="67"/>
      <c r="KH1722" s="67"/>
      <c r="KJ1722" s="66"/>
      <c r="KL1722" s="65"/>
      <c r="KN1722" s="53"/>
      <c r="KP1722" s="64"/>
      <c r="KR1722" s="63"/>
      <c r="KV1722" s="1"/>
      <c r="LQ1722" s="1"/>
      <c r="PF1722" s="1"/>
      <c r="PL1722" s="4">
        <f t="array" ref="PL1722:PL1724">PL1727:PL1729</f>
        <v>-1.7586828764136531E-2</v>
      </c>
      <c r="PN1722" s="8">
        <f t="array" ref="PN1722:PN1724">PQ1718:PQ1720+PR1718:PR1720</f>
        <v>9.5001187758814911E-3</v>
      </c>
      <c r="PT1722" s="1"/>
      <c r="PZ1722" s="1"/>
      <c r="QF1722" s="4">
        <f t="array" ref="QF1722:QF1724">QF1727:QF1729</f>
        <v>-0.1362538350688357</v>
      </c>
      <c r="QH1722" s="8">
        <f t="array" ref="QH1722:QH1724">QK1718:QK1720+QL1718:QL1720</f>
        <v>-1.3122341552029499E-3</v>
      </c>
      <c r="QN1722" s="1"/>
      <c r="TV1722" s="1"/>
      <c r="VT1722" s="1"/>
    </row>
    <row r="1723" spans="169:592" ht="15" thickBot="1" x14ac:dyDescent="0.35">
      <c r="FM1723" s="63"/>
      <c r="FO1723" s="64"/>
      <c r="FQ1723" s="53"/>
      <c r="FS1723" s="65"/>
      <c r="FU1723" s="66"/>
      <c r="FW1723" s="67"/>
      <c r="KH1723" s="67"/>
      <c r="KJ1723" s="66"/>
      <c r="KL1723" s="65"/>
      <c r="KN1723" s="53"/>
      <c r="KP1723" s="64"/>
      <c r="KR1723" s="63"/>
      <c r="KV1723" s="1"/>
      <c r="LQ1723" s="1"/>
      <c r="PF1723" s="1"/>
      <c r="PH1723" t="s">
        <v>56</v>
      </c>
      <c r="PL1723" s="5">
        <v>0.6472189217297698</v>
      </c>
      <c r="PN1723" s="9">
        <v>5.452492799559846E-3</v>
      </c>
      <c r="PT1723" s="1"/>
      <c r="PZ1723" s="1"/>
      <c r="QB1723" t="s">
        <v>56</v>
      </c>
      <c r="QF1723" s="5">
        <v>0.68153591607398523</v>
      </c>
      <c r="QH1723" s="9">
        <v>-1.3577651788299803E-3</v>
      </c>
      <c r="QN1723" s="1"/>
      <c r="TV1723" s="1"/>
      <c r="VT1723" s="1"/>
    </row>
    <row r="1724" spans="169:592" ht="15" thickBot="1" x14ac:dyDescent="0.35">
      <c r="FM1724" s="63"/>
      <c r="FO1724" s="64"/>
      <c r="FQ1724" s="53"/>
      <c r="FS1724" s="65"/>
      <c r="FU1724" s="66"/>
      <c r="FW1724" s="67"/>
      <c r="KH1724" s="67"/>
      <c r="KJ1724" s="66"/>
      <c r="KL1724" s="65"/>
      <c r="KN1724" s="53"/>
      <c r="KP1724" s="64"/>
      <c r="KR1724" s="63"/>
      <c r="KV1724" s="1"/>
      <c r="LQ1724" s="1"/>
      <c r="PF1724" s="1"/>
      <c r="PH1724" s="43">
        <v>1E-8</v>
      </c>
      <c r="PL1724" s="6">
        <v>0.22483569216120269</v>
      </c>
      <c r="PN1724" s="10">
        <v>-1.4952611575441336E-2</v>
      </c>
      <c r="PT1724" s="1"/>
      <c r="PZ1724" s="1"/>
      <c r="QB1724" s="43">
        <v>1E-8</v>
      </c>
      <c r="QF1724" s="6">
        <v>0.27961394202699386</v>
      </c>
      <c r="QH1724" s="10">
        <v>2.6699993340329304E-3</v>
      </c>
      <c r="QN1724" s="1"/>
      <c r="TV1724" s="1"/>
      <c r="VT1724" s="1"/>
    </row>
    <row r="1725" spans="169:592" x14ac:dyDescent="0.3">
      <c r="FM1725" s="63"/>
      <c r="FO1725" s="64"/>
      <c r="FQ1725" s="53"/>
      <c r="FS1725" s="65"/>
      <c r="FU1725" s="66"/>
      <c r="FW1725" s="67"/>
      <c r="KH1725" s="67"/>
      <c r="KJ1725" s="66"/>
      <c r="KL1725" s="65"/>
      <c r="KN1725" s="53"/>
      <c r="KP1725" s="64"/>
      <c r="KR1725" s="63"/>
      <c r="KV1725" s="1"/>
      <c r="LQ1725" s="1"/>
      <c r="LR1725" s="1"/>
      <c r="LS1725" s="1"/>
      <c r="LT1725" s="1"/>
      <c r="LU1725" s="1"/>
      <c r="LV1725" s="1"/>
      <c r="LW1725" s="1"/>
      <c r="LX1725" s="1"/>
      <c r="LY1725" s="1"/>
      <c r="LZ1725" s="1"/>
      <c r="MA1725" s="1"/>
      <c r="MB1725" s="1"/>
      <c r="MC1725" s="1"/>
      <c r="MD1725" s="1"/>
      <c r="ME1725" s="1"/>
      <c r="MF1725" s="1"/>
      <c r="MG1725" s="1"/>
      <c r="MH1725" s="1"/>
      <c r="MI1725" s="1"/>
      <c r="MJ1725" s="1"/>
      <c r="MK1725" s="1"/>
      <c r="ML1725" s="1"/>
      <c r="MM1725" s="1"/>
      <c r="MN1725" s="1"/>
      <c r="MO1725" s="1"/>
      <c r="MP1725" s="1"/>
      <c r="MQ1725" s="1"/>
      <c r="MR1725" s="1"/>
      <c r="MS1725" s="1"/>
      <c r="MT1725" s="1"/>
      <c r="MU1725" s="1"/>
      <c r="MV1725" s="1"/>
      <c r="MW1725" s="1"/>
      <c r="MX1725" s="1"/>
      <c r="MY1725" s="1"/>
      <c r="MZ1725" s="1"/>
      <c r="NA1725" s="1"/>
      <c r="NB1725" s="1"/>
      <c r="NC1725" s="1"/>
      <c r="ND1725" s="1"/>
      <c r="NE1725" s="1"/>
      <c r="NF1725" s="1"/>
      <c r="NG1725" s="1"/>
      <c r="NH1725" s="1"/>
      <c r="NI1725" s="1"/>
      <c r="NJ1725" s="1"/>
      <c r="NK1725" s="1"/>
      <c r="NL1725" s="1"/>
      <c r="NM1725" s="1"/>
      <c r="NN1725" s="1"/>
      <c r="NO1725" s="1"/>
      <c r="NP1725" s="1"/>
      <c r="NQ1725" s="1"/>
      <c r="NR1725" s="1"/>
      <c r="NS1725" s="1"/>
      <c r="NT1725" s="1"/>
      <c r="NU1725" s="1"/>
      <c r="NV1725" s="1"/>
      <c r="NW1725" s="1"/>
      <c r="NX1725" s="1"/>
      <c r="NY1725" s="1"/>
      <c r="NZ1725" s="1"/>
      <c r="OA1725" s="1"/>
      <c r="OB1725" s="1"/>
      <c r="OC1725" s="1"/>
      <c r="OD1725" s="1"/>
      <c r="OE1725" s="1"/>
      <c r="OF1725" s="1"/>
      <c r="OG1725" s="1"/>
      <c r="OH1725" s="1"/>
      <c r="OI1725" s="1"/>
      <c r="OJ1725" s="1"/>
      <c r="OK1725" s="1"/>
      <c r="OL1725" s="1"/>
      <c r="OM1725" s="1"/>
      <c r="ON1725" s="1"/>
      <c r="OO1725" s="1"/>
      <c r="OP1725" s="1"/>
      <c r="OQ1725" s="1"/>
      <c r="OR1725" s="1"/>
      <c r="OS1725" s="1"/>
      <c r="OT1725" s="1"/>
      <c r="OU1725" s="1"/>
      <c r="OV1725" s="1"/>
      <c r="OW1725" s="1"/>
      <c r="OX1725" s="1"/>
      <c r="OY1725" s="1"/>
      <c r="OZ1725" s="1"/>
      <c r="PA1725" s="1"/>
      <c r="PB1725" s="1"/>
      <c r="PC1725" s="1"/>
      <c r="PD1725" s="1"/>
      <c r="PE1725" s="1"/>
      <c r="PF1725" s="1"/>
      <c r="PG1725" s="1"/>
      <c r="PH1725" s="1"/>
      <c r="PI1725" s="1"/>
      <c r="PJ1725" s="1"/>
      <c r="PK1725" s="1"/>
      <c r="PL1725" s="2"/>
      <c r="PM1725" s="1"/>
      <c r="PN1725" s="7"/>
      <c r="PO1725" s="1"/>
      <c r="PP1725" s="1"/>
      <c r="PQ1725" s="1"/>
      <c r="PR1725" s="1"/>
      <c r="PS1725" s="1"/>
      <c r="PT1725" s="1"/>
      <c r="PU1725" s="1"/>
      <c r="PV1725" s="1"/>
      <c r="PW1725" s="1"/>
      <c r="PX1725" s="1"/>
      <c r="PY1725" s="1"/>
      <c r="PZ1725" s="1"/>
      <c r="QA1725" s="1"/>
      <c r="QB1725" s="1"/>
      <c r="QC1725" s="1"/>
      <c r="QD1725" s="1"/>
      <c r="QE1725" s="1"/>
      <c r="QF1725" s="2"/>
      <c r="QG1725" s="1"/>
      <c r="QH1725" s="7"/>
      <c r="QI1725" s="1"/>
      <c r="QJ1725" s="1"/>
      <c r="QK1725" s="1"/>
      <c r="QL1725" s="1"/>
      <c r="QM1725" s="1"/>
      <c r="QN1725" s="1"/>
      <c r="QO1725" s="1"/>
      <c r="QP1725" s="1"/>
      <c r="QQ1725" s="1"/>
      <c r="QR1725" s="1"/>
      <c r="QS1725" s="1"/>
      <c r="QT1725" s="1"/>
      <c r="QU1725" s="1"/>
      <c r="QV1725" s="1"/>
      <c r="QW1725" s="1"/>
      <c r="QX1725" s="1"/>
      <c r="QY1725" s="1"/>
      <c r="QZ1725" s="1"/>
      <c r="RA1725" s="1"/>
      <c r="RB1725" s="1"/>
      <c r="RC1725" s="1"/>
      <c r="RD1725" s="1"/>
      <c r="RE1725" s="1"/>
      <c r="RF1725" s="1"/>
      <c r="RG1725" s="1"/>
      <c r="RH1725" s="1"/>
      <c r="RI1725" s="1"/>
      <c r="RJ1725" s="1"/>
      <c r="RK1725" s="1"/>
      <c r="RL1725" s="1"/>
      <c r="RM1725" s="1"/>
      <c r="RN1725" s="1"/>
      <c r="RO1725" s="1"/>
      <c r="RP1725" s="1"/>
      <c r="RQ1725" s="1"/>
      <c r="RR1725" s="1"/>
      <c r="RS1725" s="1"/>
      <c r="RT1725" s="1"/>
      <c r="RU1725" s="1"/>
      <c r="RV1725" s="1"/>
      <c r="RW1725" s="1"/>
      <c r="RX1725" s="1"/>
      <c r="RY1725" s="1"/>
      <c r="RZ1725" s="1"/>
      <c r="SA1725" s="1"/>
      <c r="SB1725" s="1"/>
      <c r="SC1725" s="1"/>
      <c r="SD1725" s="1"/>
      <c r="SE1725" s="1"/>
      <c r="SF1725" s="1"/>
      <c r="SG1725" s="1"/>
      <c r="SH1725" s="1"/>
      <c r="SI1725" s="1"/>
      <c r="SJ1725" s="1"/>
      <c r="SK1725" s="1"/>
      <c r="SL1725" s="1"/>
      <c r="SM1725" s="1"/>
      <c r="SN1725" s="1"/>
      <c r="SO1725" s="1"/>
      <c r="SP1725" s="1"/>
      <c r="SQ1725" s="1"/>
      <c r="SR1725" s="1"/>
      <c r="SS1725" s="1"/>
      <c r="ST1725" s="1"/>
      <c r="SU1725" s="1"/>
      <c r="SV1725" s="1"/>
      <c r="SW1725" s="1"/>
      <c r="SX1725" s="1"/>
      <c r="SY1725" s="1"/>
      <c r="SZ1725" s="1"/>
      <c r="TA1725" s="1"/>
      <c r="TB1725" s="1"/>
      <c r="TC1725" s="1"/>
      <c r="TD1725" s="1"/>
      <c r="TE1725" s="1"/>
      <c r="TF1725" s="1"/>
      <c r="TG1725" s="1"/>
      <c r="TH1725" s="1"/>
      <c r="TI1725" s="1"/>
      <c r="TJ1725" s="1"/>
      <c r="TK1725" s="1"/>
      <c r="TL1725" s="1"/>
      <c r="TM1725" s="1"/>
      <c r="TN1725" s="1"/>
      <c r="TO1725" s="1"/>
      <c r="TP1725" s="1"/>
      <c r="TQ1725" s="1"/>
      <c r="TR1725" s="1"/>
      <c r="TS1725" s="1"/>
      <c r="TT1725" s="1"/>
      <c r="TU1725" s="1"/>
      <c r="TV1725" s="1"/>
      <c r="VT1725" s="1"/>
    </row>
    <row r="1726" spans="169:592" ht="15" thickBot="1" x14ac:dyDescent="0.35">
      <c r="FM1726" s="63"/>
      <c r="FO1726" s="64"/>
      <c r="FQ1726" s="53"/>
      <c r="FS1726" s="65"/>
      <c r="FU1726" s="66"/>
      <c r="FW1726" s="67"/>
      <c r="KH1726" s="67"/>
      <c r="KJ1726" s="66"/>
      <c r="KL1726" s="65"/>
      <c r="KN1726" s="53"/>
      <c r="KP1726" s="64"/>
      <c r="KR1726" s="63"/>
      <c r="KV1726" s="1"/>
      <c r="LQ1726" s="1"/>
      <c r="LR1726" s="128" t="s">
        <v>57</v>
      </c>
      <c r="LS1726" s="128"/>
      <c r="LT1726" s="128"/>
      <c r="LU1726" s="128"/>
      <c r="LV1726" s="128"/>
      <c r="LW1726" s="128"/>
      <c r="LX1726" s="128"/>
      <c r="LY1726" s="128"/>
      <c r="LZ1726" s="128"/>
      <c r="MA1726" s="128"/>
      <c r="MB1726" s="128"/>
      <c r="MC1726" s="128"/>
      <c r="MD1726" s="128"/>
      <c r="ME1726" s="128"/>
      <c r="MF1726" s="128"/>
      <c r="MG1726" s="1"/>
      <c r="PF1726" s="1"/>
      <c r="PL1726" s="2" t="s">
        <v>52</v>
      </c>
      <c r="PN1726" s="7" t="s">
        <v>53</v>
      </c>
      <c r="PO1726" s="1"/>
      <c r="PZ1726" s="1"/>
      <c r="QF1726" s="2" t="s">
        <v>54</v>
      </c>
      <c r="QH1726" s="7" t="s">
        <v>55</v>
      </c>
      <c r="QI1726" s="1"/>
      <c r="TV1726" s="1"/>
      <c r="VT1726" s="1"/>
    </row>
    <row r="1727" spans="169:592" x14ac:dyDescent="0.3">
      <c r="FM1727" s="63"/>
      <c r="FO1727" s="64"/>
      <c r="FQ1727" s="53"/>
      <c r="FS1727" s="65"/>
      <c r="FU1727" s="66"/>
      <c r="FW1727" s="67"/>
      <c r="KH1727" s="67"/>
      <c r="KJ1727" s="66"/>
      <c r="KL1727" s="65"/>
      <c r="KN1727" s="53"/>
      <c r="KP1727" s="64"/>
      <c r="KR1727" s="63"/>
      <c r="KV1727" s="1"/>
      <c r="LQ1727" s="1"/>
      <c r="LR1727" s="128"/>
      <c r="LS1727" s="128"/>
      <c r="LT1727" s="128"/>
      <c r="LU1727" s="128"/>
      <c r="LV1727" s="128"/>
      <c r="LW1727" s="128"/>
      <c r="LX1727" s="128"/>
      <c r="LY1727" s="128"/>
      <c r="LZ1727" s="128"/>
      <c r="MA1727" s="128"/>
      <c r="MB1727" s="128"/>
      <c r="MC1727" s="128"/>
      <c r="MD1727" s="128"/>
      <c r="ME1727" s="128"/>
      <c r="MF1727" s="128"/>
      <c r="MG1727" s="1"/>
      <c r="PF1727" s="1"/>
      <c r="PL1727" s="4">
        <f t="array" ref="PL1727:PL1729">PL1738:PL1740+PI1731:PI1733</f>
        <v>-1.7586828764136531E-2</v>
      </c>
      <c r="PN1727" s="8">
        <f t="array" ref="PN1727:PN1729">PN1722:PN1724</f>
        <v>9.5001187758814911E-3</v>
      </c>
      <c r="PO1727" s="1"/>
      <c r="PZ1727" s="1"/>
      <c r="QF1727" s="4">
        <f t="array" ref="QF1727:QF1729">QF1738:QF1740+QC1731:QC1733</f>
        <v>-0.1362538350688357</v>
      </c>
      <c r="QH1727" s="8">
        <f t="array" ref="QH1727:QH1729">QH1722:QH1724</f>
        <v>-1.3122341552029499E-3</v>
      </c>
      <c r="QI1727" s="1"/>
      <c r="TV1727" s="1"/>
      <c r="VT1727" s="1"/>
    </row>
    <row r="1728" spans="169:592" x14ac:dyDescent="0.3">
      <c r="FM1728" s="63"/>
      <c r="FO1728" s="64"/>
      <c r="FQ1728" s="53"/>
      <c r="FS1728" s="65"/>
      <c r="FU1728" s="66"/>
      <c r="FW1728" s="67"/>
      <c r="KH1728" s="67"/>
      <c r="KJ1728" s="66"/>
      <c r="KL1728" s="65"/>
      <c r="KN1728" s="53"/>
      <c r="KP1728" s="64"/>
      <c r="KR1728" s="63"/>
      <c r="KV1728" s="1"/>
      <c r="LQ1728" s="1"/>
      <c r="LR1728" s="128"/>
      <c r="LS1728" s="128"/>
      <c r="LT1728" s="128"/>
      <c r="LU1728" s="128"/>
      <c r="LV1728" s="128"/>
      <c r="LW1728" s="128"/>
      <c r="LX1728" s="128"/>
      <c r="LY1728" s="128"/>
      <c r="LZ1728" s="128"/>
      <c r="MA1728" s="128"/>
      <c r="MB1728" s="128"/>
      <c r="MC1728" s="128"/>
      <c r="MD1728" s="128"/>
      <c r="ME1728" s="128"/>
      <c r="MF1728" s="128"/>
      <c r="MG1728" s="1"/>
      <c r="PF1728" s="1"/>
      <c r="PL1728" s="5">
        <v>0.6472189217297698</v>
      </c>
      <c r="PN1728" s="9">
        <v>5.452492799559846E-3</v>
      </c>
      <c r="PO1728" s="1"/>
      <c r="PZ1728" s="1"/>
      <c r="QF1728" s="5">
        <v>0.68153591607398523</v>
      </c>
      <c r="QH1728" s="9">
        <v>-1.3577651788299803E-3</v>
      </c>
      <c r="QI1728" s="1"/>
      <c r="TV1728" s="1"/>
      <c r="VT1728" s="1"/>
    </row>
    <row r="1729" spans="169:592" ht="15" thickBot="1" x14ac:dyDescent="0.35">
      <c r="FM1729" s="63"/>
      <c r="FO1729" s="64"/>
      <c r="FQ1729" s="53"/>
      <c r="FS1729" s="65"/>
      <c r="FU1729" s="66"/>
      <c r="FW1729" s="67"/>
      <c r="KH1729" s="67"/>
      <c r="KJ1729" s="66"/>
      <c r="KL1729" s="65"/>
      <c r="KN1729" s="53"/>
      <c r="KP1729" s="64"/>
      <c r="KR1729" s="63"/>
      <c r="KV1729" s="1"/>
      <c r="LQ1729" s="1"/>
      <c r="LR1729" s="1"/>
      <c r="LS1729" s="1"/>
      <c r="LT1729" s="1"/>
      <c r="LU1729" s="1"/>
      <c r="LV1729" s="1"/>
      <c r="LW1729" s="1"/>
      <c r="LX1729" s="1"/>
      <c r="LY1729" s="1"/>
      <c r="LZ1729" s="1"/>
      <c r="MA1729" s="1"/>
      <c r="MB1729" s="1"/>
      <c r="MC1729" s="1"/>
      <c r="MD1729" s="1"/>
      <c r="ME1729" s="1"/>
      <c r="MF1729" s="1"/>
      <c r="MG1729" s="1"/>
      <c r="PF1729" s="1"/>
      <c r="PL1729" s="6">
        <v>0.22483569216120269</v>
      </c>
      <c r="PN1729" s="10">
        <v>-1.4952611575441336E-2</v>
      </c>
      <c r="PO1729" s="1"/>
      <c r="PZ1729" s="1"/>
      <c r="QF1729" s="6">
        <v>0.27961394202699386</v>
      </c>
      <c r="QH1729" s="10">
        <v>2.6699993340329304E-3</v>
      </c>
      <c r="QI1729" s="1"/>
      <c r="TV1729" s="1"/>
      <c r="VT1729" s="1"/>
    </row>
    <row r="1730" spans="169:592" ht="15" thickBot="1" x14ac:dyDescent="0.35">
      <c r="FM1730" s="63"/>
      <c r="FO1730" s="64"/>
      <c r="FQ1730" s="53"/>
      <c r="FS1730" s="65"/>
      <c r="FU1730" s="66"/>
      <c r="FW1730" s="67"/>
      <c r="KH1730" s="67"/>
      <c r="KJ1730" s="66"/>
      <c r="KL1730" s="65"/>
      <c r="KN1730" s="53"/>
      <c r="KP1730" s="64"/>
      <c r="KR1730" s="63"/>
      <c r="KV1730" s="1"/>
      <c r="KW1730" s="34"/>
      <c r="KX1730" s="34"/>
      <c r="KY1730" s="34"/>
      <c r="KZ1730" s="34"/>
      <c r="LA1730" s="34"/>
      <c r="LB1730" s="34"/>
      <c r="LC1730" s="34"/>
      <c r="LD1730" s="34"/>
      <c r="LE1730" s="34"/>
      <c r="LF1730" s="34"/>
      <c r="LG1730" s="34"/>
      <c r="LH1730" s="34"/>
      <c r="LI1730" s="34"/>
      <c r="LJ1730" s="34"/>
      <c r="LK1730" s="34"/>
      <c r="LL1730" s="34"/>
      <c r="LM1730" s="34"/>
      <c r="LN1730" s="34"/>
      <c r="LO1730" s="34"/>
      <c r="LP1730" s="34"/>
      <c r="LQ1730" s="34"/>
      <c r="LR1730" s="34"/>
      <c r="LS1730" s="34"/>
      <c r="LT1730" s="34"/>
      <c r="LU1730" s="34"/>
      <c r="LV1730" s="34"/>
      <c r="LW1730" s="34"/>
      <c r="LX1730" s="34"/>
      <c r="LY1730" s="34"/>
      <c r="LZ1730" s="34"/>
      <c r="MA1730" s="34"/>
      <c r="MB1730" s="34"/>
      <c r="MC1730" s="34"/>
      <c r="MD1730" s="34"/>
      <c r="ME1730" s="34"/>
      <c r="MF1730" s="34"/>
      <c r="MG1730" s="34"/>
      <c r="MH1730" s="34"/>
      <c r="MI1730" s="34"/>
      <c r="MJ1730" s="34"/>
      <c r="MK1730" s="34"/>
      <c r="ML1730" s="34"/>
      <c r="MM1730" s="34"/>
      <c r="MN1730" s="34"/>
      <c r="MO1730" s="34"/>
      <c r="MP1730" s="34"/>
      <c r="MQ1730" s="34"/>
      <c r="MR1730" s="34"/>
      <c r="MS1730" s="34"/>
      <c r="MT1730" s="34"/>
      <c r="MU1730" s="34"/>
      <c r="MV1730" s="34"/>
      <c r="MW1730" s="34"/>
      <c r="MX1730" s="34"/>
      <c r="MY1730" s="34"/>
      <c r="MZ1730" s="34"/>
      <c r="NA1730" s="34"/>
      <c r="NB1730" s="34"/>
      <c r="NC1730" s="34"/>
      <c r="ND1730" s="34"/>
      <c r="NE1730" s="34"/>
      <c r="NF1730" s="34"/>
      <c r="NG1730" s="34"/>
      <c r="NH1730" s="34"/>
      <c r="NI1730" s="34"/>
      <c r="NJ1730" s="34"/>
      <c r="NK1730" s="34"/>
      <c r="NL1730" s="34"/>
      <c r="NM1730" s="34"/>
      <c r="NN1730" s="34"/>
      <c r="NO1730" s="34"/>
      <c r="NP1730" s="34"/>
      <c r="NQ1730" s="34"/>
      <c r="NR1730" s="34"/>
      <c r="NS1730" s="34"/>
      <c r="NT1730" s="34"/>
      <c r="NU1730" s="34"/>
      <c r="NV1730" s="34"/>
      <c r="NW1730" s="34"/>
      <c r="NX1730" s="34"/>
      <c r="NY1730" s="34"/>
      <c r="NZ1730" s="34"/>
      <c r="OA1730" s="34"/>
      <c r="OB1730" s="34"/>
      <c r="OC1730" s="34"/>
      <c r="OD1730" s="34"/>
      <c r="OE1730" s="34"/>
      <c r="OF1730" s="34"/>
      <c r="OG1730" s="34"/>
      <c r="OH1730" s="34"/>
      <c r="OI1730" s="34"/>
      <c r="OJ1730" s="34"/>
      <c r="OK1730" s="34"/>
      <c r="OL1730" s="34"/>
      <c r="OM1730" s="34"/>
      <c r="ON1730" s="34"/>
      <c r="OO1730" s="34"/>
      <c r="OP1730" s="34"/>
      <c r="OQ1730" s="34"/>
      <c r="OR1730" s="34"/>
      <c r="OS1730" s="34"/>
      <c r="OT1730" s="34"/>
      <c r="OU1730" s="34"/>
      <c r="OV1730" s="34"/>
      <c r="OW1730" s="34"/>
      <c r="OX1730" s="34"/>
      <c r="OY1730" s="34"/>
      <c r="OZ1730" s="34"/>
      <c r="PA1730" s="34"/>
      <c r="PB1730" s="34"/>
      <c r="PC1730" s="34"/>
      <c r="PD1730" s="34"/>
      <c r="PE1730" s="34"/>
      <c r="PF1730" s="2"/>
      <c r="PG1730" s="2"/>
      <c r="PH1730" s="2"/>
      <c r="PI1730" s="2" t="s">
        <v>77</v>
      </c>
      <c r="PJ1730" s="2"/>
      <c r="PK1730" s="2"/>
      <c r="PL1730" s="2"/>
      <c r="PN1730" s="7"/>
      <c r="PO1730" s="1"/>
      <c r="PT1730" s="36"/>
      <c r="PU1730" s="36"/>
      <c r="PV1730" s="36"/>
      <c r="PW1730" s="36"/>
      <c r="PX1730" s="36"/>
      <c r="PY1730" s="36"/>
      <c r="PZ1730" s="2"/>
      <c r="QA1730" s="2"/>
      <c r="QB1730" s="2"/>
      <c r="QC1730" s="2" t="s">
        <v>78</v>
      </c>
      <c r="QD1730" s="2"/>
      <c r="QE1730" s="2"/>
      <c r="QF1730" s="2"/>
      <c r="QH1730" s="7"/>
      <c r="QI1730" s="1"/>
      <c r="TV1730" s="1"/>
      <c r="VT1730" s="1"/>
    </row>
    <row r="1731" spans="169:592" x14ac:dyDescent="0.3">
      <c r="FM1731" s="63"/>
      <c r="FO1731" s="64"/>
      <c r="FQ1731" s="53"/>
      <c r="FS1731" s="65"/>
      <c r="FU1731" s="66"/>
      <c r="FW1731" s="67"/>
      <c r="KH1731" s="67"/>
      <c r="KJ1731" s="66"/>
      <c r="KL1731" s="65"/>
      <c r="KN1731" s="53"/>
      <c r="KP1731" s="64"/>
      <c r="KR1731" s="63"/>
      <c r="KV1731" s="1"/>
      <c r="KW1731" s="34"/>
      <c r="LQ1731" s="1"/>
      <c r="PF1731" s="1"/>
      <c r="PI1731" s="4">
        <f t="array" ref="PI1731:PI1733">PT2080:PT2082</f>
        <v>-1.7586828764136531E-2</v>
      </c>
      <c r="PL1731" s="2"/>
      <c r="PN1731" s="7"/>
      <c r="PO1731" s="1"/>
      <c r="PT1731" s="36"/>
      <c r="PZ1731" s="1"/>
      <c r="QC1731" s="4">
        <f t="array" ref="QC1731:QC1733">QF2080:QF2082</f>
        <v>-0.1362538350688357</v>
      </c>
      <c r="QF1731" s="2"/>
      <c r="QH1731" s="7"/>
      <c r="QI1731" s="1"/>
      <c r="TV1731" s="1"/>
      <c r="VT1731" s="1"/>
    </row>
    <row r="1732" spans="169:592" x14ac:dyDescent="0.3">
      <c r="FM1732" s="63"/>
      <c r="FO1732" s="64"/>
      <c r="FQ1732" s="53"/>
      <c r="FS1732" s="65"/>
      <c r="FU1732" s="66"/>
      <c r="FW1732" s="67"/>
      <c r="KH1732" s="67"/>
      <c r="KJ1732" s="66"/>
      <c r="KL1732" s="65"/>
      <c r="KN1732" s="53"/>
      <c r="KP1732" s="64"/>
      <c r="KR1732" s="63"/>
      <c r="KV1732" s="1"/>
      <c r="KW1732" s="34"/>
      <c r="LQ1732" s="1"/>
      <c r="PF1732" s="1"/>
      <c r="PI1732" s="5">
        <v>0.6472189217297698</v>
      </c>
      <c r="PL1732" s="2"/>
      <c r="PN1732" s="7"/>
      <c r="PO1732" s="1"/>
      <c r="PT1732" s="36"/>
      <c r="PZ1732" s="1"/>
      <c r="QC1732" s="5">
        <v>0.68153591607398523</v>
      </c>
      <c r="QF1732" s="2"/>
      <c r="QH1732" s="7"/>
      <c r="QI1732" s="1"/>
      <c r="TV1732" s="1"/>
      <c r="VT1732" s="1"/>
    </row>
    <row r="1733" spans="169:592" ht="15" thickBot="1" x14ac:dyDescent="0.35">
      <c r="FM1733" s="63"/>
      <c r="FO1733" s="64"/>
      <c r="FQ1733" s="53"/>
      <c r="FS1733" s="65"/>
      <c r="FU1733" s="66"/>
      <c r="FW1733" s="67"/>
      <c r="KH1733" s="67"/>
      <c r="KJ1733" s="66"/>
      <c r="KL1733" s="65"/>
      <c r="KN1733" s="53"/>
      <c r="KP1733" s="64"/>
      <c r="KR1733" s="63"/>
      <c r="KV1733" s="1"/>
      <c r="KW1733" s="34"/>
      <c r="LQ1733" s="1"/>
      <c r="PF1733" s="1"/>
      <c r="PI1733" s="6">
        <v>-0.42068522537630892</v>
      </c>
      <c r="PL1733" s="2"/>
      <c r="PN1733" s="7"/>
      <c r="PO1733" s="1"/>
      <c r="PT1733" s="36"/>
      <c r="PZ1733" s="1"/>
      <c r="QC1733" s="6">
        <v>-0.33633521341582506</v>
      </c>
      <c r="QF1733" s="2"/>
      <c r="QH1733" s="7"/>
      <c r="QI1733" s="1"/>
      <c r="TV1733" s="1"/>
      <c r="VT1733" s="1"/>
    </row>
    <row r="1734" spans="169:592" x14ac:dyDescent="0.3">
      <c r="FM1734" s="63"/>
      <c r="FO1734" s="64"/>
      <c r="FQ1734" s="53"/>
      <c r="FS1734" s="65"/>
      <c r="FU1734" s="66"/>
      <c r="FW1734" s="67"/>
      <c r="KH1734" s="67"/>
      <c r="KJ1734" s="66"/>
      <c r="KL1734" s="65"/>
      <c r="KN1734" s="53"/>
      <c r="KP1734" s="64"/>
      <c r="KR1734" s="63"/>
      <c r="KV1734" s="1"/>
      <c r="KW1734" s="34"/>
      <c r="LQ1734" s="1"/>
      <c r="PF1734" s="1"/>
      <c r="PL1734" s="2"/>
      <c r="PN1734" s="7"/>
      <c r="PO1734" s="1"/>
      <c r="PT1734" s="36"/>
      <c r="PZ1734" s="1"/>
      <c r="QF1734" s="2"/>
      <c r="QH1734" s="7"/>
      <c r="QI1734" s="1"/>
      <c r="TV1734" s="1"/>
      <c r="VT1734" s="1"/>
    </row>
    <row r="1735" spans="169:592" ht="15" thickBot="1" x14ac:dyDescent="0.35">
      <c r="FM1735" s="63"/>
      <c r="FO1735" s="64"/>
      <c r="FQ1735" s="53"/>
      <c r="FS1735" s="65"/>
      <c r="FU1735" s="66"/>
      <c r="FW1735" s="67"/>
      <c r="KH1735" s="67"/>
      <c r="KJ1735" s="66"/>
      <c r="KL1735" s="65"/>
      <c r="KN1735" s="53"/>
      <c r="KP1735" s="64"/>
      <c r="KR1735" s="63"/>
      <c r="KV1735" s="1"/>
      <c r="KW1735" s="34"/>
      <c r="KY1735" s="35"/>
      <c r="KZ1735" s="35"/>
      <c r="LA1735" s="35"/>
      <c r="LB1735" s="35"/>
      <c r="LC1735" s="35"/>
      <c r="LD1735" s="35"/>
      <c r="LE1735" s="35"/>
      <c r="LF1735" s="35"/>
      <c r="LG1735" s="35"/>
      <c r="LH1735" s="35"/>
      <c r="LI1735" s="35"/>
      <c r="LJ1735" s="35"/>
      <c r="LK1735" s="35"/>
      <c r="LL1735" s="35"/>
      <c r="LM1735" s="35"/>
      <c r="LN1735" s="35"/>
      <c r="LO1735" s="35"/>
      <c r="LP1735" s="35"/>
      <c r="LQ1735" s="35"/>
      <c r="LR1735" s="35"/>
      <c r="LS1735" s="35"/>
      <c r="LT1735" s="35"/>
      <c r="LU1735" s="35"/>
      <c r="LV1735" s="35"/>
      <c r="LW1735" s="35"/>
      <c r="LX1735" s="35"/>
      <c r="LY1735" s="35"/>
      <c r="LZ1735" s="35"/>
      <c r="MA1735" s="35"/>
      <c r="MB1735" s="35"/>
      <c r="MC1735" s="35"/>
      <c r="MD1735" s="35"/>
      <c r="ME1735" s="35"/>
      <c r="MF1735" s="35"/>
      <c r="MG1735" s="35"/>
      <c r="MH1735" s="35"/>
      <c r="MI1735" s="35"/>
      <c r="MJ1735" s="35"/>
      <c r="MK1735" s="35"/>
      <c r="ML1735" s="35"/>
      <c r="MM1735" s="35"/>
      <c r="MN1735" s="35"/>
      <c r="MO1735" s="35"/>
      <c r="MP1735" s="35"/>
      <c r="MQ1735" s="35"/>
      <c r="MR1735" s="35"/>
      <c r="MS1735" s="35"/>
      <c r="MT1735" s="35"/>
      <c r="MU1735" s="35"/>
      <c r="MV1735" s="35"/>
      <c r="MW1735" s="35"/>
      <c r="MX1735" s="35"/>
      <c r="MY1735" s="35"/>
      <c r="MZ1735" s="35"/>
      <c r="NA1735" s="35"/>
      <c r="NB1735" s="35"/>
      <c r="NC1735" s="35"/>
      <c r="ND1735" s="35"/>
      <c r="NE1735" s="35"/>
      <c r="NF1735" s="35"/>
      <c r="NG1735" s="35"/>
      <c r="NH1735" s="35"/>
      <c r="NI1735" s="35"/>
      <c r="NJ1735" s="35"/>
      <c r="NK1735" s="35"/>
      <c r="NL1735" s="35"/>
      <c r="NM1735" s="35"/>
      <c r="NN1735" s="35"/>
      <c r="NO1735" s="35"/>
      <c r="NP1735" s="35"/>
      <c r="NQ1735" s="35"/>
      <c r="NR1735" s="35"/>
      <c r="NS1735" s="35"/>
      <c r="NT1735" s="35"/>
      <c r="NU1735" s="35"/>
      <c r="NV1735" s="35"/>
      <c r="NW1735" s="35"/>
      <c r="NX1735" s="35"/>
      <c r="NY1735" s="35"/>
      <c r="NZ1735" s="35"/>
      <c r="OA1735" s="35"/>
      <c r="OB1735" s="35"/>
      <c r="OC1735" s="35"/>
      <c r="OD1735" s="35"/>
      <c r="OE1735" s="35"/>
      <c r="OF1735" s="35"/>
      <c r="OG1735" s="35"/>
      <c r="OH1735" s="35"/>
      <c r="OI1735" s="35"/>
      <c r="OJ1735" s="35"/>
      <c r="OK1735" s="35"/>
      <c r="OL1735" s="35"/>
      <c r="OM1735" s="35"/>
      <c r="ON1735" s="35"/>
      <c r="OO1735" s="35"/>
      <c r="OP1735" s="35"/>
      <c r="OQ1735" s="35"/>
      <c r="OR1735" s="35"/>
      <c r="OS1735" s="35"/>
      <c r="OT1735" s="35"/>
      <c r="OU1735" s="35"/>
      <c r="OV1735" s="35"/>
      <c r="OW1735" s="35"/>
      <c r="OX1735" s="35"/>
      <c r="OY1735" s="35"/>
      <c r="OZ1735" s="35"/>
      <c r="PA1735" s="35"/>
      <c r="PB1735" s="35"/>
      <c r="PC1735" s="35"/>
      <c r="PD1735" s="35"/>
      <c r="PE1735" s="35"/>
      <c r="PF1735" s="7"/>
      <c r="PG1735" s="7"/>
      <c r="PH1735" s="7"/>
      <c r="PI1735" s="7" t="s">
        <v>79</v>
      </c>
      <c r="PJ1735" s="7"/>
      <c r="PK1735" s="7"/>
      <c r="PL1735" s="2"/>
      <c r="PM1735" s="7"/>
      <c r="PN1735" s="7"/>
      <c r="PO1735" s="1"/>
      <c r="PT1735" s="36"/>
      <c r="PV1735" s="37"/>
      <c r="PW1735" s="37"/>
      <c r="PX1735" s="37"/>
      <c r="PY1735" s="37"/>
      <c r="PZ1735" s="7"/>
      <c r="QA1735" s="7"/>
      <c r="QB1735" s="7"/>
      <c r="QC1735" s="7" t="s">
        <v>80</v>
      </c>
      <c r="QD1735" s="7"/>
      <c r="QE1735" s="7"/>
      <c r="QF1735" s="2"/>
      <c r="QG1735" s="7"/>
      <c r="QH1735" s="7"/>
      <c r="QI1735" s="1"/>
      <c r="TV1735" s="1"/>
      <c r="VT1735" s="1"/>
    </row>
    <row r="1736" spans="169:592" x14ac:dyDescent="0.3">
      <c r="FM1736" s="63"/>
      <c r="FO1736" s="64"/>
      <c r="FQ1736" s="53"/>
      <c r="FS1736" s="65"/>
      <c r="FU1736" s="66"/>
      <c r="FW1736" s="67"/>
      <c r="KH1736" s="67"/>
      <c r="KJ1736" s="66"/>
      <c r="KL1736" s="65"/>
      <c r="KN1736" s="53"/>
      <c r="KP1736" s="64"/>
      <c r="KR1736" s="63"/>
      <c r="KV1736" s="1"/>
      <c r="KW1736" s="34"/>
      <c r="KY1736" s="35"/>
      <c r="LQ1736" s="1"/>
      <c r="PF1736" s="1"/>
      <c r="PI1736" s="8">
        <f t="array" ref="PI1736:PI1738">PN1727:PN1729</f>
        <v>9.5001187758814911E-3</v>
      </c>
      <c r="PL1736" s="2"/>
      <c r="PN1736" s="7"/>
      <c r="PO1736" s="1"/>
      <c r="PT1736" s="36"/>
      <c r="PV1736" s="37"/>
      <c r="PZ1736" s="1"/>
      <c r="QC1736" s="8">
        <f t="array" ref="QC1736:QC1738">QH1727:QH1729</f>
        <v>-1.3122341552029499E-3</v>
      </c>
      <c r="QF1736" s="2"/>
      <c r="QH1736" s="7"/>
      <c r="QI1736" s="1"/>
      <c r="TV1736" s="1"/>
      <c r="VT1736" s="1"/>
    </row>
    <row r="1737" spans="169:592" ht="15" thickBot="1" x14ac:dyDescent="0.35">
      <c r="FM1737" s="63"/>
      <c r="FO1737" s="64"/>
      <c r="FQ1737" s="53"/>
      <c r="FS1737" s="65"/>
      <c r="FU1737" s="66"/>
      <c r="FW1737" s="67"/>
      <c r="KH1737" s="67"/>
      <c r="KJ1737" s="66"/>
      <c r="KL1737" s="65"/>
      <c r="KN1737" s="53"/>
      <c r="KP1737" s="64"/>
      <c r="KR1737" s="63"/>
      <c r="KV1737" s="1"/>
      <c r="KW1737" s="34"/>
      <c r="KY1737" s="35"/>
      <c r="LQ1737" s="1"/>
      <c r="PF1737" s="1"/>
      <c r="PI1737" s="9">
        <v>5.452492799559846E-3</v>
      </c>
      <c r="PL1737" s="2" t="s">
        <v>58</v>
      </c>
      <c r="PN1737" s="7" t="s">
        <v>59</v>
      </c>
      <c r="PO1737" s="1"/>
      <c r="PT1737" s="36"/>
      <c r="PV1737" s="37"/>
      <c r="PZ1737" s="1"/>
      <c r="QC1737" s="9">
        <v>-1.3577651788299803E-3</v>
      </c>
      <c r="QF1737" s="2" t="s">
        <v>60</v>
      </c>
      <c r="QH1737" s="7" t="s">
        <v>61</v>
      </c>
      <c r="QI1737" s="1"/>
      <c r="TV1737" s="1"/>
      <c r="VT1737" s="1"/>
    </row>
    <row r="1738" spans="169:592" ht="15" thickBot="1" x14ac:dyDescent="0.35">
      <c r="FM1738" s="63"/>
      <c r="FO1738" s="64"/>
      <c r="FQ1738" s="53"/>
      <c r="FS1738" s="65"/>
      <c r="FU1738" s="66"/>
      <c r="FW1738" s="67"/>
      <c r="KH1738" s="67"/>
      <c r="KJ1738" s="66"/>
      <c r="KL1738" s="65"/>
      <c r="KN1738" s="53"/>
      <c r="KP1738" s="64"/>
      <c r="KR1738" s="63"/>
      <c r="KV1738" s="1"/>
      <c r="KW1738" s="34"/>
      <c r="KY1738" s="35"/>
      <c r="LQ1738" s="1"/>
      <c r="PF1738" s="1"/>
      <c r="PI1738" s="10">
        <v>-1.4952611575441336E-2</v>
      </c>
      <c r="PL1738" s="4">
        <f t="array" ref="PL1738:PL1740">PL1766:PL1768</f>
        <v>0</v>
      </c>
      <c r="PN1738" s="8">
        <f t="array" ref="PN1738:PN1740">PN1727:PN1729</f>
        <v>9.5001187758814911E-3</v>
      </c>
      <c r="PO1738" s="1"/>
      <c r="PT1738" s="36"/>
      <c r="PV1738" s="37"/>
      <c r="PZ1738" s="1"/>
      <c r="QC1738" s="10">
        <v>2.6699993340329304E-3</v>
      </c>
      <c r="QF1738" s="4">
        <f t="array" ref="QF1738:QF1740">QF1766:QF1768</f>
        <v>0</v>
      </c>
      <c r="QH1738" s="8">
        <f t="array" ref="QH1738:QH1740">QH1727:QH1729</f>
        <v>-1.3122341552029499E-3</v>
      </c>
      <c r="QI1738" s="1"/>
      <c r="TV1738" s="1"/>
      <c r="VT1738" s="1"/>
    </row>
    <row r="1739" spans="169:592" x14ac:dyDescent="0.3">
      <c r="FM1739" s="63"/>
      <c r="FO1739" s="64"/>
      <c r="FQ1739" s="53"/>
      <c r="FS1739" s="65"/>
      <c r="FU1739" s="66"/>
      <c r="FW1739" s="67"/>
      <c r="KH1739" s="67"/>
      <c r="KJ1739" s="66"/>
      <c r="KL1739" s="65"/>
      <c r="KN1739" s="53"/>
      <c r="KP1739" s="64"/>
      <c r="KR1739" s="63"/>
      <c r="KV1739" s="1"/>
      <c r="KW1739" s="34"/>
      <c r="KY1739" s="35"/>
      <c r="LQ1739" s="1"/>
      <c r="PF1739" s="1"/>
      <c r="PL1739" s="5">
        <v>0</v>
      </c>
      <c r="PN1739" s="9">
        <v>5.452492799559846E-3</v>
      </c>
      <c r="PO1739" s="1"/>
      <c r="PT1739" s="36"/>
      <c r="PV1739" s="37"/>
      <c r="PZ1739" s="1"/>
      <c r="QF1739" s="5">
        <v>0</v>
      </c>
      <c r="QH1739" s="9">
        <v>-1.3577651788299803E-3</v>
      </c>
      <c r="QI1739" s="1"/>
      <c r="TV1739" s="1"/>
      <c r="VT1739" s="1"/>
    </row>
    <row r="1740" spans="169:592" ht="15" thickBot="1" x14ac:dyDescent="0.35">
      <c r="FM1740" s="63"/>
      <c r="FO1740" s="64"/>
      <c r="FQ1740" s="53"/>
      <c r="FS1740" s="65"/>
      <c r="FU1740" s="66"/>
      <c r="FW1740" s="67"/>
      <c r="KH1740" s="67"/>
      <c r="KJ1740" s="66"/>
      <c r="KL1740" s="65"/>
      <c r="KN1740" s="53"/>
      <c r="KP1740" s="64"/>
      <c r="KR1740" s="63"/>
      <c r="KV1740" s="1"/>
      <c r="KW1740" s="34"/>
      <c r="KY1740" s="35"/>
      <c r="LQ1740" s="1"/>
      <c r="PF1740" s="1"/>
      <c r="PL1740" s="6">
        <v>0.64552091753751162</v>
      </c>
      <c r="PN1740" s="10">
        <v>-1.4952611575441336E-2</v>
      </c>
      <c r="PO1740" s="1"/>
      <c r="PT1740" s="36"/>
      <c r="PV1740" s="37"/>
      <c r="PZ1740" s="1"/>
      <c r="QF1740" s="6">
        <v>0.61594915544281892</v>
      </c>
      <c r="QH1740" s="10">
        <v>2.6699993340329304E-3</v>
      </c>
      <c r="QI1740" s="1"/>
      <c r="TV1740" s="1"/>
      <c r="VT1740" s="1"/>
    </row>
    <row r="1741" spans="169:592" x14ac:dyDescent="0.3">
      <c r="FM1741" s="63"/>
      <c r="FO1741" s="64"/>
      <c r="FQ1741" s="53"/>
      <c r="FS1741" s="65"/>
      <c r="FU1741" s="66"/>
      <c r="FW1741" s="67"/>
      <c r="KH1741" s="67"/>
      <c r="KJ1741" s="66"/>
      <c r="KL1741" s="65"/>
      <c r="KN1741" s="53"/>
      <c r="KP1741" s="64"/>
      <c r="KR1741" s="63"/>
      <c r="KV1741" s="1"/>
      <c r="KW1741" s="34"/>
      <c r="KY1741" s="35"/>
      <c r="LQ1741" s="1"/>
      <c r="LR1741" s="1"/>
      <c r="LS1741" s="1"/>
      <c r="LT1741" s="1"/>
      <c r="LU1741" s="1"/>
      <c r="LV1741" s="1"/>
      <c r="LW1741" s="1"/>
      <c r="LX1741" s="1"/>
      <c r="LY1741" s="1"/>
      <c r="LZ1741" s="1"/>
      <c r="MA1741" s="1"/>
      <c r="MB1741" s="1"/>
      <c r="MC1741" s="1"/>
      <c r="MD1741" s="1"/>
      <c r="ME1741" s="1"/>
      <c r="MF1741" s="1"/>
      <c r="MG1741" s="1"/>
      <c r="MH1741" s="1"/>
      <c r="MI1741" s="1"/>
      <c r="MJ1741" s="1"/>
      <c r="MK1741" s="1"/>
      <c r="ML1741" s="1"/>
      <c r="MM1741" s="1"/>
      <c r="MN1741" s="1"/>
      <c r="MO1741" s="1"/>
      <c r="MP1741" s="1"/>
      <c r="MQ1741" s="1"/>
      <c r="MR1741" s="1"/>
      <c r="MS1741" s="1"/>
      <c r="MT1741" s="1"/>
      <c r="MU1741" s="1"/>
      <c r="MV1741" s="1"/>
      <c r="MW1741" s="1"/>
      <c r="MX1741" s="1"/>
      <c r="MY1741" s="1"/>
      <c r="MZ1741" s="1"/>
      <c r="NA1741" s="1"/>
      <c r="NB1741" s="1"/>
      <c r="NC1741" s="1"/>
      <c r="ND1741" s="1"/>
      <c r="NE1741" s="1"/>
      <c r="NF1741" s="1"/>
      <c r="NG1741" s="1"/>
      <c r="NH1741" s="1"/>
      <c r="NI1741" s="1"/>
      <c r="NJ1741" s="1"/>
      <c r="NK1741" s="1"/>
      <c r="NL1741" s="1"/>
      <c r="NM1741" s="1"/>
      <c r="NN1741" s="1"/>
      <c r="NO1741" s="1"/>
      <c r="NP1741" s="1"/>
      <c r="NQ1741" s="1"/>
      <c r="NR1741" s="1"/>
      <c r="NS1741" s="1"/>
      <c r="NT1741" s="1"/>
      <c r="NU1741" s="1"/>
      <c r="NV1741" s="1"/>
      <c r="NW1741" s="1"/>
      <c r="NX1741" s="1"/>
      <c r="NY1741" s="1"/>
      <c r="NZ1741" s="1"/>
      <c r="OA1741" s="1"/>
      <c r="OB1741" s="1"/>
      <c r="OC1741" s="1"/>
      <c r="OD1741" s="1"/>
      <c r="OE1741" s="1"/>
      <c r="OF1741" s="1"/>
      <c r="OG1741" s="1"/>
      <c r="OH1741" s="1"/>
      <c r="OI1741" s="1"/>
      <c r="OJ1741" s="1"/>
      <c r="OK1741" s="1"/>
      <c r="OL1741" s="1"/>
      <c r="OM1741" s="1"/>
      <c r="ON1741" s="1"/>
      <c r="OO1741" s="1"/>
      <c r="OP1741" s="1"/>
      <c r="OQ1741" s="1"/>
      <c r="OR1741" s="1"/>
      <c r="OS1741" s="1"/>
      <c r="OT1741" s="1"/>
      <c r="OU1741" s="1"/>
      <c r="OV1741" s="1"/>
      <c r="OW1741" s="1"/>
      <c r="OX1741" s="1"/>
      <c r="OY1741" s="1"/>
      <c r="OZ1741" s="1"/>
      <c r="PA1741" s="1"/>
      <c r="PB1741" s="1"/>
      <c r="PC1741" s="1"/>
      <c r="PD1741" s="1"/>
      <c r="PE1741" s="1"/>
      <c r="PF1741" s="1"/>
      <c r="PG1741" s="1"/>
      <c r="PH1741" s="1"/>
      <c r="PI1741" s="1"/>
      <c r="PJ1741" s="1"/>
      <c r="PK1741" s="1"/>
      <c r="PL1741" s="2"/>
      <c r="PM1741" s="1"/>
      <c r="PN1741" s="7"/>
      <c r="PO1741" s="1"/>
      <c r="PP1741" s="1"/>
      <c r="PQ1741" s="1"/>
      <c r="PR1741" s="1"/>
      <c r="PS1741" s="1"/>
      <c r="PT1741" s="36"/>
      <c r="PU1741" s="1"/>
      <c r="PV1741" s="37"/>
      <c r="PW1741" s="1"/>
      <c r="PX1741" s="1"/>
      <c r="PY1741" s="1"/>
      <c r="PZ1741" s="1"/>
      <c r="QA1741" s="1"/>
      <c r="QB1741" s="1"/>
      <c r="QC1741" s="1"/>
      <c r="QD1741" s="1"/>
      <c r="QE1741" s="1"/>
      <c r="QF1741" s="2"/>
      <c r="QG1741" s="1"/>
      <c r="QH1741" s="7"/>
      <c r="QI1741" s="1"/>
      <c r="QJ1741" s="1"/>
      <c r="QK1741" s="1"/>
      <c r="QL1741" s="1"/>
      <c r="QM1741" s="1"/>
      <c r="QN1741" s="1"/>
      <c r="QO1741" s="1"/>
      <c r="QP1741" s="1"/>
      <c r="QQ1741" s="1"/>
      <c r="QR1741" s="1"/>
      <c r="QS1741" s="1"/>
      <c r="QT1741" s="1"/>
      <c r="QU1741" s="1"/>
      <c r="QV1741" s="1"/>
      <c r="QW1741" s="1"/>
      <c r="QX1741" s="1"/>
      <c r="QY1741" s="1"/>
      <c r="QZ1741" s="1"/>
      <c r="RA1741" s="1"/>
      <c r="RB1741" s="1"/>
      <c r="RC1741" s="1"/>
      <c r="RD1741" s="1"/>
      <c r="RE1741" s="1"/>
      <c r="RF1741" s="1"/>
      <c r="RG1741" s="1"/>
      <c r="RH1741" s="1"/>
      <c r="RI1741" s="1"/>
      <c r="RJ1741" s="1"/>
      <c r="RK1741" s="1"/>
      <c r="RL1741" s="1"/>
      <c r="RM1741" s="1"/>
      <c r="RN1741" s="1"/>
      <c r="RO1741" s="1"/>
      <c r="RP1741" s="1"/>
      <c r="RQ1741" s="1"/>
      <c r="RR1741" s="1"/>
      <c r="RS1741" s="1"/>
      <c r="RT1741" s="1"/>
      <c r="RU1741" s="1"/>
      <c r="RV1741" s="1"/>
      <c r="RW1741" s="1"/>
      <c r="RX1741" s="1"/>
      <c r="RY1741" s="1"/>
      <c r="RZ1741" s="1"/>
      <c r="SA1741" s="1"/>
      <c r="SB1741" s="1"/>
      <c r="SC1741" s="1"/>
      <c r="SD1741" s="1"/>
      <c r="SE1741" s="1"/>
      <c r="SF1741" s="1"/>
      <c r="SG1741" s="1"/>
      <c r="SH1741" s="1"/>
      <c r="SI1741" s="1"/>
      <c r="SJ1741" s="1"/>
      <c r="SK1741" s="1"/>
      <c r="SL1741" s="1"/>
      <c r="SM1741" s="1"/>
      <c r="SN1741" s="1"/>
      <c r="SO1741" s="1"/>
      <c r="SP1741" s="1"/>
      <c r="SQ1741" s="1"/>
      <c r="SR1741" s="1"/>
      <c r="SS1741" s="1"/>
      <c r="ST1741" s="1"/>
      <c r="SU1741" s="1"/>
      <c r="SV1741" s="1"/>
      <c r="SW1741" s="1"/>
      <c r="SX1741" s="1"/>
      <c r="SY1741" s="1"/>
      <c r="SZ1741" s="1"/>
      <c r="TA1741" s="1"/>
      <c r="TB1741" s="1"/>
      <c r="TC1741" s="1"/>
      <c r="TD1741" s="1"/>
      <c r="TE1741" s="1"/>
      <c r="TF1741" s="1"/>
      <c r="TG1741" s="1"/>
      <c r="TH1741" s="1"/>
      <c r="TI1741" s="1"/>
      <c r="TJ1741" s="1"/>
      <c r="TK1741" s="1"/>
      <c r="TL1741" s="1"/>
      <c r="TM1741" s="1"/>
      <c r="TN1741" s="1"/>
      <c r="TO1741" s="1"/>
      <c r="TP1741" s="1"/>
      <c r="TQ1741" s="1"/>
      <c r="TR1741" s="1"/>
      <c r="TS1741" s="1"/>
      <c r="TT1741" s="1"/>
      <c r="TU1741" s="1"/>
      <c r="TV1741" s="1"/>
      <c r="VT1741" s="1"/>
    </row>
    <row r="1742" spans="169:592" x14ac:dyDescent="0.3">
      <c r="FM1742" s="63"/>
      <c r="FO1742" s="64"/>
      <c r="FQ1742" s="53"/>
      <c r="FS1742" s="65"/>
      <c r="FU1742" s="66"/>
      <c r="FW1742" s="67"/>
      <c r="KH1742" s="67"/>
      <c r="KJ1742" s="66"/>
      <c r="KL1742" s="65"/>
      <c r="KN1742" s="53"/>
      <c r="KP1742" s="64"/>
      <c r="KR1742" s="63"/>
      <c r="KV1742" s="1"/>
      <c r="KW1742" s="34"/>
      <c r="KY1742" s="35"/>
      <c r="PL1742" s="34"/>
      <c r="PN1742" s="35"/>
      <c r="PT1742" s="36"/>
      <c r="PV1742" s="37"/>
      <c r="QF1742" s="36"/>
      <c r="QH1742" s="37"/>
      <c r="VT1742" s="1"/>
    </row>
    <row r="1743" spans="169:592" x14ac:dyDescent="0.3">
      <c r="FM1743" s="63"/>
      <c r="FO1743" s="64"/>
      <c r="FQ1743" s="53"/>
      <c r="FS1743" s="65"/>
      <c r="FU1743" s="66"/>
      <c r="FW1743" s="67"/>
      <c r="KH1743" s="67"/>
      <c r="KJ1743" s="66"/>
      <c r="KL1743" s="65"/>
      <c r="KN1743" s="53"/>
      <c r="KP1743" s="64"/>
      <c r="KR1743" s="63"/>
      <c r="KV1743" s="1"/>
      <c r="KW1743" s="34"/>
      <c r="KY1743" s="35"/>
      <c r="PL1743" s="34"/>
      <c r="PN1743" s="35"/>
      <c r="PT1743" s="36"/>
      <c r="PV1743" s="37"/>
      <c r="QF1743" s="36"/>
      <c r="QH1743" s="37"/>
      <c r="VT1743" s="1"/>
    </row>
    <row r="1744" spans="169:592" x14ac:dyDescent="0.3">
      <c r="FM1744" s="63"/>
      <c r="FO1744" s="64"/>
      <c r="FQ1744" s="53"/>
      <c r="FS1744" s="65"/>
      <c r="FU1744" s="66"/>
      <c r="FW1744" s="67"/>
      <c r="KH1744" s="67"/>
      <c r="KJ1744" s="66"/>
      <c r="KL1744" s="65"/>
      <c r="KN1744" s="53"/>
      <c r="KP1744" s="64"/>
      <c r="KR1744" s="63"/>
      <c r="KV1744" s="1"/>
      <c r="KW1744" s="34"/>
      <c r="KY1744" s="35"/>
      <c r="LA1744" s="36"/>
      <c r="LB1744" s="36"/>
      <c r="LC1744" s="36"/>
      <c r="LD1744" s="36"/>
      <c r="LE1744" s="36"/>
      <c r="LF1744" s="36"/>
      <c r="LG1744" s="36"/>
      <c r="LH1744" s="36"/>
      <c r="LI1744" s="36"/>
      <c r="LJ1744" s="36"/>
      <c r="LK1744" s="36"/>
      <c r="LL1744" s="36"/>
      <c r="LM1744" s="36"/>
      <c r="LN1744" s="36"/>
      <c r="LO1744" s="36"/>
      <c r="LP1744" s="36"/>
      <c r="LQ1744" s="36"/>
      <c r="LR1744" s="36"/>
      <c r="LS1744" s="36"/>
      <c r="LT1744" s="36"/>
      <c r="LU1744" s="36"/>
      <c r="LV1744" s="36"/>
      <c r="LW1744" s="36"/>
      <c r="LX1744" s="36"/>
      <c r="LY1744" s="36"/>
      <c r="LZ1744" s="36"/>
      <c r="MA1744" s="36"/>
      <c r="MB1744" s="36"/>
      <c r="MC1744" s="36"/>
      <c r="MD1744" s="36"/>
      <c r="ME1744" s="36"/>
      <c r="MF1744" s="36"/>
      <c r="MG1744" s="36"/>
      <c r="MH1744" s="36"/>
      <c r="MI1744" s="36"/>
      <c r="MJ1744" s="36"/>
      <c r="MK1744" s="36"/>
      <c r="ML1744" s="36"/>
      <c r="MM1744" s="36"/>
      <c r="MN1744" s="36"/>
      <c r="MO1744" s="36"/>
      <c r="MP1744" s="36"/>
      <c r="MQ1744" s="36"/>
      <c r="MR1744" s="36"/>
      <c r="MS1744" s="36"/>
      <c r="MT1744" s="36"/>
      <c r="MU1744" s="36"/>
      <c r="MV1744" s="36"/>
      <c r="MW1744" s="36"/>
      <c r="MX1744" s="36"/>
      <c r="MY1744" s="36"/>
      <c r="MZ1744" s="36"/>
      <c r="NA1744" s="36"/>
      <c r="NB1744" s="36"/>
      <c r="NC1744" s="36"/>
      <c r="ND1744" s="36"/>
      <c r="NE1744" s="36"/>
      <c r="NF1744" s="36"/>
      <c r="NG1744" s="36"/>
      <c r="NH1744" s="36"/>
      <c r="NI1744" s="36"/>
      <c r="NJ1744" s="36"/>
      <c r="NK1744" s="36"/>
      <c r="NL1744" s="36"/>
      <c r="NM1744" s="36"/>
      <c r="NN1744" s="36"/>
      <c r="NO1744" s="36"/>
      <c r="NP1744" s="36"/>
      <c r="NQ1744" s="36"/>
      <c r="NR1744" s="36"/>
      <c r="NS1744" s="36"/>
      <c r="NT1744" s="36"/>
      <c r="NU1744" s="36"/>
      <c r="NV1744" s="36"/>
      <c r="NW1744" s="36"/>
      <c r="NX1744" s="36"/>
      <c r="NY1744" s="36"/>
      <c r="NZ1744" s="36"/>
      <c r="OA1744" s="36"/>
      <c r="OB1744" s="36"/>
      <c r="OC1744" s="36"/>
      <c r="OD1744" s="36"/>
      <c r="OE1744" s="36"/>
      <c r="OF1744" s="36"/>
      <c r="OG1744" s="36"/>
      <c r="OH1744" s="36"/>
      <c r="OI1744" s="36"/>
      <c r="OJ1744" s="36"/>
      <c r="OK1744" s="36"/>
      <c r="OL1744" s="36"/>
      <c r="OM1744" s="36"/>
      <c r="ON1744" s="36"/>
      <c r="OO1744" s="36"/>
      <c r="OP1744" s="36"/>
      <c r="OQ1744" s="36"/>
      <c r="OR1744" s="36"/>
      <c r="OS1744" s="36"/>
      <c r="OT1744" s="36"/>
      <c r="OU1744" s="36"/>
      <c r="OV1744" s="36"/>
      <c r="OW1744" s="36"/>
      <c r="OX1744" s="36"/>
      <c r="OY1744" s="36"/>
      <c r="OZ1744" s="36"/>
      <c r="PA1744" s="36"/>
      <c r="PB1744" s="36"/>
      <c r="PC1744" s="36"/>
      <c r="PD1744" s="36"/>
      <c r="PE1744" s="36"/>
      <c r="PF1744" s="36"/>
      <c r="PG1744" s="36"/>
      <c r="PH1744" s="36"/>
      <c r="PI1744" s="36"/>
      <c r="PJ1744" s="36"/>
      <c r="PK1744" s="36"/>
      <c r="PL1744" s="34"/>
      <c r="PM1744" s="36"/>
      <c r="PN1744" s="35"/>
      <c r="PO1744" s="36"/>
      <c r="PP1744" s="36"/>
      <c r="PQ1744" s="36"/>
      <c r="PR1744" s="36"/>
      <c r="PS1744" s="36"/>
      <c r="PT1744" s="36"/>
      <c r="PV1744" s="37"/>
      <c r="QF1744" s="36"/>
      <c r="QH1744" s="37"/>
      <c r="VT1744" s="1"/>
    </row>
    <row r="1745" spans="169:592" x14ac:dyDescent="0.3">
      <c r="FM1745" s="63"/>
      <c r="FO1745" s="64"/>
      <c r="FQ1745" s="53"/>
      <c r="FS1745" s="65"/>
      <c r="FU1745" s="66"/>
      <c r="FW1745" s="67"/>
      <c r="KH1745" s="67"/>
      <c r="KJ1745" s="66"/>
      <c r="KL1745" s="65"/>
      <c r="KN1745" s="53"/>
      <c r="KP1745" s="64"/>
      <c r="KR1745" s="63"/>
      <c r="KV1745" s="1"/>
      <c r="KW1745" s="34"/>
      <c r="KY1745" s="35"/>
      <c r="LA1745" s="36"/>
      <c r="PL1745" s="34"/>
      <c r="PN1745" s="35"/>
      <c r="PV1745" s="37"/>
      <c r="QF1745" s="36"/>
      <c r="QH1745" s="37"/>
      <c r="VT1745" s="1"/>
    </row>
    <row r="1746" spans="169:592" x14ac:dyDescent="0.3">
      <c r="FM1746" s="63"/>
      <c r="FO1746" s="64"/>
      <c r="FQ1746" s="53"/>
      <c r="FS1746" s="65"/>
      <c r="FU1746" s="66"/>
      <c r="FW1746" s="67"/>
      <c r="KH1746" s="67"/>
      <c r="KJ1746" s="66"/>
      <c r="KL1746" s="65"/>
      <c r="KN1746" s="53"/>
      <c r="KP1746" s="64"/>
      <c r="KR1746" s="63"/>
      <c r="KV1746" s="1"/>
      <c r="KW1746" s="34"/>
      <c r="KY1746" s="35"/>
      <c r="LA1746" s="36"/>
      <c r="PL1746" s="34"/>
      <c r="PN1746" s="35"/>
      <c r="PV1746" s="37"/>
      <c r="QF1746" s="36"/>
      <c r="QH1746" s="37"/>
      <c r="VT1746" s="1"/>
    </row>
    <row r="1747" spans="169:592" x14ac:dyDescent="0.3">
      <c r="FM1747" s="63"/>
      <c r="FO1747" s="64"/>
      <c r="FQ1747" s="53"/>
      <c r="FS1747" s="65"/>
      <c r="FU1747" s="66"/>
      <c r="FW1747" s="67"/>
      <c r="KH1747" s="67"/>
      <c r="KJ1747" s="66"/>
      <c r="KL1747" s="65"/>
      <c r="KN1747" s="53"/>
      <c r="KP1747" s="64"/>
      <c r="KR1747" s="63"/>
      <c r="KV1747" s="1"/>
      <c r="KW1747" s="34"/>
      <c r="KY1747" s="35"/>
      <c r="LA1747" s="36"/>
      <c r="PL1747" s="34"/>
      <c r="PN1747" s="35"/>
      <c r="PV1747" s="37"/>
      <c r="QF1747" s="36"/>
      <c r="QH1747" s="37"/>
      <c r="VT1747" s="1"/>
    </row>
    <row r="1748" spans="169:592" x14ac:dyDescent="0.3">
      <c r="FM1748" s="63"/>
      <c r="FO1748" s="64"/>
      <c r="FQ1748" s="53"/>
      <c r="FS1748" s="65"/>
      <c r="FU1748" s="66"/>
      <c r="FW1748" s="67"/>
      <c r="KH1748" s="67"/>
      <c r="KJ1748" s="66"/>
      <c r="KL1748" s="65"/>
      <c r="KN1748" s="53"/>
      <c r="KP1748" s="64"/>
      <c r="KR1748" s="63"/>
      <c r="KV1748" s="1"/>
      <c r="KW1748" s="34"/>
      <c r="KY1748" s="35"/>
      <c r="LA1748" s="36"/>
      <c r="LC1748" s="37"/>
      <c r="LD1748" s="37"/>
      <c r="LE1748" s="37"/>
      <c r="LF1748" s="37"/>
      <c r="LG1748" s="37"/>
      <c r="LH1748" s="37"/>
      <c r="LI1748" s="37"/>
      <c r="LJ1748" s="37"/>
      <c r="LK1748" s="37"/>
      <c r="LL1748" s="37"/>
      <c r="LM1748" s="37"/>
      <c r="LN1748" s="37"/>
      <c r="LO1748" s="37"/>
      <c r="LP1748" s="37"/>
      <c r="LQ1748" s="37"/>
      <c r="LR1748" s="37"/>
      <c r="LS1748" s="37"/>
      <c r="LT1748" s="37"/>
      <c r="LU1748" s="37"/>
      <c r="LV1748" s="37"/>
      <c r="LW1748" s="37"/>
      <c r="LX1748" s="37"/>
      <c r="LY1748" s="37"/>
      <c r="LZ1748" s="37"/>
      <c r="MA1748" s="37"/>
      <c r="MB1748" s="37"/>
      <c r="MC1748" s="37"/>
      <c r="MD1748" s="37"/>
      <c r="ME1748" s="37"/>
      <c r="MF1748" s="37"/>
      <c r="MG1748" s="37"/>
      <c r="MH1748" s="37"/>
      <c r="MI1748" s="37"/>
      <c r="MJ1748" s="37"/>
      <c r="MK1748" s="37"/>
      <c r="ML1748" s="37"/>
      <c r="MM1748" s="37"/>
      <c r="MN1748" s="37"/>
      <c r="MO1748" s="37"/>
      <c r="MP1748" s="37"/>
      <c r="MQ1748" s="37"/>
      <c r="MR1748" s="37"/>
      <c r="MS1748" s="37"/>
      <c r="MT1748" s="37"/>
      <c r="MU1748" s="37"/>
      <c r="MV1748" s="37"/>
      <c r="MW1748" s="37"/>
      <c r="MX1748" s="37"/>
      <c r="MY1748" s="37"/>
      <c r="MZ1748" s="37"/>
      <c r="NA1748" s="37"/>
      <c r="NB1748" s="37"/>
      <c r="NC1748" s="37"/>
      <c r="ND1748" s="37"/>
      <c r="NE1748" s="37"/>
      <c r="NF1748" s="37"/>
      <c r="NG1748" s="37"/>
      <c r="NH1748" s="37"/>
      <c r="NI1748" s="37"/>
      <c r="NJ1748" s="37"/>
      <c r="NK1748" s="37"/>
      <c r="NL1748" s="37"/>
      <c r="NM1748" s="37"/>
      <c r="NN1748" s="37"/>
      <c r="NO1748" s="37"/>
      <c r="NP1748" s="37"/>
      <c r="NQ1748" s="37"/>
      <c r="NR1748" s="37"/>
      <c r="NS1748" s="37"/>
      <c r="NT1748" s="37"/>
      <c r="NU1748" s="37"/>
      <c r="NV1748" s="37"/>
      <c r="NW1748" s="37"/>
      <c r="NX1748" s="37"/>
      <c r="NY1748" s="37"/>
      <c r="NZ1748" s="37"/>
      <c r="OA1748" s="37"/>
      <c r="OB1748" s="37"/>
      <c r="OC1748" s="37"/>
      <c r="OD1748" s="37"/>
      <c r="OE1748" s="37"/>
      <c r="OF1748" s="37"/>
      <c r="OG1748" s="37"/>
      <c r="OH1748" s="37"/>
      <c r="OI1748" s="37"/>
      <c r="OJ1748" s="37"/>
      <c r="OK1748" s="37"/>
      <c r="OL1748" s="37"/>
      <c r="OM1748" s="37"/>
      <c r="ON1748" s="37"/>
      <c r="OO1748" s="37"/>
      <c r="OP1748" s="37"/>
      <c r="OQ1748" s="37"/>
      <c r="OR1748" s="37"/>
      <c r="OS1748" s="37"/>
      <c r="OT1748" s="37"/>
      <c r="OU1748" s="37"/>
      <c r="OV1748" s="37"/>
      <c r="OW1748" s="37"/>
      <c r="OX1748" s="37"/>
      <c r="OY1748" s="37"/>
      <c r="OZ1748" s="37"/>
      <c r="PA1748" s="37"/>
      <c r="PB1748" s="37"/>
      <c r="PC1748" s="37"/>
      <c r="PD1748" s="37"/>
      <c r="PE1748" s="37"/>
      <c r="PF1748" s="37"/>
      <c r="PG1748" s="37"/>
      <c r="PH1748" s="37"/>
      <c r="PI1748" s="37"/>
      <c r="PJ1748" s="37"/>
      <c r="PK1748" s="37"/>
      <c r="PL1748" s="34"/>
      <c r="PM1748" s="37"/>
      <c r="PN1748" s="35"/>
      <c r="PO1748" s="37"/>
      <c r="PP1748" s="37"/>
      <c r="PQ1748" s="37"/>
      <c r="PR1748" s="37"/>
      <c r="PS1748" s="37"/>
      <c r="PT1748" s="37"/>
      <c r="PU1748" s="37"/>
      <c r="PV1748" s="37"/>
      <c r="QF1748" s="36"/>
      <c r="QH1748" s="37"/>
      <c r="VT1748" s="1"/>
    </row>
    <row r="1749" spans="169:592" x14ac:dyDescent="0.3">
      <c r="FM1749" s="63"/>
      <c r="FO1749" s="64"/>
      <c r="FQ1749" s="53"/>
      <c r="FS1749" s="65"/>
      <c r="FU1749" s="66"/>
      <c r="FW1749" s="67"/>
      <c r="KH1749" s="67"/>
      <c r="KJ1749" s="66"/>
      <c r="KL1749" s="65"/>
      <c r="KN1749" s="53"/>
      <c r="KP1749" s="64"/>
      <c r="KR1749" s="63"/>
      <c r="KV1749" s="1"/>
      <c r="KW1749" s="34"/>
      <c r="KY1749" s="35"/>
      <c r="LA1749" s="36"/>
      <c r="LC1749" s="37"/>
      <c r="PL1749" s="34"/>
      <c r="PN1749" s="35"/>
      <c r="QF1749" s="36"/>
      <c r="QH1749" s="37"/>
      <c r="VT1749" s="1"/>
    </row>
    <row r="1750" spans="169:592" x14ac:dyDescent="0.3">
      <c r="FM1750" s="63"/>
      <c r="FO1750" s="64"/>
      <c r="FQ1750" s="53"/>
      <c r="FS1750" s="65"/>
      <c r="FU1750" s="66"/>
      <c r="FW1750" s="67"/>
      <c r="KH1750" s="67"/>
      <c r="KJ1750" s="66"/>
      <c r="KL1750" s="65"/>
      <c r="KN1750" s="53"/>
      <c r="KP1750" s="64"/>
      <c r="KR1750" s="63"/>
      <c r="KV1750" s="1"/>
      <c r="KW1750" s="34"/>
      <c r="KY1750" s="35"/>
      <c r="LA1750" s="36"/>
      <c r="LC1750" s="37"/>
      <c r="PL1750" s="34"/>
      <c r="PN1750" s="35"/>
      <c r="QF1750" s="36"/>
      <c r="QH1750" s="37"/>
      <c r="VT1750" s="1"/>
    </row>
    <row r="1751" spans="169:592" x14ac:dyDescent="0.3">
      <c r="FM1751" s="63"/>
      <c r="FO1751" s="64"/>
      <c r="FQ1751" s="53"/>
      <c r="FS1751" s="65"/>
      <c r="FU1751" s="66"/>
      <c r="FW1751" s="67"/>
      <c r="KH1751" s="67"/>
      <c r="KJ1751" s="66"/>
      <c r="KL1751" s="65"/>
      <c r="KN1751" s="53"/>
      <c r="KP1751" s="64"/>
      <c r="KR1751" s="63"/>
      <c r="KV1751" s="1"/>
      <c r="KW1751" s="34"/>
      <c r="KY1751" s="35"/>
      <c r="LA1751" s="36"/>
      <c r="LC1751" s="37"/>
      <c r="PL1751" s="34"/>
      <c r="PN1751" s="35"/>
      <c r="QF1751" s="36"/>
      <c r="QH1751" s="37"/>
      <c r="VT1751" s="1"/>
    </row>
    <row r="1752" spans="169:592" x14ac:dyDescent="0.3">
      <c r="FM1752" s="63"/>
      <c r="FO1752" s="64"/>
      <c r="FQ1752" s="53"/>
      <c r="FS1752" s="65"/>
      <c r="FU1752" s="66"/>
      <c r="FW1752" s="67"/>
      <c r="KH1752" s="67"/>
      <c r="KJ1752" s="66"/>
      <c r="KL1752" s="65"/>
      <c r="KN1752" s="53"/>
      <c r="KP1752" s="64"/>
      <c r="KR1752" s="63"/>
      <c r="KV1752" s="1"/>
      <c r="KW1752" s="34"/>
      <c r="KY1752" s="35"/>
      <c r="LA1752" s="36"/>
      <c r="LC1752" s="37"/>
      <c r="PL1752" s="34"/>
      <c r="PN1752" s="35"/>
      <c r="QF1752" s="36"/>
      <c r="QH1752" s="37"/>
      <c r="VT1752" s="1"/>
    </row>
    <row r="1753" spans="169:592" x14ac:dyDescent="0.3">
      <c r="FM1753" s="63"/>
      <c r="FO1753" s="64"/>
      <c r="FQ1753" s="53"/>
      <c r="FS1753" s="65"/>
      <c r="FU1753" s="66"/>
      <c r="FW1753" s="67"/>
      <c r="KH1753" s="67"/>
      <c r="KJ1753" s="66"/>
      <c r="KL1753" s="65"/>
      <c r="KN1753" s="53"/>
      <c r="KP1753" s="64"/>
      <c r="KR1753" s="63"/>
      <c r="KV1753" s="1"/>
      <c r="KW1753" s="34"/>
      <c r="KY1753" s="35"/>
      <c r="LA1753" s="36"/>
      <c r="LC1753" s="37"/>
      <c r="PL1753" s="34"/>
      <c r="PN1753" s="35"/>
      <c r="QF1753" s="36"/>
      <c r="QH1753" s="37"/>
      <c r="VT1753" s="1"/>
    </row>
    <row r="1754" spans="169:592" x14ac:dyDescent="0.3">
      <c r="FM1754" s="63"/>
      <c r="FO1754" s="64"/>
      <c r="FQ1754" s="53"/>
      <c r="FS1754" s="65"/>
      <c r="FU1754" s="66"/>
      <c r="FW1754" s="67"/>
      <c r="KH1754" s="67"/>
      <c r="KJ1754" s="66"/>
      <c r="KL1754" s="65"/>
      <c r="KN1754" s="53"/>
      <c r="KP1754" s="64"/>
      <c r="KR1754" s="63"/>
      <c r="KV1754" s="1"/>
      <c r="KW1754" s="34"/>
      <c r="KY1754" s="35"/>
      <c r="LA1754" s="36"/>
      <c r="LC1754" s="37"/>
      <c r="PL1754" s="34"/>
      <c r="PN1754" s="35"/>
      <c r="QF1754" s="36"/>
      <c r="QH1754" s="37"/>
      <c r="VT1754" s="1"/>
    </row>
    <row r="1755" spans="169:592" x14ac:dyDescent="0.3">
      <c r="FM1755" s="63"/>
      <c r="FO1755" s="64"/>
      <c r="FQ1755" s="53"/>
      <c r="FS1755" s="65"/>
      <c r="FU1755" s="66"/>
      <c r="FW1755" s="67"/>
      <c r="KH1755" s="67"/>
      <c r="KJ1755" s="66"/>
      <c r="KL1755" s="65"/>
      <c r="KN1755" s="53"/>
      <c r="KP1755" s="64"/>
      <c r="KR1755" s="63"/>
      <c r="KV1755" s="1"/>
      <c r="KW1755" s="34"/>
      <c r="KY1755" s="35"/>
      <c r="LA1755" s="36"/>
      <c r="LC1755" s="37"/>
      <c r="PL1755" s="34"/>
      <c r="PN1755" s="35"/>
      <c r="QF1755" s="36"/>
      <c r="QH1755" s="37"/>
      <c r="VT1755" s="1"/>
    </row>
    <row r="1756" spans="169:592" x14ac:dyDescent="0.3">
      <c r="FM1756" s="63"/>
      <c r="FO1756" s="64"/>
      <c r="FQ1756" s="53"/>
      <c r="FS1756" s="65"/>
      <c r="FU1756" s="66"/>
      <c r="FW1756" s="67"/>
      <c r="KH1756" s="67"/>
      <c r="KJ1756" s="66"/>
      <c r="KL1756" s="65"/>
      <c r="KN1756" s="53"/>
      <c r="KP1756" s="64"/>
      <c r="KR1756" s="63"/>
      <c r="KV1756" s="1"/>
      <c r="KW1756" s="34"/>
      <c r="KY1756" s="35"/>
      <c r="LA1756" s="36"/>
      <c r="LC1756" s="37"/>
      <c r="PL1756" s="34"/>
      <c r="PN1756" s="35"/>
      <c r="QF1756" s="36"/>
      <c r="QH1756" s="37"/>
      <c r="VT1756" s="1"/>
    </row>
    <row r="1757" spans="169:592" x14ac:dyDescent="0.3">
      <c r="FM1757" s="63"/>
      <c r="FO1757" s="64"/>
      <c r="FQ1757" s="53"/>
      <c r="FS1757" s="65"/>
      <c r="FU1757" s="66"/>
      <c r="FW1757" s="67"/>
      <c r="KH1757" s="67"/>
      <c r="KJ1757" s="66"/>
      <c r="KL1757" s="65"/>
      <c r="KN1757" s="53"/>
      <c r="KP1757" s="64"/>
      <c r="KR1757" s="63"/>
      <c r="KV1757" s="1"/>
      <c r="KW1757" s="34"/>
      <c r="KY1757" s="35"/>
      <c r="LA1757" s="36"/>
      <c r="LC1757" s="37"/>
      <c r="PL1757" s="34"/>
      <c r="PN1757" s="35"/>
      <c r="QF1757" s="36"/>
      <c r="QH1757" s="37"/>
      <c r="VT1757" s="1"/>
    </row>
    <row r="1758" spans="169:592" x14ac:dyDescent="0.3">
      <c r="FM1758" s="63"/>
      <c r="FO1758" s="64"/>
      <c r="FQ1758" s="53"/>
      <c r="FS1758" s="65"/>
      <c r="FU1758" s="66"/>
      <c r="FW1758" s="67"/>
      <c r="KH1758" s="67"/>
      <c r="KJ1758" s="66"/>
      <c r="KL1758" s="65"/>
      <c r="KN1758" s="53"/>
      <c r="KP1758" s="64"/>
      <c r="KR1758" s="63"/>
      <c r="KV1758" s="1"/>
      <c r="KW1758" s="34"/>
      <c r="KY1758" s="35"/>
      <c r="LA1758" s="36"/>
      <c r="LC1758" s="37"/>
      <c r="PL1758" s="34"/>
      <c r="PN1758" s="35"/>
      <c r="QF1758" s="36"/>
      <c r="QH1758" s="37"/>
      <c r="VT1758" s="1"/>
    </row>
    <row r="1759" spans="169:592" x14ac:dyDescent="0.3">
      <c r="FM1759" s="63"/>
      <c r="FO1759" s="64"/>
      <c r="FQ1759" s="53"/>
      <c r="FS1759" s="65"/>
      <c r="FU1759" s="66"/>
      <c r="FW1759" s="67"/>
      <c r="KH1759" s="67"/>
      <c r="KJ1759" s="66"/>
      <c r="KL1759" s="65"/>
      <c r="KN1759" s="53"/>
      <c r="KP1759" s="64"/>
      <c r="KR1759" s="63"/>
      <c r="KV1759" s="1"/>
      <c r="KW1759" s="34"/>
      <c r="KY1759" s="35"/>
      <c r="LA1759" s="36"/>
      <c r="LC1759" s="37"/>
      <c r="PL1759" s="34"/>
      <c r="PN1759" s="35"/>
      <c r="QF1759" s="36"/>
      <c r="QH1759" s="37"/>
      <c r="VT1759" s="1"/>
    </row>
    <row r="1760" spans="169:592" x14ac:dyDescent="0.3">
      <c r="FM1760" s="63"/>
      <c r="FO1760" s="64"/>
      <c r="FQ1760" s="53"/>
      <c r="FS1760" s="65"/>
      <c r="FU1760" s="66"/>
      <c r="FW1760" s="67"/>
      <c r="KH1760" s="67"/>
      <c r="KJ1760" s="66"/>
      <c r="KL1760" s="65"/>
      <c r="KN1760" s="53"/>
      <c r="KP1760" s="64"/>
      <c r="KR1760" s="63"/>
      <c r="KV1760" s="1"/>
      <c r="KW1760" s="34"/>
      <c r="KY1760" s="35"/>
      <c r="LA1760" s="36"/>
      <c r="LC1760" s="37"/>
      <c r="PL1760" s="34"/>
      <c r="PN1760" s="35"/>
      <c r="QF1760" s="36"/>
      <c r="QH1760" s="37"/>
      <c r="VT1760" s="1"/>
    </row>
    <row r="1761" spans="169:592" x14ac:dyDescent="0.3">
      <c r="FM1761" s="63"/>
      <c r="FO1761" s="64"/>
      <c r="FQ1761" s="53"/>
      <c r="FS1761" s="65"/>
      <c r="FU1761" s="66"/>
      <c r="FW1761" s="67"/>
      <c r="KH1761" s="67"/>
      <c r="KJ1761" s="66"/>
      <c r="KL1761" s="65"/>
      <c r="KN1761" s="53"/>
      <c r="KP1761" s="64"/>
      <c r="KR1761" s="63"/>
      <c r="KV1761" s="1"/>
      <c r="KW1761" s="34"/>
      <c r="KY1761" s="35"/>
      <c r="LA1761" s="36"/>
      <c r="LC1761" s="37"/>
      <c r="PL1761" s="34"/>
      <c r="PN1761" s="35"/>
      <c r="QF1761" s="36"/>
      <c r="QH1761" s="37"/>
      <c r="VT1761" s="1"/>
    </row>
    <row r="1762" spans="169:592" x14ac:dyDescent="0.3">
      <c r="FM1762" s="63"/>
      <c r="FO1762" s="64"/>
      <c r="FQ1762" s="53"/>
      <c r="FS1762" s="65"/>
      <c r="FU1762" s="66"/>
      <c r="FW1762" s="67"/>
      <c r="KH1762" s="67"/>
      <c r="KJ1762" s="66"/>
      <c r="KL1762" s="65"/>
      <c r="KN1762" s="53"/>
      <c r="KP1762" s="64"/>
      <c r="KR1762" s="63"/>
      <c r="KV1762" s="1"/>
      <c r="KW1762" s="34"/>
      <c r="KY1762" s="35"/>
      <c r="LA1762" s="36"/>
      <c r="LC1762" s="37"/>
      <c r="PL1762" s="34"/>
      <c r="PN1762" s="35"/>
      <c r="QF1762" s="36"/>
      <c r="QH1762" s="37"/>
      <c r="VT1762" s="1"/>
    </row>
    <row r="1763" spans="169:592" x14ac:dyDescent="0.3">
      <c r="FM1763" s="63"/>
      <c r="FO1763" s="64"/>
      <c r="FQ1763" s="53"/>
      <c r="FS1763" s="65"/>
      <c r="FU1763" s="66"/>
      <c r="FW1763" s="67"/>
      <c r="KH1763" s="67"/>
      <c r="KJ1763" s="66"/>
      <c r="KL1763" s="65"/>
      <c r="KN1763" s="53"/>
      <c r="KP1763" s="64"/>
      <c r="KR1763" s="63"/>
      <c r="KV1763" s="1"/>
      <c r="KW1763" s="34"/>
      <c r="KY1763" s="35"/>
      <c r="LA1763" s="36"/>
      <c r="LC1763" s="37"/>
      <c r="PL1763" s="34"/>
      <c r="PN1763" s="35"/>
      <c r="QF1763" s="36"/>
      <c r="QH1763" s="37"/>
      <c r="VT1763" s="1"/>
    </row>
    <row r="1764" spans="169:592" x14ac:dyDescent="0.3">
      <c r="FM1764" s="63"/>
      <c r="FO1764" s="64"/>
      <c r="FQ1764" s="53"/>
      <c r="FS1764" s="65"/>
      <c r="FU1764" s="66"/>
      <c r="FW1764" s="67"/>
      <c r="KH1764" s="67"/>
      <c r="KJ1764" s="66"/>
      <c r="KL1764" s="65"/>
      <c r="KN1764" s="53"/>
      <c r="KP1764" s="64"/>
      <c r="KR1764" s="63"/>
      <c r="KV1764" s="1"/>
      <c r="KW1764" s="34"/>
      <c r="KY1764" s="35"/>
      <c r="LA1764" s="36"/>
      <c r="LC1764" s="37"/>
      <c r="LQ1764" s="1"/>
      <c r="LR1764" s="1"/>
      <c r="LS1764" s="1"/>
      <c r="LT1764" s="1"/>
      <c r="LU1764" s="1"/>
      <c r="LV1764" s="1"/>
      <c r="LW1764" s="1"/>
      <c r="LX1764" s="1"/>
      <c r="LY1764" s="1"/>
      <c r="LZ1764" s="1"/>
      <c r="MA1764" s="1"/>
      <c r="MB1764" s="1"/>
      <c r="MC1764" s="1"/>
      <c r="MD1764" s="1"/>
      <c r="ME1764" s="1"/>
      <c r="MF1764" s="1"/>
      <c r="MG1764" s="1"/>
      <c r="MH1764" s="1"/>
      <c r="MI1764" s="1"/>
      <c r="MJ1764" s="1"/>
      <c r="MK1764" s="1"/>
      <c r="ML1764" s="1"/>
      <c r="MM1764" s="1"/>
      <c r="MN1764" s="1"/>
      <c r="MO1764" s="1"/>
      <c r="MP1764" s="1"/>
      <c r="MQ1764" s="1"/>
      <c r="MR1764" s="1"/>
      <c r="MS1764" s="1"/>
      <c r="MT1764" s="1"/>
      <c r="MU1764" s="1"/>
      <c r="MV1764" s="1"/>
      <c r="MW1764" s="1"/>
      <c r="MX1764" s="1"/>
      <c r="MY1764" s="1"/>
      <c r="MZ1764" s="1"/>
      <c r="NA1764" s="1"/>
      <c r="NB1764" s="1"/>
      <c r="NC1764" s="1"/>
      <c r="ND1764" s="1"/>
      <c r="NE1764" s="1"/>
      <c r="NF1764" s="1"/>
      <c r="NG1764" s="1"/>
      <c r="NH1764" s="1"/>
      <c r="NI1764" s="1"/>
      <c r="NJ1764" s="1"/>
      <c r="NK1764" s="1"/>
      <c r="NL1764" s="1"/>
      <c r="NM1764" s="1"/>
      <c r="NN1764" s="1"/>
      <c r="NO1764" s="1"/>
      <c r="NP1764" s="1"/>
      <c r="NQ1764" s="1"/>
      <c r="NR1764" s="1"/>
      <c r="NS1764" s="1"/>
      <c r="NT1764" s="1"/>
      <c r="NU1764" s="1"/>
      <c r="NV1764" s="1"/>
      <c r="NW1764" s="1"/>
      <c r="NX1764" s="1"/>
      <c r="NY1764" s="1"/>
      <c r="NZ1764" s="1"/>
      <c r="OA1764" s="1"/>
      <c r="OB1764" s="1"/>
      <c r="OC1764" s="1"/>
      <c r="OD1764" s="1"/>
      <c r="OE1764" s="1"/>
      <c r="OF1764" s="1"/>
      <c r="OG1764" s="1"/>
      <c r="OH1764" s="1"/>
      <c r="OI1764" s="1"/>
      <c r="OJ1764" s="1"/>
      <c r="OK1764" s="1"/>
      <c r="OL1764" s="1"/>
      <c r="OM1764" s="1"/>
      <c r="ON1764" s="1"/>
      <c r="OO1764" s="1"/>
      <c r="OP1764" s="1"/>
      <c r="OQ1764" s="1"/>
      <c r="OR1764" s="1"/>
      <c r="OS1764" s="1"/>
      <c r="OT1764" s="1"/>
      <c r="OU1764" s="1"/>
      <c r="OV1764" s="1"/>
      <c r="OW1764" s="1"/>
      <c r="OX1764" s="1"/>
      <c r="OY1764" s="1"/>
      <c r="OZ1764" s="1"/>
      <c r="PA1764" s="1"/>
      <c r="PB1764" s="1"/>
      <c r="PC1764" s="1"/>
      <c r="PD1764" s="1"/>
      <c r="PE1764" s="1"/>
      <c r="PF1764" s="1"/>
      <c r="PG1764" s="1"/>
      <c r="PH1764" s="1"/>
      <c r="PI1764" s="1"/>
      <c r="PJ1764" s="1"/>
      <c r="PK1764" s="1"/>
      <c r="PL1764" s="2"/>
      <c r="PM1764" s="1"/>
      <c r="PN1764" s="7"/>
      <c r="PO1764" s="1"/>
      <c r="PP1764" s="1"/>
      <c r="PQ1764" s="1"/>
      <c r="PR1764" s="1"/>
      <c r="PS1764" s="1"/>
      <c r="PT1764" s="1"/>
      <c r="PU1764" s="1"/>
      <c r="PV1764" s="1"/>
      <c r="PW1764" s="1"/>
      <c r="PX1764" s="1"/>
      <c r="PY1764" s="1"/>
      <c r="PZ1764" s="1"/>
      <c r="QA1764" s="1"/>
      <c r="QB1764" s="1"/>
      <c r="QC1764" s="1"/>
      <c r="QD1764" s="1"/>
      <c r="QE1764" s="1"/>
      <c r="QF1764" s="2"/>
      <c r="QG1764" s="1"/>
      <c r="QH1764" s="7"/>
      <c r="QI1764" s="1"/>
      <c r="QJ1764" s="1"/>
      <c r="QK1764" s="1"/>
      <c r="QL1764" s="1"/>
      <c r="QM1764" s="1"/>
      <c r="QN1764" s="1"/>
      <c r="QO1764" s="1"/>
      <c r="QP1764" s="1"/>
      <c r="QQ1764" s="1"/>
      <c r="QR1764" s="1"/>
      <c r="QS1764" s="1"/>
      <c r="QT1764" s="1"/>
      <c r="QU1764" s="1"/>
      <c r="QV1764" s="1"/>
      <c r="QW1764" s="1"/>
      <c r="QX1764" s="1"/>
      <c r="QY1764" s="1"/>
      <c r="QZ1764" s="1"/>
      <c r="RA1764" s="1"/>
      <c r="RB1764" s="1"/>
      <c r="RC1764" s="1"/>
      <c r="RD1764" s="1"/>
      <c r="RE1764" s="1"/>
      <c r="RF1764" s="1"/>
      <c r="RG1764" s="1"/>
      <c r="RH1764" s="1"/>
      <c r="RI1764" s="1"/>
      <c r="RJ1764" s="1"/>
      <c r="RK1764" s="1"/>
      <c r="RL1764" s="1"/>
      <c r="RM1764" s="1"/>
      <c r="RN1764" s="1"/>
      <c r="RO1764" s="1"/>
      <c r="RP1764" s="1"/>
      <c r="RQ1764" s="1"/>
      <c r="RR1764" s="1"/>
      <c r="RS1764" s="1"/>
      <c r="RT1764" s="1"/>
      <c r="RU1764" s="1"/>
      <c r="RV1764" s="1"/>
      <c r="RW1764" s="1"/>
      <c r="RX1764" s="1"/>
      <c r="RY1764" s="1"/>
      <c r="RZ1764" s="1"/>
      <c r="SA1764" s="1"/>
      <c r="SB1764" s="1"/>
      <c r="SC1764" s="1"/>
      <c r="SD1764" s="1"/>
      <c r="SE1764" s="1"/>
      <c r="SF1764" s="1"/>
      <c r="SG1764" s="1"/>
      <c r="SH1764" s="1"/>
      <c r="SI1764" s="1"/>
      <c r="SJ1764" s="1"/>
      <c r="SK1764" s="1"/>
      <c r="SL1764" s="1"/>
      <c r="SM1764" s="1"/>
      <c r="SN1764" s="1"/>
      <c r="SO1764" s="1"/>
      <c r="SP1764" s="1"/>
      <c r="SQ1764" s="1"/>
      <c r="SR1764" s="1"/>
      <c r="SS1764" s="1"/>
      <c r="ST1764" s="1"/>
      <c r="SU1764" s="1"/>
      <c r="SV1764" s="1"/>
      <c r="SW1764" s="1"/>
      <c r="SX1764" s="1"/>
      <c r="SY1764" s="1"/>
      <c r="SZ1764" s="1"/>
      <c r="TA1764" s="1"/>
      <c r="TB1764" s="1"/>
      <c r="TC1764" s="1"/>
      <c r="TD1764" s="1"/>
      <c r="TE1764" s="1"/>
      <c r="TF1764" s="1"/>
      <c r="TG1764" s="1"/>
      <c r="TH1764" s="1"/>
      <c r="TI1764" s="1"/>
      <c r="TJ1764" s="1"/>
      <c r="TK1764" s="1"/>
      <c r="TL1764" s="1"/>
      <c r="TM1764" s="1"/>
      <c r="TN1764" s="1"/>
      <c r="TO1764" s="1"/>
      <c r="TP1764" s="1"/>
      <c r="TQ1764" s="1"/>
      <c r="TR1764" s="1"/>
      <c r="TS1764" s="1"/>
      <c r="TT1764" s="1"/>
      <c r="TU1764" s="1"/>
      <c r="TV1764" s="1"/>
      <c r="VT1764" s="1"/>
    </row>
    <row r="1765" spans="169:592" ht="15" thickBot="1" x14ac:dyDescent="0.35">
      <c r="FM1765" s="63"/>
      <c r="FO1765" s="64"/>
      <c r="FQ1765" s="53"/>
      <c r="FS1765" s="65"/>
      <c r="FU1765" s="66"/>
      <c r="FW1765" s="67"/>
      <c r="KH1765" s="67"/>
      <c r="KJ1765" s="66"/>
      <c r="KL1765" s="65"/>
      <c r="KN1765" s="53"/>
      <c r="KP1765" s="64"/>
      <c r="KR1765" s="63"/>
      <c r="KV1765" s="1"/>
      <c r="KW1765" s="34"/>
      <c r="KY1765" s="35"/>
      <c r="LA1765" s="36"/>
      <c r="LC1765" s="37"/>
      <c r="LQ1765" s="1"/>
      <c r="LR1765" s="125" t="s">
        <v>62</v>
      </c>
      <c r="LS1765" s="126"/>
      <c r="LT1765" s="126"/>
      <c r="LU1765" s="126"/>
      <c r="LV1765" s="126"/>
      <c r="LW1765" s="126"/>
      <c r="LX1765" s="126"/>
      <c r="LY1765" s="126"/>
      <c r="LZ1765" s="126"/>
      <c r="MA1765" s="126"/>
      <c r="MB1765" s="126"/>
      <c r="MC1765" s="126"/>
      <c r="MD1765" s="126"/>
      <c r="ME1765" s="126"/>
      <c r="MF1765" s="126"/>
      <c r="MG1765" s="1"/>
      <c r="PJ1765" s="1"/>
      <c r="PL1765" s="2" t="s">
        <v>58</v>
      </c>
      <c r="PN1765" s="7" t="s">
        <v>59</v>
      </c>
      <c r="PP1765" s="1"/>
      <c r="QD1765" s="1"/>
      <c r="QF1765" s="2" t="s">
        <v>60</v>
      </c>
      <c r="QH1765" s="7" t="s">
        <v>61</v>
      </c>
      <c r="QJ1765" s="1"/>
      <c r="TV1765" s="1"/>
      <c r="VT1765" s="1"/>
    </row>
    <row r="1766" spans="169:592" x14ac:dyDescent="0.3">
      <c r="FM1766" s="63"/>
      <c r="FO1766" s="64"/>
      <c r="FQ1766" s="53"/>
      <c r="FS1766" s="65"/>
      <c r="FU1766" s="66"/>
      <c r="FW1766" s="67"/>
      <c r="KH1766" s="67"/>
      <c r="KJ1766" s="66"/>
      <c r="KL1766" s="65"/>
      <c r="KN1766" s="53"/>
      <c r="KP1766" s="64"/>
      <c r="KR1766" s="63"/>
      <c r="KV1766" s="1"/>
      <c r="KW1766" s="34"/>
      <c r="KY1766" s="35"/>
      <c r="LA1766" s="36"/>
      <c r="LC1766" s="37"/>
      <c r="LQ1766" s="1"/>
      <c r="LR1766" s="126"/>
      <c r="LS1766" s="126"/>
      <c r="LT1766" s="126"/>
      <c r="LU1766" s="126"/>
      <c r="LV1766" s="126"/>
      <c r="LW1766" s="126"/>
      <c r="LX1766" s="126"/>
      <c r="LY1766" s="126"/>
      <c r="LZ1766" s="126"/>
      <c r="MA1766" s="126"/>
      <c r="MB1766" s="126"/>
      <c r="MC1766" s="126"/>
      <c r="MD1766" s="126"/>
      <c r="ME1766" s="126"/>
      <c r="MF1766" s="126"/>
      <c r="MG1766" s="1"/>
      <c r="PJ1766" s="1"/>
      <c r="PL1766" s="4">
        <f t="array" ref="PL1766:PL1768">PL1775:PL1777*PK1770:PK1772</f>
        <v>0</v>
      </c>
      <c r="PN1766" s="8">
        <f t="array" ref="PN1766:PN1768">PN1738:PN1740</f>
        <v>9.5001187758814911E-3</v>
      </c>
      <c r="PP1766" s="1"/>
      <c r="QD1766" s="1"/>
      <c r="QF1766" s="4">
        <f t="array" ref="QF1766:QF1768">QF1775:QF1777*QE1770:QE1772</f>
        <v>0</v>
      </c>
      <c r="QH1766" s="8">
        <f t="array" ref="QH1766:QH1768">QH1738:QH1740</f>
        <v>-1.3122341552029499E-3</v>
      </c>
      <c r="QJ1766" s="1"/>
      <c r="TV1766" s="1"/>
      <c r="VT1766" s="1"/>
    </row>
    <row r="1767" spans="169:592" x14ac:dyDescent="0.3">
      <c r="FM1767" s="63"/>
      <c r="FO1767" s="64"/>
      <c r="FQ1767" s="53"/>
      <c r="FS1767" s="65"/>
      <c r="FU1767" s="66"/>
      <c r="FW1767" s="67"/>
      <c r="KH1767" s="67"/>
      <c r="KJ1767" s="66"/>
      <c r="KL1767" s="65"/>
      <c r="KN1767" s="53"/>
      <c r="KP1767" s="64"/>
      <c r="KR1767" s="63"/>
      <c r="KV1767" s="1"/>
      <c r="KW1767" s="34"/>
      <c r="KY1767" s="35"/>
      <c r="LA1767" s="36"/>
      <c r="LC1767" s="37"/>
      <c r="LQ1767" s="1"/>
      <c r="LR1767" s="126"/>
      <c r="LS1767" s="126"/>
      <c r="LT1767" s="126"/>
      <c r="LU1767" s="126"/>
      <c r="LV1767" s="126"/>
      <c r="LW1767" s="126"/>
      <c r="LX1767" s="126"/>
      <c r="LY1767" s="126"/>
      <c r="LZ1767" s="126"/>
      <c r="MA1767" s="126"/>
      <c r="MB1767" s="126"/>
      <c r="MC1767" s="126"/>
      <c r="MD1767" s="126"/>
      <c r="ME1767" s="126"/>
      <c r="MF1767" s="126"/>
      <c r="MG1767" s="1"/>
      <c r="PJ1767" s="1"/>
      <c r="PL1767" s="5">
        <v>0</v>
      </c>
      <c r="PN1767" s="9">
        <v>5.452492799559846E-3</v>
      </c>
      <c r="PP1767" s="1"/>
      <c r="QD1767" s="1"/>
      <c r="QF1767" s="5">
        <v>0</v>
      </c>
      <c r="QH1767" s="9">
        <v>-1.3577651788299803E-3</v>
      </c>
      <c r="QJ1767" s="1"/>
      <c r="TV1767" s="1"/>
      <c r="VT1767" s="1"/>
    </row>
    <row r="1768" spans="169:592" ht="15" thickBot="1" x14ac:dyDescent="0.35">
      <c r="FM1768" s="63"/>
      <c r="FO1768" s="64"/>
      <c r="FQ1768" s="53"/>
      <c r="FS1768" s="65"/>
      <c r="FU1768" s="66"/>
      <c r="FW1768" s="67"/>
      <c r="KH1768" s="67"/>
      <c r="KJ1768" s="66"/>
      <c r="KL1768" s="65"/>
      <c r="KN1768" s="53"/>
      <c r="KP1768" s="64"/>
      <c r="KR1768" s="63"/>
      <c r="KV1768" s="1"/>
      <c r="KW1768" s="34"/>
      <c r="KY1768" s="35"/>
      <c r="LA1768" s="36"/>
      <c r="LC1768" s="37"/>
      <c r="LQ1768" s="1"/>
      <c r="LR1768" s="126"/>
      <c r="LS1768" s="126"/>
      <c r="LT1768" s="126"/>
      <c r="LU1768" s="126"/>
      <c r="LV1768" s="126"/>
      <c r="LW1768" s="126"/>
      <c r="LX1768" s="126"/>
      <c r="LY1768" s="126"/>
      <c r="LZ1768" s="126"/>
      <c r="MA1768" s="126"/>
      <c r="MB1768" s="126"/>
      <c r="MC1768" s="126"/>
      <c r="MD1768" s="126"/>
      <c r="ME1768" s="126"/>
      <c r="MF1768" s="126"/>
      <c r="MG1768" s="1"/>
      <c r="PJ1768" s="1"/>
      <c r="PL1768" s="6">
        <v>0.64552091753751162</v>
      </c>
      <c r="PN1768" s="10">
        <v>-1.4952611575441336E-2</v>
      </c>
      <c r="PP1768" s="1"/>
      <c r="QD1768" s="1"/>
      <c r="QF1768" s="6">
        <v>0.61594915544281892</v>
      </c>
      <c r="QH1768" s="10">
        <v>2.6699993340329304E-3</v>
      </c>
      <c r="QJ1768" s="1"/>
      <c r="TV1768" s="1"/>
      <c r="VT1768" s="1"/>
    </row>
    <row r="1769" spans="169:592" ht="15" thickBot="1" x14ac:dyDescent="0.35">
      <c r="FM1769" s="63"/>
      <c r="FO1769" s="64"/>
      <c r="FQ1769" s="53"/>
      <c r="FS1769" s="65"/>
      <c r="FU1769" s="66"/>
      <c r="FW1769" s="67"/>
      <c r="KH1769" s="67"/>
      <c r="KJ1769" s="66"/>
      <c r="KL1769" s="65"/>
      <c r="KN1769" s="53"/>
      <c r="KP1769" s="64"/>
      <c r="KR1769" s="63"/>
      <c r="KV1769" s="1"/>
      <c r="KW1769" s="34"/>
      <c r="KY1769" s="35"/>
      <c r="LA1769" s="36"/>
      <c r="LC1769" s="37"/>
      <c r="LQ1769" s="1"/>
      <c r="LR1769" s="126"/>
      <c r="LS1769" s="126"/>
      <c r="LT1769" s="126"/>
      <c r="LU1769" s="126"/>
      <c r="LV1769" s="126"/>
      <c r="LW1769" s="126"/>
      <c r="LX1769" s="126"/>
      <c r="LY1769" s="126"/>
      <c r="LZ1769" s="126"/>
      <c r="MA1769" s="126"/>
      <c r="MB1769" s="126"/>
      <c r="MC1769" s="126"/>
      <c r="MD1769" s="126"/>
      <c r="ME1769" s="126"/>
      <c r="MF1769" s="126"/>
      <c r="MG1769" s="1"/>
      <c r="PJ1769" s="1"/>
      <c r="PK1769" t="s">
        <v>63</v>
      </c>
      <c r="PL1769" s="2"/>
      <c r="PN1769" s="7"/>
      <c r="PP1769" s="1"/>
      <c r="QD1769" s="1"/>
      <c r="QE1769" t="s">
        <v>63</v>
      </c>
      <c r="QF1769" s="2"/>
      <c r="QH1769" s="7"/>
      <c r="QJ1769" s="1"/>
      <c r="TV1769" s="1"/>
      <c r="VT1769" s="1"/>
    </row>
    <row r="1770" spans="169:592" x14ac:dyDescent="0.3">
      <c r="FM1770" s="63"/>
      <c r="FO1770" s="64"/>
      <c r="FQ1770" s="53"/>
      <c r="FS1770" s="65"/>
      <c r="FU1770" s="66"/>
      <c r="FW1770" s="67"/>
      <c r="KH1770" s="67"/>
      <c r="KJ1770" s="66"/>
      <c r="KL1770" s="65"/>
      <c r="KN1770" s="53"/>
      <c r="KP1770" s="64"/>
      <c r="KR1770" s="63"/>
      <c r="KV1770" s="1"/>
      <c r="KW1770" s="34"/>
      <c r="KY1770" s="35"/>
      <c r="LA1770" s="36"/>
      <c r="LC1770" s="37"/>
      <c r="LQ1770" s="1"/>
      <c r="LR1770" s="126"/>
      <c r="LS1770" s="126"/>
      <c r="LT1770" s="126"/>
      <c r="LU1770" s="126"/>
      <c r="LV1770" s="126"/>
      <c r="LW1770" s="126"/>
      <c r="LX1770" s="126"/>
      <c r="LY1770" s="126"/>
      <c r="LZ1770" s="126"/>
      <c r="MA1770" s="126"/>
      <c r="MB1770" s="126"/>
      <c r="MC1770" s="126"/>
      <c r="MD1770" s="126"/>
      <c r="ME1770" s="126"/>
      <c r="MF1770" s="126"/>
      <c r="MG1770" s="1"/>
      <c r="PJ1770" s="1"/>
      <c r="PK1770" s="12">
        <v>0</v>
      </c>
      <c r="PL1770" s="2"/>
      <c r="PN1770" s="7"/>
      <c r="PP1770" s="1"/>
      <c r="QD1770" s="1"/>
      <c r="QE1770" s="12">
        <f t="array" ref="QE1770:QE1772">PK1770:PK1772</f>
        <v>0</v>
      </c>
      <c r="QF1770" s="2"/>
      <c r="QH1770" s="7"/>
      <c r="QJ1770" s="1"/>
      <c r="TV1770" s="1"/>
      <c r="VT1770" s="1"/>
    </row>
    <row r="1771" spans="169:592" x14ac:dyDescent="0.3">
      <c r="FM1771" s="63"/>
      <c r="FO1771" s="64"/>
      <c r="FQ1771" s="53"/>
      <c r="FS1771" s="65"/>
      <c r="FU1771" s="66"/>
      <c r="FW1771" s="67"/>
      <c r="KH1771" s="67"/>
      <c r="KJ1771" s="66"/>
      <c r="KL1771" s="65"/>
      <c r="KN1771" s="53"/>
      <c r="KP1771" s="64"/>
      <c r="KR1771" s="63"/>
      <c r="KV1771" s="1"/>
      <c r="KW1771" s="34"/>
      <c r="KY1771" s="35"/>
      <c r="LA1771" s="36"/>
      <c r="LC1771" s="37"/>
      <c r="LQ1771" s="1"/>
      <c r="LR1771" s="126"/>
      <c r="LS1771" s="126"/>
      <c r="LT1771" s="126"/>
      <c r="LU1771" s="126"/>
      <c r="LV1771" s="126"/>
      <c r="LW1771" s="126"/>
      <c r="LX1771" s="126"/>
      <c r="LY1771" s="126"/>
      <c r="LZ1771" s="126"/>
      <c r="MA1771" s="126"/>
      <c r="MB1771" s="126"/>
      <c r="MC1771" s="126"/>
      <c r="MD1771" s="126"/>
      <c r="ME1771" s="126"/>
      <c r="MF1771" s="126"/>
      <c r="MG1771" s="1"/>
      <c r="PJ1771" s="1"/>
      <c r="PK1771" s="13">
        <v>0</v>
      </c>
      <c r="PL1771" s="2"/>
      <c r="PN1771" s="7"/>
      <c r="PP1771" s="1"/>
      <c r="QD1771" s="1"/>
      <c r="QE1771" s="13">
        <v>0</v>
      </c>
      <c r="QF1771" s="2"/>
      <c r="QH1771" s="7"/>
      <c r="QJ1771" s="1"/>
      <c r="TV1771" s="1"/>
      <c r="VT1771" s="1"/>
    </row>
    <row r="1772" spans="169:592" ht="15" thickBot="1" x14ac:dyDescent="0.35">
      <c r="FM1772" s="63"/>
      <c r="FO1772" s="64"/>
      <c r="FQ1772" s="53"/>
      <c r="FS1772" s="65"/>
      <c r="FU1772" s="66"/>
      <c r="FW1772" s="67"/>
      <c r="KH1772" s="67"/>
      <c r="KJ1772" s="66"/>
      <c r="KL1772" s="65"/>
      <c r="KN1772" s="53"/>
      <c r="KP1772" s="64"/>
      <c r="KR1772" s="63"/>
      <c r="KV1772" s="1"/>
      <c r="KW1772" s="34"/>
      <c r="KY1772" s="35"/>
      <c r="LA1772" s="36"/>
      <c r="LC1772" s="37"/>
      <c r="LQ1772" s="1"/>
      <c r="LR1772" s="126"/>
      <c r="LS1772" s="126"/>
      <c r="LT1772" s="126"/>
      <c r="LU1772" s="126"/>
      <c r="LV1772" s="126"/>
      <c r="LW1772" s="126"/>
      <c r="LX1772" s="126"/>
      <c r="LY1772" s="126"/>
      <c r="LZ1772" s="126"/>
      <c r="MA1772" s="126"/>
      <c r="MB1772" s="126"/>
      <c r="MC1772" s="126"/>
      <c r="MD1772" s="126"/>
      <c r="ME1772" s="126"/>
      <c r="MF1772" s="126"/>
      <c r="MG1772" s="1"/>
      <c r="PJ1772" s="1"/>
      <c r="PK1772" s="14">
        <v>1</v>
      </c>
      <c r="PL1772" s="2"/>
      <c r="PN1772" s="7"/>
      <c r="PP1772" s="1"/>
      <c r="QD1772" s="1"/>
      <c r="QE1772" s="14">
        <v>1</v>
      </c>
      <c r="QF1772" s="2"/>
      <c r="QH1772" s="7"/>
      <c r="QJ1772" s="1"/>
      <c r="TV1772" s="1"/>
      <c r="VT1772" s="1"/>
    </row>
    <row r="1773" spans="169:592" x14ac:dyDescent="0.3">
      <c r="FM1773" s="63"/>
      <c r="FO1773" s="64"/>
      <c r="FQ1773" s="53"/>
      <c r="FS1773" s="65"/>
      <c r="FU1773" s="66"/>
      <c r="FW1773" s="67"/>
      <c r="KH1773" s="67"/>
      <c r="KJ1773" s="66"/>
      <c r="KL1773" s="65"/>
      <c r="KN1773" s="53"/>
      <c r="KP1773" s="64"/>
      <c r="KR1773" s="63"/>
      <c r="KV1773" s="1"/>
      <c r="KW1773" s="34"/>
      <c r="KY1773" s="35"/>
      <c r="LA1773" s="36"/>
      <c r="LC1773" s="37"/>
      <c r="LQ1773" s="1"/>
      <c r="LR1773" s="126"/>
      <c r="LS1773" s="126"/>
      <c r="LT1773" s="126"/>
      <c r="LU1773" s="126"/>
      <c r="LV1773" s="126"/>
      <c r="LW1773" s="126"/>
      <c r="LX1773" s="126"/>
      <c r="LY1773" s="126"/>
      <c r="LZ1773" s="126"/>
      <c r="MA1773" s="126"/>
      <c r="MB1773" s="126"/>
      <c r="MC1773" s="126"/>
      <c r="MD1773" s="126"/>
      <c r="ME1773" s="126"/>
      <c r="MF1773" s="126"/>
      <c r="MG1773" s="1"/>
      <c r="PJ1773" s="1"/>
      <c r="PL1773" s="2"/>
      <c r="PN1773" s="7"/>
      <c r="PP1773" s="1"/>
      <c r="QD1773" s="1"/>
      <c r="QF1773" s="2"/>
      <c r="QH1773" s="7"/>
      <c r="QJ1773" s="1"/>
      <c r="TV1773" s="1"/>
      <c r="VT1773" s="1"/>
    </row>
    <row r="1774" spans="169:592" ht="15" thickBot="1" x14ac:dyDescent="0.35">
      <c r="FM1774" s="63"/>
      <c r="FO1774" s="64"/>
      <c r="FQ1774" s="53"/>
      <c r="FS1774" s="65"/>
      <c r="FU1774" s="66"/>
      <c r="FW1774" s="67"/>
      <c r="KH1774" s="67"/>
      <c r="KJ1774" s="66"/>
      <c r="KL1774" s="65"/>
      <c r="KN1774" s="53"/>
      <c r="KP1774" s="64"/>
      <c r="KR1774" s="63"/>
      <c r="KV1774" s="1"/>
      <c r="KW1774" s="34"/>
      <c r="KY1774" s="35"/>
      <c r="LA1774" s="36"/>
      <c r="LC1774" s="37"/>
      <c r="LQ1774" s="1"/>
      <c r="LR1774" s="126"/>
      <c r="LS1774" s="126"/>
      <c r="LT1774" s="126"/>
      <c r="LU1774" s="126"/>
      <c r="LV1774" s="126"/>
      <c r="LW1774" s="126"/>
      <c r="LX1774" s="126"/>
      <c r="LY1774" s="126"/>
      <c r="LZ1774" s="126"/>
      <c r="MA1774" s="126"/>
      <c r="MB1774" s="126"/>
      <c r="MC1774" s="126"/>
      <c r="MD1774" s="126"/>
      <c r="ME1774" s="126"/>
      <c r="MF1774" s="126"/>
      <c r="MG1774" s="1"/>
      <c r="PJ1774" s="1"/>
      <c r="PL1774" s="2" t="s">
        <v>14</v>
      </c>
      <c r="PN1774" s="7" t="s">
        <v>15</v>
      </c>
      <c r="PP1774" s="1"/>
      <c r="QD1774" s="1"/>
      <c r="QF1774" s="2" t="s">
        <v>14</v>
      </c>
      <c r="QH1774" s="7" t="s">
        <v>15</v>
      </c>
      <c r="QJ1774" s="1"/>
      <c r="TV1774" s="1"/>
      <c r="VT1774" s="1"/>
    </row>
    <row r="1775" spans="169:592" x14ac:dyDescent="0.3">
      <c r="FM1775" s="63"/>
      <c r="FO1775" s="64"/>
      <c r="FQ1775" s="53"/>
      <c r="FS1775" s="65"/>
      <c r="FU1775" s="66"/>
      <c r="FW1775" s="67"/>
      <c r="KH1775" s="67"/>
      <c r="KJ1775" s="66"/>
      <c r="KL1775" s="65"/>
      <c r="KN1775" s="53"/>
      <c r="KP1775" s="64"/>
      <c r="KR1775" s="63"/>
      <c r="KV1775" s="1"/>
      <c r="KW1775" s="34"/>
      <c r="KY1775" s="35"/>
      <c r="LA1775" s="36"/>
      <c r="LC1775" s="37"/>
      <c r="LQ1775" s="1"/>
      <c r="LR1775" s="126"/>
      <c r="LS1775" s="126"/>
      <c r="LT1775" s="126"/>
      <c r="LU1775" s="126"/>
      <c r="LV1775" s="126"/>
      <c r="LW1775" s="126"/>
      <c r="LX1775" s="126"/>
      <c r="LY1775" s="126"/>
      <c r="LZ1775" s="126"/>
      <c r="MA1775" s="126"/>
      <c r="MB1775" s="126"/>
      <c r="MC1775" s="126"/>
      <c r="MD1775" s="126"/>
      <c r="ME1775" s="126"/>
      <c r="MF1775" s="126"/>
      <c r="MG1775" s="1"/>
      <c r="PJ1775" s="1"/>
      <c r="PL1775" s="4">
        <f t="array" ref="PL1775:PL1777">PL1780:PL1782</f>
        <v>1.5359322514972327</v>
      </c>
      <c r="PN1775" s="8">
        <f t="array" ref="PN1775:PN1777">PN1766:PN1768*PK1770:PK1772</f>
        <v>0</v>
      </c>
      <c r="PP1775" s="1"/>
      <c r="QD1775" s="1"/>
      <c r="QF1775" s="4">
        <f t="array" ref="QF1775:QF1777">QF1780:QF1782</f>
        <v>1.4929781688400849</v>
      </c>
      <c r="QH1775" s="8">
        <f t="array" ref="QH1775:QH1777">QH1766:QH1768*QE1770:QE1772</f>
        <v>0</v>
      </c>
      <c r="QJ1775" s="1"/>
      <c r="TV1775" s="1"/>
      <c r="VT1775" s="1"/>
    </row>
    <row r="1776" spans="169:592" x14ac:dyDescent="0.3">
      <c r="FM1776" s="63"/>
      <c r="FO1776" s="64"/>
      <c r="FQ1776" s="53"/>
      <c r="FS1776" s="65"/>
      <c r="FU1776" s="66"/>
      <c r="FW1776" s="67"/>
      <c r="KH1776" s="67"/>
      <c r="KJ1776" s="66"/>
      <c r="KL1776" s="65"/>
      <c r="KN1776" s="53"/>
      <c r="KP1776" s="64"/>
      <c r="KR1776" s="63"/>
      <c r="KV1776" s="1"/>
      <c r="KW1776" s="34"/>
      <c r="KY1776" s="35"/>
      <c r="LA1776" s="36"/>
      <c r="LC1776" s="37"/>
      <c r="LQ1776" s="1"/>
      <c r="LR1776" s="126"/>
      <c r="LS1776" s="126"/>
      <c r="LT1776" s="126"/>
      <c r="LU1776" s="126"/>
      <c r="LV1776" s="126"/>
      <c r="LW1776" s="126"/>
      <c r="LX1776" s="126"/>
      <c r="LY1776" s="126"/>
      <c r="LZ1776" s="126"/>
      <c r="MA1776" s="126"/>
      <c r="MB1776" s="126"/>
      <c r="MC1776" s="126"/>
      <c r="MD1776" s="126"/>
      <c r="ME1776" s="126"/>
      <c r="MF1776" s="126"/>
      <c r="MG1776" s="1"/>
      <c r="PJ1776" s="1"/>
      <c r="PL1776" s="5">
        <v>0.37568241593804025</v>
      </c>
      <c r="PN1776" s="9">
        <v>0</v>
      </c>
      <c r="PP1776" s="1"/>
      <c r="QD1776" s="1"/>
      <c r="QF1776" s="5">
        <v>0.29734605839200484</v>
      </c>
      <c r="QH1776" s="9">
        <v>0</v>
      </c>
      <c r="QJ1776" s="1"/>
      <c r="TV1776" s="1"/>
      <c r="VT1776" s="1"/>
    </row>
    <row r="1777" spans="169:592" ht="15" thickBot="1" x14ac:dyDescent="0.35">
      <c r="FM1777" s="63"/>
      <c r="FO1777" s="64"/>
      <c r="FQ1777" s="53"/>
      <c r="FS1777" s="65"/>
      <c r="FU1777" s="66"/>
      <c r="FW1777" s="67"/>
      <c r="KH1777" s="67"/>
      <c r="KJ1777" s="66"/>
      <c r="KL1777" s="65"/>
      <c r="KN1777" s="53"/>
      <c r="KP1777" s="64"/>
      <c r="KR1777" s="63"/>
      <c r="KV1777" s="1"/>
      <c r="KW1777" s="34"/>
      <c r="KY1777" s="35"/>
      <c r="LA1777" s="36"/>
      <c r="LC1777" s="37"/>
      <c r="LQ1777" s="1"/>
      <c r="LR1777" s="126"/>
      <c r="LS1777" s="126"/>
      <c r="LT1777" s="126"/>
      <c r="LU1777" s="126"/>
      <c r="LV1777" s="126"/>
      <c r="LW1777" s="126"/>
      <c r="LX1777" s="126"/>
      <c r="LY1777" s="126"/>
      <c r="LZ1777" s="126"/>
      <c r="MA1777" s="126"/>
      <c r="MB1777" s="126"/>
      <c r="MC1777" s="126"/>
      <c r="MD1777" s="126"/>
      <c r="ME1777" s="126"/>
      <c r="MF1777" s="126"/>
      <c r="MG1777" s="1"/>
      <c r="PJ1777" s="1"/>
      <c r="PL1777" s="6">
        <v>0.64552091753751162</v>
      </c>
      <c r="PN1777" s="10">
        <v>-1.4952611575441336E-2</v>
      </c>
      <c r="PP1777" s="1"/>
      <c r="QD1777" s="1"/>
      <c r="QF1777" s="6">
        <v>0.61594915544281892</v>
      </c>
      <c r="QH1777" s="10">
        <v>2.6699993340329304E-3</v>
      </c>
      <c r="QJ1777" s="1"/>
      <c r="TV1777" s="1"/>
      <c r="VT1777" s="1"/>
    </row>
    <row r="1778" spans="169:592" x14ac:dyDescent="0.3">
      <c r="FM1778" s="63"/>
      <c r="FO1778" s="64"/>
      <c r="FQ1778" s="53"/>
      <c r="FS1778" s="65"/>
      <c r="FU1778" s="66"/>
      <c r="FW1778" s="67"/>
      <c r="KH1778" s="67"/>
      <c r="KJ1778" s="66"/>
      <c r="KL1778" s="65"/>
      <c r="KN1778" s="53"/>
      <c r="KP1778" s="64"/>
      <c r="KR1778" s="63"/>
      <c r="KV1778" s="1"/>
      <c r="KW1778" s="34"/>
      <c r="KY1778" s="35"/>
      <c r="LA1778" s="36"/>
      <c r="LC1778" s="37"/>
      <c r="LQ1778" s="1"/>
      <c r="LR1778" s="1"/>
      <c r="LS1778" s="1"/>
      <c r="LT1778" s="1"/>
      <c r="LU1778" s="1"/>
      <c r="LV1778" s="1"/>
      <c r="LW1778" s="1"/>
      <c r="LX1778" s="1"/>
      <c r="LY1778" s="1"/>
      <c r="LZ1778" s="1"/>
      <c r="MA1778" s="1"/>
      <c r="MB1778" s="1"/>
      <c r="MC1778" s="1"/>
      <c r="MD1778" s="1"/>
      <c r="ME1778" s="1"/>
      <c r="MF1778" s="1"/>
      <c r="MG1778" s="1"/>
      <c r="MH1778" s="1"/>
      <c r="MI1778" s="1"/>
      <c r="MJ1778" s="1"/>
      <c r="MK1778" s="1"/>
      <c r="ML1778" s="1"/>
      <c r="MM1778" s="1"/>
      <c r="MN1778" s="1"/>
      <c r="MO1778" s="1"/>
      <c r="MP1778" s="1"/>
      <c r="MQ1778" s="1"/>
      <c r="MR1778" s="1"/>
      <c r="MS1778" s="1"/>
      <c r="MT1778" s="1"/>
      <c r="MU1778" s="1"/>
      <c r="MV1778" s="1"/>
      <c r="MW1778" s="1"/>
      <c r="MX1778" s="1"/>
      <c r="MY1778" s="1"/>
      <c r="MZ1778" s="1"/>
      <c r="NA1778" s="1"/>
      <c r="NB1778" s="1"/>
      <c r="NC1778" s="1"/>
      <c r="ND1778" s="1"/>
      <c r="NE1778" s="1"/>
      <c r="NF1778" s="1"/>
      <c r="NG1778" s="1"/>
      <c r="NH1778" s="1"/>
      <c r="NI1778" s="1"/>
      <c r="NJ1778" s="1"/>
      <c r="NK1778" s="1"/>
      <c r="NL1778" s="1"/>
      <c r="NM1778" s="1"/>
      <c r="NN1778" s="1"/>
      <c r="NO1778" s="1"/>
      <c r="NP1778" s="1"/>
      <c r="NQ1778" s="1"/>
      <c r="NR1778" s="1"/>
      <c r="NS1778" s="1"/>
      <c r="NT1778" s="1"/>
      <c r="NU1778" s="1"/>
      <c r="NV1778" s="1"/>
      <c r="NW1778" s="1"/>
      <c r="NX1778" s="1"/>
      <c r="NY1778" s="1"/>
      <c r="NZ1778" s="1"/>
      <c r="OA1778" s="1"/>
      <c r="OB1778" s="1"/>
      <c r="OC1778" s="1"/>
      <c r="OD1778" s="1"/>
      <c r="OE1778" s="1"/>
      <c r="OF1778" s="1"/>
      <c r="OG1778" s="1"/>
      <c r="OH1778" s="1"/>
      <c r="OI1778" s="1"/>
      <c r="OJ1778" s="1"/>
      <c r="OK1778" s="1"/>
      <c r="OL1778" s="1"/>
      <c r="OM1778" s="1"/>
      <c r="ON1778" s="1"/>
      <c r="OO1778" s="1"/>
      <c r="OP1778" s="1"/>
      <c r="OQ1778" s="1"/>
      <c r="OR1778" s="1"/>
      <c r="OS1778" s="1"/>
      <c r="OT1778" s="1"/>
      <c r="OU1778" s="1"/>
      <c r="OV1778" s="1"/>
      <c r="OW1778" s="1"/>
      <c r="OX1778" s="1"/>
      <c r="OY1778" s="1"/>
      <c r="OZ1778" s="1"/>
      <c r="PA1778" s="1"/>
      <c r="PB1778" s="1"/>
      <c r="PC1778" s="1"/>
      <c r="PD1778" s="1"/>
      <c r="PE1778" s="1"/>
      <c r="PF1778" s="1"/>
      <c r="PG1778" s="1"/>
      <c r="PH1778" s="1"/>
      <c r="PI1778" s="1"/>
      <c r="PJ1778" s="1"/>
      <c r="PK1778" s="1"/>
      <c r="PL1778" s="2"/>
      <c r="PM1778" s="1"/>
      <c r="PN1778" s="7"/>
      <c r="PO1778" s="1"/>
      <c r="PP1778" s="1"/>
      <c r="PQ1778" s="1"/>
      <c r="PR1778" s="1"/>
      <c r="PS1778" s="1"/>
      <c r="PT1778" s="1"/>
      <c r="PU1778" s="1"/>
      <c r="PV1778" s="1"/>
      <c r="PW1778" s="1"/>
      <c r="PX1778" s="1"/>
      <c r="PY1778" s="1"/>
      <c r="PZ1778" s="1"/>
      <c r="QA1778" s="1"/>
      <c r="QB1778" s="1"/>
      <c r="QC1778" s="1"/>
      <c r="QD1778" s="1"/>
      <c r="QE1778" s="1"/>
      <c r="QF1778" s="2"/>
      <c r="QG1778" s="1"/>
      <c r="QH1778" s="7"/>
      <c r="QI1778" s="1"/>
      <c r="QJ1778" s="1"/>
      <c r="QK1778" s="1"/>
      <c r="QL1778" s="1"/>
      <c r="QM1778" s="1"/>
      <c r="QN1778" s="1"/>
      <c r="QO1778" s="1"/>
      <c r="QP1778" s="1"/>
      <c r="QQ1778" s="1"/>
      <c r="QR1778" s="1"/>
      <c r="QS1778" s="1"/>
      <c r="QT1778" s="1"/>
      <c r="QU1778" s="1"/>
      <c r="QV1778" s="1"/>
      <c r="QW1778" s="1"/>
      <c r="QX1778" s="1"/>
      <c r="QY1778" s="1"/>
      <c r="QZ1778" s="1"/>
      <c r="RA1778" s="1"/>
      <c r="RB1778" s="1"/>
      <c r="RC1778" s="1"/>
      <c r="RD1778" s="1"/>
      <c r="RE1778" s="1"/>
      <c r="RF1778" s="1"/>
      <c r="RG1778" s="1"/>
      <c r="RH1778" s="1"/>
      <c r="RI1778" s="1"/>
      <c r="RJ1778" s="1"/>
      <c r="RK1778" s="1"/>
      <c r="RL1778" s="1"/>
      <c r="RM1778" s="1"/>
      <c r="RN1778" s="1"/>
      <c r="RO1778" s="1"/>
      <c r="RP1778" s="1"/>
      <c r="RQ1778" s="1"/>
      <c r="RR1778" s="1"/>
      <c r="RS1778" s="1"/>
      <c r="RT1778" s="1"/>
      <c r="RU1778" s="1"/>
      <c r="RV1778" s="1"/>
      <c r="RW1778" s="1"/>
      <c r="RX1778" s="1"/>
      <c r="RY1778" s="1"/>
      <c r="RZ1778" s="1"/>
      <c r="SA1778" s="1"/>
      <c r="SB1778" s="1"/>
      <c r="SC1778" s="1"/>
      <c r="SD1778" s="1"/>
      <c r="SE1778" s="1"/>
      <c r="SF1778" s="1"/>
      <c r="SG1778" s="1"/>
      <c r="SH1778" s="1"/>
      <c r="SI1778" s="1"/>
      <c r="SJ1778" s="1"/>
      <c r="SK1778" s="1"/>
      <c r="SL1778" s="1"/>
      <c r="SM1778" s="1"/>
      <c r="SN1778" s="1"/>
      <c r="SO1778" s="1"/>
      <c r="SP1778" s="1"/>
      <c r="SQ1778" s="1"/>
      <c r="SR1778" s="1"/>
      <c r="SS1778" s="1"/>
      <c r="ST1778" s="1"/>
      <c r="SU1778" s="1"/>
      <c r="SV1778" s="1"/>
      <c r="SW1778" s="1"/>
      <c r="SX1778" s="1"/>
      <c r="SY1778" s="1"/>
      <c r="SZ1778" s="1"/>
      <c r="TA1778" s="1"/>
      <c r="TB1778" s="1"/>
      <c r="TC1778" s="1"/>
      <c r="TD1778" s="1"/>
      <c r="TE1778" s="1"/>
      <c r="TF1778" s="1"/>
      <c r="TG1778" s="1"/>
      <c r="TH1778" s="1"/>
      <c r="TI1778" s="1"/>
      <c r="TJ1778" s="1"/>
      <c r="TK1778" s="1"/>
      <c r="TL1778" s="1"/>
      <c r="TM1778" s="1"/>
      <c r="TN1778" s="1"/>
      <c r="TO1778" s="1"/>
      <c r="TP1778" s="1"/>
      <c r="TQ1778" s="1"/>
      <c r="TR1778" s="1"/>
      <c r="TS1778" s="1"/>
      <c r="TT1778" s="1"/>
      <c r="TU1778" s="1"/>
      <c r="TV1778" s="1"/>
      <c r="VT1778" s="1"/>
    </row>
    <row r="1779" spans="169:592" ht="15" thickBot="1" x14ac:dyDescent="0.35">
      <c r="FM1779" s="63"/>
      <c r="FO1779" s="64"/>
      <c r="FQ1779" s="53"/>
      <c r="FS1779" s="65"/>
      <c r="FU1779" s="66"/>
      <c r="FW1779" s="67"/>
      <c r="KH1779" s="67"/>
      <c r="KJ1779" s="66"/>
      <c r="KL1779" s="65"/>
      <c r="KN1779" s="53"/>
      <c r="KP1779" s="64"/>
      <c r="KR1779" s="63"/>
      <c r="KV1779" s="1"/>
      <c r="KW1779" s="34"/>
      <c r="KY1779" s="35"/>
      <c r="LA1779" s="36"/>
      <c r="LC1779" s="37"/>
      <c r="LQ1779" s="1"/>
      <c r="LR1779" s="129" t="s">
        <v>196</v>
      </c>
      <c r="LS1779" s="129"/>
      <c r="LT1779" s="129"/>
      <c r="LU1779" s="129"/>
      <c r="LV1779" s="129"/>
      <c r="LW1779" s="129"/>
      <c r="LX1779" s="129"/>
      <c r="LY1779" s="129"/>
      <c r="LZ1779" s="129"/>
      <c r="MA1779" s="129"/>
      <c r="MB1779" s="129"/>
      <c r="MC1779" s="129"/>
      <c r="MD1779" s="129"/>
      <c r="ME1779" s="129"/>
      <c r="MF1779" s="129"/>
      <c r="MG1779" s="1"/>
      <c r="PC1779" s="1"/>
      <c r="PJ1779" t="s">
        <v>82</v>
      </c>
      <c r="PL1779" s="2" t="s">
        <v>83</v>
      </c>
      <c r="PN1779" s="7" t="s">
        <v>84</v>
      </c>
      <c r="PP1779" t="s">
        <v>85</v>
      </c>
      <c r="PW1779" s="1"/>
      <c r="QD1779" t="s">
        <v>82</v>
      </c>
      <c r="QF1779" s="2" t="s">
        <v>86</v>
      </c>
      <c r="QG1779" s="1"/>
      <c r="QH1779" s="7" t="s">
        <v>87</v>
      </c>
      <c r="QJ1779" t="s">
        <v>85</v>
      </c>
      <c r="QQ1779" s="1"/>
      <c r="QR1779" s="11" t="s">
        <v>88</v>
      </c>
      <c r="QS1779" s="11"/>
      <c r="QT1779" s="11"/>
      <c r="QU1779" s="11"/>
      <c r="QV1779" s="11"/>
      <c r="QW1779" s="11"/>
      <c r="QX1779" s="11"/>
      <c r="QY1779" s="11"/>
      <c r="QZ1779" s="1"/>
      <c r="TV1779" s="1"/>
      <c r="VT1779" s="1"/>
    </row>
    <row r="1780" spans="169:592" x14ac:dyDescent="0.3">
      <c r="FM1780" s="63"/>
      <c r="FO1780" s="64"/>
      <c r="FQ1780" s="53"/>
      <c r="FS1780" s="65"/>
      <c r="FU1780" s="66"/>
      <c r="FW1780" s="67"/>
      <c r="KH1780" s="67"/>
      <c r="KJ1780" s="66"/>
      <c r="KL1780" s="65"/>
      <c r="KN1780" s="53"/>
      <c r="KP1780" s="64"/>
      <c r="KR1780" s="63"/>
      <c r="KV1780" s="1"/>
      <c r="KW1780" s="34"/>
      <c r="KY1780" s="35"/>
      <c r="LA1780" s="36"/>
      <c r="LC1780" s="37"/>
      <c r="LQ1780" s="1"/>
      <c r="LR1780" s="129"/>
      <c r="LS1780" s="129"/>
      <c r="LT1780" s="129"/>
      <c r="LU1780" s="129"/>
      <c r="LV1780" s="129"/>
      <c r="LW1780" s="129"/>
      <c r="LX1780" s="129"/>
      <c r="LY1780" s="129"/>
      <c r="LZ1780" s="129"/>
      <c r="MA1780" s="129"/>
      <c r="MB1780" s="129"/>
      <c r="MC1780" s="129"/>
      <c r="MD1780" s="129"/>
      <c r="ME1780" s="129"/>
      <c r="MF1780" s="129"/>
      <c r="MG1780" s="1"/>
      <c r="PC1780" s="1"/>
      <c r="PJ1780" s="12">
        <v>0.18049017380898996</v>
      </c>
      <c r="PL1780" s="4">
        <f t="array" ref="PL1780:PL1782">MMULT(PD1784:PK1786,PL1789:PL1796)+PJ1780:PJ1782</f>
        <v>1.5359322514972327</v>
      </c>
      <c r="PN1780" s="8">
        <f t="array" ref="PN1780:PN1782">PN1775:PN1777</f>
        <v>0</v>
      </c>
      <c r="PP1780" s="12">
        <f t="array" ref="PP1780:PP1782">PN1780:PN1782</f>
        <v>0</v>
      </c>
      <c r="PW1780" s="1"/>
      <c r="QD1780" s="12">
        <f t="array" ref="QD1780:QD1782">PJ1780:PJ1782</f>
        <v>0.18049017380898996</v>
      </c>
      <c r="QF1780" s="4">
        <f t="array" ref="QF1780:QF1782">MMULT(PX1784:QE1786,QF1789:QF1796)+QD1780:QD1782</f>
        <v>1.4929781688400849</v>
      </c>
      <c r="QH1780" s="8">
        <f t="array" ref="QH1780:QH1782">QH1775:QH1777</f>
        <v>0</v>
      </c>
      <c r="QJ1780" s="12">
        <f t="array" ref="QJ1780:QJ1782">QH1780:QH1782</f>
        <v>0</v>
      </c>
      <c r="QQ1780" s="1"/>
      <c r="QR1780" s="15">
        <f t="array" ref="QR1780:QR1782">PP1780:PP1782+QJ1780:QJ1782</f>
        <v>0</v>
      </c>
      <c r="QS1780" s="11"/>
      <c r="QT1780" s="11"/>
      <c r="QU1780" s="11"/>
      <c r="QV1780" s="11"/>
      <c r="QW1780" s="11"/>
      <c r="QX1780" s="11"/>
      <c r="QY1780" s="11"/>
      <c r="QZ1780" s="1"/>
      <c r="TV1780" s="1"/>
      <c r="VT1780" s="1"/>
    </row>
    <row r="1781" spans="169:592" x14ac:dyDescent="0.3">
      <c r="FM1781" s="63"/>
      <c r="FO1781" s="64"/>
      <c r="FQ1781" s="53"/>
      <c r="FS1781" s="65"/>
      <c r="FU1781" s="66"/>
      <c r="FW1781" s="67"/>
      <c r="KH1781" s="67"/>
      <c r="KJ1781" s="66"/>
      <c r="KL1781" s="65"/>
      <c r="KN1781" s="53"/>
      <c r="KP1781" s="64"/>
      <c r="KR1781" s="63"/>
      <c r="KV1781" s="1"/>
      <c r="KW1781" s="34"/>
      <c r="KY1781" s="35"/>
      <c r="LA1781" s="36"/>
      <c r="LC1781" s="37"/>
      <c r="LQ1781" s="1"/>
      <c r="LR1781" s="129"/>
      <c r="LS1781" s="129"/>
      <c r="LT1781" s="129"/>
      <c r="LU1781" s="129"/>
      <c r="LV1781" s="129"/>
      <c r="LW1781" s="129"/>
      <c r="LX1781" s="129"/>
      <c r="LY1781" s="129"/>
      <c r="LZ1781" s="129"/>
      <c r="MA1781" s="129"/>
      <c r="MB1781" s="129"/>
      <c r="MC1781" s="129"/>
      <c r="MD1781" s="129"/>
      <c r="ME1781" s="129"/>
      <c r="MF1781" s="129"/>
      <c r="MG1781" s="1"/>
      <c r="PC1781" s="1"/>
      <c r="PJ1781" s="13">
        <v>-0.35918295368829561</v>
      </c>
      <c r="PL1781" s="5">
        <v>0.37568241593804025</v>
      </c>
      <c r="PN1781" s="9">
        <v>0</v>
      </c>
      <c r="PP1781" s="13">
        <v>0</v>
      </c>
      <c r="PW1781" s="1"/>
      <c r="QD1781" s="13">
        <v>-0.35918295368829561</v>
      </c>
      <c r="QF1781" s="5">
        <v>0.29734605839200484</v>
      </c>
      <c r="QH1781" s="9">
        <v>0</v>
      </c>
      <c r="QJ1781" s="13">
        <v>0</v>
      </c>
      <c r="QQ1781" s="1"/>
      <c r="QR1781" s="16">
        <v>0</v>
      </c>
      <c r="QS1781" s="11"/>
      <c r="QT1781" s="11"/>
      <c r="QU1781" s="11"/>
      <c r="QV1781" s="11"/>
      <c r="QW1781" s="11"/>
      <c r="QX1781" s="11"/>
      <c r="QY1781" s="11"/>
      <c r="QZ1781" s="1"/>
      <c r="TV1781" s="1"/>
      <c r="VT1781" s="1"/>
    </row>
    <row r="1782" spans="169:592" ht="15" thickBot="1" x14ac:dyDescent="0.35">
      <c r="FM1782" s="63"/>
      <c r="FO1782" s="64"/>
      <c r="FQ1782" s="53"/>
      <c r="FS1782" s="65"/>
      <c r="FU1782" s="66"/>
      <c r="FW1782" s="67"/>
      <c r="KH1782" s="67"/>
      <c r="KJ1782" s="66"/>
      <c r="KL1782" s="65"/>
      <c r="KN1782" s="53"/>
      <c r="KP1782" s="64"/>
      <c r="KR1782" s="63"/>
      <c r="KV1782" s="1"/>
      <c r="KW1782" s="34"/>
      <c r="KY1782" s="35"/>
      <c r="LA1782" s="36"/>
      <c r="LC1782" s="37"/>
      <c r="LQ1782" s="1"/>
      <c r="LR1782" s="129"/>
      <c r="LS1782" s="129"/>
      <c r="LT1782" s="129"/>
      <c r="LU1782" s="129"/>
      <c r="LV1782" s="129"/>
      <c r="LW1782" s="129"/>
      <c r="LX1782" s="129"/>
      <c r="LY1782" s="129"/>
      <c r="LZ1782" s="129"/>
      <c r="MA1782" s="129"/>
      <c r="MB1782" s="129"/>
      <c r="MC1782" s="129"/>
      <c r="MD1782" s="129"/>
      <c r="ME1782" s="129"/>
      <c r="MF1782" s="129"/>
      <c r="MG1782" s="1"/>
      <c r="PC1782" s="1"/>
      <c r="PJ1782" s="14">
        <v>-0.25292588180455089</v>
      </c>
      <c r="PL1782" s="6">
        <v>0.64552091753751162</v>
      </c>
      <c r="PN1782" s="10">
        <v>-1.4952611575441336E-2</v>
      </c>
      <c r="PP1782" s="14">
        <v>-1.4952611575441336E-2</v>
      </c>
      <c r="PW1782" s="1"/>
      <c r="QD1782" s="14">
        <v>-0.25292588180455089</v>
      </c>
      <c r="QF1782" s="6">
        <v>0.61594915544281892</v>
      </c>
      <c r="QH1782" s="10">
        <v>2.6699993340329304E-3</v>
      </c>
      <c r="QJ1782" s="14">
        <v>2.6699993340329304E-3</v>
      </c>
      <c r="QQ1782" s="1"/>
      <c r="QR1782" s="17">
        <v>-1.2282612241408405E-2</v>
      </c>
      <c r="QS1782" s="11"/>
      <c r="QT1782" s="11"/>
      <c r="QU1782" s="11"/>
      <c r="QV1782" s="11"/>
      <c r="QW1782" s="11"/>
      <c r="QX1782" s="11"/>
      <c r="QY1782" s="11"/>
      <c r="QZ1782" s="1"/>
      <c r="TV1782" s="1"/>
      <c r="VT1782" s="1"/>
    </row>
    <row r="1783" spans="169:592" ht="15" thickBot="1" x14ac:dyDescent="0.35">
      <c r="FM1783" s="63"/>
      <c r="FO1783" s="64"/>
      <c r="FQ1783" s="53"/>
      <c r="FS1783" s="65"/>
      <c r="FU1783" s="66"/>
      <c r="FW1783" s="67"/>
      <c r="KH1783" s="67"/>
      <c r="KJ1783" s="66"/>
      <c r="KL1783" s="65"/>
      <c r="KN1783" s="53"/>
      <c r="KP1783" s="64"/>
      <c r="KR1783" s="63"/>
      <c r="KV1783" s="1"/>
      <c r="KW1783" s="34"/>
      <c r="KY1783" s="35"/>
      <c r="LA1783" s="36"/>
      <c r="LC1783" s="37"/>
      <c r="LQ1783" s="1"/>
      <c r="LR1783" s="129"/>
      <c r="LS1783" s="129"/>
      <c r="LT1783" s="129"/>
      <c r="LU1783" s="129"/>
      <c r="LV1783" s="129"/>
      <c r="LW1783" s="129"/>
      <c r="LX1783" s="129"/>
      <c r="LY1783" s="129"/>
      <c r="LZ1783" s="129"/>
      <c r="MA1783" s="129"/>
      <c r="MB1783" s="129"/>
      <c r="MC1783" s="129"/>
      <c r="MD1783" s="129"/>
      <c r="ME1783" s="129"/>
      <c r="MF1783" s="129"/>
      <c r="MG1783" s="1"/>
      <c r="PC1783" s="1"/>
      <c r="PD1783" t="s">
        <v>11</v>
      </c>
      <c r="PL1783" s="2"/>
      <c r="PN1783" s="7"/>
      <c r="PO1783" t="s">
        <v>75</v>
      </c>
      <c r="PW1783" s="1"/>
      <c r="PX1783" t="s">
        <v>11</v>
      </c>
      <c r="QF1783" s="2"/>
      <c r="QH1783" s="7"/>
      <c r="QI1783" t="s">
        <v>75</v>
      </c>
      <c r="QQ1783" s="1"/>
      <c r="QR1783" s="11" t="s">
        <v>13</v>
      </c>
      <c r="QS1783" s="11"/>
      <c r="QT1783" s="11"/>
      <c r="QU1783" s="11"/>
      <c r="QV1783" s="11"/>
      <c r="QW1783" s="11"/>
      <c r="QX1783" s="11"/>
      <c r="QY1783" s="11"/>
      <c r="QZ1783" s="1"/>
      <c r="TV1783" s="1"/>
      <c r="VT1783" s="1"/>
    </row>
    <row r="1784" spans="169:592" x14ac:dyDescent="0.3">
      <c r="FM1784" s="63"/>
      <c r="FO1784" s="64"/>
      <c r="FQ1784" s="53"/>
      <c r="FS1784" s="65"/>
      <c r="FU1784" s="66"/>
      <c r="FW1784" s="67"/>
      <c r="KH1784" s="67"/>
      <c r="KJ1784" s="66"/>
      <c r="KL1784" s="65"/>
      <c r="KN1784" s="53"/>
      <c r="KP1784" s="64"/>
      <c r="KR1784" s="63"/>
      <c r="KV1784" s="1"/>
      <c r="KW1784" s="34"/>
      <c r="KY1784" s="35"/>
      <c r="LA1784" s="36"/>
      <c r="LC1784" s="37"/>
      <c r="LQ1784" s="1"/>
      <c r="LR1784" s="129"/>
      <c r="LS1784" s="129"/>
      <c r="LT1784" s="129"/>
      <c r="LU1784" s="129"/>
      <c r="LV1784" s="129"/>
      <c r="LW1784" s="129"/>
      <c r="LX1784" s="129"/>
      <c r="LY1784" s="129"/>
      <c r="LZ1784" s="129"/>
      <c r="MA1784" s="129"/>
      <c r="MB1784" s="129"/>
      <c r="MC1784" s="129"/>
      <c r="MD1784" s="129"/>
      <c r="ME1784" s="129"/>
      <c r="MF1784" s="129"/>
      <c r="MG1784" s="1"/>
      <c r="PC1784" s="1"/>
      <c r="PD1784" s="18">
        <v>-5.7127445425339145E-2</v>
      </c>
      <c r="PE1784" s="19">
        <v>-0.34000211917897932</v>
      </c>
      <c r="PF1784" s="19">
        <v>0.25669960186957602</v>
      </c>
      <c r="PG1784" s="19">
        <v>-0.48287770511371947</v>
      </c>
      <c r="PH1784" s="19">
        <v>9.4367548852679062E-2</v>
      </c>
      <c r="PI1784" s="19">
        <v>0.85974481195861452</v>
      </c>
      <c r="PJ1784" s="19">
        <v>-0.51387112924635114</v>
      </c>
      <c r="PK1784" s="20">
        <v>-0.12346773556450298</v>
      </c>
      <c r="PL1784" s="2"/>
      <c r="PN1784" s="7"/>
      <c r="PO1784" s="18">
        <f t="array" ref="PO1784:PV1786">MMULT(PN1780:PN1782,TRANSPOSE(PL1789:PL1796))</f>
        <v>0</v>
      </c>
      <c r="PP1784" s="19">
        <v>0</v>
      </c>
      <c r="PQ1784" s="19">
        <v>0</v>
      </c>
      <c r="PR1784" s="19">
        <v>0</v>
      </c>
      <c r="PS1784" s="19">
        <v>0</v>
      </c>
      <c r="PT1784" s="19">
        <v>0</v>
      </c>
      <c r="PU1784" s="19">
        <v>0</v>
      </c>
      <c r="PV1784" s="20">
        <v>0</v>
      </c>
      <c r="PW1784" s="1"/>
      <c r="PX1784" s="18">
        <f t="array" ref="PX1784:QE1786">PD1784:PK1786</f>
        <v>-5.7127445425339145E-2</v>
      </c>
      <c r="PY1784" s="19">
        <v>-0.34000211917897932</v>
      </c>
      <c r="PZ1784" s="19">
        <v>0.25669960186957602</v>
      </c>
      <c r="QA1784" s="19">
        <v>-0.48287770511371947</v>
      </c>
      <c r="QB1784" s="19">
        <v>9.4367548852679062E-2</v>
      </c>
      <c r="QC1784" s="19">
        <v>0.85974481195861452</v>
      </c>
      <c r="QD1784" s="19">
        <v>-0.51387112924635114</v>
      </c>
      <c r="QE1784" s="20">
        <v>-0.12346773556450298</v>
      </c>
      <c r="QF1784" s="2"/>
      <c r="QH1784" s="7"/>
      <c r="QI1784" s="18">
        <f t="array" ref="QI1784:QP1786">MMULT(QH1780:QH1782,TRANSPOSE(QF1789:QF1796))</f>
        <v>0</v>
      </c>
      <c r="QJ1784" s="19">
        <v>0</v>
      </c>
      <c r="QK1784" s="19">
        <v>0</v>
      </c>
      <c r="QL1784" s="19">
        <v>0</v>
      </c>
      <c r="QM1784" s="19">
        <v>0</v>
      </c>
      <c r="QN1784" s="19">
        <v>0</v>
      </c>
      <c r="QO1784" s="19">
        <v>0</v>
      </c>
      <c r="QP1784" s="20">
        <v>0</v>
      </c>
      <c r="QQ1784" s="1"/>
      <c r="QR1784" s="26">
        <f t="array" ref="QR1784:QY1786">PO1784:PV1786+QI1784:QP1786</f>
        <v>0</v>
      </c>
      <c r="QS1784" s="27">
        <v>0</v>
      </c>
      <c r="QT1784" s="27">
        <v>0</v>
      </c>
      <c r="QU1784" s="27">
        <v>0</v>
      </c>
      <c r="QV1784" s="27">
        <v>0</v>
      </c>
      <c r="QW1784" s="27">
        <v>0</v>
      </c>
      <c r="QX1784" s="27">
        <v>0</v>
      </c>
      <c r="QY1784" s="28">
        <v>0</v>
      </c>
      <c r="QZ1784" s="1"/>
      <c r="TV1784" s="1"/>
      <c r="VT1784" s="1"/>
    </row>
    <row r="1785" spans="169:592" x14ac:dyDescent="0.3">
      <c r="FM1785" s="63"/>
      <c r="FO1785" s="64"/>
      <c r="FQ1785" s="53"/>
      <c r="FS1785" s="65"/>
      <c r="FU1785" s="66"/>
      <c r="FW1785" s="67"/>
      <c r="KH1785" s="67"/>
      <c r="KJ1785" s="66"/>
      <c r="KL1785" s="65"/>
      <c r="KN1785" s="53"/>
      <c r="KP1785" s="64"/>
      <c r="KR1785" s="63"/>
      <c r="KV1785" s="1"/>
      <c r="KW1785" s="34"/>
      <c r="KY1785" s="35"/>
      <c r="LA1785" s="36"/>
      <c r="LC1785" s="37"/>
      <c r="LQ1785" s="1"/>
      <c r="LR1785" s="129"/>
      <c r="LS1785" s="129"/>
      <c r="LT1785" s="129"/>
      <c r="LU1785" s="129"/>
      <c r="LV1785" s="129"/>
      <c r="LW1785" s="129"/>
      <c r="LX1785" s="129"/>
      <c r="LY1785" s="129"/>
      <c r="LZ1785" s="129"/>
      <c r="MA1785" s="129"/>
      <c r="MB1785" s="129"/>
      <c r="MC1785" s="129"/>
      <c r="MD1785" s="129"/>
      <c r="ME1785" s="129"/>
      <c r="MF1785" s="129"/>
      <c r="MG1785" s="1"/>
      <c r="PC1785" s="1"/>
      <c r="PD1785" s="21">
        <v>9.2121181375792345E-3</v>
      </c>
      <c r="PE1785">
        <v>-0.55483727883064904</v>
      </c>
      <c r="PF1785">
        <v>0.30080626917149123</v>
      </c>
      <c r="PG1785">
        <v>-0.12595232672065496</v>
      </c>
      <c r="PH1785">
        <v>0.38624269244292891</v>
      </c>
      <c r="PI1785">
        <v>0.42593919029326016</v>
      </c>
      <c r="PJ1785">
        <v>-0.41104823184523964</v>
      </c>
      <c r="PK1785" s="22">
        <v>0.57083993652602472</v>
      </c>
      <c r="PL1785" s="2"/>
      <c r="PN1785" s="7"/>
      <c r="PO1785" s="21">
        <v>0</v>
      </c>
      <c r="PP1785">
        <v>0</v>
      </c>
      <c r="PQ1785">
        <v>0</v>
      </c>
      <c r="PR1785">
        <v>0</v>
      </c>
      <c r="PS1785">
        <v>0</v>
      </c>
      <c r="PT1785">
        <v>0</v>
      </c>
      <c r="PU1785">
        <v>0</v>
      </c>
      <c r="PV1785" s="22">
        <v>0</v>
      </c>
      <c r="PW1785" s="1"/>
      <c r="PX1785" s="21">
        <v>9.2121181375792345E-3</v>
      </c>
      <c r="PY1785">
        <v>-0.55483727883064904</v>
      </c>
      <c r="PZ1785">
        <v>0.30080626917149123</v>
      </c>
      <c r="QA1785">
        <v>-0.12595232672065496</v>
      </c>
      <c r="QB1785">
        <v>0.38624269244292891</v>
      </c>
      <c r="QC1785">
        <v>0.42593919029326016</v>
      </c>
      <c r="QD1785">
        <v>-0.41104823184523964</v>
      </c>
      <c r="QE1785" s="22">
        <v>0.57083993652602472</v>
      </c>
      <c r="QF1785" s="2"/>
      <c r="QH1785" s="7"/>
      <c r="QI1785" s="21">
        <v>0</v>
      </c>
      <c r="QJ1785">
        <v>0</v>
      </c>
      <c r="QK1785">
        <v>0</v>
      </c>
      <c r="QL1785">
        <v>0</v>
      </c>
      <c r="QM1785">
        <v>0</v>
      </c>
      <c r="QN1785">
        <v>0</v>
      </c>
      <c r="QO1785">
        <v>0</v>
      </c>
      <c r="QP1785" s="22">
        <v>0</v>
      </c>
      <c r="QQ1785" s="1"/>
      <c r="QR1785" s="29">
        <v>0</v>
      </c>
      <c r="QS1785" s="11">
        <v>0</v>
      </c>
      <c r="QT1785" s="11">
        <v>0</v>
      </c>
      <c r="QU1785" s="11">
        <v>0</v>
      </c>
      <c r="QV1785" s="11">
        <v>0</v>
      </c>
      <c r="QW1785" s="11">
        <v>0</v>
      </c>
      <c r="QX1785" s="11">
        <v>0</v>
      </c>
      <c r="QY1785" s="30">
        <v>0</v>
      </c>
      <c r="QZ1785" s="1"/>
      <c r="TV1785" s="1"/>
      <c r="VT1785" s="1"/>
    </row>
    <row r="1786" spans="169:592" ht="15" thickBot="1" x14ac:dyDescent="0.35">
      <c r="FM1786" s="63"/>
      <c r="FO1786" s="64"/>
      <c r="FQ1786" s="53"/>
      <c r="FS1786" s="65"/>
      <c r="FU1786" s="66"/>
      <c r="FW1786" s="67"/>
      <c r="KH1786" s="67"/>
      <c r="KJ1786" s="66"/>
      <c r="KL1786" s="65"/>
      <c r="KN1786" s="53"/>
      <c r="KP1786" s="64"/>
      <c r="KR1786" s="63"/>
      <c r="KV1786" s="1"/>
      <c r="KW1786" s="34"/>
      <c r="KY1786" s="35"/>
      <c r="LA1786" s="36"/>
      <c r="LC1786" s="37"/>
      <c r="LQ1786" s="1"/>
      <c r="LR1786" s="129"/>
      <c r="LS1786" s="129"/>
      <c r="LT1786" s="129"/>
      <c r="LU1786" s="129"/>
      <c r="LV1786" s="129"/>
      <c r="LW1786" s="129"/>
      <c r="LX1786" s="129"/>
      <c r="LY1786" s="129"/>
      <c r="LZ1786" s="129"/>
      <c r="MA1786" s="129"/>
      <c r="MB1786" s="129"/>
      <c r="MC1786" s="129"/>
      <c r="MD1786" s="129"/>
      <c r="ME1786" s="129"/>
      <c r="MF1786" s="129"/>
      <c r="MG1786" s="1"/>
      <c r="PC1786" s="1"/>
      <c r="PD1786" s="23">
        <v>0.12743653674606883</v>
      </c>
      <c r="PE1786" s="24">
        <v>-2.3721759790851976E-2</v>
      </c>
      <c r="PF1786" s="24">
        <v>0.24988419503774048</v>
      </c>
      <c r="PG1786" s="24">
        <v>-0.21149514442943371</v>
      </c>
      <c r="PH1786" s="24">
        <v>2.925204517230345E-2</v>
      </c>
      <c r="PI1786" s="24">
        <v>0.38101097927572175</v>
      </c>
      <c r="PJ1786" s="24">
        <v>0.32108875399740056</v>
      </c>
      <c r="PK1786" s="25">
        <v>0.74948187195885596</v>
      </c>
      <c r="PL1786" s="2"/>
      <c r="PN1786" s="7"/>
      <c r="PO1786" s="23">
        <v>-1.8041516833416822E-2</v>
      </c>
      <c r="PP1786" s="24">
        <v>-7.3831650980449234E-3</v>
      </c>
      <c r="PQ1786" s="24">
        <v>-6.0650226789257106E-3</v>
      </c>
      <c r="PR1786" s="24">
        <v>3.243090607256395E-3</v>
      </c>
      <c r="PS1786" s="24">
        <v>2.0643086980013021E-3</v>
      </c>
      <c r="PT1786" s="24">
        <v>-2.1547117689008282E-2</v>
      </c>
      <c r="PU1786" s="24">
        <v>5.4520777539432616E-3</v>
      </c>
      <c r="PV1786" s="25">
        <v>-3.6157855520646954E-3</v>
      </c>
      <c r="PW1786" s="1"/>
      <c r="PX1786" s="23">
        <v>0.12743653674606883</v>
      </c>
      <c r="PY1786" s="24">
        <v>-2.3721759790851976E-2</v>
      </c>
      <c r="PZ1786" s="24">
        <v>0.24988419503774048</v>
      </c>
      <c r="QA1786" s="24">
        <v>-0.21149514442943371</v>
      </c>
      <c r="QB1786" s="24">
        <v>2.925204517230345E-2</v>
      </c>
      <c r="QC1786" s="24">
        <v>0.38101097927572175</v>
      </c>
      <c r="QD1786" s="24">
        <v>0.32108875399740056</v>
      </c>
      <c r="QE1786" s="25">
        <v>0.74948187195885596</v>
      </c>
      <c r="QF1786" s="2"/>
      <c r="QH1786" s="7"/>
      <c r="QI1786" s="23">
        <v>3.3262542051038274E-3</v>
      </c>
      <c r="QJ1786" s="24">
        <v>1.4034283396034482E-3</v>
      </c>
      <c r="QK1786" s="24">
        <v>1.0300341832966012E-3</v>
      </c>
      <c r="QL1786" s="24">
        <v>-5.6339423571784958E-4</v>
      </c>
      <c r="QM1786" s="24">
        <v>-4.9110852003146426E-4</v>
      </c>
      <c r="QN1786" s="24">
        <v>3.814332322506774E-3</v>
      </c>
      <c r="QO1786" s="24">
        <v>-9.1287647746627525E-4</v>
      </c>
      <c r="QP1786" s="25">
        <v>5.429546164886273E-4</v>
      </c>
      <c r="QQ1786" s="1"/>
      <c r="QR1786" s="31">
        <v>-1.4715262628312995E-2</v>
      </c>
      <c r="QS1786" s="32">
        <v>-5.9797367584414757E-3</v>
      </c>
      <c r="QT1786" s="32">
        <v>-5.0349884956291096E-3</v>
      </c>
      <c r="QU1786" s="32">
        <v>2.6796963715385452E-3</v>
      </c>
      <c r="QV1786" s="32">
        <v>1.5732001779698379E-3</v>
      </c>
      <c r="QW1786" s="32">
        <v>-1.7732785366501507E-2</v>
      </c>
      <c r="QX1786" s="32">
        <v>4.5392012764769868E-3</v>
      </c>
      <c r="QY1786" s="33">
        <v>-3.0728309355760684E-3</v>
      </c>
      <c r="QZ1786" s="1"/>
      <c r="TV1786" s="1"/>
      <c r="VT1786" s="1"/>
    </row>
    <row r="1787" spans="169:592" x14ac:dyDescent="0.3">
      <c r="FM1787" s="63"/>
      <c r="FO1787" s="64"/>
      <c r="FQ1787" s="53"/>
      <c r="FS1787" s="65"/>
      <c r="FU1787" s="66"/>
      <c r="FW1787" s="67"/>
      <c r="KH1787" s="67"/>
      <c r="KJ1787" s="66"/>
      <c r="KL1787" s="65"/>
      <c r="KN1787" s="53"/>
      <c r="KP1787" s="64"/>
      <c r="KR1787" s="63"/>
      <c r="KV1787" s="1"/>
      <c r="KW1787" s="34"/>
      <c r="KY1787" s="35"/>
      <c r="LA1787" s="36"/>
      <c r="LC1787" s="37"/>
      <c r="LQ1787" s="1"/>
      <c r="LR1787" s="129"/>
      <c r="LS1787" s="129"/>
      <c r="LT1787" s="129"/>
      <c r="LU1787" s="129"/>
      <c r="LV1787" s="129"/>
      <c r="LW1787" s="129"/>
      <c r="LX1787" s="129"/>
      <c r="LY1787" s="129"/>
      <c r="LZ1787" s="129"/>
      <c r="MA1787" s="129"/>
      <c r="MB1787" s="129"/>
      <c r="MC1787" s="129"/>
      <c r="MD1787" s="129"/>
      <c r="ME1787" s="129"/>
      <c r="MF1787" s="129"/>
      <c r="MG1787" s="1"/>
      <c r="PC1787" s="1"/>
      <c r="PL1787" s="2"/>
      <c r="PN1787" s="7"/>
      <c r="PW1787" s="1"/>
      <c r="QF1787" s="2"/>
      <c r="QH1787" s="7"/>
      <c r="QQ1787" s="1"/>
      <c r="QR1787" s="1"/>
      <c r="QS1787" s="1"/>
      <c r="QT1787" s="1"/>
      <c r="QU1787" s="1"/>
      <c r="QV1787" s="1"/>
      <c r="QW1787" s="1"/>
      <c r="QX1787" s="1"/>
      <c r="QY1787" s="1"/>
      <c r="QZ1787" s="1"/>
      <c r="TV1787" s="1"/>
      <c r="VT1787" s="1"/>
    </row>
    <row r="1788" spans="169:592" ht="15" thickBot="1" x14ac:dyDescent="0.35">
      <c r="FM1788" s="63"/>
      <c r="FO1788" s="64"/>
      <c r="FQ1788" s="53"/>
      <c r="FS1788" s="65"/>
      <c r="FU1788" s="66"/>
      <c r="FW1788" s="67"/>
      <c r="KH1788" s="67"/>
      <c r="KJ1788" s="66"/>
      <c r="KL1788" s="65"/>
      <c r="KN1788" s="53"/>
      <c r="KP1788" s="64"/>
      <c r="KR1788" s="63"/>
      <c r="KV1788" s="1"/>
      <c r="KW1788" s="34"/>
      <c r="KY1788" s="35"/>
      <c r="LA1788" s="36"/>
      <c r="LC1788" s="37"/>
      <c r="LQ1788" s="1"/>
      <c r="LR1788" s="129"/>
      <c r="LS1788" s="129"/>
      <c r="LT1788" s="129"/>
      <c r="LU1788" s="129"/>
      <c r="LV1788" s="129"/>
      <c r="LW1788" s="129"/>
      <c r="LX1788" s="129"/>
      <c r="LY1788" s="129"/>
      <c r="LZ1788" s="129"/>
      <c r="MA1788" s="129"/>
      <c r="MB1788" s="129"/>
      <c r="MC1788" s="129"/>
      <c r="MD1788" s="129"/>
      <c r="ME1788" s="129"/>
      <c r="MF1788" s="129"/>
      <c r="MG1788" s="1"/>
      <c r="PC1788" s="1"/>
      <c r="PL1788" s="2" t="s">
        <v>89</v>
      </c>
      <c r="PN1788" s="7" t="s">
        <v>90</v>
      </c>
      <c r="PW1788" s="1"/>
      <c r="QF1788" s="2" t="s">
        <v>91</v>
      </c>
      <c r="QH1788" s="7" t="s">
        <v>92</v>
      </c>
      <c r="QQ1788" s="1"/>
      <c r="TV1788" s="1"/>
      <c r="VT1788" s="1"/>
    </row>
    <row r="1789" spans="169:592" x14ac:dyDescent="0.3">
      <c r="FM1789" s="63"/>
      <c r="FO1789" s="64"/>
      <c r="FQ1789" s="53"/>
      <c r="FS1789" s="65"/>
      <c r="FU1789" s="66"/>
      <c r="FW1789" s="67"/>
      <c r="KH1789" s="67"/>
      <c r="KJ1789" s="66"/>
      <c r="KL1789" s="65"/>
      <c r="KN1789" s="53"/>
      <c r="KP1789" s="64"/>
      <c r="KR1789" s="63"/>
      <c r="KV1789" s="1"/>
      <c r="KW1789" s="34"/>
      <c r="KY1789" s="35"/>
      <c r="LA1789" s="36"/>
      <c r="LC1789" s="37"/>
      <c r="LQ1789" s="1"/>
      <c r="LR1789" s="129"/>
      <c r="LS1789" s="129"/>
      <c r="LT1789" s="129"/>
      <c r="LU1789" s="129"/>
      <c r="LV1789" s="129"/>
      <c r="LW1789" s="129"/>
      <c r="LX1789" s="129"/>
      <c r="LY1789" s="129"/>
      <c r="LZ1789" s="129"/>
      <c r="MA1789" s="129"/>
      <c r="MB1789" s="129"/>
      <c r="MC1789" s="129"/>
      <c r="MD1789" s="129"/>
      <c r="ME1789" s="129"/>
      <c r="MF1789" s="129"/>
      <c r="MG1789" s="1"/>
      <c r="PC1789" s="1"/>
      <c r="PL1789" s="4">
        <f t="array" ref="PL1789:PL1796">PL1799:PL1806</f>
        <v>1.206579649473996</v>
      </c>
      <c r="PN1789" s="8">
        <f t="array" ref="PN1789:PN1796">MMULT(TRANSPOSE(PD1784:PK1786),PN1780:PN1782)</f>
        <v>-1.905509034483424E-3</v>
      </c>
      <c r="PW1789" s="1"/>
      <c r="QF1789" s="4">
        <f t="array" ref="QF1789:QF1796">QF1799:QF1806</f>
        <v>1.2457884025310408</v>
      </c>
      <c r="QH1789" s="8">
        <f t="array" ref="QH1789:QH1796">MMULT(TRANSPOSE(PX1784:QE1786),QH1780:QH1782)</f>
        <v>3.4025546824346687E-4</v>
      </c>
      <c r="QQ1789" s="1"/>
      <c r="TV1789" s="1"/>
      <c r="VT1789" s="1"/>
    </row>
    <row r="1790" spans="169:592" x14ac:dyDescent="0.3">
      <c r="FM1790" s="63"/>
      <c r="FO1790" s="64"/>
      <c r="FQ1790" s="53"/>
      <c r="FS1790" s="65"/>
      <c r="FU1790" s="66"/>
      <c r="FW1790" s="67"/>
      <c r="KH1790" s="67"/>
      <c r="KJ1790" s="66"/>
      <c r="KL1790" s="65"/>
      <c r="KN1790" s="53"/>
      <c r="KP1790" s="64"/>
      <c r="KR1790" s="63"/>
      <c r="KV1790" s="1"/>
      <c r="KW1790" s="34"/>
      <c r="KY1790" s="35"/>
      <c r="LA1790" s="36"/>
      <c r="LC1790" s="37"/>
      <c r="LQ1790" s="1"/>
      <c r="LR1790" s="129"/>
      <c r="LS1790" s="129"/>
      <c r="LT1790" s="129"/>
      <c r="LU1790" s="129"/>
      <c r="LV1790" s="129"/>
      <c r="LW1790" s="129"/>
      <c r="LX1790" s="129"/>
      <c r="LY1790" s="129"/>
      <c r="LZ1790" s="129"/>
      <c r="MA1790" s="129"/>
      <c r="MB1790" s="129"/>
      <c r="MC1790" s="129"/>
      <c r="MD1790" s="129"/>
      <c r="ME1790" s="129"/>
      <c r="MF1790" s="129"/>
      <c r="MG1790" s="1"/>
      <c r="PC1790" s="1"/>
      <c r="PL1790" s="5">
        <v>0.49377094167090368</v>
      </c>
      <c r="PN1790" s="9">
        <v>3.5470226003853214E-4</v>
      </c>
      <c r="PW1790" s="1"/>
      <c r="QF1790" s="5">
        <v>0.5256287227171792</v>
      </c>
      <c r="QH1790" s="9">
        <v>-6.3337082843663916E-5</v>
      </c>
      <c r="QQ1790" s="1"/>
      <c r="TV1790" s="1"/>
      <c r="VT1790" s="1"/>
    </row>
    <row r="1791" spans="169:592" x14ac:dyDescent="0.3">
      <c r="FM1791" s="63"/>
      <c r="FO1791" s="64"/>
      <c r="FQ1791" s="53"/>
      <c r="FS1791" s="65"/>
      <c r="FU1791" s="66"/>
      <c r="FW1791" s="67"/>
      <c r="KH1791" s="67"/>
      <c r="KJ1791" s="66"/>
      <c r="KL1791" s="65"/>
      <c r="KN1791" s="53"/>
      <c r="KP1791" s="64"/>
      <c r="KR1791" s="63"/>
      <c r="KV1791" s="1"/>
      <c r="KW1791" s="34"/>
      <c r="KY1791" s="35"/>
      <c r="LA1791" s="36"/>
      <c r="LC1791" s="37"/>
      <c r="LQ1791" s="1"/>
      <c r="LR1791" s="1"/>
      <c r="LS1791" s="1"/>
      <c r="LT1791" s="1"/>
      <c r="LU1791" s="1"/>
      <c r="LV1791" s="1"/>
      <c r="LW1791" s="1"/>
      <c r="LX1791" s="1"/>
      <c r="LY1791" s="1"/>
      <c r="LZ1791" s="1"/>
      <c r="MA1791" s="1"/>
      <c r="MB1791" s="1"/>
      <c r="MC1791" s="1"/>
      <c r="MD1791" s="1"/>
      <c r="ME1791" s="1"/>
      <c r="MF1791" s="1"/>
      <c r="MG1791" s="1"/>
      <c r="PC1791" s="1"/>
      <c r="PL1791" s="5">
        <v>0.40561627969304737</v>
      </c>
      <c r="PN1791" s="9">
        <v>-3.7364213072411589E-3</v>
      </c>
      <c r="PW1791" s="1"/>
      <c r="QF1791" s="5">
        <v>0.38578068921866526</v>
      </c>
      <c r="QH1791" s="9">
        <v>6.6719063433612195E-4</v>
      </c>
      <c r="QQ1791" s="1"/>
      <c r="TV1791" s="1"/>
      <c r="VT1791" s="1"/>
    </row>
    <row r="1792" spans="169:592" x14ac:dyDescent="0.3">
      <c r="FM1792" s="63"/>
      <c r="FO1792" s="64"/>
      <c r="FQ1792" s="53"/>
      <c r="FS1792" s="65"/>
      <c r="FU1792" s="66"/>
      <c r="FW1792" s="67"/>
      <c r="KH1792" s="67"/>
      <c r="KJ1792" s="66"/>
      <c r="KL1792" s="65"/>
      <c r="KN1792" s="53"/>
      <c r="KP1792" s="64"/>
      <c r="KR1792" s="63"/>
      <c r="KV1792" s="1"/>
      <c r="KW1792" s="34"/>
      <c r="KY1792" s="35"/>
      <c r="LA1792" s="36"/>
      <c r="LC1792" s="37"/>
      <c r="LQ1792" s="1"/>
      <c r="PC1792" s="1"/>
      <c r="PL1792" s="5">
        <v>-0.21689124945791771</v>
      </c>
      <c r="PN1792" s="9">
        <v>3.1624047447451876E-3</v>
      </c>
      <c r="PW1792" s="1"/>
      <c r="QF1792" s="5">
        <v>-0.21100912967901925</v>
      </c>
      <c r="QH1792" s="9">
        <v>-5.6469189477778646E-4</v>
      </c>
      <c r="QQ1792" s="1"/>
      <c r="TV1792" s="1"/>
      <c r="VT1792" s="1"/>
    </row>
    <row r="1793" spans="169:592" x14ac:dyDescent="0.3">
      <c r="FM1793" s="63"/>
      <c r="FO1793" s="64"/>
      <c r="FQ1793" s="53"/>
      <c r="FS1793" s="65"/>
      <c r="FU1793" s="66"/>
      <c r="FW1793" s="67"/>
      <c r="KH1793" s="67"/>
      <c r="KJ1793" s="66"/>
      <c r="KL1793" s="65"/>
      <c r="KN1793" s="53"/>
      <c r="KP1793" s="64"/>
      <c r="KR1793" s="63"/>
      <c r="KV1793" s="1"/>
      <c r="KW1793" s="34"/>
      <c r="KY1793" s="35"/>
      <c r="LA1793" s="36"/>
      <c r="LC1793" s="37"/>
      <c r="LQ1793" s="1"/>
      <c r="PC1793" s="1"/>
      <c r="PL1793" s="5">
        <v>-0.1380567326039413</v>
      </c>
      <c r="PN1793" s="9">
        <v>-4.3739446924871743E-4</v>
      </c>
      <c r="PW1793" s="1"/>
      <c r="QF1793" s="5">
        <v>-0.18393582117103524</v>
      </c>
      <c r="QH1793" s="9">
        <v>7.8102941129151409E-5</v>
      </c>
      <c r="QQ1793" s="1"/>
      <c r="TV1793" s="1"/>
      <c r="VT1793" s="1"/>
    </row>
    <row r="1794" spans="169:592" x14ac:dyDescent="0.3">
      <c r="FM1794" s="63"/>
      <c r="FO1794" s="64"/>
      <c r="FQ1794" s="53"/>
      <c r="FS1794" s="65"/>
      <c r="FU1794" s="66"/>
      <c r="FW1794" s="67"/>
      <c r="KH1794" s="67"/>
      <c r="KJ1794" s="66"/>
      <c r="KL1794" s="65"/>
      <c r="KN1794" s="53"/>
      <c r="KP1794" s="64"/>
      <c r="KR1794" s="63"/>
      <c r="KV1794" s="1"/>
      <c r="KW1794" s="34"/>
      <c r="KY1794" s="35"/>
      <c r="LA1794" s="36"/>
      <c r="LC1794" s="37"/>
      <c r="LQ1794" s="1"/>
      <c r="PC1794" s="1"/>
      <c r="PL1794" s="5">
        <v>1.4410270460310746</v>
      </c>
      <c r="PN1794" s="9">
        <v>-5.6971091790883957E-3</v>
      </c>
      <c r="PW1794" s="1"/>
      <c r="QF1794" s="5">
        <v>1.4285892411611103</v>
      </c>
      <c r="QH1794" s="9">
        <v>1.0172990609254118E-3</v>
      </c>
      <c r="QQ1794" s="1"/>
      <c r="TV1794" s="1"/>
      <c r="VT1794" s="1"/>
    </row>
    <row r="1795" spans="169:592" x14ac:dyDescent="0.3">
      <c r="FM1795" s="63"/>
      <c r="FO1795" s="64"/>
      <c r="FQ1795" s="53"/>
      <c r="FS1795" s="65"/>
      <c r="FU1795" s="66"/>
      <c r="FW1795" s="67"/>
      <c r="KH1795" s="67"/>
      <c r="KJ1795" s="66"/>
      <c r="KL1795" s="65"/>
      <c r="KN1795" s="53"/>
      <c r="KP1795" s="64"/>
      <c r="KR1795" s="63"/>
      <c r="KV1795" s="1"/>
      <c r="KW1795" s="34"/>
      <c r="KY1795" s="35"/>
      <c r="LA1795" s="36"/>
      <c r="LC1795" s="37"/>
      <c r="LQ1795" s="1"/>
      <c r="PC1795" s="1"/>
      <c r="PL1795" s="5">
        <v>-0.36462378002903079</v>
      </c>
      <c r="PN1795" s="9">
        <v>-4.8011154197655668E-3</v>
      </c>
      <c r="PW1795" s="1"/>
      <c r="QF1795" s="5">
        <v>-0.34190138770087658</v>
      </c>
      <c r="QH1795" s="9">
        <v>8.5730675933852289E-4</v>
      </c>
      <c r="QQ1795" s="1"/>
      <c r="TV1795" s="1"/>
      <c r="VT1795" s="1"/>
    </row>
    <row r="1796" spans="169:592" ht="15" thickBot="1" x14ac:dyDescent="0.35">
      <c r="FM1796" s="63"/>
      <c r="FO1796" s="64"/>
      <c r="FQ1796" s="53"/>
      <c r="FS1796" s="65"/>
      <c r="FU1796" s="66"/>
      <c r="FW1796" s="67"/>
      <c r="KH1796" s="67"/>
      <c r="KJ1796" s="66"/>
      <c r="KL1796" s="65"/>
      <c r="KN1796" s="53"/>
      <c r="KP1796" s="64"/>
      <c r="KR1796" s="63"/>
      <c r="KV1796" s="1"/>
      <c r="KW1796" s="34"/>
      <c r="KY1796" s="35"/>
      <c r="LA1796" s="36"/>
      <c r="LC1796" s="37"/>
      <c r="LQ1796" s="1"/>
      <c r="PC1796" s="1"/>
      <c r="PL1796" s="6">
        <v>0.24181632310996301</v>
      </c>
      <c r="PN1796" s="10">
        <v>-1.120671131423543E-2</v>
      </c>
      <c r="PW1796" s="1"/>
      <c r="QF1796" s="6">
        <v>0.20335383966875956</v>
      </c>
      <c r="QH1796" s="10">
        <v>2.0011160989998993E-3</v>
      </c>
      <c r="QQ1796" s="1"/>
      <c r="TV1796" s="1"/>
      <c r="VT1796" s="1"/>
    </row>
    <row r="1797" spans="169:592" x14ac:dyDescent="0.3">
      <c r="FM1797" s="63"/>
      <c r="FO1797" s="64"/>
      <c r="FQ1797" s="53"/>
      <c r="FS1797" s="65"/>
      <c r="FU1797" s="66"/>
      <c r="FW1797" s="67"/>
      <c r="KH1797" s="67"/>
      <c r="KJ1797" s="66"/>
      <c r="KL1797" s="65"/>
      <c r="KN1797" s="53"/>
      <c r="KP1797" s="64"/>
      <c r="KR1797" s="63"/>
      <c r="KV1797" s="1"/>
      <c r="KW1797" s="34"/>
      <c r="KY1797" s="35"/>
      <c r="LA1797" s="36"/>
      <c r="LC1797" s="37"/>
      <c r="LQ1797" s="1"/>
      <c r="PC1797" s="1"/>
      <c r="PD1797" s="1"/>
      <c r="PE1797" s="1"/>
      <c r="PF1797" s="1"/>
      <c r="PG1797" s="1"/>
      <c r="PH1797" s="1"/>
      <c r="PI1797" s="1"/>
      <c r="PJ1797" s="1"/>
      <c r="PK1797" s="1"/>
      <c r="PL1797" s="2"/>
      <c r="PM1797" s="1"/>
      <c r="PN1797" s="7"/>
      <c r="PO1797" s="1"/>
      <c r="PP1797" s="1"/>
      <c r="PQ1797" s="1"/>
      <c r="PR1797" s="1"/>
      <c r="PS1797" s="1"/>
      <c r="PT1797" s="1"/>
      <c r="PU1797" s="1"/>
      <c r="PV1797" s="1"/>
      <c r="PW1797" s="1"/>
      <c r="PX1797" s="1"/>
      <c r="PY1797" s="1"/>
      <c r="PZ1797" s="1"/>
      <c r="QA1797" s="1"/>
      <c r="QB1797" s="1"/>
      <c r="QC1797" s="1"/>
      <c r="QD1797" s="1"/>
      <c r="QE1797" s="1"/>
      <c r="QF1797" s="2"/>
      <c r="QG1797" s="1"/>
      <c r="QH1797" s="7"/>
      <c r="QI1797" s="1"/>
      <c r="QJ1797" s="1"/>
      <c r="QK1797" s="1"/>
      <c r="QL1797" s="1"/>
      <c r="QM1797" s="1"/>
      <c r="QN1797" s="1"/>
      <c r="QO1797" s="1"/>
      <c r="QP1797" s="1"/>
      <c r="QQ1797" s="1"/>
      <c r="TV1797" s="1"/>
      <c r="VT1797" s="1"/>
    </row>
    <row r="1798" spans="169:592" ht="15" thickBot="1" x14ac:dyDescent="0.35">
      <c r="FM1798" s="63"/>
      <c r="FO1798" s="64"/>
      <c r="FQ1798" s="53"/>
      <c r="FS1798" s="65"/>
      <c r="FU1798" s="66"/>
      <c r="FW1798" s="67"/>
      <c r="KH1798" s="67"/>
      <c r="KJ1798" s="66"/>
      <c r="KL1798" s="65"/>
      <c r="KN1798" s="53"/>
      <c r="KP1798" s="64"/>
      <c r="KR1798" s="63"/>
      <c r="KV1798" s="1"/>
      <c r="KW1798" s="34"/>
      <c r="KY1798" s="35"/>
      <c r="LA1798" s="36"/>
      <c r="LC1798" s="37"/>
      <c r="LQ1798" s="1"/>
      <c r="PH1798" s="1"/>
      <c r="PL1798" s="2" t="s">
        <v>89</v>
      </c>
      <c r="PN1798" s="7" t="s">
        <v>90</v>
      </c>
      <c r="PR1798" s="1"/>
      <c r="QB1798" s="1"/>
      <c r="QF1798" s="2" t="s">
        <v>91</v>
      </c>
      <c r="QH1798" s="7" t="s">
        <v>92</v>
      </c>
      <c r="QL1798" s="1"/>
      <c r="TV1798" s="1"/>
      <c r="VT1798" s="1"/>
    </row>
    <row r="1799" spans="169:592" x14ac:dyDescent="0.3">
      <c r="FM1799" s="63"/>
      <c r="FO1799" s="64"/>
      <c r="FQ1799" s="53"/>
      <c r="FS1799" s="65"/>
      <c r="FU1799" s="66"/>
      <c r="FW1799" s="67"/>
      <c r="KH1799" s="67"/>
      <c r="KJ1799" s="66"/>
      <c r="KL1799" s="65"/>
      <c r="KN1799" s="53"/>
      <c r="KP1799" s="64"/>
      <c r="KR1799" s="63"/>
      <c r="KV1799" s="1"/>
      <c r="KW1799" s="34"/>
      <c r="KY1799" s="35"/>
      <c r="LA1799" s="36"/>
      <c r="LC1799" s="37"/>
      <c r="LQ1799" s="1"/>
      <c r="PH1799" s="1"/>
      <c r="PL1799" s="4">
        <f t="array" ref="PL1799:PL1802">PI1815:PI1818</f>
        <v>1.206579649473996</v>
      </c>
      <c r="PN1799" s="8">
        <f t="array" ref="PN1799:PN1806">PN1789:PN1796</f>
        <v>-1.905509034483424E-3</v>
      </c>
      <c r="PR1799" s="1"/>
      <c r="PW1799" s="1"/>
      <c r="QB1799" s="1"/>
      <c r="QF1799" s="4">
        <f t="array" ref="QF1799:QF1802">QC1815:QC1818</f>
        <v>1.2457884025310408</v>
      </c>
      <c r="QH1799" s="8">
        <f t="array" ref="QH1799:QH1806">QH1789:QH1796</f>
        <v>3.4025546824346687E-4</v>
      </c>
      <c r="QL1799" s="1"/>
      <c r="TV1799" s="1"/>
      <c r="VT1799" s="1"/>
    </row>
    <row r="1800" spans="169:592" x14ac:dyDescent="0.3">
      <c r="FM1800" s="63"/>
      <c r="FO1800" s="64"/>
      <c r="FQ1800" s="53"/>
      <c r="FS1800" s="65"/>
      <c r="FU1800" s="66"/>
      <c r="FW1800" s="67"/>
      <c r="KH1800" s="67"/>
      <c r="KJ1800" s="66"/>
      <c r="KL1800" s="65"/>
      <c r="KN1800" s="53"/>
      <c r="KP1800" s="64"/>
      <c r="KR1800" s="63"/>
      <c r="KV1800" s="1"/>
      <c r="KW1800" s="34"/>
      <c r="KY1800" s="35"/>
      <c r="LA1800" s="36"/>
      <c r="LC1800" s="37"/>
      <c r="LQ1800" s="1"/>
      <c r="PH1800" s="1"/>
      <c r="PL1800" s="5">
        <v>0.49377094167090368</v>
      </c>
      <c r="PN1800" s="9">
        <v>3.5470226003853214E-4</v>
      </c>
      <c r="PR1800" s="1"/>
      <c r="QB1800" s="1"/>
      <c r="QF1800" s="5">
        <v>0.5256287227171792</v>
      </c>
      <c r="QH1800" s="9">
        <v>-6.3337082843663916E-5</v>
      </c>
      <c r="QL1800" s="1"/>
      <c r="TV1800" s="1"/>
      <c r="VT1800" s="1"/>
    </row>
    <row r="1801" spans="169:592" x14ac:dyDescent="0.3">
      <c r="FM1801" s="63"/>
      <c r="FO1801" s="64"/>
      <c r="FQ1801" s="53"/>
      <c r="FS1801" s="65"/>
      <c r="FU1801" s="66"/>
      <c r="FW1801" s="67"/>
      <c r="KH1801" s="67"/>
      <c r="KJ1801" s="66"/>
      <c r="KL1801" s="65"/>
      <c r="KN1801" s="53"/>
      <c r="KP1801" s="64"/>
      <c r="KR1801" s="63"/>
      <c r="KV1801" s="1"/>
      <c r="KW1801" s="34"/>
      <c r="KY1801" s="35"/>
      <c r="LA1801" s="36"/>
      <c r="LC1801" s="37"/>
      <c r="LQ1801" s="1"/>
      <c r="PH1801" s="1"/>
      <c r="PL1801" s="5">
        <v>0.40561627969304737</v>
      </c>
      <c r="PN1801" s="9">
        <v>-3.7364213072411589E-3</v>
      </c>
      <c r="PR1801" s="1"/>
      <c r="PW1801" s="1"/>
      <c r="QB1801" s="1"/>
      <c r="QF1801" s="5">
        <v>0.38578068921866526</v>
      </c>
      <c r="QH1801" s="9">
        <v>6.6719063433612195E-4</v>
      </c>
      <c r="QL1801" s="1"/>
      <c r="TV1801" s="1"/>
      <c r="VT1801" s="1"/>
    </row>
    <row r="1802" spans="169:592" x14ac:dyDescent="0.3">
      <c r="FM1802" s="63"/>
      <c r="FO1802" s="64"/>
      <c r="FQ1802" s="53"/>
      <c r="FS1802" s="65"/>
      <c r="FU1802" s="66"/>
      <c r="FW1802" s="67"/>
      <c r="KH1802" s="67"/>
      <c r="KJ1802" s="66"/>
      <c r="KL1802" s="65"/>
      <c r="KN1802" s="53"/>
      <c r="KP1802" s="64"/>
      <c r="KR1802" s="63"/>
      <c r="KV1802" s="1"/>
      <c r="KW1802" s="34"/>
      <c r="KY1802" s="35"/>
      <c r="LA1802" s="36"/>
      <c r="LC1802" s="37"/>
      <c r="LQ1802" s="1"/>
      <c r="PH1802" s="1"/>
      <c r="PL1802" s="5">
        <v>-0.21689124945791771</v>
      </c>
      <c r="PN1802" s="9">
        <v>3.1624047447451876E-3</v>
      </c>
      <c r="PR1802" s="1"/>
      <c r="QB1802" s="1"/>
      <c r="QF1802" s="5">
        <v>-0.21100912967901925</v>
      </c>
      <c r="QH1802" s="9">
        <v>-5.6469189477778646E-4</v>
      </c>
      <c r="QL1802" s="1"/>
      <c r="TV1802" s="1"/>
      <c r="VT1802" s="1"/>
    </row>
    <row r="1803" spans="169:592" x14ac:dyDescent="0.3">
      <c r="FM1803" s="63"/>
      <c r="FO1803" s="64"/>
      <c r="FQ1803" s="53"/>
      <c r="FS1803" s="65"/>
      <c r="FU1803" s="66"/>
      <c r="FW1803" s="67"/>
      <c r="KH1803" s="67"/>
      <c r="KJ1803" s="66"/>
      <c r="KL1803" s="65"/>
      <c r="KN1803" s="53"/>
      <c r="KP1803" s="64"/>
      <c r="KR1803" s="63"/>
      <c r="KV1803" s="1"/>
      <c r="KW1803" s="34"/>
      <c r="KY1803" s="35"/>
      <c r="LA1803" s="36"/>
      <c r="LC1803" s="37"/>
      <c r="LQ1803" s="1"/>
      <c r="PH1803" s="1"/>
      <c r="PL1803" s="5">
        <f t="array" ref="PL1803:PL1806">PO1815:PO1818</f>
        <v>-0.1380567326039413</v>
      </c>
      <c r="PN1803" s="9">
        <v>-4.3739446924871743E-4</v>
      </c>
      <c r="PR1803" s="1"/>
      <c r="PW1803" s="1"/>
      <c r="QB1803" s="1"/>
      <c r="QF1803" s="5">
        <f t="array" ref="QF1803:QF1806">QI1815:QI1818</f>
        <v>-0.18393582117103524</v>
      </c>
      <c r="QH1803" s="9">
        <v>7.8102941129151409E-5</v>
      </c>
      <c r="QL1803" s="1"/>
      <c r="TV1803" s="1"/>
      <c r="VT1803" s="1"/>
    </row>
    <row r="1804" spans="169:592" x14ac:dyDescent="0.3">
      <c r="FM1804" s="63"/>
      <c r="FO1804" s="64"/>
      <c r="FQ1804" s="53"/>
      <c r="FS1804" s="65"/>
      <c r="FU1804" s="66"/>
      <c r="FW1804" s="67"/>
      <c r="KH1804" s="67"/>
      <c r="KJ1804" s="66"/>
      <c r="KL1804" s="65"/>
      <c r="KN1804" s="53"/>
      <c r="KP1804" s="64"/>
      <c r="KR1804" s="63"/>
      <c r="KV1804" s="1"/>
      <c r="KW1804" s="34"/>
      <c r="KY1804" s="35"/>
      <c r="LA1804" s="36"/>
      <c r="LC1804" s="37"/>
      <c r="LQ1804" s="1"/>
      <c r="PH1804" s="1"/>
      <c r="PL1804" s="5">
        <v>1.4410270460310746</v>
      </c>
      <c r="PN1804" s="9">
        <v>-5.6971091790883957E-3</v>
      </c>
      <c r="PR1804" s="1"/>
      <c r="QB1804" s="1"/>
      <c r="QF1804" s="5">
        <v>1.4285892411611103</v>
      </c>
      <c r="QH1804" s="9">
        <v>1.0172990609254118E-3</v>
      </c>
      <c r="QL1804" s="1"/>
      <c r="TV1804" s="1"/>
      <c r="VT1804" s="1"/>
    </row>
    <row r="1805" spans="169:592" x14ac:dyDescent="0.3">
      <c r="FM1805" s="63"/>
      <c r="FO1805" s="64"/>
      <c r="FQ1805" s="53"/>
      <c r="FS1805" s="65"/>
      <c r="FU1805" s="66"/>
      <c r="FW1805" s="67"/>
      <c r="KH1805" s="67"/>
      <c r="KJ1805" s="66"/>
      <c r="KL1805" s="65"/>
      <c r="KN1805" s="53"/>
      <c r="KP1805" s="64"/>
      <c r="KR1805" s="63"/>
      <c r="KV1805" s="1"/>
      <c r="KW1805" s="34"/>
      <c r="KY1805" s="35"/>
      <c r="LA1805" s="36"/>
      <c r="LC1805" s="37"/>
      <c r="LQ1805" s="1"/>
      <c r="PH1805" s="1"/>
      <c r="PL1805" s="5">
        <v>-0.36462378002903079</v>
      </c>
      <c r="PN1805" s="9">
        <v>-4.8011154197655668E-3</v>
      </c>
      <c r="PR1805" s="1"/>
      <c r="PW1805" s="1"/>
      <c r="QB1805" s="1"/>
      <c r="QF1805" s="5">
        <v>-0.34190138770087658</v>
      </c>
      <c r="QH1805" s="9">
        <v>8.5730675933852289E-4</v>
      </c>
      <c r="QL1805" s="1"/>
      <c r="TV1805" s="1"/>
      <c r="VT1805" s="1"/>
    </row>
    <row r="1806" spans="169:592" ht="15" thickBot="1" x14ac:dyDescent="0.35">
      <c r="FM1806" s="63"/>
      <c r="FO1806" s="64"/>
      <c r="FQ1806" s="53"/>
      <c r="FS1806" s="65"/>
      <c r="FU1806" s="66"/>
      <c r="FW1806" s="67"/>
      <c r="KH1806" s="67"/>
      <c r="KJ1806" s="66"/>
      <c r="KL1806" s="65"/>
      <c r="KN1806" s="53"/>
      <c r="KP1806" s="64"/>
      <c r="KR1806" s="63"/>
      <c r="KV1806" s="1"/>
      <c r="KW1806" s="34"/>
      <c r="KY1806" s="35"/>
      <c r="LA1806" s="36"/>
      <c r="LC1806" s="37"/>
      <c r="LQ1806" s="1"/>
      <c r="PH1806" s="1"/>
      <c r="PL1806" s="6">
        <v>0.24181632310996301</v>
      </c>
      <c r="PN1806" s="10">
        <v>-1.120671131423543E-2</v>
      </c>
      <c r="PR1806" s="1"/>
      <c r="QB1806" s="1"/>
      <c r="QF1806" s="6">
        <v>0.20335383966875956</v>
      </c>
      <c r="QH1806" s="10">
        <v>2.0011160989998993E-3</v>
      </c>
      <c r="QL1806" s="1"/>
      <c r="TV1806" s="1"/>
      <c r="VT1806" s="1"/>
    </row>
    <row r="1807" spans="169:592" x14ac:dyDescent="0.3">
      <c r="FM1807" s="63"/>
      <c r="FO1807" s="64"/>
      <c r="FQ1807" s="53"/>
      <c r="FS1807" s="65"/>
      <c r="FU1807" s="66"/>
      <c r="FW1807" s="67"/>
      <c r="KH1807" s="67"/>
      <c r="KJ1807" s="66"/>
      <c r="KL1807" s="65"/>
      <c r="KN1807" s="53"/>
      <c r="KP1807" s="64"/>
      <c r="KR1807" s="63"/>
      <c r="KV1807" s="1"/>
      <c r="KW1807" s="34"/>
      <c r="KY1807" s="35"/>
      <c r="LA1807" s="36"/>
      <c r="LC1807" s="37"/>
      <c r="LQ1807" s="1"/>
      <c r="PH1807" s="1"/>
      <c r="PL1807" s="2"/>
      <c r="PN1807" s="7"/>
      <c r="PR1807" s="1"/>
      <c r="PW1807" s="1"/>
      <c r="QB1807" s="1"/>
      <c r="QF1807" s="2"/>
      <c r="QH1807" s="7"/>
      <c r="QL1807" s="1"/>
      <c r="TV1807" s="1"/>
      <c r="VT1807" s="1"/>
    </row>
    <row r="1808" spans="169:592" x14ac:dyDescent="0.3">
      <c r="FM1808" s="63"/>
      <c r="FO1808" s="64"/>
      <c r="FQ1808" s="53"/>
      <c r="FS1808" s="65"/>
      <c r="FU1808" s="66"/>
      <c r="FW1808" s="67"/>
      <c r="KH1808" s="67"/>
      <c r="KJ1808" s="66"/>
      <c r="KL1808" s="65"/>
      <c r="KN1808" s="53"/>
      <c r="KP1808" s="64"/>
      <c r="KR1808" s="63"/>
      <c r="KV1808" s="1"/>
      <c r="KW1808" s="34"/>
      <c r="KY1808" s="35"/>
      <c r="LA1808" s="36"/>
      <c r="LC1808" s="37"/>
      <c r="LQ1808" s="1"/>
      <c r="PH1808" s="1"/>
      <c r="PI1808" s="2"/>
      <c r="PJ1808" s="2"/>
      <c r="PK1808" s="2"/>
      <c r="PL1808" s="2"/>
      <c r="PM1808" s="2"/>
      <c r="PN1808" s="2"/>
      <c r="PO1808" s="2"/>
      <c r="PR1808" s="1"/>
      <c r="QB1808" s="1"/>
      <c r="QC1808" s="2"/>
      <c r="QD1808" s="2"/>
      <c r="QE1808" s="2"/>
      <c r="QF1808" s="2"/>
      <c r="QG1808" s="2"/>
      <c r="QH1808" s="2"/>
      <c r="QI1808" s="2"/>
      <c r="QL1808" s="1"/>
      <c r="TV1808" s="1"/>
      <c r="VT1808" s="1"/>
    </row>
    <row r="1809" spans="169:592" x14ac:dyDescent="0.3">
      <c r="FM1809" s="63"/>
      <c r="FO1809" s="64"/>
      <c r="FQ1809" s="53"/>
      <c r="FS1809" s="65"/>
      <c r="FU1809" s="66"/>
      <c r="FW1809" s="67"/>
      <c r="KH1809" s="67"/>
      <c r="KJ1809" s="66"/>
      <c r="KL1809" s="65"/>
      <c r="KN1809" s="53"/>
      <c r="KP1809" s="64"/>
      <c r="KR1809" s="63"/>
      <c r="KV1809" s="1"/>
      <c r="KW1809" s="34"/>
      <c r="KY1809" s="35"/>
      <c r="LA1809" s="36"/>
      <c r="LC1809" s="37"/>
      <c r="LQ1809" s="1"/>
      <c r="PH1809" s="1"/>
      <c r="PI1809" s="2"/>
      <c r="PN1809" s="7"/>
      <c r="PO1809" s="2"/>
      <c r="PR1809" s="1"/>
      <c r="PW1809" s="1"/>
      <c r="QB1809" s="1"/>
      <c r="QC1809" s="2"/>
      <c r="QH1809" s="7"/>
      <c r="QI1809" s="2"/>
      <c r="QL1809" s="1"/>
      <c r="TV1809" s="1"/>
      <c r="VT1809" s="1"/>
    </row>
    <row r="1810" spans="169:592" x14ac:dyDescent="0.3">
      <c r="FM1810" s="63"/>
      <c r="FO1810" s="64"/>
      <c r="FQ1810" s="53"/>
      <c r="FS1810" s="65"/>
      <c r="FU1810" s="66"/>
      <c r="FW1810" s="67"/>
      <c r="KH1810" s="67"/>
      <c r="KJ1810" s="66"/>
      <c r="KL1810" s="65"/>
      <c r="KN1810" s="53"/>
      <c r="KP1810" s="64"/>
      <c r="KR1810" s="63"/>
      <c r="KV1810" s="1"/>
      <c r="KW1810" s="34"/>
      <c r="KY1810" s="35"/>
      <c r="LA1810" s="36"/>
      <c r="LC1810" s="37"/>
      <c r="LQ1810" s="1"/>
      <c r="PH1810" s="1"/>
      <c r="PI1810" s="2"/>
      <c r="PN1810" s="7"/>
      <c r="PO1810" s="2"/>
      <c r="PR1810" s="1"/>
      <c r="QB1810" s="1"/>
      <c r="QC1810" s="2"/>
      <c r="QH1810" s="7"/>
      <c r="QI1810" s="2"/>
      <c r="QL1810" s="1"/>
      <c r="TV1810" s="1"/>
      <c r="VT1810" s="1"/>
    </row>
    <row r="1811" spans="169:592" x14ac:dyDescent="0.3">
      <c r="FM1811" s="63"/>
      <c r="FO1811" s="64"/>
      <c r="FQ1811" s="53"/>
      <c r="FS1811" s="65"/>
      <c r="FU1811" s="66"/>
      <c r="FW1811" s="67"/>
      <c r="KH1811" s="67"/>
      <c r="KJ1811" s="66"/>
      <c r="KL1811" s="65"/>
      <c r="KN1811" s="53"/>
      <c r="KP1811" s="64"/>
      <c r="KR1811" s="63"/>
      <c r="KV1811" s="1"/>
      <c r="KW1811" s="34"/>
      <c r="KY1811" s="35"/>
      <c r="LA1811" s="36"/>
      <c r="LC1811" s="37"/>
      <c r="LQ1811" s="1"/>
      <c r="PH1811" s="1"/>
      <c r="PI1811" s="2"/>
      <c r="PK1811" s="7"/>
      <c r="PL1811" s="7"/>
      <c r="PM1811" s="7"/>
      <c r="PN1811" s="7"/>
      <c r="PO1811" s="2"/>
      <c r="PP1811" s="7"/>
      <c r="PQ1811" s="7"/>
      <c r="PR1811" s="1"/>
      <c r="PW1811" s="1"/>
      <c r="QB1811" s="1"/>
      <c r="QC1811" s="2"/>
      <c r="QE1811" s="7"/>
      <c r="QF1811" s="7"/>
      <c r="QG1811" s="7"/>
      <c r="QH1811" s="7"/>
      <c r="QI1811" s="2"/>
      <c r="QJ1811" s="7"/>
      <c r="QK1811" s="7"/>
      <c r="QL1811" s="1"/>
      <c r="TV1811" s="1"/>
      <c r="VT1811" s="1"/>
    </row>
    <row r="1812" spans="169:592" x14ac:dyDescent="0.3">
      <c r="FM1812" s="63"/>
      <c r="FO1812" s="64"/>
      <c r="FQ1812" s="53"/>
      <c r="FS1812" s="65"/>
      <c r="FU1812" s="66"/>
      <c r="FW1812" s="67"/>
      <c r="KH1812" s="67"/>
      <c r="KJ1812" s="66"/>
      <c r="KL1812" s="65"/>
      <c r="KN1812" s="53"/>
      <c r="KP1812" s="64"/>
      <c r="KR1812" s="63"/>
      <c r="KV1812" s="1"/>
      <c r="KW1812" s="34"/>
      <c r="KY1812" s="35"/>
      <c r="LA1812" s="36"/>
      <c r="LC1812" s="37"/>
      <c r="LQ1812" s="1"/>
      <c r="PH1812" s="1"/>
      <c r="PI1812" s="2"/>
      <c r="PK1812" s="7"/>
      <c r="PO1812" s="2"/>
      <c r="PQ1812" s="7"/>
      <c r="PR1812" s="1"/>
      <c r="QB1812" s="1"/>
      <c r="QC1812" s="2"/>
      <c r="QE1812" s="7"/>
      <c r="QI1812" s="2"/>
      <c r="QK1812" s="7"/>
      <c r="QL1812" s="1"/>
      <c r="TV1812" s="1"/>
      <c r="VT1812" s="1"/>
    </row>
    <row r="1813" spans="169:592" x14ac:dyDescent="0.3">
      <c r="FM1813" s="63"/>
      <c r="FO1813" s="64"/>
      <c r="FQ1813" s="53"/>
      <c r="FS1813" s="65"/>
      <c r="FU1813" s="66"/>
      <c r="FW1813" s="67"/>
      <c r="KH1813" s="67"/>
      <c r="KJ1813" s="66"/>
      <c r="KL1813" s="65"/>
      <c r="KN1813" s="53"/>
      <c r="KP1813" s="64"/>
      <c r="KR1813" s="63"/>
      <c r="KV1813" s="1"/>
      <c r="KW1813" s="34"/>
      <c r="KY1813" s="35"/>
      <c r="LA1813" s="36"/>
      <c r="LC1813" s="37"/>
      <c r="LQ1813" s="1"/>
      <c r="PH1813" s="1"/>
      <c r="PI1813" s="2"/>
      <c r="PK1813" s="7"/>
      <c r="PO1813" s="2"/>
      <c r="PQ1813" s="7"/>
      <c r="PR1813" s="1"/>
      <c r="PW1813" s="1"/>
      <c r="QB1813" s="1"/>
      <c r="QC1813" s="2"/>
      <c r="QE1813" s="7"/>
      <c r="QI1813" s="2"/>
      <c r="QK1813" s="7"/>
      <c r="QL1813" s="1"/>
      <c r="TV1813" s="1"/>
      <c r="VT1813" s="1"/>
    </row>
    <row r="1814" spans="169:592" ht="15" thickBot="1" x14ac:dyDescent="0.35">
      <c r="FM1814" s="63"/>
      <c r="FO1814" s="64"/>
      <c r="FQ1814" s="53"/>
      <c r="FS1814" s="65"/>
      <c r="FU1814" s="66"/>
      <c r="FW1814" s="67"/>
      <c r="KH1814" s="67"/>
      <c r="KJ1814" s="66"/>
      <c r="KL1814" s="65"/>
      <c r="KN1814" s="53"/>
      <c r="KP1814" s="64"/>
      <c r="KR1814" s="63"/>
      <c r="KV1814" s="1"/>
      <c r="KW1814" s="34"/>
      <c r="KY1814" s="35"/>
      <c r="LA1814" s="36"/>
      <c r="LC1814" s="37"/>
      <c r="LQ1814" s="1"/>
      <c r="PH1814" s="1"/>
      <c r="PI1814" s="2" t="s">
        <v>93</v>
      </c>
      <c r="PK1814" s="7" t="s">
        <v>94</v>
      </c>
      <c r="PO1814" s="2" t="s">
        <v>95</v>
      </c>
      <c r="PQ1814" s="7" t="s">
        <v>96</v>
      </c>
      <c r="PR1814" s="1"/>
      <c r="QB1814" s="1"/>
      <c r="QC1814" s="2" t="s">
        <v>97</v>
      </c>
      <c r="QE1814" s="7" t="s">
        <v>98</v>
      </c>
      <c r="QI1814" s="2" t="s">
        <v>99</v>
      </c>
      <c r="QK1814" s="7" t="s">
        <v>100</v>
      </c>
      <c r="QL1814" s="1"/>
      <c r="TV1814" s="1"/>
      <c r="VT1814" s="1"/>
    </row>
    <row r="1815" spans="169:592" x14ac:dyDescent="0.3">
      <c r="FM1815" s="63"/>
      <c r="FO1815" s="64"/>
      <c r="FQ1815" s="53"/>
      <c r="FS1815" s="65"/>
      <c r="FU1815" s="66"/>
      <c r="FW1815" s="67"/>
      <c r="KH1815" s="67"/>
      <c r="KJ1815" s="66"/>
      <c r="KL1815" s="65"/>
      <c r="KN1815" s="53"/>
      <c r="KP1815" s="64"/>
      <c r="KR1815" s="63"/>
      <c r="KV1815" s="1"/>
      <c r="KW1815" s="34"/>
      <c r="KY1815" s="35"/>
      <c r="LA1815" s="36"/>
      <c r="LC1815" s="37"/>
      <c r="LQ1815" s="1"/>
      <c r="PH1815" s="1"/>
      <c r="PI1815" s="4">
        <f t="array" ref="PI1815:PI1818">ME1847:ME1850</f>
        <v>1.206579649473996</v>
      </c>
      <c r="PK1815" s="8">
        <f t="array" ref="PK1815:PK1818">PN1799:PN1802</f>
        <v>-1.905509034483424E-3</v>
      </c>
      <c r="PO1815" s="4">
        <f t="array" ref="PO1815:PO1818">RQ1847:RQ1850</f>
        <v>-0.1380567326039413</v>
      </c>
      <c r="PQ1815" s="8">
        <f t="array" ref="PQ1815:PQ1818">PN1803:PN1806</f>
        <v>-4.3739446924871743E-4</v>
      </c>
      <c r="PR1815" s="1"/>
      <c r="PW1815" s="1"/>
      <c r="QB1815" s="1"/>
      <c r="QC1815" s="4">
        <f t="array" ref="QC1815:QC1818">NO1847:NO1850</f>
        <v>1.2457884025310408</v>
      </c>
      <c r="QE1815" s="8">
        <f t="array" ref="QE1815:QE1818">QH1799:QH1802</f>
        <v>3.4025546824346687E-4</v>
      </c>
      <c r="QI1815" s="4">
        <f t="array" ref="QI1815:QI1818">TA1847:TA1850</f>
        <v>-0.18393582117103524</v>
      </c>
      <c r="QK1815" s="8">
        <f t="array" ref="QK1815:QK1818">QH1803:QH1806</f>
        <v>7.8102941129151409E-5</v>
      </c>
      <c r="QL1815" s="1"/>
      <c r="TV1815" s="1"/>
      <c r="VT1815" s="1"/>
    </row>
    <row r="1816" spans="169:592" x14ac:dyDescent="0.3">
      <c r="FM1816" s="63"/>
      <c r="FO1816" s="64"/>
      <c r="FQ1816" s="53"/>
      <c r="FS1816" s="65"/>
      <c r="FU1816" s="66"/>
      <c r="FW1816" s="67"/>
      <c r="KH1816" s="67"/>
      <c r="KJ1816" s="66"/>
      <c r="KL1816" s="65"/>
      <c r="KN1816" s="53"/>
      <c r="KP1816" s="64"/>
      <c r="KR1816" s="63"/>
      <c r="KV1816" s="1"/>
      <c r="KW1816" s="34"/>
      <c r="KY1816" s="35"/>
      <c r="LA1816" s="36"/>
      <c r="LC1816" s="37"/>
      <c r="LQ1816" s="1"/>
      <c r="PH1816" s="1"/>
      <c r="PI1816" s="5">
        <v>0.49377094167090368</v>
      </c>
      <c r="PK1816" s="9">
        <v>3.5470226003853214E-4</v>
      </c>
      <c r="PO1816" s="5">
        <v>1.4410270460310746</v>
      </c>
      <c r="PQ1816" s="9">
        <v>-5.6971091790883957E-3</v>
      </c>
      <c r="PR1816" s="1"/>
      <c r="QB1816" s="1"/>
      <c r="QC1816" s="5">
        <v>0.5256287227171792</v>
      </c>
      <c r="QE1816" s="9">
        <v>-6.3337082843663916E-5</v>
      </c>
      <c r="QI1816" s="5">
        <v>1.4285892411611103</v>
      </c>
      <c r="QK1816" s="9">
        <v>1.0172990609254118E-3</v>
      </c>
      <c r="QL1816" s="1"/>
      <c r="TV1816" s="1"/>
      <c r="VT1816" s="1"/>
    </row>
    <row r="1817" spans="169:592" x14ac:dyDescent="0.3">
      <c r="FM1817" s="63"/>
      <c r="FO1817" s="64"/>
      <c r="FQ1817" s="53"/>
      <c r="FS1817" s="65"/>
      <c r="FU1817" s="66"/>
      <c r="FW1817" s="67"/>
      <c r="KH1817" s="67"/>
      <c r="KJ1817" s="66"/>
      <c r="KL1817" s="65"/>
      <c r="KN1817" s="53"/>
      <c r="KP1817" s="64"/>
      <c r="KR1817" s="63"/>
      <c r="KV1817" s="1"/>
      <c r="KW1817" s="34"/>
      <c r="KY1817" s="35"/>
      <c r="LA1817" s="36"/>
      <c r="LC1817" s="37"/>
      <c r="LQ1817" s="1"/>
      <c r="PH1817" s="1"/>
      <c r="PI1817" s="5">
        <v>0.40561627969304737</v>
      </c>
      <c r="PK1817" s="9">
        <v>-3.7364213072411589E-3</v>
      </c>
      <c r="PO1817" s="5">
        <v>-0.36462378002903079</v>
      </c>
      <c r="PQ1817" s="9">
        <v>-4.8011154197655668E-3</v>
      </c>
      <c r="PR1817" s="1"/>
      <c r="PW1817" s="1"/>
      <c r="QB1817" s="1"/>
      <c r="QC1817" s="5">
        <v>0.38578068921866526</v>
      </c>
      <c r="QE1817" s="9">
        <v>6.6719063433612195E-4</v>
      </c>
      <c r="QI1817" s="5">
        <v>-0.34190138770087658</v>
      </c>
      <c r="QK1817" s="9">
        <v>8.5730675933852289E-4</v>
      </c>
      <c r="QL1817" s="1"/>
      <c r="TV1817" s="1"/>
      <c r="VT1817" s="1"/>
    </row>
    <row r="1818" spans="169:592" ht="15" thickBot="1" x14ac:dyDescent="0.35">
      <c r="FM1818" s="63"/>
      <c r="FO1818" s="64"/>
      <c r="FQ1818" s="53"/>
      <c r="FS1818" s="65"/>
      <c r="FU1818" s="66"/>
      <c r="FW1818" s="67"/>
      <c r="KH1818" s="67"/>
      <c r="KJ1818" s="66"/>
      <c r="KL1818" s="65"/>
      <c r="KN1818" s="53"/>
      <c r="KP1818" s="64"/>
      <c r="KR1818" s="63"/>
      <c r="KV1818" s="1"/>
      <c r="KW1818" s="34"/>
      <c r="KY1818" s="35"/>
      <c r="LA1818" s="36"/>
      <c r="LC1818" s="37"/>
      <c r="LQ1818" s="1"/>
      <c r="PH1818" s="1"/>
      <c r="PI1818" s="6">
        <v>-0.21689124945791771</v>
      </c>
      <c r="PK1818" s="10">
        <v>3.1624047447451876E-3</v>
      </c>
      <c r="PO1818" s="6">
        <v>0.24181632310996301</v>
      </c>
      <c r="PQ1818" s="10">
        <v>-1.120671131423543E-2</v>
      </c>
      <c r="PR1818" s="1"/>
      <c r="QB1818" s="1"/>
      <c r="QC1818" s="6">
        <v>-0.21100912967901925</v>
      </c>
      <c r="QE1818" s="10">
        <v>-5.6469189477778646E-4</v>
      </c>
      <c r="QI1818" s="6">
        <v>0.20335383966875956</v>
      </c>
      <c r="QK1818" s="10">
        <v>2.0011160989998993E-3</v>
      </c>
      <c r="QL1818" s="1"/>
      <c r="TV1818" s="1"/>
      <c r="VT1818" s="1"/>
    </row>
    <row r="1819" spans="169:592" x14ac:dyDescent="0.3">
      <c r="FM1819" s="63"/>
      <c r="FO1819" s="64"/>
      <c r="FQ1819" s="53"/>
      <c r="FS1819" s="65"/>
      <c r="FU1819" s="66"/>
      <c r="FW1819" s="67"/>
      <c r="KH1819" s="67"/>
      <c r="KJ1819" s="66"/>
      <c r="KL1819" s="65"/>
      <c r="KN1819" s="53"/>
      <c r="KP1819" s="64"/>
      <c r="KR1819" s="63"/>
      <c r="KV1819" s="1"/>
      <c r="KW1819" s="34"/>
      <c r="KY1819" s="35"/>
      <c r="LA1819" s="36"/>
      <c r="LC1819" s="37"/>
      <c r="LQ1819" s="1"/>
      <c r="PH1819" s="1"/>
      <c r="PI1819" s="2"/>
      <c r="PJ1819" s="1"/>
      <c r="PK1819" s="7"/>
      <c r="PL1819" s="1"/>
      <c r="PM1819" s="1"/>
      <c r="PN1819" s="1"/>
      <c r="PO1819" s="2"/>
      <c r="PP1819" s="1"/>
      <c r="PQ1819" s="7"/>
      <c r="PR1819" s="1"/>
      <c r="PW1819" s="1"/>
      <c r="QB1819" s="1"/>
      <c r="QC1819" s="2"/>
      <c r="QD1819" s="1"/>
      <c r="QE1819" s="7"/>
      <c r="QF1819" s="1"/>
      <c r="QG1819" s="1"/>
      <c r="QH1819" s="1"/>
      <c r="QI1819" s="2"/>
      <c r="QJ1819" s="1"/>
      <c r="QK1819" s="7"/>
      <c r="QL1819" s="1"/>
      <c r="TV1819" s="1"/>
      <c r="VT1819" s="1"/>
    </row>
    <row r="1820" spans="169:592" x14ac:dyDescent="0.3">
      <c r="FM1820" s="63"/>
      <c r="FO1820" s="64"/>
      <c r="FQ1820" s="53"/>
      <c r="FS1820" s="65"/>
      <c r="FU1820" s="66"/>
      <c r="FW1820" s="67"/>
      <c r="KH1820" s="67"/>
      <c r="KJ1820" s="66"/>
      <c r="KL1820" s="65"/>
      <c r="KN1820" s="53"/>
      <c r="KP1820" s="64"/>
      <c r="KR1820" s="63"/>
      <c r="KV1820" s="1"/>
      <c r="KW1820" s="34"/>
      <c r="KY1820" s="35"/>
      <c r="LA1820" s="36"/>
      <c r="LC1820" s="37"/>
      <c r="LQ1820" s="1"/>
      <c r="PI1820" s="34"/>
      <c r="PK1820" s="35"/>
      <c r="PO1820" s="34"/>
      <c r="PQ1820" s="35"/>
      <c r="QC1820" s="36"/>
      <c r="QE1820" s="37"/>
      <c r="QI1820" s="36"/>
      <c r="QK1820" s="37"/>
      <c r="TV1820" s="1"/>
      <c r="VT1820" s="1"/>
    </row>
    <row r="1821" spans="169:592" x14ac:dyDescent="0.3">
      <c r="FM1821" s="63"/>
      <c r="FO1821" s="64"/>
      <c r="FQ1821" s="53"/>
      <c r="FS1821" s="65"/>
      <c r="FU1821" s="66"/>
      <c r="FW1821" s="67"/>
      <c r="KH1821" s="67"/>
      <c r="KJ1821" s="66"/>
      <c r="KL1821" s="65"/>
      <c r="KN1821" s="53"/>
      <c r="KP1821" s="64"/>
      <c r="KR1821" s="63"/>
      <c r="KV1821" s="1"/>
      <c r="KW1821" s="34"/>
      <c r="KY1821" s="35"/>
      <c r="LA1821" s="36"/>
      <c r="LC1821" s="37"/>
      <c r="LQ1821" s="1"/>
      <c r="MG1821" s="35"/>
      <c r="MH1821" s="35"/>
      <c r="MI1821" s="35"/>
      <c r="MJ1821" s="35"/>
      <c r="MK1821" s="35"/>
      <c r="ML1821" s="35"/>
      <c r="MM1821" s="35"/>
      <c r="MN1821" s="35"/>
      <c r="MO1821" s="35"/>
      <c r="MP1821" s="35"/>
      <c r="MQ1821" s="35"/>
      <c r="MR1821" s="35"/>
      <c r="MS1821" s="35"/>
      <c r="MT1821" s="35"/>
      <c r="MU1821" s="35"/>
      <c r="MV1821" s="35"/>
      <c r="MW1821" s="35"/>
      <c r="MX1821" s="35"/>
      <c r="MY1821" s="35"/>
      <c r="MZ1821" s="35"/>
      <c r="NA1821" s="35"/>
      <c r="NB1821" s="35"/>
      <c r="NC1821" s="35"/>
      <c r="ND1821" s="35"/>
      <c r="NE1821" s="35"/>
      <c r="NF1821" s="35"/>
      <c r="NG1821" s="35"/>
      <c r="NH1821" s="35"/>
      <c r="NI1821" s="35"/>
      <c r="NJ1821" s="35"/>
      <c r="NK1821" s="35"/>
      <c r="NL1821" s="35"/>
      <c r="NM1821" s="35"/>
      <c r="NN1821" s="35"/>
      <c r="NO1821" s="35"/>
      <c r="NP1821" s="35"/>
      <c r="NQ1821" s="35"/>
      <c r="NR1821" s="35"/>
      <c r="NS1821" s="35"/>
      <c r="NT1821" s="35"/>
      <c r="NU1821" s="35"/>
      <c r="NV1821" s="35"/>
      <c r="NW1821" s="35"/>
      <c r="NX1821" s="35"/>
      <c r="NY1821" s="35"/>
      <c r="NZ1821" s="35"/>
      <c r="OA1821" s="35"/>
      <c r="OB1821" s="35"/>
      <c r="OC1821" s="35"/>
      <c r="OD1821" s="35"/>
      <c r="OE1821" s="35"/>
      <c r="OF1821" s="35"/>
      <c r="OG1821" s="35"/>
      <c r="OH1821" s="35"/>
      <c r="OI1821" s="35"/>
      <c r="OJ1821" s="35"/>
      <c r="OK1821" s="35"/>
      <c r="OL1821" s="35"/>
      <c r="OM1821" s="35"/>
      <c r="ON1821" s="35"/>
      <c r="OO1821" s="35"/>
      <c r="OP1821" s="35"/>
      <c r="OQ1821" s="35"/>
      <c r="OR1821" s="35"/>
      <c r="OS1821" s="35"/>
      <c r="OT1821" s="35"/>
      <c r="OU1821" s="35"/>
      <c r="OV1821" s="35"/>
      <c r="OW1821" s="35"/>
      <c r="OX1821" s="35"/>
      <c r="OY1821" s="35"/>
      <c r="OZ1821" s="35"/>
      <c r="PA1821" s="35"/>
      <c r="PB1821" s="35"/>
      <c r="PC1821" s="35"/>
      <c r="PD1821" s="35"/>
      <c r="PE1821" s="35"/>
      <c r="PF1821" s="35"/>
      <c r="PG1821" s="35"/>
      <c r="PH1821" s="35"/>
      <c r="PI1821" s="34"/>
      <c r="PJ1821" s="35"/>
      <c r="PK1821" s="35"/>
      <c r="PO1821" s="34"/>
      <c r="PQ1821" s="35"/>
      <c r="PR1821" s="35"/>
      <c r="PS1821" s="35"/>
      <c r="PT1821" s="35"/>
      <c r="PU1821" s="35"/>
      <c r="PV1821" s="35"/>
      <c r="PW1821" s="35"/>
      <c r="PX1821" s="35"/>
      <c r="PY1821" s="35"/>
      <c r="PZ1821" s="35"/>
      <c r="QA1821" s="35"/>
      <c r="QB1821" s="35"/>
      <c r="QC1821" s="35"/>
      <c r="QD1821" s="35"/>
      <c r="QE1821" s="35"/>
      <c r="QF1821" s="35"/>
      <c r="QG1821" s="35"/>
      <c r="QH1821" s="35"/>
      <c r="QI1821" s="35"/>
      <c r="QJ1821" s="35"/>
      <c r="QK1821" s="35"/>
      <c r="QL1821" s="35"/>
      <c r="QM1821" s="35"/>
      <c r="QN1821" s="35"/>
      <c r="QO1821" s="35"/>
      <c r="QP1821" s="35"/>
      <c r="QQ1821" s="35"/>
      <c r="QR1821" s="35"/>
      <c r="QS1821" s="35"/>
      <c r="QT1821" s="35"/>
      <c r="QU1821" s="35"/>
      <c r="QV1821" s="35"/>
      <c r="QW1821" s="35"/>
      <c r="QX1821" s="35"/>
      <c r="QY1821" s="35"/>
      <c r="QZ1821" s="35"/>
      <c r="RA1821" s="35"/>
      <c r="RB1821" s="35"/>
      <c r="RC1821" s="35"/>
      <c r="RD1821" s="35"/>
      <c r="RE1821" s="35"/>
      <c r="RF1821" s="35"/>
      <c r="RG1821" s="35"/>
      <c r="RH1821" s="35"/>
      <c r="RI1821" s="35"/>
      <c r="RJ1821" s="35"/>
      <c r="RK1821" s="35"/>
      <c r="RL1821" s="35"/>
      <c r="RM1821" s="35"/>
      <c r="RN1821" s="35"/>
      <c r="RO1821" s="35"/>
      <c r="RP1821" s="35"/>
      <c r="RQ1821" s="35"/>
      <c r="RR1821" s="35"/>
      <c r="RS1821" s="35"/>
      <c r="TV1821" s="1"/>
      <c r="VT1821" s="1"/>
    </row>
    <row r="1822" spans="169:592" x14ac:dyDescent="0.3">
      <c r="FM1822" s="63"/>
      <c r="FO1822" s="64"/>
      <c r="FQ1822" s="53"/>
      <c r="FS1822" s="65"/>
      <c r="FU1822" s="66"/>
      <c r="FW1822" s="67"/>
      <c r="KH1822" s="67"/>
      <c r="KJ1822" s="66"/>
      <c r="KL1822" s="65"/>
      <c r="KN1822" s="53"/>
      <c r="KP1822" s="64"/>
      <c r="KR1822" s="63"/>
      <c r="KV1822" s="1"/>
      <c r="KW1822" s="34"/>
      <c r="KY1822" s="35"/>
      <c r="LA1822" s="36"/>
      <c r="LC1822" s="37"/>
      <c r="LQ1822" s="1"/>
      <c r="MG1822" s="35"/>
      <c r="MH1822" s="35"/>
      <c r="MI1822" s="35"/>
      <c r="MJ1822" s="35"/>
      <c r="MK1822" s="35"/>
      <c r="ML1822" s="35"/>
      <c r="MM1822" s="35"/>
      <c r="MN1822" s="35"/>
      <c r="MO1822" s="35"/>
      <c r="MP1822" s="35"/>
      <c r="MQ1822" s="35"/>
      <c r="MR1822" s="35"/>
      <c r="MS1822" s="35"/>
      <c r="MT1822" s="35"/>
      <c r="MU1822" s="35"/>
      <c r="MV1822" s="35"/>
      <c r="MW1822" s="35"/>
      <c r="MX1822" s="35"/>
      <c r="MY1822" s="35"/>
      <c r="MZ1822" s="35"/>
      <c r="NA1822" s="35"/>
      <c r="NB1822" s="35"/>
      <c r="NC1822" s="35"/>
      <c r="ND1822" s="35"/>
      <c r="NE1822" s="35"/>
      <c r="NF1822" s="35"/>
      <c r="NG1822" s="35"/>
      <c r="NH1822" s="35"/>
      <c r="NI1822" s="35"/>
      <c r="NJ1822" s="35"/>
      <c r="NK1822" s="35"/>
      <c r="NL1822" s="35"/>
      <c r="NM1822" s="35"/>
      <c r="NN1822" s="35"/>
      <c r="NO1822" s="35"/>
      <c r="NP1822" s="35"/>
      <c r="NQ1822" s="35"/>
      <c r="NR1822" s="35"/>
      <c r="NS1822" s="35"/>
      <c r="NT1822" s="35"/>
      <c r="NU1822" s="35"/>
      <c r="NV1822" s="35"/>
      <c r="NW1822" s="35"/>
      <c r="NX1822" s="35"/>
      <c r="NY1822" s="35"/>
      <c r="NZ1822" s="35"/>
      <c r="OA1822" s="35"/>
      <c r="OB1822" s="35"/>
      <c r="OC1822" s="35"/>
      <c r="OD1822" s="35"/>
      <c r="OE1822" s="35"/>
      <c r="OF1822" s="35"/>
      <c r="OG1822" s="35"/>
      <c r="OH1822" s="35"/>
      <c r="OI1822" s="35"/>
      <c r="OJ1822" s="35"/>
      <c r="OK1822" s="35"/>
      <c r="OL1822" s="35"/>
      <c r="OM1822" s="35"/>
      <c r="ON1822" s="35"/>
      <c r="OO1822" s="35"/>
      <c r="OP1822" s="35"/>
      <c r="OQ1822" s="35"/>
      <c r="OR1822" s="35"/>
      <c r="OS1822" s="35"/>
      <c r="OT1822" s="35"/>
      <c r="OU1822" s="35"/>
      <c r="OV1822" s="35"/>
      <c r="OW1822" s="35"/>
      <c r="OX1822" s="35"/>
      <c r="OY1822" s="35"/>
      <c r="OZ1822" s="35"/>
      <c r="PA1822" s="35"/>
      <c r="PB1822" s="35"/>
      <c r="PC1822" s="35"/>
      <c r="PD1822" s="35"/>
      <c r="PE1822" s="35"/>
      <c r="PF1822" s="35"/>
      <c r="PG1822" s="35"/>
      <c r="PH1822" s="35"/>
      <c r="PI1822" s="34"/>
      <c r="PJ1822" s="35"/>
      <c r="PK1822" s="35"/>
      <c r="PO1822" s="34"/>
      <c r="PQ1822" s="35"/>
      <c r="PR1822" s="35"/>
      <c r="PS1822" s="35"/>
      <c r="PT1822" s="35"/>
      <c r="PU1822" s="35"/>
      <c r="PV1822" s="35"/>
      <c r="PW1822" s="35"/>
      <c r="PX1822" s="35"/>
      <c r="PY1822" s="35"/>
      <c r="PZ1822" s="35"/>
      <c r="QA1822" s="35"/>
      <c r="QB1822" s="35"/>
      <c r="QC1822" s="35"/>
      <c r="QD1822" s="35"/>
      <c r="QE1822" s="35"/>
      <c r="QF1822" s="35"/>
      <c r="QG1822" s="35"/>
      <c r="QH1822" s="35"/>
      <c r="QI1822" s="35"/>
      <c r="QJ1822" s="35"/>
      <c r="QK1822" s="35"/>
      <c r="QL1822" s="35"/>
      <c r="QM1822" s="35"/>
      <c r="QN1822" s="35"/>
      <c r="QO1822" s="35"/>
      <c r="QP1822" s="35"/>
      <c r="QQ1822" s="35"/>
      <c r="QR1822" s="35"/>
      <c r="QS1822" s="35"/>
      <c r="QT1822" s="35"/>
      <c r="QU1822" s="35"/>
      <c r="QV1822" s="35"/>
      <c r="QW1822" s="35"/>
      <c r="QX1822" s="35"/>
      <c r="QY1822" s="35"/>
      <c r="QZ1822" s="35"/>
      <c r="RA1822" s="35"/>
      <c r="RB1822" s="35"/>
      <c r="RC1822" s="35"/>
      <c r="RD1822" s="35"/>
      <c r="RE1822" s="35"/>
      <c r="RF1822" s="35"/>
      <c r="RG1822" s="35"/>
      <c r="RH1822" s="35"/>
      <c r="RI1822" s="35"/>
      <c r="RJ1822" s="35"/>
      <c r="RK1822" s="35"/>
      <c r="RL1822" s="35"/>
      <c r="RM1822" s="35"/>
      <c r="RN1822" s="35"/>
      <c r="RO1822" s="35"/>
      <c r="RP1822" s="35"/>
      <c r="RQ1822" s="35"/>
      <c r="RR1822" s="35"/>
      <c r="RS1822" s="35"/>
      <c r="TV1822" s="1"/>
      <c r="VT1822" s="1"/>
    </row>
    <row r="1823" spans="169:592" x14ac:dyDescent="0.3">
      <c r="FM1823" s="63"/>
      <c r="FO1823" s="64"/>
      <c r="FQ1823" s="53"/>
      <c r="FS1823" s="65"/>
      <c r="FU1823" s="66"/>
      <c r="FW1823" s="67"/>
      <c r="KH1823" s="67"/>
      <c r="KJ1823" s="66"/>
      <c r="KL1823" s="65"/>
      <c r="KN1823" s="53"/>
      <c r="KP1823" s="64"/>
      <c r="KR1823" s="63"/>
      <c r="KV1823" s="1"/>
      <c r="KW1823" s="34"/>
      <c r="KY1823" s="35"/>
      <c r="LA1823" s="36"/>
      <c r="LC1823" s="37"/>
      <c r="LQ1823" s="1"/>
      <c r="MG1823" s="35"/>
      <c r="PI1823" s="34"/>
      <c r="PO1823" s="34"/>
      <c r="PW1823" s="1"/>
      <c r="QC1823" s="36"/>
      <c r="QE1823" s="37"/>
      <c r="QI1823" s="36"/>
      <c r="QK1823" s="37"/>
      <c r="RS1823" s="35"/>
      <c r="TV1823" s="1"/>
      <c r="VT1823" s="1"/>
    </row>
    <row r="1824" spans="169:592" x14ac:dyDescent="0.3">
      <c r="FM1824" s="63"/>
      <c r="FO1824" s="64"/>
      <c r="FQ1824" s="53"/>
      <c r="FS1824" s="65"/>
      <c r="FU1824" s="66"/>
      <c r="FW1824" s="67"/>
      <c r="KH1824" s="67"/>
      <c r="KJ1824" s="66"/>
      <c r="KL1824" s="65"/>
      <c r="KN1824" s="53"/>
      <c r="KP1824" s="64"/>
      <c r="KR1824" s="63"/>
      <c r="KV1824" s="1"/>
      <c r="KW1824" s="34"/>
      <c r="KY1824" s="35"/>
      <c r="LA1824" s="36"/>
      <c r="LC1824" s="37"/>
      <c r="LQ1824" s="1"/>
      <c r="ME1824" s="34"/>
      <c r="MF1824" s="34"/>
      <c r="MG1824" s="34"/>
      <c r="MH1824" s="34"/>
      <c r="MI1824" s="34"/>
      <c r="MJ1824" s="34"/>
      <c r="MK1824" s="34"/>
      <c r="ML1824" s="34"/>
      <c r="MM1824" s="34"/>
      <c r="MN1824" s="34"/>
      <c r="MO1824" s="34"/>
      <c r="MP1824" s="34"/>
      <c r="MQ1824" s="34"/>
      <c r="MR1824" s="34"/>
      <c r="MS1824" s="34"/>
      <c r="MT1824" s="34"/>
      <c r="MU1824" s="34"/>
      <c r="MV1824" s="34"/>
      <c r="MW1824" s="34"/>
      <c r="MX1824" s="34"/>
      <c r="MY1824" s="34"/>
      <c r="MZ1824" s="34"/>
      <c r="NA1824" s="34"/>
      <c r="NB1824" s="34"/>
      <c r="NC1824" s="34"/>
      <c r="ND1824" s="34"/>
      <c r="NE1824" s="34"/>
      <c r="NF1824" s="34"/>
      <c r="NG1824" s="34"/>
      <c r="NH1824" s="34"/>
      <c r="NI1824" s="34"/>
      <c r="NJ1824" s="34"/>
      <c r="NK1824" s="34"/>
      <c r="NL1824" s="34"/>
      <c r="NM1824" s="34"/>
      <c r="NN1824" s="34"/>
      <c r="NO1824" s="34"/>
      <c r="NP1824" s="34"/>
      <c r="NQ1824" s="34"/>
      <c r="NR1824" s="34"/>
      <c r="NS1824" s="34"/>
      <c r="NT1824" s="34"/>
      <c r="NU1824" s="34"/>
      <c r="NV1824" s="34"/>
      <c r="NW1824" s="34"/>
      <c r="NX1824" s="34"/>
      <c r="NY1824" s="34"/>
      <c r="NZ1824" s="34"/>
      <c r="OA1824" s="34"/>
      <c r="OB1824" s="34"/>
      <c r="OC1824" s="34"/>
      <c r="OD1824" s="34"/>
      <c r="OE1824" s="34"/>
      <c r="OF1824" s="34"/>
      <c r="OG1824" s="34"/>
      <c r="OH1824" s="34"/>
      <c r="OI1824" s="34"/>
      <c r="OJ1824" s="34"/>
      <c r="OK1824" s="34"/>
      <c r="OL1824" s="34"/>
      <c r="OM1824" s="34"/>
      <c r="ON1824" s="34"/>
      <c r="OO1824" s="34"/>
      <c r="OP1824" s="34"/>
      <c r="OQ1824" s="34"/>
      <c r="OR1824" s="34"/>
      <c r="OS1824" s="34"/>
      <c r="OT1824" s="34"/>
      <c r="OU1824" s="34"/>
      <c r="OV1824" s="34"/>
      <c r="OW1824" s="34"/>
      <c r="OX1824" s="34"/>
      <c r="OY1824" s="34"/>
      <c r="OZ1824" s="34"/>
      <c r="PA1824" s="34"/>
      <c r="PB1824" s="34"/>
      <c r="PC1824" s="34"/>
      <c r="PD1824" s="34"/>
      <c r="PE1824" s="34"/>
      <c r="PF1824" s="34"/>
      <c r="PG1824" s="34"/>
      <c r="PH1824" s="34"/>
      <c r="PI1824" s="34"/>
      <c r="PO1824" s="34"/>
      <c r="PP1824" s="34"/>
      <c r="PQ1824" s="34"/>
      <c r="PR1824" s="34"/>
      <c r="PS1824" s="34"/>
      <c r="PT1824" s="34"/>
      <c r="PU1824" s="34"/>
      <c r="PV1824" s="34"/>
      <c r="PW1824" s="34"/>
      <c r="PX1824" s="34"/>
      <c r="PY1824" s="34"/>
      <c r="PZ1824" s="34"/>
      <c r="QA1824" s="34"/>
      <c r="QB1824" s="34"/>
      <c r="QC1824" s="34"/>
      <c r="QD1824" s="34"/>
      <c r="QE1824" s="34"/>
      <c r="QF1824" s="34"/>
      <c r="QG1824" s="34"/>
      <c r="QH1824" s="34"/>
      <c r="QI1824" s="34"/>
      <c r="QJ1824" s="34"/>
      <c r="QK1824" s="34"/>
      <c r="QL1824" s="34"/>
      <c r="QM1824" s="34"/>
      <c r="QN1824" s="34"/>
      <c r="QO1824" s="34"/>
      <c r="QP1824" s="34"/>
      <c r="QQ1824" s="34"/>
      <c r="QR1824" s="34"/>
      <c r="QS1824" s="34"/>
      <c r="QT1824" s="34"/>
      <c r="QU1824" s="34"/>
      <c r="QV1824" s="34"/>
      <c r="QW1824" s="34"/>
      <c r="QX1824" s="34"/>
      <c r="QY1824" s="34"/>
      <c r="QZ1824" s="34"/>
      <c r="RA1824" s="34"/>
      <c r="RB1824" s="34"/>
      <c r="RC1824" s="34"/>
      <c r="RD1824" s="34"/>
      <c r="RE1824" s="34"/>
      <c r="RF1824" s="34"/>
      <c r="RG1824" s="34"/>
      <c r="RH1824" s="34"/>
      <c r="RI1824" s="34"/>
      <c r="RJ1824" s="34"/>
      <c r="RK1824" s="34"/>
      <c r="RL1824" s="34"/>
      <c r="RM1824" s="34"/>
      <c r="RN1824" s="34"/>
      <c r="RO1824" s="34"/>
      <c r="RP1824" s="34"/>
      <c r="RQ1824" s="34"/>
      <c r="RS1824" s="35"/>
      <c r="TV1824" s="1"/>
      <c r="VT1824" s="1"/>
    </row>
    <row r="1825" spans="169:592" x14ac:dyDescent="0.3">
      <c r="FM1825" s="63"/>
      <c r="FO1825" s="64"/>
      <c r="FQ1825" s="53"/>
      <c r="FS1825" s="65"/>
      <c r="FU1825" s="66"/>
      <c r="FW1825" s="67"/>
      <c r="KH1825" s="67"/>
      <c r="KJ1825" s="66"/>
      <c r="KL1825" s="65"/>
      <c r="KN1825" s="53"/>
      <c r="KP1825" s="64"/>
      <c r="KR1825" s="63"/>
      <c r="KV1825" s="1"/>
      <c r="KW1825" s="34"/>
      <c r="KY1825" s="35"/>
      <c r="LA1825" s="36"/>
      <c r="LC1825" s="37"/>
      <c r="LQ1825" s="1"/>
      <c r="ME1825" s="34"/>
      <c r="MF1825" s="34"/>
      <c r="MG1825" s="34"/>
      <c r="MH1825" s="34"/>
      <c r="MI1825" s="34"/>
      <c r="MJ1825" s="34"/>
      <c r="MK1825" s="34"/>
      <c r="ML1825" s="34"/>
      <c r="MM1825" s="34"/>
      <c r="MN1825" s="34"/>
      <c r="MO1825" s="34"/>
      <c r="MP1825" s="34"/>
      <c r="MQ1825" s="34"/>
      <c r="MR1825" s="34"/>
      <c r="MS1825" s="34"/>
      <c r="MT1825" s="34"/>
      <c r="MU1825" s="34"/>
      <c r="MV1825" s="34"/>
      <c r="MW1825" s="34"/>
      <c r="MX1825" s="34"/>
      <c r="MY1825" s="34"/>
      <c r="MZ1825" s="34"/>
      <c r="NA1825" s="34"/>
      <c r="NB1825" s="34"/>
      <c r="NC1825" s="34"/>
      <c r="ND1825" s="34"/>
      <c r="NE1825" s="34"/>
      <c r="NF1825" s="34"/>
      <c r="NG1825" s="34"/>
      <c r="NH1825" s="34"/>
      <c r="NI1825" s="34"/>
      <c r="NJ1825" s="34"/>
      <c r="NK1825" s="34"/>
      <c r="NL1825" s="34"/>
      <c r="NM1825" s="34"/>
      <c r="NN1825" s="34"/>
      <c r="NO1825" s="34"/>
      <c r="NP1825" s="34"/>
      <c r="NQ1825" s="34"/>
      <c r="NR1825" s="34"/>
      <c r="NS1825" s="34"/>
      <c r="NT1825" s="34"/>
      <c r="NU1825" s="34"/>
      <c r="NV1825" s="34"/>
      <c r="NW1825" s="34"/>
      <c r="NX1825" s="34"/>
      <c r="NY1825" s="34"/>
      <c r="NZ1825" s="34"/>
      <c r="OA1825" s="34"/>
      <c r="OB1825" s="34"/>
      <c r="OC1825" s="34"/>
      <c r="OD1825" s="34"/>
      <c r="OE1825" s="34"/>
      <c r="OF1825" s="34"/>
      <c r="OG1825" s="34"/>
      <c r="OH1825" s="34"/>
      <c r="OI1825" s="34"/>
      <c r="OJ1825" s="34"/>
      <c r="OK1825" s="34"/>
      <c r="OL1825" s="34"/>
      <c r="OM1825" s="34"/>
      <c r="ON1825" s="34"/>
      <c r="OO1825" s="34"/>
      <c r="OP1825" s="34"/>
      <c r="OQ1825" s="34"/>
      <c r="OR1825" s="34"/>
      <c r="OS1825" s="34"/>
      <c r="OT1825" s="34"/>
      <c r="OU1825" s="34"/>
      <c r="OV1825" s="34"/>
      <c r="OW1825" s="34"/>
      <c r="OX1825" s="34"/>
      <c r="OY1825" s="34"/>
      <c r="OZ1825" s="34"/>
      <c r="PA1825" s="34"/>
      <c r="PB1825" s="34"/>
      <c r="PC1825" s="34"/>
      <c r="PD1825" s="34"/>
      <c r="PE1825" s="34"/>
      <c r="PF1825" s="34"/>
      <c r="PG1825" s="34"/>
      <c r="PH1825" s="34"/>
      <c r="PI1825" s="34"/>
      <c r="PO1825" s="34"/>
      <c r="PP1825" s="34"/>
      <c r="PQ1825" s="34"/>
      <c r="PR1825" s="34"/>
      <c r="PS1825" s="34"/>
      <c r="PT1825" s="34"/>
      <c r="PU1825" s="34"/>
      <c r="PV1825" s="34"/>
      <c r="PW1825" s="34"/>
      <c r="PX1825" s="34"/>
      <c r="PY1825" s="34"/>
      <c r="PZ1825" s="34"/>
      <c r="QA1825" s="34"/>
      <c r="QB1825" s="34"/>
      <c r="QC1825" s="34"/>
      <c r="QD1825" s="34"/>
      <c r="QE1825" s="34"/>
      <c r="QF1825" s="34"/>
      <c r="QG1825" s="34"/>
      <c r="QH1825" s="34"/>
      <c r="QI1825" s="34"/>
      <c r="QJ1825" s="34"/>
      <c r="QK1825" s="34"/>
      <c r="QL1825" s="34"/>
      <c r="QM1825" s="34"/>
      <c r="QN1825" s="34"/>
      <c r="QO1825" s="34"/>
      <c r="QP1825" s="34"/>
      <c r="QQ1825" s="34"/>
      <c r="QR1825" s="34"/>
      <c r="QS1825" s="34"/>
      <c r="QT1825" s="34"/>
      <c r="QU1825" s="34"/>
      <c r="QV1825" s="34"/>
      <c r="QW1825" s="34"/>
      <c r="QX1825" s="34"/>
      <c r="QY1825" s="34"/>
      <c r="QZ1825" s="34"/>
      <c r="RA1825" s="34"/>
      <c r="RB1825" s="34"/>
      <c r="RC1825" s="34"/>
      <c r="RD1825" s="34"/>
      <c r="RE1825" s="34"/>
      <c r="RF1825" s="34"/>
      <c r="RG1825" s="34"/>
      <c r="RH1825" s="34"/>
      <c r="RI1825" s="34"/>
      <c r="RJ1825" s="34"/>
      <c r="RK1825" s="34"/>
      <c r="RL1825" s="34"/>
      <c r="RM1825" s="34"/>
      <c r="RN1825" s="34"/>
      <c r="RO1825" s="34"/>
      <c r="RP1825" s="34"/>
      <c r="RQ1825" s="34"/>
      <c r="RS1825" s="35"/>
      <c r="TV1825" s="1"/>
      <c r="VT1825" s="1"/>
    </row>
    <row r="1826" spans="169:592" x14ac:dyDescent="0.3">
      <c r="FM1826" s="63"/>
      <c r="FO1826" s="64"/>
      <c r="FQ1826" s="53"/>
      <c r="FS1826" s="65"/>
      <c r="FU1826" s="66"/>
      <c r="FW1826" s="67"/>
      <c r="KH1826" s="67"/>
      <c r="KJ1826" s="66"/>
      <c r="KL1826" s="65"/>
      <c r="KN1826" s="53"/>
      <c r="KP1826" s="64"/>
      <c r="KR1826" s="63"/>
      <c r="KV1826" s="1"/>
      <c r="KW1826" s="34"/>
      <c r="KY1826" s="35"/>
      <c r="LA1826" s="36"/>
      <c r="LC1826" s="37"/>
      <c r="LQ1826" s="1"/>
      <c r="ME1826" s="34"/>
      <c r="MG1826" s="35"/>
      <c r="QC1826" s="36"/>
      <c r="QE1826" s="37"/>
      <c r="QI1826" s="36"/>
      <c r="QK1826" s="37"/>
      <c r="RQ1826" s="34"/>
      <c r="RS1826" s="35"/>
      <c r="TV1826" s="1"/>
      <c r="VT1826" s="1"/>
    </row>
    <row r="1827" spans="169:592" x14ac:dyDescent="0.3">
      <c r="FM1827" s="63"/>
      <c r="FO1827" s="64"/>
      <c r="FQ1827" s="53"/>
      <c r="FS1827" s="65"/>
      <c r="FU1827" s="66"/>
      <c r="FW1827" s="67"/>
      <c r="KH1827" s="67"/>
      <c r="KJ1827" s="66"/>
      <c r="KL1827" s="65"/>
      <c r="KN1827" s="53"/>
      <c r="KP1827" s="64"/>
      <c r="KR1827" s="63"/>
      <c r="KV1827" s="1"/>
      <c r="KW1827" s="34"/>
      <c r="KY1827" s="35"/>
      <c r="LA1827" s="36"/>
      <c r="LC1827" s="37"/>
      <c r="LQ1827" s="1"/>
      <c r="ME1827" s="34"/>
      <c r="MG1827" s="35"/>
      <c r="NQ1827" s="37"/>
      <c r="NR1827" s="37"/>
      <c r="NS1827" s="37"/>
      <c r="NT1827" s="37"/>
      <c r="NU1827" s="37"/>
      <c r="NV1827" s="37"/>
      <c r="NW1827" s="37"/>
      <c r="NX1827" s="37"/>
      <c r="NY1827" s="37"/>
      <c r="NZ1827" s="37"/>
      <c r="OA1827" s="37"/>
      <c r="OB1827" s="37"/>
      <c r="OC1827" s="37"/>
      <c r="OD1827" s="37"/>
      <c r="OE1827" s="37"/>
      <c r="OF1827" s="37"/>
      <c r="OG1827" s="37"/>
      <c r="OH1827" s="37"/>
      <c r="OI1827" s="37"/>
      <c r="OJ1827" s="37"/>
      <c r="OK1827" s="37"/>
      <c r="OL1827" s="37"/>
      <c r="OM1827" s="37"/>
      <c r="ON1827" s="37"/>
      <c r="OO1827" s="37"/>
      <c r="OP1827" s="37"/>
      <c r="OQ1827" s="37"/>
      <c r="OR1827" s="37"/>
      <c r="OS1827" s="37"/>
      <c r="OT1827" s="37"/>
      <c r="OU1827" s="37"/>
      <c r="OV1827" s="37"/>
      <c r="OW1827" s="37"/>
      <c r="OX1827" s="37"/>
      <c r="OY1827" s="37"/>
      <c r="OZ1827" s="37"/>
      <c r="PA1827" s="37"/>
      <c r="PB1827" s="37"/>
      <c r="PC1827" s="37"/>
      <c r="PD1827" s="37"/>
      <c r="PE1827" s="37"/>
      <c r="PF1827" s="37"/>
      <c r="PG1827" s="37"/>
      <c r="PH1827" s="37"/>
      <c r="PI1827" s="37"/>
      <c r="PJ1827" s="37"/>
      <c r="PK1827" s="37"/>
      <c r="PL1827" s="37"/>
      <c r="PM1827" s="37"/>
      <c r="PN1827" s="37"/>
      <c r="PO1827" s="37"/>
      <c r="PP1827" s="37"/>
      <c r="PQ1827" s="37"/>
      <c r="PR1827" s="37"/>
      <c r="PS1827" s="37"/>
      <c r="PT1827" s="37"/>
      <c r="PU1827" s="37"/>
      <c r="PV1827" s="37"/>
      <c r="PW1827" s="37"/>
      <c r="PX1827" s="37"/>
      <c r="PY1827" s="37"/>
      <c r="PZ1827" s="37"/>
      <c r="QA1827" s="37"/>
      <c r="QB1827" s="37"/>
      <c r="QC1827" s="36"/>
      <c r="QD1827" s="37"/>
      <c r="QE1827" s="37"/>
      <c r="QI1827" s="36"/>
      <c r="QK1827" s="37"/>
      <c r="QL1827" s="37"/>
      <c r="QM1827" s="37"/>
      <c r="QN1827" s="37"/>
      <c r="QO1827" s="37"/>
      <c r="QP1827" s="37"/>
      <c r="QQ1827" s="37"/>
      <c r="QR1827" s="37"/>
      <c r="QS1827" s="37"/>
      <c r="QT1827" s="37"/>
      <c r="QU1827" s="37"/>
      <c r="QV1827" s="37"/>
      <c r="QW1827" s="37"/>
      <c r="QX1827" s="37"/>
      <c r="QY1827" s="37"/>
      <c r="QZ1827" s="37"/>
      <c r="RA1827" s="37"/>
      <c r="RB1827" s="37"/>
      <c r="RC1827" s="37"/>
      <c r="RD1827" s="37"/>
      <c r="RE1827" s="37"/>
      <c r="RF1827" s="37"/>
      <c r="RG1827" s="37"/>
      <c r="RH1827" s="37"/>
      <c r="RI1827" s="37"/>
      <c r="RJ1827" s="37"/>
      <c r="RK1827" s="37"/>
      <c r="RL1827" s="37"/>
      <c r="RM1827" s="37"/>
      <c r="RN1827" s="37"/>
      <c r="RO1827" s="37"/>
      <c r="RP1827" s="37"/>
      <c r="RQ1827" s="34"/>
      <c r="RR1827" s="37"/>
      <c r="RS1827" s="35"/>
      <c r="RT1827" s="37"/>
      <c r="RU1827" s="37"/>
      <c r="RV1827" s="37"/>
      <c r="RW1827" s="37"/>
      <c r="RX1827" s="37"/>
      <c r="RY1827" s="37"/>
      <c r="RZ1827" s="37"/>
      <c r="SA1827" s="37"/>
      <c r="SB1827" s="37"/>
      <c r="SC1827" s="37"/>
      <c r="SD1827" s="37"/>
      <c r="SE1827" s="37"/>
      <c r="SF1827" s="37"/>
      <c r="SG1827" s="37"/>
      <c r="SH1827" s="37"/>
      <c r="SI1827" s="37"/>
      <c r="SJ1827" s="37"/>
      <c r="SK1827" s="37"/>
      <c r="SL1827" s="37"/>
      <c r="SM1827" s="37"/>
      <c r="SN1827" s="37"/>
      <c r="SO1827" s="37"/>
      <c r="SP1827" s="37"/>
      <c r="SQ1827" s="37"/>
      <c r="SR1827" s="37"/>
      <c r="SS1827" s="37"/>
      <c r="ST1827" s="37"/>
      <c r="SU1827" s="37"/>
      <c r="SV1827" s="37"/>
      <c r="SW1827" s="37"/>
      <c r="SX1827" s="37"/>
      <c r="SY1827" s="37"/>
      <c r="SZ1827" s="37"/>
      <c r="TA1827" s="37"/>
      <c r="TB1827" s="37"/>
      <c r="TC1827" s="37"/>
      <c r="TV1827" s="1"/>
      <c r="VT1827" s="1"/>
    </row>
    <row r="1828" spans="169:592" x14ac:dyDescent="0.3">
      <c r="FM1828" s="63"/>
      <c r="FO1828" s="64"/>
      <c r="FQ1828" s="53"/>
      <c r="FS1828" s="65"/>
      <c r="FU1828" s="66"/>
      <c r="FW1828" s="67"/>
      <c r="KH1828" s="67"/>
      <c r="KJ1828" s="66"/>
      <c r="KL1828" s="65"/>
      <c r="KN1828" s="53"/>
      <c r="KP1828" s="64"/>
      <c r="KR1828" s="63"/>
      <c r="KV1828" s="1"/>
      <c r="KW1828" s="34"/>
      <c r="KY1828" s="35"/>
      <c r="LA1828" s="36"/>
      <c r="LC1828" s="37"/>
      <c r="LQ1828" s="1"/>
      <c r="ME1828" s="34"/>
      <c r="MG1828" s="35"/>
      <c r="NQ1828" s="37"/>
      <c r="NR1828" s="37"/>
      <c r="NS1828" s="37"/>
      <c r="NT1828" s="37"/>
      <c r="NU1828" s="37"/>
      <c r="NV1828" s="37"/>
      <c r="NW1828" s="37"/>
      <c r="NX1828" s="37"/>
      <c r="NY1828" s="37"/>
      <c r="NZ1828" s="37"/>
      <c r="OA1828" s="37"/>
      <c r="OB1828" s="37"/>
      <c r="OC1828" s="37"/>
      <c r="OD1828" s="37"/>
      <c r="OE1828" s="37"/>
      <c r="OF1828" s="37"/>
      <c r="OG1828" s="37"/>
      <c r="OH1828" s="37"/>
      <c r="OI1828" s="37"/>
      <c r="OJ1828" s="37"/>
      <c r="OK1828" s="37"/>
      <c r="OL1828" s="37"/>
      <c r="OM1828" s="37"/>
      <c r="ON1828" s="37"/>
      <c r="OO1828" s="37"/>
      <c r="OP1828" s="37"/>
      <c r="OQ1828" s="37"/>
      <c r="OR1828" s="37"/>
      <c r="OS1828" s="37"/>
      <c r="OT1828" s="37"/>
      <c r="OU1828" s="37"/>
      <c r="OV1828" s="37"/>
      <c r="OW1828" s="37"/>
      <c r="OX1828" s="37"/>
      <c r="OY1828" s="37"/>
      <c r="OZ1828" s="37"/>
      <c r="PA1828" s="37"/>
      <c r="PB1828" s="37"/>
      <c r="PC1828" s="37"/>
      <c r="PD1828" s="37"/>
      <c r="PE1828" s="37"/>
      <c r="PF1828" s="37"/>
      <c r="PG1828" s="37"/>
      <c r="PH1828" s="37"/>
      <c r="PI1828" s="37"/>
      <c r="PJ1828" s="37"/>
      <c r="PK1828" s="37"/>
      <c r="PL1828" s="37"/>
      <c r="PM1828" s="37"/>
      <c r="PN1828" s="37"/>
      <c r="PO1828" s="37"/>
      <c r="PP1828" s="37"/>
      <c r="PQ1828" s="37"/>
      <c r="PR1828" s="37"/>
      <c r="PS1828" s="37"/>
      <c r="PT1828" s="37"/>
      <c r="PU1828" s="37"/>
      <c r="PV1828" s="37"/>
      <c r="PW1828" s="37"/>
      <c r="PX1828" s="37"/>
      <c r="PY1828" s="37"/>
      <c r="PZ1828" s="37"/>
      <c r="QA1828" s="37"/>
      <c r="QB1828" s="37"/>
      <c r="QC1828" s="36"/>
      <c r="QD1828" s="37"/>
      <c r="QE1828" s="37"/>
      <c r="QI1828" s="36"/>
      <c r="QK1828" s="37"/>
      <c r="QL1828" s="37"/>
      <c r="QM1828" s="37"/>
      <c r="QN1828" s="37"/>
      <c r="QO1828" s="37"/>
      <c r="QP1828" s="37"/>
      <c r="QQ1828" s="37"/>
      <c r="QR1828" s="37"/>
      <c r="QS1828" s="37"/>
      <c r="QT1828" s="37"/>
      <c r="QU1828" s="37"/>
      <c r="QV1828" s="37"/>
      <c r="QW1828" s="37"/>
      <c r="QX1828" s="37"/>
      <c r="QY1828" s="37"/>
      <c r="QZ1828" s="37"/>
      <c r="RA1828" s="37"/>
      <c r="RB1828" s="37"/>
      <c r="RC1828" s="37"/>
      <c r="RD1828" s="37"/>
      <c r="RE1828" s="37"/>
      <c r="RF1828" s="37"/>
      <c r="RG1828" s="37"/>
      <c r="RH1828" s="37"/>
      <c r="RI1828" s="37"/>
      <c r="RJ1828" s="37"/>
      <c r="RK1828" s="37"/>
      <c r="RL1828" s="37"/>
      <c r="RM1828" s="37"/>
      <c r="RN1828" s="37"/>
      <c r="RO1828" s="37"/>
      <c r="RP1828" s="37"/>
      <c r="RQ1828" s="34"/>
      <c r="RR1828" s="37"/>
      <c r="RS1828" s="35"/>
      <c r="RT1828" s="37"/>
      <c r="RU1828" s="37"/>
      <c r="RV1828" s="37"/>
      <c r="RW1828" s="37"/>
      <c r="RX1828" s="37"/>
      <c r="RY1828" s="37"/>
      <c r="RZ1828" s="37"/>
      <c r="SA1828" s="37"/>
      <c r="SB1828" s="37"/>
      <c r="SC1828" s="37"/>
      <c r="SD1828" s="37"/>
      <c r="SE1828" s="37"/>
      <c r="SF1828" s="37"/>
      <c r="SG1828" s="37"/>
      <c r="SH1828" s="37"/>
      <c r="SI1828" s="37"/>
      <c r="SJ1828" s="37"/>
      <c r="SK1828" s="37"/>
      <c r="SL1828" s="37"/>
      <c r="SM1828" s="37"/>
      <c r="SN1828" s="37"/>
      <c r="SO1828" s="37"/>
      <c r="SP1828" s="37"/>
      <c r="SQ1828" s="37"/>
      <c r="SR1828" s="37"/>
      <c r="SS1828" s="37"/>
      <c r="ST1828" s="37"/>
      <c r="SU1828" s="37"/>
      <c r="SV1828" s="37"/>
      <c r="SW1828" s="37"/>
      <c r="SX1828" s="37"/>
      <c r="SY1828" s="37"/>
      <c r="SZ1828" s="37"/>
      <c r="TA1828" s="37"/>
      <c r="TB1828" s="37"/>
      <c r="TC1828" s="51"/>
      <c r="TV1828" s="1"/>
      <c r="VT1828" s="1"/>
    </row>
    <row r="1829" spans="169:592" x14ac:dyDescent="0.3">
      <c r="FM1829" s="63"/>
      <c r="FO1829" s="64"/>
      <c r="FQ1829" s="53"/>
      <c r="FS1829" s="65"/>
      <c r="FU1829" s="66"/>
      <c r="FW1829" s="67"/>
      <c r="KH1829" s="67"/>
      <c r="KJ1829" s="66"/>
      <c r="KL1829" s="65"/>
      <c r="KN1829" s="53"/>
      <c r="KP1829" s="64"/>
      <c r="KR1829" s="63"/>
      <c r="KV1829" s="1"/>
      <c r="KW1829" s="34"/>
      <c r="KY1829" s="35"/>
      <c r="LA1829" s="36"/>
      <c r="LC1829" s="37"/>
      <c r="LQ1829" s="1"/>
      <c r="ME1829" s="34"/>
      <c r="MG1829" s="35"/>
      <c r="NQ1829" s="37"/>
      <c r="PW1829" s="1"/>
      <c r="QC1829" s="36"/>
      <c r="QI1829" s="36"/>
      <c r="RQ1829" s="34"/>
      <c r="RS1829" s="35"/>
      <c r="TC1829" s="51"/>
      <c r="TV1829" s="1"/>
      <c r="VT1829" s="1"/>
    </row>
    <row r="1830" spans="169:592" x14ac:dyDescent="0.3">
      <c r="FM1830" s="63"/>
      <c r="FO1830" s="64"/>
      <c r="FQ1830" s="53"/>
      <c r="FS1830" s="65"/>
      <c r="FU1830" s="66"/>
      <c r="FW1830" s="67"/>
      <c r="KH1830" s="67"/>
      <c r="KJ1830" s="66"/>
      <c r="KL1830" s="65"/>
      <c r="KN1830" s="53"/>
      <c r="KP1830" s="64"/>
      <c r="KR1830" s="63"/>
      <c r="KV1830" s="1"/>
      <c r="KW1830" s="34"/>
      <c r="KY1830" s="35"/>
      <c r="LA1830" s="36"/>
      <c r="LC1830" s="37"/>
      <c r="LQ1830" s="1"/>
      <c r="ME1830" s="34"/>
      <c r="MG1830" s="35"/>
      <c r="NO1830" s="36"/>
      <c r="NP1830" s="36"/>
      <c r="NQ1830" s="36"/>
      <c r="NR1830" s="36"/>
      <c r="NS1830" s="36"/>
      <c r="NT1830" s="36"/>
      <c r="NU1830" s="36"/>
      <c r="NV1830" s="36"/>
      <c r="NW1830" s="36"/>
      <c r="NX1830" s="36"/>
      <c r="NY1830" s="36"/>
      <c r="NZ1830" s="36"/>
      <c r="OA1830" s="36"/>
      <c r="OB1830" s="36"/>
      <c r="OC1830" s="36"/>
      <c r="OD1830" s="36"/>
      <c r="OE1830" s="36"/>
      <c r="OF1830" s="36"/>
      <c r="OG1830" s="36"/>
      <c r="OH1830" s="36"/>
      <c r="OI1830" s="36"/>
      <c r="OJ1830" s="36"/>
      <c r="OK1830" s="36"/>
      <c r="OL1830" s="36"/>
      <c r="OM1830" s="36"/>
      <c r="ON1830" s="36"/>
      <c r="OO1830" s="36"/>
      <c r="OP1830" s="36"/>
      <c r="OQ1830" s="36"/>
      <c r="OR1830" s="36"/>
      <c r="OS1830" s="36"/>
      <c r="OT1830" s="36"/>
      <c r="OU1830" s="36"/>
      <c r="OV1830" s="36"/>
      <c r="OW1830" s="36"/>
      <c r="OX1830" s="36"/>
      <c r="OY1830" s="36"/>
      <c r="OZ1830" s="36"/>
      <c r="PA1830" s="36"/>
      <c r="PB1830" s="36"/>
      <c r="PC1830" s="36"/>
      <c r="PD1830" s="36"/>
      <c r="PE1830" s="36"/>
      <c r="PF1830" s="36"/>
      <c r="PG1830" s="36"/>
      <c r="PH1830" s="36"/>
      <c r="PI1830" s="36"/>
      <c r="PJ1830" s="36"/>
      <c r="PK1830" s="36"/>
      <c r="PL1830" s="36"/>
      <c r="PM1830" s="36"/>
      <c r="PN1830" s="36"/>
      <c r="PO1830" s="36"/>
      <c r="PP1830" s="36"/>
      <c r="PQ1830" s="36"/>
      <c r="PR1830" s="36"/>
      <c r="PS1830" s="36"/>
      <c r="PT1830" s="36"/>
      <c r="PU1830" s="36"/>
      <c r="PV1830" s="36"/>
      <c r="PW1830" s="36"/>
      <c r="PX1830" s="36"/>
      <c r="PY1830" s="36"/>
      <c r="PZ1830" s="36"/>
      <c r="QA1830" s="36"/>
      <c r="QB1830" s="36"/>
      <c r="QC1830" s="36"/>
      <c r="QI1830" s="36"/>
      <c r="QJ1830" s="36"/>
      <c r="QK1830" s="36"/>
      <c r="QL1830" s="36"/>
      <c r="QM1830" s="36"/>
      <c r="QN1830" s="36"/>
      <c r="QO1830" s="36"/>
      <c r="QP1830" s="36"/>
      <c r="QQ1830" s="36"/>
      <c r="QR1830" s="36"/>
      <c r="QS1830" s="36"/>
      <c r="QT1830" s="36"/>
      <c r="QU1830" s="36"/>
      <c r="QV1830" s="36"/>
      <c r="QW1830" s="36"/>
      <c r="QX1830" s="36"/>
      <c r="QY1830" s="36"/>
      <c r="QZ1830" s="36"/>
      <c r="RA1830" s="36"/>
      <c r="RB1830" s="36"/>
      <c r="RC1830" s="36"/>
      <c r="RD1830" s="36"/>
      <c r="RE1830" s="36"/>
      <c r="RF1830" s="36"/>
      <c r="RG1830" s="36"/>
      <c r="RH1830" s="36"/>
      <c r="RI1830" s="36"/>
      <c r="RJ1830" s="36"/>
      <c r="RK1830" s="36"/>
      <c r="RL1830" s="36"/>
      <c r="RM1830" s="36"/>
      <c r="RN1830" s="36"/>
      <c r="RO1830" s="36"/>
      <c r="RP1830" s="36"/>
      <c r="RQ1830" s="34"/>
      <c r="RR1830" s="36"/>
      <c r="RS1830" s="35"/>
      <c r="RT1830" s="36"/>
      <c r="RU1830" s="36"/>
      <c r="RV1830" s="36"/>
      <c r="RW1830" s="36"/>
      <c r="RX1830" s="36"/>
      <c r="RY1830" s="36"/>
      <c r="RZ1830" s="36"/>
      <c r="SA1830" s="36"/>
      <c r="SB1830" s="36"/>
      <c r="SC1830" s="36"/>
      <c r="SD1830" s="36"/>
      <c r="SE1830" s="36"/>
      <c r="SF1830" s="36"/>
      <c r="SG1830" s="36"/>
      <c r="SH1830" s="36"/>
      <c r="SI1830" s="36"/>
      <c r="SJ1830" s="36"/>
      <c r="SK1830" s="36"/>
      <c r="SL1830" s="36"/>
      <c r="SM1830" s="36"/>
      <c r="SN1830" s="36"/>
      <c r="SO1830" s="36"/>
      <c r="SP1830" s="36"/>
      <c r="SQ1830" s="36"/>
      <c r="SR1830" s="36"/>
      <c r="SS1830" s="36"/>
      <c r="ST1830" s="36"/>
      <c r="SU1830" s="36"/>
      <c r="SV1830" s="36"/>
      <c r="SW1830" s="36"/>
      <c r="SX1830" s="36"/>
      <c r="SY1830" s="36"/>
      <c r="SZ1830" s="36"/>
      <c r="TA1830" s="36"/>
      <c r="TC1830" s="51"/>
      <c r="TV1830" s="1"/>
      <c r="VT1830" s="1"/>
    </row>
    <row r="1831" spans="169:592" x14ac:dyDescent="0.3">
      <c r="FM1831" s="63"/>
      <c r="FO1831" s="64"/>
      <c r="FQ1831" s="53"/>
      <c r="FS1831" s="65"/>
      <c r="FU1831" s="66"/>
      <c r="FW1831" s="67"/>
      <c r="KH1831" s="67"/>
      <c r="KJ1831" s="66"/>
      <c r="KL1831" s="65"/>
      <c r="KN1831" s="53"/>
      <c r="KP1831" s="64"/>
      <c r="KR1831" s="63"/>
      <c r="KV1831" s="1"/>
      <c r="KW1831" s="34"/>
      <c r="KY1831" s="35"/>
      <c r="LA1831" s="36"/>
      <c r="LC1831" s="37"/>
      <c r="LQ1831" s="1"/>
      <c r="ME1831" s="34"/>
      <c r="MG1831" s="35"/>
      <c r="NO1831" s="36"/>
      <c r="NP1831" s="36"/>
      <c r="NQ1831" s="36"/>
      <c r="NR1831" s="36"/>
      <c r="NS1831" s="36"/>
      <c r="NT1831" s="36"/>
      <c r="NU1831" s="36"/>
      <c r="NV1831" s="36"/>
      <c r="NW1831" s="36"/>
      <c r="NX1831" s="36"/>
      <c r="NY1831" s="36"/>
      <c r="NZ1831" s="36"/>
      <c r="OA1831" s="36"/>
      <c r="OB1831" s="36"/>
      <c r="OC1831" s="36"/>
      <c r="OD1831" s="36"/>
      <c r="OE1831" s="36"/>
      <c r="OF1831" s="36"/>
      <c r="OG1831" s="36"/>
      <c r="OH1831" s="36"/>
      <c r="OI1831" s="36"/>
      <c r="OJ1831" s="36"/>
      <c r="OK1831" s="36"/>
      <c r="OL1831" s="36"/>
      <c r="OM1831" s="36"/>
      <c r="ON1831" s="36"/>
      <c r="OO1831" s="36"/>
      <c r="OP1831" s="36"/>
      <c r="OQ1831" s="36"/>
      <c r="OR1831" s="36"/>
      <c r="OS1831" s="36"/>
      <c r="OT1831" s="36"/>
      <c r="OU1831" s="36"/>
      <c r="OV1831" s="36"/>
      <c r="OW1831" s="36"/>
      <c r="OX1831" s="36"/>
      <c r="OY1831" s="36"/>
      <c r="OZ1831" s="36"/>
      <c r="PA1831" s="36"/>
      <c r="PB1831" s="36"/>
      <c r="PC1831" s="36"/>
      <c r="PD1831" s="36"/>
      <c r="PE1831" s="36"/>
      <c r="PF1831" s="36"/>
      <c r="PG1831" s="36"/>
      <c r="PH1831" s="36"/>
      <c r="PI1831" s="36"/>
      <c r="PJ1831" s="36"/>
      <c r="PK1831" s="36"/>
      <c r="PL1831" s="36"/>
      <c r="PM1831" s="36"/>
      <c r="PN1831" s="36"/>
      <c r="PO1831" s="36"/>
      <c r="PP1831" s="36"/>
      <c r="PQ1831" s="36"/>
      <c r="PR1831" s="36"/>
      <c r="PS1831" s="36"/>
      <c r="PT1831" s="36"/>
      <c r="PU1831" s="36"/>
      <c r="PV1831" s="36"/>
      <c r="PW1831" s="36"/>
      <c r="PX1831" s="36"/>
      <c r="PY1831" s="36"/>
      <c r="PZ1831" s="36"/>
      <c r="QA1831" s="36"/>
      <c r="QB1831" s="36"/>
      <c r="QC1831" s="36"/>
      <c r="QI1831" s="36"/>
      <c r="QJ1831" s="36"/>
      <c r="QK1831" s="36"/>
      <c r="QL1831" s="36"/>
      <c r="QM1831" s="36"/>
      <c r="QN1831" s="36"/>
      <c r="QO1831" s="36"/>
      <c r="QP1831" s="36"/>
      <c r="QQ1831" s="36"/>
      <c r="QR1831" s="36"/>
      <c r="QS1831" s="36"/>
      <c r="QT1831" s="36"/>
      <c r="QU1831" s="36"/>
      <c r="QV1831" s="36"/>
      <c r="QW1831" s="36"/>
      <c r="QX1831" s="36"/>
      <c r="QY1831" s="36"/>
      <c r="QZ1831" s="36"/>
      <c r="RA1831" s="36"/>
      <c r="RB1831" s="36"/>
      <c r="RC1831" s="36"/>
      <c r="RD1831" s="36"/>
      <c r="RE1831" s="36"/>
      <c r="RF1831" s="36"/>
      <c r="RG1831" s="36"/>
      <c r="RH1831" s="36"/>
      <c r="RI1831" s="36"/>
      <c r="RJ1831" s="36"/>
      <c r="RK1831" s="36"/>
      <c r="RL1831" s="36"/>
      <c r="RM1831" s="36"/>
      <c r="RN1831" s="36"/>
      <c r="RO1831" s="36"/>
      <c r="RP1831" s="36"/>
      <c r="RQ1831" s="34"/>
      <c r="RR1831" s="36"/>
      <c r="RS1831" s="35"/>
      <c r="RT1831" s="36"/>
      <c r="RU1831" s="36"/>
      <c r="RV1831" s="36"/>
      <c r="RW1831" s="36"/>
      <c r="RX1831" s="36"/>
      <c r="RY1831" s="36"/>
      <c r="RZ1831" s="36"/>
      <c r="SA1831" s="36"/>
      <c r="SB1831" s="36"/>
      <c r="SC1831" s="36"/>
      <c r="SD1831" s="36"/>
      <c r="SE1831" s="36"/>
      <c r="SF1831" s="36"/>
      <c r="SG1831" s="36"/>
      <c r="SH1831" s="36"/>
      <c r="SI1831" s="36"/>
      <c r="SJ1831" s="36"/>
      <c r="SK1831" s="36"/>
      <c r="SL1831" s="36"/>
      <c r="SM1831" s="36"/>
      <c r="SN1831" s="36"/>
      <c r="SO1831" s="36"/>
      <c r="SP1831" s="36"/>
      <c r="SQ1831" s="36"/>
      <c r="SR1831" s="36"/>
      <c r="SS1831" s="36"/>
      <c r="ST1831" s="36"/>
      <c r="SU1831" s="36"/>
      <c r="SV1831" s="36"/>
      <c r="SW1831" s="36"/>
      <c r="SX1831" s="36"/>
      <c r="SY1831" s="36"/>
      <c r="SZ1831" s="36"/>
      <c r="TA1831" s="36"/>
      <c r="TC1831" s="51"/>
      <c r="TV1831" s="1"/>
      <c r="VT1831" s="1"/>
    </row>
    <row r="1832" spans="169:592" x14ac:dyDescent="0.3">
      <c r="FM1832" s="63"/>
      <c r="FO1832" s="64"/>
      <c r="FQ1832" s="53"/>
      <c r="FS1832" s="65"/>
      <c r="FU1832" s="66"/>
      <c r="FW1832" s="67"/>
      <c r="KH1832" s="67"/>
      <c r="KJ1832" s="66"/>
      <c r="KL1832" s="65"/>
      <c r="KN1832" s="53"/>
      <c r="KP1832" s="64"/>
      <c r="KR1832" s="63"/>
      <c r="KV1832" s="1"/>
      <c r="KW1832" s="34"/>
      <c r="KY1832" s="35"/>
      <c r="LA1832" s="36"/>
      <c r="LC1832" s="37"/>
      <c r="LQ1832" s="1"/>
      <c r="ME1832" s="34"/>
      <c r="MG1832" s="35"/>
      <c r="NO1832" s="36"/>
      <c r="NQ1832" s="37"/>
      <c r="RQ1832" s="34"/>
      <c r="RS1832" s="35"/>
      <c r="TA1832" s="36"/>
      <c r="TC1832" s="51"/>
      <c r="TV1832" s="1"/>
      <c r="VT1832" s="1"/>
    </row>
    <row r="1833" spans="169:592" x14ac:dyDescent="0.3">
      <c r="FM1833" s="63"/>
      <c r="FO1833" s="64"/>
      <c r="FQ1833" s="53"/>
      <c r="FS1833" s="65"/>
      <c r="FU1833" s="66"/>
      <c r="FW1833" s="67"/>
      <c r="KH1833" s="67"/>
      <c r="KJ1833" s="66"/>
      <c r="KL1833" s="65"/>
      <c r="KN1833" s="53"/>
      <c r="KP1833" s="64"/>
      <c r="KR1833" s="63"/>
      <c r="KV1833" s="1"/>
      <c r="KW1833" s="34"/>
      <c r="KY1833" s="35"/>
      <c r="LA1833" s="36"/>
      <c r="LC1833" s="37"/>
      <c r="LQ1833" s="1"/>
      <c r="ME1833" s="34"/>
      <c r="MG1833" s="35"/>
      <c r="NO1833" s="36"/>
      <c r="NQ1833" s="37"/>
      <c r="PW1833" s="1"/>
      <c r="RQ1833" s="34"/>
      <c r="RS1833" s="35"/>
      <c r="TA1833" s="36"/>
      <c r="TC1833" s="51"/>
      <c r="TV1833" s="1"/>
      <c r="VT1833" s="1"/>
    </row>
    <row r="1834" spans="169:592" x14ac:dyDescent="0.3">
      <c r="FM1834" s="63"/>
      <c r="FO1834" s="64"/>
      <c r="FQ1834" s="53"/>
      <c r="FS1834" s="65"/>
      <c r="FU1834" s="66"/>
      <c r="FW1834" s="67"/>
      <c r="KH1834" s="67"/>
      <c r="KJ1834" s="66"/>
      <c r="KL1834" s="65"/>
      <c r="KN1834" s="53"/>
      <c r="KP1834" s="64"/>
      <c r="KR1834" s="63"/>
      <c r="KV1834" s="1"/>
      <c r="KW1834" s="34"/>
      <c r="KY1834" s="35"/>
      <c r="LA1834" s="36"/>
      <c r="LC1834" s="37"/>
      <c r="LQ1834" s="1"/>
      <c r="ME1834" s="34"/>
      <c r="MG1834" s="35"/>
      <c r="NO1834" s="36"/>
      <c r="NQ1834" s="37"/>
      <c r="RQ1834" s="34"/>
      <c r="RS1834" s="35"/>
      <c r="TA1834" s="36"/>
      <c r="TC1834" s="51"/>
      <c r="TV1834" s="1"/>
      <c r="VT1834" s="1"/>
    </row>
    <row r="1835" spans="169:592" x14ac:dyDescent="0.3">
      <c r="FM1835" s="63"/>
      <c r="FO1835" s="64"/>
      <c r="FQ1835" s="53"/>
      <c r="FS1835" s="65"/>
      <c r="FU1835" s="66"/>
      <c r="FW1835" s="67"/>
      <c r="KH1835" s="67"/>
      <c r="KJ1835" s="66"/>
      <c r="KL1835" s="65"/>
      <c r="KN1835" s="53"/>
      <c r="KP1835" s="64"/>
      <c r="KR1835" s="63"/>
      <c r="KV1835" s="1"/>
      <c r="KW1835" s="34"/>
      <c r="KY1835" s="35"/>
      <c r="LA1835" s="36"/>
      <c r="LC1835" s="37"/>
      <c r="LQ1835" s="1"/>
      <c r="ME1835" s="34"/>
      <c r="MG1835" s="35"/>
      <c r="NO1835" s="36"/>
      <c r="NQ1835" s="37"/>
      <c r="PW1835" s="1"/>
      <c r="RQ1835" s="34"/>
      <c r="RS1835" s="35"/>
      <c r="TA1835" s="36"/>
      <c r="TC1835" s="51"/>
      <c r="TV1835" s="1"/>
      <c r="VT1835" s="1"/>
    </row>
    <row r="1836" spans="169:592" x14ac:dyDescent="0.3">
      <c r="FM1836" s="63"/>
      <c r="FO1836" s="64"/>
      <c r="FQ1836" s="53"/>
      <c r="FS1836" s="65"/>
      <c r="FU1836" s="66"/>
      <c r="FW1836" s="67"/>
      <c r="KH1836" s="67"/>
      <c r="KJ1836" s="66"/>
      <c r="KL1836" s="65"/>
      <c r="KN1836" s="53"/>
      <c r="KP1836" s="64"/>
      <c r="KR1836" s="63"/>
      <c r="KV1836" s="1"/>
      <c r="KW1836" s="34"/>
      <c r="KY1836" s="35"/>
      <c r="LA1836" s="36"/>
      <c r="LC1836" s="37"/>
      <c r="LQ1836" s="1"/>
      <c r="ME1836" s="34"/>
      <c r="MG1836" s="35"/>
      <c r="NO1836" s="36"/>
      <c r="NQ1836" s="37"/>
      <c r="RQ1836" s="34"/>
      <c r="RS1836" s="35"/>
      <c r="TA1836" s="36"/>
      <c r="TC1836" s="51"/>
      <c r="TV1836" s="1"/>
      <c r="VT1836" s="1"/>
    </row>
    <row r="1837" spans="169:592" x14ac:dyDescent="0.3">
      <c r="FM1837" s="63"/>
      <c r="FO1837" s="64"/>
      <c r="FQ1837" s="53"/>
      <c r="FS1837" s="65"/>
      <c r="FU1837" s="66"/>
      <c r="FW1837" s="67"/>
      <c r="KH1837" s="67"/>
      <c r="KJ1837" s="66"/>
      <c r="KL1837" s="65"/>
      <c r="KN1837" s="53"/>
      <c r="KP1837" s="64"/>
      <c r="KR1837" s="63"/>
      <c r="KV1837" s="1"/>
      <c r="KW1837" s="34"/>
      <c r="KY1837" s="35"/>
      <c r="LA1837" s="36"/>
      <c r="LC1837" s="37"/>
      <c r="LQ1837" s="1"/>
      <c r="ME1837" s="34"/>
      <c r="MG1837" s="35"/>
      <c r="NO1837" s="36"/>
      <c r="NQ1837" s="37"/>
      <c r="PW1837" s="1"/>
      <c r="RQ1837" s="34"/>
      <c r="RS1837" s="35"/>
      <c r="TA1837" s="36"/>
      <c r="TC1837" s="51"/>
      <c r="TV1837" s="1"/>
      <c r="VT1837" s="1"/>
    </row>
    <row r="1838" spans="169:592" x14ac:dyDescent="0.3">
      <c r="FM1838" s="63"/>
      <c r="FO1838" s="64"/>
      <c r="FQ1838" s="53"/>
      <c r="FS1838" s="65"/>
      <c r="FU1838" s="66"/>
      <c r="FW1838" s="67"/>
      <c r="KH1838" s="67"/>
      <c r="KJ1838" s="66"/>
      <c r="KL1838" s="65"/>
      <c r="KN1838" s="53"/>
      <c r="KP1838" s="64"/>
      <c r="KR1838" s="63"/>
      <c r="KV1838" s="1"/>
      <c r="KW1838" s="34"/>
      <c r="KY1838" s="35"/>
      <c r="LA1838" s="36"/>
      <c r="LC1838" s="37"/>
      <c r="LQ1838" s="1"/>
      <c r="ME1838" s="34"/>
      <c r="MG1838" s="35"/>
      <c r="NO1838" s="36"/>
      <c r="NQ1838" s="37"/>
      <c r="RQ1838" s="34"/>
      <c r="RS1838" s="35"/>
      <c r="TA1838" s="36"/>
      <c r="TC1838" s="51"/>
      <c r="TV1838" s="1"/>
      <c r="VT1838" s="1"/>
    </row>
    <row r="1839" spans="169:592" x14ac:dyDescent="0.3">
      <c r="FM1839" s="63"/>
      <c r="FO1839" s="64"/>
      <c r="FQ1839" s="53"/>
      <c r="FS1839" s="65"/>
      <c r="FU1839" s="66"/>
      <c r="FW1839" s="67"/>
      <c r="KH1839" s="67"/>
      <c r="KJ1839" s="66"/>
      <c r="KL1839" s="65"/>
      <c r="KN1839" s="53"/>
      <c r="KP1839" s="64"/>
      <c r="KR1839" s="63"/>
      <c r="KV1839" s="1"/>
      <c r="KW1839" s="34"/>
      <c r="KY1839" s="35"/>
      <c r="LA1839" s="36"/>
      <c r="LC1839" s="37"/>
      <c r="LQ1839" s="1"/>
      <c r="ME1839" s="34"/>
      <c r="MG1839" s="35"/>
      <c r="NO1839" s="36"/>
      <c r="NQ1839" s="37"/>
      <c r="PW1839" s="1"/>
      <c r="RQ1839" s="34"/>
      <c r="RS1839" s="35"/>
      <c r="TA1839" s="36"/>
      <c r="TC1839" s="51"/>
      <c r="TV1839" s="1"/>
      <c r="VT1839" s="1"/>
    </row>
    <row r="1840" spans="169:592" x14ac:dyDescent="0.3">
      <c r="FM1840" s="63"/>
      <c r="FO1840" s="64"/>
      <c r="FQ1840" s="53"/>
      <c r="FS1840" s="65"/>
      <c r="FU1840" s="66"/>
      <c r="FW1840" s="67"/>
      <c r="KH1840" s="67"/>
      <c r="KJ1840" s="66"/>
      <c r="KL1840" s="65"/>
      <c r="KN1840" s="53"/>
      <c r="KP1840" s="64"/>
      <c r="KR1840" s="63"/>
      <c r="KV1840" s="1"/>
      <c r="KW1840" s="34"/>
      <c r="KY1840" s="35"/>
      <c r="LA1840" s="36"/>
      <c r="LC1840" s="37"/>
      <c r="LQ1840" s="1"/>
      <c r="ME1840" s="34"/>
      <c r="MG1840" s="35"/>
      <c r="NO1840" s="36"/>
      <c r="NQ1840" s="37"/>
      <c r="RQ1840" s="34"/>
      <c r="RS1840" s="35"/>
      <c r="TA1840" s="36"/>
      <c r="TC1840" s="51"/>
      <c r="TV1840" s="1"/>
      <c r="VT1840" s="1"/>
    </row>
    <row r="1841" spans="169:592" x14ac:dyDescent="0.3">
      <c r="FM1841" s="63"/>
      <c r="FO1841" s="64"/>
      <c r="FQ1841" s="53"/>
      <c r="FS1841" s="65"/>
      <c r="FU1841" s="66"/>
      <c r="FW1841" s="67"/>
      <c r="KH1841" s="67"/>
      <c r="KJ1841" s="66"/>
      <c r="KL1841" s="65"/>
      <c r="KN1841" s="53"/>
      <c r="KP1841" s="64"/>
      <c r="KR1841" s="63"/>
      <c r="KV1841" s="1"/>
      <c r="KW1841" s="34"/>
      <c r="KY1841" s="35"/>
      <c r="LA1841" s="36"/>
      <c r="LC1841" s="37"/>
      <c r="LQ1841" s="1"/>
      <c r="ME1841" s="34"/>
      <c r="MG1841" s="35"/>
      <c r="NO1841" s="36"/>
      <c r="NQ1841" s="37"/>
      <c r="PW1841" s="1"/>
      <c r="RQ1841" s="34"/>
      <c r="RS1841" s="35"/>
      <c r="TA1841" s="36"/>
      <c r="TC1841" s="51"/>
      <c r="TV1841" s="1"/>
      <c r="VT1841" s="1"/>
    </row>
    <row r="1842" spans="169:592" x14ac:dyDescent="0.3">
      <c r="FM1842" s="63"/>
      <c r="FO1842" s="64"/>
      <c r="FQ1842" s="53"/>
      <c r="FS1842" s="65"/>
      <c r="FU1842" s="66"/>
      <c r="FW1842" s="67"/>
      <c r="KH1842" s="67"/>
      <c r="KJ1842" s="66"/>
      <c r="KL1842" s="65"/>
      <c r="KN1842" s="53"/>
      <c r="KP1842" s="64"/>
      <c r="KR1842" s="63"/>
      <c r="KV1842" s="1"/>
      <c r="KW1842" s="34"/>
      <c r="KY1842" s="35"/>
      <c r="LA1842" s="36"/>
      <c r="LC1842" s="37"/>
      <c r="LQ1842" s="1"/>
      <c r="ME1842" s="34"/>
      <c r="MG1842" s="35"/>
      <c r="NO1842" s="36"/>
      <c r="NQ1842" s="37"/>
      <c r="RQ1842" s="34"/>
      <c r="RS1842" s="35"/>
      <c r="TA1842" s="36"/>
      <c r="TC1842" s="51"/>
      <c r="TV1842" s="1"/>
      <c r="VT1842" s="1"/>
    </row>
    <row r="1843" spans="169:592" x14ac:dyDescent="0.3">
      <c r="FM1843" s="63"/>
      <c r="FO1843" s="64"/>
      <c r="FQ1843" s="53"/>
      <c r="FS1843" s="65"/>
      <c r="FU1843" s="66"/>
      <c r="FW1843" s="67"/>
      <c r="KH1843" s="67"/>
      <c r="KJ1843" s="66"/>
      <c r="KL1843" s="65"/>
      <c r="KN1843" s="53"/>
      <c r="KP1843" s="64"/>
      <c r="KR1843" s="63"/>
      <c r="KV1843" s="1"/>
      <c r="KW1843" s="34"/>
      <c r="KY1843" s="35"/>
      <c r="LA1843" s="36"/>
      <c r="LC1843" s="37"/>
      <c r="LQ1843" s="1"/>
      <c r="ME1843" s="34"/>
      <c r="MG1843" s="35"/>
      <c r="NO1843" s="36"/>
      <c r="NQ1843" s="37"/>
      <c r="PW1843" s="1"/>
      <c r="RQ1843" s="34"/>
      <c r="RS1843" s="35"/>
      <c r="TA1843" s="36"/>
      <c r="TC1843" s="51"/>
      <c r="TV1843" s="1"/>
      <c r="VT1843" s="1"/>
    </row>
    <row r="1844" spans="169:592" x14ac:dyDescent="0.3">
      <c r="FM1844" s="63"/>
      <c r="FO1844" s="64"/>
      <c r="FQ1844" s="53"/>
      <c r="FS1844" s="65"/>
      <c r="FU1844" s="66"/>
      <c r="FW1844" s="67"/>
      <c r="KH1844" s="67"/>
      <c r="KJ1844" s="66"/>
      <c r="KL1844" s="65"/>
      <c r="KN1844" s="53"/>
      <c r="KP1844" s="64"/>
      <c r="KR1844" s="63"/>
      <c r="KV1844" s="1"/>
      <c r="KW1844" s="34"/>
      <c r="KY1844" s="35"/>
      <c r="LA1844" s="36"/>
      <c r="LC1844" s="37"/>
      <c r="LQ1844" s="1"/>
      <c r="ME1844" s="34"/>
      <c r="MG1844" s="35"/>
      <c r="NO1844" s="36"/>
      <c r="NQ1844" s="37"/>
      <c r="RQ1844" s="34"/>
      <c r="RS1844" s="35"/>
      <c r="TA1844" s="36"/>
      <c r="TC1844" s="51"/>
      <c r="TV1844" s="1"/>
      <c r="VT1844" s="1"/>
    </row>
    <row r="1845" spans="169:592" x14ac:dyDescent="0.3">
      <c r="FM1845" s="63"/>
      <c r="FO1845" s="64"/>
      <c r="FQ1845" s="53"/>
      <c r="FS1845" s="65"/>
      <c r="FU1845" s="66"/>
      <c r="FW1845" s="67"/>
      <c r="KH1845" s="67"/>
      <c r="KJ1845" s="66"/>
      <c r="KL1845" s="65"/>
      <c r="KN1845" s="53"/>
      <c r="KP1845" s="64"/>
      <c r="KR1845" s="63"/>
      <c r="KV1845" s="1"/>
      <c r="KW1845" s="34"/>
      <c r="KY1845" s="35"/>
      <c r="LA1845" s="36"/>
      <c r="LC1845" s="37"/>
      <c r="LQ1845" s="1"/>
      <c r="LR1845" s="1"/>
      <c r="LS1845" s="1"/>
      <c r="LT1845" s="1"/>
      <c r="LU1845" s="1"/>
      <c r="LV1845" s="1"/>
      <c r="LW1845" s="1"/>
      <c r="LX1845" s="1"/>
      <c r="LY1845" s="1"/>
      <c r="LZ1845" s="1"/>
      <c r="MA1845" s="1"/>
      <c r="MB1845" s="1"/>
      <c r="MC1845" s="1"/>
      <c r="MD1845" s="1"/>
      <c r="ME1845" s="2"/>
      <c r="MF1845" s="1"/>
      <c r="MG1845" s="7"/>
      <c r="MH1845" s="1"/>
      <c r="MI1845" s="1"/>
      <c r="MJ1845" s="1"/>
      <c r="NA1845" s="1"/>
      <c r="NB1845" s="1"/>
      <c r="NC1845" s="1"/>
      <c r="ND1845" s="1"/>
      <c r="NE1845" s="1"/>
      <c r="NF1845" s="1"/>
      <c r="NG1845" s="1"/>
      <c r="NH1845" s="1"/>
      <c r="NI1845" s="1"/>
      <c r="NJ1845" s="1"/>
      <c r="NK1845" s="1"/>
      <c r="NL1845" s="1"/>
      <c r="NM1845" s="1"/>
      <c r="NN1845" s="1"/>
      <c r="NO1845" s="2"/>
      <c r="NP1845" s="1"/>
      <c r="NQ1845" s="7"/>
      <c r="NR1845" s="1"/>
      <c r="NS1845" s="1"/>
      <c r="NT1845" s="1"/>
      <c r="PW1845" s="1"/>
      <c r="RC1845" s="1"/>
      <c r="RD1845" s="1"/>
      <c r="RE1845" s="1"/>
      <c r="RF1845" s="1"/>
      <c r="RG1845" s="1"/>
      <c r="RH1845" s="1"/>
      <c r="RI1845" s="1"/>
      <c r="RJ1845" s="1"/>
      <c r="RK1845" s="1"/>
      <c r="RL1845" s="1"/>
      <c r="RM1845" s="1"/>
      <c r="RN1845" s="1"/>
      <c r="RO1845" s="1"/>
      <c r="RP1845" s="1"/>
      <c r="RQ1845" s="2"/>
      <c r="RR1845" s="1"/>
      <c r="RS1845" s="7"/>
      <c r="RT1845" s="1"/>
      <c r="RU1845" s="1"/>
      <c r="RV1845" s="1"/>
      <c r="SM1845" s="1"/>
      <c r="SN1845" s="1"/>
      <c r="SO1845" s="1"/>
      <c r="SP1845" s="1"/>
      <c r="SQ1845" s="1"/>
      <c r="SR1845" s="1"/>
      <c r="SS1845" s="1"/>
      <c r="ST1845" s="1"/>
      <c r="SU1845" s="1"/>
      <c r="SV1845" s="1"/>
      <c r="SW1845" s="1"/>
      <c r="SX1845" s="1"/>
      <c r="SY1845" s="1"/>
      <c r="SZ1845" s="1"/>
      <c r="TA1845" s="2"/>
      <c r="TB1845" s="1"/>
      <c r="TC1845" s="7"/>
      <c r="TD1845" s="1"/>
      <c r="TE1845" s="1"/>
      <c r="TF1845" s="1"/>
      <c r="TV1845" s="1"/>
      <c r="VT1845" s="1"/>
    </row>
    <row r="1846" spans="169:592" ht="15" thickBot="1" x14ac:dyDescent="0.35">
      <c r="FM1846" s="63"/>
      <c r="FO1846" s="64"/>
      <c r="FQ1846" s="53"/>
      <c r="FS1846" s="65"/>
      <c r="FU1846" s="66"/>
      <c r="FW1846" s="67"/>
      <c r="KH1846" s="67"/>
      <c r="KJ1846" s="66"/>
      <c r="KL1846" s="65"/>
      <c r="KN1846" s="53"/>
      <c r="KP1846" s="64"/>
      <c r="KR1846" s="63"/>
      <c r="KV1846" s="1"/>
      <c r="KW1846" s="34"/>
      <c r="KY1846" s="35"/>
      <c r="LA1846" s="36"/>
      <c r="LC1846" s="37"/>
      <c r="LQ1846" s="1"/>
      <c r="ME1846" s="2" t="s">
        <v>101</v>
      </c>
      <c r="MG1846" s="7" t="s">
        <v>102</v>
      </c>
      <c r="MJ1846" s="1"/>
      <c r="NA1846" s="1"/>
      <c r="NO1846" s="2" t="s">
        <v>103</v>
      </c>
      <c r="NQ1846" s="7" t="s">
        <v>104</v>
      </c>
      <c r="NT1846" s="1"/>
      <c r="RC1846" s="1"/>
      <c r="RQ1846" s="2" t="s">
        <v>101</v>
      </c>
      <c r="RS1846" s="7" t="s">
        <v>102</v>
      </c>
      <c r="RV1846" s="1"/>
      <c r="SM1846" s="1"/>
      <c r="TA1846" s="2" t="s">
        <v>103</v>
      </c>
      <c r="TC1846" s="7" t="s">
        <v>104</v>
      </c>
      <c r="TF1846" s="1"/>
      <c r="TV1846" s="1"/>
      <c r="VT1846" s="1"/>
    </row>
    <row r="1847" spans="169:592" x14ac:dyDescent="0.3">
      <c r="FM1847" s="63"/>
      <c r="FO1847" s="64"/>
      <c r="FQ1847" s="53"/>
      <c r="FS1847" s="65"/>
      <c r="FU1847" s="66"/>
      <c r="FW1847" s="67"/>
      <c r="KH1847" s="67"/>
      <c r="KJ1847" s="66"/>
      <c r="KL1847" s="65"/>
      <c r="KN1847" s="53"/>
      <c r="KP1847" s="64"/>
      <c r="KR1847" s="63"/>
      <c r="KV1847" s="1"/>
      <c r="KW1847" s="34"/>
      <c r="KY1847" s="35"/>
      <c r="LA1847" s="36"/>
      <c r="LC1847" s="37"/>
      <c r="LQ1847" s="1"/>
      <c r="ME1847" s="4">
        <f t="array" ref="ME1847:ME1850">LR1866*LV1863:LV1866+MC1866*MG1863:MG1866</f>
        <v>1.206579649473996</v>
      </c>
      <c r="MG1847" s="8">
        <f t="array" ref="MG1847:MG1850">PK1815:PK1818</f>
        <v>-1.905509034483424E-3</v>
      </c>
      <c r="MJ1847" s="1"/>
      <c r="NA1847" s="1"/>
      <c r="NO1847" s="4">
        <f t="array" ref="NO1847:NO1850">NB1866*NF1863:NF1866+NM1866*NQ1863:NQ1866</f>
        <v>1.2457884025310408</v>
      </c>
      <c r="NQ1847" s="8">
        <f t="array" ref="NQ1847:NQ1850">QE1815:QE1818</f>
        <v>3.4025546824346687E-4</v>
      </c>
      <c r="NT1847" s="1"/>
      <c r="PW1847" s="1"/>
      <c r="RC1847" s="1"/>
      <c r="RQ1847" s="4">
        <f t="array" ref="RQ1847:RQ1850">RD1866*RH1863:RH1866+RO1866*RS1863:RS1866</f>
        <v>-0.1380567326039413</v>
      </c>
      <c r="RS1847" s="8">
        <f t="array" ref="RS1847:RS1850">PQ1815:PQ1818</f>
        <v>-4.3739446924871743E-4</v>
      </c>
      <c r="RV1847" s="1"/>
      <c r="SM1847" s="1"/>
      <c r="TA1847" s="4">
        <f t="array" ref="TA1847:TA1850">SN1866*SR1863:SR1866+SY1866*TC1863:TC1866</f>
        <v>-0.18393582117103524</v>
      </c>
      <c r="TC1847" s="8">
        <f t="array" ref="TC1847:TC1850">QK1815:QK1818</f>
        <v>7.8102941129151409E-5</v>
      </c>
      <c r="TF1847" s="1"/>
      <c r="TV1847" s="1"/>
      <c r="VT1847" s="1"/>
    </row>
    <row r="1848" spans="169:592" x14ac:dyDescent="0.3">
      <c r="FM1848" s="63"/>
      <c r="FO1848" s="64"/>
      <c r="FQ1848" s="53"/>
      <c r="FS1848" s="65"/>
      <c r="FU1848" s="66"/>
      <c r="FW1848" s="67"/>
      <c r="KH1848" s="67"/>
      <c r="KJ1848" s="66"/>
      <c r="KL1848" s="65"/>
      <c r="KN1848" s="53"/>
      <c r="KP1848" s="64"/>
      <c r="KR1848" s="63"/>
      <c r="KV1848" s="1"/>
      <c r="KW1848" s="34"/>
      <c r="KY1848" s="35"/>
      <c r="LA1848" s="36"/>
      <c r="LC1848" s="37"/>
      <c r="LQ1848" s="1"/>
      <c r="ME1848" s="5">
        <v>0.49377094167090368</v>
      </c>
      <c r="MG1848" s="9">
        <v>3.5470226003853214E-4</v>
      </c>
      <c r="MJ1848" s="1"/>
      <c r="NA1848" s="1"/>
      <c r="NO1848" s="5">
        <v>0.5256287227171792</v>
      </c>
      <c r="NQ1848" s="9">
        <v>-6.3337082843663916E-5</v>
      </c>
      <c r="NT1848" s="1"/>
      <c r="RC1848" s="1"/>
      <c r="RQ1848" s="5">
        <v>1.4410270460310746</v>
      </c>
      <c r="RS1848" s="9">
        <v>-5.6971091790883957E-3</v>
      </c>
      <c r="RV1848" s="1"/>
      <c r="SM1848" s="1"/>
      <c r="TA1848" s="5">
        <v>1.4285892411611103</v>
      </c>
      <c r="TC1848" s="9">
        <v>1.0172990609254118E-3</v>
      </c>
      <c r="TF1848" s="1"/>
      <c r="TV1848" s="1"/>
      <c r="VT1848" s="1"/>
    </row>
    <row r="1849" spans="169:592" x14ac:dyDescent="0.3">
      <c r="FM1849" s="63"/>
      <c r="FO1849" s="64"/>
      <c r="FQ1849" s="53"/>
      <c r="FS1849" s="65"/>
      <c r="FU1849" s="66"/>
      <c r="FW1849" s="67"/>
      <c r="KH1849" s="67"/>
      <c r="KJ1849" s="66"/>
      <c r="KL1849" s="65"/>
      <c r="KN1849" s="53"/>
      <c r="KP1849" s="64"/>
      <c r="KR1849" s="63"/>
      <c r="KV1849" s="1"/>
      <c r="KW1849" s="34"/>
      <c r="KY1849" s="35"/>
      <c r="LA1849" s="36"/>
      <c r="LC1849" s="37"/>
      <c r="LQ1849" s="1"/>
      <c r="ME1849" s="5">
        <v>0.40561627969304737</v>
      </c>
      <c r="MG1849" s="9">
        <v>-3.7364213072411589E-3</v>
      </c>
      <c r="MJ1849" s="1"/>
      <c r="NA1849" s="1"/>
      <c r="NO1849" s="5">
        <v>0.38578068921866526</v>
      </c>
      <c r="NQ1849" s="9">
        <v>6.6719063433612195E-4</v>
      </c>
      <c r="NT1849" s="1"/>
      <c r="PW1849" s="1"/>
      <c r="RC1849" s="1"/>
      <c r="RQ1849" s="5">
        <v>-0.36462378002903079</v>
      </c>
      <c r="RS1849" s="9">
        <v>-4.8011154197655668E-3</v>
      </c>
      <c r="RV1849" s="1"/>
      <c r="SM1849" s="1"/>
      <c r="TA1849" s="5">
        <v>-0.34190138770087658</v>
      </c>
      <c r="TC1849" s="9">
        <v>8.5730675933852289E-4</v>
      </c>
      <c r="TF1849" s="1"/>
      <c r="TV1849" s="1"/>
      <c r="VT1849" s="1"/>
    </row>
    <row r="1850" spans="169:592" ht="15" thickBot="1" x14ac:dyDescent="0.35">
      <c r="FM1850" s="63"/>
      <c r="FO1850" s="64"/>
      <c r="FQ1850" s="53"/>
      <c r="FS1850" s="65"/>
      <c r="FU1850" s="66"/>
      <c r="FW1850" s="67"/>
      <c r="KH1850" s="67"/>
      <c r="KJ1850" s="66"/>
      <c r="KL1850" s="65"/>
      <c r="KN1850" s="53"/>
      <c r="KP1850" s="64"/>
      <c r="KR1850" s="63"/>
      <c r="KV1850" s="1"/>
      <c r="KW1850" s="34"/>
      <c r="KY1850" s="35"/>
      <c r="LA1850" s="36"/>
      <c r="LC1850" s="37"/>
      <c r="LQ1850" s="1"/>
      <c r="ME1850" s="6">
        <v>-0.21689124945791771</v>
      </c>
      <c r="MG1850" s="10">
        <v>3.1624047447451876E-3</v>
      </c>
      <c r="MJ1850" s="1"/>
      <c r="NA1850" s="1"/>
      <c r="NO1850" s="6">
        <v>-0.21100912967901925</v>
      </c>
      <c r="NQ1850" s="10">
        <v>-5.6469189477778646E-4</v>
      </c>
      <c r="NT1850" s="1"/>
      <c r="RC1850" s="1"/>
      <c r="RQ1850" s="6">
        <v>0.24181632310996301</v>
      </c>
      <c r="RS1850" s="10">
        <v>-1.120671131423543E-2</v>
      </c>
      <c r="RV1850" s="1"/>
      <c r="SM1850" s="1"/>
      <c r="TA1850" s="6">
        <v>0.20335383966875956</v>
      </c>
      <c r="TC1850" s="10">
        <v>2.0011160989998993E-3</v>
      </c>
      <c r="TF1850" s="1"/>
      <c r="TV1850" s="1"/>
      <c r="VT1850" s="1"/>
    </row>
    <row r="1851" spans="169:592" x14ac:dyDescent="0.3">
      <c r="FM1851" s="63"/>
      <c r="FO1851" s="64"/>
      <c r="FQ1851" s="53"/>
      <c r="FS1851" s="65"/>
      <c r="FU1851" s="66"/>
      <c r="FW1851" s="67"/>
      <c r="KH1851" s="67"/>
      <c r="KJ1851" s="66"/>
      <c r="KL1851" s="65"/>
      <c r="KN1851" s="53"/>
      <c r="KP1851" s="64"/>
      <c r="KR1851" s="63"/>
      <c r="KV1851" s="1"/>
      <c r="KW1851" s="34"/>
      <c r="KY1851" s="35"/>
      <c r="LA1851" s="36"/>
      <c r="LC1851" s="37"/>
      <c r="LQ1851" s="1"/>
      <c r="LT1851" s="7"/>
      <c r="LU1851" s="7"/>
      <c r="LV1851" s="7"/>
      <c r="LW1851" s="7"/>
      <c r="LX1851" s="7"/>
      <c r="LY1851" s="7"/>
      <c r="LZ1851" s="7"/>
      <c r="MA1851" s="7"/>
      <c r="MB1851" s="7"/>
      <c r="MC1851" s="7"/>
      <c r="MD1851" s="7"/>
      <c r="ME1851" s="2"/>
      <c r="MF1851" s="7"/>
      <c r="MG1851" s="7"/>
      <c r="MH1851" s="7"/>
      <c r="MI1851" s="7"/>
      <c r="MJ1851" s="1"/>
      <c r="NA1851" s="1"/>
      <c r="ND1851" s="7"/>
      <c r="NE1851" s="7"/>
      <c r="NF1851" s="7"/>
      <c r="NG1851" s="7"/>
      <c r="NH1851" s="7"/>
      <c r="NI1851" s="7"/>
      <c r="NJ1851" s="7"/>
      <c r="NK1851" s="7"/>
      <c r="NL1851" s="7"/>
      <c r="NM1851" s="7"/>
      <c r="NN1851" s="7"/>
      <c r="NO1851" s="2"/>
      <c r="NP1851" s="7"/>
      <c r="NQ1851" s="7"/>
      <c r="NR1851" s="7"/>
      <c r="NS1851" s="7"/>
      <c r="NT1851" s="1"/>
      <c r="PW1851" s="1"/>
      <c r="RC1851" s="1"/>
      <c r="RF1851" s="7"/>
      <c r="RG1851" s="7"/>
      <c r="RH1851" s="7"/>
      <c r="RI1851" s="7"/>
      <c r="RJ1851" s="7"/>
      <c r="RK1851" s="7"/>
      <c r="RL1851" s="7"/>
      <c r="RM1851" s="7"/>
      <c r="RN1851" s="7"/>
      <c r="RO1851" s="7"/>
      <c r="RP1851" s="7"/>
      <c r="RQ1851" s="2"/>
      <c r="RR1851" s="7"/>
      <c r="RS1851" s="7"/>
      <c r="RT1851" s="7"/>
      <c r="RU1851" s="7"/>
      <c r="RV1851" s="1"/>
      <c r="SM1851" s="1"/>
      <c r="SP1851" s="7"/>
      <c r="SQ1851" s="7"/>
      <c r="SR1851" s="7"/>
      <c r="SS1851" s="7"/>
      <c r="ST1851" s="7"/>
      <c r="SU1851" s="7"/>
      <c r="SV1851" s="7"/>
      <c r="SW1851" s="7"/>
      <c r="SX1851" s="7"/>
      <c r="SY1851" s="7"/>
      <c r="SZ1851" s="7"/>
      <c r="TA1851" s="2"/>
      <c r="TB1851" s="7"/>
      <c r="TC1851" s="7"/>
      <c r="TD1851" s="7"/>
      <c r="TE1851" s="7"/>
      <c r="TF1851" s="1"/>
      <c r="TV1851" s="1"/>
      <c r="VT1851" s="1"/>
    </row>
    <row r="1852" spans="169:592" x14ac:dyDescent="0.3">
      <c r="FM1852" s="63"/>
      <c r="FO1852" s="64"/>
      <c r="FQ1852" s="53"/>
      <c r="FS1852" s="65"/>
      <c r="FU1852" s="66"/>
      <c r="FW1852" s="67"/>
      <c r="KH1852" s="67"/>
      <c r="KJ1852" s="66"/>
      <c r="KL1852" s="65"/>
      <c r="KN1852" s="53"/>
      <c r="KP1852" s="64"/>
      <c r="KR1852" s="63"/>
      <c r="KV1852" s="1"/>
      <c r="KW1852" s="34"/>
      <c r="KY1852" s="35"/>
      <c r="LA1852" s="36"/>
      <c r="LC1852" s="37"/>
      <c r="LQ1852" s="1"/>
      <c r="LT1852" s="7"/>
      <c r="LX1852" s="7"/>
      <c r="ME1852" s="2"/>
      <c r="MI1852" s="7"/>
      <c r="MJ1852" s="1"/>
      <c r="NA1852" s="1"/>
      <c r="ND1852" s="7"/>
      <c r="NH1852" s="7"/>
      <c r="NO1852" s="2"/>
      <c r="NS1852" s="7"/>
      <c r="NT1852" s="1"/>
      <c r="RC1852" s="1"/>
      <c r="RF1852" s="7"/>
      <c r="RJ1852" s="7"/>
      <c r="RQ1852" s="2"/>
      <c r="RU1852" s="7"/>
      <c r="RV1852" s="1"/>
      <c r="SM1852" s="1"/>
      <c r="SP1852" s="7"/>
      <c r="ST1852" s="7"/>
      <c r="TA1852" s="2"/>
      <c r="TE1852" s="7"/>
      <c r="TF1852" s="1"/>
      <c r="TV1852" s="1"/>
      <c r="VT1852" s="1"/>
    </row>
    <row r="1853" spans="169:592" x14ac:dyDescent="0.3">
      <c r="FM1853" s="63"/>
      <c r="FO1853" s="64"/>
      <c r="FQ1853" s="53"/>
      <c r="FS1853" s="65"/>
      <c r="FU1853" s="66"/>
      <c r="FW1853" s="67"/>
      <c r="KH1853" s="67"/>
      <c r="KJ1853" s="66"/>
      <c r="KL1853" s="65"/>
      <c r="KN1853" s="53"/>
      <c r="KP1853" s="64"/>
      <c r="KR1853" s="63"/>
      <c r="KV1853" s="1"/>
      <c r="KW1853" s="34"/>
      <c r="KY1853" s="35"/>
      <c r="LA1853" s="36"/>
      <c r="LC1853" s="37"/>
      <c r="LQ1853" s="1"/>
      <c r="LR1853" s="2"/>
      <c r="LS1853" s="2"/>
      <c r="LT1853" s="2"/>
      <c r="LU1853" s="2"/>
      <c r="LV1853" s="2"/>
      <c r="LW1853" s="2"/>
      <c r="LX1853" s="2"/>
      <c r="LY1853" s="2"/>
      <c r="LZ1853" s="2"/>
      <c r="MA1853" s="2"/>
      <c r="MB1853" s="2"/>
      <c r="MC1853" s="2"/>
      <c r="MD1853" s="2"/>
      <c r="ME1853" s="2"/>
      <c r="MF1853" s="2"/>
      <c r="MG1853" s="2"/>
      <c r="MI1853" s="7"/>
      <c r="MJ1853" s="1"/>
      <c r="NA1853" s="1"/>
      <c r="NB1853" s="2"/>
      <c r="NC1853" s="2"/>
      <c r="ND1853" s="2"/>
      <c r="NE1853" s="2"/>
      <c r="NF1853" s="2"/>
      <c r="NG1853" s="2"/>
      <c r="NH1853" s="2"/>
      <c r="NI1853" s="2"/>
      <c r="NJ1853" s="2"/>
      <c r="NK1853" s="2"/>
      <c r="NL1853" s="2"/>
      <c r="NM1853" s="2"/>
      <c r="NN1853" s="2"/>
      <c r="NO1853" s="2"/>
      <c r="NP1853" s="2"/>
      <c r="NQ1853" s="2"/>
      <c r="NS1853" s="7"/>
      <c r="NT1853" s="1"/>
      <c r="PW1853" s="1"/>
      <c r="RC1853" s="1"/>
      <c r="RD1853" s="2"/>
      <c r="RE1853" s="2"/>
      <c r="RF1853" s="2"/>
      <c r="RG1853" s="2"/>
      <c r="RH1853" s="2"/>
      <c r="RI1853" s="2"/>
      <c r="RJ1853" s="2"/>
      <c r="RK1853" s="2"/>
      <c r="RL1853" s="2"/>
      <c r="RM1853" s="2"/>
      <c r="RN1853" s="2"/>
      <c r="RO1853" s="2"/>
      <c r="RP1853" s="2"/>
      <c r="RQ1853" s="2"/>
      <c r="RR1853" s="2"/>
      <c r="RS1853" s="2"/>
      <c r="RU1853" s="7"/>
      <c r="RV1853" s="1"/>
      <c r="SM1853" s="1"/>
      <c r="SN1853" s="2"/>
      <c r="SO1853" s="2"/>
      <c r="SP1853" s="2"/>
      <c r="SQ1853" s="2"/>
      <c r="SR1853" s="2"/>
      <c r="SS1853" s="2"/>
      <c r="ST1853" s="2"/>
      <c r="SU1853" s="2"/>
      <c r="SV1853" s="2"/>
      <c r="SW1853" s="2"/>
      <c r="SX1853" s="2"/>
      <c r="SY1853" s="2"/>
      <c r="SZ1853" s="2"/>
      <c r="TA1853" s="2"/>
      <c r="TB1853" s="2"/>
      <c r="TC1853" s="2"/>
      <c r="TE1853" s="7"/>
      <c r="TF1853" s="1"/>
      <c r="TV1853" s="1"/>
      <c r="VT1853" s="1"/>
    </row>
    <row r="1854" spans="169:592" x14ac:dyDescent="0.3">
      <c r="FM1854" s="63"/>
      <c r="FO1854" s="64"/>
      <c r="FQ1854" s="53"/>
      <c r="FS1854" s="65"/>
      <c r="FU1854" s="66"/>
      <c r="FW1854" s="67"/>
      <c r="KH1854" s="67"/>
      <c r="KJ1854" s="66"/>
      <c r="KL1854" s="65"/>
      <c r="KN1854" s="53"/>
      <c r="KP1854" s="64"/>
      <c r="KR1854" s="63"/>
      <c r="KV1854" s="1"/>
      <c r="KW1854" s="34"/>
      <c r="KY1854" s="35"/>
      <c r="LA1854" s="36"/>
      <c r="LC1854" s="37"/>
      <c r="LQ1854" s="1"/>
      <c r="LR1854" s="2"/>
      <c r="LT1854" s="7"/>
      <c r="LV1854" s="2"/>
      <c r="LX1854" s="7"/>
      <c r="MC1854" s="2"/>
      <c r="ME1854" s="7"/>
      <c r="MG1854" s="2"/>
      <c r="MI1854" s="7"/>
      <c r="MJ1854" s="1"/>
      <c r="NA1854" s="1"/>
      <c r="NB1854" s="2"/>
      <c r="ND1854" s="7"/>
      <c r="NF1854" s="2"/>
      <c r="NH1854" s="7"/>
      <c r="NM1854" s="2"/>
      <c r="NO1854" s="7"/>
      <c r="NQ1854" s="2"/>
      <c r="NS1854" s="7"/>
      <c r="NT1854" s="1"/>
      <c r="RC1854" s="1"/>
      <c r="RD1854" s="2"/>
      <c r="RF1854" s="7"/>
      <c r="RH1854" s="2"/>
      <c r="RJ1854" s="7"/>
      <c r="RO1854" s="2"/>
      <c r="RQ1854" s="7"/>
      <c r="RS1854" s="2"/>
      <c r="RU1854" s="7"/>
      <c r="RV1854" s="1"/>
      <c r="SM1854" s="1"/>
      <c r="SN1854" s="2"/>
      <c r="SP1854" s="7"/>
      <c r="SR1854" s="2"/>
      <c r="ST1854" s="7"/>
      <c r="SY1854" s="2"/>
      <c r="TA1854" s="7"/>
      <c r="TC1854" s="2"/>
      <c r="TE1854" s="7"/>
      <c r="TF1854" s="1"/>
      <c r="TV1854" s="1"/>
      <c r="VT1854" s="1"/>
    </row>
    <row r="1855" spans="169:592" x14ac:dyDescent="0.3">
      <c r="FM1855" s="63"/>
      <c r="FO1855" s="64"/>
      <c r="FQ1855" s="53"/>
      <c r="FS1855" s="65"/>
      <c r="FU1855" s="66"/>
      <c r="FW1855" s="67"/>
      <c r="KH1855" s="67"/>
      <c r="KJ1855" s="66"/>
      <c r="KL1855" s="65"/>
      <c r="KN1855" s="53"/>
      <c r="KP1855" s="64"/>
      <c r="KR1855" s="63"/>
      <c r="KV1855" s="1"/>
      <c r="KW1855" s="34"/>
      <c r="KY1855" s="35"/>
      <c r="LA1855" s="36"/>
      <c r="LC1855" s="37"/>
      <c r="LQ1855" s="1"/>
      <c r="LR1855" s="2"/>
      <c r="LT1855" s="7"/>
      <c r="LV1855" s="2"/>
      <c r="LX1855" s="7"/>
      <c r="MC1855" s="2"/>
      <c r="ME1855" s="7"/>
      <c r="MG1855" s="2"/>
      <c r="MI1855" s="7"/>
      <c r="MJ1855" s="1"/>
      <c r="NA1855" s="1"/>
      <c r="NB1855" s="2"/>
      <c r="ND1855" s="7"/>
      <c r="NF1855" s="2"/>
      <c r="NH1855" s="7"/>
      <c r="NM1855" s="2"/>
      <c r="NO1855" s="7"/>
      <c r="NQ1855" s="2"/>
      <c r="NS1855" s="7"/>
      <c r="NT1855" s="1"/>
      <c r="PW1855" s="1"/>
      <c r="RC1855" s="1"/>
      <c r="RD1855" s="2"/>
      <c r="RF1855" s="7"/>
      <c r="RH1855" s="2"/>
      <c r="RJ1855" s="7"/>
      <c r="RO1855" s="2"/>
      <c r="RQ1855" s="7"/>
      <c r="RS1855" s="2"/>
      <c r="RU1855" s="7"/>
      <c r="RV1855" s="1"/>
      <c r="SM1855" s="1"/>
      <c r="SN1855" s="2"/>
      <c r="SP1855" s="7"/>
      <c r="SR1855" s="2"/>
      <c r="ST1855" s="7"/>
      <c r="SY1855" s="2"/>
      <c r="TA1855" s="7"/>
      <c r="TC1855" s="2"/>
      <c r="TE1855" s="7"/>
      <c r="TF1855" s="1"/>
      <c r="TV1855" s="1"/>
      <c r="VT1855" s="1"/>
    </row>
    <row r="1856" spans="169:592" x14ac:dyDescent="0.3">
      <c r="FM1856" s="63"/>
      <c r="FO1856" s="64"/>
      <c r="FQ1856" s="53"/>
      <c r="FS1856" s="65"/>
      <c r="FU1856" s="66"/>
      <c r="FW1856" s="67"/>
      <c r="KH1856" s="67"/>
      <c r="KJ1856" s="66"/>
      <c r="KL1856" s="65"/>
      <c r="KN1856" s="53"/>
      <c r="KP1856" s="64"/>
      <c r="KR1856" s="63"/>
      <c r="KV1856" s="1"/>
      <c r="KW1856" s="34"/>
      <c r="KY1856" s="35"/>
      <c r="LA1856" s="36"/>
      <c r="LC1856" s="37"/>
      <c r="LQ1856" s="1"/>
      <c r="LR1856" s="2"/>
      <c r="LT1856" s="7"/>
      <c r="LV1856" s="2"/>
      <c r="LX1856" s="7"/>
      <c r="MC1856" s="2"/>
      <c r="ME1856" s="7"/>
      <c r="MG1856" s="2"/>
      <c r="MI1856" s="7"/>
      <c r="MJ1856" s="1"/>
      <c r="NA1856" s="1"/>
      <c r="NB1856" s="2"/>
      <c r="ND1856" s="7"/>
      <c r="NF1856" s="2"/>
      <c r="NH1856" s="7"/>
      <c r="NM1856" s="2"/>
      <c r="NO1856" s="7"/>
      <c r="NQ1856" s="2"/>
      <c r="NS1856" s="7"/>
      <c r="NT1856" s="1"/>
      <c r="RC1856" s="1"/>
      <c r="RD1856" s="2"/>
      <c r="RF1856" s="7"/>
      <c r="RH1856" s="2"/>
      <c r="RJ1856" s="7"/>
      <c r="RO1856" s="2"/>
      <c r="RQ1856" s="7"/>
      <c r="RS1856" s="2"/>
      <c r="RU1856" s="7"/>
      <c r="RV1856" s="1"/>
      <c r="SM1856" s="1"/>
      <c r="SN1856" s="2"/>
      <c r="SP1856" s="7"/>
      <c r="SR1856" s="2"/>
      <c r="ST1856" s="7"/>
      <c r="SY1856" s="2"/>
      <c r="TA1856" s="7"/>
      <c r="TC1856" s="2"/>
      <c r="TE1856" s="7"/>
      <c r="TF1856" s="1"/>
      <c r="TV1856" s="1"/>
      <c r="VT1856" s="1"/>
    </row>
    <row r="1857" spans="169:592" x14ac:dyDescent="0.3">
      <c r="FM1857" s="63"/>
      <c r="FO1857" s="64"/>
      <c r="FQ1857" s="53"/>
      <c r="FS1857" s="65"/>
      <c r="FU1857" s="66"/>
      <c r="FW1857" s="67"/>
      <c r="KH1857" s="67"/>
      <c r="KJ1857" s="66"/>
      <c r="KL1857" s="65"/>
      <c r="KN1857" s="53"/>
      <c r="KP1857" s="64"/>
      <c r="KR1857" s="63"/>
      <c r="KV1857" s="1"/>
      <c r="KW1857" s="34"/>
      <c r="KY1857" s="35"/>
      <c r="LA1857" s="36"/>
      <c r="LC1857" s="37"/>
      <c r="LQ1857" s="1"/>
      <c r="LR1857" s="2"/>
      <c r="LT1857" s="7"/>
      <c r="LV1857" s="2"/>
      <c r="LX1857" s="7"/>
      <c r="MC1857" s="2"/>
      <c r="ME1857" s="7"/>
      <c r="MG1857" s="2"/>
      <c r="MI1857" s="7"/>
      <c r="MJ1857" s="1"/>
      <c r="NA1857" s="1"/>
      <c r="NB1857" s="2"/>
      <c r="ND1857" s="7"/>
      <c r="NF1857" s="2"/>
      <c r="NH1857" s="7"/>
      <c r="NM1857" s="2"/>
      <c r="NO1857" s="7"/>
      <c r="NQ1857" s="2"/>
      <c r="NS1857" s="7"/>
      <c r="NT1857" s="1"/>
      <c r="PW1857" s="1"/>
      <c r="RC1857" s="1"/>
      <c r="RD1857" s="2"/>
      <c r="RF1857" s="7"/>
      <c r="RH1857" s="2"/>
      <c r="RJ1857" s="7"/>
      <c r="RO1857" s="2"/>
      <c r="RQ1857" s="7"/>
      <c r="RS1857" s="2"/>
      <c r="RU1857" s="7"/>
      <c r="RV1857" s="1"/>
      <c r="SM1857" s="1"/>
      <c r="SN1857" s="2"/>
      <c r="SP1857" s="7"/>
      <c r="SR1857" s="2"/>
      <c r="ST1857" s="7"/>
      <c r="SY1857" s="2"/>
      <c r="TA1857" s="7"/>
      <c r="TC1857" s="2"/>
      <c r="TE1857" s="7"/>
      <c r="TF1857" s="1"/>
      <c r="TV1857" s="1"/>
      <c r="VT1857" s="1"/>
    </row>
    <row r="1858" spans="169:592" x14ac:dyDescent="0.3">
      <c r="FM1858" s="63"/>
      <c r="FO1858" s="64"/>
      <c r="FQ1858" s="53"/>
      <c r="FS1858" s="65"/>
      <c r="FU1858" s="66"/>
      <c r="FW1858" s="67"/>
      <c r="KH1858" s="67"/>
      <c r="KJ1858" s="66"/>
      <c r="KL1858" s="65"/>
      <c r="KN1858" s="53"/>
      <c r="KP1858" s="64"/>
      <c r="KR1858" s="63"/>
      <c r="KV1858" s="1"/>
      <c r="KW1858" s="34"/>
      <c r="KY1858" s="35"/>
      <c r="LA1858" s="36"/>
      <c r="LC1858" s="37"/>
      <c r="LQ1858" s="1"/>
      <c r="LR1858" s="2"/>
      <c r="LT1858" s="7"/>
      <c r="LV1858" s="2"/>
      <c r="LX1858" s="7"/>
      <c r="MC1858" s="2"/>
      <c r="ME1858" s="7"/>
      <c r="MG1858" s="2"/>
      <c r="MI1858" s="7"/>
      <c r="MJ1858" s="1"/>
      <c r="NA1858" s="1"/>
      <c r="NB1858" s="2"/>
      <c r="ND1858" s="7"/>
      <c r="NF1858" s="2"/>
      <c r="NH1858" s="7"/>
      <c r="NM1858" s="2"/>
      <c r="NO1858" s="7"/>
      <c r="NQ1858" s="2"/>
      <c r="NS1858" s="7"/>
      <c r="NT1858" s="1"/>
      <c r="RC1858" s="1"/>
      <c r="RD1858" s="2"/>
      <c r="RF1858" s="7"/>
      <c r="RH1858" s="2"/>
      <c r="RJ1858" s="7"/>
      <c r="RO1858" s="2"/>
      <c r="RQ1858" s="7"/>
      <c r="RS1858" s="2"/>
      <c r="RU1858" s="7"/>
      <c r="RV1858" s="1"/>
      <c r="SM1858" s="1"/>
      <c r="SN1858" s="2"/>
      <c r="SP1858" s="7"/>
      <c r="SR1858" s="2"/>
      <c r="ST1858" s="7"/>
      <c r="SY1858" s="2"/>
      <c r="TA1858" s="7"/>
      <c r="TC1858" s="2"/>
      <c r="TE1858" s="7"/>
      <c r="TF1858" s="1"/>
      <c r="TV1858" s="1"/>
      <c r="VT1858" s="1"/>
    </row>
    <row r="1859" spans="169:592" x14ac:dyDescent="0.3">
      <c r="FM1859" s="63"/>
      <c r="FO1859" s="64"/>
      <c r="FQ1859" s="53"/>
      <c r="FS1859" s="65"/>
      <c r="FU1859" s="66"/>
      <c r="FW1859" s="67"/>
      <c r="KH1859" s="67"/>
      <c r="KJ1859" s="66"/>
      <c r="KL1859" s="65"/>
      <c r="KN1859" s="53"/>
      <c r="KP1859" s="64"/>
      <c r="KR1859" s="63"/>
      <c r="KV1859" s="1"/>
      <c r="KW1859" s="34"/>
      <c r="KY1859" s="35"/>
      <c r="LA1859" s="36"/>
      <c r="LC1859" s="37"/>
      <c r="LQ1859" s="1"/>
      <c r="LR1859" s="2"/>
      <c r="LT1859" s="7"/>
      <c r="LV1859" s="2"/>
      <c r="LX1859" s="7"/>
      <c r="MC1859" s="2"/>
      <c r="ME1859" s="7"/>
      <c r="MG1859" s="2"/>
      <c r="MI1859" s="7"/>
      <c r="MJ1859" s="1"/>
      <c r="NA1859" s="1"/>
      <c r="NB1859" s="2"/>
      <c r="ND1859" s="7"/>
      <c r="NF1859" s="2"/>
      <c r="NH1859" s="7"/>
      <c r="NM1859" s="2"/>
      <c r="NO1859" s="7"/>
      <c r="NQ1859" s="2"/>
      <c r="NS1859" s="7"/>
      <c r="NT1859" s="1"/>
      <c r="PW1859" s="1"/>
      <c r="RC1859" s="1"/>
      <c r="RD1859" s="2"/>
      <c r="RF1859" s="7"/>
      <c r="RH1859" s="2"/>
      <c r="RJ1859" s="7"/>
      <c r="RO1859" s="2"/>
      <c r="RQ1859" s="7"/>
      <c r="RS1859" s="2"/>
      <c r="RU1859" s="7"/>
      <c r="RV1859" s="1"/>
      <c r="SM1859" s="1"/>
      <c r="SN1859" s="2"/>
      <c r="SP1859" s="7"/>
      <c r="SR1859" s="2"/>
      <c r="ST1859" s="7"/>
      <c r="SY1859" s="2"/>
      <c r="TA1859" s="7"/>
      <c r="TC1859" s="2"/>
      <c r="TE1859" s="7"/>
      <c r="TF1859" s="1"/>
      <c r="TV1859" s="1"/>
      <c r="VT1859" s="1"/>
    </row>
    <row r="1860" spans="169:592" x14ac:dyDescent="0.3">
      <c r="FM1860" s="63"/>
      <c r="FO1860" s="64"/>
      <c r="FQ1860" s="53"/>
      <c r="FS1860" s="65"/>
      <c r="FU1860" s="66"/>
      <c r="FW1860" s="67"/>
      <c r="KH1860" s="67"/>
      <c r="KJ1860" s="66"/>
      <c r="KL1860" s="65"/>
      <c r="KN1860" s="53"/>
      <c r="KP1860" s="64"/>
      <c r="KR1860" s="63"/>
      <c r="KV1860" s="1"/>
      <c r="KW1860" s="34"/>
      <c r="KY1860" s="35"/>
      <c r="LA1860" s="36"/>
      <c r="LC1860" s="37"/>
      <c r="LQ1860" s="1"/>
      <c r="LR1860" s="2"/>
      <c r="LT1860" s="7"/>
      <c r="LV1860" s="2"/>
      <c r="LX1860" s="7"/>
      <c r="MC1860" s="2"/>
      <c r="ME1860" s="7"/>
      <c r="MG1860" s="2"/>
      <c r="MI1860" s="7"/>
      <c r="MJ1860" s="1"/>
      <c r="NA1860" s="1"/>
      <c r="NB1860" s="2"/>
      <c r="ND1860" s="7"/>
      <c r="NF1860" s="2"/>
      <c r="NH1860" s="7"/>
      <c r="NM1860" s="2"/>
      <c r="NO1860" s="7"/>
      <c r="NQ1860" s="2"/>
      <c r="NS1860" s="7"/>
      <c r="NT1860" s="1"/>
      <c r="RC1860" s="1"/>
      <c r="RD1860" s="2"/>
      <c r="RF1860" s="7"/>
      <c r="RH1860" s="2"/>
      <c r="RJ1860" s="7"/>
      <c r="RO1860" s="2"/>
      <c r="RQ1860" s="7"/>
      <c r="RS1860" s="2"/>
      <c r="RU1860" s="7"/>
      <c r="RV1860" s="1"/>
      <c r="SM1860" s="1"/>
      <c r="SN1860" s="2"/>
      <c r="SP1860" s="7"/>
      <c r="SR1860" s="2"/>
      <c r="ST1860" s="7"/>
      <c r="SY1860" s="2"/>
      <c r="TA1860" s="7"/>
      <c r="TC1860" s="2"/>
      <c r="TE1860" s="7"/>
      <c r="TF1860" s="1"/>
      <c r="TV1860" s="1"/>
      <c r="VT1860" s="1"/>
    </row>
    <row r="1861" spans="169:592" x14ac:dyDescent="0.3">
      <c r="FM1861" s="63"/>
      <c r="FO1861" s="64"/>
      <c r="FQ1861" s="53"/>
      <c r="FS1861" s="65"/>
      <c r="FU1861" s="66"/>
      <c r="FW1861" s="67"/>
      <c r="KH1861" s="67"/>
      <c r="KJ1861" s="66"/>
      <c r="KL1861" s="65"/>
      <c r="KN1861" s="53"/>
      <c r="KP1861" s="64"/>
      <c r="KR1861" s="63"/>
      <c r="KV1861" s="1"/>
      <c r="KW1861" s="34"/>
      <c r="KY1861" s="35"/>
      <c r="LA1861" s="36"/>
      <c r="LC1861" s="37"/>
      <c r="LQ1861" s="1"/>
      <c r="LR1861" s="2"/>
      <c r="LT1861" s="7"/>
      <c r="LV1861" s="2"/>
      <c r="LX1861" s="7"/>
      <c r="MC1861" s="2"/>
      <c r="ME1861" s="7"/>
      <c r="MG1861" s="2"/>
      <c r="MI1861" s="7"/>
      <c r="MJ1861" s="1"/>
      <c r="NA1861" s="1"/>
      <c r="NB1861" s="2"/>
      <c r="ND1861" s="7"/>
      <c r="NF1861" s="2"/>
      <c r="NH1861" s="7"/>
      <c r="NM1861" s="2"/>
      <c r="NO1861" s="7"/>
      <c r="NQ1861" s="2"/>
      <c r="NS1861" s="7"/>
      <c r="NT1861" s="1"/>
      <c r="PW1861" s="1"/>
      <c r="RC1861" s="1"/>
      <c r="RD1861" s="2"/>
      <c r="RF1861" s="7"/>
      <c r="RH1861" s="2"/>
      <c r="RJ1861" s="7"/>
      <c r="RO1861" s="2"/>
      <c r="RQ1861" s="7"/>
      <c r="RS1861" s="2"/>
      <c r="RU1861" s="7"/>
      <c r="RV1861" s="1"/>
      <c r="SM1861" s="1"/>
      <c r="SN1861" s="2"/>
      <c r="SP1861" s="7"/>
      <c r="SR1861" s="2"/>
      <c r="ST1861" s="7"/>
      <c r="SY1861" s="2"/>
      <c r="TA1861" s="7"/>
      <c r="TC1861" s="2"/>
      <c r="TE1861" s="7"/>
      <c r="TF1861" s="1"/>
      <c r="TV1861" s="1"/>
      <c r="VT1861" s="1"/>
    </row>
    <row r="1862" spans="169:592" ht="15" thickBot="1" x14ac:dyDescent="0.35">
      <c r="FM1862" s="63"/>
      <c r="FO1862" s="64"/>
      <c r="FQ1862" s="53"/>
      <c r="FS1862" s="65"/>
      <c r="FU1862" s="66"/>
      <c r="FW1862" s="67"/>
      <c r="KH1862" s="67"/>
      <c r="KJ1862" s="66"/>
      <c r="KL1862" s="65"/>
      <c r="KN1862" s="53"/>
      <c r="KP1862" s="64"/>
      <c r="KR1862" s="63"/>
      <c r="KV1862" s="1"/>
      <c r="KW1862" s="34"/>
      <c r="KY1862" s="35"/>
      <c r="LA1862" s="36"/>
      <c r="LC1862" s="37"/>
      <c r="LQ1862" s="1"/>
      <c r="LR1862" s="2"/>
      <c r="LT1862" s="7"/>
      <c r="LV1862" s="2" t="s">
        <v>105</v>
      </c>
      <c r="LX1862" s="7" t="s">
        <v>106</v>
      </c>
      <c r="MC1862" s="2"/>
      <c r="ME1862" s="7"/>
      <c r="MG1862" s="2" t="s">
        <v>107</v>
      </c>
      <c r="MI1862" s="7" t="s">
        <v>108</v>
      </c>
      <c r="MJ1862" s="1"/>
      <c r="NA1862" s="1"/>
      <c r="NB1862" s="2"/>
      <c r="ND1862" s="7"/>
      <c r="NF1862" s="2" t="s">
        <v>105</v>
      </c>
      <c r="NH1862" s="7" t="s">
        <v>106</v>
      </c>
      <c r="NM1862" s="2"/>
      <c r="NO1862" s="7"/>
      <c r="NQ1862" s="2" t="s">
        <v>107</v>
      </c>
      <c r="NS1862" s="7" t="s">
        <v>108</v>
      </c>
      <c r="NT1862" s="1"/>
      <c r="RC1862" s="1"/>
      <c r="RD1862" s="2"/>
      <c r="RF1862" s="7"/>
      <c r="RH1862" s="2" t="s">
        <v>105</v>
      </c>
      <c r="RJ1862" s="7" t="s">
        <v>106</v>
      </c>
      <c r="RO1862" s="2"/>
      <c r="RQ1862" s="7"/>
      <c r="RS1862" s="2" t="s">
        <v>107</v>
      </c>
      <c r="RU1862" s="7" t="s">
        <v>108</v>
      </c>
      <c r="RV1862" s="1"/>
      <c r="SM1862" s="1"/>
      <c r="SN1862" s="2"/>
      <c r="SP1862" s="7"/>
      <c r="SR1862" s="2" t="s">
        <v>105</v>
      </c>
      <c r="ST1862" s="7" t="s">
        <v>106</v>
      </c>
      <c r="SY1862" s="2"/>
      <c r="TA1862" s="7"/>
      <c r="TC1862" s="2" t="s">
        <v>107</v>
      </c>
      <c r="TE1862" s="7" t="s">
        <v>108</v>
      </c>
      <c r="TF1862" s="1"/>
      <c r="TV1862" s="1"/>
      <c r="VT1862" s="1"/>
    </row>
    <row r="1863" spans="169:592" x14ac:dyDescent="0.3">
      <c r="FM1863" s="63"/>
      <c r="FO1863" s="64"/>
      <c r="FQ1863" s="53"/>
      <c r="FS1863" s="65"/>
      <c r="FU1863" s="66"/>
      <c r="FW1863" s="67"/>
      <c r="KH1863" s="67"/>
      <c r="KJ1863" s="66"/>
      <c r="KL1863" s="65"/>
      <c r="KN1863" s="53"/>
      <c r="KP1863" s="64"/>
      <c r="KR1863" s="63"/>
      <c r="KV1863" s="1"/>
      <c r="KW1863" s="34"/>
      <c r="KY1863" s="35"/>
      <c r="LA1863" s="36"/>
      <c r="LC1863" s="37"/>
      <c r="LQ1863" s="1"/>
      <c r="LR1863" s="2"/>
      <c r="LT1863" s="7"/>
      <c r="LV1863" s="4">
        <f t="array" ref="LV1863:LV1866">MO2024:MO2027</f>
        <v>1.206579649473996</v>
      </c>
      <c r="LX1863" s="8">
        <f t="array" ref="LX1863:LX1866">MG1847:MG1850*LR1866</f>
        <v>-1.905509034483424E-3</v>
      </c>
      <c r="MC1863" s="2"/>
      <c r="ME1863" s="7"/>
      <c r="MG1863" s="4">
        <f t="array" ref="MG1863:MG1866">NY2024:NY2027</f>
        <v>1.2854758415373335</v>
      </c>
      <c r="MI1863" s="95">
        <f t="array" ref="MI1863:MI1866">MG1847:MG1850*MC1866</f>
        <v>0</v>
      </c>
      <c r="MJ1863" s="1"/>
      <c r="NA1863" s="1"/>
      <c r="NB1863" s="2"/>
      <c r="ND1863" s="7"/>
      <c r="NF1863" s="4">
        <f t="array" ref="NF1863:NF1866">LV1863:LV1866</f>
        <v>1.206579649473996</v>
      </c>
      <c r="NH1863" s="8">
        <f t="array" ref="NH1863:NH1866">NQ1847:NQ1850*NB1866</f>
        <v>1.7115994814590485E-4</v>
      </c>
      <c r="NM1863" s="2"/>
      <c r="NO1863" s="7"/>
      <c r="NQ1863" s="4">
        <f t="array" ref="NQ1863:NQ1866">MG1863:MG1866</f>
        <v>1.2854758415373335</v>
      </c>
      <c r="NS1863" s="95">
        <f t="array" ref="NS1863:NS1866">NQ1847:NQ1850*NM1866</f>
        <v>1.6909552009756204E-4</v>
      </c>
      <c r="NT1863" s="1"/>
      <c r="PW1863" s="1"/>
      <c r="RC1863" s="1"/>
      <c r="RD1863" s="2"/>
      <c r="RF1863" s="7"/>
      <c r="RH1863" s="4">
        <f t="array" ref="RH1863:RH1866">SA2024:SA2027</f>
        <v>-0.1380567326039413</v>
      </c>
      <c r="RJ1863" s="8">
        <f t="array" ref="RJ1863:RJ1866">RS1847:RS1850*RD1866</f>
        <v>-4.3739446924871743E-4</v>
      </c>
      <c r="RO1863" s="2"/>
      <c r="RQ1863" s="7"/>
      <c r="RS1863" s="4">
        <f t="array" ref="RS1863:RS1866">TK2024:TK2027</f>
        <v>-0.22831952322328225</v>
      </c>
      <c r="RU1863" s="95">
        <f t="array" ref="RU1863:RU1866">RS1847:RS1850*RO1866</f>
        <v>0</v>
      </c>
      <c r="RV1863" s="1"/>
      <c r="SM1863" s="1"/>
      <c r="SN1863" s="2"/>
      <c r="SP1863" s="7"/>
      <c r="SR1863" s="4">
        <f t="array" ref="SR1863:SR1866">RH1863:RH1866</f>
        <v>-0.1380567326039413</v>
      </c>
      <c r="ST1863" s="8">
        <f t="array" ref="ST1863:ST1866">TC1847:TC1850*SN1866</f>
        <v>3.8404503613227144E-5</v>
      </c>
      <c r="SY1863" s="2"/>
      <c r="TA1863" s="7"/>
      <c r="TC1863" s="4">
        <f t="array" ref="TC1863:TC1866">RS1863:RS1866</f>
        <v>-0.22831952322328225</v>
      </c>
      <c r="TE1863" s="95">
        <f t="array" ref="TE1863:TE1866">TC1847:TC1850*SY1866</f>
        <v>3.9698437515924259E-5</v>
      </c>
      <c r="TF1863" s="1"/>
      <c r="TV1863" s="1"/>
      <c r="VT1863" s="1"/>
    </row>
    <row r="1864" spans="169:592" x14ac:dyDescent="0.3">
      <c r="FM1864" s="63"/>
      <c r="FO1864" s="64"/>
      <c r="FQ1864" s="53"/>
      <c r="FS1864" s="65"/>
      <c r="FU1864" s="66"/>
      <c r="FW1864" s="67"/>
      <c r="KH1864" s="67"/>
      <c r="KJ1864" s="66"/>
      <c r="KL1864" s="65"/>
      <c r="KN1864" s="53"/>
      <c r="KP1864" s="64"/>
      <c r="KR1864" s="63"/>
      <c r="KV1864" s="1"/>
      <c r="KW1864" s="34"/>
      <c r="KY1864" s="35"/>
      <c r="LA1864" s="36"/>
      <c r="LC1864" s="37"/>
      <c r="LQ1864" s="1"/>
      <c r="LR1864" s="2"/>
      <c r="LT1864" s="7"/>
      <c r="LV1864" s="5">
        <v>0.49377094167090368</v>
      </c>
      <c r="LX1864" s="9">
        <v>3.5470226003853214E-4</v>
      </c>
      <c r="MC1864" s="2"/>
      <c r="ME1864" s="7"/>
      <c r="MG1864" s="5">
        <v>0.5578754442670939</v>
      </c>
      <c r="MI1864" s="96">
        <v>0</v>
      </c>
      <c r="MJ1864" s="1"/>
      <c r="NA1864" s="1"/>
      <c r="NB1864" s="2"/>
      <c r="ND1864" s="7"/>
      <c r="NF1864" s="5">
        <v>0.49377094167090368</v>
      </c>
      <c r="NH1864" s="9">
        <v>-3.1860683595178473E-5</v>
      </c>
      <c r="NM1864" s="2"/>
      <c r="NO1864" s="7"/>
      <c r="NQ1864" s="5">
        <v>0.5578754442670939</v>
      </c>
      <c r="NS1864" s="96">
        <v>-3.1476399248485443E-5</v>
      </c>
      <c r="NT1864" s="1"/>
      <c r="RC1864" s="1"/>
      <c r="RD1864" s="2"/>
      <c r="RF1864" s="7"/>
      <c r="RH1864" s="5">
        <v>1.4410270460310746</v>
      </c>
      <c r="RJ1864" s="9">
        <v>-5.6971091790883957E-3</v>
      </c>
      <c r="RO1864" s="2"/>
      <c r="RQ1864" s="7"/>
      <c r="RS1864" s="5">
        <v>1.4165568350524937</v>
      </c>
      <c r="RU1864" s="96">
        <v>0</v>
      </c>
      <c r="RV1864" s="1"/>
      <c r="SM1864" s="1"/>
      <c r="SN1864" s="2"/>
      <c r="SP1864" s="7"/>
      <c r="SR1864" s="5">
        <v>1.4410270460310746</v>
      </c>
      <c r="ST1864" s="9">
        <v>5.0022271755986866E-4</v>
      </c>
      <c r="SY1864" s="2"/>
      <c r="TA1864" s="7"/>
      <c r="TC1864" s="5">
        <v>1.4165568350524937</v>
      </c>
      <c r="TE1864" s="96">
        <v>5.1707634336554302E-4</v>
      </c>
      <c r="TF1864" s="1"/>
      <c r="TV1864" s="1"/>
      <c r="VT1864" s="1"/>
    </row>
    <row r="1865" spans="169:592" ht="15" thickBot="1" x14ac:dyDescent="0.35">
      <c r="FM1865" s="63"/>
      <c r="FO1865" s="64"/>
      <c r="FQ1865" s="53"/>
      <c r="FS1865" s="65"/>
      <c r="FU1865" s="66"/>
      <c r="FW1865" s="67"/>
      <c r="KH1865" s="67"/>
      <c r="KJ1865" s="66"/>
      <c r="KL1865" s="65"/>
      <c r="KN1865" s="53"/>
      <c r="KP1865" s="64"/>
      <c r="KR1865" s="63"/>
      <c r="KV1865" s="1"/>
      <c r="KW1865" s="34"/>
      <c r="KY1865" s="35"/>
      <c r="LA1865" s="36"/>
      <c r="LC1865" s="37"/>
      <c r="LQ1865" s="1"/>
      <c r="LR1865" s="2" t="s">
        <v>111</v>
      </c>
      <c r="LT1865" s="7" t="s">
        <v>112</v>
      </c>
      <c r="LV1865" s="5">
        <v>0.40561627969304737</v>
      </c>
      <c r="LX1865" s="9">
        <v>-3.7364213072411589E-3</v>
      </c>
      <c r="MC1865" s="2" t="s">
        <v>113</v>
      </c>
      <c r="ME1865" s="7" t="s">
        <v>114</v>
      </c>
      <c r="MG1865" s="5">
        <v>0.3657029329594822</v>
      </c>
      <c r="MI1865" s="96">
        <v>0</v>
      </c>
      <c r="MJ1865" s="1"/>
      <c r="NA1865" s="1"/>
      <c r="NB1865" s="2" t="s">
        <v>117</v>
      </c>
      <c r="ND1865" s="7" t="s">
        <v>118</v>
      </c>
      <c r="NF1865" s="5">
        <v>0.40561627969304737</v>
      </c>
      <c r="NH1865" s="9">
        <v>3.3561933615918203E-4</v>
      </c>
      <c r="NM1865" s="2" t="s">
        <v>119</v>
      </c>
      <c r="NO1865" s="7" t="s">
        <v>120</v>
      </c>
      <c r="NQ1865" s="5">
        <v>0.3657029329594822</v>
      </c>
      <c r="NS1865" s="96">
        <v>3.3157129817693997E-4</v>
      </c>
      <c r="NT1865" s="1"/>
      <c r="PW1865" s="1"/>
      <c r="RC1865" s="1"/>
      <c r="RD1865" s="2" t="s">
        <v>111</v>
      </c>
      <c r="RF1865" s="7" t="s">
        <v>112</v>
      </c>
      <c r="RH1865" s="5">
        <v>-0.36462378002903079</v>
      </c>
      <c r="RJ1865" s="9">
        <v>-4.8011154197655668E-3</v>
      </c>
      <c r="RO1865" s="2" t="s">
        <v>113</v>
      </c>
      <c r="RQ1865" s="7" t="s">
        <v>114</v>
      </c>
      <c r="RS1865" s="5">
        <v>-0.31991961076273595</v>
      </c>
      <c r="RU1865" s="96">
        <v>0</v>
      </c>
      <c r="RV1865" s="1"/>
      <c r="SM1865" s="1"/>
      <c r="SN1865" s="2" t="s">
        <v>117</v>
      </c>
      <c r="SP1865" s="7" t="s">
        <v>118</v>
      </c>
      <c r="SR1865" s="5">
        <v>-0.36462378002903079</v>
      </c>
      <c r="ST1865" s="9">
        <v>4.2155186553367228E-4</v>
      </c>
      <c r="SY1865" s="2" t="s">
        <v>119</v>
      </c>
      <c r="TA1865" s="7" t="s">
        <v>120</v>
      </c>
      <c r="TC1865" s="5">
        <v>-0.31991961076273595</v>
      </c>
      <c r="TE1865" s="96">
        <v>4.3575489380485056E-4</v>
      </c>
      <c r="TF1865" s="1"/>
      <c r="TV1865" s="1"/>
      <c r="VT1865" s="1"/>
    </row>
    <row r="1866" spans="169:592" ht="15" thickBot="1" x14ac:dyDescent="0.35">
      <c r="FM1866" s="63"/>
      <c r="FO1866" s="64"/>
      <c r="FQ1866" s="53"/>
      <c r="FS1866" s="65"/>
      <c r="FU1866" s="66"/>
      <c r="FW1866" s="67"/>
      <c r="KH1866" s="67"/>
      <c r="KJ1866" s="66"/>
      <c r="KL1866" s="65"/>
      <c r="KN1866" s="53"/>
      <c r="KP1866" s="64"/>
      <c r="KR1866" s="63"/>
      <c r="KV1866" s="1"/>
      <c r="KW1866" s="34"/>
      <c r="KY1866" s="35"/>
      <c r="LA1866" s="36"/>
      <c r="LC1866" s="37"/>
      <c r="LQ1866" s="1"/>
      <c r="LR1866" s="3">
        <f>LU1911</f>
        <v>1</v>
      </c>
      <c r="LT1866" s="41">
        <f t="array" ref="LT1866">SUM(MG1847:MG1850*LV1863:LV1866)</f>
        <v>-4.3254579803329411E-3</v>
      </c>
      <c r="LV1866" s="6">
        <v>-0.21689124945791771</v>
      </c>
      <c r="LX1866" s="10">
        <v>3.1624047447451876E-3</v>
      </c>
      <c r="MC1866" s="3">
        <f>ME1911</f>
        <v>0</v>
      </c>
      <c r="ME1866" s="41">
        <f t="array" ref="ME1866">SUM(MG1847:MG1850*MG1863:MG1866)</f>
        <v>-4.2664939080141115E-3</v>
      </c>
      <c r="MG1866" s="6">
        <v>-0.20505519715754625</v>
      </c>
      <c r="MI1866" s="97">
        <v>0</v>
      </c>
      <c r="MJ1866" s="1"/>
      <c r="NA1866" s="1"/>
      <c r="NB1866" s="3">
        <f>NE1911</f>
        <v>0.50303364418946772</v>
      </c>
      <c r="ND1866" s="41">
        <f t="array" ref="ND1866">SUM(NQ1847:NQ1850*NF1863:NF1866)</f>
        <v>7.7237142612898387E-4</v>
      </c>
      <c r="NF1866" s="6">
        <v>-0.21689124945791771</v>
      </c>
      <c r="NH1866" s="10">
        <v>-2.8405902167432539E-4</v>
      </c>
      <c r="NM1866" s="3">
        <f>NO1911</f>
        <v>0.49696635581053233</v>
      </c>
      <c r="NO1866" s="41">
        <f t="array" ref="NO1866">SUM(NQ1847:NQ1850*NQ1863:NQ1866)</f>
        <v>7.6184256078470382E-4</v>
      </c>
      <c r="NQ1866" s="6">
        <v>-0.20505519715754625</v>
      </c>
      <c r="NS1866" s="97">
        <v>-2.8063287310346112E-4</v>
      </c>
      <c r="NT1866" s="1"/>
      <c r="RC1866" s="1"/>
      <c r="RD1866" s="3">
        <f>RG1911</f>
        <v>1</v>
      </c>
      <c r="RF1866" s="41">
        <f t="array" ref="RF1866">SUM(RS1847:RS1850*RH1863:RH1866)</f>
        <v>-9.1086680314274027E-3</v>
      </c>
      <c r="RH1866" s="6">
        <v>0.24181632310996301</v>
      </c>
      <c r="RJ1866" s="10">
        <v>-1.120671131423543E-2</v>
      </c>
      <c r="RO1866" s="3">
        <f>RQ1911</f>
        <v>0</v>
      </c>
      <c r="RQ1866" s="41">
        <f t="array" ref="RQ1866">SUM(RS1847:RS1850*RS1863:RS1866)</f>
        <v>-8.2963813859263085E-3</v>
      </c>
      <c r="RS1866" s="6">
        <v>0.16614500534879761</v>
      </c>
      <c r="RU1866" s="97">
        <v>0</v>
      </c>
      <c r="RV1866" s="1"/>
      <c r="SM1866" s="1"/>
      <c r="SN1866" s="3">
        <f>SQ1911</f>
        <v>0.49171648414265562</v>
      </c>
      <c r="SP1866" s="41">
        <f t="array" ref="SP1866">SUM(TC1847:TC1850*SR1863:SR1866)</f>
        <v>1.6264809297783416E-3</v>
      </c>
      <c r="SR1866" s="6">
        <v>0.24181632310996301</v>
      </c>
      <c r="ST1866" s="10">
        <v>9.8398177256149686E-4</v>
      </c>
      <c r="SY1866" s="3">
        <f>TA1911</f>
        <v>0.50828351585734433</v>
      </c>
      <c r="TA1866" s="41">
        <f t="array" ref="TA1866">SUM(TC1847:TC1850*TC1863:TC1866)</f>
        <v>1.481435711985492E-3</v>
      </c>
      <c r="TC1866" s="6">
        <v>0.16614500534879761</v>
      </c>
      <c r="TE1866" s="97">
        <v>1.0171343264384024E-3</v>
      </c>
      <c r="TF1866" s="1"/>
      <c r="TV1866" s="1"/>
      <c r="VT1866" s="1"/>
    </row>
    <row r="1867" spans="169:592" x14ac:dyDescent="0.3">
      <c r="FM1867" s="63"/>
      <c r="FO1867" s="64"/>
      <c r="FQ1867" s="53"/>
      <c r="FS1867" s="65"/>
      <c r="FU1867" s="66"/>
      <c r="FW1867" s="67"/>
      <c r="KH1867" s="67"/>
      <c r="KJ1867" s="66"/>
      <c r="KL1867" s="65"/>
      <c r="KN1867" s="53"/>
      <c r="KP1867" s="64"/>
      <c r="KR1867" s="63"/>
      <c r="KV1867" s="1"/>
      <c r="KW1867" s="34"/>
      <c r="KY1867" s="35"/>
      <c r="LA1867" s="36"/>
      <c r="LC1867" s="37"/>
      <c r="LQ1867" s="1"/>
      <c r="LR1867" s="2"/>
      <c r="LS1867" s="1"/>
      <c r="LT1867" s="7"/>
      <c r="LU1867" s="1"/>
      <c r="LV1867" s="2"/>
      <c r="LW1867" s="1"/>
      <c r="LX1867" s="7"/>
      <c r="LY1867" s="1"/>
      <c r="LZ1867" s="1"/>
      <c r="MA1867" s="1"/>
      <c r="MB1867" s="1"/>
      <c r="MC1867" s="2"/>
      <c r="MD1867" s="1"/>
      <c r="ME1867" s="7"/>
      <c r="MF1867" s="1"/>
      <c r="MG1867" s="2"/>
      <c r="MH1867" s="1"/>
      <c r="MI1867" s="7"/>
      <c r="MJ1867" s="1"/>
      <c r="NA1867" s="1"/>
      <c r="NB1867" s="2"/>
      <c r="NC1867" s="1"/>
      <c r="ND1867" s="7"/>
      <c r="NE1867" s="1"/>
      <c r="NF1867" s="2"/>
      <c r="NG1867" s="1"/>
      <c r="NH1867" s="7"/>
      <c r="NI1867" s="1"/>
      <c r="NJ1867" s="1"/>
      <c r="NK1867" s="1"/>
      <c r="NL1867" s="1"/>
      <c r="NM1867" s="2"/>
      <c r="NN1867" s="1"/>
      <c r="NO1867" s="7"/>
      <c r="NP1867" s="1"/>
      <c r="NQ1867" s="2"/>
      <c r="NR1867" s="1"/>
      <c r="NS1867" s="7"/>
      <c r="NT1867" s="1"/>
      <c r="PW1867" s="1"/>
      <c r="RC1867" s="1"/>
      <c r="RD1867" s="2"/>
      <c r="RE1867" s="1"/>
      <c r="RF1867" s="7"/>
      <c r="RG1867" s="1"/>
      <c r="RH1867" s="2"/>
      <c r="RI1867" s="1"/>
      <c r="RJ1867" s="7"/>
      <c r="RK1867" s="1"/>
      <c r="RL1867" s="1"/>
      <c r="RM1867" s="1"/>
      <c r="RN1867" s="1"/>
      <c r="RO1867" s="2"/>
      <c r="RP1867" s="1"/>
      <c r="RQ1867" s="7"/>
      <c r="RR1867" s="1"/>
      <c r="RS1867" s="2"/>
      <c r="RT1867" s="1"/>
      <c r="RU1867" s="7"/>
      <c r="RV1867" s="1"/>
      <c r="SM1867" s="1"/>
      <c r="SN1867" s="2"/>
      <c r="SO1867" s="1"/>
      <c r="SP1867" s="7"/>
      <c r="SQ1867" s="1"/>
      <c r="SR1867" s="2"/>
      <c r="SS1867" s="1"/>
      <c r="ST1867" s="7"/>
      <c r="SU1867" s="1"/>
      <c r="SV1867" s="1"/>
      <c r="SW1867" s="1"/>
      <c r="SX1867" s="1"/>
      <c r="SY1867" s="2"/>
      <c r="SZ1867" s="1"/>
      <c r="TA1867" s="7"/>
      <c r="TB1867" s="1"/>
      <c r="TC1867" s="2"/>
      <c r="TD1867" s="1"/>
      <c r="TE1867" s="7"/>
      <c r="TF1867" s="1"/>
      <c r="TV1867" s="1"/>
      <c r="VT1867" s="1"/>
    </row>
    <row r="1868" spans="169:592" x14ac:dyDescent="0.3">
      <c r="FM1868" s="63"/>
      <c r="FO1868" s="64"/>
      <c r="FQ1868" s="53"/>
      <c r="FS1868" s="65"/>
      <c r="FU1868" s="66"/>
      <c r="FW1868" s="67"/>
      <c r="KH1868" s="67"/>
      <c r="KJ1868" s="66"/>
      <c r="KL1868" s="65"/>
      <c r="KN1868" s="53"/>
      <c r="KP1868" s="64"/>
      <c r="KR1868" s="63"/>
      <c r="KV1868" s="1"/>
      <c r="KW1868" s="34"/>
      <c r="KY1868" s="35"/>
      <c r="LA1868" s="36"/>
      <c r="LC1868" s="37"/>
      <c r="LQ1868" s="1"/>
      <c r="LR1868" s="2"/>
      <c r="LT1868" s="7"/>
      <c r="LV1868" s="34"/>
      <c r="LX1868" s="35"/>
      <c r="MC1868" s="2"/>
      <c r="ME1868" s="7"/>
      <c r="MG1868" s="36"/>
      <c r="MI1868" s="37"/>
      <c r="NB1868" s="2"/>
      <c r="ND1868" s="7"/>
      <c r="NF1868" s="34"/>
      <c r="NH1868" s="35"/>
      <c r="NM1868" s="2"/>
      <c r="NO1868" s="7"/>
      <c r="NQ1868" s="36"/>
      <c r="NS1868" s="37"/>
      <c r="RD1868" s="2"/>
      <c r="RF1868" s="7"/>
      <c r="RH1868" s="34"/>
      <c r="RJ1868" s="35"/>
      <c r="RO1868" s="2"/>
      <c r="RQ1868" s="7"/>
      <c r="RS1868" s="36"/>
      <c r="RU1868" s="37"/>
      <c r="SN1868" s="2"/>
      <c r="SP1868" s="7"/>
      <c r="SR1868" s="34"/>
      <c r="ST1868" s="35"/>
      <c r="SY1868" s="2"/>
      <c r="TA1868" s="7"/>
      <c r="TC1868" s="36"/>
      <c r="TE1868" s="37"/>
      <c r="TV1868" s="1"/>
      <c r="VT1868" s="1"/>
    </row>
    <row r="1869" spans="169:592" x14ac:dyDescent="0.3">
      <c r="FM1869" s="63"/>
      <c r="FO1869" s="64"/>
      <c r="FQ1869" s="53"/>
      <c r="FS1869" s="65"/>
      <c r="FU1869" s="66"/>
      <c r="FW1869" s="67"/>
      <c r="KH1869" s="67"/>
      <c r="KJ1869" s="66"/>
      <c r="KL1869" s="65"/>
      <c r="KN1869" s="53"/>
      <c r="KP1869" s="64"/>
      <c r="KR1869" s="63"/>
      <c r="KV1869" s="1"/>
      <c r="KW1869" s="34"/>
      <c r="KY1869" s="35"/>
      <c r="LA1869" s="36"/>
      <c r="LC1869" s="37"/>
      <c r="LQ1869" s="1"/>
      <c r="LR1869" s="2"/>
      <c r="LT1869" s="7"/>
      <c r="LV1869" s="34"/>
      <c r="LX1869" s="35"/>
      <c r="MC1869" s="2"/>
      <c r="ME1869" s="7"/>
      <c r="MG1869" s="36"/>
      <c r="MI1869" s="37"/>
      <c r="NB1869" s="2"/>
      <c r="ND1869" s="7"/>
      <c r="NF1869" s="34"/>
      <c r="NH1869" s="35"/>
      <c r="NM1869" s="2"/>
      <c r="NO1869" s="7"/>
      <c r="NQ1869" s="36"/>
      <c r="NS1869" s="37"/>
      <c r="PN1869" s="44"/>
      <c r="PW1869" s="1"/>
      <c r="RD1869" s="2"/>
      <c r="RF1869" s="7"/>
      <c r="RH1869" s="34"/>
      <c r="RJ1869" s="35"/>
      <c r="RO1869" s="2"/>
      <c r="RQ1869" s="7"/>
      <c r="RS1869" s="36"/>
      <c r="RU1869" s="37"/>
      <c r="SN1869" s="2"/>
      <c r="SP1869" s="7"/>
      <c r="SR1869" s="34"/>
      <c r="ST1869" s="35"/>
      <c r="SY1869" s="2"/>
      <c r="TA1869" s="7"/>
      <c r="TC1869" s="36"/>
      <c r="TE1869" s="37"/>
      <c r="TV1869" s="1"/>
      <c r="UZ1869" s="44"/>
      <c r="VT1869" s="1"/>
    </row>
    <row r="1870" spans="169:592" x14ac:dyDescent="0.3">
      <c r="FM1870" s="63"/>
      <c r="FO1870" s="64"/>
      <c r="FQ1870" s="53"/>
      <c r="FS1870" s="65"/>
      <c r="FU1870" s="66"/>
      <c r="FW1870" s="67"/>
      <c r="KH1870" s="67"/>
      <c r="KJ1870" s="66"/>
      <c r="KL1870" s="65"/>
      <c r="KN1870" s="53"/>
      <c r="KP1870" s="64"/>
      <c r="KR1870" s="63"/>
      <c r="KV1870" s="1"/>
      <c r="KW1870" s="34"/>
      <c r="KY1870" s="35"/>
      <c r="LA1870" s="36"/>
      <c r="LC1870" s="37"/>
      <c r="LQ1870" s="1"/>
      <c r="LR1870" s="2"/>
      <c r="LT1870" s="7"/>
      <c r="LV1870" s="34"/>
      <c r="LX1870" s="35"/>
      <c r="LY1870" s="35"/>
      <c r="LZ1870" s="35"/>
      <c r="MA1870" s="35"/>
      <c r="MB1870" s="35"/>
      <c r="MC1870" s="2"/>
      <c r="MD1870" s="35"/>
      <c r="ME1870" s="7"/>
      <c r="MF1870" s="35"/>
      <c r="MG1870" s="35"/>
      <c r="MH1870" s="35"/>
      <c r="MI1870" s="35"/>
      <c r="MJ1870" s="35"/>
      <c r="MK1870" s="35"/>
      <c r="ML1870" s="35"/>
      <c r="MM1870" s="35"/>
      <c r="MN1870" s="35"/>
      <c r="MO1870" s="35"/>
      <c r="MP1870" s="35"/>
      <c r="MQ1870" s="35"/>
      <c r="MR1870" s="35"/>
      <c r="MS1870" s="35"/>
      <c r="MT1870" s="35"/>
      <c r="MU1870" s="35"/>
      <c r="MV1870" s="35"/>
      <c r="MW1870" s="35"/>
      <c r="MX1870" s="35"/>
      <c r="MY1870" s="35"/>
      <c r="MZ1870" s="35"/>
      <c r="NA1870" s="35"/>
      <c r="NB1870" s="2"/>
      <c r="NC1870" s="35"/>
      <c r="ND1870" s="7"/>
      <c r="NE1870" s="35"/>
      <c r="NF1870" s="34"/>
      <c r="NG1870" s="35"/>
      <c r="NH1870" s="35"/>
      <c r="NM1870" s="2"/>
      <c r="NO1870" s="7"/>
      <c r="NQ1870" s="36"/>
      <c r="NS1870" s="37"/>
      <c r="PN1870" s="44"/>
      <c r="RD1870" s="2"/>
      <c r="RF1870" s="7"/>
      <c r="RH1870" s="34"/>
      <c r="RJ1870" s="35"/>
      <c r="RK1870" s="35"/>
      <c r="RL1870" s="35"/>
      <c r="RM1870" s="35"/>
      <c r="RN1870" s="35"/>
      <c r="RO1870" s="2"/>
      <c r="RP1870" s="35"/>
      <c r="RQ1870" s="7"/>
      <c r="RR1870" s="35"/>
      <c r="RS1870" s="35"/>
      <c r="RT1870" s="35"/>
      <c r="RU1870" s="35"/>
      <c r="RV1870" s="35"/>
      <c r="RW1870" s="35"/>
      <c r="RX1870" s="35"/>
      <c r="RY1870" s="35"/>
      <c r="RZ1870" s="35"/>
      <c r="SA1870" s="35"/>
      <c r="SB1870" s="35"/>
      <c r="SC1870" s="35"/>
      <c r="SD1870" s="35"/>
      <c r="SE1870" s="35"/>
      <c r="SF1870" s="35"/>
      <c r="SG1870" s="35"/>
      <c r="SH1870" s="35"/>
      <c r="SI1870" s="35"/>
      <c r="SJ1870" s="35"/>
      <c r="SK1870" s="35"/>
      <c r="SL1870" s="35"/>
      <c r="SM1870" s="35"/>
      <c r="SN1870" s="2"/>
      <c r="SO1870" s="35"/>
      <c r="SP1870" s="7"/>
      <c r="SQ1870" s="35"/>
      <c r="SR1870" s="34"/>
      <c r="SS1870" s="35"/>
      <c r="ST1870" s="35"/>
      <c r="SY1870" s="2"/>
      <c r="TA1870" s="7"/>
      <c r="TC1870" s="36"/>
      <c r="TE1870" s="37"/>
      <c r="TV1870" s="1"/>
      <c r="UZ1870" s="44"/>
      <c r="VT1870" s="1"/>
    </row>
    <row r="1871" spans="169:592" x14ac:dyDescent="0.3">
      <c r="FM1871" s="63"/>
      <c r="FO1871" s="64"/>
      <c r="FQ1871" s="53"/>
      <c r="FS1871" s="65"/>
      <c r="FU1871" s="66"/>
      <c r="FW1871" s="67"/>
      <c r="KH1871" s="67"/>
      <c r="KJ1871" s="66"/>
      <c r="KL1871" s="65"/>
      <c r="KN1871" s="53"/>
      <c r="KP1871" s="64"/>
      <c r="KR1871" s="63"/>
      <c r="KV1871" s="1"/>
      <c r="KW1871" s="34"/>
      <c r="KY1871" s="35"/>
      <c r="LA1871" s="36"/>
      <c r="LC1871" s="37"/>
      <c r="LQ1871" s="1"/>
      <c r="LR1871" s="2"/>
      <c r="LT1871" s="7"/>
      <c r="LV1871" s="34"/>
      <c r="MC1871" s="2"/>
      <c r="ME1871" s="7"/>
      <c r="MG1871" s="36"/>
      <c r="MI1871" s="37"/>
      <c r="MY1871" s="35"/>
      <c r="NB1871" s="2"/>
      <c r="ND1871" s="7"/>
      <c r="NF1871" s="34"/>
      <c r="NM1871" s="2"/>
      <c r="NO1871" s="7"/>
      <c r="NQ1871" s="36"/>
      <c r="NS1871" s="37"/>
      <c r="PN1871" s="44"/>
      <c r="PW1871" s="1"/>
      <c r="RD1871" s="2"/>
      <c r="RF1871" s="7"/>
      <c r="RH1871" s="34"/>
      <c r="RO1871" s="2"/>
      <c r="RQ1871" s="7"/>
      <c r="RS1871" s="36"/>
      <c r="RU1871" s="37"/>
      <c r="SK1871" s="35"/>
      <c r="SN1871" s="2"/>
      <c r="SP1871" s="7"/>
      <c r="SR1871" s="34"/>
      <c r="SY1871" s="2"/>
      <c r="TA1871" s="7"/>
      <c r="TC1871" s="36"/>
      <c r="TE1871" s="37"/>
      <c r="TV1871" s="1"/>
      <c r="UZ1871" s="44"/>
      <c r="VT1871" s="1"/>
    </row>
    <row r="1872" spans="169:592" x14ac:dyDescent="0.3">
      <c r="FM1872" s="63"/>
      <c r="FO1872" s="64"/>
      <c r="FQ1872" s="53"/>
      <c r="FS1872" s="65"/>
      <c r="FU1872" s="66"/>
      <c r="FW1872" s="67"/>
      <c r="KH1872" s="67"/>
      <c r="KJ1872" s="66"/>
      <c r="KL1872" s="65"/>
      <c r="KN1872" s="53"/>
      <c r="KP1872" s="64"/>
      <c r="KR1872" s="63"/>
      <c r="KV1872" s="1"/>
      <c r="KW1872" s="34"/>
      <c r="KY1872" s="35"/>
      <c r="LA1872" s="36"/>
      <c r="LC1872" s="37"/>
      <c r="LQ1872" s="1"/>
      <c r="LR1872" s="2"/>
      <c r="LT1872" s="7"/>
      <c r="LV1872" s="34"/>
      <c r="LW1872" s="34"/>
      <c r="LX1872" s="34"/>
      <c r="LY1872" s="34"/>
      <c r="LZ1872" s="34"/>
      <c r="MA1872" s="34"/>
      <c r="MB1872" s="34"/>
      <c r="MC1872" s="2"/>
      <c r="MD1872" s="34"/>
      <c r="ME1872" s="7"/>
      <c r="MF1872" s="34"/>
      <c r="MG1872" s="34"/>
      <c r="MH1872" s="34"/>
      <c r="MI1872" s="34"/>
      <c r="MJ1872" s="34"/>
      <c r="MK1872" s="34"/>
      <c r="ML1872" s="34"/>
      <c r="MM1872" s="34"/>
      <c r="MN1872" s="34"/>
      <c r="MO1872" s="34"/>
      <c r="MP1872" s="34"/>
      <c r="MQ1872" s="34"/>
      <c r="MR1872" s="34"/>
      <c r="MS1872" s="34"/>
      <c r="MT1872" s="34"/>
      <c r="MU1872" s="34"/>
      <c r="MV1872" s="34"/>
      <c r="MW1872" s="34"/>
      <c r="MX1872" s="34"/>
      <c r="MY1872" s="34"/>
      <c r="MZ1872" s="34"/>
      <c r="NA1872" s="34"/>
      <c r="NB1872" s="2"/>
      <c r="NC1872" s="34"/>
      <c r="ND1872" s="7"/>
      <c r="NE1872" s="34"/>
      <c r="NF1872" s="34"/>
      <c r="NM1872" s="2"/>
      <c r="NO1872" s="7"/>
      <c r="NQ1872" s="36"/>
      <c r="NS1872" s="37"/>
      <c r="PN1872" s="44"/>
      <c r="RD1872" s="2"/>
      <c r="RF1872" s="7"/>
      <c r="RH1872" s="34"/>
      <c r="RI1872" s="34"/>
      <c r="RJ1872" s="34"/>
      <c r="RK1872" s="34"/>
      <c r="RL1872" s="34"/>
      <c r="RM1872" s="34"/>
      <c r="RN1872" s="34"/>
      <c r="RO1872" s="2"/>
      <c r="RP1872" s="34"/>
      <c r="RQ1872" s="7"/>
      <c r="RR1872" s="34"/>
      <c r="RS1872" s="34"/>
      <c r="RT1872" s="34"/>
      <c r="RU1872" s="34"/>
      <c r="RV1872" s="34"/>
      <c r="RW1872" s="34"/>
      <c r="RX1872" s="34"/>
      <c r="RY1872" s="34"/>
      <c r="RZ1872" s="34"/>
      <c r="SA1872" s="34"/>
      <c r="SB1872" s="34"/>
      <c r="SC1872" s="34"/>
      <c r="SD1872" s="34"/>
      <c r="SE1872" s="34"/>
      <c r="SF1872" s="34"/>
      <c r="SG1872" s="34"/>
      <c r="SH1872" s="34"/>
      <c r="SI1872" s="34"/>
      <c r="SJ1872" s="34"/>
      <c r="SK1872" s="34"/>
      <c r="SL1872" s="34"/>
      <c r="SM1872" s="34"/>
      <c r="SN1872" s="2"/>
      <c r="SO1872" s="34"/>
      <c r="SP1872" s="7"/>
      <c r="SQ1872" s="34"/>
      <c r="SR1872" s="34"/>
      <c r="SY1872" s="2"/>
      <c r="TA1872" s="7"/>
      <c r="TC1872" s="36"/>
      <c r="TE1872" s="37"/>
      <c r="TV1872" s="1"/>
      <c r="UZ1872" s="44"/>
      <c r="VT1872" s="1"/>
    </row>
    <row r="1873" spans="169:592" x14ac:dyDescent="0.3">
      <c r="FM1873" s="63"/>
      <c r="FO1873" s="64"/>
      <c r="FQ1873" s="53"/>
      <c r="FS1873" s="65"/>
      <c r="FU1873" s="66"/>
      <c r="FW1873" s="67"/>
      <c r="KH1873" s="67"/>
      <c r="KJ1873" s="66"/>
      <c r="KL1873" s="65"/>
      <c r="KN1873" s="53"/>
      <c r="KP1873" s="64"/>
      <c r="KR1873" s="63"/>
      <c r="KV1873" s="1"/>
      <c r="KW1873" s="34"/>
      <c r="KY1873" s="35"/>
      <c r="LA1873" s="36"/>
      <c r="LC1873" s="37"/>
      <c r="LQ1873" s="1"/>
      <c r="LR1873" s="2"/>
      <c r="LT1873" s="7"/>
      <c r="MC1873" s="2"/>
      <c r="ME1873" s="7"/>
      <c r="MG1873" s="36"/>
      <c r="MI1873" s="37"/>
      <c r="MW1873" s="34"/>
      <c r="MY1873" s="35"/>
      <c r="NB1873" s="2"/>
      <c r="ND1873" s="7"/>
      <c r="NM1873" s="2"/>
      <c r="NO1873" s="7"/>
      <c r="NQ1873" s="36"/>
      <c r="NS1873" s="37"/>
      <c r="PN1873" s="44"/>
      <c r="PW1873" s="1"/>
      <c r="RD1873" s="2"/>
      <c r="RF1873" s="7"/>
      <c r="RO1873" s="2"/>
      <c r="RQ1873" s="7"/>
      <c r="RS1873" s="36"/>
      <c r="RU1873" s="37"/>
      <c r="SI1873" s="34"/>
      <c r="SK1873" s="35"/>
      <c r="SN1873" s="2"/>
      <c r="SP1873" s="7"/>
      <c r="SY1873" s="2"/>
      <c r="TA1873" s="7"/>
      <c r="TC1873" s="36"/>
      <c r="TE1873" s="37"/>
      <c r="TV1873" s="1"/>
      <c r="UZ1873" s="44"/>
      <c r="VT1873" s="1"/>
    </row>
    <row r="1874" spans="169:592" x14ac:dyDescent="0.3">
      <c r="FM1874" s="63"/>
      <c r="FO1874" s="64"/>
      <c r="FQ1874" s="53"/>
      <c r="FS1874" s="65"/>
      <c r="FU1874" s="66"/>
      <c r="FW1874" s="67"/>
      <c r="KH1874" s="67"/>
      <c r="KJ1874" s="66"/>
      <c r="KL1874" s="65"/>
      <c r="KN1874" s="53"/>
      <c r="KP1874" s="64"/>
      <c r="KR1874" s="63"/>
      <c r="KV1874" s="1"/>
      <c r="KW1874" s="34"/>
      <c r="KY1874" s="35"/>
      <c r="LA1874" s="36"/>
      <c r="LC1874" s="37"/>
      <c r="LQ1874" s="1"/>
      <c r="LR1874" s="2"/>
      <c r="LT1874" s="7"/>
      <c r="MC1874" s="2"/>
      <c r="ME1874" s="7"/>
      <c r="MG1874" s="36"/>
      <c r="MI1874" s="37"/>
      <c r="MW1874" s="34"/>
      <c r="MY1874" s="35"/>
      <c r="NB1874" s="2"/>
      <c r="ND1874" s="7"/>
      <c r="NM1874" s="2"/>
      <c r="NO1874" s="7"/>
      <c r="NQ1874" s="36"/>
      <c r="NS1874" s="37"/>
      <c r="PN1874" s="44"/>
      <c r="RD1874" s="2"/>
      <c r="RF1874" s="7"/>
      <c r="RO1874" s="2"/>
      <c r="RQ1874" s="7"/>
      <c r="RS1874" s="36"/>
      <c r="RU1874" s="37"/>
      <c r="SI1874" s="34"/>
      <c r="SK1874" s="35"/>
      <c r="SN1874" s="2"/>
      <c r="SP1874" s="7"/>
      <c r="SY1874" s="2"/>
      <c r="TA1874" s="7"/>
      <c r="TC1874" s="36"/>
      <c r="TE1874" s="37"/>
      <c r="TV1874" s="1"/>
      <c r="UZ1874" s="44"/>
      <c r="VT1874" s="1"/>
    </row>
    <row r="1875" spans="169:592" x14ac:dyDescent="0.3">
      <c r="FM1875" s="63"/>
      <c r="FO1875" s="64"/>
      <c r="FQ1875" s="53"/>
      <c r="FS1875" s="65"/>
      <c r="FU1875" s="66"/>
      <c r="FW1875" s="67"/>
      <c r="KH1875" s="67"/>
      <c r="KJ1875" s="66"/>
      <c r="KL1875" s="65"/>
      <c r="KN1875" s="53"/>
      <c r="KP1875" s="64"/>
      <c r="KR1875" s="63"/>
      <c r="KV1875" s="1"/>
      <c r="KW1875" s="34"/>
      <c r="KY1875" s="35"/>
      <c r="LA1875" s="36"/>
      <c r="LC1875" s="37"/>
      <c r="LQ1875" s="1"/>
      <c r="LR1875" s="2"/>
      <c r="LT1875" s="7"/>
      <c r="MC1875" s="2"/>
      <c r="ME1875" s="7"/>
      <c r="MG1875" s="36"/>
      <c r="MI1875" s="37"/>
      <c r="MW1875" s="34"/>
      <c r="MY1875" s="35"/>
      <c r="NB1875" s="2"/>
      <c r="ND1875" s="7"/>
      <c r="NM1875" s="2"/>
      <c r="NO1875" s="7"/>
      <c r="NQ1875" s="36"/>
      <c r="NS1875" s="37"/>
      <c r="PN1875" s="44"/>
      <c r="PW1875" s="1"/>
      <c r="RD1875" s="2"/>
      <c r="RF1875" s="7"/>
      <c r="RO1875" s="2"/>
      <c r="RQ1875" s="7"/>
      <c r="RS1875" s="36"/>
      <c r="RU1875" s="37"/>
      <c r="SI1875" s="34"/>
      <c r="SK1875" s="35"/>
      <c r="SN1875" s="2"/>
      <c r="SP1875" s="7"/>
      <c r="SY1875" s="2"/>
      <c r="TA1875" s="7"/>
      <c r="TC1875" s="36"/>
      <c r="TE1875" s="37"/>
      <c r="TV1875" s="1"/>
      <c r="UZ1875" s="44"/>
      <c r="VT1875" s="1"/>
    </row>
    <row r="1876" spans="169:592" x14ac:dyDescent="0.3">
      <c r="FM1876" s="63"/>
      <c r="FO1876" s="64"/>
      <c r="FQ1876" s="53"/>
      <c r="FS1876" s="65"/>
      <c r="FU1876" s="66"/>
      <c r="FW1876" s="67"/>
      <c r="KH1876" s="67"/>
      <c r="KJ1876" s="66"/>
      <c r="KL1876" s="65"/>
      <c r="KN1876" s="53"/>
      <c r="KP1876" s="64"/>
      <c r="KR1876" s="63"/>
      <c r="KV1876" s="1"/>
      <c r="KW1876" s="34"/>
      <c r="KY1876" s="35"/>
      <c r="LA1876" s="36"/>
      <c r="LC1876" s="37"/>
      <c r="LQ1876" s="1"/>
      <c r="LR1876" s="2"/>
      <c r="LT1876" s="7"/>
      <c r="MC1876" s="2"/>
      <c r="ME1876" s="7"/>
      <c r="MG1876" s="36"/>
      <c r="MI1876" s="37"/>
      <c r="MW1876" s="34"/>
      <c r="MY1876" s="35"/>
      <c r="NB1876" s="2"/>
      <c r="ND1876" s="7"/>
      <c r="NM1876" s="2"/>
      <c r="NO1876" s="7"/>
      <c r="NQ1876" s="36"/>
      <c r="NS1876" s="37"/>
      <c r="PN1876" s="44"/>
      <c r="RD1876" s="2"/>
      <c r="RF1876" s="7"/>
      <c r="RO1876" s="2"/>
      <c r="RQ1876" s="7"/>
      <c r="RS1876" s="36"/>
      <c r="RU1876" s="37"/>
      <c r="SI1876" s="34"/>
      <c r="SK1876" s="35"/>
      <c r="SN1876" s="2"/>
      <c r="SP1876" s="7"/>
      <c r="SY1876" s="2"/>
      <c r="TA1876" s="7"/>
      <c r="TC1876" s="36"/>
      <c r="TE1876" s="37"/>
      <c r="TV1876" s="1"/>
      <c r="UZ1876" s="44"/>
      <c r="VT1876" s="1"/>
    </row>
    <row r="1877" spans="169:592" x14ac:dyDescent="0.3">
      <c r="FM1877" s="63"/>
      <c r="FO1877" s="64"/>
      <c r="FQ1877" s="53"/>
      <c r="FS1877" s="65"/>
      <c r="FU1877" s="66"/>
      <c r="FW1877" s="67"/>
      <c r="KH1877" s="67"/>
      <c r="KJ1877" s="66"/>
      <c r="KL1877" s="65"/>
      <c r="KN1877" s="53"/>
      <c r="KP1877" s="64"/>
      <c r="KR1877" s="63"/>
      <c r="KV1877" s="1"/>
      <c r="KW1877" s="34"/>
      <c r="KY1877" s="35"/>
      <c r="LA1877" s="36"/>
      <c r="LC1877" s="37"/>
      <c r="LQ1877" s="1"/>
      <c r="LR1877" s="2"/>
      <c r="LT1877" s="7"/>
      <c r="MC1877" s="2"/>
      <c r="ME1877" s="7"/>
      <c r="MG1877" s="36"/>
      <c r="MI1877" s="37"/>
      <c r="MW1877" s="34"/>
      <c r="MY1877" s="35"/>
      <c r="NB1877" s="2"/>
      <c r="ND1877" s="7"/>
      <c r="NM1877" s="2"/>
      <c r="NO1877" s="7"/>
      <c r="NQ1877" s="36"/>
      <c r="NS1877" s="37"/>
      <c r="PN1877" s="44"/>
      <c r="PW1877" s="1"/>
      <c r="RD1877" s="2"/>
      <c r="RF1877" s="7"/>
      <c r="RO1877" s="2"/>
      <c r="RQ1877" s="7"/>
      <c r="RS1877" s="36"/>
      <c r="RU1877" s="37"/>
      <c r="SI1877" s="34"/>
      <c r="SK1877" s="35"/>
      <c r="SN1877" s="2"/>
      <c r="SP1877" s="7"/>
      <c r="SY1877" s="2"/>
      <c r="TA1877" s="7"/>
      <c r="TC1877" s="36"/>
      <c r="TE1877" s="37"/>
      <c r="TV1877" s="1"/>
      <c r="UZ1877" s="44"/>
      <c r="VT1877" s="1"/>
    </row>
    <row r="1878" spans="169:592" x14ac:dyDescent="0.3">
      <c r="FM1878" s="63"/>
      <c r="FO1878" s="64"/>
      <c r="FQ1878" s="53"/>
      <c r="FS1878" s="65"/>
      <c r="FU1878" s="66"/>
      <c r="FW1878" s="67"/>
      <c r="KH1878" s="67"/>
      <c r="KJ1878" s="66"/>
      <c r="KL1878" s="65"/>
      <c r="KN1878" s="53"/>
      <c r="KP1878" s="64"/>
      <c r="KR1878" s="63"/>
      <c r="KV1878" s="1"/>
      <c r="KW1878" s="34"/>
      <c r="KY1878" s="35"/>
      <c r="LA1878" s="36"/>
      <c r="LC1878" s="37"/>
      <c r="LQ1878" s="1"/>
      <c r="LR1878" s="2"/>
      <c r="LT1878" s="7"/>
      <c r="MC1878" s="2"/>
      <c r="ME1878" s="7"/>
      <c r="MG1878" s="36"/>
      <c r="MI1878" s="37"/>
      <c r="MW1878" s="34"/>
      <c r="MY1878" s="35"/>
      <c r="NB1878" s="2"/>
      <c r="ND1878" s="7"/>
      <c r="NM1878" s="2"/>
      <c r="NO1878" s="7"/>
      <c r="NQ1878" s="36"/>
      <c r="NS1878" s="37"/>
      <c r="PN1878" s="44"/>
      <c r="RD1878" s="2"/>
      <c r="RF1878" s="7"/>
      <c r="RO1878" s="2"/>
      <c r="RQ1878" s="7"/>
      <c r="RS1878" s="36"/>
      <c r="RU1878" s="37"/>
      <c r="SI1878" s="34"/>
      <c r="SK1878" s="35"/>
      <c r="SN1878" s="2"/>
      <c r="SP1878" s="7"/>
      <c r="SY1878" s="2"/>
      <c r="TA1878" s="7"/>
      <c r="TC1878" s="36"/>
      <c r="TE1878" s="37"/>
      <c r="TV1878" s="1"/>
      <c r="UZ1878" s="44"/>
      <c r="VT1878" s="1"/>
    </row>
    <row r="1879" spans="169:592" x14ac:dyDescent="0.3">
      <c r="FM1879" s="63"/>
      <c r="FO1879" s="64"/>
      <c r="FQ1879" s="53"/>
      <c r="FS1879" s="65"/>
      <c r="FU1879" s="66"/>
      <c r="FW1879" s="67"/>
      <c r="KH1879" s="67"/>
      <c r="KJ1879" s="66"/>
      <c r="KL1879" s="65"/>
      <c r="KN1879" s="53"/>
      <c r="KP1879" s="64"/>
      <c r="KR1879" s="63"/>
      <c r="KV1879" s="1"/>
      <c r="KW1879" s="34"/>
      <c r="KY1879" s="35"/>
      <c r="LA1879" s="36"/>
      <c r="LC1879" s="37"/>
      <c r="LQ1879" s="1"/>
      <c r="LR1879" s="2"/>
      <c r="LT1879" s="7"/>
      <c r="MC1879" s="2"/>
      <c r="ME1879" s="7"/>
      <c r="MG1879" s="36"/>
      <c r="MI1879" s="37"/>
      <c r="MW1879" s="34"/>
      <c r="MY1879" s="35"/>
      <c r="NB1879" s="2"/>
      <c r="ND1879" s="7"/>
      <c r="NM1879" s="2"/>
      <c r="NO1879" s="7"/>
      <c r="NQ1879" s="36"/>
      <c r="NS1879" s="37"/>
      <c r="PN1879" s="44"/>
      <c r="PW1879" s="1"/>
      <c r="RD1879" s="2"/>
      <c r="RF1879" s="7"/>
      <c r="RO1879" s="2"/>
      <c r="RQ1879" s="7"/>
      <c r="RS1879" s="36"/>
      <c r="RU1879" s="37"/>
      <c r="SI1879" s="34"/>
      <c r="SK1879" s="35"/>
      <c r="SN1879" s="2"/>
      <c r="SP1879" s="7"/>
      <c r="SY1879" s="2"/>
      <c r="TA1879" s="7"/>
      <c r="TC1879" s="36"/>
      <c r="TE1879" s="37"/>
      <c r="TV1879" s="1"/>
      <c r="UZ1879" s="44"/>
      <c r="VT1879" s="1"/>
    </row>
    <row r="1880" spans="169:592" x14ac:dyDescent="0.3">
      <c r="FM1880" s="63"/>
      <c r="FO1880" s="64"/>
      <c r="FQ1880" s="53"/>
      <c r="FS1880" s="65"/>
      <c r="FU1880" s="66"/>
      <c r="FW1880" s="67"/>
      <c r="KH1880" s="67"/>
      <c r="KJ1880" s="66"/>
      <c r="KL1880" s="65"/>
      <c r="KN1880" s="53"/>
      <c r="KP1880" s="64"/>
      <c r="KR1880" s="63"/>
      <c r="KV1880" s="1"/>
      <c r="KW1880" s="34"/>
      <c r="KY1880" s="35"/>
      <c r="LA1880" s="36"/>
      <c r="LC1880" s="37"/>
      <c r="LQ1880" s="1"/>
      <c r="LR1880" s="2"/>
      <c r="LT1880" s="7"/>
      <c r="MC1880" s="2"/>
      <c r="ME1880" s="7"/>
      <c r="MG1880" s="36"/>
      <c r="MI1880" s="37"/>
      <c r="MJ1880" s="37"/>
      <c r="MK1880" s="37"/>
      <c r="ML1880" s="37"/>
      <c r="MM1880" s="37"/>
      <c r="MN1880" s="37"/>
      <c r="MO1880" s="37"/>
      <c r="MP1880" s="37"/>
      <c r="MQ1880" s="37"/>
      <c r="MR1880" s="37"/>
      <c r="MS1880" s="37"/>
      <c r="MT1880" s="37"/>
      <c r="MU1880" s="37"/>
      <c r="MV1880" s="37"/>
      <c r="MW1880" s="37"/>
      <c r="MX1880" s="37"/>
      <c r="MY1880" s="37"/>
      <c r="MZ1880" s="37"/>
      <c r="NA1880" s="37"/>
      <c r="NB1880" s="2"/>
      <c r="NC1880" s="37"/>
      <c r="ND1880" s="7"/>
      <c r="NE1880" s="37"/>
      <c r="NF1880" s="37"/>
      <c r="NG1880" s="37"/>
      <c r="NH1880" s="37"/>
      <c r="NI1880" s="37"/>
      <c r="NJ1880" s="37"/>
      <c r="NK1880" s="37"/>
      <c r="NL1880" s="37"/>
      <c r="NM1880" s="2"/>
      <c r="NN1880" s="37"/>
      <c r="NO1880" s="7"/>
      <c r="NP1880" s="37"/>
      <c r="NQ1880" s="36"/>
      <c r="NR1880" s="37"/>
      <c r="NS1880" s="37"/>
      <c r="NT1880" s="37"/>
      <c r="NU1880" s="37"/>
      <c r="NV1880" s="37"/>
      <c r="NW1880" s="37"/>
      <c r="NX1880" s="37"/>
      <c r="NY1880" s="37"/>
      <c r="NZ1880" s="37"/>
      <c r="OA1880" s="37"/>
      <c r="OB1880" s="37"/>
      <c r="OC1880" s="37"/>
      <c r="OD1880" s="37"/>
      <c r="OE1880" s="37"/>
      <c r="OF1880" s="37"/>
      <c r="OG1880" s="37"/>
      <c r="OH1880" s="37"/>
      <c r="OI1880" s="37"/>
      <c r="PN1880" s="44"/>
      <c r="RD1880" s="2"/>
      <c r="RF1880" s="7"/>
      <c r="RO1880" s="2"/>
      <c r="RQ1880" s="7"/>
      <c r="RS1880" s="36"/>
      <c r="RU1880" s="37"/>
      <c r="RV1880" s="37"/>
      <c r="RW1880" s="37"/>
      <c r="RX1880" s="37"/>
      <c r="RY1880" s="37"/>
      <c r="RZ1880" s="37"/>
      <c r="SA1880" s="37"/>
      <c r="SB1880" s="37"/>
      <c r="SC1880" s="37"/>
      <c r="SD1880" s="37"/>
      <c r="SE1880" s="37"/>
      <c r="SF1880" s="37"/>
      <c r="SG1880" s="37"/>
      <c r="SH1880" s="37"/>
      <c r="SI1880" s="37"/>
      <c r="SJ1880" s="37"/>
      <c r="SK1880" s="37"/>
      <c r="SL1880" s="37"/>
      <c r="SM1880" s="37"/>
      <c r="SN1880" s="2"/>
      <c r="SO1880" s="37"/>
      <c r="SP1880" s="7"/>
      <c r="SQ1880" s="37"/>
      <c r="SR1880" s="37"/>
      <c r="SS1880" s="37"/>
      <c r="ST1880" s="37"/>
      <c r="SU1880" s="37"/>
      <c r="SV1880" s="37"/>
      <c r="SW1880" s="37"/>
      <c r="SX1880" s="37"/>
      <c r="SY1880" s="2"/>
      <c r="SZ1880" s="37"/>
      <c r="TA1880" s="7"/>
      <c r="TB1880" s="37"/>
      <c r="TC1880" s="36"/>
      <c r="TD1880" s="37"/>
      <c r="TE1880" s="37"/>
      <c r="TF1880" s="37"/>
      <c r="TG1880" s="37"/>
      <c r="TH1880" s="37"/>
      <c r="TI1880" s="37"/>
      <c r="TJ1880" s="37"/>
      <c r="TK1880" s="37"/>
      <c r="TL1880" s="37"/>
      <c r="TM1880" s="37"/>
      <c r="TN1880" s="37"/>
      <c r="TO1880" s="37"/>
      <c r="TP1880" s="37"/>
      <c r="TQ1880" s="37"/>
      <c r="TR1880" s="37"/>
      <c r="TS1880" s="37"/>
      <c r="TT1880" s="37"/>
      <c r="TU1880" s="37"/>
      <c r="TV1880" s="1"/>
      <c r="UZ1880" s="44"/>
      <c r="VT1880" s="1"/>
    </row>
    <row r="1881" spans="169:592" x14ac:dyDescent="0.3">
      <c r="FM1881" s="63"/>
      <c r="FO1881" s="64"/>
      <c r="FQ1881" s="53"/>
      <c r="FS1881" s="65"/>
      <c r="FU1881" s="66"/>
      <c r="FW1881" s="67"/>
      <c r="KH1881" s="67"/>
      <c r="KJ1881" s="66"/>
      <c r="KL1881" s="65"/>
      <c r="KN1881" s="53"/>
      <c r="KP1881" s="64"/>
      <c r="KR1881" s="63"/>
      <c r="KV1881" s="1"/>
      <c r="KW1881" s="34"/>
      <c r="KY1881" s="35"/>
      <c r="LA1881" s="36"/>
      <c r="LC1881" s="37"/>
      <c r="LQ1881" s="1"/>
      <c r="LR1881" s="2"/>
      <c r="LT1881" s="7"/>
      <c r="MC1881" s="2"/>
      <c r="ME1881" s="7"/>
      <c r="MG1881" s="36"/>
      <c r="MW1881" s="34"/>
      <c r="MY1881" s="35"/>
      <c r="NB1881" s="2"/>
      <c r="ND1881" s="7"/>
      <c r="NM1881" s="2"/>
      <c r="NO1881" s="7"/>
      <c r="NQ1881" s="36"/>
      <c r="OI1881" s="37"/>
      <c r="PN1881" s="44"/>
      <c r="PW1881" s="1"/>
      <c r="RD1881" s="2"/>
      <c r="RF1881" s="7"/>
      <c r="RO1881" s="2"/>
      <c r="RQ1881" s="7"/>
      <c r="RS1881" s="36"/>
      <c r="SI1881" s="34"/>
      <c r="SK1881" s="35"/>
      <c r="SN1881" s="2"/>
      <c r="SP1881" s="7"/>
      <c r="SY1881" s="2"/>
      <c r="TA1881" s="7"/>
      <c r="TC1881" s="36"/>
      <c r="TU1881" s="37"/>
      <c r="TV1881" s="1"/>
      <c r="UZ1881" s="44"/>
      <c r="VT1881" s="1"/>
    </row>
    <row r="1882" spans="169:592" x14ac:dyDescent="0.3">
      <c r="FM1882" s="63"/>
      <c r="FO1882" s="64"/>
      <c r="FQ1882" s="53"/>
      <c r="FS1882" s="65"/>
      <c r="FU1882" s="66"/>
      <c r="FW1882" s="67"/>
      <c r="KH1882" s="67"/>
      <c r="KJ1882" s="66"/>
      <c r="KL1882" s="65"/>
      <c r="KN1882" s="53"/>
      <c r="KP1882" s="64"/>
      <c r="KR1882" s="63"/>
      <c r="KV1882" s="1"/>
      <c r="KW1882" s="34"/>
      <c r="KY1882" s="35"/>
      <c r="LA1882" s="36"/>
      <c r="LC1882" s="37"/>
      <c r="LQ1882" s="1"/>
      <c r="LR1882" s="2"/>
      <c r="LT1882" s="7"/>
      <c r="MC1882" s="2"/>
      <c r="ME1882" s="7"/>
      <c r="MG1882" s="36"/>
      <c r="MH1882" s="36"/>
      <c r="MI1882" s="36"/>
      <c r="MJ1882" s="36"/>
      <c r="MK1882" s="36"/>
      <c r="ML1882" s="36"/>
      <c r="MM1882" s="36"/>
      <c r="MN1882" s="36"/>
      <c r="MO1882" s="36"/>
      <c r="MP1882" s="36"/>
      <c r="MQ1882" s="36"/>
      <c r="MR1882" s="36"/>
      <c r="MS1882" s="36"/>
      <c r="MT1882" s="36"/>
      <c r="MU1882" s="36"/>
      <c r="MV1882" s="36"/>
      <c r="MW1882" s="36"/>
      <c r="MX1882" s="36"/>
      <c r="MY1882" s="36"/>
      <c r="MZ1882" s="36"/>
      <c r="NA1882" s="36"/>
      <c r="NB1882" s="2"/>
      <c r="NC1882" s="36"/>
      <c r="ND1882" s="7"/>
      <c r="NE1882" s="36"/>
      <c r="NF1882" s="36"/>
      <c r="NG1882" s="36"/>
      <c r="NH1882" s="36"/>
      <c r="NI1882" s="36"/>
      <c r="NJ1882" s="36"/>
      <c r="NK1882" s="36"/>
      <c r="NL1882" s="36"/>
      <c r="NM1882" s="2"/>
      <c r="NN1882" s="36"/>
      <c r="NO1882" s="7"/>
      <c r="NP1882" s="36"/>
      <c r="NQ1882" s="36"/>
      <c r="NR1882" s="36"/>
      <c r="NS1882" s="36"/>
      <c r="NT1882" s="36"/>
      <c r="NU1882" s="36"/>
      <c r="NV1882" s="36"/>
      <c r="NW1882" s="36"/>
      <c r="NX1882" s="36"/>
      <c r="NY1882" s="36"/>
      <c r="NZ1882" s="36"/>
      <c r="OA1882" s="36"/>
      <c r="OB1882" s="36"/>
      <c r="OC1882" s="36"/>
      <c r="OD1882" s="36"/>
      <c r="OE1882" s="36"/>
      <c r="OF1882" s="36"/>
      <c r="OG1882" s="36"/>
      <c r="OI1882" s="37"/>
      <c r="PN1882" s="44"/>
      <c r="RD1882" s="2"/>
      <c r="RF1882" s="7"/>
      <c r="RO1882" s="2"/>
      <c r="RQ1882" s="7"/>
      <c r="RS1882" s="36"/>
      <c r="RT1882" s="36"/>
      <c r="RU1882" s="36"/>
      <c r="RV1882" s="36"/>
      <c r="RW1882" s="36"/>
      <c r="RX1882" s="36"/>
      <c r="RY1882" s="36"/>
      <c r="RZ1882" s="36"/>
      <c r="SA1882" s="36"/>
      <c r="SB1882" s="36"/>
      <c r="SC1882" s="36"/>
      <c r="SD1882" s="36"/>
      <c r="SE1882" s="36"/>
      <c r="SF1882" s="36"/>
      <c r="SG1882" s="36"/>
      <c r="SH1882" s="36"/>
      <c r="SI1882" s="36"/>
      <c r="SJ1882" s="36"/>
      <c r="SK1882" s="36"/>
      <c r="SL1882" s="36"/>
      <c r="SM1882" s="36"/>
      <c r="SN1882" s="2"/>
      <c r="SO1882" s="36"/>
      <c r="SP1882" s="7"/>
      <c r="SQ1882" s="36"/>
      <c r="SR1882" s="36"/>
      <c r="SS1882" s="36"/>
      <c r="ST1882" s="36"/>
      <c r="SU1882" s="36"/>
      <c r="SV1882" s="36"/>
      <c r="SW1882" s="36"/>
      <c r="SX1882" s="36"/>
      <c r="SY1882" s="2"/>
      <c r="SZ1882" s="36"/>
      <c r="TA1882" s="7"/>
      <c r="TB1882" s="36"/>
      <c r="TC1882" s="36"/>
      <c r="TD1882" s="36"/>
      <c r="TE1882" s="36"/>
      <c r="TF1882" s="36"/>
      <c r="TG1882" s="36"/>
      <c r="TH1882" s="36"/>
      <c r="TI1882" s="36"/>
      <c r="TJ1882" s="36"/>
      <c r="TK1882" s="36"/>
      <c r="TL1882" s="36"/>
      <c r="TM1882" s="36"/>
      <c r="TN1882" s="36"/>
      <c r="TO1882" s="36"/>
      <c r="TP1882" s="36"/>
      <c r="TQ1882" s="36"/>
      <c r="TR1882" s="36"/>
      <c r="TS1882" s="36"/>
      <c r="TU1882" s="37"/>
      <c r="TV1882" s="1"/>
      <c r="UZ1882" s="44"/>
      <c r="VT1882" s="1"/>
    </row>
    <row r="1883" spans="169:592" x14ac:dyDescent="0.3">
      <c r="FM1883" s="63"/>
      <c r="FO1883" s="64"/>
      <c r="FQ1883" s="53"/>
      <c r="FS1883" s="65"/>
      <c r="FU1883" s="66"/>
      <c r="FW1883" s="67"/>
      <c r="KH1883" s="67"/>
      <c r="KJ1883" s="66"/>
      <c r="KL1883" s="65"/>
      <c r="KN1883" s="53"/>
      <c r="KP1883" s="64"/>
      <c r="KR1883" s="63"/>
      <c r="KV1883" s="1"/>
      <c r="KW1883" s="34"/>
      <c r="KY1883" s="35"/>
      <c r="LA1883" s="36"/>
      <c r="LC1883" s="37"/>
      <c r="LQ1883" s="1"/>
      <c r="LR1883" s="2"/>
      <c r="LT1883" s="7"/>
      <c r="MC1883" s="2"/>
      <c r="ME1883" s="7"/>
      <c r="MW1883" s="34"/>
      <c r="MY1883" s="35"/>
      <c r="NB1883" s="2"/>
      <c r="ND1883" s="7"/>
      <c r="NM1883" s="2"/>
      <c r="NO1883" s="7"/>
      <c r="OG1883" s="36"/>
      <c r="OI1883" s="37"/>
      <c r="PN1883" s="44"/>
      <c r="PW1883" s="1"/>
      <c r="RD1883" s="2"/>
      <c r="RF1883" s="7"/>
      <c r="RO1883" s="2"/>
      <c r="RQ1883" s="7"/>
      <c r="SI1883" s="34"/>
      <c r="SK1883" s="35"/>
      <c r="SN1883" s="2"/>
      <c r="SP1883" s="7"/>
      <c r="SY1883" s="2"/>
      <c r="TA1883" s="7"/>
      <c r="TS1883" s="36"/>
      <c r="TU1883" s="37"/>
      <c r="TV1883" s="1"/>
      <c r="UZ1883" s="44"/>
      <c r="VT1883" s="1"/>
    </row>
    <row r="1884" spans="169:592" x14ac:dyDescent="0.3">
      <c r="FM1884" s="63"/>
      <c r="FO1884" s="64"/>
      <c r="FQ1884" s="53"/>
      <c r="FS1884" s="65"/>
      <c r="FU1884" s="66"/>
      <c r="FW1884" s="67"/>
      <c r="KH1884" s="67"/>
      <c r="KJ1884" s="66"/>
      <c r="KL1884" s="65"/>
      <c r="KN1884" s="53"/>
      <c r="KP1884" s="64"/>
      <c r="KR1884" s="63"/>
      <c r="KV1884" s="1"/>
      <c r="KW1884" s="34"/>
      <c r="KY1884" s="35"/>
      <c r="LA1884" s="36"/>
      <c r="LC1884" s="37"/>
      <c r="LQ1884" s="1"/>
      <c r="LR1884" s="2"/>
      <c r="LT1884" s="7"/>
      <c r="MC1884" s="2"/>
      <c r="ME1884" s="7"/>
      <c r="MW1884" s="34"/>
      <c r="MY1884" s="35"/>
      <c r="NB1884" s="2"/>
      <c r="ND1884" s="7"/>
      <c r="NM1884" s="2"/>
      <c r="NO1884" s="7"/>
      <c r="OG1884" s="36"/>
      <c r="OI1884" s="37"/>
      <c r="RD1884" s="2"/>
      <c r="RF1884" s="7"/>
      <c r="RO1884" s="2"/>
      <c r="RQ1884" s="7"/>
      <c r="SI1884" s="34"/>
      <c r="SK1884" s="35"/>
      <c r="SN1884" s="2"/>
      <c r="SP1884" s="7"/>
      <c r="SY1884" s="2"/>
      <c r="TA1884" s="7"/>
      <c r="TS1884" s="36"/>
      <c r="TU1884" s="37"/>
      <c r="TV1884" s="1"/>
      <c r="VT1884" s="1"/>
    </row>
    <row r="1885" spans="169:592" x14ac:dyDescent="0.3">
      <c r="FM1885" s="63"/>
      <c r="FO1885" s="64"/>
      <c r="FQ1885" s="53"/>
      <c r="FS1885" s="65"/>
      <c r="FU1885" s="66"/>
      <c r="FW1885" s="67"/>
      <c r="KH1885" s="67"/>
      <c r="KJ1885" s="66"/>
      <c r="KL1885" s="65"/>
      <c r="KN1885" s="53"/>
      <c r="KP1885" s="64"/>
      <c r="KR1885" s="63"/>
      <c r="KV1885" s="1"/>
      <c r="KW1885" s="34"/>
      <c r="KY1885" s="35"/>
      <c r="LA1885" s="36"/>
      <c r="LC1885" s="37"/>
      <c r="LQ1885" s="1"/>
      <c r="LR1885" s="2"/>
      <c r="LT1885" s="7"/>
      <c r="MC1885" s="2"/>
      <c r="ME1885" s="7"/>
      <c r="MW1885" s="34"/>
      <c r="MY1885" s="35"/>
      <c r="NB1885" s="2"/>
      <c r="ND1885" s="7"/>
      <c r="NM1885" s="2"/>
      <c r="NO1885" s="7"/>
      <c r="OG1885" s="36"/>
      <c r="OI1885" s="37"/>
      <c r="PW1885" s="1"/>
      <c r="RD1885" s="2"/>
      <c r="RF1885" s="7"/>
      <c r="RO1885" s="2"/>
      <c r="RQ1885" s="7"/>
      <c r="SI1885" s="34"/>
      <c r="SK1885" s="35"/>
      <c r="SN1885" s="2"/>
      <c r="SP1885" s="7"/>
      <c r="SY1885" s="2"/>
      <c r="TA1885" s="7"/>
      <c r="TS1885" s="36"/>
      <c r="TU1885" s="37"/>
      <c r="TV1885" s="1"/>
      <c r="VT1885" s="1"/>
    </row>
    <row r="1886" spans="169:592" x14ac:dyDescent="0.3">
      <c r="FM1886" s="63"/>
      <c r="FO1886" s="64"/>
      <c r="FQ1886" s="53"/>
      <c r="FS1886" s="65"/>
      <c r="FU1886" s="66"/>
      <c r="FW1886" s="67"/>
      <c r="KH1886" s="67"/>
      <c r="KJ1886" s="66"/>
      <c r="KL1886" s="65"/>
      <c r="KN1886" s="53"/>
      <c r="KP1886" s="64"/>
      <c r="KR1886" s="63"/>
      <c r="KV1886" s="1"/>
      <c r="KW1886" s="34"/>
      <c r="KY1886" s="35"/>
      <c r="LA1886" s="36"/>
      <c r="LC1886" s="37"/>
      <c r="LQ1886" s="1"/>
      <c r="LR1886" s="2"/>
      <c r="LT1886" s="7"/>
      <c r="MC1886" s="2"/>
      <c r="ME1886" s="7"/>
      <c r="MW1886" s="34"/>
      <c r="MY1886" s="35"/>
      <c r="NB1886" s="2"/>
      <c r="ND1886" s="7"/>
      <c r="NM1886" s="2"/>
      <c r="NO1886" s="7"/>
      <c r="OG1886" s="36"/>
      <c r="OI1886" s="37"/>
      <c r="RD1886" s="2"/>
      <c r="RF1886" s="7"/>
      <c r="RO1886" s="2"/>
      <c r="RQ1886" s="7"/>
      <c r="SI1886" s="34"/>
      <c r="SK1886" s="35"/>
      <c r="SN1886" s="2"/>
      <c r="SP1886" s="7"/>
      <c r="SY1886" s="2"/>
      <c r="TA1886" s="7"/>
      <c r="TS1886" s="36"/>
      <c r="TU1886" s="37"/>
      <c r="TV1886" s="1"/>
      <c r="VT1886" s="1"/>
    </row>
    <row r="1887" spans="169:592" x14ac:dyDescent="0.3">
      <c r="FM1887" s="63"/>
      <c r="FO1887" s="64"/>
      <c r="FQ1887" s="53"/>
      <c r="FS1887" s="65"/>
      <c r="FU1887" s="66"/>
      <c r="FW1887" s="67"/>
      <c r="KH1887" s="67"/>
      <c r="KJ1887" s="66"/>
      <c r="KL1887" s="65"/>
      <c r="KN1887" s="53"/>
      <c r="KP1887" s="64"/>
      <c r="KR1887" s="63"/>
      <c r="KV1887" s="1"/>
      <c r="KW1887" s="34"/>
      <c r="KY1887" s="35"/>
      <c r="LA1887" s="36"/>
      <c r="LC1887" s="37"/>
      <c r="LQ1887" s="1"/>
      <c r="LR1887" s="2"/>
      <c r="LT1887" s="7"/>
      <c r="MC1887" s="2"/>
      <c r="ME1887" s="7"/>
      <c r="MW1887" s="34"/>
      <c r="MY1887" s="35"/>
      <c r="NB1887" s="2"/>
      <c r="ND1887" s="7"/>
      <c r="NM1887" s="2"/>
      <c r="NO1887" s="7"/>
      <c r="OG1887" s="36"/>
      <c r="OI1887" s="37"/>
      <c r="PW1887" s="1"/>
      <c r="RD1887" s="2"/>
      <c r="RF1887" s="7"/>
      <c r="RO1887" s="2"/>
      <c r="RQ1887" s="7"/>
      <c r="SI1887" s="34"/>
      <c r="SK1887" s="35"/>
      <c r="SN1887" s="2"/>
      <c r="SP1887" s="7"/>
      <c r="SY1887" s="2"/>
      <c r="TA1887" s="7"/>
      <c r="TS1887" s="36"/>
      <c r="TU1887" s="37"/>
      <c r="TV1887" s="1"/>
      <c r="VT1887" s="1"/>
    </row>
    <row r="1888" spans="169:592" x14ac:dyDescent="0.3">
      <c r="FM1888" s="63"/>
      <c r="FO1888" s="64"/>
      <c r="FQ1888" s="53"/>
      <c r="FS1888" s="65"/>
      <c r="FU1888" s="66"/>
      <c r="FW1888" s="67"/>
      <c r="KH1888" s="67"/>
      <c r="KJ1888" s="66"/>
      <c r="KL1888" s="65"/>
      <c r="KN1888" s="53"/>
      <c r="KP1888" s="64"/>
      <c r="KR1888" s="63"/>
      <c r="KV1888" s="1"/>
      <c r="KW1888" s="34"/>
      <c r="KY1888" s="35"/>
      <c r="LA1888" s="36"/>
      <c r="LC1888" s="37"/>
      <c r="LQ1888" s="1"/>
      <c r="LR1888" s="2"/>
      <c r="LT1888" s="7"/>
      <c r="MC1888" s="2"/>
      <c r="ME1888" s="7"/>
      <c r="MW1888" s="34"/>
      <c r="MY1888" s="35"/>
      <c r="NB1888" s="2"/>
      <c r="ND1888" s="7"/>
      <c r="NM1888" s="2"/>
      <c r="NO1888" s="7"/>
      <c r="OG1888" s="36"/>
      <c r="OI1888" s="37"/>
      <c r="RD1888" s="2"/>
      <c r="RF1888" s="7"/>
      <c r="RO1888" s="2"/>
      <c r="RQ1888" s="7"/>
      <c r="SI1888" s="34"/>
      <c r="SK1888" s="35"/>
      <c r="SN1888" s="2"/>
      <c r="SP1888" s="7"/>
      <c r="SY1888" s="2"/>
      <c r="TA1888" s="7"/>
      <c r="TS1888" s="36"/>
      <c r="TU1888" s="37"/>
      <c r="TV1888" s="1"/>
      <c r="VT1888" s="1"/>
    </row>
    <row r="1889" spans="169:592" x14ac:dyDescent="0.3">
      <c r="FM1889" s="63"/>
      <c r="FO1889" s="64"/>
      <c r="FQ1889" s="53"/>
      <c r="FS1889" s="65"/>
      <c r="FU1889" s="66"/>
      <c r="FW1889" s="67"/>
      <c r="KH1889" s="67"/>
      <c r="KJ1889" s="66"/>
      <c r="KL1889" s="65"/>
      <c r="KN1889" s="53"/>
      <c r="KP1889" s="64"/>
      <c r="KR1889" s="63"/>
      <c r="KV1889" s="1"/>
      <c r="KW1889" s="34"/>
      <c r="KY1889" s="35"/>
      <c r="LA1889" s="36"/>
      <c r="LC1889" s="37"/>
      <c r="LQ1889" s="1"/>
      <c r="LR1889" s="2"/>
      <c r="LT1889" s="7"/>
      <c r="MC1889" s="2"/>
      <c r="ME1889" s="7"/>
      <c r="MW1889" s="34"/>
      <c r="MY1889" s="35"/>
      <c r="NB1889" s="2"/>
      <c r="ND1889" s="7"/>
      <c r="NM1889" s="2"/>
      <c r="NO1889" s="7"/>
      <c r="OG1889" s="36"/>
      <c r="OI1889" s="37"/>
      <c r="PW1889" s="1"/>
      <c r="RD1889" s="2"/>
      <c r="RF1889" s="7"/>
      <c r="RO1889" s="2"/>
      <c r="RQ1889" s="7"/>
      <c r="SI1889" s="34"/>
      <c r="SK1889" s="35"/>
      <c r="SN1889" s="2"/>
      <c r="SP1889" s="7"/>
      <c r="SY1889" s="2"/>
      <c r="TA1889" s="7"/>
      <c r="TS1889" s="36"/>
      <c r="TU1889" s="37"/>
      <c r="TV1889" s="1"/>
      <c r="VT1889" s="1"/>
    </row>
    <row r="1890" spans="169:592" x14ac:dyDescent="0.3">
      <c r="FM1890" s="63"/>
      <c r="FO1890" s="64"/>
      <c r="FQ1890" s="53"/>
      <c r="FS1890" s="65"/>
      <c r="FU1890" s="66"/>
      <c r="FW1890" s="67"/>
      <c r="KH1890" s="67"/>
      <c r="KJ1890" s="66"/>
      <c r="KL1890" s="65"/>
      <c r="KN1890" s="53"/>
      <c r="KP1890" s="64"/>
      <c r="KR1890" s="63"/>
      <c r="KV1890" s="1"/>
      <c r="KW1890" s="34"/>
      <c r="KY1890" s="35"/>
      <c r="LA1890" s="36"/>
      <c r="LC1890" s="37"/>
      <c r="LQ1890" s="1"/>
      <c r="LR1890" s="2"/>
      <c r="LT1890" s="7"/>
      <c r="MC1890" s="2"/>
      <c r="ME1890" s="7"/>
      <c r="MW1890" s="34"/>
      <c r="MY1890" s="35"/>
      <c r="NB1890" s="2"/>
      <c r="ND1890" s="7"/>
      <c r="NM1890" s="2"/>
      <c r="NO1890" s="7"/>
      <c r="OG1890" s="36"/>
      <c r="OI1890" s="37"/>
      <c r="RD1890" s="2"/>
      <c r="RF1890" s="7"/>
      <c r="RO1890" s="2"/>
      <c r="RQ1890" s="7"/>
      <c r="SI1890" s="34"/>
      <c r="SK1890" s="35"/>
      <c r="SN1890" s="2"/>
      <c r="SP1890" s="7"/>
      <c r="SY1890" s="2"/>
      <c r="TA1890" s="7"/>
      <c r="TS1890" s="36"/>
      <c r="TU1890" s="37"/>
      <c r="TV1890" s="1"/>
      <c r="VT1890" s="1"/>
    </row>
    <row r="1891" spans="169:592" x14ac:dyDescent="0.3">
      <c r="FM1891" s="63"/>
      <c r="FO1891" s="64"/>
      <c r="FQ1891" s="53"/>
      <c r="FS1891" s="65"/>
      <c r="FU1891" s="66"/>
      <c r="FW1891" s="67"/>
      <c r="KH1891" s="67"/>
      <c r="KJ1891" s="66"/>
      <c r="KL1891" s="65"/>
      <c r="KN1891" s="53"/>
      <c r="KP1891" s="64"/>
      <c r="KR1891" s="63"/>
      <c r="KV1891" s="1"/>
      <c r="KW1891" s="34"/>
      <c r="KY1891" s="35"/>
      <c r="LA1891" s="36"/>
      <c r="LC1891" s="37"/>
      <c r="LQ1891" s="1"/>
      <c r="LR1891" s="2"/>
      <c r="LT1891" s="7"/>
      <c r="MC1891" s="2"/>
      <c r="ME1891" s="7"/>
      <c r="MW1891" s="34"/>
      <c r="MY1891" s="35"/>
      <c r="NB1891" s="2"/>
      <c r="ND1891" s="7"/>
      <c r="NM1891" s="2"/>
      <c r="NO1891" s="7"/>
      <c r="OG1891" s="36"/>
      <c r="OI1891" s="37"/>
      <c r="PW1891" s="1"/>
      <c r="RD1891" s="2"/>
      <c r="RF1891" s="7"/>
      <c r="RO1891" s="2"/>
      <c r="RQ1891" s="7"/>
      <c r="SI1891" s="34"/>
      <c r="SK1891" s="35"/>
      <c r="SN1891" s="2"/>
      <c r="SP1891" s="7"/>
      <c r="SY1891" s="2"/>
      <c r="TA1891" s="7"/>
      <c r="TS1891" s="36"/>
      <c r="TU1891" s="37"/>
      <c r="TV1891" s="1"/>
      <c r="VT1891" s="1"/>
    </row>
    <row r="1892" spans="169:592" x14ac:dyDescent="0.3">
      <c r="FM1892" s="63"/>
      <c r="FO1892" s="64"/>
      <c r="FQ1892" s="53"/>
      <c r="FS1892" s="65"/>
      <c r="FU1892" s="66"/>
      <c r="FW1892" s="67"/>
      <c r="KH1892" s="67"/>
      <c r="KJ1892" s="66"/>
      <c r="KL1892" s="65"/>
      <c r="KN1892" s="53"/>
      <c r="KP1892" s="64"/>
      <c r="KR1892" s="63"/>
      <c r="KV1892" s="1"/>
      <c r="KW1892" s="34"/>
      <c r="KY1892" s="35"/>
      <c r="LA1892" s="36"/>
      <c r="LC1892" s="37"/>
      <c r="LQ1892" s="1"/>
      <c r="LR1892" s="2"/>
      <c r="LT1892" s="7"/>
      <c r="MC1892" s="2"/>
      <c r="ME1892" s="7"/>
      <c r="MW1892" s="34"/>
      <c r="MY1892" s="35"/>
      <c r="NB1892" s="2"/>
      <c r="ND1892" s="7"/>
      <c r="NM1892" s="2"/>
      <c r="NO1892" s="7"/>
      <c r="OG1892" s="36"/>
      <c r="OI1892" s="37"/>
      <c r="RD1892" s="2"/>
      <c r="RF1892" s="7"/>
      <c r="RO1892" s="2"/>
      <c r="RQ1892" s="7"/>
      <c r="SI1892" s="34"/>
      <c r="SK1892" s="35"/>
      <c r="SN1892" s="2"/>
      <c r="SP1892" s="7"/>
      <c r="SY1892" s="2"/>
      <c r="TA1892" s="7"/>
      <c r="TS1892" s="36"/>
      <c r="TU1892" s="37"/>
      <c r="TV1892" s="1"/>
      <c r="VT1892" s="1"/>
    </row>
    <row r="1893" spans="169:592" x14ac:dyDescent="0.3">
      <c r="FM1893" s="63"/>
      <c r="FO1893" s="64"/>
      <c r="FQ1893" s="53"/>
      <c r="FS1893" s="65"/>
      <c r="FU1893" s="66"/>
      <c r="FW1893" s="67"/>
      <c r="KH1893" s="67"/>
      <c r="KJ1893" s="66"/>
      <c r="KL1893" s="65"/>
      <c r="KN1893" s="53"/>
      <c r="KP1893" s="64"/>
      <c r="KR1893" s="63"/>
      <c r="KV1893" s="1"/>
      <c r="KW1893" s="34"/>
      <c r="KY1893" s="35"/>
      <c r="LA1893" s="36"/>
      <c r="LC1893" s="37"/>
      <c r="LQ1893" s="1"/>
      <c r="LR1893" s="2"/>
      <c r="LT1893" s="7"/>
      <c r="MC1893" s="2"/>
      <c r="ME1893" s="7"/>
      <c r="MW1893" s="34"/>
      <c r="MY1893" s="35"/>
      <c r="NB1893" s="2"/>
      <c r="ND1893" s="7"/>
      <c r="NM1893" s="2"/>
      <c r="NO1893" s="7"/>
      <c r="OG1893" s="36"/>
      <c r="OI1893" s="37"/>
      <c r="PW1893" s="1"/>
      <c r="RD1893" s="2"/>
      <c r="RF1893" s="7"/>
      <c r="RO1893" s="2"/>
      <c r="RQ1893" s="7"/>
      <c r="SI1893" s="34"/>
      <c r="SK1893" s="35"/>
      <c r="SN1893" s="2"/>
      <c r="SP1893" s="7"/>
      <c r="SY1893" s="2"/>
      <c r="TA1893" s="7"/>
      <c r="TS1893" s="36"/>
      <c r="TU1893" s="37"/>
      <c r="TV1893" s="1"/>
      <c r="VT1893" s="1"/>
    </row>
    <row r="1894" spans="169:592" x14ac:dyDescent="0.3">
      <c r="FM1894" s="63"/>
      <c r="FO1894" s="64"/>
      <c r="FQ1894" s="53"/>
      <c r="FS1894" s="65"/>
      <c r="FU1894" s="66"/>
      <c r="FW1894" s="67"/>
      <c r="KH1894" s="67"/>
      <c r="KJ1894" s="66"/>
      <c r="KL1894" s="65"/>
      <c r="KN1894" s="53"/>
      <c r="KP1894" s="64"/>
      <c r="KR1894" s="63"/>
      <c r="KV1894" s="1"/>
      <c r="KW1894" s="34"/>
      <c r="KY1894" s="35"/>
      <c r="LA1894" s="36"/>
      <c r="LC1894" s="37"/>
      <c r="LQ1894" s="1"/>
      <c r="LR1894" s="2"/>
      <c r="LT1894" s="7"/>
      <c r="MC1894" s="2"/>
      <c r="ME1894" s="7"/>
      <c r="MW1894" s="34"/>
      <c r="MY1894" s="35"/>
      <c r="NB1894" s="2"/>
      <c r="ND1894" s="7"/>
      <c r="NM1894" s="2"/>
      <c r="NO1894" s="7"/>
      <c r="OG1894" s="36"/>
      <c r="OI1894" s="37"/>
      <c r="RD1894" s="2"/>
      <c r="RF1894" s="7"/>
      <c r="RO1894" s="2"/>
      <c r="RQ1894" s="7"/>
      <c r="SI1894" s="34"/>
      <c r="SK1894" s="35"/>
      <c r="SN1894" s="2"/>
      <c r="SP1894" s="7"/>
      <c r="SY1894" s="2"/>
      <c r="TA1894" s="7"/>
      <c r="TS1894" s="36"/>
      <c r="TU1894" s="37"/>
      <c r="TV1894" s="1"/>
      <c r="VT1894" s="1"/>
    </row>
    <row r="1895" spans="169:592" x14ac:dyDescent="0.3">
      <c r="FM1895" s="63"/>
      <c r="FO1895" s="64"/>
      <c r="FQ1895" s="53"/>
      <c r="FS1895" s="65"/>
      <c r="FU1895" s="66"/>
      <c r="FW1895" s="67"/>
      <c r="KH1895" s="67"/>
      <c r="KJ1895" s="66"/>
      <c r="KL1895" s="65"/>
      <c r="KN1895" s="53"/>
      <c r="KP1895" s="64"/>
      <c r="KR1895" s="63"/>
      <c r="KV1895" s="1"/>
      <c r="KW1895" s="34"/>
      <c r="KY1895" s="35"/>
      <c r="LA1895" s="36"/>
      <c r="LC1895" s="37"/>
      <c r="LQ1895" s="1"/>
      <c r="LR1895" s="2"/>
      <c r="LT1895" s="7"/>
      <c r="MC1895" s="2"/>
      <c r="ME1895" s="7"/>
      <c r="MW1895" s="34"/>
      <c r="MY1895" s="35"/>
      <c r="NB1895" s="2"/>
      <c r="ND1895" s="7"/>
      <c r="NM1895" s="2"/>
      <c r="NO1895" s="7"/>
      <c r="OG1895" s="36"/>
      <c r="OI1895" s="37"/>
      <c r="PW1895" s="1"/>
      <c r="RD1895" s="2"/>
      <c r="RF1895" s="7"/>
      <c r="RO1895" s="2"/>
      <c r="RQ1895" s="7"/>
      <c r="SI1895" s="34"/>
      <c r="SK1895" s="35"/>
      <c r="SN1895" s="2"/>
      <c r="SP1895" s="7"/>
      <c r="SY1895" s="2"/>
      <c r="TA1895" s="7"/>
      <c r="TS1895" s="36"/>
      <c r="TU1895" s="37"/>
      <c r="TV1895" s="1"/>
      <c r="VT1895" s="1"/>
    </row>
    <row r="1896" spans="169:592" x14ac:dyDescent="0.3">
      <c r="FM1896" s="63"/>
      <c r="FO1896" s="64"/>
      <c r="FQ1896" s="53"/>
      <c r="FS1896" s="65"/>
      <c r="FU1896" s="66"/>
      <c r="FW1896" s="67"/>
      <c r="KH1896" s="67"/>
      <c r="KJ1896" s="66"/>
      <c r="KL1896" s="65"/>
      <c r="KN1896" s="53"/>
      <c r="KP1896" s="64"/>
      <c r="KR1896" s="63"/>
      <c r="KV1896" s="1"/>
      <c r="KW1896" s="34"/>
      <c r="KY1896" s="35"/>
      <c r="LA1896" s="36"/>
      <c r="LC1896" s="37"/>
      <c r="LQ1896" s="1"/>
      <c r="LR1896" s="2"/>
      <c r="LT1896" s="7"/>
      <c r="MC1896" s="2"/>
      <c r="ME1896" s="7"/>
      <c r="MW1896" s="34"/>
      <c r="MY1896" s="35"/>
      <c r="NB1896" s="2"/>
      <c r="ND1896" s="7"/>
      <c r="NM1896" s="2"/>
      <c r="NO1896" s="7"/>
      <c r="OG1896" s="36"/>
      <c r="OI1896" s="37"/>
      <c r="RD1896" s="2"/>
      <c r="RF1896" s="7"/>
      <c r="RO1896" s="2"/>
      <c r="RQ1896" s="7"/>
      <c r="SI1896" s="34"/>
      <c r="SK1896" s="35"/>
      <c r="SN1896" s="2"/>
      <c r="SP1896" s="7"/>
      <c r="SY1896" s="2"/>
      <c r="TA1896" s="7"/>
      <c r="TS1896" s="36"/>
      <c r="TU1896" s="37"/>
      <c r="TV1896" s="1"/>
      <c r="VT1896" s="1"/>
    </row>
    <row r="1897" spans="169:592" x14ac:dyDescent="0.3">
      <c r="FM1897" s="63"/>
      <c r="FO1897" s="64"/>
      <c r="FQ1897" s="53"/>
      <c r="FS1897" s="65"/>
      <c r="FU1897" s="66"/>
      <c r="FW1897" s="67"/>
      <c r="KH1897" s="67"/>
      <c r="KJ1897" s="66"/>
      <c r="KL1897" s="65"/>
      <c r="KN1897" s="53"/>
      <c r="KP1897" s="64"/>
      <c r="KR1897" s="63"/>
      <c r="KV1897" s="1"/>
      <c r="KW1897" s="34"/>
      <c r="KY1897" s="35"/>
      <c r="LA1897" s="36"/>
      <c r="LC1897" s="37"/>
      <c r="LQ1897" s="1"/>
      <c r="LR1897" s="2"/>
      <c r="LT1897" s="7"/>
      <c r="MC1897" s="2"/>
      <c r="ME1897" s="7"/>
      <c r="MW1897" s="34"/>
      <c r="MY1897" s="35"/>
      <c r="NB1897" s="2"/>
      <c r="ND1897" s="7"/>
      <c r="NM1897" s="2"/>
      <c r="NO1897" s="7"/>
      <c r="OG1897" s="36"/>
      <c r="OI1897" s="37"/>
      <c r="PW1897" s="1"/>
      <c r="RD1897" s="2"/>
      <c r="RF1897" s="7"/>
      <c r="RO1897" s="2"/>
      <c r="RQ1897" s="7"/>
      <c r="SI1897" s="34"/>
      <c r="SK1897" s="35"/>
      <c r="SN1897" s="2"/>
      <c r="SP1897" s="7"/>
      <c r="SY1897" s="2"/>
      <c r="TA1897" s="7"/>
      <c r="TS1897" s="36"/>
      <c r="TU1897" s="37"/>
      <c r="TV1897" s="1"/>
      <c r="VT1897" s="1"/>
    </row>
    <row r="1898" spans="169:592" x14ac:dyDescent="0.3">
      <c r="FM1898" s="63"/>
      <c r="FO1898" s="64"/>
      <c r="FQ1898" s="53"/>
      <c r="FS1898" s="65"/>
      <c r="FU1898" s="66"/>
      <c r="FW1898" s="67"/>
      <c r="KH1898" s="67"/>
      <c r="KJ1898" s="66"/>
      <c r="KL1898" s="65"/>
      <c r="KN1898" s="53"/>
      <c r="KP1898" s="64"/>
      <c r="KR1898" s="63"/>
      <c r="KV1898" s="1"/>
      <c r="KW1898" s="34"/>
      <c r="KY1898" s="35"/>
      <c r="LA1898" s="36"/>
      <c r="LC1898" s="37"/>
      <c r="LQ1898" s="1"/>
      <c r="LR1898" s="2"/>
      <c r="LT1898" s="7"/>
      <c r="MC1898" s="2"/>
      <c r="ME1898" s="7"/>
      <c r="MW1898" s="34"/>
      <c r="MY1898" s="35"/>
      <c r="NB1898" s="2"/>
      <c r="ND1898" s="7"/>
      <c r="NM1898" s="2"/>
      <c r="NO1898" s="7"/>
      <c r="OG1898" s="36"/>
      <c r="OI1898" s="37"/>
      <c r="RD1898" s="2"/>
      <c r="RF1898" s="7"/>
      <c r="RO1898" s="2"/>
      <c r="RQ1898" s="7"/>
      <c r="SI1898" s="34"/>
      <c r="SK1898" s="35"/>
      <c r="SN1898" s="2"/>
      <c r="SP1898" s="7"/>
      <c r="SY1898" s="2"/>
      <c r="TA1898" s="7"/>
      <c r="TS1898" s="36"/>
      <c r="TU1898" s="37"/>
      <c r="TV1898" s="1"/>
      <c r="VT1898" s="1"/>
    </row>
    <row r="1899" spans="169:592" x14ac:dyDescent="0.3">
      <c r="FM1899" s="63"/>
      <c r="FO1899" s="64"/>
      <c r="FQ1899" s="53"/>
      <c r="FS1899" s="65"/>
      <c r="FU1899" s="66"/>
      <c r="FW1899" s="67"/>
      <c r="KH1899" s="67"/>
      <c r="KJ1899" s="66"/>
      <c r="KL1899" s="65"/>
      <c r="KN1899" s="53"/>
      <c r="KP1899" s="64"/>
      <c r="KR1899" s="63"/>
      <c r="KV1899" s="1"/>
      <c r="KW1899" s="34"/>
      <c r="KY1899" s="35"/>
      <c r="LA1899" s="36"/>
      <c r="LC1899" s="37"/>
      <c r="LQ1899" s="1"/>
      <c r="LR1899" s="2"/>
      <c r="LT1899" s="7"/>
      <c r="MC1899" s="2"/>
      <c r="ME1899" s="7"/>
      <c r="MW1899" s="34"/>
      <c r="MY1899" s="35"/>
      <c r="NB1899" s="2"/>
      <c r="ND1899" s="7"/>
      <c r="NM1899" s="2"/>
      <c r="NO1899" s="7"/>
      <c r="OG1899" s="36"/>
      <c r="OI1899" s="37"/>
      <c r="PW1899" s="1"/>
      <c r="RD1899" s="2"/>
      <c r="RF1899" s="7"/>
      <c r="RO1899" s="2"/>
      <c r="RQ1899" s="7"/>
      <c r="SI1899" s="34"/>
      <c r="SK1899" s="35"/>
      <c r="SN1899" s="2"/>
      <c r="SP1899" s="7"/>
      <c r="SY1899" s="2"/>
      <c r="TA1899" s="7"/>
      <c r="TS1899" s="36"/>
      <c r="TU1899" s="37"/>
      <c r="TV1899" s="1"/>
      <c r="VT1899" s="1"/>
    </row>
    <row r="1900" spans="169:592" x14ac:dyDescent="0.3">
      <c r="FM1900" s="63"/>
      <c r="FO1900" s="64"/>
      <c r="FQ1900" s="53"/>
      <c r="FS1900" s="65"/>
      <c r="FU1900" s="66"/>
      <c r="FW1900" s="67"/>
      <c r="KH1900" s="67"/>
      <c r="KJ1900" s="66"/>
      <c r="KL1900" s="65"/>
      <c r="KN1900" s="53"/>
      <c r="KP1900" s="64"/>
      <c r="KR1900" s="63"/>
      <c r="KV1900" s="1"/>
      <c r="KW1900" s="34"/>
      <c r="KY1900" s="35"/>
      <c r="LA1900" s="36"/>
      <c r="LC1900" s="37"/>
      <c r="LQ1900" s="1"/>
      <c r="LR1900" s="2"/>
      <c r="LT1900" s="7"/>
      <c r="MC1900" s="2"/>
      <c r="ME1900" s="7"/>
      <c r="MW1900" s="34"/>
      <c r="MY1900" s="35"/>
      <c r="NB1900" s="2"/>
      <c r="ND1900" s="7"/>
      <c r="NM1900" s="2"/>
      <c r="NO1900" s="7"/>
      <c r="OG1900" s="36"/>
      <c r="OI1900" s="37"/>
      <c r="RD1900" s="2"/>
      <c r="RF1900" s="7"/>
      <c r="RO1900" s="2"/>
      <c r="RQ1900" s="7"/>
      <c r="SI1900" s="34"/>
      <c r="SK1900" s="35"/>
      <c r="SN1900" s="2"/>
      <c r="SP1900" s="7"/>
      <c r="SY1900" s="2"/>
      <c r="TA1900" s="7"/>
      <c r="TS1900" s="36"/>
      <c r="TU1900" s="37"/>
      <c r="TV1900" s="1"/>
      <c r="VT1900" s="1"/>
    </row>
    <row r="1901" spans="169:592" x14ac:dyDescent="0.3">
      <c r="FM1901" s="63"/>
      <c r="FO1901" s="64"/>
      <c r="FQ1901" s="53"/>
      <c r="FS1901" s="65"/>
      <c r="FU1901" s="66"/>
      <c r="FW1901" s="67"/>
      <c r="KH1901" s="67"/>
      <c r="KJ1901" s="66"/>
      <c r="KL1901" s="65"/>
      <c r="KN1901" s="53"/>
      <c r="KP1901" s="64"/>
      <c r="KR1901" s="63"/>
      <c r="KV1901" s="1"/>
      <c r="KW1901" s="34"/>
      <c r="KY1901" s="35"/>
      <c r="LA1901" s="36"/>
      <c r="LC1901" s="37"/>
      <c r="LQ1901" s="1"/>
      <c r="LR1901" s="2"/>
      <c r="LT1901" s="7"/>
      <c r="MC1901" s="2"/>
      <c r="ME1901" s="7"/>
      <c r="MW1901" s="34"/>
      <c r="MY1901" s="35"/>
      <c r="NB1901" s="2"/>
      <c r="ND1901" s="7"/>
      <c r="NM1901" s="2"/>
      <c r="NO1901" s="7"/>
      <c r="OG1901" s="36"/>
      <c r="OI1901" s="37"/>
      <c r="PW1901" s="1"/>
      <c r="RD1901" s="2"/>
      <c r="RF1901" s="7"/>
      <c r="RO1901" s="2"/>
      <c r="RQ1901" s="7"/>
      <c r="SI1901" s="34"/>
      <c r="SK1901" s="35"/>
      <c r="SN1901" s="2"/>
      <c r="SP1901" s="7"/>
      <c r="SY1901" s="2"/>
      <c r="TA1901" s="7"/>
      <c r="TS1901" s="36"/>
      <c r="TU1901" s="37"/>
      <c r="TV1901" s="1"/>
      <c r="VT1901" s="1"/>
    </row>
    <row r="1902" spans="169:592" x14ac:dyDescent="0.3">
      <c r="FM1902" s="63"/>
      <c r="FO1902" s="64"/>
      <c r="FQ1902" s="53"/>
      <c r="FS1902" s="65"/>
      <c r="FU1902" s="66"/>
      <c r="FW1902" s="67"/>
      <c r="KH1902" s="67"/>
      <c r="KJ1902" s="66"/>
      <c r="KL1902" s="65"/>
      <c r="KN1902" s="53"/>
      <c r="KP1902" s="64"/>
      <c r="KR1902" s="63"/>
      <c r="KV1902" s="1"/>
      <c r="KW1902" s="34"/>
      <c r="KY1902" s="35"/>
      <c r="LA1902" s="36"/>
      <c r="LC1902" s="37"/>
      <c r="LQ1902" s="1"/>
      <c r="LR1902" s="2"/>
      <c r="LT1902" s="7"/>
      <c r="MC1902" s="2"/>
      <c r="ME1902" s="7"/>
      <c r="MW1902" s="34"/>
      <c r="MY1902" s="35"/>
      <c r="NB1902" s="2"/>
      <c r="ND1902" s="7"/>
      <c r="NM1902" s="2"/>
      <c r="NO1902" s="7"/>
      <c r="OG1902" s="36"/>
      <c r="OI1902" s="37"/>
      <c r="RD1902" s="2"/>
      <c r="RF1902" s="7"/>
      <c r="RO1902" s="2"/>
      <c r="RQ1902" s="7"/>
      <c r="SI1902" s="34"/>
      <c r="SK1902" s="35"/>
      <c r="SN1902" s="2"/>
      <c r="SP1902" s="7"/>
      <c r="SY1902" s="2"/>
      <c r="TA1902" s="7"/>
      <c r="TS1902" s="36"/>
      <c r="TU1902" s="37"/>
      <c r="TV1902" s="1"/>
      <c r="VT1902" s="1"/>
    </row>
    <row r="1903" spans="169:592" x14ac:dyDescent="0.3">
      <c r="FM1903" s="63"/>
      <c r="FO1903" s="64"/>
      <c r="FQ1903" s="53"/>
      <c r="FS1903" s="65"/>
      <c r="FU1903" s="66"/>
      <c r="FW1903" s="67"/>
      <c r="KH1903" s="67"/>
      <c r="KJ1903" s="66"/>
      <c r="KL1903" s="65"/>
      <c r="KN1903" s="53"/>
      <c r="KP1903" s="64"/>
      <c r="KR1903" s="63"/>
      <c r="KV1903" s="1"/>
      <c r="KW1903" s="34"/>
      <c r="KY1903" s="35"/>
      <c r="LA1903" s="36"/>
      <c r="LC1903" s="37"/>
      <c r="LQ1903" s="1"/>
      <c r="LR1903" s="2"/>
      <c r="LT1903" s="7"/>
      <c r="MC1903" s="2"/>
      <c r="ME1903" s="7"/>
      <c r="MW1903" s="34"/>
      <c r="MY1903" s="35"/>
      <c r="NB1903" s="2"/>
      <c r="ND1903" s="7"/>
      <c r="NM1903" s="2"/>
      <c r="NO1903" s="7"/>
      <c r="OG1903" s="36"/>
      <c r="OI1903" s="37"/>
      <c r="PW1903" s="1"/>
      <c r="RD1903" s="2"/>
      <c r="RF1903" s="7"/>
      <c r="RO1903" s="2"/>
      <c r="RQ1903" s="7"/>
      <c r="SI1903" s="34"/>
      <c r="SK1903" s="35"/>
      <c r="SN1903" s="2"/>
      <c r="SP1903" s="7"/>
      <c r="SY1903" s="2"/>
      <c r="TA1903" s="7"/>
      <c r="TS1903" s="36"/>
      <c r="TU1903" s="37"/>
      <c r="TV1903" s="1"/>
      <c r="VT1903" s="1"/>
    </row>
    <row r="1904" spans="169:592" x14ac:dyDescent="0.3">
      <c r="FM1904" s="63"/>
      <c r="FO1904" s="64"/>
      <c r="FQ1904" s="53"/>
      <c r="FS1904" s="65"/>
      <c r="FU1904" s="66"/>
      <c r="FW1904" s="67"/>
      <c r="KH1904" s="67"/>
      <c r="KJ1904" s="66"/>
      <c r="KL1904" s="65"/>
      <c r="KN1904" s="53"/>
      <c r="KP1904" s="64"/>
      <c r="KR1904" s="63"/>
      <c r="KV1904" s="1"/>
      <c r="KW1904" s="34"/>
      <c r="KY1904" s="35"/>
      <c r="LA1904" s="36"/>
      <c r="LC1904" s="37"/>
      <c r="LQ1904" s="1"/>
      <c r="LR1904" s="2"/>
      <c r="LT1904" s="7"/>
      <c r="MC1904" s="2"/>
      <c r="ME1904" s="7"/>
      <c r="MW1904" s="34"/>
      <c r="MY1904" s="35"/>
      <c r="NB1904" s="2"/>
      <c r="ND1904" s="7"/>
      <c r="NM1904" s="2"/>
      <c r="NO1904" s="7"/>
      <c r="OG1904" s="36"/>
      <c r="OI1904" s="37"/>
      <c r="RD1904" s="2"/>
      <c r="RF1904" s="7"/>
      <c r="RO1904" s="2"/>
      <c r="RQ1904" s="7"/>
      <c r="SI1904" s="34"/>
      <c r="SK1904" s="35"/>
      <c r="SN1904" s="2"/>
      <c r="SP1904" s="7"/>
      <c r="SY1904" s="2"/>
      <c r="TA1904" s="7"/>
      <c r="TS1904" s="36"/>
      <c r="TU1904" s="37"/>
      <c r="TV1904" s="1"/>
      <c r="VT1904" s="1"/>
    </row>
    <row r="1905" spans="169:592" x14ac:dyDescent="0.3">
      <c r="FM1905" s="63"/>
      <c r="FO1905" s="64"/>
      <c r="FQ1905" s="53"/>
      <c r="FS1905" s="65"/>
      <c r="FU1905" s="66"/>
      <c r="FW1905" s="67"/>
      <c r="KH1905" s="67"/>
      <c r="KJ1905" s="66"/>
      <c r="KL1905" s="65"/>
      <c r="KN1905" s="53"/>
      <c r="KP1905" s="64"/>
      <c r="KR1905" s="63"/>
      <c r="KV1905" s="1"/>
      <c r="KW1905" s="34"/>
      <c r="KY1905" s="35"/>
      <c r="LA1905" s="36"/>
      <c r="LC1905" s="37"/>
      <c r="LQ1905" s="1"/>
      <c r="LR1905" s="2"/>
      <c r="LT1905" s="7"/>
      <c r="MC1905" s="2"/>
      <c r="ME1905" s="7"/>
      <c r="MW1905" s="34"/>
      <c r="MY1905" s="35"/>
      <c r="NB1905" s="2"/>
      <c r="ND1905" s="7"/>
      <c r="NM1905" s="2"/>
      <c r="NO1905" s="7"/>
      <c r="OG1905" s="36"/>
      <c r="OI1905" s="37"/>
      <c r="PW1905" s="1"/>
      <c r="RD1905" s="2"/>
      <c r="RF1905" s="7"/>
      <c r="RO1905" s="2"/>
      <c r="RQ1905" s="7"/>
      <c r="SI1905" s="34"/>
      <c r="SK1905" s="35"/>
      <c r="SN1905" s="2"/>
      <c r="SP1905" s="7"/>
      <c r="SY1905" s="2"/>
      <c r="TA1905" s="7"/>
      <c r="TS1905" s="36"/>
      <c r="TU1905" s="37"/>
      <c r="TV1905" s="1"/>
      <c r="VT1905" s="1"/>
    </row>
    <row r="1906" spans="169:592" x14ac:dyDescent="0.3">
      <c r="FM1906" s="63"/>
      <c r="FO1906" s="64"/>
      <c r="FQ1906" s="53"/>
      <c r="FS1906" s="65"/>
      <c r="FU1906" s="66"/>
      <c r="FW1906" s="67"/>
      <c r="KH1906" s="67"/>
      <c r="KJ1906" s="66"/>
      <c r="KL1906" s="65"/>
      <c r="KN1906" s="53"/>
      <c r="KP1906" s="64"/>
      <c r="KR1906" s="63"/>
      <c r="KV1906" s="1"/>
      <c r="KW1906" s="34"/>
      <c r="KY1906" s="35"/>
      <c r="LA1906" s="36"/>
      <c r="LC1906" s="37"/>
      <c r="LQ1906" s="1"/>
      <c r="LR1906" s="2"/>
      <c r="LT1906" s="7"/>
      <c r="LU1906" s="7"/>
      <c r="LV1906" s="7"/>
      <c r="LW1906" s="7"/>
      <c r="MC1906" s="2"/>
      <c r="ME1906" s="7"/>
      <c r="MF1906" s="7"/>
      <c r="MG1906" s="7"/>
      <c r="MW1906" s="34"/>
      <c r="MY1906" s="35"/>
      <c r="NB1906" s="2"/>
      <c r="ND1906" s="7"/>
      <c r="NE1906" s="7"/>
      <c r="NF1906" s="7"/>
      <c r="NG1906" s="7"/>
      <c r="NM1906" s="2"/>
      <c r="NO1906" s="7"/>
      <c r="NP1906" s="7"/>
      <c r="NQ1906" s="7"/>
      <c r="OG1906" s="36"/>
      <c r="OI1906" s="37"/>
      <c r="RD1906" s="2"/>
      <c r="RF1906" s="7"/>
      <c r="RG1906" s="7"/>
      <c r="RH1906" s="7"/>
      <c r="RI1906" s="7"/>
      <c r="RO1906" s="2"/>
      <c r="RQ1906" s="7"/>
      <c r="RR1906" s="7"/>
      <c r="RS1906" s="7"/>
      <c r="SI1906" s="34"/>
      <c r="SK1906" s="35"/>
      <c r="SN1906" s="2"/>
      <c r="SP1906" s="7"/>
      <c r="SQ1906" s="7"/>
      <c r="SR1906" s="7"/>
      <c r="SS1906" s="7"/>
      <c r="SY1906" s="2"/>
      <c r="TA1906" s="7"/>
      <c r="TB1906" s="7"/>
      <c r="TC1906" s="7"/>
      <c r="TS1906" s="36"/>
      <c r="TU1906" s="37"/>
      <c r="TV1906" s="1"/>
      <c r="VT1906" s="1"/>
    </row>
    <row r="1907" spans="169:592" x14ac:dyDescent="0.3">
      <c r="FM1907" s="63"/>
      <c r="FO1907" s="64"/>
      <c r="FQ1907" s="53"/>
      <c r="FS1907" s="65"/>
      <c r="FU1907" s="66"/>
      <c r="FW1907" s="67"/>
      <c r="KH1907" s="67"/>
      <c r="KJ1907" s="66"/>
      <c r="KL1907" s="65"/>
      <c r="KN1907" s="53"/>
      <c r="KP1907" s="64"/>
      <c r="KR1907" s="63"/>
      <c r="KV1907" s="1"/>
      <c r="KW1907" s="34"/>
      <c r="KY1907" s="35"/>
      <c r="LA1907" s="36"/>
      <c r="LC1907" s="37"/>
      <c r="LQ1907" s="1"/>
      <c r="LR1907" s="2"/>
      <c r="LW1907" s="7"/>
      <c r="MC1907" s="2"/>
      <c r="MG1907" s="7"/>
      <c r="MW1907" s="34"/>
      <c r="MY1907" s="35"/>
      <c r="NB1907" s="2"/>
      <c r="NG1907" s="7"/>
      <c r="NM1907" s="2"/>
      <c r="NQ1907" s="7"/>
      <c r="OG1907" s="36"/>
      <c r="OI1907" s="37"/>
      <c r="PW1907" s="1"/>
      <c r="RD1907" s="2"/>
      <c r="RI1907" s="7"/>
      <c r="RO1907" s="2"/>
      <c r="RS1907" s="7"/>
      <c r="SI1907" s="34"/>
      <c r="SK1907" s="35"/>
      <c r="SN1907" s="2"/>
      <c r="SS1907" s="7"/>
      <c r="SY1907" s="2"/>
      <c r="TC1907" s="7"/>
      <c r="TS1907" s="36"/>
      <c r="TU1907" s="37"/>
      <c r="TV1907" s="1"/>
      <c r="VT1907" s="1"/>
    </row>
    <row r="1908" spans="169:592" x14ac:dyDescent="0.3">
      <c r="FM1908" s="63"/>
      <c r="FO1908" s="64"/>
      <c r="FQ1908" s="53"/>
      <c r="FS1908" s="65"/>
      <c r="FU1908" s="66"/>
      <c r="FW1908" s="67"/>
      <c r="KH1908" s="67"/>
      <c r="KJ1908" s="66"/>
      <c r="KL1908" s="65"/>
      <c r="KN1908" s="53"/>
      <c r="KP1908" s="64"/>
      <c r="KR1908" s="63"/>
      <c r="KV1908" s="1"/>
      <c r="KW1908" s="34"/>
      <c r="KY1908" s="35"/>
      <c r="LA1908" s="36"/>
      <c r="LC1908" s="37"/>
      <c r="LQ1908" s="1"/>
      <c r="LR1908" s="2"/>
      <c r="LS1908" s="2"/>
      <c r="LT1908" s="2"/>
      <c r="LU1908" s="2"/>
      <c r="LW1908" s="7"/>
      <c r="MC1908" s="2"/>
      <c r="MD1908" s="2"/>
      <c r="ME1908" s="2"/>
      <c r="MG1908" s="7"/>
      <c r="MW1908" s="34"/>
      <c r="MY1908" s="35"/>
      <c r="NB1908" s="2"/>
      <c r="NC1908" s="2"/>
      <c r="ND1908" s="2"/>
      <c r="NE1908" s="2"/>
      <c r="NG1908" s="7"/>
      <c r="NM1908" s="2"/>
      <c r="NN1908" s="2"/>
      <c r="NO1908" s="2"/>
      <c r="NQ1908" s="7"/>
      <c r="OG1908" s="36"/>
      <c r="OI1908" s="37"/>
      <c r="RD1908" s="2"/>
      <c r="RE1908" s="2"/>
      <c r="RF1908" s="2"/>
      <c r="RG1908" s="2"/>
      <c r="RI1908" s="7"/>
      <c r="RO1908" s="2"/>
      <c r="RP1908" s="2"/>
      <c r="RQ1908" s="2"/>
      <c r="RS1908" s="7"/>
      <c r="SI1908" s="34"/>
      <c r="SK1908" s="35"/>
      <c r="SN1908" s="2"/>
      <c r="SO1908" s="2"/>
      <c r="SP1908" s="2"/>
      <c r="SQ1908" s="2"/>
      <c r="SS1908" s="7"/>
      <c r="SY1908" s="2"/>
      <c r="SZ1908" s="2"/>
      <c r="TA1908" s="2"/>
      <c r="TC1908" s="7"/>
      <c r="TS1908" s="36"/>
      <c r="TU1908" s="37"/>
      <c r="TV1908" s="1"/>
      <c r="VT1908" s="1"/>
    </row>
    <row r="1909" spans="169:592" x14ac:dyDescent="0.3">
      <c r="FM1909" s="63"/>
      <c r="FO1909" s="64"/>
      <c r="FQ1909" s="53"/>
      <c r="FS1909" s="65"/>
      <c r="FU1909" s="66"/>
      <c r="FW1909" s="67"/>
      <c r="KH1909" s="67"/>
      <c r="KJ1909" s="66"/>
      <c r="KL1909" s="65"/>
      <c r="KN1909" s="53"/>
      <c r="KP1909" s="64"/>
      <c r="KR1909" s="63"/>
      <c r="KV1909" s="1"/>
      <c r="KW1909" s="34"/>
      <c r="KY1909" s="35"/>
      <c r="LA1909" s="36"/>
      <c r="LC1909" s="37"/>
      <c r="LQ1909" s="1"/>
      <c r="LR1909" s="1"/>
      <c r="LS1909" s="1"/>
      <c r="LT1909" s="1"/>
      <c r="LU1909" s="2"/>
      <c r="LV1909" s="1"/>
      <c r="LW1909" s="7"/>
      <c r="LX1909" s="1"/>
      <c r="LY1909" s="1"/>
      <c r="LZ1909" s="1"/>
      <c r="MA1909" s="1"/>
      <c r="MB1909" s="1"/>
      <c r="MC1909" s="1"/>
      <c r="MD1909" s="1"/>
      <c r="ME1909" s="2"/>
      <c r="MF1909" s="1"/>
      <c r="MG1909" s="7"/>
      <c r="MH1909" s="1"/>
      <c r="MI1909" s="1"/>
      <c r="MJ1909" s="1"/>
      <c r="MK1909" s="1"/>
      <c r="MW1909" s="34"/>
      <c r="MY1909" s="35"/>
      <c r="NA1909" s="1"/>
      <c r="NB1909" s="1"/>
      <c r="NC1909" s="1"/>
      <c r="ND1909" s="1"/>
      <c r="NE1909" s="2"/>
      <c r="NF1909" s="1"/>
      <c r="NG1909" s="7"/>
      <c r="NH1909" s="1"/>
      <c r="NI1909" s="1"/>
      <c r="NJ1909" s="1"/>
      <c r="NK1909" s="1"/>
      <c r="NL1909" s="1"/>
      <c r="NM1909" s="1"/>
      <c r="NN1909" s="1"/>
      <c r="NO1909" s="2"/>
      <c r="NP1909" s="1"/>
      <c r="NQ1909" s="7"/>
      <c r="NR1909" s="1"/>
      <c r="NS1909" s="1"/>
      <c r="NT1909" s="1"/>
      <c r="NU1909" s="1"/>
      <c r="OG1909" s="36"/>
      <c r="OI1909" s="37"/>
      <c r="PW1909" s="1"/>
      <c r="RC1909" s="1"/>
      <c r="RD1909" s="1"/>
      <c r="RE1909" s="1"/>
      <c r="RF1909" s="1"/>
      <c r="RG1909" s="2"/>
      <c r="RH1909" s="1"/>
      <c r="RI1909" s="7"/>
      <c r="RJ1909" s="1"/>
      <c r="RK1909" s="1"/>
      <c r="RL1909" s="1"/>
      <c r="RM1909" s="1"/>
      <c r="RN1909" s="1"/>
      <c r="RO1909" s="1"/>
      <c r="RP1909" s="1"/>
      <c r="RQ1909" s="2"/>
      <c r="RR1909" s="1"/>
      <c r="RS1909" s="7"/>
      <c r="RT1909" s="1"/>
      <c r="RU1909" s="1"/>
      <c r="RV1909" s="1"/>
      <c r="RW1909" s="1"/>
      <c r="SI1909" s="34"/>
      <c r="SK1909" s="35"/>
      <c r="SM1909" s="1"/>
      <c r="SN1909" s="1"/>
      <c r="SO1909" s="1"/>
      <c r="SP1909" s="1"/>
      <c r="SQ1909" s="2"/>
      <c r="SR1909" s="1"/>
      <c r="SS1909" s="7"/>
      <c r="ST1909" s="1"/>
      <c r="SU1909" s="1"/>
      <c r="SV1909" s="1"/>
      <c r="SW1909" s="1"/>
      <c r="SX1909" s="1"/>
      <c r="SY1909" s="1"/>
      <c r="SZ1909" s="1"/>
      <c r="TA1909" s="2"/>
      <c r="TB1909" s="1"/>
      <c r="TC1909" s="7"/>
      <c r="TD1909" s="1"/>
      <c r="TE1909" s="1"/>
      <c r="TF1909" s="1"/>
      <c r="TG1909" s="1"/>
      <c r="TS1909" s="36"/>
      <c r="TU1909" s="37"/>
      <c r="TV1909" s="1"/>
      <c r="VT1909" s="1"/>
    </row>
    <row r="1910" spans="169:592" ht="15" thickBot="1" x14ac:dyDescent="0.35">
      <c r="FM1910" s="63"/>
      <c r="FO1910" s="64"/>
      <c r="FQ1910" s="53"/>
      <c r="FS1910" s="65"/>
      <c r="FU1910" s="66"/>
      <c r="FW1910" s="67"/>
      <c r="KH1910" s="67"/>
      <c r="KJ1910" s="66"/>
      <c r="KL1910" s="65"/>
      <c r="KN1910" s="53"/>
      <c r="KP1910" s="64"/>
      <c r="KR1910" s="63"/>
      <c r="KV1910" s="1"/>
      <c r="KW1910" s="34"/>
      <c r="KY1910" s="35"/>
      <c r="LA1910" s="36"/>
      <c r="LC1910" s="37"/>
      <c r="LQ1910" s="1"/>
      <c r="LU1910" s="2" t="s">
        <v>111</v>
      </c>
      <c r="LW1910" s="7" t="s">
        <v>112</v>
      </c>
      <c r="MA1910" s="1"/>
      <c r="ME1910" s="2" t="s">
        <v>113</v>
      </c>
      <c r="MG1910" s="7" t="s">
        <v>114</v>
      </c>
      <c r="MK1910" s="1"/>
      <c r="MW1910" s="34"/>
      <c r="MY1910" s="35"/>
      <c r="NA1910" s="1"/>
      <c r="NE1910" s="2" t="s">
        <v>117</v>
      </c>
      <c r="NG1910" s="7" t="s">
        <v>118</v>
      </c>
      <c r="NK1910" s="1"/>
      <c r="NO1910" s="2" t="s">
        <v>119</v>
      </c>
      <c r="NQ1910" s="7" t="s">
        <v>120</v>
      </c>
      <c r="NU1910" s="1"/>
      <c r="OG1910" s="36"/>
      <c r="OI1910" s="37"/>
      <c r="RC1910" s="1"/>
      <c r="RG1910" s="2" t="s">
        <v>111</v>
      </c>
      <c r="RI1910" s="7" t="s">
        <v>112</v>
      </c>
      <c r="RM1910" s="1"/>
      <c r="RQ1910" s="2" t="s">
        <v>113</v>
      </c>
      <c r="RS1910" s="7" t="s">
        <v>114</v>
      </c>
      <c r="RW1910" s="1"/>
      <c r="SI1910" s="34"/>
      <c r="SK1910" s="35"/>
      <c r="SM1910" s="1"/>
      <c r="SQ1910" s="2" t="s">
        <v>117</v>
      </c>
      <c r="SS1910" s="7" t="s">
        <v>118</v>
      </c>
      <c r="SW1910" s="1"/>
      <c r="TA1910" s="2" t="s">
        <v>119</v>
      </c>
      <c r="TC1910" s="7" t="s">
        <v>120</v>
      </c>
      <c r="TG1910" s="1"/>
      <c r="TS1910" s="36"/>
      <c r="TU1910" s="37"/>
      <c r="TV1910" s="1"/>
      <c r="VT1910" s="1"/>
    </row>
    <row r="1911" spans="169:592" ht="15" thickBot="1" x14ac:dyDescent="0.35">
      <c r="FM1911" s="63"/>
      <c r="FO1911" s="64"/>
      <c r="FQ1911" s="53"/>
      <c r="FS1911" s="65"/>
      <c r="FU1911" s="66"/>
      <c r="FW1911" s="67"/>
      <c r="KH1911" s="67"/>
      <c r="KJ1911" s="66"/>
      <c r="KL1911" s="65"/>
      <c r="KN1911" s="53"/>
      <c r="KP1911" s="64"/>
      <c r="KR1911" s="63"/>
      <c r="KV1911" s="1"/>
      <c r="KW1911" s="34"/>
      <c r="KY1911" s="35"/>
      <c r="LA1911" s="36"/>
      <c r="LC1911" s="37"/>
      <c r="LQ1911" s="1"/>
      <c r="LU1911" s="3">
        <f>EXP(LU1920)/(EXP(LU1920)+EXP(ME1920))</f>
        <v>1</v>
      </c>
      <c r="LW1911" s="41">
        <f t="array" ref="LW1911">LT1866</f>
        <v>-4.3254579803329411E-3</v>
      </c>
      <c r="MA1911" s="1"/>
      <c r="ME1911" s="3">
        <f>EXP(ME1920)/(EXP(LU1920)+EXP(ME1920))</f>
        <v>0</v>
      </c>
      <c r="MG1911" s="41">
        <f t="array" ref="MG1911">ME1866</f>
        <v>-4.2664939080141115E-3</v>
      </c>
      <c r="MK1911" s="1"/>
      <c r="MW1911" s="34"/>
      <c r="MY1911" s="35"/>
      <c r="NA1911" s="1"/>
      <c r="NE1911" s="3">
        <f>EXP(NE1920)/(EXP(NE1920)+EXP(NO1920))</f>
        <v>0.50303364418946772</v>
      </c>
      <c r="NG1911" s="41">
        <f>ND1866</f>
        <v>7.7237142612898387E-4</v>
      </c>
      <c r="NK1911" s="1"/>
      <c r="NO1911" s="3">
        <f>EXP(NO1920)/(EXP(NE1920)+EXP(NO1920))</f>
        <v>0.49696635581053233</v>
      </c>
      <c r="NQ1911" s="41">
        <f>NO1866</f>
        <v>7.6184256078470382E-4</v>
      </c>
      <c r="NU1911" s="1"/>
      <c r="OG1911" s="36"/>
      <c r="OI1911" s="37"/>
      <c r="PW1911" s="1"/>
      <c r="RC1911" s="1"/>
      <c r="RG1911" s="3">
        <f>EXP(RG1920)/(EXP(RG1920)+EXP(RQ1920))</f>
        <v>1</v>
      </c>
      <c r="RI1911" s="41">
        <f t="array" ref="RI1911">RF1866</f>
        <v>-9.1086680314274027E-3</v>
      </c>
      <c r="RM1911" s="1"/>
      <c r="RQ1911" s="3">
        <f>EXP(RQ1920)/(EXP(RG1920)+EXP(RQ1920))</f>
        <v>0</v>
      </c>
      <c r="RS1911" s="41">
        <f t="array" ref="RS1911">RQ1866</f>
        <v>-8.2963813859263085E-3</v>
      </c>
      <c r="RW1911" s="1"/>
      <c r="SI1911" s="34"/>
      <c r="SK1911" s="35"/>
      <c r="SM1911" s="1"/>
      <c r="SQ1911" s="3">
        <f>EXP(SQ1920)/(EXP(SQ1920)+EXP(TA1920))</f>
        <v>0.49171648414265562</v>
      </c>
      <c r="SS1911" s="41">
        <f>SP1866</f>
        <v>1.6264809297783416E-3</v>
      </c>
      <c r="SW1911" s="1"/>
      <c r="TA1911" s="3">
        <f>EXP(TA1920)/(EXP(SQ1920)+EXP(TA1920))</f>
        <v>0.50828351585734433</v>
      </c>
      <c r="TC1911" s="41">
        <f>TA1866</f>
        <v>1.481435711985492E-3</v>
      </c>
      <c r="TG1911" s="1"/>
      <c r="TS1911" s="36"/>
      <c r="TU1911" s="37"/>
      <c r="TV1911" s="1"/>
      <c r="VT1911" s="1"/>
    </row>
    <row r="1912" spans="169:592" x14ac:dyDescent="0.3">
      <c r="FM1912" s="63"/>
      <c r="FO1912" s="64"/>
      <c r="FQ1912" s="53"/>
      <c r="FS1912" s="65"/>
      <c r="FU1912" s="66"/>
      <c r="FW1912" s="67"/>
      <c r="KH1912" s="67"/>
      <c r="KJ1912" s="66"/>
      <c r="KL1912" s="65"/>
      <c r="KN1912" s="53"/>
      <c r="KP1912" s="64"/>
      <c r="KR1912" s="63"/>
      <c r="KV1912" s="1"/>
      <c r="KW1912" s="34"/>
      <c r="KY1912" s="35"/>
      <c r="LA1912" s="36"/>
      <c r="LC1912" s="37"/>
      <c r="LQ1912" s="1"/>
      <c r="LU1912" s="2"/>
      <c r="LW1912" s="7"/>
      <c r="MA1912" s="1"/>
      <c r="ME1912" s="2"/>
      <c r="MG1912" s="7"/>
      <c r="MK1912" s="1"/>
      <c r="MW1912" s="34"/>
      <c r="MY1912" s="35"/>
      <c r="NA1912" s="1"/>
      <c r="NE1912" s="2"/>
      <c r="NG1912" s="7"/>
      <c r="NK1912" s="1"/>
      <c r="NO1912" s="2"/>
      <c r="NQ1912" s="7"/>
      <c r="NU1912" s="1"/>
      <c r="OG1912" s="36"/>
      <c r="OI1912" s="37"/>
      <c r="RC1912" s="1"/>
      <c r="RG1912" s="2"/>
      <c r="RI1912" s="7"/>
      <c r="RM1912" s="1"/>
      <c r="RQ1912" s="2"/>
      <c r="RS1912" s="7"/>
      <c r="RW1912" s="1"/>
      <c r="SI1912" s="34"/>
      <c r="SK1912" s="35"/>
      <c r="SM1912" s="1"/>
      <c r="SQ1912" s="2"/>
      <c r="SS1912" s="7"/>
      <c r="SW1912" s="1"/>
      <c r="TA1912" s="2"/>
      <c r="TC1912" s="7"/>
      <c r="TG1912" s="1"/>
      <c r="TS1912" s="36"/>
      <c r="TU1912" s="37"/>
      <c r="TV1912" s="1"/>
      <c r="VT1912" s="1"/>
    </row>
    <row r="1913" spans="169:592" ht="15" thickBot="1" x14ac:dyDescent="0.35">
      <c r="FM1913" s="63"/>
      <c r="FO1913" s="64"/>
      <c r="FQ1913" s="53"/>
      <c r="FS1913" s="65"/>
      <c r="FU1913" s="66"/>
      <c r="FW1913" s="67"/>
      <c r="KH1913" s="67"/>
      <c r="KJ1913" s="66"/>
      <c r="KL1913" s="65"/>
      <c r="KN1913" s="53"/>
      <c r="KP1913" s="64"/>
      <c r="KR1913" s="63"/>
      <c r="KV1913" s="1"/>
      <c r="KW1913" s="34"/>
      <c r="KY1913" s="35"/>
      <c r="LA1913" s="36"/>
      <c r="LC1913" s="37"/>
      <c r="LQ1913" s="1"/>
      <c r="LU1913" s="2"/>
      <c r="LW1913" s="7"/>
      <c r="LY1913" t="s">
        <v>123</v>
      </c>
      <c r="MA1913" s="1"/>
      <c r="ME1913" s="2"/>
      <c r="MG1913" s="7"/>
      <c r="MI1913" t="s">
        <v>123</v>
      </c>
      <c r="MK1913" s="1"/>
      <c r="MW1913" s="34"/>
      <c r="MY1913" s="35"/>
      <c r="NA1913" s="1"/>
      <c r="NE1913" s="2"/>
      <c r="NG1913" s="7"/>
      <c r="NI1913" t="s">
        <v>123</v>
      </c>
      <c r="NK1913" s="1"/>
      <c r="NO1913" s="2"/>
      <c r="NQ1913" s="7"/>
      <c r="NS1913" t="s">
        <v>123</v>
      </c>
      <c r="NU1913" s="1"/>
      <c r="OG1913" s="36"/>
      <c r="OI1913" s="37"/>
      <c r="PW1913" s="1"/>
      <c r="RC1913" s="1"/>
      <c r="RG1913" s="2"/>
      <c r="RI1913" s="7"/>
      <c r="RK1913" t="s">
        <v>123</v>
      </c>
      <c r="RM1913" s="1"/>
      <c r="RQ1913" s="2"/>
      <c r="RS1913" s="7"/>
      <c r="RU1913" t="s">
        <v>123</v>
      </c>
      <c r="RW1913" s="1"/>
      <c r="SI1913" s="34"/>
      <c r="SK1913" s="35"/>
      <c r="SM1913" s="1"/>
      <c r="SQ1913" s="2"/>
      <c r="SS1913" s="7"/>
      <c r="SU1913" t="s">
        <v>123</v>
      </c>
      <c r="SW1913" s="1"/>
      <c r="TA1913" s="2"/>
      <c r="TC1913" s="7"/>
      <c r="TE1913" t="s">
        <v>123</v>
      </c>
      <c r="TG1913" s="1"/>
      <c r="TS1913" s="36"/>
      <c r="TU1913" s="37"/>
      <c r="TV1913" s="1"/>
      <c r="VT1913" s="1"/>
    </row>
    <row r="1914" spans="169:592" ht="15" thickBot="1" x14ac:dyDescent="0.35">
      <c r="FM1914" s="63"/>
      <c r="FO1914" s="64"/>
      <c r="FQ1914" s="53"/>
      <c r="FS1914" s="65"/>
      <c r="FU1914" s="66"/>
      <c r="FW1914" s="67"/>
      <c r="KH1914" s="67"/>
      <c r="KJ1914" s="66"/>
      <c r="KL1914" s="65"/>
      <c r="KN1914" s="53"/>
      <c r="KP1914" s="64"/>
      <c r="KR1914" s="63"/>
      <c r="KV1914" s="1"/>
      <c r="KW1914" s="34"/>
      <c r="KY1914" s="35"/>
      <c r="LA1914" s="36"/>
      <c r="LC1914" s="37"/>
      <c r="LQ1914" s="1"/>
      <c r="LU1914" s="2"/>
      <c r="LW1914" s="7"/>
      <c r="LY1914" s="43">
        <f>LU1911*(1-LU1911)</f>
        <v>0</v>
      </c>
      <c r="MA1914" s="1"/>
      <c r="ME1914" s="2"/>
      <c r="MG1914" s="7"/>
      <c r="MI1914" s="43">
        <f>ME1911*(1-ME1911)</f>
        <v>0</v>
      </c>
      <c r="MK1914" s="1"/>
      <c r="MW1914" s="34"/>
      <c r="MY1914" s="35"/>
      <c r="NA1914" s="1"/>
      <c r="NE1914" s="2"/>
      <c r="NG1914" s="7"/>
      <c r="NI1914" s="43">
        <f>NE1911*(1-NE1911)</f>
        <v>0.2499907970029317</v>
      </c>
      <c r="NK1914" s="1"/>
      <c r="NO1914" s="2"/>
      <c r="NQ1914" s="7"/>
      <c r="NS1914" s="43">
        <f>NO1911*(1-NO1911)</f>
        <v>0.24999079700293167</v>
      </c>
      <c r="NU1914" s="1"/>
      <c r="OG1914" s="36"/>
      <c r="OI1914" s="37"/>
      <c r="RC1914" s="1"/>
      <c r="RG1914" s="2"/>
      <c r="RI1914" s="7"/>
      <c r="RK1914" s="43">
        <f>RG1911*(1-RG1911)</f>
        <v>0</v>
      </c>
      <c r="RM1914" s="1"/>
      <c r="RQ1914" s="2"/>
      <c r="RS1914" s="7"/>
      <c r="RU1914" s="43">
        <f>RQ1911*(1-RQ1911)</f>
        <v>0</v>
      </c>
      <c r="RW1914" s="1"/>
      <c r="SI1914" s="34"/>
      <c r="SK1914" s="35"/>
      <c r="SM1914" s="1"/>
      <c r="SQ1914" s="2"/>
      <c r="SS1914" s="7"/>
      <c r="SU1914" s="43">
        <f>SQ1911*(1-SQ1911)</f>
        <v>0.24993138336504114</v>
      </c>
      <c r="SW1914" s="1"/>
      <c r="TA1914" s="2"/>
      <c r="TC1914" s="7"/>
      <c r="TE1914" s="43">
        <f>TA1911*(1-TA1911)</f>
        <v>0.24993138336504112</v>
      </c>
      <c r="TG1914" s="1"/>
      <c r="TS1914" s="36"/>
      <c r="TU1914" s="37"/>
      <c r="TV1914" s="1"/>
      <c r="VT1914" s="1"/>
    </row>
    <row r="1915" spans="169:592" x14ac:dyDescent="0.3">
      <c r="FM1915" s="63"/>
      <c r="FO1915" s="64"/>
      <c r="FQ1915" s="53"/>
      <c r="FS1915" s="65"/>
      <c r="FU1915" s="66"/>
      <c r="FW1915" s="67"/>
      <c r="KH1915" s="67"/>
      <c r="KJ1915" s="66"/>
      <c r="KL1915" s="65"/>
      <c r="KN1915" s="53"/>
      <c r="KP1915" s="64"/>
      <c r="KR1915" s="63"/>
      <c r="KV1915" s="1"/>
      <c r="KW1915" s="34"/>
      <c r="KY1915" s="35"/>
      <c r="LA1915" s="36"/>
      <c r="LC1915" s="37"/>
      <c r="LQ1915" s="1"/>
      <c r="LU1915" s="2"/>
      <c r="LW1915" s="7"/>
      <c r="MA1915" s="1"/>
      <c r="ME1915" s="2"/>
      <c r="MG1915" s="7"/>
      <c r="MK1915" s="1"/>
      <c r="MW1915" s="34"/>
      <c r="MY1915" s="35"/>
      <c r="NA1915" s="1"/>
      <c r="NE1915" s="2"/>
      <c r="NG1915" s="7"/>
      <c r="NK1915" s="1"/>
      <c r="NO1915" s="2"/>
      <c r="NQ1915" s="7"/>
      <c r="NU1915" s="1"/>
      <c r="OG1915" s="36"/>
      <c r="OI1915" s="37"/>
      <c r="PW1915" s="1"/>
      <c r="RC1915" s="1"/>
      <c r="RG1915" s="2"/>
      <c r="RI1915" s="7"/>
      <c r="RM1915" s="1"/>
      <c r="RQ1915" s="2"/>
      <c r="RS1915" s="7"/>
      <c r="RW1915" s="1"/>
      <c r="SI1915" s="34"/>
      <c r="SK1915" s="35"/>
      <c r="SM1915" s="1"/>
      <c r="SQ1915" s="2"/>
      <c r="SS1915" s="7"/>
      <c r="SW1915" s="1"/>
      <c r="TA1915" s="2"/>
      <c r="TC1915" s="7"/>
      <c r="TG1915" s="1"/>
      <c r="TS1915" s="36"/>
      <c r="TU1915" s="37"/>
      <c r="TV1915" s="1"/>
      <c r="VT1915" s="1"/>
    </row>
    <row r="1916" spans="169:592" x14ac:dyDescent="0.3">
      <c r="FM1916" s="63"/>
      <c r="FO1916" s="64"/>
      <c r="FQ1916" s="53"/>
      <c r="FS1916" s="65"/>
      <c r="FU1916" s="66"/>
      <c r="FW1916" s="67"/>
      <c r="KH1916" s="67"/>
      <c r="KJ1916" s="66"/>
      <c r="KL1916" s="65"/>
      <c r="KN1916" s="53"/>
      <c r="KP1916" s="64"/>
      <c r="KR1916" s="63"/>
      <c r="KV1916" s="1"/>
      <c r="KW1916" s="34"/>
      <c r="KY1916" s="35"/>
      <c r="LA1916" s="36"/>
      <c r="LC1916" s="37"/>
      <c r="LQ1916" s="1"/>
      <c r="LU1916" s="2"/>
      <c r="LW1916" s="7"/>
      <c r="MA1916" s="1"/>
      <c r="ME1916" s="2"/>
      <c r="MG1916" s="7"/>
      <c r="MK1916" s="1"/>
      <c r="MW1916" s="34"/>
      <c r="MY1916" s="35"/>
      <c r="NA1916" s="1"/>
      <c r="NE1916" s="2"/>
      <c r="NG1916" s="7"/>
      <c r="NK1916" s="1"/>
      <c r="NO1916" s="2"/>
      <c r="NQ1916" s="7"/>
      <c r="NU1916" s="1"/>
      <c r="OG1916" s="36"/>
      <c r="OI1916" s="37"/>
      <c r="RC1916" s="1"/>
      <c r="RG1916" s="2"/>
      <c r="RI1916" s="7"/>
      <c r="RM1916" s="1"/>
      <c r="RQ1916" s="2"/>
      <c r="RS1916" s="7"/>
      <c r="RW1916" s="1"/>
      <c r="SI1916" s="34"/>
      <c r="SK1916" s="35"/>
      <c r="SM1916" s="1"/>
      <c r="SQ1916" s="2"/>
      <c r="SS1916" s="7"/>
      <c r="SW1916" s="1"/>
      <c r="TA1916" s="2"/>
      <c r="TC1916" s="7"/>
      <c r="TG1916" s="1"/>
      <c r="TS1916" s="36"/>
      <c r="TU1916" s="37"/>
      <c r="TV1916" s="1"/>
      <c r="VT1916" s="1"/>
    </row>
    <row r="1917" spans="169:592" x14ac:dyDescent="0.3">
      <c r="FM1917" s="63"/>
      <c r="FO1917" s="64"/>
      <c r="FQ1917" s="53"/>
      <c r="FS1917" s="65"/>
      <c r="FU1917" s="66"/>
      <c r="FW1917" s="67"/>
      <c r="KH1917" s="67"/>
      <c r="KJ1917" s="66"/>
      <c r="KL1917" s="65"/>
      <c r="KN1917" s="53"/>
      <c r="KP1917" s="64"/>
      <c r="KR1917" s="63"/>
      <c r="KV1917" s="1"/>
      <c r="KW1917" s="34"/>
      <c r="KY1917" s="35"/>
      <c r="LA1917" s="36"/>
      <c r="LC1917" s="37"/>
      <c r="LQ1917" s="1"/>
      <c r="LU1917" s="2"/>
      <c r="LW1917" s="7"/>
      <c r="MA1917" s="1"/>
      <c r="ME1917" s="2"/>
      <c r="MG1917" s="7"/>
      <c r="MK1917" s="1"/>
      <c r="MW1917" s="34"/>
      <c r="MY1917" s="35"/>
      <c r="NA1917" s="1"/>
      <c r="NE1917" s="2"/>
      <c r="NG1917" s="7"/>
      <c r="NK1917" s="1"/>
      <c r="NO1917" s="2"/>
      <c r="NQ1917" s="7"/>
      <c r="NU1917" s="1"/>
      <c r="OG1917" s="36"/>
      <c r="OI1917" s="37"/>
      <c r="PW1917" s="1"/>
      <c r="RC1917" s="1"/>
      <c r="RG1917" s="2"/>
      <c r="RI1917" s="7"/>
      <c r="RM1917" s="1"/>
      <c r="RQ1917" s="2"/>
      <c r="RS1917" s="7"/>
      <c r="RW1917" s="1"/>
      <c r="SI1917" s="34"/>
      <c r="SK1917" s="35"/>
      <c r="SM1917" s="1"/>
      <c r="SQ1917" s="2"/>
      <c r="SS1917" s="7"/>
      <c r="SW1917" s="1"/>
      <c r="TA1917" s="2"/>
      <c r="TC1917" s="7"/>
      <c r="TG1917" s="1"/>
      <c r="TS1917" s="36"/>
      <c r="TU1917" s="37"/>
      <c r="TV1917" s="1"/>
      <c r="VT1917" s="1"/>
    </row>
    <row r="1918" spans="169:592" x14ac:dyDescent="0.3">
      <c r="FM1918" s="63"/>
      <c r="FO1918" s="64"/>
      <c r="FQ1918" s="53"/>
      <c r="FS1918" s="65"/>
      <c r="FU1918" s="66"/>
      <c r="FW1918" s="67"/>
      <c r="KH1918" s="67"/>
      <c r="KJ1918" s="66"/>
      <c r="KL1918" s="65"/>
      <c r="KN1918" s="53"/>
      <c r="KP1918" s="64"/>
      <c r="KR1918" s="63"/>
      <c r="KV1918" s="1"/>
      <c r="KW1918" s="34"/>
      <c r="KY1918" s="35"/>
      <c r="LA1918" s="36"/>
      <c r="LC1918" s="37"/>
      <c r="LQ1918" s="1"/>
      <c r="LU1918" s="2"/>
      <c r="LW1918" s="7"/>
      <c r="MA1918" s="1"/>
      <c r="ME1918" s="2"/>
      <c r="MG1918" s="7"/>
      <c r="MK1918" s="1"/>
      <c r="MW1918" s="34"/>
      <c r="MY1918" s="35"/>
      <c r="NA1918" s="1"/>
      <c r="NE1918" s="2"/>
      <c r="NG1918" s="7"/>
      <c r="NK1918" s="1"/>
      <c r="NO1918" s="2"/>
      <c r="NQ1918" s="7"/>
      <c r="NU1918" s="1"/>
      <c r="OG1918" s="36"/>
      <c r="OI1918" s="37"/>
      <c r="RC1918" s="1"/>
      <c r="RG1918" s="2"/>
      <c r="RI1918" s="7"/>
      <c r="RM1918" s="1"/>
      <c r="RQ1918" s="2"/>
      <c r="RS1918" s="7"/>
      <c r="RW1918" s="1"/>
      <c r="SI1918" s="34"/>
      <c r="SK1918" s="35"/>
      <c r="SM1918" s="1"/>
      <c r="SQ1918" s="2"/>
      <c r="SS1918" s="7"/>
      <c r="SW1918" s="1"/>
      <c r="TA1918" s="2"/>
      <c r="TC1918" s="7"/>
      <c r="TG1918" s="1"/>
      <c r="TS1918" s="36"/>
      <c r="TU1918" s="37"/>
      <c r="TV1918" s="1"/>
      <c r="VT1918" s="1"/>
    </row>
    <row r="1919" spans="169:592" ht="15" thickBot="1" x14ac:dyDescent="0.35">
      <c r="FM1919" s="63"/>
      <c r="FO1919" s="64"/>
      <c r="FQ1919" s="53"/>
      <c r="FS1919" s="65"/>
      <c r="FU1919" s="66"/>
      <c r="FW1919" s="67"/>
      <c r="KH1919" s="67"/>
      <c r="KJ1919" s="66"/>
      <c r="KL1919" s="65"/>
      <c r="KN1919" s="53"/>
      <c r="KP1919" s="64"/>
      <c r="KR1919" s="63"/>
      <c r="KV1919" s="1"/>
      <c r="KW1919" s="34"/>
      <c r="KY1919" s="35"/>
      <c r="LA1919" s="36"/>
      <c r="LC1919" s="37"/>
      <c r="LQ1919" s="1"/>
      <c r="LU1919" s="2" t="s">
        <v>124</v>
      </c>
      <c r="LW1919" s="7" t="s">
        <v>125</v>
      </c>
      <c r="MA1919" s="1"/>
      <c r="ME1919" s="2" t="s">
        <v>197</v>
      </c>
      <c r="MG1919" s="7" t="s">
        <v>127</v>
      </c>
      <c r="MK1919" s="1"/>
      <c r="MW1919" s="34"/>
      <c r="MY1919" s="35"/>
      <c r="NA1919" s="1"/>
      <c r="NE1919" s="2" t="s">
        <v>130</v>
      </c>
      <c r="NG1919" s="7" t="s">
        <v>131</v>
      </c>
      <c r="NK1919" s="1"/>
      <c r="NO1919" s="2" t="s">
        <v>132</v>
      </c>
      <c r="NQ1919" s="7" t="s">
        <v>133</v>
      </c>
      <c r="NU1919" s="1"/>
      <c r="OG1919" s="36"/>
      <c r="OI1919" s="37"/>
      <c r="PW1919" s="1"/>
      <c r="RC1919" s="1"/>
      <c r="RG1919" s="2" t="s">
        <v>124</v>
      </c>
      <c r="RI1919" s="7" t="s">
        <v>125</v>
      </c>
      <c r="RM1919" s="1"/>
      <c r="RQ1919" s="2" t="s">
        <v>197</v>
      </c>
      <c r="RS1919" s="7" t="s">
        <v>127</v>
      </c>
      <c r="RW1919" s="1"/>
      <c r="SI1919" s="34"/>
      <c r="SK1919" s="35"/>
      <c r="SM1919" s="1"/>
      <c r="SQ1919" s="2" t="s">
        <v>130</v>
      </c>
      <c r="SS1919" s="7" t="s">
        <v>131</v>
      </c>
      <c r="SW1919" s="1"/>
      <c r="TA1919" s="2" t="s">
        <v>132</v>
      </c>
      <c r="TC1919" s="7" t="s">
        <v>133</v>
      </c>
      <c r="TG1919" s="1"/>
      <c r="TS1919" s="36"/>
      <c r="TU1919" s="37"/>
      <c r="TV1919" s="1"/>
      <c r="VT1919" s="1"/>
    </row>
    <row r="1920" spans="169:592" ht="15" thickBot="1" x14ac:dyDescent="0.35">
      <c r="FM1920" s="63"/>
      <c r="FO1920" s="64"/>
      <c r="FQ1920" s="53"/>
      <c r="FS1920" s="65"/>
      <c r="FU1920" s="66"/>
      <c r="FW1920" s="67"/>
      <c r="KH1920" s="67"/>
      <c r="KJ1920" s="66"/>
      <c r="KL1920" s="65"/>
      <c r="KN1920" s="53"/>
      <c r="KP1920" s="64"/>
      <c r="KR1920" s="63"/>
      <c r="KV1920" s="1"/>
      <c r="KW1920" s="34"/>
      <c r="KY1920" s="35"/>
      <c r="LA1920" s="36"/>
      <c r="LC1920" s="37"/>
      <c r="LQ1920" s="1"/>
      <c r="LU1920" s="3">
        <f>LU1931</f>
        <v>3.4130141449078694E-3</v>
      </c>
      <c r="LW1920" s="41">
        <f>LW1911*LY1914+MG1911*-1*ME1911*LU1911</f>
        <v>0</v>
      </c>
      <c r="MA1920" s="1"/>
      <c r="ME1920" s="3">
        <f t="array" ref="ME1920">ME1925</f>
        <v>-10000000000</v>
      </c>
      <c r="MG1920" s="41">
        <f>LW1911*-1*LU1911*ME1911+MG1911*MI1914</f>
        <v>0</v>
      </c>
      <c r="MK1920" s="1"/>
      <c r="MW1920" s="34"/>
      <c r="MY1920" s="35"/>
      <c r="NA1920" s="1"/>
      <c r="NE1920" s="3">
        <f>NE1931</f>
        <v>-6.7279462561054201E-2</v>
      </c>
      <c r="NG1920" s="41">
        <f>NG1911*NI1914+NQ1911*-1*NO1911*NE1911</f>
        <v>2.6321194389530833E-6</v>
      </c>
      <c r="NK1920" s="1"/>
      <c r="NO1920" s="3">
        <f>NO1931</f>
        <v>-7.9414188221512833E-2</v>
      </c>
      <c r="NQ1920" s="41">
        <f>NG1911*-1*NE1911*NO1911+NQ1911*NS1914</f>
        <v>-2.6321194389531647E-6</v>
      </c>
      <c r="NU1920" s="1"/>
      <c r="OG1920" s="36"/>
      <c r="OI1920" s="37"/>
      <c r="RC1920" s="1"/>
      <c r="RG1920" s="3">
        <f>RG1931</f>
        <v>0.33141782428830252</v>
      </c>
      <c r="RI1920" s="41">
        <f>RI1911*RK1914+RS1911*-1*RQ1911*RG1911</f>
        <v>0</v>
      </c>
      <c r="RM1920" s="1"/>
      <c r="RQ1920" s="3">
        <f t="array" ref="RQ1920">RQ1925</f>
        <v>-10000000000</v>
      </c>
      <c r="RS1920" s="41">
        <f>RI1911*-1*RG1911*RQ1911+RS1911*RU1914</f>
        <v>0</v>
      </c>
      <c r="RW1920" s="1"/>
      <c r="SI1920" s="34"/>
      <c r="SK1920" s="35"/>
      <c r="SM1920" s="1"/>
      <c r="SQ1920" s="3">
        <f>SQ1931</f>
        <v>0.3022618092054134</v>
      </c>
      <c r="SS1920" s="41">
        <f>SS1911*SU1914+TC1911*-1*TA1911*SQ1911</f>
        <v>3.6251351933450646E-5</v>
      </c>
      <c r="SW1920" s="1"/>
      <c r="TA1920" s="3">
        <f>TA1931</f>
        <v>0.3353989045313458</v>
      </c>
      <c r="TC1920" s="41">
        <f>SS1911*-1*SQ1911*TA1911+TC1911*TE1914</f>
        <v>-3.6251351933450538E-5</v>
      </c>
      <c r="TG1920" s="1"/>
      <c r="TS1920" s="36"/>
      <c r="TU1920" s="37"/>
      <c r="TV1920" s="1"/>
      <c r="VT1920" s="1"/>
    </row>
    <row r="1921" spans="169:592" x14ac:dyDescent="0.3">
      <c r="FM1921" s="63"/>
      <c r="FO1921" s="64"/>
      <c r="FQ1921" s="53"/>
      <c r="FS1921" s="65"/>
      <c r="FU1921" s="66"/>
      <c r="FW1921" s="67"/>
      <c r="KH1921" s="67"/>
      <c r="KJ1921" s="66"/>
      <c r="KL1921" s="65"/>
      <c r="KN1921" s="53"/>
      <c r="KP1921" s="64"/>
      <c r="KR1921" s="63"/>
      <c r="KV1921" s="1"/>
      <c r="KW1921" s="34"/>
      <c r="KY1921" s="35"/>
      <c r="LA1921" s="36"/>
      <c r="LC1921" s="37"/>
      <c r="LQ1921" s="1"/>
      <c r="LR1921" s="1"/>
      <c r="LS1921" s="1"/>
      <c r="LT1921" s="1"/>
      <c r="LU1921" s="55"/>
      <c r="LV1921" s="1"/>
      <c r="LW1921" s="7"/>
      <c r="LX1921" s="1"/>
      <c r="LY1921" s="1"/>
      <c r="LZ1921" s="1"/>
      <c r="MA1921" s="1"/>
      <c r="MB1921" s="1"/>
      <c r="MC1921" s="1"/>
      <c r="MD1921" s="1"/>
      <c r="ME1921" s="55"/>
      <c r="MF1921" s="1"/>
      <c r="MG1921" s="7"/>
      <c r="MH1921" s="1"/>
      <c r="MI1921" s="1"/>
      <c r="MJ1921" s="1"/>
      <c r="MK1921" s="1"/>
      <c r="MO1921" s="56"/>
      <c r="MW1921" s="34"/>
      <c r="MY1921" s="35"/>
      <c r="NA1921" s="1"/>
      <c r="NB1921" s="1"/>
      <c r="NC1921" s="1"/>
      <c r="ND1921" s="1"/>
      <c r="NE1921" s="55"/>
      <c r="NF1921" s="1"/>
      <c r="NG1921" s="7"/>
      <c r="NH1921" s="1"/>
      <c r="NI1921" s="1"/>
      <c r="NJ1921" s="1"/>
      <c r="NK1921" s="1"/>
      <c r="NL1921" s="1"/>
      <c r="NM1921" s="1"/>
      <c r="NN1921" s="1"/>
      <c r="NO1921" s="55"/>
      <c r="NP1921" s="1"/>
      <c r="NQ1921" s="7"/>
      <c r="NR1921" s="1"/>
      <c r="NS1921" s="1"/>
      <c r="NT1921" s="1"/>
      <c r="NU1921" s="1"/>
      <c r="NY1921" s="56"/>
      <c r="OG1921" s="36"/>
      <c r="OI1921" s="37"/>
      <c r="OO1921" s="56"/>
      <c r="OY1921" s="56"/>
      <c r="PI1921" s="56"/>
      <c r="PW1921" s="1"/>
      <c r="RC1921" s="1"/>
      <c r="RD1921" s="1"/>
      <c r="RE1921" s="1"/>
      <c r="RF1921" s="1"/>
      <c r="RG1921" s="55"/>
      <c r="RH1921" s="1"/>
      <c r="RI1921" s="7"/>
      <c r="RJ1921" s="1"/>
      <c r="RK1921" s="1"/>
      <c r="RL1921" s="1"/>
      <c r="RM1921" s="1"/>
      <c r="RN1921" s="1"/>
      <c r="RO1921" s="1"/>
      <c r="RP1921" s="1"/>
      <c r="RQ1921" s="55"/>
      <c r="RR1921" s="1"/>
      <c r="RS1921" s="7"/>
      <c r="RT1921" s="1"/>
      <c r="RU1921" s="1"/>
      <c r="RV1921" s="1"/>
      <c r="RW1921" s="1"/>
      <c r="SA1921" s="56"/>
      <c r="SI1921" s="34"/>
      <c r="SK1921" s="35"/>
      <c r="SM1921" s="1"/>
      <c r="SN1921" s="1"/>
      <c r="SO1921" s="1"/>
      <c r="SP1921" s="1"/>
      <c r="SQ1921" s="55"/>
      <c r="SR1921" s="1"/>
      <c r="SS1921" s="7"/>
      <c r="ST1921" s="1"/>
      <c r="SU1921" s="1"/>
      <c r="SV1921" s="1"/>
      <c r="SW1921" s="1"/>
      <c r="SX1921" s="1"/>
      <c r="SY1921" s="1"/>
      <c r="SZ1921" s="1"/>
      <c r="TA1921" s="55"/>
      <c r="TB1921" s="1"/>
      <c r="TC1921" s="7"/>
      <c r="TD1921" s="1"/>
      <c r="TE1921" s="1"/>
      <c r="TF1921" s="1"/>
      <c r="TG1921" s="1"/>
      <c r="TK1921" s="56"/>
      <c r="TS1921" s="36"/>
      <c r="TU1921" s="37"/>
      <c r="TV1921" s="1"/>
      <c r="UA1921" s="56"/>
      <c r="UK1921" s="56"/>
      <c r="UU1921" s="56"/>
      <c r="VT1921" s="1"/>
    </row>
    <row r="1922" spans="169:592" x14ac:dyDescent="0.3">
      <c r="FM1922" s="63"/>
      <c r="FO1922" s="64"/>
      <c r="FQ1922" s="53"/>
      <c r="FS1922" s="65"/>
      <c r="FU1922" s="66"/>
      <c r="FW1922" s="67"/>
      <c r="KH1922" s="67"/>
      <c r="KJ1922" s="66"/>
      <c r="KL1922" s="65"/>
      <c r="KN1922" s="53"/>
      <c r="KP1922" s="64"/>
      <c r="KR1922" s="63"/>
      <c r="KV1922" s="1"/>
      <c r="KW1922" s="34"/>
      <c r="KY1922" s="35"/>
      <c r="LA1922" s="36"/>
      <c r="LC1922" s="37"/>
      <c r="LQ1922" s="1"/>
      <c r="LU1922" s="34"/>
      <c r="LW1922" s="35"/>
      <c r="ME1922" s="36"/>
      <c r="MG1922" s="37"/>
      <c r="MW1922" s="34"/>
      <c r="MY1922" s="35"/>
      <c r="NE1922" s="34"/>
      <c r="NG1922" s="35"/>
      <c r="NO1922" s="36"/>
      <c r="NQ1922" s="37"/>
      <c r="OG1922" s="36"/>
      <c r="OI1922" s="37"/>
      <c r="RG1922" s="34"/>
      <c r="RI1922" s="35"/>
      <c r="RQ1922" s="36"/>
      <c r="RS1922" s="37"/>
      <c r="SI1922" s="34"/>
      <c r="SK1922" s="35"/>
      <c r="SQ1922" s="34"/>
      <c r="SS1922" s="35"/>
      <c r="TA1922" s="36"/>
      <c r="TC1922" s="37"/>
      <c r="TS1922" s="36"/>
      <c r="TU1922" s="37"/>
      <c r="TV1922" s="1"/>
      <c r="VT1922" s="1"/>
    </row>
    <row r="1923" spans="169:592" x14ac:dyDescent="0.3">
      <c r="FM1923" s="63"/>
      <c r="FO1923" s="64"/>
      <c r="FQ1923" s="53"/>
      <c r="FS1923" s="65"/>
      <c r="FU1923" s="66"/>
      <c r="FW1923" s="67"/>
      <c r="KH1923" s="67"/>
      <c r="KJ1923" s="66"/>
      <c r="KL1923" s="65"/>
      <c r="KN1923" s="53"/>
      <c r="KP1923" s="64"/>
      <c r="KR1923" s="63"/>
      <c r="KV1923" s="1"/>
      <c r="KW1923" s="34"/>
      <c r="KY1923" s="35"/>
      <c r="LA1923" s="36"/>
      <c r="LC1923" s="37"/>
      <c r="LQ1923" s="1"/>
      <c r="LU1923" s="34"/>
      <c r="LW1923" s="35"/>
      <c r="MB1923" s="1"/>
      <c r="MC1923" s="1"/>
      <c r="MD1923" s="1"/>
      <c r="ME1923" s="36"/>
      <c r="MF1923" s="1"/>
      <c r="MG1923" s="37"/>
      <c r="MW1923" s="34"/>
      <c r="MY1923" s="35"/>
      <c r="NE1923" s="34"/>
      <c r="NG1923" s="35"/>
      <c r="NO1923" s="36"/>
      <c r="NQ1923" s="37"/>
      <c r="OG1923" s="36"/>
      <c r="OI1923" s="37"/>
      <c r="PW1923" s="1"/>
      <c r="RG1923" s="34"/>
      <c r="RI1923" s="35"/>
      <c r="RN1923" s="1"/>
      <c r="RO1923" s="1"/>
      <c r="RP1923" s="1"/>
      <c r="RQ1923" s="36"/>
      <c r="RR1923" s="1"/>
      <c r="RS1923" s="37"/>
      <c r="SI1923" s="34"/>
      <c r="SK1923" s="35"/>
      <c r="SQ1923" s="34"/>
      <c r="SS1923" s="35"/>
      <c r="TA1923" s="36"/>
      <c r="TC1923" s="37"/>
      <c r="TS1923" s="36"/>
      <c r="TU1923" s="37"/>
      <c r="TV1923" s="1"/>
      <c r="VT1923" s="1"/>
    </row>
    <row r="1924" spans="169:592" ht="15" thickBot="1" x14ac:dyDescent="0.35">
      <c r="FM1924" s="63"/>
      <c r="FO1924" s="64"/>
      <c r="FQ1924" s="53"/>
      <c r="FS1924" s="65"/>
      <c r="FU1924" s="66"/>
      <c r="FW1924" s="67"/>
      <c r="KH1924" s="67"/>
      <c r="KJ1924" s="66"/>
      <c r="KL1924" s="65"/>
      <c r="KN1924" s="53"/>
      <c r="KP1924" s="64"/>
      <c r="KR1924" s="63"/>
      <c r="KV1924" s="1"/>
      <c r="KW1924" s="34"/>
      <c r="KY1924" s="35"/>
      <c r="LA1924" s="36"/>
      <c r="LC1924" s="37"/>
      <c r="LQ1924" s="1"/>
      <c r="LU1924" s="34"/>
      <c r="LW1924" s="35"/>
      <c r="MB1924" s="1"/>
      <c r="ME1924" s="36" t="s">
        <v>197</v>
      </c>
      <c r="MF1924" s="1"/>
      <c r="MG1924" s="37"/>
      <c r="MW1924" s="34"/>
      <c r="MY1924" s="35"/>
      <c r="NE1924" s="34"/>
      <c r="NG1924" s="35"/>
      <c r="NO1924" s="36"/>
      <c r="NQ1924" s="37"/>
      <c r="OG1924" s="36"/>
      <c r="OI1924" s="37"/>
      <c r="RG1924" s="34"/>
      <c r="RI1924" s="35"/>
      <c r="RN1924" s="1"/>
      <c r="RQ1924" s="36" t="s">
        <v>197</v>
      </c>
      <c r="RR1924" s="1"/>
      <c r="RS1924" s="37"/>
      <c r="SI1924" s="34"/>
      <c r="SK1924" s="35"/>
      <c r="SQ1924" s="34"/>
      <c r="SS1924" s="35"/>
      <c r="TA1924" s="36"/>
      <c r="TC1924" s="37"/>
      <c r="TS1924" s="36"/>
      <c r="TU1924" s="37"/>
      <c r="TV1924" s="1"/>
      <c r="VT1924" s="1"/>
    </row>
    <row r="1925" spans="169:592" ht="15" thickBot="1" x14ac:dyDescent="0.35">
      <c r="FM1925" s="63"/>
      <c r="FO1925" s="64"/>
      <c r="FQ1925" s="53"/>
      <c r="FS1925" s="65"/>
      <c r="FU1925" s="66"/>
      <c r="FW1925" s="67"/>
      <c r="KH1925" s="67"/>
      <c r="KJ1925" s="66"/>
      <c r="KL1925" s="65"/>
      <c r="KN1925" s="53"/>
      <c r="KP1925" s="64"/>
      <c r="KR1925" s="63"/>
      <c r="KV1925" s="1"/>
      <c r="KW1925" s="34"/>
      <c r="KY1925" s="35"/>
      <c r="LA1925" s="36"/>
      <c r="LC1925" s="37"/>
      <c r="LQ1925" s="1"/>
      <c r="LU1925" s="34"/>
      <c r="LW1925" s="35"/>
      <c r="MB1925" s="1"/>
      <c r="ME1925" s="98">
        <v>-10000000000</v>
      </c>
      <c r="MF1925" s="1"/>
      <c r="MG1925" s="37"/>
      <c r="MW1925" s="34"/>
      <c r="MY1925" s="35"/>
      <c r="NE1925" s="34"/>
      <c r="NG1925" s="35"/>
      <c r="NO1925" s="36"/>
      <c r="NQ1925" s="37"/>
      <c r="OG1925" s="36"/>
      <c r="OI1925" s="37"/>
      <c r="PW1925" s="1"/>
      <c r="RG1925" s="34"/>
      <c r="RI1925" s="35"/>
      <c r="RN1925" s="1"/>
      <c r="RQ1925" s="98">
        <v>-10000000000</v>
      </c>
      <c r="RR1925" s="1"/>
      <c r="RS1925" s="37"/>
      <c r="SI1925" s="34"/>
      <c r="SK1925" s="35"/>
      <c r="SQ1925" s="34"/>
      <c r="SS1925" s="35"/>
      <c r="TA1925" s="36"/>
      <c r="TC1925" s="37"/>
      <c r="TS1925" s="36"/>
      <c r="TU1925" s="37"/>
      <c r="TV1925" s="1"/>
      <c r="VT1925" s="1"/>
    </row>
    <row r="1926" spans="169:592" x14ac:dyDescent="0.3">
      <c r="FM1926" s="63"/>
      <c r="FO1926" s="64"/>
      <c r="FQ1926" s="53"/>
      <c r="FS1926" s="65"/>
      <c r="FU1926" s="66"/>
      <c r="FW1926" s="67"/>
      <c r="KH1926" s="67"/>
      <c r="KJ1926" s="66"/>
      <c r="KL1926" s="65"/>
      <c r="KN1926" s="53"/>
      <c r="KP1926" s="64"/>
      <c r="KR1926" s="63"/>
      <c r="KV1926" s="1"/>
      <c r="KW1926" s="34"/>
      <c r="KY1926" s="35"/>
      <c r="LA1926" s="36"/>
      <c r="LC1926" s="37"/>
      <c r="LQ1926" s="1"/>
      <c r="LU1926" s="34"/>
      <c r="LW1926" s="35"/>
      <c r="MB1926" s="1"/>
      <c r="ME1926" s="36"/>
      <c r="MF1926" s="1"/>
      <c r="MG1926" s="37"/>
      <c r="MW1926" s="34"/>
      <c r="MY1926" s="35"/>
      <c r="NE1926" s="34"/>
      <c r="NG1926" s="35"/>
      <c r="NO1926" s="36"/>
      <c r="NQ1926" s="37"/>
      <c r="OG1926" s="36"/>
      <c r="OI1926" s="37"/>
      <c r="RG1926" s="34"/>
      <c r="RI1926" s="35"/>
      <c r="RN1926" s="1"/>
      <c r="RQ1926" s="36"/>
      <c r="RR1926" s="1"/>
      <c r="RS1926" s="37"/>
      <c r="SI1926" s="34"/>
      <c r="SK1926" s="35"/>
      <c r="SQ1926" s="34"/>
      <c r="SS1926" s="35"/>
      <c r="TA1926" s="36"/>
      <c r="TC1926" s="37"/>
      <c r="TS1926" s="36"/>
      <c r="TU1926" s="37"/>
      <c r="TV1926" s="1"/>
      <c r="VT1926" s="1"/>
    </row>
    <row r="1927" spans="169:592" x14ac:dyDescent="0.3">
      <c r="FM1927" s="63"/>
      <c r="FO1927" s="64"/>
      <c r="FQ1927" s="53"/>
      <c r="FS1927" s="65"/>
      <c r="FU1927" s="66"/>
      <c r="FW1927" s="67"/>
      <c r="KH1927" s="67"/>
      <c r="KJ1927" s="66"/>
      <c r="KL1927" s="65"/>
      <c r="KN1927" s="53"/>
      <c r="KP1927" s="64"/>
      <c r="KR1927" s="63"/>
      <c r="KV1927" s="1"/>
      <c r="KW1927" s="34"/>
      <c r="KY1927" s="35"/>
      <c r="LA1927" s="36"/>
      <c r="LC1927" s="37"/>
      <c r="LQ1927" s="1"/>
      <c r="LU1927" s="34"/>
      <c r="LW1927" s="35"/>
      <c r="MB1927" s="1"/>
      <c r="MC1927" s="1"/>
      <c r="MD1927" s="1"/>
      <c r="ME1927" s="36"/>
      <c r="MF1927" s="1"/>
      <c r="MG1927" s="37"/>
      <c r="MW1927" s="34"/>
      <c r="MY1927" s="35"/>
      <c r="NE1927" s="34"/>
      <c r="NG1927" s="35"/>
      <c r="NO1927" s="36"/>
      <c r="NQ1927" s="37"/>
      <c r="OG1927" s="36"/>
      <c r="OI1927" s="37"/>
      <c r="PW1927" s="1"/>
      <c r="RG1927" s="34"/>
      <c r="RI1927" s="35"/>
      <c r="RN1927" s="1"/>
      <c r="RO1927" s="1"/>
      <c r="RP1927" s="1"/>
      <c r="RQ1927" s="36"/>
      <c r="RR1927" s="1"/>
      <c r="RS1927" s="37"/>
      <c r="SI1927" s="34"/>
      <c r="SK1927" s="35"/>
      <c r="SQ1927" s="34"/>
      <c r="SS1927" s="35"/>
      <c r="TA1927" s="36"/>
      <c r="TC1927" s="37"/>
      <c r="TS1927" s="36"/>
      <c r="TU1927" s="37"/>
      <c r="TV1927" s="1"/>
      <c r="VT1927" s="1"/>
    </row>
    <row r="1928" spans="169:592" x14ac:dyDescent="0.3">
      <c r="FM1928" s="63"/>
      <c r="FO1928" s="64"/>
      <c r="FQ1928" s="53"/>
      <c r="FS1928" s="65"/>
      <c r="FU1928" s="66"/>
      <c r="FW1928" s="67"/>
      <c r="KH1928" s="67"/>
      <c r="KJ1928" s="66"/>
      <c r="KL1928" s="65"/>
      <c r="KN1928" s="53"/>
      <c r="KP1928" s="64"/>
      <c r="KR1928" s="63"/>
      <c r="KV1928" s="1"/>
      <c r="KW1928" s="34"/>
      <c r="KY1928" s="35"/>
      <c r="LA1928" s="36"/>
      <c r="LC1928" s="37"/>
      <c r="LQ1928" s="1"/>
      <c r="LU1928" s="34"/>
      <c r="LW1928" s="35"/>
      <c r="ME1928" s="36"/>
      <c r="MG1928" s="37"/>
      <c r="MW1928" s="34"/>
      <c r="MY1928" s="35"/>
      <c r="NE1928" s="34"/>
      <c r="NG1928" s="35"/>
      <c r="NO1928" s="36"/>
      <c r="NQ1928" s="37"/>
      <c r="OG1928" s="36"/>
      <c r="OI1928" s="37"/>
      <c r="RG1928" s="34"/>
      <c r="RI1928" s="35"/>
      <c r="RQ1928" s="36"/>
      <c r="RS1928" s="37"/>
      <c r="SI1928" s="34"/>
      <c r="SK1928" s="35"/>
      <c r="SQ1928" s="34"/>
      <c r="SS1928" s="35"/>
      <c r="TA1928" s="36"/>
      <c r="TC1928" s="37"/>
      <c r="TS1928" s="36"/>
      <c r="TU1928" s="37"/>
      <c r="TV1928" s="1"/>
      <c r="VT1928" s="1"/>
    </row>
    <row r="1929" spans="169:592" x14ac:dyDescent="0.3">
      <c r="FM1929" s="63"/>
      <c r="FO1929" s="64"/>
      <c r="FQ1929" s="53"/>
      <c r="FS1929" s="65"/>
      <c r="FU1929" s="66"/>
      <c r="FW1929" s="67"/>
      <c r="KH1929" s="67"/>
      <c r="KJ1929" s="66"/>
      <c r="KL1929" s="65"/>
      <c r="KN1929" s="53"/>
      <c r="KP1929" s="64"/>
      <c r="KR1929" s="63"/>
      <c r="KV1929" s="1"/>
      <c r="KW1929" s="34"/>
      <c r="KY1929" s="35"/>
      <c r="LA1929" s="36"/>
      <c r="LC1929" s="37"/>
      <c r="LQ1929" s="1"/>
      <c r="LR1929" s="1"/>
      <c r="LS1929" s="1"/>
      <c r="LT1929" s="1"/>
      <c r="LU1929" s="2"/>
      <c r="LV1929" s="1"/>
      <c r="LW1929" s="7"/>
      <c r="LX1929" s="1"/>
      <c r="LY1929" s="1"/>
      <c r="LZ1929" s="1"/>
      <c r="MA1929" s="1"/>
      <c r="MB1929" s="1"/>
      <c r="MC1929" s="1"/>
      <c r="MD1929" s="1"/>
      <c r="ME1929" s="2"/>
      <c r="MF1929" s="1"/>
      <c r="MG1929" s="7"/>
      <c r="MH1929" s="1"/>
      <c r="MI1929" s="1"/>
      <c r="MJ1929" s="1"/>
      <c r="MW1929" s="34"/>
      <c r="MY1929" s="35"/>
      <c r="NB1929" s="1"/>
      <c r="NC1929" s="1"/>
      <c r="ND1929" s="1"/>
      <c r="NE1929" s="2"/>
      <c r="NF1929" s="1"/>
      <c r="NG1929" s="7"/>
      <c r="NH1929" s="1"/>
      <c r="NI1929" s="1"/>
      <c r="NJ1929" s="1"/>
      <c r="NK1929" s="1"/>
      <c r="NL1929" s="1"/>
      <c r="NM1929" s="1"/>
      <c r="NN1929" s="1"/>
      <c r="NO1929" s="2"/>
      <c r="NP1929" s="1"/>
      <c r="NQ1929" s="7"/>
      <c r="NR1929" s="1"/>
      <c r="NS1929" s="1"/>
      <c r="NT1929" s="1"/>
      <c r="OG1929" s="36"/>
      <c r="OI1929" s="37"/>
      <c r="PW1929" s="1"/>
      <c r="RD1929" s="1"/>
      <c r="RE1929" s="1"/>
      <c r="RF1929" s="1"/>
      <c r="RG1929" s="2"/>
      <c r="RH1929" s="1"/>
      <c r="RI1929" s="7"/>
      <c r="RJ1929" s="1"/>
      <c r="RK1929" s="1"/>
      <c r="RL1929" s="1"/>
      <c r="RM1929" s="1"/>
      <c r="RN1929" s="1"/>
      <c r="RO1929" s="1"/>
      <c r="RP1929" s="1"/>
      <c r="RQ1929" s="2"/>
      <c r="RR1929" s="1"/>
      <c r="RS1929" s="7"/>
      <c r="RT1929" s="1"/>
      <c r="RU1929" s="1"/>
      <c r="RV1929" s="1"/>
      <c r="SI1929" s="34"/>
      <c r="SK1929" s="35"/>
      <c r="SN1929" s="1"/>
      <c r="SO1929" s="1"/>
      <c r="SP1929" s="1"/>
      <c r="SQ1929" s="2"/>
      <c r="SR1929" s="1"/>
      <c r="SS1929" s="7"/>
      <c r="ST1929" s="1"/>
      <c r="SU1929" s="1"/>
      <c r="SV1929" s="1"/>
      <c r="SW1929" s="1"/>
      <c r="SX1929" s="1"/>
      <c r="SY1929" s="1"/>
      <c r="SZ1929" s="1"/>
      <c r="TA1929" s="2"/>
      <c r="TB1929" s="1"/>
      <c r="TC1929" s="7"/>
      <c r="TD1929" s="1"/>
      <c r="TE1929" s="1"/>
      <c r="TF1929" s="1"/>
      <c r="TS1929" s="36"/>
      <c r="TU1929" s="37"/>
      <c r="TV1929" s="1"/>
      <c r="VT1929" s="1"/>
    </row>
    <row r="1930" spans="169:592" ht="15" thickBot="1" x14ac:dyDescent="0.35">
      <c r="FM1930" s="63"/>
      <c r="FO1930" s="64"/>
      <c r="FQ1930" s="53"/>
      <c r="FS1930" s="65"/>
      <c r="FU1930" s="66"/>
      <c r="FW1930" s="67"/>
      <c r="KH1930" s="67"/>
      <c r="KJ1930" s="66"/>
      <c r="KL1930" s="65"/>
      <c r="KN1930" s="53"/>
      <c r="KP1930" s="64"/>
      <c r="KR1930" s="63"/>
      <c r="KV1930" s="1"/>
      <c r="KW1930" s="34"/>
      <c r="KY1930" s="35"/>
      <c r="LA1930" s="36"/>
      <c r="LC1930" s="37"/>
      <c r="LQ1930" s="1"/>
      <c r="LR1930" s="1"/>
      <c r="LS1930" t="s">
        <v>136</v>
      </c>
      <c r="LU1930" s="2" t="s">
        <v>137</v>
      </c>
      <c r="LW1930" s="7" t="s">
        <v>138</v>
      </c>
      <c r="LZ1930" s="1"/>
      <c r="MB1930" s="1"/>
      <c r="MC1930" t="s">
        <v>136</v>
      </c>
      <c r="ME1930" s="2" t="s">
        <v>139</v>
      </c>
      <c r="MG1930" s="7" t="s">
        <v>140</v>
      </c>
      <c r="MJ1930" s="1"/>
      <c r="MW1930" s="34"/>
      <c r="MY1930" s="35"/>
      <c r="NB1930" s="1"/>
      <c r="NC1930" t="s">
        <v>136</v>
      </c>
      <c r="NE1930" s="2" t="s">
        <v>143</v>
      </c>
      <c r="NG1930" s="7" t="s">
        <v>144</v>
      </c>
      <c r="NJ1930" s="1"/>
      <c r="NL1930" s="1"/>
      <c r="NM1930" t="s">
        <v>136</v>
      </c>
      <c r="NO1930" s="2" t="s">
        <v>145</v>
      </c>
      <c r="NQ1930" s="7" t="s">
        <v>146</v>
      </c>
      <c r="NT1930" s="1"/>
      <c r="OG1930" s="36"/>
      <c r="OI1930" s="37"/>
      <c r="RD1930" s="1"/>
      <c r="RE1930" t="s">
        <v>136</v>
      </c>
      <c r="RG1930" s="2" t="s">
        <v>137</v>
      </c>
      <c r="RI1930" s="7" t="s">
        <v>138</v>
      </c>
      <c r="RL1930" s="1"/>
      <c r="RN1930" s="1"/>
      <c r="RO1930" t="s">
        <v>136</v>
      </c>
      <c r="RQ1930" s="2" t="s">
        <v>139</v>
      </c>
      <c r="RS1930" s="7" t="s">
        <v>140</v>
      </c>
      <c r="RV1930" s="1"/>
      <c r="SI1930" s="34"/>
      <c r="SK1930" s="35"/>
      <c r="SN1930" s="1"/>
      <c r="SO1930" t="s">
        <v>136</v>
      </c>
      <c r="SQ1930" s="2" t="s">
        <v>143</v>
      </c>
      <c r="SS1930" s="7" t="s">
        <v>144</v>
      </c>
      <c r="SV1930" s="1"/>
      <c r="SX1930" s="1"/>
      <c r="SY1930" t="s">
        <v>136</v>
      </c>
      <c r="TA1930" s="2" t="s">
        <v>145</v>
      </c>
      <c r="TC1930" s="7" t="s">
        <v>146</v>
      </c>
      <c r="TF1930" s="1"/>
      <c r="TS1930" s="36"/>
      <c r="TU1930" s="37"/>
      <c r="TV1930" s="1"/>
      <c r="VT1930" s="1"/>
    </row>
    <row r="1931" spans="169:592" ht="15" thickBot="1" x14ac:dyDescent="0.35">
      <c r="FM1931" s="63"/>
      <c r="FO1931" s="64"/>
      <c r="FQ1931" s="53"/>
      <c r="FS1931" s="65"/>
      <c r="FU1931" s="66"/>
      <c r="FW1931" s="67"/>
      <c r="KH1931" s="67"/>
      <c r="KJ1931" s="66"/>
      <c r="KL1931" s="65"/>
      <c r="KN1931" s="53"/>
      <c r="KP1931" s="64"/>
      <c r="KR1931" s="63"/>
      <c r="KV1931" s="1"/>
      <c r="KW1931" s="34"/>
      <c r="KY1931" s="35"/>
      <c r="LA1931" s="36"/>
      <c r="LC1931" s="37"/>
      <c r="LQ1931" s="1"/>
      <c r="LR1931" s="1"/>
      <c r="LS1931" s="57">
        <v>4</v>
      </c>
      <c r="LU1931" s="58">
        <f t="array" ref="LU1931">LU1940*LS1933</f>
        <v>3.4130141449078694E-3</v>
      </c>
      <c r="LW1931" s="41">
        <f>LW1920</f>
        <v>0</v>
      </c>
      <c r="LZ1931" s="1"/>
      <c r="MB1931" s="1"/>
      <c r="MC1931" s="57">
        <v>4</v>
      </c>
      <c r="ME1931" s="58">
        <f t="array" ref="ME1931">ME1940*MC1933</f>
        <v>-1.0469915659973641E-2</v>
      </c>
      <c r="MG1931" s="41">
        <f>MG1920</f>
        <v>0</v>
      </c>
      <c r="MJ1931" s="1"/>
      <c r="MO1931" s="56"/>
      <c r="MW1931" s="34"/>
      <c r="MY1931" s="35"/>
      <c r="NB1931" s="1"/>
      <c r="NC1931" s="57">
        <v>4</v>
      </c>
      <c r="NE1931" s="58">
        <f t="array" ref="NE1931">NE1940*NC1933</f>
        <v>-6.7279462561054201E-2</v>
      </c>
      <c r="NG1931" s="41">
        <f>NG1920</f>
        <v>2.6321194389530833E-6</v>
      </c>
      <c r="NJ1931" s="1"/>
      <c r="NL1931" s="1"/>
      <c r="NM1931" s="57">
        <v>4</v>
      </c>
      <c r="NO1931" s="58">
        <f t="array" ref="NO1931">NO1940*NM1933</f>
        <v>-7.9414188221512833E-2</v>
      </c>
      <c r="NQ1931" s="41">
        <f>NQ1920</f>
        <v>-2.6321194389531647E-6</v>
      </c>
      <c r="NT1931" s="1"/>
      <c r="NY1931" s="56"/>
      <c r="OG1931" s="36"/>
      <c r="OI1931" s="37"/>
      <c r="OO1931" s="56"/>
      <c r="OY1931" s="56"/>
      <c r="PI1931" s="56"/>
      <c r="PW1931" s="1"/>
      <c r="RD1931" s="1"/>
      <c r="RE1931" s="57">
        <v>4</v>
      </c>
      <c r="RG1931" s="58">
        <f t="array" ref="RG1931">RG1940*RE1933</f>
        <v>0.33141782428830252</v>
      </c>
      <c r="RI1931" s="41">
        <f>RI1920</f>
        <v>0</v>
      </c>
      <c r="RL1931" s="1"/>
      <c r="RN1931" s="1"/>
      <c r="RO1931" s="57">
        <v>4</v>
      </c>
      <c r="RQ1931" s="58">
        <f t="array" ref="RQ1931">RQ1940*RO1933</f>
        <v>0.36753514850023394</v>
      </c>
      <c r="RS1931" s="41">
        <f>RS1920</f>
        <v>0</v>
      </c>
      <c r="RV1931" s="1"/>
      <c r="SA1931" s="56"/>
      <c r="SI1931" s="34"/>
      <c r="SK1931" s="35"/>
      <c r="SN1931" s="1"/>
      <c r="SO1931" s="57">
        <v>4</v>
      </c>
      <c r="SQ1931" s="58">
        <f t="array" ref="SQ1931">SQ1940*SO1933</f>
        <v>0.3022618092054134</v>
      </c>
      <c r="SS1931" s="41">
        <f>SS1920</f>
        <v>3.6251351933450646E-5</v>
      </c>
      <c r="SV1931" s="1"/>
      <c r="SX1931" s="1"/>
      <c r="SY1931" s="57">
        <v>4</v>
      </c>
      <c r="TA1931" s="58">
        <f t="array" ref="TA1931">TA1940*SY1933</f>
        <v>0.3353989045313458</v>
      </c>
      <c r="TC1931" s="41">
        <f>TC1920</f>
        <v>-3.6251351933450538E-5</v>
      </c>
      <c r="TF1931" s="1"/>
      <c r="TK1931" s="56"/>
      <c r="TS1931" s="36"/>
      <c r="TU1931" s="37"/>
      <c r="TV1931" s="1"/>
      <c r="UA1931" s="56"/>
      <c r="UK1931" s="56"/>
      <c r="UU1931" s="56"/>
      <c r="VT1931" s="1"/>
    </row>
    <row r="1932" spans="169:592" ht="15" thickBot="1" x14ac:dyDescent="0.35">
      <c r="FM1932" s="63"/>
      <c r="FO1932" s="64"/>
      <c r="FQ1932" s="53"/>
      <c r="FS1932" s="65"/>
      <c r="FU1932" s="66"/>
      <c r="FW1932" s="67"/>
      <c r="KH1932" s="67"/>
      <c r="KJ1932" s="66"/>
      <c r="KL1932" s="65"/>
      <c r="KN1932" s="53"/>
      <c r="KP1932" s="64"/>
      <c r="KR1932" s="63"/>
      <c r="KV1932" s="1"/>
      <c r="KW1932" s="34"/>
      <c r="KY1932" s="35"/>
      <c r="LA1932" s="36"/>
      <c r="LC1932" s="37"/>
      <c r="LQ1932" s="1"/>
      <c r="LR1932" s="1"/>
      <c r="LS1932" t="s">
        <v>149</v>
      </c>
      <c r="LU1932" s="55"/>
      <c r="LW1932" s="7"/>
      <c r="LZ1932" s="1"/>
      <c r="MB1932" s="1"/>
      <c r="MC1932" t="s">
        <v>149</v>
      </c>
      <c r="ME1932" s="55"/>
      <c r="MG1932" s="7"/>
      <c r="MJ1932" s="1"/>
      <c r="MO1932" s="56"/>
      <c r="MW1932" s="34"/>
      <c r="MY1932" s="35"/>
      <c r="NB1932" s="1"/>
      <c r="NC1932" t="s">
        <v>149</v>
      </c>
      <c r="NE1932" s="55"/>
      <c r="NG1932" s="7"/>
      <c r="NJ1932" s="1"/>
      <c r="NL1932" s="1"/>
      <c r="NM1932" t="s">
        <v>149</v>
      </c>
      <c r="NO1932" s="55"/>
      <c r="NQ1932" s="7"/>
      <c r="NT1932" s="1"/>
      <c r="NY1932" s="56"/>
      <c r="OG1932" s="36"/>
      <c r="OI1932" s="37"/>
      <c r="OO1932" s="56"/>
      <c r="OY1932" s="56"/>
      <c r="PI1932" s="56"/>
      <c r="RD1932" s="1"/>
      <c r="RE1932" t="s">
        <v>149</v>
      </c>
      <c r="RG1932" s="55"/>
      <c r="RI1932" s="7"/>
      <c r="RL1932" s="1"/>
      <c r="RN1932" s="1"/>
      <c r="RO1932" t="s">
        <v>149</v>
      </c>
      <c r="RQ1932" s="55"/>
      <c r="RS1932" s="7"/>
      <c r="RV1932" s="1"/>
      <c r="SA1932" s="56"/>
      <c r="SI1932" s="34"/>
      <c r="SK1932" s="35"/>
      <c r="SN1932" s="1"/>
      <c r="SO1932" t="s">
        <v>149</v>
      </c>
      <c r="SQ1932" s="55"/>
      <c r="SS1932" s="7"/>
      <c r="SV1932" s="1"/>
      <c r="SX1932" s="1"/>
      <c r="SY1932" t="s">
        <v>149</v>
      </c>
      <c r="TA1932" s="55"/>
      <c r="TC1932" s="7"/>
      <c r="TF1932" s="1"/>
      <c r="TK1932" s="56"/>
      <c r="TS1932" s="36"/>
      <c r="TU1932" s="37"/>
      <c r="TV1932" s="1"/>
      <c r="UA1932" s="56"/>
      <c r="UK1932" s="56"/>
      <c r="UU1932" s="56"/>
      <c r="VT1932" s="1"/>
    </row>
    <row r="1933" spans="169:592" ht="15" thickBot="1" x14ac:dyDescent="0.35">
      <c r="FM1933" s="63"/>
      <c r="FO1933" s="64"/>
      <c r="FQ1933" s="53"/>
      <c r="FS1933" s="65"/>
      <c r="FU1933" s="66"/>
      <c r="FW1933" s="67"/>
      <c r="KH1933" s="67"/>
      <c r="KJ1933" s="66"/>
      <c r="KL1933" s="65"/>
      <c r="KN1933" s="53"/>
      <c r="KP1933" s="64"/>
      <c r="KR1933" s="63"/>
      <c r="KV1933" s="1"/>
      <c r="KW1933" s="34"/>
      <c r="KY1933" s="35"/>
      <c r="LA1933" s="36"/>
      <c r="LC1933" s="37"/>
      <c r="LQ1933" s="1"/>
      <c r="LR1933" s="1"/>
      <c r="LS1933" s="57">
        <f>1/SQRT(LS1931)</f>
        <v>0.5</v>
      </c>
      <c r="LU1933" s="55"/>
      <c r="LW1933" s="7"/>
      <c r="LZ1933" s="1"/>
      <c r="MB1933" s="1"/>
      <c r="MC1933" s="57">
        <f>1/SQRT(MC1931)</f>
        <v>0.5</v>
      </c>
      <c r="ME1933" s="55"/>
      <c r="MG1933" s="7"/>
      <c r="MJ1933" s="1"/>
      <c r="MO1933" s="56"/>
      <c r="MW1933" s="34"/>
      <c r="MY1933" s="35"/>
      <c r="NB1933" s="1"/>
      <c r="NC1933" s="57">
        <f>1/SQRT(NC1931)</f>
        <v>0.5</v>
      </c>
      <c r="NE1933" s="55"/>
      <c r="NG1933" s="7"/>
      <c r="NJ1933" s="1"/>
      <c r="NL1933" s="1"/>
      <c r="NM1933" s="57">
        <f>1/SQRT(NM1931)</f>
        <v>0.5</v>
      </c>
      <c r="NO1933" s="55"/>
      <c r="NQ1933" s="7"/>
      <c r="NT1933" s="1"/>
      <c r="NY1933" s="56"/>
      <c r="OG1933" s="36"/>
      <c r="OI1933" s="37"/>
      <c r="OO1933" s="56"/>
      <c r="OY1933" s="56"/>
      <c r="PI1933" s="56"/>
      <c r="PW1933" s="1"/>
      <c r="RD1933" s="1"/>
      <c r="RE1933" s="57">
        <f>1/SQRT(RE1931)</f>
        <v>0.5</v>
      </c>
      <c r="RG1933" s="55"/>
      <c r="RI1933" s="7"/>
      <c r="RL1933" s="1"/>
      <c r="RN1933" s="1"/>
      <c r="RO1933" s="57">
        <f>1/SQRT(RO1931)</f>
        <v>0.5</v>
      </c>
      <c r="RQ1933" s="55"/>
      <c r="RS1933" s="7"/>
      <c r="RV1933" s="1"/>
      <c r="SA1933" s="56"/>
      <c r="SI1933" s="34"/>
      <c r="SK1933" s="35"/>
      <c r="SN1933" s="1"/>
      <c r="SO1933" s="57">
        <f>1/SQRT(SO1931)</f>
        <v>0.5</v>
      </c>
      <c r="SQ1933" s="55"/>
      <c r="SS1933" s="7"/>
      <c r="SV1933" s="1"/>
      <c r="SX1933" s="1"/>
      <c r="SY1933" s="57">
        <f>1/SQRT(SY1931)</f>
        <v>0.5</v>
      </c>
      <c r="TA1933" s="55"/>
      <c r="TC1933" s="7"/>
      <c r="TF1933" s="1"/>
      <c r="TK1933" s="56"/>
      <c r="TS1933" s="36"/>
      <c r="TU1933" s="37"/>
      <c r="TV1933" s="1"/>
      <c r="UA1933" s="56"/>
      <c r="UK1933" s="56"/>
      <c r="UU1933" s="56"/>
      <c r="VT1933" s="1"/>
    </row>
    <row r="1934" spans="169:592" x14ac:dyDescent="0.3">
      <c r="FM1934" s="63"/>
      <c r="FO1934" s="64"/>
      <c r="FQ1934" s="53"/>
      <c r="FS1934" s="65"/>
      <c r="FU1934" s="66"/>
      <c r="FW1934" s="67"/>
      <c r="KH1934" s="67"/>
      <c r="KJ1934" s="66"/>
      <c r="KL1934" s="65"/>
      <c r="KN1934" s="53"/>
      <c r="KP1934" s="64"/>
      <c r="KR1934" s="63"/>
      <c r="KV1934" s="1"/>
      <c r="KW1934" s="34"/>
      <c r="KY1934" s="35"/>
      <c r="LA1934" s="36"/>
      <c r="LC1934" s="37"/>
      <c r="LQ1934" s="1"/>
      <c r="LR1934" s="1"/>
      <c r="LU1934" s="55"/>
      <c r="LW1934" s="7"/>
      <c r="LZ1934" s="1"/>
      <c r="MB1934" s="1"/>
      <c r="ME1934" s="55"/>
      <c r="MG1934" s="7"/>
      <c r="MJ1934" s="1"/>
      <c r="MO1934" s="56"/>
      <c r="MW1934" s="34"/>
      <c r="MY1934" s="35"/>
      <c r="NB1934" s="1"/>
      <c r="NE1934" s="55"/>
      <c r="NG1934" s="7"/>
      <c r="NJ1934" s="1"/>
      <c r="NL1934" s="1"/>
      <c r="NO1934" s="55"/>
      <c r="NQ1934" s="7"/>
      <c r="NT1934" s="1"/>
      <c r="NY1934" s="56"/>
      <c r="OG1934" s="36"/>
      <c r="OI1934" s="37"/>
      <c r="OO1934" s="56"/>
      <c r="OY1934" s="56"/>
      <c r="PI1934" s="56"/>
      <c r="RD1934" s="1"/>
      <c r="RG1934" s="55"/>
      <c r="RI1934" s="7"/>
      <c r="RL1934" s="1"/>
      <c r="RN1934" s="1"/>
      <c r="RQ1934" s="55"/>
      <c r="RS1934" s="7"/>
      <c r="RV1934" s="1"/>
      <c r="SA1934" s="56"/>
      <c r="SI1934" s="34"/>
      <c r="SK1934" s="35"/>
      <c r="SN1934" s="1"/>
      <c r="SQ1934" s="55"/>
      <c r="SS1934" s="7"/>
      <c r="SV1934" s="1"/>
      <c r="SX1934" s="1"/>
      <c r="TA1934" s="55"/>
      <c r="TC1934" s="7"/>
      <c r="TF1934" s="1"/>
      <c r="TK1934" s="56"/>
      <c r="TS1934" s="36"/>
      <c r="TU1934" s="37"/>
      <c r="TV1934" s="1"/>
      <c r="UA1934" s="56"/>
      <c r="UK1934" s="56"/>
      <c r="UU1934" s="56"/>
      <c r="VT1934" s="1"/>
    </row>
    <row r="1935" spans="169:592" x14ac:dyDescent="0.3">
      <c r="FM1935" s="63"/>
      <c r="FO1935" s="64"/>
      <c r="FQ1935" s="53"/>
      <c r="FS1935" s="65"/>
      <c r="FU1935" s="66"/>
      <c r="FW1935" s="67"/>
      <c r="KH1935" s="67"/>
      <c r="KJ1935" s="66"/>
      <c r="KL1935" s="65"/>
      <c r="KN1935" s="53"/>
      <c r="KP1935" s="64"/>
      <c r="KR1935" s="63"/>
      <c r="KV1935" s="1"/>
      <c r="KW1935" s="34"/>
      <c r="KY1935" s="35"/>
      <c r="LA1935" s="36"/>
      <c r="LC1935" s="37"/>
      <c r="LQ1935" s="1"/>
      <c r="LR1935" s="1"/>
      <c r="LU1935" s="55"/>
      <c r="LW1935" s="7"/>
      <c r="LZ1935" s="1"/>
      <c r="MB1935" s="1"/>
      <c r="ME1935" s="55"/>
      <c r="MG1935" s="7"/>
      <c r="MJ1935" s="1"/>
      <c r="MO1935" s="56"/>
      <c r="MW1935" s="34"/>
      <c r="MY1935" s="35"/>
      <c r="NB1935" s="1"/>
      <c r="NE1935" s="55"/>
      <c r="NG1935" s="7"/>
      <c r="NJ1935" s="1"/>
      <c r="NL1935" s="1"/>
      <c r="NO1935" s="55"/>
      <c r="NQ1935" s="7"/>
      <c r="NT1935" s="1"/>
      <c r="NY1935" s="56"/>
      <c r="OG1935" s="36"/>
      <c r="OI1935" s="37"/>
      <c r="OO1935" s="56"/>
      <c r="OY1935" s="56"/>
      <c r="PI1935" s="56"/>
      <c r="PW1935" s="1"/>
      <c r="RD1935" s="1"/>
      <c r="RG1935" s="55"/>
      <c r="RI1935" s="7"/>
      <c r="RL1935" s="1"/>
      <c r="RN1935" s="1"/>
      <c r="RQ1935" s="55"/>
      <c r="RS1935" s="7"/>
      <c r="RV1935" s="1"/>
      <c r="SA1935" s="56"/>
      <c r="SI1935" s="34"/>
      <c r="SK1935" s="35"/>
      <c r="SN1935" s="1"/>
      <c r="SQ1935" s="55"/>
      <c r="SS1935" s="7"/>
      <c r="SV1935" s="1"/>
      <c r="SX1935" s="1"/>
      <c r="TA1935" s="55"/>
      <c r="TC1935" s="7"/>
      <c r="TF1935" s="1"/>
      <c r="TK1935" s="56"/>
      <c r="TS1935" s="36"/>
      <c r="TU1935" s="37"/>
      <c r="TV1935" s="1"/>
      <c r="UA1935" s="56"/>
      <c r="UK1935" s="56"/>
      <c r="UU1935" s="56"/>
      <c r="VT1935" s="1"/>
    </row>
    <row r="1936" spans="169:592" x14ac:dyDescent="0.3">
      <c r="FM1936" s="63"/>
      <c r="FO1936" s="64"/>
      <c r="FQ1936" s="53"/>
      <c r="FS1936" s="65"/>
      <c r="FU1936" s="66"/>
      <c r="FW1936" s="67"/>
      <c r="KH1936" s="67"/>
      <c r="KJ1936" s="66"/>
      <c r="KL1936" s="65"/>
      <c r="KN1936" s="53"/>
      <c r="KP1936" s="64"/>
      <c r="KR1936" s="63"/>
      <c r="KV1936" s="1"/>
      <c r="KW1936" s="34"/>
      <c r="KY1936" s="35"/>
      <c r="LA1936" s="36"/>
      <c r="LC1936" s="37"/>
      <c r="LQ1936" s="1"/>
      <c r="LR1936" s="1"/>
      <c r="LU1936" s="55"/>
      <c r="LW1936" s="7"/>
      <c r="LZ1936" s="1"/>
      <c r="MB1936" s="1"/>
      <c r="ME1936" s="55"/>
      <c r="MG1936" s="7"/>
      <c r="MJ1936" s="1"/>
      <c r="MO1936" s="56"/>
      <c r="MW1936" s="34"/>
      <c r="MY1936" s="35"/>
      <c r="NB1936" s="1"/>
      <c r="NE1936" s="55"/>
      <c r="NG1936" s="7"/>
      <c r="NJ1936" s="1"/>
      <c r="NL1936" s="1"/>
      <c r="NO1936" s="55"/>
      <c r="NQ1936" s="7"/>
      <c r="NT1936" s="1"/>
      <c r="NY1936" s="56"/>
      <c r="OG1936" s="36"/>
      <c r="OI1936" s="37"/>
      <c r="OO1936" s="56"/>
      <c r="OY1936" s="56"/>
      <c r="PI1936" s="56"/>
      <c r="RD1936" s="1"/>
      <c r="RG1936" s="55"/>
      <c r="RI1936" s="7"/>
      <c r="RL1936" s="1"/>
      <c r="RN1936" s="1"/>
      <c r="RQ1936" s="55"/>
      <c r="RS1936" s="7"/>
      <c r="RV1936" s="1"/>
      <c r="SA1936" s="56"/>
      <c r="SI1936" s="34"/>
      <c r="SK1936" s="35"/>
      <c r="SN1936" s="1"/>
      <c r="SQ1936" s="55"/>
      <c r="SS1936" s="7"/>
      <c r="SV1936" s="1"/>
      <c r="SX1936" s="1"/>
      <c r="TA1936" s="55"/>
      <c r="TC1936" s="7"/>
      <c r="TF1936" s="1"/>
      <c r="TK1936" s="56"/>
      <c r="TS1936" s="36"/>
      <c r="TU1936" s="37"/>
      <c r="TV1936" s="1"/>
      <c r="UA1936" s="56"/>
      <c r="UK1936" s="56"/>
      <c r="UU1936" s="56"/>
      <c r="VT1936" s="1"/>
    </row>
    <row r="1937" spans="14:592" x14ac:dyDescent="0.3">
      <c r="FM1937" s="63"/>
      <c r="FO1937" s="64"/>
      <c r="FQ1937" s="53"/>
      <c r="FS1937" s="65"/>
      <c r="FU1937" s="66"/>
      <c r="FW1937" s="67"/>
      <c r="KH1937" s="67"/>
      <c r="KJ1937" s="66"/>
      <c r="KL1937" s="65"/>
      <c r="KN1937" s="53"/>
      <c r="KP1937" s="64"/>
      <c r="KR1937" s="63"/>
      <c r="KV1937" s="1"/>
      <c r="KW1937" s="34"/>
      <c r="KY1937" s="35"/>
      <c r="LA1937" s="36"/>
      <c r="LC1937" s="37"/>
      <c r="LQ1937" s="1"/>
      <c r="LR1937" s="1"/>
      <c r="LU1937" s="55"/>
      <c r="LW1937" s="7"/>
      <c r="LZ1937" s="1"/>
      <c r="MB1937" s="1"/>
      <c r="ME1937" s="55"/>
      <c r="MG1937" s="7"/>
      <c r="MJ1937" s="1"/>
      <c r="MO1937" s="56"/>
      <c r="MW1937" s="34"/>
      <c r="MY1937" s="35"/>
      <c r="NB1937" s="1"/>
      <c r="NE1937" s="55"/>
      <c r="NG1937" s="7"/>
      <c r="NJ1937" s="1"/>
      <c r="NL1937" s="1"/>
      <c r="NO1937" s="55"/>
      <c r="NQ1937" s="7"/>
      <c r="NT1937" s="1"/>
      <c r="NY1937" s="56"/>
      <c r="OG1937" s="36"/>
      <c r="OI1937" s="37"/>
      <c r="OO1937" s="56"/>
      <c r="OY1937" s="56"/>
      <c r="PI1937" s="56"/>
      <c r="PW1937" s="1"/>
      <c r="RD1937" s="1"/>
      <c r="RG1937" s="55"/>
      <c r="RI1937" s="7"/>
      <c r="RL1937" s="1"/>
      <c r="RN1937" s="1"/>
      <c r="RQ1937" s="55"/>
      <c r="RS1937" s="7"/>
      <c r="RV1937" s="1"/>
      <c r="SA1937" s="56"/>
      <c r="SI1937" s="34"/>
      <c r="SK1937" s="35"/>
      <c r="SN1937" s="1"/>
      <c r="SQ1937" s="55"/>
      <c r="SS1937" s="7"/>
      <c r="SV1937" s="1"/>
      <c r="SX1937" s="1"/>
      <c r="TA1937" s="55"/>
      <c r="TC1937" s="7"/>
      <c r="TF1937" s="1"/>
      <c r="TK1937" s="56"/>
      <c r="TS1937" s="36"/>
      <c r="TU1937" s="37"/>
      <c r="TV1937" s="1"/>
      <c r="UA1937" s="56"/>
      <c r="UK1937" s="56"/>
      <c r="UU1937" s="56"/>
      <c r="VT1937" s="1"/>
    </row>
    <row r="1938" spans="14:592" x14ac:dyDescent="0.3">
      <c r="FM1938" s="63"/>
      <c r="FO1938" s="64"/>
      <c r="FQ1938" s="53"/>
      <c r="FS1938" s="65"/>
      <c r="FU1938" s="66"/>
      <c r="FW1938" s="67"/>
      <c r="KH1938" s="67"/>
      <c r="KJ1938" s="66"/>
      <c r="KL1938" s="65"/>
      <c r="KN1938" s="53"/>
      <c r="KP1938" s="64"/>
      <c r="KR1938" s="63"/>
      <c r="KV1938" s="1"/>
      <c r="KW1938" s="34"/>
      <c r="KY1938" s="35"/>
      <c r="LA1938" s="36"/>
      <c r="LC1938" s="37"/>
      <c r="LQ1938" s="1"/>
      <c r="LR1938" s="1"/>
      <c r="LU1938" s="55"/>
      <c r="LW1938" s="7"/>
      <c r="LZ1938" s="1"/>
      <c r="MB1938" s="1"/>
      <c r="ME1938" s="55"/>
      <c r="MG1938" s="7"/>
      <c r="MJ1938" s="1"/>
      <c r="MO1938" s="56"/>
      <c r="MW1938" s="34"/>
      <c r="MY1938" s="35"/>
      <c r="NB1938" s="1"/>
      <c r="NE1938" s="55"/>
      <c r="NG1938" s="7"/>
      <c r="NJ1938" s="1"/>
      <c r="NL1938" s="1"/>
      <c r="NO1938" s="55"/>
      <c r="NQ1938" s="7"/>
      <c r="NT1938" s="1"/>
      <c r="NY1938" s="56"/>
      <c r="OG1938" s="36"/>
      <c r="OI1938" s="37"/>
      <c r="OO1938" s="56"/>
      <c r="OY1938" s="56"/>
      <c r="PI1938" s="56"/>
      <c r="RD1938" s="1"/>
      <c r="RG1938" s="55"/>
      <c r="RI1938" s="7"/>
      <c r="RL1938" s="1"/>
      <c r="RN1938" s="1"/>
      <c r="RQ1938" s="55"/>
      <c r="RS1938" s="7"/>
      <c r="RV1938" s="1"/>
      <c r="SA1938" s="56"/>
      <c r="SI1938" s="34"/>
      <c r="SK1938" s="35"/>
      <c r="SN1938" s="1"/>
      <c r="SQ1938" s="55"/>
      <c r="SS1938" s="7"/>
      <c r="SV1938" s="1"/>
      <c r="SX1938" s="1"/>
      <c r="TA1938" s="55"/>
      <c r="TC1938" s="7"/>
      <c r="TF1938" s="1"/>
      <c r="TK1938" s="56"/>
      <c r="TS1938" s="36"/>
      <c r="TU1938" s="37"/>
      <c r="TV1938" s="1"/>
      <c r="UA1938" s="56"/>
      <c r="UK1938" s="56"/>
      <c r="UU1938" s="56"/>
      <c r="VT1938" s="1"/>
    </row>
    <row r="1939" spans="14:592" ht="15" thickBot="1" x14ac:dyDescent="0.35">
      <c r="FM1939" s="63"/>
      <c r="FO1939" s="64"/>
      <c r="FQ1939" s="53"/>
      <c r="FS1939" s="65"/>
      <c r="FU1939" s="66"/>
      <c r="FW1939" s="67"/>
      <c r="KH1939" s="67"/>
      <c r="KJ1939" s="66"/>
      <c r="KL1939" s="65"/>
      <c r="KN1939" s="53"/>
      <c r="KP1939" s="64"/>
      <c r="KR1939" s="63"/>
      <c r="KV1939" s="1"/>
      <c r="KW1939" s="34"/>
      <c r="KY1939" s="35"/>
      <c r="LA1939" s="36"/>
      <c r="LC1939" s="37"/>
      <c r="LQ1939" s="1"/>
      <c r="LR1939" s="1"/>
      <c r="LU1939" s="2" t="s">
        <v>150</v>
      </c>
      <c r="LW1939" s="7" t="s">
        <v>151</v>
      </c>
      <c r="LZ1939" s="1"/>
      <c r="MB1939" s="1"/>
      <c r="ME1939" s="2" t="s">
        <v>152</v>
      </c>
      <c r="MG1939" s="7" t="s">
        <v>153</v>
      </c>
      <c r="MJ1939" s="1"/>
      <c r="MW1939" s="34"/>
      <c r="MY1939" s="35"/>
      <c r="NB1939" s="1"/>
      <c r="NE1939" s="2" t="s">
        <v>156</v>
      </c>
      <c r="NG1939" s="7" t="s">
        <v>157</v>
      </c>
      <c r="NJ1939" s="1"/>
      <c r="NL1939" s="1"/>
      <c r="NO1939" s="2" t="s">
        <v>158</v>
      </c>
      <c r="NQ1939" s="7" t="s">
        <v>159</v>
      </c>
      <c r="NT1939" s="1"/>
      <c r="OG1939" s="36"/>
      <c r="OI1939" s="37"/>
      <c r="PW1939" s="1"/>
      <c r="RD1939" s="1"/>
      <c r="RG1939" s="2" t="s">
        <v>150</v>
      </c>
      <c r="RI1939" s="7" t="s">
        <v>151</v>
      </c>
      <c r="RL1939" s="1"/>
      <c r="RN1939" s="1"/>
      <c r="RQ1939" s="2" t="s">
        <v>152</v>
      </c>
      <c r="RS1939" s="7" t="s">
        <v>153</v>
      </c>
      <c r="RV1939" s="1"/>
      <c r="SI1939" s="34"/>
      <c r="SK1939" s="35"/>
      <c r="SN1939" s="1"/>
      <c r="SQ1939" s="2" t="s">
        <v>156</v>
      </c>
      <c r="SS1939" s="7" t="s">
        <v>157</v>
      </c>
      <c r="SV1939" s="1"/>
      <c r="SX1939" s="1"/>
      <c r="TA1939" s="2" t="s">
        <v>158</v>
      </c>
      <c r="TC1939" s="7" t="s">
        <v>159</v>
      </c>
      <c r="TF1939" s="1"/>
      <c r="TS1939" s="36"/>
      <c r="TU1939" s="37"/>
      <c r="TV1939" s="1"/>
      <c r="VT1939" s="1"/>
    </row>
    <row r="1940" spans="14:592" ht="15" thickBot="1" x14ac:dyDescent="0.35">
      <c r="FM1940" s="63"/>
      <c r="FO1940" s="64"/>
      <c r="FQ1940" s="53"/>
      <c r="FS1940" s="65"/>
      <c r="FU1940" s="66"/>
      <c r="FW1940" s="67"/>
      <c r="KH1940" s="67"/>
      <c r="KJ1940" s="66"/>
      <c r="KL1940" s="65"/>
      <c r="KN1940" s="53"/>
      <c r="KP1940" s="64"/>
      <c r="KR1940" s="63"/>
      <c r="KV1940" s="1"/>
      <c r="KW1940" s="34"/>
      <c r="KY1940" s="35"/>
      <c r="LA1940" s="36"/>
      <c r="LC1940" s="37"/>
      <c r="LQ1940" s="1"/>
      <c r="LR1940" s="1"/>
      <c r="LU1940" s="58">
        <f>LU1943</f>
        <v>6.8260282898157387E-3</v>
      </c>
      <c r="LW1940" s="41">
        <f>LW1931*LS1933</f>
        <v>0</v>
      </c>
      <c r="LZ1940" s="1"/>
      <c r="MB1940" s="1"/>
      <c r="ME1940" s="58">
        <f>ME1943</f>
        <v>-2.0939831319947283E-2</v>
      </c>
      <c r="MG1940" s="41">
        <f t="array" ref="MG1940">MG1931*MC1933</f>
        <v>0</v>
      </c>
      <c r="MJ1940" s="1"/>
      <c r="MO1940" s="56"/>
      <c r="MW1940" s="34"/>
      <c r="MY1940" s="35"/>
      <c r="NB1940" s="1"/>
      <c r="NE1940" s="58">
        <f>NE1943</f>
        <v>-0.1345589251221084</v>
      </c>
      <c r="NG1940" s="41">
        <f t="array" ref="NG1940">NG1931*NC1933</f>
        <v>1.3160597194765417E-6</v>
      </c>
      <c r="NJ1940" s="1"/>
      <c r="NL1940" s="1"/>
      <c r="NO1940" s="58">
        <f>NO1943</f>
        <v>-0.15882837644302567</v>
      </c>
      <c r="NQ1940" s="41">
        <f t="array" ref="NQ1940">NQ1931*NM1933</f>
        <v>-1.3160597194765823E-6</v>
      </c>
      <c r="NT1940" s="1"/>
      <c r="NY1940" s="56"/>
      <c r="OG1940" s="36"/>
      <c r="OI1940" s="37"/>
      <c r="OO1940" s="56"/>
      <c r="OY1940" s="56"/>
      <c r="PI1940" s="56"/>
      <c r="RD1940" s="1"/>
      <c r="RG1940" s="58">
        <f>RG1943</f>
        <v>0.66283564857660504</v>
      </c>
      <c r="RI1940" s="41">
        <f>RI1931*RE1933</f>
        <v>0</v>
      </c>
      <c r="RL1940" s="1"/>
      <c r="RN1940" s="1"/>
      <c r="RQ1940" s="58">
        <f>RQ1943</f>
        <v>0.73507029700046789</v>
      </c>
      <c r="RS1940" s="41">
        <f t="array" ref="RS1940">RS1931*RO1933</f>
        <v>0</v>
      </c>
      <c r="RV1940" s="1"/>
      <c r="SA1940" s="56"/>
      <c r="SI1940" s="34"/>
      <c r="SK1940" s="35"/>
      <c r="SN1940" s="1"/>
      <c r="SQ1940" s="58">
        <f>SQ1943</f>
        <v>0.6045236184108268</v>
      </c>
      <c r="SS1940" s="41">
        <f t="array" ref="SS1940">SS1931*SO1933</f>
        <v>1.8125675966725323E-5</v>
      </c>
      <c r="SV1940" s="1"/>
      <c r="SX1940" s="1"/>
      <c r="TA1940" s="58">
        <f>TA1943</f>
        <v>0.6707978090626916</v>
      </c>
      <c r="TC1940" s="41">
        <f t="array" ref="TC1940">TC1931*SY1933</f>
        <v>-1.8125675966725269E-5</v>
      </c>
      <c r="TF1940" s="1"/>
      <c r="TK1940" s="56"/>
      <c r="TS1940" s="36"/>
      <c r="TU1940" s="37"/>
      <c r="TV1940" s="1"/>
      <c r="UA1940" s="56"/>
      <c r="UK1940" s="56"/>
      <c r="UU1940" s="56"/>
      <c r="VT1940" s="1"/>
    </row>
    <row r="1941" spans="14:592" x14ac:dyDescent="0.3">
      <c r="FM1941" s="63"/>
      <c r="FO1941" s="64"/>
      <c r="FQ1941" s="53"/>
      <c r="FS1941" s="65"/>
      <c r="FU1941" s="66"/>
      <c r="FW1941" s="67"/>
      <c r="KH1941" s="67"/>
      <c r="KJ1941" s="66"/>
      <c r="KL1941" s="65"/>
      <c r="KN1941" s="53"/>
      <c r="KP1941" s="64"/>
      <c r="KR1941" s="63"/>
      <c r="KV1941" s="1"/>
      <c r="KW1941" s="34"/>
      <c r="KY1941" s="35"/>
      <c r="LA1941" s="36"/>
      <c r="LC1941" s="37"/>
      <c r="LQ1941" s="1"/>
      <c r="LR1941" s="1"/>
      <c r="LS1941" s="1"/>
      <c r="LT1941" s="1"/>
      <c r="LU1941" s="2"/>
      <c r="LV1941" s="1"/>
      <c r="LW1941" s="7"/>
      <c r="LX1941" s="1"/>
      <c r="LY1941" s="1"/>
      <c r="LZ1941" s="1"/>
      <c r="MA1941" s="1"/>
      <c r="MB1941" s="1"/>
      <c r="MC1941" s="1"/>
      <c r="MD1941" s="1"/>
      <c r="ME1941" s="2"/>
      <c r="MF1941" s="1"/>
      <c r="MG1941" s="7"/>
      <c r="MH1941" s="1"/>
      <c r="MI1941" s="1"/>
      <c r="MJ1941" s="1"/>
      <c r="MK1941" s="1"/>
      <c r="MW1941" s="34"/>
      <c r="MY1941" s="35"/>
      <c r="NA1941" s="1"/>
      <c r="NB1941" s="1"/>
      <c r="NC1941" s="1"/>
      <c r="ND1941" s="1"/>
      <c r="NE1941" s="2"/>
      <c r="NF1941" s="1"/>
      <c r="NG1941" s="7"/>
      <c r="NH1941" s="1"/>
      <c r="NI1941" s="1"/>
      <c r="NJ1941" s="1"/>
      <c r="NK1941" s="1"/>
      <c r="NL1941" s="1"/>
      <c r="NM1941" s="1"/>
      <c r="NN1941" s="1"/>
      <c r="NO1941" s="2"/>
      <c r="NP1941" s="1"/>
      <c r="NQ1941" s="7"/>
      <c r="NR1941" s="1"/>
      <c r="NS1941" s="1"/>
      <c r="NT1941" s="1"/>
      <c r="NU1941" s="1"/>
      <c r="OG1941" s="36"/>
      <c r="OI1941" s="37"/>
      <c r="PW1941" s="1"/>
      <c r="RC1941" s="1"/>
      <c r="RD1941" s="1"/>
      <c r="RE1941" s="1"/>
      <c r="RF1941" s="1"/>
      <c r="RG1941" s="2"/>
      <c r="RH1941" s="1"/>
      <c r="RI1941" s="7"/>
      <c r="RJ1941" s="1"/>
      <c r="RK1941" s="1"/>
      <c r="RL1941" s="1"/>
      <c r="RM1941" s="1"/>
      <c r="RN1941" s="1"/>
      <c r="RO1941" s="1"/>
      <c r="RP1941" s="1"/>
      <c r="RQ1941" s="2"/>
      <c r="RR1941" s="1"/>
      <c r="RS1941" s="7"/>
      <c r="RT1941" s="1"/>
      <c r="RU1941" s="1"/>
      <c r="RV1941" s="1"/>
      <c r="RW1941" s="1"/>
      <c r="SI1941" s="34"/>
      <c r="SK1941" s="35"/>
      <c r="SM1941" s="1"/>
      <c r="SN1941" s="1"/>
      <c r="SO1941" s="1"/>
      <c r="SP1941" s="1"/>
      <c r="SQ1941" s="2"/>
      <c r="SR1941" s="1"/>
      <c r="SS1941" s="7"/>
      <c r="ST1941" s="1"/>
      <c r="SU1941" s="1"/>
      <c r="SV1941" s="1"/>
      <c r="SW1941" s="1"/>
      <c r="SX1941" s="1"/>
      <c r="SY1941" s="1"/>
      <c r="SZ1941" s="1"/>
      <c r="TA1941" s="2"/>
      <c r="TB1941" s="1"/>
      <c r="TC1941" s="7"/>
      <c r="TD1941" s="1"/>
      <c r="TE1941" s="1"/>
      <c r="TF1941" s="1"/>
      <c r="TG1941" s="1"/>
      <c r="TS1941" s="36"/>
      <c r="TU1941" s="37"/>
      <c r="TV1941" s="1"/>
      <c r="VT1941" s="1"/>
    </row>
    <row r="1942" spans="14:592" ht="15" thickBot="1" x14ac:dyDescent="0.35">
      <c r="FM1942" s="63"/>
      <c r="FO1942" s="64"/>
      <c r="FQ1942" s="53"/>
      <c r="FS1942" s="65"/>
      <c r="FU1942" s="66"/>
      <c r="FW1942" s="67"/>
      <c r="KH1942" s="67"/>
      <c r="KJ1942" s="66"/>
      <c r="KL1942" s="65"/>
      <c r="KN1942" s="53"/>
      <c r="KP1942" s="64"/>
      <c r="KR1942" s="63"/>
      <c r="KV1942" s="1"/>
      <c r="KW1942" s="34"/>
      <c r="KY1942" s="35"/>
      <c r="LA1942" s="36"/>
      <c r="LC1942" s="37"/>
      <c r="LQ1942" s="1"/>
      <c r="LU1942" s="2" t="s">
        <v>150</v>
      </c>
      <c r="LW1942" s="7" t="s">
        <v>151</v>
      </c>
      <c r="MA1942" s="1"/>
      <c r="ME1942" s="2" t="s">
        <v>152</v>
      </c>
      <c r="MG1942" s="7" t="s">
        <v>153</v>
      </c>
      <c r="MK1942" s="1"/>
      <c r="MW1942" s="34"/>
      <c r="MY1942" s="35"/>
      <c r="NA1942" s="1"/>
      <c r="NE1942" s="2" t="s">
        <v>156</v>
      </c>
      <c r="NG1942" s="7" t="s">
        <v>157</v>
      </c>
      <c r="NK1942" s="1"/>
      <c r="NO1942" s="2" t="s">
        <v>158</v>
      </c>
      <c r="NQ1942" s="7" t="s">
        <v>159</v>
      </c>
      <c r="NU1942" s="1"/>
      <c r="OG1942" s="36"/>
      <c r="OI1942" s="37"/>
      <c r="RC1942" s="1"/>
      <c r="RG1942" s="2" t="s">
        <v>150</v>
      </c>
      <c r="RI1942" s="7" t="s">
        <v>151</v>
      </c>
      <c r="RM1942" s="1"/>
      <c r="RQ1942" s="2" t="s">
        <v>152</v>
      </c>
      <c r="RS1942" s="7" t="s">
        <v>153</v>
      </c>
      <c r="RW1942" s="1"/>
      <c r="SI1942" s="34"/>
      <c r="SK1942" s="35"/>
      <c r="SM1942" s="1"/>
      <c r="SQ1942" s="2" t="s">
        <v>156</v>
      </c>
      <c r="SS1942" s="7" t="s">
        <v>157</v>
      </c>
      <c r="SW1942" s="1"/>
      <c r="TA1942" s="2" t="s">
        <v>158</v>
      </c>
      <c r="TC1942" s="7" t="s">
        <v>159</v>
      </c>
      <c r="TG1942" s="1"/>
      <c r="TS1942" s="36"/>
      <c r="TU1942" s="37"/>
      <c r="TV1942" s="1"/>
      <c r="VT1942" s="1"/>
    </row>
    <row r="1943" spans="14:592" ht="15" thickBot="1" x14ac:dyDescent="0.35">
      <c r="FM1943" s="63"/>
      <c r="FO1943" s="64"/>
      <c r="FQ1943" s="53"/>
      <c r="FS1943" s="65"/>
      <c r="FU1943" s="66"/>
      <c r="FW1943" s="67"/>
      <c r="KH1943" s="67"/>
      <c r="KJ1943" s="66"/>
      <c r="KL1943" s="65"/>
      <c r="KN1943" s="53"/>
      <c r="KP1943" s="64"/>
      <c r="KR1943" s="63"/>
      <c r="KV1943" s="1"/>
      <c r="KW1943" s="34"/>
      <c r="KY1943" s="35"/>
      <c r="LA1943" s="36"/>
      <c r="LC1943" s="37"/>
      <c r="LQ1943" s="1"/>
      <c r="LU1943" s="3">
        <f t="array" ref="LU1943">MMULT(TRANSPOSE(LR1952:LR1955),LX1952:LX1955)</f>
        <v>6.8260282898157387E-3</v>
      </c>
      <c r="LW1943" s="41">
        <f>LW1940</f>
        <v>0</v>
      </c>
      <c r="MA1943" s="1"/>
      <c r="ME1943" s="3">
        <f t="array" ref="ME1943">MMULT(TRANSPOSE(MB1952:MB1955),MH1952:MH1955)</f>
        <v>-2.0939831319947283E-2</v>
      </c>
      <c r="MG1943" s="41">
        <f>MG1940</f>
        <v>0</v>
      </c>
      <c r="MK1943" s="1"/>
      <c r="MW1943" s="34"/>
      <c r="MY1943" s="35"/>
      <c r="NA1943" s="1"/>
      <c r="NE1943" s="3">
        <f t="array" ref="NE1943">MMULT(TRANSPOSE(NB1952:NB1955),NH1952:NH1955)</f>
        <v>-0.1345589251221084</v>
      </c>
      <c r="NG1943" s="41">
        <f>NG1940</f>
        <v>1.3160597194765417E-6</v>
      </c>
      <c r="NK1943" s="1"/>
      <c r="NO1943" s="3">
        <f t="array" ref="NO1943">MMULT(TRANSPOSE(NL1952:NL1955),NR1952:NR1955)</f>
        <v>-0.15882837644302567</v>
      </c>
      <c r="NQ1943" s="41">
        <f>NQ1940</f>
        <v>-1.3160597194765823E-6</v>
      </c>
      <c r="NU1943" s="1"/>
      <c r="OG1943" s="36"/>
      <c r="OI1943" s="37"/>
      <c r="PW1943" s="1"/>
      <c r="RC1943" s="1"/>
      <c r="RG1943" s="3">
        <f t="array" ref="RG1943">MMULT(TRANSPOSE(RD1952:RD1955),RJ1952:RJ1955)</f>
        <v>0.66283564857660504</v>
      </c>
      <c r="RI1943" s="41">
        <f>RI1940</f>
        <v>0</v>
      </c>
      <c r="RM1943" s="1"/>
      <c r="RQ1943" s="3">
        <f t="array" ref="RQ1943">MMULT(TRANSPOSE(RN1952:RN1955),RT1952:RT1955)</f>
        <v>0.73507029700046789</v>
      </c>
      <c r="RS1943" s="41">
        <f>RS1940</f>
        <v>0</v>
      </c>
      <c r="RW1943" s="1"/>
      <c r="SI1943" s="34"/>
      <c r="SK1943" s="35"/>
      <c r="SM1943" s="1"/>
      <c r="SQ1943" s="3">
        <f t="array" ref="SQ1943">MMULT(TRANSPOSE(SN1952:SN1955),ST1952:ST1955)</f>
        <v>0.6045236184108268</v>
      </c>
      <c r="SS1943" s="41">
        <f>SS1940</f>
        <v>1.8125675966725323E-5</v>
      </c>
      <c r="SW1943" s="1"/>
      <c r="TA1943" s="3">
        <f t="array" ref="TA1943">MMULT(TRANSPOSE(SX1952:SX1955),TD1952:TD1955)</f>
        <v>0.6707978090626916</v>
      </c>
      <c r="TC1943" s="41">
        <f>TC1940</f>
        <v>-1.8125675966725269E-5</v>
      </c>
      <c r="TG1943" s="1"/>
      <c r="TS1943" s="36"/>
      <c r="TU1943" s="37"/>
      <c r="TV1943" s="1"/>
      <c r="VT1943" s="1"/>
    </row>
    <row r="1944" spans="14:592" x14ac:dyDescent="0.3">
      <c r="FM1944" s="63"/>
      <c r="FO1944" s="64"/>
      <c r="FQ1944" s="53"/>
      <c r="FS1944" s="65"/>
      <c r="FU1944" s="66"/>
      <c r="FW1944" s="67"/>
      <c r="KH1944" s="67"/>
      <c r="KJ1944" s="66"/>
      <c r="KL1944" s="65"/>
      <c r="KN1944" s="53"/>
      <c r="KP1944" s="64"/>
      <c r="KR1944" s="63"/>
      <c r="KV1944" s="1"/>
      <c r="KW1944" s="34"/>
      <c r="KY1944" s="35"/>
      <c r="LA1944" s="36"/>
      <c r="LC1944" s="37"/>
      <c r="LQ1944" s="1"/>
      <c r="LR1944" s="2"/>
      <c r="LS1944" s="2"/>
      <c r="LT1944" s="2"/>
      <c r="LU1944" s="2"/>
      <c r="LV1944" s="2"/>
      <c r="LW1944" s="2"/>
      <c r="LX1944" s="2"/>
      <c r="MA1944" s="1"/>
      <c r="MB1944" s="2"/>
      <c r="MC1944" s="2"/>
      <c r="MD1944" s="2"/>
      <c r="ME1944" s="2"/>
      <c r="MF1944" s="2"/>
      <c r="MG1944" s="2"/>
      <c r="MH1944" s="2"/>
      <c r="MK1944" s="1"/>
      <c r="MW1944" s="34"/>
      <c r="MY1944" s="35"/>
      <c r="NA1944" s="1"/>
      <c r="NB1944" s="2"/>
      <c r="NC1944" s="2"/>
      <c r="ND1944" s="2"/>
      <c r="NE1944" s="2"/>
      <c r="NF1944" s="2"/>
      <c r="NG1944" s="2"/>
      <c r="NH1944" s="2"/>
      <c r="NK1944" s="1"/>
      <c r="NL1944" s="2"/>
      <c r="NM1944" s="2"/>
      <c r="NN1944" s="2"/>
      <c r="NO1944" s="2"/>
      <c r="NP1944" s="2"/>
      <c r="NQ1944" s="2"/>
      <c r="NR1944" s="2"/>
      <c r="NU1944" s="1"/>
      <c r="OG1944" s="36"/>
      <c r="OI1944" s="37"/>
      <c r="RC1944" s="1"/>
      <c r="RD1944" s="2"/>
      <c r="RE1944" s="2"/>
      <c r="RF1944" s="2"/>
      <c r="RG1944" s="2"/>
      <c r="RH1944" s="2"/>
      <c r="RI1944" s="2"/>
      <c r="RJ1944" s="2"/>
      <c r="RM1944" s="1"/>
      <c r="RN1944" s="2"/>
      <c r="RO1944" s="2"/>
      <c r="RP1944" s="2"/>
      <c r="RQ1944" s="2"/>
      <c r="RR1944" s="2"/>
      <c r="RS1944" s="2"/>
      <c r="RT1944" s="2"/>
      <c r="RW1944" s="1"/>
      <c r="SI1944" s="34"/>
      <c r="SK1944" s="35"/>
      <c r="SM1944" s="1"/>
      <c r="SN1944" s="2"/>
      <c r="SO1944" s="2"/>
      <c r="SP1944" s="2"/>
      <c r="SQ1944" s="2"/>
      <c r="SR1944" s="2"/>
      <c r="SS1944" s="2"/>
      <c r="ST1944" s="2"/>
      <c r="SW1944" s="1"/>
      <c r="SX1944" s="2"/>
      <c r="SY1944" s="2"/>
      <c r="SZ1944" s="2"/>
      <c r="TA1944" s="2"/>
      <c r="TB1944" s="2"/>
      <c r="TC1944" s="2"/>
      <c r="TD1944" s="2"/>
      <c r="TG1944" s="1"/>
      <c r="TS1944" s="36"/>
      <c r="TU1944" s="37"/>
      <c r="TV1944" s="1"/>
      <c r="VT1944" s="1"/>
    </row>
    <row r="1945" spans="14:592" x14ac:dyDescent="0.3">
      <c r="FM1945" s="63"/>
      <c r="FO1945" s="64"/>
      <c r="FQ1945" s="53"/>
      <c r="FS1945" s="65"/>
      <c r="FU1945" s="66"/>
      <c r="FW1945" s="67"/>
      <c r="KH1945" s="67"/>
      <c r="KJ1945" s="66"/>
      <c r="KL1945" s="65"/>
      <c r="KN1945" s="53"/>
      <c r="KP1945" s="64"/>
      <c r="KR1945" s="63"/>
      <c r="KV1945" s="1"/>
      <c r="KW1945" s="34"/>
      <c r="KY1945" s="35"/>
      <c r="LA1945" s="36"/>
      <c r="LC1945" s="37"/>
      <c r="LQ1945" s="1"/>
      <c r="LR1945" s="2"/>
      <c r="LW1945" s="7"/>
      <c r="LX1945" s="2"/>
      <c r="MA1945" s="1"/>
      <c r="MB1945" s="2"/>
      <c r="MG1945" s="7"/>
      <c r="MH1945" s="2"/>
      <c r="MK1945" s="1"/>
      <c r="MW1945" s="34"/>
      <c r="MY1945" s="35"/>
      <c r="NA1945" s="1"/>
      <c r="NB1945" s="2"/>
      <c r="NG1945" s="7"/>
      <c r="NH1945" s="2"/>
      <c r="NK1945" s="1"/>
      <c r="NL1945" s="2"/>
      <c r="NQ1945" s="7"/>
      <c r="NR1945" s="2"/>
      <c r="NU1945" s="1"/>
      <c r="OG1945" s="36"/>
      <c r="OI1945" s="37"/>
      <c r="PW1945" s="1"/>
      <c r="RC1945" s="1"/>
      <c r="RD1945" s="2"/>
      <c r="RI1945" s="7"/>
      <c r="RJ1945" s="2"/>
      <c r="RM1945" s="1"/>
      <c r="RN1945" s="2"/>
      <c r="RS1945" s="7"/>
      <c r="RT1945" s="2"/>
      <c r="RW1945" s="1"/>
      <c r="SI1945" s="34"/>
      <c r="SK1945" s="35"/>
      <c r="SM1945" s="1"/>
      <c r="SN1945" s="2"/>
      <c r="SS1945" s="7"/>
      <c r="ST1945" s="2"/>
      <c r="SW1945" s="1"/>
      <c r="SX1945" s="2"/>
      <c r="TC1945" s="7"/>
      <c r="TD1945" s="2"/>
      <c r="TG1945" s="1"/>
      <c r="TS1945" s="36"/>
      <c r="TU1945" s="37"/>
      <c r="TV1945" s="1"/>
      <c r="VT1945" s="1"/>
    </row>
    <row r="1946" spans="14:592" x14ac:dyDescent="0.3">
      <c r="FM1946" s="63"/>
      <c r="FO1946" s="64"/>
      <c r="FQ1946" s="53"/>
      <c r="FS1946" s="65"/>
      <c r="FU1946" s="66"/>
      <c r="FW1946" s="67"/>
      <c r="KH1946" s="67"/>
      <c r="KJ1946" s="66"/>
      <c r="KL1946" s="65"/>
      <c r="KN1946" s="53"/>
      <c r="KP1946" s="64"/>
      <c r="KR1946" s="63"/>
      <c r="KV1946" s="1"/>
      <c r="KW1946" s="34"/>
      <c r="KY1946" s="35"/>
      <c r="LA1946" s="36"/>
      <c r="LC1946" s="37"/>
      <c r="LQ1946" s="1"/>
      <c r="LR1946" s="2"/>
      <c r="LW1946" s="7"/>
      <c r="LX1946" s="2"/>
      <c r="MA1946" s="1"/>
      <c r="MB1946" s="2"/>
      <c r="MG1946" s="7"/>
      <c r="MH1946" s="2"/>
      <c r="MK1946" s="1"/>
      <c r="MW1946" s="34"/>
      <c r="MY1946" s="35"/>
      <c r="NA1946" s="1"/>
      <c r="NB1946" s="2"/>
      <c r="NG1946" s="7"/>
      <c r="NH1946" s="2"/>
      <c r="NK1946" s="1"/>
      <c r="NL1946" s="2"/>
      <c r="NQ1946" s="7"/>
      <c r="NR1946" s="2"/>
      <c r="NU1946" s="1"/>
      <c r="OG1946" s="36"/>
      <c r="OI1946" s="37"/>
      <c r="RC1946" s="1"/>
      <c r="RD1946" s="2"/>
      <c r="RI1946" s="7"/>
      <c r="RJ1946" s="2"/>
      <c r="RM1946" s="1"/>
      <c r="RN1946" s="2"/>
      <c r="RS1946" s="7"/>
      <c r="RT1946" s="2"/>
      <c r="RW1946" s="1"/>
      <c r="SI1946" s="34"/>
      <c r="SK1946" s="35"/>
      <c r="SM1946" s="1"/>
      <c r="SN1946" s="2"/>
      <c r="SS1946" s="7"/>
      <c r="ST1946" s="2"/>
      <c r="SW1946" s="1"/>
      <c r="SX1946" s="2"/>
      <c r="TC1946" s="7"/>
      <c r="TD1946" s="2"/>
      <c r="TG1946" s="1"/>
      <c r="TS1946" s="36"/>
      <c r="TU1946" s="37"/>
      <c r="TV1946" s="1"/>
      <c r="VT1946" s="1"/>
    </row>
    <row r="1947" spans="14:592" x14ac:dyDescent="0.3"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63"/>
      <c r="FN1947" s="1"/>
      <c r="FO1947" s="64"/>
      <c r="FP1947" s="1"/>
      <c r="FQ1947" s="53"/>
      <c r="FR1947" s="1"/>
      <c r="FS1947" s="65"/>
      <c r="FT1947" s="1"/>
      <c r="FU1947" s="66"/>
      <c r="FV1947" s="1"/>
      <c r="FW1947" s="67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  <c r="GK1947" s="1"/>
      <c r="GL1947" s="1"/>
      <c r="GM1947" s="1"/>
      <c r="GN1947" s="1"/>
      <c r="GO1947" s="1"/>
      <c r="GP1947" s="1"/>
      <c r="GQ1947" s="1"/>
      <c r="GR1947" s="1"/>
      <c r="GS1947" s="1"/>
      <c r="GT1947" s="1"/>
      <c r="GU1947" s="1"/>
      <c r="GV1947" s="1"/>
      <c r="GW1947" s="1"/>
      <c r="GX1947" s="1"/>
      <c r="GY1947" s="1"/>
      <c r="GZ1947" s="1"/>
      <c r="HA1947" s="1"/>
      <c r="HB1947" s="1"/>
      <c r="HC1947" s="1"/>
      <c r="HD1947" s="1"/>
      <c r="HE1947" s="1"/>
      <c r="HF1947" s="1"/>
      <c r="HG1947" s="1"/>
      <c r="HH1947" s="1"/>
      <c r="HI1947" s="1"/>
      <c r="HJ1947" s="1"/>
      <c r="HK1947" s="1"/>
      <c r="HL1947" s="1"/>
      <c r="HM1947" s="1"/>
      <c r="HN1947" s="1"/>
      <c r="HO1947" s="1"/>
      <c r="HP1947" s="1"/>
      <c r="HQ1947" s="1"/>
      <c r="HR1947" s="1"/>
      <c r="HS1947" s="1"/>
      <c r="HT1947" s="1"/>
      <c r="HU1947" s="1"/>
      <c r="HV1947" s="1"/>
      <c r="HW1947" s="1"/>
      <c r="HX1947" s="1"/>
      <c r="HY1947" s="1"/>
      <c r="HZ1947" s="1"/>
      <c r="IA1947" s="1"/>
      <c r="IB1947" s="1"/>
      <c r="IC1947" s="1"/>
      <c r="ID1947" s="1"/>
      <c r="IE1947" s="1"/>
      <c r="IF1947" s="1"/>
      <c r="IG1947" s="1"/>
      <c r="IH1947" s="1"/>
      <c r="II1947" s="1"/>
      <c r="IJ1947" s="1"/>
      <c r="IK1947" s="1"/>
      <c r="IL1947" s="1"/>
      <c r="IM1947" s="1"/>
      <c r="IN1947" s="1"/>
      <c r="IO1947" s="1"/>
      <c r="IP1947" s="1"/>
      <c r="IQ1947" s="1"/>
      <c r="IR1947" s="1"/>
      <c r="IS1947" s="1"/>
      <c r="IT1947" s="1"/>
      <c r="IU1947" s="1"/>
      <c r="IV1947" s="1"/>
      <c r="IW1947" s="1"/>
      <c r="IX1947" s="1"/>
      <c r="IY1947" s="1"/>
      <c r="IZ1947" s="1"/>
      <c r="JA1947" s="1"/>
      <c r="JB1947" s="1"/>
      <c r="JC1947" s="1"/>
      <c r="JD1947" s="1"/>
      <c r="JE1947" s="1"/>
      <c r="JF1947" s="1"/>
      <c r="JG1947" s="1"/>
      <c r="JH1947" s="1"/>
      <c r="JI1947" s="1"/>
      <c r="JJ1947" s="1"/>
      <c r="JK1947" s="1"/>
      <c r="JL1947" s="1"/>
      <c r="JM1947" s="1"/>
      <c r="JN1947" s="1"/>
      <c r="JO1947" s="1"/>
      <c r="JP1947" s="1"/>
      <c r="JQ1947" s="1"/>
      <c r="JR1947" s="1"/>
      <c r="JS1947" s="1"/>
      <c r="JT1947" s="1"/>
      <c r="JU1947" s="1"/>
      <c r="JV1947" s="1"/>
      <c r="JW1947" s="1"/>
      <c r="JX1947" s="1"/>
      <c r="JY1947" s="1"/>
      <c r="JZ1947" s="1"/>
      <c r="KA1947" s="1"/>
      <c r="KB1947" s="1"/>
      <c r="KC1947" s="1"/>
      <c r="KD1947" s="1"/>
      <c r="KE1947" s="1"/>
      <c r="KF1947" s="1"/>
      <c r="KG1947" s="1"/>
      <c r="KH1947" s="67"/>
      <c r="KJ1947" s="66"/>
      <c r="KL1947" s="65"/>
      <c r="KN1947" s="53"/>
      <c r="KP1947" s="64"/>
      <c r="KR1947" s="63"/>
      <c r="KV1947" s="1"/>
      <c r="KW1947" s="34"/>
      <c r="KY1947" s="35"/>
      <c r="LA1947" s="36"/>
      <c r="LC1947" s="37"/>
      <c r="LQ1947" s="1"/>
      <c r="LR1947" s="2"/>
      <c r="LT1947" s="7"/>
      <c r="LU1947" s="7"/>
      <c r="LV1947" s="7"/>
      <c r="LW1947" s="7"/>
      <c r="LX1947" s="2"/>
      <c r="LY1947" s="7"/>
      <c r="LZ1947" s="7"/>
      <c r="MA1947" s="1"/>
      <c r="MB1947" s="2"/>
      <c r="MD1947" s="7"/>
      <c r="ME1947" s="7"/>
      <c r="MF1947" s="7"/>
      <c r="MG1947" s="7"/>
      <c r="MH1947" s="2"/>
      <c r="MI1947" s="7"/>
      <c r="MJ1947" s="7"/>
      <c r="MK1947" s="1"/>
      <c r="MW1947" s="34"/>
      <c r="MY1947" s="35"/>
      <c r="NA1947" s="1"/>
      <c r="NB1947" s="2"/>
      <c r="ND1947" s="7"/>
      <c r="NE1947" s="7"/>
      <c r="NF1947" s="7"/>
      <c r="NG1947" s="7"/>
      <c r="NH1947" s="2"/>
      <c r="NI1947" s="7"/>
      <c r="NJ1947" s="7"/>
      <c r="NK1947" s="1"/>
      <c r="NL1947" s="2"/>
      <c r="NN1947" s="7"/>
      <c r="NO1947" s="7"/>
      <c r="NP1947" s="7"/>
      <c r="NQ1947" s="7"/>
      <c r="NR1947" s="2"/>
      <c r="NS1947" s="7"/>
      <c r="NT1947" s="7"/>
      <c r="NU1947" s="1"/>
      <c r="OG1947" s="36"/>
      <c r="OI1947" s="37"/>
      <c r="PW1947" s="1"/>
      <c r="RC1947" s="1"/>
      <c r="RD1947" s="2"/>
      <c r="RF1947" s="7"/>
      <c r="RG1947" s="7"/>
      <c r="RH1947" s="7"/>
      <c r="RI1947" s="7"/>
      <c r="RJ1947" s="2"/>
      <c r="RK1947" s="7"/>
      <c r="RL1947" s="7"/>
      <c r="RM1947" s="1"/>
      <c r="RN1947" s="2"/>
      <c r="RP1947" s="7"/>
      <c r="RQ1947" s="7"/>
      <c r="RR1947" s="7"/>
      <c r="RS1947" s="7"/>
      <c r="RT1947" s="2"/>
      <c r="RU1947" s="7"/>
      <c r="RV1947" s="7"/>
      <c r="RW1947" s="1"/>
      <c r="SI1947" s="34"/>
      <c r="SK1947" s="35"/>
      <c r="SM1947" s="1"/>
      <c r="SN1947" s="2"/>
      <c r="SP1947" s="7"/>
      <c r="SQ1947" s="7"/>
      <c r="SR1947" s="7"/>
      <c r="SS1947" s="7"/>
      <c r="ST1947" s="2"/>
      <c r="SU1947" s="7"/>
      <c r="SV1947" s="7"/>
      <c r="SW1947" s="1"/>
      <c r="SX1947" s="2"/>
      <c r="SZ1947" s="7"/>
      <c r="TA1947" s="7"/>
      <c r="TB1947" s="7"/>
      <c r="TC1947" s="7"/>
      <c r="TD1947" s="2"/>
      <c r="TE1947" s="7"/>
      <c r="TF1947" s="7"/>
      <c r="TG1947" s="1"/>
      <c r="TS1947" s="36"/>
      <c r="TU1947" s="37"/>
      <c r="TV1947" s="1"/>
      <c r="VT1947" s="1"/>
    </row>
    <row r="1948" spans="14:592" x14ac:dyDescent="0.3">
      <c r="N1948" s="1"/>
      <c r="O1948" s="127" t="s">
        <v>249</v>
      </c>
      <c r="P1948" s="127"/>
      <c r="Q1948" s="127"/>
      <c r="R1948" s="127"/>
      <c r="S1948" s="127"/>
      <c r="T1948" s="127"/>
      <c r="U1948" s="127"/>
      <c r="V1948" s="127"/>
      <c r="W1948" s="127"/>
      <c r="X1948" s="127"/>
      <c r="Y1948" s="127"/>
      <c r="Z1948" s="127"/>
      <c r="AA1948" s="127"/>
      <c r="AB1948" s="127"/>
      <c r="AC1948" s="127"/>
      <c r="AD1948" s="127"/>
      <c r="AE1948" s="127"/>
      <c r="AF1948" s="127"/>
      <c r="AG1948" s="127"/>
      <c r="AH1948" s="127"/>
      <c r="AI1948" s="127"/>
      <c r="AJ1948" s="127"/>
      <c r="AK1948" s="127"/>
      <c r="AL1948" s="127"/>
      <c r="AM1948" s="127"/>
      <c r="AN1948" s="127"/>
      <c r="AO1948" s="1"/>
      <c r="FM1948" s="63"/>
      <c r="FO1948" s="64"/>
      <c r="FQ1948" s="53"/>
      <c r="FS1948" s="65"/>
      <c r="FU1948" s="66"/>
      <c r="FW1948" s="67"/>
      <c r="KG1948" s="1"/>
      <c r="KH1948" s="67"/>
      <c r="KJ1948" s="66"/>
      <c r="KL1948" s="65"/>
      <c r="KN1948" s="53"/>
      <c r="KP1948" s="64"/>
      <c r="KR1948" s="63"/>
      <c r="KV1948" s="1"/>
      <c r="KW1948" s="34"/>
      <c r="KY1948" s="35"/>
      <c r="LA1948" s="36"/>
      <c r="LC1948" s="37"/>
      <c r="LQ1948" s="1"/>
      <c r="LR1948" s="2"/>
      <c r="LT1948" s="7"/>
      <c r="LX1948" s="2"/>
      <c r="LZ1948" s="7"/>
      <c r="MA1948" s="1"/>
      <c r="MB1948" s="2"/>
      <c r="MD1948" s="7"/>
      <c r="MH1948" s="2"/>
      <c r="MJ1948" s="7"/>
      <c r="MK1948" s="1"/>
      <c r="MW1948" s="34"/>
      <c r="MY1948" s="35"/>
      <c r="NA1948" s="1"/>
      <c r="NB1948" s="2"/>
      <c r="ND1948" s="7"/>
      <c r="NH1948" s="2"/>
      <c r="NJ1948" s="7"/>
      <c r="NK1948" s="1"/>
      <c r="NL1948" s="2"/>
      <c r="NN1948" s="7"/>
      <c r="NR1948" s="2"/>
      <c r="NT1948" s="7"/>
      <c r="NU1948" s="1"/>
      <c r="OG1948" s="36"/>
      <c r="OI1948" s="37"/>
      <c r="RC1948" s="1"/>
      <c r="RD1948" s="2"/>
      <c r="RF1948" s="7"/>
      <c r="RJ1948" s="2"/>
      <c r="RL1948" s="7"/>
      <c r="RM1948" s="1"/>
      <c r="RN1948" s="2"/>
      <c r="RP1948" s="7"/>
      <c r="RT1948" s="2"/>
      <c r="RV1948" s="7"/>
      <c r="RW1948" s="1"/>
      <c r="SI1948" s="34"/>
      <c r="SK1948" s="35"/>
      <c r="SM1948" s="1"/>
      <c r="SN1948" s="2"/>
      <c r="SP1948" s="7"/>
      <c r="ST1948" s="2"/>
      <c r="SV1948" s="7"/>
      <c r="SW1948" s="1"/>
      <c r="SX1948" s="2"/>
      <c r="SZ1948" s="7"/>
      <c r="TD1948" s="2"/>
      <c r="TF1948" s="7"/>
      <c r="TG1948" s="1"/>
      <c r="TS1948" s="36"/>
      <c r="TU1948" s="37"/>
      <c r="TV1948" s="1"/>
      <c r="VT1948" s="1"/>
    </row>
    <row r="1949" spans="14:592" x14ac:dyDescent="0.3">
      <c r="N1949" s="1"/>
      <c r="O1949" s="127"/>
      <c r="P1949" s="127"/>
      <c r="Q1949" s="127"/>
      <c r="R1949" s="127"/>
      <c r="S1949" s="127"/>
      <c r="T1949" s="127"/>
      <c r="U1949" s="127"/>
      <c r="V1949" s="127"/>
      <c r="W1949" s="127"/>
      <c r="X1949" s="127"/>
      <c r="Y1949" s="127"/>
      <c r="Z1949" s="127"/>
      <c r="AA1949" s="127"/>
      <c r="AB1949" s="127"/>
      <c r="AC1949" s="127"/>
      <c r="AD1949" s="127"/>
      <c r="AE1949" s="127"/>
      <c r="AF1949" s="127"/>
      <c r="AG1949" s="127"/>
      <c r="AH1949" s="127"/>
      <c r="AI1949" s="127"/>
      <c r="AJ1949" s="127"/>
      <c r="AK1949" s="127"/>
      <c r="AL1949" s="127"/>
      <c r="AM1949" s="127"/>
      <c r="AN1949" s="127"/>
      <c r="AO1949" s="1"/>
      <c r="FM1949" s="63"/>
      <c r="FO1949" s="64"/>
      <c r="FQ1949" s="53"/>
      <c r="FS1949" s="65"/>
      <c r="FU1949" s="66"/>
      <c r="FW1949" s="67"/>
      <c r="KG1949" s="1"/>
      <c r="KH1949" s="67"/>
      <c r="KJ1949" s="66"/>
      <c r="KL1949" s="65"/>
      <c r="KN1949" s="53"/>
      <c r="KP1949" s="64"/>
      <c r="KR1949" s="63"/>
      <c r="KV1949" s="1"/>
      <c r="KW1949" s="34"/>
      <c r="KY1949" s="35"/>
      <c r="LA1949" s="36"/>
      <c r="LC1949" s="37"/>
      <c r="LQ1949" s="1"/>
      <c r="LR1949" s="2"/>
      <c r="LT1949" s="7"/>
      <c r="LX1949" s="2"/>
      <c r="LZ1949" s="7"/>
      <c r="MA1949" s="1"/>
      <c r="MB1949" s="2"/>
      <c r="MD1949" s="7"/>
      <c r="MH1949" s="2"/>
      <c r="MJ1949" s="7"/>
      <c r="MK1949" s="1"/>
      <c r="MW1949" s="34"/>
      <c r="MY1949" s="35"/>
      <c r="NA1949" s="1"/>
      <c r="NB1949" s="2"/>
      <c r="ND1949" s="7"/>
      <c r="NH1949" s="2"/>
      <c r="NJ1949" s="7"/>
      <c r="NK1949" s="1"/>
      <c r="NL1949" s="2"/>
      <c r="NN1949" s="7"/>
      <c r="NR1949" s="2"/>
      <c r="NT1949" s="7"/>
      <c r="NU1949" s="1"/>
      <c r="OG1949" s="36"/>
      <c r="OI1949" s="37"/>
      <c r="PW1949" s="1"/>
      <c r="RC1949" s="1"/>
      <c r="RD1949" s="2"/>
      <c r="RF1949" s="7"/>
      <c r="RJ1949" s="2"/>
      <c r="RL1949" s="7"/>
      <c r="RM1949" s="1"/>
      <c r="RN1949" s="2"/>
      <c r="RP1949" s="7"/>
      <c r="RT1949" s="2"/>
      <c r="RV1949" s="7"/>
      <c r="RW1949" s="1"/>
      <c r="SI1949" s="34"/>
      <c r="SK1949" s="35"/>
      <c r="SM1949" s="1"/>
      <c r="SN1949" s="2"/>
      <c r="SP1949" s="7"/>
      <c r="ST1949" s="2"/>
      <c r="SV1949" s="7"/>
      <c r="SW1949" s="1"/>
      <c r="SX1949" s="2"/>
      <c r="SZ1949" s="7"/>
      <c r="TD1949" s="2"/>
      <c r="TF1949" s="7"/>
      <c r="TG1949" s="1"/>
      <c r="TS1949" s="36"/>
      <c r="TU1949" s="37"/>
      <c r="TV1949" s="1"/>
      <c r="VT1949" s="1"/>
    </row>
    <row r="1950" spans="14:592" x14ac:dyDescent="0.3">
      <c r="N1950" s="1"/>
      <c r="O1950" s="127"/>
      <c r="P1950" s="127"/>
      <c r="Q1950" s="127"/>
      <c r="R1950" s="127"/>
      <c r="S1950" s="127"/>
      <c r="T1950" s="127"/>
      <c r="U1950" s="127"/>
      <c r="V1950" s="127"/>
      <c r="W1950" s="127"/>
      <c r="X1950" s="127"/>
      <c r="Y1950" s="127"/>
      <c r="Z1950" s="127"/>
      <c r="AA1950" s="127"/>
      <c r="AB1950" s="127"/>
      <c r="AC1950" s="127"/>
      <c r="AD1950" s="127"/>
      <c r="AE1950" s="127"/>
      <c r="AF1950" s="127"/>
      <c r="AG1950" s="127"/>
      <c r="AH1950" s="127"/>
      <c r="AI1950" s="127"/>
      <c r="AJ1950" s="127"/>
      <c r="AK1950" s="127"/>
      <c r="AL1950" s="127"/>
      <c r="AM1950" s="127"/>
      <c r="AN1950" s="127"/>
      <c r="AO1950" s="1"/>
      <c r="FM1950" s="63"/>
      <c r="FO1950" s="64"/>
      <c r="FQ1950" s="53"/>
      <c r="FS1950" s="65"/>
      <c r="FU1950" s="66"/>
      <c r="FW1950" s="67"/>
      <c r="KG1950" s="1"/>
      <c r="KH1950" s="67"/>
      <c r="KJ1950" s="66"/>
      <c r="KL1950" s="65"/>
      <c r="KN1950" s="53"/>
      <c r="KP1950" s="64"/>
      <c r="KR1950" s="63"/>
      <c r="KV1950" s="1"/>
      <c r="KW1950" s="34"/>
      <c r="KY1950" s="35"/>
      <c r="LA1950" s="36"/>
      <c r="LC1950" s="37"/>
      <c r="LQ1950" s="1"/>
      <c r="LR1950" s="2"/>
      <c r="LT1950" s="7"/>
      <c r="LX1950" s="2"/>
      <c r="LZ1950" s="7"/>
      <c r="MA1950" s="1"/>
      <c r="MB1950" s="2"/>
      <c r="MD1950" s="7"/>
      <c r="MH1950" s="2"/>
      <c r="MJ1950" s="7"/>
      <c r="MK1950" s="1"/>
      <c r="MW1950" s="34"/>
      <c r="MY1950" s="35"/>
      <c r="NA1950" s="1"/>
      <c r="NB1950" s="2"/>
      <c r="ND1950" s="7"/>
      <c r="NH1950" s="2"/>
      <c r="NJ1950" s="7"/>
      <c r="NK1950" s="1"/>
      <c r="NL1950" s="2"/>
      <c r="NN1950" s="7"/>
      <c r="NR1950" s="2"/>
      <c r="NT1950" s="7"/>
      <c r="NU1950" s="1"/>
      <c r="OG1950" s="36"/>
      <c r="OI1950" s="37"/>
      <c r="RC1950" s="1"/>
      <c r="RD1950" s="2"/>
      <c r="RF1950" s="7"/>
      <c r="RJ1950" s="2"/>
      <c r="RL1950" s="7"/>
      <c r="RM1950" s="1"/>
      <c r="RN1950" s="2"/>
      <c r="RP1950" s="7"/>
      <c r="RT1950" s="2"/>
      <c r="RV1950" s="7"/>
      <c r="RW1950" s="1"/>
      <c r="SI1950" s="34"/>
      <c r="SK1950" s="35"/>
      <c r="SM1950" s="1"/>
      <c r="SN1950" s="2"/>
      <c r="SP1950" s="7"/>
      <c r="ST1950" s="2"/>
      <c r="SV1950" s="7"/>
      <c r="SW1950" s="1"/>
      <c r="SX1950" s="2"/>
      <c r="SZ1950" s="7"/>
      <c r="TD1950" s="2"/>
      <c r="TF1950" s="7"/>
      <c r="TG1950" s="1"/>
      <c r="TS1950" s="36"/>
      <c r="TU1950" s="37"/>
      <c r="TV1950" s="1"/>
      <c r="VT1950" s="1"/>
    </row>
    <row r="1951" spans="14:592" ht="15" thickBot="1" x14ac:dyDescent="0.35">
      <c r="N1951" s="1"/>
      <c r="O1951" s="127"/>
      <c r="P1951" s="127"/>
      <c r="Q1951" s="127"/>
      <c r="R1951" s="127"/>
      <c r="S1951" s="127"/>
      <c r="T1951" s="127"/>
      <c r="U1951" s="127"/>
      <c r="V1951" s="127"/>
      <c r="W1951" s="127"/>
      <c r="X1951" s="127"/>
      <c r="Y1951" s="127"/>
      <c r="Z1951" s="127"/>
      <c r="AA1951" s="127"/>
      <c r="AB1951" s="127"/>
      <c r="AC1951" s="127"/>
      <c r="AD1951" s="127"/>
      <c r="AE1951" s="127"/>
      <c r="AF1951" s="127"/>
      <c r="AG1951" s="127"/>
      <c r="AH1951" s="127"/>
      <c r="AI1951" s="127"/>
      <c r="AJ1951" s="127"/>
      <c r="AK1951" s="127"/>
      <c r="AL1951" s="127"/>
      <c r="AM1951" s="127"/>
      <c r="AN1951" s="127"/>
      <c r="AO1951" s="1"/>
      <c r="FM1951" s="63"/>
      <c r="FO1951" s="64"/>
      <c r="FQ1951" s="53"/>
      <c r="FS1951" s="65"/>
      <c r="FU1951" s="66"/>
      <c r="FW1951" s="67"/>
      <c r="KG1951" s="1"/>
      <c r="KH1951" s="67"/>
      <c r="KJ1951" s="66"/>
      <c r="KL1951" s="65"/>
      <c r="KN1951" s="53"/>
      <c r="KP1951" s="64"/>
      <c r="KR1951" s="63"/>
      <c r="KV1951" s="1"/>
      <c r="KW1951" s="34"/>
      <c r="KY1951" s="35"/>
      <c r="LA1951" s="36"/>
      <c r="LC1951" s="37"/>
      <c r="LQ1951" s="1"/>
      <c r="LR1951" s="2" t="s">
        <v>162</v>
      </c>
      <c r="LT1951" s="7" t="s">
        <v>163</v>
      </c>
      <c r="LX1951" s="2" t="s">
        <v>164</v>
      </c>
      <c r="LZ1951" s="7" t="s">
        <v>165</v>
      </c>
      <c r="MA1951" s="1"/>
      <c r="MB1951" s="2" t="s">
        <v>162</v>
      </c>
      <c r="MD1951" s="7" t="s">
        <v>163</v>
      </c>
      <c r="MH1951" s="2" t="s">
        <v>166</v>
      </c>
      <c r="MJ1951" s="7" t="s">
        <v>167</v>
      </c>
      <c r="MK1951" s="1"/>
      <c r="MW1951" s="34"/>
      <c r="MY1951" s="35"/>
      <c r="NA1951" s="1"/>
      <c r="NB1951" s="2" t="s">
        <v>170</v>
      </c>
      <c r="ND1951" s="7" t="s">
        <v>171</v>
      </c>
      <c r="NH1951" s="2" t="s">
        <v>164</v>
      </c>
      <c r="NJ1951" s="7" t="s">
        <v>165</v>
      </c>
      <c r="NK1951" s="1"/>
      <c r="NL1951" s="2" t="s">
        <v>170</v>
      </c>
      <c r="NN1951" s="7" t="s">
        <v>171</v>
      </c>
      <c r="NR1951" s="2" t="s">
        <v>166</v>
      </c>
      <c r="NT1951" s="7" t="s">
        <v>167</v>
      </c>
      <c r="NU1951" s="1"/>
      <c r="OG1951" s="36"/>
      <c r="OI1951" s="37"/>
      <c r="PW1951" s="1"/>
      <c r="RC1951" s="1"/>
      <c r="RD1951" s="2" t="s">
        <v>162</v>
      </c>
      <c r="RF1951" s="7" t="s">
        <v>163</v>
      </c>
      <c r="RJ1951" s="2" t="s">
        <v>164</v>
      </c>
      <c r="RL1951" s="7" t="s">
        <v>165</v>
      </c>
      <c r="RM1951" s="1"/>
      <c r="RN1951" s="2" t="s">
        <v>162</v>
      </c>
      <c r="RP1951" s="7" t="s">
        <v>163</v>
      </c>
      <c r="RT1951" s="2" t="s">
        <v>166</v>
      </c>
      <c r="RV1951" s="7" t="s">
        <v>167</v>
      </c>
      <c r="RW1951" s="1"/>
      <c r="SI1951" s="34"/>
      <c r="SK1951" s="35"/>
      <c r="SM1951" s="1"/>
      <c r="SN1951" s="2" t="s">
        <v>170</v>
      </c>
      <c r="SP1951" s="7" t="s">
        <v>171</v>
      </c>
      <c r="ST1951" s="2" t="s">
        <v>164</v>
      </c>
      <c r="SV1951" s="7" t="s">
        <v>165</v>
      </c>
      <c r="SW1951" s="1"/>
      <c r="SX1951" s="2" t="s">
        <v>170</v>
      </c>
      <c r="SZ1951" s="7" t="s">
        <v>171</v>
      </c>
      <c r="TD1951" s="2" t="s">
        <v>166</v>
      </c>
      <c r="TF1951" s="7" t="s">
        <v>167</v>
      </c>
      <c r="TG1951" s="1"/>
      <c r="TS1951" s="36"/>
      <c r="TU1951" s="37"/>
      <c r="TV1951" s="1"/>
      <c r="VT1951" s="1"/>
    </row>
    <row r="1952" spans="14:592" x14ac:dyDescent="0.3">
      <c r="N1952" s="1"/>
      <c r="O1952" s="127"/>
      <c r="P1952" s="127"/>
      <c r="Q1952" s="127"/>
      <c r="R1952" s="127"/>
      <c r="S1952" s="127"/>
      <c r="T1952" s="127"/>
      <c r="U1952" s="127"/>
      <c r="V1952" s="127"/>
      <c r="W1952" s="127"/>
      <c r="X1952" s="127"/>
      <c r="Y1952" s="127"/>
      <c r="Z1952" s="127"/>
      <c r="AA1952" s="127"/>
      <c r="AB1952" s="127"/>
      <c r="AC1952" s="127"/>
      <c r="AD1952" s="127"/>
      <c r="AE1952" s="127"/>
      <c r="AF1952" s="127"/>
      <c r="AG1952" s="127"/>
      <c r="AH1952" s="127"/>
      <c r="AI1952" s="127"/>
      <c r="AJ1952" s="127"/>
      <c r="AK1952" s="127"/>
      <c r="AL1952" s="127"/>
      <c r="AM1952" s="127"/>
      <c r="AN1952" s="127"/>
      <c r="AO1952" s="1"/>
      <c r="FM1952" s="63"/>
      <c r="FO1952" s="64"/>
      <c r="FQ1952" s="53"/>
      <c r="FS1952" s="65"/>
      <c r="FU1952" s="66"/>
      <c r="FW1952" s="67"/>
      <c r="KG1952" s="1"/>
      <c r="KH1952" s="67"/>
      <c r="KJ1952" s="66"/>
      <c r="KL1952" s="65"/>
      <c r="KN1952" s="53"/>
      <c r="KP1952" s="64"/>
      <c r="KR1952" s="63"/>
      <c r="KV1952" s="1"/>
      <c r="KW1952" s="34"/>
      <c r="KY1952" s="35"/>
      <c r="LA1952" s="36"/>
      <c r="LC1952" s="37"/>
      <c r="LQ1952" s="1"/>
      <c r="LR1952" s="4">
        <f t="array" ref="LR1952:LR1955">LU2024:LU2027</f>
        <v>-0.28184963684285214</v>
      </c>
      <c r="LT1952" s="8">
        <f t="array" ref="LT1952:LT1955">LW1943*LX1952:LX1955</f>
        <v>0</v>
      </c>
      <c r="LX1952" s="4">
        <f t="array" ref="LX1952:LX1955">ME2024:ME2027</f>
        <v>-0.91982587714499098</v>
      </c>
      <c r="LZ1952" s="8">
        <f t="array" ref="LZ1952:LZ1955">LW1943*LR1952:LR1955</f>
        <v>0</v>
      </c>
      <c r="MA1952" s="1"/>
      <c r="MB1952" s="4">
        <f t="array" ref="MB1952:MB1955">LR1952:LR1955</f>
        <v>-0.28184963684285214</v>
      </c>
      <c r="MD1952" s="8">
        <f t="array" ref="MD1952:MD1955">MG1943*MH1952:MH1955</f>
        <v>0</v>
      </c>
      <c r="MH1952" s="4">
        <f t="array" ref="MH1952:MH1955">NO2024:NO2027</f>
        <v>-0.89592542260745689</v>
      </c>
      <c r="MJ1952" s="8">
        <f t="array" ref="MJ1952:MJ1955">MG1943*MB1952:MB1955</f>
        <v>0</v>
      </c>
      <c r="MK1952" s="1"/>
      <c r="MW1952" s="34"/>
      <c r="MY1952" s="35"/>
      <c r="NA1952" s="1"/>
      <c r="NB1952" s="4">
        <f t="array" ref="NB1952:NB1955">NE2024:NE2027</f>
        <v>-0.21141872516955401</v>
      </c>
      <c r="ND1952" s="8">
        <f t="array" ref="ND1952:ND1955">NG1943*NH1952:NH1955</f>
        <v>-1.2105457858427006E-6</v>
      </c>
      <c r="NH1952" s="4">
        <f t="array" ref="NH1952:NH1955">LX1952:LX1955</f>
        <v>-0.91982587714499098</v>
      </c>
      <c r="NJ1952" s="8">
        <f t="array" ref="NJ1952:NJ1955">NG1943*NB1952:NB1955</f>
        <v>-2.7823966813873129E-7</v>
      </c>
      <c r="NK1952" s="1"/>
      <c r="NL1952" s="4">
        <f t="array" ref="NL1952:NL1955">NB1952:NB1955</f>
        <v>-0.21141872516955401</v>
      </c>
      <c r="NN1952" s="8">
        <f t="array" ref="NN1952:NN1955">NQ1943*NR1952:NR1955</f>
        <v>1.1790913603487083E-6</v>
      </c>
      <c r="NR1952" s="4">
        <f t="array" ref="NR1952:NR1955">MH1952:MH1955</f>
        <v>-0.89592542260745689</v>
      </c>
      <c r="NT1952" s="8">
        <f t="array" ref="NT1952:NT1955">NQ1943*NL1952:NL1955</f>
        <v>2.7823966813873992E-7</v>
      </c>
      <c r="NU1952" s="1"/>
      <c r="OG1952" s="36"/>
      <c r="OI1952" s="37"/>
      <c r="RC1952" s="1"/>
      <c r="RD1952" s="4">
        <f t="array" ref="RD1952:RD1955">RG2024:RG2027</f>
        <v>-6.6480450079406062E-2</v>
      </c>
      <c r="RF1952" s="8">
        <f t="array" ref="RF1952:RF1955">RI1943*RJ1952:RJ1955</f>
        <v>0</v>
      </c>
      <c r="RJ1952" s="4">
        <f t="array" ref="RJ1952:RJ1955">RQ2024:RQ2027</f>
        <v>0.10385623537918739</v>
      </c>
      <c r="RL1952" s="8">
        <f t="array" ref="RL1952:RL1955">RI1943*RD1952:RD1955</f>
        <v>0</v>
      </c>
      <c r="RM1952" s="1"/>
      <c r="RN1952" s="4">
        <f t="array" ref="RN1952:RN1955">RD1952:RD1955</f>
        <v>-6.6480450079406062E-2</v>
      </c>
      <c r="RP1952" s="8">
        <f t="array" ref="RP1952:RP1955">RS1943*RT1952:RT1955</f>
        <v>0</v>
      </c>
      <c r="RT1952" s="4">
        <f t="array" ref="RT1952:RT1955">TA2024:TA2027</f>
        <v>9.8690615798619985E-2</v>
      </c>
      <c r="RV1952" s="8">
        <f t="array" ref="RV1952:RV1955">RS1943*RN1952:RN1955</f>
        <v>0</v>
      </c>
      <c r="RW1952" s="1"/>
      <c r="SI1952" s="34"/>
      <c r="SK1952" s="35"/>
      <c r="SM1952" s="1"/>
      <c r="SN1952" s="4">
        <f t="array" ref="SN1952:SN1955">SQ2024:SQ2027</f>
        <v>3.0749521094638244E-2</v>
      </c>
      <c r="SP1952" s="8">
        <f t="array" ref="SP1952:SP1955">SS1943*ST1952:ST1955</f>
        <v>1.8824644696071051E-6</v>
      </c>
      <c r="ST1952" s="4">
        <f t="array" ref="ST1952:ST1955">RJ1952:RJ1955</f>
        <v>0.10385623537918739</v>
      </c>
      <c r="SV1952" s="8">
        <f t="array" ref="SV1952:SV1955">SS1943*SN1952:SN1955</f>
        <v>5.5735585549339776E-7</v>
      </c>
      <c r="SW1952" s="1"/>
      <c r="SX1952" s="4">
        <f t="array" ref="SX1952:SX1955">SN1952:SN1955</f>
        <v>3.0749521094638244E-2</v>
      </c>
      <c r="SZ1952" s="8">
        <f t="array" ref="SZ1952:SZ1955">TC1943*TD1952:TD1955</f>
        <v>-1.7888341229223634E-6</v>
      </c>
      <c r="TD1952" s="4">
        <f t="array" ref="TD1952:TD1955">RT1952:RT1955</f>
        <v>9.8690615798619985E-2</v>
      </c>
      <c r="TF1952" s="8">
        <f t="array" ref="TF1952:TF1955">TC1943*SX1952:SX1955</f>
        <v>-5.5735585549339606E-7</v>
      </c>
      <c r="TG1952" s="1"/>
      <c r="TS1952" s="36"/>
      <c r="TU1952" s="37"/>
      <c r="TV1952" s="1"/>
      <c r="VT1952" s="1"/>
    </row>
    <row r="1953" spans="14:592" x14ac:dyDescent="0.3">
      <c r="N1953" s="1"/>
      <c r="O1953" s="127"/>
      <c r="P1953" s="127"/>
      <c r="Q1953" s="127"/>
      <c r="R1953" s="127"/>
      <c r="S1953" s="127"/>
      <c r="T1953" s="127"/>
      <c r="U1953" s="127"/>
      <c r="V1953" s="127"/>
      <c r="W1953" s="127"/>
      <c r="X1953" s="127"/>
      <c r="Y1953" s="127"/>
      <c r="Z1953" s="127"/>
      <c r="AA1953" s="127"/>
      <c r="AB1953" s="127"/>
      <c r="AC1953" s="127"/>
      <c r="AD1953" s="127"/>
      <c r="AE1953" s="127"/>
      <c r="AF1953" s="127"/>
      <c r="AG1953" s="127"/>
      <c r="AH1953" s="127"/>
      <c r="AI1953" s="127"/>
      <c r="AJ1953" s="127"/>
      <c r="AK1953" s="127"/>
      <c r="AL1953" s="127"/>
      <c r="AM1953" s="127"/>
      <c r="AN1953" s="127"/>
      <c r="AO1953" s="1"/>
      <c r="FM1953" s="63"/>
      <c r="FO1953" s="64"/>
      <c r="FQ1953" s="53"/>
      <c r="FS1953" s="65"/>
      <c r="FU1953" s="66"/>
      <c r="FW1953" s="67"/>
      <c r="KG1953" s="1"/>
      <c r="KH1953" s="67"/>
      <c r="KJ1953" s="66"/>
      <c r="KL1953" s="65"/>
      <c r="KN1953" s="53"/>
      <c r="KP1953" s="64"/>
      <c r="KR1953" s="63"/>
      <c r="KV1953" s="1"/>
      <c r="KW1953" s="34"/>
      <c r="KY1953" s="35"/>
      <c r="LA1953" s="36"/>
      <c r="LC1953" s="37"/>
      <c r="LQ1953" s="1"/>
      <c r="LR1953" s="5">
        <v>0.2236684922750598</v>
      </c>
      <c r="LT1953" s="9">
        <v>0</v>
      </c>
      <c r="LX1953" s="5">
        <v>-1.1400194461405506</v>
      </c>
      <c r="LZ1953" s="9">
        <v>0</v>
      </c>
      <c r="MA1953" s="1"/>
      <c r="MB1953" s="5">
        <v>0.2236684922750598</v>
      </c>
      <c r="MD1953" s="9">
        <v>0</v>
      </c>
      <c r="MH1953" s="5">
        <v>-1.1297819602607824</v>
      </c>
      <c r="MJ1953" s="9">
        <v>0</v>
      </c>
      <c r="MK1953" s="1"/>
      <c r="MW1953" s="34"/>
      <c r="MY1953" s="35"/>
      <c r="NA1953" s="1"/>
      <c r="NB1953" s="5">
        <v>0.2912693281407841</v>
      </c>
      <c r="ND1953" s="9">
        <v>-1.5003336724855354E-6</v>
      </c>
      <c r="NH1953" s="5">
        <v>-1.1400194461405506</v>
      </c>
      <c r="NJ1953" s="9">
        <v>3.8332783028508111E-7</v>
      </c>
      <c r="NK1953" s="1"/>
      <c r="NL1953" s="5">
        <v>0.2912693281407841</v>
      </c>
      <c r="NN1953" s="9">
        <v>1.4868605296905084E-6</v>
      </c>
      <c r="NR1953" s="5">
        <v>-1.1297819602607824</v>
      </c>
      <c r="NT1953" s="9">
        <v>-3.8332783028509292E-7</v>
      </c>
      <c r="NU1953" s="1"/>
      <c r="OG1953" s="36"/>
      <c r="OI1953" s="37"/>
      <c r="PW1953" s="1"/>
      <c r="RC1953" s="1"/>
      <c r="RD1953" s="5">
        <v>-0.11820208417394928</v>
      </c>
      <c r="RF1953" s="9">
        <v>0</v>
      </c>
      <c r="RJ1953" s="5">
        <v>0.42491948560844872</v>
      </c>
      <c r="RL1953" s="9">
        <v>0</v>
      </c>
      <c r="RM1953" s="1"/>
      <c r="RN1953" s="5">
        <v>-0.11820208417394928</v>
      </c>
      <c r="RP1953" s="9">
        <v>0</v>
      </c>
      <c r="RT1953" s="5">
        <v>0.33684760677271453</v>
      </c>
      <c r="RV1953" s="9">
        <v>0</v>
      </c>
      <c r="RW1953" s="1"/>
      <c r="SI1953" s="34"/>
      <c r="SK1953" s="35"/>
      <c r="SM1953" s="1"/>
      <c r="SN1953" s="5">
        <v>-0.11161709075140347</v>
      </c>
      <c r="SP1953" s="9">
        <v>7.7019529080863457E-6</v>
      </c>
      <c r="ST1953" s="5">
        <v>0.42491948560844872</v>
      </c>
      <c r="SV1953" s="9">
        <v>-2.0231352193085132E-6</v>
      </c>
      <c r="SW1953" s="1"/>
      <c r="SX1953" s="5">
        <v>-0.11161709075140347</v>
      </c>
      <c r="SZ1953" s="9">
        <v>-6.1055905705291151E-6</v>
      </c>
      <c r="TD1953" s="5">
        <v>0.33684760677271453</v>
      </c>
      <c r="TF1953" s="9">
        <v>2.0231352193085073E-6</v>
      </c>
      <c r="TG1953" s="1"/>
      <c r="TS1953" s="36"/>
      <c r="TU1953" s="37"/>
      <c r="TV1953" s="1"/>
      <c r="VT1953" s="1"/>
    </row>
    <row r="1954" spans="14:592" x14ac:dyDescent="0.3">
      <c r="N1954" s="1"/>
      <c r="O1954" s="127"/>
      <c r="P1954" s="127"/>
      <c r="Q1954" s="127"/>
      <c r="R1954" s="127"/>
      <c r="S1954" s="127"/>
      <c r="T1954" s="127"/>
      <c r="U1954" s="127"/>
      <c r="V1954" s="127"/>
      <c r="W1954" s="127"/>
      <c r="X1954" s="127"/>
      <c r="Y1954" s="127"/>
      <c r="Z1954" s="127"/>
      <c r="AA1954" s="127"/>
      <c r="AB1954" s="127"/>
      <c r="AC1954" s="127"/>
      <c r="AD1954" s="127"/>
      <c r="AE1954" s="127"/>
      <c r="AF1954" s="127"/>
      <c r="AG1954" s="127"/>
      <c r="AH1954" s="127"/>
      <c r="AI1954" s="127"/>
      <c r="AJ1954" s="127"/>
      <c r="AK1954" s="127"/>
      <c r="AL1954" s="127"/>
      <c r="AM1954" s="127"/>
      <c r="AN1954" s="127"/>
      <c r="AO1954" s="1"/>
      <c r="FM1954" s="63"/>
      <c r="FO1954" s="64"/>
      <c r="FQ1954" s="53"/>
      <c r="FS1954" s="65"/>
      <c r="FU1954" s="66"/>
      <c r="FW1954" s="67"/>
      <c r="KG1954" s="1"/>
      <c r="KH1954" s="67"/>
      <c r="KJ1954" s="66"/>
      <c r="KL1954" s="65"/>
      <c r="KN1954" s="53"/>
      <c r="KP1954" s="64"/>
      <c r="KR1954" s="63"/>
      <c r="KV1954" s="1"/>
      <c r="KW1954" s="34"/>
      <c r="KY1954" s="35"/>
      <c r="LA1954" s="36"/>
      <c r="LC1954" s="37"/>
      <c r="LQ1954" s="1"/>
      <c r="LR1954" s="5">
        <v>0.36200716522311527</v>
      </c>
      <c r="LT1954" s="9">
        <v>0</v>
      </c>
      <c r="LX1954" s="5">
        <v>0.43972930295857826</v>
      </c>
      <c r="LZ1954" s="9">
        <v>0</v>
      </c>
      <c r="MA1954" s="1"/>
      <c r="MB1954" s="5">
        <v>0.36200716522311527</v>
      </c>
      <c r="MD1954" s="9">
        <v>0</v>
      </c>
      <c r="MH1954" s="5">
        <v>0.37595259663780123</v>
      </c>
      <c r="MJ1954" s="9">
        <v>0</v>
      </c>
      <c r="MK1954" s="1"/>
      <c r="MW1954" s="34"/>
      <c r="MY1954" s="35"/>
      <c r="NA1954" s="1"/>
      <c r="NB1954" s="5">
        <v>0.34461814442529182</v>
      </c>
      <c r="ND1954" s="9">
        <v>5.7871002309728174E-7</v>
      </c>
      <c r="NH1954" s="5">
        <v>0.43972930295857826</v>
      </c>
      <c r="NJ1954" s="9">
        <v>4.5353805847887587E-7</v>
      </c>
      <c r="NK1954" s="1"/>
      <c r="NL1954" s="5">
        <v>0.34461814442529182</v>
      </c>
      <c r="NN1954" s="9">
        <v>-4.9477606886763736E-7</v>
      </c>
      <c r="NR1954" s="5">
        <v>0.37595259663780123</v>
      </c>
      <c r="NT1954" s="9">
        <v>-4.535380584788899E-7</v>
      </c>
      <c r="NU1954" s="1"/>
      <c r="OG1954" s="36"/>
      <c r="OI1954" s="37"/>
      <c r="RC1954" s="1"/>
      <c r="RD1954" s="5">
        <v>-0.16468409313215893</v>
      </c>
      <c r="RF1954" s="9">
        <v>0</v>
      </c>
      <c r="RJ1954" s="5">
        <v>-0.17329739261208402</v>
      </c>
      <c r="RL1954" s="9">
        <v>0</v>
      </c>
      <c r="RM1954" s="1"/>
      <c r="RN1954" s="5">
        <v>-0.16468409313215893</v>
      </c>
      <c r="RP1954" s="9">
        <v>0</v>
      </c>
      <c r="RT1954" s="5">
        <v>-0.211710717417573</v>
      </c>
      <c r="RV1954" s="9">
        <v>0</v>
      </c>
      <c r="RW1954" s="1"/>
      <c r="SI1954" s="34"/>
      <c r="SK1954" s="35"/>
      <c r="SM1954" s="1"/>
      <c r="SN1954" s="5">
        <v>-0.19729927669377251</v>
      </c>
      <c r="SP1954" s="9">
        <v>-3.1411323843650136E-6</v>
      </c>
      <c r="ST1954" s="5">
        <v>-0.17329739261208402</v>
      </c>
      <c r="SV1954" s="9">
        <v>-3.5761827578206019E-6</v>
      </c>
      <c r="SW1954" s="1"/>
      <c r="SX1954" s="5">
        <v>-0.19729927669377251</v>
      </c>
      <c r="SZ1954" s="9">
        <v>3.8373998625938679E-6</v>
      </c>
      <c r="TD1954" s="5">
        <v>-0.211710717417573</v>
      </c>
      <c r="TF1954" s="9">
        <v>3.5761827578205913E-6</v>
      </c>
      <c r="TG1954" s="1"/>
      <c r="TS1954" s="36"/>
      <c r="TU1954" s="37"/>
      <c r="TV1954" s="1"/>
      <c r="VT1954" s="1"/>
    </row>
    <row r="1955" spans="14:592" ht="15" thickBot="1" x14ac:dyDescent="0.35">
      <c r="N1955" s="1"/>
      <c r="O1955" s="127"/>
      <c r="P1955" s="127"/>
      <c r="Q1955" s="127"/>
      <c r="R1955" s="127"/>
      <c r="S1955" s="127"/>
      <c r="T1955" s="127"/>
      <c r="U1955" s="127"/>
      <c r="V1955" s="127"/>
      <c r="W1955" s="127"/>
      <c r="X1955" s="127"/>
      <c r="Y1955" s="127"/>
      <c r="Z1955" s="127"/>
      <c r="AA1955" s="127"/>
      <c r="AB1955" s="127"/>
      <c r="AC1955" s="127"/>
      <c r="AD1955" s="127"/>
      <c r="AE1955" s="127"/>
      <c r="AF1955" s="127"/>
      <c r="AG1955" s="127"/>
      <c r="AH1955" s="127"/>
      <c r="AI1955" s="127"/>
      <c r="AJ1955" s="127"/>
      <c r="AK1955" s="127"/>
      <c r="AL1955" s="127"/>
      <c r="AM1955" s="127"/>
      <c r="AN1955" s="127"/>
      <c r="AO1955" s="1"/>
      <c r="FM1955" s="63"/>
      <c r="FO1955" s="64"/>
      <c r="FQ1955" s="53"/>
      <c r="FS1955" s="65"/>
      <c r="FU1955" s="66"/>
      <c r="FW1955" s="67"/>
      <c r="KG1955" s="1"/>
      <c r="KH1955" s="67"/>
      <c r="KJ1955" s="66"/>
      <c r="KL1955" s="65"/>
      <c r="KN1955" s="53"/>
      <c r="KP1955" s="64"/>
      <c r="KR1955" s="63"/>
      <c r="KV1955" s="1"/>
      <c r="KW1955" s="34"/>
      <c r="KY1955" s="35"/>
      <c r="LA1955" s="36"/>
      <c r="LC1955" s="37"/>
      <c r="LQ1955" s="1"/>
      <c r="LR1955" s="6">
        <v>0.25970707236062512</v>
      </c>
      <c r="LT1955" s="10">
        <v>0</v>
      </c>
      <c r="LX1955" s="6">
        <v>-0.60308441917105804</v>
      </c>
      <c r="LZ1955" s="10">
        <v>0</v>
      </c>
      <c r="MA1955" s="1"/>
      <c r="MB1955" s="6">
        <v>0.25970707236062512</v>
      </c>
      <c r="MD1955" s="10">
        <v>0</v>
      </c>
      <c r="MH1955" s="6">
        <v>-0.60397659182094843</v>
      </c>
      <c r="MJ1955" s="10">
        <v>0</v>
      </c>
      <c r="MK1955" s="1"/>
      <c r="MW1955" s="34"/>
      <c r="MY1955" s="35"/>
      <c r="NA1955" s="1"/>
      <c r="NB1955" s="6">
        <v>0.24625630013858857</v>
      </c>
      <c r="ND1955" s="10">
        <v>-7.9369511151493575E-7</v>
      </c>
      <c r="NH1955" s="6">
        <v>-0.60308441917105804</v>
      </c>
      <c r="NJ1955" s="10">
        <v>3.2408799727972191E-7</v>
      </c>
      <c r="NK1955" s="1"/>
      <c r="NL1955" s="6">
        <v>0.24625630013858857</v>
      </c>
      <c r="NN1955" s="10">
        <v>7.9486926400229969E-7</v>
      </c>
      <c r="NR1955" s="6">
        <v>-0.60397659182094843</v>
      </c>
      <c r="NT1955" s="10">
        <v>-3.2408799727973192E-7</v>
      </c>
      <c r="NU1955" s="1"/>
      <c r="OG1955" s="36"/>
      <c r="OI1955" s="37"/>
      <c r="PW1955" s="1"/>
      <c r="RC1955" s="1"/>
      <c r="RD1955" s="6">
        <v>1.0084068267365551</v>
      </c>
      <c r="RF1955" s="10">
        <v>0</v>
      </c>
      <c r="RJ1955" s="6">
        <v>0.68566285389632031</v>
      </c>
      <c r="RL1955" s="10">
        <v>0</v>
      </c>
      <c r="RM1955" s="1"/>
      <c r="RN1955" s="6">
        <v>1.0084068267365551</v>
      </c>
      <c r="RP1955" s="10">
        <v>0</v>
      </c>
      <c r="RT1955" s="6">
        <v>0.74035793434556685</v>
      </c>
      <c r="RV1955" s="10">
        <v>0</v>
      </c>
      <c r="RW1955" s="1"/>
      <c r="SI1955" s="34"/>
      <c r="SK1955" s="35"/>
      <c r="SM1955" s="1"/>
      <c r="SN1955" s="6">
        <v>0.89631064595351551</v>
      </c>
      <c r="SP1955" s="10">
        <v>1.242810271214483E-5</v>
      </c>
      <c r="ST1955" s="6">
        <v>0.68566285389632031</v>
      </c>
      <c r="SV1955" s="10">
        <v>1.6246236334079687E-5</v>
      </c>
      <c r="SW1955" s="1"/>
      <c r="SX1955" s="6">
        <v>0.89631064595351551</v>
      </c>
      <c r="SZ1955" s="10">
        <v>-1.3419488017341805E-5</v>
      </c>
      <c r="TD1955" s="6">
        <v>0.74035793434556685</v>
      </c>
      <c r="TF1955" s="10">
        <v>-1.6246236334079636E-5</v>
      </c>
      <c r="TG1955" s="1"/>
      <c r="TS1955" s="36"/>
      <c r="TU1955" s="37"/>
      <c r="TV1955" s="1"/>
      <c r="VT1955" s="1"/>
    </row>
    <row r="1956" spans="14:592" x14ac:dyDescent="0.3">
      <c r="N1956" s="1"/>
      <c r="O1956" s="127"/>
      <c r="P1956" s="127"/>
      <c r="Q1956" s="127"/>
      <c r="R1956" s="127"/>
      <c r="S1956" s="127"/>
      <c r="T1956" s="127"/>
      <c r="U1956" s="127"/>
      <c r="V1956" s="127"/>
      <c r="W1956" s="127"/>
      <c r="X1956" s="127"/>
      <c r="Y1956" s="127"/>
      <c r="Z1956" s="127"/>
      <c r="AA1956" s="127"/>
      <c r="AB1956" s="127"/>
      <c r="AC1956" s="127"/>
      <c r="AD1956" s="127"/>
      <c r="AE1956" s="127"/>
      <c r="AF1956" s="127"/>
      <c r="AG1956" s="127"/>
      <c r="AH1956" s="127"/>
      <c r="AI1956" s="127"/>
      <c r="AJ1956" s="127"/>
      <c r="AK1956" s="127"/>
      <c r="AL1956" s="127"/>
      <c r="AM1956" s="127"/>
      <c r="AN1956" s="127"/>
      <c r="AO1956" s="1"/>
      <c r="FM1956" s="63"/>
      <c r="FO1956" s="64"/>
      <c r="FQ1956" s="53"/>
      <c r="FS1956" s="65"/>
      <c r="FU1956" s="66"/>
      <c r="FW1956" s="67"/>
      <c r="KG1956" s="1"/>
      <c r="KH1956" s="67"/>
      <c r="KJ1956" s="66"/>
      <c r="KL1956" s="65"/>
      <c r="KN1956" s="53"/>
      <c r="KP1956" s="64"/>
      <c r="KR1956" s="63"/>
      <c r="KV1956" s="1"/>
      <c r="KW1956" s="34"/>
      <c r="KY1956" s="35"/>
      <c r="LA1956" s="36"/>
      <c r="LC1956" s="37"/>
      <c r="LQ1956" s="1"/>
      <c r="LR1956" s="2"/>
      <c r="LS1956" s="1"/>
      <c r="LT1956" s="7"/>
      <c r="LU1956" s="1"/>
      <c r="LV1956" s="1"/>
      <c r="LW1956" s="1"/>
      <c r="LX1956" s="2"/>
      <c r="LY1956" s="1"/>
      <c r="LZ1956" s="7"/>
      <c r="MA1956" s="1"/>
      <c r="MB1956" s="2"/>
      <c r="MC1956" s="1"/>
      <c r="MD1956" s="7"/>
      <c r="ME1956" s="1"/>
      <c r="MF1956" s="1"/>
      <c r="MG1956" s="1"/>
      <c r="MH1956" s="2"/>
      <c r="MI1956" s="1"/>
      <c r="MJ1956" s="7"/>
      <c r="MK1956" s="1"/>
      <c r="MW1956" s="34"/>
      <c r="MY1956" s="35"/>
      <c r="NA1956" s="1"/>
      <c r="NB1956" s="2"/>
      <c r="NC1956" s="1"/>
      <c r="ND1956" s="7"/>
      <c r="NE1956" s="1"/>
      <c r="NF1956" s="1"/>
      <c r="NG1956" s="1"/>
      <c r="NH1956" s="2"/>
      <c r="NI1956" s="1"/>
      <c r="NJ1956" s="7"/>
      <c r="NK1956" s="1"/>
      <c r="NL1956" s="2"/>
      <c r="NM1956" s="1"/>
      <c r="NN1956" s="7"/>
      <c r="NO1956" s="1"/>
      <c r="NP1956" s="1"/>
      <c r="NQ1956" s="1"/>
      <c r="NR1956" s="2"/>
      <c r="NS1956" s="1"/>
      <c r="NT1956" s="7"/>
      <c r="NU1956" s="1"/>
      <c r="OG1956" s="36"/>
      <c r="OI1956" s="37"/>
      <c r="RC1956" s="1"/>
      <c r="RD1956" s="2"/>
      <c r="RE1956" s="1"/>
      <c r="RF1956" s="7"/>
      <c r="RG1956" s="1"/>
      <c r="RH1956" s="1"/>
      <c r="RI1956" s="1"/>
      <c r="RJ1956" s="2"/>
      <c r="RK1956" s="1"/>
      <c r="RL1956" s="7"/>
      <c r="RM1956" s="1"/>
      <c r="RN1956" s="2"/>
      <c r="RO1956" s="1"/>
      <c r="RP1956" s="7"/>
      <c r="RQ1956" s="1"/>
      <c r="RR1956" s="1"/>
      <c r="RS1956" s="1"/>
      <c r="RT1956" s="2"/>
      <c r="RU1956" s="1"/>
      <c r="RV1956" s="7"/>
      <c r="RW1956" s="1"/>
      <c r="SI1956" s="34"/>
      <c r="SK1956" s="35"/>
      <c r="SM1956" s="1"/>
      <c r="SN1956" s="2"/>
      <c r="SO1956" s="1"/>
      <c r="SP1956" s="7"/>
      <c r="SQ1956" s="1"/>
      <c r="SR1956" s="1"/>
      <c r="SS1956" s="1"/>
      <c r="ST1956" s="2"/>
      <c r="SU1956" s="1"/>
      <c r="SV1956" s="7"/>
      <c r="SW1956" s="1"/>
      <c r="SX1956" s="2"/>
      <c r="SY1956" s="1"/>
      <c r="SZ1956" s="7"/>
      <c r="TA1956" s="1"/>
      <c r="TB1956" s="1"/>
      <c r="TC1956" s="1"/>
      <c r="TD1956" s="2"/>
      <c r="TE1956" s="1"/>
      <c r="TF1956" s="7"/>
      <c r="TG1956" s="1"/>
      <c r="TS1956" s="36"/>
      <c r="TU1956" s="37"/>
      <c r="TV1956" s="1"/>
      <c r="VT1956" s="1"/>
    </row>
    <row r="1957" spans="14:592" x14ac:dyDescent="0.3">
      <c r="N1957" s="1"/>
      <c r="O1957" s="127"/>
      <c r="P1957" s="127"/>
      <c r="Q1957" s="127"/>
      <c r="R1957" s="127"/>
      <c r="S1957" s="127"/>
      <c r="T1957" s="127"/>
      <c r="U1957" s="127"/>
      <c r="V1957" s="127"/>
      <c r="W1957" s="127"/>
      <c r="X1957" s="127"/>
      <c r="Y1957" s="127"/>
      <c r="Z1957" s="127"/>
      <c r="AA1957" s="127"/>
      <c r="AB1957" s="127"/>
      <c r="AC1957" s="127"/>
      <c r="AD1957" s="127"/>
      <c r="AE1957" s="127"/>
      <c r="AF1957" s="127"/>
      <c r="AG1957" s="127"/>
      <c r="AH1957" s="127"/>
      <c r="AI1957" s="127"/>
      <c r="AJ1957" s="127"/>
      <c r="AK1957" s="127"/>
      <c r="AL1957" s="127"/>
      <c r="AM1957" s="127"/>
      <c r="AN1957" s="127"/>
      <c r="AO1957" s="1"/>
      <c r="FM1957" s="63"/>
      <c r="FO1957" s="64"/>
      <c r="FQ1957" s="53"/>
      <c r="FS1957" s="65"/>
      <c r="FU1957" s="66"/>
      <c r="FW1957" s="67"/>
      <c r="KG1957" s="1"/>
      <c r="KH1957" s="67"/>
      <c r="KJ1957" s="66"/>
      <c r="KL1957" s="65"/>
      <c r="KN1957" s="53"/>
      <c r="KP1957" s="64"/>
      <c r="KR1957" s="63"/>
      <c r="KV1957" s="1"/>
      <c r="KW1957" s="34"/>
      <c r="KY1957" s="35"/>
      <c r="LA1957" s="36"/>
      <c r="LC1957" s="37"/>
      <c r="LQ1957" s="1"/>
      <c r="LR1957" s="59"/>
      <c r="LT1957" s="60"/>
      <c r="LX1957" s="34"/>
      <c r="LZ1957" s="35"/>
      <c r="MB1957" s="59"/>
      <c r="MD1957" s="60"/>
      <c r="MH1957" s="36"/>
      <c r="MJ1957" s="37"/>
      <c r="MW1957" s="34"/>
      <c r="MY1957" s="35"/>
      <c r="NB1957" s="59"/>
      <c r="ND1957" s="60"/>
      <c r="NH1957" s="34"/>
      <c r="NJ1957" s="35"/>
      <c r="NL1957" s="59"/>
      <c r="NN1957" s="60"/>
      <c r="NR1957" s="36"/>
      <c r="NT1957" s="37"/>
      <c r="OG1957" s="36"/>
      <c r="OI1957" s="37"/>
      <c r="PW1957" s="1"/>
      <c r="RD1957" s="59"/>
      <c r="RF1957" s="60"/>
      <c r="RJ1957" s="34"/>
      <c r="RL1957" s="35"/>
      <c r="RN1957" s="59"/>
      <c r="RP1957" s="60"/>
      <c r="RT1957" s="36"/>
      <c r="RV1957" s="37"/>
      <c r="SI1957" s="34"/>
      <c r="SK1957" s="35"/>
      <c r="SN1957" s="59"/>
      <c r="SP1957" s="60"/>
      <c r="ST1957" s="34"/>
      <c r="SV1957" s="35"/>
      <c r="SX1957" s="59"/>
      <c r="SZ1957" s="60"/>
      <c r="TD1957" s="36"/>
      <c r="TF1957" s="37"/>
      <c r="TS1957" s="36"/>
      <c r="TU1957" s="37"/>
      <c r="TV1957" s="1"/>
      <c r="VT1957" s="1"/>
    </row>
    <row r="1958" spans="14:592" x14ac:dyDescent="0.3">
      <c r="N1958" s="1"/>
      <c r="O1958" s="127"/>
      <c r="P1958" s="127"/>
      <c r="Q1958" s="127"/>
      <c r="R1958" s="127"/>
      <c r="S1958" s="127"/>
      <c r="T1958" s="127"/>
      <c r="U1958" s="127"/>
      <c r="V1958" s="127"/>
      <c r="W1958" s="127"/>
      <c r="X1958" s="127"/>
      <c r="Y1958" s="127"/>
      <c r="Z1958" s="127"/>
      <c r="AA1958" s="127"/>
      <c r="AB1958" s="127"/>
      <c r="AC1958" s="127"/>
      <c r="AD1958" s="127"/>
      <c r="AE1958" s="127"/>
      <c r="AF1958" s="127"/>
      <c r="AG1958" s="127"/>
      <c r="AH1958" s="127"/>
      <c r="AI1958" s="127"/>
      <c r="AJ1958" s="127"/>
      <c r="AK1958" s="127"/>
      <c r="AL1958" s="127"/>
      <c r="AM1958" s="127"/>
      <c r="AN1958" s="127"/>
      <c r="AO1958" s="1"/>
      <c r="FM1958" s="63"/>
      <c r="FO1958" s="64"/>
      <c r="FQ1958" s="53"/>
      <c r="FS1958" s="65"/>
      <c r="FU1958" s="66"/>
      <c r="FW1958" s="67"/>
      <c r="KG1958" s="1"/>
      <c r="KH1958" s="67"/>
      <c r="KJ1958" s="66"/>
      <c r="KL1958" s="65"/>
      <c r="KN1958" s="53"/>
      <c r="KP1958" s="64"/>
      <c r="KR1958" s="63"/>
      <c r="KV1958" s="1"/>
      <c r="KW1958" s="34"/>
      <c r="KY1958" s="35"/>
      <c r="LA1958" s="36"/>
      <c r="LC1958" s="37"/>
      <c r="LQ1958" s="1"/>
      <c r="LR1958" s="59"/>
      <c r="LT1958" s="60"/>
      <c r="LX1958" s="34"/>
      <c r="LZ1958" s="35"/>
      <c r="MB1958" s="59"/>
      <c r="MD1958" s="60"/>
      <c r="MH1958" s="36"/>
      <c r="MJ1958" s="37"/>
      <c r="MW1958" s="34"/>
      <c r="MY1958" s="35"/>
      <c r="NB1958" s="59"/>
      <c r="ND1958" s="60"/>
      <c r="NH1958" s="34"/>
      <c r="NJ1958" s="35"/>
      <c r="NL1958" s="59"/>
      <c r="NN1958" s="60"/>
      <c r="NR1958" s="36"/>
      <c r="NT1958" s="37"/>
      <c r="OG1958" s="36"/>
      <c r="OI1958" s="37"/>
      <c r="RD1958" s="59"/>
      <c r="RF1958" s="60"/>
      <c r="RJ1958" s="34"/>
      <c r="RL1958" s="35"/>
      <c r="RN1958" s="59"/>
      <c r="RP1958" s="60"/>
      <c r="RT1958" s="36"/>
      <c r="RV1958" s="37"/>
      <c r="SI1958" s="34"/>
      <c r="SK1958" s="35"/>
      <c r="SN1958" s="59"/>
      <c r="SP1958" s="60"/>
      <c r="ST1958" s="34"/>
      <c r="SV1958" s="35"/>
      <c r="SX1958" s="59"/>
      <c r="SZ1958" s="60"/>
      <c r="TD1958" s="36"/>
      <c r="TF1958" s="37"/>
      <c r="TS1958" s="36"/>
      <c r="TU1958" s="37"/>
      <c r="TV1958" s="1"/>
      <c r="VT1958" s="1"/>
    </row>
    <row r="1959" spans="14:592" x14ac:dyDescent="0.3">
      <c r="N1959" s="1"/>
      <c r="O1959" s="127"/>
      <c r="P1959" s="127"/>
      <c r="Q1959" s="127"/>
      <c r="R1959" s="127"/>
      <c r="S1959" s="127"/>
      <c r="T1959" s="127"/>
      <c r="U1959" s="127"/>
      <c r="V1959" s="127"/>
      <c r="W1959" s="127"/>
      <c r="X1959" s="127"/>
      <c r="Y1959" s="127"/>
      <c r="Z1959" s="127"/>
      <c r="AA1959" s="127"/>
      <c r="AB1959" s="127"/>
      <c r="AC1959" s="127"/>
      <c r="AD1959" s="127"/>
      <c r="AE1959" s="127"/>
      <c r="AF1959" s="127"/>
      <c r="AG1959" s="127"/>
      <c r="AH1959" s="127"/>
      <c r="AI1959" s="127"/>
      <c r="AJ1959" s="127"/>
      <c r="AK1959" s="127"/>
      <c r="AL1959" s="127"/>
      <c r="AM1959" s="127"/>
      <c r="AN1959" s="127"/>
      <c r="AO1959" s="1"/>
      <c r="FM1959" s="63"/>
      <c r="FO1959" s="64"/>
      <c r="FQ1959" s="53"/>
      <c r="FS1959" s="65"/>
      <c r="FU1959" s="66"/>
      <c r="FW1959" s="67"/>
      <c r="KG1959" s="1"/>
      <c r="KH1959" s="67"/>
      <c r="KJ1959" s="66"/>
      <c r="KL1959" s="65"/>
      <c r="KN1959" s="53"/>
      <c r="KP1959" s="64"/>
      <c r="KR1959" s="63"/>
      <c r="KV1959" s="1"/>
      <c r="KW1959" s="34"/>
      <c r="KY1959" s="35"/>
      <c r="LA1959" s="36"/>
      <c r="LC1959" s="37"/>
      <c r="LQ1959" s="1"/>
      <c r="LR1959" s="59"/>
      <c r="LT1959" s="60"/>
      <c r="LX1959" s="34"/>
      <c r="LZ1959" s="35"/>
      <c r="MB1959" s="59"/>
      <c r="MD1959" s="60"/>
      <c r="MH1959" s="36"/>
      <c r="MJ1959" s="37"/>
      <c r="MW1959" s="34"/>
      <c r="MY1959" s="35"/>
      <c r="NB1959" s="59"/>
      <c r="ND1959" s="60"/>
      <c r="NH1959" s="34"/>
      <c r="NJ1959" s="35"/>
      <c r="NL1959" s="59"/>
      <c r="NN1959" s="60"/>
      <c r="NR1959" s="36"/>
      <c r="NT1959" s="37"/>
      <c r="OG1959" s="36"/>
      <c r="OI1959" s="37"/>
      <c r="PW1959" s="1"/>
      <c r="RD1959" s="59"/>
      <c r="RF1959" s="60"/>
      <c r="RJ1959" s="34"/>
      <c r="RL1959" s="35"/>
      <c r="RN1959" s="59"/>
      <c r="RP1959" s="60"/>
      <c r="RT1959" s="36"/>
      <c r="RV1959" s="37"/>
      <c r="SI1959" s="34"/>
      <c r="SK1959" s="35"/>
      <c r="SN1959" s="59"/>
      <c r="SP1959" s="60"/>
      <c r="ST1959" s="34"/>
      <c r="SV1959" s="35"/>
      <c r="SX1959" s="59"/>
      <c r="SZ1959" s="60"/>
      <c r="TD1959" s="36"/>
      <c r="TF1959" s="37"/>
      <c r="TS1959" s="36"/>
      <c r="TU1959" s="37"/>
      <c r="TV1959" s="1"/>
      <c r="VT1959" s="1"/>
    </row>
    <row r="1960" spans="14:592" x14ac:dyDescent="0.3">
      <c r="N1960" s="1"/>
      <c r="O1960" s="127"/>
      <c r="P1960" s="127"/>
      <c r="Q1960" s="127"/>
      <c r="R1960" s="127"/>
      <c r="S1960" s="127"/>
      <c r="T1960" s="127"/>
      <c r="U1960" s="127"/>
      <c r="V1960" s="127"/>
      <c r="W1960" s="127"/>
      <c r="X1960" s="127"/>
      <c r="Y1960" s="127"/>
      <c r="Z1960" s="127"/>
      <c r="AA1960" s="127"/>
      <c r="AB1960" s="127"/>
      <c r="AC1960" s="127"/>
      <c r="AD1960" s="127"/>
      <c r="AE1960" s="127"/>
      <c r="AF1960" s="127"/>
      <c r="AG1960" s="127"/>
      <c r="AH1960" s="127"/>
      <c r="AI1960" s="127"/>
      <c r="AJ1960" s="127"/>
      <c r="AK1960" s="127"/>
      <c r="AL1960" s="127"/>
      <c r="AM1960" s="127"/>
      <c r="AN1960" s="127"/>
      <c r="AO1960" s="1"/>
      <c r="FM1960" s="63"/>
      <c r="FO1960" s="64"/>
      <c r="FQ1960" s="53"/>
      <c r="FS1960" s="65"/>
      <c r="FU1960" s="66"/>
      <c r="FW1960" s="67"/>
      <c r="KG1960" s="1"/>
      <c r="KH1960" s="67"/>
      <c r="KJ1960" s="66"/>
      <c r="KL1960" s="65"/>
      <c r="KN1960" s="53"/>
      <c r="KP1960" s="64"/>
      <c r="KR1960" s="63"/>
      <c r="KV1960" s="1"/>
      <c r="KW1960" s="34"/>
      <c r="KY1960" s="35"/>
      <c r="LA1960" s="36"/>
      <c r="LC1960" s="37"/>
      <c r="LQ1960" s="1"/>
      <c r="LR1960" s="59"/>
      <c r="LT1960" s="60"/>
      <c r="LX1960" s="34"/>
      <c r="LZ1960" s="35"/>
      <c r="MB1960" s="59"/>
      <c r="MD1960" s="60"/>
      <c r="MH1960" s="36"/>
      <c r="MJ1960" s="37"/>
      <c r="MW1960" s="34"/>
      <c r="MY1960" s="35"/>
      <c r="NB1960" s="59"/>
      <c r="ND1960" s="60"/>
      <c r="NH1960" s="34"/>
      <c r="NJ1960" s="35"/>
      <c r="NL1960" s="59"/>
      <c r="NN1960" s="60"/>
      <c r="NR1960" s="36"/>
      <c r="NT1960" s="37"/>
      <c r="OG1960" s="36"/>
      <c r="OI1960" s="37"/>
      <c r="RD1960" s="59"/>
      <c r="RF1960" s="60"/>
      <c r="RJ1960" s="34"/>
      <c r="RL1960" s="35"/>
      <c r="RN1960" s="59"/>
      <c r="RP1960" s="60"/>
      <c r="RT1960" s="36"/>
      <c r="RV1960" s="37"/>
      <c r="SI1960" s="34"/>
      <c r="SK1960" s="35"/>
      <c r="SN1960" s="59"/>
      <c r="SP1960" s="60"/>
      <c r="ST1960" s="34"/>
      <c r="SV1960" s="35"/>
      <c r="SX1960" s="59"/>
      <c r="SZ1960" s="60"/>
      <c r="TD1960" s="36"/>
      <c r="TF1960" s="37"/>
      <c r="TS1960" s="36"/>
      <c r="TU1960" s="37"/>
      <c r="TV1960" s="1"/>
      <c r="VT1960" s="1"/>
    </row>
    <row r="1961" spans="14:592" x14ac:dyDescent="0.3">
      <c r="N1961" s="1"/>
      <c r="O1961" s="127"/>
      <c r="P1961" s="127"/>
      <c r="Q1961" s="127"/>
      <c r="R1961" s="127"/>
      <c r="S1961" s="127"/>
      <c r="T1961" s="127"/>
      <c r="U1961" s="127"/>
      <c r="V1961" s="127"/>
      <c r="W1961" s="127"/>
      <c r="X1961" s="127"/>
      <c r="Y1961" s="127"/>
      <c r="Z1961" s="127"/>
      <c r="AA1961" s="127"/>
      <c r="AB1961" s="127"/>
      <c r="AC1961" s="127"/>
      <c r="AD1961" s="127"/>
      <c r="AE1961" s="127"/>
      <c r="AF1961" s="127"/>
      <c r="AG1961" s="127"/>
      <c r="AH1961" s="127"/>
      <c r="AI1961" s="127"/>
      <c r="AJ1961" s="127"/>
      <c r="AK1961" s="127"/>
      <c r="AL1961" s="127"/>
      <c r="AM1961" s="127"/>
      <c r="AN1961" s="127"/>
      <c r="AO1961" s="1"/>
      <c r="FM1961" s="63"/>
      <c r="FO1961" s="64"/>
      <c r="FQ1961" s="53"/>
      <c r="FS1961" s="65"/>
      <c r="FU1961" s="66"/>
      <c r="FW1961" s="67"/>
      <c r="KG1961" s="1"/>
      <c r="KH1961" s="67"/>
      <c r="KJ1961" s="66"/>
      <c r="KL1961" s="65"/>
      <c r="KN1961" s="53"/>
      <c r="KP1961" s="64"/>
      <c r="KR1961" s="63"/>
      <c r="KV1961" s="1"/>
      <c r="KW1961" s="34"/>
      <c r="KY1961" s="35"/>
      <c r="LA1961" s="36"/>
      <c r="LC1961" s="37"/>
      <c r="LQ1961" s="1"/>
      <c r="LR1961" s="59"/>
      <c r="LT1961" s="60"/>
      <c r="LX1961" s="34"/>
      <c r="LZ1961" s="35"/>
      <c r="MB1961" s="59"/>
      <c r="MD1961" s="60"/>
      <c r="MH1961" s="36"/>
      <c r="MJ1961" s="37"/>
      <c r="MW1961" s="34"/>
      <c r="MY1961" s="35"/>
      <c r="NB1961" s="59"/>
      <c r="ND1961" s="60"/>
      <c r="NH1961" s="34"/>
      <c r="NJ1961" s="35"/>
      <c r="NL1961" s="59"/>
      <c r="NN1961" s="60"/>
      <c r="NR1961" s="36"/>
      <c r="NT1961" s="37"/>
      <c r="OG1961" s="36"/>
      <c r="OI1961" s="37"/>
      <c r="PW1961" s="1"/>
      <c r="RD1961" s="59"/>
      <c r="RF1961" s="60"/>
      <c r="RJ1961" s="34"/>
      <c r="RL1961" s="35"/>
      <c r="RN1961" s="59"/>
      <c r="RP1961" s="60"/>
      <c r="RT1961" s="36"/>
      <c r="RV1961" s="37"/>
      <c r="SI1961" s="34"/>
      <c r="SK1961" s="35"/>
      <c r="SN1961" s="59"/>
      <c r="SP1961" s="60"/>
      <c r="ST1961" s="34"/>
      <c r="SV1961" s="35"/>
      <c r="SX1961" s="59"/>
      <c r="SZ1961" s="60"/>
      <c r="TD1961" s="36"/>
      <c r="TF1961" s="37"/>
      <c r="TS1961" s="36"/>
      <c r="TU1961" s="37"/>
      <c r="TV1961" s="1"/>
      <c r="VT1961" s="1"/>
    </row>
    <row r="1962" spans="14:592" x14ac:dyDescent="0.3">
      <c r="N1962" s="1"/>
      <c r="O1962" s="127"/>
      <c r="P1962" s="127"/>
      <c r="Q1962" s="127"/>
      <c r="R1962" s="127"/>
      <c r="S1962" s="127"/>
      <c r="T1962" s="127"/>
      <c r="U1962" s="127"/>
      <c r="V1962" s="127"/>
      <c r="W1962" s="127"/>
      <c r="X1962" s="127"/>
      <c r="Y1962" s="127"/>
      <c r="Z1962" s="127"/>
      <c r="AA1962" s="127"/>
      <c r="AB1962" s="127"/>
      <c r="AC1962" s="127"/>
      <c r="AD1962" s="127"/>
      <c r="AE1962" s="127"/>
      <c r="AF1962" s="127"/>
      <c r="AG1962" s="127"/>
      <c r="AH1962" s="127"/>
      <c r="AI1962" s="127"/>
      <c r="AJ1962" s="127"/>
      <c r="AK1962" s="127"/>
      <c r="AL1962" s="127"/>
      <c r="AM1962" s="127"/>
      <c r="AN1962" s="127"/>
      <c r="AO1962" s="1"/>
      <c r="FM1962" s="63"/>
      <c r="FO1962" s="64"/>
      <c r="FQ1962" s="53"/>
      <c r="FS1962" s="65"/>
      <c r="FU1962" s="66"/>
      <c r="FW1962" s="67"/>
      <c r="KG1962" s="1"/>
      <c r="KH1962" s="67"/>
      <c r="KJ1962" s="66"/>
      <c r="KL1962" s="65"/>
      <c r="KN1962" s="53"/>
      <c r="KP1962" s="64"/>
      <c r="KR1962" s="63"/>
      <c r="KV1962" s="1"/>
      <c r="KW1962" s="34"/>
      <c r="KY1962" s="35"/>
      <c r="LA1962" s="36"/>
      <c r="LC1962" s="37"/>
      <c r="LQ1962" s="1"/>
      <c r="LR1962" s="59"/>
      <c r="LT1962" s="60"/>
      <c r="LX1962" s="34"/>
      <c r="LZ1962" s="35"/>
      <c r="MB1962" s="59"/>
      <c r="MD1962" s="60"/>
      <c r="MH1962" s="36"/>
      <c r="MJ1962" s="37"/>
      <c r="MW1962" s="34"/>
      <c r="MY1962" s="35"/>
      <c r="NB1962" s="59"/>
      <c r="ND1962" s="60"/>
      <c r="NH1962" s="34"/>
      <c r="NJ1962" s="35"/>
      <c r="NL1962" s="59"/>
      <c r="NN1962" s="60"/>
      <c r="NR1962" s="36"/>
      <c r="NT1962" s="37"/>
      <c r="OG1962" s="36"/>
      <c r="OI1962" s="37"/>
      <c r="RD1962" s="59"/>
      <c r="RF1962" s="60"/>
      <c r="RJ1962" s="34"/>
      <c r="RL1962" s="35"/>
      <c r="RN1962" s="59"/>
      <c r="RP1962" s="60"/>
      <c r="RT1962" s="36"/>
      <c r="RV1962" s="37"/>
      <c r="SI1962" s="34"/>
      <c r="SK1962" s="35"/>
      <c r="SN1962" s="59"/>
      <c r="SP1962" s="60"/>
      <c r="ST1962" s="34"/>
      <c r="SV1962" s="35"/>
      <c r="SX1962" s="59"/>
      <c r="SZ1962" s="60"/>
      <c r="TD1962" s="36"/>
      <c r="TF1962" s="37"/>
      <c r="TS1962" s="36"/>
      <c r="TU1962" s="37"/>
      <c r="TV1962" s="1"/>
      <c r="VT1962" s="1"/>
    </row>
    <row r="1963" spans="14:592" x14ac:dyDescent="0.3">
      <c r="N1963" s="1"/>
      <c r="O1963" s="127"/>
      <c r="P1963" s="127"/>
      <c r="Q1963" s="127"/>
      <c r="R1963" s="127"/>
      <c r="S1963" s="127"/>
      <c r="T1963" s="127"/>
      <c r="U1963" s="127"/>
      <c r="V1963" s="127"/>
      <c r="W1963" s="127"/>
      <c r="X1963" s="127"/>
      <c r="Y1963" s="127"/>
      <c r="Z1963" s="127"/>
      <c r="AA1963" s="127"/>
      <c r="AB1963" s="127"/>
      <c r="AC1963" s="127"/>
      <c r="AD1963" s="127"/>
      <c r="AE1963" s="127"/>
      <c r="AF1963" s="127"/>
      <c r="AG1963" s="127"/>
      <c r="AH1963" s="127"/>
      <c r="AI1963" s="127"/>
      <c r="AJ1963" s="127"/>
      <c r="AK1963" s="127"/>
      <c r="AL1963" s="127"/>
      <c r="AM1963" s="127"/>
      <c r="AN1963" s="127"/>
      <c r="AO1963" s="1"/>
      <c r="FM1963" s="63"/>
      <c r="FO1963" s="64"/>
      <c r="FQ1963" s="53"/>
      <c r="FS1963" s="65"/>
      <c r="FU1963" s="66"/>
      <c r="FW1963" s="67"/>
      <c r="KG1963" s="1"/>
      <c r="KH1963" s="67"/>
      <c r="KJ1963" s="66"/>
      <c r="KL1963" s="65"/>
      <c r="KN1963" s="53"/>
      <c r="KP1963" s="64"/>
      <c r="KR1963" s="63"/>
      <c r="KV1963" s="1"/>
      <c r="KW1963" s="34"/>
      <c r="KY1963" s="35"/>
      <c r="LA1963" s="36"/>
      <c r="LC1963" s="37"/>
      <c r="LQ1963" s="1"/>
      <c r="LR1963" s="59"/>
      <c r="LT1963" s="60"/>
      <c r="LU1963" s="60"/>
      <c r="LV1963" s="60"/>
      <c r="LW1963" s="60"/>
      <c r="LX1963" s="60"/>
      <c r="LY1963" s="60"/>
      <c r="LZ1963" s="60"/>
      <c r="MA1963" s="60"/>
      <c r="MB1963" s="59"/>
      <c r="MC1963" s="60"/>
      <c r="MD1963" s="60"/>
      <c r="MH1963" s="36"/>
      <c r="MJ1963" s="37"/>
      <c r="MW1963" s="34"/>
      <c r="MY1963" s="35"/>
      <c r="NB1963" s="59"/>
      <c r="ND1963" s="60"/>
      <c r="NE1963" s="60"/>
      <c r="NF1963" s="60"/>
      <c r="NG1963" s="60"/>
      <c r="NH1963" s="60"/>
      <c r="NI1963" s="60"/>
      <c r="NJ1963" s="60"/>
      <c r="NK1963" s="60"/>
      <c r="NL1963" s="59"/>
      <c r="NM1963" s="60"/>
      <c r="NN1963" s="60"/>
      <c r="NR1963" s="36"/>
      <c r="NT1963" s="37"/>
      <c r="OG1963" s="36"/>
      <c r="OI1963" s="37"/>
      <c r="PW1963" s="1"/>
      <c r="RD1963" s="59"/>
      <c r="RF1963" s="60"/>
      <c r="RG1963" s="60"/>
      <c r="RH1963" s="60"/>
      <c r="RI1963" s="60"/>
      <c r="RJ1963" s="60"/>
      <c r="RK1963" s="60"/>
      <c r="RL1963" s="60"/>
      <c r="RM1963" s="60"/>
      <c r="RN1963" s="59"/>
      <c r="RO1963" s="60"/>
      <c r="RP1963" s="60"/>
      <c r="RT1963" s="36"/>
      <c r="RV1963" s="37"/>
      <c r="SI1963" s="34"/>
      <c r="SK1963" s="35"/>
      <c r="SN1963" s="59"/>
      <c r="SP1963" s="60"/>
      <c r="SQ1963" s="60"/>
      <c r="SR1963" s="60"/>
      <c r="SS1963" s="60"/>
      <c r="ST1963" s="60"/>
      <c r="SU1963" s="60"/>
      <c r="SV1963" s="60"/>
      <c r="SW1963" s="60"/>
      <c r="SX1963" s="59"/>
      <c r="SY1963" s="60"/>
      <c r="SZ1963" s="60"/>
      <c r="TD1963" s="36"/>
      <c r="TF1963" s="37"/>
      <c r="TS1963" s="36"/>
      <c r="TU1963" s="37"/>
      <c r="TV1963" s="1"/>
      <c r="VT1963" s="1"/>
    </row>
    <row r="1964" spans="14:592" x14ac:dyDescent="0.3">
      <c r="N1964" s="1"/>
      <c r="O1964" s="127"/>
      <c r="P1964" s="127"/>
      <c r="Q1964" s="127"/>
      <c r="R1964" s="127"/>
      <c r="S1964" s="127"/>
      <c r="T1964" s="127"/>
      <c r="U1964" s="127"/>
      <c r="V1964" s="127"/>
      <c r="W1964" s="127"/>
      <c r="X1964" s="127"/>
      <c r="Y1964" s="127"/>
      <c r="Z1964" s="127"/>
      <c r="AA1964" s="127"/>
      <c r="AB1964" s="127"/>
      <c r="AC1964" s="127"/>
      <c r="AD1964" s="127"/>
      <c r="AE1964" s="127"/>
      <c r="AF1964" s="127"/>
      <c r="AG1964" s="127"/>
      <c r="AH1964" s="127"/>
      <c r="AI1964" s="127"/>
      <c r="AJ1964" s="127"/>
      <c r="AK1964" s="127"/>
      <c r="AL1964" s="127"/>
      <c r="AM1964" s="127"/>
      <c r="AN1964" s="127"/>
      <c r="AO1964" s="1"/>
      <c r="FM1964" s="63"/>
      <c r="FO1964" s="64"/>
      <c r="FQ1964" s="53"/>
      <c r="FS1964" s="65"/>
      <c r="FU1964" s="66"/>
      <c r="FW1964" s="67"/>
      <c r="KG1964" s="1"/>
      <c r="KH1964" s="67"/>
      <c r="KJ1964" s="66"/>
      <c r="KL1964" s="65"/>
      <c r="KN1964" s="53"/>
      <c r="KP1964" s="64"/>
      <c r="KR1964" s="63"/>
      <c r="KV1964" s="1"/>
      <c r="KW1964" s="34"/>
      <c r="KY1964" s="35"/>
      <c r="LA1964" s="36"/>
      <c r="LC1964" s="37"/>
      <c r="LQ1964" s="1"/>
      <c r="LR1964" s="59"/>
      <c r="LT1964" s="60"/>
      <c r="LU1964" s="60"/>
      <c r="LV1964" s="60"/>
      <c r="LW1964" s="60"/>
      <c r="LX1964" s="60"/>
      <c r="LY1964" s="60"/>
      <c r="LZ1964" s="60"/>
      <c r="MA1964" s="60"/>
      <c r="MB1964" s="59"/>
      <c r="MC1964" s="60"/>
      <c r="MD1964" s="60"/>
      <c r="MH1964" s="36"/>
      <c r="MJ1964" s="37"/>
      <c r="MW1964" s="34"/>
      <c r="MY1964" s="35"/>
      <c r="NB1964" s="59"/>
      <c r="ND1964" s="60"/>
      <c r="NE1964" s="60"/>
      <c r="NF1964" s="60"/>
      <c r="NG1964" s="60"/>
      <c r="NH1964" s="60"/>
      <c r="NI1964" s="60"/>
      <c r="NJ1964" s="60"/>
      <c r="NK1964" s="60"/>
      <c r="NL1964" s="59"/>
      <c r="NM1964" s="60"/>
      <c r="NN1964" s="60"/>
      <c r="NR1964" s="36"/>
      <c r="NT1964" s="37"/>
      <c r="OG1964" s="36"/>
      <c r="OI1964" s="37"/>
      <c r="RD1964" s="59"/>
      <c r="RF1964" s="60"/>
      <c r="RG1964" s="60"/>
      <c r="RH1964" s="60"/>
      <c r="RI1964" s="60"/>
      <c r="RJ1964" s="60"/>
      <c r="RK1964" s="60"/>
      <c r="RL1964" s="60"/>
      <c r="RM1964" s="60"/>
      <c r="RN1964" s="59"/>
      <c r="RO1964" s="60"/>
      <c r="RP1964" s="60"/>
      <c r="RT1964" s="36"/>
      <c r="RV1964" s="37"/>
      <c r="SI1964" s="34"/>
      <c r="SK1964" s="35"/>
      <c r="SN1964" s="59"/>
      <c r="SP1964" s="60"/>
      <c r="SQ1964" s="60"/>
      <c r="SR1964" s="60"/>
      <c r="SS1964" s="60"/>
      <c r="ST1964" s="60"/>
      <c r="SU1964" s="60"/>
      <c r="SV1964" s="60"/>
      <c r="SW1964" s="60"/>
      <c r="SX1964" s="59"/>
      <c r="SY1964" s="60"/>
      <c r="SZ1964" s="60"/>
      <c r="TD1964" s="36"/>
      <c r="TF1964" s="37"/>
      <c r="TS1964" s="36"/>
      <c r="TU1964" s="37"/>
      <c r="TV1964" s="1"/>
      <c r="VT1964" s="1"/>
    </row>
    <row r="1965" spans="14:592" x14ac:dyDescent="0.3">
      <c r="N1965" s="1"/>
      <c r="O1965" s="127"/>
      <c r="P1965" s="127"/>
      <c r="Q1965" s="127"/>
      <c r="R1965" s="127"/>
      <c r="S1965" s="127"/>
      <c r="T1965" s="127"/>
      <c r="U1965" s="127"/>
      <c r="V1965" s="127"/>
      <c r="W1965" s="127"/>
      <c r="X1965" s="127"/>
      <c r="Y1965" s="127"/>
      <c r="Z1965" s="127"/>
      <c r="AA1965" s="127"/>
      <c r="AB1965" s="127"/>
      <c r="AC1965" s="127"/>
      <c r="AD1965" s="127"/>
      <c r="AE1965" s="127"/>
      <c r="AF1965" s="127"/>
      <c r="AG1965" s="127"/>
      <c r="AH1965" s="127"/>
      <c r="AI1965" s="127"/>
      <c r="AJ1965" s="127"/>
      <c r="AK1965" s="127"/>
      <c r="AL1965" s="127"/>
      <c r="AM1965" s="127"/>
      <c r="AN1965" s="127"/>
      <c r="AO1965" s="1"/>
      <c r="FM1965" s="63"/>
      <c r="FO1965" s="64"/>
      <c r="FQ1965" s="53"/>
      <c r="FS1965" s="65"/>
      <c r="FU1965" s="66"/>
      <c r="FW1965" s="67"/>
      <c r="KG1965" s="1"/>
      <c r="KH1965" s="67"/>
      <c r="KJ1965" s="66"/>
      <c r="KL1965" s="65"/>
      <c r="KN1965" s="53"/>
      <c r="KP1965" s="64"/>
      <c r="KR1965" s="63"/>
      <c r="KV1965" s="1"/>
      <c r="KW1965" s="34"/>
      <c r="KY1965" s="35"/>
      <c r="LA1965" s="36"/>
      <c r="LC1965" s="37"/>
      <c r="LQ1965" s="1"/>
      <c r="LR1965" s="59"/>
      <c r="LW1965" s="60"/>
      <c r="LX1965" s="34"/>
      <c r="LZ1965" s="35"/>
      <c r="MB1965" s="59"/>
      <c r="MH1965" s="36"/>
      <c r="MJ1965" s="37"/>
      <c r="MW1965" s="34"/>
      <c r="MY1965" s="35"/>
      <c r="NB1965" s="59"/>
      <c r="NG1965" s="60"/>
      <c r="NH1965" s="34"/>
      <c r="NJ1965" s="35"/>
      <c r="NL1965" s="59"/>
      <c r="NR1965" s="36"/>
      <c r="NT1965" s="37"/>
      <c r="OG1965" s="36"/>
      <c r="OI1965" s="37"/>
      <c r="PW1965" s="1"/>
      <c r="RD1965" s="59"/>
      <c r="RI1965" s="60"/>
      <c r="RJ1965" s="34"/>
      <c r="RL1965" s="35"/>
      <c r="RN1965" s="59"/>
      <c r="RT1965" s="36"/>
      <c r="RV1965" s="37"/>
      <c r="SI1965" s="34"/>
      <c r="SK1965" s="35"/>
      <c r="SN1965" s="59"/>
      <c r="SS1965" s="60"/>
      <c r="ST1965" s="34"/>
      <c r="SV1965" s="35"/>
      <c r="SX1965" s="59"/>
      <c r="TD1965" s="36"/>
      <c r="TF1965" s="37"/>
      <c r="TS1965" s="36"/>
      <c r="TU1965" s="37"/>
      <c r="TV1965" s="1"/>
      <c r="VT1965" s="1"/>
    </row>
    <row r="1966" spans="14:592" x14ac:dyDescent="0.3">
      <c r="N1966" s="1"/>
      <c r="O1966" s="127"/>
      <c r="P1966" s="127"/>
      <c r="Q1966" s="127"/>
      <c r="R1966" s="127"/>
      <c r="S1966" s="127"/>
      <c r="T1966" s="127"/>
      <c r="U1966" s="127"/>
      <c r="V1966" s="127"/>
      <c r="W1966" s="127"/>
      <c r="X1966" s="127"/>
      <c r="Y1966" s="127"/>
      <c r="Z1966" s="127"/>
      <c r="AA1966" s="127"/>
      <c r="AB1966" s="127"/>
      <c r="AC1966" s="127"/>
      <c r="AD1966" s="127"/>
      <c r="AE1966" s="127"/>
      <c r="AF1966" s="127"/>
      <c r="AG1966" s="127"/>
      <c r="AH1966" s="127"/>
      <c r="AI1966" s="127"/>
      <c r="AJ1966" s="127"/>
      <c r="AK1966" s="127"/>
      <c r="AL1966" s="127"/>
      <c r="AM1966" s="127"/>
      <c r="AN1966" s="127"/>
      <c r="AO1966" s="1"/>
      <c r="FM1966" s="63"/>
      <c r="FO1966" s="64"/>
      <c r="FQ1966" s="53"/>
      <c r="FS1966" s="65"/>
      <c r="FU1966" s="66"/>
      <c r="FW1966" s="67"/>
      <c r="KG1966" s="1"/>
      <c r="KH1966" s="67"/>
      <c r="KJ1966" s="66"/>
      <c r="KL1966" s="65"/>
      <c r="KN1966" s="53"/>
      <c r="KP1966" s="64"/>
      <c r="KR1966" s="63"/>
      <c r="KV1966" s="1"/>
      <c r="KW1966" s="34"/>
      <c r="KY1966" s="35"/>
      <c r="LA1966" s="36"/>
      <c r="LC1966" s="37"/>
      <c r="LQ1966" s="1"/>
      <c r="LR1966" s="59"/>
      <c r="LS1966" s="59"/>
      <c r="LT1966" s="59"/>
      <c r="LU1966" s="59"/>
      <c r="LV1966" s="59"/>
      <c r="LW1966" s="59"/>
      <c r="LX1966" s="59"/>
      <c r="LY1966" s="59"/>
      <c r="LZ1966" s="59"/>
      <c r="MA1966" s="59"/>
      <c r="MB1966" s="59"/>
      <c r="MH1966" s="36"/>
      <c r="MJ1966" s="37"/>
      <c r="MW1966" s="34"/>
      <c r="MY1966" s="35"/>
      <c r="NB1966" s="59"/>
      <c r="NC1966" s="59"/>
      <c r="ND1966" s="59"/>
      <c r="NE1966" s="59"/>
      <c r="NF1966" s="59"/>
      <c r="NG1966" s="59"/>
      <c r="NH1966" s="59"/>
      <c r="NI1966" s="59"/>
      <c r="NJ1966" s="59"/>
      <c r="NK1966" s="59"/>
      <c r="NL1966" s="59"/>
      <c r="NR1966" s="36"/>
      <c r="NT1966" s="37"/>
      <c r="OG1966" s="36"/>
      <c r="OI1966" s="37"/>
      <c r="RD1966" s="59"/>
      <c r="RE1966" s="59"/>
      <c r="RF1966" s="59"/>
      <c r="RG1966" s="59"/>
      <c r="RH1966" s="59"/>
      <c r="RI1966" s="59"/>
      <c r="RJ1966" s="59"/>
      <c r="RK1966" s="59"/>
      <c r="RL1966" s="59"/>
      <c r="RM1966" s="59"/>
      <c r="RN1966" s="59"/>
      <c r="RT1966" s="36"/>
      <c r="RV1966" s="37"/>
      <c r="SI1966" s="34"/>
      <c r="SK1966" s="35"/>
      <c r="SN1966" s="59"/>
      <c r="SO1966" s="59"/>
      <c r="SP1966" s="59"/>
      <c r="SQ1966" s="59"/>
      <c r="SR1966" s="59"/>
      <c r="SS1966" s="59"/>
      <c r="ST1966" s="59"/>
      <c r="SU1966" s="59"/>
      <c r="SV1966" s="59"/>
      <c r="SW1966" s="59"/>
      <c r="SX1966" s="59"/>
      <c r="TD1966" s="36"/>
      <c r="TF1966" s="37"/>
      <c r="TS1966" s="36"/>
      <c r="TU1966" s="37"/>
      <c r="TV1966" s="1"/>
      <c r="VT1966" s="1"/>
    </row>
    <row r="1967" spans="14:592" x14ac:dyDescent="0.3">
      <c r="N1967" s="1"/>
      <c r="O1967" s="127"/>
      <c r="P1967" s="127"/>
      <c r="Q1967" s="127"/>
      <c r="R1967" s="127"/>
      <c r="S1967" s="127"/>
      <c r="T1967" s="127"/>
      <c r="U1967" s="127"/>
      <c r="V1967" s="127"/>
      <c r="W1967" s="127"/>
      <c r="X1967" s="127"/>
      <c r="Y1967" s="127"/>
      <c r="Z1967" s="127"/>
      <c r="AA1967" s="127"/>
      <c r="AB1967" s="127"/>
      <c r="AC1967" s="127"/>
      <c r="AD1967" s="127"/>
      <c r="AE1967" s="127"/>
      <c r="AF1967" s="127"/>
      <c r="AG1967" s="127"/>
      <c r="AH1967" s="127"/>
      <c r="AI1967" s="127"/>
      <c r="AJ1967" s="127"/>
      <c r="AK1967" s="127"/>
      <c r="AL1967" s="127"/>
      <c r="AM1967" s="127"/>
      <c r="AN1967" s="127"/>
      <c r="AO1967" s="1"/>
      <c r="FM1967" s="63"/>
      <c r="FO1967" s="64"/>
      <c r="FQ1967" s="53"/>
      <c r="FS1967" s="65"/>
      <c r="FU1967" s="66"/>
      <c r="FW1967" s="67"/>
      <c r="KG1967" s="1"/>
      <c r="KH1967" s="67"/>
      <c r="KJ1967" s="66"/>
      <c r="KL1967" s="65"/>
      <c r="KN1967" s="53"/>
      <c r="KP1967" s="64"/>
      <c r="KR1967" s="63"/>
      <c r="KV1967" s="1"/>
      <c r="KW1967" s="34"/>
      <c r="KY1967" s="35"/>
      <c r="LA1967" s="36"/>
      <c r="LC1967" s="37"/>
      <c r="LQ1967" s="1"/>
      <c r="LR1967" s="59"/>
      <c r="LS1967" s="59"/>
      <c r="LT1967" s="59"/>
      <c r="LU1967" s="59"/>
      <c r="LV1967" s="59"/>
      <c r="LW1967" s="59"/>
      <c r="LX1967" s="59"/>
      <c r="LY1967" s="59"/>
      <c r="LZ1967" s="59"/>
      <c r="MA1967" s="59"/>
      <c r="MB1967" s="59"/>
      <c r="MH1967" s="36"/>
      <c r="MJ1967" s="37"/>
      <c r="MW1967" s="34"/>
      <c r="MY1967" s="35"/>
      <c r="NB1967" s="59"/>
      <c r="NC1967" s="59"/>
      <c r="ND1967" s="59"/>
      <c r="NE1967" s="59"/>
      <c r="NF1967" s="59"/>
      <c r="NG1967" s="59"/>
      <c r="NH1967" s="59"/>
      <c r="NI1967" s="59"/>
      <c r="NJ1967" s="59"/>
      <c r="NK1967" s="59"/>
      <c r="NL1967" s="59"/>
      <c r="NR1967" s="36"/>
      <c r="NT1967" s="37"/>
      <c r="OG1967" s="36"/>
      <c r="OI1967" s="37"/>
      <c r="PW1967" s="1"/>
      <c r="RD1967" s="59"/>
      <c r="RE1967" s="59"/>
      <c r="RF1967" s="59"/>
      <c r="RG1967" s="59"/>
      <c r="RH1967" s="59"/>
      <c r="RI1967" s="59"/>
      <c r="RJ1967" s="59"/>
      <c r="RK1967" s="59"/>
      <c r="RL1967" s="59"/>
      <c r="RM1967" s="59"/>
      <c r="RN1967" s="59"/>
      <c r="RT1967" s="36"/>
      <c r="RV1967" s="37"/>
      <c r="SI1967" s="34"/>
      <c r="SK1967" s="35"/>
      <c r="SN1967" s="59"/>
      <c r="SO1967" s="59"/>
      <c r="SP1967" s="59"/>
      <c r="SQ1967" s="59"/>
      <c r="SR1967" s="59"/>
      <c r="SS1967" s="59"/>
      <c r="ST1967" s="59"/>
      <c r="SU1967" s="59"/>
      <c r="SV1967" s="59"/>
      <c r="SW1967" s="59"/>
      <c r="SX1967" s="59"/>
      <c r="TD1967" s="36"/>
      <c r="TF1967" s="37"/>
      <c r="TS1967" s="36"/>
      <c r="TU1967" s="37"/>
      <c r="TV1967" s="1"/>
      <c r="VT1967" s="1"/>
    </row>
    <row r="1968" spans="14:592" x14ac:dyDescent="0.3">
      <c r="N1968" s="1"/>
      <c r="O1968" s="127"/>
      <c r="P1968" s="127"/>
      <c r="Q1968" s="127"/>
      <c r="R1968" s="127"/>
      <c r="S1968" s="127"/>
      <c r="T1968" s="127"/>
      <c r="U1968" s="127"/>
      <c r="V1968" s="127"/>
      <c r="W1968" s="127"/>
      <c r="X1968" s="127"/>
      <c r="Y1968" s="127"/>
      <c r="Z1968" s="127"/>
      <c r="AA1968" s="127"/>
      <c r="AB1968" s="127"/>
      <c r="AC1968" s="127"/>
      <c r="AD1968" s="127"/>
      <c r="AE1968" s="127"/>
      <c r="AF1968" s="127"/>
      <c r="AG1968" s="127"/>
      <c r="AH1968" s="127"/>
      <c r="AI1968" s="127"/>
      <c r="AJ1968" s="127"/>
      <c r="AK1968" s="127"/>
      <c r="AL1968" s="127"/>
      <c r="AM1968" s="127"/>
      <c r="AN1968" s="127"/>
      <c r="AO1968" s="1"/>
      <c r="FM1968" s="63"/>
      <c r="FO1968" s="64"/>
      <c r="FQ1968" s="53"/>
      <c r="FS1968" s="65"/>
      <c r="FU1968" s="66"/>
      <c r="FW1968" s="67"/>
      <c r="KG1968" s="1"/>
      <c r="KH1968" s="67"/>
      <c r="KJ1968" s="66"/>
      <c r="KL1968" s="65"/>
      <c r="KN1968" s="53"/>
      <c r="KP1968" s="64"/>
      <c r="KR1968" s="63"/>
      <c r="KV1968" s="1"/>
      <c r="KW1968" s="34"/>
      <c r="KY1968" s="35"/>
      <c r="LA1968" s="36"/>
      <c r="LC1968" s="37"/>
      <c r="LQ1968" s="1"/>
      <c r="LU1968" s="59"/>
      <c r="LW1968" s="60"/>
      <c r="LX1968" s="34"/>
      <c r="LZ1968" s="35"/>
      <c r="MH1968" s="36"/>
      <c r="MJ1968" s="37"/>
      <c r="MW1968" s="61"/>
      <c r="MY1968" s="62"/>
      <c r="NE1968" s="59"/>
      <c r="NG1968" s="60"/>
      <c r="NH1968" s="34"/>
      <c r="NJ1968" s="35"/>
      <c r="NR1968" s="36"/>
      <c r="NT1968" s="37"/>
      <c r="OG1968" s="61"/>
      <c r="OI1968" s="62"/>
      <c r="RG1968" s="59"/>
      <c r="RI1968" s="60"/>
      <c r="RJ1968" s="34"/>
      <c r="RL1968" s="35"/>
      <c r="RT1968" s="36"/>
      <c r="RV1968" s="37"/>
      <c r="SI1968" s="61"/>
      <c r="SK1968" s="62"/>
      <c r="SQ1968" s="59"/>
      <c r="SS1968" s="60"/>
      <c r="ST1968" s="34"/>
      <c r="SV1968" s="35"/>
      <c r="TD1968" s="36"/>
      <c r="TF1968" s="37"/>
      <c r="TS1968" s="61"/>
      <c r="TU1968" s="62"/>
      <c r="TV1968" s="1"/>
      <c r="VT1968" s="1"/>
    </row>
    <row r="1969" spans="14:592" x14ac:dyDescent="0.3">
      <c r="N1969" s="1"/>
      <c r="O1969" s="127"/>
      <c r="P1969" s="127"/>
      <c r="Q1969" s="127"/>
      <c r="R1969" s="127"/>
      <c r="S1969" s="127"/>
      <c r="T1969" s="127"/>
      <c r="U1969" s="127"/>
      <c r="V1969" s="127"/>
      <c r="W1969" s="127"/>
      <c r="X1969" s="127"/>
      <c r="Y1969" s="127"/>
      <c r="Z1969" s="127"/>
      <c r="AA1969" s="127"/>
      <c r="AB1969" s="127"/>
      <c r="AC1969" s="127"/>
      <c r="AD1969" s="127"/>
      <c r="AE1969" s="127"/>
      <c r="AF1969" s="127"/>
      <c r="AG1969" s="127"/>
      <c r="AH1969" s="127"/>
      <c r="AI1969" s="127"/>
      <c r="AJ1969" s="127"/>
      <c r="AK1969" s="127"/>
      <c r="AL1969" s="127"/>
      <c r="AM1969" s="127"/>
      <c r="AN1969" s="127"/>
      <c r="AO1969" s="1"/>
      <c r="FM1969" s="63"/>
      <c r="FO1969" s="64"/>
      <c r="FQ1969" s="53"/>
      <c r="FS1969" s="65"/>
      <c r="FU1969" s="66"/>
      <c r="FW1969" s="67"/>
      <c r="KG1969" s="1"/>
      <c r="KH1969" s="67"/>
      <c r="KJ1969" s="66"/>
      <c r="KL1969" s="65"/>
      <c r="KN1969" s="53"/>
      <c r="KP1969" s="64"/>
      <c r="KR1969" s="63"/>
      <c r="KV1969" s="1"/>
      <c r="KW1969" s="34"/>
      <c r="KY1969" s="35"/>
      <c r="LA1969" s="36"/>
      <c r="LC1969" s="37"/>
      <c r="LQ1969" s="1"/>
      <c r="LU1969" s="59"/>
      <c r="LW1969" s="60"/>
      <c r="LX1969" s="34"/>
      <c r="LZ1969" s="35"/>
      <c r="MH1969" s="36"/>
      <c r="MJ1969" s="37"/>
      <c r="MW1969" s="61"/>
      <c r="MY1969" s="62"/>
      <c r="NE1969" s="59"/>
      <c r="NG1969" s="60"/>
      <c r="NH1969" s="34"/>
      <c r="NJ1969" s="35"/>
      <c r="NR1969" s="36"/>
      <c r="NT1969" s="37"/>
      <c r="OG1969" s="61"/>
      <c r="OI1969" s="62"/>
      <c r="PW1969" s="1"/>
      <c r="RG1969" s="59"/>
      <c r="RI1969" s="60"/>
      <c r="RJ1969" s="34"/>
      <c r="RL1969" s="35"/>
      <c r="RT1969" s="36"/>
      <c r="RV1969" s="37"/>
      <c r="SI1969" s="61"/>
      <c r="SK1969" s="62"/>
      <c r="SQ1969" s="59"/>
      <c r="SS1969" s="60"/>
      <c r="ST1969" s="34"/>
      <c r="SV1969" s="35"/>
      <c r="TD1969" s="36"/>
      <c r="TF1969" s="37"/>
      <c r="TS1969" s="61"/>
      <c r="TU1969" s="62"/>
      <c r="TV1969" s="1"/>
      <c r="VT1969" s="1"/>
    </row>
    <row r="1970" spans="14:592" x14ac:dyDescent="0.3">
      <c r="N1970" s="1"/>
      <c r="O1970" s="127"/>
      <c r="P1970" s="127"/>
      <c r="Q1970" s="127"/>
      <c r="R1970" s="127"/>
      <c r="S1970" s="127"/>
      <c r="T1970" s="127"/>
      <c r="U1970" s="127"/>
      <c r="V1970" s="127"/>
      <c r="W1970" s="127"/>
      <c r="X1970" s="127"/>
      <c r="Y1970" s="127"/>
      <c r="Z1970" s="127"/>
      <c r="AA1970" s="127"/>
      <c r="AB1970" s="127"/>
      <c r="AC1970" s="127"/>
      <c r="AD1970" s="127"/>
      <c r="AE1970" s="127"/>
      <c r="AF1970" s="127"/>
      <c r="AG1970" s="127"/>
      <c r="AH1970" s="127"/>
      <c r="AI1970" s="127"/>
      <c r="AJ1970" s="127"/>
      <c r="AK1970" s="127"/>
      <c r="AL1970" s="127"/>
      <c r="AM1970" s="127"/>
      <c r="AN1970" s="127"/>
      <c r="AO1970" s="1"/>
      <c r="FM1970" s="63"/>
      <c r="FO1970" s="64"/>
      <c r="FQ1970" s="53"/>
      <c r="FS1970" s="65"/>
      <c r="FU1970" s="66"/>
      <c r="FW1970" s="67"/>
      <c r="KG1970" s="1"/>
      <c r="KH1970" s="67"/>
      <c r="KJ1970" s="66"/>
      <c r="KL1970" s="65"/>
      <c r="KN1970" s="53"/>
      <c r="KP1970" s="64"/>
      <c r="KR1970" s="63"/>
      <c r="KV1970" s="1"/>
      <c r="KW1970" s="34"/>
      <c r="KY1970" s="35"/>
      <c r="LA1970" s="36"/>
      <c r="LC1970" s="37"/>
      <c r="LQ1970" s="1"/>
      <c r="LU1970" s="59"/>
      <c r="LW1970" s="60"/>
      <c r="LX1970" s="34"/>
      <c r="LZ1970" s="35"/>
      <c r="MH1970" s="36"/>
      <c r="MJ1970" s="37"/>
      <c r="MW1970" s="61"/>
      <c r="MY1970" s="62"/>
      <c r="NE1970" s="59"/>
      <c r="NG1970" s="60"/>
      <c r="NH1970" s="34"/>
      <c r="NJ1970" s="35"/>
      <c r="NR1970" s="36"/>
      <c r="NT1970" s="37"/>
      <c r="OG1970" s="61"/>
      <c r="OI1970" s="62"/>
      <c r="RG1970" s="59"/>
      <c r="RI1970" s="60"/>
      <c r="RJ1970" s="34"/>
      <c r="RL1970" s="35"/>
      <c r="RT1970" s="36"/>
      <c r="RV1970" s="37"/>
      <c r="SI1970" s="61"/>
      <c r="SK1970" s="62"/>
      <c r="SQ1970" s="59"/>
      <c r="SS1970" s="60"/>
      <c r="ST1970" s="34"/>
      <c r="SV1970" s="35"/>
      <c r="TD1970" s="36"/>
      <c r="TF1970" s="37"/>
      <c r="TS1970" s="61"/>
      <c r="TU1970" s="62"/>
      <c r="TV1970" s="1"/>
      <c r="VT1970" s="1"/>
    </row>
    <row r="1971" spans="14:592" x14ac:dyDescent="0.3">
      <c r="N1971" s="1"/>
      <c r="O1971" s="127"/>
      <c r="P1971" s="127"/>
      <c r="Q1971" s="127"/>
      <c r="R1971" s="127"/>
      <c r="S1971" s="127"/>
      <c r="T1971" s="127"/>
      <c r="U1971" s="127"/>
      <c r="V1971" s="127"/>
      <c r="W1971" s="127"/>
      <c r="X1971" s="127"/>
      <c r="Y1971" s="127"/>
      <c r="Z1971" s="127"/>
      <c r="AA1971" s="127"/>
      <c r="AB1971" s="127"/>
      <c r="AC1971" s="127"/>
      <c r="AD1971" s="127"/>
      <c r="AE1971" s="127"/>
      <c r="AF1971" s="127"/>
      <c r="AG1971" s="127"/>
      <c r="AH1971" s="127"/>
      <c r="AI1971" s="127"/>
      <c r="AJ1971" s="127"/>
      <c r="AK1971" s="127"/>
      <c r="AL1971" s="127"/>
      <c r="AM1971" s="127"/>
      <c r="AN1971" s="127"/>
      <c r="AO1971" s="1"/>
      <c r="FM1971" s="63"/>
      <c r="FO1971" s="64"/>
      <c r="FQ1971" s="53"/>
      <c r="FS1971" s="65"/>
      <c r="FU1971" s="66"/>
      <c r="FW1971" s="67"/>
      <c r="KG1971" s="1"/>
      <c r="KH1971" s="67"/>
      <c r="KJ1971" s="66"/>
      <c r="KL1971" s="65"/>
      <c r="KN1971" s="53"/>
      <c r="KP1971" s="64"/>
      <c r="KR1971" s="63"/>
      <c r="KV1971" s="1"/>
      <c r="KW1971" s="34"/>
      <c r="KY1971" s="35"/>
      <c r="LA1971" s="36"/>
      <c r="LC1971" s="37"/>
      <c r="LQ1971" s="1"/>
      <c r="LU1971" s="59"/>
      <c r="LW1971" s="60"/>
      <c r="LX1971" s="34"/>
      <c r="LZ1971" s="35"/>
      <c r="MH1971" s="36"/>
      <c r="MJ1971" s="37"/>
      <c r="MW1971" s="61"/>
      <c r="MY1971" s="62"/>
      <c r="NE1971" s="59"/>
      <c r="NG1971" s="60"/>
      <c r="NH1971" s="34"/>
      <c r="NJ1971" s="35"/>
      <c r="NR1971" s="36"/>
      <c r="NT1971" s="37"/>
      <c r="OG1971" s="61"/>
      <c r="OI1971" s="62"/>
      <c r="PW1971" s="1"/>
      <c r="RG1971" s="59"/>
      <c r="RI1971" s="60"/>
      <c r="RJ1971" s="34"/>
      <c r="RL1971" s="35"/>
      <c r="RT1971" s="36"/>
      <c r="RV1971" s="37"/>
      <c r="SI1971" s="61"/>
      <c r="SK1971" s="62"/>
      <c r="SQ1971" s="59"/>
      <c r="SS1971" s="60"/>
      <c r="ST1971" s="34"/>
      <c r="SV1971" s="35"/>
      <c r="TD1971" s="36"/>
      <c r="TF1971" s="37"/>
      <c r="TS1971" s="61"/>
      <c r="TU1971" s="62"/>
      <c r="TV1971" s="1"/>
      <c r="VT1971" s="1"/>
    </row>
    <row r="1972" spans="14:592" x14ac:dyDescent="0.3">
      <c r="N1972" s="1"/>
      <c r="O1972" s="127"/>
      <c r="P1972" s="127"/>
      <c r="Q1972" s="127"/>
      <c r="R1972" s="127"/>
      <c r="S1972" s="127"/>
      <c r="T1972" s="127"/>
      <c r="U1972" s="127"/>
      <c r="V1972" s="127"/>
      <c r="W1972" s="127"/>
      <c r="X1972" s="127"/>
      <c r="Y1972" s="127"/>
      <c r="Z1972" s="127"/>
      <c r="AA1972" s="127"/>
      <c r="AB1972" s="127"/>
      <c r="AC1972" s="127"/>
      <c r="AD1972" s="127"/>
      <c r="AE1972" s="127"/>
      <c r="AF1972" s="127"/>
      <c r="AG1972" s="127"/>
      <c r="AH1972" s="127"/>
      <c r="AI1972" s="127"/>
      <c r="AJ1972" s="127"/>
      <c r="AK1972" s="127"/>
      <c r="AL1972" s="127"/>
      <c r="AM1972" s="127"/>
      <c r="AN1972" s="127"/>
      <c r="AO1972" s="1"/>
      <c r="FM1972" s="63"/>
      <c r="FO1972" s="64"/>
      <c r="FQ1972" s="53"/>
      <c r="FS1972" s="65"/>
      <c r="FU1972" s="66"/>
      <c r="FW1972" s="67"/>
      <c r="KG1972" s="1"/>
      <c r="KH1972" s="67"/>
      <c r="KJ1972" s="66"/>
      <c r="KL1972" s="65"/>
      <c r="KN1972" s="53"/>
      <c r="KP1972" s="64"/>
      <c r="KR1972" s="63"/>
      <c r="KV1972" s="1"/>
      <c r="KW1972" s="34"/>
      <c r="KY1972" s="35"/>
      <c r="LA1972" s="36"/>
      <c r="LC1972" s="37"/>
      <c r="LQ1972" s="1"/>
      <c r="LU1972" s="59"/>
      <c r="LW1972" s="60"/>
      <c r="LX1972" s="34"/>
      <c r="LZ1972" s="35"/>
      <c r="MH1972" s="36"/>
      <c r="MJ1972" s="37"/>
      <c r="MW1972" s="61"/>
      <c r="MY1972" s="62"/>
      <c r="NE1972" s="59"/>
      <c r="NG1972" s="60"/>
      <c r="NH1972" s="34"/>
      <c r="NJ1972" s="35"/>
      <c r="NR1972" s="36"/>
      <c r="NT1972" s="37"/>
      <c r="OG1972" s="61"/>
      <c r="OI1972" s="62"/>
      <c r="RG1972" s="59"/>
      <c r="RI1972" s="60"/>
      <c r="RJ1972" s="34"/>
      <c r="RL1972" s="35"/>
      <c r="RT1972" s="36"/>
      <c r="RV1972" s="37"/>
      <c r="SI1972" s="61"/>
      <c r="SK1972" s="62"/>
      <c r="SQ1972" s="59"/>
      <c r="SS1972" s="60"/>
      <c r="ST1972" s="34"/>
      <c r="SV1972" s="35"/>
      <c r="TD1972" s="36"/>
      <c r="TF1972" s="37"/>
      <c r="TS1972" s="61"/>
      <c r="TU1972" s="62"/>
      <c r="TV1972" s="1"/>
      <c r="VT1972" s="1"/>
    </row>
    <row r="1973" spans="14:592" x14ac:dyDescent="0.3">
      <c r="N1973" s="1"/>
      <c r="O1973" s="127"/>
      <c r="P1973" s="127"/>
      <c r="Q1973" s="127"/>
      <c r="R1973" s="127"/>
      <c r="S1973" s="127"/>
      <c r="T1973" s="127"/>
      <c r="U1973" s="127"/>
      <c r="V1973" s="127"/>
      <c r="W1973" s="127"/>
      <c r="X1973" s="127"/>
      <c r="Y1973" s="127"/>
      <c r="Z1973" s="127"/>
      <c r="AA1973" s="127"/>
      <c r="AB1973" s="127"/>
      <c r="AC1973" s="127"/>
      <c r="AD1973" s="127"/>
      <c r="AE1973" s="127"/>
      <c r="AF1973" s="127"/>
      <c r="AG1973" s="127"/>
      <c r="AH1973" s="127"/>
      <c r="AI1973" s="127"/>
      <c r="AJ1973" s="127"/>
      <c r="AK1973" s="127"/>
      <c r="AL1973" s="127"/>
      <c r="AM1973" s="127"/>
      <c r="AN1973" s="127"/>
      <c r="AO1973" s="1"/>
      <c r="FM1973" s="63"/>
      <c r="FO1973" s="64"/>
      <c r="FQ1973" s="53"/>
      <c r="FS1973" s="65"/>
      <c r="FU1973" s="66"/>
      <c r="FW1973" s="67"/>
      <c r="KG1973" s="1"/>
      <c r="KH1973" s="67"/>
      <c r="KJ1973" s="66"/>
      <c r="KL1973" s="65"/>
      <c r="KN1973" s="53"/>
      <c r="KP1973" s="64"/>
      <c r="KR1973" s="63"/>
      <c r="KV1973" s="1"/>
      <c r="KW1973" s="34"/>
      <c r="KY1973" s="35"/>
      <c r="LA1973" s="36"/>
      <c r="LC1973" s="37"/>
      <c r="LQ1973" s="1"/>
      <c r="LU1973" s="59"/>
      <c r="LW1973" s="60"/>
      <c r="LX1973" s="34"/>
      <c r="LZ1973" s="35"/>
      <c r="MH1973" s="36"/>
      <c r="MJ1973" s="37"/>
      <c r="MW1973" s="61"/>
      <c r="MY1973" s="62"/>
      <c r="NE1973" s="59"/>
      <c r="NG1973" s="60"/>
      <c r="NH1973" s="34"/>
      <c r="NJ1973" s="35"/>
      <c r="NR1973" s="36"/>
      <c r="NT1973" s="37"/>
      <c r="OG1973" s="61"/>
      <c r="OI1973" s="62"/>
      <c r="PW1973" s="1"/>
      <c r="RG1973" s="59"/>
      <c r="RI1973" s="60"/>
      <c r="RJ1973" s="34"/>
      <c r="RL1973" s="35"/>
      <c r="RT1973" s="36"/>
      <c r="RV1973" s="37"/>
      <c r="SI1973" s="61"/>
      <c r="SK1973" s="62"/>
      <c r="SQ1973" s="59"/>
      <c r="SS1973" s="60"/>
      <c r="ST1973" s="34"/>
      <c r="SV1973" s="35"/>
      <c r="TD1973" s="36"/>
      <c r="TF1973" s="37"/>
      <c r="TS1973" s="61"/>
      <c r="TU1973" s="62"/>
      <c r="TV1973" s="1"/>
      <c r="VT1973" s="1"/>
    </row>
    <row r="1974" spans="14:592" x14ac:dyDescent="0.3">
      <c r="N1974" s="1"/>
      <c r="O1974" s="127"/>
      <c r="P1974" s="127"/>
      <c r="Q1974" s="127"/>
      <c r="R1974" s="127"/>
      <c r="S1974" s="127"/>
      <c r="T1974" s="127"/>
      <c r="U1974" s="127"/>
      <c r="V1974" s="127"/>
      <c r="W1974" s="127"/>
      <c r="X1974" s="127"/>
      <c r="Y1974" s="127"/>
      <c r="Z1974" s="127"/>
      <c r="AA1974" s="127"/>
      <c r="AB1974" s="127"/>
      <c r="AC1974" s="127"/>
      <c r="AD1974" s="127"/>
      <c r="AE1974" s="127"/>
      <c r="AF1974" s="127"/>
      <c r="AG1974" s="127"/>
      <c r="AH1974" s="127"/>
      <c r="AI1974" s="127"/>
      <c r="AJ1974" s="127"/>
      <c r="AK1974" s="127"/>
      <c r="AL1974" s="127"/>
      <c r="AM1974" s="127"/>
      <c r="AN1974" s="127"/>
      <c r="AO1974" s="1"/>
      <c r="FM1974" s="63"/>
      <c r="FO1974" s="64"/>
      <c r="FQ1974" s="53"/>
      <c r="FS1974" s="65"/>
      <c r="FU1974" s="66"/>
      <c r="FW1974" s="67"/>
      <c r="KG1974" s="1"/>
      <c r="KH1974" s="67"/>
      <c r="KJ1974" s="66"/>
      <c r="KL1974" s="65"/>
      <c r="KN1974" s="53"/>
      <c r="KP1974" s="64"/>
      <c r="KR1974" s="63"/>
      <c r="KV1974" s="1"/>
      <c r="KW1974" s="34"/>
      <c r="KY1974" s="35"/>
      <c r="LA1974" s="36"/>
      <c r="LC1974" s="37"/>
      <c r="LQ1974" s="1"/>
      <c r="LU1974" s="59"/>
      <c r="LW1974" s="60"/>
      <c r="LX1974" s="34"/>
      <c r="LZ1974" s="35"/>
      <c r="MA1974" s="35"/>
      <c r="MB1974" s="35"/>
      <c r="MC1974" s="35"/>
      <c r="MD1974" s="35"/>
      <c r="ME1974" s="35"/>
      <c r="MF1974" s="35"/>
      <c r="MG1974" s="35"/>
      <c r="MH1974" s="35"/>
      <c r="MI1974" s="35"/>
      <c r="MJ1974" s="35"/>
      <c r="MK1974" s="35"/>
      <c r="ML1974" s="35"/>
      <c r="MM1974" s="35"/>
      <c r="MN1974" s="35"/>
      <c r="MO1974" s="35"/>
      <c r="MP1974" s="35"/>
      <c r="MQ1974" s="35"/>
      <c r="MR1974" s="35"/>
      <c r="MS1974" s="35"/>
      <c r="MT1974" s="35"/>
      <c r="MU1974" s="35"/>
      <c r="MV1974" s="35"/>
      <c r="MW1974" s="35"/>
      <c r="MX1974" s="35"/>
      <c r="MY1974" s="35"/>
      <c r="MZ1974" s="35"/>
      <c r="NA1974" s="35"/>
      <c r="NB1974" s="35"/>
      <c r="NC1974" s="35"/>
      <c r="ND1974" s="35"/>
      <c r="NE1974" s="59"/>
      <c r="NF1974" s="35"/>
      <c r="NG1974" s="60"/>
      <c r="NH1974" s="34"/>
      <c r="NI1974" s="35"/>
      <c r="NJ1974" s="35"/>
      <c r="NR1974" s="36"/>
      <c r="NT1974" s="37"/>
      <c r="OG1974" s="61"/>
      <c r="OI1974" s="62"/>
      <c r="RG1974" s="59"/>
      <c r="RI1974" s="60"/>
      <c r="RJ1974" s="34"/>
      <c r="RL1974" s="35"/>
      <c r="RM1974" s="35"/>
      <c r="RN1974" s="35"/>
      <c r="RO1974" s="35"/>
      <c r="RP1974" s="35"/>
      <c r="RQ1974" s="35"/>
      <c r="RR1974" s="35"/>
      <c r="RS1974" s="35"/>
      <c r="RT1974" s="35"/>
      <c r="RU1974" s="35"/>
      <c r="RV1974" s="35"/>
      <c r="RW1974" s="35"/>
      <c r="RX1974" s="35"/>
      <c r="RY1974" s="35"/>
      <c r="RZ1974" s="35"/>
      <c r="SA1974" s="35"/>
      <c r="SB1974" s="35"/>
      <c r="SC1974" s="35"/>
      <c r="SD1974" s="35"/>
      <c r="SE1974" s="35"/>
      <c r="SF1974" s="35"/>
      <c r="SG1974" s="35"/>
      <c r="SH1974" s="35"/>
      <c r="SI1974" s="35"/>
      <c r="SJ1974" s="35"/>
      <c r="SK1974" s="35"/>
      <c r="SL1974" s="35"/>
      <c r="SM1974" s="35"/>
      <c r="SN1974" s="35"/>
      <c r="SO1974" s="35"/>
      <c r="SP1974" s="35"/>
      <c r="SQ1974" s="59"/>
      <c r="SR1974" s="35"/>
      <c r="SS1974" s="60"/>
      <c r="ST1974" s="34"/>
      <c r="SU1974" s="35"/>
      <c r="SV1974" s="35"/>
      <c r="TD1974" s="36"/>
      <c r="TF1974" s="37"/>
      <c r="TS1974" s="61"/>
      <c r="TU1974" s="62"/>
      <c r="TV1974" s="1"/>
      <c r="VT1974" s="1"/>
    </row>
    <row r="1975" spans="14:592" x14ac:dyDescent="0.3">
      <c r="N1975" s="1"/>
      <c r="O1975" s="127"/>
      <c r="P1975" s="127"/>
      <c r="Q1975" s="127"/>
      <c r="R1975" s="127"/>
      <c r="S1975" s="127"/>
      <c r="T1975" s="127"/>
      <c r="U1975" s="127"/>
      <c r="V1975" s="127"/>
      <c r="W1975" s="127"/>
      <c r="X1975" s="127"/>
      <c r="Y1975" s="127"/>
      <c r="Z1975" s="127"/>
      <c r="AA1975" s="127"/>
      <c r="AB1975" s="127"/>
      <c r="AC1975" s="127"/>
      <c r="AD1975" s="127"/>
      <c r="AE1975" s="127"/>
      <c r="AF1975" s="127"/>
      <c r="AG1975" s="127"/>
      <c r="AH1975" s="127"/>
      <c r="AI1975" s="127"/>
      <c r="AJ1975" s="127"/>
      <c r="AK1975" s="127"/>
      <c r="AL1975" s="127"/>
      <c r="AM1975" s="127"/>
      <c r="AN1975" s="127"/>
      <c r="AO1975" s="1"/>
      <c r="FM1975" s="63"/>
      <c r="FO1975" s="64"/>
      <c r="FQ1975" s="53"/>
      <c r="FS1975" s="65"/>
      <c r="FU1975" s="66"/>
      <c r="FW1975" s="67"/>
      <c r="KG1975" s="1"/>
      <c r="KH1975" s="67"/>
      <c r="KJ1975" s="66"/>
      <c r="KL1975" s="65"/>
      <c r="KN1975" s="53"/>
      <c r="KP1975" s="64"/>
      <c r="KR1975" s="63"/>
      <c r="KV1975" s="1"/>
      <c r="KW1975" s="34"/>
      <c r="KY1975" s="35"/>
      <c r="LA1975" s="36"/>
      <c r="LC1975" s="37"/>
      <c r="LQ1975" s="1"/>
      <c r="LU1975" s="59"/>
      <c r="LW1975" s="60"/>
      <c r="LX1975" s="34"/>
      <c r="LZ1975" s="35"/>
      <c r="MA1975" s="35"/>
      <c r="MB1975" s="35"/>
      <c r="MC1975" s="35"/>
      <c r="MD1975" s="35"/>
      <c r="ME1975" s="35"/>
      <c r="MF1975" s="35"/>
      <c r="MG1975" s="35"/>
      <c r="MH1975" s="35"/>
      <c r="MI1975" s="35"/>
      <c r="MJ1975" s="35"/>
      <c r="MK1975" s="35"/>
      <c r="ML1975" s="35"/>
      <c r="MM1975" s="35"/>
      <c r="MN1975" s="35"/>
      <c r="MO1975" s="35"/>
      <c r="MP1975" s="35"/>
      <c r="MQ1975" s="35"/>
      <c r="MR1975" s="35"/>
      <c r="MS1975" s="35"/>
      <c r="MT1975" s="35"/>
      <c r="MU1975" s="35"/>
      <c r="MV1975" s="35"/>
      <c r="MW1975" s="35"/>
      <c r="MX1975" s="35"/>
      <c r="MY1975" s="35"/>
      <c r="MZ1975" s="35"/>
      <c r="NA1975" s="35"/>
      <c r="NB1975" s="35"/>
      <c r="NC1975" s="35"/>
      <c r="ND1975" s="35"/>
      <c r="NE1975" s="59"/>
      <c r="NF1975" s="35"/>
      <c r="NG1975" s="60"/>
      <c r="NH1975" s="34"/>
      <c r="NI1975" s="35"/>
      <c r="NJ1975" s="35"/>
      <c r="NR1975" s="36"/>
      <c r="NT1975" s="37"/>
      <c r="OG1975" s="61"/>
      <c r="OI1975" s="62"/>
      <c r="PW1975" s="1"/>
      <c r="RG1975" s="59"/>
      <c r="RI1975" s="60"/>
      <c r="RJ1975" s="34"/>
      <c r="RL1975" s="35"/>
      <c r="RM1975" s="35"/>
      <c r="RN1975" s="35"/>
      <c r="RO1975" s="35"/>
      <c r="RP1975" s="35"/>
      <c r="RQ1975" s="35"/>
      <c r="RR1975" s="35"/>
      <c r="RS1975" s="35"/>
      <c r="RT1975" s="35"/>
      <c r="RU1975" s="35"/>
      <c r="RV1975" s="35"/>
      <c r="RW1975" s="35"/>
      <c r="RX1975" s="35"/>
      <c r="RY1975" s="35"/>
      <c r="RZ1975" s="35"/>
      <c r="SA1975" s="35"/>
      <c r="SB1975" s="35"/>
      <c r="SC1975" s="35"/>
      <c r="SD1975" s="35"/>
      <c r="SE1975" s="35"/>
      <c r="SF1975" s="35"/>
      <c r="SG1975" s="35"/>
      <c r="SH1975" s="35"/>
      <c r="SI1975" s="35"/>
      <c r="SJ1975" s="35"/>
      <c r="SK1975" s="35"/>
      <c r="SL1975" s="35"/>
      <c r="SM1975" s="35"/>
      <c r="SN1975" s="35"/>
      <c r="SO1975" s="35"/>
      <c r="SP1975" s="35"/>
      <c r="SQ1975" s="59"/>
      <c r="SR1975" s="35"/>
      <c r="SS1975" s="60"/>
      <c r="ST1975" s="34"/>
      <c r="SU1975" s="35"/>
      <c r="SV1975" s="35"/>
      <c r="TD1975" s="36"/>
      <c r="TF1975" s="37"/>
      <c r="TS1975" s="61"/>
      <c r="TU1975" s="62"/>
      <c r="TV1975" s="1"/>
      <c r="VT1975" s="1"/>
    </row>
    <row r="1976" spans="14:592" x14ac:dyDescent="0.3"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FM1976" s="63"/>
      <c r="FO1976" s="64"/>
      <c r="FQ1976" s="53"/>
      <c r="FS1976" s="65"/>
      <c r="FU1976" s="66"/>
      <c r="FW1976" s="67"/>
      <c r="KG1976" s="1"/>
      <c r="KH1976" s="67"/>
      <c r="KJ1976" s="66"/>
      <c r="KL1976" s="65"/>
      <c r="KN1976" s="53"/>
      <c r="KP1976" s="64"/>
      <c r="KR1976" s="63"/>
      <c r="KV1976" s="1"/>
      <c r="KW1976" s="34"/>
      <c r="KY1976" s="35"/>
      <c r="LA1976" s="36"/>
      <c r="LC1976" s="37"/>
      <c r="LQ1976" s="1"/>
      <c r="LU1976" s="59"/>
      <c r="LW1976" s="60"/>
      <c r="LX1976" s="34"/>
      <c r="MG1976" s="35"/>
      <c r="MH1976" s="36"/>
      <c r="MJ1976" s="37"/>
      <c r="MW1976" s="61"/>
      <c r="MY1976" s="62"/>
      <c r="NE1976" s="59"/>
      <c r="NG1976" s="60"/>
      <c r="NH1976" s="34"/>
      <c r="NR1976" s="36"/>
      <c r="NT1976" s="37"/>
      <c r="OG1976" s="61"/>
      <c r="OI1976" s="62"/>
      <c r="RG1976" s="59"/>
      <c r="RI1976" s="60"/>
      <c r="RJ1976" s="34"/>
      <c r="RS1976" s="35"/>
      <c r="RT1976" s="36"/>
      <c r="RV1976" s="37"/>
      <c r="SI1976" s="61"/>
      <c r="SK1976" s="62"/>
      <c r="SQ1976" s="59"/>
      <c r="SS1976" s="60"/>
      <c r="ST1976" s="34"/>
      <c r="TD1976" s="36"/>
      <c r="TF1976" s="37"/>
      <c r="TS1976" s="61"/>
      <c r="TU1976" s="62"/>
      <c r="TV1976" s="1"/>
      <c r="VT1976" s="1"/>
    </row>
    <row r="1977" spans="14:592" x14ac:dyDescent="0.3">
      <c r="N1977" s="1"/>
      <c r="FM1977" s="63"/>
      <c r="FO1977" s="64"/>
      <c r="FQ1977" s="53"/>
      <c r="FS1977" s="65"/>
      <c r="FU1977" s="66"/>
      <c r="FW1977" s="67"/>
      <c r="KG1977" s="1"/>
      <c r="KH1977" s="67"/>
      <c r="KJ1977" s="66"/>
      <c r="KL1977" s="65"/>
      <c r="KN1977" s="53"/>
      <c r="KP1977" s="64"/>
      <c r="KR1977" s="63"/>
      <c r="KV1977" s="1"/>
      <c r="KW1977" s="34"/>
      <c r="KY1977" s="35"/>
      <c r="LA1977" s="36"/>
      <c r="LC1977" s="37"/>
      <c r="LQ1977" s="1"/>
      <c r="LU1977" s="59"/>
      <c r="LW1977" s="60"/>
      <c r="LX1977" s="34"/>
      <c r="LY1977" s="34"/>
      <c r="LZ1977" s="34"/>
      <c r="MA1977" s="34"/>
      <c r="MB1977" s="34"/>
      <c r="MC1977" s="34"/>
      <c r="MD1977" s="34"/>
      <c r="ME1977" s="34"/>
      <c r="MF1977" s="34"/>
      <c r="MG1977" s="34"/>
      <c r="MH1977" s="34"/>
      <c r="MI1977" s="34"/>
      <c r="MJ1977" s="34"/>
      <c r="MK1977" s="34"/>
      <c r="ML1977" s="34"/>
      <c r="MM1977" s="34"/>
      <c r="MN1977" s="34"/>
      <c r="MO1977" s="34"/>
      <c r="MP1977" s="34"/>
      <c r="MQ1977" s="34"/>
      <c r="MR1977" s="34"/>
      <c r="MS1977" s="34"/>
      <c r="MT1977" s="34"/>
      <c r="MU1977" s="34"/>
      <c r="MV1977" s="34"/>
      <c r="MW1977" s="34"/>
      <c r="MX1977" s="34"/>
      <c r="MY1977" s="34"/>
      <c r="MZ1977" s="34"/>
      <c r="NA1977" s="34"/>
      <c r="NB1977" s="34"/>
      <c r="NC1977" s="34"/>
      <c r="ND1977" s="34"/>
      <c r="NE1977" s="59"/>
      <c r="NF1977" s="34"/>
      <c r="NG1977" s="60"/>
      <c r="NH1977" s="34"/>
      <c r="NR1977" s="36"/>
      <c r="NT1977" s="37"/>
      <c r="OG1977" s="61"/>
      <c r="OI1977" s="62"/>
      <c r="PW1977" s="1"/>
      <c r="RG1977" s="59"/>
      <c r="RI1977" s="60"/>
      <c r="RJ1977" s="34"/>
      <c r="RK1977" s="34"/>
      <c r="RL1977" s="34"/>
      <c r="RM1977" s="34"/>
      <c r="RN1977" s="34"/>
      <c r="RO1977" s="34"/>
      <c r="RP1977" s="34"/>
      <c r="RQ1977" s="34"/>
      <c r="RR1977" s="34"/>
      <c r="RS1977" s="34"/>
      <c r="RT1977" s="34"/>
      <c r="RU1977" s="34"/>
      <c r="RV1977" s="34"/>
      <c r="RW1977" s="34"/>
      <c r="RX1977" s="34"/>
      <c r="RY1977" s="34"/>
      <c r="RZ1977" s="34"/>
      <c r="SA1977" s="34"/>
      <c r="SB1977" s="34"/>
      <c r="SC1977" s="34"/>
      <c r="SD1977" s="34"/>
      <c r="SE1977" s="34"/>
      <c r="SF1977" s="34"/>
      <c r="SG1977" s="34"/>
      <c r="SH1977" s="34"/>
      <c r="SI1977" s="34"/>
      <c r="SJ1977" s="34"/>
      <c r="SK1977" s="34"/>
      <c r="SL1977" s="34"/>
      <c r="SM1977" s="34"/>
      <c r="SN1977" s="34"/>
      <c r="SO1977" s="34"/>
      <c r="SP1977" s="34"/>
      <c r="SQ1977" s="59"/>
      <c r="SR1977" s="34"/>
      <c r="SS1977" s="60"/>
      <c r="ST1977" s="34"/>
      <c r="TD1977" s="36"/>
      <c r="TF1977" s="37"/>
      <c r="TS1977" s="61"/>
      <c r="TU1977" s="62"/>
      <c r="TV1977" s="1"/>
      <c r="VT1977" s="1"/>
    </row>
    <row r="1978" spans="14:592" x14ac:dyDescent="0.3">
      <c r="N1978" s="1"/>
      <c r="FM1978" s="63"/>
      <c r="FO1978" s="64"/>
      <c r="FQ1978" s="53"/>
      <c r="FS1978" s="65"/>
      <c r="FU1978" s="66"/>
      <c r="FW1978" s="67"/>
      <c r="KG1978" s="1"/>
      <c r="KH1978" s="67"/>
      <c r="KJ1978" s="66"/>
      <c r="KL1978" s="65"/>
      <c r="KN1978" s="53"/>
      <c r="KP1978" s="64"/>
      <c r="KR1978" s="63"/>
      <c r="KV1978" s="1"/>
      <c r="KW1978" s="34"/>
      <c r="KY1978" s="35"/>
      <c r="LA1978" s="36"/>
      <c r="LC1978" s="37"/>
      <c r="LQ1978" s="1"/>
      <c r="LU1978" s="59"/>
      <c r="LW1978" s="60"/>
      <c r="LX1978" s="34"/>
      <c r="LY1978" s="34"/>
      <c r="LZ1978" s="34"/>
      <c r="MA1978" s="34"/>
      <c r="MB1978" s="34"/>
      <c r="MC1978" s="34"/>
      <c r="MD1978" s="34"/>
      <c r="ME1978" s="34"/>
      <c r="MF1978" s="34"/>
      <c r="MG1978" s="34"/>
      <c r="MH1978" s="34"/>
      <c r="MI1978" s="34"/>
      <c r="MJ1978" s="34"/>
      <c r="MK1978" s="34"/>
      <c r="ML1978" s="34"/>
      <c r="MM1978" s="34"/>
      <c r="MN1978" s="34"/>
      <c r="MO1978" s="34"/>
      <c r="MP1978" s="34"/>
      <c r="MQ1978" s="34"/>
      <c r="MR1978" s="34"/>
      <c r="MS1978" s="34"/>
      <c r="MT1978" s="34"/>
      <c r="MU1978" s="34"/>
      <c r="MV1978" s="34"/>
      <c r="MW1978" s="34"/>
      <c r="MX1978" s="34"/>
      <c r="MY1978" s="34"/>
      <c r="MZ1978" s="34"/>
      <c r="NA1978" s="34"/>
      <c r="NB1978" s="34"/>
      <c r="NC1978" s="34"/>
      <c r="ND1978" s="34"/>
      <c r="NE1978" s="59"/>
      <c r="NF1978" s="34"/>
      <c r="NG1978" s="60"/>
      <c r="NH1978" s="34"/>
      <c r="NR1978" s="36"/>
      <c r="NT1978" s="37"/>
      <c r="OG1978" s="61"/>
      <c r="OI1978" s="62"/>
      <c r="RG1978" s="59"/>
      <c r="RI1978" s="60"/>
      <c r="RJ1978" s="34"/>
      <c r="RK1978" s="34"/>
      <c r="RL1978" s="34"/>
      <c r="RM1978" s="34"/>
      <c r="RN1978" s="34"/>
      <c r="RO1978" s="34"/>
      <c r="RP1978" s="34"/>
      <c r="RQ1978" s="34"/>
      <c r="RR1978" s="34"/>
      <c r="RS1978" s="34"/>
      <c r="RT1978" s="34"/>
      <c r="RU1978" s="34"/>
      <c r="RV1978" s="34"/>
      <c r="RW1978" s="34"/>
      <c r="RX1978" s="34"/>
      <c r="RY1978" s="34"/>
      <c r="RZ1978" s="34"/>
      <c r="SA1978" s="34"/>
      <c r="SB1978" s="34"/>
      <c r="SC1978" s="34"/>
      <c r="SD1978" s="34"/>
      <c r="SE1978" s="34"/>
      <c r="SF1978" s="34"/>
      <c r="SG1978" s="34"/>
      <c r="SH1978" s="34"/>
      <c r="SI1978" s="34"/>
      <c r="SJ1978" s="34"/>
      <c r="SK1978" s="34"/>
      <c r="SL1978" s="34"/>
      <c r="SM1978" s="34"/>
      <c r="SN1978" s="34"/>
      <c r="SO1978" s="34"/>
      <c r="SP1978" s="34"/>
      <c r="SQ1978" s="59"/>
      <c r="SR1978" s="34"/>
      <c r="SS1978" s="60"/>
      <c r="ST1978" s="34"/>
      <c r="TD1978" s="36"/>
      <c r="TF1978" s="37"/>
      <c r="TS1978" s="61"/>
      <c r="TU1978" s="62"/>
      <c r="TV1978" s="1"/>
      <c r="VT1978" s="1"/>
    </row>
    <row r="1979" spans="14:592" x14ac:dyDescent="0.3">
      <c r="N1979" s="1"/>
      <c r="FM1979" s="63"/>
      <c r="FO1979" s="64"/>
      <c r="FQ1979" s="53"/>
      <c r="FS1979" s="65"/>
      <c r="FU1979" s="66"/>
      <c r="FW1979" s="67"/>
      <c r="KG1979" s="1"/>
      <c r="KH1979" s="67"/>
      <c r="KJ1979" s="66"/>
      <c r="KL1979" s="65"/>
      <c r="KN1979" s="53"/>
      <c r="KP1979" s="64"/>
      <c r="KR1979" s="63"/>
      <c r="KV1979" s="1"/>
      <c r="KW1979" s="34"/>
      <c r="KY1979" s="35"/>
      <c r="LA1979" s="36"/>
      <c r="LC1979" s="37"/>
      <c r="LQ1979" s="1"/>
      <c r="LU1979" s="59"/>
      <c r="LW1979" s="60"/>
      <c r="ME1979" s="34"/>
      <c r="MG1979" s="35"/>
      <c r="MH1979" s="36"/>
      <c r="MJ1979" s="37"/>
      <c r="MW1979" s="61"/>
      <c r="MY1979" s="62"/>
      <c r="NE1979" s="59"/>
      <c r="NG1979" s="60"/>
      <c r="NR1979" s="36"/>
      <c r="NT1979" s="37"/>
      <c r="OG1979" s="61"/>
      <c r="OI1979" s="62"/>
      <c r="PW1979" s="1"/>
      <c r="RG1979" s="59"/>
      <c r="RI1979" s="60"/>
      <c r="RQ1979" s="34"/>
      <c r="RS1979" s="35"/>
      <c r="RT1979" s="36"/>
      <c r="RV1979" s="37"/>
      <c r="SI1979" s="61"/>
      <c r="SK1979" s="62"/>
      <c r="SQ1979" s="59"/>
      <c r="SS1979" s="60"/>
      <c r="TD1979" s="36"/>
      <c r="TF1979" s="37"/>
      <c r="TS1979" s="61"/>
      <c r="TU1979" s="62"/>
      <c r="TV1979" s="1"/>
      <c r="VT1979" s="1"/>
    </row>
    <row r="1980" spans="14:592" x14ac:dyDescent="0.3">
      <c r="N1980" s="1"/>
      <c r="FM1980" s="63"/>
      <c r="FO1980" s="64"/>
      <c r="FQ1980" s="53"/>
      <c r="FS1980" s="65"/>
      <c r="FU1980" s="66"/>
      <c r="FW1980" s="67"/>
      <c r="KG1980" s="1"/>
      <c r="KH1980" s="67"/>
      <c r="KJ1980" s="66"/>
      <c r="KL1980" s="65"/>
      <c r="KN1980" s="53"/>
      <c r="KP1980" s="64"/>
      <c r="KR1980" s="63"/>
      <c r="KV1980" s="1"/>
      <c r="KW1980" s="34"/>
      <c r="KY1980" s="35"/>
      <c r="LA1980" s="36"/>
      <c r="LC1980" s="37"/>
      <c r="LQ1980" s="1"/>
      <c r="LU1980" s="59"/>
      <c r="LW1980" s="60"/>
      <c r="ME1980" s="34"/>
      <c r="MG1980" s="35"/>
      <c r="MH1980" s="36"/>
      <c r="MJ1980" s="37"/>
      <c r="MW1980" s="61"/>
      <c r="MY1980" s="62"/>
      <c r="NE1980" s="59"/>
      <c r="NG1980" s="60"/>
      <c r="NR1980" s="36"/>
      <c r="NT1980" s="37"/>
      <c r="OG1980" s="61"/>
      <c r="OI1980" s="62"/>
      <c r="RG1980" s="59"/>
      <c r="RI1980" s="60"/>
      <c r="RQ1980" s="34"/>
      <c r="RS1980" s="35"/>
      <c r="RT1980" s="36"/>
      <c r="RV1980" s="37"/>
      <c r="SI1980" s="61"/>
      <c r="SK1980" s="62"/>
      <c r="SQ1980" s="59"/>
      <c r="SS1980" s="60"/>
      <c r="TD1980" s="36"/>
      <c r="TF1980" s="37"/>
      <c r="TS1980" s="61"/>
      <c r="TU1980" s="62"/>
      <c r="TV1980" s="1"/>
      <c r="VT1980" s="1"/>
    </row>
    <row r="1981" spans="14:592" x14ac:dyDescent="0.3">
      <c r="N1981" s="1"/>
      <c r="FM1981" s="63"/>
      <c r="FO1981" s="64"/>
      <c r="FQ1981" s="53"/>
      <c r="FS1981" s="65"/>
      <c r="FU1981" s="66"/>
      <c r="FW1981" s="67"/>
      <c r="KG1981" s="1"/>
      <c r="KH1981" s="67"/>
      <c r="KJ1981" s="66"/>
      <c r="KL1981" s="65"/>
      <c r="KN1981" s="53"/>
      <c r="KP1981" s="64"/>
      <c r="KR1981" s="63"/>
      <c r="KV1981" s="1"/>
      <c r="KW1981" s="34"/>
      <c r="KY1981" s="35"/>
      <c r="LA1981" s="36"/>
      <c r="LC1981" s="37"/>
      <c r="LQ1981" s="1"/>
      <c r="LU1981" s="59"/>
      <c r="LW1981" s="60"/>
      <c r="ME1981" s="34"/>
      <c r="MG1981" s="35"/>
      <c r="MH1981" s="36"/>
      <c r="MJ1981" s="37"/>
      <c r="MW1981" s="61"/>
      <c r="MY1981" s="62"/>
      <c r="NE1981" s="59"/>
      <c r="NG1981" s="60"/>
      <c r="NR1981" s="36"/>
      <c r="NT1981" s="37"/>
      <c r="OG1981" s="61"/>
      <c r="OI1981" s="62"/>
      <c r="PW1981" s="1"/>
      <c r="RG1981" s="59"/>
      <c r="RI1981" s="60"/>
      <c r="RQ1981" s="34"/>
      <c r="RS1981" s="35"/>
      <c r="RT1981" s="36"/>
      <c r="RV1981" s="37"/>
      <c r="SI1981" s="61"/>
      <c r="SK1981" s="62"/>
      <c r="SQ1981" s="59"/>
      <c r="SS1981" s="60"/>
      <c r="TD1981" s="36"/>
      <c r="TF1981" s="37"/>
      <c r="TS1981" s="61"/>
      <c r="TU1981" s="62"/>
      <c r="TV1981" s="1"/>
      <c r="VT1981" s="1"/>
    </row>
    <row r="1982" spans="14:592" x14ac:dyDescent="0.3">
      <c r="N1982" s="1"/>
      <c r="FM1982" s="63"/>
      <c r="FO1982" s="64"/>
      <c r="FQ1982" s="53"/>
      <c r="FS1982" s="65"/>
      <c r="FU1982" s="66"/>
      <c r="FW1982" s="67"/>
      <c r="KG1982" s="1"/>
      <c r="KH1982" s="67"/>
      <c r="KJ1982" s="66"/>
      <c r="KL1982" s="65"/>
      <c r="KN1982" s="53"/>
      <c r="KP1982" s="64"/>
      <c r="KR1982" s="63"/>
      <c r="KV1982" s="1"/>
      <c r="KW1982" s="34"/>
      <c r="KY1982" s="35"/>
      <c r="LA1982" s="36"/>
      <c r="LC1982" s="37"/>
      <c r="LQ1982" s="1"/>
      <c r="LU1982" s="59"/>
      <c r="LW1982" s="60"/>
      <c r="ME1982" s="34"/>
      <c r="MG1982" s="35"/>
      <c r="MH1982" s="36"/>
      <c r="MJ1982" s="37"/>
      <c r="MW1982" s="61"/>
      <c r="MY1982" s="62"/>
      <c r="NE1982" s="59"/>
      <c r="NG1982" s="60"/>
      <c r="NR1982" s="36"/>
      <c r="NT1982" s="37"/>
      <c r="OG1982" s="61"/>
      <c r="OI1982" s="62"/>
      <c r="RG1982" s="59"/>
      <c r="RI1982" s="60"/>
      <c r="RQ1982" s="34"/>
      <c r="RS1982" s="35"/>
      <c r="RT1982" s="36"/>
      <c r="RV1982" s="37"/>
      <c r="SI1982" s="61"/>
      <c r="SK1982" s="62"/>
      <c r="SQ1982" s="59"/>
      <c r="SS1982" s="60"/>
      <c r="TD1982" s="36"/>
      <c r="TF1982" s="37"/>
      <c r="TS1982" s="61"/>
      <c r="TU1982" s="62"/>
      <c r="TV1982" s="1"/>
      <c r="VT1982" s="1"/>
    </row>
    <row r="1983" spans="14:592" x14ac:dyDescent="0.3">
      <c r="N1983" s="1"/>
      <c r="FM1983" s="63"/>
      <c r="FO1983" s="64"/>
      <c r="FQ1983" s="53"/>
      <c r="FS1983" s="65"/>
      <c r="FU1983" s="66"/>
      <c r="FW1983" s="67"/>
      <c r="KG1983" s="1"/>
      <c r="KH1983" s="67"/>
      <c r="KJ1983" s="66"/>
      <c r="KL1983" s="65"/>
      <c r="KN1983" s="53"/>
      <c r="KP1983" s="64"/>
      <c r="KR1983" s="63"/>
      <c r="KV1983" s="1"/>
      <c r="KW1983" s="34"/>
      <c r="KY1983" s="35"/>
      <c r="LA1983" s="36"/>
      <c r="LC1983" s="37"/>
      <c r="LQ1983" s="1"/>
      <c r="LU1983" s="59"/>
      <c r="LW1983" s="60"/>
      <c r="ME1983" s="34"/>
      <c r="MG1983" s="35"/>
      <c r="MH1983" s="36"/>
      <c r="MJ1983" s="37"/>
      <c r="MW1983" s="61"/>
      <c r="MY1983" s="62"/>
      <c r="NE1983" s="59"/>
      <c r="NG1983" s="60"/>
      <c r="NR1983" s="36"/>
      <c r="NT1983" s="37"/>
      <c r="OG1983" s="61"/>
      <c r="OI1983" s="62"/>
      <c r="PW1983" s="1"/>
      <c r="RG1983" s="59"/>
      <c r="RI1983" s="60"/>
      <c r="RQ1983" s="34"/>
      <c r="RS1983" s="35"/>
      <c r="RT1983" s="36"/>
      <c r="RV1983" s="37"/>
      <c r="SI1983" s="61"/>
      <c r="SK1983" s="62"/>
      <c r="SQ1983" s="59"/>
      <c r="SS1983" s="60"/>
      <c r="TD1983" s="36"/>
      <c r="TF1983" s="37"/>
      <c r="TS1983" s="61"/>
      <c r="TU1983" s="62"/>
      <c r="TV1983" s="1"/>
      <c r="VT1983" s="1"/>
    </row>
    <row r="1984" spans="14:592" x14ac:dyDescent="0.3">
      <c r="N1984" s="1"/>
      <c r="FM1984" s="63"/>
      <c r="FO1984" s="64"/>
      <c r="FQ1984" s="53"/>
      <c r="FS1984" s="65"/>
      <c r="FU1984" s="66"/>
      <c r="FW1984" s="67"/>
      <c r="KG1984" s="1"/>
      <c r="KH1984" s="67"/>
      <c r="KJ1984" s="66"/>
      <c r="KL1984" s="65"/>
      <c r="KN1984" s="53"/>
      <c r="KP1984" s="64"/>
      <c r="KR1984" s="63"/>
      <c r="KV1984" s="1"/>
      <c r="KW1984" s="34"/>
      <c r="KY1984" s="35"/>
      <c r="LA1984" s="36"/>
      <c r="LC1984" s="37"/>
      <c r="LQ1984" s="1"/>
      <c r="LU1984" s="59"/>
      <c r="LW1984" s="60"/>
      <c r="ME1984" s="34"/>
      <c r="MG1984" s="35"/>
      <c r="MH1984" s="36"/>
      <c r="MJ1984" s="37"/>
      <c r="MW1984" s="61"/>
      <c r="MY1984" s="62"/>
      <c r="NE1984" s="59"/>
      <c r="NG1984" s="60"/>
      <c r="NR1984" s="36"/>
      <c r="NT1984" s="37"/>
      <c r="OG1984" s="61"/>
      <c r="OI1984" s="62"/>
      <c r="RG1984" s="59"/>
      <c r="RI1984" s="60"/>
      <c r="RQ1984" s="34"/>
      <c r="RS1984" s="35"/>
      <c r="RT1984" s="36"/>
      <c r="RV1984" s="37"/>
      <c r="SI1984" s="61"/>
      <c r="SK1984" s="62"/>
      <c r="SQ1984" s="59"/>
      <c r="SS1984" s="60"/>
      <c r="TD1984" s="36"/>
      <c r="TF1984" s="37"/>
      <c r="TS1984" s="61"/>
      <c r="TU1984" s="62"/>
      <c r="TV1984" s="1"/>
      <c r="VT1984" s="1"/>
    </row>
    <row r="1985" spans="14:592" x14ac:dyDescent="0.3">
      <c r="N1985" s="1"/>
      <c r="FM1985" s="63"/>
      <c r="FO1985" s="64"/>
      <c r="FQ1985" s="53"/>
      <c r="FS1985" s="65"/>
      <c r="FU1985" s="66"/>
      <c r="FW1985" s="67"/>
      <c r="KG1985" s="1"/>
      <c r="KH1985" s="67"/>
      <c r="KJ1985" s="66"/>
      <c r="KL1985" s="65"/>
      <c r="KN1985" s="53"/>
      <c r="KP1985" s="64"/>
      <c r="KR1985" s="63"/>
      <c r="KV1985" s="1"/>
      <c r="KW1985" s="34"/>
      <c r="KY1985" s="35"/>
      <c r="LA1985" s="36"/>
      <c r="LC1985" s="37"/>
      <c r="LQ1985" s="1"/>
      <c r="LU1985" s="59"/>
      <c r="LW1985" s="60"/>
      <c r="ME1985" s="34"/>
      <c r="MG1985" s="35"/>
      <c r="MH1985" s="36"/>
      <c r="MJ1985" s="37"/>
      <c r="MW1985" s="61"/>
      <c r="MY1985" s="62"/>
      <c r="NE1985" s="59"/>
      <c r="NG1985" s="60"/>
      <c r="NR1985" s="36"/>
      <c r="NT1985" s="37"/>
      <c r="OG1985" s="61"/>
      <c r="OI1985" s="62"/>
      <c r="PW1985" s="1"/>
      <c r="RG1985" s="59"/>
      <c r="RI1985" s="60"/>
      <c r="RQ1985" s="34"/>
      <c r="RS1985" s="35"/>
      <c r="RT1985" s="36"/>
      <c r="RV1985" s="37"/>
      <c r="SI1985" s="61"/>
      <c r="SK1985" s="62"/>
      <c r="SQ1985" s="59"/>
      <c r="SS1985" s="60"/>
      <c r="TD1985" s="36"/>
      <c r="TF1985" s="37"/>
      <c r="TS1985" s="61"/>
      <c r="TU1985" s="62"/>
      <c r="TV1985" s="1"/>
      <c r="VT1985" s="1"/>
    </row>
    <row r="1986" spans="14:592" x14ac:dyDescent="0.3">
      <c r="N1986" s="1"/>
      <c r="FM1986" s="63"/>
      <c r="FO1986" s="64"/>
      <c r="FQ1986" s="53"/>
      <c r="FS1986" s="65"/>
      <c r="FU1986" s="66"/>
      <c r="FW1986" s="67"/>
      <c r="KG1986" s="1"/>
      <c r="KH1986" s="67"/>
      <c r="KJ1986" s="66"/>
      <c r="KL1986" s="65"/>
      <c r="KN1986" s="53"/>
      <c r="KP1986" s="64"/>
      <c r="KR1986" s="63"/>
      <c r="KV1986" s="1"/>
      <c r="KW1986" s="34"/>
      <c r="KY1986" s="35"/>
      <c r="LA1986" s="36"/>
      <c r="LC1986" s="37"/>
      <c r="LQ1986" s="1"/>
      <c r="LU1986" s="59"/>
      <c r="LW1986" s="60"/>
      <c r="ME1986" s="34"/>
      <c r="MG1986" s="35"/>
      <c r="MH1986" s="36"/>
      <c r="MJ1986" s="37"/>
      <c r="MW1986" s="61"/>
      <c r="MY1986" s="62"/>
      <c r="NE1986" s="59"/>
      <c r="NG1986" s="60"/>
      <c r="NR1986" s="36"/>
      <c r="NT1986" s="37"/>
      <c r="OG1986" s="61"/>
      <c r="OI1986" s="62"/>
      <c r="RG1986" s="59"/>
      <c r="RI1986" s="60"/>
      <c r="RQ1986" s="34"/>
      <c r="RS1986" s="35"/>
      <c r="RT1986" s="36"/>
      <c r="RV1986" s="37"/>
      <c r="SI1986" s="61"/>
      <c r="SK1986" s="62"/>
      <c r="SQ1986" s="59"/>
      <c r="SS1986" s="60"/>
      <c r="TD1986" s="36"/>
      <c r="TF1986" s="37"/>
      <c r="TS1986" s="61"/>
      <c r="TU1986" s="62"/>
      <c r="TV1986" s="1"/>
      <c r="VT1986" s="1"/>
    </row>
    <row r="1987" spans="14:592" x14ac:dyDescent="0.3">
      <c r="N1987" s="1"/>
      <c r="FM1987" s="63"/>
      <c r="FO1987" s="64"/>
      <c r="FQ1987" s="53"/>
      <c r="FS1987" s="65"/>
      <c r="FU1987" s="66"/>
      <c r="FW1987" s="67"/>
      <c r="KG1987" s="1"/>
      <c r="KH1987" s="67"/>
      <c r="KJ1987" s="66"/>
      <c r="KL1987" s="65"/>
      <c r="KN1987" s="53"/>
      <c r="KP1987" s="64"/>
      <c r="KR1987" s="63"/>
      <c r="KV1987" s="1"/>
      <c r="KW1987" s="34"/>
      <c r="KY1987" s="35"/>
      <c r="LA1987" s="36"/>
      <c r="LC1987" s="37"/>
      <c r="LQ1987" s="1"/>
      <c r="LU1987" s="59"/>
      <c r="LW1987" s="60"/>
      <c r="ME1987" s="34"/>
      <c r="MG1987" s="35"/>
      <c r="MH1987" s="36"/>
      <c r="MJ1987" s="37"/>
      <c r="MW1987" s="61"/>
      <c r="MY1987" s="62"/>
      <c r="NE1987" s="59"/>
      <c r="NG1987" s="60"/>
      <c r="NR1987" s="36"/>
      <c r="NT1987" s="37"/>
      <c r="OG1987" s="61"/>
      <c r="OI1987" s="62"/>
      <c r="PW1987" s="1"/>
      <c r="RG1987" s="59"/>
      <c r="RI1987" s="60"/>
      <c r="RQ1987" s="34"/>
      <c r="RS1987" s="35"/>
      <c r="RT1987" s="36"/>
      <c r="RV1987" s="37"/>
      <c r="SI1987" s="61"/>
      <c r="SK1987" s="62"/>
      <c r="SQ1987" s="59"/>
      <c r="SS1987" s="60"/>
      <c r="TD1987" s="36"/>
      <c r="TF1987" s="37"/>
      <c r="TS1987" s="61"/>
      <c r="TU1987" s="62"/>
      <c r="TV1987" s="1"/>
      <c r="VT1987" s="1"/>
    </row>
    <row r="1988" spans="14:592" x14ac:dyDescent="0.3">
      <c r="N1988" s="1"/>
      <c r="FM1988" s="63"/>
      <c r="FO1988" s="64"/>
      <c r="FQ1988" s="53"/>
      <c r="FS1988" s="65"/>
      <c r="FU1988" s="66"/>
      <c r="FW1988" s="67"/>
      <c r="KG1988" s="1"/>
      <c r="KH1988" s="67"/>
      <c r="KJ1988" s="66"/>
      <c r="KL1988" s="65"/>
      <c r="KN1988" s="53"/>
      <c r="KP1988" s="64"/>
      <c r="KR1988" s="63"/>
      <c r="KV1988" s="1"/>
      <c r="KW1988" s="34"/>
      <c r="KY1988" s="35"/>
      <c r="LA1988" s="36"/>
      <c r="LC1988" s="37"/>
      <c r="LQ1988" s="1"/>
      <c r="LU1988" s="59"/>
      <c r="LW1988" s="60"/>
      <c r="ME1988" s="34"/>
      <c r="MG1988" s="35"/>
      <c r="MH1988" s="36"/>
      <c r="MJ1988" s="37"/>
      <c r="MK1988" s="37"/>
      <c r="ML1988" s="37"/>
      <c r="MM1988" s="37"/>
      <c r="MN1988" s="37"/>
      <c r="MO1988" s="37"/>
      <c r="MP1988" s="37"/>
      <c r="MQ1988" s="37"/>
      <c r="MR1988" s="37"/>
      <c r="MS1988" s="37"/>
      <c r="MT1988" s="37"/>
      <c r="MU1988" s="37"/>
      <c r="MV1988" s="37"/>
      <c r="MW1988" s="37"/>
      <c r="MX1988" s="37"/>
      <c r="MY1988" s="37"/>
      <c r="MZ1988" s="37"/>
      <c r="NA1988" s="37"/>
      <c r="NB1988" s="37"/>
      <c r="NC1988" s="37"/>
      <c r="ND1988" s="37"/>
      <c r="NE1988" s="59"/>
      <c r="NF1988" s="37"/>
      <c r="NG1988" s="60"/>
      <c r="NH1988" s="37"/>
      <c r="NI1988" s="37"/>
      <c r="NJ1988" s="37"/>
      <c r="NK1988" s="37"/>
      <c r="NL1988" s="37"/>
      <c r="NM1988" s="37"/>
      <c r="NN1988" s="37"/>
      <c r="NO1988" s="37"/>
      <c r="NP1988" s="37"/>
      <c r="NQ1988" s="37"/>
      <c r="NR1988" s="36"/>
      <c r="NS1988" s="37"/>
      <c r="NT1988" s="37"/>
      <c r="OG1988" s="61"/>
      <c r="OI1988" s="62"/>
      <c r="RG1988" s="59"/>
      <c r="RI1988" s="60"/>
      <c r="RQ1988" s="34"/>
      <c r="RS1988" s="35"/>
      <c r="RT1988" s="36"/>
      <c r="RV1988" s="37"/>
      <c r="RW1988" s="37"/>
      <c r="RX1988" s="37"/>
      <c r="RY1988" s="37"/>
      <c r="RZ1988" s="37"/>
      <c r="SA1988" s="37"/>
      <c r="SB1988" s="37"/>
      <c r="SC1988" s="37"/>
      <c r="SD1988" s="37"/>
      <c r="SE1988" s="37"/>
      <c r="SF1988" s="37"/>
      <c r="SG1988" s="37"/>
      <c r="SH1988" s="37"/>
      <c r="SI1988" s="37"/>
      <c r="SJ1988" s="37"/>
      <c r="SK1988" s="37"/>
      <c r="SL1988" s="37"/>
      <c r="SM1988" s="37"/>
      <c r="SN1988" s="37"/>
      <c r="SO1988" s="37"/>
      <c r="SP1988" s="37"/>
      <c r="SQ1988" s="59"/>
      <c r="SR1988" s="37"/>
      <c r="SS1988" s="60"/>
      <c r="ST1988" s="37"/>
      <c r="SU1988" s="37"/>
      <c r="SV1988" s="37"/>
      <c r="SW1988" s="37"/>
      <c r="SX1988" s="37"/>
      <c r="SY1988" s="37"/>
      <c r="SZ1988" s="37"/>
      <c r="TA1988" s="37"/>
      <c r="TB1988" s="37"/>
      <c r="TC1988" s="37"/>
      <c r="TD1988" s="36"/>
      <c r="TE1988" s="37"/>
      <c r="TF1988" s="37"/>
      <c r="TS1988" s="61"/>
      <c r="TU1988" s="62"/>
      <c r="TV1988" s="1"/>
      <c r="VT1988" s="1"/>
    </row>
    <row r="1989" spans="14:592" x14ac:dyDescent="0.3">
      <c r="N1989" s="1"/>
      <c r="FM1989" s="63"/>
      <c r="FO1989" s="64"/>
      <c r="FQ1989" s="53"/>
      <c r="FS1989" s="65"/>
      <c r="FU1989" s="66"/>
      <c r="FW1989" s="67"/>
      <c r="KG1989" s="1"/>
      <c r="KH1989" s="67"/>
      <c r="KJ1989" s="66"/>
      <c r="KL1989" s="65"/>
      <c r="KN1989" s="53"/>
      <c r="KP1989" s="64"/>
      <c r="KR1989" s="63"/>
      <c r="KV1989" s="1"/>
      <c r="KW1989" s="34"/>
      <c r="KY1989" s="35"/>
      <c r="LA1989" s="36"/>
      <c r="LC1989" s="37"/>
      <c r="LQ1989" s="1"/>
      <c r="LU1989" s="59"/>
      <c r="LW1989" s="60"/>
      <c r="ME1989" s="34"/>
      <c r="MG1989" s="35"/>
      <c r="MH1989" s="36"/>
      <c r="MJ1989" s="37"/>
      <c r="MK1989" s="37"/>
      <c r="ML1989" s="37"/>
      <c r="MM1989" s="37"/>
      <c r="MN1989" s="37"/>
      <c r="MO1989" s="37"/>
      <c r="MP1989" s="37"/>
      <c r="MQ1989" s="37"/>
      <c r="MR1989" s="37"/>
      <c r="MS1989" s="37"/>
      <c r="MT1989" s="37"/>
      <c r="MU1989" s="37"/>
      <c r="MV1989" s="37"/>
      <c r="MW1989" s="37"/>
      <c r="MX1989" s="37"/>
      <c r="MY1989" s="37"/>
      <c r="MZ1989" s="37"/>
      <c r="NA1989" s="37"/>
      <c r="NB1989" s="37"/>
      <c r="NC1989" s="37"/>
      <c r="ND1989" s="37"/>
      <c r="NE1989" s="59"/>
      <c r="NF1989" s="37"/>
      <c r="NG1989" s="60"/>
      <c r="NH1989" s="37"/>
      <c r="NI1989" s="37"/>
      <c r="NJ1989" s="37"/>
      <c r="NK1989" s="37"/>
      <c r="NL1989" s="37"/>
      <c r="NM1989" s="37"/>
      <c r="NN1989" s="37"/>
      <c r="NO1989" s="37"/>
      <c r="NP1989" s="37"/>
      <c r="NQ1989" s="37"/>
      <c r="NR1989" s="36"/>
      <c r="NS1989" s="37"/>
      <c r="NT1989" s="37"/>
      <c r="OG1989" s="61"/>
      <c r="OI1989" s="62"/>
      <c r="PW1989" s="1"/>
      <c r="RG1989" s="59"/>
      <c r="RI1989" s="60"/>
      <c r="RQ1989" s="34"/>
      <c r="RS1989" s="35"/>
      <c r="RT1989" s="36"/>
      <c r="RV1989" s="37"/>
      <c r="RW1989" s="37"/>
      <c r="RX1989" s="37"/>
      <c r="RY1989" s="37"/>
      <c r="RZ1989" s="37"/>
      <c r="SA1989" s="37"/>
      <c r="SB1989" s="37"/>
      <c r="SC1989" s="37"/>
      <c r="SD1989" s="37"/>
      <c r="SE1989" s="37"/>
      <c r="SF1989" s="37"/>
      <c r="SG1989" s="37"/>
      <c r="SH1989" s="37"/>
      <c r="SI1989" s="37"/>
      <c r="SJ1989" s="37"/>
      <c r="SK1989" s="37"/>
      <c r="SL1989" s="37"/>
      <c r="SM1989" s="37"/>
      <c r="SN1989" s="37"/>
      <c r="SO1989" s="37"/>
      <c r="SP1989" s="37"/>
      <c r="SQ1989" s="59"/>
      <c r="SR1989" s="37"/>
      <c r="SS1989" s="60"/>
      <c r="ST1989" s="37"/>
      <c r="SU1989" s="37"/>
      <c r="SV1989" s="37"/>
      <c r="SW1989" s="37"/>
      <c r="SX1989" s="37"/>
      <c r="SY1989" s="37"/>
      <c r="SZ1989" s="37"/>
      <c r="TA1989" s="37"/>
      <c r="TB1989" s="37"/>
      <c r="TC1989" s="37"/>
      <c r="TD1989" s="36"/>
      <c r="TE1989" s="37"/>
      <c r="TF1989" s="37"/>
      <c r="TS1989" s="61"/>
      <c r="TU1989" s="62"/>
      <c r="TV1989" s="1"/>
      <c r="VT1989" s="1"/>
    </row>
    <row r="1990" spans="14:592" x14ac:dyDescent="0.3">
      <c r="N1990" s="1"/>
      <c r="FM1990" s="63"/>
      <c r="FO1990" s="64"/>
      <c r="FQ1990" s="53"/>
      <c r="FS1990" s="65"/>
      <c r="FU1990" s="66"/>
      <c r="FW1990" s="67"/>
      <c r="KG1990" s="1"/>
      <c r="KH1990" s="67"/>
      <c r="KJ1990" s="66"/>
      <c r="KL1990" s="65"/>
      <c r="KN1990" s="53"/>
      <c r="KP1990" s="64"/>
      <c r="KR1990" s="63"/>
      <c r="KV1990" s="1"/>
      <c r="KW1990" s="34"/>
      <c r="KY1990" s="35"/>
      <c r="LA1990" s="36"/>
      <c r="LC1990" s="37"/>
      <c r="LQ1990" s="1"/>
      <c r="LU1990" s="59"/>
      <c r="LW1990" s="60"/>
      <c r="ME1990" s="34"/>
      <c r="MG1990" s="35"/>
      <c r="MH1990" s="36"/>
      <c r="MW1990" s="61"/>
      <c r="MY1990" s="62"/>
      <c r="NE1990" s="59"/>
      <c r="NG1990" s="60"/>
      <c r="NQ1990" s="37"/>
      <c r="NR1990" s="36"/>
      <c r="OG1990" s="61"/>
      <c r="OI1990" s="62"/>
      <c r="RG1990" s="59"/>
      <c r="RI1990" s="60"/>
      <c r="RQ1990" s="34"/>
      <c r="RS1990" s="35"/>
      <c r="RT1990" s="36"/>
      <c r="SI1990" s="61"/>
      <c r="SK1990" s="62"/>
      <c r="SQ1990" s="59"/>
      <c r="SS1990" s="60"/>
      <c r="TC1990" s="37"/>
      <c r="TD1990" s="36"/>
      <c r="TS1990" s="61"/>
      <c r="TU1990" s="62"/>
      <c r="TV1990" s="1"/>
      <c r="VT1990" s="1"/>
    </row>
    <row r="1991" spans="14:592" x14ac:dyDescent="0.3">
      <c r="N1991" s="1"/>
      <c r="FM1991" s="63"/>
      <c r="FO1991" s="64"/>
      <c r="FQ1991" s="53"/>
      <c r="FS1991" s="65"/>
      <c r="FU1991" s="66"/>
      <c r="FW1991" s="67"/>
      <c r="KG1991" s="1"/>
      <c r="KH1991" s="67"/>
      <c r="KJ1991" s="66"/>
      <c r="KL1991" s="65"/>
      <c r="KN1991" s="53"/>
      <c r="KP1991" s="64"/>
      <c r="KR1991" s="63"/>
      <c r="KV1991" s="1"/>
      <c r="KW1991" s="34"/>
      <c r="KY1991" s="35"/>
      <c r="LA1991" s="36"/>
      <c r="LC1991" s="37"/>
      <c r="LQ1991" s="1"/>
      <c r="LU1991" s="59"/>
      <c r="LW1991" s="60"/>
      <c r="ME1991" s="34"/>
      <c r="MG1991" s="35"/>
      <c r="MH1991" s="36"/>
      <c r="MI1991" s="36"/>
      <c r="MJ1991" s="36"/>
      <c r="MK1991" s="36"/>
      <c r="ML1991" s="36"/>
      <c r="MM1991" s="36"/>
      <c r="MN1991" s="36"/>
      <c r="MO1991" s="36"/>
      <c r="MP1991" s="36"/>
      <c r="MQ1991" s="36"/>
      <c r="MR1991" s="36"/>
      <c r="MS1991" s="36"/>
      <c r="MT1991" s="36"/>
      <c r="MU1991" s="36"/>
      <c r="MV1991" s="36"/>
      <c r="MW1991" s="36"/>
      <c r="MX1991" s="36"/>
      <c r="MY1991" s="36"/>
      <c r="MZ1991" s="36"/>
      <c r="NA1991" s="36"/>
      <c r="NB1991" s="36"/>
      <c r="NC1991" s="36"/>
      <c r="ND1991" s="36"/>
      <c r="NE1991" s="59"/>
      <c r="NF1991" s="36"/>
      <c r="NG1991" s="60"/>
      <c r="NH1991" s="36"/>
      <c r="NI1991" s="36"/>
      <c r="NJ1991" s="36"/>
      <c r="NK1991" s="36"/>
      <c r="NL1991" s="36"/>
      <c r="NM1991" s="36"/>
      <c r="NN1991" s="36"/>
      <c r="NO1991" s="36"/>
      <c r="NP1991" s="36"/>
      <c r="NQ1991" s="36"/>
      <c r="NR1991" s="36"/>
      <c r="OG1991" s="61"/>
      <c r="OI1991" s="62"/>
      <c r="PW1991" s="1"/>
      <c r="RG1991" s="59"/>
      <c r="RI1991" s="60"/>
      <c r="RQ1991" s="34"/>
      <c r="RS1991" s="35"/>
      <c r="RT1991" s="36"/>
      <c r="RU1991" s="36"/>
      <c r="RV1991" s="36"/>
      <c r="RW1991" s="36"/>
      <c r="RX1991" s="36"/>
      <c r="RY1991" s="36"/>
      <c r="RZ1991" s="36"/>
      <c r="SA1991" s="36"/>
      <c r="SB1991" s="36"/>
      <c r="SC1991" s="36"/>
      <c r="SD1991" s="36"/>
      <c r="SE1991" s="36"/>
      <c r="SF1991" s="36"/>
      <c r="SG1991" s="36"/>
      <c r="SH1991" s="36"/>
      <c r="SI1991" s="36"/>
      <c r="SJ1991" s="36"/>
      <c r="SK1991" s="36"/>
      <c r="SL1991" s="36"/>
      <c r="SM1991" s="36"/>
      <c r="SN1991" s="36"/>
      <c r="SO1991" s="36"/>
      <c r="SP1991" s="36"/>
      <c r="SQ1991" s="59"/>
      <c r="SR1991" s="36"/>
      <c r="SS1991" s="60"/>
      <c r="ST1991" s="36"/>
      <c r="SU1991" s="36"/>
      <c r="SV1991" s="36"/>
      <c r="SW1991" s="36"/>
      <c r="SX1991" s="36"/>
      <c r="SY1991" s="36"/>
      <c r="SZ1991" s="36"/>
      <c r="TA1991" s="36"/>
      <c r="TB1991" s="36"/>
      <c r="TC1991" s="36"/>
      <c r="TD1991" s="36"/>
      <c r="TS1991" s="61"/>
      <c r="TU1991" s="62"/>
      <c r="TV1991" s="1"/>
      <c r="VT1991" s="1"/>
    </row>
    <row r="1992" spans="14:592" x14ac:dyDescent="0.3">
      <c r="N1992" s="1"/>
      <c r="FM1992" s="63"/>
      <c r="FO1992" s="64"/>
      <c r="FQ1992" s="53"/>
      <c r="FS1992" s="65"/>
      <c r="FU1992" s="66"/>
      <c r="FW1992" s="67"/>
      <c r="KG1992" s="1"/>
      <c r="KH1992" s="67"/>
      <c r="KJ1992" s="66"/>
      <c r="KL1992" s="65"/>
      <c r="KN1992" s="53"/>
      <c r="KP1992" s="64"/>
      <c r="KR1992" s="63"/>
      <c r="KV1992" s="1"/>
      <c r="KW1992" s="34"/>
      <c r="KY1992" s="35"/>
      <c r="LA1992" s="36"/>
      <c r="LC1992" s="37"/>
      <c r="LQ1992" s="1"/>
      <c r="LU1992" s="59"/>
      <c r="LW1992" s="60"/>
      <c r="ME1992" s="34"/>
      <c r="MG1992" s="35"/>
      <c r="MH1992" s="36"/>
      <c r="MI1992" s="36"/>
      <c r="MJ1992" s="36"/>
      <c r="MK1992" s="36"/>
      <c r="ML1992" s="36"/>
      <c r="MM1992" s="36"/>
      <c r="MN1992" s="36"/>
      <c r="MO1992" s="36"/>
      <c r="MP1992" s="36"/>
      <c r="MQ1992" s="36"/>
      <c r="MR1992" s="36"/>
      <c r="MS1992" s="36"/>
      <c r="MT1992" s="36"/>
      <c r="MU1992" s="36"/>
      <c r="MV1992" s="36"/>
      <c r="MW1992" s="36"/>
      <c r="MX1992" s="36"/>
      <c r="MY1992" s="36"/>
      <c r="MZ1992" s="36"/>
      <c r="NA1992" s="36"/>
      <c r="NB1992" s="36"/>
      <c r="NC1992" s="36"/>
      <c r="ND1992" s="36"/>
      <c r="NE1992" s="59"/>
      <c r="NF1992" s="36"/>
      <c r="NG1992" s="60"/>
      <c r="NH1992" s="36"/>
      <c r="NI1992" s="36"/>
      <c r="NJ1992" s="36"/>
      <c r="NK1992" s="36"/>
      <c r="NL1992" s="36"/>
      <c r="NM1992" s="36"/>
      <c r="NN1992" s="36"/>
      <c r="NO1992" s="36"/>
      <c r="NP1992" s="36"/>
      <c r="NQ1992" s="36"/>
      <c r="NR1992" s="36"/>
      <c r="OG1992" s="61"/>
      <c r="OI1992" s="62"/>
      <c r="RG1992" s="59"/>
      <c r="RI1992" s="60"/>
      <c r="RQ1992" s="34"/>
      <c r="RS1992" s="35"/>
      <c r="RT1992" s="36"/>
      <c r="RU1992" s="36"/>
      <c r="RV1992" s="36"/>
      <c r="RW1992" s="36"/>
      <c r="RX1992" s="36"/>
      <c r="RY1992" s="36"/>
      <c r="RZ1992" s="36"/>
      <c r="SA1992" s="36"/>
      <c r="SB1992" s="36"/>
      <c r="SC1992" s="36"/>
      <c r="SD1992" s="36"/>
      <c r="SE1992" s="36"/>
      <c r="SF1992" s="36"/>
      <c r="SG1992" s="36"/>
      <c r="SH1992" s="36"/>
      <c r="SI1992" s="36"/>
      <c r="SJ1992" s="36"/>
      <c r="SK1992" s="36"/>
      <c r="SL1992" s="36"/>
      <c r="SM1992" s="36"/>
      <c r="SN1992" s="36"/>
      <c r="SO1992" s="36"/>
      <c r="SP1992" s="36"/>
      <c r="SQ1992" s="59"/>
      <c r="SR1992" s="36"/>
      <c r="SS1992" s="60"/>
      <c r="ST1992" s="36"/>
      <c r="SU1992" s="36"/>
      <c r="SV1992" s="36"/>
      <c r="SW1992" s="36"/>
      <c r="SX1992" s="36"/>
      <c r="SY1992" s="36"/>
      <c r="SZ1992" s="36"/>
      <c r="TA1992" s="36"/>
      <c r="TB1992" s="36"/>
      <c r="TC1992" s="36"/>
      <c r="TD1992" s="36"/>
      <c r="TS1992" s="61"/>
      <c r="TU1992" s="62"/>
      <c r="TV1992" s="1"/>
      <c r="VT1992" s="1"/>
    </row>
    <row r="1993" spans="14:592" x14ac:dyDescent="0.3">
      <c r="N1993" s="1"/>
      <c r="FM1993" s="63"/>
      <c r="FO1993" s="64"/>
      <c r="FQ1993" s="53"/>
      <c r="FS1993" s="65"/>
      <c r="FU1993" s="66"/>
      <c r="FW1993" s="67"/>
      <c r="KG1993" s="1"/>
      <c r="KH1993" s="67"/>
      <c r="KJ1993" s="66"/>
      <c r="KL1993" s="65"/>
      <c r="KN1993" s="53"/>
      <c r="KP1993" s="64"/>
      <c r="KR1993" s="63"/>
      <c r="KV1993" s="1"/>
      <c r="KW1993" s="34"/>
      <c r="KY1993" s="35"/>
      <c r="LA1993" s="36"/>
      <c r="LC1993" s="37"/>
      <c r="LQ1993" s="1"/>
      <c r="LU1993" s="59"/>
      <c r="LW1993" s="60"/>
      <c r="ME1993" s="34"/>
      <c r="MG1993" s="35"/>
      <c r="MW1993" s="61"/>
      <c r="MY1993" s="62"/>
      <c r="NE1993" s="59"/>
      <c r="NG1993" s="60"/>
      <c r="NO1993" s="36"/>
      <c r="NQ1993" s="37"/>
      <c r="OG1993" s="61"/>
      <c r="OI1993" s="62"/>
      <c r="PW1993" s="1"/>
      <c r="RG1993" s="59"/>
      <c r="RI1993" s="60"/>
      <c r="RQ1993" s="34"/>
      <c r="RS1993" s="35"/>
      <c r="SI1993" s="61"/>
      <c r="SK1993" s="62"/>
      <c r="SQ1993" s="59"/>
      <c r="SS1993" s="60"/>
      <c r="TA1993" s="36"/>
      <c r="TC1993" s="37"/>
      <c r="TS1993" s="61"/>
      <c r="TU1993" s="62"/>
      <c r="TV1993" s="1"/>
      <c r="VT1993" s="1"/>
    </row>
    <row r="1994" spans="14:592" x14ac:dyDescent="0.3">
      <c r="N1994" s="1"/>
      <c r="FM1994" s="63"/>
      <c r="FO1994" s="64"/>
      <c r="FQ1994" s="53"/>
      <c r="FS1994" s="65"/>
      <c r="FU1994" s="66"/>
      <c r="FW1994" s="67"/>
      <c r="KG1994" s="1"/>
      <c r="KH1994" s="67"/>
      <c r="KJ1994" s="66"/>
      <c r="KL1994" s="65"/>
      <c r="KN1994" s="53"/>
      <c r="KP1994" s="64"/>
      <c r="KR1994" s="63"/>
      <c r="KV1994" s="1"/>
      <c r="KW1994" s="34"/>
      <c r="KY1994" s="35"/>
      <c r="LA1994" s="36"/>
      <c r="LC1994" s="37"/>
      <c r="LQ1994" s="1"/>
      <c r="LU1994" s="59"/>
      <c r="LW1994" s="60"/>
      <c r="ME1994" s="34"/>
      <c r="MG1994" s="35"/>
      <c r="MW1994" s="61"/>
      <c r="MY1994" s="62"/>
      <c r="NE1994" s="59"/>
      <c r="NG1994" s="60"/>
      <c r="NO1994" s="36"/>
      <c r="NQ1994" s="37"/>
      <c r="OG1994" s="61"/>
      <c r="OI1994" s="62"/>
      <c r="RG1994" s="59"/>
      <c r="RI1994" s="60"/>
      <c r="RQ1994" s="34"/>
      <c r="RS1994" s="35"/>
      <c r="SI1994" s="61"/>
      <c r="SK1994" s="62"/>
      <c r="SQ1994" s="59"/>
      <c r="SS1994" s="60"/>
      <c r="TA1994" s="36"/>
      <c r="TC1994" s="37"/>
      <c r="TS1994" s="61"/>
      <c r="TU1994" s="62"/>
      <c r="TV1994" s="1"/>
      <c r="VT1994" s="1"/>
    </row>
    <row r="1995" spans="14:592" x14ac:dyDescent="0.3">
      <c r="N1995" s="1"/>
      <c r="EA1995" s="63"/>
      <c r="EB1995" s="63"/>
      <c r="EC1995" s="63"/>
      <c r="ED1995" s="63"/>
      <c r="EE1995" s="63"/>
      <c r="EF1995" s="63"/>
      <c r="EG1995" s="63"/>
      <c r="EH1995" s="63"/>
      <c r="EI1995" s="63"/>
      <c r="EJ1995" s="63"/>
      <c r="EK1995" s="63"/>
      <c r="EL1995" s="63"/>
      <c r="EM1995" s="63"/>
      <c r="EN1995" s="63"/>
      <c r="EO1995" s="63"/>
      <c r="EP1995" s="63"/>
      <c r="EQ1995" s="63"/>
      <c r="ER1995" s="63"/>
      <c r="ES1995" s="63"/>
      <c r="ET1995" s="63"/>
      <c r="EU1995" s="63"/>
      <c r="EV1995" s="63"/>
      <c r="EW1995" s="63"/>
      <c r="EX1995" s="63"/>
      <c r="EY1995" s="63"/>
      <c r="EZ1995" s="63"/>
      <c r="FA1995" s="63"/>
      <c r="FB1995" s="63"/>
      <c r="FC1995" s="63"/>
      <c r="FD1995" s="63"/>
      <c r="FE1995" s="63"/>
      <c r="FF1995" s="63"/>
      <c r="FG1995" s="63"/>
      <c r="FH1995" s="63"/>
      <c r="FI1995" s="63"/>
      <c r="FJ1995" s="63"/>
      <c r="FK1995" s="63"/>
      <c r="FL1995" s="63"/>
      <c r="FM1995" s="63"/>
      <c r="FO1995" s="64"/>
      <c r="FQ1995" s="53"/>
      <c r="FS1995" s="65"/>
      <c r="FU1995" s="66"/>
      <c r="FW1995" s="67"/>
      <c r="KG1995" s="1"/>
      <c r="KH1995" s="67"/>
      <c r="KJ1995" s="66"/>
      <c r="KL1995" s="65"/>
      <c r="KN1995" s="53"/>
      <c r="KP1995" s="64"/>
      <c r="KR1995" s="63"/>
      <c r="KV1995" s="1"/>
      <c r="KW1995" s="34"/>
      <c r="KY1995" s="35"/>
      <c r="LA1995" s="36"/>
      <c r="LC1995" s="37"/>
      <c r="LQ1995" s="1"/>
      <c r="LU1995" s="59"/>
      <c r="LW1995" s="60"/>
      <c r="ME1995" s="34"/>
      <c r="MG1995" s="35"/>
      <c r="MW1995" s="61"/>
      <c r="MY1995" s="62"/>
      <c r="NE1995" s="59"/>
      <c r="NG1995" s="60"/>
      <c r="NO1995" s="36"/>
      <c r="NQ1995" s="37"/>
      <c r="OG1995" s="61"/>
      <c r="OI1995" s="62"/>
      <c r="PW1995" s="1"/>
      <c r="RG1995" s="59"/>
      <c r="RI1995" s="60"/>
      <c r="RQ1995" s="34"/>
      <c r="RS1995" s="35"/>
      <c r="SI1995" s="61"/>
      <c r="SK1995" s="62"/>
      <c r="SQ1995" s="59"/>
      <c r="SS1995" s="60"/>
      <c r="TA1995" s="36"/>
      <c r="TC1995" s="37"/>
      <c r="TS1995" s="61"/>
      <c r="TU1995" s="62"/>
      <c r="TV1995" s="1"/>
      <c r="VT1995" s="1"/>
    </row>
    <row r="1996" spans="14:592" x14ac:dyDescent="0.3">
      <c r="N1996" s="1"/>
      <c r="EA1996" s="63"/>
      <c r="EB1996" s="63"/>
      <c r="EC1996" s="63"/>
      <c r="ED1996" s="63"/>
      <c r="EE1996" s="63"/>
      <c r="EF1996" s="63"/>
      <c r="EG1996" s="63"/>
      <c r="EH1996" s="63"/>
      <c r="EI1996" s="63"/>
      <c r="EJ1996" s="63"/>
      <c r="EK1996" s="63"/>
      <c r="EL1996" s="63"/>
      <c r="EM1996" s="63"/>
      <c r="EN1996" s="63"/>
      <c r="EO1996" s="63"/>
      <c r="EP1996" s="63"/>
      <c r="EQ1996" s="63"/>
      <c r="ER1996" s="63"/>
      <c r="ES1996" s="63"/>
      <c r="ET1996" s="63"/>
      <c r="EU1996" s="63"/>
      <c r="EV1996" s="63"/>
      <c r="EW1996" s="63"/>
      <c r="EX1996" s="63"/>
      <c r="EY1996" s="63"/>
      <c r="EZ1996" s="63"/>
      <c r="FA1996" s="63"/>
      <c r="FB1996" s="63"/>
      <c r="FC1996" s="63"/>
      <c r="FD1996" s="63"/>
      <c r="FE1996" s="63"/>
      <c r="FF1996" s="63"/>
      <c r="FG1996" s="63"/>
      <c r="FH1996" s="63"/>
      <c r="FI1996" s="63"/>
      <c r="FJ1996" s="63"/>
      <c r="FK1996" s="63"/>
      <c r="FL1996" s="63"/>
      <c r="FM1996" s="63"/>
      <c r="FO1996" s="64"/>
      <c r="FQ1996" s="53"/>
      <c r="FS1996" s="65"/>
      <c r="FU1996" s="66"/>
      <c r="FW1996" s="67"/>
      <c r="KG1996" s="1"/>
      <c r="KH1996" s="67"/>
      <c r="KJ1996" s="66"/>
      <c r="KL1996" s="65"/>
      <c r="KN1996" s="53"/>
      <c r="KP1996" s="64"/>
      <c r="KR1996" s="63"/>
      <c r="KV1996" s="1"/>
      <c r="KW1996" s="34"/>
      <c r="KY1996" s="35"/>
      <c r="LA1996" s="36"/>
      <c r="LC1996" s="37"/>
      <c r="LQ1996" s="1"/>
      <c r="LU1996" s="59"/>
      <c r="LW1996" s="60"/>
      <c r="ME1996" s="34"/>
      <c r="MG1996" s="35"/>
      <c r="MW1996" s="61"/>
      <c r="MY1996" s="62"/>
      <c r="NE1996" s="59"/>
      <c r="NG1996" s="60"/>
      <c r="NO1996" s="36"/>
      <c r="NQ1996" s="37"/>
      <c r="OG1996" s="61"/>
      <c r="OI1996" s="62"/>
      <c r="RG1996" s="59"/>
      <c r="RI1996" s="60"/>
      <c r="RQ1996" s="34"/>
      <c r="RS1996" s="35"/>
      <c r="SI1996" s="61"/>
      <c r="SK1996" s="62"/>
      <c r="SQ1996" s="59"/>
      <c r="SS1996" s="60"/>
      <c r="TA1996" s="36"/>
      <c r="TC1996" s="37"/>
      <c r="TS1996" s="61"/>
      <c r="TU1996" s="62"/>
      <c r="TV1996" s="1"/>
      <c r="VT1996" s="1"/>
    </row>
    <row r="1997" spans="14:592" x14ac:dyDescent="0.3">
      <c r="N1997" s="1"/>
      <c r="EA1997" s="63"/>
      <c r="FO1997" s="64"/>
      <c r="FQ1997" s="53"/>
      <c r="FS1997" s="65"/>
      <c r="FU1997" s="66"/>
      <c r="FW1997" s="67"/>
      <c r="KG1997" s="1"/>
      <c r="KH1997" s="67"/>
      <c r="KJ1997" s="66"/>
      <c r="KL1997" s="65"/>
      <c r="KN1997" s="53"/>
      <c r="KP1997" s="64"/>
      <c r="KR1997" s="63"/>
      <c r="KV1997" s="1"/>
      <c r="KW1997" s="34"/>
      <c r="KY1997" s="35"/>
      <c r="LA1997" s="36"/>
      <c r="LC1997" s="37"/>
      <c r="LQ1997" s="1"/>
      <c r="LU1997" s="59"/>
      <c r="LW1997" s="60"/>
      <c r="ME1997" s="34"/>
      <c r="MG1997" s="35"/>
      <c r="MW1997" s="61"/>
      <c r="MY1997" s="62"/>
      <c r="NE1997" s="59"/>
      <c r="NG1997" s="60"/>
      <c r="NO1997" s="36"/>
      <c r="NQ1997" s="37"/>
      <c r="OG1997" s="61"/>
      <c r="OI1997" s="62"/>
      <c r="PW1997" s="1"/>
      <c r="RG1997" s="59"/>
      <c r="RI1997" s="60"/>
      <c r="RQ1997" s="34"/>
      <c r="RS1997" s="35"/>
      <c r="SI1997" s="61"/>
      <c r="SK1997" s="62"/>
      <c r="SQ1997" s="59"/>
      <c r="SS1997" s="60"/>
      <c r="TA1997" s="36"/>
      <c r="TC1997" s="37"/>
      <c r="TS1997" s="61"/>
      <c r="TU1997" s="62"/>
      <c r="TV1997" s="1"/>
      <c r="VT1997" s="1"/>
    </row>
    <row r="1998" spans="14:592" x14ac:dyDescent="0.3">
      <c r="N1998" s="1"/>
      <c r="EA1998" s="63"/>
      <c r="FO1998" s="64"/>
      <c r="FQ1998" s="53"/>
      <c r="FS1998" s="65"/>
      <c r="FU1998" s="66"/>
      <c r="FW1998" s="67"/>
      <c r="KG1998" s="1"/>
      <c r="KH1998" s="67"/>
      <c r="KJ1998" s="66"/>
      <c r="KL1998" s="65"/>
      <c r="KN1998" s="53"/>
      <c r="KP1998" s="64"/>
      <c r="KR1998" s="63"/>
      <c r="KV1998" s="1"/>
      <c r="KW1998" s="34"/>
      <c r="KY1998" s="35"/>
      <c r="LA1998" s="36"/>
      <c r="LC1998" s="37"/>
      <c r="LQ1998" s="1"/>
      <c r="LU1998" s="59"/>
      <c r="LW1998" s="60"/>
      <c r="ME1998" s="34"/>
      <c r="MG1998" s="35"/>
      <c r="MW1998" s="61"/>
      <c r="MY1998" s="62"/>
      <c r="NE1998" s="59"/>
      <c r="NG1998" s="60"/>
      <c r="NO1998" s="36"/>
      <c r="NQ1998" s="37"/>
      <c r="OG1998" s="61"/>
      <c r="OI1998" s="62"/>
      <c r="RG1998" s="59"/>
      <c r="RI1998" s="60"/>
      <c r="RQ1998" s="34"/>
      <c r="RS1998" s="35"/>
      <c r="SI1998" s="61"/>
      <c r="SK1998" s="62"/>
      <c r="SQ1998" s="59"/>
      <c r="SS1998" s="60"/>
      <c r="TA1998" s="36"/>
      <c r="TC1998" s="37"/>
      <c r="TS1998" s="61"/>
      <c r="TU1998" s="62"/>
      <c r="TV1998" s="1"/>
      <c r="VT1998" s="1"/>
    </row>
    <row r="1999" spans="14:592" x14ac:dyDescent="0.3">
      <c r="N1999" s="1"/>
      <c r="EA1999" s="63"/>
      <c r="EI1999" s="64"/>
      <c r="EJ1999" s="64"/>
      <c r="EK1999" s="64"/>
      <c r="EL1999" s="64"/>
      <c r="EM1999" s="64"/>
      <c r="EN1999" s="64"/>
      <c r="EO1999" s="64"/>
      <c r="EP1999" s="64"/>
      <c r="EQ1999" s="64"/>
      <c r="ER1999" s="64"/>
      <c r="ES1999" s="64"/>
      <c r="ET1999" s="64"/>
      <c r="EU1999" s="64"/>
      <c r="EV1999" s="64"/>
      <c r="EW1999" s="64"/>
      <c r="EX1999" s="64"/>
      <c r="EY1999" s="64"/>
      <c r="EZ1999" s="64"/>
      <c r="FA1999" s="64"/>
      <c r="FB1999" s="64"/>
      <c r="FC1999" s="64"/>
      <c r="FD1999" s="64"/>
      <c r="FE1999" s="64"/>
      <c r="FF1999" s="64"/>
      <c r="FG1999" s="64"/>
      <c r="FH1999" s="64"/>
      <c r="FI1999" s="64"/>
      <c r="FJ1999" s="64"/>
      <c r="FK1999" s="64"/>
      <c r="FL1999" s="64"/>
      <c r="FM1999" s="64"/>
      <c r="FN1999" s="64"/>
      <c r="FO1999" s="64"/>
      <c r="FQ1999" s="53"/>
      <c r="FS1999" s="65"/>
      <c r="FU1999" s="66"/>
      <c r="FW1999" s="67"/>
      <c r="KG1999" s="1"/>
      <c r="KH1999" s="67"/>
      <c r="KJ1999" s="66"/>
      <c r="KL1999" s="65"/>
      <c r="KN1999" s="53"/>
      <c r="KP1999" s="64"/>
      <c r="KR1999" s="63"/>
      <c r="KV1999" s="1"/>
      <c r="KW1999" s="34"/>
      <c r="KY1999" s="35"/>
      <c r="LA1999" s="36"/>
      <c r="LC1999" s="37"/>
      <c r="LQ1999" s="1"/>
      <c r="LU1999" s="59"/>
      <c r="LW1999" s="60"/>
      <c r="ME1999" s="34"/>
      <c r="MG1999" s="35"/>
      <c r="MW1999" s="61"/>
      <c r="MY1999" s="62"/>
      <c r="NE1999" s="59"/>
      <c r="NG1999" s="60"/>
      <c r="NO1999" s="36"/>
      <c r="NQ1999" s="37"/>
      <c r="OG1999" s="61"/>
      <c r="OI1999" s="62"/>
      <c r="PW1999" s="1"/>
      <c r="RG1999" s="59"/>
      <c r="RI1999" s="60"/>
      <c r="RQ1999" s="34"/>
      <c r="RS1999" s="35"/>
      <c r="SI1999" s="61"/>
      <c r="SK1999" s="62"/>
      <c r="SQ1999" s="59"/>
      <c r="SS1999" s="60"/>
      <c r="TA1999" s="36"/>
      <c r="TC1999" s="37"/>
      <c r="TS1999" s="61"/>
      <c r="TU1999" s="62"/>
      <c r="TV1999" s="1"/>
      <c r="VT1999" s="1"/>
    </row>
    <row r="2000" spans="14:592" x14ac:dyDescent="0.3">
      <c r="N2000" s="1"/>
      <c r="EA2000" s="63"/>
      <c r="EI2000" s="64"/>
      <c r="EJ2000" s="64"/>
      <c r="EK2000" s="64"/>
      <c r="EL2000" s="64"/>
      <c r="EM2000" s="64"/>
      <c r="EN2000" s="64"/>
      <c r="EO2000" s="64"/>
      <c r="EP2000" s="64"/>
      <c r="EQ2000" s="64"/>
      <c r="ER2000" s="64"/>
      <c r="ES2000" s="64"/>
      <c r="ET2000" s="64"/>
      <c r="EU2000" s="64"/>
      <c r="EV2000" s="64"/>
      <c r="EW2000" s="64"/>
      <c r="EX2000" s="64"/>
      <c r="EY2000" s="64"/>
      <c r="EZ2000" s="64"/>
      <c r="FA2000" s="64"/>
      <c r="FB2000" s="64"/>
      <c r="FC2000" s="64"/>
      <c r="FD2000" s="64"/>
      <c r="FE2000" s="64"/>
      <c r="FF2000" s="64"/>
      <c r="FG2000" s="64"/>
      <c r="FH2000" s="64"/>
      <c r="FI2000" s="64"/>
      <c r="FJ2000" s="64"/>
      <c r="FK2000" s="64"/>
      <c r="FL2000" s="64"/>
      <c r="FM2000" s="64"/>
      <c r="FN2000" s="64"/>
      <c r="FO2000" s="64"/>
      <c r="FQ2000" s="53"/>
      <c r="FS2000" s="65"/>
      <c r="FU2000" s="66"/>
      <c r="FW2000" s="67"/>
      <c r="KG2000" s="1"/>
      <c r="KH2000" s="67"/>
      <c r="KJ2000" s="66"/>
      <c r="KL2000" s="65"/>
      <c r="KN2000" s="53"/>
      <c r="KP2000" s="64"/>
      <c r="KR2000" s="63"/>
      <c r="KV2000" s="1"/>
      <c r="KW2000" s="34"/>
      <c r="KY2000" s="35"/>
      <c r="LA2000" s="36"/>
      <c r="LC2000" s="37"/>
      <c r="LQ2000" s="1"/>
      <c r="LU2000" s="59"/>
      <c r="LW2000" s="60"/>
      <c r="ME2000" s="34"/>
      <c r="MG2000" s="35"/>
      <c r="MW2000" s="61"/>
      <c r="MY2000" s="62"/>
      <c r="NE2000" s="59"/>
      <c r="NG2000" s="60"/>
      <c r="NO2000" s="36"/>
      <c r="NQ2000" s="37"/>
      <c r="OG2000" s="61"/>
      <c r="OI2000" s="62"/>
      <c r="RG2000" s="59"/>
      <c r="RI2000" s="60"/>
      <c r="RQ2000" s="34"/>
      <c r="RS2000" s="35"/>
      <c r="SI2000" s="61"/>
      <c r="SK2000" s="62"/>
      <c r="SQ2000" s="59"/>
      <c r="SS2000" s="60"/>
      <c r="TA2000" s="36"/>
      <c r="TC2000" s="37"/>
      <c r="TS2000" s="61"/>
      <c r="TU2000" s="62"/>
      <c r="TV2000" s="1"/>
      <c r="VT2000" s="1"/>
    </row>
    <row r="2001" spans="14:592" x14ac:dyDescent="0.3">
      <c r="N2001" s="1"/>
      <c r="EA2001" s="63"/>
      <c r="EI2001" s="64"/>
      <c r="FQ2001" s="53"/>
      <c r="FS2001" s="65"/>
      <c r="FU2001" s="66"/>
      <c r="FW2001" s="67"/>
      <c r="KG2001" s="1"/>
      <c r="KH2001" s="67"/>
      <c r="KJ2001" s="66"/>
      <c r="KL2001" s="65"/>
      <c r="KN2001" s="53"/>
      <c r="KP2001" s="64"/>
      <c r="KR2001" s="63"/>
      <c r="KV2001" s="1"/>
      <c r="KW2001" s="34"/>
      <c r="KY2001" s="35"/>
      <c r="LA2001" s="36"/>
      <c r="LC2001" s="37"/>
      <c r="LQ2001" s="1"/>
      <c r="LU2001" s="59"/>
      <c r="LW2001" s="60"/>
      <c r="ME2001" s="34"/>
      <c r="MG2001" s="35"/>
      <c r="MW2001" s="61"/>
      <c r="MY2001" s="62"/>
      <c r="NE2001" s="59"/>
      <c r="NG2001" s="60"/>
      <c r="NO2001" s="36"/>
      <c r="NQ2001" s="37"/>
      <c r="OG2001" s="61"/>
      <c r="OI2001" s="62"/>
      <c r="PW2001" s="1"/>
      <c r="RG2001" s="59"/>
      <c r="RI2001" s="60"/>
      <c r="RQ2001" s="34"/>
      <c r="RS2001" s="35"/>
      <c r="SI2001" s="61"/>
      <c r="SK2001" s="62"/>
      <c r="SQ2001" s="59"/>
      <c r="SS2001" s="60"/>
      <c r="TA2001" s="36"/>
      <c r="TC2001" s="37"/>
      <c r="TS2001" s="61"/>
      <c r="TU2001" s="62"/>
      <c r="TV2001" s="1"/>
      <c r="VT2001" s="1"/>
    </row>
    <row r="2002" spans="14:592" x14ac:dyDescent="0.3">
      <c r="N2002" s="1"/>
      <c r="EA2002" s="63"/>
      <c r="EI2002" s="64"/>
      <c r="FQ2002" s="53"/>
      <c r="FS2002" s="65"/>
      <c r="FU2002" s="66"/>
      <c r="FW2002" s="67"/>
      <c r="KG2002" s="1"/>
      <c r="KH2002" s="67"/>
      <c r="KJ2002" s="66"/>
      <c r="KL2002" s="65"/>
      <c r="KN2002" s="53"/>
      <c r="KP2002" s="64"/>
      <c r="KR2002" s="63"/>
      <c r="KV2002" s="1"/>
      <c r="KW2002" s="34"/>
      <c r="KY2002" s="35"/>
      <c r="LA2002" s="36"/>
      <c r="LC2002" s="37"/>
      <c r="LQ2002" s="1"/>
      <c r="LU2002" s="59"/>
      <c r="LW2002" s="60"/>
      <c r="ME2002" s="34"/>
      <c r="MG2002" s="35"/>
      <c r="MW2002" s="61"/>
      <c r="MY2002" s="62"/>
      <c r="NE2002" s="59"/>
      <c r="NG2002" s="60"/>
      <c r="NO2002" s="36"/>
      <c r="NQ2002" s="37"/>
      <c r="OG2002" s="61"/>
      <c r="OI2002" s="62"/>
      <c r="RG2002" s="59"/>
      <c r="RI2002" s="60"/>
      <c r="RQ2002" s="34"/>
      <c r="RS2002" s="35"/>
      <c r="SI2002" s="61"/>
      <c r="SK2002" s="62"/>
      <c r="SQ2002" s="59"/>
      <c r="SS2002" s="60"/>
      <c r="TA2002" s="36"/>
      <c r="TC2002" s="37"/>
      <c r="TS2002" s="61"/>
      <c r="TU2002" s="62"/>
      <c r="TV2002" s="1"/>
      <c r="VT2002" s="1"/>
    </row>
    <row r="2003" spans="14:592" x14ac:dyDescent="0.3">
      <c r="N2003" s="1"/>
      <c r="EA2003" s="63"/>
      <c r="EI2003" s="64"/>
      <c r="EU2003" s="53"/>
      <c r="EV2003" s="53"/>
      <c r="EW2003" s="53"/>
      <c r="EX2003" s="53"/>
      <c r="EY2003" s="53"/>
      <c r="EZ2003" s="53"/>
      <c r="FA2003" s="53"/>
      <c r="FB2003" s="53"/>
      <c r="FC2003" s="53"/>
      <c r="FD2003" s="53"/>
      <c r="FE2003" s="53"/>
      <c r="FF2003" s="53"/>
      <c r="FG2003" s="53"/>
      <c r="FH2003" s="53"/>
      <c r="FI2003" s="53"/>
      <c r="FJ2003" s="53"/>
      <c r="FK2003" s="53"/>
      <c r="FL2003" s="53"/>
      <c r="FM2003" s="53"/>
      <c r="FN2003" s="53"/>
      <c r="FO2003" s="53"/>
      <c r="FP2003" s="53"/>
      <c r="FQ2003" s="53"/>
      <c r="FS2003" s="65"/>
      <c r="FU2003" s="66"/>
      <c r="FW2003" s="67"/>
      <c r="KG2003" s="1"/>
      <c r="KH2003" s="67"/>
      <c r="KJ2003" s="66"/>
      <c r="KL2003" s="65"/>
      <c r="KN2003" s="53"/>
      <c r="KP2003" s="64"/>
      <c r="KR2003" s="63"/>
      <c r="KV2003" s="1"/>
      <c r="KW2003" s="34"/>
      <c r="KY2003" s="35"/>
      <c r="LA2003" s="36"/>
      <c r="LC2003" s="37"/>
      <c r="LQ2003" s="1"/>
      <c r="LU2003" s="59"/>
      <c r="LW2003" s="60"/>
      <c r="ME2003" s="34"/>
      <c r="MG2003" s="35"/>
      <c r="MW2003" s="61"/>
      <c r="MY2003" s="62"/>
      <c r="NE2003" s="59"/>
      <c r="NG2003" s="60"/>
      <c r="NO2003" s="36"/>
      <c r="NQ2003" s="37"/>
      <c r="OG2003" s="61"/>
      <c r="OI2003" s="62"/>
      <c r="PW2003" s="1"/>
      <c r="RG2003" s="59"/>
      <c r="RI2003" s="60"/>
      <c r="RQ2003" s="34"/>
      <c r="RS2003" s="35"/>
      <c r="SI2003" s="61"/>
      <c r="SK2003" s="62"/>
      <c r="SQ2003" s="59"/>
      <c r="SS2003" s="60"/>
      <c r="TA2003" s="36"/>
      <c r="TC2003" s="37"/>
      <c r="TS2003" s="61"/>
      <c r="TU2003" s="62"/>
      <c r="TV2003" s="1"/>
      <c r="VT2003" s="1"/>
    </row>
    <row r="2004" spans="14:592" x14ac:dyDescent="0.3">
      <c r="N2004" s="1"/>
      <c r="EA2004" s="63"/>
      <c r="EI2004" s="64"/>
      <c r="EU2004" s="53"/>
      <c r="EV2004" s="53"/>
      <c r="EW2004" s="53"/>
      <c r="EX2004" s="53"/>
      <c r="EY2004" s="53"/>
      <c r="EZ2004" s="53"/>
      <c r="FA2004" s="53"/>
      <c r="FB2004" s="53"/>
      <c r="FC2004" s="53"/>
      <c r="FD2004" s="53"/>
      <c r="FE2004" s="53"/>
      <c r="FF2004" s="53"/>
      <c r="FG2004" s="53"/>
      <c r="FH2004" s="53"/>
      <c r="FI2004" s="53"/>
      <c r="FJ2004" s="53"/>
      <c r="FK2004" s="53"/>
      <c r="FL2004" s="53"/>
      <c r="FM2004" s="53"/>
      <c r="FN2004" s="53"/>
      <c r="FO2004" s="53"/>
      <c r="FP2004" s="53"/>
      <c r="FQ2004" s="53"/>
      <c r="FS2004" s="65"/>
      <c r="FU2004" s="66"/>
      <c r="FW2004" s="67"/>
      <c r="KG2004" s="1"/>
      <c r="KH2004" s="67"/>
      <c r="KJ2004" s="66"/>
      <c r="KL2004" s="65"/>
      <c r="KN2004" s="53"/>
      <c r="KP2004" s="64"/>
      <c r="KR2004" s="63"/>
      <c r="KV2004" s="1"/>
      <c r="KW2004" s="34"/>
      <c r="KY2004" s="35"/>
      <c r="LA2004" s="36"/>
      <c r="LC2004" s="37"/>
      <c r="LQ2004" s="1"/>
      <c r="LU2004" s="59"/>
      <c r="LW2004" s="60"/>
      <c r="ME2004" s="34"/>
      <c r="MG2004" s="35"/>
      <c r="MW2004" s="61"/>
      <c r="MY2004" s="62"/>
      <c r="NE2004" s="59"/>
      <c r="NG2004" s="60"/>
      <c r="NO2004" s="36"/>
      <c r="NQ2004" s="37"/>
      <c r="OG2004" s="61"/>
      <c r="OI2004" s="62"/>
      <c r="RG2004" s="59"/>
      <c r="RI2004" s="60"/>
      <c r="RQ2004" s="34"/>
      <c r="RS2004" s="35"/>
      <c r="SI2004" s="61"/>
      <c r="SK2004" s="62"/>
      <c r="SQ2004" s="59"/>
      <c r="SS2004" s="60"/>
      <c r="TA2004" s="36"/>
      <c r="TC2004" s="37"/>
      <c r="TS2004" s="61"/>
      <c r="TU2004" s="62"/>
      <c r="TV2004" s="1"/>
      <c r="VT2004" s="1"/>
    </row>
    <row r="2005" spans="14:592" x14ac:dyDescent="0.3">
      <c r="N2005" s="1"/>
      <c r="EA2005" s="63"/>
      <c r="EI2005" s="64"/>
      <c r="EU2005" s="53"/>
      <c r="FS2005" s="65"/>
      <c r="FU2005" s="66"/>
      <c r="FW2005" s="67"/>
      <c r="KG2005" s="1"/>
      <c r="KH2005" s="67"/>
      <c r="KJ2005" s="66"/>
      <c r="KL2005" s="65"/>
      <c r="KN2005" s="53"/>
      <c r="KP2005" s="64"/>
      <c r="KR2005" s="63"/>
      <c r="KV2005" s="1"/>
      <c r="KW2005" s="34"/>
      <c r="KY2005" s="35"/>
      <c r="LA2005" s="36"/>
      <c r="LC2005" s="37"/>
      <c r="LQ2005" s="1"/>
      <c r="LU2005" s="59"/>
      <c r="LW2005" s="60"/>
      <c r="ME2005" s="34"/>
      <c r="MG2005" s="35"/>
      <c r="MW2005" s="61"/>
      <c r="MY2005" s="62"/>
      <c r="NE2005" s="59"/>
      <c r="NG2005" s="60"/>
      <c r="NO2005" s="36"/>
      <c r="NQ2005" s="37"/>
      <c r="OG2005" s="61"/>
      <c r="OI2005" s="62"/>
      <c r="PW2005" s="1"/>
      <c r="RG2005" s="59"/>
      <c r="RI2005" s="60"/>
      <c r="RQ2005" s="34"/>
      <c r="RS2005" s="35"/>
      <c r="SI2005" s="61"/>
      <c r="SK2005" s="62"/>
      <c r="SQ2005" s="59"/>
      <c r="SS2005" s="60"/>
      <c r="TA2005" s="36"/>
      <c r="TC2005" s="37"/>
      <c r="TS2005" s="61"/>
      <c r="TU2005" s="62"/>
      <c r="TV2005" s="1"/>
      <c r="VT2005" s="1"/>
    </row>
    <row r="2006" spans="14:592" x14ac:dyDescent="0.3">
      <c r="N2006" s="1"/>
      <c r="EA2006" s="63"/>
      <c r="EI2006" s="64"/>
      <c r="EU2006" s="53"/>
      <c r="FS2006" s="65"/>
      <c r="FU2006" s="66"/>
      <c r="FW2006" s="67"/>
      <c r="KG2006" s="1"/>
      <c r="KH2006" s="67"/>
      <c r="KJ2006" s="66"/>
      <c r="KL2006" s="65"/>
      <c r="KN2006" s="53"/>
      <c r="KP2006" s="64"/>
      <c r="KR2006" s="63"/>
      <c r="KV2006" s="1"/>
      <c r="KW2006" s="34"/>
      <c r="KY2006" s="35"/>
      <c r="LA2006" s="36"/>
      <c r="LC2006" s="37"/>
      <c r="LQ2006" s="1"/>
      <c r="LU2006" s="59"/>
      <c r="LW2006" s="60"/>
      <c r="ME2006" s="34"/>
      <c r="MG2006" s="35"/>
      <c r="MW2006" s="61"/>
      <c r="MY2006" s="62"/>
      <c r="NE2006" s="59"/>
      <c r="NG2006" s="60"/>
      <c r="NO2006" s="36"/>
      <c r="NQ2006" s="37"/>
      <c r="OG2006" s="61"/>
      <c r="OI2006" s="62"/>
      <c r="RG2006" s="59"/>
      <c r="RI2006" s="60"/>
      <c r="RQ2006" s="34"/>
      <c r="RS2006" s="35"/>
      <c r="SI2006" s="61"/>
      <c r="SK2006" s="62"/>
      <c r="SQ2006" s="59"/>
      <c r="SS2006" s="60"/>
      <c r="TA2006" s="36"/>
      <c r="TC2006" s="37"/>
      <c r="TS2006" s="61"/>
      <c r="TU2006" s="62"/>
      <c r="TV2006" s="1"/>
      <c r="VT2006" s="1"/>
    </row>
    <row r="2007" spans="14:592" x14ac:dyDescent="0.3">
      <c r="N2007" s="1"/>
      <c r="EA2007" s="63"/>
      <c r="EI2007" s="64"/>
      <c r="EU2007" s="53"/>
      <c r="FC2007" s="65"/>
      <c r="FD2007" s="65"/>
      <c r="FE2007" s="65"/>
      <c r="FF2007" s="65"/>
      <c r="FG2007" s="65"/>
      <c r="FH2007" s="65"/>
      <c r="FI2007" s="65"/>
      <c r="FJ2007" s="65"/>
      <c r="FK2007" s="65"/>
      <c r="FL2007" s="65"/>
      <c r="FM2007" s="65"/>
      <c r="FN2007" s="65"/>
      <c r="FO2007" s="65"/>
      <c r="FP2007" s="65"/>
      <c r="FQ2007" s="65"/>
      <c r="FR2007" s="65"/>
      <c r="FS2007" s="65"/>
      <c r="FU2007" s="66"/>
      <c r="FW2007" s="67"/>
      <c r="KG2007" s="1"/>
      <c r="KH2007" s="67"/>
      <c r="KJ2007" s="66"/>
      <c r="KL2007" s="65"/>
      <c r="KN2007" s="53"/>
      <c r="KP2007" s="64"/>
      <c r="KR2007" s="63"/>
      <c r="KV2007" s="1"/>
      <c r="KW2007" s="34"/>
      <c r="KY2007" s="35"/>
      <c r="LA2007" s="36"/>
      <c r="LC2007" s="37"/>
      <c r="LQ2007" s="1"/>
      <c r="LU2007" s="59"/>
      <c r="LW2007" s="60"/>
      <c r="ME2007" s="34"/>
      <c r="MG2007" s="35"/>
      <c r="MW2007" s="61"/>
      <c r="MY2007" s="62"/>
      <c r="NE2007" s="59"/>
      <c r="NG2007" s="60"/>
      <c r="NO2007" s="36"/>
      <c r="NQ2007" s="37"/>
      <c r="OG2007" s="61"/>
      <c r="OI2007" s="62"/>
      <c r="PW2007" s="1"/>
      <c r="RG2007" s="59"/>
      <c r="RI2007" s="60"/>
      <c r="RQ2007" s="34"/>
      <c r="RS2007" s="35"/>
      <c r="SI2007" s="61"/>
      <c r="SK2007" s="62"/>
      <c r="SQ2007" s="59"/>
      <c r="SS2007" s="60"/>
      <c r="TA2007" s="36"/>
      <c r="TC2007" s="37"/>
      <c r="TS2007" s="61"/>
      <c r="TU2007" s="62"/>
      <c r="TV2007" s="1"/>
      <c r="VT2007" s="1"/>
    </row>
    <row r="2008" spans="14:592" x14ac:dyDescent="0.3">
      <c r="N2008" s="1"/>
      <c r="EA2008" s="63"/>
      <c r="EI2008" s="64"/>
      <c r="EU2008" s="53"/>
      <c r="FC2008" s="65"/>
      <c r="FD2008" s="65"/>
      <c r="FE2008" s="65"/>
      <c r="FF2008" s="65"/>
      <c r="FG2008" s="65"/>
      <c r="FH2008" s="65"/>
      <c r="FI2008" s="65"/>
      <c r="FJ2008" s="65"/>
      <c r="FK2008" s="65"/>
      <c r="FL2008" s="65"/>
      <c r="FM2008" s="65"/>
      <c r="FN2008" s="65"/>
      <c r="FO2008" s="65"/>
      <c r="FP2008" s="65"/>
      <c r="FQ2008" s="65"/>
      <c r="FR2008" s="65"/>
      <c r="FS2008" s="65"/>
      <c r="FU2008" s="66"/>
      <c r="FW2008" s="67"/>
      <c r="KG2008" s="1"/>
      <c r="KH2008" s="67"/>
      <c r="KJ2008" s="66"/>
      <c r="KL2008" s="65"/>
      <c r="KN2008" s="53"/>
      <c r="KP2008" s="64"/>
      <c r="KR2008" s="63"/>
      <c r="KV2008" s="1"/>
      <c r="KW2008" s="34"/>
      <c r="KY2008" s="35"/>
      <c r="LA2008" s="36"/>
      <c r="LC2008" s="37"/>
      <c r="LQ2008" s="1"/>
      <c r="LU2008" s="59"/>
      <c r="LW2008" s="60"/>
      <c r="ME2008" s="34"/>
      <c r="MG2008" s="35"/>
      <c r="MW2008" s="61"/>
      <c r="MY2008" s="62"/>
      <c r="NE2008" s="59"/>
      <c r="NG2008" s="60"/>
      <c r="NO2008" s="36"/>
      <c r="NQ2008" s="37"/>
      <c r="OG2008" s="61"/>
      <c r="OI2008" s="62"/>
      <c r="RG2008" s="59"/>
      <c r="RI2008" s="60"/>
      <c r="RQ2008" s="34"/>
      <c r="RS2008" s="35"/>
      <c r="SI2008" s="61"/>
      <c r="SK2008" s="62"/>
      <c r="SQ2008" s="59"/>
      <c r="SS2008" s="60"/>
      <c r="TA2008" s="36"/>
      <c r="TC2008" s="37"/>
      <c r="TS2008" s="61"/>
      <c r="TU2008" s="62"/>
      <c r="TV2008" s="1"/>
      <c r="VT2008" s="1"/>
    </row>
    <row r="2009" spans="14:592" x14ac:dyDescent="0.3">
      <c r="N2009" s="1"/>
      <c r="EA2009" s="63"/>
      <c r="EI2009" s="64"/>
      <c r="EU2009" s="53"/>
      <c r="FC2009" s="65"/>
      <c r="FU2009" s="66"/>
      <c r="FW2009" s="67"/>
      <c r="KG2009" s="1"/>
      <c r="KH2009" s="67"/>
      <c r="KJ2009" s="66"/>
      <c r="KL2009" s="65"/>
      <c r="KN2009" s="53"/>
      <c r="KP2009" s="64"/>
      <c r="KR2009" s="63"/>
      <c r="KV2009" s="1"/>
      <c r="KW2009" s="34"/>
      <c r="KY2009" s="35"/>
      <c r="LA2009" s="36"/>
      <c r="LC2009" s="37"/>
      <c r="LQ2009" s="1"/>
      <c r="LU2009" s="59"/>
      <c r="LW2009" s="60"/>
      <c r="ME2009" s="34"/>
      <c r="MG2009" s="35"/>
      <c r="MW2009" s="61"/>
      <c r="MY2009" s="62"/>
      <c r="NE2009" s="59"/>
      <c r="NG2009" s="60"/>
      <c r="NO2009" s="36"/>
      <c r="NQ2009" s="37"/>
      <c r="OG2009" s="61"/>
      <c r="OI2009" s="62"/>
      <c r="PW2009" s="1"/>
      <c r="RG2009" s="59"/>
      <c r="RI2009" s="60"/>
      <c r="RQ2009" s="34"/>
      <c r="RS2009" s="35"/>
      <c r="SI2009" s="61"/>
      <c r="SK2009" s="62"/>
      <c r="SQ2009" s="59"/>
      <c r="SS2009" s="60"/>
      <c r="TA2009" s="36"/>
      <c r="TC2009" s="37"/>
      <c r="TS2009" s="61"/>
      <c r="TU2009" s="62"/>
      <c r="TV2009" s="1"/>
      <c r="VT2009" s="1"/>
    </row>
    <row r="2010" spans="14:592" x14ac:dyDescent="0.3">
      <c r="N2010" s="1"/>
      <c r="EA2010" s="63"/>
      <c r="EI2010" s="64"/>
      <c r="EU2010" s="53"/>
      <c r="FC2010" s="65"/>
      <c r="FU2010" s="66"/>
      <c r="FW2010" s="67"/>
      <c r="KG2010" s="1"/>
      <c r="KH2010" s="67"/>
      <c r="KJ2010" s="66"/>
      <c r="KL2010" s="65"/>
      <c r="KN2010" s="53"/>
      <c r="KP2010" s="64"/>
      <c r="KR2010" s="63"/>
      <c r="KV2010" s="1"/>
      <c r="KW2010" s="34"/>
      <c r="KY2010" s="35"/>
      <c r="LA2010" s="36"/>
      <c r="LC2010" s="37"/>
      <c r="LQ2010" s="1"/>
      <c r="LU2010" s="59"/>
      <c r="LW2010" s="60"/>
      <c r="ME2010" s="34"/>
      <c r="MG2010" s="35"/>
      <c r="MW2010" s="61"/>
      <c r="MY2010" s="62"/>
      <c r="NE2010" s="59"/>
      <c r="NG2010" s="60"/>
      <c r="NO2010" s="36"/>
      <c r="NQ2010" s="37"/>
      <c r="OG2010" s="61"/>
      <c r="OI2010" s="62"/>
      <c r="RG2010" s="59"/>
      <c r="RI2010" s="60"/>
      <c r="RQ2010" s="34"/>
      <c r="RS2010" s="35"/>
      <c r="SI2010" s="61"/>
      <c r="SK2010" s="62"/>
      <c r="SQ2010" s="59"/>
      <c r="SS2010" s="60"/>
      <c r="TA2010" s="36"/>
      <c r="TC2010" s="37"/>
      <c r="TS2010" s="61"/>
      <c r="TU2010" s="62"/>
      <c r="TV2010" s="1"/>
      <c r="VT2010" s="1"/>
    </row>
    <row r="2011" spans="14:592" x14ac:dyDescent="0.3">
      <c r="N2011" s="1"/>
      <c r="EA2011" s="63"/>
      <c r="EI2011" s="64"/>
      <c r="EU2011" s="53"/>
      <c r="FC2011" s="65"/>
      <c r="FO2011" s="66"/>
      <c r="FP2011" s="66"/>
      <c r="FQ2011" s="66"/>
      <c r="FR2011" s="66"/>
      <c r="FS2011" s="66"/>
      <c r="FT2011" s="66"/>
      <c r="FU2011" s="66"/>
      <c r="FW2011" s="67"/>
      <c r="KG2011" s="1"/>
      <c r="KH2011" s="67"/>
      <c r="KJ2011" s="66"/>
      <c r="KL2011" s="65"/>
      <c r="KN2011" s="53"/>
      <c r="KP2011" s="64"/>
      <c r="KR2011" s="63"/>
      <c r="KV2011" s="1"/>
      <c r="KW2011" s="34"/>
      <c r="KY2011" s="35"/>
      <c r="LA2011" s="36"/>
      <c r="LC2011" s="37"/>
      <c r="LQ2011" s="1"/>
      <c r="LU2011" s="59"/>
      <c r="LW2011" s="60"/>
      <c r="ME2011" s="34"/>
      <c r="MG2011" s="35"/>
      <c r="MW2011" s="61"/>
      <c r="MY2011" s="62"/>
      <c r="NE2011" s="59"/>
      <c r="NG2011" s="60"/>
      <c r="NO2011" s="36"/>
      <c r="NQ2011" s="37"/>
      <c r="OG2011" s="61"/>
      <c r="OI2011" s="62"/>
      <c r="PW2011" s="1"/>
      <c r="RG2011" s="59"/>
      <c r="RI2011" s="60"/>
      <c r="RQ2011" s="34"/>
      <c r="RS2011" s="35"/>
      <c r="SI2011" s="61"/>
      <c r="SK2011" s="62"/>
      <c r="SQ2011" s="59"/>
      <c r="SS2011" s="60"/>
      <c r="TA2011" s="36"/>
      <c r="TC2011" s="37"/>
      <c r="TS2011" s="61"/>
      <c r="TU2011" s="62"/>
      <c r="TV2011" s="1"/>
      <c r="VT2011" s="1"/>
    </row>
    <row r="2012" spans="14:592" x14ac:dyDescent="0.3">
      <c r="N2012" s="1"/>
      <c r="EA2012" s="63"/>
      <c r="EI2012" s="64"/>
      <c r="EU2012" s="53"/>
      <c r="FC2012" s="65"/>
      <c r="FO2012" s="66"/>
      <c r="FP2012" s="66"/>
      <c r="FQ2012" s="66"/>
      <c r="FR2012" s="66"/>
      <c r="FS2012" s="66"/>
      <c r="FT2012" s="66"/>
      <c r="FU2012" s="66"/>
      <c r="FW2012" s="67"/>
      <c r="KG2012" s="1"/>
      <c r="KH2012" s="67"/>
      <c r="KJ2012" s="66"/>
      <c r="KL2012" s="65"/>
      <c r="KN2012" s="53"/>
      <c r="KP2012" s="64"/>
      <c r="KR2012" s="63"/>
      <c r="KV2012" s="1"/>
      <c r="KW2012" s="34"/>
      <c r="KY2012" s="35"/>
      <c r="LA2012" s="36"/>
      <c r="LC2012" s="37"/>
      <c r="LQ2012" s="1"/>
      <c r="LU2012" s="59"/>
      <c r="LW2012" s="60"/>
      <c r="ME2012" s="34"/>
      <c r="MG2012" s="35"/>
      <c r="MW2012" s="61"/>
      <c r="MY2012" s="62"/>
      <c r="NE2012" s="59"/>
      <c r="NG2012" s="60"/>
      <c r="NO2012" s="36"/>
      <c r="NQ2012" s="37"/>
      <c r="OG2012" s="61"/>
      <c r="OI2012" s="62"/>
      <c r="RG2012" s="59"/>
      <c r="RI2012" s="60"/>
      <c r="RQ2012" s="34"/>
      <c r="RS2012" s="35"/>
      <c r="SI2012" s="61"/>
      <c r="SK2012" s="62"/>
      <c r="SQ2012" s="59"/>
      <c r="SS2012" s="60"/>
      <c r="TA2012" s="36"/>
      <c r="TC2012" s="37"/>
      <c r="TS2012" s="61"/>
      <c r="TU2012" s="62"/>
      <c r="TV2012" s="1"/>
      <c r="VT2012" s="1"/>
    </row>
    <row r="2013" spans="14:592" x14ac:dyDescent="0.3">
      <c r="N2013" s="1"/>
      <c r="EA2013" s="63"/>
      <c r="EI2013" s="64"/>
      <c r="EU2013" s="53"/>
      <c r="FC2013" s="65"/>
      <c r="FO2013" s="66"/>
      <c r="FW2013" s="67"/>
      <c r="KG2013" s="1"/>
      <c r="KH2013" s="67"/>
      <c r="KJ2013" s="66"/>
      <c r="KL2013" s="65"/>
      <c r="KN2013" s="53"/>
      <c r="KP2013" s="64"/>
      <c r="KR2013" s="63"/>
      <c r="KV2013" s="1"/>
      <c r="KW2013" s="34"/>
      <c r="KY2013" s="35"/>
      <c r="LA2013" s="36"/>
      <c r="LC2013" s="37"/>
      <c r="LQ2013" s="1"/>
      <c r="LR2013" t="s">
        <v>199</v>
      </c>
      <c r="LU2013" s="59"/>
      <c r="LW2013" s="60"/>
      <c r="ME2013" s="34"/>
      <c r="MG2013" s="35"/>
      <c r="MW2013" s="61"/>
      <c r="MY2013" s="62"/>
      <c r="NE2013" s="59"/>
      <c r="NG2013" s="60"/>
      <c r="NO2013" s="36"/>
      <c r="NQ2013" s="37"/>
      <c r="OG2013" s="61"/>
      <c r="OI2013" s="62"/>
      <c r="PW2013" s="1"/>
      <c r="RG2013" s="59"/>
      <c r="RI2013" s="60"/>
      <c r="RQ2013" s="34"/>
      <c r="RS2013" s="35"/>
      <c r="SI2013" s="61"/>
      <c r="SK2013" s="62"/>
      <c r="SQ2013" s="59"/>
      <c r="SS2013" s="60"/>
      <c r="TA2013" s="36"/>
      <c r="TC2013" s="37"/>
      <c r="TS2013" s="61"/>
      <c r="TU2013" s="62"/>
      <c r="TV2013" s="1"/>
      <c r="VT2013" s="1"/>
    </row>
    <row r="2014" spans="14:592" x14ac:dyDescent="0.3">
      <c r="N2014" s="1"/>
      <c r="EA2014" s="63"/>
      <c r="EI2014" s="64"/>
      <c r="EU2014" s="53"/>
      <c r="FC2014" s="65"/>
      <c r="FO2014" s="66"/>
      <c r="FW2014" s="67"/>
      <c r="KG2014" s="1"/>
      <c r="KH2014" s="67"/>
      <c r="KJ2014" s="66"/>
      <c r="KL2014" s="65"/>
      <c r="KN2014" s="53"/>
      <c r="KP2014" s="64"/>
      <c r="KR2014" s="63"/>
      <c r="KV2014" s="1"/>
      <c r="KW2014" s="34"/>
      <c r="KY2014" s="35"/>
      <c r="LA2014" s="36"/>
      <c r="LC2014" s="37"/>
      <c r="LQ2014" s="1"/>
      <c r="LU2014" s="59"/>
      <c r="LW2014" s="60"/>
      <c r="ME2014" s="34"/>
      <c r="MG2014" s="35"/>
      <c r="MO2014" s="61"/>
      <c r="MP2014" s="61"/>
      <c r="MQ2014" s="61"/>
      <c r="MR2014" s="61"/>
      <c r="MS2014" s="61"/>
      <c r="MT2014" s="61"/>
      <c r="MU2014" s="61"/>
      <c r="MV2014" s="61"/>
      <c r="MW2014" s="61"/>
      <c r="MY2014" s="62"/>
      <c r="NE2014" s="59"/>
      <c r="NG2014" s="60"/>
      <c r="NO2014" s="36"/>
      <c r="NQ2014" s="37"/>
      <c r="NY2014" s="61"/>
      <c r="NZ2014" s="61"/>
      <c r="OA2014" s="61"/>
      <c r="OB2014" s="61"/>
      <c r="OC2014" s="61"/>
      <c r="OD2014" s="61"/>
      <c r="OE2014" s="61"/>
      <c r="OF2014" s="61"/>
      <c r="OG2014" s="61"/>
      <c r="OI2014" s="62"/>
      <c r="RG2014" s="59"/>
      <c r="RI2014" s="60"/>
      <c r="RQ2014" s="34"/>
      <c r="RS2014" s="35"/>
      <c r="SA2014" s="61"/>
      <c r="SB2014" s="61"/>
      <c r="SC2014" s="61"/>
      <c r="SD2014" s="61"/>
      <c r="SE2014" s="61"/>
      <c r="SF2014" s="61"/>
      <c r="SG2014" s="61"/>
      <c r="SH2014" s="61"/>
      <c r="SI2014" s="61"/>
      <c r="SK2014" s="62"/>
      <c r="SQ2014" s="59"/>
      <c r="SS2014" s="60"/>
      <c r="TA2014" s="36"/>
      <c r="TC2014" s="37"/>
      <c r="TK2014" s="61"/>
      <c r="TL2014" s="61"/>
      <c r="TM2014" s="61"/>
      <c r="TN2014" s="61"/>
      <c r="TO2014" s="61"/>
      <c r="TP2014" s="61"/>
      <c r="TQ2014" s="61"/>
      <c r="TR2014" s="61"/>
      <c r="TS2014" s="61"/>
      <c r="TU2014" s="62"/>
      <c r="TV2014" s="1"/>
      <c r="VT2014" s="1"/>
    </row>
    <row r="2015" spans="14:592" x14ac:dyDescent="0.3">
      <c r="N2015" s="1"/>
      <c r="EA2015" s="63"/>
      <c r="EI2015" s="64"/>
      <c r="EU2015" s="53"/>
      <c r="FC2015" s="65"/>
      <c r="FO2015" s="66"/>
      <c r="FW2015" s="67"/>
      <c r="KG2015" s="1"/>
      <c r="KH2015" s="67"/>
      <c r="KJ2015" s="66"/>
      <c r="KL2015" s="65"/>
      <c r="KN2015" s="53"/>
      <c r="KP2015" s="64"/>
      <c r="KR2015" s="63"/>
      <c r="KV2015" s="1"/>
      <c r="KW2015" s="34"/>
      <c r="KY2015" s="35"/>
      <c r="LA2015" s="36"/>
      <c r="LC2015" s="37"/>
      <c r="LQ2015" s="1"/>
      <c r="LU2015" s="59"/>
      <c r="LW2015" s="60"/>
      <c r="ME2015" s="34"/>
      <c r="MG2015" s="35"/>
      <c r="MO2015" s="61"/>
      <c r="MY2015" s="62"/>
      <c r="NE2015" s="59"/>
      <c r="NG2015" s="60"/>
      <c r="NO2015" s="36"/>
      <c r="NQ2015" s="37"/>
      <c r="NY2015" s="61"/>
      <c r="OI2015" s="62"/>
      <c r="PW2015" s="1"/>
      <c r="RG2015" s="59"/>
      <c r="RI2015" s="60"/>
      <c r="RQ2015" s="34"/>
      <c r="RS2015" s="35"/>
      <c r="SA2015" s="61"/>
      <c r="SK2015" s="62"/>
      <c r="SQ2015" s="59"/>
      <c r="SS2015" s="60"/>
      <c r="TA2015" s="36"/>
      <c r="TC2015" s="37"/>
      <c r="TK2015" s="61"/>
      <c r="TU2015" s="62"/>
      <c r="TV2015" s="1"/>
      <c r="VT2015" s="1"/>
    </row>
    <row r="2016" spans="14:592" x14ac:dyDescent="0.3">
      <c r="N2016" s="1"/>
      <c r="EA2016" s="63"/>
      <c r="EI2016" s="64"/>
      <c r="EU2016" s="53"/>
      <c r="FC2016" s="65"/>
      <c r="FO2016" s="66"/>
      <c r="FW2016" s="67"/>
      <c r="KG2016" s="1"/>
      <c r="KH2016" s="67"/>
      <c r="KJ2016" s="66"/>
      <c r="KL2016" s="65"/>
      <c r="KN2016" s="53"/>
      <c r="KP2016" s="64"/>
      <c r="KR2016" s="63"/>
      <c r="KV2016" s="1"/>
      <c r="KW2016" s="34"/>
      <c r="KY2016" s="35"/>
      <c r="LA2016" s="36"/>
      <c r="LC2016" s="37"/>
      <c r="LQ2016" s="1"/>
      <c r="LU2016" s="59"/>
      <c r="LW2016" s="60"/>
      <c r="ME2016" s="34"/>
      <c r="MG2016" s="35"/>
      <c r="MO2016" s="61"/>
      <c r="MQ2016" s="62"/>
      <c r="MR2016" s="62"/>
      <c r="MS2016" s="62"/>
      <c r="MT2016" s="62"/>
      <c r="MU2016" s="62"/>
      <c r="MV2016" s="62"/>
      <c r="MW2016" s="62"/>
      <c r="MX2016" s="62"/>
      <c r="MY2016" s="62"/>
      <c r="NE2016" s="59"/>
      <c r="NG2016" s="60"/>
      <c r="NO2016" s="36"/>
      <c r="NQ2016" s="37"/>
      <c r="NY2016" s="61"/>
      <c r="OA2016" s="62"/>
      <c r="OB2016" s="62"/>
      <c r="OC2016" s="62"/>
      <c r="OD2016" s="62"/>
      <c r="OE2016" s="62"/>
      <c r="OF2016" s="62"/>
      <c r="OG2016" s="62"/>
      <c r="OH2016" s="62"/>
      <c r="OI2016" s="62"/>
      <c r="RG2016" s="59"/>
      <c r="RI2016" s="60"/>
      <c r="RQ2016" s="34"/>
      <c r="RS2016" s="35"/>
      <c r="SA2016" s="61"/>
      <c r="SC2016" s="62"/>
      <c r="SD2016" s="62"/>
      <c r="SE2016" s="62"/>
      <c r="SF2016" s="62"/>
      <c r="SG2016" s="62"/>
      <c r="SH2016" s="62"/>
      <c r="SI2016" s="62"/>
      <c r="SJ2016" s="62"/>
      <c r="SK2016" s="62"/>
      <c r="SQ2016" s="59"/>
      <c r="SS2016" s="60"/>
      <c r="TA2016" s="36"/>
      <c r="TC2016" s="37"/>
      <c r="TK2016" s="61"/>
      <c r="TM2016" s="62"/>
      <c r="TN2016" s="62"/>
      <c r="TO2016" s="62"/>
      <c r="TP2016" s="62"/>
      <c r="TQ2016" s="62"/>
      <c r="TR2016" s="62"/>
      <c r="TS2016" s="62"/>
      <c r="TT2016" s="62"/>
      <c r="TU2016" s="62"/>
      <c r="TV2016" s="1"/>
      <c r="VT2016" s="1"/>
    </row>
    <row r="2017" spans="14:592" ht="15" thickBot="1" x14ac:dyDescent="0.35">
      <c r="N2017" s="1"/>
      <c r="EA2017" s="63"/>
      <c r="EI2017" s="64"/>
      <c r="EU2017" s="53"/>
      <c r="FC2017" s="65"/>
      <c r="FO2017" s="66"/>
      <c r="FW2017" s="67"/>
      <c r="KG2017" s="1"/>
      <c r="KH2017" s="67"/>
      <c r="KJ2017" s="66"/>
      <c r="KL2017" s="65"/>
      <c r="KN2017" s="53"/>
      <c r="KP2017" s="64"/>
      <c r="KR2017" s="63"/>
      <c r="KV2017" s="1"/>
      <c r="KW2017" s="34"/>
      <c r="KY2017" s="35"/>
      <c r="LA2017" s="36"/>
      <c r="LC2017" s="37"/>
      <c r="LQ2017" s="1"/>
      <c r="LU2017" s="59"/>
      <c r="LW2017" s="60" t="s">
        <v>76</v>
      </c>
      <c r="ME2017" s="34"/>
      <c r="MG2017" s="35" t="s">
        <v>76</v>
      </c>
      <c r="MO2017" s="61"/>
      <c r="MQ2017" s="62" t="s">
        <v>76</v>
      </c>
      <c r="NE2017" s="59"/>
      <c r="NG2017" s="60" t="s">
        <v>76</v>
      </c>
      <c r="NO2017" s="36"/>
      <c r="NQ2017" s="37" t="s">
        <v>76</v>
      </c>
      <c r="NY2017" s="61"/>
      <c r="OA2017" s="62" t="s">
        <v>76</v>
      </c>
      <c r="PW2017" s="1"/>
      <c r="RG2017" s="59"/>
      <c r="RI2017" s="60" t="s">
        <v>76</v>
      </c>
      <c r="RQ2017" s="34"/>
      <c r="RS2017" s="35" t="s">
        <v>76</v>
      </c>
      <c r="SA2017" s="61"/>
      <c r="SC2017" s="62" t="s">
        <v>76</v>
      </c>
      <c r="SQ2017" s="59"/>
      <c r="SS2017" s="60" t="s">
        <v>76</v>
      </c>
      <c r="TA2017" s="36"/>
      <c r="TC2017" s="37" t="s">
        <v>76</v>
      </c>
      <c r="TK2017" s="61"/>
      <c r="TM2017" s="62" t="s">
        <v>76</v>
      </c>
      <c r="TV2017" s="1"/>
      <c r="VT2017" s="1"/>
    </row>
    <row r="2018" spans="14:592" x14ac:dyDescent="0.3">
      <c r="N2018" s="1"/>
      <c r="EA2018" s="63"/>
      <c r="EI2018" s="64"/>
      <c r="EU2018" s="53"/>
      <c r="FC2018" s="65"/>
      <c r="FO2018" s="66"/>
      <c r="FW2018" s="67"/>
      <c r="KG2018" s="1"/>
      <c r="KH2018" s="67"/>
      <c r="KJ2018" s="66"/>
      <c r="KL2018" s="65"/>
      <c r="KN2018" s="53"/>
      <c r="KP2018" s="64"/>
      <c r="KR2018" s="63"/>
      <c r="KV2018" s="1"/>
      <c r="KW2018" s="34"/>
      <c r="KY2018" s="35"/>
      <c r="LA2018" s="36"/>
      <c r="LC2018" s="37"/>
      <c r="LQ2018" s="1"/>
      <c r="LU2018" s="59"/>
      <c r="LW2018" s="77">
        <f t="array" ref="LW2018:LW2021">LT1952:LT1955+MD1952:MD1955</f>
        <v>0</v>
      </c>
      <c r="ME2018" s="34"/>
      <c r="MG2018" s="45">
        <f t="array" ref="MG2018:MG2021">LZ1952:LZ1955+NJ1952:NJ1955</f>
        <v>-2.7823966813873129E-7</v>
      </c>
      <c r="MO2018" s="61"/>
      <c r="MQ2018" s="80">
        <f t="array" ref="MQ2018:MQ2021">LX1863:LX1866+NH1863:NH1866</f>
        <v>-1.7343490863375192E-3</v>
      </c>
      <c r="NE2018" s="59"/>
      <c r="NG2018" s="77">
        <f t="array" ref="NG2018:NG2021">ND1952:ND1955+NN1952:NN1955</f>
        <v>-3.1454425493992359E-8</v>
      </c>
      <c r="NO2018" s="36"/>
      <c r="NQ2018" s="48">
        <f t="array" ref="NQ2018:NQ2021">MJ1952:MJ1955+NT1952:NT1955</f>
        <v>2.7823966813873992E-7</v>
      </c>
      <c r="NY2018" s="61"/>
      <c r="OA2018" s="80">
        <f t="array" ref="OA2018:OA2021">MI1863:MI1866+NS1863:NS1866</f>
        <v>1.6909552009756204E-4</v>
      </c>
      <c r="RG2018" s="59"/>
      <c r="RI2018" s="77">
        <f t="array" ref="RI2018:RI2021">RF1952:RF1955+RP1952:RP1955</f>
        <v>0</v>
      </c>
      <c r="RQ2018" s="34"/>
      <c r="RS2018" s="45">
        <f t="array" ref="RS2018:RS2021">RL1952:RL1955+SV1952:SV1955</f>
        <v>5.5735585549339776E-7</v>
      </c>
      <c r="SA2018" s="61"/>
      <c r="SC2018" s="80">
        <f t="array" ref="SC2018:SC2021">RJ1863:RJ1866+ST1863:ST1866</f>
        <v>-3.9898996563549028E-4</v>
      </c>
      <c r="SQ2018" s="59"/>
      <c r="SS2018" s="77">
        <f t="array" ref="SS2018:SS2021">SP1952:SP1955+SZ1952:SZ1955</f>
        <v>9.3630346684741656E-8</v>
      </c>
      <c r="TA2018" s="36"/>
      <c r="TC2018" s="48">
        <f t="array" ref="TC2018:TC2021">RV1952:RV1955+TF1952:TF1955</f>
        <v>-5.5735585549339606E-7</v>
      </c>
      <c r="TK2018" s="61"/>
      <c r="TM2018" s="80">
        <f t="array" ref="TM2018:TM2021">RU1863:RU1866+TE1863:TE1866</f>
        <v>3.9698437515924259E-5</v>
      </c>
      <c r="TV2018" s="1"/>
      <c r="VT2018" s="1"/>
    </row>
    <row r="2019" spans="14:592" x14ac:dyDescent="0.3">
      <c r="N2019" s="1"/>
      <c r="EA2019" s="63"/>
      <c r="EI2019" s="64"/>
      <c r="EU2019" s="53"/>
      <c r="FC2019" s="65"/>
      <c r="FO2019" s="66"/>
      <c r="FW2019" s="67"/>
      <c r="KG2019" s="1"/>
      <c r="KH2019" s="67"/>
      <c r="KJ2019" s="66"/>
      <c r="KL2019" s="65"/>
      <c r="KN2019" s="53"/>
      <c r="KP2019" s="64"/>
      <c r="KR2019" s="63"/>
      <c r="KV2019" s="1"/>
      <c r="KW2019" s="34"/>
      <c r="KY2019" s="35"/>
      <c r="LA2019" s="36"/>
      <c r="LC2019" s="37"/>
      <c r="LQ2019" s="1"/>
      <c r="LU2019" s="59"/>
      <c r="LW2019" s="78">
        <v>0</v>
      </c>
      <c r="ME2019" s="34"/>
      <c r="MG2019" s="46">
        <v>3.8332783028508111E-7</v>
      </c>
      <c r="MO2019" s="61"/>
      <c r="MQ2019" s="81">
        <v>3.2284157644335364E-4</v>
      </c>
      <c r="NE2019" s="59"/>
      <c r="NG2019" s="78">
        <v>-1.3473142795026967E-8</v>
      </c>
      <c r="NO2019" s="36"/>
      <c r="NQ2019" s="49">
        <v>-3.8332783028509292E-7</v>
      </c>
      <c r="NY2019" s="61"/>
      <c r="OA2019" s="81">
        <v>-3.1476399248485443E-5</v>
      </c>
      <c r="PW2019" s="1"/>
      <c r="RG2019" s="59"/>
      <c r="RI2019" s="78">
        <v>0</v>
      </c>
      <c r="RQ2019" s="34"/>
      <c r="RS2019" s="46">
        <v>-2.0231352193085132E-6</v>
      </c>
      <c r="SA2019" s="61"/>
      <c r="SC2019" s="81">
        <v>-5.1968864615285267E-3</v>
      </c>
      <c r="SQ2019" s="59"/>
      <c r="SS2019" s="78">
        <v>1.5963623375572305E-6</v>
      </c>
      <c r="TA2019" s="36"/>
      <c r="TC2019" s="49">
        <v>2.0231352193085073E-6</v>
      </c>
      <c r="TK2019" s="61"/>
      <c r="TM2019" s="81">
        <v>5.1707634336554302E-4</v>
      </c>
      <c r="TV2019" s="1"/>
      <c r="VT2019" s="1"/>
    </row>
    <row r="2020" spans="14:592" x14ac:dyDescent="0.3">
      <c r="N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2"/>
      <c r="EB2020" s="1"/>
      <c r="EC2020" s="1"/>
      <c r="ED2020" s="1"/>
      <c r="EE2020" s="1"/>
      <c r="EF2020" s="1"/>
      <c r="EG2020" s="1"/>
      <c r="EH2020" s="1"/>
      <c r="EI2020" s="7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2"/>
      <c r="EV2020" s="1"/>
      <c r="EW2020" s="1"/>
      <c r="EX2020" s="1"/>
      <c r="EY2020" s="1"/>
      <c r="EZ2020" s="1"/>
      <c r="FA2020" s="1"/>
      <c r="FB2020" s="1"/>
      <c r="FC2020" s="7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2"/>
      <c r="FP2020" s="1"/>
      <c r="FQ2020" s="1"/>
      <c r="FR2020" s="1"/>
      <c r="FS2020" s="1"/>
      <c r="FT2020" s="1"/>
      <c r="FU2020" s="1"/>
      <c r="FV2020" s="1"/>
      <c r="FW2020" s="7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  <c r="GK2020" s="1"/>
      <c r="GL2020" s="1"/>
      <c r="GM2020" s="1"/>
      <c r="GN2020" s="1"/>
      <c r="GO2020" s="1"/>
      <c r="GP2020" s="1"/>
      <c r="GQ2020" s="1"/>
      <c r="GR2020" s="1"/>
      <c r="GS2020" s="1"/>
      <c r="GT2020" s="1"/>
      <c r="GU2020" s="1"/>
      <c r="GV2020" s="1"/>
      <c r="GW2020" s="1"/>
      <c r="GX2020" s="1"/>
      <c r="GY2020" s="1"/>
      <c r="GZ2020" s="1"/>
      <c r="HA2020" s="1"/>
      <c r="HB2020" s="1"/>
      <c r="HC2020" s="1"/>
      <c r="HD2020" s="1"/>
      <c r="HE2020" s="1"/>
      <c r="HF2020" s="1"/>
      <c r="HG2020" s="1"/>
      <c r="HH2020" s="1"/>
      <c r="HI2020" s="1"/>
      <c r="HJ2020" s="1"/>
      <c r="HK2020" s="1"/>
      <c r="HL2020" s="1"/>
      <c r="HM2020" s="1"/>
      <c r="HN2020" s="1"/>
      <c r="HO2020" s="1"/>
      <c r="HP2020" s="1"/>
      <c r="HQ2020" s="1"/>
      <c r="HR2020" s="1"/>
      <c r="HS2020" s="1"/>
      <c r="HT2020" s="1"/>
      <c r="HU2020" s="1"/>
      <c r="HV2020" s="1"/>
      <c r="HW2020" s="1"/>
      <c r="HX2020" s="1"/>
      <c r="HY2020" s="1"/>
      <c r="HZ2020" s="1"/>
      <c r="IA2020" s="1"/>
      <c r="IB2020" s="1"/>
      <c r="IC2020" s="1"/>
      <c r="ID2020" s="1"/>
      <c r="IE2020" s="1"/>
      <c r="IF2020" s="1"/>
      <c r="IG2020" s="1"/>
      <c r="IH2020" s="1"/>
      <c r="II2020" s="1"/>
      <c r="IJ2020" s="1"/>
      <c r="IK2020" s="1"/>
      <c r="IL2020" s="1"/>
      <c r="IM2020" s="1"/>
      <c r="IN2020" s="1"/>
      <c r="IO2020" s="1"/>
      <c r="IP2020" s="1"/>
      <c r="IQ2020" s="1"/>
      <c r="IR2020" s="1"/>
      <c r="IS2020" s="1"/>
      <c r="IT2020" s="1"/>
      <c r="IU2020" s="1"/>
      <c r="IV2020" s="1"/>
      <c r="IW2020" s="1"/>
      <c r="IX2020" s="1"/>
      <c r="IY2020" s="1"/>
      <c r="IZ2020" s="1"/>
      <c r="JA2020" s="1"/>
      <c r="JB2020" s="1"/>
      <c r="JC2020" s="1"/>
      <c r="JD2020" s="1"/>
      <c r="JE2020" s="1"/>
      <c r="JF2020" s="1"/>
      <c r="JG2020" s="1"/>
      <c r="JH2020" s="1"/>
      <c r="JI2020" s="1"/>
      <c r="JJ2020" s="1"/>
      <c r="JK2020" s="1"/>
      <c r="JL2020" s="1"/>
      <c r="JM2020" s="1"/>
      <c r="JN2020" s="1"/>
      <c r="JO2020" s="1"/>
      <c r="JP2020" s="1"/>
      <c r="JQ2020" s="1"/>
      <c r="JR2020" s="1"/>
      <c r="JS2020" s="1"/>
      <c r="JT2020" s="1"/>
      <c r="JU2020" s="1"/>
      <c r="JV2020" s="1"/>
      <c r="JW2020" s="1"/>
      <c r="JX2020" s="1"/>
      <c r="KG2020" s="1"/>
      <c r="KH2020" s="67"/>
      <c r="KJ2020" s="66"/>
      <c r="KL2020" s="65"/>
      <c r="KN2020" s="53"/>
      <c r="KP2020" s="64"/>
      <c r="KR2020" s="63"/>
      <c r="KV2020" s="1"/>
      <c r="KW2020" s="34"/>
      <c r="KY2020" s="35"/>
      <c r="LA2020" s="36"/>
      <c r="LC2020" s="37"/>
      <c r="LQ2020" s="1"/>
      <c r="LU2020" s="59"/>
      <c r="LW2020" s="78">
        <v>0</v>
      </c>
      <c r="ME2020" s="34"/>
      <c r="MG2020" s="46">
        <v>4.5353805847887587E-7</v>
      </c>
      <c r="MO2020" s="61"/>
      <c r="MQ2020" s="81">
        <v>-3.4008019710819767E-3</v>
      </c>
      <c r="NE2020" s="59"/>
      <c r="NG2020" s="78">
        <v>8.3933954229644377E-8</v>
      </c>
      <c r="NO2020" s="36"/>
      <c r="NQ2020" s="49">
        <v>-4.535380584788899E-7</v>
      </c>
      <c r="NY2020" s="61"/>
      <c r="OA2020" s="81">
        <v>3.3157129817693997E-4</v>
      </c>
      <c r="RG2020" s="59"/>
      <c r="RI2020" s="78">
        <v>0</v>
      </c>
      <c r="RQ2020" s="34"/>
      <c r="RS2020" s="46">
        <v>-3.5761827578206019E-6</v>
      </c>
      <c r="SA2020" s="61"/>
      <c r="SC2020" s="81">
        <v>-4.3795635542318943E-3</v>
      </c>
      <c r="SQ2020" s="59"/>
      <c r="SS2020" s="78">
        <v>6.9626747822885431E-7</v>
      </c>
      <c r="TA2020" s="36"/>
      <c r="TC2020" s="49">
        <v>3.5761827578205913E-6</v>
      </c>
      <c r="TK2020" s="61"/>
      <c r="TM2020" s="81">
        <v>4.3575489380485056E-4</v>
      </c>
      <c r="TV2020" s="1"/>
      <c r="VT2020" s="1"/>
    </row>
    <row r="2021" spans="14:592" ht="15" thickBot="1" x14ac:dyDescent="0.35">
      <c r="N2021" s="1"/>
      <c r="AI2021" s="1"/>
      <c r="AJ2021" s="125" t="s">
        <v>17</v>
      </c>
      <c r="AK2021" s="125"/>
      <c r="AL2021" s="125"/>
      <c r="AM2021" s="125"/>
      <c r="AN2021" s="125"/>
      <c r="AO2021" s="125"/>
      <c r="AP2021" s="125"/>
      <c r="AQ2021" s="125"/>
      <c r="AR2021" s="125"/>
      <c r="AS2021" s="125"/>
      <c r="AT2021" s="125"/>
      <c r="AU2021" s="125"/>
      <c r="AV2021" s="125"/>
      <c r="AW2021" s="125"/>
      <c r="AX2021" s="125"/>
      <c r="AY2021" s="1"/>
      <c r="DX2021" s="1"/>
      <c r="EA2021" s="2" t="s">
        <v>18</v>
      </c>
      <c r="EI2021" s="7" t="s">
        <v>19</v>
      </c>
      <c r="EL2021" s="1"/>
      <c r="ER2021" s="1"/>
      <c r="EU2021" s="2" t="s">
        <v>20</v>
      </c>
      <c r="FC2021" s="7" t="s">
        <v>21</v>
      </c>
      <c r="FF2021" s="1"/>
      <c r="FL2021" s="1"/>
      <c r="FO2021" s="2" t="s">
        <v>200</v>
      </c>
      <c r="FW2021" s="7" t="s">
        <v>201</v>
      </c>
      <c r="FZ2021" s="1"/>
      <c r="GA2021" s="11"/>
      <c r="GB2021" s="1"/>
      <c r="JX2021" s="1"/>
      <c r="KG2021" s="1"/>
      <c r="KH2021" s="67"/>
      <c r="KJ2021" s="66"/>
      <c r="KL2021" s="65"/>
      <c r="KN2021" s="53"/>
      <c r="KP2021" s="64"/>
      <c r="KR2021" s="63"/>
      <c r="KV2021" s="1"/>
      <c r="KW2021" s="34"/>
      <c r="KY2021" s="35"/>
      <c r="LA2021" s="36"/>
      <c r="LC2021" s="37"/>
      <c r="LQ2021" s="1"/>
      <c r="LU2021" s="59"/>
      <c r="LW2021" s="79">
        <v>0</v>
      </c>
      <c r="ME2021" s="34"/>
      <c r="MG2021" s="47">
        <v>3.2408799727972191E-7</v>
      </c>
      <c r="MO2021" s="61"/>
      <c r="MQ2021" s="82">
        <v>2.8783457230708623E-3</v>
      </c>
      <c r="NE2021" s="59"/>
      <c r="NG2021" s="79">
        <v>1.1741524873639411E-9</v>
      </c>
      <c r="NO2021" s="36"/>
      <c r="NQ2021" s="50">
        <v>-3.2408799727973192E-7</v>
      </c>
      <c r="NY2021" s="61"/>
      <c r="OA2021" s="82">
        <v>-2.8063287310346112E-4</v>
      </c>
      <c r="PW2021" s="1"/>
      <c r="RG2021" s="59"/>
      <c r="RI2021" s="79">
        <v>0</v>
      </c>
      <c r="RQ2021" s="34"/>
      <c r="RS2021" s="47">
        <v>1.6246236334079687E-5</v>
      </c>
      <c r="SA2021" s="61"/>
      <c r="SC2021" s="82">
        <v>-1.0222729541673933E-2</v>
      </c>
      <c r="SQ2021" s="59"/>
      <c r="SS2021" s="79">
        <v>-9.9138530519697487E-7</v>
      </c>
      <c r="TA2021" s="36"/>
      <c r="TC2021" s="50">
        <v>-1.6246236334079636E-5</v>
      </c>
      <c r="TK2021" s="61"/>
      <c r="TM2021" s="82">
        <v>1.0171343264384024E-3</v>
      </c>
      <c r="TV2021" s="1"/>
      <c r="VT2021" s="1"/>
    </row>
    <row r="2022" spans="14:592" x14ac:dyDescent="0.3">
      <c r="N2022" s="1"/>
      <c r="AI2022" s="1"/>
      <c r="AJ2022" s="125"/>
      <c r="AK2022" s="125"/>
      <c r="AL2022" s="125"/>
      <c r="AM2022" s="125"/>
      <c r="AN2022" s="125"/>
      <c r="AO2022" s="125"/>
      <c r="AP2022" s="125"/>
      <c r="AQ2022" s="125"/>
      <c r="AR2022" s="125"/>
      <c r="AS2022" s="125"/>
      <c r="AT2022" s="125"/>
      <c r="AU2022" s="125"/>
      <c r="AV2022" s="125"/>
      <c r="AW2022" s="125"/>
      <c r="AX2022" s="125"/>
      <c r="AY2022" s="1"/>
      <c r="DX2022" s="1"/>
      <c r="EA2022" s="4">
        <f t="array" ref="EA2022:EA2024">DY2024+EA2029:EA2031</f>
        <v>-0.91352879994080605</v>
      </c>
      <c r="EI2022" s="8">
        <f t="array" ref="EI2022:EI2024">KP1568:KP1570</f>
        <v>1.8063385528609085E-2</v>
      </c>
      <c r="EL2022" s="1"/>
      <c r="ER2022" s="1"/>
      <c r="EU2022" s="4">
        <f t="array" ref="EU2022:EU2024">ES2024+EU2029:EU2031</f>
        <v>-1.0217434924501623</v>
      </c>
      <c r="FC2022" s="8">
        <f t="array" ref="FC2022:FC2024">KL1568:KL1570</f>
        <v>1.7622294660331099E-2</v>
      </c>
      <c r="FF2022" s="1"/>
      <c r="FL2022" s="1"/>
      <c r="FO2022" s="4">
        <f t="array" ref="FO2022:FO2024">FM2024+FO2029:FO2031</f>
        <v>-0.92370724470021726</v>
      </c>
      <c r="FW2022" s="8">
        <f t="array" ref="FW2022:FW2024">KH1568:KH1570</f>
        <v>1.8024510068789412E-2</v>
      </c>
      <c r="FZ2022" s="1"/>
      <c r="GA2022" s="11"/>
      <c r="GB2022" s="1"/>
      <c r="JX2022" s="1"/>
      <c r="KG2022" s="1"/>
      <c r="KH2022" s="67"/>
      <c r="KJ2022" s="66"/>
      <c r="KL2022" s="65"/>
      <c r="KN2022" s="53"/>
      <c r="KP2022" s="64"/>
      <c r="KR2022" s="63"/>
      <c r="KV2022" s="1"/>
      <c r="KW2022" s="34"/>
      <c r="KY2022" s="35"/>
      <c r="LA2022" s="36"/>
      <c r="LC2022" s="37"/>
      <c r="LQ2022" s="1"/>
      <c r="LR2022" s="1"/>
      <c r="LS2022" s="1"/>
      <c r="LT2022" s="1"/>
      <c r="LU2022" s="2"/>
      <c r="LV2022" s="1"/>
      <c r="LW2022" s="7"/>
      <c r="LX2022" s="1"/>
      <c r="LY2022" s="1"/>
      <c r="LZ2022" s="1"/>
      <c r="MA2022" s="1"/>
      <c r="MB2022" s="1"/>
      <c r="MC2022" s="1"/>
      <c r="MD2022" s="1"/>
      <c r="ME2022" s="2"/>
      <c r="MF2022" s="1"/>
      <c r="MG2022" s="7"/>
      <c r="MH2022" s="1"/>
      <c r="MI2022" s="1"/>
      <c r="MJ2022" s="1"/>
      <c r="MK2022" s="1"/>
      <c r="ML2022" s="1"/>
      <c r="MM2022" s="1"/>
      <c r="MN2022" s="1"/>
      <c r="MO2022" s="2"/>
      <c r="MP2022" s="1"/>
      <c r="MQ2022" s="7"/>
      <c r="MR2022" s="1"/>
      <c r="MS2022" s="1"/>
      <c r="MT2022" s="1"/>
      <c r="MU2022" s="1"/>
      <c r="NA2022" s="1"/>
      <c r="NB2022" s="1"/>
      <c r="NC2022" s="1"/>
      <c r="ND2022" s="1"/>
      <c r="NE2022" s="2"/>
      <c r="NF2022" s="1"/>
      <c r="NG2022" s="7"/>
      <c r="NH2022" s="1"/>
      <c r="NI2022" s="1"/>
      <c r="NJ2022" s="1"/>
      <c r="NK2022" s="1"/>
      <c r="NL2022" s="1"/>
      <c r="NM2022" s="1"/>
      <c r="NN2022" s="1"/>
      <c r="NO2022" s="2"/>
      <c r="NP2022" s="1"/>
      <c r="NQ2022" s="7"/>
      <c r="NR2022" s="1"/>
      <c r="NS2022" s="1"/>
      <c r="NT2022" s="1"/>
      <c r="NU2022" s="1"/>
      <c r="NV2022" s="1"/>
      <c r="NW2022" s="1"/>
      <c r="NX2022" s="1"/>
      <c r="NY2022" s="2"/>
      <c r="NZ2022" s="1"/>
      <c r="OA2022" s="7"/>
      <c r="OB2022" s="1"/>
      <c r="OC2022" s="1"/>
      <c r="OD2022" s="1"/>
      <c r="OE2022" s="1"/>
      <c r="OF2022" s="1"/>
      <c r="OG2022" s="1"/>
      <c r="OH2022" s="1"/>
      <c r="OI2022" s="1"/>
      <c r="OJ2022" s="1"/>
      <c r="OK2022" s="1"/>
      <c r="OL2022" s="1"/>
      <c r="OM2022" s="1"/>
      <c r="ON2022" s="1"/>
      <c r="OO2022" s="1"/>
      <c r="OP2022" s="1"/>
      <c r="OQ2022" s="1"/>
      <c r="RC2022" s="1"/>
      <c r="RD2022" s="1"/>
      <c r="RE2022" s="1"/>
      <c r="RF2022" s="1"/>
      <c r="RG2022" s="2"/>
      <c r="RH2022" s="1"/>
      <c r="RI2022" s="7"/>
      <c r="RJ2022" s="1"/>
      <c r="RK2022" s="1"/>
      <c r="RL2022" s="1"/>
      <c r="RM2022" s="1"/>
      <c r="RN2022" s="1"/>
      <c r="RO2022" s="1"/>
      <c r="RP2022" s="1"/>
      <c r="RQ2022" s="2"/>
      <c r="RR2022" s="1"/>
      <c r="RS2022" s="7"/>
      <c r="RT2022" s="1"/>
      <c r="RU2022" s="1"/>
      <c r="RV2022" s="1"/>
      <c r="RW2022" s="1"/>
      <c r="RX2022" s="1"/>
      <c r="RY2022" s="1"/>
      <c r="RZ2022" s="1"/>
      <c r="SA2022" s="2"/>
      <c r="SB2022" s="1"/>
      <c r="SC2022" s="7"/>
      <c r="SD2022" s="1"/>
      <c r="SE2022" s="1"/>
      <c r="SF2022" s="1"/>
      <c r="SG2022" s="1"/>
      <c r="SM2022" s="1"/>
      <c r="SN2022" s="1"/>
      <c r="SO2022" s="1"/>
      <c r="SP2022" s="1"/>
      <c r="SQ2022" s="2"/>
      <c r="SR2022" s="1"/>
      <c r="SS2022" s="7"/>
      <c r="ST2022" s="1"/>
      <c r="SU2022" s="1"/>
      <c r="SV2022" s="1"/>
      <c r="SW2022" s="1"/>
      <c r="SX2022" s="1"/>
      <c r="SY2022" s="1"/>
      <c r="SZ2022" s="1"/>
      <c r="TA2022" s="2"/>
      <c r="TB2022" s="1"/>
      <c r="TC2022" s="7"/>
      <c r="TD2022" s="1"/>
      <c r="TE2022" s="1"/>
      <c r="TF2022" s="1"/>
      <c r="TG2022" s="1"/>
      <c r="TH2022" s="1"/>
      <c r="TI2022" s="1"/>
      <c r="TJ2022" s="1"/>
      <c r="TK2022" s="2"/>
      <c r="TL2022" s="1"/>
      <c r="TM2022" s="7"/>
      <c r="TN2022" s="1"/>
      <c r="TO2022" s="1"/>
      <c r="TP2022" s="1"/>
      <c r="TQ2022" s="1"/>
      <c r="TR2022" s="1"/>
      <c r="TS2022" s="1"/>
      <c r="TT2022" s="1"/>
      <c r="TU2022" s="1"/>
      <c r="TV2022" s="1"/>
      <c r="TW2022" s="1"/>
      <c r="TX2022" s="1"/>
      <c r="TY2022" s="1"/>
      <c r="TZ2022" s="1"/>
      <c r="UA2022" s="1"/>
      <c r="UB2022" s="1"/>
      <c r="UC2022" s="1"/>
      <c r="VT2022" s="1"/>
    </row>
    <row r="2023" spans="14:592" ht="15" thickBot="1" x14ac:dyDescent="0.35">
      <c r="N2023" s="1"/>
      <c r="AI2023" s="1"/>
      <c r="AJ2023" s="125"/>
      <c r="AK2023" s="125"/>
      <c r="AL2023" s="125"/>
      <c r="AM2023" s="125"/>
      <c r="AN2023" s="125"/>
      <c r="AO2023" s="125"/>
      <c r="AP2023" s="125"/>
      <c r="AQ2023" s="125"/>
      <c r="AR2023" s="125"/>
      <c r="AS2023" s="125"/>
      <c r="AT2023" s="125"/>
      <c r="AU2023" s="125"/>
      <c r="AV2023" s="125"/>
      <c r="AW2023" s="125"/>
      <c r="AX2023" s="125"/>
      <c r="AY2023" s="1"/>
      <c r="DX2023" s="1"/>
      <c r="DY2023" s="38" t="s">
        <v>22</v>
      </c>
      <c r="DZ2023" s="2"/>
      <c r="EA2023" s="5">
        <v>-0.12828264988242544</v>
      </c>
      <c r="EI2023" s="9">
        <v>-1.5018996624326429E-3</v>
      </c>
      <c r="EJ2023" s="7"/>
      <c r="EK2023" s="7" t="s">
        <v>23</v>
      </c>
      <c r="EL2023" s="1"/>
      <c r="ER2023" s="1"/>
      <c r="ES2023" s="38" t="s">
        <v>22</v>
      </c>
      <c r="ET2023" s="2"/>
      <c r="EU2023" s="5">
        <v>-6.110037069165819E-2</v>
      </c>
      <c r="FC2023" s="9">
        <v>-2.1406636777486967E-3</v>
      </c>
      <c r="FD2023" s="7"/>
      <c r="FE2023" s="7" t="s">
        <v>23</v>
      </c>
      <c r="FF2023" s="1"/>
      <c r="FL2023" s="1"/>
      <c r="FM2023" s="38" t="s">
        <v>22</v>
      </c>
      <c r="FN2023" s="2"/>
      <c r="FO2023" s="5">
        <v>-0.12163073781834011</v>
      </c>
      <c r="FW2023" s="9">
        <v>-1.563942242762855E-3</v>
      </c>
      <c r="FX2023" s="7"/>
      <c r="FY2023" s="7" t="s">
        <v>23</v>
      </c>
      <c r="FZ2023" s="1"/>
      <c r="GA2023" s="11" t="s">
        <v>24</v>
      </c>
      <c r="GB2023" s="1"/>
      <c r="JX2023" s="1"/>
      <c r="KG2023" s="1"/>
      <c r="KH2023" s="67"/>
      <c r="KJ2023" s="66"/>
      <c r="KL2023" s="65"/>
      <c r="KN2023" s="53"/>
      <c r="KP2023" s="64"/>
      <c r="KR2023" s="63"/>
      <c r="KV2023" s="1"/>
      <c r="KW2023" s="34"/>
      <c r="KY2023" s="35"/>
      <c r="LA2023" s="36"/>
      <c r="LC2023" s="37"/>
      <c r="LQ2023" s="1"/>
      <c r="LS2023" t="s">
        <v>173</v>
      </c>
      <c r="LU2023" s="2" t="s">
        <v>162</v>
      </c>
      <c r="LW2023" s="7" t="s">
        <v>163</v>
      </c>
      <c r="LY2023" t="s">
        <v>174</v>
      </c>
      <c r="MA2023" s="1"/>
      <c r="MC2023" t="s">
        <v>175</v>
      </c>
      <c r="ME2023" s="2" t="s">
        <v>164</v>
      </c>
      <c r="MG2023" s="7" t="s">
        <v>165</v>
      </c>
      <c r="MI2023" t="s">
        <v>176</v>
      </c>
      <c r="MK2023" s="1"/>
      <c r="MM2023" t="s">
        <v>177</v>
      </c>
      <c r="MO2023" s="2" t="s">
        <v>105</v>
      </c>
      <c r="MQ2023" s="7" t="s">
        <v>106</v>
      </c>
      <c r="MS2023" t="s">
        <v>178</v>
      </c>
      <c r="MU2023" s="1"/>
      <c r="NA2023" s="1"/>
      <c r="NC2023" t="s">
        <v>173</v>
      </c>
      <c r="NE2023" s="2" t="s">
        <v>170</v>
      </c>
      <c r="NG2023" s="7" t="s">
        <v>171</v>
      </c>
      <c r="NI2023" t="s">
        <v>174</v>
      </c>
      <c r="NK2023" s="1"/>
      <c r="NM2023" t="s">
        <v>175</v>
      </c>
      <c r="NO2023" s="2" t="s">
        <v>166</v>
      </c>
      <c r="NQ2023" s="7" t="s">
        <v>167</v>
      </c>
      <c r="NS2023" t="s">
        <v>176</v>
      </c>
      <c r="NU2023" s="1"/>
      <c r="NW2023" t="s">
        <v>177</v>
      </c>
      <c r="NY2023" s="2" t="s">
        <v>107</v>
      </c>
      <c r="OA2023" s="7" t="s">
        <v>108</v>
      </c>
      <c r="OC2023" t="s">
        <v>178</v>
      </c>
      <c r="OE2023" s="1"/>
      <c r="OF2023" s="11" t="s">
        <v>179</v>
      </c>
      <c r="OG2023" s="11"/>
      <c r="OH2023" s="11"/>
      <c r="OI2023" s="11"/>
      <c r="OJ2023" s="11" t="s">
        <v>180</v>
      </c>
      <c r="OK2023" s="11"/>
      <c r="OL2023" s="11"/>
      <c r="OM2023" s="11"/>
      <c r="ON2023" s="11" t="s">
        <v>181</v>
      </c>
      <c r="OO2023" s="11"/>
      <c r="OP2023" s="11"/>
      <c r="OQ2023" s="1"/>
      <c r="PW2023" s="1"/>
      <c r="RC2023" s="1"/>
      <c r="RE2023" t="s">
        <v>173</v>
      </c>
      <c r="RG2023" s="2" t="s">
        <v>162</v>
      </c>
      <c r="RI2023" s="7" t="s">
        <v>163</v>
      </c>
      <c r="RK2023" t="s">
        <v>174</v>
      </c>
      <c r="RM2023" s="1"/>
      <c r="RO2023" t="s">
        <v>175</v>
      </c>
      <c r="RQ2023" s="2" t="s">
        <v>164</v>
      </c>
      <c r="RS2023" s="7" t="s">
        <v>165</v>
      </c>
      <c r="RU2023" t="s">
        <v>176</v>
      </c>
      <c r="RW2023" s="1"/>
      <c r="RY2023" t="s">
        <v>177</v>
      </c>
      <c r="SA2023" s="2" t="s">
        <v>105</v>
      </c>
      <c r="SC2023" s="7" t="s">
        <v>106</v>
      </c>
      <c r="SE2023" t="s">
        <v>178</v>
      </c>
      <c r="SG2023" s="1"/>
      <c r="SM2023" s="1"/>
      <c r="SO2023" t="s">
        <v>173</v>
      </c>
      <c r="SQ2023" s="2" t="s">
        <v>170</v>
      </c>
      <c r="SS2023" s="7" t="s">
        <v>171</v>
      </c>
      <c r="SU2023" t="s">
        <v>174</v>
      </c>
      <c r="SW2023" s="1"/>
      <c r="SY2023" t="s">
        <v>175</v>
      </c>
      <c r="TA2023" s="2" t="s">
        <v>166</v>
      </c>
      <c r="TC2023" s="7" t="s">
        <v>167</v>
      </c>
      <c r="TE2023" t="s">
        <v>176</v>
      </c>
      <c r="TG2023" s="1"/>
      <c r="TI2023" t="s">
        <v>177</v>
      </c>
      <c r="TK2023" s="2" t="s">
        <v>107</v>
      </c>
      <c r="TM2023" s="7" t="s">
        <v>108</v>
      </c>
      <c r="TO2023" t="s">
        <v>178</v>
      </c>
      <c r="TQ2023" s="1"/>
      <c r="TR2023" s="11" t="s">
        <v>179</v>
      </c>
      <c r="TS2023" s="11"/>
      <c r="TT2023" s="11"/>
      <c r="TU2023" s="11"/>
      <c r="TV2023" s="11" t="s">
        <v>180</v>
      </c>
      <c r="TW2023" s="11"/>
      <c r="TX2023" s="11"/>
      <c r="TY2023" s="11"/>
      <c r="TZ2023" s="11" t="s">
        <v>181</v>
      </c>
      <c r="UA2023" s="11"/>
      <c r="UB2023" s="11"/>
      <c r="UC2023" s="1"/>
      <c r="VT2023" s="1"/>
    </row>
    <row r="2024" spans="14:592" ht="15" thickBot="1" x14ac:dyDescent="0.35">
      <c r="N2024" s="1"/>
      <c r="AI2024" s="1"/>
      <c r="AJ2024" s="125"/>
      <c r="AK2024" s="125"/>
      <c r="AL2024" s="125"/>
      <c r="AM2024" s="125"/>
      <c r="AN2024" s="125"/>
      <c r="AO2024" s="125"/>
      <c r="AP2024" s="125"/>
      <c r="AQ2024" s="125"/>
      <c r="AR2024" s="125"/>
      <c r="AS2024" s="125"/>
      <c r="AT2024" s="125"/>
      <c r="AU2024" s="125"/>
      <c r="AV2024" s="125"/>
      <c r="AW2024" s="125"/>
      <c r="AX2024" s="125"/>
      <c r="AY2024" s="1"/>
      <c r="DX2024" s="1"/>
      <c r="DY2024" s="3">
        <v>-1.1530780382068215</v>
      </c>
      <c r="DZ2024" s="38" t="s">
        <v>25</v>
      </c>
      <c r="EA2024" s="6">
        <v>-2.4174226647972326</v>
      </c>
      <c r="EI2024" s="10">
        <v>-5.0620681583580015E-3</v>
      </c>
      <c r="EJ2024" s="40" t="s">
        <v>25</v>
      </c>
      <c r="EK2024" s="41">
        <f t="array" ref="EK2024">SUM(EI2022:EI2024)</f>
        <v>1.1499417707818439E-2</v>
      </c>
      <c r="EL2024" s="1"/>
      <c r="ER2024" s="1"/>
      <c r="ES2024" s="3">
        <f>DY2024</f>
        <v>-1.1530780382068215</v>
      </c>
      <c r="ET2024" s="38" t="s">
        <v>25</v>
      </c>
      <c r="EU2024" s="6">
        <v>-2.3763902514786439</v>
      </c>
      <c r="FC2024" s="10">
        <v>-5.2113556872795397E-3</v>
      </c>
      <c r="FD2024" s="40" t="s">
        <v>25</v>
      </c>
      <c r="FE2024" s="41">
        <f t="array" ref="FE2024">SUM(FC2022:FC2024)</f>
        <v>1.0270275295302863E-2</v>
      </c>
      <c r="FF2024" s="1"/>
      <c r="FL2024" s="1"/>
      <c r="FM2024" s="3">
        <f>ES2024</f>
        <v>-1.1530780382068215</v>
      </c>
      <c r="FN2024" s="38" t="s">
        <v>25</v>
      </c>
      <c r="FO2024" s="6">
        <v>-2.4138961321019075</v>
      </c>
      <c r="FW2024" s="10">
        <v>-5.0824885193871891E-3</v>
      </c>
      <c r="FX2024" s="40" t="s">
        <v>25</v>
      </c>
      <c r="FY2024" s="41">
        <f t="array" ref="FY2024">SUM(FW2022:FW2024)</f>
        <v>1.1378079306639369E-2</v>
      </c>
      <c r="FZ2024" s="1"/>
      <c r="GA2024" s="42">
        <f t="array" ref="GA2024">SUM(EK2024,FE2024,FY2024)</f>
        <v>3.3147772309760667E-2</v>
      </c>
      <c r="GB2024" s="1"/>
      <c r="JX2024" s="1"/>
      <c r="KG2024" s="1"/>
      <c r="KH2024" s="67"/>
      <c r="KJ2024" s="66"/>
      <c r="KL2024" s="65"/>
      <c r="KN2024" s="53"/>
      <c r="KP2024" s="64"/>
      <c r="KR2024" s="63"/>
      <c r="KV2024" s="1"/>
      <c r="KW2024" s="34"/>
      <c r="KY2024" s="35"/>
      <c r="LA2024" s="36"/>
      <c r="LC2024" s="37"/>
      <c r="LQ2024" s="1"/>
      <c r="LS2024" s="12">
        <v>7.366454056444649E-2</v>
      </c>
      <c r="LU2024" s="4">
        <f t="array" ref="LU2024:LU2027">MMULT(LR2029:LT2032,LU2034:LU2036)+LS2024:LS2027</f>
        <v>-0.28184963684285214</v>
      </c>
      <c r="LW2024" s="8">
        <f t="array" ref="LW2024:LW2027">LW2018:LW2021</f>
        <v>0</v>
      </c>
      <c r="LY2024" s="12">
        <f t="array" ref="LY2024:LY2027">LW2024:LW2027</f>
        <v>0</v>
      </c>
      <c r="MA2024" s="1"/>
      <c r="MC2024" s="12">
        <v>-1.0338621901540468</v>
      </c>
      <c r="ME2024" s="4">
        <f t="array" ref="ME2024:ME2027">MMULT(MB2029:MD2032,ME2034:ME2036)+MC2024:MC2027</f>
        <v>-0.91982587714499098</v>
      </c>
      <c r="MG2024" s="8">
        <f t="array" ref="MG2024:MG2027">MG2018:MG2021</f>
        <v>-2.7823966813873129E-7</v>
      </c>
      <c r="MI2024" s="12">
        <f t="array" ref="MI2024:MI2027">MG2024:MG2027</f>
        <v>-2.7823966813873129E-7</v>
      </c>
      <c r="MK2024" s="1"/>
      <c r="MM2024" s="12">
        <v>0.84711898952538855</v>
      </c>
      <c r="MO2024" s="4">
        <f t="array" ref="MO2024:MO2027">MMULT(ML2029:MN2032,MO2034:MO2036)+MM2024:MM2027</f>
        <v>1.206579649473996</v>
      </c>
      <c r="MQ2024" s="8">
        <f t="array" ref="MQ2024:MQ2027">MQ2018:MQ2021</f>
        <v>-1.7343490863375192E-3</v>
      </c>
      <c r="MS2024" s="12">
        <f t="array" ref="MS2024:MS2027">MQ2024:MQ2027</f>
        <v>-1.7343490863375192E-3</v>
      </c>
      <c r="MU2024" s="1"/>
      <c r="NA2024" s="1"/>
      <c r="NC2024" s="12">
        <f t="array" ref="NC2024:NC2027">LS2024:LS2027</f>
        <v>7.366454056444649E-2</v>
      </c>
      <c r="NE2024" s="4">
        <f t="array" ref="NE2024:NE2027">MMULT(NB2029:ND2032,NE2034:NE2036)+NC2024:NC2027</f>
        <v>-0.21141872516955401</v>
      </c>
      <c r="NG2024" s="8">
        <f t="array" ref="NG2024:NG2027">NG2018:NG2021</f>
        <v>-3.1454425493992359E-8</v>
      </c>
      <c r="NI2024" s="12">
        <f t="array" ref="NI2024:NI2027">NG2024:NG2027</f>
        <v>-3.1454425493992359E-8</v>
      </c>
      <c r="NK2024" s="1"/>
      <c r="NM2024" s="12">
        <f t="array" ref="NM2024:NM2027">MC2024:MC2027</f>
        <v>-1.0338621901540468</v>
      </c>
      <c r="NO2024" s="4">
        <f t="array" ref="NO2024:NO2027">MMULT(NL2029:NN2032,NO2034:NO2036)+NM2024:NM2027</f>
        <v>-0.89592542260745689</v>
      </c>
      <c r="NQ2024" s="8">
        <f t="array" ref="NQ2024:NQ2027">NQ2018:NQ2021</f>
        <v>2.7823966813873992E-7</v>
      </c>
      <c r="NS2024" s="12">
        <f t="array" ref="NS2024:NS2027">NQ2024:NQ2027</f>
        <v>2.7823966813873992E-7</v>
      </c>
      <c r="NU2024" s="1"/>
      <c r="NW2024" s="12">
        <f t="array" ref="NW2024:NW2027">MM2024:MM2027</f>
        <v>0.84711898952538855</v>
      </c>
      <c r="NY2024" s="4">
        <f t="array" ref="NY2024:NY2027">MMULT(NV2029:NX2032,NY2034:NY2036)+NW2024:NW2027</f>
        <v>1.2854758415373335</v>
      </c>
      <c r="OA2024" s="8">
        <f t="array" ref="OA2024:OA2027">OA2018:OA2021</f>
        <v>1.6909552009756204E-4</v>
      </c>
      <c r="OC2024" s="12">
        <f t="array" ref="OC2024:OC2027">OA2024:OA2027</f>
        <v>1.6909552009756204E-4</v>
      </c>
      <c r="OE2024" s="1"/>
      <c r="OF2024" s="15">
        <f t="array" ref="OF2024:OF2027">LY2024:LY2027+NI2024:NI2027</f>
        <v>-3.1454425493992359E-8</v>
      </c>
      <c r="OG2024" s="11"/>
      <c r="OH2024" s="11"/>
      <c r="OI2024" s="11"/>
      <c r="OJ2024" s="15">
        <f t="array" ref="OJ2024:OJ2027">MI2024:MI2027+NS2024:NS2027</f>
        <v>8.6291481501531847E-21</v>
      </c>
      <c r="OK2024" s="11"/>
      <c r="OL2024" s="11"/>
      <c r="OM2024" s="11"/>
      <c r="ON2024" s="15">
        <f t="array" ref="ON2024:ON2027">MS2024:MS2027+OC2024:OC2027</f>
        <v>-1.5652535662399572E-3</v>
      </c>
      <c r="OO2024" s="11"/>
      <c r="OP2024" s="11"/>
      <c r="OQ2024" s="1"/>
      <c r="RC2024" s="1"/>
      <c r="RE2024" s="12">
        <v>-9.4343818310451855E-2</v>
      </c>
      <c r="RG2024" s="4">
        <f t="array" ref="RG2024:RG2027">MMULT(RD2029:RF2032,RG2034:RG2036)+RE2024:RE2027</f>
        <v>-6.6480450079406062E-2</v>
      </c>
      <c r="RI2024" s="8">
        <f t="array" ref="RI2024:RI2027">RI2018:RI2021</f>
        <v>0</v>
      </c>
      <c r="RK2024" s="12">
        <f t="array" ref="RK2024:RK2027">RI2024:RI2027</f>
        <v>0</v>
      </c>
      <c r="RM2024" s="1"/>
      <c r="RO2024" s="12">
        <v>0.23729632065384257</v>
      </c>
      <c r="RQ2024" s="4">
        <f t="array" ref="RQ2024:RQ2027">MMULT(RN2029:RP2032,RQ2034:RQ2036)+RO2024:RO2027</f>
        <v>0.10385623537918739</v>
      </c>
      <c r="RS2024" s="8">
        <f t="array" ref="RS2024:RS2027">RS2018:RS2021</f>
        <v>5.5735585549339776E-7</v>
      </c>
      <c r="RU2024" s="12">
        <f t="array" ref="RU2024:RU2027">RS2024:RS2027</f>
        <v>5.5735585549339776E-7</v>
      </c>
      <c r="RW2024" s="1"/>
      <c r="RY2024" s="12">
        <v>0.41027090340899147</v>
      </c>
      <c r="SA2024" s="4">
        <f t="array" ref="SA2024:SA2027">MMULT(RX2029:RZ2032,SA2034:SA2036)+RY2024:RY2027</f>
        <v>-0.1380567326039413</v>
      </c>
      <c r="SC2024" s="8">
        <f t="array" ref="SC2024:SC2027">SC2018:SC2021</f>
        <v>-3.9898996563549028E-4</v>
      </c>
      <c r="SE2024" s="12">
        <f t="array" ref="SE2024:SE2027">SC2024:SC2027</f>
        <v>-3.9898996563549028E-4</v>
      </c>
      <c r="SG2024" s="1"/>
      <c r="SM2024" s="1"/>
      <c r="SO2024" s="12">
        <f t="array" ref="SO2024:SO2027">RE2024:RE2027</f>
        <v>-9.4343818310451855E-2</v>
      </c>
      <c r="SQ2024" s="4">
        <f t="array" ref="SQ2024:SQ2027">MMULT(SN2029:SP2032,SQ2034:SQ2036)+SO2024:SO2027</f>
        <v>3.0749521094638244E-2</v>
      </c>
      <c r="SS2024" s="8">
        <f t="array" ref="SS2024:SS2027">SS2018:SS2021</f>
        <v>9.3630346684741656E-8</v>
      </c>
      <c r="SU2024" s="12">
        <f t="array" ref="SU2024:SU2027">SS2024:SS2027</f>
        <v>9.3630346684741656E-8</v>
      </c>
      <c r="SW2024" s="1"/>
      <c r="SY2024" s="12">
        <f t="array" ref="SY2024:SY2027">RO2024:RO2027</f>
        <v>0.23729632065384257</v>
      </c>
      <c r="TA2024" s="4">
        <f t="array" ref="TA2024:TA2027">MMULT(SX2029:SZ2032,TA2034:TA2036)+SY2024:SY2027</f>
        <v>9.8690615798619985E-2</v>
      </c>
      <c r="TC2024" s="8">
        <f t="array" ref="TC2024:TC2027">TC2018:TC2021</f>
        <v>-5.5735585549339606E-7</v>
      </c>
      <c r="TE2024" s="12">
        <f t="array" ref="TE2024:TE2027">TC2024:TC2027</f>
        <v>-5.5735585549339606E-7</v>
      </c>
      <c r="TG2024" s="1"/>
      <c r="TI2024" s="12">
        <f t="array" ref="TI2024:TI2027">RY2024:RY2027</f>
        <v>0.41027090340899147</v>
      </c>
      <c r="TK2024" s="4">
        <f t="array" ref="TK2024:TK2027">MMULT(TH2029:TJ2032,TK2034:TK2036)+TI2024:TI2027</f>
        <v>-0.22831952322328225</v>
      </c>
      <c r="TM2024" s="8">
        <f t="array" ref="TM2024:TM2027">TM2018:TM2021</f>
        <v>3.9698437515924259E-5</v>
      </c>
      <c r="TO2024" s="12">
        <f t="array" ref="TO2024:TO2027">TM2024:TM2027</f>
        <v>3.9698437515924259E-5</v>
      </c>
      <c r="TQ2024" s="1"/>
      <c r="TR2024" s="15">
        <f t="array" ref="TR2024:TR2027">RK2024:RK2027+SU2024:SU2027</f>
        <v>9.3630346684741656E-8</v>
      </c>
      <c r="TS2024" s="11"/>
      <c r="TT2024" s="11"/>
      <c r="TU2024" s="11"/>
      <c r="TV2024" s="15">
        <f t="array" ref="TV2024:TV2027">RU2024:RU2027+TE2024:TE2027</f>
        <v>1.6940658945086007E-21</v>
      </c>
      <c r="TW2024" s="11"/>
      <c r="TX2024" s="11"/>
      <c r="TY2024" s="11"/>
      <c r="TZ2024" s="15">
        <f t="array" ref="TZ2024:TZ2027">SE2024:SE2027+TO2024:TO2027</f>
        <v>-3.5929152811956601E-4</v>
      </c>
      <c r="UA2024" s="11"/>
      <c r="UB2024" s="11"/>
      <c r="UC2024" s="1"/>
      <c r="VT2024" s="1"/>
    </row>
    <row r="2025" spans="14:592" x14ac:dyDescent="0.3">
      <c r="N2025" s="1"/>
      <c r="AI2025" s="1"/>
      <c r="AJ2025" s="125"/>
      <c r="AK2025" s="125"/>
      <c r="AL2025" s="125"/>
      <c r="AM2025" s="125"/>
      <c r="AN2025" s="125"/>
      <c r="AO2025" s="125"/>
      <c r="AP2025" s="125"/>
      <c r="AQ2025" s="125"/>
      <c r="AR2025" s="125"/>
      <c r="AS2025" s="125"/>
      <c r="AT2025" s="125"/>
      <c r="AU2025" s="125"/>
      <c r="AV2025" s="125"/>
      <c r="AW2025" s="125"/>
      <c r="AX2025" s="125"/>
      <c r="AY2025" s="1"/>
      <c r="DX2025" s="1"/>
      <c r="EA2025" s="38" t="s">
        <v>26</v>
      </c>
      <c r="EI2025" s="40" t="s">
        <v>27</v>
      </c>
      <c r="EL2025" s="1"/>
      <c r="ER2025" s="1"/>
      <c r="EU2025" s="38" t="s">
        <v>26</v>
      </c>
      <c r="FC2025" s="40" t="s">
        <v>27</v>
      </c>
      <c r="FF2025" s="1"/>
      <c r="FL2025" s="1"/>
      <c r="FO2025" s="38" t="s">
        <v>26</v>
      </c>
      <c r="FW2025" s="40" t="s">
        <v>27</v>
      </c>
      <c r="FZ2025" s="1"/>
      <c r="GA2025" s="11"/>
      <c r="GB2025" s="1"/>
      <c r="JX2025" s="1"/>
      <c r="KG2025" s="1"/>
      <c r="KH2025" s="67"/>
      <c r="KJ2025" s="66"/>
      <c r="KL2025" s="65"/>
      <c r="KN2025" s="53"/>
      <c r="KP2025" s="64"/>
      <c r="KR2025" s="63"/>
      <c r="KV2025" s="1"/>
      <c r="KW2025" s="34"/>
      <c r="KY2025" s="35"/>
      <c r="LA2025" s="36"/>
      <c r="LC2025" s="37"/>
      <c r="LQ2025" s="1"/>
      <c r="LS2025" s="13">
        <v>0.30060421893931805</v>
      </c>
      <c r="LU2025" s="5">
        <v>0.2236684922750598</v>
      </c>
      <c r="LW2025" s="9">
        <v>0</v>
      </c>
      <c r="LY2025" s="13">
        <v>0</v>
      </c>
      <c r="MA2025" s="1"/>
      <c r="MC2025" s="13">
        <v>-0.6364421065265482</v>
      </c>
      <c r="ME2025" s="5">
        <v>-1.1400194461405506</v>
      </c>
      <c r="MG2025" s="9">
        <v>3.8332783028508111E-7</v>
      </c>
      <c r="MI2025" s="13">
        <v>3.8332783028508111E-7</v>
      </c>
      <c r="MK2025" s="1"/>
      <c r="MM2025" s="13">
        <v>0.61634378129002354</v>
      </c>
      <c r="MO2025" s="5">
        <v>0.49377094167090368</v>
      </c>
      <c r="MQ2025" s="9">
        <v>3.2284157644335364E-4</v>
      </c>
      <c r="MS2025" s="13">
        <v>3.2284157644335364E-4</v>
      </c>
      <c r="MU2025" s="1"/>
      <c r="NA2025" s="1"/>
      <c r="NC2025" s="13">
        <v>0.30060421893931805</v>
      </c>
      <c r="NE2025" s="5">
        <v>0.2912693281407841</v>
      </c>
      <c r="NG2025" s="9">
        <v>-1.3473142795026967E-8</v>
      </c>
      <c r="NI2025" s="13">
        <v>-1.3473142795026967E-8</v>
      </c>
      <c r="NK2025" s="1"/>
      <c r="NM2025" s="13">
        <v>-0.6364421065265482</v>
      </c>
      <c r="NO2025" s="5">
        <v>-1.1297819602607824</v>
      </c>
      <c r="NQ2025" s="9">
        <v>-3.8332783028509292E-7</v>
      </c>
      <c r="NS2025" s="13">
        <v>-3.8332783028509292E-7</v>
      </c>
      <c r="NU2025" s="1"/>
      <c r="NW2025" s="13">
        <v>0.61634378129002354</v>
      </c>
      <c r="NY2025" s="5">
        <v>0.5578754442670939</v>
      </c>
      <c r="OA2025" s="9">
        <v>-3.1476399248485443E-5</v>
      </c>
      <c r="OC2025" s="13">
        <v>-3.1476399248485443E-5</v>
      </c>
      <c r="OE2025" s="1"/>
      <c r="OF2025" s="16">
        <v>-1.3473142795026967E-8</v>
      </c>
      <c r="OG2025" s="11"/>
      <c r="OH2025" s="11"/>
      <c r="OI2025" s="11"/>
      <c r="OJ2025" s="16">
        <v>-1.1805521702356811E-20</v>
      </c>
      <c r="OK2025" s="11"/>
      <c r="OL2025" s="11"/>
      <c r="OM2025" s="11"/>
      <c r="ON2025" s="16">
        <v>2.9136517719486818E-4</v>
      </c>
      <c r="OO2025" s="11"/>
      <c r="OP2025" s="11"/>
      <c r="OQ2025" s="1"/>
      <c r="PW2025" s="1"/>
      <c r="RC2025" s="1"/>
      <c r="RE2025" s="13">
        <v>-0.50095916562423537</v>
      </c>
      <c r="RG2025" s="5">
        <v>-0.11820208417394928</v>
      </c>
      <c r="RI2025" s="9">
        <v>0</v>
      </c>
      <c r="RK2025" s="13">
        <v>0</v>
      </c>
      <c r="RM2025" s="1"/>
      <c r="RO2025" s="13">
        <v>-0.15019360154648406</v>
      </c>
      <c r="RQ2025" s="5">
        <v>0.42491948560844872</v>
      </c>
      <c r="RS2025" s="9">
        <v>-2.0231352193085132E-6</v>
      </c>
      <c r="RU2025" s="13">
        <v>-2.0231352193085132E-6</v>
      </c>
      <c r="RW2025" s="1"/>
      <c r="RY2025" s="13">
        <v>1.9496062438116348</v>
      </c>
      <c r="SA2025" s="5">
        <v>1.4410270460310746</v>
      </c>
      <c r="SC2025" s="9">
        <v>-5.1968864615285267E-3</v>
      </c>
      <c r="SE2025" s="13">
        <v>-5.1968864615285267E-3</v>
      </c>
      <c r="SG2025" s="1"/>
      <c r="SM2025" s="1"/>
      <c r="SO2025" s="13">
        <v>-0.50095916562423537</v>
      </c>
      <c r="SQ2025" s="5">
        <v>-0.11161709075140347</v>
      </c>
      <c r="SS2025" s="9">
        <v>1.5963623375572305E-6</v>
      </c>
      <c r="SU2025" s="13">
        <v>1.5963623375572305E-6</v>
      </c>
      <c r="SW2025" s="1"/>
      <c r="SY2025" s="13">
        <v>-0.15019360154648406</v>
      </c>
      <c r="TA2025" s="5">
        <v>0.33684760677271453</v>
      </c>
      <c r="TC2025" s="9">
        <v>2.0231352193085073E-6</v>
      </c>
      <c r="TE2025" s="13">
        <v>2.0231352193085073E-6</v>
      </c>
      <c r="TG2025" s="1"/>
      <c r="TI2025" s="13">
        <v>1.9496062438116348</v>
      </c>
      <c r="TK2025" s="5">
        <v>1.4165568350524937</v>
      </c>
      <c r="TM2025" s="9">
        <v>5.1707634336554302E-4</v>
      </c>
      <c r="TO2025" s="13">
        <v>5.1707634336554302E-4</v>
      </c>
      <c r="TQ2025" s="1"/>
      <c r="TR2025" s="16">
        <v>1.5963623375572305E-6</v>
      </c>
      <c r="TS2025" s="11"/>
      <c r="TT2025" s="11"/>
      <c r="TU2025" s="11"/>
      <c r="TV2025" s="16">
        <v>-5.9292306307801024E-21</v>
      </c>
      <c r="TW2025" s="11"/>
      <c r="TX2025" s="11"/>
      <c r="TY2025" s="11"/>
      <c r="TZ2025" s="16">
        <v>-4.6798101181629841E-3</v>
      </c>
      <c r="UA2025" s="11"/>
      <c r="UB2025" s="11"/>
      <c r="UC2025" s="1"/>
      <c r="VT2025" s="1"/>
    </row>
    <row r="2026" spans="14:592" x14ac:dyDescent="0.3">
      <c r="N2026" s="1"/>
      <c r="AI2026" s="1"/>
      <c r="AJ2026" s="125"/>
      <c r="AK2026" s="125"/>
      <c r="AL2026" s="125"/>
      <c r="AM2026" s="125"/>
      <c r="AN2026" s="125"/>
      <c r="AO2026" s="125"/>
      <c r="AP2026" s="125"/>
      <c r="AQ2026" s="125"/>
      <c r="AR2026" s="125"/>
      <c r="AS2026" s="125"/>
      <c r="AT2026" s="125"/>
      <c r="AU2026" s="125"/>
      <c r="AV2026" s="125"/>
      <c r="AW2026" s="125"/>
      <c r="AX2026" s="125"/>
      <c r="AY2026" s="1"/>
      <c r="DX2026" s="1"/>
      <c r="EA2026" s="38" t="s">
        <v>26</v>
      </c>
      <c r="EI2026" s="40" t="s">
        <v>27</v>
      </c>
      <c r="EL2026" s="1"/>
      <c r="ER2026" s="1"/>
      <c r="EU2026" s="38" t="s">
        <v>26</v>
      </c>
      <c r="FC2026" s="40" t="s">
        <v>27</v>
      </c>
      <c r="FF2026" s="1"/>
      <c r="FL2026" s="1"/>
      <c r="FO2026" s="38" t="s">
        <v>26</v>
      </c>
      <c r="FW2026" s="40" t="s">
        <v>27</v>
      </c>
      <c r="FZ2026" s="1"/>
      <c r="GA2026" s="11"/>
      <c r="GB2026" s="1"/>
      <c r="JX2026" s="1"/>
      <c r="KG2026" s="1"/>
      <c r="KH2026" s="67"/>
      <c r="KJ2026" s="66"/>
      <c r="KL2026" s="65"/>
      <c r="KN2026" s="53"/>
      <c r="KP2026" s="64"/>
      <c r="KR2026" s="63"/>
      <c r="KV2026" s="1"/>
      <c r="KW2026" s="34"/>
      <c r="KY2026" s="35"/>
      <c r="LA2026" s="36"/>
      <c r="LC2026" s="37"/>
      <c r="LQ2026" s="1"/>
      <c r="LS2026" s="13">
        <v>0.51735127430684213</v>
      </c>
      <c r="LU2026" s="5">
        <v>0.36200716522311527</v>
      </c>
      <c r="LW2026" s="9">
        <v>0</v>
      </c>
      <c r="LY2026" s="13">
        <v>0</v>
      </c>
      <c r="MA2026" s="1"/>
      <c r="MC2026" s="13">
        <v>0.35797660343283016</v>
      </c>
      <c r="ME2026" s="5">
        <v>0.43972930295857826</v>
      </c>
      <c r="MG2026" s="9">
        <v>4.5353805847887587E-7</v>
      </c>
      <c r="MI2026" s="13">
        <v>4.5353805847887587E-7</v>
      </c>
      <c r="MK2026" s="1"/>
      <c r="MM2026" s="13">
        <v>0.81397116146334447</v>
      </c>
      <c r="MO2026" s="5">
        <v>0.40561627969304737</v>
      </c>
      <c r="MQ2026" s="9">
        <v>-3.4008019710819767E-3</v>
      </c>
      <c r="MS2026" s="13">
        <v>-3.4008019710819767E-3</v>
      </c>
      <c r="MU2026" s="1"/>
      <c r="NA2026" s="1"/>
      <c r="NC2026" s="13">
        <v>0.51735127430684213</v>
      </c>
      <c r="NE2026" s="5">
        <v>0.34461814442529182</v>
      </c>
      <c r="NG2026" s="9">
        <v>8.3933954229644377E-8</v>
      </c>
      <c r="NI2026" s="13">
        <v>8.3933954229644377E-8</v>
      </c>
      <c r="NK2026" s="1"/>
      <c r="NM2026" s="13">
        <v>0.35797660343283016</v>
      </c>
      <c r="NO2026" s="5">
        <v>0.37595259663780123</v>
      </c>
      <c r="NQ2026" s="9">
        <v>-4.535380584788899E-7</v>
      </c>
      <c r="NS2026" s="13">
        <v>-4.535380584788899E-7</v>
      </c>
      <c r="NU2026" s="1"/>
      <c r="NW2026" s="13">
        <v>0.81397116146334447</v>
      </c>
      <c r="NY2026" s="5">
        <v>0.3657029329594822</v>
      </c>
      <c r="OA2026" s="9">
        <v>3.3157129817693997E-4</v>
      </c>
      <c r="OC2026" s="13">
        <v>3.3157129817693997E-4</v>
      </c>
      <c r="OE2026" s="1"/>
      <c r="OF2026" s="16">
        <v>8.3933954229644377E-8</v>
      </c>
      <c r="OG2026" s="11"/>
      <c r="OH2026" s="11"/>
      <c r="OI2026" s="11"/>
      <c r="OJ2026" s="16">
        <v>-1.4028983188899349E-20</v>
      </c>
      <c r="OK2026" s="11"/>
      <c r="OL2026" s="11"/>
      <c r="OM2026" s="11"/>
      <c r="ON2026" s="16">
        <v>-3.0692306729050369E-3</v>
      </c>
      <c r="OO2026" s="11"/>
      <c r="OP2026" s="11"/>
      <c r="OQ2026" s="1"/>
      <c r="RC2026" s="1"/>
      <c r="RE2026" s="13">
        <v>-0.58935824530440251</v>
      </c>
      <c r="RG2026" s="5">
        <v>-0.16468409313215893</v>
      </c>
      <c r="RI2026" s="9">
        <v>0</v>
      </c>
      <c r="RK2026" s="13">
        <v>0</v>
      </c>
      <c r="RM2026" s="1"/>
      <c r="RO2026" s="13">
        <v>-0.4186340867936813</v>
      </c>
      <c r="RQ2026" s="5">
        <v>-0.17329739261208402</v>
      </c>
      <c r="RS2026" s="9">
        <v>-3.5761827578206019E-6</v>
      </c>
      <c r="RU2026" s="13">
        <v>-3.5761827578206019E-6</v>
      </c>
      <c r="RW2026" s="1"/>
      <c r="RY2026" s="13">
        <v>-0.10131833346244673</v>
      </c>
      <c r="SA2026" s="5">
        <v>-0.36462378002903079</v>
      </c>
      <c r="SC2026" s="9">
        <v>-4.3795635542318943E-3</v>
      </c>
      <c r="SE2026" s="13">
        <v>-4.3795635542318943E-3</v>
      </c>
      <c r="SG2026" s="1"/>
      <c r="SM2026" s="1"/>
      <c r="SO2026" s="13">
        <v>-0.58935824530440251</v>
      </c>
      <c r="SQ2026" s="5">
        <v>-0.19729927669377251</v>
      </c>
      <c r="SS2026" s="9">
        <v>6.9626747822885431E-7</v>
      </c>
      <c r="SU2026" s="13">
        <v>6.9626747822885431E-7</v>
      </c>
      <c r="SW2026" s="1"/>
      <c r="SY2026" s="13">
        <v>-0.4186340867936813</v>
      </c>
      <c r="TA2026" s="5">
        <v>-0.211710717417573</v>
      </c>
      <c r="TC2026" s="9">
        <v>3.5761827578205913E-6</v>
      </c>
      <c r="TE2026" s="13">
        <v>3.5761827578205913E-6</v>
      </c>
      <c r="TG2026" s="1"/>
      <c r="TI2026" s="13">
        <v>-0.10131833346244673</v>
      </c>
      <c r="TK2026" s="5">
        <v>-0.31991961076273595</v>
      </c>
      <c r="TM2026" s="9">
        <v>4.3575489380485056E-4</v>
      </c>
      <c r="TO2026" s="13">
        <v>4.3575489380485056E-4</v>
      </c>
      <c r="TQ2026" s="1"/>
      <c r="TR2026" s="16">
        <v>6.9626747822885431E-7</v>
      </c>
      <c r="TS2026" s="11"/>
      <c r="TT2026" s="11"/>
      <c r="TU2026" s="11"/>
      <c r="TV2026" s="16">
        <v>-1.0587911840678754E-20</v>
      </c>
      <c r="TW2026" s="11"/>
      <c r="TX2026" s="11"/>
      <c r="TY2026" s="11"/>
      <c r="TZ2026" s="16">
        <v>-3.9438086604270438E-3</v>
      </c>
      <c r="UA2026" s="11"/>
      <c r="UB2026" s="11"/>
      <c r="UC2026" s="1"/>
      <c r="VT2026" s="1"/>
    </row>
    <row r="2027" spans="14:592" ht="15" thickBot="1" x14ac:dyDescent="0.35">
      <c r="N2027" s="1"/>
      <c r="AI2027" s="1"/>
      <c r="AJ2027" s="125"/>
      <c r="AK2027" s="125"/>
      <c r="AL2027" s="125"/>
      <c r="AM2027" s="125"/>
      <c r="AN2027" s="125"/>
      <c r="AO2027" s="125"/>
      <c r="AP2027" s="125"/>
      <c r="AQ2027" s="125"/>
      <c r="AR2027" s="125"/>
      <c r="AS2027" s="125"/>
      <c r="AT2027" s="125"/>
      <c r="AU2027" s="125"/>
      <c r="AV2027" s="125"/>
      <c r="AW2027" s="125"/>
      <c r="AX2027" s="125"/>
      <c r="AY2027" s="1"/>
      <c r="DX2027" s="1"/>
      <c r="EA2027" s="38" t="s">
        <v>26</v>
      </c>
      <c r="EI2027" s="40" t="s">
        <v>27</v>
      </c>
      <c r="EL2027" s="1"/>
      <c r="ER2027" s="1"/>
      <c r="EU2027" s="38" t="s">
        <v>26</v>
      </c>
      <c r="FC2027" s="40" t="s">
        <v>27</v>
      </c>
      <c r="FF2027" s="1"/>
      <c r="FL2027" s="1"/>
      <c r="FO2027" s="38" t="s">
        <v>26</v>
      </c>
      <c r="FW2027" s="40" t="s">
        <v>27</v>
      </c>
      <c r="FZ2027" s="1"/>
      <c r="GA2027" s="11"/>
      <c r="GB2027" s="1"/>
      <c r="JX2027" s="1"/>
      <c r="KG2027" s="1"/>
      <c r="KH2027" s="67"/>
      <c r="KJ2027" s="66"/>
      <c r="KL2027" s="65"/>
      <c r="KN2027" s="53"/>
      <c r="KP2027" s="64"/>
      <c r="KR2027" s="63"/>
      <c r="KV2027" s="1"/>
      <c r="KW2027" s="34"/>
      <c r="KY2027" s="35"/>
      <c r="LA2027" s="36"/>
      <c r="LC2027" s="37"/>
      <c r="LQ2027" s="1"/>
      <c r="LS2027" s="14">
        <v>-5.6798319329353655E-2</v>
      </c>
      <c r="LU2027" s="6">
        <v>0.25970707236062512</v>
      </c>
      <c r="LW2027" s="10">
        <v>0</v>
      </c>
      <c r="LY2027" s="14">
        <v>0</v>
      </c>
      <c r="MA2027" s="1"/>
      <c r="MC2027" s="14">
        <v>-0.12606346686055492</v>
      </c>
      <c r="ME2027" s="6">
        <v>-0.60308441917105804</v>
      </c>
      <c r="MG2027" s="10">
        <v>3.2408799727972191E-7</v>
      </c>
      <c r="MI2027" s="14">
        <v>3.2408799727972191E-7</v>
      </c>
      <c r="MK2027" s="1"/>
      <c r="MM2027" s="14">
        <v>-0.16535322989060797</v>
      </c>
      <c r="MO2027" s="6">
        <v>-0.21689124945791771</v>
      </c>
      <c r="MQ2027" s="10">
        <v>2.8783457230708623E-3</v>
      </c>
      <c r="MS2027" s="14">
        <v>2.8783457230708623E-3</v>
      </c>
      <c r="MU2027" s="1"/>
      <c r="NA2027" s="1"/>
      <c r="NC2027" s="14">
        <v>-5.6798319329353655E-2</v>
      </c>
      <c r="NE2027" s="6">
        <v>0.24625630013858857</v>
      </c>
      <c r="NG2027" s="10">
        <v>1.1741524873639411E-9</v>
      </c>
      <c r="NI2027" s="14">
        <v>1.1741524873639411E-9</v>
      </c>
      <c r="NK2027" s="1"/>
      <c r="NM2027" s="14">
        <v>-0.12606346686055492</v>
      </c>
      <c r="NO2027" s="6">
        <v>-0.60397659182094843</v>
      </c>
      <c r="NQ2027" s="10">
        <v>-3.2408799727973192E-7</v>
      </c>
      <c r="NS2027" s="14">
        <v>-3.2408799727973192E-7</v>
      </c>
      <c r="NU2027" s="1"/>
      <c r="NW2027" s="14">
        <v>-0.16535322989060797</v>
      </c>
      <c r="NY2027" s="6">
        <v>-0.20505519715754625</v>
      </c>
      <c r="OA2027" s="10">
        <v>-2.8063287310346112E-4</v>
      </c>
      <c r="OC2027" s="14">
        <v>-2.8063287310346112E-4</v>
      </c>
      <c r="OE2027" s="1"/>
      <c r="OF2027" s="17">
        <v>1.1741524873639411E-9</v>
      </c>
      <c r="OG2027" s="11"/>
      <c r="OH2027" s="11"/>
      <c r="OI2027" s="11"/>
      <c r="OJ2027" s="17">
        <v>-1.0005576689441423E-20</v>
      </c>
      <c r="OK2027" s="11"/>
      <c r="OL2027" s="11"/>
      <c r="OM2027" s="11"/>
      <c r="ON2027" s="17">
        <v>2.5977128499674014E-3</v>
      </c>
      <c r="OO2027" s="11"/>
      <c r="OP2027" s="11"/>
      <c r="OQ2027" s="1"/>
      <c r="PW2027" s="1"/>
      <c r="RC2027" s="1"/>
      <c r="RE2027" s="14">
        <v>0.53591712904287858</v>
      </c>
      <c r="RG2027" s="6">
        <v>1.0084068267365551</v>
      </c>
      <c r="RI2027" s="10">
        <v>0</v>
      </c>
      <c r="RK2027" s="14">
        <v>0</v>
      </c>
      <c r="RM2027" s="1"/>
      <c r="RO2027" s="14">
        <v>0.93589636172264734</v>
      </c>
      <c r="RQ2027" s="6">
        <v>0.68566285389632031</v>
      </c>
      <c r="RS2027" s="10">
        <v>1.6246236334079687E-5</v>
      </c>
      <c r="RU2027" s="14">
        <v>1.6246236334079687E-5</v>
      </c>
      <c r="RW2027" s="1"/>
      <c r="RY2027" s="14">
        <v>-6.6380823318705623E-2</v>
      </c>
      <c r="SA2027" s="6">
        <v>0.24181632310996301</v>
      </c>
      <c r="SC2027" s="10">
        <v>-1.0222729541673933E-2</v>
      </c>
      <c r="SE2027" s="14">
        <v>-1.0222729541673933E-2</v>
      </c>
      <c r="SG2027" s="1"/>
      <c r="SM2027" s="1"/>
      <c r="SO2027" s="14">
        <v>0.53591712904287858</v>
      </c>
      <c r="SQ2027" s="6">
        <v>0.89631064595351551</v>
      </c>
      <c r="SS2027" s="10">
        <v>-9.9138530519697487E-7</v>
      </c>
      <c r="SU2027" s="14">
        <v>-9.9138530519697487E-7</v>
      </c>
      <c r="SW2027" s="1"/>
      <c r="SY2027" s="14">
        <v>0.93589636172264734</v>
      </c>
      <c r="TA2027" s="6">
        <v>0.74035793434556685</v>
      </c>
      <c r="TC2027" s="10">
        <v>-1.6246236334079636E-5</v>
      </c>
      <c r="TE2027" s="14">
        <v>-1.6246236334079636E-5</v>
      </c>
      <c r="TG2027" s="1"/>
      <c r="TI2027" s="14">
        <v>-6.6380823318705623E-2</v>
      </c>
      <c r="TK2027" s="6">
        <v>0.16614500534879761</v>
      </c>
      <c r="TM2027" s="10">
        <v>1.0171343264384024E-3</v>
      </c>
      <c r="TO2027" s="14">
        <v>1.0171343264384024E-3</v>
      </c>
      <c r="TQ2027" s="1"/>
      <c r="TR2027" s="17">
        <v>-9.9138530519697487E-7</v>
      </c>
      <c r="TS2027" s="11"/>
      <c r="TT2027" s="11"/>
      <c r="TU2027" s="11"/>
      <c r="TV2027" s="17">
        <v>5.082197683525802E-20</v>
      </c>
      <c r="TW2027" s="11"/>
      <c r="TX2027" s="11"/>
      <c r="TY2027" s="11"/>
      <c r="TZ2027" s="17">
        <v>-9.2055952152355312E-3</v>
      </c>
      <c r="UA2027" s="11"/>
      <c r="UB2027" s="11"/>
      <c r="UC2027" s="1"/>
      <c r="VT2027" s="1"/>
    </row>
    <row r="2028" spans="14:592" ht="15" thickBot="1" x14ac:dyDescent="0.35">
      <c r="N2028" s="1"/>
      <c r="AI2028" s="1"/>
      <c r="AJ2028" s="125"/>
      <c r="AK2028" s="125"/>
      <c r="AL2028" s="125"/>
      <c r="AM2028" s="125"/>
      <c r="AN2028" s="125"/>
      <c r="AO2028" s="125"/>
      <c r="AP2028" s="125"/>
      <c r="AQ2028" s="125"/>
      <c r="AR2028" s="125"/>
      <c r="AS2028" s="125"/>
      <c r="AT2028" s="125"/>
      <c r="AU2028" s="125"/>
      <c r="AV2028" s="125"/>
      <c r="AW2028" s="125"/>
      <c r="AX2028" s="125"/>
      <c r="AY2028" s="1"/>
      <c r="DX2028" s="1"/>
      <c r="EA2028" s="38" t="s">
        <v>28</v>
      </c>
      <c r="EI2028" s="7" t="s">
        <v>29</v>
      </c>
      <c r="EL2028" s="1"/>
      <c r="ER2028" s="1"/>
      <c r="EU2028" s="38" t="s">
        <v>28</v>
      </c>
      <c r="FC2028" s="7" t="s">
        <v>29</v>
      </c>
      <c r="FF2028" s="1"/>
      <c r="FL2028" s="1"/>
      <c r="FO2028" s="38" t="s">
        <v>28</v>
      </c>
      <c r="FW2028" s="7" t="s">
        <v>29</v>
      </c>
      <c r="FZ2028" s="1"/>
      <c r="GA2028" s="11"/>
      <c r="GB2028" s="1"/>
      <c r="JX2028" s="1"/>
      <c r="KG2028" s="1"/>
      <c r="KH2028" s="67"/>
      <c r="KJ2028" s="66"/>
      <c r="KL2028" s="65"/>
      <c r="KN2028" s="53"/>
      <c r="KP2028" s="64"/>
      <c r="KR2028" s="63"/>
      <c r="KV2028" s="1"/>
      <c r="KW2028" s="34"/>
      <c r="KY2028" s="35"/>
      <c r="LA2028" s="36"/>
      <c r="LC2028" s="37"/>
      <c r="LQ2028" s="1"/>
      <c r="LR2028" t="s">
        <v>182</v>
      </c>
      <c r="LU2028" s="2"/>
      <c r="LW2028" s="7"/>
      <c r="LX2028" t="s">
        <v>183</v>
      </c>
      <c r="MA2028" s="1"/>
      <c r="MB2028" t="s">
        <v>184</v>
      </c>
      <c r="ME2028" s="2"/>
      <c r="MG2028" s="7"/>
      <c r="MH2028" t="s">
        <v>185</v>
      </c>
      <c r="MK2028" s="1"/>
      <c r="ML2028" t="s">
        <v>186</v>
      </c>
      <c r="MO2028" s="2"/>
      <c r="MQ2028" s="7"/>
      <c r="MR2028" t="s">
        <v>187</v>
      </c>
      <c r="MU2028" s="1"/>
      <c r="NA2028" s="1"/>
      <c r="NB2028" t="s">
        <v>182</v>
      </c>
      <c r="NE2028" s="2"/>
      <c r="NG2028" s="7"/>
      <c r="NH2028" t="s">
        <v>183</v>
      </c>
      <c r="NK2028" s="1"/>
      <c r="NL2028" t="s">
        <v>184</v>
      </c>
      <c r="NO2028" s="2"/>
      <c r="NQ2028" s="7"/>
      <c r="NR2028" t="s">
        <v>185</v>
      </c>
      <c r="NU2028" s="1"/>
      <c r="NV2028" t="s">
        <v>186</v>
      </c>
      <c r="NY2028" s="2"/>
      <c r="OA2028" s="7"/>
      <c r="OB2028" t="s">
        <v>187</v>
      </c>
      <c r="OE2028" s="1"/>
      <c r="OF2028" s="11" t="s">
        <v>188</v>
      </c>
      <c r="OG2028" s="11"/>
      <c r="OH2028" s="11"/>
      <c r="OI2028" s="11"/>
      <c r="OJ2028" s="11" t="s">
        <v>189</v>
      </c>
      <c r="OK2028" s="11"/>
      <c r="OL2028" s="11"/>
      <c r="OM2028" s="11"/>
      <c r="ON2028" s="11" t="s">
        <v>190</v>
      </c>
      <c r="OO2028" s="11"/>
      <c r="OP2028" s="11"/>
      <c r="OQ2028" s="1"/>
      <c r="RC2028" s="1"/>
      <c r="RD2028" t="s">
        <v>182</v>
      </c>
      <c r="RG2028" s="2"/>
      <c r="RI2028" s="7"/>
      <c r="RJ2028" t="s">
        <v>183</v>
      </c>
      <c r="RM2028" s="1"/>
      <c r="RN2028" t="s">
        <v>184</v>
      </c>
      <c r="RQ2028" s="2"/>
      <c r="RS2028" s="7"/>
      <c r="RT2028" t="s">
        <v>185</v>
      </c>
      <c r="RW2028" s="1"/>
      <c r="RX2028" t="s">
        <v>186</v>
      </c>
      <c r="SA2028" s="2"/>
      <c r="SC2028" s="7"/>
      <c r="SD2028" t="s">
        <v>187</v>
      </c>
      <c r="SG2028" s="1"/>
      <c r="SM2028" s="1"/>
      <c r="SN2028" t="s">
        <v>182</v>
      </c>
      <c r="SQ2028" s="2"/>
      <c r="SS2028" s="7"/>
      <c r="ST2028" t="s">
        <v>183</v>
      </c>
      <c r="SW2028" s="1"/>
      <c r="SX2028" t="s">
        <v>184</v>
      </c>
      <c r="TA2028" s="2"/>
      <c r="TC2028" s="7"/>
      <c r="TD2028" t="s">
        <v>185</v>
      </c>
      <c r="TG2028" s="1"/>
      <c r="TH2028" t="s">
        <v>186</v>
      </c>
      <c r="TK2028" s="2"/>
      <c r="TM2028" s="7"/>
      <c r="TN2028" t="s">
        <v>187</v>
      </c>
      <c r="TQ2028" s="1"/>
      <c r="TR2028" s="11" t="s">
        <v>188</v>
      </c>
      <c r="TS2028" s="11"/>
      <c r="TT2028" s="11"/>
      <c r="TU2028" s="11"/>
      <c r="TV2028" s="11" t="s">
        <v>189</v>
      </c>
      <c r="TW2028" s="11"/>
      <c r="TX2028" s="11"/>
      <c r="TY2028" s="11"/>
      <c r="TZ2028" s="11" t="s">
        <v>190</v>
      </c>
      <c r="UA2028" s="11"/>
      <c r="UB2028" s="11"/>
      <c r="UC2028" s="1"/>
      <c r="VT2028" s="1"/>
    </row>
    <row r="2029" spans="14:592" x14ac:dyDescent="0.3">
      <c r="N2029" s="1"/>
      <c r="AI2029" s="1"/>
      <c r="AJ2029" s="125"/>
      <c r="AK2029" s="125"/>
      <c r="AL2029" s="125"/>
      <c r="AM2029" s="125"/>
      <c r="AN2029" s="125"/>
      <c r="AO2029" s="125"/>
      <c r="AP2029" s="125"/>
      <c r="AQ2029" s="125"/>
      <c r="AR2029" s="125"/>
      <c r="AS2029" s="125"/>
      <c r="AT2029" s="125"/>
      <c r="AU2029" s="125"/>
      <c r="AV2029" s="125"/>
      <c r="AW2029" s="125"/>
      <c r="AX2029" s="125"/>
      <c r="AY2029" s="1"/>
      <c r="DX2029" s="1"/>
      <c r="EA2029" s="4">
        <f t="array" ref="EA2029:EA2031">EA2034:EA2036*DY2031</f>
        <v>0.23954923826601551</v>
      </c>
      <c r="EI2029" s="8">
        <f t="array" ref="EI2029:EI2031">EI2022:EI2024</f>
        <v>1.8063385528609085E-2</v>
      </c>
      <c r="EL2029" s="1"/>
      <c r="ER2029" s="1"/>
      <c r="EU2029" s="4">
        <f t="array" ref="EU2029:EU2031">EU2034:EU2036*ES2031</f>
        <v>0.13133454575665929</v>
      </c>
      <c r="FC2029" s="8">
        <f t="array" ref="FC2029:FC2031">FC2022:FC2024</f>
        <v>1.7622294660331099E-2</v>
      </c>
      <c r="FF2029" s="1"/>
      <c r="FL2029" s="1"/>
      <c r="FO2029" s="4">
        <f t="array" ref="FO2029:FO2031">FO2034:FO2036*FM2031</f>
        <v>0.22937079350660433</v>
      </c>
      <c r="FW2029" s="8">
        <f t="array" ref="FW2029:FW2031">FW2022:FW2024</f>
        <v>1.8024510068789412E-2</v>
      </c>
      <c r="FZ2029" s="1"/>
      <c r="GA2029" s="11"/>
      <c r="GB2029" s="1"/>
      <c r="JX2029" s="1"/>
      <c r="KG2029" s="1"/>
      <c r="KH2029" s="67"/>
      <c r="KJ2029" s="66"/>
      <c r="KL2029" s="65"/>
      <c r="KN2029" s="53"/>
      <c r="KP2029" s="64"/>
      <c r="KR2029" s="63"/>
      <c r="KV2029" s="1"/>
      <c r="KW2029" s="34"/>
      <c r="KY2029" s="35"/>
      <c r="LA2029" s="36"/>
      <c r="LC2029" s="37"/>
      <c r="LQ2029" s="1"/>
      <c r="LR2029" s="18">
        <v>-0.52947233263480031</v>
      </c>
      <c r="LS2029" s="19">
        <v>-0.39947885930524402</v>
      </c>
      <c r="LT2029" s="20">
        <v>0.25262508325138194</v>
      </c>
      <c r="LU2029" s="2"/>
      <c r="LW2029" s="7"/>
      <c r="LX2029" s="18">
        <f t="array" ref="LX2029:LZ2032">MMULT(LW2024:LW2027,TRANSPOSE(LU2034:LU2036))</f>
        <v>0</v>
      </c>
      <c r="LY2029" s="19">
        <v>0</v>
      </c>
      <c r="LZ2029" s="20">
        <v>0</v>
      </c>
      <c r="MA2029" s="1"/>
      <c r="MB2029" s="18">
        <v>-0.38168438751427647</v>
      </c>
      <c r="MC2029" s="19">
        <v>7.6898336230181972E-4</v>
      </c>
      <c r="MD2029" s="20">
        <v>-0.2539333164499975</v>
      </c>
      <c r="ME2029" s="2"/>
      <c r="MG2029" s="7"/>
      <c r="MH2029" s="18">
        <f t="array" ref="MH2029:MJ2032">MMULT(MG2024:MG2027,TRANSPOSE(ME2034:ME2036))</f>
        <v>4.8933533989460417E-9</v>
      </c>
      <c r="MI2029" s="19">
        <v>-1.8008197799519866E-7</v>
      </c>
      <c r="MJ2029" s="20">
        <v>1.1705131749957157E-7</v>
      </c>
      <c r="MK2029" s="1"/>
      <c r="ML2029" s="18">
        <v>-0.50673449918564895</v>
      </c>
      <c r="MM2029" s="19">
        <v>0.54269975669712345</v>
      </c>
      <c r="MN2029" s="20">
        <v>1.6562128354956893E-3</v>
      </c>
      <c r="MO2029" s="2"/>
      <c r="MQ2029" s="7"/>
      <c r="MR2029" s="18">
        <f t="array" ref="MR2029:MT2032">MMULT(MQ2024:MQ2027,TRANSPOSE(MO2034:MO2036))</f>
        <v>3.0501700398654593E-5</v>
      </c>
      <c r="MS2029" s="19">
        <v>-1.1225035455623806E-3</v>
      </c>
      <c r="MT2029" s="20">
        <v>7.2961503626709477E-4</v>
      </c>
      <c r="MU2029" s="1"/>
      <c r="NA2029" s="1"/>
      <c r="NB2029" s="18">
        <f t="array" ref="NB2029:ND2032">LR2029:LT2032</f>
        <v>-0.52947233263480031</v>
      </c>
      <c r="NC2029" s="19">
        <v>-0.39947885930524402</v>
      </c>
      <c r="ND2029" s="20">
        <v>0.25262508325138194</v>
      </c>
      <c r="NE2029" s="2"/>
      <c r="NG2029" s="7"/>
      <c r="NH2029" s="18">
        <f t="array" ref="NH2029:NJ2032">MMULT(NG2024:NG2027,TRANSPOSE(NE2034:NE2036))</f>
        <v>4.2857861034434163E-9</v>
      </c>
      <c r="NI2029" s="19">
        <v>-2.1437320693628999E-8</v>
      </c>
      <c r="NJ2029" s="20">
        <v>1.0579230911394089E-8</v>
      </c>
      <c r="NK2029" s="1"/>
      <c r="NL2029" s="18">
        <f t="array" ref="NL2029:NN2032">MB2029:MD2032</f>
        <v>-0.38168438751427647</v>
      </c>
      <c r="NM2029" s="19">
        <v>7.6898336230181972E-4</v>
      </c>
      <c r="NN2029" s="20">
        <v>-0.2539333164499975</v>
      </c>
      <c r="NO2029" s="2"/>
      <c r="NQ2029" s="7"/>
      <c r="NR2029" s="18">
        <f t="array" ref="NR2029:NT2032">MMULT(NQ2024:NQ2027,TRANSPOSE(NO2034:NO2036))</f>
        <v>-3.7911221852183452E-8</v>
      </c>
      <c r="NS2029" s="19">
        <v>1.8963032711305776E-7</v>
      </c>
      <c r="NT2029" s="20">
        <v>-9.3581798164191426E-8</v>
      </c>
      <c r="NU2029" s="1"/>
      <c r="NV2029" s="18">
        <f t="array" ref="NV2029:NX2032">ML2029:MN2032</f>
        <v>-0.50673449918564895</v>
      </c>
      <c r="NW2029" s="19">
        <v>0.54269975669712345</v>
      </c>
      <c r="NX2029" s="20">
        <v>1.6562128354956893E-3</v>
      </c>
      <c r="NY2029" s="2"/>
      <c r="OA2029" s="7"/>
      <c r="OB2029" s="18">
        <f t="array" ref="OB2029:OD2032">MMULT(OA2024:OA2027,TRANSPOSE(NY2034:NY2036))</f>
        <v>-2.3039913106252211E-5</v>
      </c>
      <c r="OC2029" s="19">
        <v>1.1524467019369893E-4</v>
      </c>
      <c r="OD2029" s="20">
        <v>-5.6872777839673463E-5</v>
      </c>
      <c r="OE2029" s="1"/>
      <c r="OF2029" s="26">
        <f t="array" ref="OF2029:OH2032">LX2029:LZ2032+NH2029:NJ2032</f>
        <v>4.2857861034434163E-9</v>
      </c>
      <c r="OG2029" s="27">
        <v>-2.1437320693628999E-8</v>
      </c>
      <c r="OH2029" s="28">
        <v>1.0579230911394089E-8</v>
      </c>
      <c r="OI2029" s="11"/>
      <c r="OJ2029" s="26">
        <f t="array" ref="OJ2029:OL2032">MH2029:MJ2032+NR2029:NT2032</f>
        <v>-3.3017868453237413E-8</v>
      </c>
      <c r="OK2029" s="27">
        <v>9.5483491178590984E-9</v>
      </c>
      <c r="OL2029" s="28">
        <v>2.3469519335380141E-8</v>
      </c>
      <c r="OM2029" s="11"/>
      <c r="ON2029" s="26">
        <f t="array" ref="ON2029:OP2032">MR2029:MT2032+OB2029:OD2032</f>
        <v>7.4617872924023817E-6</v>
      </c>
      <c r="OO2029" s="27">
        <v>-1.0072588753686816E-3</v>
      </c>
      <c r="OP2029" s="28">
        <v>6.7274225842742133E-4</v>
      </c>
      <c r="OQ2029" s="1"/>
      <c r="PW2029" s="1"/>
      <c r="RC2029" s="1"/>
      <c r="RD2029" s="18">
        <v>-0.39051367704876422</v>
      </c>
      <c r="RE2029" s="19">
        <v>0.33578605516437443</v>
      </c>
      <c r="RF2029" s="20">
        <v>0.46669482465665896</v>
      </c>
      <c r="RG2029" s="2"/>
      <c r="RI2029" s="7"/>
      <c r="RJ2029" s="18">
        <f t="array" ref="RJ2029:RL2032">MMULT(RI2024:RI2027,TRANSPOSE(RG2034:RG2036))</f>
        <v>0</v>
      </c>
      <c r="RK2029" s="19">
        <v>0</v>
      </c>
      <c r="RL2029" s="20">
        <v>0</v>
      </c>
      <c r="RM2029" s="1"/>
      <c r="RN2029" s="18">
        <v>0.50533904310007394</v>
      </c>
      <c r="RO2029" s="19">
        <v>0.18177908381589994</v>
      </c>
      <c r="RP2029" s="20">
        <v>0.57573601844352673</v>
      </c>
      <c r="RQ2029" s="2"/>
      <c r="RS2029" s="7"/>
      <c r="RT2029" s="18">
        <f t="array" ref="RT2029:RV2032">MMULT(RS2024:RS2027,TRANSPOSE(RQ2034:RQ2036))</f>
        <v>-9.8021219912512116E-9</v>
      </c>
      <c r="RU2029" s="19">
        <v>3.6073125581221029E-7</v>
      </c>
      <c r="RV2029" s="20">
        <v>-2.344713736830455E-7</v>
      </c>
      <c r="RW2029" s="1"/>
      <c r="RX2029" s="18">
        <v>0.6167026780936089</v>
      </c>
      <c r="RY2029" s="19">
        <v>-0.7608640382873153</v>
      </c>
      <c r="RZ2029" s="20">
        <v>0.10705436382120619</v>
      </c>
      <c r="SA2029" s="2"/>
      <c r="SC2029" s="7"/>
      <c r="SD2029" s="18">
        <f t="array" ref="SD2029:SF2032">MMULT(SC2024:SC2027,TRANSPOSE(SA2034:SA2036))</f>
        <v>7.0169682042400866E-6</v>
      </c>
      <c r="SE2029" s="19">
        <v>-2.5823385533959995E-4</v>
      </c>
      <c r="SF2029" s="20">
        <v>1.6784918361625198E-4</v>
      </c>
      <c r="SG2029" s="1"/>
      <c r="SM2029" s="1"/>
      <c r="SN2029" s="18">
        <f t="array" ref="SN2029:SP2032">RD2029:RF2032</f>
        <v>-0.39051367704876422</v>
      </c>
      <c r="SO2029" s="19">
        <v>0.33578605516437443</v>
      </c>
      <c r="SP2029" s="20">
        <v>0.46669482465665896</v>
      </c>
      <c r="SQ2029" s="2"/>
      <c r="SS2029" s="7"/>
      <c r="ST2029" s="18">
        <f t="array" ref="ST2029:SV2032">MMULT(SS2024:SS2027,TRANSPOSE(SQ2034:SQ2036))</f>
        <v>-1.2757493814620697E-8</v>
      </c>
      <c r="SU2029" s="19">
        <v>6.3812444100110227E-8</v>
      </c>
      <c r="SV2029" s="20">
        <v>-3.1491182634410273E-8</v>
      </c>
      <c r="SW2029" s="1"/>
      <c r="SX2029" s="18">
        <f t="array" ref="SX2029:SZ2032">RN2029:RP2032</f>
        <v>0.50533904310007394</v>
      </c>
      <c r="SY2029" s="19">
        <v>0.18177908381589994</v>
      </c>
      <c r="SZ2029" s="20">
        <v>0.57573601844352673</v>
      </c>
      <c r="TA2029" s="2"/>
      <c r="TC2029" s="7"/>
      <c r="TD2029" s="18">
        <f t="array" ref="TD2029:TF2032">MMULT(TC2024:TC2027,TRANSPOSE(TA2034:TA2036))</f>
        <v>7.5941872809047018E-8</v>
      </c>
      <c r="TE2029" s="19">
        <v>-3.7985803355289141E-7</v>
      </c>
      <c r="TF2029" s="20">
        <v>1.8745840060593111E-7</v>
      </c>
      <c r="TG2029" s="1"/>
      <c r="TH2029" s="18">
        <f t="array" ref="TH2029:TJ2032">RX2029:RZ2032</f>
        <v>0.6167026780936089</v>
      </c>
      <c r="TI2029" s="19">
        <v>-0.7608640382873153</v>
      </c>
      <c r="TJ2029" s="20">
        <v>0.10705436382120619</v>
      </c>
      <c r="TK2029" s="2"/>
      <c r="TM2029" s="7"/>
      <c r="TN2029" s="18">
        <f t="array" ref="TN2029:TP2032">MMULT(TM2024:TM2027,TRANSPOSE(TK2034:TK2036))</f>
        <v>-5.4090643577852239E-6</v>
      </c>
      <c r="TO2029" s="19">
        <v>2.7055910979121302E-5</v>
      </c>
      <c r="TP2029" s="20">
        <v>-1.3351982454193182E-5</v>
      </c>
      <c r="TQ2029" s="1"/>
      <c r="TR2029" s="26">
        <f t="array" ref="TR2029:TT2032">RJ2029:RL2032+ST2029:SV2032</f>
        <v>-1.2757493814620697E-8</v>
      </c>
      <c r="TS2029" s="27">
        <v>6.3812444100110227E-8</v>
      </c>
      <c r="TT2029" s="28">
        <v>-3.1491182634410273E-8</v>
      </c>
      <c r="TU2029" s="11"/>
      <c r="TV2029" s="26">
        <f t="array" ref="TV2029:TX2032">RT2029:RV2032+TD2029:TF2032</f>
        <v>6.6139750817795807E-8</v>
      </c>
      <c r="TW2029" s="27">
        <v>-1.9126777740681126E-8</v>
      </c>
      <c r="TX2029" s="28">
        <v>-4.7012973077114389E-8</v>
      </c>
      <c r="TY2029" s="11"/>
      <c r="TZ2029" s="26">
        <f t="array" ref="TZ2029:UB2032">SD2029:SF2032+TN2029:TP2032</f>
        <v>1.6079038464548627E-6</v>
      </c>
      <c r="UA2029" s="27">
        <v>-2.3117794436047865E-4</v>
      </c>
      <c r="UB2029" s="28">
        <v>1.5449720116205879E-4</v>
      </c>
      <c r="UC2029" s="1"/>
      <c r="VT2029" s="1"/>
    </row>
    <row r="2030" spans="14:592" ht="15" thickBot="1" x14ac:dyDescent="0.35">
      <c r="N2030" s="1"/>
      <c r="AI2030" s="1"/>
      <c r="AJ2030" s="125"/>
      <c r="AK2030" s="125"/>
      <c r="AL2030" s="125"/>
      <c r="AM2030" s="125"/>
      <c r="AN2030" s="125"/>
      <c r="AO2030" s="125"/>
      <c r="AP2030" s="125"/>
      <c r="AQ2030" s="125"/>
      <c r="AR2030" s="125"/>
      <c r="AS2030" s="125"/>
      <c r="AT2030" s="125"/>
      <c r="AU2030" s="125"/>
      <c r="AV2030" s="125"/>
      <c r="AW2030" s="125"/>
      <c r="AX2030" s="125"/>
      <c r="AY2030" s="1"/>
      <c r="DX2030" s="1"/>
      <c r="DY2030" s="38" t="s">
        <v>30</v>
      </c>
      <c r="DZ2030" s="2"/>
      <c r="EA2030" s="5">
        <v>1.0247953883243961</v>
      </c>
      <c r="EI2030" s="9">
        <v>-1.5018996624326429E-3</v>
      </c>
      <c r="EJ2030" s="7"/>
      <c r="EK2030" s="7" t="s">
        <v>31</v>
      </c>
      <c r="EL2030" s="1"/>
      <c r="ER2030" s="1"/>
      <c r="ES2030" s="38" t="s">
        <v>30</v>
      </c>
      <c r="ET2030" s="2"/>
      <c r="EU2030" s="5">
        <v>1.0919776675151633</v>
      </c>
      <c r="FC2030" s="9">
        <v>-2.1406636777486967E-3</v>
      </c>
      <c r="FD2030" s="7"/>
      <c r="FE2030" s="7" t="s">
        <v>31</v>
      </c>
      <c r="FF2030" s="1"/>
      <c r="FL2030" s="1"/>
      <c r="FM2030" s="38" t="s">
        <v>30</v>
      </c>
      <c r="FN2030" s="2"/>
      <c r="FO2030" s="5">
        <v>1.0314473003884814</v>
      </c>
      <c r="FW2030" s="9">
        <v>-1.563942242762855E-3</v>
      </c>
      <c r="FX2030" s="7"/>
      <c r="FY2030" s="7" t="s">
        <v>31</v>
      </c>
      <c r="FZ2030" s="1"/>
      <c r="GA2030" s="11" t="s">
        <v>32</v>
      </c>
      <c r="GB2030" s="1"/>
      <c r="JX2030" s="1"/>
      <c r="KG2030" s="1"/>
      <c r="KH2030" s="67"/>
      <c r="KJ2030" s="66"/>
      <c r="KL2030" s="65"/>
      <c r="KN2030" s="53"/>
      <c r="KP2030" s="64"/>
      <c r="KR2030" s="63"/>
      <c r="KV2030" s="1"/>
      <c r="KW2030" s="34"/>
      <c r="KY2030" s="35"/>
      <c r="LA2030" s="36"/>
      <c r="LC2030" s="37"/>
      <c r="LQ2030" s="1"/>
      <c r="LR2030" s="21">
        <v>-0.82162469431729357</v>
      </c>
      <c r="LS2030">
        <v>-0.29387977528001341</v>
      </c>
      <c r="LT2030" s="22">
        <v>-0.23490021955232626</v>
      </c>
      <c r="LU2030" s="2"/>
      <c r="LW2030" s="7"/>
      <c r="LX2030" s="21">
        <v>0</v>
      </c>
      <c r="LY2030">
        <v>0</v>
      </c>
      <c r="LZ2030" s="22">
        <v>0</v>
      </c>
      <c r="MA2030" s="1"/>
      <c r="MB2030" s="21">
        <v>-0.33184539522779977</v>
      </c>
      <c r="MC2030">
        <v>-0.80006976312410094</v>
      </c>
      <c r="MD2030" s="22">
        <v>-1.9983686458710081E-2</v>
      </c>
      <c r="ME2030" s="2"/>
      <c r="MG2030" s="7"/>
      <c r="MH2030" s="21">
        <v>-6.7415209117517107E-9</v>
      </c>
      <c r="MI2030">
        <v>2.4809702498612238E-7</v>
      </c>
      <c r="MJ2030" s="22">
        <v>-1.6126035467649085E-7</v>
      </c>
      <c r="MK2030" s="1"/>
      <c r="ML2030" s="21">
        <v>-0.50590698065161566</v>
      </c>
      <c r="MM2030">
        <v>-0.13584472636620334</v>
      </c>
      <c r="MN2030" s="22">
        <v>0.10351887613370861</v>
      </c>
      <c r="MO2030" s="2"/>
      <c r="MQ2030" s="7"/>
      <c r="MR2030" s="21">
        <v>-5.677759522853154E-6</v>
      </c>
      <c r="MS2030">
        <v>2.0894917699520641E-4</v>
      </c>
      <c r="MT2030" s="22">
        <v>-1.3581468134691508E-4</v>
      </c>
      <c r="MU2030" s="1"/>
      <c r="NA2030" s="1"/>
      <c r="NB2030" s="21">
        <v>-0.82162469431729357</v>
      </c>
      <c r="NC2030">
        <v>-0.29387977528001341</v>
      </c>
      <c r="ND2030" s="22">
        <v>-0.23490021955232626</v>
      </c>
      <c r="NE2030" s="2"/>
      <c r="NG2030" s="7"/>
      <c r="NH2030" s="21">
        <v>1.8357673762524765E-9</v>
      </c>
      <c r="NI2030">
        <v>-9.1824307172043185E-9</v>
      </c>
      <c r="NJ2030" s="22">
        <v>4.5314923573472804E-9</v>
      </c>
      <c r="NK2030" s="1"/>
      <c r="NL2030" s="21">
        <v>-0.33184539522779977</v>
      </c>
      <c r="NM2030">
        <v>-0.80006976312410094</v>
      </c>
      <c r="NN2030" s="22">
        <v>-1.9983686458710081E-2</v>
      </c>
      <c r="NO2030" s="2"/>
      <c r="NQ2030" s="7"/>
      <c r="NR2030" s="21">
        <v>5.2229886964959695E-8</v>
      </c>
      <c r="NS2030">
        <v>-2.6125168397000392E-7</v>
      </c>
      <c r="NT2030" s="22">
        <v>1.2892664760716189E-7</v>
      </c>
      <c r="NU2030" s="1"/>
      <c r="NV2030" s="21">
        <v>-0.50590698065161566</v>
      </c>
      <c r="NW2030">
        <v>-0.13584472636620334</v>
      </c>
      <c r="NX2030" s="22">
        <v>0.10351887613370861</v>
      </c>
      <c r="NY2030" s="2"/>
      <c r="OA2030" s="7"/>
      <c r="OB2030" s="21">
        <v>4.2887801117639592E-6</v>
      </c>
      <c r="OC2030">
        <v>-2.1452296596527026E-5</v>
      </c>
      <c r="OD2030" s="22">
        <v>1.0586621458801066E-5</v>
      </c>
      <c r="OE2030" s="1"/>
      <c r="OF2030" s="29">
        <v>1.8357673762524765E-9</v>
      </c>
      <c r="OG2030" s="11">
        <v>-9.1824307172043185E-9</v>
      </c>
      <c r="OH2030" s="30">
        <v>4.5314923573472804E-9</v>
      </c>
      <c r="OI2030" s="11"/>
      <c r="OJ2030" s="29">
        <v>4.5488366053207984E-8</v>
      </c>
      <c r="OK2030" s="11">
        <v>-1.315465898388154E-8</v>
      </c>
      <c r="OL2030" s="30">
        <v>-3.2333707069328958E-8</v>
      </c>
      <c r="OM2030" s="11"/>
      <c r="ON2030" s="29">
        <v>-1.3889794110891948E-6</v>
      </c>
      <c r="OO2030" s="11">
        <v>1.8749688039867938E-4</v>
      </c>
      <c r="OP2030" s="30">
        <v>-1.2522805988811401E-4</v>
      </c>
      <c r="OQ2030" s="1"/>
      <c r="RC2030" s="1"/>
      <c r="RD2030" s="21">
        <v>-0.37670306847816049</v>
      </c>
      <c r="RE2030">
        <v>0.22731398690263319</v>
      </c>
      <c r="RF2030" s="22">
        <v>-0.54437413481294894</v>
      </c>
      <c r="RG2030" s="2"/>
      <c r="RI2030" s="7"/>
      <c r="RJ2030" s="21">
        <v>0</v>
      </c>
      <c r="RK2030">
        <v>0</v>
      </c>
      <c r="RL2030" s="22">
        <v>0</v>
      </c>
      <c r="RM2030" s="1"/>
      <c r="RN2030" s="21">
        <v>0.45345837484955626</v>
      </c>
      <c r="RO2030">
        <v>0.5037006506971069</v>
      </c>
      <c r="RP2030" s="22">
        <v>-0.61110629615372369</v>
      </c>
      <c r="RQ2030" s="2"/>
      <c r="RS2030" s="7"/>
      <c r="RT2030" s="21">
        <v>3.5580532668672626E-8</v>
      </c>
      <c r="RU2030">
        <v>-1.3094113951543773E-6</v>
      </c>
      <c r="RV2030" s="22">
        <v>8.5110309570155006E-7</v>
      </c>
      <c r="RW2030" s="1"/>
      <c r="RX2030" s="21">
        <v>1.3691615571537483E-2</v>
      </c>
      <c r="RY2030">
        <v>-0.76038568180962729</v>
      </c>
      <c r="RZ2030" s="22">
        <v>3.8514318129245093E-2</v>
      </c>
      <c r="SA2030" s="2"/>
      <c r="SC2030" s="7"/>
      <c r="SD2030" s="21">
        <v>9.1396752305561614E-5</v>
      </c>
      <c r="SE2030">
        <v>-3.3635232519825318E-3</v>
      </c>
      <c r="SF2030" s="22">
        <v>2.186253352323217E-3</v>
      </c>
      <c r="SG2030" s="1"/>
      <c r="SM2030" s="1"/>
      <c r="SN2030" s="21">
        <v>-0.37670306847816049</v>
      </c>
      <c r="SO2030">
        <v>0.22731398690263319</v>
      </c>
      <c r="SP2030" s="22">
        <v>-0.54437413481294894</v>
      </c>
      <c r="SQ2030" s="2"/>
      <c r="SS2030" s="7"/>
      <c r="ST2030" s="21">
        <v>-2.1751049065162393E-7</v>
      </c>
      <c r="SU2030">
        <v>1.0879782681130755E-6</v>
      </c>
      <c r="SV2030" s="22">
        <v>-5.3691286749129645E-7</v>
      </c>
      <c r="SW2030" s="1"/>
      <c r="SX2030" s="21">
        <v>0.45345837484955626</v>
      </c>
      <c r="SY2030">
        <v>0.5037006506971069</v>
      </c>
      <c r="SZ2030" s="22">
        <v>-0.61110629615372369</v>
      </c>
      <c r="TA2030" s="2"/>
      <c r="TC2030" s="7"/>
      <c r="TD2030" s="21">
        <v>-2.756599324936141E-7</v>
      </c>
      <c r="TE2030">
        <v>1.3788393150329666E-6</v>
      </c>
      <c r="TF2030" s="22">
        <v>-6.8045161575519882E-7</v>
      </c>
      <c r="TG2030" s="1"/>
      <c r="TH2030" s="21">
        <v>1.3691615571537483E-2</v>
      </c>
      <c r="TI2030">
        <v>-0.76038568180962729</v>
      </c>
      <c r="TJ2030" s="22">
        <v>3.8514318129245093E-2</v>
      </c>
      <c r="TK2030" s="2"/>
      <c r="TM2030" s="7"/>
      <c r="TN2030" s="21">
        <v>-7.0453634806925353E-5</v>
      </c>
      <c r="TO2030">
        <v>3.524060993558219E-4</v>
      </c>
      <c r="TP2030" s="22">
        <v>-1.7391098229812435E-4</v>
      </c>
      <c r="TQ2030" s="1"/>
      <c r="TR2030" s="29">
        <v>-2.1751049065162393E-7</v>
      </c>
      <c r="TS2030" s="11">
        <v>1.0879782681130755E-6</v>
      </c>
      <c r="TT2030" s="30">
        <v>-5.3691286749129645E-7</v>
      </c>
      <c r="TU2030" s="11"/>
      <c r="TV2030" s="29">
        <v>-2.4007939982494149E-7</v>
      </c>
      <c r="TW2030" s="11">
        <v>6.9427919878589241E-8</v>
      </c>
      <c r="TX2030" s="30">
        <v>1.7065147994635124E-7</v>
      </c>
      <c r="TY2030" s="11"/>
      <c r="TZ2030" s="29">
        <v>2.0943117498636261E-5</v>
      </c>
      <c r="UA2030" s="11">
        <v>-3.0111171526267101E-3</v>
      </c>
      <c r="UB2030" s="30">
        <v>2.0123423700250925E-3</v>
      </c>
      <c r="UC2030" s="1"/>
      <c r="VT2030" s="1"/>
    </row>
    <row r="2031" spans="14:592" ht="15" thickBot="1" x14ac:dyDescent="0.35">
      <c r="N2031" s="1"/>
      <c r="AI2031" s="1"/>
      <c r="AJ2031" s="125"/>
      <c r="AK2031" s="125"/>
      <c r="AL2031" s="125"/>
      <c r="AM2031" s="125"/>
      <c r="AN2031" s="125"/>
      <c r="AO2031" s="125"/>
      <c r="AP2031" s="125"/>
      <c r="AQ2031" s="125"/>
      <c r="AR2031" s="125"/>
      <c r="AS2031" s="125"/>
      <c r="AT2031" s="125"/>
      <c r="AU2031" s="125"/>
      <c r="AV2031" s="125"/>
      <c r="AW2031" s="125"/>
      <c r="AX2031" s="125"/>
      <c r="AY2031" s="1"/>
      <c r="DX2031" s="1"/>
      <c r="DY2031" s="3">
        <v>-0.94976431784566084</v>
      </c>
      <c r="DZ2031" s="38" t="s">
        <v>25</v>
      </c>
      <c r="EA2031" s="6">
        <v>-1.2643446265904112</v>
      </c>
      <c r="EI2031" s="10">
        <v>-5.0620681583580015E-3</v>
      </c>
      <c r="EJ2031" s="40" t="s">
        <v>25</v>
      </c>
      <c r="EK2031" s="41">
        <f t="array" ref="EK2031">SUM(EI2029:EI2031*EA2034:EA2036)</f>
        <v>-9.6741148292372337E-3</v>
      </c>
      <c r="EL2031" s="1"/>
      <c r="ER2031" s="1"/>
      <c r="ES2031" s="3">
        <f>DY2031</f>
        <v>-0.94976431784566084</v>
      </c>
      <c r="ET2031" s="38" t="s">
        <v>25</v>
      </c>
      <c r="EU2031" s="6">
        <v>-1.2233122132718224</v>
      </c>
      <c r="FC2031" s="10">
        <v>-5.2113556872795397E-3</v>
      </c>
      <c r="FD2031" s="40" t="s">
        <v>25</v>
      </c>
      <c r="FE2031" s="41">
        <f t="array" ref="FE2031">SUM(FC2029:FC2031*EU2034:EU2036)</f>
        <v>-6.6879478153094602E-3</v>
      </c>
      <c r="FF2031" s="1"/>
      <c r="FL2031" s="1"/>
      <c r="FM2031" s="3">
        <f>ES2031</f>
        <v>-0.94976431784566084</v>
      </c>
      <c r="FN2031" s="38" t="s">
        <v>25</v>
      </c>
      <c r="FO2031" s="6">
        <v>-1.2608180938950857</v>
      </c>
      <c r="FW2031" s="10">
        <v>-5.0824885193871891E-3</v>
      </c>
      <c r="FX2031" s="40" t="s">
        <v>25</v>
      </c>
      <c r="FY2031" s="41">
        <f t="array" ref="FY2031">SUM(FW2029:FW2031*FO2034:FO2036)</f>
        <v>-9.4015594103348844E-3</v>
      </c>
      <c r="FZ2031" s="1"/>
      <c r="GA2031" s="42">
        <f t="array" ref="GA2031">SUM(EK2031,FE2031,FY2031)</f>
        <v>-2.5763622054881578E-2</v>
      </c>
      <c r="GB2031" s="1"/>
      <c r="JX2031" s="1"/>
      <c r="KG2031" s="1"/>
      <c r="KH2031" s="67"/>
      <c r="KJ2031" s="66"/>
      <c r="KL2031" s="65"/>
      <c r="KN2031" s="53"/>
      <c r="KP2031" s="64"/>
      <c r="KR2031" s="63"/>
      <c r="KV2031" s="1"/>
      <c r="KW2031" s="34"/>
      <c r="KY2031" s="35"/>
      <c r="LA2031" s="36"/>
      <c r="LC2031" s="37"/>
      <c r="LQ2031" s="1"/>
      <c r="LR2031" s="21">
        <v>-3.1928430929729266E-2</v>
      </c>
      <c r="LS2031">
        <v>-0.31957112810991123</v>
      </c>
      <c r="LT2031" s="22">
        <v>-0.1210569065612241</v>
      </c>
      <c r="LU2031" s="2"/>
      <c r="LW2031" s="7"/>
      <c r="LX2031" s="21">
        <v>0</v>
      </c>
      <c r="LY2031">
        <v>0</v>
      </c>
      <c r="LZ2031" s="22">
        <v>0</v>
      </c>
      <c r="MA2031" s="1"/>
      <c r="MB2031" s="21">
        <v>0.76298877350623884</v>
      </c>
      <c r="MC2031">
        <v>0.27940616115035494</v>
      </c>
      <c r="MD2031" s="22">
        <v>0.20363373073869409</v>
      </c>
      <c r="ME2031" s="2"/>
      <c r="MG2031" s="7"/>
      <c r="MH2031" s="21">
        <v>-7.9762961724869305E-9</v>
      </c>
      <c r="MI2031">
        <v>2.9353841317211131E-7</v>
      </c>
      <c r="MJ2031" s="22">
        <v>-1.9079676034791946E-7</v>
      </c>
      <c r="MK2031" s="1"/>
      <c r="ML2031" s="21">
        <v>4.9549998198802667E-2</v>
      </c>
      <c r="MM2031">
        <v>-0.70532928158871511</v>
      </c>
      <c r="MN2031" s="22">
        <v>-0.11652180704402382</v>
      </c>
      <c r="MO2031" s="2"/>
      <c r="MQ2031" s="7"/>
      <c r="MR2031" s="21">
        <v>5.9809321926156715E-5</v>
      </c>
      <c r="MS2031">
        <v>-2.2010633847401526E-3</v>
      </c>
      <c r="MT2031" s="22">
        <v>1.4306671436648171E-3</v>
      </c>
      <c r="MU2031" s="1"/>
      <c r="NA2031" s="1"/>
      <c r="NB2031" s="21">
        <v>-3.1928430929729266E-2</v>
      </c>
      <c r="NC2031">
        <v>-0.31957112810991123</v>
      </c>
      <c r="ND2031" s="22">
        <v>-0.1210569065612241</v>
      </c>
      <c r="NE2031" s="2"/>
      <c r="NG2031" s="7"/>
      <c r="NH2031" s="21">
        <v>-1.143632315628117E-8</v>
      </c>
      <c r="NI2031">
        <v>5.7204004385612625E-8</v>
      </c>
      <c r="NJ2031" s="22">
        <v>-2.8229944408661535E-8</v>
      </c>
      <c r="NK2031" s="1"/>
      <c r="NL2031" s="21">
        <v>0.76298877350623884</v>
      </c>
      <c r="NM2031">
        <v>0.27940616115035494</v>
      </c>
      <c r="NN2031" s="22">
        <v>0.20363373073869409</v>
      </c>
      <c r="NO2031" s="2"/>
      <c r="NQ2031" s="7"/>
      <c r="NR2031" s="21">
        <v>6.1796299817422627E-8</v>
      </c>
      <c r="NS2031">
        <v>-3.0910247615982693E-7</v>
      </c>
      <c r="NT2031" s="22">
        <v>1.5254081969069639E-7</v>
      </c>
      <c r="NU2031" s="1"/>
      <c r="NV2031" s="21">
        <v>4.9549998198802667E-2</v>
      </c>
      <c r="NW2031">
        <v>-0.70532928158871511</v>
      </c>
      <c r="NX2031" s="22">
        <v>-0.11652180704402382</v>
      </c>
      <c r="NY2031" s="2"/>
      <c r="OA2031" s="7"/>
      <c r="OB2031" s="21">
        <v>-4.5177860975360523E-5</v>
      </c>
      <c r="OC2031">
        <v>2.259777484468613E-4</v>
      </c>
      <c r="OD2031" s="22">
        <v>-1.1151910333490327E-4</v>
      </c>
      <c r="OE2031" s="1"/>
      <c r="OF2031" s="29">
        <v>-1.143632315628117E-8</v>
      </c>
      <c r="OG2031" s="11">
        <v>5.7204004385612625E-8</v>
      </c>
      <c r="OH2031" s="30">
        <v>-2.8229944408661535E-8</v>
      </c>
      <c r="OI2031" s="11"/>
      <c r="OJ2031" s="29">
        <v>5.3820003644935696E-8</v>
      </c>
      <c r="OK2031" s="11">
        <v>-1.5564062987715623E-8</v>
      </c>
      <c r="OL2031" s="30">
        <v>-3.825594065722307E-8</v>
      </c>
      <c r="OM2031" s="11"/>
      <c r="ON2031" s="29">
        <v>1.4631460950796192E-5</v>
      </c>
      <c r="OO2031" s="11">
        <v>-1.9750856362932912E-3</v>
      </c>
      <c r="OP2031" s="30">
        <v>1.3191480403299139E-3</v>
      </c>
      <c r="OQ2031" s="1"/>
      <c r="PW2031" s="1"/>
      <c r="RC2031" s="1"/>
      <c r="RD2031" s="21">
        <v>0.55487882753938245</v>
      </c>
      <c r="RE2031">
        <v>0.7333673533539562</v>
      </c>
      <c r="RF2031" s="22">
        <v>9.5597644382601932E-2</v>
      </c>
      <c r="RG2031" s="2"/>
      <c r="RI2031" s="7"/>
      <c r="RJ2031" s="21">
        <v>0</v>
      </c>
      <c r="RK2031">
        <v>0</v>
      </c>
      <c r="RL2031" s="22">
        <v>0</v>
      </c>
      <c r="RM2031" s="1"/>
      <c r="RN2031" s="21">
        <v>-0.12464207426547272</v>
      </c>
      <c r="RO2031">
        <v>-2.713299523764259E-2</v>
      </c>
      <c r="RP2031" s="22">
        <v>-0.61971661365688502</v>
      </c>
      <c r="RQ2031" s="2"/>
      <c r="RS2031" s="7"/>
      <c r="RT2031" s="21">
        <v>6.2893713791048462E-8</v>
      </c>
      <c r="RU2031">
        <v>-2.3145731484252443E-6</v>
      </c>
      <c r="RV2031" s="22">
        <v>1.50444724946063E-6</v>
      </c>
      <c r="RW2031" s="1"/>
      <c r="RX2031" s="21">
        <v>-0.23732217465652886</v>
      </c>
      <c r="RY2031">
        <v>-0.22603293901329477</v>
      </c>
      <c r="RZ2031" s="22">
        <v>0.2880690564832708</v>
      </c>
      <c r="SA2031" s="2"/>
      <c r="SC2031" s="7"/>
      <c r="SD2031" s="21">
        <v>7.7022634289929494E-5</v>
      </c>
      <c r="SE2031">
        <v>-2.8345364012169649E-3</v>
      </c>
      <c r="SF2031" s="22">
        <v>1.8424176808619129E-3</v>
      </c>
      <c r="SG2031" s="1"/>
      <c r="SM2031" s="1"/>
      <c r="SN2031" s="21">
        <v>0.55487882753938245</v>
      </c>
      <c r="SO2031">
        <v>0.7333673533539562</v>
      </c>
      <c r="SP2031" s="22">
        <v>9.5597644382601932E-2</v>
      </c>
      <c r="SQ2031" s="2"/>
      <c r="SS2031" s="7"/>
      <c r="ST2031" s="21">
        <v>-9.4869114142388466E-8</v>
      </c>
      <c r="SU2031">
        <v>4.7453129360722578E-7</v>
      </c>
      <c r="SV2031" s="22">
        <v>-2.3417927088460005E-7</v>
      </c>
      <c r="SW2031" s="1"/>
      <c r="SX2031" s="21">
        <v>-0.12464207426547272</v>
      </c>
      <c r="SY2031">
        <v>-2.713299523764259E-2</v>
      </c>
      <c r="SZ2031" s="22">
        <v>-0.61971661365688502</v>
      </c>
      <c r="TA2031" s="2"/>
      <c r="TC2031" s="7"/>
      <c r="TD2031" s="21">
        <v>-4.8726861566010088E-7</v>
      </c>
      <c r="TE2031">
        <v>2.4372969918992476E-6</v>
      </c>
      <c r="TF2031" s="22">
        <v>-1.2027961910655824E-6</v>
      </c>
      <c r="TG2031" s="1"/>
      <c r="TH2031" s="21">
        <v>-0.23732217465652886</v>
      </c>
      <c r="TI2031">
        <v>-0.22603293901329477</v>
      </c>
      <c r="TJ2031" s="22">
        <v>0.2880690564832708</v>
      </c>
      <c r="TK2031" s="2"/>
      <c r="TM2031" s="7"/>
      <c r="TN2031" s="21">
        <v>-5.9373275430924124E-5</v>
      </c>
      <c r="TO2031">
        <v>2.9698261073301098E-4</v>
      </c>
      <c r="TP2031" s="22">
        <v>-1.4655971520484461E-4</v>
      </c>
      <c r="TQ2031" s="1"/>
      <c r="TR2031" s="29">
        <v>-9.4869114142388466E-8</v>
      </c>
      <c r="TS2031" s="11">
        <v>4.7453129360722578E-7</v>
      </c>
      <c r="TT2031" s="30">
        <v>-2.3417927088460005E-7</v>
      </c>
      <c r="TU2031" s="11"/>
      <c r="TV2031" s="29">
        <v>-4.2437490186905244E-7</v>
      </c>
      <c r="TW2031" s="11">
        <v>1.2272384347400334E-7</v>
      </c>
      <c r="TX2031" s="30">
        <v>3.0165105839504762E-7</v>
      </c>
      <c r="TY2031" s="11"/>
      <c r="TZ2031" s="29">
        <v>1.7649358859005371E-5</v>
      </c>
      <c r="UA2031" s="11">
        <v>-2.537553790483954E-3</v>
      </c>
      <c r="UB2031" s="30">
        <v>1.6958579656570682E-3</v>
      </c>
      <c r="UC2031" s="1"/>
      <c r="VT2031" s="1"/>
    </row>
    <row r="2032" spans="14:592" ht="15" thickBot="1" x14ac:dyDescent="0.35">
      <c r="N2032" s="1"/>
      <c r="AI2032" s="1"/>
      <c r="AJ2032" s="125"/>
      <c r="AK2032" s="125"/>
      <c r="AL2032" s="125"/>
      <c r="AM2032" s="125"/>
      <c r="AN2032" s="125"/>
      <c r="AO2032" s="125"/>
      <c r="AP2032" s="125"/>
      <c r="AQ2032" s="125"/>
      <c r="AR2032" s="125"/>
      <c r="AS2032" s="125"/>
      <c r="AT2032" s="125"/>
      <c r="AU2032" s="125"/>
      <c r="AV2032" s="125"/>
      <c r="AW2032" s="125"/>
      <c r="AX2032" s="125"/>
      <c r="AY2032" s="1"/>
      <c r="DX2032" s="1"/>
      <c r="EA2032" s="38" t="s">
        <v>26</v>
      </c>
      <c r="EI2032" s="40" t="s">
        <v>27</v>
      </c>
      <c r="EL2032" s="1"/>
      <c r="ER2032" s="1"/>
      <c r="EU2032" s="38" t="s">
        <v>26</v>
      </c>
      <c r="FC2032" s="40" t="s">
        <v>27</v>
      </c>
      <c r="FF2032" s="1"/>
      <c r="FL2032" s="1"/>
      <c r="FO2032" s="38" t="s">
        <v>26</v>
      </c>
      <c r="FW2032" s="40" t="s">
        <v>27</v>
      </c>
      <c r="FZ2032" s="1"/>
      <c r="GA2032" s="1"/>
      <c r="GB2032" s="1"/>
      <c r="JX2032" s="1"/>
      <c r="KG2032" s="1"/>
      <c r="KH2032" s="67"/>
      <c r="KJ2032" s="66"/>
      <c r="KL2032" s="65"/>
      <c r="KN2032" s="53"/>
      <c r="KP2032" s="64"/>
      <c r="KR2032" s="63"/>
      <c r="KV2032" s="1"/>
      <c r="KW2032" s="34"/>
      <c r="KY2032" s="35"/>
      <c r="LA2032" s="36"/>
      <c r="LC2032" s="37"/>
      <c r="LQ2032" s="1"/>
      <c r="LR2032" s="23">
        <v>-0.23232346978379145</v>
      </c>
      <c r="LS2032" s="24">
        <v>0.131771436364536</v>
      </c>
      <c r="LT2032" s="25">
        <v>-0.53991578013510722</v>
      </c>
      <c r="LU2032" s="2"/>
      <c r="LW2032" s="7"/>
      <c r="LX2032" s="23">
        <v>0</v>
      </c>
      <c r="LY2032" s="24">
        <v>0</v>
      </c>
      <c r="LZ2032" s="25">
        <v>0</v>
      </c>
      <c r="MA2032" s="1"/>
      <c r="MB2032" s="23">
        <v>0.23303988117624833</v>
      </c>
      <c r="MC2032" s="24">
        <v>-0.41478820170720521</v>
      </c>
      <c r="MD2032" s="25">
        <v>0.48602550038922426</v>
      </c>
      <c r="ME2032" s="2"/>
      <c r="MG2032" s="7"/>
      <c r="MH2032" s="23">
        <v>-5.6996801126704147E-9</v>
      </c>
      <c r="MI2032" s="24">
        <v>2.0975588414494218E-7</v>
      </c>
      <c r="MJ2032" s="25">
        <v>-1.363390321773764E-7</v>
      </c>
      <c r="MK2032" s="1"/>
      <c r="ML2032" s="23">
        <v>0.27825300510389134</v>
      </c>
      <c r="MM2032" s="24">
        <v>0.2163650713279209</v>
      </c>
      <c r="MN2032" s="25">
        <v>0.44375221309779772</v>
      </c>
      <c r="MO2032" s="2"/>
      <c r="MQ2032" s="7"/>
      <c r="MR2032" s="23">
        <v>-5.0620973355632002E-5</v>
      </c>
      <c r="MS2032" s="24">
        <v>1.862919815251418E-3</v>
      </c>
      <c r="MT2032" s="25">
        <v>-1.2108775192210006E-3</v>
      </c>
      <c r="MU2032" s="1"/>
      <c r="NA2032" s="1"/>
      <c r="NB2032" s="23">
        <v>-0.23232346978379145</v>
      </c>
      <c r="NC2032" s="24">
        <v>0.131771436364536</v>
      </c>
      <c r="ND2032" s="25">
        <v>-0.53991578013510722</v>
      </c>
      <c r="NE2032" s="2"/>
      <c r="NG2032" s="7"/>
      <c r="NH2032" s="23">
        <v>-1.5998277935894963E-10</v>
      </c>
      <c r="NI2032" s="24">
        <v>8.0022709108613198E-10</v>
      </c>
      <c r="NJ2032" s="25">
        <v>-3.9490882742027295E-10</v>
      </c>
      <c r="NK2032" s="1"/>
      <c r="NL2032" s="23">
        <v>0.23303988117624833</v>
      </c>
      <c r="NM2032" s="24">
        <v>-0.41478820170720521</v>
      </c>
      <c r="NN2032" s="25">
        <v>0.48602550038922426</v>
      </c>
      <c r="NO2032" s="2"/>
      <c r="NQ2032" s="7"/>
      <c r="NR2032" s="23">
        <v>4.4158232529141865E-8</v>
      </c>
      <c r="NS2032" s="24">
        <v>-2.2087761011462533E-7</v>
      </c>
      <c r="NT2032" s="25">
        <v>1.0900220573058597E-7</v>
      </c>
      <c r="NU2032" s="1"/>
      <c r="NV2032" s="23">
        <v>0.27825300510389134</v>
      </c>
      <c r="NW2032" s="24">
        <v>0.2163650713279209</v>
      </c>
      <c r="NX2032" s="25">
        <v>0.44375221309779772</v>
      </c>
      <c r="NY2032" s="2"/>
      <c r="OA2032" s="7"/>
      <c r="OB2032" s="23">
        <v>3.8237305206732493E-5</v>
      </c>
      <c r="OC2032" s="24">
        <v>-1.9126138225104182E-4</v>
      </c>
      <c r="OD2032" s="25">
        <v>9.4386717266748749E-5</v>
      </c>
      <c r="OE2032" s="1"/>
      <c r="OF2032" s="31">
        <v>-1.5998277935894963E-10</v>
      </c>
      <c r="OG2032" s="32">
        <v>8.0022709108613198E-10</v>
      </c>
      <c r="OH2032" s="33">
        <v>-3.9490882742027295E-10</v>
      </c>
      <c r="OI2032" s="11"/>
      <c r="OJ2032" s="31">
        <v>3.8458552416471452E-8</v>
      </c>
      <c r="OK2032" s="32">
        <v>-1.1121725969683153E-8</v>
      </c>
      <c r="OL2032" s="33">
        <v>-2.733682644679043E-8</v>
      </c>
      <c r="OM2032" s="11"/>
      <c r="ON2032" s="31">
        <v>-1.2383668148899509E-5</v>
      </c>
      <c r="OO2032" s="32">
        <v>1.6716584330003761E-3</v>
      </c>
      <c r="OP2032" s="33">
        <v>-1.1164908019542519E-3</v>
      </c>
      <c r="OQ2032" s="1"/>
      <c r="RC2032" s="1"/>
      <c r="RD2032" s="23">
        <v>0.15076143223636812</v>
      </c>
      <c r="RE2032" s="24">
        <v>6.4781181868294882E-3</v>
      </c>
      <c r="RF2032" s="25">
        <v>-1.1194791832721618</v>
      </c>
      <c r="RG2032" s="2"/>
      <c r="RI2032" s="7"/>
      <c r="RJ2032" s="23">
        <v>0</v>
      </c>
      <c r="RK2032" s="24">
        <v>0</v>
      </c>
      <c r="RL2032" s="25">
        <v>0</v>
      </c>
      <c r="RM2032" s="1"/>
      <c r="RN2032" s="23">
        <v>3.9312932999812956E-3</v>
      </c>
      <c r="RO2032" s="24">
        <v>3.0484043817794754E-2</v>
      </c>
      <c r="RP2032" s="25">
        <v>0.64155858711826796</v>
      </c>
      <c r="RQ2032" s="2"/>
      <c r="RS2032" s="7"/>
      <c r="RT2032" s="23">
        <v>-2.8571977646915268E-7</v>
      </c>
      <c r="RU2032" s="24">
        <v>1.0514871562310063E-5</v>
      </c>
      <c r="RV2032" s="25">
        <v>-6.8345515937190918E-6</v>
      </c>
      <c r="RW2032" s="1"/>
      <c r="RX2032" s="23">
        <v>0.1524675743720684</v>
      </c>
      <c r="RY2032" s="24">
        <v>2.8976114034391362E-2</v>
      </c>
      <c r="RZ2032" s="25">
        <v>-0.69440203897977681</v>
      </c>
      <c r="SA2032" s="2"/>
      <c r="SC2032" s="7"/>
      <c r="SD2032" s="23">
        <v>1.7978539395149937E-4</v>
      </c>
      <c r="SE2032" s="24">
        <v>-6.616343991097267E-3</v>
      </c>
      <c r="SF2032" s="25">
        <v>4.3005512812001497E-3</v>
      </c>
      <c r="SG2032" s="1"/>
      <c r="SM2032" s="1"/>
      <c r="SN2032" s="23">
        <v>0.15076143223636812</v>
      </c>
      <c r="SO2032" s="24">
        <v>6.4781181868294882E-3</v>
      </c>
      <c r="SP2032" s="25">
        <v>-1.1194791832721618</v>
      </c>
      <c r="SQ2032" s="2"/>
      <c r="SS2032" s="7"/>
      <c r="ST2032" s="23">
        <v>1.3508004986397597E-7</v>
      </c>
      <c r="SU2032" s="24">
        <v>-6.7566469215970772E-7</v>
      </c>
      <c r="SV2032" s="25">
        <v>3.3343778820073741E-7</v>
      </c>
      <c r="SW2032" s="1"/>
      <c r="SX2032" s="23">
        <v>3.9312932999812956E-3</v>
      </c>
      <c r="SY2032" s="24">
        <v>3.0484043817794754E-2</v>
      </c>
      <c r="SZ2032" s="25">
        <v>0.64155858711826796</v>
      </c>
      <c r="TA2032" s="2"/>
      <c r="TC2032" s="7"/>
      <c r="TD2032" s="23">
        <v>2.2136120059530125E-6</v>
      </c>
      <c r="TE2032" s="24">
        <v>-1.1072393562701427E-5</v>
      </c>
      <c r="TF2032" s="25">
        <v>5.464181364626606E-6</v>
      </c>
      <c r="TG2032" s="1"/>
      <c r="TH2032" s="23">
        <v>0.1524675743720684</v>
      </c>
      <c r="TI2032" s="24">
        <v>2.8976114034391362E-2</v>
      </c>
      <c r="TJ2032" s="25">
        <v>-0.69440203897977681</v>
      </c>
      <c r="TK2032" s="2"/>
      <c r="TM2032" s="7"/>
      <c r="TN2032" s="23">
        <v>-1.3858845275738937E-4</v>
      </c>
      <c r="TO2032" s="24">
        <v>6.9321357493949253E-4</v>
      </c>
      <c r="TP2032" s="25">
        <v>-3.4209809075522152E-4</v>
      </c>
      <c r="TQ2032" s="1"/>
      <c r="TR2032" s="31">
        <v>1.3508004986397597E-7</v>
      </c>
      <c r="TS2032" s="32">
        <v>-6.7566469215970772E-7</v>
      </c>
      <c r="TT2032" s="33">
        <v>3.3343778820073741E-7</v>
      </c>
      <c r="TU2032" s="11"/>
      <c r="TV2032" s="31">
        <v>1.9278922294838598E-6</v>
      </c>
      <c r="TW2032" s="32">
        <v>-5.575220003913643E-7</v>
      </c>
      <c r="TX2032" s="33">
        <v>-1.3703702290924858E-6</v>
      </c>
      <c r="TY2032" s="11"/>
      <c r="TZ2032" s="31">
        <v>4.1196941194109998E-5</v>
      </c>
      <c r="UA2032" s="32">
        <v>-5.9231304161577744E-3</v>
      </c>
      <c r="UB2032" s="33">
        <v>3.9584531904449279E-3</v>
      </c>
      <c r="UC2032" s="1"/>
      <c r="VT2032" s="1"/>
    </row>
    <row r="2033" spans="14:592" ht="15" thickBot="1" x14ac:dyDescent="0.35">
      <c r="N2033" s="1"/>
      <c r="AI2033" s="1"/>
      <c r="AJ2033" s="125"/>
      <c r="AK2033" s="125"/>
      <c r="AL2033" s="125"/>
      <c r="AM2033" s="125"/>
      <c r="AN2033" s="125"/>
      <c r="AO2033" s="125"/>
      <c r="AP2033" s="125"/>
      <c r="AQ2033" s="125"/>
      <c r="AR2033" s="125"/>
      <c r="AS2033" s="125"/>
      <c r="AT2033" s="125"/>
      <c r="AU2033" s="125"/>
      <c r="AV2033" s="125"/>
      <c r="AW2033" s="125"/>
      <c r="AX2033" s="125"/>
      <c r="AY2033" s="1"/>
      <c r="DX2033" s="1"/>
      <c r="EA2033" s="2" t="s">
        <v>33</v>
      </c>
      <c r="EI2033" s="7" t="s">
        <v>34</v>
      </c>
      <c r="EL2033" s="1"/>
      <c r="ER2033" s="1"/>
      <c r="EU2033" s="2" t="s">
        <v>33</v>
      </c>
      <c r="FC2033" s="7" t="s">
        <v>34</v>
      </c>
      <c r="FF2033" s="1"/>
      <c r="FL2033" s="1"/>
      <c r="FO2033" s="2" t="s">
        <v>33</v>
      </c>
      <c r="FW2033" s="7" t="s">
        <v>34</v>
      </c>
      <c r="FZ2033" s="1"/>
      <c r="JX2033" s="1"/>
      <c r="KG2033" s="1"/>
      <c r="KH2033" s="67"/>
      <c r="KJ2033" s="66"/>
      <c r="KL2033" s="65"/>
      <c r="KN2033" s="53"/>
      <c r="KP2033" s="64"/>
      <c r="KR2033" s="63"/>
      <c r="KV2033" s="1"/>
      <c r="KW2033" s="34"/>
      <c r="KY2033" s="35"/>
      <c r="LA2033" s="36"/>
      <c r="LC2033" s="37"/>
      <c r="LQ2033" s="1"/>
      <c r="LU2033" s="2" t="s">
        <v>191</v>
      </c>
      <c r="LW2033" s="7" t="s">
        <v>192</v>
      </c>
      <c r="MA2033" s="1"/>
      <c r="ME2033" s="2" t="s">
        <v>191</v>
      </c>
      <c r="MG2033" s="7" t="s">
        <v>192</v>
      </c>
      <c r="MK2033" s="1"/>
      <c r="MO2033" s="2" t="s">
        <v>191</v>
      </c>
      <c r="MQ2033" s="7" t="s">
        <v>192</v>
      </c>
      <c r="MU2033" s="1"/>
      <c r="NA2033" s="1"/>
      <c r="NE2033" s="2" t="s">
        <v>193</v>
      </c>
      <c r="NG2033" s="7" t="s">
        <v>50</v>
      </c>
      <c r="NK2033" s="1"/>
      <c r="NO2033" s="2" t="s">
        <v>193</v>
      </c>
      <c r="NQ2033" s="7" t="s">
        <v>50</v>
      </c>
      <c r="NU2033" s="1"/>
      <c r="NY2033" s="2" t="s">
        <v>193</v>
      </c>
      <c r="OA2033" s="7" t="s">
        <v>50</v>
      </c>
      <c r="OE2033" s="1"/>
      <c r="OF2033" s="11"/>
      <c r="OG2033" s="11"/>
      <c r="OH2033" s="11"/>
      <c r="OI2033" s="11"/>
      <c r="OJ2033" s="11"/>
      <c r="OK2033" s="11"/>
      <c r="OL2033" s="11"/>
      <c r="OM2033" s="11"/>
      <c r="ON2033" s="11"/>
      <c r="OO2033" s="11"/>
      <c r="OP2033" s="11"/>
      <c r="OQ2033" s="1"/>
      <c r="PW2033" s="1"/>
      <c r="RC2033" s="1"/>
      <c r="RG2033" s="2" t="s">
        <v>191</v>
      </c>
      <c r="RI2033" s="7" t="s">
        <v>192</v>
      </c>
      <c r="RM2033" s="1"/>
      <c r="RQ2033" s="2" t="s">
        <v>191</v>
      </c>
      <c r="RS2033" s="7" t="s">
        <v>192</v>
      </c>
      <c r="RW2033" s="1"/>
      <c r="SA2033" s="2" t="s">
        <v>191</v>
      </c>
      <c r="SC2033" s="7" t="s">
        <v>192</v>
      </c>
      <c r="SG2033" s="1"/>
      <c r="SM2033" s="1"/>
      <c r="SQ2033" s="2" t="s">
        <v>193</v>
      </c>
      <c r="SS2033" s="7" t="s">
        <v>50</v>
      </c>
      <c r="SW2033" s="1"/>
      <c r="TA2033" s="2" t="s">
        <v>193</v>
      </c>
      <c r="TC2033" s="7" t="s">
        <v>50</v>
      </c>
      <c r="TG2033" s="1"/>
      <c r="TK2033" s="2" t="s">
        <v>193</v>
      </c>
      <c r="TM2033" s="7" t="s">
        <v>50</v>
      </c>
      <c r="TQ2033" s="1"/>
      <c r="TR2033" s="11"/>
      <c r="TS2033" s="11"/>
      <c r="TT2033" s="11"/>
      <c r="TU2033" s="11"/>
      <c r="TV2033" s="11"/>
      <c r="TW2033" s="11"/>
      <c r="TX2033" s="11"/>
      <c r="TY2033" s="11"/>
      <c r="TZ2033" s="11"/>
      <c r="UA2033" s="11"/>
      <c r="UB2033" s="11"/>
      <c r="UC2033" s="1"/>
      <c r="VT2033" s="1"/>
    </row>
    <row r="2034" spans="14:592" x14ac:dyDescent="0.3">
      <c r="N2034" s="1"/>
      <c r="AI2034" s="1"/>
      <c r="AJ2034" s="125"/>
      <c r="AK2034" s="125"/>
      <c r="AL2034" s="125"/>
      <c r="AM2034" s="125"/>
      <c r="AN2034" s="125"/>
      <c r="AO2034" s="125"/>
      <c r="AP2034" s="125"/>
      <c r="AQ2034" s="125"/>
      <c r="AR2034" s="125"/>
      <c r="AS2034" s="125"/>
      <c r="AT2034" s="125"/>
      <c r="AU2034" s="125"/>
      <c r="AV2034" s="125"/>
      <c r="AW2034" s="125"/>
      <c r="AX2034" s="125"/>
      <c r="AY2034" s="1"/>
      <c r="DX2034" s="1"/>
      <c r="EA2034" s="4">
        <f t="array" ref="EA2034:EA2036">ED2039*EA2054:EA2056</f>
        <v>-0.2522196652000806</v>
      </c>
      <c r="EI2034" s="8">
        <f t="array" ref="EI2034:EI2036">EI2029:EI2031*DY2031</f>
        <v>-1.7155959034562591E-2</v>
      </c>
      <c r="EL2034" s="1"/>
      <c r="ER2034" s="1"/>
      <c r="EU2034" s="4">
        <f t="array" ref="EU2034:EU2036">EX2039*EU2054:EU2056</f>
        <v>-0.13828119596508309</v>
      </c>
      <c r="FC2034" s="8">
        <f t="array" ref="FC2034:FC2036">FC2029:FC2031*ES2031</f>
        <v>-1.6737026666944599E-2</v>
      </c>
      <c r="FF2034" s="1"/>
      <c r="FL2034" s="1"/>
      <c r="FO2034" s="4">
        <f t="array" ref="FO2034:FO2036">FR2039*FO2054:FO2056</f>
        <v>-0.24150285412583555</v>
      </c>
      <c r="FW2034" s="8">
        <f t="array" ref="FW2034:FW2036">FW2029:FW2031*FM2031</f>
        <v>-1.7119036509986023E-2</v>
      </c>
      <c r="FZ2034" s="1"/>
      <c r="JX2034" s="1"/>
      <c r="KG2034" s="1"/>
      <c r="KH2034" s="67"/>
      <c r="KJ2034" s="66"/>
      <c r="KL2034" s="65"/>
      <c r="KN2034" s="53"/>
      <c r="KP2034" s="64"/>
      <c r="KR2034" s="63"/>
      <c r="KV2034" s="1"/>
      <c r="KW2034" s="34"/>
      <c r="KY2034" s="35"/>
      <c r="LA2034" s="36"/>
      <c r="LC2034" s="37"/>
      <c r="LQ2034" s="1"/>
      <c r="LU2034" s="4">
        <f t="array" ref="LU2034:LU2036">PT2080:PT2082</f>
        <v>-1.7586828764136531E-2</v>
      </c>
      <c r="LW2034" s="8">
        <f t="array" ref="LW2034:LW2036">MMULT(TRANSPOSE(LR2029:LT2032),LW2024:LW2027)</f>
        <v>0</v>
      </c>
      <c r="MA2034" s="1"/>
      <c r="ME2034" s="4">
        <f t="array" ref="ME2034:ME2036">LU2034:LU2036</f>
        <v>-1.7586828764136531E-2</v>
      </c>
      <c r="MG2034" s="8">
        <f t="array" ref="MG2034:MG2036">MMULT(TRANSPOSE(MB2029:MD2032),MG2024:MG2027)</f>
        <v>4.0056403732685256E-7</v>
      </c>
      <c r="MK2034" s="1"/>
      <c r="MO2034" s="4">
        <f t="array" ref="MO2034:MO2036">LU2034:LU2036</f>
        <v>-1.7586828764136531E-2</v>
      </c>
      <c r="MQ2034" s="8">
        <f t="array" ref="MQ2034:MQ2036">MMULT(TRANSPOSE(ML2029:MN2032),MQ2024:MQ2027)</f>
        <v>1.3479253241418698E-3</v>
      </c>
      <c r="MU2034" s="1"/>
      <c r="NA2034" s="1"/>
      <c r="NE2034" s="4">
        <f t="array" ref="NE2034:NE2036">QF2080:QF2082</f>
        <v>-0.1362538350688357</v>
      </c>
      <c r="NG2034" s="8">
        <f t="array" ref="NG2034:NG2036">MMULT(TRANSPOSE(NB2029:ND2032),NG2024:NG2027)</f>
        <v>2.4771452228249028E-8</v>
      </c>
      <c r="NK2034" s="1"/>
      <c r="NO2034" s="4">
        <f t="array" ref="NO2034:NO2036">NE2034:NE2036</f>
        <v>-0.1362538350688357</v>
      </c>
      <c r="NQ2034" s="8">
        <f t="array" ref="NQ2034:NQ2036">MMULT(TRANSPOSE(NL2029:NN2032),NQ2024:NQ2027)</f>
        <v>-4.0056403732686495E-7</v>
      </c>
      <c r="NU2034" s="1"/>
      <c r="NY2034" s="4">
        <f t="array" ref="NY2034:NY2036">NE2034:NE2036</f>
        <v>-0.1362538350688357</v>
      </c>
      <c r="OA2034" s="8">
        <f t="array" ref="OA2034:OA2036">MMULT(TRANSPOSE(NV2029:NX2032),OA2024:OA2027)</f>
        <v>-1.314199866301239E-4</v>
      </c>
      <c r="OE2034" s="1"/>
      <c r="OF2034" s="11"/>
      <c r="OG2034" s="11"/>
      <c r="OH2034" s="11"/>
      <c r="OI2034" s="11"/>
      <c r="OJ2034" s="11"/>
      <c r="OK2034" s="11"/>
      <c r="OL2034" s="11"/>
      <c r="OM2034" s="11"/>
      <c r="ON2034" s="11"/>
      <c r="OO2034" s="11"/>
      <c r="OP2034" s="11"/>
      <c r="OQ2034" s="1"/>
      <c r="RC2034" s="1"/>
      <c r="RG2034" s="4">
        <f t="array" ref="RG2034:RG2036">PT2080:PT2082</f>
        <v>-1.7586828764136531E-2</v>
      </c>
      <c r="RI2034" s="8">
        <f t="array" ref="RI2034:RI2036">MMULT(TRANSPOSE(RD2029:RF2032),RI2024:RI2027)</f>
        <v>0</v>
      </c>
      <c r="RM2034" s="1"/>
      <c r="RQ2034" s="4">
        <f t="array" ref="RQ2034:RQ2036">RG2034:RG2036</f>
        <v>-1.7586828764136531E-2</v>
      </c>
      <c r="RS2034" s="8">
        <f t="array" ref="RS2034:RS2036">MMULT(TRANSPOSE(RN2029:RP2032),RS2024:RS2027)</f>
        <v>-1.2614237703002365E-7</v>
      </c>
      <c r="RW2034" s="1"/>
      <c r="SA2034" s="4">
        <f t="array" ref="SA2034:SA2036">RG2034:RG2036</f>
        <v>-1.7586828764136531E-2</v>
      </c>
      <c r="SC2034" s="8">
        <f t="array" ref="SC2034:SC2036">MMULT(TRANSPOSE(RX2029:RZ2032),SC2024:SC2027)</f>
        <v>-8.3647918188398118E-4</v>
      </c>
      <c r="SG2034" s="1"/>
      <c r="SM2034" s="1"/>
      <c r="SQ2034" s="4">
        <f t="array" ref="SQ2034:SQ2036">QF2080:QF2082</f>
        <v>-0.1362538350688357</v>
      </c>
      <c r="SS2034" s="8">
        <f t="array" ref="SS2034:SS2036">MMULT(TRANSPOSE(SN2029:SP2032),SS2024:SS2027)</f>
        <v>-4.0103710846414249E-7</v>
      </c>
      <c r="SW2034" s="1"/>
      <c r="TA2034" s="4">
        <f t="array" ref="TA2034:TA2036">SQ2034:SQ2036</f>
        <v>-0.1362538350688357</v>
      </c>
      <c r="TC2034" s="8">
        <f t="array" ref="TC2034:TC2036">MMULT(TRANSPOSE(SX2029:SZ2032),TC2024:TC2027)</f>
        <v>1.2614237703002338E-7</v>
      </c>
      <c r="TG2034" s="1"/>
      <c r="TK2034" s="4">
        <f t="array" ref="TK2034:TK2036">SQ2034:SQ2036</f>
        <v>-0.1362538350688357</v>
      </c>
      <c r="TM2034" s="8">
        <f t="array" ref="TM2034:TM2036">MMULT(TRANSPOSE(TH2029:TJ2032),TM2024:TM2027)</f>
        <v>8.322744779433851E-5</v>
      </c>
      <c r="TQ2034" s="1"/>
      <c r="TR2034" s="11"/>
      <c r="TS2034" s="11"/>
      <c r="TT2034" s="11"/>
      <c r="TU2034" s="11"/>
      <c r="TV2034" s="11"/>
      <c r="TW2034" s="11"/>
      <c r="TX2034" s="11"/>
      <c r="TY2034" s="11"/>
      <c r="TZ2034" s="11"/>
      <c r="UA2034" s="11"/>
      <c r="UB2034" s="11"/>
      <c r="UC2034" s="1"/>
      <c r="VT2034" s="1"/>
    </row>
    <row r="2035" spans="14:592" x14ac:dyDescent="0.3">
      <c r="N2035" s="1"/>
      <c r="AI2035" s="1"/>
      <c r="AJ2035" s="125"/>
      <c r="AK2035" s="125"/>
      <c r="AL2035" s="125"/>
      <c r="AM2035" s="125"/>
      <c r="AN2035" s="125"/>
      <c r="AO2035" s="125"/>
      <c r="AP2035" s="125"/>
      <c r="AQ2035" s="125"/>
      <c r="AR2035" s="125"/>
      <c r="AS2035" s="125"/>
      <c r="AT2035" s="125"/>
      <c r="AU2035" s="125"/>
      <c r="AV2035" s="125"/>
      <c r="AW2035" s="125"/>
      <c r="AX2035" s="125"/>
      <c r="AY2035" s="1"/>
      <c r="DX2035" s="1"/>
      <c r="EA2035" s="5">
        <v>-1.0789996729387847</v>
      </c>
      <c r="EI2035" s="9">
        <v>1.4264507083629674E-3</v>
      </c>
      <c r="EL2035" s="1"/>
      <c r="ER2035" s="1"/>
      <c r="EU2035" s="5">
        <v>-1.1497354101405739</v>
      </c>
      <c r="FC2035" s="9">
        <v>2.0331259776339744E-3</v>
      </c>
      <c r="FF2035" s="1"/>
      <c r="FL2035" s="1"/>
      <c r="FO2035" s="5">
        <v>-1.0860034231735523</v>
      </c>
      <c r="FW2035" s="9">
        <v>1.485376537347676E-3</v>
      </c>
      <c r="FZ2035" s="1"/>
      <c r="JX2035" s="1"/>
      <c r="KG2035" s="1"/>
      <c r="KH2035" s="67"/>
      <c r="KJ2035" s="66"/>
      <c r="KL2035" s="65"/>
      <c r="KN2035" s="53"/>
      <c r="KP2035" s="64"/>
      <c r="KR2035" s="63"/>
      <c r="KV2035" s="1"/>
      <c r="KW2035" s="34"/>
      <c r="KY2035" s="35"/>
      <c r="LA2035" s="36"/>
      <c r="LC2035" s="37"/>
      <c r="LQ2035" s="1"/>
      <c r="LU2035" s="5">
        <v>0.6472189217297698</v>
      </c>
      <c r="LW2035" s="9">
        <v>0</v>
      </c>
      <c r="MA2035" s="1"/>
      <c r="ME2035" s="5">
        <v>0.6472189217297698</v>
      </c>
      <c r="MG2035" s="9">
        <v>-3.1460951778196904E-7</v>
      </c>
      <c r="MK2035" s="1"/>
      <c r="MO2035" s="5">
        <v>0.6472189217297698</v>
      </c>
      <c r="MQ2035" s="9">
        <v>2.0363715359725493E-3</v>
      </c>
      <c r="MU2035" s="1"/>
      <c r="NA2035" s="1"/>
      <c r="NE2035" s="5">
        <v>0.68153591607398523</v>
      </c>
      <c r="NG2035" s="9">
        <v>-1.014328648676226E-8</v>
      </c>
      <c r="NK2035" s="1"/>
      <c r="NO2035" s="5">
        <v>0.68153591607398523</v>
      </c>
      <c r="NQ2035" s="9">
        <v>3.1460951778197873E-7</v>
      </c>
      <c r="NU2035" s="1"/>
      <c r="NY2035" s="5">
        <v>0.68153591607398523</v>
      </c>
      <c r="OA2035" s="9">
        <v>-1.9854209668614413E-4</v>
      </c>
      <c r="OE2035" s="1"/>
      <c r="OF2035" s="11"/>
      <c r="OG2035" s="11"/>
      <c r="OH2035" s="11"/>
      <c r="OI2035" s="11"/>
      <c r="OJ2035" s="11"/>
      <c r="OK2035" s="11"/>
      <c r="OL2035" s="11"/>
      <c r="OM2035" s="11"/>
      <c r="ON2035" s="11"/>
      <c r="OO2035" s="11"/>
      <c r="OP2035" s="11"/>
      <c r="OQ2035" s="1"/>
      <c r="PW2035" s="1"/>
      <c r="RC2035" s="1"/>
      <c r="RG2035" s="5">
        <v>0.6472189217297698</v>
      </c>
      <c r="RI2035" s="9">
        <v>0</v>
      </c>
      <c r="RM2035" s="1"/>
      <c r="RQ2035" s="5">
        <v>0.6472189217297698</v>
      </c>
      <c r="RS2035" s="9">
        <v>-3.2545535962369487E-7</v>
      </c>
      <c r="RW2035" s="1"/>
      <c r="SA2035" s="5">
        <v>0.6472189217297698</v>
      </c>
      <c r="SC2035" s="9">
        <v>4.9489258166423872E-3</v>
      </c>
      <c r="SG2035" s="1"/>
      <c r="SM2035" s="1"/>
      <c r="SQ2035" s="5">
        <v>0.68153591607398523</v>
      </c>
      <c r="SS2035" s="9">
        <v>8.985127788076595E-7</v>
      </c>
      <c r="SW2035" s="1"/>
      <c r="TA2035" s="5">
        <v>0.68153591607398523</v>
      </c>
      <c r="TC2035" s="9">
        <v>3.2545535962369413E-7</v>
      </c>
      <c r="TG2035" s="1"/>
      <c r="TK2035" s="5">
        <v>0.68153591607398523</v>
      </c>
      <c r="TM2035" s="9">
        <v>-4.9240492048466364E-4</v>
      </c>
      <c r="TQ2035" s="1"/>
      <c r="TR2035" s="11"/>
      <c r="TS2035" s="11"/>
      <c r="TT2035" s="11"/>
      <c r="TU2035" s="11"/>
      <c r="TV2035" s="11"/>
      <c r="TW2035" s="11"/>
      <c r="TX2035" s="11"/>
      <c r="TY2035" s="11"/>
      <c r="TZ2035" s="11"/>
      <c r="UA2035" s="11"/>
      <c r="UB2035" s="11"/>
      <c r="UC2035" s="1"/>
      <c r="VT2035" s="1"/>
    </row>
    <row r="2036" spans="14:592" ht="15" thickBot="1" x14ac:dyDescent="0.35">
      <c r="N2036" s="1"/>
      <c r="AI2036" s="1"/>
      <c r="AJ2036" s="125"/>
      <c r="AK2036" s="125"/>
      <c r="AL2036" s="125"/>
      <c r="AM2036" s="125"/>
      <c r="AN2036" s="125"/>
      <c r="AO2036" s="125"/>
      <c r="AP2036" s="125"/>
      <c r="AQ2036" s="125"/>
      <c r="AR2036" s="125"/>
      <c r="AS2036" s="125"/>
      <c r="AT2036" s="125"/>
      <c r="AU2036" s="125"/>
      <c r="AV2036" s="125"/>
      <c r="AW2036" s="125"/>
      <c r="AX2036" s="125"/>
      <c r="AY2036" s="1"/>
      <c r="DX2036" s="1"/>
      <c r="EA2036" s="6">
        <v>1.3312193381388651</v>
      </c>
      <c r="EI2036" s="10">
        <v>4.8077717113111278E-3</v>
      </c>
      <c r="EL2036" s="1"/>
      <c r="ER2036" s="1"/>
      <c r="EU2036" s="6">
        <v>1.2880166061056568</v>
      </c>
      <c r="FC2036" s="10">
        <v>4.9495596793801572E-3</v>
      </c>
      <c r="FF2036" s="1"/>
      <c r="FL2036" s="1"/>
      <c r="FO2036" s="6">
        <v>1.3275062772993877</v>
      </c>
      <c r="FW2036" s="10">
        <v>4.8271662415741764E-3</v>
      </c>
      <c r="FZ2036" s="1"/>
      <c r="JX2036" s="1"/>
      <c r="KG2036" s="1"/>
      <c r="KH2036" s="67"/>
      <c r="KJ2036" s="66"/>
      <c r="KL2036" s="65"/>
      <c r="KN2036" s="53"/>
      <c r="KP2036" s="64"/>
      <c r="KR2036" s="63"/>
      <c r="KV2036" s="1"/>
      <c r="KW2036" s="34"/>
      <c r="KY2036" s="35"/>
      <c r="LA2036" s="36"/>
      <c r="LC2036" s="37"/>
      <c r="LQ2036" s="1"/>
      <c r="LU2036" s="6">
        <v>-0.42068522537630892</v>
      </c>
      <c r="LW2036" s="10">
        <v>0</v>
      </c>
      <c r="MA2036" s="1"/>
      <c r="ME2036" s="6">
        <v>-0.42068522537630892</v>
      </c>
      <c r="MG2036" s="10">
        <v>3.1286469645515596E-7</v>
      </c>
      <c r="MK2036" s="1"/>
      <c r="MO2036" s="6">
        <v>-0.42068522537630892</v>
      </c>
      <c r="MQ2036" s="10">
        <v>1.7040876216872542E-3</v>
      </c>
      <c r="MU2036" s="1"/>
      <c r="NA2036" s="1"/>
      <c r="NE2036" s="6">
        <v>-0.33633521341582506</v>
      </c>
      <c r="NG2036" s="10">
        <v>-1.5576060969137332E-8</v>
      </c>
      <c r="NK2036" s="1"/>
      <c r="NO2036" s="6">
        <v>-0.33633521341582506</v>
      </c>
      <c r="NQ2036" s="10">
        <v>-3.1286469645516559E-7</v>
      </c>
      <c r="NU2036" s="1"/>
      <c r="NY2036" s="6">
        <v>-0.33633521341582506</v>
      </c>
      <c r="OA2036" s="10">
        <v>-1.661450886392929E-4</v>
      </c>
      <c r="OE2036" s="1"/>
      <c r="OF2036" s="11"/>
      <c r="OG2036" s="11"/>
      <c r="OH2036" s="11"/>
      <c r="OI2036" s="11"/>
      <c r="OJ2036" s="11"/>
      <c r="OK2036" s="11"/>
      <c r="OL2036" s="11"/>
      <c r="OM2036" s="11"/>
      <c r="ON2036" s="11"/>
      <c r="OO2036" s="11"/>
      <c r="OP2036" s="11"/>
      <c r="OQ2036" s="1"/>
      <c r="RC2036" s="1"/>
      <c r="RG2036" s="6">
        <v>-0.42068522537630892</v>
      </c>
      <c r="RI2036" s="10">
        <v>0</v>
      </c>
      <c r="RM2036" s="1"/>
      <c r="RQ2036" s="6">
        <v>-0.42068522537630892</v>
      </c>
      <c r="RS2036" s="10">
        <v>1.4196372808564087E-5</v>
      </c>
      <c r="RW2036" s="1"/>
      <c r="SA2036" s="6">
        <v>-0.42068522537630892</v>
      </c>
      <c r="SC2036" s="10">
        <v>5.5941993413980481E-3</v>
      </c>
      <c r="SG2036" s="1"/>
      <c r="SM2036" s="1"/>
      <c r="SQ2036" s="6">
        <v>-0.33633521341582506</v>
      </c>
      <c r="SS2036" s="10">
        <v>3.5107517442170897E-7</v>
      </c>
      <c r="SW2036" s="1"/>
      <c r="TA2036" s="6">
        <v>-0.33633521341582506</v>
      </c>
      <c r="TC2036" s="10">
        <v>-1.4196372808564043E-5</v>
      </c>
      <c r="TG2036" s="1"/>
      <c r="TK2036" s="6">
        <v>-0.33633521341582506</v>
      </c>
      <c r="TM2036" s="10">
        <v>-5.566079153203669E-4</v>
      </c>
      <c r="TQ2036" s="1"/>
      <c r="TR2036" s="11"/>
      <c r="TS2036" s="11"/>
      <c r="TT2036" s="11"/>
      <c r="TU2036" s="11"/>
      <c r="TV2036" s="11"/>
      <c r="TW2036" s="11"/>
      <c r="TX2036" s="11"/>
      <c r="TY2036" s="11"/>
      <c r="TZ2036" s="11"/>
      <c r="UA2036" s="11"/>
      <c r="UB2036" s="11"/>
      <c r="UC2036" s="1"/>
      <c r="VT2036" s="1"/>
    </row>
    <row r="2037" spans="14:592" x14ac:dyDescent="0.3">
      <c r="N2037" s="1"/>
      <c r="AI2037" s="1"/>
      <c r="AJ2037" s="125"/>
      <c r="AK2037" s="125"/>
      <c r="AL2037" s="125"/>
      <c r="AM2037" s="125"/>
      <c r="AN2037" s="125"/>
      <c r="AO2037" s="125"/>
      <c r="AP2037" s="125"/>
      <c r="AQ2037" s="125"/>
      <c r="AR2037" s="125"/>
      <c r="AS2037" s="125"/>
      <c r="AT2037" s="125"/>
      <c r="AU2037" s="125"/>
      <c r="AV2037" s="125"/>
      <c r="AW2037" s="125"/>
      <c r="AX2037" s="125"/>
      <c r="AY2037" s="1"/>
      <c r="DX2037" s="1"/>
      <c r="EA2037" s="2"/>
      <c r="EB2037" s="38" t="s">
        <v>35</v>
      </c>
      <c r="EC2037" s="38" t="s">
        <v>35</v>
      </c>
      <c r="ED2037" s="2"/>
      <c r="EF2037" s="7"/>
      <c r="EG2037" s="40" t="s">
        <v>35</v>
      </c>
      <c r="EH2037" s="40" t="s">
        <v>35</v>
      </c>
      <c r="EI2037" s="7"/>
      <c r="EL2037" s="1"/>
      <c r="ER2037" s="1"/>
      <c r="EU2037" s="2"/>
      <c r="EV2037" s="38" t="s">
        <v>35</v>
      </c>
      <c r="EW2037" s="38" t="s">
        <v>35</v>
      </c>
      <c r="EX2037" s="2"/>
      <c r="EZ2037" s="7"/>
      <c r="FA2037" s="40" t="s">
        <v>35</v>
      </c>
      <c r="FB2037" s="40" t="s">
        <v>35</v>
      </c>
      <c r="FC2037" s="7"/>
      <c r="FF2037" s="1"/>
      <c r="FL2037" s="1"/>
      <c r="FO2037" s="2"/>
      <c r="FP2037" s="38" t="s">
        <v>35</v>
      </c>
      <c r="FQ2037" s="38" t="s">
        <v>35</v>
      </c>
      <c r="FR2037" s="2"/>
      <c r="FT2037" s="7"/>
      <c r="FU2037" s="40" t="s">
        <v>35</v>
      </c>
      <c r="FV2037" s="40" t="s">
        <v>35</v>
      </c>
      <c r="FW2037" s="7"/>
      <c r="FZ2037" s="1"/>
      <c r="JX2037" s="1"/>
      <c r="KG2037" s="1"/>
      <c r="KH2037" s="67"/>
      <c r="KJ2037" s="66"/>
      <c r="KL2037" s="65"/>
      <c r="KN2037" s="53"/>
      <c r="KP2037" s="64"/>
      <c r="KR2037" s="63"/>
      <c r="KV2037" s="1"/>
      <c r="KW2037" s="34"/>
      <c r="KY2037" s="35"/>
      <c r="LA2037" s="36"/>
      <c r="LC2037" s="37"/>
      <c r="LQ2037" s="1"/>
      <c r="LR2037" s="1"/>
      <c r="LS2037" s="1"/>
      <c r="LT2037" s="1"/>
      <c r="LU2037" s="2"/>
      <c r="LV2037" s="1"/>
      <c r="LW2037" s="7"/>
      <c r="LX2037" s="1"/>
      <c r="LY2037" s="1"/>
      <c r="LZ2037" s="1"/>
      <c r="MA2037" s="1"/>
      <c r="MB2037" s="1"/>
      <c r="MC2037" s="1"/>
      <c r="MD2037" s="1"/>
      <c r="ME2037" s="2"/>
      <c r="MF2037" s="1"/>
      <c r="MG2037" s="7"/>
      <c r="MH2037" s="1"/>
      <c r="MI2037" s="1"/>
      <c r="MJ2037" s="1"/>
      <c r="MK2037" s="1"/>
      <c r="ML2037" s="1"/>
      <c r="MM2037" s="1"/>
      <c r="MN2037" s="1"/>
      <c r="MO2037" s="2"/>
      <c r="MP2037" s="1"/>
      <c r="MQ2037" s="7"/>
      <c r="MR2037" s="1"/>
      <c r="MS2037" s="1"/>
      <c r="MT2037" s="1"/>
      <c r="MU2037" s="1"/>
      <c r="MV2037" s="1"/>
      <c r="MW2037" s="1"/>
      <c r="MX2037" s="1"/>
      <c r="MY2037" s="1"/>
      <c r="MZ2037" s="1"/>
      <c r="NA2037" s="1"/>
      <c r="NB2037" s="1"/>
      <c r="NC2037" s="1"/>
      <c r="ND2037" s="1"/>
      <c r="NE2037" s="2"/>
      <c r="NF2037" s="1"/>
      <c r="NG2037" s="7"/>
      <c r="NH2037" s="1"/>
      <c r="NI2037" s="1"/>
      <c r="NJ2037" s="1"/>
      <c r="NK2037" s="1"/>
      <c r="NL2037" s="1"/>
      <c r="NM2037" s="1"/>
      <c r="NN2037" s="1"/>
      <c r="NO2037" s="2"/>
      <c r="NP2037" s="1"/>
      <c r="NQ2037" s="7"/>
      <c r="NR2037" s="1"/>
      <c r="NS2037" s="1"/>
      <c r="NT2037" s="1"/>
      <c r="NU2037" s="1"/>
      <c r="NV2037" s="1"/>
      <c r="NW2037" s="1"/>
      <c r="NX2037" s="1"/>
      <c r="NY2037" s="2"/>
      <c r="NZ2037" s="1"/>
      <c r="OA2037" s="7"/>
      <c r="OB2037" s="1"/>
      <c r="OC2037" s="1"/>
      <c r="OD2037" s="1"/>
      <c r="OE2037" s="1"/>
      <c r="OF2037" s="1"/>
      <c r="OG2037" s="1"/>
      <c r="OH2037" s="1"/>
      <c r="OI2037" s="1"/>
      <c r="OJ2037" s="1"/>
      <c r="OK2037" s="1"/>
      <c r="OL2037" s="1"/>
      <c r="OM2037" s="1"/>
      <c r="ON2037" s="1"/>
      <c r="OO2037" s="1"/>
      <c r="OP2037" s="1"/>
      <c r="OQ2037" s="1"/>
      <c r="OR2037" s="1"/>
      <c r="OS2037" s="1"/>
      <c r="OT2037" s="1"/>
      <c r="OU2037" s="1"/>
      <c r="OV2037" s="1"/>
      <c r="OW2037" s="1"/>
      <c r="OX2037" s="1"/>
      <c r="OY2037" s="1"/>
      <c r="OZ2037" s="1"/>
      <c r="PA2037" s="1"/>
      <c r="PB2037" s="1"/>
      <c r="PC2037" s="1"/>
      <c r="PD2037" s="1"/>
      <c r="PE2037" s="1"/>
      <c r="PF2037" s="1"/>
      <c r="PG2037" s="1"/>
      <c r="PH2037" s="1"/>
      <c r="PI2037" s="1"/>
      <c r="PJ2037" s="1"/>
      <c r="PK2037" s="1"/>
      <c r="PL2037" s="1"/>
      <c r="PM2037" s="1"/>
      <c r="PN2037" s="1"/>
      <c r="PO2037" s="1"/>
      <c r="PP2037" s="1"/>
      <c r="PQ2037" s="1"/>
      <c r="PR2037" s="1"/>
      <c r="PS2037" s="1"/>
      <c r="PT2037" s="1"/>
      <c r="PU2037" s="1"/>
      <c r="PV2037" s="1"/>
      <c r="PW2037" s="1"/>
      <c r="PX2037" s="1"/>
      <c r="PY2037" s="1"/>
      <c r="PZ2037" s="1"/>
      <c r="QA2037" s="1"/>
      <c r="QB2037" s="1"/>
      <c r="QC2037" s="1"/>
      <c r="QD2037" s="1"/>
      <c r="QE2037" s="1"/>
      <c r="QF2037" s="1"/>
      <c r="QG2037" s="1"/>
      <c r="QH2037" s="1"/>
      <c r="QI2037" s="1"/>
      <c r="QJ2037" s="1"/>
      <c r="QK2037" s="1"/>
      <c r="QL2037" s="1"/>
      <c r="QM2037" s="1"/>
      <c r="QN2037" s="1"/>
      <c r="QO2037" s="1"/>
      <c r="QP2037" s="1"/>
      <c r="QQ2037" s="1"/>
      <c r="QR2037" s="1"/>
      <c r="QS2037" s="1"/>
      <c r="QT2037" s="1"/>
      <c r="QU2037" s="1"/>
      <c r="QV2037" s="1"/>
      <c r="QW2037" s="1"/>
      <c r="QX2037" s="1"/>
      <c r="QY2037" s="1"/>
      <c r="QZ2037" s="1"/>
      <c r="RA2037" s="1"/>
      <c r="RB2037" s="1"/>
      <c r="RC2037" s="1"/>
      <c r="RD2037" s="1"/>
      <c r="RE2037" s="1"/>
      <c r="RF2037" s="1"/>
      <c r="RG2037" s="2"/>
      <c r="RH2037" s="1"/>
      <c r="RI2037" s="7"/>
      <c r="RJ2037" s="1"/>
      <c r="RK2037" s="1"/>
      <c r="RL2037" s="1"/>
      <c r="RM2037" s="1"/>
      <c r="RN2037" s="1"/>
      <c r="RO2037" s="1"/>
      <c r="RP2037" s="1"/>
      <c r="RQ2037" s="2"/>
      <c r="RR2037" s="1"/>
      <c r="RS2037" s="7"/>
      <c r="RT2037" s="1"/>
      <c r="RU2037" s="1"/>
      <c r="RV2037" s="1"/>
      <c r="RW2037" s="1"/>
      <c r="RX2037" s="1"/>
      <c r="RY2037" s="1"/>
      <c r="RZ2037" s="1"/>
      <c r="SA2037" s="2"/>
      <c r="SB2037" s="1"/>
      <c r="SC2037" s="7"/>
      <c r="SD2037" s="1"/>
      <c r="SE2037" s="1"/>
      <c r="SF2037" s="1"/>
      <c r="SG2037" s="1"/>
      <c r="SH2037" s="1"/>
      <c r="SI2037" s="1"/>
      <c r="SJ2037" s="1"/>
      <c r="SK2037" s="1"/>
      <c r="SL2037" s="1"/>
      <c r="SM2037" s="1"/>
      <c r="SN2037" s="1"/>
      <c r="SO2037" s="1"/>
      <c r="SP2037" s="1"/>
      <c r="SQ2037" s="2"/>
      <c r="SR2037" s="1"/>
      <c r="SS2037" s="7"/>
      <c r="ST2037" s="1"/>
      <c r="SU2037" s="1"/>
      <c r="SV2037" s="1"/>
      <c r="SW2037" s="1"/>
      <c r="SX2037" s="1"/>
      <c r="SY2037" s="1"/>
      <c r="SZ2037" s="1"/>
      <c r="TA2037" s="2"/>
      <c r="TB2037" s="1"/>
      <c r="TC2037" s="7"/>
      <c r="TD2037" s="1"/>
      <c r="TE2037" s="1"/>
      <c r="TF2037" s="1"/>
      <c r="TG2037" s="1"/>
      <c r="TH2037" s="1"/>
      <c r="TI2037" s="1"/>
      <c r="TJ2037" s="1"/>
      <c r="TK2037" s="2"/>
      <c r="TL2037" s="1"/>
      <c r="TM2037" s="7"/>
      <c r="TN2037" s="1"/>
      <c r="TO2037" s="1"/>
      <c r="TP2037" s="1"/>
      <c r="TQ2037" s="1"/>
      <c r="TR2037" s="1"/>
      <c r="TS2037" s="1"/>
      <c r="TT2037" s="1"/>
      <c r="TU2037" s="1"/>
      <c r="TV2037" s="1"/>
      <c r="TW2037" s="1"/>
      <c r="TX2037" s="1"/>
      <c r="TY2037" s="1"/>
      <c r="TZ2037" s="1"/>
      <c r="UA2037" s="1"/>
      <c r="UB2037" s="1"/>
      <c r="UC2037" s="1"/>
      <c r="VT2037" s="1"/>
    </row>
    <row r="2038" spans="14:592" ht="15" thickBot="1" x14ac:dyDescent="0.35">
      <c r="N2038" s="1"/>
      <c r="AI2038" s="1"/>
      <c r="AJ2038" s="125"/>
      <c r="AK2038" s="125"/>
      <c r="AL2038" s="125"/>
      <c r="AM2038" s="125"/>
      <c r="AN2038" s="125"/>
      <c r="AO2038" s="125"/>
      <c r="AP2038" s="125"/>
      <c r="AQ2038" s="125"/>
      <c r="AR2038" s="125"/>
      <c r="AS2038" s="125"/>
      <c r="AT2038" s="125"/>
      <c r="AU2038" s="125"/>
      <c r="AV2038" s="125"/>
      <c r="AW2038" s="125"/>
      <c r="AX2038" s="125"/>
      <c r="AY2038" s="1"/>
      <c r="DX2038" s="1"/>
      <c r="EA2038" s="38" t="s">
        <v>26</v>
      </c>
      <c r="ED2038" s="2" t="s">
        <v>36</v>
      </c>
      <c r="EF2038" s="7" t="s">
        <v>37</v>
      </c>
      <c r="EI2038" s="40" t="s">
        <v>27</v>
      </c>
      <c r="EL2038" s="1"/>
      <c r="ER2038" s="1"/>
      <c r="EU2038" s="38" t="s">
        <v>26</v>
      </c>
      <c r="EX2038" s="2" t="s">
        <v>36</v>
      </c>
      <c r="EZ2038" s="7" t="s">
        <v>37</v>
      </c>
      <c r="FC2038" s="40" t="s">
        <v>27</v>
      </c>
      <c r="FF2038" s="1"/>
      <c r="FL2038" s="1"/>
      <c r="FO2038" s="38" t="s">
        <v>26</v>
      </c>
      <c r="FR2038" s="2" t="s">
        <v>36</v>
      </c>
      <c r="FT2038" s="7" t="s">
        <v>37</v>
      </c>
      <c r="FW2038" s="40" t="s">
        <v>27</v>
      </c>
      <c r="FZ2038" s="1"/>
      <c r="JX2038" s="1"/>
      <c r="KG2038" s="1"/>
      <c r="KH2038" s="67"/>
      <c r="KJ2038" s="66"/>
      <c r="KL2038" s="65"/>
      <c r="KN2038" s="53"/>
      <c r="KP2038" s="64"/>
      <c r="KR2038" s="63"/>
      <c r="KV2038" s="1"/>
      <c r="KW2038" s="34"/>
      <c r="KY2038" s="35"/>
      <c r="LA2038" s="36"/>
      <c r="LC2038" s="37"/>
      <c r="LU2038" s="34"/>
      <c r="LW2038" s="35"/>
      <c r="ME2038" s="34"/>
      <c r="MG2038" s="35"/>
      <c r="MO2038" s="34"/>
      <c r="MQ2038" s="35"/>
      <c r="NE2038" s="36"/>
      <c r="NG2038" s="37"/>
      <c r="NO2038" s="36"/>
      <c r="NQ2038" s="37"/>
      <c r="NY2038" s="36"/>
      <c r="OA2038" s="37"/>
      <c r="RG2038" s="34"/>
      <c r="RI2038" s="35"/>
      <c r="RQ2038" s="34"/>
      <c r="RS2038" s="35"/>
      <c r="SA2038" s="34"/>
      <c r="SC2038" s="35"/>
      <c r="SQ2038" s="36"/>
      <c r="SS2038" s="37"/>
      <c r="TA2038" s="36"/>
      <c r="TC2038" s="37"/>
      <c r="TK2038" s="36"/>
      <c r="TM2038" s="37"/>
      <c r="VT2038" s="1"/>
    </row>
    <row r="2039" spans="14:592" ht="15" thickBot="1" x14ac:dyDescent="0.35">
      <c r="N2039" s="1"/>
      <c r="AI2039" s="1"/>
      <c r="AJ2039" s="125"/>
      <c r="AK2039" s="125"/>
      <c r="AL2039" s="125"/>
      <c r="AM2039" s="125"/>
      <c r="AN2039" s="125"/>
      <c r="AO2039" s="125"/>
      <c r="AP2039" s="125"/>
      <c r="AQ2039" s="125"/>
      <c r="AR2039" s="125"/>
      <c r="AS2039" s="125"/>
      <c r="AT2039" s="125"/>
      <c r="AU2039" s="125"/>
      <c r="AV2039" s="125"/>
      <c r="AW2039" s="125"/>
      <c r="AX2039" s="125"/>
      <c r="AY2039" s="1"/>
      <c r="DX2039" s="1"/>
      <c r="EA2039" s="38" t="s">
        <v>26</v>
      </c>
      <c r="ED2039" s="3">
        <f>1/ED2042</f>
        <v>0.81750590734149831</v>
      </c>
      <c r="EF2039" s="41">
        <f t="array" ref="EF2039">SUM(EI2034:EI2036*EA2054:EA2056)</f>
        <v>1.1239220400780445E-2</v>
      </c>
      <c r="EI2039" s="40" t="s">
        <v>27</v>
      </c>
      <c r="EL2039" s="1"/>
      <c r="ER2039" s="1"/>
      <c r="EU2039" s="38" t="s">
        <v>26</v>
      </c>
      <c r="EX2039" s="3">
        <f>1/EX2042</f>
        <v>0.81460457040661693</v>
      </c>
      <c r="EZ2039" s="41">
        <f t="array" ref="EZ2039">SUM(FC2034:FC2036*EU2054:EU2056)</f>
        <v>7.7976166907879306E-3</v>
      </c>
      <c r="FC2039" s="40" t="s">
        <v>27</v>
      </c>
      <c r="FF2039" s="1"/>
      <c r="FL2039" s="1"/>
      <c r="FO2039" s="38" t="s">
        <v>26</v>
      </c>
      <c r="FR2039" s="3">
        <f>1/FR2042</f>
        <v>0.81721320947897014</v>
      </c>
      <c r="FT2039" s="41">
        <f t="array" ref="FT2039">SUM(FW2034:FW2036*FO2054:FO2056)</f>
        <v>1.0926482289407912E-2</v>
      </c>
      <c r="FW2039" s="40" t="s">
        <v>27</v>
      </c>
      <c r="FZ2039" s="1"/>
      <c r="JX2039" s="1"/>
      <c r="KG2039" s="1"/>
      <c r="KH2039" s="67"/>
      <c r="KJ2039" s="66"/>
      <c r="KL2039" s="65"/>
      <c r="KN2039" s="53"/>
      <c r="KP2039" s="64"/>
      <c r="KR2039" s="63"/>
      <c r="KV2039" s="1"/>
      <c r="KW2039" s="34"/>
      <c r="KY2039" s="35"/>
      <c r="LA2039" s="36"/>
      <c r="LC2039" s="37"/>
      <c r="LU2039" s="34"/>
      <c r="LW2039" s="35"/>
      <c r="ME2039" s="34"/>
      <c r="MG2039" s="35"/>
      <c r="MO2039" s="34"/>
      <c r="MQ2039" s="35"/>
      <c r="NE2039" s="36"/>
      <c r="NG2039" s="37"/>
      <c r="NO2039" s="36"/>
      <c r="NQ2039" s="37"/>
      <c r="NY2039" s="36"/>
      <c r="OA2039" s="37"/>
      <c r="RG2039" s="34"/>
      <c r="RI2039" s="35"/>
      <c r="RQ2039" s="34"/>
      <c r="RS2039" s="35"/>
      <c r="SA2039" s="34"/>
      <c r="SC2039" s="35"/>
      <c r="SQ2039" s="36"/>
      <c r="SS2039" s="37"/>
      <c r="TA2039" s="36"/>
      <c r="TC2039" s="37"/>
      <c r="TK2039" s="36"/>
      <c r="TM2039" s="37"/>
      <c r="VT2039" s="1"/>
    </row>
    <row r="2040" spans="14:592" x14ac:dyDescent="0.3">
      <c r="N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DX2040" s="1"/>
      <c r="EA2040" s="38" t="s">
        <v>26</v>
      </c>
      <c r="ED2040" s="38" t="s">
        <v>26</v>
      </c>
      <c r="EF2040" s="7"/>
      <c r="EI2040" s="40" t="s">
        <v>27</v>
      </c>
      <c r="EL2040" s="1"/>
      <c r="ER2040" s="1"/>
      <c r="EU2040" s="38" t="s">
        <v>26</v>
      </c>
      <c r="EX2040" s="38" t="s">
        <v>26</v>
      </c>
      <c r="EZ2040" s="7"/>
      <c r="FC2040" s="40" t="s">
        <v>27</v>
      </c>
      <c r="FF2040" s="1"/>
      <c r="FL2040" s="1"/>
      <c r="FO2040" s="38" t="s">
        <v>26</v>
      </c>
      <c r="FR2040" s="38" t="s">
        <v>26</v>
      </c>
      <c r="FT2040" s="7"/>
      <c r="FW2040" s="40" t="s">
        <v>27</v>
      </c>
      <c r="FZ2040" s="1"/>
      <c r="JX2040" s="1"/>
      <c r="KG2040" s="1"/>
      <c r="KH2040" s="67"/>
      <c r="KJ2040" s="66"/>
      <c r="KL2040" s="65"/>
      <c r="KN2040" s="53"/>
      <c r="KP2040" s="64"/>
      <c r="KR2040" s="63"/>
      <c r="KV2040" s="1"/>
      <c r="KW2040" s="34"/>
      <c r="KY2040" s="35"/>
      <c r="LA2040" s="36"/>
      <c r="LC2040" s="37"/>
      <c r="LU2040" s="34"/>
      <c r="LW2040" s="35"/>
      <c r="ME2040" s="34"/>
      <c r="MG2040" s="35"/>
      <c r="MO2040" s="34"/>
      <c r="MQ2040" s="35"/>
      <c r="NE2040" s="36"/>
      <c r="NG2040" s="37"/>
      <c r="NO2040" s="36"/>
      <c r="NQ2040" s="37"/>
      <c r="NY2040" s="36"/>
      <c r="OA2040" s="37"/>
      <c r="RG2040" s="34"/>
      <c r="RI2040" s="35"/>
      <c r="RQ2040" s="34"/>
      <c r="RS2040" s="35"/>
      <c r="SA2040" s="34"/>
      <c r="SC2040" s="35"/>
      <c r="SQ2040" s="36"/>
      <c r="SS2040" s="37"/>
      <c r="TA2040" s="36"/>
      <c r="TC2040" s="37"/>
      <c r="TK2040" s="36"/>
      <c r="TM2040" s="37"/>
      <c r="VT2040" s="1"/>
    </row>
    <row r="2041" spans="14:592" ht="15" thickBot="1" x14ac:dyDescent="0.35">
      <c r="N2041" s="1"/>
      <c r="AI2041" s="1"/>
      <c r="DX2041" s="1"/>
      <c r="EA2041" s="38" t="s">
        <v>26</v>
      </c>
      <c r="ED2041" s="2" t="s">
        <v>38</v>
      </c>
      <c r="EF2041" s="7" t="s">
        <v>39</v>
      </c>
      <c r="EI2041" s="40" t="s">
        <v>27</v>
      </c>
      <c r="EL2041" s="1"/>
      <c r="ER2041" s="1"/>
      <c r="EU2041" s="38" t="s">
        <v>26</v>
      </c>
      <c r="EX2041" s="2" t="s">
        <v>38</v>
      </c>
      <c r="EZ2041" s="7" t="s">
        <v>39</v>
      </c>
      <c r="FC2041" s="40" t="s">
        <v>27</v>
      </c>
      <c r="FF2041" s="1"/>
      <c r="FL2041" s="1"/>
      <c r="FO2041" s="38" t="s">
        <v>26</v>
      </c>
      <c r="FR2041" s="2" t="s">
        <v>38</v>
      </c>
      <c r="FT2041" s="7" t="s">
        <v>39</v>
      </c>
      <c r="FW2041" s="40" t="s">
        <v>27</v>
      </c>
      <c r="FZ2041" s="1"/>
      <c r="JX2041" s="1"/>
      <c r="KG2041" s="1"/>
      <c r="KH2041" s="67"/>
      <c r="KJ2041" s="66"/>
      <c r="KL2041" s="65"/>
      <c r="KN2041" s="53"/>
      <c r="KP2041" s="64"/>
      <c r="KR2041" s="63"/>
      <c r="KV2041" s="1"/>
      <c r="KW2041" s="34"/>
      <c r="KY2041" s="35"/>
      <c r="LA2041" s="36"/>
      <c r="LC2041" s="37"/>
      <c r="LU2041" s="34"/>
      <c r="LW2041" s="35"/>
      <c r="ME2041" s="34"/>
      <c r="MG2041" s="35"/>
      <c r="MO2041" s="34"/>
      <c r="MQ2041" s="35"/>
      <c r="NE2041" s="36"/>
      <c r="NG2041" s="37"/>
      <c r="NO2041" s="36"/>
      <c r="NQ2041" s="37"/>
      <c r="NY2041" s="36"/>
      <c r="OA2041" s="37"/>
      <c r="RG2041" s="34"/>
      <c r="RI2041" s="35"/>
      <c r="RQ2041" s="34"/>
      <c r="RS2041" s="35"/>
      <c r="SA2041" s="34"/>
      <c r="SC2041" s="35"/>
      <c r="SQ2041" s="36"/>
      <c r="SS2041" s="37"/>
      <c r="TA2041" s="36"/>
      <c r="TC2041" s="37"/>
      <c r="TK2041" s="36"/>
      <c r="TM2041" s="37"/>
      <c r="VT2041" s="1"/>
    </row>
    <row r="2042" spans="14:592" ht="15" thickBot="1" x14ac:dyDescent="0.35">
      <c r="N2042" s="1"/>
      <c r="AI2042" s="1"/>
      <c r="DX2042" s="1"/>
      <c r="EA2042" s="38" t="s">
        <v>26</v>
      </c>
      <c r="ED2042" s="3">
        <f>SQRT(ED2045+DZ2065)</f>
        <v>1.2232327510047802</v>
      </c>
      <c r="EF2042" s="41">
        <f>EF2039*((-1)/(ED2042^2))</f>
        <v>-7.5113497934091783E-3</v>
      </c>
      <c r="EI2042" s="40" t="s">
        <v>27</v>
      </c>
      <c r="EL2042" s="1"/>
      <c r="ER2042" s="1"/>
      <c r="EU2042" s="38" t="s">
        <v>26</v>
      </c>
      <c r="EX2042" s="3">
        <f>SQRT(EX2045+ET2065)</f>
        <v>1.2275894787833579</v>
      </c>
      <c r="EZ2042" s="41">
        <f>EZ2039*((-1)/(EX2042^2))</f>
        <v>-5.1743472100217874E-3</v>
      </c>
      <c r="FC2042" s="40" t="s">
        <v>27</v>
      </c>
      <c r="FF2042" s="1"/>
      <c r="FL2042" s="1"/>
      <c r="FO2042" s="38" t="s">
        <v>26</v>
      </c>
      <c r="FR2042" s="3">
        <f>SQRT(FR2045+FN2065)</f>
        <v>1.2236708712008817</v>
      </c>
      <c r="FT2042" s="41">
        <f>FT2039*((-1)/(FR2042^2))</f>
        <v>-7.2971138483334122E-3</v>
      </c>
      <c r="FW2042" s="40" t="s">
        <v>27</v>
      </c>
      <c r="FZ2042" s="1"/>
      <c r="JX2042" s="1"/>
      <c r="KG2042" s="1"/>
      <c r="KH2042" s="67"/>
      <c r="KJ2042" s="66"/>
      <c r="KL2042" s="65"/>
      <c r="KN2042" s="53"/>
      <c r="KP2042" s="64"/>
      <c r="KR2042" s="63"/>
      <c r="KV2042" s="1"/>
      <c r="KW2042" s="34"/>
      <c r="KY2042" s="35"/>
      <c r="LA2042" s="36"/>
      <c r="LC2042" s="37"/>
      <c r="LU2042" s="34"/>
      <c r="LW2042" s="35"/>
      <c r="ME2042" s="34"/>
      <c r="MG2042" s="35"/>
      <c r="MO2042" s="34"/>
      <c r="MQ2042" s="35"/>
      <c r="NE2042" s="36"/>
      <c r="NG2042" s="37"/>
      <c r="NO2042" s="36"/>
      <c r="NQ2042" s="37"/>
      <c r="NY2042" s="36"/>
      <c r="OA2042" s="37"/>
      <c r="RG2042" s="34"/>
      <c r="RI2042" s="35"/>
      <c r="RQ2042" s="34"/>
      <c r="RS2042" s="35"/>
      <c r="SA2042" s="34"/>
      <c r="SC2042" s="35"/>
      <c r="SQ2042" s="36"/>
      <c r="SS2042" s="37"/>
      <c r="TA2042" s="36"/>
      <c r="TC2042" s="37"/>
      <c r="TK2042" s="36"/>
      <c r="TM2042" s="37"/>
      <c r="VT2042" s="1"/>
    </row>
    <row r="2043" spans="14:592" ht="15" thickBot="1" x14ac:dyDescent="0.35">
      <c r="N2043" s="1"/>
      <c r="AI2043" s="1"/>
      <c r="DX2043" s="1"/>
      <c r="EA2043" s="38" t="s">
        <v>26</v>
      </c>
      <c r="ED2043" s="38" t="s">
        <v>26</v>
      </c>
      <c r="EF2043" s="7"/>
      <c r="EI2043" s="7" t="s">
        <v>40</v>
      </c>
      <c r="EJ2043" s="7" t="s">
        <v>41</v>
      </c>
      <c r="EL2043" s="1"/>
      <c r="ER2043" s="1"/>
      <c r="EU2043" s="38" t="s">
        <v>26</v>
      </c>
      <c r="EX2043" s="38" t="s">
        <v>26</v>
      </c>
      <c r="EZ2043" s="7"/>
      <c r="FC2043" s="7" t="s">
        <v>40</v>
      </c>
      <c r="FD2043" s="7" t="s">
        <v>41</v>
      </c>
      <c r="FF2043" s="1"/>
      <c r="FL2043" s="1"/>
      <c r="FO2043" s="38" t="s">
        <v>26</v>
      </c>
      <c r="FR2043" s="38" t="s">
        <v>26</v>
      </c>
      <c r="FT2043" s="7"/>
      <c r="FW2043" s="7" t="s">
        <v>40</v>
      </c>
      <c r="FX2043" s="7" t="s">
        <v>41</v>
      </c>
      <c r="FZ2043" s="1"/>
      <c r="JX2043" s="1"/>
      <c r="KG2043" s="1"/>
      <c r="KH2043" s="67"/>
      <c r="KJ2043" s="66"/>
      <c r="KL2043" s="65"/>
      <c r="KN2043" s="53"/>
      <c r="KP2043" s="64"/>
      <c r="KR2043" s="63"/>
      <c r="KV2043" s="1"/>
      <c r="KW2043" s="34"/>
      <c r="KY2043" s="35"/>
      <c r="LA2043" s="36"/>
      <c r="LC2043" s="37"/>
      <c r="LU2043" s="34"/>
      <c r="LW2043" s="35"/>
      <c r="ME2043" s="34"/>
      <c r="MG2043" s="35"/>
      <c r="MO2043" s="34"/>
      <c r="MQ2043" s="35"/>
      <c r="NE2043" s="36"/>
      <c r="NG2043" s="37"/>
      <c r="NO2043" s="36"/>
      <c r="NQ2043" s="37"/>
      <c r="NY2043" s="36"/>
      <c r="OA2043" s="37"/>
      <c r="RG2043" s="34"/>
      <c r="RI2043" s="35"/>
      <c r="RQ2043" s="34"/>
      <c r="RS2043" s="35"/>
      <c r="SA2043" s="34"/>
      <c r="SC2043" s="35"/>
      <c r="SQ2043" s="36"/>
      <c r="SS2043" s="37"/>
      <c r="TA2043" s="36"/>
      <c r="TC2043" s="37"/>
      <c r="TK2043" s="36"/>
      <c r="TM2043" s="37"/>
      <c r="VT2043" s="1"/>
    </row>
    <row r="2044" spans="14:592" ht="15" thickBot="1" x14ac:dyDescent="0.35">
      <c r="N2044" s="1"/>
      <c r="AI2044" s="1"/>
      <c r="DX2044" s="1"/>
      <c r="EA2044" s="38" t="s">
        <v>26</v>
      </c>
      <c r="ED2044" s="38" t="s">
        <v>42</v>
      </c>
      <c r="EF2044" s="7" t="s">
        <v>43</v>
      </c>
      <c r="EI2044" s="8">
        <f t="array" ref="EI2044:EI2046">EI2034:EI2036*ED2039</f>
        <v>-1.4025097856863665E-2</v>
      </c>
      <c r="EJ2044" s="8">
        <f t="array" ref="EJ2044:EJ2046">EF2048:EF2050*2*EA2054:EA2056</f>
        <v>6.3150337669811926E-4</v>
      </c>
      <c r="EL2044" s="1"/>
      <c r="ER2044" s="1"/>
      <c r="EU2044" s="38" t="s">
        <v>26</v>
      </c>
      <c r="EX2044" s="38" t="s">
        <v>42</v>
      </c>
      <c r="EZ2044" s="7" t="s">
        <v>43</v>
      </c>
      <c r="FC2044" s="8">
        <f t="array" ref="FC2044:FC2046">FC2034:FC2036*EX2039</f>
        <v>-1.3634058417910497E-2</v>
      </c>
      <c r="FD2044" s="8">
        <f t="array" ref="FD2044:FD2046">EZ2048:EZ2050*2*EU2054:EU2056</f>
        <v>2.3850497351346792E-4</v>
      </c>
      <c r="FF2044" s="1"/>
      <c r="FL2044" s="1"/>
      <c r="FO2044" s="38" t="s">
        <v>26</v>
      </c>
      <c r="FR2044" s="38" t="s">
        <v>42</v>
      </c>
      <c r="FT2044" s="7" t="s">
        <v>43</v>
      </c>
      <c r="FW2044" s="8">
        <f t="array" ref="FW2044:FW2046">FW2034:FW2036*FR2039</f>
        <v>-1.3989902769513346E-2</v>
      </c>
      <c r="FX2044" s="8">
        <f t="array" ref="FX2044:FX2046">FT2048:FT2050*2*FO2054:FO2056</f>
        <v>5.874246070845594E-4</v>
      </c>
      <c r="FZ2044" s="1"/>
      <c r="JX2044" s="1"/>
      <c r="KG2044" s="1"/>
      <c r="KH2044" s="67"/>
      <c r="KJ2044" s="66"/>
      <c r="KL2044" s="65"/>
      <c r="KN2044" s="53"/>
      <c r="KP2044" s="64"/>
      <c r="KR2044" s="63"/>
      <c r="KV2044" s="1"/>
      <c r="KW2044" s="34"/>
      <c r="KY2044" s="35"/>
      <c r="LA2044" s="36"/>
      <c r="LC2044" s="37"/>
      <c r="LU2044" s="34"/>
      <c r="LW2044" s="35"/>
      <c r="ME2044" s="34"/>
      <c r="MG2044" s="35"/>
      <c r="MO2044" s="34"/>
      <c r="MQ2044" s="35"/>
      <c r="NE2044" s="36"/>
      <c r="NG2044" s="37"/>
      <c r="NO2044" s="36"/>
      <c r="NQ2044" s="37"/>
      <c r="NY2044" s="36"/>
      <c r="OA2044" s="37"/>
      <c r="RG2044" s="34"/>
      <c r="RI2044" s="35"/>
      <c r="RQ2044" s="34"/>
      <c r="RS2044" s="35"/>
      <c r="SA2044" s="34"/>
      <c r="SC2044" s="35"/>
      <c r="SQ2044" s="36"/>
      <c r="SS2044" s="37"/>
      <c r="TA2044" s="36"/>
      <c r="TC2044" s="37"/>
      <c r="TK2044" s="36"/>
      <c r="TM2044" s="37"/>
      <c r="VT2044" s="1"/>
    </row>
    <row r="2045" spans="14:592" ht="15" thickBot="1" x14ac:dyDescent="0.35">
      <c r="N2045" s="1"/>
      <c r="AI2045" s="1"/>
      <c r="DX2045" s="1"/>
      <c r="EA2045" s="38" t="s">
        <v>26</v>
      </c>
      <c r="ED2045" s="3">
        <f>AVERAGE(ED2048:ED2050)</f>
        <v>1.496298353130723</v>
      </c>
      <c r="EF2045" s="41">
        <f t="array" ref="EF2045">EF2042*0.5*(1/(SQRT(ED2045+DZ2065)))</f>
        <v>-3.070286414110173E-3</v>
      </c>
      <c r="EI2045" s="9">
        <v>1.1661318806181907E-3</v>
      </c>
      <c r="EJ2045" s="9">
        <v>2.701581323472437E-3</v>
      </c>
      <c r="EL2045" s="1"/>
      <c r="ER2045" s="1"/>
      <c r="EU2045" s="38" t="s">
        <v>26</v>
      </c>
      <c r="EX2045" s="3">
        <f>AVERAGE(EX2048:EX2050)</f>
        <v>1.5069759184195963</v>
      </c>
      <c r="EZ2045" s="41">
        <f t="array" ref="EZ2045">EZ2042*0.5*(1/(SQRT(EX2045+ET2065)))</f>
        <v>-2.1075234430772377E-3</v>
      </c>
      <c r="FC2045" s="9">
        <v>1.6561937135930569E-3</v>
      </c>
      <c r="FD2045" s="9">
        <v>1.9830434039080449E-3</v>
      </c>
      <c r="FF2045" s="1"/>
      <c r="FL2045" s="1"/>
      <c r="FO2045" s="38" t="s">
        <v>26</v>
      </c>
      <c r="FR2045" s="3">
        <f>AVERAGE(FR2048:FR2050)</f>
        <v>1.4973703910255249</v>
      </c>
      <c r="FT2045" s="41">
        <f t="array" ref="FT2045">FT2042*0.5*(1/(SQRT(FR2045+FN2065)))</f>
        <v>-2.9816489139649935E-3</v>
      </c>
      <c r="FW2045" s="9">
        <v>1.2138693273706536E-3</v>
      </c>
      <c r="FX2045" s="9">
        <v>2.6415635395257396E-3</v>
      </c>
      <c r="FZ2045" s="1"/>
      <c r="JX2045" s="1"/>
      <c r="KG2045" s="1"/>
      <c r="KH2045" s="67"/>
      <c r="KJ2045" s="66"/>
      <c r="KL2045" s="65"/>
      <c r="KN2045" s="53"/>
      <c r="KP2045" s="64"/>
      <c r="KR2045" s="63"/>
      <c r="KV2045" s="1"/>
      <c r="KW2045" s="34"/>
      <c r="KY2045" s="35"/>
      <c r="LA2045" s="36"/>
      <c r="LC2045" s="37"/>
      <c r="LU2045" s="34"/>
      <c r="LW2045" s="35"/>
      <c r="ME2045" s="34"/>
      <c r="MG2045" s="35"/>
      <c r="MO2045" s="34"/>
      <c r="MQ2045" s="35"/>
      <c r="NE2045" s="36"/>
      <c r="NG2045" s="37"/>
      <c r="NO2045" s="36"/>
      <c r="NQ2045" s="37"/>
      <c r="NY2045" s="36"/>
      <c r="OA2045" s="37"/>
      <c r="RG2045" s="34"/>
      <c r="RI2045" s="35"/>
      <c r="RQ2045" s="34"/>
      <c r="RS2045" s="35"/>
      <c r="SA2045" s="34"/>
      <c r="SC2045" s="35"/>
      <c r="SQ2045" s="36"/>
      <c r="SS2045" s="37"/>
      <c r="TA2045" s="36"/>
      <c r="TC2045" s="37"/>
      <c r="TK2045" s="36"/>
      <c r="TM2045" s="37"/>
      <c r="VT2045" s="1"/>
    </row>
    <row r="2046" spans="14:592" ht="15" thickBot="1" x14ac:dyDescent="0.35">
      <c r="N2046" s="1"/>
      <c r="AI2046" s="1"/>
      <c r="DX2046" s="1"/>
      <c r="EA2046" s="38" t="s">
        <v>26</v>
      </c>
      <c r="ED2046" s="38" t="s">
        <v>26</v>
      </c>
      <c r="EF2046" s="7"/>
      <c r="EI2046" s="10">
        <v>3.9303817751461913E-3</v>
      </c>
      <c r="EJ2046" s="10">
        <v>-3.3330847001705557E-3</v>
      </c>
      <c r="EL2046" s="1"/>
      <c r="ER2046" s="1"/>
      <c r="EU2046" s="38" t="s">
        <v>26</v>
      </c>
      <c r="EX2046" s="38" t="s">
        <v>26</v>
      </c>
      <c r="EZ2046" s="7"/>
      <c r="FC2046" s="10">
        <v>4.0319339363233857E-3</v>
      </c>
      <c r="FD2046" s="10">
        <v>-2.2215483774215127E-3</v>
      </c>
      <c r="FF2046" s="1"/>
      <c r="FL2046" s="1"/>
      <c r="FO2046" s="38" t="s">
        <v>26</v>
      </c>
      <c r="FR2046" s="38" t="s">
        <v>26</v>
      </c>
      <c r="FT2046" s="7"/>
      <c r="FW2046" s="10">
        <v>3.9448240169653705E-3</v>
      </c>
      <c r="FX2046" s="10">
        <v>-3.2289881466102989E-3</v>
      </c>
      <c r="FZ2046" s="1"/>
      <c r="JX2046" s="1"/>
      <c r="KG2046" s="1"/>
      <c r="KH2046" s="67"/>
      <c r="KJ2046" s="66"/>
      <c r="KL2046" s="65"/>
      <c r="KN2046" s="53"/>
      <c r="KP2046" s="64"/>
      <c r="KR2046" s="63"/>
      <c r="KV2046" s="1"/>
      <c r="KW2046" s="34"/>
      <c r="KY2046" s="35"/>
      <c r="LA2046" s="36"/>
      <c r="LC2046" s="37"/>
      <c r="LU2046" s="34"/>
      <c r="LW2046" s="35"/>
      <c r="ME2046" s="34"/>
      <c r="MG2046" s="35"/>
      <c r="MO2046" s="34"/>
      <c r="MQ2046" s="35"/>
      <c r="NE2046" s="36"/>
      <c r="NG2046" s="37"/>
      <c r="NO2046" s="36"/>
      <c r="NQ2046" s="37"/>
      <c r="NY2046" s="36"/>
      <c r="OA2046" s="37"/>
      <c r="RG2046" s="34"/>
      <c r="RI2046" s="35"/>
      <c r="RQ2046" s="34"/>
      <c r="RS2046" s="35"/>
      <c r="SA2046" s="34"/>
      <c r="SC2046" s="35"/>
      <c r="SQ2046" s="36"/>
      <c r="SS2046" s="37"/>
      <c r="TA2046" s="36"/>
      <c r="TC2046" s="37"/>
      <c r="TK2046" s="36"/>
      <c r="TM2046" s="37"/>
      <c r="VT2046" s="1"/>
    </row>
    <row r="2047" spans="14:592" ht="15" thickBot="1" x14ac:dyDescent="0.35">
      <c r="N2047" s="1"/>
      <c r="AI2047" s="1"/>
      <c r="DX2047" s="1"/>
      <c r="EA2047" s="38" t="s">
        <v>26</v>
      </c>
      <c r="ED2047" s="2" t="s">
        <v>44</v>
      </c>
      <c r="EF2047" s="7" t="s">
        <v>45</v>
      </c>
      <c r="EI2047" s="40" t="s">
        <v>27</v>
      </c>
      <c r="EL2047" s="1"/>
      <c r="ER2047" s="1"/>
      <c r="EU2047" s="38" t="s">
        <v>26</v>
      </c>
      <c r="EX2047" s="2" t="s">
        <v>44</v>
      </c>
      <c r="EZ2047" s="7" t="s">
        <v>45</v>
      </c>
      <c r="FC2047" s="40" t="s">
        <v>27</v>
      </c>
      <c r="FF2047" s="1"/>
      <c r="FL2047" s="1"/>
      <c r="FO2047" s="38" t="s">
        <v>26</v>
      </c>
      <c r="FR2047" s="2" t="s">
        <v>44</v>
      </c>
      <c r="FT2047" s="7" t="s">
        <v>45</v>
      </c>
      <c r="FW2047" s="40" t="s">
        <v>27</v>
      </c>
      <c r="FZ2047" s="1"/>
      <c r="JX2047" s="1"/>
      <c r="KG2047" s="1"/>
      <c r="KH2047" s="67"/>
      <c r="KJ2047" s="66"/>
      <c r="KL2047" s="65"/>
      <c r="KN2047" s="53"/>
      <c r="KP2047" s="64"/>
      <c r="KR2047" s="63"/>
      <c r="KV2047" s="1"/>
      <c r="KW2047" s="34"/>
      <c r="KY2047" s="35"/>
      <c r="LA2047" s="36"/>
      <c r="LC2047" s="37"/>
      <c r="LU2047" s="34"/>
      <c r="LW2047" s="35"/>
      <c r="ME2047" s="34"/>
      <c r="MG2047" s="35"/>
      <c r="MO2047" s="34"/>
      <c r="MQ2047" s="35"/>
      <c r="NE2047" s="36"/>
      <c r="NG2047" s="37"/>
      <c r="NO2047" s="36"/>
      <c r="NQ2047" s="37"/>
      <c r="NY2047" s="36"/>
      <c r="OA2047" s="37"/>
      <c r="RG2047" s="34"/>
      <c r="RI2047" s="35"/>
      <c r="RQ2047" s="34"/>
      <c r="RS2047" s="35"/>
      <c r="SA2047" s="34"/>
      <c r="SC2047" s="35"/>
      <c r="SQ2047" s="36"/>
      <c r="SS2047" s="37"/>
      <c r="TA2047" s="36"/>
      <c r="TC2047" s="37"/>
      <c r="TK2047" s="36"/>
      <c r="TM2047" s="37"/>
      <c r="VT2047" s="1"/>
    </row>
    <row r="2048" spans="14:592" x14ac:dyDescent="0.3">
      <c r="N2048" s="1"/>
      <c r="AI2048" s="1"/>
      <c r="DX2048" s="1"/>
      <c r="EA2048" s="38" t="s">
        <v>26</v>
      </c>
      <c r="ED2048" s="4">
        <f t="array" ref="ED2048:ED2050">EA2054:EA2056^2</f>
        <v>9.5186660531215259E-2</v>
      </c>
      <c r="EF2048" s="8">
        <f t="array" ref="EF2048:EF2050">(1/3)*EF2045</f>
        <v>-1.023428804703391E-3</v>
      </c>
      <c r="EI2048" s="40" t="s">
        <v>27</v>
      </c>
      <c r="EL2048" s="1"/>
      <c r="ER2048" s="1"/>
      <c r="EU2048" s="38" t="s">
        <v>26</v>
      </c>
      <c r="EX2048" s="4">
        <f t="array" ref="EX2048:EX2050">EU2054:EU2056^2</f>
        <v>2.8815925271125292E-2</v>
      </c>
      <c r="EZ2048" s="8">
        <f t="array" ref="EZ2048:EZ2050">(1/3)*EZ2045</f>
        <v>-7.025078143590792E-4</v>
      </c>
      <c r="FC2048" s="40" t="s">
        <v>27</v>
      </c>
      <c r="FF2048" s="1"/>
      <c r="FL2048" s="1"/>
      <c r="FO2048" s="38" t="s">
        <v>26</v>
      </c>
      <c r="FR2048" s="4">
        <f t="array" ref="FR2048:FR2050">FO2054:FO2056^2</f>
        <v>8.7332075072561716E-2</v>
      </c>
      <c r="FT2048" s="8">
        <f t="array" ref="FT2048:FT2050">(1/3)*FT2045</f>
        <v>-9.9388297132166434E-4</v>
      </c>
      <c r="FW2048" s="40" t="s">
        <v>27</v>
      </c>
      <c r="FZ2048" s="1"/>
      <c r="JX2048" s="1"/>
      <c r="KG2048" s="1"/>
      <c r="KH2048" s="67"/>
      <c r="KJ2048" s="66"/>
      <c r="KL2048" s="65"/>
      <c r="KN2048" s="53"/>
      <c r="KP2048" s="64"/>
      <c r="KR2048" s="63"/>
      <c r="KV2048" s="1"/>
      <c r="KW2048" s="34"/>
      <c r="KY2048" s="35"/>
      <c r="LA2048" s="36"/>
      <c r="LC2048" s="37"/>
      <c r="LU2048" s="34"/>
      <c r="LW2048" s="35"/>
      <c r="ME2048" s="34"/>
      <c r="MG2048" s="35"/>
      <c r="MO2048" s="34"/>
      <c r="MQ2048" s="35"/>
      <c r="NE2048" s="36"/>
      <c r="NG2048" s="37"/>
      <c r="NO2048" s="36"/>
      <c r="NQ2048" s="37"/>
      <c r="NY2048" s="36"/>
      <c r="OA2048" s="37"/>
      <c r="RG2048" s="34"/>
      <c r="RI2048" s="35"/>
      <c r="RQ2048" s="34"/>
      <c r="RS2048" s="35"/>
      <c r="SA2048" s="34"/>
      <c r="SC2048" s="35"/>
      <c r="SQ2048" s="36"/>
      <c r="SS2048" s="37"/>
      <c r="TA2048" s="36"/>
      <c r="TC2048" s="37"/>
      <c r="TK2048" s="36"/>
      <c r="TM2048" s="37"/>
      <c r="VT2048" s="1"/>
    </row>
    <row r="2049" spans="14:592" x14ac:dyDescent="0.3">
      <c r="N2049" s="1"/>
      <c r="AI2049" s="1"/>
      <c r="DX2049" s="1"/>
      <c r="EA2049" s="38" t="s">
        <v>26</v>
      </c>
      <c r="ED2049" s="5">
        <v>1.7420508465052902</v>
      </c>
      <c r="EF2049" s="9">
        <v>-1.023428804703391E-3</v>
      </c>
      <c r="EI2049" s="40" t="s">
        <v>27</v>
      </c>
      <c r="EL2049" s="1"/>
      <c r="ER2049" s="1"/>
      <c r="EU2049" s="38" t="s">
        <v>26</v>
      </c>
      <c r="EX2049" s="5">
        <v>1.99205869057214</v>
      </c>
      <c r="EZ2049" s="9">
        <v>-7.025078143590792E-4</v>
      </c>
      <c r="FC2049" s="40" t="s">
        <v>27</v>
      </c>
      <c r="FF2049" s="1"/>
      <c r="FL2049" s="1"/>
      <c r="FO2049" s="38" t="s">
        <v>26</v>
      </c>
      <c r="FR2049" s="5">
        <v>1.7660037946534617</v>
      </c>
      <c r="FT2049" s="9">
        <v>-9.9388297132166434E-4</v>
      </c>
      <c r="FW2049" s="40" t="s">
        <v>27</v>
      </c>
      <c r="FZ2049" s="1"/>
      <c r="JX2049" s="1"/>
      <c r="KG2049" s="1"/>
      <c r="KH2049" s="67"/>
      <c r="KJ2049" s="66"/>
      <c r="KL2049" s="65"/>
      <c r="KN2049" s="53"/>
      <c r="KP2049" s="64"/>
      <c r="KR2049" s="63"/>
      <c r="KV2049" s="1"/>
      <c r="KW2049" s="34"/>
      <c r="KY2049" s="35"/>
      <c r="LA2049" s="36"/>
      <c r="LC2049" s="37"/>
      <c r="LU2049" s="34"/>
      <c r="LW2049" s="35"/>
      <c r="ME2049" s="34"/>
      <c r="MG2049" s="35"/>
      <c r="MO2049" s="34"/>
      <c r="MQ2049" s="35"/>
      <c r="NE2049" s="36"/>
      <c r="NG2049" s="37"/>
      <c r="NO2049" s="36"/>
      <c r="NQ2049" s="37"/>
      <c r="NY2049" s="36"/>
      <c r="OA2049" s="37"/>
      <c r="RG2049" s="34"/>
      <c r="RI2049" s="35"/>
      <c r="RQ2049" s="34"/>
      <c r="RS2049" s="35"/>
      <c r="SA2049" s="34"/>
      <c r="SC2049" s="35"/>
      <c r="SQ2049" s="36"/>
      <c r="SS2049" s="37"/>
      <c r="TA2049" s="36"/>
      <c r="TC2049" s="37"/>
      <c r="TK2049" s="36"/>
      <c r="TM2049" s="37"/>
      <c r="VT2049" s="1"/>
    </row>
    <row r="2050" spans="14:592" ht="15" thickBot="1" x14ac:dyDescent="0.35">
      <c r="N2050" s="1"/>
      <c r="AI2050" s="1"/>
      <c r="DX2050" s="1"/>
      <c r="EA2050" s="38" t="s">
        <v>26</v>
      </c>
      <c r="ED2050" s="6">
        <v>2.6516575523556636</v>
      </c>
      <c r="EF2050" s="10">
        <v>-1.023428804703391E-3</v>
      </c>
      <c r="EI2050" s="40" t="s">
        <v>27</v>
      </c>
      <c r="EL2050" s="1"/>
      <c r="ER2050" s="1"/>
      <c r="EU2050" s="38" t="s">
        <v>26</v>
      </c>
      <c r="EX2050" s="6">
        <v>2.5000531394155239</v>
      </c>
      <c r="EZ2050" s="10">
        <v>-7.025078143590792E-4</v>
      </c>
      <c r="FC2050" s="40" t="s">
        <v>27</v>
      </c>
      <c r="FF2050" s="1"/>
      <c r="FL2050" s="1"/>
      <c r="FO2050" s="38" t="s">
        <v>26</v>
      </c>
      <c r="FR2050" s="6">
        <v>2.6387753033505517</v>
      </c>
      <c r="FT2050" s="10">
        <v>-9.9388297132166434E-4</v>
      </c>
      <c r="FW2050" s="40" t="s">
        <v>27</v>
      </c>
      <c r="FZ2050" s="1"/>
      <c r="JX2050" s="1"/>
      <c r="KG2050" s="1"/>
      <c r="KH2050" s="67"/>
      <c r="KJ2050" s="66"/>
      <c r="KL2050" s="65"/>
      <c r="KN2050" s="53"/>
      <c r="KP2050" s="64"/>
      <c r="KR2050" s="63"/>
      <c r="KV2050" s="1"/>
      <c r="KW2050" s="34"/>
      <c r="KY2050" s="35"/>
      <c r="LA2050" s="36"/>
      <c r="LC2050" s="37"/>
      <c r="LU2050" s="34"/>
      <c r="LW2050" s="35"/>
      <c r="ME2050" s="34"/>
      <c r="MG2050" s="35"/>
      <c r="MO2050" s="34"/>
      <c r="MQ2050" s="35"/>
      <c r="NE2050" s="36"/>
      <c r="NG2050" s="37"/>
      <c r="NO2050" s="36"/>
      <c r="NQ2050" s="37"/>
      <c r="NY2050" s="36"/>
      <c r="OA2050" s="37"/>
      <c r="RG2050" s="34"/>
      <c r="RI2050" s="35"/>
      <c r="RQ2050" s="34"/>
      <c r="RS2050" s="35"/>
      <c r="SA2050" s="34"/>
      <c r="SC2050" s="35"/>
      <c r="SQ2050" s="36"/>
      <c r="SS2050" s="37"/>
      <c r="TA2050" s="36"/>
      <c r="TC2050" s="37"/>
      <c r="TK2050" s="36"/>
      <c r="TM2050" s="37"/>
      <c r="VT2050" s="1"/>
    </row>
    <row r="2051" spans="14:592" x14ac:dyDescent="0.3">
      <c r="N2051" s="1"/>
      <c r="AI2051" s="1"/>
      <c r="DX2051" s="1"/>
      <c r="EA2051" s="38" t="s">
        <v>26</v>
      </c>
      <c r="ED2051" s="38" t="s">
        <v>26</v>
      </c>
      <c r="EF2051" s="7"/>
      <c r="EI2051" s="40" t="s">
        <v>27</v>
      </c>
      <c r="EL2051" s="1"/>
      <c r="ER2051" s="1"/>
      <c r="EU2051" s="38" t="s">
        <v>26</v>
      </c>
      <c r="EX2051" s="38" t="s">
        <v>26</v>
      </c>
      <c r="EZ2051" s="7"/>
      <c r="FC2051" s="40" t="s">
        <v>27</v>
      </c>
      <c r="FF2051" s="1"/>
      <c r="FL2051" s="1"/>
      <c r="FO2051" s="38" t="s">
        <v>26</v>
      </c>
      <c r="FR2051" s="38" t="s">
        <v>26</v>
      </c>
      <c r="FT2051" s="7"/>
      <c r="FW2051" s="40" t="s">
        <v>27</v>
      </c>
      <c r="FZ2051" s="1"/>
      <c r="JX2051" s="1"/>
      <c r="KG2051" s="1"/>
      <c r="KH2051" s="67"/>
      <c r="KJ2051" s="66"/>
      <c r="KL2051" s="65"/>
      <c r="KN2051" s="53"/>
      <c r="KP2051" s="64"/>
      <c r="KR2051" s="63"/>
      <c r="KV2051" s="1"/>
      <c r="KW2051" s="34"/>
      <c r="KY2051" s="35"/>
      <c r="LA2051" s="36"/>
      <c r="LC2051" s="37"/>
      <c r="LU2051" s="34"/>
      <c r="LW2051" s="35"/>
      <c r="ME2051" s="34"/>
      <c r="MG2051" s="35"/>
      <c r="MO2051" s="34"/>
      <c r="MQ2051" s="35"/>
      <c r="NE2051" s="36"/>
      <c r="NG2051" s="37"/>
      <c r="NO2051" s="36"/>
      <c r="NQ2051" s="37"/>
      <c r="NY2051" s="36"/>
      <c r="OA2051" s="37"/>
      <c r="RG2051" s="34"/>
      <c r="RI2051" s="35"/>
      <c r="RQ2051" s="34"/>
      <c r="RS2051" s="35"/>
      <c r="SA2051" s="34"/>
      <c r="SC2051" s="35"/>
      <c r="SQ2051" s="36"/>
      <c r="SS2051" s="37"/>
      <c r="TA2051" s="36"/>
      <c r="TC2051" s="37"/>
      <c r="TK2051" s="36"/>
      <c r="TM2051" s="37"/>
      <c r="VT2051" s="1"/>
    </row>
    <row r="2052" spans="14:592" x14ac:dyDescent="0.3">
      <c r="N2052" s="1"/>
      <c r="AI2052" s="1"/>
      <c r="DX2052" s="1"/>
      <c r="EA2052" s="2"/>
      <c r="EB2052" s="38" t="s">
        <v>25</v>
      </c>
      <c r="EC2052" s="38" t="s">
        <v>25</v>
      </c>
      <c r="ED2052" s="2"/>
      <c r="EF2052" s="7"/>
      <c r="EG2052" s="40" t="s">
        <v>25</v>
      </c>
      <c r="EH2052" s="40" t="s">
        <v>25</v>
      </c>
      <c r="EI2052" s="7"/>
      <c r="EL2052" s="1"/>
      <c r="ER2052" s="1"/>
      <c r="EU2052" s="2"/>
      <c r="EV2052" s="38" t="s">
        <v>25</v>
      </c>
      <c r="EW2052" s="38" t="s">
        <v>25</v>
      </c>
      <c r="EX2052" s="2"/>
      <c r="EZ2052" s="7"/>
      <c r="FA2052" s="40" t="s">
        <v>25</v>
      </c>
      <c r="FB2052" s="40" t="s">
        <v>25</v>
      </c>
      <c r="FC2052" s="7"/>
      <c r="FF2052" s="1"/>
      <c r="FL2052" s="1"/>
      <c r="FO2052" s="2"/>
      <c r="FP2052" s="38" t="s">
        <v>25</v>
      </c>
      <c r="FQ2052" s="38" t="s">
        <v>25</v>
      </c>
      <c r="FR2052" s="2"/>
      <c r="FT2052" s="7"/>
      <c r="FU2052" s="40" t="s">
        <v>25</v>
      </c>
      <c r="FV2052" s="40" t="s">
        <v>25</v>
      </c>
      <c r="FW2052" s="7"/>
      <c r="FZ2052" s="1"/>
      <c r="JX2052" s="1"/>
      <c r="KG2052" s="1"/>
      <c r="KH2052" s="67"/>
      <c r="KJ2052" s="66"/>
      <c r="KL2052" s="65"/>
      <c r="KN2052" s="53"/>
      <c r="KP2052" s="64"/>
      <c r="KR2052" s="63"/>
      <c r="KV2052" s="1"/>
      <c r="KW2052" s="34"/>
      <c r="KY2052" s="35"/>
      <c r="LA2052" s="36"/>
      <c r="LC2052" s="37"/>
      <c r="LU2052" s="34"/>
      <c r="LW2052" s="35"/>
      <c r="ME2052" s="34"/>
      <c r="MG2052" s="35"/>
      <c r="MO2052" s="34"/>
      <c r="MQ2052" s="35"/>
      <c r="NE2052" s="36"/>
      <c r="NG2052" s="37"/>
      <c r="NO2052" s="36"/>
      <c r="NQ2052" s="37"/>
      <c r="NY2052" s="36"/>
      <c r="OA2052" s="37"/>
      <c r="RG2052" s="34"/>
      <c r="RI2052" s="35"/>
      <c r="RQ2052" s="34"/>
      <c r="RS2052" s="35"/>
      <c r="SA2052" s="34"/>
      <c r="SC2052" s="35"/>
      <c r="SQ2052" s="36"/>
      <c r="SS2052" s="37"/>
      <c r="TA2052" s="36"/>
      <c r="TC2052" s="37"/>
      <c r="TK2052" s="36"/>
      <c r="TM2052" s="37"/>
      <c r="VT2052" s="1"/>
    </row>
    <row r="2053" spans="14:592" ht="15" thickBot="1" x14ac:dyDescent="0.35">
      <c r="N2053" s="1"/>
      <c r="AI2053" s="1"/>
      <c r="DX2053" s="1"/>
      <c r="EA2053" s="2" t="s">
        <v>46</v>
      </c>
      <c r="EI2053" s="7" t="s">
        <v>47</v>
      </c>
      <c r="EL2053" s="1"/>
      <c r="ER2053" s="1"/>
      <c r="EU2053" s="2" t="s">
        <v>46</v>
      </c>
      <c r="FC2053" s="7" t="s">
        <v>47</v>
      </c>
      <c r="FF2053" s="1"/>
      <c r="FL2053" s="1"/>
      <c r="FO2053" s="2" t="s">
        <v>46</v>
      </c>
      <c r="FW2053" s="7" t="s">
        <v>47</v>
      </c>
      <c r="FZ2053" s="1"/>
      <c r="JX2053" s="1"/>
      <c r="KG2053" s="1"/>
      <c r="KH2053" s="67"/>
      <c r="KJ2053" s="66"/>
      <c r="KL2053" s="65"/>
      <c r="KN2053" s="53"/>
      <c r="KP2053" s="64"/>
      <c r="KR2053" s="63"/>
      <c r="KV2053" s="1"/>
      <c r="KW2053" s="34"/>
      <c r="KY2053" s="35"/>
      <c r="LA2053" s="36"/>
      <c r="LC2053" s="37"/>
      <c r="LU2053" s="34"/>
      <c r="LW2053" s="35"/>
      <c r="ME2053" s="34"/>
      <c r="MG2053" s="35"/>
      <c r="MO2053" s="34"/>
      <c r="MQ2053" s="35"/>
      <c r="NE2053" s="36"/>
      <c r="NG2053" s="37"/>
      <c r="NO2053" s="36"/>
      <c r="NQ2053" s="37"/>
      <c r="NY2053" s="36"/>
      <c r="OA2053" s="37"/>
      <c r="RG2053" s="34"/>
      <c r="RI2053" s="35"/>
      <c r="RQ2053" s="34"/>
      <c r="RS2053" s="35"/>
      <c r="SA2053" s="34"/>
      <c r="SC2053" s="35"/>
      <c r="SQ2053" s="36"/>
      <c r="SS2053" s="37"/>
      <c r="TA2053" s="36"/>
      <c r="TC2053" s="37"/>
      <c r="TK2053" s="36"/>
      <c r="TM2053" s="37"/>
      <c r="VT2053" s="1"/>
    </row>
    <row r="2054" spans="14:592" x14ac:dyDescent="0.3">
      <c r="N2054" s="1"/>
      <c r="AI2054" s="1"/>
      <c r="DX2054" s="1"/>
      <c r="EA2054" s="4">
        <f t="array" ref="EA2054:EA2056">ED2063:ED2065-ED2059</f>
        <v>-0.30852335492019928</v>
      </c>
      <c r="EI2054" s="8">
        <f t="array" ref="EI2054:EI2056">EI2044:EI2046+EJ2044:EJ2046</f>
        <v>-1.3393594480165546E-2</v>
      </c>
      <c r="EL2054" s="1"/>
      <c r="ER2054" s="1"/>
      <c r="EU2054" s="4">
        <f t="array" ref="EU2054:EU2056">EX2063:EX2065-EX2059</f>
        <v>-0.16975254128031572</v>
      </c>
      <c r="FC2054" s="8">
        <f t="array" ref="FC2054:FC2056">FC2044:FC2046+FD2044:FD2046</f>
        <v>-1.3395553444397029E-2</v>
      </c>
      <c r="FF2054" s="1"/>
      <c r="FL2054" s="1"/>
      <c r="FO2054" s="4">
        <f t="array" ref="FO2054:FO2056">FR2063:FR2065-FR2059</f>
        <v>-0.29552000790566063</v>
      </c>
      <c r="FW2054" s="8">
        <f t="array" ref="FW2054:FW2056">FW2044:FW2046+FX2044:FX2046</f>
        <v>-1.3402478162428786E-2</v>
      </c>
      <c r="FZ2054" s="1"/>
      <c r="JX2054" s="1"/>
      <c r="KG2054" s="1"/>
      <c r="KH2054" s="67"/>
      <c r="KJ2054" s="66"/>
      <c r="KL2054" s="65"/>
      <c r="KN2054" s="53"/>
      <c r="KP2054" s="64"/>
      <c r="KR2054" s="63"/>
      <c r="KV2054" s="1"/>
      <c r="KW2054" s="34"/>
      <c r="KY2054" s="35"/>
      <c r="LA2054" s="36"/>
      <c r="LC2054" s="37"/>
      <c r="LU2054" s="34"/>
      <c r="LW2054" s="35"/>
      <c r="ME2054" s="34"/>
      <c r="MG2054" s="35"/>
      <c r="MO2054" s="34"/>
      <c r="MQ2054" s="35"/>
      <c r="NE2054" s="36"/>
      <c r="NG2054" s="37"/>
      <c r="NO2054" s="36"/>
      <c r="NQ2054" s="37"/>
      <c r="NY2054" s="36"/>
      <c r="OA2054" s="37"/>
      <c r="RG2054" s="34"/>
      <c r="RI2054" s="35"/>
      <c r="RQ2054" s="34"/>
      <c r="RS2054" s="35"/>
      <c r="SA2054" s="34"/>
      <c r="SC2054" s="35"/>
      <c r="SQ2054" s="36"/>
      <c r="SS2054" s="37"/>
      <c r="TA2054" s="36"/>
      <c r="TC2054" s="37"/>
      <c r="TK2054" s="36"/>
      <c r="TM2054" s="37"/>
      <c r="VT2054" s="1"/>
    </row>
    <row r="2055" spans="14:592" x14ac:dyDescent="0.3">
      <c r="N2055" s="1"/>
      <c r="AI2055" s="1"/>
      <c r="DX2055" s="1"/>
      <c r="EA2055" s="5">
        <v>-1.3198677382621677</v>
      </c>
      <c r="EI2055" s="9">
        <v>3.8677132040906277E-3</v>
      </c>
      <c r="EL2055" s="1"/>
      <c r="ER2055" s="1"/>
      <c r="EU2055" s="5">
        <v>-1.4114030928732373</v>
      </c>
      <c r="FC2055" s="9">
        <v>3.6392371175011018E-3</v>
      </c>
      <c r="FF2055" s="1"/>
      <c r="FL2055" s="1"/>
      <c r="FO2055" s="5">
        <v>-1.3289107549619206</v>
      </c>
      <c r="FW2055" s="9">
        <v>3.855432866896393E-3</v>
      </c>
      <c r="FZ2055" s="1"/>
      <c r="JX2055" s="1"/>
      <c r="KG2055" s="1"/>
      <c r="KH2055" s="67"/>
      <c r="KJ2055" s="66"/>
      <c r="KL2055" s="65"/>
      <c r="KN2055" s="53"/>
      <c r="KP2055" s="64"/>
      <c r="KR2055" s="63"/>
      <c r="KV2055" s="1"/>
      <c r="KW2055" s="34"/>
      <c r="KY2055" s="35"/>
      <c r="LA2055" s="36"/>
      <c r="LC2055" s="37"/>
      <c r="LU2055" s="34"/>
      <c r="LW2055" s="35"/>
      <c r="ME2055" s="34"/>
      <c r="MG2055" s="35"/>
      <c r="MO2055" s="34"/>
      <c r="MQ2055" s="35"/>
      <c r="NE2055" s="36"/>
      <c r="NG2055" s="37"/>
      <c r="NO2055" s="36"/>
      <c r="NQ2055" s="37"/>
      <c r="NY2055" s="36"/>
      <c r="OA2055" s="37"/>
      <c r="RG2055" s="34"/>
      <c r="RI2055" s="35"/>
      <c r="RQ2055" s="34"/>
      <c r="RS2055" s="35"/>
      <c r="SA2055" s="34"/>
      <c r="SC2055" s="35"/>
      <c r="SQ2055" s="36"/>
      <c r="SS2055" s="37"/>
      <c r="TA2055" s="36"/>
      <c r="TC2055" s="37"/>
      <c r="TK2055" s="36"/>
      <c r="TM2055" s="37"/>
      <c r="VT2055" s="1"/>
    </row>
    <row r="2056" spans="14:592" ht="15" thickBot="1" x14ac:dyDescent="0.35">
      <c r="N2056" s="1"/>
      <c r="AI2056" s="1"/>
      <c r="DX2056" s="1"/>
      <c r="EA2056" s="6">
        <v>1.6283910931823669</v>
      </c>
      <c r="EI2056" s="10">
        <v>5.9729707497563561E-4</v>
      </c>
      <c r="EL2056" s="1"/>
      <c r="ER2056" s="1"/>
      <c r="EU2056" s="6">
        <v>1.5811556341535529</v>
      </c>
      <c r="FC2056" s="10">
        <v>1.810385558901873E-3</v>
      </c>
      <c r="FF2056" s="1"/>
      <c r="FL2056" s="1"/>
      <c r="FO2056" s="6">
        <v>1.6244307628675811</v>
      </c>
      <c r="FW2056" s="10">
        <v>7.158358703550716E-4</v>
      </c>
      <c r="FZ2056" s="1"/>
      <c r="JX2056" s="1"/>
      <c r="KG2056" s="1"/>
      <c r="KH2056" s="67"/>
      <c r="KJ2056" s="66"/>
      <c r="KL2056" s="65"/>
      <c r="KN2056" s="53"/>
      <c r="KP2056" s="64"/>
      <c r="KR2056" s="63"/>
      <c r="KV2056" s="1"/>
      <c r="KW2056" s="34"/>
      <c r="KY2056" s="35"/>
      <c r="LA2056" s="36"/>
      <c r="LC2056" s="37"/>
      <c r="LU2056" s="34"/>
      <c r="LW2056" s="35"/>
      <c r="ME2056" s="34"/>
      <c r="MG2056" s="35"/>
      <c r="MO2056" s="34"/>
      <c r="MQ2056" s="35"/>
      <c r="NE2056" s="36"/>
      <c r="NG2056" s="37"/>
      <c r="NO2056" s="36"/>
      <c r="NQ2056" s="37"/>
      <c r="NY2056" s="36"/>
      <c r="OA2056" s="37"/>
      <c r="RG2056" s="34"/>
      <c r="RI2056" s="35"/>
      <c r="RQ2056" s="34"/>
      <c r="RS2056" s="35"/>
      <c r="SA2056" s="34"/>
      <c r="SC2056" s="35"/>
      <c r="SQ2056" s="36"/>
      <c r="SS2056" s="37"/>
      <c r="TA2056" s="36"/>
      <c r="TC2056" s="37"/>
      <c r="TK2056" s="36"/>
      <c r="TM2056" s="37"/>
      <c r="VT2056" s="1"/>
    </row>
    <row r="2057" spans="14:592" x14ac:dyDescent="0.3">
      <c r="N2057" s="1"/>
      <c r="AI2057" s="1"/>
      <c r="DX2057" s="1"/>
      <c r="EA2057" s="2"/>
      <c r="EB2057" s="38" t="s">
        <v>35</v>
      </c>
      <c r="EC2057" s="38" t="s">
        <v>35</v>
      </c>
      <c r="ED2057" s="2"/>
      <c r="EF2057" s="7"/>
      <c r="EG2057" s="40" t="s">
        <v>35</v>
      </c>
      <c r="EH2057" s="40" t="s">
        <v>35</v>
      </c>
      <c r="EI2057" s="7"/>
      <c r="EL2057" s="1"/>
      <c r="ER2057" s="1"/>
      <c r="EU2057" s="2"/>
      <c r="EV2057" s="38" t="s">
        <v>35</v>
      </c>
      <c r="EW2057" s="38" t="s">
        <v>35</v>
      </c>
      <c r="EX2057" s="2"/>
      <c r="EZ2057" s="7"/>
      <c r="FA2057" s="40" t="s">
        <v>35</v>
      </c>
      <c r="FB2057" s="40" t="s">
        <v>35</v>
      </c>
      <c r="FC2057" s="7"/>
      <c r="FF2057" s="1"/>
      <c r="FL2057" s="1"/>
      <c r="FO2057" s="2"/>
      <c r="FP2057" s="38" t="s">
        <v>35</v>
      </c>
      <c r="FQ2057" s="38" t="s">
        <v>35</v>
      </c>
      <c r="FR2057" s="2"/>
      <c r="FT2057" s="7"/>
      <c r="FU2057" s="40" t="s">
        <v>35</v>
      </c>
      <c r="FV2057" s="40" t="s">
        <v>35</v>
      </c>
      <c r="FW2057" s="7"/>
      <c r="FZ2057" s="1"/>
      <c r="JX2057" s="1"/>
      <c r="KG2057" s="1"/>
      <c r="KH2057" s="67"/>
      <c r="KJ2057" s="66"/>
      <c r="KL2057" s="65"/>
      <c r="KN2057" s="53"/>
      <c r="KP2057" s="64"/>
      <c r="KR2057" s="63"/>
      <c r="KV2057" s="1"/>
      <c r="KW2057" s="34"/>
      <c r="KY2057" s="35"/>
      <c r="LA2057" s="36"/>
      <c r="LC2057" s="37"/>
      <c r="LU2057" s="34"/>
      <c r="LW2057" s="35"/>
      <c r="ME2057" s="34"/>
      <c r="MG2057" s="35"/>
      <c r="MO2057" s="34"/>
      <c r="MQ2057" s="35"/>
      <c r="NE2057" s="36"/>
      <c r="NG2057" s="37"/>
      <c r="NO2057" s="36"/>
      <c r="NQ2057" s="37"/>
      <c r="NY2057" s="36"/>
      <c r="OA2057" s="37"/>
      <c r="RG2057" s="34"/>
      <c r="RI2057" s="35"/>
      <c r="RQ2057" s="34"/>
      <c r="RS2057" s="35"/>
      <c r="SA2057" s="34"/>
      <c r="SC2057" s="35"/>
      <c r="SQ2057" s="36"/>
      <c r="SS2057" s="37"/>
      <c r="TA2057" s="36"/>
      <c r="TC2057" s="37"/>
      <c r="TK2057" s="36"/>
      <c r="TM2057" s="37"/>
      <c r="VT2057" s="1"/>
    </row>
    <row r="2058" spans="14:592" ht="15" thickBot="1" x14ac:dyDescent="0.35">
      <c r="N2058" s="1"/>
      <c r="AI2058" s="1"/>
      <c r="DX2058" s="1"/>
      <c r="EA2058" s="38" t="s">
        <v>26</v>
      </c>
      <c r="ED2058" s="38" t="s">
        <v>48</v>
      </c>
      <c r="EF2058" s="7" t="s">
        <v>49</v>
      </c>
      <c r="EI2058" s="7" t="s">
        <v>50</v>
      </c>
      <c r="EJ2058" s="7" t="s">
        <v>51</v>
      </c>
      <c r="EL2058" s="1"/>
      <c r="ER2058" s="1"/>
      <c r="EU2058" s="38" t="s">
        <v>26</v>
      </c>
      <c r="EX2058" s="38" t="s">
        <v>48</v>
      </c>
      <c r="EZ2058" s="7" t="s">
        <v>49</v>
      </c>
      <c r="FC2058" s="7" t="s">
        <v>50</v>
      </c>
      <c r="FD2058" s="7" t="s">
        <v>51</v>
      </c>
      <c r="FF2058" s="1"/>
      <c r="FL2058" s="1"/>
      <c r="FO2058" s="38" t="s">
        <v>26</v>
      </c>
      <c r="FR2058" s="38" t="s">
        <v>48</v>
      </c>
      <c r="FT2058" s="7" t="s">
        <v>49</v>
      </c>
      <c r="FW2058" s="7" t="s">
        <v>50</v>
      </c>
      <c r="FX2058" s="7" t="s">
        <v>51</v>
      </c>
      <c r="FZ2058" s="1"/>
      <c r="JX2058" s="1"/>
      <c r="KG2058" s="1"/>
      <c r="KH2058" s="67"/>
      <c r="KJ2058" s="66"/>
      <c r="KL2058" s="65"/>
      <c r="KN2058" s="53"/>
      <c r="KP2058" s="64"/>
      <c r="KR2058" s="63"/>
      <c r="KV2058" s="1"/>
      <c r="KW2058" s="34"/>
      <c r="KY2058" s="35"/>
      <c r="LA2058" s="36"/>
      <c r="LC2058" s="37"/>
      <c r="LU2058" s="34"/>
      <c r="LW2058" s="35"/>
      <c r="ME2058" s="34"/>
      <c r="MG2058" s="35"/>
      <c r="MO2058" s="34"/>
      <c r="MQ2058" s="35"/>
      <c r="NE2058" s="36"/>
      <c r="NG2058" s="37"/>
      <c r="NO2058" s="36"/>
      <c r="NQ2058" s="37"/>
      <c r="NY2058" s="36"/>
      <c r="OA2058" s="37"/>
      <c r="RG2058" s="34"/>
      <c r="RI2058" s="35"/>
      <c r="RQ2058" s="34"/>
      <c r="RS2058" s="35"/>
      <c r="SA2058" s="34"/>
      <c r="SC2058" s="35"/>
      <c r="SQ2058" s="36"/>
      <c r="SS2058" s="37"/>
      <c r="TA2058" s="36"/>
      <c r="TC2058" s="37"/>
      <c r="TK2058" s="36"/>
      <c r="TM2058" s="37"/>
      <c r="VT2058" s="1"/>
    </row>
    <row r="2059" spans="14:592" ht="15" thickBot="1" x14ac:dyDescent="0.35">
      <c r="N2059" s="1"/>
      <c r="AI2059" s="1"/>
      <c r="DX2059" s="1"/>
      <c r="EA2059" s="38" t="s">
        <v>26</v>
      </c>
      <c r="ED2059" s="3">
        <f>AVERAGE(ED2063:ED2065)</f>
        <v>-1.1082094572506382E-2</v>
      </c>
      <c r="EF2059" s="41">
        <f t="array" ref="EF2059">SUM(EI2054:EI2056*-1)</f>
        <v>8.9285842010992829E-3</v>
      </c>
      <c r="EI2059" s="8">
        <f t="array" ref="EI2059:EI2061">EI2054:EI2056</f>
        <v>-1.3393594480165546E-2</v>
      </c>
      <c r="EJ2059" s="8">
        <f t="array" ref="EJ2059:EJ2061">EF2059*(1/3)</f>
        <v>2.9761947336997608E-3</v>
      </c>
      <c r="EL2059" s="1"/>
      <c r="ER2059" s="1"/>
      <c r="EU2059" s="38" t="s">
        <v>26</v>
      </c>
      <c r="EX2059" s="3">
        <f>AVERAGE(EX2063:EX2065)</f>
        <v>-5.9101484311419776E-3</v>
      </c>
      <c r="EZ2059" s="41">
        <f t="array" ref="EZ2059">SUM(FC2054:FC2056*-1)</f>
        <v>7.9459307679940541E-3</v>
      </c>
      <c r="FC2059" s="8">
        <f t="array" ref="FC2059:FC2061">FC2054:FC2056</f>
        <v>-1.3395553444397029E-2</v>
      </c>
      <c r="FD2059" s="8">
        <f t="array" ref="FD2059:FD2061">EZ2059*(1/3)</f>
        <v>2.6486435893313511E-3</v>
      </c>
      <c r="FF2059" s="1"/>
      <c r="FL2059" s="1"/>
      <c r="FO2059" s="38" t="s">
        <v>26</v>
      </c>
      <c r="FR2059" s="3">
        <f>AVERAGE(FR2063:FR2065)</f>
        <v>-1.0604176768570802E-2</v>
      </c>
      <c r="FT2059" s="41">
        <f t="array" ref="FT2059">SUM(FW2054:FW2056*-1)</f>
        <v>8.8312094251773235E-3</v>
      </c>
      <c r="FW2059" s="8">
        <f t="array" ref="FW2059:FW2061">FW2054:FW2056</f>
        <v>-1.3402478162428786E-2</v>
      </c>
      <c r="FX2059" s="8">
        <f t="array" ref="FX2059:FX2061">FT2059*(1/3)</f>
        <v>2.9437364750591077E-3</v>
      </c>
      <c r="FZ2059" s="1"/>
      <c r="JX2059" s="1"/>
      <c r="KG2059" s="1"/>
      <c r="KH2059" s="67"/>
      <c r="KJ2059" s="66"/>
      <c r="KL2059" s="65"/>
      <c r="KN2059" s="53"/>
      <c r="KP2059" s="64"/>
      <c r="KR2059" s="63"/>
      <c r="KV2059" s="1"/>
      <c r="KW2059" s="34"/>
      <c r="KY2059" s="35"/>
      <c r="LA2059" s="36"/>
      <c r="LC2059" s="37"/>
      <c r="LU2059" s="34"/>
      <c r="LW2059" s="35"/>
      <c r="ME2059" s="34"/>
      <c r="MG2059" s="35"/>
      <c r="MO2059" s="34"/>
      <c r="MQ2059" s="35"/>
      <c r="NE2059" s="36"/>
      <c r="NG2059" s="37"/>
      <c r="NO2059" s="36"/>
      <c r="NQ2059" s="37"/>
      <c r="NY2059" s="36"/>
      <c r="OA2059" s="37"/>
      <c r="RG2059" s="34"/>
      <c r="RI2059" s="35"/>
      <c r="RQ2059" s="34"/>
      <c r="RS2059" s="35"/>
      <c r="SA2059" s="34"/>
      <c r="SC2059" s="35"/>
      <c r="SQ2059" s="36"/>
      <c r="SS2059" s="37"/>
      <c r="TA2059" s="36"/>
      <c r="TC2059" s="37"/>
      <c r="TK2059" s="36"/>
      <c r="TM2059" s="37"/>
      <c r="VT2059" s="1"/>
    </row>
    <row r="2060" spans="14:592" x14ac:dyDescent="0.3">
      <c r="N2060" s="1"/>
      <c r="AI2060" s="1"/>
      <c r="DX2060" s="1"/>
      <c r="EA2060" s="38" t="s">
        <v>26</v>
      </c>
      <c r="ED2060" s="38" t="s">
        <v>26</v>
      </c>
      <c r="EF2060" s="7"/>
      <c r="EI2060" s="9">
        <v>3.8677132040906277E-3</v>
      </c>
      <c r="EJ2060" s="9">
        <v>2.9761947336997608E-3</v>
      </c>
      <c r="EL2060" s="1"/>
      <c r="ER2060" s="1"/>
      <c r="EU2060" s="38" t="s">
        <v>26</v>
      </c>
      <c r="EX2060" s="38" t="s">
        <v>26</v>
      </c>
      <c r="EZ2060" s="7"/>
      <c r="FC2060" s="9">
        <v>3.6392371175011018E-3</v>
      </c>
      <c r="FD2060" s="9">
        <v>2.6486435893313511E-3</v>
      </c>
      <c r="FF2060" s="1"/>
      <c r="FL2060" s="1"/>
      <c r="FO2060" s="38" t="s">
        <v>26</v>
      </c>
      <c r="FR2060" s="38" t="s">
        <v>26</v>
      </c>
      <c r="FT2060" s="7"/>
      <c r="FW2060" s="9">
        <v>3.855432866896393E-3</v>
      </c>
      <c r="FX2060" s="9">
        <v>2.9437364750591077E-3</v>
      </c>
      <c r="FZ2060" s="1"/>
      <c r="JX2060" s="1"/>
      <c r="KG2060" s="1"/>
      <c r="KH2060" s="67"/>
      <c r="KJ2060" s="66"/>
      <c r="KL2060" s="65"/>
      <c r="KN2060" s="53"/>
      <c r="KP2060" s="64"/>
      <c r="KR2060" s="63"/>
      <c r="KV2060" s="1"/>
      <c r="KW2060" s="34"/>
      <c r="KY2060" s="35"/>
      <c r="LA2060" s="36"/>
      <c r="LC2060" s="37"/>
      <c r="LU2060" s="34"/>
      <c r="LW2060" s="35"/>
      <c r="ME2060" s="34"/>
      <c r="MG2060" s="35"/>
      <c r="MO2060" s="34"/>
      <c r="MQ2060" s="35"/>
      <c r="NE2060" s="36"/>
      <c r="NG2060" s="37"/>
      <c r="NO2060" s="36"/>
      <c r="NQ2060" s="37"/>
      <c r="NY2060" s="36"/>
      <c r="OA2060" s="37"/>
      <c r="RG2060" s="34"/>
      <c r="RI2060" s="35"/>
      <c r="RQ2060" s="34"/>
      <c r="RS2060" s="35"/>
      <c r="SA2060" s="34"/>
      <c r="SC2060" s="35"/>
      <c r="SQ2060" s="36"/>
      <c r="SS2060" s="37"/>
      <c r="TA2060" s="36"/>
      <c r="TC2060" s="37"/>
      <c r="TK2060" s="36"/>
      <c r="TM2060" s="37"/>
      <c r="VT2060" s="1"/>
    </row>
    <row r="2061" spans="14:592" ht="15" thickBot="1" x14ac:dyDescent="0.35">
      <c r="N2061" s="1"/>
      <c r="AI2061" s="1"/>
      <c r="DX2061" s="1"/>
      <c r="EA2061" s="38" t="s">
        <v>26</v>
      </c>
      <c r="ED2061" s="38" t="s">
        <v>26</v>
      </c>
      <c r="EF2061" s="7"/>
      <c r="EI2061" s="10">
        <v>5.9729707497563561E-4</v>
      </c>
      <c r="EJ2061" s="10">
        <v>2.9761947336997608E-3</v>
      </c>
      <c r="EL2061" s="1"/>
      <c r="ER2061" s="1"/>
      <c r="EU2061" s="38" t="s">
        <v>26</v>
      </c>
      <c r="EX2061" s="38" t="s">
        <v>26</v>
      </c>
      <c r="EZ2061" s="7"/>
      <c r="FC2061" s="10">
        <v>1.810385558901873E-3</v>
      </c>
      <c r="FD2061" s="10">
        <v>2.6486435893313511E-3</v>
      </c>
      <c r="FF2061" s="1"/>
      <c r="FL2061" s="1"/>
      <c r="FO2061" s="38" t="s">
        <v>26</v>
      </c>
      <c r="FR2061" s="38" t="s">
        <v>26</v>
      </c>
      <c r="FT2061" s="7"/>
      <c r="FW2061" s="10">
        <v>7.158358703550716E-4</v>
      </c>
      <c r="FX2061" s="10">
        <v>2.9437364750591077E-3</v>
      </c>
      <c r="FZ2061" s="1"/>
      <c r="JX2061" s="1"/>
      <c r="KG2061" s="1"/>
      <c r="KH2061" s="67"/>
      <c r="KJ2061" s="66"/>
      <c r="KL2061" s="65"/>
      <c r="KN2061" s="53"/>
      <c r="KP2061" s="64"/>
      <c r="KR2061" s="63"/>
      <c r="KV2061" s="1"/>
      <c r="KW2061" s="34"/>
      <c r="KY2061" s="35"/>
      <c r="LA2061" s="36"/>
      <c r="LC2061" s="37"/>
      <c r="LU2061" s="34"/>
      <c r="LW2061" s="35"/>
      <c r="ME2061" s="34"/>
      <c r="MG2061" s="35"/>
      <c r="MO2061" s="34"/>
      <c r="MQ2061" s="35"/>
      <c r="NE2061" s="36"/>
      <c r="NG2061" s="37"/>
      <c r="NO2061" s="36"/>
      <c r="NQ2061" s="37"/>
      <c r="NY2061" s="36"/>
      <c r="OA2061" s="37"/>
      <c r="RG2061" s="34"/>
      <c r="RI2061" s="35"/>
      <c r="RQ2061" s="34"/>
      <c r="RS2061" s="35"/>
      <c r="SA2061" s="34"/>
      <c r="SC2061" s="35"/>
      <c r="SQ2061" s="36"/>
      <c r="SS2061" s="37"/>
      <c r="TA2061" s="36"/>
      <c r="TC2061" s="37"/>
      <c r="TK2061" s="36"/>
      <c r="TM2061" s="37"/>
      <c r="VT2061" s="1"/>
    </row>
    <row r="2062" spans="14:592" ht="15" thickBot="1" x14ac:dyDescent="0.35">
      <c r="N2062" s="1"/>
      <c r="AI2062" s="1"/>
      <c r="DX2062" s="1"/>
      <c r="EA2062" s="2"/>
      <c r="EB2062" s="38" t="s">
        <v>35</v>
      </c>
      <c r="EC2062" s="38" t="s">
        <v>35</v>
      </c>
      <c r="ED2062" s="2" t="s">
        <v>52</v>
      </c>
      <c r="EF2062" s="7" t="s">
        <v>53</v>
      </c>
      <c r="EG2062" s="40" t="s">
        <v>35</v>
      </c>
      <c r="EH2062" s="40" t="s">
        <v>35</v>
      </c>
      <c r="EI2062" s="7"/>
      <c r="EL2062" s="1"/>
      <c r="ER2062" s="1"/>
      <c r="EU2062" s="2"/>
      <c r="EV2062" s="38" t="s">
        <v>35</v>
      </c>
      <c r="EW2062" s="38" t="s">
        <v>35</v>
      </c>
      <c r="EX2062" s="2" t="s">
        <v>54</v>
      </c>
      <c r="EZ2062" s="7" t="s">
        <v>55</v>
      </c>
      <c r="FA2062" s="40" t="s">
        <v>35</v>
      </c>
      <c r="FB2062" s="40" t="s">
        <v>35</v>
      </c>
      <c r="FC2062" s="7"/>
      <c r="FF2062" s="1"/>
      <c r="FL2062" s="1"/>
      <c r="FO2062" s="2"/>
      <c r="FP2062" s="38" t="s">
        <v>35</v>
      </c>
      <c r="FQ2062" s="38" t="s">
        <v>35</v>
      </c>
      <c r="FR2062" s="2" t="s">
        <v>202</v>
      </c>
      <c r="FT2062" s="7" t="s">
        <v>203</v>
      </c>
      <c r="FU2062" s="40" t="s">
        <v>35</v>
      </c>
      <c r="FV2062" s="40" t="s">
        <v>35</v>
      </c>
      <c r="FW2062" s="7"/>
      <c r="FZ2062" s="1"/>
      <c r="JX2062" s="1"/>
      <c r="KG2062" s="1"/>
      <c r="KH2062" s="67"/>
      <c r="KJ2062" s="66"/>
      <c r="KL2062" s="65"/>
      <c r="KN2062" s="53"/>
      <c r="KP2062" s="64"/>
      <c r="KR2062" s="63"/>
      <c r="KV2062" s="1"/>
      <c r="KW2062" s="34"/>
      <c r="KY2062" s="35"/>
      <c r="LA2062" s="36"/>
      <c r="LC2062" s="37"/>
      <c r="LU2062" s="34"/>
      <c r="LW2062" s="35"/>
      <c r="ME2062" s="34"/>
      <c r="MG2062" s="35"/>
      <c r="MO2062" s="34"/>
      <c r="MQ2062" s="35"/>
      <c r="NE2062" s="36"/>
      <c r="NG2062" s="37"/>
      <c r="NO2062" s="36"/>
      <c r="NQ2062" s="37"/>
      <c r="NY2062" s="36"/>
      <c r="OA2062" s="37"/>
      <c r="RG2062" s="34"/>
      <c r="RI2062" s="35"/>
      <c r="RQ2062" s="34"/>
      <c r="RS2062" s="35"/>
      <c r="SA2062" s="34"/>
      <c r="SC2062" s="35"/>
      <c r="SQ2062" s="36"/>
      <c r="SS2062" s="37"/>
      <c r="TA2062" s="36"/>
      <c r="TC2062" s="37"/>
      <c r="TK2062" s="36"/>
      <c r="TM2062" s="37"/>
      <c r="VT2062" s="1"/>
    </row>
    <row r="2063" spans="14:592" x14ac:dyDescent="0.3">
      <c r="N2063" s="1"/>
      <c r="AI2063" s="1"/>
      <c r="DX2063" s="1"/>
      <c r="ED2063" s="4">
        <f t="array" ref="ED2063:ED2065">ED2068:ED2070</f>
        <v>-0.31960544949270564</v>
      </c>
      <c r="EF2063" s="8">
        <f t="array" ref="EF2063:EF2065">EI2059:EI2061+EJ2059:EJ2061</f>
        <v>-1.0417399746465786E-2</v>
      </c>
      <c r="EL2063" s="1"/>
      <c r="ER2063" s="1"/>
      <c r="EX2063" s="4">
        <f t="array" ref="EX2063:EX2065">EX2068:EX2070</f>
        <v>-0.17566268971145771</v>
      </c>
      <c r="EZ2063" s="8">
        <f t="array" ref="EZ2063:EZ2065">FC2059:FC2061+FD2059:FD2061</f>
        <v>-1.0746909855065677E-2</v>
      </c>
      <c r="FF2063" s="1"/>
      <c r="FL2063" s="1"/>
      <c r="FR2063" s="4">
        <f t="array" ref="FR2063:FR2065">FR2068:FR2070</f>
        <v>-0.30612418467423141</v>
      </c>
      <c r="FT2063" s="8">
        <f t="array" ref="FT2063:FT2065">FW2059:FW2061+FX2059:FX2061</f>
        <v>-1.0458741687369679E-2</v>
      </c>
      <c r="FZ2063" s="1"/>
      <c r="JX2063" s="1"/>
      <c r="KG2063" s="1"/>
      <c r="KH2063" s="67"/>
      <c r="KJ2063" s="66"/>
      <c r="KL2063" s="65"/>
      <c r="KN2063" s="53"/>
      <c r="KP2063" s="64"/>
      <c r="KR2063" s="63"/>
      <c r="KV2063" s="1"/>
      <c r="KW2063" s="34"/>
      <c r="KY2063" s="35"/>
      <c r="LA2063" s="36"/>
      <c r="LC2063" s="37"/>
      <c r="LD2063" s="37"/>
      <c r="LE2063" s="37"/>
      <c r="LF2063" s="37"/>
      <c r="LG2063" s="37"/>
      <c r="LH2063" s="37"/>
      <c r="LI2063" s="37"/>
      <c r="LJ2063" s="37"/>
      <c r="LK2063" s="37"/>
      <c r="LL2063" s="37"/>
      <c r="LM2063" s="37"/>
      <c r="LN2063" s="37"/>
      <c r="LO2063" s="37"/>
      <c r="LP2063" s="37"/>
      <c r="LQ2063" s="37"/>
      <c r="LR2063" s="37"/>
      <c r="LS2063" s="37"/>
      <c r="LT2063" s="37"/>
      <c r="LU2063" s="34"/>
      <c r="LV2063" s="37"/>
      <c r="LW2063" s="35"/>
      <c r="LX2063" s="37"/>
      <c r="LY2063" s="37"/>
      <c r="LZ2063" s="37"/>
      <c r="MA2063" s="37"/>
      <c r="MB2063" s="37"/>
      <c r="MC2063" s="37"/>
      <c r="MD2063" s="37"/>
      <c r="ME2063" s="34"/>
      <c r="MF2063" s="37"/>
      <c r="MG2063" s="35"/>
      <c r="MH2063" s="37"/>
      <c r="MI2063" s="37"/>
      <c r="MJ2063" s="37"/>
      <c r="MK2063" s="37"/>
      <c r="ML2063" s="37"/>
      <c r="MM2063" s="37"/>
      <c r="MN2063" s="37"/>
      <c r="MO2063" s="34"/>
      <c r="MP2063" s="37"/>
      <c r="MQ2063" s="35"/>
      <c r="MR2063" s="37"/>
      <c r="MS2063" s="37"/>
      <c r="MT2063" s="37"/>
      <c r="MU2063" s="37"/>
      <c r="MV2063" s="37"/>
      <c r="MW2063" s="37"/>
      <c r="MX2063" s="37"/>
      <c r="MY2063" s="37"/>
      <c r="MZ2063" s="37"/>
      <c r="NA2063" s="37"/>
      <c r="NB2063" s="37"/>
      <c r="NC2063" s="37"/>
      <c r="ND2063" s="37"/>
      <c r="NE2063" s="36"/>
      <c r="NF2063" s="37"/>
      <c r="NG2063" s="37"/>
      <c r="NH2063" s="37"/>
      <c r="NI2063" s="37"/>
      <c r="NJ2063" s="37"/>
      <c r="NK2063" s="37"/>
      <c r="NL2063" s="37"/>
      <c r="NM2063" s="37"/>
      <c r="NN2063" s="37"/>
      <c r="NO2063" s="36"/>
      <c r="NP2063" s="37"/>
      <c r="NQ2063" s="37"/>
      <c r="NR2063" s="37"/>
      <c r="NS2063" s="37"/>
      <c r="NT2063" s="37"/>
      <c r="NU2063" s="37"/>
      <c r="NV2063" s="37"/>
      <c r="NW2063" s="37"/>
      <c r="NX2063" s="37"/>
      <c r="NY2063" s="36"/>
      <c r="NZ2063" s="37"/>
      <c r="OA2063" s="37"/>
      <c r="OB2063" s="37"/>
      <c r="OC2063" s="37"/>
      <c r="OD2063" s="37"/>
      <c r="OE2063" s="37"/>
      <c r="OF2063" s="37"/>
      <c r="OG2063" s="37"/>
      <c r="OH2063" s="37"/>
      <c r="OI2063" s="37"/>
      <c r="OJ2063" s="37"/>
      <c r="OK2063" s="37"/>
      <c r="OL2063" s="37"/>
      <c r="OM2063" s="37"/>
      <c r="ON2063" s="37"/>
      <c r="OO2063" s="37"/>
      <c r="OP2063" s="37"/>
      <c r="OQ2063" s="37"/>
      <c r="OR2063" s="37"/>
      <c r="OS2063" s="37"/>
      <c r="OT2063" s="37"/>
      <c r="OU2063" s="37"/>
      <c r="OV2063" s="37"/>
      <c r="OW2063" s="37"/>
      <c r="OX2063" s="37"/>
      <c r="OY2063" s="37"/>
      <c r="OZ2063" s="37"/>
      <c r="PA2063" s="37"/>
      <c r="PB2063" s="37"/>
      <c r="PC2063" s="37"/>
      <c r="PD2063" s="37"/>
      <c r="PE2063" s="37"/>
      <c r="PF2063" s="37"/>
      <c r="PG2063" s="37"/>
      <c r="PH2063" s="37"/>
      <c r="PI2063" s="37"/>
      <c r="PJ2063" s="37"/>
      <c r="PK2063" s="37"/>
      <c r="PL2063" s="37"/>
      <c r="PM2063" s="37"/>
      <c r="PN2063" s="37"/>
      <c r="PO2063" s="37"/>
      <c r="PP2063" s="37"/>
      <c r="PQ2063" s="37"/>
      <c r="PR2063" s="37"/>
      <c r="PS2063" s="37"/>
      <c r="PT2063" s="37"/>
      <c r="PU2063" s="37"/>
      <c r="PV2063" s="37"/>
      <c r="PW2063" s="37"/>
      <c r="PX2063" s="37"/>
      <c r="PY2063" s="37"/>
      <c r="PZ2063" s="37"/>
      <c r="QA2063" s="37"/>
      <c r="QB2063" s="37"/>
      <c r="QC2063" s="37"/>
      <c r="QD2063" s="37"/>
      <c r="QE2063" s="37"/>
      <c r="QF2063" s="37"/>
      <c r="QG2063" s="37"/>
      <c r="QH2063" s="37"/>
      <c r="QI2063" s="37"/>
      <c r="QJ2063" s="37"/>
      <c r="QK2063" s="37"/>
      <c r="QL2063" s="37"/>
      <c r="QM2063" s="37"/>
      <c r="QN2063" s="37"/>
      <c r="QO2063" s="37"/>
      <c r="QP2063" s="37"/>
      <c r="QQ2063" s="37"/>
      <c r="QR2063" s="37"/>
      <c r="QS2063" s="37"/>
      <c r="QT2063" s="37"/>
      <c r="QU2063" s="37"/>
      <c r="QV2063" s="37"/>
      <c r="QW2063" s="37"/>
      <c r="QX2063" s="37"/>
      <c r="QY2063" s="37"/>
      <c r="QZ2063" s="37"/>
      <c r="RA2063" s="37"/>
      <c r="RB2063" s="37"/>
      <c r="RC2063" s="37"/>
      <c r="RD2063" s="37"/>
      <c r="RE2063" s="37"/>
      <c r="RF2063" s="37"/>
      <c r="RG2063" s="34"/>
      <c r="RH2063" s="37"/>
      <c r="RI2063" s="35"/>
      <c r="RJ2063" s="37"/>
      <c r="RK2063" s="37"/>
      <c r="RL2063" s="37"/>
      <c r="RM2063" s="37"/>
      <c r="RN2063" s="37"/>
      <c r="RO2063" s="37"/>
      <c r="RP2063" s="37"/>
      <c r="RQ2063" s="34"/>
      <c r="RR2063" s="37"/>
      <c r="RS2063" s="35"/>
      <c r="RT2063" s="37"/>
      <c r="RU2063" s="37"/>
      <c r="RV2063" s="37"/>
      <c r="RW2063" s="37"/>
      <c r="RX2063" s="37"/>
      <c r="RY2063" s="37"/>
      <c r="RZ2063" s="37"/>
      <c r="SA2063" s="34"/>
      <c r="SB2063" s="37"/>
      <c r="SC2063" s="35"/>
      <c r="SD2063" s="37"/>
      <c r="SE2063" s="37"/>
      <c r="SF2063" s="37"/>
      <c r="SG2063" s="37"/>
      <c r="SH2063" s="37"/>
      <c r="SI2063" s="37"/>
      <c r="SJ2063" s="37"/>
      <c r="SK2063" s="37"/>
      <c r="SL2063" s="37"/>
      <c r="SM2063" s="37"/>
      <c r="SN2063" s="37"/>
      <c r="SO2063" s="37"/>
      <c r="SP2063" s="37"/>
      <c r="SQ2063" s="36"/>
      <c r="SR2063" s="37"/>
      <c r="SS2063" s="37"/>
      <c r="ST2063" s="37"/>
      <c r="SU2063" s="37"/>
      <c r="SV2063" s="37"/>
      <c r="SW2063" s="37"/>
      <c r="SX2063" s="37"/>
      <c r="SY2063" s="37"/>
      <c r="SZ2063" s="37"/>
      <c r="TA2063" s="36"/>
      <c r="TB2063" s="37"/>
      <c r="TC2063" s="37"/>
      <c r="TD2063" s="37"/>
      <c r="TE2063" s="37"/>
      <c r="TF2063" s="37"/>
      <c r="TG2063" s="37"/>
      <c r="TH2063" s="37"/>
      <c r="TI2063" s="37"/>
      <c r="TJ2063" s="37"/>
      <c r="TK2063" s="36"/>
      <c r="TL2063" s="37"/>
      <c r="TM2063" s="37"/>
      <c r="VT2063" s="1"/>
    </row>
    <row r="2064" spans="14:592" ht="15" thickBot="1" x14ac:dyDescent="0.35">
      <c r="N2064" s="1"/>
      <c r="AI2064" s="1"/>
      <c r="DX2064" s="1"/>
      <c r="DZ2064" t="s">
        <v>56</v>
      </c>
      <c r="ED2064" s="5">
        <v>-1.3309498328346741</v>
      </c>
      <c r="EF2064" s="9">
        <v>6.8439079377903885E-3</v>
      </c>
      <c r="EL2064" s="1"/>
      <c r="ER2064" s="1"/>
      <c r="ET2064" t="s">
        <v>56</v>
      </c>
      <c r="EX2064" s="5">
        <v>-1.4173132413043792</v>
      </c>
      <c r="EZ2064" s="9">
        <v>6.2878807068324528E-3</v>
      </c>
      <c r="FF2064" s="1"/>
      <c r="FL2064" s="1"/>
      <c r="FN2064" t="s">
        <v>56</v>
      </c>
      <c r="FR2064" s="5">
        <v>-1.3395149317304913</v>
      </c>
      <c r="FT2064" s="9">
        <v>6.7991693419555011E-3</v>
      </c>
      <c r="FZ2064" s="1"/>
      <c r="JX2064" s="1"/>
      <c r="KG2064" s="1"/>
      <c r="KH2064" s="67"/>
      <c r="KJ2064" s="66"/>
      <c r="KL2064" s="65"/>
      <c r="KN2064" s="53"/>
      <c r="KP2064" s="64"/>
      <c r="KR2064" s="63"/>
      <c r="KV2064" s="1"/>
      <c r="KW2064" s="34"/>
      <c r="KY2064" s="35"/>
      <c r="LA2064" s="36"/>
      <c r="LC2064" s="37"/>
      <c r="LD2064" s="37"/>
      <c r="LE2064" s="37"/>
      <c r="LF2064" s="37"/>
      <c r="LG2064" s="37"/>
      <c r="LH2064" s="37"/>
      <c r="LI2064" s="37"/>
      <c r="LJ2064" s="37"/>
      <c r="LK2064" s="37"/>
      <c r="LL2064" s="37"/>
      <c r="LM2064" s="37"/>
      <c r="LN2064" s="37"/>
      <c r="LO2064" s="37"/>
      <c r="LP2064" s="37"/>
      <c r="LQ2064" s="37"/>
      <c r="LR2064" s="37"/>
      <c r="LS2064" s="37"/>
      <c r="LT2064" s="37"/>
      <c r="LU2064" s="34"/>
      <c r="LV2064" s="37"/>
      <c r="LW2064" s="35"/>
      <c r="LX2064" s="37"/>
      <c r="LY2064" s="37"/>
      <c r="LZ2064" s="37"/>
      <c r="MA2064" s="37"/>
      <c r="MB2064" s="37"/>
      <c r="MC2064" s="37"/>
      <c r="MD2064" s="37"/>
      <c r="ME2064" s="34"/>
      <c r="MF2064" s="37"/>
      <c r="MG2064" s="35"/>
      <c r="MH2064" s="37"/>
      <c r="MI2064" s="37"/>
      <c r="MJ2064" s="37"/>
      <c r="MK2064" s="37"/>
      <c r="ML2064" s="37"/>
      <c r="MM2064" s="37"/>
      <c r="MN2064" s="37"/>
      <c r="MO2064" s="34"/>
      <c r="MP2064" s="37"/>
      <c r="MQ2064" s="35"/>
      <c r="MR2064" s="37"/>
      <c r="MS2064" s="37"/>
      <c r="MT2064" s="37"/>
      <c r="MU2064" s="37"/>
      <c r="MV2064" s="37"/>
      <c r="MW2064" s="37"/>
      <c r="MX2064" s="37"/>
      <c r="MY2064" s="37"/>
      <c r="MZ2064" s="37"/>
      <c r="NA2064" s="37"/>
      <c r="NB2064" s="37"/>
      <c r="NC2064" s="37"/>
      <c r="ND2064" s="37"/>
      <c r="NE2064" s="36"/>
      <c r="NF2064" s="37"/>
      <c r="NG2064" s="37"/>
      <c r="NH2064" s="37"/>
      <c r="NI2064" s="37"/>
      <c r="NJ2064" s="37"/>
      <c r="NK2064" s="37"/>
      <c r="NL2064" s="37"/>
      <c r="NM2064" s="37"/>
      <c r="NN2064" s="37"/>
      <c r="NO2064" s="36"/>
      <c r="NP2064" s="37"/>
      <c r="NQ2064" s="37"/>
      <c r="NR2064" s="37"/>
      <c r="NS2064" s="37"/>
      <c r="NT2064" s="37"/>
      <c r="NU2064" s="37"/>
      <c r="NV2064" s="37"/>
      <c r="NW2064" s="37"/>
      <c r="NX2064" s="37"/>
      <c r="NY2064" s="36"/>
      <c r="NZ2064" s="37"/>
      <c r="OA2064" s="37"/>
      <c r="OB2064" s="37"/>
      <c r="OC2064" s="37"/>
      <c r="OD2064" s="37"/>
      <c r="OE2064" s="37"/>
      <c r="OF2064" s="37"/>
      <c r="OG2064" s="37"/>
      <c r="OH2064" s="37"/>
      <c r="OI2064" s="37"/>
      <c r="OJ2064" s="37"/>
      <c r="OK2064" s="37"/>
      <c r="OL2064" s="37"/>
      <c r="OM2064" s="37"/>
      <c r="ON2064" s="37"/>
      <c r="OO2064" s="37"/>
      <c r="OP2064" s="37"/>
      <c r="OQ2064" s="37"/>
      <c r="OR2064" s="37"/>
      <c r="OS2064" s="37"/>
      <c r="OT2064" s="37"/>
      <c r="OU2064" s="37"/>
      <c r="OV2064" s="37"/>
      <c r="OW2064" s="37"/>
      <c r="OX2064" s="37"/>
      <c r="OY2064" s="37"/>
      <c r="OZ2064" s="37"/>
      <c r="PA2064" s="37"/>
      <c r="PB2064" s="37"/>
      <c r="PC2064" s="37"/>
      <c r="PD2064" s="37"/>
      <c r="PE2064" s="37"/>
      <c r="PF2064" s="37"/>
      <c r="PG2064" s="37"/>
      <c r="PH2064" s="37"/>
      <c r="PI2064" s="37"/>
      <c r="PJ2064" s="37"/>
      <c r="PK2064" s="37"/>
      <c r="PL2064" s="37"/>
      <c r="PM2064" s="37"/>
      <c r="PN2064" s="37"/>
      <c r="PO2064" s="37"/>
      <c r="PP2064" s="37"/>
      <c r="PQ2064" s="37"/>
      <c r="PR2064" s="37"/>
      <c r="PS2064" s="37"/>
      <c r="PT2064" s="37"/>
      <c r="PU2064" s="37"/>
      <c r="PV2064" s="37"/>
      <c r="PW2064" s="37"/>
      <c r="PX2064" s="37"/>
      <c r="PY2064" s="37"/>
      <c r="PZ2064" s="37"/>
      <c r="QA2064" s="37"/>
      <c r="QB2064" s="37"/>
      <c r="QC2064" s="37"/>
      <c r="QD2064" s="37"/>
      <c r="QE2064" s="37"/>
      <c r="QF2064" s="37"/>
      <c r="QG2064" s="37"/>
      <c r="QH2064" s="37"/>
      <c r="QI2064" s="37"/>
      <c r="QJ2064" s="37"/>
      <c r="QK2064" s="37"/>
      <c r="QL2064" s="37"/>
      <c r="QM2064" s="37"/>
      <c r="QN2064" s="37"/>
      <c r="QO2064" s="37"/>
      <c r="QP2064" s="37"/>
      <c r="QQ2064" s="37"/>
      <c r="QR2064" s="37"/>
      <c r="QS2064" s="37"/>
      <c r="QT2064" s="37"/>
      <c r="QU2064" s="37"/>
      <c r="QV2064" s="37"/>
      <c r="QW2064" s="37"/>
      <c r="QX2064" s="37"/>
      <c r="QY2064" s="37"/>
      <c r="QZ2064" s="37"/>
      <c r="RA2064" s="37"/>
      <c r="RB2064" s="37"/>
      <c r="RC2064" s="37"/>
      <c r="RD2064" s="37"/>
      <c r="RE2064" s="37"/>
      <c r="RF2064" s="37"/>
      <c r="RG2064" s="34"/>
      <c r="RH2064" s="37"/>
      <c r="RI2064" s="35"/>
      <c r="RJ2064" s="37"/>
      <c r="RK2064" s="37"/>
      <c r="RL2064" s="37"/>
      <c r="RM2064" s="37"/>
      <c r="RN2064" s="37"/>
      <c r="RO2064" s="37"/>
      <c r="RP2064" s="37"/>
      <c r="RQ2064" s="34"/>
      <c r="RR2064" s="37"/>
      <c r="RS2064" s="35"/>
      <c r="RT2064" s="37"/>
      <c r="RU2064" s="37"/>
      <c r="RV2064" s="37"/>
      <c r="RW2064" s="37"/>
      <c r="RX2064" s="37"/>
      <c r="RY2064" s="37"/>
      <c r="RZ2064" s="37"/>
      <c r="SA2064" s="34"/>
      <c r="SB2064" s="37"/>
      <c r="SC2064" s="35"/>
      <c r="SD2064" s="37"/>
      <c r="SE2064" s="37"/>
      <c r="SF2064" s="37"/>
      <c r="SG2064" s="37"/>
      <c r="SH2064" s="37"/>
      <c r="SI2064" s="37"/>
      <c r="SJ2064" s="37"/>
      <c r="SK2064" s="37"/>
      <c r="SL2064" s="37"/>
      <c r="SM2064" s="37"/>
      <c r="SN2064" s="37"/>
      <c r="SO2064" s="37"/>
      <c r="SP2064" s="37"/>
      <c r="SQ2064" s="36"/>
      <c r="SR2064" s="37"/>
      <c r="SS2064" s="37"/>
      <c r="ST2064" s="37"/>
      <c r="SU2064" s="37"/>
      <c r="SV2064" s="37"/>
      <c r="SW2064" s="37"/>
      <c r="SX2064" s="37"/>
      <c r="SY2064" s="37"/>
      <c r="SZ2064" s="37"/>
      <c r="TA2064" s="36"/>
      <c r="TB2064" s="37"/>
      <c r="TC2064" s="37"/>
      <c r="TD2064" s="37"/>
      <c r="TE2064" s="37"/>
      <c r="TF2064" s="37"/>
      <c r="TG2064" s="37"/>
      <c r="TH2064" s="37"/>
      <c r="TI2064" s="37"/>
      <c r="TJ2064" s="37"/>
      <c r="TK2064" s="36"/>
      <c r="TL2064" s="37"/>
      <c r="TM2064" s="37"/>
      <c r="VT2064" s="1"/>
    </row>
    <row r="2065" spans="14:592" ht="15" thickBot="1" x14ac:dyDescent="0.35">
      <c r="N2065" s="1"/>
      <c r="AI2065" s="1"/>
      <c r="DX2065" s="1"/>
      <c r="DZ2065" s="43">
        <v>1E-8</v>
      </c>
      <c r="ED2065" s="6">
        <v>1.6173089986098605</v>
      </c>
      <c r="EF2065" s="10">
        <v>3.5734918086753964E-3</v>
      </c>
      <c r="EL2065" s="1"/>
      <c r="ER2065" s="1"/>
      <c r="ET2065" s="43">
        <v>1E-8</v>
      </c>
      <c r="EX2065" s="6">
        <v>1.575245485722411</v>
      </c>
      <c r="EZ2065" s="10">
        <v>4.4590291482332241E-3</v>
      </c>
      <c r="FF2065" s="1"/>
      <c r="FL2065" s="1"/>
      <c r="FN2065" s="43">
        <v>1E-8</v>
      </c>
      <c r="FR2065" s="6">
        <v>1.6138265860990104</v>
      </c>
      <c r="FT2065" s="10">
        <v>3.6595723454141793E-3</v>
      </c>
      <c r="FZ2065" s="1"/>
      <c r="JX2065" s="1"/>
      <c r="KG2065" s="1"/>
      <c r="KH2065" s="67"/>
      <c r="KJ2065" s="66"/>
      <c r="KL2065" s="65"/>
      <c r="KN2065" s="53"/>
      <c r="KP2065" s="64"/>
      <c r="KR2065" s="63"/>
      <c r="KV2065" s="1"/>
      <c r="KW2065" s="34"/>
      <c r="KY2065" s="35"/>
      <c r="LA2065" s="36"/>
      <c r="LU2065" s="34"/>
      <c r="LW2065" s="35"/>
      <c r="ME2065" s="34"/>
      <c r="MG2065" s="35"/>
      <c r="MO2065" s="34"/>
      <c r="MQ2065" s="35"/>
      <c r="NE2065" s="36"/>
      <c r="NO2065" s="36"/>
      <c r="NY2065" s="36"/>
      <c r="QH2065" s="37"/>
      <c r="RG2065" s="34"/>
      <c r="RI2065" s="35"/>
      <c r="RQ2065" s="34"/>
      <c r="RS2065" s="35"/>
      <c r="SA2065" s="34"/>
      <c r="SC2065" s="35"/>
      <c r="SQ2065" s="36"/>
      <c r="TA2065" s="36"/>
      <c r="TK2065" s="36"/>
      <c r="VT2065" s="1"/>
    </row>
    <row r="2066" spans="14:592" x14ac:dyDescent="0.3">
      <c r="N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2"/>
      <c r="EE2066" s="1"/>
      <c r="EF2066" s="7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2"/>
      <c r="EY2066" s="1"/>
      <c r="EZ2066" s="7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/>
      <c r="FN2066" s="1"/>
      <c r="FO2066" s="1"/>
      <c r="FP2066" s="1"/>
      <c r="FQ2066" s="1"/>
      <c r="FR2066" s="2"/>
      <c r="FS2066" s="1"/>
      <c r="FT2066" s="7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  <c r="GK2066" s="1"/>
      <c r="GL2066" s="1"/>
      <c r="GM2066" s="1"/>
      <c r="GN2066" s="1"/>
      <c r="GO2066" s="1"/>
      <c r="GP2066" s="1"/>
      <c r="GQ2066" s="1"/>
      <c r="GR2066" s="1"/>
      <c r="GS2066" s="1"/>
      <c r="GT2066" s="1"/>
      <c r="GU2066" s="1"/>
      <c r="GV2066" s="1"/>
      <c r="GW2066" s="1"/>
      <c r="GX2066" s="1"/>
      <c r="GY2066" s="1"/>
      <c r="GZ2066" s="1"/>
      <c r="HA2066" s="1"/>
      <c r="HB2066" s="1"/>
      <c r="HC2066" s="1"/>
      <c r="HD2066" s="1"/>
      <c r="HE2066" s="1"/>
      <c r="HF2066" s="1"/>
      <c r="HG2066" s="1"/>
      <c r="HH2066" s="1"/>
      <c r="HI2066" s="1"/>
      <c r="HJ2066" s="1"/>
      <c r="HK2066" s="1"/>
      <c r="HL2066" s="1"/>
      <c r="HM2066" s="1"/>
      <c r="HN2066" s="1"/>
      <c r="HO2066" s="1"/>
      <c r="HP2066" s="1"/>
      <c r="HQ2066" s="1"/>
      <c r="HR2066" s="1"/>
      <c r="HS2066" s="1"/>
      <c r="HT2066" s="1"/>
      <c r="HU2066" s="1"/>
      <c r="HV2066" s="1"/>
      <c r="HW2066" s="1"/>
      <c r="HX2066" s="1"/>
      <c r="HY2066" s="1"/>
      <c r="HZ2066" s="1"/>
      <c r="IA2066" s="1"/>
      <c r="IB2066" s="1"/>
      <c r="IC2066" s="1"/>
      <c r="ID2066" s="1"/>
      <c r="IE2066" s="1"/>
      <c r="IF2066" s="1"/>
      <c r="IG2066" s="1"/>
      <c r="IH2066" s="1"/>
      <c r="II2066" s="1"/>
      <c r="IJ2066" s="1"/>
      <c r="IK2066" s="1"/>
      <c r="IL2066" s="1"/>
      <c r="IM2066" s="1"/>
      <c r="IN2066" s="1"/>
      <c r="IO2066" s="1"/>
      <c r="IP2066" s="1"/>
      <c r="IQ2066" s="1"/>
      <c r="IR2066" s="1"/>
      <c r="IS2066" s="1"/>
      <c r="IT2066" s="1"/>
      <c r="IU2066" s="1"/>
      <c r="IV2066" s="1"/>
      <c r="IW2066" s="1"/>
      <c r="IX2066" s="1"/>
      <c r="IY2066" s="1"/>
      <c r="IZ2066" s="1"/>
      <c r="JA2066" s="1"/>
      <c r="JB2066" s="1"/>
      <c r="JC2066" s="1"/>
      <c r="JD2066" s="1"/>
      <c r="JE2066" s="1"/>
      <c r="JF2066" s="1"/>
      <c r="JG2066" s="1"/>
      <c r="JH2066" s="1"/>
      <c r="JI2066" s="1"/>
      <c r="JJ2066" s="1"/>
      <c r="JK2066" s="1"/>
      <c r="JL2066" s="1"/>
      <c r="JM2066" s="1"/>
      <c r="JN2066" s="1"/>
      <c r="JO2066" s="1"/>
      <c r="JP2066" s="1"/>
      <c r="JQ2066" s="1"/>
      <c r="JR2066" s="1"/>
      <c r="JS2066" s="1"/>
      <c r="JT2066" s="1"/>
      <c r="JU2066" s="1"/>
      <c r="JV2066" s="1"/>
      <c r="JW2066" s="1"/>
      <c r="JX2066" s="1"/>
      <c r="KG2066" s="1"/>
      <c r="KH2066" s="67"/>
      <c r="KJ2066" s="66"/>
      <c r="KL2066" s="65"/>
      <c r="KN2066" s="53"/>
      <c r="KP2066" s="64"/>
      <c r="KR2066" s="63"/>
      <c r="KV2066" s="1"/>
      <c r="KW2066" s="34"/>
      <c r="KY2066" s="35"/>
      <c r="LA2066" s="36"/>
      <c r="LB2066" s="36"/>
      <c r="LC2066" s="36"/>
      <c r="LD2066" s="36"/>
      <c r="LE2066" s="36"/>
      <c r="LF2066" s="36"/>
      <c r="LG2066" s="36"/>
      <c r="LH2066" s="36"/>
      <c r="LI2066" s="36"/>
      <c r="LJ2066" s="36"/>
      <c r="LK2066" s="36"/>
      <c r="LL2066" s="36"/>
      <c r="LM2066" s="36"/>
      <c r="LN2066" s="36"/>
      <c r="LO2066" s="36"/>
      <c r="LP2066" s="36"/>
      <c r="LQ2066" s="36"/>
      <c r="LR2066" s="36"/>
      <c r="LS2066" s="36"/>
      <c r="LT2066" s="36"/>
      <c r="LU2066" s="34"/>
      <c r="LV2066" s="36"/>
      <c r="LW2066" s="35"/>
      <c r="LX2066" s="36"/>
      <c r="LY2066" s="36"/>
      <c r="LZ2066" s="36"/>
      <c r="MA2066" s="36"/>
      <c r="MB2066" s="36"/>
      <c r="MC2066" s="36"/>
      <c r="MD2066" s="36"/>
      <c r="ME2066" s="34"/>
      <c r="MF2066" s="36"/>
      <c r="MG2066" s="35"/>
      <c r="MH2066" s="36"/>
      <c r="MI2066" s="36"/>
      <c r="MJ2066" s="36"/>
      <c r="MK2066" s="36"/>
      <c r="ML2066" s="36"/>
      <c r="MM2066" s="36"/>
      <c r="MN2066" s="36"/>
      <c r="MO2066" s="34"/>
      <c r="MP2066" s="36"/>
      <c r="MQ2066" s="35"/>
      <c r="MR2066" s="36"/>
      <c r="MS2066" s="36"/>
      <c r="MT2066" s="36"/>
      <c r="MU2066" s="36"/>
      <c r="MV2066" s="36"/>
      <c r="MW2066" s="36"/>
      <c r="MX2066" s="36"/>
      <c r="MY2066" s="36"/>
      <c r="MZ2066" s="36"/>
      <c r="NA2066" s="36"/>
      <c r="NB2066" s="36"/>
      <c r="NC2066" s="36"/>
      <c r="ND2066" s="36"/>
      <c r="NE2066" s="36"/>
      <c r="NF2066" s="36"/>
      <c r="NG2066" s="36"/>
      <c r="NH2066" s="36"/>
      <c r="NI2066" s="36"/>
      <c r="NJ2066" s="36"/>
      <c r="NK2066" s="36"/>
      <c r="NL2066" s="36"/>
      <c r="NM2066" s="36"/>
      <c r="NN2066" s="36"/>
      <c r="NO2066" s="36"/>
      <c r="NP2066" s="36"/>
      <c r="NQ2066" s="36"/>
      <c r="NR2066" s="36"/>
      <c r="NS2066" s="36"/>
      <c r="NT2066" s="36"/>
      <c r="NU2066" s="36"/>
      <c r="NV2066" s="36"/>
      <c r="NW2066" s="36"/>
      <c r="NX2066" s="36"/>
      <c r="NY2066" s="36"/>
      <c r="NZ2066" s="36"/>
      <c r="OA2066" s="36"/>
      <c r="OB2066" s="36"/>
      <c r="OC2066" s="36"/>
      <c r="OD2066" s="36"/>
      <c r="OE2066" s="36"/>
      <c r="OF2066" s="36"/>
      <c r="OG2066" s="36"/>
      <c r="OH2066" s="36"/>
      <c r="OI2066" s="36"/>
      <c r="OJ2066" s="36"/>
      <c r="OK2066" s="36"/>
      <c r="OL2066" s="36"/>
      <c r="OM2066" s="36"/>
      <c r="ON2066" s="36"/>
      <c r="OO2066" s="36"/>
      <c r="OP2066" s="36"/>
      <c r="OQ2066" s="36"/>
      <c r="OR2066" s="36"/>
      <c r="OS2066" s="36"/>
      <c r="OT2066" s="36"/>
      <c r="OU2066" s="36"/>
      <c r="OV2066" s="36"/>
      <c r="OW2066" s="36"/>
      <c r="OX2066" s="36"/>
      <c r="OY2066" s="36"/>
      <c r="OZ2066" s="36"/>
      <c r="PA2066" s="36"/>
      <c r="PB2066" s="36"/>
      <c r="PC2066" s="36"/>
      <c r="PD2066" s="36"/>
      <c r="PE2066" s="36"/>
      <c r="PF2066" s="36"/>
      <c r="PG2066" s="36"/>
      <c r="PH2066" s="36"/>
      <c r="PI2066" s="36"/>
      <c r="PJ2066" s="36"/>
      <c r="PK2066" s="36"/>
      <c r="PL2066" s="36"/>
      <c r="PM2066" s="36"/>
      <c r="PN2066" s="36"/>
      <c r="PO2066" s="36"/>
      <c r="PP2066" s="36"/>
      <c r="PQ2066" s="36"/>
      <c r="PR2066" s="36"/>
      <c r="PS2066" s="36"/>
      <c r="PT2066" s="36"/>
      <c r="PU2066" s="36"/>
      <c r="PV2066" s="36"/>
      <c r="PW2066" s="36"/>
      <c r="PX2066" s="36"/>
      <c r="PY2066" s="36"/>
      <c r="PZ2066" s="36"/>
      <c r="QA2066" s="36"/>
      <c r="QB2066" s="36"/>
      <c r="QC2066" s="36"/>
      <c r="QD2066" s="36"/>
      <c r="QE2066" s="36"/>
      <c r="QF2066" s="36"/>
      <c r="QG2066" s="36"/>
      <c r="QH2066" s="36"/>
      <c r="QI2066" s="36"/>
      <c r="QJ2066" s="36"/>
      <c r="QK2066" s="36"/>
      <c r="QL2066" s="36"/>
      <c r="QM2066" s="36"/>
      <c r="QN2066" s="36"/>
      <c r="QO2066" s="36"/>
      <c r="QP2066" s="36"/>
      <c r="QQ2066" s="36"/>
      <c r="QR2066" s="36"/>
      <c r="QS2066" s="36"/>
      <c r="QT2066" s="36"/>
      <c r="QU2066" s="36"/>
      <c r="QV2066" s="36"/>
      <c r="QW2066" s="36"/>
      <c r="QX2066" s="36"/>
      <c r="QY2066" s="36"/>
      <c r="QZ2066" s="36"/>
      <c r="RA2066" s="36"/>
      <c r="RB2066" s="36"/>
      <c r="RC2066" s="36"/>
      <c r="RD2066" s="36"/>
      <c r="RE2066" s="36"/>
      <c r="RF2066" s="36"/>
      <c r="RG2066" s="34"/>
      <c r="RH2066" s="36"/>
      <c r="RI2066" s="35"/>
      <c r="RJ2066" s="36"/>
      <c r="RK2066" s="36"/>
      <c r="RL2066" s="36"/>
      <c r="RM2066" s="36"/>
      <c r="RN2066" s="36"/>
      <c r="RO2066" s="36"/>
      <c r="RP2066" s="36"/>
      <c r="RQ2066" s="34"/>
      <c r="RR2066" s="36"/>
      <c r="RS2066" s="35"/>
      <c r="RT2066" s="36"/>
      <c r="RU2066" s="36"/>
      <c r="RV2066" s="36"/>
      <c r="RW2066" s="36"/>
      <c r="RX2066" s="36"/>
      <c r="RY2066" s="36"/>
      <c r="RZ2066" s="36"/>
      <c r="SA2066" s="34"/>
      <c r="SB2066" s="36"/>
      <c r="SC2066" s="35"/>
      <c r="SD2066" s="36"/>
      <c r="SE2066" s="36"/>
      <c r="SF2066" s="36"/>
      <c r="SG2066" s="36"/>
      <c r="SH2066" s="36"/>
      <c r="SI2066" s="36"/>
      <c r="SJ2066" s="36"/>
      <c r="SK2066" s="36"/>
      <c r="SL2066" s="36"/>
      <c r="SM2066" s="36"/>
      <c r="SN2066" s="36"/>
      <c r="SO2066" s="36"/>
      <c r="SP2066" s="36"/>
      <c r="SQ2066" s="36"/>
      <c r="SR2066" s="36"/>
      <c r="SS2066" s="36"/>
      <c r="ST2066" s="36"/>
      <c r="SU2066" s="36"/>
      <c r="SV2066" s="36"/>
      <c r="SW2066" s="36"/>
      <c r="SX2066" s="36"/>
      <c r="SY2066" s="36"/>
      <c r="SZ2066" s="36"/>
      <c r="TA2066" s="36"/>
      <c r="TB2066" s="36"/>
      <c r="TC2066" s="36"/>
      <c r="TD2066" s="36"/>
      <c r="TE2066" s="36"/>
      <c r="TF2066" s="36"/>
      <c r="TG2066" s="36"/>
      <c r="TH2066" s="36"/>
      <c r="TI2066" s="36"/>
      <c r="TJ2066" s="36"/>
      <c r="TK2066" s="36"/>
      <c r="VT2066" s="1"/>
    </row>
    <row r="2067" spans="14:592" ht="15" thickBot="1" x14ac:dyDescent="0.35">
      <c r="N2067" s="1"/>
      <c r="AI2067" s="1"/>
      <c r="AJ2067" s="125" t="s">
        <v>57</v>
      </c>
      <c r="AK2067" s="126"/>
      <c r="AL2067" s="126"/>
      <c r="AM2067" s="126"/>
      <c r="AN2067" s="126"/>
      <c r="AO2067" s="126"/>
      <c r="AP2067" s="126"/>
      <c r="AQ2067" s="126"/>
      <c r="AR2067" s="126"/>
      <c r="AS2067" s="126"/>
      <c r="AT2067" s="126"/>
      <c r="AU2067" s="126"/>
      <c r="AV2067" s="126"/>
      <c r="AW2067" s="126"/>
      <c r="AX2067" s="126"/>
      <c r="AY2067" s="1"/>
      <c r="DX2067" s="1"/>
      <c r="ED2067" s="2" t="s">
        <v>52</v>
      </c>
      <c r="EF2067" s="7" t="s">
        <v>53</v>
      </c>
      <c r="EG2067" s="1"/>
      <c r="ER2067" s="1"/>
      <c r="EX2067" s="2" t="s">
        <v>54</v>
      </c>
      <c r="EZ2067" s="7" t="s">
        <v>55</v>
      </c>
      <c r="FA2067" s="1"/>
      <c r="FL2067" s="1"/>
      <c r="FR2067" s="2" t="s">
        <v>202</v>
      </c>
      <c r="FT2067" s="7" t="s">
        <v>203</v>
      </c>
      <c r="FU2067" s="1"/>
      <c r="JX2067" s="1"/>
      <c r="KG2067" s="1"/>
      <c r="KH2067" s="67"/>
      <c r="KJ2067" s="66"/>
      <c r="KL2067" s="65"/>
      <c r="KN2067" s="53"/>
      <c r="KP2067" s="64"/>
      <c r="KR2067" s="63"/>
      <c r="KV2067" s="1"/>
      <c r="KW2067" s="34"/>
      <c r="KY2067" s="35"/>
      <c r="LA2067" s="36"/>
      <c r="LB2067" s="36"/>
      <c r="LC2067" s="36"/>
      <c r="LD2067" s="36"/>
      <c r="LE2067" s="36"/>
      <c r="LF2067" s="36"/>
      <c r="LG2067" s="36"/>
      <c r="LH2067" s="36"/>
      <c r="LI2067" s="36"/>
      <c r="LJ2067" s="36"/>
      <c r="LK2067" s="36"/>
      <c r="LL2067" s="36"/>
      <c r="LM2067" s="36"/>
      <c r="LN2067" s="36"/>
      <c r="LO2067" s="36"/>
      <c r="LP2067" s="36"/>
      <c r="LQ2067" s="36"/>
      <c r="LR2067" s="36"/>
      <c r="LS2067" s="36"/>
      <c r="LT2067" s="36"/>
      <c r="LU2067" s="34"/>
      <c r="LV2067" s="36"/>
      <c r="LW2067" s="35"/>
      <c r="LX2067" s="36"/>
      <c r="LY2067" s="36"/>
      <c r="LZ2067" s="36"/>
      <c r="MA2067" s="36"/>
      <c r="MB2067" s="36"/>
      <c r="MC2067" s="36"/>
      <c r="MD2067" s="36"/>
      <c r="ME2067" s="34"/>
      <c r="MF2067" s="36"/>
      <c r="MG2067" s="35"/>
      <c r="MH2067" s="36"/>
      <c r="MI2067" s="36"/>
      <c r="MJ2067" s="36"/>
      <c r="MK2067" s="36"/>
      <c r="ML2067" s="36"/>
      <c r="MM2067" s="36"/>
      <c r="MN2067" s="36"/>
      <c r="MO2067" s="34"/>
      <c r="MP2067" s="36"/>
      <c r="MQ2067" s="35"/>
      <c r="MR2067" s="36"/>
      <c r="MS2067" s="36"/>
      <c r="MT2067" s="36"/>
      <c r="MU2067" s="36"/>
      <c r="MV2067" s="36"/>
      <c r="MW2067" s="36"/>
      <c r="MX2067" s="36"/>
      <c r="MY2067" s="36"/>
      <c r="MZ2067" s="36"/>
      <c r="NA2067" s="36"/>
      <c r="NB2067" s="36"/>
      <c r="NC2067" s="36"/>
      <c r="ND2067" s="36"/>
      <c r="NE2067" s="36"/>
      <c r="NF2067" s="36"/>
      <c r="NG2067" s="36"/>
      <c r="NH2067" s="36"/>
      <c r="NI2067" s="36"/>
      <c r="NJ2067" s="36"/>
      <c r="NK2067" s="36"/>
      <c r="NL2067" s="36"/>
      <c r="NM2067" s="36"/>
      <c r="NN2067" s="36"/>
      <c r="NO2067" s="36"/>
      <c r="NP2067" s="36"/>
      <c r="NQ2067" s="36"/>
      <c r="NR2067" s="36"/>
      <c r="NS2067" s="36"/>
      <c r="NT2067" s="36"/>
      <c r="NU2067" s="36"/>
      <c r="NV2067" s="36"/>
      <c r="NW2067" s="36"/>
      <c r="NX2067" s="36"/>
      <c r="NY2067" s="36"/>
      <c r="NZ2067" s="36"/>
      <c r="OA2067" s="36"/>
      <c r="OB2067" s="36"/>
      <c r="OC2067" s="36"/>
      <c r="OD2067" s="36"/>
      <c r="OE2067" s="36"/>
      <c r="OF2067" s="36"/>
      <c r="OG2067" s="36"/>
      <c r="OH2067" s="36"/>
      <c r="OI2067" s="36"/>
      <c r="OJ2067" s="36"/>
      <c r="OK2067" s="36"/>
      <c r="OL2067" s="36"/>
      <c r="OM2067" s="36"/>
      <c r="ON2067" s="36"/>
      <c r="OO2067" s="36"/>
      <c r="OP2067" s="36"/>
      <c r="OQ2067" s="36"/>
      <c r="OR2067" s="36"/>
      <c r="OS2067" s="36"/>
      <c r="OT2067" s="36"/>
      <c r="OU2067" s="36"/>
      <c r="OV2067" s="36"/>
      <c r="OW2067" s="36"/>
      <c r="OX2067" s="36"/>
      <c r="OY2067" s="36"/>
      <c r="OZ2067" s="36"/>
      <c r="PA2067" s="36"/>
      <c r="PB2067" s="36"/>
      <c r="PC2067" s="36"/>
      <c r="PD2067" s="36"/>
      <c r="PE2067" s="36"/>
      <c r="PF2067" s="36"/>
      <c r="PG2067" s="36"/>
      <c r="PH2067" s="36"/>
      <c r="PI2067" s="36"/>
      <c r="PJ2067" s="36"/>
      <c r="PK2067" s="36"/>
      <c r="PL2067" s="36"/>
      <c r="PM2067" s="36"/>
      <c r="PN2067" s="36"/>
      <c r="PO2067" s="36"/>
      <c r="PP2067" s="36"/>
      <c r="PQ2067" s="36"/>
      <c r="PR2067" s="36"/>
      <c r="PS2067" s="36"/>
      <c r="PT2067" s="36"/>
      <c r="PU2067" s="36"/>
      <c r="PV2067" s="36"/>
      <c r="PW2067" s="36"/>
      <c r="PX2067" s="36"/>
      <c r="PY2067" s="36"/>
      <c r="PZ2067" s="36"/>
      <c r="QA2067" s="36"/>
      <c r="QB2067" s="36"/>
      <c r="QC2067" s="36"/>
      <c r="QD2067" s="36"/>
      <c r="QE2067" s="36"/>
      <c r="QF2067" s="36"/>
      <c r="QG2067" s="36"/>
      <c r="QH2067" s="36"/>
      <c r="QI2067" s="36"/>
      <c r="QJ2067" s="36"/>
      <c r="QK2067" s="36"/>
      <c r="QL2067" s="36"/>
      <c r="QM2067" s="36"/>
      <c r="QN2067" s="36"/>
      <c r="QO2067" s="36"/>
      <c r="QP2067" s="36"/>
      <c r="QQ2067" s="36"/>
      <c r="QR2067" s="36"/>
      <c r="QS2067" s="36"/>
      <c r="QT2067" s="36"/>
      <c r="QU2067" s="36"/>
      <c r="QV2067" s="36"/>
      <c r="QW2067" s="36"/>
      <c r="QX2067" s="36"/>
      <c r="QY2067" s="36"/>
      <c r="QZ2067" s="36"/>
      <c r="RA2067" s="36"/>
      <c r="RB2067" s="36"/>
      <c r="RC2067" s="36"/>
      <c r="RD2067" s="36"/>
      <c r="RE2067" s="36"/>
      <c r="RF2067" s="36"/>
      <c r="RG2067" s="34"/>
      <c r="RH2067" s="36"/>
      <c r="RI2067" s="35"/>
      <c r="RJ2067" s="36"/>
      <c r="RK2067" s="36"/>
      <c r="RL2067" s="36"/>
      <c r="RM2067" s="36"/>
      <c r="RN2067" s="36"/>
      <c r="RO2067" s="36"/>
      <c r="RP2067" s="36"/>
      <c r="RQ2067" s="34"/>
      <c r="RR2067" s="36"/>
      <c r="RS2067" s="35"/>
      <c r="RT2067" s="36"/>
      <c r="RU2067" s="36"/>
      <c r="RV2067" s="36"/>
      <c r="RW2067" s="36"/>
      <c r="RX2067" s="36"/>
      <c r="RY2067" s="36"/>
      <c r="RZ2067" s="36"/>
      <c r="SA2067" s="34"/>
      <c r="SB2067" s="36"/>
      <c r="SC2067" s="35"/>
      <c r="SD2067" s="36"/>
      <c r="SE2067" s="36"/>
      <c r="SF2067" s="36"/>
      <c r="SG2067" s="36"/>
      <c r="SH2067" s="36"/>
      <c r="SI2067" s="36"/>
      <c r="SJ2067" s="36"/>
      <c r="SK2067" s="36"/>
      <c r="SL2067" s="36"/>
      <c r="SM2067" s="36"/>
      <c r="SN2067" s="36"/>
      <c r="SO2067" s="36"/>
      <c r="SP2067" s="36"/>
      <c r="SQ2067" s="36"/>
      <c r="SR2067" s="36"/>
      <c r="SS2067" s="36"/>
      <c r="ST2067" s="36"/>
      <c r="SU2067" s="36"/>
      <c r="SV2067" s="36"/>
      <c r="SW2067" s="36"/>
      <c r="SX2067" s="36"/>
      <c r="SY2067" s="36"/>
      <c r="SZ2067" s="36"/>
      <c r="TA2067" s="36"/>
      <c r="TB2067" s="36"/>
      <c r="TC2067" s="36"/>
      <c r="TD2067" s="36"/>
      <c r="TE2067" s="36"/>
      <c r="TF2067" s="36"/>
      <c r="TG2067" s="36"/>
      <c r="TH2067" s="36"/>
      <c r="TI2067" s="36"/>
      <c r="TJ2067" s="36"/>
      <c r="TK2067" s="36"/>
      <c r="VT2067" s="1"/>
    </row>
    <row r="2068" spans="14:592" x14ac:dyDescent="0.3">
      <c r="N2068" s="1"/>
      <c r="AI2068" s="1"/>
      <c r="AJ2068" s="126"/>
      <c r="AK2068" s="126"/>
      <c r="AL2068" s="126"/>
      <c r="AM2068" s="126"/>
      <c r="AN2068" s="126"/>
      <c r="AO2068" s="126"/>
      <c r="AP2068" s="126"/>
      <c r="AQ2068" s="126"/>
      <c r="AR2068" s="126"/>
      <c r="AS2068" s="126"/>
      <c r="AT2068" s="126"/>
      <c r="AU2068" s="126"/>
      <c r="AV2068" s="126"/>
      <c r="AW2068" s="126"/>
      <c r="AX2068" s="126"/>
      <c r="AY2068" s="1"/>
      <c r="DX2068" s="1"/>
      <c r="ED2068" s="4">
        <f t="array" ref="ED2068:ED2070">ED2079:ED2081+EA2072:EA2074</f>
        <v>-0.31960544949270564</v>
      </c>
      <c r="EF2068" s="8">
        <f t="array" ref="EF2068:EF2070">EF2063:EF2065</f>
        <v>-1.0417399746465786E-2</v>
      </c>
      <c r="EG2068" s="1"/>
      <c r="ER2068" s="1"/>
      <c r="EX2068" s="4">
        <f t="array" ref="EX2068:EX2070">EX2079:EX2081+EU2072:EU2074</f>
        <v>-0.17566268971145771</v>
      </c>
      <c r="EZ2068" s="8">
        <f t="array" ref="EZ2068:EZ2070">EZ2063:EZ2065</f>
        <v>-1.0746909855065677E-2</v>
      </c>
      <c r="FA2068" s="1"/>
      <c r="FL2068" s="1"/>
      <c r="FR2068" s="4">
        <f t="array" ref="FR2068:FR2070">FR2079:FR2081+FO2072:FO2074</f>
        <v>-0.30612418467423141</v>
      </c>
      <c r="FT2068" s="8">
        <f t="array" ref="FT2068:FT2070">FT2063:FT2065</f>
        <v>-1.0458741687369679E-2</v>
      </c>
      <c r="FU2068" s="1"/>
      <c r="JX2068" s="1"/>
      <c r="KG2068" s="1"/>
      <c r="KH2068" s="67"/>
      <c r="KJ2068" s="66"/>
      <c r="KL2068" s="65"/>
      <c r="KN2068" s="53"/>
      <c r="KP2068" s="64"/>
      <c r="KR2068" s="63"/>
      <c r="KV2068" s="1"/>
      <c r="KW2068" s="34"/>
      <c r="KY2068" s="35"/>
      <c r="LU2068" s="34"/>
      <c r="LW2068" s="35"/>
      <c r="ME2068" s="34"/>
      <c r="MG2068" s="35"/>
      <c r="MO2068" s="34"/>
      <c r="MQ2068" s="35"/>
      <c r="QF2068" s="36"/>
      <c r="QH2068" s="37"/>
      <c r="RG2068" s="34"/>
      <c r="RI2068" s="35"/>
      <c r="RQ2068" s="34"/>
      <c r="RS2068" s="35"/>
      <c r="SA2068" s="34"/>
      <c r="SC2068" s="35"/>
      <c r="VT2068" s="1"/>
    </row>
    <row r="2069" spans="14:592" x14ac:dyDescent="0.3">
      <c r="N2069" s="1"/>
      <c r="AI2069" s="1"/>
      <c r="AJ2069" s="126"/>
      <c r="AK2069" s="126"/>
      <c r="AL2069" s="126"/>
      <c r="AM2069" s="126"/>
      <c r="AN2069" s="126"/>
      <c r="AO2069" s="126"/>
      <c r="AP2069" s="126"/>
      <c r="AQ2069" s="126"/>
      <c r="AR2069" s="126"/>
      <c r="AS2069" s="126"/>
      <c r="AT2069" s="126"/>
      <c r="AU2069" s="126"/>
      <c r="AV2069" s="126"/>
      <c r="AW2069" s="126"/>
      <c r="AX2069" s="126"/>
      <c r="AY2069" s="1"/>
      <c r="DX2069" s="1"/>
      <c r="ED2069" s="5">
        <v>-1.3309498328346741</v>
      </c>
      <c r="EF2069" s="9">
        <v>6.8439079377903885E-3</v>
      </c>
      <c r="EG2069" s="1"/>
      <c r="ER2069" s="1"/>
      <c r="EX2069" s="5">
        <v>-1.4173132413043792</v>
      </c>
      <c r="EZ2069" s="9">
        <v>6.2878807068324528E-3</v>
      </c>
      <c r="FA2069" s="1"/>
      <c r="FL2069" s="1"/>
      <c r="FR2069" s="5">
        <v>-1.3395149317304913</v>
      </c>
      <c r="FT2069" s="9">
        <v>6.7991693419555011E-3</v>
      </c>
      <c r="FU2069" s="1"/>
      <c r="JX2069" s="1"/>
      <c r="KG2069" s="1"/>
      <c r="KH2069" s="67"/>
      <c r="KJ2069" s="66"/>
      <c r="KL2069" s="65"/>
      <c r="KN2069" s="53"/>
      <c r="KP2069" s="64"/>
      <c r="KR2069" s="63"/>
      <c r="KV2069" s="1"/>
      <c r="KW2069" s="34"/>
      <c r="KY2069" s="35"/>
      <c r="KZ2069" s="35"/>
      <c r="LA2069" s="35"/>
      <c r="LB2069" s="35"/>
      <c r="LC2069" s="35"/>
      <c r="LD2069" s="35"/>
      <c r="LE2069" s="35"/>
      <c r="LF2069" s="35"/>
      <c r="LG2069" s="35"/>
      <c r="LH2069" s="35"/>
      <c r="LI2069" s="35"/>
      <c r="LJ2069" s="35"/>
      <c r="LK2069" s="35"/>
      <c r="LL2069" s="35"/>
      <c r="LM2069" s="35"/>
      <c r="LN2069" s="35"/>
      <c r="LO2069" s="35"/>
      <c r="LP2069" s="35"/>
      <c r="LQ2069" s="35"/>
      <c r="LR2069" s="35"/>
      <c r="LS2069" s="35"/>
      <c r="LT2069" s="35"/>
      <c r="LU2069" s="34"/>
      <c r="LV2069" s="35"/>
      <c r="LW2069" s="35"/>
      <c r="LX2069" s="35"/>
      <c r="LY2069" s="35"/>
      <c r="LZ2069" s="35"/>
      <c r="MA2069" s="35"/>
      <c r="MB2069" s="35"/>
      <c r="MC2069" s="35"/>
      <c r="MD2069" s="35"/>
      <c r="ME2069" s="34"/>
      <c r="MF2069" s="35"/>
      <c r="MG2069" s="35"/>
      <c r="MH2069" s="35"/>
      <c r="MI2069" s="35"/>
      <c r="MJ2069" s="35"/>
      <c r="MK2069" s="35"/>
      <c r="ML2069" s="35"/>
      <c r="MM2069" s="35"/>
      <c r="MN2069" s="35"/>
      <c r="MO2069" s="34"/>
      <c r="MP2069" s="35"/>
      <c r="MQ2069" s="35"/>
      <c r="MR2069" s="35"/>
      <c r="MS2069" s="35"/>
      <c r="MT2069" s="35"/>
      <c r="MU2069" s="35"/>
      <c r="MV2069" s="35"/>
      <c r="MW2069" s="35"/>
      <c r="MX2069" s="35"/>
      <c r="MY2069" s="35"/>
      <c r="MZ2069" s="35"/>
      <c r="NA2069" s="35"/>
      <c r="NB2069" s="35"/>
      <c r="NC2069" s="35"/>
      <c r="ND2069" s="35"/>
      <c r="NE2069" s="35"/>
      <c r="NF2069" s="35"/>
      <c r="NG2069" s="35"/>
      <c r="NH2069" s="35"/>
      <c r="NI2069" s="35"/>
      <c r="NJ2069" s="35"/>
      <c r="NK2069" s="35"/>
      <c r="NL2069" s="35"/>
      <c r="NM2069" s="35"/>
      <c r="NN2069" s="35"/>
      <c r="NO2069" s="35"/>
      <c r="NP2069" s="35"/>
      <c r="NQ2069" s="35"/>
      <c r="NR2069" s="35"/>
      <c r="NS2069" s="35"/>
      <c r="NT2069" s="35"/>
      <c r="NU2069" s="35"/>
      <c r="NV2069" s="35"/>
      <c r="NW2069" s="35"/>
      <c r="NX2069" s="35"/>
      <c r="NY2069" s="35"/>
      <c r="NZ2069" s="35"/>
      <c r="OA2069" s="35"/>
      <c r="OB2069" s="35"/>
      <c r="OC2069" s="35"/>
      <c r="OD2069" s="35"/>
      <c r="OE2069" s="35"/>
      <c r="OF2069" s="35"/>
      <c r="OG2069" s="35"/>
      <c r="OH2069" s="35"/>
      <c r="OI2069" s="35"/>
      <c r="OJ2069" s="35"/>
      <c r="OK2069" s="35"/>
      <c r="OL2069" s="35"/>
      <c r="OM2069" s="35"/>
      <c r="ON2069" s="35"/>
      <c r="OO2069" s="35"/>
      <c r="OP2069" s="35"/>
      <c r="OQ2069" s="35"/>
      <c r="OR2069" s="35"/>
      <c r="OS2069" s="35"/>
      <c r="OT2069" s="35"/>
      <c r="OU2069" s="35"/>
      <c r="OV2069" s="35"/>
      <c r="OW2069" s="35"/>
      <c r="OX2069" s="35"/>
      <c r="OY2069" s="35"/>
      <c r="OZ2069" s="35"/>
      <c r="PA2069" s="35"/>
      <c r="PB2069" s="35"/>
      <c r="PC2069" s="35"/>
      <c r="PD2069" s="35"/>
      <c r="PE2069" s="35"/>
      <c r="PF2069" s="35"/>
      <c r="PG2069" s="35"/>
      <c r="PH2069" s="35"/>
      <c r="PI2069" s="35"/>
      <c r="PJ2069" s="35"/>
      <c r="PK2069" s="35"/>
      <c r="PL2069" s="35"/>
      <c r="PM2069" s="35"/>
      <c r="PN2069" s="35"/>
      <c r="PO2069" s="35"/>
      <c r="PP2069" s="35"/>
      <c r="PQ2069" s="35"/>
      <c r="PR2069" s="35"/>
      <c r="PS2069" s="35"/>
      <c r="PT2069" s="35"/>
      <c r="PU2069" s="35"/>
      <c r="PV2069" s="35"/>
      <c r="PW2069" s="35"/>
      <c r="PX2069" s="35"/>
      <c r="PY2069" s="35"/>
      <c r="PZ2069" s="35"/>
      <c r="QA2069" s="35"/>
      <c r="QB2069" s="35"/>
      <c r="QC2069" s="35"/>
      <c r="QD2069" s="35"/>
      <c r="QE2069" s="35"/>
      <c r="QF2069" s="35"/>
      <c r="QG2069" s="35"/>
      <c r="QH2069" s="35"/>
      <c r="QI2069" s="35"/>
      <c r="QJ2069" s="35"/>
      <c r="QK2069" s="35"/>
      <c r="QL2069" s="35"/>
      <c r="QM2069" s="35"/>
      <c r="QN2069" s="35"/>
      <c r="QO2069" s="35"/>
      <c r="QP2069" s="35"/>
      <c r="QQ2069" s="35"/>
      <c r="QR2069" s="35"/>
      <c r="QS2069" s="35"/>
      <c r="QT2069" s="35"/>
      <c r="QU2069" s="35"/>
      <c r="QV2069" s="35"/>
      <c r="QW2069" s="35"/>
      <c r="QX2069" s="35"/>
      <c r="QY2069" s="35"/>
      <c r="QZ2069" s="35"/>
      <c r="RA2069" s="35"/>
      <c r="RB2069" s="35"/>
      <c r="RC2069" s="35"/>
      <c r="RD2069" s="35"/>
      <c r="RE2069" s="35"/>
      <c r="RF2069" s="35"/>
      <c r="RG2069" s="34"/>
      <c r="RH2069" s="35"/>
      <c r="RI2069" s="35"/>
      <c r="RJ2069" s="35"/>
      <c r="RK2069" s="35"/>
      <c r="RL2069" s="35"/>
      <c r="RM2069" s="35"/>
      <c r="RN2069" s="35"/>
      <c r="RO2069" s="35"/>
      <c r="RP2069" s="35"/>
      <c r="RQ2069" s="34"/>
      <c r="RR2069" s="35"/>
      <c r="RS2069" s="35"/>
      <c r="RT2069" s="35"/>
      <c r="RU2069" s="35"/>
      <c r="RV2069" s="35"/>
      <c r="RW2069" s="35"/>
      <c r="RX2069" s="35"/>
      <c r="RY2069" s="35"/>
      <c r="RZ2069" s="35"/>
      <c r="SA2069" s="34"/>
      <c r="SB2069" s="35"/>
      <c r="SC2069" s="35"/>
      <c r="VT2069" s="1"/>
    </row>
    <row r="2070" spans="14:592" ht="15" thickBot="1" x14ac:dyDescent="0.35">
      <c r="N2070" s="1"/>
      <c r="AI2070" s="1"/>
      <c r="AJ2070" s="126"/>
      <c r="AK2070" s="126"/>
      <c r="AL2070" s="126"/>
      <c r="AM2070" s="126"/>
      <c r="AN2070" s="126"/>
      <c r="AO2070" s="126"/>
      <c r="AP2070" s="126"/>
      <c r="AQ2070" s="126"/>
      <c r="AR2070" s="126"/>
      <c r="AS2070" s="126"/>
      <c r="AT2070" s="126"/>
      <c r="AU2070" s="126"/>
      <c r="AV2070" s="126"/>
      <c r="AW2070" s="126"/>
      <c r="AX2070" s="126"/>
      <c r="AY2070" s="1"/>
      <c r="DX2070" s="1"/>
      <c r="ED2070" s="6">
        <v>1.6173089986098605</v>
      </c>
      <c r="EF2070" s="10">
        <v>3.5734918086753964E-3</v>
      </c>
      <c r="EG2070" s="1"/>
      <c r="ER2070" s="1"/>
      <c r="EX2070" s="6">
        <v>1.575245485722411</v>
      </c>
      <c r="EZ2070" s="10">
        <v>4.4590291482332241E-3</v>
      </c>
      <c r="FA2070" s="1"/>
      <c r="FL2070" s="1"/>
      <c r="FR2070" s="6">
        <v>1.6138265860990104</v>
      </c>
      <c r="FT2070" s="10">
        <v>3.6595723454141793E-3</v>
      </c>
      <c r="FU2070" s="1"/>
      <c r="JX2070" s="1"/>
      <c r="KG2070" s="1"/>
      <c r="KH2070" s="67"/>
      <c r="KJ2070" s="66"/>
      <c r="KL2070" s="65"/>
      <c r="KN2070" s="53"/>
      <c r="KP2070" s="64"/>
      <c r="KR2070" s="63"/>
      <c r="KV2070" s="1"/>
      <c r="KW2070" s="34"/>
      <c r="KY2070" s="35"/>
      <c r="KZ2070" s="35"/>
      <c r="LA2070" s="35"/>
      <c r="LB2070" s="35"/>
      <c r="LC2070" s="35"/>
      <c r="LD2070" s="35"/>
      <c r="LE2070" s="35"/>
      <c r="LF2070" s="35"/>
      <c r="LG2070" s="35"/>
      <c r="LH2070" s="35"/>
      <c r="LI2070" s="35"/>
      <c r="LJ2070" s="35"/>
      <c r="LK2070" s="35"/>
      <c r="LL2070" s="35"/>
      <c r="LM2070" s="35"/>
      <c r="LN2070" s="35"/>
      <c r="LO2070" s="35"/>
      <c r="LP2070" s="35"/>
      <c r="LQ2070" s="35"/>
      <c r="LR2070" s="35"/>
      <c r="LS2070" s="35"/>
      <c r="LT2070" s="35"/>
      <c r="LU2070" s="34"/>
      <c r="LV2070" s="35"/>
      <c r="LW2070" s="35"/>
      <c r="LX2070" s="35"/>
      <c r="LY2070" s="35"/>
      <c r="LZ2070" s="35"/>
      <c r="MA2070" s="35"/>
      <c r="MB2070" s="35"/>
      <c r="MC2070" s="35"/>
      <c r="MD2070" s="35"/>
      <c r="ME2070" s="34"/>
      <c r="MF2070" s="35"/>
      <c r="MG2070" s="35"/>
      <c r="MH2070" s="35"/>
      <c r="MI2070" s="35"/>
      <c r="MJ2070" s="35"/>
      <c r="MK2070" s="35"/>
      <c r="ML2070" s="35"/>
      <c r="MM2070" s="35"/>
      <c r="MN2070" s="35"/>
      <c r="MO2070" s="34"/>
      <c r="MP2070" s="35"/>
      <c r="MQ2070" s="35"/>
      <c r="MR2070" s="35"/>
      <c r="MS2070" s="35"/>
      <c r="MT2070" s="35"/>
      <c r="MU2070" s="35"/>
      <c r="MV2070" s="35"/>
      <c r="MW2070" s="35"/>
      <c r="MX2070" s="35"/>
      <c r="MY2070" s="35"/>
      <c r="MZ2070" s="35"/>
      <c r="NA2070" s="35"/>
      <c r="NB2070" s="35"/>
      <c r="NC2070" s="35"/>
      <c r="ND2070" s="35"/>
      <c r="NE2070" s="35"/>
      <c r="NF2070" s="35"/>
      <c r="NG2070" s="35"/>
      <c r="NH2070" s="35"/>
      <c r="NI2070" s="35"/>
      <c r="NJ2070" s="35"/>
      <c r="NK2070" s="35"/>
      <c r="NL2070" s="35"/>
      <c r="NM2070" s="35"/>
      <c r="NN2070" s="35"/>
      <c r="NO2070" s="35"/>
      <c r="NP2070" s="35"/>
      <c r="NQ2070" s="35"/>
      <c r="NR2070" s="35"/>
      <c r="NS2070" s="35"/>
      <c r="NT2070" s="35"/>
      <c r="NU2070" s="35"/>
      <c r="NV2070" s="35"/>
      <c r="NW2070" s="35"/>
      <c r="NX2070" s="35"/>
      <c r="NY2070" s="35"/>
      <c r="NZ2070" s="35"/>
      <c r="OA2070" s="35"/>
      <c r="OB2070" s="35"/>
      <c r="OC2070" s="35"/>
      <c r="OD2070" s="35"/>
      <c r="OE2070" s="35"/>
      <c r="OF2070" s="35"/>
      <c r="OG2070" s="35"/>
      <c r="OH2070" s="35"/>
      <c r="OI2070" s="35"/>
      <c r="OJ2070" s="35"/>
      <c r="OK2070" s="35"/>
      <c r="OL2070" s="35"/>
      <c r="OM2070" s="35"/>
      <c r="ON2070" s="35"/>
      <c r="OO2070" s="35"/>
      <c r="OP2070" s="35"/>
      <c r="OQ2070" s="35"/>
      <c r="OR2070" s="35"/>
      <c r="OS2070" s="35"/>
      <c r="OT2070" s="35"/>
      <c r="OU2070" s="35"/>
      <c r="OV2070" s="35"/>
      <c r="OW2070" s="35"/>
      <c r="OX2070" s="35"/>
      <c r="OY2070" s="35"/>
      <c r="OZ2070" s="35"/>
      <c r="PA2070" s="35"/>
      <c r="PB2070" s="35"/>
      <c r="PC2070" s="35"/>
      <c r="PD2070" s="35"/>
      <c r="PE2070" s="35"/>
      <c r="PF2070" s="35"/>
      <c r="PG2070" s="35"/>
      <c r="PH2070" s="35"/>
      <c r="PI2070" s="35"/>
      <c r="PJ2070" s="35"/>
      <c r="PK2070" s="35"/>
      <c r="PL2070" s="35"/>
      <c r="PM2070" s="35"/>
      <c r="PN2070" s="35"/>
      <c r="PO2070" s="35"/>
      <c r="PP2070" s="35"/>
      <c r="PQ2070" s="35"/>
      <c r="PR2070" s="35"/>
      <c r="PS2070" s="35"/>
      <c r="PT2070" s="35"/>
      <c r="PU2070" s="35"/>
      <c r="PV2070" s="35"/>
      <c r="PW2070" s="35"/>
      <c r="PX2070" s="35"/>
      <c r="PY2070" s="35"/>
      <c r="PZ2070" s="35"/>
      <c r="QA2070" s="35"/>
      <c r="QB2070" s="35"/>
      <c r="QC2070" s="35"/>
      <c r="QD2070" s="35"/>
      <c r="QE2070" s="35"/>
      <c r="QF2070" s="35"/>
      <c r="QG2070" s="35"/>
      <c r="QH2070" s="35"/>
      <c r="QI2070" s="35"/>
      <c r="QJ2070" s="35"/>
      <c r="QK2070" s="35"/>
      <c r="QL2070" s="35"/>
      <c r="QM2070" s="35"/>
      <c r="QN2070" s="35"/>
      <c r="QO2070" s="35"/>
      <c r="QP2070" s="35"/>
      <c r="QQ2070" s="35"/>
      <c r="QR2070" s="35"/>
      <c r="QS2070" s="35"/>
      <c r="QT2070" s="35"/>
      <c r="QU2070" s="35"/>
      <c r="QV2070" s="35"/>
      <c r="QW2070" s="35"/>
      <c r="QX2070" s="35"/>
      <c r="QY2070" s="35"/>
      <c r="QZ2070" s="35"/>
      <c r="RA2070" s="35"/>
      <c r="RB2070" s="35"/>
      <c r="RC2070" s="35"/>
      <c r="RD2070" s="35"/>
      <c r="RE2070" s="35"/>
      <c r="RF2070" s="35"/>
      <c r="RG2070" s="34"/>
      <c r="RH2070" s="35"/>
      <c r="RI2070" s="35"/>
      <c r="RJ2070" s="35"/>
      <c r="RK2070" s="35"/>
      <c r="RL2070" s="35"/>
      <c r="RM2070" s="35"/>
      <c r="RN2070" s="35"/>
      <c r="RO2070" s="35"/>
      <c r="RP2070" s="35"/>
      <c r="RQ2070" s="34"/>
      <c r="RR2070" s="35"/>
      <c r="RS2070" s="35"/>
      <c r="RT2070" s="35"/>
      <c r="RU2070" s="35"/>
      <c r="RV2070" s="35"/>
      <c r="RW2070" s="35"/>
      <c r="RX2070" s="35"/>
      <c r="RY2070" s="35"/>
      <c r="RZ2070" s="35"/>
      <c r="SA2070" s="34"/>
      <c r="SB2070" s="35"/>
      <c r="SC2070" s="35"/>
      <c r="VT2070" s="1"/>
    </row>
    <row r="2071" spans="14:592" ht="15" thickBot="1" x14ac:dyDescent="0.35">
      <c r="N2071" s="1"/>
      <c r="AI2071" s="1"/>
      <c r="AJ2071" s="126"/>
      <c r="AK2071" s="126"/>
      <c r="AL2071" s="126"/>
      <c r="AM2071" s="126"/>
      <c r="AN2071" s="126"/>
      <c r="AO2071" s="126"/>
      <c r="AP2071" s="126"/>
      <c r="AQ2071" s="126"/>
      <c r="AR2071" s="126"/>
      <c r="AS2071" s="126"/>
      <c r="AT2071" s="126"/>
      <c r="AU2071" s="126"/>
      <c r="AV2071" s="126"/>
      <c r="AW2071" s="126"/>
      <c r="AX2071" s="126"/>
      <c r="AY2071" s="1"/>
      <c r="DT2071" s="34"/>
      <c r="DU2071" s="34"/>
      <c r="DV2071" s="34"/>
      <c r="DW2071" s="34"/>
      <c r="DX2071" s="2"/>
      <c r="DY2071" s="2"/>
      <c r="DZ2071" s="2"/>
      <c r="EA2071" s="2" t="s">
        <v>18</v>
      </c>
      <c r="EB2071" s="2"/>
      <c r="EC2071" s="2"/>
      <c r="ED2071" s="2"/>
      <c r="EF2071" s="7"/>
      <c r="EG2071" s="1"/>
      <c r="EN2071" s="36"/>
      <c r="EO2071" s="36"/>
      <c r="EP2071" s="36"/>
      <c r="EQ2071" s="36"/>
      <c r="ER2071" s="2"/>
      <c r="ES2071" s="2"/>
      <c r="ET2071" s="2"/>
      <c r="EU2071" s="2" t="s">
        <v>20</v>
      </c>
      <c r="EV2071" s="2"/>
      <c r="EW2071" s="2"/>
      <c r="EX2071" s="2"/>
      <c r="EZ2071" s="7"/>
      <c r="FA2071" s="1"/>
      <c r="FH2071" s="52"/>
      <c r="FI2071" s="52"/>
      <c r="FJ2071" s="52"/>
      <c r="FK2071" s="52"/>
      <c r="FL2071" s="2"/>
      <c r="FM2071" s="2"/>
      <c r="FN2071" s="2"/>
      <c r="FO2071" s="2" t="s">
        <v>200</v>
      </c>
      <c r="FP2071" s="2"/>
      <c r="FQ2071" s="2"/>
      <c r="FR2071" s="2"/>
      <c r="FT2071" s="7"/>
      <c r="FU2071" s="1"/>
      <c r="JX2071" s="1"/>
      <c r="KG2071" s="1"/>
      <c r="KH2071" s="67"/>
      <c r="KJ2071" s="66"/>
      <c r="KL2071" s="65"/>
      <c r="KN2071" s="53"/>
      <c r="KP2071" s="64"/>
      <c r="KR2071" s="63"/>
      <c r="KV2071" s="1"/>
      <c r="KW2071" s="34"/>
      <c r="LU2071" s="34"/>
      <c r="ME2071" s="34"/>
      <c r="MO2071" s="34"/>
      <c r="PV2071" s="35"/>
      <c r="QF2071" s="36"/>
      <c r="QH2071" s="37"/>
      <c r="RG2071" s="34"/>
      <c r="RQ2071" s="34"/>
      <c r="SA2071" s="34"/>
      <c r="VT2071" s="1"/>
    </row>
    <row r="2072" spans="14:592" x14ac:dyDescent="0.3">
      <c r="N2072" s="1"/>
      <c r="AI2072" s="1"/>
      <c r="AJ2072" s="126"/>
      <c r="AK2072" s="126"/>
      <c r="AL2072" s="126"/>
      <c r="AM2072" s="126"/>
      <c r="AN2072" s="126"/>
      <c r="AO2072" s="126"/>
      <c r="AP2072" s="126"/>
      <c r="AQ2072" s="126"/>
      <c r="AR2072" s="126"/>
      <c r="AS2072" s="126"/>
      <c r="AT2072" s="126"/>
      <c r="AU2072" s="126"/>
      <c r="AV2072" s="126"/>
      <c r="AW2072" s="126"/>
      <c r="AX2072" s="126"/>
      <c r="AY2072" s="1"/>
      <c r="DT2072" s="34"/>
      <c r="DX2072" s="1"/>
      <c r="EA2072" s="4">
        <f t="array" ref="EA2072:EA2074">EA2155:EA2157</f>
        <v>-0.31960544949270564</v>
      </c>
      <c r="ED2072" s="2"/>
      <c r="EF2072" s="7"/>
      <c r="EG2072" s="1"/>
      <c r="EN2072" s="36"/>
      <c r="ER2072" s="1"/>
      <c r="EU2072" s="4">
        <f t="array" ref="EU2072:EU2074">EU2155:EU2157</f>
        <v>-0.17566268971145771</v>
      </c>
      <c r="EX2072" s="2"/>
      <c r="EZ2072" s="7"/>
      <c r="FA2072" s="1"/>
      <c r="FH2072" s="52"/>
      <c r="FL2072" s="1"/>
      <c r="FO2072" s="4">
        <f t="array" ref="FO2072:FO2074">FO2155:FO2157</f>
        <v>-0.30612418467423141</v>
      </c>
      <c r="FR2072" s="2"/>
      <c r="FT2072" s="7"/>
      <c r="FU2072" s="1"/>
      <c r="JX2072" s="1"/>
      <c r="KG2072" s="1"/>
      <c r="KH2072" s="67"/>
      <c r="KJ2072" s="66"/>
      <c r="KL2072" s="65"/>
      <c r="KN2072" s="53"/>
      <c r="KP2072" s="64"/>
      <c r="KR2072" s="63"/>
      <c r="KV2072" s="1"/>
      <c r="KW2072" s="34"/>
      <c r="KX2072" s="34"/>
      <c r="KY2072" s="34"/>
      <c r="KZ2072" s="34"/>
      <c r="LA2072" s="34"/>
      <c r="LB2072" s="34"/>
      <c r="LC2072" s="34"/>
      <c r="LD2072" s="34"/>
      <c r="LE2072" s="34"/>
      <c r="LF2072" s="34"/>
      <c r="LG2072" s="34"/>
      <c r="LH2072" s="34"/>
      <c r="LI2072" s="34"/>
      <c r="LJ2072" s="34"/>
      <c r="LK2072" s="34"/>
      <c r="LL2072" s="34"/>
      <c r="LM2072" s="34"/>
      <c r="LN2072" s="34"/>
      <c r="LO2072" s="34"/>
      <c r="LP2072" s="34"/>
      <c r="LQ2072" s="34"/>
      <c r="LR2072" s="34"/>
      <c r="LS2072" s="34"/>
      <c r="LT2072" s="34"/>
      <c r="LU2072" s="34"/>
      <c r="LV2072" s="34"/>
      <c r="LW2072" s="34"/>
      <c r="LX2072" s="34"/>
      <c r="LY2072" s="34"/>
      <c r="LZ2072" s="34"/>
      <c r="MA2072" s="34"/>
      <c r="MB2072" s="34"/>
      <c r="MC2072" s="34"/>
      <c r="MD2072" s="34"/>
      <c r="ME2072" s="34"/>
      <c r="MF2072" s="34"/>
      <c r="MG2072" s="34"/>
      <c r="MH2072" s="34"/>
      <c r="MI2072" s="34"/>
      <c r="MJ2072" s="34"/>
      <c r="MK2072" s="34"/>
      <c r="ML2072" s="34"/>
      <c r="MM2072" s="34"/>
      <c r="MN2072" s="34"/>
      <c r="MO2072" s="34"/>
      <c r="MP2072" s="34"/>
      <c r="MQ2072" s="34"/>
      <c r="MR2072" s="34"/>
      <c r="MS2072" s="34"/>
      <c r="MT2072" s="34"/>
      <c r="MU2072" s="34"/>
      <c r="MV2072" s="34"/>
      <c r="MW2072" s="34"/>
      <c r="MX2072" s="34"/>
      <c r="MY2072" s="34"/>
      <c r="MZ2072" s="34"/>
      <c r="NA2072" s="34"/>
      <c r="NB2072" s="34"/>
      <c r="NC2072" s="34"/>
      <c r="ND2072" s="34"/>
      <c r="NE2072" s="34"/>
      <c r="NF2072" s="34"/>
      <c r="NG2072" s="34"/>
      <c r="NH2072" s="34"/>
      <c r="NI2072" s="34"/>
      <c r="NJ2072" s="34"/>
      <c r="NK2072" s="34"/>
      <c r="NL2072" s="34"/>
      <c r="NM2072" s="34"/>
      <c r="NN2072" s="34"/>
      <c r="NO2072" s="34"/>
      <c r="NP2072" s="34"/>
      <c r="NQ2072" s="34"/>
      <c r="NR2072" s="34"/>
      <c r="NS2072" s="34"/>
      <c r="NT2072" s="34"/>
      <c r="NU2072" s="34"/>
      <c r="NV2072" s="34"/>
      <c r="NW2072" s="34"/>
      <c r="NX2072" s="34"/>
      <c r="NY2072" s="34"/>
      <c r="NZ2072" s="34"/>
      <c r="OA2072" s="34"/>
      <c r="OB2072" s="34"/>
      <c r="OC2072" s="34"/>
      <c r="OD2072" s="34"/>
      <c r="OE2072" s="34"/>
      <c r="OF2072" s="34"/>
      <c r="OG2072" s="34"/>
      <c r="OH2072" s="34"/>
      <c r="OI2072" s="34"/>
      <c r="OJ2072" s="34"/>
      <c r="OK2072" s="34"/>
      <c r="OL2072" s="34"/>
      <c r="OM2072" s="34"/>
      <c r="ON2072" s="34"/>
      <c r="OO2072" s="34"/>
      <c r="OP2072" s="34"/>
      <c r="OQ2072" s="34"/>
      <c r="OR2072" s="34"/>
      <c r="OS2072" s="34"/>
      <c r="OT2072" s="34"/>
      <c r="OU2072" s="34"/>
      <c r="OV2072" s="34"/>
      <c r="OW2072" s="34"/>
      <c r="OX2072" s="34"/>
      <c r="OY2072" s="34"/>
      <c r="OZ2072" s="34"/>
      <c r="PA2072" s="34"/>
      <c r="PB2072" s="34"/>
      <c r="PC2072" s="34"/>
      <c r="PD2072" s="34"/>
      <c r="PE2072" s="34"/>
      <c r="PF2072" s="34"/>
      <c r="PG2072" s="34"/>
      <c r="PH2072" s="34"/>
      <c r="PI2072" s="34"/>
      <c r="PJ2072" s="34"/>
      <c r="PK2072" s="34"/>
      <c r="PL2072" s="34"/>
      <c r="PM2072" s="34"/>
      <c r="PN2072" s="34"/>
      <c r="PO2072" s="34"/>
      <c r="PP2072" s="34"/>
      <c r="PQ2072" s="34"/>
      <c r="PR2072" s="34"/>
      <c r="PS2072" s="34"/>
      <c r="PT2072" s="34"/>
      <c r="PU2072" s="34"/>
      <c r="PV2072" s="34"/>
      <c r="PW2072" s="34"/>
      <c r="PX2072" s="34"/>
      <c r="PY2072" s="34"/>
      <c r="PZ2072" s="34"/>
      <c r="QA2072" s="34"/>
      <c r="QB2072" s="34"/>
      <c r="QC2072" s="34"/>
      <c r="QD2072" s="34"/>
      <c r="QE2072" s="34"/>
      <c r="QF2072" s="34"/>
      <c r="QG2072" s="34"/>
      <c r="QH2072" s="34"/>
      <c r="QI2072" s="34"/>
      <c r="QJ2072" s="34"/>
      <c r="QK2072" s="34"/>
      <c r="QL2072" s="34"/>
      <c r="QM2072" s="34"/>
      <c r="QN2072" s="34"/>
      <c r="QO2072" s="34"/>
      <c r="QP2072" s="34"/>
      <c r="QQ2072" s="34"/>
      <c r="QR2072" s="34"/>
      <c r="QS2072" s="34"/>
      <c r="QT2072" s="34"/>
      <c r="QU2072" s="34"/>
      <c r="QV2072" s="34"/>
      <c r="QW2072" s="34"/>
      <c r="QX2072" s="34"/>
      <c r="QY2072" s="34"/>
      <c r="QZ2072" s="34"/>
      <c r="RA2072" s="34"/>
      <c r="RB2072" s="34"/>
      <c r="RC2072" s="34"/>
      <c r="RD2072" s="34"/>
      <c r="RE2072" s="34"/>
      <c r="RF2072" s="34"/>
      <c r="RG2072" s="34"/>
      <c r="RH2072" s="34"/>
      <c r="RI2072" s="34"/>
      <c r="RJ2072" s="34"/>
      <c r="RK2072" s="34"/>
      <c r="RL2072" s="34"/>
      <c r="RM2072" s="34"/>
      <c r="RN2072" s="34"/>
      <c r="RO2072" s="34"/>
      <c r="RP2072" s="34"/>
      <c r="RQ2072" s="34"/>
      <c r="RR2072" s="34"/>
      <c r="RS2072" s="34"/>
      <c r="RT2072" s="34"/>
      <c r="RU2072" s="34"/>
      <c r="RV2072" s="34"/>
      <c r="RW2072" s="34"/>
      <c r="RX2072" s="34"/>
      <c r="RY2072" s="34"/>
      <c r="RZ2072" s="34"/>
      <c r="SA2072" s="34"/>
      <c r="VT2072" s="1"/>
    </row>
    <row r="2073" spans="14:592" x14ac:dyDescent="0.3">
      <c r="N2073" s="1"/>
      <c r="AI2073" s="1"/>
      <c r="AJ2073" s="126"/>
      <c r="AK2073" s="126"/>
      <c r="AL2073" s="126"/>
      <c r="AM2073" s="126"/>
      <c r="AN2073" s="126"/>
      <c r="AO2073" s="126"/>
      <c r="AP2073" s="126"/>
      <c r="AQ2073" s="126"/>
      <c r="AR2073" s="126"/>
      <c r="AS2073" s="126"/>
      <c r="AT2073" s="126"/>
      <c r="AU2073" s="126"/>
      <c r="AV2073" s="126"/>
      <c r="AW2073" s="126"/>
      <c r="AX2073" s="126"/>
      <c r="AY2073" s="1"/>
      <c r="DT2073" s="34"/>
      <c r="DX2073" s="1"/>
      <c r="EA2073" s="5">
        <v>-1.3309498328346741</v>
      </c>
      <c r="ED2073" s="2"/>
      <c r="EF2073" s="7"/>
      <c r="EG2073" s="1"/>
      <c r="EN2073" s="36"/>
      <c r="ER2073" s="1"/>
      <c r="EU2073" s="5">
        <v>-1.4173132413043792</v>
      </c>
      <c r="EX2073" s="2"/>
      <c r="EZ2073" s="7"/>
      <c r="FA2073" s="1"/>
      <c r="FH2073" s="52"/>
      <c r="FL2073" s="1"/>
      <c r="FO2073" s="5">
        <v>-1.3395149317304913</v>
      </c>
      <c r="FR2073" s="2"/>
      <c r="FT2073" s="7"/>
      <c r="FU2073" s="1"/>
      <c r="JX2073" s="1"/>
      <c r="KG2073" s="1"/>
      <c r="KH2073" s="67"/>
      <c r="KJ2073" s="66"/>
      <c r="KL2073" s="65"/>
      <c r="KN2073" s="53"/>
      <c r="KP2073" s="64"/>
      <c r="KR2073" s="63"/>
      <c r="KV2073" s="1"/>
      <c r="KW2073" s="34"/>
      <c r="KX2073" s="34"/>
      <c r="KY2073" s="34"/>
      <c r="KZ2073" s="34"/>
      <c r="LA2073" s="34"/>
      <c r="LB2073" s="34"/>
      <c r="LC2073" s="34"/>
      <c r="LD2073" s="34"/>
      <c r="LE2073" s="34"/>
      <c r="LF2073" s="34"/>
      <c r="LG2073" s="34"/>
      <c r="LH2073" s="34"/>
      <c r="LI2073" s="34"/>
      <c r="LJ2073" s="34"/>
      <c r="LK2073" s="34"/>
      <c r="LL2073" s="34"/>
      <c r="LM2073" s="34"/>
      <c r="LN2073" s="34"/>
      <c r="LO2073" s="34"/>
      <c r="LP2073" s="34"/>
      <c r="LQ2073" s="34"/>
      <c r="LR2073" s="34"/>
      <c r="LS2073" s="34"/>
      <c r="LT2073" s="34"/>
      <c r="LU2073" s="34"/>
      <c r="LV2073" s="34"/>
      <c r="LW2073" s="34"/>
      <c r="LX2073" s="34"/>
      <c r="LY2073" s="34"/>
      <c r="LZ2073" s="34"/>
      <c r="MA2073" s="34"/>
      <c r="MB2073" s="34"/>
      <c r="MC2073" s="34"/>
      <c r="MD2073" s="34"/>
      <c r="ME2073" s="34"/>
      <c r="MF2073" s="34"/>
      <c r="MG2073" s="34"/>
      <c r="MH2073" s="34"/>
      <c r="MI2073" s="34"/>
      <c r="MJ2073" s="34"/>
      <c r="MK2073" s="34"/>
      <c r="ML2073" s="34"/>
      <c r="MM2073" s="34"/>
      <c r="MN2073" s="34"/>
      <c r="MO2073" s="34"/>
      <c r="MP2073" s="34"/>
      <c r="MQ2073" s="34"/>
      <c r="MR2073" s="34"/>
      <c r="MS2073" s="34"/>
      <c r="MT2073" s="34"/>
      <c r="MU2073" s="34"/>
      <c r="MV2073" s="34"/>
      <c r="MW2073" s="34"/>
      <c r="MX2073" s="34"/>
      <c r="MY2073" s="34"/>
      <c r="MZ2073" s="34"/>
      <c r="NA2073" s="34"/>
      <c r="NB2073" s="34"/>
      <c r="NC2073" s="34"/>
      <c r="ND2073" s="34"/>
      <c r="NE2073" s="34"/>
      <c r="NF2073" s="34"/>
      <c r="NG2073" s="34"/>
      <c r="NH2073" s="34"/>
      <c r="NI2073" s="34"/>
      <c r="NJ2073" s="34"/>
      <c r="NK2073" s="34"/>
      <c r="NL2073" s="34"/>
      <c r="NM2073" s="34"/>
      <c r="NN2073" s="34"/>
      <c r="NO2073" s="34"/>
      <c r="NP2073" s="34"/>
      <c r="NQ2073" s="34"/>
      <c r="NR2073" s="34"/>
      <c r="NS2073" s="34"/>
      <c r="NT2073" s="34"/>
      <c r="NU2073" s="34"/>
      <c r="NV2073" s="34"/>
      <c r="NW2073" s="34"/>
      <c r="NX2073" s="34"/>
      <c r="NY2073" s="34"/>
      <c r="NZ2073" s="34"/>
      <c r="OA2073" s="34"/>
      <c r="OB2073" s="34"/>
      <c r="OC2073" s="34"/>
      <c r="OD2073" s="34"/>
      <c r="OE2073" s="34"/>
      <c r="OF2073" s="34"/>
      <c r="OG2073" s="34"/>
      <c r="OH2073" s="34"/>
      <c r="OI2073" s="34"/>
      <c r="OJ2073" s="34"/>
      <c r="OK2073" s="34"/>
      <c r="OL2073" s="34"/>
      <c r="OM2073" s="34"/>
      <c r="ON2073" s="34"/>
      <c r="OO2073" s="34"/>
      <c r="OP2073" s="34"/>
      <c r="OQ2073" s="34"/>
      <c r="OR2073" s="34"/>
      <c r="OS2073" s="34"/>
      <c r="OT2073" s="34"/>
      <c r="OU2073" s="34"/>
      <c r="OV2073" s="34"/>
      <c r="OW2073" s="34"/>
      <c r="OX2073" s="34"/>
      <c r="OY2073" s="34"/>
      <c r="OZ2073" s="34"/>
      <c r="PA2073" s="34"/>
      <c r="PB2073" s="34"/>
      <c r="PC2073" s="34"/>
      <c r="PD2073" s="34"/>
      <c r="PE2073" s="34"/>
      <c r="PF2073" s="34"/>
      <c r="PG2073" s="34"/>
      <c r="PH2073" s="34"/>
      <c r="PI2073" s="34"/>
      <c r="PJ2073" s="34"/>
      <c r="PK2073" s="34"/>
      <c r="PL2073" s="34"/>
      <c r="PM2073" s="34"/>
      <c r="PN2073" s="34"/>
      <c r="PO2073" s="34"/>
      <c r="PP2073" s="34"/>
      <c r="PQ2073" s="34"/>
      <c r="PR2073" s="34"/>
      <c r="PS2073" s="34"/>
      <c r="PT2073" s="34"/>
      <c r="PU2073" s="34"/>
      <c r="PV2073" s="34"/>
      <c r="PW2073" s="34"/>
      <c r="PX2073" s="34"/>
      <c r="PY2073" s="34"/>
      <c r="PZ2073" s="34"/>
      <c r="QA2073" s="34"/>
      <c r="QB2073" s="34"/>
      <c r="QC2073" s="34"/>
      <c r="QD2073" s="34"/>
      <c r="QE2073" s="34"/>
      <c r="QF2073" s="34"/>
      <c r="QG2073" s="34"/>
      <c r="QH2073" s="34"/>
      <c r="QI2073" s="34"/>
      <c r="QJ2073" s="34"/>
      <c r="QK2073" s="34"/>
      <c r="QL2073" s="34"/>
      <c r="QM2073" s="34"/>
      <c r="QN2073" s="34"/>
      <c r="QO2073" s="34"/>
      <c r="QP2073" s="34"/>
      <c r="QQ2073" s="34"/>
      <c r="QR2073" s="34"/>
      <c r="QS2073" s="34"/>
      <c r="QT2073" s="34"/>
      <c r="QU2073" s="34"/>
      <c r="QV2073" s="34"/>
      <c r="QW2073" s="34"/>
      <c r="QX2073" s="34"/>
      <c r="QY2073" s="34"/>
      <c r="QZ2073" s="34"/>
      <c r="RA2073" s="34"/>
      <c r="RB2073" s="34"/>
      <c r="RC2073" s="34"/>
      <c r="RD2073" s="34"/>
      <c r="RE2073" s="34"/>
      <c r="RF2073" s="34"/>
      <c r="RG2073" s="34"/>
      <c r="RH2073" s="34"/>
      <c r="RI2073" s="34"/>
      <c r="RJ2073" s="34"/>
      <c r="RK2073" s="34"/>
      <c r="RL2073" s="34"/>
      <c r="RM2073" s="34"/>
      <c r="RN2073" s="34"/>
      <c r="RO2073" s="34"/>
      <c r="RP2073" s="34"/>
      <c r="RQ2073" s="34"/>
      <c r="RR2073" s="34"/>
      <c r="RS2073" s="34"/>
      <c r="RT2073" s="34"/>
      <c r="RU2073" s="34"/>
      <c r="RV2073" s="34"/>
      <c r="RW2073" s="34"/>
      <c r="RX2073" s="34"/>
      <c r="RY2073" s="34"/>
      <c r="RZ2073" s="34"/>
      <c r="SA2073" s="34"/>
      <c r="VT2073" s="1"/>
    </row>
    <row r="2074" spans="14:592" ht="15" thickBot="1" x14ac:dyDescent="0.35">
      <c r="N2074" s="1"/>
      <c r="AI2074" s="1"/>
      <c r="AJ2074" s="126"/>
      <c r="AK2074" s="126"/>
      <c r="AL2074" s="126"/>
      <c r="AM2074" s="126"/>
      <c r="AN2074" s="126"/>
      <c r="AO2074" s="126"/>
      <c r="AP2074" s="126"/>
      <c r="AQ2074" s="126"/>
      <c r="AR2074" s="126"/>
      <c r="AS2074" s="126"/>
      <c r="AT2074" s="126"/>
      <c r="AU2074" s="126"/>
      <c r="AV2074" s="126"/>
      <c r="AW2074" s="126"/>
      <c r="AX2074" s="126"/>
      <c r="AY2074" s="1"/>
      <c r="DT2074" s="34"/>
      <c r="DX2074" s="1"/>
      <c r="EA2074" s="6">
        <v>1.4707862707780959</v>
      </c>
      <c r="ED2074" s="2"/>
      <c r="EF2074" s="7"/>
      <c r="EG2074" s="1"/>
      <c r="EN2074" s="36"/>
      <c r="ER2074" s="1"/>
      <c r="EU2074" s="6">
        <v>1.4132069194665529</v>
      </c>
      <c r="EX2074" s="2"/>
      <c r="EZ2074" s="7"/>
      <c r="FA2074" s="1"/>
      <c r="FH2074" s="52"/>
      <c r="FL2074" s="1"/>
      <c r="FO2074" s="6">
        <v>1.4658701048554403</v>
      </c>
      <c r="FR2074" s="2"/>
      <c r="FT2074" s="7"/>
      <c r="FU2074" s="1"/>
      <c r="JX2074" s="1"/>
      <c r="KG2074" s="1"/>
      <c r="KH2074" s="67"/>
      <c r="KJ2074" s="66"/>
      <c r="KL2074" s="65"/>
      <c r="KN2074" s="53"/>
      <c r="KP2074" s="64"/>
      <c r="KR2074" s="63"/>
      <c r="KV2074" s="1"/>
      <c r="KW2074" s="1"/>
      <c r="KX2074" s="1"/>
      <c r="KY2074" s="1"/>
      <c r="KZ2074" s="1"/>
      <c r="LA2074" s="1"/>
      <c r="LB2074" s="1"/>
      <c r="LC2074" s="1"/>
      <c r="LD2074" s="1"/>
      <c r="LE2074" s="1"/>
      <c r="LF2074" s="1"/>
      <c r="LG2074" s="1"/>
      <c r="LH2074" s="1"/>
      <c r="LI2074" s="1"/>
      <c r="LJ2074" s="1"/>
      <c r="LK2074" s="1"/>
      <c r="LL2074" s="1"/>
      <c r="LM2074" s="1"/>
      <c r="LN2074" s="1"/>
      <c r="LO2074" s="1"/>
      <c r="LP2074" s="1"/>
      <c r="LQ2074" s="1"/>
      <c r="LR2074" s="1"/>
      <c r="LS2074" s="1"/>
      <c r="LT2074" s="1"/>
      <c r="LU2074" s="1"/>
      <c r="LV2074" s="1"/>
      <c r="LW2074" s="1"/>
      <c r="LX2074" s="1"/>
      <c r="LY2074" s="1"/>
      <c r="LZ2074" s="1"/>
      <c r="MA2074" s="1"/>
      <c r="MB2074" s="1"/>
      <c r="MC2074" s="1"/>
      <c r="MD2074" s="1"/>
      <c r="ME2074" s="1"/>
      <c r="MF2074" s="1"/>
      <c r="MG2074" s="1"/>
      <c r="MH2074" s="1"/>
      <c r="MI2074" s="1"/>
      <c r="MJ2074" s="1"/>
      <c r="MK2074" s="1"/>
      <c r="ML2074" s="1"/>
      <c r="MM2074" s="1"/>
      <c r="MN2074" s="1"/>
      <c r="MO2074" s="1"/>
      <c r="MP2074" s="1"/>
      <c r="MQ2074" s="1"/>
      <c r="MR2074" s="1"/>
      <c r="MS2074" s="1"/>
      <c r="MT2074" s="1"/>
      <c r="MU2074" s="1"/>
      <c r="MV2074" s="1"/>
      <c r="MW2074" s="1"/>
      <c r="MX2074" s="1"/>
      <c r="MY2074" s="1"/>
      <c r="MZ2074" s="1"/>
      <c r="NA2074" s="1"/>
      <c r="NB2074" s="1"/>
      <c r="NC2074" s="1"/>
      <c r="ND2074" s="1"/>
      <c r="NE2074" s="1"/>
      <c r="NF2074" s="1"/>
      <c r="NG2074" s="1"/>
      <c r="NH2074" s="1"/>
      <c r="NI2074" s="1"/>
      <c r="NJ2074" s="1"/>
      <c r="NK2074" s="1"/>
      <c r="NL2074" s="1"/>
      <c r="NM2074" s="1"/>
      <c r="NN2074" s="1"/>
      <c r="NO2074" s="1"/>
      <c r="NP2074" s="1"/>
      <c r="NQ2074" s="1"/>
      <c r="NR2074" s="1"/>
      <c r="NS2074" s="1"/>
      <c r="NT2074" s="1"/>
      <c r="NU2074" s="1"/>
      <c r="NV2074" s="1"/>
      <c r="NW2074" s="1"/>
      <c r="NX2074" s="1"/>
      <c r="NY2074" s="1"/>
      <c r="NZ2074" s="1"/>
      <c r="OA2074" s="1"/>
      <c r="OB2074" s="1"/>
      <c r="OC2074" s="1"/>
      <c r="OD2074" s="1"/>
      <c r="OE2074" s="1"/>
      <c r="OF2074" s="1"/>
      <c r="OG2074" s="1"/>
      <c r="OH2074" s="1"/>
      <c r="OI2074" s="1"/>
      <c r="OJ2074" s="1"/>
      <c r="OK2074" s="1"/>
      <c r="OL2074" s="1"/>
      <c r="OM2074" s="1"/>
      <c r="ON2074" s="1"/>
      <c r="OO2074" s="1"/>
      <c r="OP2074" s="1"/>
      <c r="OQ2074" s="1"/>
      <c r="OR2074" s="1"/>
      <c r="OS2074" s="1"/>
      <c r="OT2074" s="1"/>
      <c r="OU2074" s="1"/>
      <c r="OV2074" s="1"/>
      <c r="OW2074" s="1"/>
      <c r="OX2074" s="1"/>
      <c r="OY2074" s="1"/>
      <c r="OZ2074" s="1"/>
      <c r="PA2074" s="1"/>
      <c r="PB2074" s="1"/>
      <c r="PC2074" s="1"/>
      <c r="PD2074" s="1"/>
      <c r="PE2074" s="1"/>
      <c r="PF2074" s="1"/>
      <c r="PG2074" s="1"/>
      <c r="PH2074" s="1"/>
      <c r="PI2074" s="1"/>
      <c r="PJ2074" s="1"/>
      <c r="PK2074" s="1"/>
      <c r="PL2074" s="1"/>
      <c r="PM2074" s="1"/>
      <c r="PN2074" s="1"/>
      <c r="PO2074" s="1"/>
      <c r="PP2074" s="1"/>
      <c r="PQ2074" s="1"/>
      <c r="PR2074" s="1"/>
      <c r="PS2074" s="1"/>
      <c r="PT2074" s="34"/>
      <c r="PU2074" s="1"/>
      <c r="PV2074" s="35" t="s">
        <v>76</v>
      </c>
      <c r="PW2074" s="1"/>
      <c r="PX2074" s="1"/>
      <c r="PY2074" s="1"/>
      <c r="PZ2074" s="1"/>
      <c r="QA2074" s="1"/>
      <c r="QB2074" s="1"/>
      <c r="QC2074" s="1"/>
      <c r="QD2074" s="1"/>
      <c r="QE2074" s="1"/>
      <c r="QF2074" s="36"/>
      <c r="QG2074" s="1"/>
      <c r="QH2074" s="37" t="s">
        <v>76</v>
      </c>
      <c r="QI2074" s="1"/>
      <c r="QJ2074" s="1"/>
      <c r="QK2074" s="1"/>
      <c r="QL2074" s="1"/>
      <c r="QM2074" s="1"/>
      <c r="QN2074" s="1"/>
      <c r="QO2074" s="1"/>
      <c r="QP2074" s="1"/>
      <c r="QQ2074" s="1"/>
      <c r="QR2074" s="1"/>
      <c r="QS2074" s="1"/>
      <c r="QT2074" s="1"/>
      <c r="QU2074" s="1"/>
      <c r="QV2074" s="1"/>
      <c r="QW2074" s="1"/>
      <c r="QX2074" s="1"/>
      <c r="QY2074" s="1"/>
      <c r="QZ2074" s="1"/>
      <c r="RA2074" s="1"/>
      <c r="RB2074" s="1"/>
      <c r="RC2074" s="1"/>
      <c r="RD2074" s="1"/>
      <c r="RE2074" s="1"/>
      <c r="RF2074" s="1"/>
      <c r="RG2074" s="1"/>
      <c r="RH2074" s="1"/>
      <c r="RI2074" s="1"/>
      <c r="RJ2074" s="1"/>
      <c r="RK2074" s="1"/>
      <c r="RL2074" s="1"/>
      <c r="RM2074" s="1"/>
      <c r="RN2074" s="1"/>
      <c r="RO2074" s="1"/>
      <c r="RP2074" s="1"/>
      <c r="RQ2074" s="1"/>
      <c r="RR2074" s="1"/>
      <c r="RS2074" s="1"/>
      <c r="RT2074" s="1"/>
      <c r="RU2074" s="1"/>
      <c r="RV2074" s="1"/>
      <c r="RW2074" s="1"/>
      <c r="RX2074" s="1"/>
      <c r="RY2074" s="1"/>
      <c r="RZ2074" s="1"/>
      <c r="SA2074" s="1"/>
      <c r="SB2074" s="1"/>
      <c r="SC2074" s="1"/>
      <c r="SD2074" s="1"/>
      <c r="SE2074" s="1"/>
      <c r="SF2074" s="1"/>
      <c r="SG2074" s="1"/>
      <c r="SH2074" s="1"/>
      <c r="SI2074" s="1"/>
      <c r="SJ2074" s="1"/>
      <c r="SK2074" s="1"/>
      <c r="SL2074" s="1"/>
      <c r="SM2074" s="1"/>
      <c r="SN2074" s="1"/>
      <c r="SO2074" s="1"/>
      <c r="SP2074" s="1"/>
      <c r="SQ2074" s="1"/>
      <c r="SR2074" s="1"/>
      <c r="SS2074" s="1"/>
      <c r="ST2074" s="1"/>
      <c r="SU2074" s="1"/>
      <c r="SV2074" s="1"/>
      <c r="SW2074" s="1"/>
      <c r="SX2074" s="1"/>
      <c r="SY2074" s="1"/>
      <c r="SZ2074" s="1"/>
      <c r="TA2074" s="1"/>
      <c r="TB2074" s="1"/>
      <c r="TC2074" s="1"/>
      <c r="TD2074" s="1"/>
      <c r="TE2074" s="1"/>
      <c r="TF2074" s="1"/>
      <c r="TG2074" s="1"/>
      <c r="TH2074" s="1"/>
      <c r="TI2074" s="1"/>
      <c r="TJ2074" s="1"/>
      <c r="TK2074" s="1"/>
      <c r="TL2074" s="1"/>
      <c r="TM2074" s="1"/>
      <c r="TN2074" s="1"/>
      <c r="TO2074" s="1"/>
      <c r="TP2074" s="1"/>
      <c r="TQ2074" s="1"/>
      <c r="TR2074" s="1"/>
      <c r="TS2074" s="1"/>
      <c r="TT2074" s="1"/>
      <c r="TU2074" s="1"/>
      <c r="TV2074" s="1"/>
      <c r="TW2074" s="1"/>
      <c r="TX2074" s="1"/>
      <c r="TY2074" s="1"/>
      <c r="TZ2074" s="1"/>
      <c r="UA2074" s="1"/>
      <c r="UB2074" s="1"/>
      <c r="UC2074" s="1"/>
      <c r="UD2074" s="1"/>
      <c r="UE2074" s="1"/>
      <c r="UF2074" s="1"/>
      <c r="UG2074" s="1"/>
      <c r="UH2074" s="1"/>
      <c r="UI2074" s="1"/>
      <c r="UJ2074" s="1"/>
      <c r="UK2074" s="1"/>
      <c r="UL2074" s="1"/>
      <c r="UM2074" s="1"/>
      <c r="UN2074" s="1"/>
      <c r="UO2074" s="1"/>
      <c r="UP2074" s="1"/>
      <c r="UQ2074" s="1"/>
      <c r="UR2074" s="1"/>
      <c r="US2074" s="1"/>
      <c r="UT2074" s="1"/>
      <c r="UU2074" s="1"/>
      <c r="UV2074" s="1"/>
      <c r="UW2074" s="1"/>
      <c r="UX2074" s="1"/>
      <c r="UY2074" s="1"/>
      <c r="UZ2074" s="1"/>
      <c r="VA2074" s="1"/>
      <c r="VB2074" s="1"/>
      <c r="VC2074" s="1"/>
      <c r="VD2074" s="1"/>
      <c r="VE2074" s="1"/>
      <c r="VF2074" s="1"/>
      <c r="VG2074" s="1"/>
      <c r="VH2074" s="1"/>
      <c r="VI2074" s="1"/>
      <c r="VJ2074" s="1"/>
      <c r="VK2074" s="1"/>
      <c r="VL2074" s="1"/>
      <c r="VM2074" s="1"/>
      <c r="VN2074" s="1"/>
      <c r="VO2074" s="1"/>
      <c r="VP2074" s="1"/>
      <c r="VQ2074" s="1"/>
      <c r="VR2074" s="1"/>
      <c r="VS2074" s="1"/>
      <c r="VT2074" s="1"/>
    </row>
    <row r="2075" spans="14:592" x14ac:dyDescent="0.3">
      <c r="N2075" s="1"/>
      <c r="AI2075" s="1"/>
      <c r="AJ2075" s="126"/>
      <c r="AK2075" s="126"/>
      <c r="AL2075" s="126"/>
      <c r="AM2075" s="126"/>
      <c r="AN2075" s="126"/>
      <c r="AO2075" s="126"/>
      <c r="AP2075" s="126"/>
      <c r="AQ2075" s="126"/>
      <c r="AR2075" s="126"/>
      <c r="AS2075" s="126"/>
      <c r="AT2075" s="126"/>
      <c r="AU2075" s="126"/>
      <c r="AV2075" s="126"/>
      <c r="AW2075" s="126"/>
      <c r="AX2075" s="126"/>
      <c r="AY2075" s="1"/>
      <c r="DT2075" s="34"/>
      <c r="DX2075" s="1"/>
      <c r="ED2075" s="2"/>
      <c r="EF2075" s="7"/>
      <c r="EG2075" s="1"/>
      <c r="EN2075" s="36"/>
      <c r="ER2075" s="1"/>
      <c r="EX2075" s="2"/>
      <c r="EZ2075" s="7"/>
      <c r="FA2075" s="1"/>
      <c r="FH2075" s="52"/>
      <c r="FL2075" s="1"/>
      <c r="FR2075" s="2"/>
      <c r="FT2075" s="7"/>
      <c r="FU2075" s="1"/>
      <c r="JX2075" s="1"/>
      <c r="KG2075" s="1"/>
      <c r="KH2075" s="67"/>
      <c r="KJ2075" s="66"/>
      <c r="KL2075" s="65"/>
      <c r="KN2075" s="53"/>
      <c r="KP2075" s="64"/>
      <c r="KR2075" s="63"/>
      <c r="PT2075" s="34"/>
      <c r="PV2075" s="45">
        <f t="array" ref="PV2075:PV2077">LW2034:LW2036+MG2034:MG2036+MQ2034:MQ2036+RI2034:RI2036+RS2034:RS2036+SC2034:SC2036+PI1736:PI1738</f>
        <v>1.0011839339799676E-2</v>
      </c>
      <c r="QF2075" s="36"/>
      <c r="QH2075" s="48">
        <f t="array" ref="QH2075:QH2077">NG2034:NG2036+NQ2034:NQ2036+OA2034:OA2036+SS2034:SS2036+TC2034:TC2036+TM2034:TM2036+QC1736:QC1738</f>
        <v>-1.3610773813552681E-3</v>
      </c>
    </row>
    <row r="2076" spans="14:592" ht="15" thickBot="1" x14ac:dyDescent="0.35">
      <c r="N2076" s="1"/>
      <c r="AI2076" s="1"/>
      <c r="AJ2076" s="126"/>
      <c r="AK2076" s="126"/>
      <c r="AL2076" s="126"/>
      <c r="AM2076" s="126"/>
      <c r="AN2076" s="126"/>
      <c r="AO2076" s="126"/>
      <c r="AP2076" s="126"/>
      <c r="AQ2076" s="126"/>
      <c r="AR2076" s="126"/>
      <c r="AS2076" s="126"/>
      <c r="AT2076" s="126"/>
      <c r="AU2076" s="126"/>
      <c r="AV2076" s="126"/>
      <c r="AW2076" s="126"/>
      <c r="AX2076" s="126"/>
      <c r="AY2076" s="1"/>
      <c r="DT2076" s="34"/>
      <c r="DV2076" s="35"/>
      <c r="DW2076" s="35"/>
      <c r="DX2076" s="7"/>
      <c r="DY2076" s="7"/>
      <c r="DZ2076" s="7"/>
      <c r="EA2076" s="7" t="s">
        <v>19</v>
      </c>
      <c r="EB2076" s="7"/>
      <c r="EC2076" s="7"/>
      <c r="ED2076" s="2"/>
      <c r="EE2076" s="7"/>
      <c r="EF2076" s="7"/>
      <c r="EG2076" s="1"/>
      <c r="EN2076" s="36"/>
      <c r="EP2076" s="37"/>
      <c r="EQ2076" s="37"/>
      <c r="ER2076" s="7"/>
      <c r="ES2076" s="7"/>
      <c r="ET2076" s="7"/>
      <c r="EU2076" s="7" t="s">
        <v>21</v>
      </c>
      <c r="EV2076" s="7"/>
      <c r="EW2076" s="7"/>
      <c r="EX2076" s="2"/>
      <c r="EY2076" s="7"/>
      <c r="EZ2076" s="7"/>
      <c r="FA2076" s="1"/>
      <c r="FH2076" s="52"/>
      <c r="FJ2076" s="53"/>
      <c r="FK2076" s="53"/>
      <c r="FL2076" s="7"/>
      <c r="FM2076" s="7"/>
      <c r="FN2076" s="7"/>
      <c r="FO2076" s="7" t="s">
        <v>201</v>
      </c>
      <c r="FP2076" s="7"/>
      <c r="FQ2076" s="7"/>
      <c r="FR2076" s="2"/>
      <c r="FS2076" s="7"/>
      <c r="FT2076" s="7"/>
      <c r="FU2076" s="1"/>
      <c r="JX2076" s="1"/>
      <c r="KG2076" s="1"/>
      <c r="KH2076" s="67"/>
      <c r="KJ2076" s="66"/>
      <c r="KL2076" s="65"/>
      <c r="KN2076" s="53"/>
      <c r="KP2076" s="64"/>
      <c r="KR2076" s="63"/>
      <c r="PT2076" s="34"/>
      <c r="PV2076" s="46">
        <v>1.2437150087297377E-2</v>
      </c>
      <c r="QF2076" s="36"/>
      <c r="QH2076" s="49">
        <v>-2.0471837616310613E-3</v>
      </c>
    </row>
    <row r="2077" spans="14:592" ht="15" thickBot="1" x14ac:dyDescent="0.35">
      <c r="N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DT2077" s="34"/>
      <c r="DV2077" s="35"/>
      <c r="DX2077" s="1"/>
      <c r="EA2077" s="8">
        <f t="array" ref="EA2077:EA2079">EF2068:EF2070</f>
        <v>-1.0417399746465786E-2</v>
      </c>
      <c r="ED2077" s="2"/>
      <c r="EF2077" s="7"/>
      <c r="EG2077" s="1"/>
      <c r="EN2077" s="36"/>
      <c r="EP2077" s="37"/>
      <c r="ER2077" s="1"/>
      <c r="EU2077" s="8">
        <f t="array" ref="EU2077:EU2079">EZ2068:EZ2070</f>
        <v>-1.0746909855065677E-2</v>
      </c>
      <c r="EX2077" s="2"/>
      <c r="EZ2077" s="7"/>
      <c r="FA2077" s="1"/>
      <c r="FH2077" s="52"/>
      <c r="FJ2077" s="53"/>
      <c r="FL2077" s="1"/>
      <c r="FO2077" s="8">
        <f t="array" ref="FO2077:FO2079">FT2068:FT2070</f>
        <v>-1.0458741687369679E-2</v>
      </c>
      <c r="FR2077" s="2"/>
      <c r="FT2077" s="7"/>
      <c r="FU2077" s="1"/>
      <c r="JX2077" s="1"/>
      <c r="KG2077" s="1"/>
      <c r="KH2077" s="67"/>
      <c r="KJ2077" s="66"/>
      <c r="KL2077" s="65"/>
      <c r="KN2077" s="53"/>
      <c r="KP2077" s="64"/>
      <c r="KR2077" s="63"/>
      <c r="PT2077" s="34"/>
      <c r="PV2077" s="47">
        <v>-7.6398153748510143E-3</v>
      </c>
      <c r="QF2077" s="36"/>
      <c r="QH2077" s="50">
        <v>1.9330725916817039E-3</v>
      </c>
    </row>
    <row r="2078" spans="14:592" ht="34.200000000000003" thickBot="1" x14ac:dyDescent="0.7">
      <c r="N2078" s="1"/>
      <c r="AI2078" s="1"/>
      <c r="DT2078" s="34"/>
      <c r="DV2078" s="35"/>
      <c r="DX2078" s="1"/>
      <c r="EA2078" s="9">
        <v>6.8439079377903885E-3</v>
      </c>
      <c r="ED2078" s="2" t="s">
        <v>58</v>
      </c>
      <c r="EF2078" s="7" t="s">
        <v>59</v>
      </c>
      <c r="EG2078" s="1"/>
      <c r="EN2078" s="36"/>
      <c r="EP2078" s="37"/>
      <c r="ER2078" s="1"/>
      <c r="EU2078" s="9">
        <v>6.2878807068324528E-3</v>
      </c>
      <c r="EX2078" s="2" t="s">
        <v>60</v>
      </c>
      <c r="EZ2078" s="7" t="s">
        <v>61</v>
      </c>
      <c r="FA2078" s="1"/>
      <c r="FH2078" s="52"/>
      <c r="FJ2078" s="53"/>
      <c r="FL2078" s="1"/>
      <c r="FO2078" s="9">
        <v>6.7991693419555011E-3</v>
      </c>
      <c r="FR2078" s="2" t="s">
        <v>204</v>
      </c>
      <c r="FT2078" s="7" t="s">
        <v>205</v>
      </c>
      <c r="FU2078" s="1"/>
      <c r="JX2078" s="1"/>
      <c r="KG2078" s="1"/>
      <c r="KH2078" s="67"/>
      <c r="KJ2078" s="66"/>
      <c r="KL2078" s="65"/>
      <c r="KN2078" s="53"/>
      <c r="KP2078" s="64"/>
      <c r="KR2078" s="63"/>
      <c r="PT2078" s="34"/>
      <c r="PV2078" s="35"/>
      <c r="PZ2078" s="99"/>
      <c r="QA2078" s="99"/>
      <c r="QD2078" s="56"/>
      <c r="QF2078" s="36"/>
      <c r="QH2078" s="37"/>
      <c r="QP2078" s="56"/>
      <c r="RB2078" s="56"/>
    </row>
    <row r="2079" spans="14:592" ht="15" thickBot="1" x14ac:dyDescent="0.35">
      <c r="N2079" s="1"/>
      <c r="AI2079" s="1"/>
      <c r="DT2079" s="34"/>
      <c r="DV2079" s="35"/>
      <c r="DX2079" s="1"/>
      <c r="EA2079" s="10">
        <v>3.5734918086753964E-3</v>
      </c>
      <c r="ED2079" s="4">
        <f t="array" ref="ED2079:ED2081">ED2084:ED2086</f>
        <v>0</v>
      </c>
      <c r="EF2079" s="8">
        <f t="array" ref="EF2079:EF2081">EF2068:EF2070</f>
        <v>-1.0417399746465786E-2</v>
      </c>
      <c r="EG2079" s="1"/>
      <c r="EN2079" s="36"/>
      <c r="EP2079" s="37"/>
      <c r="ER2079" s="1"/>
      <c r="EU2079" s="10">
        <v>4.4590291482332241E-3</v>
      </c>
      <c r="EX2079" s="4">
        <f t="array" ref="EX2079:EX2081">EX2084:EX2086</f>
        <v>0</v>
      </c>
      <c r="EZ2079" s="8">
        <f t="array" ref="EZ2079:EZ2081">EZ2068:EZ2070</f>
        <v>-1.0746909855065677E-2</v>
      </c>
      <c r="FA2079" s="1"/>
      <c r="FH2079" s="52"/>
      <c r="FJ2079" s="53"/>
      <c r="FL2079" s="1"/>
      <c r="FO2079" s="10">
        <v>3.6595723454141793E-3</v>
      </c>
      <c r="FR2079" s="4">
        <f t="array" ref="FR2079:FR2081">FR2084:FR2086</f>
        <v>0</v>
      </c>
      <c r="FT2079" s="8">
        <f t="array" ref="FT2079:FT2081">FT2068:FT2070</f>
        <v>-1.0458741687369679E-2</v>
      </c>
      <c r="FU2079" s="1"/>
      <c r="JX2079" s="1"/>
      <c r="KG2079" s="1"/>
      <c r="KH2079" s="67"/>
      <c r="KJ2079" s="66"/>
      <c r="KL2079" s="65"/>
      <c r="KN2079" s="53"/>
      <c r="KP2079" s="64"/>
      <c r="KR2079" s="63"/>
      <c r="PT2079" s="34" t="s">
        <v>123</v>
      </c>
      <c r="PV2079" s="35"/>
      <c r="QD2079" s="56"/>
      <c r="QF2079" s="36" t="s">
        <v>123</v>
      </c>
      <c r="QH2079" s="37"/>
      <c r="QP2079" s="56"/>
      <c r="RB2079" s="56"/>
    </row>
    <row r="2080" spans="14:592" x14ac:dyDescent="0.3">
      <c r="N2080" s="1"/>
      <c r="AI2080" s="1"/>
      <c r="DT2080" s="34"/>
      <c r="DV2080" s="35"/>
      <c r="DX2080" s="1"/>
      <c r="ED2080" s="5">
        <v>0</v>
      </c>
      <c r="EF2080" s="9">
        <v>6.8439079377903885E-3</v>
      </c>
      <c r="EG2080" s="1"/>
      <c r="EN2080" s="36"/>
      <c r="EP2080" s="37"/>
      <c r="ER2080" s="1"/>
      <c r="EX2080" s="5">
        <v>0</v>
      </c>
      <c r="EZ2080" s="9">
        <v>6.2878807068324528E-3</v>
      </c>
      <c r="FA2080" s="1"/>
      <c r="FH2080" s="52"/>
      <c r="FJ2080" s="53"/>
      <c r="FL2080" s="1"/>
      <c r="FR2080" s="5">
        <v>0</v>
      </c>
      <c r="FT2080" s="9">
        <v>6.7991693419555011E-3</v>
      </c>
      <c r="FU2080" s="1"/>
      <c r="JX2080" s="1"/>
      <c r="KG2080" s="1"/>
      <c r="KH2080" s="67"/>
      <c r="KJ2080" s="66"/>
      <c r="KL2080" s="65"/>
      <c r="KN2080" s="53"/>
      <c r="KP2080" s="64"/>
      <c r="KR2080" s="63"/>
      <c r="PT2080" s="100">
        <f t="array" ref="PT2080:PT2082">PI2185:PI2187</f>
        <v>-1.7586828764136531E-2</v>
      </c>
      <c r="PV2080" s="35"/>
      <c r="QD2080" s="56"/>
      <c r="QF2080" s="103">
        <f t="array" ref="QF2080:QF2082">QC2185:QC2187</f>
        <v>-0.1362538350688357</v>
      </c>
      <c r="QH2080" s="37"/>
      <c r="QP2080" s="56"/>
      <c r="RB2080" s="56"/>
    </row>
    <row r="2081" spans="14:470" ht="15" thickBot="1" x14ac:dyDescent="0.35">
      <c r="N2081" s="1"/>
      <c r="AI2081" s="1"/>
      <c r="DT2081" s="34"/>
      <c r="DV2081" s="35"/>
      <c r="DX2081" s="1"/>
      <c r="ED2081" s="6">
        <v>0.14652272783176462</v>
      </c>
      <c r="EF2081" s="10">
        <v>3.5734918086753964E-3</v>
      </c>
      <c r="EG2081" s="1"/>
      <c r="EN2081" s="36"/>
      <c r="EP2081" s="37"/>
      <c r="ER2081" s="1"/>
      <c r="EX2081" s="6">
        <v>0.16203856625585819</v>
      </c>
      <c r="EZ2081" s="10">
        <v>4.4590291482332241E-3</v>
      </c>
      <c r="FA2081" s="1"/>
      <c r="FH2081" s="52"/>
      <c r="FJ2081" s="53"/>
      <c r="FL2081" s="1"/>
      <c r="FR2081" s="6">
        <v>0.14795648124357</v>
      </c>
      <c r="FT2081" s="10">
        <v>3.6595723454141793E-3</v>
      </c>
      <c r="FU2081" s="1"/>
      <c r="JX2081" s="1"/>
      <c r="KG2081" s="1"/>
      <c r="KH2081" s="67"/>
      <c r="KJ2081" s="66"/>
      <c r="KL2081" s="65"/>
      <c r="KN2081" s="53"/>
      <c r="KP2081" s="64"/>
      <c r="KR2081" s="63"/>
      <c r="PT2081" s="101">
        <v>0.6472189217297698</v>
      </c>
      <c r="PV2081" s="35"/>
      <c r="QD2081" s="56"/>
      <c r="QF2081" s="104">
        <v>0.68153591607398523</v>
      </c>
      <c r="QH2081" s="37"/>
      <c r="QP2081" s="56"/>
      <c r="RB2081" s="56"/>
    </row>
    <row r="2082" spans="14:470" ht="15" thickBot="1" x14ac:dyDescent="0.35">
      <c r="N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34"/>
      <c r="DU2082" s="1"/>
      <c r="DV2082" s="35"/>
      <c r="DW2082" s="1"/>
      <c r="DX2082" s="1"/>
      <c r="DY2082" s="1"/>
      <c r="DZ2082" s="1"/>
      <c r="EA2082" s="1"/>
      <c r="EB2082" s="1"/>
      <c r="EC2082" s="1"/>
      <c r="ED2082" s="2"/>
      <c r="EE2082" s="1"/>
      <c r="EF2082" s="7"/>
      <c r="EG2082" s="1"/>
      <c r="EH2082" s="1"/>
      <c r="EI2082" s="1"/>
      <c r="EJ2082" s="1"/>
      <c r="EK2082" s="1"/>
      <c r="EL2082" s="1"/>
      <c r="EM2082" s="1"/>
      <c r="EN2082" s="36"/>
      <c r="EO2082" s="1"/>
      <c r="EP2082" s="37"/>
      <c r="EQ2082" s="1"/>
      <c r="ER2082" s="1"/>
      <c r="ES2082" s="1"/>
      <c r="ET2082" s="1"/>
      <c r="EU2082" s="1"/>
      <c r="EV2082" s="1"/>
      <c r="EW2082" s="1"/>
      <c r="EX2082" s="2"/>
      <c r="EY2082" s="1"/>
      <c r="EZ2082" s="7"/>
      <c r="FA2082" s="1"/>
      <c r="FB2082" s="1"/>
      <c r="FC2082" s="1"/>
      <c r="FD2082" s="1"/>
      <c r="FE2082" s="1"/>
      <c r="FF2082" s="1"/>
      <c r="FG2082" s="1"/>
      <c r="FH2082" s="52"/>
      <c r="FI2082" s="1"/>
      <c r="FJ2082" s="53"/>
      <c r="FK2082" s="1"/>
      <c r="FL2082" s="1"/>
      <c r="FM2082" s="1"/>
      <c r="FN2082" s="1"/>
      <c r="FO2082" s="1"/>
      <c r="FP2082" s="1"/>
      <c r="FQ2082" s="1"/>
      <c r="FR2082" s="2"/>
      <c r="FS2082" s="1"/>
      <c r="FT2082" s="7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  <c r="GH2082" s="1"/>
      <c r="GI2082" s="1"/>
      <c r="GJ2082" s="1"/>
      <c r="GK2082" s="1"/>
      <c r="GL2082" s="1"/>
      <c r="GM2082" s="1"/>
      <c r="GN2082" s="1"/>
      <c r="GO2082" s="1"/>
      <c r="GP2082" s="1"/>
      <c r="GQ2082" s="1"/>
      <c r="GR2082" s="1"/>
      <c r="GS2082" s="1"/>
      <c r="GT2082" s="1"/>
      <c r="GU2082" s="1"/>
      <c r="GV2082" s="1"/>
      <c r="GW2082" s="1"/>
      <c r="GX2082" s="1"/>
      <c r="GY2082" s="1"/>
      <c r="GZ2082" s="1"/>
      <c r="HA2082" s="1"/>
      <c r="HB2082" s="1"/>
      <c r="HC2082" s="1"/>
      <c r="HD2082" s="1"/>
      <c r="HE2082" s="1"/>
      <c r="HF2082" s="1"/>
      <c r="HG2082" s="1"/>
      <c r="HH2082" s="1"/>
      <c r="HI2082" s="1"/>
      <c r="HJ2082" s="1"/>
      <c r="HK2082" s="1"/>
      <c r="HL2082" s="1"/>
      <c r="HM2082" s="1"/>
      <c r="HN2082" s="1"/>
      <c r="HO2082" s="1"/>
      <c r="HP2082" s="1"/>
      <c r="HQ2082" s="1"/>
      <c r="HR2082" s="1"/>
      <c r="HS2082" s="1"/>
      <c r="HT2082" s="1"/>
      <c r="HU2082" s="1"/>
      <c r="HV2082" s="1"/>
      <c r="HW2082" s="1"/>
      <c r="HX2082" s="1"/>
      <c r="HY2082" s="1"/>
      <c r="HZ2082" s="1"/>
      <c r="IA2082" s="1"/>
      <c r="IB2082" s="1"/>
      <c r="IC2082" s="1"/>
      <c r="ID2082" s="1"/>
      <c r="IE2082" s="1"/>
      <c r="IF2082" s="1"/>
      <c r="IG2082" s="1"/>
      <c r="IH2082" s="1"/>
      <c r="II2082" s="1"/>
      <c r="IJ2082" s="1"/>
      <c r="IK2082" s="1"/>
      <c r="IL2082" s="1"/>
      <c r="IM2082" s="1"/>
      <c r="IN2082" s="1"/>
      <c r="IO2082" s="1"/>
      <c r="IP2082" s="1"/>
      <c r="IQ2082" s="1"/>
      <c r="IR2082" s="1"/>
      <c r="IS2082" s="1"/>
      <c r="IT2082" s="1"/>
      <c r="IU2082" s="1"/>
      <c r="IV2082" s="1"/>
      <c r="IW2082" s="1"/>
      <c r="IX2082" s="1"/>
      <c r="IY2082" s="1"/>
      <c r="IZ2082" s="1"/>
      <c r="JA2082" s="1"/>
      <c r="JB2082" s="1"/>
      <c r="JC2082" s="1"/>
      <c r="JD2082" s="1"/>
      <c r="JE2082" s="1"/>
      <c r="JF2082" s="1"/>
      <c r="JG2082" s="1"/>
      <c r="JH2082" s="1"/>
      <c r="JI2082" s="1"/>
      <c r="JJ2082" s="1"/>
      <c r="JK2082" s="1"/>
      <c r="JL2082" s="1"/>
      <c r="JM2082" s="1"/>
      <c r="JN2082" s="1"/>
      <c r="JO2082" s="1"/>
      <c r="JP2082" s="1"/>
      <c r="JQ2082" s="1"/>
      <c r="JR2082" s="1"/>
      <c r="JS2082" s="1"/>
      <c r="JT2082" s="1"/>
      <c r="JU2082" s="1"/>
      <c r="JV2082" s="1"/>
      <c r="JW2082" s="1"/>
      <c r="JX2082" s="1"/>
      <c r="KG2082" s="1"/>
      <c r="KH2082" s="67"/>
      <c r="KJ2082" s="66"/>
      <c r="KL2082" s="65"/>
      <c r="KN2082" s="53"/>
      <c r="KP2082" s="64"/>
      <c r="KR2082" s="63"/>
      <c r="PT2082" s="102">
        <v>-0.42068522537630892</v>
      </c>
      <c r="PV2082" s="35"/>
      <c r="QD2082" s="56"/>
      <c r="QF2082" s="105">
        <v>-0.33633521341582506</v>
      </c>
      <c r="QH2082" s="37"/>
      <c r="QP2082" s="56"/>
      <c r="RB2082" s="56"/>
    </row>
    <row r="2083" spans="14:470" ht="15" thickBot="1" x14ac:dyDescent="0.35">
      <c r="N2083" s="1"/>
      <c r="AI2083" s="1"/>
      <c r="AJ2083" s="125" t="s">
        <v>62</v>
      </c>
      <c r="AK2083" s="125"/>
      <c r="AL2083" s="125"/>
      <c r="AM2083" s="125"/>
      <c r="AN2083" s="125"/>
      <c r="AO2083" s="125"/>
      <c r="AP2083" s="125"/>
      <c r="AQ2083" s="125"/>
      <c r="AR2083" s="125"/>
      <c r="AS2083" s="125"/>
      <c r="AT2083" s="125"/>
      <c r="AU2083" s="125"/>
      <c r="AV2083" s="125"/>
      <c r="AW2083" s="125"/>
      <c r="AX2083" s="125"/>
      <c r="AY2083" s="1"/>
      <c r="DT2083" s="34"/>
      <c r="DV2083" s="35"/>
      <c r="EB2083" s="1"/>
      <c r="ED2083" s="2" t="s">
        <v>58</v>
      </c>
      <c r="EF2083" s="7" t="s">
        <v>59</v>
      </c>
      <c r="EH2083" s="1"/>
      <c r="EN2083" s="36"/>
      <c r="EP2083" s="37"/>
      <c r="EV2083" s="1"/>
      <c r="EX2083" s="2" t="s">
        <v>60</v>
      </c>
      <c r="EZ2083" s="7" t="s">
        <v>61</v>
      </c>
      <c r="FB2083" s="1"/>
      <c r="FH2083" s="52"/>
      <c r="FJ2083" s="53"/>
      <c r="FP2083" s="1"/>
      <c r="FR2083" s="2" t="s">
        <v>204</v>
      </c>
      <c r="FT2083" s="7" t="s">
        <v>205</v>
      </c>
      <c r="FV2083" s="1"/>
      <c r="JX2083" s="1"/>
      <c r="KG2083" s="1"/>
      <c r="KH2083" s="67"/>
      <c r="KJ2083" s="66"/>
      <c r="KL2083" s="65"/>
      <c r="KN2083" s="53"/>
      <c r="KP2083" s="64"/>
      <c r="KR2083" s="63"/>
      <c r="PT2083" s="34"/>
      <c r="PV2083" s="35"/>
      <c r="QD2083" s="56"/>
      <c r="QF2083" s="36"/>
      <c r="QH2083" s="37"/>
      <c r="QP2083" s="56"/>
      <c r="RB2083" s="56"/>
    </row>
    <row r="2084" spans="14:470" x14ac:dyDescent="0.3">
      <c r="N2084" s="1"/>
      <c r="AI2084" s="1"/>
      <c r="AJ2084" s="125"/>
      <c r="AK2084" s="125"/>
      <c r="AL2084" s="125"/>
      <c r="AM2084" s="125"/>
      <c r="AN2084" s="125"/>
      <c r="AO2084" s="125"/>
      <c r="AP2084" s="125"/>
      <c r="AQ2084" s="125"/>
      <c r="AR2084" s="125"/>
      <c r="AS2084" s="125"/>
      <c r="AT2084" s="125"/>
      <c r="AU2084" s="125"/>
      <c r="AV2084" s="125"/>
      <c r="AW2084" s="125"/>
      <c r="AX2084" s="125"/>
      <c r="AY2084" s="1"/>
      <c r="DT2084" s="34"/>
      <c r="DV2084" s="35"/>
      <c r="EB2084" s="1"/>
      <c r="ED2084" s="4">
        <f t="array" ref="ED2084:ED2086">ED2093:ED2095*EC2088:EC2090</f>
        <v>0</v>
      </c>
      <c r="EF2084" s="8">
        <f t="array" ref="EF2084:EF2086">EF2079:EF2081</f>
        <v>-1.0417399746465786E-2</v>
      </c>
      <c r="EH2084" s="1"/>
      <c r="EN2084" s="36"/>
      <c r="EP2084" s="37"/>
      <c r="EV2084" s="1"/>
      <c r="EX2084" s="4">
        <f t="array" ref="EX2084:EX2086">EX2093:EX2095*EW2088:EW2090</f>
        <v>0</v>
      </c>
      <c r="EZ2084" s="8">
        <f t="array" ref="EZ2084:EZ2086">EZ2079:EZ2081</f>
        <v>-1.0746909855065677E-2</v>
      </c>
      <c r="FB2084" s="1"/>
      <c r="FH2084" s="52"/>
      <c r="FJ2084" s="53"/>
      <c r="FP2084" s="1"/>
      <c r="FR2084" s="4">
        <f t="array" ref="FR2084:FR2086">FR2093:FR2095*FQ2088:FQ2090</f>
        <v>0</v>
      </c>
      <c r="FT2084" s="8">
        <f t="array" ref="FT2084:FT2086">FT2079:FT2081</f>
        <v>-1.0458741687369679E-2</v>
      </c>
      <c r="FV2084" s="1"/>
      <c r="JX2084" s="1"/>
      <c r="KG2084" s="1"/>
      <c r="KH2084" s="67"/>
      <c r="KJ2084" s="66"/>
      <c r="KL2084" s="65"/>
      <c r="KN2084" s="53"/>
      <c r="KP2084" s="64"/>
      <c r="KR2084" s="63"/>
      <c r="PT2084" s="34"/>
      <c r="PV2084" s="35"/>
      <c r="QD2084" s="56"/>
      <c r="QF2084" s="36"/>
      <c r="QH2084" s="37"/>
      <c r="QP2084" s="56"/>
      <c r="RB2084" s="56"/>
    </row>
    <row r="2085" spans="14:470" x14ac:dyDescent="0.3">
      <c r="N2085" s="1"/>
      <c r="AI2085" s="1"/>
      <c r="AJ2085" s="125"/>
      <c r="AK2085" s="125"/>
      <c r="AL2085" s="125"/>
      <c r="AM2085" s="125"/>
      <c r="AN2085" s="125"/>
      <c r="AO2085" s="125"/>
      <c r="AP2085" s="125"/>
      <c r="AQ2085" s="125"/>
      <c r="AR2085" s="125"/>
      <c r="AS2085" s="125"/>
      <c r="AT2085" s="125"/>
      <c r="AU2085" s="125"/>
      <c r="AV2085" s="125"/>
      <c r="AW2085" s="125"/>
      <c r="AX2085" s="125"/>
      <c r="AY2085" s="1"/>
      <c r="DT2085" s="34"/>
      <c r="DV2085" s="35"/>
      <c r="EB2085" s="1"/>
      <c r="ED2085" s="5">
        <v>0</v>
      </c>
      <c r="EF2085" s="9">
        <v>6.8439079377903885E-3</v>
      </c>
      <c r="EH2085" s="1"/>
      <c r="EN2085" s="36"/>
      <c r="EP2085" s="37"/>
      <c r="EV2085" s="1"/>
      <c r="EX2085" s="5">
        <v>0</v>
      </c>
      <c r="EZ2085" s="9">
        <v>6.2878807068324528E-3</v>
      </c>
      <c r="FB2085" s="1"/>
      <c r="FH2085" s="52"/>
      <c r="FJ2085" s="53"/>
      <c r="FP2085" s="1"/>
      <c r="FR2085" s="5">
        <v>0</v>
      </c>
      <c r="FT2085" s="9">
        <v>6.7991693419555011E-3</v>
      </c>
      <c r="FV2085" s="1"/>
      <c r="JX2085" s="1"/>
      <c r="KG2085" s="1"/>
      <c r="KH2085" s="67"/>
      <c r="KJ2085" s="66"/>
      <c r="KL2085" s="65"/>
      <c r="KN2085" s="53"/>
      <c r="KP2085" s="64"/>
      <c r="KR2085" s="63"/>
      <c r="PT2085" s="34"/>
      <c r="PV2085" s="35"/>
      <c r="QD2085" s="56"/>
      <c r="QF2085" s="36"/>
      <c r="QH2085" s="37"/>
      <c r="QP2085" s="56"/>
      <c r="RB2085" s="56"/>
    </row>
    <row r="2086" spans="14:470" ht="15" thickBot="1" x14ac:dyDescent="0.35">
      <c r="N2086" s="1"/>
      <c r="AI2086" s="1"/>
      <c r="AJ2086" s="125"/>
      <c r="AK2086" s="125"/>
      <c r="AL2086" s="125"/>
      <c r="AM2086" s="125"/>
      <c r="AN2086" s="125"/>
      <c r="AO2086" s="125"/>
      <c r="AP2086" s="125"/>
      <c r="AQ2086" s="125"/>
      <c r="AR2086" s="125"/>
      <c r="AS2086" s="125"/>
      <c r="AT2086" s="125"/>
      <c r="AU2086" s="125"/>
      <c r="AV2086" s="125"/>
      <c r="AW2086" s="125"/>
      <c r="AX2086" s="125"/>
      <c r="AY2086" s="1"/>
      <c r="DT2086" s="34"/>
      <c r="DV2086" s="35"/>
      <c r="EB2086" s="1"/>
      <c r="ED2086" s="6">
        <v>0.14652272783176462</v>
      </c>
      <c r="EF2086" s="10">
        <v>3.5734918086753964E-3</v>
      </c>
      <c r="EH2086" s="1"/>
      <c r="EN2086" s="36"/>
      <c r="EP2086" s="37"/>
      <c r="EV2086" s="1"/>
      <c r="EX2086" s="6">
        <v>0.16203856625585819</v>
      </c>
      <c r="EZ2086" s="10">
        <v>4.4590291482332241E-3</v>
      </c>
      <c r="FB2086" s="1"/>
      <c r="FH2086" s="52"/>
      <c r="FJ2086" s="53"/>
      <c r="FP2086" s="1"/>
      <c r="FR2086" s="6">
        <v>0.14795648124357</v>
      </c>
      <c r="FT2086" s="10">
        <v>3.6595723454141793E-3</v>
      </c>
      <c r="FV2086" s="1"/>
      <c r="JX2086" s="1"/>
      <c r="KG2086" s="1"/>
      <c r="KH2086" s="67"/>
      <c r="KJ2086" s="66"/>
      <c r="KL2086" s="65"/>
      <c r="KN2086" s="53"/>
      <c r="KP2086" s="64"/>
      <c r="KR2086" s="63"/>
      <c r="PT2086" s="34"/>
      <c r="PV2086" s="35"/>
      <c r="QD2086" s="56"/>
      <c r="QF2086" s="36"/>
      <c r="QH2086" s="37"/>
      <c r="QP2086" s="56"/>
      <c r="RB2086" s="56"/>
    </row>
    <row r="2087" spans="14:470" ht="15" thickBot="1" x14ac:dyDescent="0.35">
      <c r="N2087" s="1"/>
      <c r="AI2087" s="1"/>
      <c r="AJ2087" s="125"/>
      <c r="AK2087" s="125"/>
      <c r="AL2087" s="125"/>
      <c r="AM2087" s="125"/>
      <c r="AN2087" s="125"/>
      <c r="AO2087" s="125"/>
      <c r="AP2087" s="125"/>
      <c r="AQ2087" s="125"/>
      <c r="AR2087" s="125"/>
      <c r="AS2087" s="125"/>
      <c r="AT2087" s="125"/>
      <c r="AU2087" s="125"/>
      <c r="AV2087" s="125"/>
      <c r="AW2087" s="125"/>
      <c r="AX2087" s="125"/>
      <c r="AY2087" s="1"/>
      <c r="DT2087" s="34"/>
      <c r="DV2087" s="35"/>
      <c r="EB2087" s="1"/>
      <c r="EC2087" t="s">
        <v>63</v>
      </c>
      <c r="ED2087" s="2"/>
      <c r="EF2087" s="7"/>
      <c r="EH2087" s="1"/>
      <c r="EN2087" s="36"/>
      <c r="EP2087" s="37"/>
      <c r="EV2087" s="1"/>
      <c r="EW2087" t="s">
        <v>63</v>
      </c>
      <c r="EX2087" s="2"/>
      <c r="EZ2087" s="7"/>
      <c r="FB2087" s="1"/>
      <c r="FH2087" s="52"/>
      <c r="FJ2087" s="53"/>
      <c r="FP2087" s="1"/>
      <c r="FQ2087" t="s">
        <v>63</v>
      </c>
      <c r="FR2087" s="2"/>
      <c r="FT2087" s="7"/>
      <c r="FV2087" s="1"/>
      <c r="JX2087" s="1"/>
      <c r="KG2087" s="1"/>
      <c r="KH2087" s="67"/>
      <c r="KJ2087" s="66"/>
      <c r="KL2087" s="65"/>
      <c r="KN2087" s="53"/>
      <c r="KP2087" s="64"/>
      <c r="KR2087" s="63"/>
      <c r="PT2087" s="34"/>
      <c r="PV2087" s="35"/>
      <c r="QD2087" s="56"/>
      <c r="QF2087" s="36"/>
      <c r="QH2087" s="37"/>
      <c r="QP2087" s="56"/>
      <c r="RB2087" s="56"/>
    </row>
    <row r="2088" spans="14:470" ht="33.6" x14ac:dyDescent="0.65">
      <c r="N2088" s="1"/>
      <c r="AI2088" s="1"/>
      <c r="AJ2088" s="125"/>
      <c r="AK2088" s="125"/>
      <c r="AL2088" s="125"/>
      <c r="AM2088" s="125"/>
      <c r="AN2088" s="125"/>
      <c r="AO2088" s="125"/>
      <c r="AP2088" s="125"/>
      <c r="AQ2088" s="125"/>
      <c r="AR2088" s="125"/>
      <c r="AS2088" s="125"/>
      <c r="AT2088" s="125"/>
      <c r="AU2088" s="125"/>
      <c r="AV2088" s="125"/>
      <c r="AW2088" s="125"/>
      <c r="AX2088" s="125"/>
      <c r="AY2088" s="1"/>
      <c r="DT2088" s="34"/>
      <c r="DV2088" s="35"/>
      <c r="EB2088" s="1"/>
      <c r="EC2088" s="12">
        <v>0</v>
      </c>
      <c r="ED2088" s="2"/>
      <c r="EF2088" s="7"/>
      <c r="EH2088" s="1"/>
      <c r="EN2088" s="36"/>
      <c r="EP2088" s="37"/>
      <c r="EV2088" s="1"/>
      <c r="EW2088" s="12">
        <f t="array" ref="EW2088:EW2090">EC2088:EC2090</f>
        <v>0</v>
      </c>
      <c r="EX2088" s="2"/>
      <c r="EZ2088" s="7"/>
      <c r="FB2088" s="1"/>
      <c r="FH2088" s="52"/>
      <c r="FJ2088" s="53"/>
      <c r="FP2088" s="1"/>
      <c r="FQ2088" s="12">
        <f t="array" ref="FQ2088:FQ2090">EW2088:EW2090</f>
        <v>0</v>
      </c>
      <c r="FR2088" s="2"/>
      <c r="FT2088" s="7"/>
      <c r="FV2088" s="1"/>
      <c r="JX2088" s="1"/>
      <c r="KG2088" s="1"/>
      <c r="KH2088" s="67"/>
      <c r="KJ2088" s="66"/>
      <c r="KL2088" s="65"/>
      <c r="KN2088" s="53"/>
      <c r="KP2088" s="64"/>
      <c r="KR2088" s="63"/>
      <c r="PT2088" s="34"/>
      <c r="PV2088" s="35"/>
      <c r="PZ2088" s="99"/>
      <c r="QA2088" s="99"/>
      <c r="QB2088" s="99"/>
      <c r="QF2088" s="36"/>
      <c r="QH2088" s="37"/>
    </row>
    <row r="2089" spans="14:470" ht="33.6" x14ac:dyDescent="0.65">
      <c r="N2089" s="1"/>
      <c r="AI2089" s="1"/>
      <c r="AJ2089" s="125"/>
      <c r="AK2089" s="125"/>
      <c r="AL2089" s="125"/>
      <c r="AM2089" s="125"/>
      <c r="AN2089" s="125"/>
      <c r="AO2089" s="125"/>
      <c r="AP2089" s="125"/>
      <c r="AQ2089" s="125"/>
      <c r="AR2089" s="125"/>
      <c r="AS2089" s="125"/>
      <c r="AT2089" s="125"/>
      <c r="AU2089" s="125"/>
      <c r="AV2089" s="125"/>
      <c r="AW2089" s="125"/>
      <c r="AX2089" s="125"/>
      <c r="AY2089" s="1"/>
      <c r="DT2089" s="34"/>
      <c r="DV2089" s="35"/>
      <c r="EB2089" s="1"/>
      <c r="EC2089" s="13">
        <v>0</v>
      </c>
      <c r="ED2089" s="2"/>
      <c r="EF2089" s="7"/>
      <c r="EH2089" s="1"/>
      <c r="EN2089" s="36"/>
      <c r="EP2089" s="37"/>
      <c r="EV2089" s="1"/>
      <c r="EW2089" s="13">
        <v>0</v>
      </c>
      <c r="EX2089" s="2"/>
      <c r="EZ2089" s="7"/>
      <c r="FB2089" s="1"/>
      <c r="FH2089" s="52"/>
      <c r="FJ2089" s="53"/>
      <c r="FP2089" s="1"/>
      <c r="FQ2089" s="13">
        <v>0</v>
      </c>
      <c r="FR2089" s="2"/>
      <c r="FT2089" s="7"/>
      <c r="FV2089" s="1"/>
      <c r="JX2089" s="1"/>
      <c r="KG2089" s="1"/>
      <c r="KH2089" s="67"/>
      <c r="KJ2089" s="66"/>
      <c r="KL2089" s="65"/>
      <c r="KN2089" s="53"/>
      <c r="KP2089" s="64"/>
      <c r="KR2089" s="63"/>
      <c r="PT2089" s="34"/>
      <c r="PV2089" s="35"/>
      <c r="PZ2089" s="99"/>
      <c r="QA2089" s="99"/>
      <c r="QB2089" s="99"/>
      <c r="QF2089" s="36"/>
      <c r="QH2089" s="37"/>
    </row>
    <row r="2090" spans="14:470" ht="34.200000000000003" thickBot="1" x14ac:dyDescent="0.7">
      <c r="N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DT2090" s="34"/>
      <c r="DV2090" s="35"/>
      <c r="EB2090" s="1"/>
      <c r="EC2090" s="14">
        <v>1</v>
      </c>
      <c r="ED2090" s="2"/>
      <c r="EF2090" s="7"/>
      <c r="EH2090" s="1"/>
      <c r="EN2090" s="36"/>
      <c r="EP2090" s="37"/>
      <c r="EV2090" s="1"/>
      <c r="EW2090" s="14">
        <v>1</v>
      </c>
      <c r="EX2090" s="2"/>
      <c r="EZ2090" s="7"/>
      <c r="FB2090" s="1"/>
      <c r="FH2090" s="52"/>
      <c r="FJ2090" s="53"/>
      <c r="FP2090" s="1"/>
      <c r="FQ2090" s="14">
        <v>1</v>
      </c>
      <c r="FR2090" s="2"/>
      <c r="FT2090" s="7"/>
      <c r="FV2090" s="1"/>
      <c r="JX2090" s="1"/>
      <c r="KG2090" s="1"/>
      <c r="KH2090" s="67"/>
      <c r="KJ2090" s="66"/>
      <c r="KL2090" s="65"/>
      <c r="KN2090" s="53"/>
      <c r="KP2090" s="64"/>
      <c r="KR2090" s="63"/>
      <c r="PT2090" s="34"/>
      <c r="PV2090" s="35"/>
      <c r="PZ2090" s="99"/>
      <c r="QA2090" s="99"/>
      <c r="QB2090" s="99"/>
      <c r="QF2090" s="36"/>
      <c r="QH2090" s="37"/>
    </row>
    <row r="2091" spans="14:470" x14ac:dyDescent="0.3">
      <c r="N2091" s="1"/>
      <c r="AI2091" s="1"/>
      <c r="DT2091" s="34"/>
      <c r="DV2091" s="35"/>
      <c r="EB2091" s="1"/>
      <c r="ED2091" s="2"/>
      <c r="EF2091" s="7"/>
      <c r="EH2091" s="1"/>
      <c r="EN2091" s="36"/>
      <c r="EP2091" s="37"/>
      <c r="EV2091" s="1"/>
      <c r="EX2091" s="2"/>
      <c r="EZ2091" s="7"/>
      <c r="FB2091" s="1"/>
      <c r="FH2091" s="52"/>
      <c r="FJ2091" s="53"/>
      <c r="FP2091" s="1"/>
      <c r="FR2091" s="2"/>
      <c r="FT2091" s="7"/>
      <c r="FV2091" s="1"/>
      <c r="JX2091" s="1"/>
      <c r="KG2091" s="1"/>
      <c r="KH2091" s="67"/>
      <c r="KJ2091" s="66"/>
      <c r="KL2091" s="65"/>
      <c r="KN2091" s="53"/>
      <c r="KP2091" s="64"/>
      <c r="KR2091" s="63"/>
      <c r="PT2091" s="34"/>
      <c r="PV2091" s="35"/>
      <c r="QF2091" s="36"/>
      <c r="QH2091" s="37"/>
    </row>
    <row r="2092" spans="14:470" ht="15" thickBot="1" x14ac:dyDescent="0.35">
      <c r="N2092" s="1"/>
      <c r="AI2092" s="1"/>
      <c r="DT2092" s="34"/>
      <c r="DV2092" s="35"/>
      <c r="EB2092" s="1"/>
      <c r="ED2092" s="2" t="s">
        <v>64</v>
      </c>
      <c r="EF2092" s="7" t="s">
        <v>65</v>
      </c>
      <c r="EH2092" s="1"/>
      <c r="EN2092" s="36"/>
      <c r="EP2092" s="37"/>
      <c r="EV2092" s="1"/>
      <c r="EX2092" s="2" t="s">
        <v>66</v>
      </c>
      <c r="EZ2092" s="7" t="s">
        <v>67</v>
      </c>
      <c r="FB2092" s="1"/>
      <c r="FH2092" s="52"/>
      <c r="FJ2092" s="53"/>
      <c r="FP2092" s="1"/>
      <c r="FR2092" s="2" t="s">
        <v>206</v>
      </c>
      <c r="FT2092" s="7" t="s">
        <v>207</v>
      </c>
      <c r="FV2092" s="1"/>
      <c r="JX2092" s="1"/>
      <c r="KG2092" s="1"/>
      <c r="KH2092" s="67"/>
      <c r="KJ2092" s="66"/>
      <c r="KL2092" s="65"/>
      <c r="KN2092" s="53"/>
      <c r="KP2092" s="64"/>
      <c r="KR2092" s="63"/>
      <c r="PT2092" s="34"/>
      <c r="PV2092" s="35"/>
      <c r="QF2092" s="36"/>
      <c r="QH2092" s="37"/>
    </row>
    <row r="2093" spans="14:470" x14ac:dyDescent="0.3">
      <c r="N2093" s="1"/>
      <c r="AI2093" s="1"/>
      <c r="DT2093" s="34"/>
      <c r="DV2093" s="35"/>
      <c r="EB2093" s="1"/>
      <c r="ED2093" s="4">
        <f t="array" ref="ED2093:ED2095">ED2098:ED2100</f>
        <v>-1.8641619864649446</v>
      </c>
      <c r="EF2093" s="8">
        <f t="array" ref="EF2093:EF2095">EF2084:EF2086*EC2088:EC2090</f>
        <v>0</v>
      </c>
      <c r="EH2093" s="1"/>
      <c r="EN2093" s="36"/>
      <c r="EP2093" s="37"/>
      <c r="EV2093" s="1"/>
      <c r="EX2093" s="4">
        <f t="array" ref="EX2093:EX2095">EX2098:EX2100</f>
        <v>-1.7786697084539096</v>
      </c>
      <c r="EZ2093" s="8">
        <f t="array" ref="EZ2093:EZ2095">EZ2084:EZ2086*EW2088:EW2090</f>
        <v>0</v>
      </c>
      <c r="FB2093" s="1"/>
      <c r="FH2093" s="52"/>
      <c r="FJ2093" s="53"/>
      <c r="FP2093" s="1"/>
      <c r="FR2093" s="4">
        <f t="array" ref="FR2093:FR2095">FR2098:FR2100</f>
        <v>-1.8562620043994573</v>
      </c>
      <c r="FT2093" s="8">
        <f t="array" ref="FT2093:FT2095">FT2084:FT2086*FQ2088:FQ2090</f>
        <v>0</v>
      </c>
      <c r="FV2093" s="1"/>
      <c r="JX2093" s="1"/>
      <c r="KG2093" s="1"/>
      <c r="KH2093" s="67"/>
      <c r="KJ2093" s="66"/>
      <c r="KL2093" s="65"/>
      <c r="KN2093" s="53"/>
      <c r="KP2093" s="64"/>
      <c r="KR2093" s="63"/>
      <c r="PT2093" s="34"/>
      <c r="PV2093" s="35"/>
      <c r="QF2093" s="36"/>
      <c r="QH2093" s="37"/>
    </row>
    <row r="2094" spans="14:470" x14ac:dyDescent="0.3">
      <c r="N2094" s="1"/>
      <c r="AI2094" s="1"/>
      <c r="DT2094" s="34"/>
      <c r="DV2094" s="35"/>
      <c r="EB2094" s="1"/>
      <c r="ED2094" s="5">
        <v>-0.50435025138868506</v>
      </c>
      <c r="EF2094" s="9">
        <v>0</v>
      </c>
      <c r="EH2094" s="1"/>
      <c r="EN2094" s="36"/>
      <c r="EP2094" s="37"/>
      <c r="EV2094" s="1"/>
      <c r="EX2094" s="5">
        <v>-0.58678218257200498</v>
      </c>
      <c r="EZ2094" s="9">
        <v>0</v>
      </c>
      <c r="FB2094" s="1"/>
      <c r="FH2094" s="52"/>
      <c r="FJ2094" s="53"/>
      <c r="FP2094" s="1"/>
      <c r="FR2094" s="5">
        <v>-0.51196743966722924</v>
      </c>
      <c r="FT2094" s="9">
        <v>0</v>
      </c>
      <c r="FV2094" s="1"/>
      <c r="JX2094" s="1"/>
      <c r="KG2094" s="1"/>
      <c r="KH2094" s="67"/>
      <c r="KJ2094" s="66"/>
      <c r="KL2094" s="65"/>
      <c r="KN2094" s="53"/>
      <c r="KP2094" s="64"/>
      <c r="KR2094" s="63"/>
      <c r="PT2094" s="34"/>
      <c r="PV2094" s="35"/>
      <c r="QF2094" s="36"/>
      <c r="QH2094" s="37"/>
    </row>
    <row r="2095" spans="14:470" ht="15" thickBot="1" x14ac:dyDescent="0.35">
      <c r="N2095" s="1"/>
      <c r="AI2095" s="1"/>
      <c r="DT2095" s="34"/>
      <c r="DV2095" s="35"/>
      <c r="EB2095" s="1"/>
      <c r="ED2095" s="6">
        <v>0.14652272783176462</v>
      </c>
      <c r="EF2095" s="10">
        <v>3.5734918086753964E-3</v>
      </c>
      <c r="EH2095" s="1"/>
      <c r="EN2095" s="36"/>
      <c r="EP2095" s="37"/>
      <c r="EV2095" s="1"/>
      <c r="EX2095" s="6">
        <v>0.16203856625585819</v>
      </c>
      <c r="EZ2095" s="10">
        <v>4.4590291482332241E-3</v>
      </c>
      <c r="FB2095" s="1"/>
      <c r="FH2095" s="52"/>
      <c r="FJ2095" s="53"/>
      <c r="FP2095" s="1"/>
      <c r="FR2095" s="6">
        <v>0.14795648124357</v>
      </c>
      <c r="FT2095" s="10">
        <v>3.6595723454141793E-3</v>
      </c>
      <c r="FV2095" s="1"/>
      <c r="JX2095" s="1"/>
      <c r="KG2095" s="1"/>
      <c r="KH2095" s="67"/>
      <c r="KJ2095" s="66"/>
      <c r="KL2095" s="65"/>
      <c r="KN2095" s="53"/>
      <c r="KP2095" s="64"/>
      <c r="KR2095" s="63"/>
      <c r="PT2095" s="34"/>
      <c r="PV2095" s="35"/>
      <c r="QF2095" s="36"/>
      <c r="QH2095" s="37"/>
    </row>
    <row r="2096" spans="14:470" x14ac:dyDescent="0.3">
      <c r="N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34"/>
      <c r="DU2096" s="1"/>
      <c r="DV2096" s="35"/>
      <c r="DW2096" s="1"/>
      <c r="DX2096" s="1"/>
      <c r="DY2096" s="1"/>
      <c r="DZ2096" s="1"/>
      <c r="EA2096" s="1"/>
      <c r="EB2096" s="1"/>
      <c r="EC2096" s="1"/>
      <c r="ED2096" s="2"/>
      <c r="EE2096" s="1"/>
      <c r="EF2096" s="7"/>
      <c r="EG2096" s="1"/>
      <c r="EH2096" s="1"/>
      <c r="EI2096" s="1"/>
      <c r="EJ2096" s="1"/>
      <c r="EK2096" s="1"/>
      <c r="EL2096" s="1"/>
      <c r="EM2096" s="1"/>
      <c r="EN2096" s="36"/>
      <c r="EO2096" s="1"/>
      <c r="EP2096" s="37"/>
      <c r="EQ2096" s="1"/>
      <c r="ER2096" s="1"/>
      <c r="ES2096" s="1"/>
      <c r="ET2096" s="1"/>
      <c r="EU2096" s="1"/>
      <c r="EV2096" s="1"/>
      <c r="EW2096" s="1"/>
      <c r="EX2096" s="2"/>
      <c r="EY2096" s="1"/>
      <c r="EZ2096" s="7"/>
      <c r="FA2096" s="1"/>
      <c r="FB2096" s="1"/>
      <c r="FC2096" s="1"/>
      <c r="FD2096" s="1"/>
      <c r="FE2096" s="1"/>
      <c r="FF2096" s="1"/>
      <c r="FG2096" s="1"/>
      <c r="FH2096" s="52"/>
      <c r="FI2096" s="1"/>
      <c r="FJ2096" s="53"/>
      <c r="FK2096" s="1"/>
      <c r="FL2096" s="1"/>
      <c r="FM2096" s="1"/>
      <c r="FN2096" s="1"/>
      <c r="FO2096" s="1"/>
      <c r="FP2096" s="1"/>
      <c r="FQ2096" s="1"/>
      <c r="FR2096" s="2"/>
      <c r="FS2096" s="1"/>
      <c r="FT2096" s="7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  <c r="GK2096" s="1"/>
      <c r="GL2096" s="1"/>
      <c r="GM2096" s="1"/>
      <c r="GN2096" s="1"/>
      <c r="GO2096" s="1"/>
      <c r="GP2096" s="1"/>
      <c r="GQ2096" s="1"/>
      <c r="GR2096" s="1"/>
      <c r="GS2096" s="1"/>
      <c r="GT2096" s="1"/>
      <c r="GU2096" s="1"/>
      <c r="GV2096" s="1"/>
      <c r="GW2096" s="1"/>
      <c r="GX2096" s="1"/>
      <c r="GY2096" s="1"/>
      <c r="GZ2096" s="1"/>
      <c r="HA2096" s="1"/>
      <c r="HB2096" s="1"/>
      <c r="HC2096" s="1"/>
      <c r="HD2096" s="1"/>
      <c r="HE2096" s="1"/>
      <c r="HF2096" s="1"/>
      <c r="HG2096" s="1"/>
      <c r="HH2096" s="1"/>
      <c r="HI2096" s="1"/>
      <c r="HJ2096" s="1"/>
      <c r="HK2096" s="1"/>
      <c r="HL2096" s="1"/>
      <c r="HM2096" s="1"/>
      <c r="HN2096" s="1"/>
      <c r="HO2096" s="1"/>
      <c r="HP2096" s="1"/>
      <c r="HQ2096" s="1"/>
      <c r="HR2096" s="1"/>
      <c r="HS2096" s="1"/>
      <c r="HT2096" s="1"/>
      <c r="HU2096" s="1"/>
      <c r="HV2096" s="1"/>
      <c r="HW2096" s="1"/>
      <c r="HX2096" s="1"/>
      <c r="HY2096" s="1"/>
      <c r="HZ2096" s="1"/>
      <c r="IA2096" s="1"/>
      <c r="IB2096" s="1"/>
      <c r="IC2096" s="1"/>
      <c r="ID2096" s="1"/>
      <c r="IE2096" s="1"/>
      <c r="IF2096" s="1"/>
      <c r="IG2096" s="1"/>
      <c r="IH2096" s="1"/>
      <c r="II2096" s="1"/>
      <c r="IJ2096" s="1"/>
      <c r="IK2096" s="1"/>
      <c r="IL2096" s="1"/>
      <c r="IM2096" s="1"/>
      <c r="IN2096" s="1"/>
      <c r="IO2096" s="1"/>
      <c r="IP2096" s="1"/>
      <c r="IQ2096" s="1"/>
      <c r="IR2096" s="1"/>
      <c r="IS2096" s="1"/>
      <c r="IT2096" s="1"/>
      <c r="IU2096" s="1"/>
      <c r="IV2096" s="1"/>
      <c r="IW2096" s="1"/>
      <c r="IX2096" s="1"/>
      <c r="IY2096" s="1"/>
      <c r="IZ2096" s="1"/>
      <c r="JA2096" s="1"/>
      <c r="JB2096" s="1"/>
      <c r="JC2096" s="1"/>
      <c r="JD2096" s="1"/>
      <c r="JE2096" s="1"/>
      <c r="JF2096" s="1"/>
      <c r="JG2096" s="1"/>
      <c r="JH2096" s="1"/>
      <c r="JI2096" s="1"/>
      <c r="JJ2096" s="1"/>
      <c r="JK2096" s="1"/>
      <c r="JL2096" s="1"/>
      <c r="JM2096" s="1"/>
      <c r="JN2096" s="1"/>
      <c r="JO2096" s="1"/>
      <c r="JP2096" s="1"/>
      <c r="JQ2096" s="1"/>
      <c r="JR2096" s="1"/>
      <c r="JS2096" s="1"/>
      <c r="JT2096" s="1"/>
      <c r="JU2096" s="1"/>
      <c r="JV2096" s="1"/>
      <c r="JW2096" s="1"/>
      <c r="JX2096" s="1"/>
      <c r="KG2096" s="1"/>
      <c r="KH2096" s="67"/>
      <c r="KJ2096" s="66"/>
      <c r="KL2096" s="65"/>
      <c r="KN2096" s="53"/>
      <c r="KP2096" s="64"/>
      <c r="KR2096" s="63"/>
      <c r="PT2096" s="34"/>
      <c r="PV2096" s="35"/>
      <c r="QF2096" s="36"/>
      <c r="QH2096" s="37"/>
    </row>
    <row r="2097" spans="14:450" ht="15" thickBot="1" x14ac:dyDescent="0.35">
      <c r="N2097" s="1"/>
      <c r="AI2097" s="1"/>
      <c r="AJ2097" s="125" t="s">
        <v>7</v>
      </c>
      <c r="AK2097" s="125"/>
      <c r="AL2097" s="125"/>
      <c r="AM2097" s="125"/>
      <c r="AN2097" s="125"/>
      <c r="AO2097" s="125"/>
      <c r="AP2097" s="125"/>
      <c r="AQ2097" s="125"/>
      <c r="AR2097" s="125"/>
      <c r="AS2097" s="125"/>
      <c r="AT2097" s="125"/>
      <c r="AU2097" s="125"/>
      <c r="AV2097" s="125"/>
      <c r="AW2097" s="125"/>
      <c r="AX2097" s="125"/>
      <c r="AY2097" s="1"/>
      <c r="DT2097" s="34"/>
      <c r="DV2097" s="35"/>
      <c r="DY2097" s="1"/>
      <c r="EB2097" t="s">
        <v>8</v>
      </c>
      <c r="ED2097" s="2" t="s">
        <v>64</v>
      </c>
      <c r="EF2097" s="7" t="s">
        <v>65</v>
      </c>
      <c r="EH2097" t="s">
        <v>9</v>
      </c>
      <c r="EK2097" s="1"/>
      <c r="EN2097" s="36"/>
      <c r="EP2097" s="37"/>
      <c r="ES2097" s="1"/>
      <c r="EV2097" t="s">
        <v>8</v>
      </c>
      <c r="EX2097" s="2" t="s">
        <v>66</v>
      </c>
      <c r="EZ2097" s="7" t="s">
        <v>67</v>
      </c>
      <c r="FB2097" t="s">
        <v>9</v>
      </c>
      <c r="FE2097" s="1"/>
      <c r="FH2097" s="52"/>
      <c r="FJ2097" s="53"/>
      <c r="FM2097" s="1"/>
      <c r="FP2097" t="s">
        <v>8</v>
      </c>
      <c r="FR2097" s="2" t="s">
        <v>206</v>
      </c>
      <c r="FT2097" s="7" t="s">
        <v>207</v>
      </c>
      <c r="FV2097" t="s">
        <v>9</v>
      </c>
      <c r="FY2097" s="1"/>
      <c r="FZ2097" s="11" t="s">
        <v>10</v>
      </c>
      <c r="GA2097" s="11"/>
      <c r="GB2097" s="11"/>
      <c r="GC2097" s="11"/>
      <c r="GD2097" s="1"/>
      <c r="JX2097" s="1"/>
      <c r="KG2097" s="1"/>
      <c r="KH2097" s="67"/>
      <c r="KJ2097" s="66"/>
      <c r="KL2097" s="65"/>
      <c r="KN2097" s="53"/>
      <c r="KP2097" s="64"/>
      <c r="KR2097" s="63"/>
      <c r="PT2097" s="34"/>
      <c r="PV2097" s="35"/>
      <c r="QF2097" s="36"/>
      <c r="QH2097" s="37"/>
    </row>
    <row r="2098" spans="14:450" x14ac:dyDescent="0.3">
      <c r="N2098" s="1"/>
      <c r="AI2098" s="1"/>
      <c r="AJ2098" s="125"/>
      <c r="AK2098" s="125"/>
      <c r="AL2098" s="125"/>
      <c r="AM2098" s="125"/>
      <c r="AN2098" s="125"/>
      <c r="AO2098" s="125"/>
      <c r="AP2098" s="125"/>
      <c r="AQ2098" s="125"/>
      <c r="AR2098" s="125"/>
      <c r="AS2098" s="125"/>
      <c r="AT2098" s="125"/>
      <c r="AU2098" s="125"/>
      <c r="AV2098" s="125"/>
      <c r="AW2098" s="125"/>
      <c r="AX2098" s="125"/>
      <c r="AY2098" s="1"/>
      <c r="DT2098" s="34"/>
      <c r="DV2098" s="35"/>
      <c r="DY2098" s="1"/>
      <c r="EB2098" s="12">
        <v>-0.9534613791013995</v>
      </c>
      <c r="ED2098" s="4">
        <f t="array" ref="ED2098:ED2100">MMULT(DZ2102:EC2104,ED2107:ED2110)+EB2098:EB2100</f>
        <v>-1.8641619864649446</v>
      </c>
      <c r="EF2098" s="8">
        <f t="array" ref="EF2098:EF2100">EF2093:EF2095</f>
        <v>0</v>
      </c>
      <c r="EH2098" s="12">
        <f t="array" ref="EH2098:EH2100">EF2098:EF2100</f>
        <v>0</v>
      </c>
      <c r="EK2098" s="1"/>
      <c r="EN2098" s="36"/>
      <c r="EP2098" s="37"/>
      <c r="ES2098" s="1"/>
      <c r="EV2098" s="12">
        <f t="array" ref="EV2098:EV2100">EB2098:EB2100</f>
        <v>-0.9534613791013995</v>
      </c>
      <c r="EX2098" s="4">
        <f t="array" ref="EX2098:EX2100">MMULT(ET2102:EW2104,EX2107:EX2110)+EV2098:EV2100</f>
        <v>-1.7786697084539096</v>
      </c>
      <c r="EZ2098" s="8">
        <f t="array" ref="EZ2098:EZ2100">EZ2093:EZ2095</f>
        <v>0</v>
      </c>
      <c r="FB2098" s="12">
        <f t="array" ref="FB2098:FB2100">EZ2098:EZ2100</f>
        <v>0</v>
      </c>
      <c r="FE2098" s="1"/>
      <c r="FH2098" s="52"/>
      <c r="FJ2098" s="53"/>
      <c r="FM2098" s="1"/>
      <c r="FP2098" s="12">
        <f t="array" ref="FP2098:FP2100">EV2098:EV2100</f>
        <v>-0.9534613791013995</v>
      </c>
      <c r="FR2098" s="4">
        <f t="array" ref="FR2098:FR2100">MMULT(FN2102:FQ2104,FR2107:FR2110)+FP2098:FP2100</f>
        <v>-1.8562620043994573</v>
      </c>
      <c r="FT2098" s="8">
        <f t="array" ref="FT2098:FT2100">FT2093:FT2095</f>
        <v>0</v>
      </c>
      <c r="FV2098" s="12">
        <f t="array" ref="FV2098:FV2100">FT2098:FT2100</f>
        <v>0</v>
      </c>
      <c r="FY2098" s="1"/>
      <c r="FZ2098" s="15">
        <f t="array" ref="FZ2098:FZ2100">EH2098:EH2100+FB2098:FB2100+FV2098:FV2100</f>
        <v>0</v>
      </c>
      <c r="GA2098" s="11"/>
      <c r="GB2098" s="11"/>
      <c r="GC2098" s="11"/>
      <c r="GD2098" s="1"/>
      <c r="JX2098" s="1"/>
      <c r="KG2098" s="1"/>
      <c r="KH2098" s="67"/>
      <c r="KJ2098" s="66"/>
      <c r="KL2098" s="65"/>
      <c r="KN2098" s="53"/>
      <c r="KP2098" s="64"/>
      <c r="KR2098" s="63"/>
      <c r="PT2098" s="34"/>
      <c r="PV2098" s="35"/>
      <c r="QF2098" s="36"/>
      <c r="QH2098" s="37"/>
    </row>
    <row r="2099" spans="14:450" x14ac:dyDescent="0.3">
      <c r="N2099" s="1"/>
      <c r="AI2099" s="1"/>
      <c r="AJ2099" s="125"/>
      <c r="AK2099" s="125"/>
      <c r="AL2099" s="125"/>
      <c r="AM2099" s="125"/>
      <c r="AN2099" s="125"/>
      <c r="AO2099" s="125"/>
      <c r="AP2099" s="125"/>
      <c r="AQ2099" s="125"/>
      <c r="AR2099" s="125"/>
      <c r="AS2099" s="125"/>
      <c r="AT2099" s="125"/>
      <c r="AU2099" s="125"/>
      <c r="AV2099" s="125"/>
      <c r="AW2099" s="125"/>
      <c r="AX2099" s="125"/>
      <c r="AY2099" s="1"/>
      <c r="DT2099" s="34"/>
      <c r="DV2099" s="35"/>
      <c r="DY2099" s="1"/>
      <c r="EB2099" s="13">
        <v>-1.3824507248034832</v>
      </c>
      <c r="ED2099" s="5">
        <v>-0.50435025138868506</v>
      </c>
      <c r="EF2099" s="9">
        <v>0</v>
      </c>
      <c r="EH2099" s="13">
        <v>0</v>
      </c>
      <c r="EK2099" s="1"/>
      <c r="EN2099" s="36"/>
      <c r="EP2099" s="37"/>
      <c r="ES2099" s="1"/>
      <c r="EV2099" s="13">
        <v>-1.3824507248034832</v>
      </c>
      <c r="EX2099" s="5">
        <v>-0.58678218257200498</v>
      </c>
      <c r="EZ2099" s="9">
        <v>0</v>
      </c>
      <c r="FB2099" s="13">
        <v>0</v>
      </c>
      <c r="FE2099" s="1"/>
      <c r="FH2099" s="52"/>
      <c r="FJ2099" s="53"/>
      <c r="FM2099" s="1"/>
      <c r="FP2099" s="13">
        <v>-1.3824507248034832</v>
      </c>
      <c r="FR2099" s="5">
        <v>-0.51196743966722924</v>
      </c>
      <c r="FT2099" s="9">
        <v>0</v>
      </c>
      <c r="FV2099" s="13">
        <v>0</v>
      </c>
      <c r="FY2099" s="1"/>
      <c r="FZ2099" s="16">
        <v>0</v>
      </c>
      <c r="GA2099" s="11"/>
      <c r="GB2099" s="11"/>
      <c r="GC2099" s="11"/>
      <c r="GD2099" s="1"/>
      <c r="JX2099" s="1"/>
      <c r="KG2099" s="1"/>
      <c r="KH2099" s="67"/>
      <c r="KJ2099" s="66"/>
      <c r="KL2099" s="65"/>
      <c r="KN2099" s="53"/>
      <c r="KP2099" s="64"/>
      <c r="KR2099" s="63"/>
      <c r="PT2099" s="34"/>
      <c r="PV2099" s="35"/>
      <c r="QF2099" s="36"/>
      <c r="QH2099" s="37"/>
    </row>
    <row r="2100" spans="14:450" ht="15" thickBot="1" x14ac:dyDescent="0.35">
      <c r="N2100" s="1"/>
      <c r="AI2100" s="1"/>
      <c r="AJ2100" s="125"/>
      <c r="AK2100" s="125"/>
      <c r="AL2100" s="125"/>
      <c r="AM2100" s="125"/>
      <c r="AN2100" s="125"/>
      <c r="AO2100" s="125"/>
      <c r="AP2100" s="125"/>
      <c r="AQ2100" s="125"/>
      <c r="AR2100" s="125"/>
      <c r="AS2100" s="125"/>
      <c r="AT2100" s="125"/>
      <c r="AU2100" s="125"/>
      <c r="AV2100" s="125"/>
      <c r="AW2100" s="125"/>
      <c r="AX2100" s="125"/>
      <c r="AY2100" s="1"/>
      <c r="DT2100" s="34"/>
      <c r="DV2100" s="35"/>
      <c r="DY2100" s="1"/>
      <c r="EB2100" s="14">
        <v>0.31180412874089419</v>
      </c>
      <c r="ED2100" s="6">
        <v>0.14652272783176462</v>
      </c>
      <c r="EF2100" s="10">
        <v>3.5734918086753964E-3</v>
      </c>
      <c r="EH2100" s="14">
        <v>3.5734918086753964E-3</v>
      </c>
      <c r="EK2100" s="1"/>
      <c r="EN2100" s="36"/>
      <c r="EP2100" s="37"/>
      <c r="ES2100" s="1"/>
      <c r="EV2100" s="14">
        <v>0.31180412874089419</v>
      </c>
      <c r="EX2100" s="6">
        <v>0.16203856625585819</v>
      </c>
      <c r="EZ2100" s="10">
        <v>4.4590291482332241E-3</v>
      </c>
      <c r="FB2100" s="14">
        <v>4.4590291482332241E-3</v>
      </c>
      <c r="FE2100" s="1"/>
      <c r="FH2100" s="52"/>
      <c r="FJ2100" s="53"/>
      <c r="FM2100" s="1"/>
      <c r="FP2100" s="14">
        <v>0.31180412874089419</v>
      </c>
      <c r="FR2100" s="6">
        <v>0.14795648124357</v>
      </c>
      <c r="FT2100" s="10">
        <v>3.6595723454141793E-3</v>
      </c>
      <c r="FV2100" s="14">
        <v>3.6595723454141793E-3</v>
      </c>
      <c r="FY2100" s="1"/>
      <c r="FZ2100" s="17">
        <v>1.1692093302322799E-2</v>
      </c>
      <c r="GA2100" s="11"/>
      <c r="GB2100" s="11"/>
      <c r="GC2100" s="11"/>
      <c r="GD2100" s="1"/>
      <c r="JX2100" s="1"/>
      <c r="KG2100" s="1"/>
      <c r="KH2100" s="67"/>
      <c r="KJ2100" s="66"/>
      <c r="KL2100" s="65"/>
      <c r="KN2100" s="53"/>
      <c r="KP2100" s="64"/>
      <c r="KR2100" s="63"/>
      <c r="PT2100" s="34"/>
      <c r="PV2100" s="35"/>
      <c r="QF2100" s="36"/>
      <c r="QH2100" s="37"/>
    </row>
    <row r="2101" spans="14:450" ht="15" thickBot="1" x14ac:dyDescent="0.35">
      <c r="N2101" s="1"/>
      <c r="AI2101" s="1"/>
      <c r="AJ2101" s="125"/>
      <c r="AK2101" s="125"/>
      <c r="AL2101" s="125"/>
      <c r="AM2101" s="125"/>
      <c r="AN2101" s="125"/>
      <c r="AO2101" s="125"/>
      <c r="AP2101" s="125"/>
      <c r="AQ2101" s="125"/>
      <c r="AR2101" s="125"/>
      <c r="AS2101" s="125"/>
      <c r="AT2101" s="125"/>
      <c r="AU2101" s="125"/>
      <c r="AV2101" s="125"/>
      <c r="AW2101" s="125"/>
      <c r="AX2101" s="125"/>
      <c r="AY2101" s="1"/>
      <c r="DT2101" s="34"/>
      <c r="DV2101" s="35"/>
      <c r="DY2101" s="1"/>
      <c r="DZ2101" t="s">
        <v>11</v>
      </c>
      <c r="ED2101" s="2"/>
      <c r="EF2101" s="7"/>
      <c r="EG2101" t="s">
        <v>12</v>
      </c>
      <c r="EK2101" s="1"/>
      <c r="EN2101" s="36"/>
      <c r="EP2101" s="37"/>
      <c r="ES2101" s="1"/>
      <c r="ET2101" t="s">
        <v>11</v>
      </c>
      <c r="EX2101" s="2"/>
      <c r="EZ2101" s="7"/>
      <c r="FA2101" t="s">
        <v>12</v>
      </c>
      <c r="FE2101" s="1"/>
      <c r="FH2101" s="52"/>
      <c r="FJ2101" s="53"/>
      <c r="FM2101" s="1"/>
      <c r="FN2101" t="s">
        <v>11</v>
      </c>
      <c r="FR2101" s="2"/>
      <c r="FT2101" s="7"/>
      <c r="FU2101" t="s">
        <v>12</v>
      </c>
      <c r="FY2101" s="1"/>
      <c r="FZ2101" s="11" t="s">
        <v>13</v>
      </c>
      <c r="GA2101" s="11"/>
      <c r="GB2101" s="11"/>
      <c r="GC2101" s="11"/>
      <c r="GD2101" s="1"/>
      <c r="JX2101" s="1"/>
      <c r="KG2101" s="1"/>
      <c r="KH2101" s="67"/>
      <c r="KJ2101" s="66"/>
      <c r="KL2101" s="65"/>
      <c r="KN2101" s="53"/>
      <c r="KP2101" s="64"/>
      <c r="KR2101" s="63"/>
      <c r="PT2101" s="34"/>
      <c r="PV2101" s="35"/>
      <c r="QF2101" s="36"/>
      <c r="QH2101" s="37"/>
    </row>
    <row r="2102" spans="14:450" x14ac:dyDescent="0.3">
      <c r="N2102" s="1"/>
      <c r="AI2102" s="1"/>
      <c r="AJ2102" s="125"/>
      <c r="AK2102" s="125"/>
      <c r="AL2102" s="125"/>
      <c r="AM2102" s="125"/>
      <c r="AN2102" s="125"/>
      <c r="AO2102" s="125"/>
      <c r="AP2102" s="125"/>
      <c r="AQ2102" s="125"/>
      <c r="AR2102" s="125"/>
      <c r="AS2102" s="125"/>
      <c r="AT2102" s="125"/>
      <c r="AU2102" s="125"/>
      <c r="AV2102" s="125"/>
      <c r="AW2102" s="125"/>
      <c r="AX2102" s="125"/>
      <c r="AY2102" s="1"/>
      <c r="DT2102" s="34"/>
      <c r="DV2102" s="35"/>
      <c r="DY2102" s="1"/>
      <c r="DZ2102" s="18">
        <v>0.3924883500094602</v>
      </c>
      <c r="EA2102" s="19">
        <v>9.664392469328352E-2</v>
      </c>
      <c r="EB2102" s="19">
        <v>-0.12743374643677424</v>
      </c>
      <c r="EC2102" s="20">
        <v>-0.52855975121749788</v>
      </c>
      <c r="ED2102" s="2"/>
      <c r="EF2102" s="7"/>
      <c r="EG2102" s="18">
        <f t="array" ref="EG2102:EJ2104">MMULT(EF2098:EF2100,TRANSPOSE(ED2107:ED2110))</f>
        <v>0</v>
      </c>
      <c r="EH2102" s="19">
        <v>0</v>
      </c>
      <c r="EI2102" s="19">
        <v>0</v>
      </c>
      <c r="EJ2102" s="20">
        <v>0</v>
      </c>
      <c r="EK2102" s="1"/>
      <c r="EN2102" s="36"/>
      <c r="EP2102" s="37"/>
      <c r="ES2102" s="1"/>
      <c r="ET2102" s="18">
        <f t="array" ref="ET2102:EW2104">DZ2102:EC2104</f>
        <v>0.3924883500094602</v>
      </c>
      <c r="EU2102" s="19">
        <v>9.664392469328352E-2</v>
      </c>
      <c r="EV2102" s="19">
        <v>-0.12743374643677424</v>
      </c>
      <c r="EW2102" s="20">
        <v>-0.52855975121749788</v>
      </c>
      <c r="EX2102" s="2"/>
      <c r="EZ2102" s="7"/>
      <c r="FA2102" s="18">
        <f t="array" ref="FA2102:FD2104">MMULT(EZ2098:EZ2100,TRANSPOSE(EX2107:EX2110))</f>
        <v>0</v>
      </c>
      <c r="FB2102" s="19">
        <v>0</v>
      </c>
      <c r="FC2102" s="19">
        <v>0</v>
      </c>
      <c r="FD2102" s="20">
        <v>0</v>
      </c>
      <c r="FE2102" s="1"/>
      <c r="FH2102" s="52"/>
      <c r="FJ2102" s="53"/>
      <c r="FM2102" s="1"/>
      <c r="FN2102" s="18">
        <f t="array" ref="FN2102:FQ2104">ET2102:EW2104</f>
        <v>0.3924883500094602</v>
      </c>
      <c r="FO2102" s="19">
        <v>9.664392469328352E-2</v>
      </c>
      <c r="FP2102" s="19">
        <v>-0.12743374643677424</v>
      </c>
      <c r="FQ2102" s="20">
        <v>-0.52855975121749788</v>
      </c>
      <c r="FR2102" s="2"/>
      <c r="FT2102" s="7"/>
      <c r="FU2102" s="18">
        <f t="array" ref="FU2102:FX2104">MMULT(FT2098:FT2100,TRANSPOSE(FR2107:FR2110))</f>
        <v>0</v>
      </c>
      <c r="FV2102" s="19">
        <v>0</v>
      </c>
      <c r="FW2102" s="19">
        <v>0</v>
      </c>
      <c r="FX2102" s="20">
        <v>0</v>
      </c>
      <c r="FY2102" s="1"/>
      <c r="FZ2102" s="26">
        <f t="array" ref="FZ2102:GC2104">EG2102:EJ2104+FA2102:FD2104+FU2102:FX2104</f>
        <v>0</v>
      </c>
      <c r="GA2102" s="27">
        <v>0</v>
      </c>
      <c r="GB2102" s="27">
        <v>0</v>
      </c>
      <c r="GC2102" s="28">
        <v>0</v>
      </c>
      <c r="GD2102" s="1"/>
      <c r="JX2102" s="1"/>
      <c r="KG2102" s="1"/>
      <c r="KH2102" s="67"/>
      <c r="KJ2102" s="66"/>
      <c r="KL2102" s="65"/>
      <c r="KN2102" s="53"/>
      <c r="KP2102" s="64"/>
      <c r="KR2102" s="63"/>
      <c r="PT2102" s="34"/>
      <c r="PV2102" s="35"/>
      <c r="QF2102" s="36"/>
      <c r="QH2102" s="37"/>
    </row>
    <row r="2103" spans="14:450" x14ac:dyDescent="0.3">
      <c r="N2103" s="1"/>
      <c r="AI2103" s="1"/>
      <c r="AJ2103" s="125"/>
      <c r="AK2103" s="125"/>
      <c r="AL2103" s="125"/>
      <c r="AM2103" s="125"/>
      <c r="AN2103" s="125"/>
      <c r="AO2103" s="125"/>
      <c r="AP2103" s="125"/>
      <c r="AQ2103" s="125"/>
      <c r="AR2103" s="125"/>
      <c r="AS2103" s="125"/>
      <c r="AT2103" s="125"/>
      <c r="AU2103" s="125"/>
      <c r="AV2103" s="125"/>
      <c r="AW2103" s="125"/>
      <c r="AX2103" s="125"/>
      <c r="AY2103" s="1"/>
      <c r="DT2103" s="34"/>
      <c r="DV2103" s="35"/>
      <c r="DY2103" s="1"/>
      <c r="DZ2103" s="21">
        <v>0.4615770030715905</v>
      </c>
      <c r="EA2103">
        <v>0.35065070413440691</v>
      </c>
      <c r="EB2103">
        <v>-0.21992888924336096</v>
      </c>
      <c r="EC2103" s="22">
        <v>0.50963902298883179</v>
      </c>
      <c r="ED2103" s="2"/>
      <c r="EF2103" s="7"/>
      <c r="EG2103" s="21">
        <v>0</v>
      </c>
      <c r="EH2103">
        <v>0</v>
      </c>
      <c r="EI2103">
        <v>0</v>
      </c>
      <c r="EJ2103" s="22">
        <v>0</v>
      </c>
      <c r="EK2103" s="1"/>
      <c r="EN2103" s="36"/>
      <c r="EP2103" s="37"/>
      <c r="ES2103" s="1"/>
      <c r="ET2103" s="21">
        <v>0.4615770030715905</v>
      </c>
      <c r="EU2103">
        <v>0.35065070413440691</v>
      </c>
      <c r="EV2103">
        <v>-0.21992888924336096</v>
      </c>
      <c r="EW2103" s="22">
        <v>0.50963902298883179</v>
      </c>
      <c r="EX2103" s="2"/>
      <c r="EZ2103" s="7"/>
      <c r="FA2103" s="21">
        <v>0</v>
      </c>
      <c r="FB2103">
        <v>0</v>
      </c>
      <c r="FC2103">
        <v>0</v>
      </c>
      <c r="FD2103" s="22">
        <v>0</v>
      </c>
      <c r="FE2103" s="1"/>
      <c r="FH2103" s="52"/>
      <c r="FJ2103" s="53"/>
      <c r="FM2103" s="1"/>
      <c r="FN2103" s="21">
        <v>0.4615770030715905</v>
      </c>
      <c r="FO2103">
        <v>0.35065070413440691</v>
      </c>
      <c r="FP2103">
        <v>-0.21992888924336096</v>
      </c>
      <c r="FQ2103" s="22">
        <v>0.50963902298883179</v>
      </c>
      <c r="FR2103" s="2"/>
      <c r="FT2103" s="7"/>
      <c r="FU2103" s="21">
        <v>0</v>
      </c>
      <c r="FV2103">
        <v>0</v>
      </c>
      <c r="FW2103">
        <v>0</v>
      </c>
      <c r="FX2103" s="22">
        <v>0</v>
      </c>
      <c r="FY2103" s="1"/>
      <c r="FZ2103" s="29">
        <v>0</v>
      </c>
      <c r="GA2103" s="11">
        <v>0</v>
      </c>
      <c r="GB2103" s="11">
        <v>0</v>
      </c>
      <c r="GC2103" s="30">
        <v>0</v>
      </c>
      <c r="GD2103" s="1"/>
      <c r="JX2103" s="1"/>
      <c r="KG2103" s="1"/>
      <c r="KH2103" s="67"/>
      <c r="KJ2103" s="66"/>
      <c r="KL2103" s="65"/>
      <c r="KN2103" s="53"/>
      <c r="KP2103" s="64"/>
      <c r="KR2103" s="63"/>
      <c r="PT2103" s="34"/>
      <c r="PV2103" s="35"/>
      <c r="QF2103" s="36"/>
      <c r="QH2103" s="37"/>
    </row>
    <row r="2104" spans="14:450" ht="15" thickBot="1" x14ac:dyDescent="0.35">
      <c r="N2104" s="1"/>
      <c r="AI2104" s="1"/>
      <c r="AJ2104" s="125"/>
      <c r="AK2104" s="125"/>
      <c r="AL2104" s="125"/>
      <c r="AM2104" s="125"/>
      <c r="AN2104" s="125"/>
      <c r="AO2104" s="125"/>
      <c r="AP2104" s="125"/>
      <c r="AQ2104" s="125"/>
      <c r="AR2104" s="125"/>
      <c r="AS2104" s="125"/>
      <c r="AT2104" s="125"/>
      <c r="AU2104" s="125"/>
      <c r="AV2104" s="125"/>
      <c r="AW2104" s="125"/>
      <c r="AX2104" s="125"/>
      <c r="AY2104" s="1"/>
      <c r="DT2104" s="34"/>
      <c r="DV2104" s="35"/>
      <c r="DY2104" s="1"/>
      <c r="DZ2104" s="23">
        <v>0.17601704178132019</v>
      </c>
      <c r="EA2104" s="24">
        <v>-0.95711069751382771</v>
      </c>
      <c r="EB2104" s="24">
        <v>0.19367407027067562</v>
      </c>
      <c r="EC2104" s="25">
        <v>-9.5927350260935032E-2</v>
      </c>
      <c r="ED2104" s="2"/>
      <c r="EF2104" s="7"/>
      <c r="EG2104" s="23">
        <v>0</v>
      </c>
      <c r="EH2104" s="24">
        <v>0</v>
      </c>
      <c r="EI2104" s="24">
        <v>0</v>
      </c>
      <c r="EJ2104" s="25">
        <v>6.1570733546644687E-3</v>
      </c>
      <c r="EK2104" s="1"/>
      <c r="EN2104" s="36"/>
      <c r="EP2104" s="37"/>
      <c r="ES2104" s="1"/>
      <c r="ET2104" s="23">
        <v>0.17601704178132019</v>
      </c>
      <c r="EU2104" s="24">
        <v>-0.95711069751382771</v>
      </c>
      <c r="EV2104" s="24">
        <v>0.19367407027067562</v>
      </c>
      <c r="EW2104" s="25">
        <v>-9.5927350260935032E-2</v>
      </c>
      <c r="EX2104" s="2"/>
      <c r="EZ2104" s="7"/>
      <c r="FA2104" s="23">
        <v>0</v>
      </c>
      <c r="FB2104" s="24">
        <v>0</v>
      </c>
      <c r="FC2104" s="24">
        <v>0</v>
      </c>
      <c r="FD2104" s="25">
        <v>6.9616121648913617E-3</v>
      </c>
      <c r="FE2104" s="1"/>
      <c r="FH2104" s="52"/>
      <c r="FJ2104" s="53"/>
      <c r="FM2104" s="1"/>
      <c r="FN2104" s="23">
        <v>0.17601704178132019</v>
      </c>
      <c r="FO2104" s="24">
        <v>-0.95711069751382771</v>
      </c>
      <c r="FP2104" s="24">
        <v>0.19367407027067562</v>
      </c>
      <c r="FQ2104" s="25">
        <v>-9.5927350260935032E-2</v>
      </c>
      <c r="FR2104" s="2"/>
      <c r="FT2104" s="7"/>
      <c r="FU2104" s="23">
        <v>0</v>
      </c>
      <c r="FV2104" s="24">
        <v>0</v>
      </c>
      <c r="FW2104" s="24">
        <v>0</v>
      </c>
      <c r="FX2104" s="25">
        <v>6.2506919873357696E-3</v>
      </c>
      <c r="FY2104" s="1"/>
      <c r="FZ2104" s="31">
        <v>0</v>
      </c>
      <c r="GA2104" s="32">
        <v>0</v>
      </c>
      <c r="GB2104" s="32">
        <v>0</v>
      </c>
      <c r="GC2104" s="33">
        <v>1.9369377506891598E-2</v>
      </c>
      <c r="GD2104" s="1"/>
      <c r="JX2104" s="1"/>
      <c r="KG2104" s="1"/>
      <c r="KH2104" s="67"/>
      <c r="KJ2104" s="66"/>
      <c r="KL2104" s="65"/>
      <c r="KN2104" s="53"/>
      <c r="KP2104" s="64"/>
      <c r="KR2104" s="63"/>
      <c r="PT2104" s="34"/>
      <c r="PV2104" s="35"/>
      <c r="QF2104" s="36"/>
      <c r="QH2104" s="37"/>
    </row>
    <row r="2105" spans="14:450" x14ac:dyDescent="0.3">
      <c r="N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DT2105" s="34"/>
      <c r="DV2105" s="35"/>
      <c r="DY2105" s="1"/>
      <c r="ED2105" s="2"/>
      <c r="EF2105" s="7"/>
      <c r="EK2105" s="1"/>
      <c r="EN2105" s="36"/>
      <c r="EP2105" s="37"/>
      <c r="ES2105" s="1"/>
      <c r="EX2105" s="2"/>
      <c r="EZ2105" s="7"/>
      <c r="FE2105" s="1"/>
      <c r="FH2105" s="52"/>
      <c r="FJ2105" s="53"/>
      <c r="FM2105" s="1"/>
      <c r="FR2105" s="2"/>
      <c r="FT2105" s="7"/>
      <c r="FY2105" s="1"/>
      <c r="FZ2105" s="1"/>
      <c r="GA2105" s="1"/>
      <c r="GB2105" s="1"/>
      <c r="GC2105" s="1"/>
      <c r="GD2105" s="1"/>
      <c r="JX2105" s="1"/>
      <c r="KG2105" s="1"/>
      <c r="KH2105" s="67"/>
      <c r="KJ2105" s="66"/>
      <c r="KL2105" s="65"/>
      <c r="KN2105" s="53"/>
      <c r="KP2105" s="64"/>
      <c r="KR2105" s="63"/>
      <c r="PT2105" s="34"/>
      <c r="PV2105" s="35"/>
      <c r="QF2105" s="36"/>
      <c r="QH2105" s="37"/>
    </row>
    <row r="2106" spans="14:450" ht="15" thickBot="1" x14ac:dyDescent="0.35">
      <c r="N2106" s="1"/>
      <c r="AI2106" s="1"/>
      <c r="DT2106" s="34"/>
      <c r="DV2106" s="35"/>
      <c r="DY2106" s="1"/>
      <c r="ED2106" s="2" t="s">
        <v>68</v>
      </c>
      <c r="EF2106" s="7" t="s">
        <v>69</v>
      </c>
      <c r="EK2106" s="1"/>
      <c r="EN2106" s="36"/>
      <c r="EP2106" s="37"/>
      <c r="ES2106" s="1"/>
      <c r="EX2106" s="2" t="s">
        <v>70</v>
      </c>
      <c r="EZ2106" s="7" t="s">
        <v>71</v>
      </c>
      <c r="FE2106" s="1"/>
      <c r="FH2106" s="52"/>
      <c r="FJ2106" s="53"/>
      <c r="FM2106" s="1"/>
      <c r="FR2106" s="2" t="s">
        <v>208</v>
      </c>
      <c r="FT2106" s="7" t="s">
        <v>209</v>
      </c>
      <c r="FY2106" s="1"/>
      <c r="JX2106" s="1"/>
      <c r="KG2106" s="1"/>
      <c r="KH2106" s="67"/>
      <c r="KJ2106" s="66"/>
      <c r="KL2106" s="65"/>
      <c r="KN2106" s="53"/>
      <c r="KP2106" s="64"/>
      <c r="KR2106" s="63"/>
      <c r="PT2106" s="34"/>
      <c r="PV2106" s="35"/>
      <c r="QF2106" s="36"/>
      <c r="QH2106" s="37"/>
    </row>
    <row r="2107" spans="14:450" x14ac:dyDescent="0.3">
      <c r="N2107" s="1"/>
      <c r="AI2107" s="1"/>
      <c r="DT2107" s="34"/>
      <c r="DV2107" s="35"/>
      <c r="DY2107" s="1"/>
      <c r="ED2107" s="4">
        <f t="array" ref="ED2107:ED2110">ED2113:ED2116</f>
        <v>0</v>
      </c>
      <c r="EF2107" s="8">
        <f t="array" ref="EF2107:EF2110">MMULT(TRANSPOSE(DZ2102:EC2104), EF2098:EF2100)</f>
        <v>6.2899545699282274E-4</v>
      </c>
      <c r="EK2107" s="1"/>
      <c r="EN2107" s="36"/>
      <c r="EP2107" s="37"/>
      <c r="ES2107" s="1"/>
      <c r="EX2107" s="4">
        <f t="array" ref="EX2107:EX2110">EX2113:EX2116</f>
        <v>0</v>
      </c>
      <c r="EZ2107" s="8">
        <f t="array" ref="EZ2107:EZ2110">MMULT(TRANSPOSE(ET2102:EW2104), EZ2098:EZ2100)</f>
        <v>7.8486511988869201E-4</v>
      </c>
      <c r="FE2107" s="1"/>
      <c r="FH2107" s="52"/>
      <c r="FJ2107" s="53"/>
      <c r="FM2107" s="1"/>
      <c r="FR2107" s="4">
        <f t="array" ref="FR2107:FR2110">FR2113:FR2116</f>
        <v>0</v>
      </c>
      <c r="FT2107" s="8">
        <f t="array" ref="FT2107:FT2110">MMULT(TRANSPOSE(FN2102:FQ2104), FT2098:FT2100)</f>
        <v>6.4414709842453152E-4</v>
      </c>
      <c r="FY2107" s="1"/>
      <c r="JX2107" s="1"/>
      <c r="KG2107" s="1"/>
      <c r="KH2107" s="67"/>
      <c r="KJ2107" s="66"/>
      <c r="KL2107" s="65"/>
      <c r="KN2107" s="53"/>
      <c r="KP2107" s="64"/>
      <c r="KR2107" s="63"/>
      <c r="PT2107" s="34"/>
      <c r="PV2107" s="35"/>
      <c r="QF2107" s="36"/>
      <c r="QH2107" s="37"/>
    </row>
    <row r="2108" spans="14:450" x14ac:dyDescent="0.3">
      <c r="N2108" s="1"/>
      <c r="AI2108" s="1"/>
      <c r="DT2108" s="34"/>
      <c r="DV2108" s="35"/>
      <c r="DY2108" s="1"/>
      <c r="ED2108" s="5">
        <v>0</v>
      </c>
      <c r="EF2108" s="9">
        <v>-3.4202272375612585E-3</v>
      </c>
      <c r="EK2108" s="1"/>
      <c r="EN2108" s="36"/>
      <c r="EP2108" s="37"/>
      <c r="ES2108" s="1"/>
      <c r="EX2108" s="5">
        <v>0</v>
      </c>
      <c r="EZ2108" s="9">
        <v>-4.26778449829999E-3</v>
      </c>
      <c r="FE2108" s="1"/>
      <c r="FH2108" s="52"/>
      <c r="FJ2108" s="53"/>
      <c r="FM2108" s="1"/>
      <c r="FR2108" s="5">
        <v>0</v>
      </c>
      <c r="FT2108" s="9">
        <v>-3.5026158401216794E-3</v>
      </c>
      <c r="FY2108" s="1"/>
      <c r="JX2108" s="1"/>
      <c r="KG2108" s="1"/>
      <c r="KH2108" s="67"/>
      <c r="KJ2108" s="66"/>
      <c r="KL2108" s="65"/>
      <c r="KN2108" s="53"/>
      <c r="KP2108" s="64"/>
      <c r="KR2108" s="63"/>
      <c r="PT2108" s="34"/>
      <c r="PV2108" s="35"/>
      <c r="QF2108" s="36"/>
      <c r="QH2108" s="37"/>
    </row>
    <row r="2109" spans="14:450" x14ac:dyDescent="0.3">
      <c r="N2109" s="1"/>
      <c r="AI2109" s="1"/>
      <c r="DT2109" s="34"/>
      <c r="DV2109" s="35"/>
      <c r="DY2109" s="1"/>
      <c r="ED2109" s="5">
        <v>0</v>
      </c>
      <c r="EF2109" s="9">
        <v>6.9209270366508242E-4</v>
      </c>
      <c r="EK2109" s="1"/>
      <c r="EN2109" s="36"/>
      <c r="EP2109" s="37"/>
      <c r="ES2109" s="1"/>
      <c r="EX2109" s="5">
        <v>0</v>
      </c>
      <c r="EZ2109" s="9">
        <v>8.6359832459391233E-4</v>
      </c>
      <c r="FE2109" s="1"/>
      <c r="FH2109" s="52"/>
      <c r="FJ2109" s="53"/>
      <c r="FM2109" s="1"/>
      <c r="FR2109" s="5">
        <v>0</v>
      </c>
      <c r="FT2109" s="9">
        <v>7.0876427158636697E-4</v>
      </c>
      <c r="FY2109" s="1"/>
      <c r="JX2109" s="1"/>
      <c r="KG2109" s="1"/>
      <c r="KH2109" s="67"/>
      <c r="KJ2109" s="66"/>
      <c r="KL2109" s="65"/>
      <c r="KN2109" s="53"/>
      <c r="KP2109" s="64"/>
      <c r="KR2109" s="63"/>
      <c r="PT2109" s="34"/>
      <c r="PV2109" s="35"/>
      <c r="QF2109" s="36"/>
      <c r="QH2109" s="37"/>
    </row>
    <row r="2110" spans="14:450" ht="15" thickBot="1" x14ac:dyDescent="0.35">
      <c r="N2110" s="1"/>
      <c r="AI2110" s="1"/>
      <c r="DT2110" s="34"/>
      <c r="DV2110" s="35"/>
      <c r="DY2110" s="1"/>
      <c r="ED2110" s="6">
        <v>1.7229851597020285</v>
      </c>
      <c r="EF2110" s="10">
        <v>-3.4279560038538698E-4</v>
      </c>
      <c r="EK2110" s="1"/>
      <c r="EN2110" s="36"/>
      <c r="EP2110" s="37"/>
      <c r="ES2110" s="1"/>
      <c r="EX2110" s="6">
        <v>1.5612394387800137</v>
      </c>
      <c r="EZ2110" s="10">
        <v>-4.2774285092628728E-4</v>
      </c>
      <c r="FE2110" s="1"/>
      <c r="FH2110" s="52"/>
      <c r="FJ2110" s="53"/>
      <c r="FM2110" s="1"/>
      <c r="FR2110" s="6">
        <v>1.7080389174895065</v>
      </c>
      <c r="FT2110" s="10">
        <v>-3.5105307818377747E-4</v>
      </c>
      <c r="FY2110" s="1"/>
      <c r="JX2110" s="1"/>
      <c r="KG2110" s="1"/>
      <c r="KH2110" s="67"/>
      <c r="KJ2110" s="66"/>
      <c r="KL2110" s="65"/>
      <c r="KN2110" s="53"/>
      <c r="KP2110" s="64"/>
      <c r="KR2110" s="63"/>
      <c r="PT2110" s="34"/>
      <c r="PV2110" s="35"/>
      <c r="QF2110" s="36"/>
      <c r="QH2110" s="37"/>
    </row>
    <row r="2111" spans="14:450" x14ac:dyDescent="0.3">
      <c r="N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34"/>
      <c r="DU2111" s="1"/>
      <c r="DV2111" s="35"/>
      <c r="DW2111" s="1"/>
      <c r="DX2111" s="1"/>
      <c r="DY2111" s="1"/>
      <c r="DZ2111" s="1"/>
      <c r="EA2111" s="1"/>
      <c r="EB2111" s="1"/>
      <c r="EC2111" s="1"/>
      <c r="ED2111" s="2"/>
      <c r="EE2111" s="1"/>
      <c r="EF2111" s="7"/>
      <c r="EG2111" s="1"/>
      <c r="EH2111" s="1"/>
      <c r="EI2111" s="1"/>
      <c r="EJ2111" s="1"/>
      <c r="EK2111" s="1"/>
      <c r="EL2111" s="1"/>
      <c r="EM2111" s="1"/>
      <c r="EN2111" s="36"/>
      <c r="EO2111" s="1"/>
      <c r="EP2111" s="37"/>
      <c r="EQ2111" s="1"/>
      <c r="ER2111" s="1"/>
      <c r="ES2111" s="1"/>
      <c r="ET2111" s="1"/>
      <c r="EU2111" s="1"/>
      <c r="EV2111" s="1"/>
      <c r="EW2111" s="1"/>
      <c r="EX2111" s="2"/>
      <c r="EY2111" s="1"/>
      <c r="EZ2111" s="7"/>
      <c r="FA2111" s="1"/>
      <c r="FB2111" s="1"/>
      <c r="FC2111" s="1"/>
      <c r="FD2111" s="1"/>
      <c r="FE2111" s="1"/>
      <c r="FF2111" s="1"/>
      <c r="FG2111" s="1"/>
      <c r="FH2111" s="52"/>
      <c r="FI2111" s="1"/>
      <c r="FJ2111" s="53"/>
      <c r="FK2111" s="1"/>
      <c r="FL2111" s="1"/>
      <c r="FM2111" s="1"/>
      <c r="FN2111" s="1"/>
      <c r="FO2111" s="1"/>
      <c r="FP2111" s="1"/>
      <c r="FQ2111" s="1"/>
      <c r="FR2111" s="2"/>
      <c r="FS2111" s="1"/>
      <c r="FT2111" s="7"/>
      <c r="FU2111" s="1"/>
      <c r="FV2111" s="1"/>
      <c r="FW2111" s="1"/>
      <c r="FX2111" s="1"/>
      <c r="FY2111" s="1"/>
      <c r="FZ2111" s="1"/>
      <c r="GA2111" s="1"/>
      <c r="GB2111" s="1"/>
      <c r="GC2111" s="1"/>
      <c r="GD2111" s="1"/>
      <c r="GE2111" s="1"/>
      <c r="GF2111" s="1"/>
      <c r="GG2111" s="1"/>
      <c r="GH2111" s="1"/>
      <c r="GI2111" s="1"/>
      <c r="GJ2111" s="1"/>
      <c r="GK2111" s="1"/>
      <c r="GL2111" s="1"/>
      <c r="GM2111" s="1"/>
      <c r="GN2111" s="1"/>
      <c r="GO2111" s="1"/>
      <c r="GP2111" s="1"/>
      <c r="GQ2111" s="1"/>
      <c r="GR2111" s="1"/>
      <c r="GS2111" s="1"/>
      <c r="GT2111" s="1"/>
      <c r="GU2111" s="1"/>
      <c r="GV2111" s="1"/>
      <c r="GW2111" s="1"/>
      <c r="GX2111" s="1"/>
      <c r="GY2111" s="1"/>
      <c r="GZ2111" s="1"/>
      <c r="HA2111" s="1"/>
      <c r="HB2111" s="1"/>
      <c r="HC2111" s="1"/>
      <c r="HD2111" s="1"/>
      <c r="HE2111" s="1"/>
      <c r="HF2111" s="1"/>
      <c r="HG2111" s="1"/>
      <c r="HH2111" s="1"/>
      <c r="HI2111" s="1"/>
      <c r="HJ2111" s="1"/>
      <c r="HK2111" s="1"/>
      <c r="HL2111" s="1"/>
      <c r="HM2111" s="1"/>
      <c r="HN2111" s="1"/>
      <c r="HO2111" s="1"/>
      <c r="HP2111" s="1"/>
      <c r="HQ2111" s="1"/>
      <c r="HR2111" s="1"/>
      <c r="HS2111" s="1"/>
      <c r="HT2111" s="1"/>
      <c r="HU2111" s="1"/>
      <c r="HV2111" s="1"/>
      <c r="HW2111" s="1"/>
      <c r="HX2111" s="1"/>
      <c r="HY2111" s="1"/>
      <c r="HZ2111" s="1"/>
      <c r="IA2111" s="1"/>
      <c r="IB2111" s="1"/>
      <c r="IC2111" s="1"/>
      <c r="ID2111" s="1"/>
      <c r="IE2111" s="1"/>
      <c r="IF2111" s="1"/>
      <c r="IG2111" s="1"/>
      <c r="IH2111" s="1"/>
      <c r="II2111" s="1"/>
      <c r="IJ2111" s="1"/>
      <c r="IK2111" s="1"/>
      <c r="IL2111" s="1"/>
      <c r="IM2111" s="1"/>
      <c r="IN2111" s="1"/>
      <c r="IO2111" s="1"/>
      <c r="IP2111" s="1"/>
      <c r="IQ2111" s="1"/>
      <c r="IR2111" s="1"/>
      <c r="IS2111" s="1"/>
      <c r="IT2111" s="1"/>
      <c r="IU2111" s="1"/>
      <c r="IV2111" s="1"/>
      <c r="IW2111" s="1"/>
      <c r="IX2111" s="1"/>
      <c r="IY2111" s="1"/>
      <c r="IZ2111" s="1"/>
      <c r="JA2111" s="1"/>
      <c r="JB2111" s="1"/>
      <c r="JC2111" s="1"/>
      <c r="JD2111" s="1"/>
      <c r="JE2111" s="1"/>
      <c r="JF2111" s="1"/>
      <c r="JG2111" s="1"/>
      <c r="JH2111" s="1"/>
      <c r="JI2111" s="1"/>
      <c r="JJ2111" s="1"/>
      <c r="JK2111" s="1"/>
      <c r="JL2111" s="1"/>
      <c r="JM2111" s="1"/>
      <c r="JN2111" s="1"/>
      <c r="JO2111" s="1"/>
      <c r="JP2111" s="1"/>
      <c r="JQ2111" s="1"/>
      <c r="JR2111" s="1"/>
      <c r="JS2111" s="1"/>
      <c r="JT2111" s="1"/>
      <c r="JU2111" s="1"/>
      <c r="JV2111" s="1"/>
      <c r="JW2111" s="1"/>
      <c r="JX2111" s="1"/>
      <c r="KG2111" s="1"/>
      <c r="KH2111" s="67"/>
      <c r="KJ2111" s="66"/>
      <c r="KL2111" s="65"/>
      <c r="KN2111" s="53"/>
      <c r="KP2111" s="64"/>
      <c r="KR2111" s="63"/>
      <c r="PT2111" s="34"/>
      <c r="PV2111" s="35"/>
      <c r="QF2111" s="36"/>
      <c r="QH2111" s="37"/>
    </row>
    <row r="2112" spans="14:450" ht="15" thickBot="1" x14ac:dyDescent="0.35">
      <c r="N2112" s="1"/>
      <c r="AI2112" s="1"/>
      <c r="AJ2112" s="125" t="s">
        <v>72</v>
      </c>
      <c r="AK2112" s="125"/>
      <c r="AL2112" s="125"/>
      <c r="AM2112" s="125"/>
      <c r="AN2112" s="125"/>
      <c r="AO2112" s="125"/>
      <c r="AP2112" s="125"/>
      <c r="AQ2112" s="125"/>
      <c r="AR2112" s="125"/>
      <c r="AS2112" s="125"/>
      <c r="AT2112" s="125"/>
      <c r="AU2112" s="125"/>
      <c r="AV2112" s="125"/>
      <c r="AW2112" s="125"/>
      <c r="AX2112" s="125"/>
      <c r="AY2112" s="1"/>
      <c r="DT2112" s="34"/>
      <c r="DV2112" s="35"/>
      <c r="DZ2112" s="1"/>
      <c r="ED2112" s="2" t="s">
        <v>68</v>
      </c>
      <c r="EF2112" s="7" t="s">
        <v>69</v>
      </c>
      <c r="EJ2112" s="1"/>
      <c r="EN2112" s="36"/>
      <c r="EP2112" s="37"/>
      <c r="ET2112" s="1"/>
      <c r="EX2112" s="2" t="s">
        <v>70</v>
      </c>
      <c r="EZ2112" s="7" t="s">
        <v>71</v>
      </c>
      <c r="FD2112" s="1"/>
      <c r="FH2112" s="52"/>
      <c r="FJ2112" s="53"/>
      <c r="FN2112" s="1"/>
      <c r="FR2112" s="2" t="s">
        <v>208</v>
      </c>
      <c r="FT2112" s="7" t="s">
        <v>209</v>
      </c>
      <c r="FX2112" s="1"/>
      <c r="FY2112" s="11"/>
      <c r="FZ2112" s="11"/>
      <c r="GA2112" s="11"/>
      <c r="GB2112" s="1"/>
      <c r="JX2112" s="1"/>
      <c r="KG2112" s="1"/>
      <c r="KH2112" s="67"/>
      <c r="KJ2112" s="66"/>
      <c r="KL2112" s="65"/>
      <c r="KN2112" s="53"/>
      <c r="KP2112" s="64"/>
      <c r="KR2112" s="63"/>
      <c r="PT2112" s="34"/>
      <c r="PV2112" s="35"/>
      <c r="QF2112" s="36"/>
      <c r="QH2112" s="37"/>
    </row>
    <row r="2113" spans="14:450" x14ac:dyDescent="0.3">
      <c r="N2113" s="1"/>
      <c r="AI2113" s="1"/>
      <c r="AJ2113" s="125"/>
      <c r="AK2113" s="125"/>
      <c r="AL2113" s="125"/>
      <c r="AM2113" s="125"/>
      <c r="AN2113" s="125"/>
      <c r="AO2113" s="125"/>
      <c r="AP2113" s="125"/>
      <c r="AQ2113" s="125"/>
      <c r="AR2113" s="125"/>
      <c r="AS2113" s="125"/>
      <c r="AT2113" s="125"/>
      <c r="AU2113" s="125"/>
      <c r="AV2113" s="125"/>
      <c r="AW2113" s="125"/>
      <c r="AX2113" s="125"/>
      <c r="AY2113" s="1"/>
      <c r="DT2113" s="34"/>
      <c r="DV2113" s="35"/>
      <c r="DZ2113" s="1"/>
      <c r="ED2113" s="4">
        <f t="array" ref="ED2113:ED2116">IF(ED2118:ED2121&gt;0,ED2118:ED2121, 0)</f>
        <v>0</v>
      </c>
      <c r="EF2113" s="8">
        <f t="array" ref="EF2113:EF2116">EF2107:EF2110</f>
        <v>6.2899545699282274E-4</v>
      </c>
      <c r="EJ2113" s="1"/>
      <c r="EN2113" s="36"/>
      <c r="EP2113" s="37"/>
      <c r="ET2113" s="1"/>
      <c r="EX2113" s="4">
        <f t="array" ref="EX2113:EX2116">IF(EX2118:EX2121&gt;0,EX2118:EX2121, 0)</f>
        <v>0</v>
      </c>
      <c r="EZ2113" s="8">
        <f t="array" ref="EZ2113:EZ2116">EZ2107:EZ2110</f>
        <v>7.8486511988869201E-4</v>
      </c>
      <c r="FD2113" s="1"/>
      <c r="FH2113" s="52"/>
      <c r="FJ2113" s="53"/>
      <c r="FN2113" s="1"/>
      <c r="FR2113" s="4">
        <f t="array" ref="FR2113:FR2116">IF(FR2118:FR2121&gt;0,FR2118:FR2121, 0)</f>
        <v>0</v>
      </c>
      <c r="FT2113" s="8">
        <f t="array" ref="FT2113:FT2116">FT2107:FT2110</f>
        <v>6.4414709842453152E-4</v>
      </c>
      <c r="FX2113" s="1"/>
      <c r="FY2113" s="11"/>
      <c r="FZ2113" s="11"/>
      <c r="GA2113" s="11"/>
      <c r="GB2113" s="1"/>
      <c r="JX2113" s="1"/>
      <c r="KG2113" s="1"/>
      <c r="KH2113" s="67"/>
      <c r="KJ2113" s="66"/>
      <c r="KL2113" s="65"/>
      <c r="KN2113" s="53"/>
      <c r="KP2113" s="64"/>
      <c r="KR2113" s="63"/>
      <c r="PT2113" s="34"/>
      <c r="PV2113" s="35"/>
      <c r="QF2113" s="36"/>
      <c r="QH2113" s="37"/>
    </row>
    <row r="2114" spans="14:450" x14ac:dyDescent="0.3">
      <c r="N2114" s="1"/>
      <c r="AI2114" s="1"/>
      <c r="AJ2114" s="125"/>
      <c r="AK2114" s="125"/>
      <c r="AL2114" s="125"/>
      <c r="AM2114" s="125"/>
      <c r="AN2114" s="125"/>
      <c r="AO2114" s="125"/>
      <c r="AP2114" s="125"/>
      <c r="AQ2114" s="125"/>
      <c r="AR2114" s="125"/>
      <c r="AS2114" s="125"/>
      <c r="AT2114" s="125"/>
      <c r="AU2114" s="125"/>
      <c r="AV2114" s="125"/>
      <c r="AW2114" s="125"/>
      <c r="AX2114" s="125"/>
      <c r="AY2114" s="1"/>
      <c r="DT2114" s="34"/>
      <c r="DV2114" s="35"/>
      <c r="DZ2114" s="1"/>
      <c r="ED2114" s="5">
        <v>0</v>
      </c>
      <c r="EF2114" s="9">
        <v>-3.4202272375612585E-3</v>
      </c>
      <c r="EJ2114" s="1"/>
      <c r="EN2114" s="36"/>
      <c r="EP2114" s="37"/>
      <c r="ET2114" s="1"/>
      <c r="EX2114" s="5">
        <v>0</v>
      </c>
      <c r="EZ2114" s="9">
        <v>-4.26778449829999E-3</v>
      </c>
      <c r="FD2114" s="1"/>
      <c r="FH2114" s="52"/>
      <c r="FJ2114" s="53"/>
      <c r="FN2114" s="1"/>
      <c r="FR2114" s="5">
        <v>0</v>
      </c>
      <c r="FT2114" s="9">
        <v>-3.5026158401216794E-3</v>
      </c>
      <c r="FX2114" s="1"/>
      <c r="FY2114" s="11"/>
      <c r="FZ2114" s="11"/>
      <c r="GA2114" s="11"/>
      <c r="GB2114" s="1"/>
      <c r="JX2114" s="1"/>
      <c r="KG2114" s="1"/>
      <c r="KH2114" s="67"/>
      <c r="KJ2114" s="66"/>
      <c r="KL2114" s="65"/>
      <c r="KN2114" s="53"/>
      <c r="KP2114" s="64"/>
      <c r="KR2114" s="63"/>
      <c r="PT2114" s="34"/>
      <c r="PV2114" s="35"/>
      <c r="QF2114" s="36"/>
      <c r="QH2114" s="37"/>
    </row>
    <row r="2115" spans="14:450" x14ac:dyDescent="0.3">
      <c r="N2115" s="1"/>
      <c r="AI2115" s="1"/>
      <c r="AJ2115" s="125"/>
      <c r="AK2115" s="125"/>
      <c r="AL2115" s="125"/>
      <c r="AM2115" s="125"/>
      <c r="AN2115" s="125"/>
      <c r="AO2115" s="125"/>
      <c r="AP2115" s="125"/>
      <c r="AQ2115" s="125"/>
      <c r="AR2115" s="125"/>
      <c r="AS2115" s="125"/>
      <c r="AT2115" s="125"/>
      <c r="AU2115" s="125"/>
      <c r="AV2115" s="125"/>
      <c r="AW2115" s="125"/>
      <c r="AX2115" s="125"/>
      <c r="AY2115" s="1"/>
      <c r="DT2115" s="34"/>
      <c r="DV2115" s="35"/>
      <c r="DZ2115" s="1"/>
      <c r="ED2115" s="5">
        <v>0</v>
      </c>
      <c r="EF2115" s="9">
        <v>6.9209270366508242E-4</v>
      </c>
      <c r="EJ2115" s="1"/>
      <c r="EN2115" s="36"/>
      <c r="EP2115" s="37"/>
      <c r="ET2115" s="1"/>
      <c r="EX2115" s="5">
        <v>0</v>
      </c>
      <c r="EZ2115" s="9">
        <v>8.6359832459391233E-4</v>
      </c>
      <c r="FD2115" s="1"/>
      <c r="FH2115" s="52"/>
      <c r="FJ2115" s="53"/>
      <c r="FN2115" s="1"/>
      <c r="FR2115" s="5">
        <v>0</v>
      </c>
      <c r="FT2115" s="9">
        <v>7.0876427158636697E-4</v>
      </c>
      <c r="FX2115" s="1"/>
      <c r="FY2115" s="11"/>
      <c r="FZ2115" s="11"/>
      <c r="GA2115" s="11"/>
      <c r="GB2115" s="1"/>
      <c r="JX2115" s="1"/>
      <c r="KG2115" s="1"/>
      <c r="KH2115" s="67"/>
      <c r="KJ2115" s="66"/>
      <c r="KL2115" s="65"/>
      <c r="KN2115" s="53"/>
      <c r="KP2115" s="64"/>
      <c r="KR2115" s="63"/>
      <c r="PT2115" s="34"/>
      <c r="PV2115" s="35"/>
      <c r="QF2115" s="36"/>
      <c r="QH2115" s="37"/>
    </row>
    <row r="2116" spans="14:450" ht="15" thickBot="1" x14ac:dyDescent="0.35">
      <c r="N2116" s="1"/>
      <c r="AI2116" s="1"/>
      <c r="AJ2116" s="125"/>
      <c r="AK2116" s="125"/>
      <c r="AL2116" s="125"/>
      <c r="AM2116" s="125"/>
      <c r="AN2116" s="125"/>
      <c r="AO2116" s="125"/>
      <c r="AP2116" s="125"/>
      <c r="AQ2116" s="125"/>
      <c r="AR2116" s="125"/>
      <c r="AS2116" s="125"/>
      <c r="AT2116" s="125"/>
      <c r="AU2116" s="125"/>
      <c r="AV2116" s="125"/>
      <c r="AW2116" s="125"/>
      <c r="AX2116" s="125"/>
      <c r="AY2116" s="1"/>
      <c r="DT2116" s="34"/>
      <c r="DV2116" s="35"/>
      <c r="DZ2116" s="1"/>
      <c r="ED2116" s="6">
        <v>1.7229851597020285</v>
      </c>
      <c r="EF2116" s="10">
        <v>-3.4279560038538698E-4</v>
      </c>
      <c r="EJ2116" s="1"/>
      <c r="EN2116" s="36"/>
      <c r="EP2116" s="37"/>
      <c r="ET2116" s="1"/>
      <c r="EX2116" s="6">
        <v>1.5612394387800137</v>
      </c>
      <c r="EZ2116" s="10">
        <v>-4.2774285092628728E-4</v>
      </c>
      <c r="FD2116" s="1"/>
      <c r="FH2116" s="52"/>
      <c r="FJ2116" s="53"/>
      <c r="FN2116" s="1"/>
      <c r="FR2116" s="6">
        <v>1.7080389174895065</v>
      </c>
      <c r="FT2116" s="10">
        <v>-3.5105307818377747E-4</v>
      </c>
      <c r="FX2116" s="1"/>
      <c r="FY2116" s="11"/>
      <c r="FZ2116" s="11"/>
      <c r="GA2116" s="11"/>
      <c r="GB2116" s="1"/>
      <c r="JX2116" s="1"/>
      <c r="KG2116" s="1"/>
      <c r="KH2116" s="67"/>
      <c r="KJ2116" s="66"/>
      <c r="KL2116" s="65"/>
      <c r="KN2116" s="53"/>
      <c r="KP2116" s="64"/>
      <c r="KR2116" s="63"/>
      <c r="PT2116" s="34"/>
      <c r="PV2116" s="35"/>
      <c r="QF2116" s="36"/>
      <c r="QH2116" s="37"/>
    </row>
    <row r="2117" spans="14:450" ht="15" thickBot="1" x14ac:dyDescent="0.35">
      <c r="N2117" s="1"/>
      <c r="AI2117" s="1"/>
      <c r="AJ2117" s="125"/>
      <c r="AK2117" s="125"/>
      <c r="AL2117" s="125"/>
      <c r="AM2117" s="125"/>
      <c r="AN2117" s="125"/>
      <c r="AO2117" s="125"/>
      <c r="AP2117" s="125"/>
      <c r="AQ2117" s="125"/>
      <c r="AR2117" s="125"/>
      <c r="AS2117" s="125"/>
      <c r="AT2117" s="125"/>
      <c r="AU2117" s="125"/>
      <c r="AV2117" s="125"/>
      <c r="AW2117" s="125"/>
      <c r="AX2117" s="125"/>
      <c r="AY2117" s="1"/>
      <c r="DT2117" s="34"/>
      <c r="DV2117" s="35"/>
      <c r="DZ2117" s="1"/>
      <c r="ED2117" s="2" t="s">
        <v>73</v>
      </c>
      <c r="EF2117" s="7" t="s">
        <v>74</v>
      </c>
      <c r="EJ2117" s="1"/>
      <c r="EN2117" s="36"/>
      <c r="EP2117" s="37"/>
      <c r="ET2117" s="1"/>
      <c r="EX2117" s="2" t="s">
        <v>73</v>
      </c>
      <c r="EZ2117" s="7" t="s">
        <v>74</v>
      </c>
      <c r="FD2117" s="1"/>
      <c r="FH2117" s="52"/>
      <c r="FJ2117" s="53"/>
      <c r="FN2117" s="1"/>
      <c r="FR2117" s="2" t="s">
        <v>73</v>
      </c>
      <c r="FT2117" s="7" t="s">
        <v>74</v>
      </c>
      <c r="FX2117" s="1"/>
      <c r="FY2117" s="11"/>
      <c r="FZ2117" s="11"/>
      <c r="GA2117" s="11"/>
      <c r="GB2117" s="1"/>
      <c r="JX2117" s="1"/>
      <c r="KG2117" s="1"/>
      <c r="KH2117" s="67"/>
      <c r="KJ2117" s="66"/>
      <c r="KL2117" s="65"/>
      <c r="KN2117" s="53"/>
      <c r="KP2117" s="64"/>
      <c r="KR2117" s="63"/>
      <c r="PT2117" s="34"/>
      <c r="PV2117" s="35"/>
      <c r="QF2117" s="36"/>
      <c r="QH2117" s="37"/>
    </row>
    <row r="2118" spans="14:450" x14ac:dyDescent="0.3">
      <c r="N2118" s="1"/>
      <c r="AI2118" s="1"/>
      <c r="AJ2118" s="125"/>
      <c r="AK2118" s="125"/>
      <c r="AL2118" s="125"/>
      <c r="AM2118" s="125"/>
      <c r="AN2118" s="125"/>
      <c r="AO2118" s="125"/>
      <c r="AP2118" s="125"/>
      <c r="AQ2118" s="125"/>
      <c r="AR2118" s="125"/>
      <c r="AS2118" s="125"/>
      <c r="AT2118" s="125"/>
      <c r="AU2118" s="125"/>
      <c r="AV2118" s="125"/>
      <c r="AW2118" s="125"/>
      <c r="AX2118" s="125"/>
      <c r="AY2118" s="1"/>
      <c r="DT2118" s="34"/>
      <c r="DV2118" s="35"/>
      <c r="DZ2118" s="1"/>
      <c r="ED2118" s="4">
        <f t="array" ref="ED2118:ED2121">MMULT(EA2128:EC2131,ED2134:ED2136)+EC2123:EC2126</f>
        <v>-0.9582039796513746</v>
      </c>
      <c r="EF2118" s="8">
        <f t="array" ref="EF2118:EF2121">EF2113:EF2116*IF(ED2118:ED2121&gt;0, 1, 0)</f>
        <v>0</v>
      </c>
      <c r="EJ2118" s="1"/>
      <c r="EN2118" s="36"/>
      <c r="EP2118" s="37"/>
      <c r="ET2118" s="1"/>
      <c r="EX2118" s="4">
        <f t="array" ref="EX2118:EX2121">MMULT(EU2128:EW2131,EX2134:EX2136)+EW2123:EW2126</f>
        <v>-1.0232850079526326</v>
      </c>
      <c r="EZ2118" s="8">
        <f t="array" ref="EZ2118:EZ2121">EZ2113:EZ2116*IF(EX2118:EX2121&gt;0, 1, 0)</f>
        <v>0</v>
      </c>
      <c r="FD2118" s="1"/>
      <c r="FH2118" s="52"/>
      <c r="FJ2118" s="53"/>
      <c r="FN2118" s="1"/>
      <c r="FR2118" s="4">
        <f t="array" ref="FR2118:FR2121">MMULT(FO2128:FQ2131,FR2134:FR2136)+FQ2123:FQ2126</f>
        <v>-0.96469131277733111</v>
      </c>
      <c r="FT2118" s="8">
        <f t="array" ref="FT2118:FT2121">FT2113:FT2116*IF(FR2118:FR2121&gt;0, 1, 0)</f>
        <v>0</v>
      </c>
      <c r="FX2118" s="1"/>
      <c r="FY2118" s="11"/>
      <c r="FZ2118" s="11"/>
      <c r="GA2118" s="11"/>
      <c r="GB2118" s="1"/>
      <c r="JX2118" s="1"/>
      <c r="KG2118" s="1"/>
      <c r="KH2118" s="67"/>
      <c r="KJ2118" s="66"/>
      <c r="KL2118" s="65"/>
      <c r="KN2118" s="53"/>
      <c r="KP2118" s="64"/>
      <c r="KR2118" s="63"/>
      <c r="PT2118" s="34"/>
      <c r="PV2118" s="35"/>
      <c r="QF2118" s="36"/>
      <c r="QH2118" s="37"/>
    </row>
    <row r="2119" spans="14:450" x14ac:dyDescent="0.3">
      <c r="N2119" s="1"/>
      <c r="AI2119" s="1"/>
      <c r="AJ2119" s="125"/>
      <c r="AK2119" s="125"/>
      <c r="AL2119" s="125"/>
      <c r="AM2119" s="125"/>
      <c r="AN2119" s="125"/>
      <c r="AO2119" s="125"/>
      <c r="AP2119" s="125"/>
      <c r="AQ2119" s="125"/>
      <c r="AR2119" s="125"/>
      <c r="AS2119" s="125"/>
      <c r="AT2119" s="125"/>
      <c r="AU2119" s="125"/>
      <c r="AV2119" s="125"/>
      <c r="AW2119" s="125"/>
      <c r="AX2119" s="125"/>
      <c r="AY2119" s="1"/>
      <c r="DT2119" s="34"/>
      <c r="DV2119" s="35"/>
      <c r="DZ2119" s="1"/>
      <c r="ED2119" s="5">
        <v>-2.310317157866586</v>
      </c>
      <c r="EF2119" s="9">
        <v>0</v>
      </c>
      <c r="EJ2119" s="1"/>
      <c r="EN2119" s="36"/>
      <c r="EP2119" s="37"/>
      <c r="ET2119" s="1"/>
      <c r="EX2119" s="5">
        <v>-2.3038818347449661</v>
      </c>
      <c r="EZ2119" s="9">
        <v>0</v>
      </c>
      <c r="FD2119" s="1"/>
      <c r="FH2119" s="52"/>
      <c r="FJ2119" s="53"/>
      <c r="FN2119" s="1"/>
      <c r="FR2119" s="5">
        <v>-2.3102104446625527</v>
      </c>
      <c r="FT2119" s="9">
        <v>0</v>
      </c>
      <c r="FX2119" s="1"/>
      <c r="FY2119" s="11"/>
      <c r="FZ2119" s="11"/>
      <c r="GA2119" s="11"/>
      <c r="GB2119" s="1"/>
      <c r="JX2119" s="1"/>
      <c r="KG2119" s="1"/>
      <c r="KH2119" s="67"/>
      <c r="KJ2119" s="66"/>
      <c r="KL2119" s="65"/>
      <c r="KN2119" s="53"/>
      <c r="KP2119" s="64"/>
      <c r="KR2119" s="63"/>
      <c r="PT2119" s="34"/>
      <c r="PV2119" s="35"/>
      <c r="QF2119" s="36"/>
      <c r="QH2119" s="37"/>
    </row>
    <row r="2120" spans="14:450" x14ac:dyDescent="0.3">
      <c r="N2120" s="1"/>
      <c r="AI2120" s="1"/>
      <c r="AJ2120" s="125"/>
      <c r="AK2120" s="125"/>
      <c r="AL2120" s="125"/>
      <c r="AM2120" s="125"/>
      <c r="AN2120" s="125"/>
      <c r="AO2120" s="125"/>
      <c r="AP2120" s="125"/>
      <c r="AQ2120" s="125"/>
      <c r="AR2120" s="125"/>
      <c r="AS2120" s="125"/>
      <c r="AT2120" s="125"/>
      <c r="AU2120" s="125"/>
      <c r="AV2120" s="125"/>
      <c r="AW2120" s="125"/>
      <c r="AX2120" s="125"/>
      <c r="AY2120" s="1"/>
      <c r="DT2120" s="34"/>
      <c r="DV2120" s="35"/>
      <c r="DZ2120" s="1"/>
      <c r="ED2120" s="5">
        <v>-1.2945254846823591</v>
      </c>
      <c r="EF2120" s="9">
        <v>0</v>
      </c>
      <c r="EJ2120" s="1"/>
      <c r="EN2120" s="36"/>
      <c r="EP2120" s="37"/>
      <c r="ER2120" s="44"/>
      <c r="ET2120" s="1"/>
      <c r="EX2120" s="5">
        <v>-1.1981876963536011</v>
      </c>
      <c r="EZ2120" s="9">
        <v>0</v>
      </c>
      <c r="FD2120" s="1"/>
      <c r="FH2120" s="52"/>
      <c r="FJ2120" s="53"/>
      <c r="FN2120" s="1"/>
      <c r="FR2120" s="5">
        <v>-1.2855797094558816</v>
      </c>
      <c r="FT2120" s="9">
        <v>0</v>
      </c>
      <c r="FX2120" s="1"/>
      <c r="FY2120" s="11"/>
      <c r="FZ2120" s="11"/>
      <c r="GA2120" s="11"/>
      <c r="GB2120" s="1"/>
      <c r="JX2120" s="1"/>
      <c r="KG2120" s="1"/>
      <c r="KH2120" s="67"/>
      <c r="KJ2120" s="66"/>
      <c r="KL2120" s="65"/>
      <c r="KN2120" s="53"/>
      <c r="KP2120" s="64"/>
      <c r="KR2120" s="63"/>
      <c r="PT2120" s="34"/>
      <c r="PV2120" s="35"/>
      <c r="QF2120" s="36"/>
      <c r="QH2120" s="37"/>
    </row>
    <row r="2121" spans="14:450" ht="15" thickBot="1" x14ac:dyDescent="0.35">
      <c r="N2121" s="1"/>
      <c r="AI2121" s="1"/>
      <c r="AJ2121" s="125"/>
      <c r="AK2121" s="125"/>
      <c r="AL2121" s="125"/>
      <c r="AM2121" s="125"/>
      <c r="AN2121" s="125"/>
      <c r="AO2121" s="125"/>
      <c r="AP2121" s="125"/>
      <c r="AQ2121" s="125"/>
      <c r="AR2121" s="125"/>
      <c r="AS2121" s="125"/>
      <c r="AT2121" s="125"/>
      <c r="AU2121" s="125"/>
      <c r="AV2121" s="125"/>
      <c r="AW2121" s="125"/>
      <c r="AX2121" s="125"/>
      <c r="AY2121" s="1"/>
      <c r="DT2121" s="34"/>
      <c r="DV2121" s="35"/>
      <c r="DZ2121" s="1"/>
      <c r="ED2121" s="6">
        <v>1.7229851597020285</v>
      </c>
      <c r="EF2121" s="10">
        <v>-3.4279560038538698E-4</v>
      </c>
      <c r="EJ2121" s="1"/>
      <c r="EN2121" s="36"/>
      <c r="EP2121" s="37"/>
      <c r="ER2121" s="44"/>
      <c r="ET2121" s="1"/>
      <c r="EX2121" s="6">
        <v>1.5612394387800137</v>
      </c>
      <c r="EZ2121" s="10">
        <v>-4.2774285092628728E-4</v>
      </c>
      <c r="FD2121" s="1"/>
      <c r="FH2121" s="52"/>
      <c r="FJ2121" s="53"/>
      <c r="FN2121" s="1"/>
      <c r="FR2121" s="6">
        <v>1.7080389174895065</v>
      </c>
      <c r="FT2121" s="10">
        <v>-3.5105307818377747E-4</v>
      </c>
      <c r="FX2121" s="1"/>
      <c r="FY2121" s="11"/>
      <c r="FZ2121" s="11"/>
      <c r="GA2121" s="11"/>
      <c r="GB2121" s="1"/>
      <c r="JX2121" s="1"/>
      <c r="KG2121" s="1"/>
      <c r="KH2121" s="67"/>
      <c r="KJ2121" s="66"/>
      <c r="KL2121" s="65"/>
      <c r="KN2121" s="53"/>
      <c r="KP2121" s="64"/>
      <c r="KR2121" s="63"/>
      <c r="PT2121" s="34"/>
      <c r="PV2121" s="35"/>
      <c r="QF2121" s="36"/>
      <c r="QH2121" s="37"/>
    </row>
    <row r="2122" spans="14:450" ht="15" thickBot="1" x14ac:dyDescent="0.35">
      <c r="N2122" s="1"/>
      <c r="AI2122" s="1"/>
      <c r="AJ2122" s="125"/>
      <c r="AK2122" s="125"/>
      <c r="AL2122" s="125"/>
      <c r="AM2122" s="125"/>
      <c r="AN2122" s="125"/>
      <c r="AO2122" s="125"/>
      <c r="AP2122" s="125"/>
      <c r="AQ2122" s="125"/>
      <c r="AR2122" s="125"/>
      <c r="AS2122" s="125"/>
      <c r="AT2122" s="125"/>
      <c r="AU2122" s="125"/>
      <c r="AV2122" s="125"/>
      <c r="AW2122" s="125"/>
      <c r="AX2122" s="125"/>
      <c r="AY2122" s="1"/>
      <c r="DT2122" s="34"/>
      <c r="DV2122" s="35"/>
      <c r="DZ2122" s="1"/>
      <c r="EC2122" t="s">
        <v>8</v>
      </c>
      <c r="ED2122" s="2"/>
      <c r="EF2122" s="7"/>
      <c r="EG2122" t="s">
        <v>9</v>
      </c>
      <c r="EJ2122" s="1"/>
      <c r="EN2122" s="36"/>
      <c r="EP2122" s="37"/>
      <c r="ER2122" s="44"/>
      <c r="ET2122" s="1"/>
      <c r="EW2122" t="s">
        <v>8</v>
      </c>
      <c r="EX2122" s="2"/>
      <c r="EZ2122" s="7"/>
      <c r="FA2122" t="s">
        <v>9</v>
      </c>
      <c r="FD2122" s="1"/>
      <c r="FH2122" s="52"/>
      <c r="FJ2122" s="53"/>
      <c r="FN2122" s="1"/>
      <c r="FQ2122" t="s">
        <v>8</v>
      </c>
      <c r="FR2122" s="2"/>
      <c r="FT2122" s="7"/>
      <c r="FU2122" t="s">
        <v>9</v>
      </c>
      <c r="FX2122" s="1"/>
      <c r="FY2122" s="11" t="s">
        <v>10</v>
      </c>
      <c r="FZ2122" s="11"/>
      <c r="GA2122" s="11"/>
      <c r="GB2122" s="1"/>
      <c r="JX2122" s="1"/>
      <c r="KG2122" s="1"/>
      <c r="KH2122" s="67"/>
      <c r="KJ2122" s="66"/>
      <c r="KL2122" s="65"/>
      <c r="KN2122" s="53"/>
      <c r="KP2122" s="64"/>
      <c r="KR2122" s="63"/>
      <c r="PT2122" s="34"/>
      <c r="PV2122" s="35"/>
      <c r="QF2122" s="36"/>
      <c r="QH2122" s="37"/>
    </row>
    <row r="2123" spans="14:450" x14ac:dyDescent="0.3">
      <c r="N2123" s="1"/>
      <c r="AI2123" s="1"/>
      <c r="AJ2123" s="125"/>
      <c r="AK2123" s="125"/>
      <c r="AL2123" s="125"/>
      <c r="AM2123" s="125"/>
      <c r="AN2123" s="125"/>
      <c r="AO2123" s="125"/>
      <c r="AP2123" s="125"/>
      <c r="AQ2123" s="125"/>
      <c r="AR2123" s="125"/>
      <c r="AS2123" s="125"/>
      <c r="AT2123" s="125"/>
      <c r="AU2123" s="125"/>
      <c r="AV2123" s="125"/>
      <c r="AW2123" s="125"/>
      <c r="AX2123" s="125"/>
      <c r="AY2123" s="1"/>
      <c r="DT2123" s="34"/>
      <c r="DV2123" s="35"/>
      <c r="DZ2123" s="1"/>
      <c r="EC2123" s="12">
        <v>0.21</v>
      </c>
      <c r="ED2123" s="2"/>
      <c r="EF2123" s="7"/>
      <c r="EG2123" s="12">
        <f t="array" ref="EG2123:EG2126">EF2118:EF2121</f>
        <v>0</v>
      </c>
      <c r="EJ2123" s="1"/>
      <c r="EN2123" s="36"/>
      <c r="EP2123" s="37"/>
      <c r="ER2123" s="44"/>
      <c r="ET2123" s="1"/>
      <c r="EW2123" s="12">
        <v>0.21</v>
      </c>
      <c r="EX2123" s="2"/>
      <c r="EZ2123" s="7"/>
      <c r="FA2123" s="12">
        <f t="array" ref="FA2123:FA2126">EZ2118:EZ2121</f>
        <v>0</v>
      </c>
      <c r="FD2123" s="1"/>
      <c r="FH2123" s="52"/>
      <c r="FJ2123" s="53"/>
      <c r="FN2123" s="1"/>
      <c r="FQ2123" s="12">
        <v>0.21</v>
      </c>
      <c r="FR2123" s="2"/>
      <c r="FT2123" s="7"/>
      <c r="FU2123" s="12">
        <f t="array" ref="FU2123:FU2126">FT2118:FT2121</f>
        <v>0</v>
      </c>
      <c r="FX2123" s="1"/>
      <c r="FY2123" s="15">
        <f t="array" ref="FY2123:FY2126">EG2123:EG2126+FA2123:FA2126+FU2123:FU2126</f>
        <v>0</v>
      </c>
      <c r="FZ2123" s="11"/>
      <c r="GA2123" s="11"/>
      <c r="GB2123" s="1"/>
      <c r="JX2123" s="1"/>
      <c r="KG2123" s="1"/>
      <c r="KH2123" s="67"/>
      <c r="KJ2123" s="66"/>
      <c r="KL2123" s="65"/>
      <c r="KN2123" s="53"/>
      <c r="KP2123" s="64"/>
      <c r="KR2123" s="63"/>
      <c r="PT2123" s="34"/>
      <c r="PV2123" s="35"/>
      <c r="QF2123" s="36"/>
      <c r="QH2123" s="37"/>
    </row>
    <row r="2124" spans="14:450" x14ac:dyDescent="0.3">
      <c r="N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DT2124" s="34"/>
      <c r="DV2124" s="35"/>
      <c r="DZ2124" s="1"/>
      <c r="EC2124" s="13">
        <v>-0.8</v>
      </c>
      <c r="ED2124" s="2"/>
      <c r="EF2124" s="7"/>
      <c r="EG2124" s="13">
        <v>0</v>
      </c>
      <c r="EJ2124" s="1"/>
      <c r="EN2124" s="36"/>
      <c r="EP2124" s="37"/>
      <c r="ER2124" s="44"/>
      <c r="ET2124" s="1"/>
      <c r="EW2124" s="13">
        <v>-0.8</v>
      </c>
      <c r="EX2124" s="2"/>
      <c r="EZ2124" s="7"/>
      <c r="FA2124" s="13">
        <v>0</v>
      </c>
      <c r="FD2124" s="1"/>
      <c r="FH2124" s="52"/>
      <c r="FJ2124" s="53"/>
      <c r="FN2124" s="1"/>
      <c r="FQ2124" s="13">
        <v>-0.8</v>
      </c>
      <c r="FR2124" s="2"/>
      <c r="FT2124" s="7"/>
      <c r="FU2124" s="13">
        <v>0</v>
      </c>
      <c r="FX2124" s="1"/>
      <c r="FY2124" s="16">
        <v>0</v>
      </c>
      <c r="FZ2124" s="11"/>
      <c r="GA2124" s="11"/>
      <c r="GB2124" s="1"/>
      <c r="JX2124" s="1"/>
      <c r="KG2124" s="1"/>
      <c r="KH2124" s="67"/>
      <c r="KJ2124" s="66"/>
      <c r="KL2124" s="65"/>
      <c r="KN2124" s="53"/>
      <c r="KP2124" s="64"/>
      <c r="KR2124" s="63"/>
      <c r="PT2124" s="34"/>
      <c r="PV2124" s="35"/>
      <c r="QF2124" s="36"/>
      <c r="QH2124" s="37"/>
    </row>
    <row r="2125" spans="14:450" x14ac:dyDescent="0.3">
      <c r="N2125" s="1"/>
      <c r="AI2125" s="1"/>
      <c r="DT2125" s="34"/>
      <c r="DV2125" s="35"/>
      <c r="DZ2125" s="1"/>
      <c r="EC2125" s="13">
        <v>-0.9</v>
      </c>
      <c r="ED2125" s="2"/>
      <c r="EF2125" s="7"/>
      <c r="EG2125" s="13">
        <v>0</v>
      </c>
      <c r="EJ2125" s="1"/>
      <c r="EN2125" s="36"/>
      <c r="EP2125" s="37"/>
      <c r="ER2125" s="44"/>
      <c r="ET2125" s="1"/>
      <c r="EW2125" s="13">
        <v>-0.9</v>
      </c>
      <c r="EX2125" s="2"/>
      <c r="EZ2125" s="7"/>
      <c r="FA2125" s="13">
        <v>0</v>
      </c>
      <c r="FD2125" s="1"/>
      <c r="FH2125" s="52"/>
      <c r="FJ2125" s="53"/>
      <c r="FN2125" s="1"/>
      <c r="FQ2125" s="13">
        <v>-0.9</v>
      </c>
      <c r="FR2125" s="2"/>
      <c r="FT2125" s="7"/>
      <c r="FU2125" s="13">
        <v>0</v>
      </c>
      <c r="FX2125" s="1"/>
      <c r="FY2125" s="16">
        <v>0</v>
      </c>
      <c r="FZ2125" s="11"/>
      <c r="GA2125" s="11"/>
      <c r="GB2125" s="1"/>
      <c r="JX2125" s="1"/>
      <c r="KG2125" s="1"/>
      <c r="KH2125" s="67"/>
      <c r="KJ2125" s="66"/>
      <c r="KL2125" s="65"/>
      <c r="KN2125" s="53"/>
      <c r="KP2125" s="64"/>
      <c r="KR2125" s="63"/>
      <c r="PT2125" s="34"/>
      <c r="PV2125" s="35"/>
      <c r="QF2125" s="36"/>
      <c r="QH2125" s="37"/>
    </row>
    <row r="2126" spans="14:450" ht="15" thickBot="1" x14ac:dyDescent="0.35">
      <c r="N2126" s="1"/>
      <c r="AI2126" s="1"/>
      <c r="DT2126" s="34"/>
      <c r="DV2126" s="35"/>
      <c r="DZ2126" s="1"/>
      <c r="EC2126" s="14">
        <v>0.75</v>
      </c>
      <c r="ED2126" s="2"/>
      <c r="EF2126" s="7"/>
      <c r="EG2126" s="14">
        <v>-3.4279560038538698E-4</v>
      </c>
      <c r="EJ2126" s="1"/>
      <c r="EN2126" s="36"/>
      <c r="EP2126" s="37"/>
      <c r="ER2126" s="44"/>
      <c r="ET2126" s="1"/>
      <c r="EW2126" s="14">
        <v>0.75</v>
      </c>
      <c r="EX2126" s="2"/>
      <c r="EZ2126" s="7"/>
      <c r="FA2126" s="14">
        <v>-4.2774285092628728E-4</v>
      </c>
      <c r="FD2126" s="1"/>
      <c r="FH2126" s="52"/>
      <c r="FJ2126" s="53"/>
      <c r="FN2126" s="1"/>
      <c r="FQ2126" s="14">
        <v>0.75</v>
      </c>
      <c r="FR2126" s="2"/>
      <c r="FT2126" s="7"/>
      <c r="FU2126" s="14">
        <v>-3.5105307818377747E-4</v>
      </c>
      <c r="FX2126" s="1"/>
      <c r="FY2126" s="17">
        <v>-1.1215915294954517E-3</v>
      </c>
      <c r="FZ2126" s="11"/>
      <c r="GA2126" s="11"/>
      <c r="GB2126" s="1"/>
      <c r="JX2126" s="1"/>
      <c r="KG2126" s="1"/>
      <c r="KH2126" s="67"/>
      <c r="KJ2126" s="66"/>
      <c r="KL2126" s="65"/>
      <c r="KN2126" s="53"/>
      <c r="KP2126" s="64"/>
      <c r="KR2126" s="63"/>
      <c r="PT2126" s="34"/>
      <c r="PV2126" s="35"/>
      <c r="QF2126" s="36"/>
      <c r="QH2126" s="37"/>
    </row>
    <row r="2127" spans="14:450" ht="15" thickBot="1" x14ac:dyDescent="0.35">
      <c r="N2127" s="1"/>
      <c r="AI2127" s="1"/>
      <c r="DT2127" s="34"/>
      <c r="DV2127" s="35"/>
      <c r="DZ2127" s="1"/>
      <c r="EA2127" t="s">
        <v>11</v>
      </c>
      <c r="ED2127" s="2"/>
      <c r="EF2127" s="7"/>
      <c r="EI2127" t="s">
        <v>75</v>
      </c>
      <c r="EJ2127" s="1"/>
      <c r="EN2127" s="36"/>
      <c r="EP2127" s="37"/>
      <c r="ER2127" s="44"/>
      <c r="ET2127" s="1"/>
      <c r="EU2127" t="s">
        <v>11</v>
      </c>
      <c r="EX2127" s="2"/>
      <c r="EZ2127" s="7"/>
      <c r="FC2127" t="s">
        <v>75</v>
      </c>
      <c r="FD2127" s="1"/>
      <c r="FH2127" s="52"/>
      <c r="FJ2127" s="53"/>
      <c r="FN2127" s="1"/>
      <c r="FO2127" t="s">
        <v>11</v>
      </c>
      <c r="FR2127" s="2"/>
      <c r="FT2127" s="7"/>
      <c r="FW2127" t="s">
        <v>75</v>
      </c>
      <c r="FX2127" s="1"/>
      <c r="FY2127" s="11" t="s">
        <v>13</v>
      </c>
      <c r="FZ2127" s="11"/>
      <c r="GA2127" s="11"/>
      <c r="GB2127" s="1"/>
      <c r="JX2127" s="1"/>
      <c r="KG2127" s="1"/>
      <c r="KH2127" s="67"/>
      <c r="KJ2127" s="66"/>
      <c r="KL2127" s="65"/>
      <c r="KN2127" s="53"/>
      <c r="KP2127" s="64"/>
      <c r="KR2127" s="63"/>
      <c r="PT2127" s="34"/>
      <c r="PV2127" s="35"/>
      <c r="QF2127" s="36"/>
      <c r="QH2127" s="37"/>
    </row>
    <row r="2128" spans="14:450" x14ac:dyDescent="0.3">
      <c r="N2128" s="1"/>
      <c r="AI2128" s="1"/>
      <c r="DT2128" s="34"/>
      <c r="DV2128" s="35"/>
      <c r="DZ2128" s="1"/>
      <c r="EA2128" s="18">
        <v>0.3755456420628781</v>
      </c>
      <c r="EB2128" s="19">
        <v>1.1567472474721689</v>
      </c>
      <c r="EC2128" s="20">
        <v>0.33410361485101858</v>
      </c>
      <c r="ED2128" s="2"/>
      <c r="EF2128" s="7"/>
      <c r="EG2128" s="18">
        <f t="array" ref="EG2128:EI2131">MMULT(EF2118:EF2121,TRANSPOSE(ED2134:ED2136))</f>
        <v>0</v>
      </c>
      <c r="EH2128" s="19">
        <v>0</v>
      </c>
      <c r="EI2128" s="20">
        <v>0</v>
      </c>
      <c r="EJ2128" s="1"/>
      <c r="EN2128" s="36"/>
      <c r="EP2128" s="37"/>
      <c r="ER2128" s="44"/>
      <c r="ET2128" s="1"/>
      <c r="EU2128" s="18">
        <f t="array" ref="EU2128:EW2131">EA2128:EC2131</f>
        <v>0.3755456420628781</v>
      </c>
      <c r="EV2128" s="19">
        <v>1.1567472474721689</v>
      </c>
      <c r="EW2128" s="20">
        <v>0.33410361485101858</v>
      </c>
      <c r="EX2128" s="2"/>
      <c r="EZ2128" s="7"/>
      <c r="FA2128" s="18">
        <f t="array" ref="FA2128:FC2131">MMULT(EZ2118:EZ2121,TRANSPOSE(EX2134:EX2136))</f>
        <v>0</v>
      </c>
      <c r="FB2128" s="19">
        <v>0</v>
      </c>
      <c r="FC2128" s="20">
        <v>0</v>
      </c>
      <c r="FD2128" s="1"/>
      <c r="FH2128" s="52"/>
      <c r="FJ2128" s="53"/>
      <c r="FN2128" s="1"/>
      <c r="FO2128" s="18">
        <f t="array" ref="FO2128:FQ2131">EU2128:EW2131</f>
        <v>0.3755456420628781</v>
      </c>
      <c r="FP2128" s="19">
        <v>1.1567472474721689</v>
      </c>
      <c r="FQ2128" s="20">
        <v>0.33410361485101858</v>
      </c>
      <c r="FR2128" s="2"/>
      <c r="FT2128" s="7"/>
      <c r="FU2128" s="18">
        <f t="array" ref="FU2128:FW2131">MMULT(FT2118:FT2121,TRANSPOSE(FR2134:FR2136))</f>
        <v>0</v>
      </c>
      <c r="FV2128" s="19">
        <v>0</v>
      </c>
      <c r="FW2128" s="20">
        <v>0</v>
      </c>
      <c r="FX2128" s="1"/>
      <c r="FY2128" s="26">
        <f t="array" ref="FY2128:GA2131">EG2128:EI2131+FA2128:FC2131+FU2128:FW2131</f>
        <v>0</v>
      </c>
      <c r="FZ2128" s="27">
        <v>0</v>
      </c>
      <c r="GA2128" s="28">
        <v>0</v>
      </c>
      <c r="GB2128" s="1"/>
      <c r="JX2128" s="1"/>
      <c r="KG2128" s="1"/>
      <c r="KH2128" s="67"/>
      <c r="KJ2128" s="66"/>
      <c r="KL2128" s="65"/>
      <c r="KN2128" s="53"/>
      <c r="KP2128" s="64"/>
      <c r="KR2128" s="63"/>
      <c r="PT2128" s="34"/>
      <c r="PV2128" s="35"/>
      <c r="QF2128" s="36"/>
      <c r="QH2128" s="37"/>
    </row>
    <row r="2129" spans="14:450" x14ac:dyDescent="0.3">
      <c r="N2129" s="1"/>
      <c r="AI2129" s="1"/>
      <c r="DT2129" s="34"/>
      <c r="DV2129" s="35"/>
      <c r="DZ2129" s="1"/>
      <c r="EA2129" s="21">
        <v>0.17505556274316628</v>
      </c>
      <c r="EB2129">
        <v>0.54669008802226471</v>
      </c>
      <c r="EC2129" s="22">
        <v>-0.49412438722301572</v>
      </c>
      <c r="ED2129" s="2"/>
      <c r="EF2129" s="7"/>
      <c r="EG2129" s="21">
        <v>0</v>
      </c>
      <c r="EH2129">
        <v>0</v>
      </c>
      <c r="EI2129" s="22">
        <v>0</v>
      </c>
      <c r="EJ2129" s="1"/>
      <c r="EN2129" s="36"/>
      <c r="EP2129" s="37"/>
      <c r="ER2129" s="44"/>
      <c r="ET2129" s="1"/>
      <c r="EU2129" s="21">
        <v>0.17505556274316628</v>
      </c>
      <c r="EV2129">
        <v>0.54669008802226471</v>
      </c>
      <c r="EW2129" s="22">
        <v>-0.49412438722301572</v>
      </c>
      <c r="EX2129" s="2"/>
      <c r="EZ2129" s="7"/>
      <c r="FA2129" s="21">
        <v>0</v>
      </c>
      <c r="FB2129">
        <v>0</v>
      </c>
      <c r="FC2129" s="22">
        <v>0</v>
      </c>
      <c r="FD2129" s="1"/>
      <c r="FH2129" s="52"/>
      <c r="FJ2129" s="53"/>
      <c r="FN2129" s="1"/>
      <c r="FO2129" s="21">
        <v>0.17505556274316628</v>
      </c>
      <c r="FP2129">
        <v>0.54669008802226471</v>
      </c>
      <c r="FQ2129" s="22">
        <v>-0.49412438722301572</v>
      </c>
      <c r="FR2129" s="2"/>
      <c r="FT2129" s="7"/>
      <c r="FU2129" s="21">
        <v>0</v>
      </c>
      <c r="FV2129">
        <v>0</v>
      </c>
      <c r="FW2129" s="22">
        <v>0</v>
      </c>
      <c r="FX2129" s="1"/>
      <c r="FY2129" s="29">
        <v>0</v>
      </c>
      <c r="FZ2129" s="11">
        <v>0</v>
      </c>
      <c r="GA2129" s="30">
        <v>0</v>
      </c>
      <c r="GB2129" s="1"/>
      <c r="JX2129" s="1"/>
      <c r="KG2129" s="1"/>
      <c r="KH2129" s="67"/>
      <c r="KJ2129" s="66"/>
      <c r="KL2129" s="65"/>
      <c r="KN2129" s="53"/>
      <c r="KP2129" s="64"/>
      <c r="KR2129" s="63"/>
      <c r="PT2129" s="34"/>
      <c r="PV2129" s="35"/>
      <c r="QF2129" s="36"/>
      <c r="QH2129" s="37"/>
    </row>
    <row r="2130" spans="14:450" x14ac:dyDescent="0.3">
      <c r="N2130" s="1"/>
      <c r="AI2130" s="1"/>
      <c r="DT2130" s="34"/>
      <c r="DV2130" s="35"/>
      <c r="DZ2130" s="1"/>
      <c r="EA2130" s="21">
        <v>0.40324642079995354</v>
      </c>
      <c r="EB2130">
        <v>-0.20144462406676578</v>
      </c>
      <c r="EC2130" s="22">
        <v>-0.36290685495112385</v>
      </c>
      <c r="ED2130" s="2"/>
      <c r="EF2130" s="7"/>
      <c r="EG2130" s="21">
        <v>0</v>
      </c>
      <c r="EH2130">
        <v>0</v>
      </c>
      <c r="EI2130" s="22">
        <v>0</v>
      </c>
      <c r="EJ2130" s="1"/>
      <c r="EN2130" s="36"/>
      <c r="EP2130" s="37"/>
      <c r="ER2130" s="44"/>
      <c r="ET2130" s="1"/>
      <c r="EU2130" s="21">
        <v>0.40324642079995354</v>
      </c>
      <c r="EV2130">
        <v>-0.20144462406676578</v>
      </c>
      <c r="EW2130" s="22">
        <v>-0.36290685495112385</v>
      </c>
      <c r="EX2130" s="2"/>
      <c r="EZ2130" s="7"/>
      <c r="FA2130" s="21">
        <v>0</v>
      </c>
      <c r="FB2130">
        <v>0</v>
      </c>
      <c r="FC2130" s="22">
        <v>0</v>
      </c>
      <c r="FD2130" s="1"/>
      <c r="FH2130" s="52"/>
      <c r="FJ2130" s="53"/>
      <c r="FN2130" s="1"/>
      <c r="FO2130" s="21">
        <v>0.40324642079995354</v>
      </c>
      <c r="FP2130">
        <v>-0.20144462406676578</v>
      </c>
      <c r="FQ2130" s="22">
        <v>-0.36290685495112385</v>
      </c>
      <c r="FR2130" s="2"/>
      <c r="FT2130" s="7"/>
      <c r="FU2130" s="21">
        <v>0</v>
      </c>
      <c r="FV2130">
        <v>0</v>
      </c>
      <c r="FW2130" s="22">
        <v>0</v>
      </c>
      <c r="FX2130" s="1"/>
      <c r="FY2130" s="29">
        <v>0</v>
      </c>
      <c r="FZ2130" s="11">
        <v>0</v>
      </c>
      <c r="GA2130" s="30">
        <v>0</v>
      </c>
      <c r="GB2130" s="1"/>
      <c r="JX2130" s="1"/>
      <c r="KG2130" s="1"/>
      <c r="KH2130" s="67"/>
      <c r="KJ2130" s="66"/>
      <c r="KL2130" s="65"/>
      <c r="KN2130" s="53"/>
      <c r="KP2130" s="64"/>
      <c r="KR2130" s="63"/>
      <c r="PT2130" s="34"/>
      <c r="PV2130" s="35"/>
      <c r="QF2130" s="36"/>
      <c r="QH2130" s="37"/>
    </row>
    <row r="2131" spans="14:450" ht="15" thickBot="1" x14ac:dyDescent="0.35">
      <c r="N2131" s="1"/>
      <c r="AI2131" s="1"/>
      <c r="DT2131" s="34"/>
      <c r="DV2131" s="35"/>
      <c r="DZ2131" s="1"/>
      <c r="EA2131" s="23">
        <v>-1.1957010670947361</v>
      </c>
      <c r="EB2131" s="24">
        <v>-0.24191167976293498</v>
      </c>
      <c r="EC2131" s="25">
        <v>0.18280036895560489</v>
      </c>
      <c r="ED2131" s="2"/>
      <c r="EF2131" s="7"/>
      <c r="EG2131" s="23">
        <v>1.095593419452935E-4</v>
      </c>
      <c r="EH2131" s="24">
        <v>4.5624374702939256E-4</v>
      </c>
      <c r="EI2131" s="25">
        <v>-5.0417906272996174E-4</v>
      </c>
      <c r="EJ2131" s="1"/>
      <c r="EN2131" s="36"/>
      <c r="EP2131" s="37"/>
      <c r="ER2131" s="44"/>
      <c r="ET2131" s="1"/>
      <c r="EU2131" s="23">
        <v>-1.1957010670947361</v>
      </c>
      <c r="EV2131" s="24">
        <v>-0.24191167976293498</v>
      </c>
      <c r="EW2131" s="25">
        <v>0.18280036895560489</v>
      </c>
      <c r="EX2131" s="2"/>
      <c r="EZ2131" s="7"/>
      <c r="FA2131" s="23">
        <v>7.5138459698558717E-5</v>
      </c>
      <c r="FB2131" s="24">
        <v>6.0624560649111205E-4</v>
      </c>
      <c r="FC2131" s="25">
        <v>-6.044891566813794E-4</v>
      </c>
      <c r="FD2131" s="1"/>
      <c r="FH2131" s="52"/>
      <c r="FJ2131" s="53"/>
      <c r="FN2131" s="1"/>
      <c r="FO2131" s="23">
        <v>-1.1957010670947361</v>
      </c>
      <c r="FP2131" s="24">
        <v>-0.24191167976293498</v>
      </c>
      <c r="FQ2131" s="25">
        <v>0.18280036895560489</v>
      </c>
      <c r="FR2131" s="2"/>
      <c r="FT2131" s="7"/>
      <c r="FU2131" s="23">
        <v>1.0746583733638809E-4</v>
      </c>
      <c r="FV2131" s="24">
        <v>4.7024084005712149E-4</v>
      </c>
      <c r="FW2131" s="25">
        <v>-5.1459821252707895E-4</v>
      </c>
      <c r="FX2131" s="1"/>
      <c r="FY2131" s="31">
        <v>2.9216363898024032E-4</v>
      </c>
      <c r="FZ2131" s="32">
        <v>1.5327301935776261E-3</v>
      </c>
      <c r="GA2131" s="33">
        <v>-1.6232664319384203E-3</v>
      </c>
      <c r="GB2131" s="1"/>
      <c r="JX2131" s="1"/>
      <c r="KG2131" s="1"/>
      <c r="KH2131" s="67"/>
      <c r="KJ2131" s="66"/>
      <c r="KL2131" s="65"/>
      <c r="KN2131" s="53"/>
      <c r="KP2131" s="64"/>
      <c r="KR2131" s="63"/>
      <c r="PT2131" s="34"/>
      <c r="PV2131" s="35"/>
      <c r="QF2131" s="36"/>
      <c r="QH2131" s="37"/>
    </row>
    <row r="2132" spans="14:450" x14ac:dyDescent="0.3">
      <c r="N2132" s="1"/>
      <c r="AI2132" s="1"/>
      <c r="DT2132" s="34"/>
      <c r="DV2132" s="35"/>
      <c r="DZ2132" s="1"/>
      <c r="ED2132" s="2"/>
      <c r="EF2132" s="7"/>
      <c r="EJ2132" s="1"/>
      <c r="EN2132" s="36"/>
      <c r="EP2132" s="37"/>
      <c r="ER2132" s="44"/>
      <c r="ET2132" s="1"/>
      <c r="EX2132" s="2"/>
      <c r="EZ2132" s="7"/>
      <c r="FD2132" s="1"/>
      <c r="FH2132" s="52"/>
      <c r="FJ2132" s="53"/>
      <c r="FN2132" s="1"/>
      <c r="FR2132" s="2"/>
      <c r="FT2132" s="7"/>
      <c r="FX2132" s="1"/>
      <c r="FY2132" s="1"/>
      <c r="FZ2132" s="1"/>
      <c r="GA2132" s="1"/>
      <c r="GB2132" s="1"/>
      <c r="JX2132" s="1"/>
      <c r="KG2132" s="1"/>
      <c r="KH2132" s="67"/>
      <c r="KJ2132" s="66"/>
      <c r="KL2132" s="65"/>
      <c r="KN2132" s="53"/>
      <c r="KP2132" s="64"/>
      <c r="KR2132" s="63"/>
      <c r="PT2132" s="34"/>
      <c r="PV2132" s="35"/>
      <c r="QF2132" s="36"/>
      <c r="QH2132" s="37"/>
    </row>
    <row r="2133" spans="14:450" ht="15" thickBot="1" x14ac:dyDescent="0.35">
      <c r="N2133" s="1"/>
      <c r="AI2133" s="1"/>
      <c r="DT2133" s="34"/>
      <c r="DV2133" s="35"/>
      <c r="DZ2133" s="1"/>
      <c r="ED2133" s="2" t="s">
        <v>18</v>
      </c>
      <c r="EF2133" s="7" t="s">
        <v>19</v>
      </c>
      <c r="EJ2133" s="1"/>
      <c r="EN2133" s="36"/>
      <c r="EP2133" s="37"/>
      <c r="ER2133" s="44"/>
      <c r="ET2133" s="1"/>
      <c r="EX2133" s="2" t="s">
        <v>20</v>
      </c>
      <c r="EZ2133" s="7" t="s">
        <v>21</v>
      </c>
      <c r="FD2133" s="1"/>
      <c r="FH2133" s="52"/>
      <c r="FJ2133" s="53"/>
      <c r="FN2133" s="1"/>
      <c r="FR2133" s="2" t="s">
        <v>200</v>
      </c>
      <c r="FT2133" s="7" t="s">
        <v>201</v>
      </c>
      <c r="FX2133" s="1"/>
      <c r="JX2133" s="1"/>
      <c r="KG2133" s="1"/>
      <c r="KH2133" s="67"/>
      <c r="KJ2133" s="66"/>
      <c r="KL2133" s="65"/>
      <c r="KN2133" s="53"/>
      <c r="KP2133" s="64"/>
      <c r="KR2133" s="63"/>
      <c r="PT2133" s="34"/>
      <c r="PV2133" s="35"/>
      <c r="QF2133" s="36"/>
      <c r="QH2133" s="37"/>
    </row>
    <row r="2134" spans="14:450" x14ac:dyDescent="0.3">
      <c r="N2134" s="1"/>
      <c r="AI2134" s="1"/>
      <c r="DT2134" s="34"/>
      <c r="DV2134" s="35"/>
      <c r="DZ2134" s="1"/>
      <c r="ED2134" s="4">
        <f t="array" ref="ED2134:ED2136">EA2155:EA2157</f>
        <v>-0.31960544949270564</v>
      </c>
      <c r="EF2134" s="8">
        <f t="array" ref="EF2134:EF2136">MMULT(TRANSPOSE(EA2128:EC2131),EF2118:EF2121)</f>
        <v>4.0988106517618797E-4</v>
      </c>
      <c r="EJ2134" s="1"/>
      <c r="EN2134" s="36"/>
      <c r="EP2134" s="37"/>
      <c r="ER2134" s="44"/>
      <c r="ET2134" s="1"/>
      <c r="EX2134" s="4">
        <f t="array" ref="EX2134:EX2136">EU2155:EU2157</f>
        <v>-0.17566268971145771</v>
      </c>
      <c r="EZ2134" s="8">
        <f t="array" ref="EZ2134:EZ2136">MMULT(TRANSPOSE(EU2128:EW2131),EZ2118:EZ2121)</f>
        <v>5.1145258329470629E-4</v>
      </c>
      <c r="FD2134" s="1"/>
      <c r="FH2134" s="52"/>
      <c r="FJ2134" s="53"/>
      <c r="FN2134" s="1"/>
      <c r="FR2134" s="4">
        <f t="array" ref="FR2134:FR2136">FO2155:FO2157</f>
        <v>-0.30612418467423141</v>
      </c>
      <c r="FT2134" s="8">
        <f t="array" ref="FT2134:FT2136">MMULT(TRANSPOSE(FO2128:FQ2131),FT2118:FT2121)</f>
        <v>4.1975454019123456E-4</v>
      </c>
      <c r="FX2134" s="1"/>
      <c r="JX2134" s="1"/>
      <c r="KG2134" s="1"/>
      <c r="KH2134" s="67"/>
      <c r="KJ2134" s="66"/>
      <c r="KL2134" s="65"/>
      <c r="KN2134" s="53"/>
      <c r="KP2134" s="64"/>
      <c r="KR2134" s="63"/>
      <c r="PT2134" s="34"/>
      <c r="PV2134" s="35"/>
      <c r="QF2134" s="36"/>
      <c r="QH2134" s="37"/>
    </row>
    <row r="2135" spans="14:450" x14ac:dyDescent="0.3">
      <c r="N2135" s="1"/>
      <c r="AI2135" s="1"/>
      <c r="DT2135" s="34"/>
      <c r="DV2135" s="35"/>
      <c r="DZ2135" s="1"/>
      <c r="ED2135" s="5">
        <v>-1.3309498328346741</v>
      </c>
      <c r="EF2135" s="9">
        <v>8.2926259504572763E-5</v>
      </c>
      <c r="EJ2135" s="1"/>
      <c r="EN2135" s="36"/>
      <c r="EP2135" s="37"/>
      <c r="ER2135" s="44"/>
      <c r="ET2135" s="1"/>
      <c r="EX2135" s="5">
        <v>-1.4173132413043792</v>
      </c>
      <c r="EZ2135" s="9">
        <v>1.0347599157416484E-4</v>
      </c>
      <c r="FD2135" s="1"/>
      <c r="FH2135" s="52"/>
      <c r="FJ2135" s="53"/>
      <c r="FN2135" s="1"/>
      <c r="FR2135" s="5">
        <v>-1.3395149317304913</v>
      </c>
      <c r="FT2135" s="9">
        <v>8.4923839829386549E-5</v>
      </c>
      <c r="FX2135" s="1"/>
      <c r="JX2135" s="1"/>
      <c r="KG2135" s="1"/>
      <c r="KH2135" s="67"/>
      <c r="KJ2135" s="66"/>
      <c r="KL2135" s="65"/>
      <c r="KN2135" s="53"/>
      <c r="KP2135" s="64"/>
      <c r="KR2135" s="63"/>
      <c r="PT2135" s="34"/>
      <c r="PV2135" s="35"/>
      <c r="QF2135" s="36"/>
      <c r="QH2135" s="37"/>
    </row>
    <row r="2136" spans="14:450" ht="15" thickBot="1" x14ac:dyDescent="0.35">
      <c r="N2136" s="1"/>
      <c r="AI2136" s="1"/>
      <c r="DT2136" s="34"/>
      <c r="DV2136" s="35"/>
      <c r="DZ2136" s="1"/>
      <c r="ED2136" s="6">
        <v>1.4707862707780959</v>
      </c>
      <c r="EF2136" s="10">
        <v>-6.2663162226806837E-5</v>
      </c>
      <c r="EJ2136" s="1"/>
      <c r="EN2136" s="36"/>
      <c r="EP2136" s="37"/>
      <c r="ER2136" s="44"/>
      <c r="ET2136" s="1"/>
      <c r="EX2136" s="6">
        <v>1.4132069194665529</v>
      </c>
      <c r="EZ2136" s="10">
        <v>-7.819155096744762E-5</v>
      </c>
      <c r="FD2136" s="1"/>
      <c r="FH2136" s="52"/>
      <c r="FJ2136" s="53"/>
      <c r="FN2136" s="1"/>
      <c r="FR2136" s="6">
        <v>1.4658701048554403</v>
      </c>
      <c r="FT2136" s="10">
        <v>-6.4172632214995329E-5</v>
      </c>
      <c r="FX2136" s="1"/>
      <c r="JX2136" s="1"/>
      <c r="KG2136" s="1"/>
      <c r="KH2136" s="67"/>
      <c r="KJ2136" s="66"/>
      <c r="KL2136" s="65"/>
      <c r="KN2136" s="53"/>
      <c r="KP2136" s="64"/>
      <c r="KR2136" s="63"/>
      <c r="PT2136" s="34"/>
      <c r="PV2136" s="35"/>
      <c r="QF2136" s="36"/>
      <c r="QH2136" s="37"/>
    </row>
    <row r="2137" spans="14:450" x14ac:dyDescent="0.3">
      <c r="N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34"/>
      <c r="DU2137" s="1"/>
      <c r="DV2137" s="35"/>
      <c r="DW2137" s="1"/>
      <c r="DX2137" s="1"/>
      <c r="DY2137" s="1"/>
      <c r="DZ2137" s="1"/>
      <c r="EA2137" s="1"/>
      <c r="EB2137" s="1"/>
      <c r="EC2137" s="1"/>
      <c r="ED2137" s="2"/>
      <c r="EE2137" s="1"/>
      <c r="EF2137" s="7"/>
      <c r="EG2137" s="1"/>
      <c r="EH2137" s="1"/>
      <c r="EI2137" s="1"/>
      <c r="EJ2137" s="1"/>
      <c r="EK2137" s="1"/>
      <c r="EL2137" s="1"/>
      <c r="EM2137" s="1"/>
      <c r="EN2137" s="36"/>
      <c r="EO2137" s="1"/>
      <c r="EP2137" s="37"/>
      <c r="EQ2137" s="1"/>
      <c r="ER2137" s="1"/>
      <c r="ES2137" s="1"/>
      <c r="ET2137" s="1"/>
      <c r="EU2137" s="1"/>
      <c r="EV2137" s="1"/>
      <c r="EW2137" s="1"/>
      <c r="EX2137" s="2"/>
      <c r="EY2137" s="1"/>
      <c r="EZ2137" s="7"/>
      <c r="FA2137" s="1"/>
      <c r="FB2137" s="1"/>
      <c r="FC2137" s="1"/>
      <c r="FD2137" s="1"/>
      <c r="FE2137" s="1"/>
      <c r="FF2137" s="1"/>
      <c r="FG2137" s="1"/>
      <c r="FH2137" s="52"/>
      <c r="FI2137" s="1"/>
      <c r="FJ2137" s="53"/>
      <c r="FK2137" s="1"/>
      <c r="FL2137" s="1"/>
      <c r="FM2137" s="1"/>
      <c r="FN2137" s="1"/>
      <c r="FO2137" s="1"/>
      <c r="FP2137" s="1"/>
      <c r="FQ2137" s="1"/>
      <c r="FR2137" s="2"/>
      <c r="FS2137" s="1"/>
      <c r="FT2137" s="7"/>
      <c r="FU2137" s="1"/>
      <c r="FV2137" s="1"/>
      <c r="FW2137" s="1"/>
      <c r="FX2137" s="1"/>
      <c r="FY2137" s="1"/>
      <c r="FZ2137" s="1"/>
      <c r="GA2137" s="1"/>
      <c r="GB2137" s="1"/>
      <c r="GC2137" s="1"/>
      <c r="GD2137" s="1"/>
      <c r="GE2137" s="1"/>
      <c r="GF2137" s="1"/>
      <c r="GG2137" s="1"/>
      <c r="GH2137" s="1"/>
      <c r="GI2137" s="1"/>
      <c r="GJ2137" s="1"/>
      <c r="GK2137" s="1"/>
      <c r="GL2137" s="1"/>
      <c r="GM2137" s="1"/>
      <c r="GN2137" s="1"/>
      <c r="GO2137" s="1"/>
      <c r="GP2137" s="1"/>
      <c r="GQ2137" s="1"/>
      <c r="GR2137" s="1"/>
      <c r="GS2137" s="1"/>
      <c r="GT2137" s="1"/>
      <c r="GU2137" s="1"/>
      <c r="GV2137" s="1"/>
      <c r="GW2137" s="1"/>
      <c r="GX2137" s="1"/>
      <c r="GY2137" s="1"/>
      <c r="GZ2137" s="1"/>
      <c r="HA2137" s="1"/>
      <c r="HB2137" s="1"/>
      <c r="HC2137" s="1"/>
      <c r="HD2137" s="1"/>
      <c r="HE2137" s="1"/>
      <c r="HF2137" s="1"/>
      <c r="HG2137" s="1"/>
      <c r="HH2137" s="1"/>
      <c r="HI2137" s="1"/>
      <c r="HJ2137" s="1"/>
      <c r="HK2137" s="1"/>
      <c r="HL2137" s="1"/>
      <c r="HM2137" s="1"/>
      <c r="HN2137" s="1"/>
      <c r="HO2137" s="1"/>
      <c r="HP2137" s="1"/>
      <c r="HQ2137" s="1"/>
      <c r="HR2137" s="1"/>
      <c r="HS2137" s="1"/>
      <c r="HT2137" s="1"/>
      <c r="HU2137" s="1"/>
      <c r="HV2137" s="1"/>
      <c r="HW2137" s="1"/>
      <c r="HX2137" s="1"/>
      <c r="HY2137" s="1"/>
      <c r="HZ2137" s="1"/>
      <c r="IA2137" s="1"/>
      <c r="IB2137" s="1"/>
      <c r="IC2137" s="1"/>
      <c r="ID2137" s="1"/>
      <c r="IE2137" s="1"/>
      <c r="IF2137" s="1"/>
      <c r="IG2137" s="1"/>
      <c r="IH2137" s="1"/>
      <c r="II2137" s="1"/>
      <c r="IJ2137" s="1"/>
      <c r="IK2137" s="1"/>
      <c r="IL2137" s="1"/>
      <c r="IM2137" s="1"/>
      <c r="IN2137" s="1"/>
      <c r="IO2137" s="1"/>
      <c r="IP2137" s="1"/>
      <c r="IQ2137" s="1"/>
      <c r="IR2137" s="1"/>
      <c r="IS2137" s="1"/>
      <c r="IT2137" s="1"/>
      <c r="IU2137" s="1"/>
      <c r="IV2137" s="1"/>
      <c r="IW2137" s="1"/>
      <c r="IX2137" s="1"/>
      <c r="IY2137" s="1"/>
      <c r="IZ2137" s="1"/>
      <c r="JA2137" s="1"/>
      <c r="JB2137" s="1"/>
      <c r="JC2137" s="1"/>
      <c r="JD2137" s="1"/>
      <c r="JE2137" s="1"/>
      <c r="JF2137" s="1"/>
      <c r="JG2137" s="1"/>
      <c r="JH2137" s="1"/>
      <c r="JI2137" s="1"/>
      <c r="JJ2137" s="1"/>
      <c r="JK2137" s="1"/>
      <c r="JL2137" s="1"/>
      <c r="JM2137" s="1"/>
      <c r="JN2137" s="1"/>
      <c r="JO2137" s="1"/>
      <c r="JP2137" s="1"/>
      <c r="JQ2137" s="1"/>
      <c r="JR2137" s="1"/>
      <c r="JS2137" s="1"/>
      <c r="JT2137" s="1"/>
      <c r="JU2137" s="1"/>
      <c r="JV2137" s="1"/>
      <c r="JW2137" s="1"/>
      <c r="JX2137" s="1"/>
      <c r="KG2137" s="1"/>
      <c r="KH2137" s="67"/>
      <c r="KJ2137" s="66"/>
      <c r="KL2137" s="65"/>
      <c r="KN2137" s="53"/>
      <c r="KP2137" s="64"/>
      <c r="KR2137" s="63"/>
      <c r="PT2137" s="34"/>
      <c r="PV2137" s="35"/>
      <c r="QF2137" s="36"/>
      <c r="QH2137" s="37"/>
    </row>
    <row r="2138" spans="14:450" x14ac:dyDescent="0.3">
      <c r="N2138" s="1"/>
      <c r="DT2138" s="34"/>
      <c r="DV2138" s="35"/>
      <c r="ED2138" s="34"/>
      <c r="EF2138" s="35"/>
      <c r="EN2138" s="36"/>
      <c r="EP2138" s="37"/>
      <c r="ER2138" s="44"/>
      <c r="EX2138" s="36"/>
      <c r="EZ2138" s="37"/>
      <c r="FH2138" s="52"/>
      <c r="FJ2138" s="53"/>
      <c r="FR2138" s="52"/>
      <c r="FT2138" s="53"/>
      <c r="KG2138" s="1"/>
      <c r="KH2138" s="67"/>
      <c r="KJ2138" s="66"/>
      <c r="KL2138" s="65"/>
      <c r="KN2138" s="53"/>
      <c r="KP2138" s="64"/>
      <c r="KR2138" s="63"/>
      <c r="PT2138" s="34"/>
      <c r="PV2138" s="35"/>
      <c r="QF2138" s="36"/>
      <c r="QH2138" s="37"/>
    </row>
    <row r="2139" spans="14:450" x14ac:dyDescent="0.3">
      <c r="N2139" s="1"/>
      <c r="DT2139" s="34"/>
      <c r="DV2139" s="35"/>
      <c r="EA2139" s="34"/>
      <c r="EB2139" s="34"/>
      <c r="EC2139" s="34"/>
      <c r="ED2139" s="34"/>
      <c r="EF2139" s="35"/>
      <c r="EG2139" s="35"/>
      <c r="EH2139" s="35"/>
      <c r="EI2139" s="35"/>
      <c r="EN2139" s="36"/>
      <c r="EP2139" s="37"/>
      <c r="ER2139" s="44"/>
      <c r="EU2139" s="36"/>
      <c r="EV2139" s="36"/>
      <c r="EW2139" s="36"/>
      <c r="EX2139" s="36"/>
      <c r="EZ2139" s="37"/>
      <c r="FA2139" s="37"/>
      <c r="FB2139" s="37"/>
      <c r="FC2139" s="37"/>
      <c r="FH2139" s="52"/>
      <c r="FJ2139" s="53"/>
      <c r="FO2139" s="52"/>
      <c r="FP2139" s="52"/>
      <c r="FQ2139" s="52"/>
      <c r="FR2139" s="52"/>
      <c r="FT2139" s="53"/>
      <c r="FU2139" s="53"/>
      <c r="FV2139" s="53"/>
      <c r="FW2139" s="53"/>
      <c r="KG2139" s="1"/>
      <c r="KH2139" s="67"/>
      <c r="KJ2139" s="66"/>
      <c r="KL2139" s="65"/>
      <c r="KN2139" s="53"/>
      <c r="KP2139" s="64"/>
      <c r="KR2139" s="63"/>
      <c r="PT2139" s="34"/>
      <c r="PV2139" s="35"/>
      <c r="QF2139" s="36"/>
      <c r="QH2139" s="37"/>
    </row>
    <row r="2140" spans="14:450" x14ac:dyDescent="0.3">
      <c r="N2140" s="1"/>
      <c r="DT2140" s="34"/>
      <c r="DV2140" s="35"/>
      <c r="EA2140" s="34"/>
      <c r="EI2140" s="35"/>
      <c r="EN2140" s="36"/>
      <c r="EP2140" s="37"/>
      <c r="EU2140" s="36"/>
      <c r="FC2140" s="37"/>
      <c r="FH2140" s="52"/>
      <c r="FJ2140" s="53"/>
      <c r="FO2140" s="52"/>
      <c r="FW2140" s="53"/>
      <c r="KG2140" s="1"/>
      <c r="KH2140" s="67"/>
      <c r="KJ2140" s="66"/>
      <c r="KL2140" s="65"/>
      <c r="KN2140" s="53"/>
      <c r="KP2140" s="64"/>
      <c r="KR2140" s="63"/>
      <c r="PT2140" s="34"/>
      <c r="PV2140" s="35"/>
      <c r="QF2140" s="36"/>
      <c r="QH2140" s="37"/>
    </row>
    <row r="2141" spans="14:450" x14ac:dyDescent="0.3">
      <c r="N2141" s="1"/>
      <c r="DT2141" s="34"/>
      <c r="DV2141" s="35"/>
      <c r="EA2141" s="34"/>
      <c r="EI2141" s="35"/>
      <c r="EN2141" s="36"/>
      <c r="EP2141" s="37"/>
      <c r="EU2141" s="36"/>
      <c r="FC2141" s="37"/>
      <c r="FH2141" s="52"/>
      <c r="FJ2141" s="53"/>
      <c r="FO2141" s="52"/>
      <c r="FW2141" s="53"/>
      <c r="KG2141" s="1"/>
      <c r="KH2141" s="67"/>
      <c r="KJ2141" s="66"/>
      <c r="KL2141" s="65"/>
      <c r="KN2141" s="53"/>
      <c r="KP2141" s="64"/>
      <c r="KR2141" s="63"/>
      <c r="PT2141" s="34"/>
      <c r="PV2141" s="35"/>
      <c r="QF2141" s="36"/>
      <c r="QH2141" s="37"/>
    </row>
    <row r="2142" spans="14:450" x14ac:dyDescent="0.3">
      <c r="N2142" s="1"/>
      <c r="DT2142" s="34"/>
      <c r="DV2142" s="35"/>
      <c r="EA2142" s="34"/>
      <c r="EI2142" s="35"/>
      <c r="EN2142" s="36"/>
      <c r="EP2142" s="37"/>
      <c r="EU2142" s="36"/>
      <c r="FC2142" s="37"/>
      <c r="FH2142" s="52"/>
      <c r="FJ2142" s="53"/>
      <c r="FO2142" s="52"/>
      <c r="FW2142" s="53"/>
      <c r="KG2142" s="1"/>
      <c r="KH2142" s="67"/>
      <c r="KJ2142" s="66"/>
      <c r="KL2142" s="65"/>
      <c r="KN2142" s="53"/>
      <c r="KP2142" s="64"/>
      <c r="KR2142" s="63"/>
      <c r="PT2142" s="34"/>
      <c r="PV2142" s="35"/>
      <c r="QF2142" s="36"/>
      <c r="QH2142" s="37"/>
    </row>
    <row r="2143" spans="14:450" x14ac:dyDescent="0.3">
      <c r="N2143" s="1"/>
      <c r="DT2143" s="34"/>
      <c r="DV2143" s="35"/>
      <c r="EA2143" s="34"/>
      <c r="EI2143" s="35"/>
      <c r="EN2143" s="36"/>
      <c r="EP2143" s="37"/>
      <c r="EU2143" s="36"/>
      <c r="FC2143" s="37"/>
      <c r="FH2143" s="52"/>
      <c r="FJ2143" s="53"/>
      <c r="FO2143" s="52"/>
      <c r="FW2143" s="53"/>
      <c r="KG2143" s="1"/>
      <c r="KH2143" s="67"/>
      <c r="KJ2143" s="66"/>
      <c r="KL2143" s="65"/>
      <c r="KN2143" s="53"/>
      <c r="KP2143" s="64"/>
      <c r="KR2143" s="63"/>
      <c r="PT2143" s="34"/>
      <c r="PV2143" s="35"/>
      <c r="QF2143" s="36"/>
      <c r="QH2143" s="37"/>
    </row>
    <row r="2144" spans="14:450" x14ac:dyDescent="0.3">
      <c r="N2144" s="1"/>
      <c r="DT2144" s="34"/>
      <c r="DV2144" s="35"/>
      <c r="EA2144" s="34"/>
      <c r="EI2144" s="35"/>
      <c r="EN2144" s="36"/>
      <c r="EP2144" s="37"/>
      <c r="EU2144" s="36"/>
      <c r="FC2144" s="37"/>
      <c r="FH2144" s="52"/>
      <c r="FJ2144" s="53"/>
      <c r="FO2144" s="52"/>
      <c r="FW2144" s="53"/>
      <c r="KG2144" s="1"/>
      <c r="KH2144" s="67"/>
      <c r="KJ2144" s="66"/>
      <c r="KL2144" s="65"/>
      <c r="KN2144" s="53"/>
      <c r="KP2144" s="64"/>
      <c r="KR2144" s="63"/>
      <c r="PT2144" s="34"/>
      <c r="PV2144" s="35"/>
      <c r="QF2144" s="36"/>
      <c r="QH2144" s="37"/>
    </row>
    <row r="2145" spans="14:592" x14ac:dyDescent="0.3">
      <c r="N2145" s="1"/>
      <c r="DT2145" s="34"/>
      <c r="DV2145" s="35"/>
      <c r="DW2145" s="35"/>
      <c r="DX2145" s="35"/>
      <c r="DY2145" s="35"/>
      <c r="DZ2145" s="35"/>
      <c r="EA2145" s="34"/>
      <c r="EB2145" s="35"/>
      <c r="EC2145" s="35"/>
      <c r="ED2145" s="35"/>
      <c r="EE2145" s="35"/>
      <c r="EF2145" s="35"/>
      <c r="EG2145" s="35"/>
      <c r="EH2145" s="35"/>
      <c r="EI2145" s="35"/>
      <c r="EN2145" s="36"/>
      <c r="EP2145" s="37"/>
      <c r="EQ2145" s="37"/>
      <c r="ER2145" s="37"/>
      <c r="ES2145" s="37"/>
      <c r="ET2145" s="37"/>
      <c r="EU2145" s="36"/>
      <c r="EV2145" s="37"/>
      <c r="EW2145" s="37"/>
      <c r="EX2145" s="37"/>
      <c r="EY2145" s="37"/>
      <c r="EZ2145" s="37"/>
      <c r="FA2145" s="37"/>
      <c r="FB2145" s="37"/>
      <c r="FC2145" s="37"/>
      <c r="FH2145" s="52"/>
      <c r="FJ2145" s="53"/>
      <c r="FK2145" s="53"/>
      <c r="FL2145" s="53"/>
      <c r="FM2145" s="53"/>
      <c r="FN2145" s="53"/>
      <c r="FO2145" s="52"/>
      <c r="FP2145" s="53"/>
      <c r="FQ2145" s="53"/>
      <c r="FR2145" s="53"/>
      <c r="FS2145" s="53"/>
      <c r="FT2145" s="53"/>
      <c r="FU2145" s="53"/>
      <c r="FV2145" s="53"/>
      <c r="FW2145" s="53"/>
      <c r="KG2145" s="1"/>
      <c r="KH2145" s="67"/>
      <c r="KJ2145" s="66"/>
      <c r="KL2145" s="65"/>
      <c r="KN2145" s="53"/>
      <c r="KP2145" s="64"/>
      <c r="KR2145" s="63"/>
      <c r="PT2145" s="34"/>
      <c r="PV2145" s="35"/>
      <c r="QF2145" s="36"/>
      <c r="QH2145" s="37"/>
    </row>
    <row r="2146" spans="14:592" x14ac:dyDescent="0.3">
      <c r="N2146" s="1"/>
      <c r="DT2146" s="34"/>
      <c r="EA2146" s="34"/>
      <c r="EI2146" s="35"/>
      <c r="EN2146" s="36"/>
      <c r="EU2146" s="36"/>
      <c r="FC2146" s="37"/>
      <c r="FH2146" s="52"/>
      <c r="FO2146" s="52"/>
      <c r="FW2146" s="53"/>
      <c r="KG2146" s="1"/>
      <c r="KH2146" s="67"/>
      <c r="KJ2146" s="66"/>
      <c r="KL2146" s="65"/>
      <c r="KN2146" s="53"/>
      <c r="KP2146" s="64"/>
      <c r="KR2146" s="63"/>
      <c r="PT2146" s="34"/>
      <c r="PV2146" s="35"/>
      <c r="QF2146" s="36"/>
      <c r="QH2146" s="37"/>
    </row>
    <row r="2147" spans="14:592" x14ac:dyDescent="0.3">
      <c r="N2147" s="1"/>
      <c r="DT2147" s="34"/>
      <c r="EA2147" s="34"/>
      <c r="EI2147" s="35"/>
      <c r="EN2147" s="36"/>
      <c r="EU2147" s="36"/>
      <c r="FC2147" s="37"/>
      <c r="FH2147" s="52"/>
      <c r="FO2147" s="52"/>
      <c r="FW2147" s="53"/>
      <c r="KG2147" s="1"/>
      <c r="KH2147" s="67"/>
      <c r="KJ2147" s="66"/>
      <c r="KL2147" s="65"/>
      <c r="KN2147" s="53"/>
      <c r="KP2147" s="64"/>
      <c r="KR2147" s="63"/>
      <c r="PT2147" s="34"/>
      <c r="PV2147" s="35"/>
      <c r="QF2147" s="36"/>
      <c r="QH2147" s="37"/>
    </row>
    <row r="2148" spans="14:592" x14ac:dyDescent="0.3">
      <c r="N2148" s="1"/>
      <c r="DT2148" s="34"/>
      <c r="EA2148" s="34"/>
      <c r="EI2148" s="35"/>
      <c r="EN2148" s="36"/>
      <c r="EU2148" s="36"/>
      <c r="FC2148" s="37"/>
      <c r="FH2148" s="52"/>
      <c r="FO2148" s="52"/>
      <c r="FW2148" s="53"/>
      <c r="KG2148" s="1"/>
      <c r="KH2148" s="67"/>
      <c r="KJ2148" s="66"/>
      <c r="KL2148" s="65"/>
      <c r="KN2148" s="53"/>
      <c r="KP2148" s="64"/>
      <c r="KR2148" s="63"/>
      <c r="PT2148" s="34"/>
      <c r="PV2148" s="35"/>
      <c r="QF2148" s="36"/>
      <c r="QH2148" s="37"/>
    </row>
    <row r="2149" spans="14:592" ht="15" thickBot="1" x14ac:dyDescent="0.35">
      <c r="N2149" s="1"/>
      <c r="DT2149" s="34"/>
      <c r="DU2149" s="34"/>
      <c r="DV2149" s="34"/>
      <c r="DW2149" s="34"/>
      <c r="DX2149" s="34"/>
      <c r="DY2149" s="34"/>
      <c r="DZ2149" s="34"/>
      <c r="EA2149" s="34"/>
      <c r="EI2149" s="35" t="s">
        <v>76</v>
      </c>
      <c r="EN2149" s="36"/>
      <c r="EO2149" s="36"/>
      <c r="EP2149" s="36"/>
      <c r="EQ2149" s="36"/>
      <c r="ER2149" s="36"/>
      <c r="ES2149" s="36"/>
      <c r="ET2149" s="36"/>
      <c r="EU2149" s="36"/>
      <c r="FC2149" s="37" t="s">
        <v>76</v>
      </c>
      <c r="FH2149" s="52"/>
      <c r="FI2149" s="52"/>
      <c r="FJ2149" s="52"/>
      <c r="FK2149" s="52"/>
      <c r="FL2149" s="52"/>
      <c r="FM2149" s="52"/>
      <c r="FN2149" s="52"/>
      <c r="FO2149" s="52"/>
      <c r="FW2149" s="53" t="s">
        <v>76</v>
      </c>
      <c r="KG2149" s="1"/>
      <c r="KH2149" s="67"/>
      <c r="KJ2149" s="66"/>
      <c r="KL2149" s="65"/>
      <c r="KN2149" s="53"/>
      <c r="KP2149" s="64"/>
      <c r="KR2149" s="63"/>
      <c r="PT2149" s="34"/>
      <c r="PV2149" s="35"/>
      <c r="QF2149" s="36"/>
      <c r="QH2149" s="37"/>
    </row>
    <row r="2150" spans="14:592" x14ac:dyDescent="0.3">
      <c r="N2150" s="1"/>
      <c r="EA2150" s="34"/>
      <c r="EI2150" s="45">
        <f t="array" ref="EI2150:EI2152">EF2134:EF2136+EA2077:EA2079</f>
        <v>-1.0007518681289598E-2</v>
      </c>
      <c r="EU2150" s="36"/>
      <c r="FC2150" s="48">
        <f t="array" ref="FC2150:FC2152">EZ2134:EZ2136+EU2077:EU2079</f>
        <v>-1.023545727177097E-2</v>
      </c>
      <c r="FO2150" s="52"/>
      <c r="FW2150" s="83">
        <f t="array" ref="FW2150:FW2152">FT2134:FT2136+FO2077:FO2079</f>
        <v>-1.0038987147178444E-2</v>
      </c>
      <c r="KG2150" s="1"/>
      <c r="KH2150" s="67"/>
      <c r="KJ2150" s="66"/>
      <c r="KL2150" s="65"/>
      <c r="KN2150" s="53"/>
      <c r="KP2150" s="64"/>
      <c r="KR2150" s="63"/>
      <c r="PT2150" s="34"/>
      <c r="PV2150" s="35"/>
      <c r="QF2150" s="36"/>
      <c r="QH2150" s="37"/>
    </row>
    <row r="2151" spans="14:592" x14ac:dyDescent="0.3">
      <c r="N2151" s="1"/>
      <c r="EA2151" s="34"/>
      <c r="EI2151" s="46">
        <v>6.9268341972949614E-3</v>
      </c>
      <c r="EU2151" s="36"/>
      <c r="FC2151" s="49">
        <v>6.3913566984066181E-3</v>
      </c>
      <c r="FO2151" s="52"/>
      <c r="FW2151" s="84">
        <v>6.8840931817848875E-3</v>
      </c>
      <c r="KG2151" s="1"/>
      <c r="KH2151" s="67"/>
      <c r="KJ2151" s="66"/>
      <c r="KL2151" s="65"/>
      <c r="KN2151" s="53"/>
      <c r="KP2151" s="64"/>
      <c r="KR2151" s="63"/>
      <c r="PT2151" s="34"/>
      <c r="PV2151" s="35"/>
      <c r="QF2151" s="36"/>
      <c r="QH2151" s="37"/>
    </row>
    <row r="2152" spans="14:592" ht="15" thickBot="1" x14ac:dyDescent="0.35">
      <c r="N2152" s="1"/>
      <c r="EA2152" s="34"/>
      <c r="EI2152" s="47">
        <v>3.5108286464485897E-3</v>
      </c>
      <c r="EU2152" s="36"/>
      <c r="FC2152" s="50">
        <v>4.3808375972657762E-3</v>
      </c>
      <c r="FO2152" s="52"/>
      <c r="FW2152" s="85">
        <v>3.5953997131991842E-3</v>
      </c>
      <c r="KG2152" s="1"/>
      <c r="KH2152" s="67"/>
      <c r="KJ2152" s="66"/>
      <c r="KL2152" s="65"/>
      <c r="KN2152" s="53"/>
      <c r="KP2152" s="64"/>
      <c r="KR2152" s="63"/>
      <c r="PT2152" s="34"/>
      <c r="PV2152" s="35"/>
      <c r="QF2152" s="36"/>
      <c r="QH2152" s="37"/>
    </row>
    <row r="2153" spans="14:592" x14ac:dyDescent="0.3">
      <c r="N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2"/>
      <c r="EB2153" s="1"/>
      <c r="EC2153" s="1"/>
      <c r="ED2153" s="1"/>
      <c r="EE2153" s="1"/>
      <c r="EF2153" s="1"/>
      <c r="EG2153" s="1"/>
      <c r="EH2153" s="1"/>
      <c r="EI2153" s="7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2"/>
      <c r="EV2153" s="1"/>
      <c r="EW2153" s="1"/>
      <c r="EX2153" s="1"/>
      <c r="EY2153" s="1"/>
      <c r="EZ2153" s="1"/>
      <c r="FA2153" s="1"/>
      <c r="FB2153" s="1"/>
      <c r="FC2153" s="7"/>
      <c r="FD2153" s="1"/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2"/>
      <c r="FP2153" s="1"/>
      <c r="FQ2153" s="1"/>
      <c r="FR2153" s="1"/>
      <c r="FS2153" s="1"/>
      <c r="FT2153" s="1"/>
      <c r="FU2153" s="1"/>
      <c r="FV2153" s="1"/>
      <c r="FW2153" s="7"/>
      <c r="FX2153" s="1"/>
      <c r="FY2153" s="1"/>
      <c r="FZ2153" s="1"/>
      <c r="GA2153" s="1"/>
      <c r="GB2153" s="1"/>
      <c r="GC2153" s="1"/>
      <c r="GD2153" s="1"/>
      <c r="GE2153" s="1"/>
      <c r="GF2153" s="1"/>
      <c r="GG2153" s="1"/>
      <c r="GH2153" s="1"/>
      <c r="GI2153" s="1"/>
      <c r="GJ2153" s="1"/>
      <c r="GK2153" s="1"/>
      <c r="GL2153" s="1"/>
      <c r="GM2153" s="1"/>
      <c r="GN2153" s="1"/>
      <c r="GO2153" s="1"/>
      <c r="GP2153" s="1"/>
      <c r="GQ2153" s="1"/>
      <c r="GR2153" s="1"/>
      <c r="GS2153" s="1"/>
      <c r="GT2153" s="1"/>
      <c r="GU2153" s="1"/>
      <c r="GV2153" s="1"/>
      <c r="GW2153" s="1"/>
      <c r="GX2153" s="1"/>
      <c r="GY2153" s="1"/>
      <c r="GZ2153" s="1"/>
      <c r="HA2153" s="1"/>
      <c r="HB2153" s="1"/>
      <c r="HC2153" s="1"/>
      <c r="HD2153" s="1"/>
      <c r="HE2153" s="1"/>
      <c r="HF2153" s="1"/>
      <c r="HG2153" s="1"/>
      <c r="HH2153" s="1"/>
      <c r="HI2153" s="1"/>
      <c r="HJ2153" s="1"/>
      <c r="HK2153" s="1"/>
      <c r="HL2153" s="1"/>
      <c r="HM2153" s="1"/>
      <c r="HN2153" s="1"/>
      <c r="HO2153" s="1"/>
      <c r="HP2153" s="1"/>
      <c r="HQ2153" s="1"/>
      <c r="HR2153" s="1"/>
      <c r="HS2153" s="1"/>
      <c r="HT2153" s="1"/>
      <c r="HU2153" s="1"/>
      <c r="HV2153" s="1"/>
      <c r="HW2153" s="1"/>
      <c r="HX2153" s="1"/>
      <c r="HY2153" s="1"/>
      <c r="HZ2153" s="1"/>
      <c r="IA2153" s="1"/>
      <c r="IB2153" s="1"/>
      <c r="IC2153" s="1"/>
      <c r="ID2153" s="1"/>
      <c r="IE2153" s="1"/>
      <c r="IF2153" s="1"/>
      <c r="IG2153" s="1"/>
      <c r="IH2153" s="1"/>
      <c r="II2153" s="1"/>
      <c r="IJ2153" s="1"/>
      <c r="IK2153" s="1"/>
      <c r="IL2153" s="1"/>
      <c r="IM2153" s="1"/>
      <c r="IN2153" s="1"/>
      <c r="IO2153" s="1"/>
      <c r="IP2153" s="1"/>
      <c r="IQ2153" s="1"/>
      <c r="IR2153" s="1"/>
      <c r="IS2153" s="1"/>
      <c r="IT2153" s="1"/>
      <c r="IU2153" s="1"/>
      <c r="IV2153" s="1"/>
      <c r="IW2153" s="1"/>
      <c r="IX2153" s="1"/>
      <c r="IY2153" s="1"/>
      <c r="IZ2153" s="1"/>
      <c r="JA2153" s="1"/>
      <c r="JB2153" s="1"/>
      <c r="JC2153" s="1"/>
      <c r="JD2153" s="1"/>
      <c r="JE2153" s="1"/>
      <c r="JF2153" s="1"/>
      <c r="JG2153" s="1"/>
      <c r="JH2153" s="1"/>
      <c r="JI2153" s="1"/>
      <c r="JJ2153" s="1"/>
      <c r="JK2153" s="1"/>
      <c r="JL2153" s="1"/>
      <c r="JM2153" s="1"/>
      <c r="JN2153" s="1"/>
      <c r="JO2153" s="1"/>
      <c r="JP2153" s="1"/>
      <c r="JQ2153" s="1"/>
      <c r="JR2153" s="1"/>
      <c r="JS2153" s="1"/>
      <c r="JT2153" s="1"/>
      <c r="JU2153" s="1"/>
      <c r="JV2153" s="1"/>
      <c r="JW2153" s="1"/>
      <c r="JX2153" s="1"/>
      <c r="KG2153" s="1"/>
      <c r="KH2153" s="67"/>
      <c r="KJ2153" s="66"/>
      <c r="KL2153" s="65"/>
      <c r="KN2153" s="53"/>
      <c r="KP2153" s="64"/>
      <c r="KR2153" s="63"/>
      <c r="PI2153" s="34"/>
      <c r="PJ2153" s="34"/>
      <c r="PK2153" s="34"/>
      <c r="PL2153" s="34"/>
      <c r="PM2153" s="34"/>
      <c r="PN2153" s="34"/>
      <c r="PO2153" s="34"/>
      <c r="PP2153" s="34"/>
      <c r="PQ2153" s="34"/>
      <c r="PR2153" s="34"/>
      <c r="PS2153" s="34"/>
      <c r="PT2153" s="34"/>
      <c r="PV2153" s="35"/>
      <c r="QC2153" s="36"/>
      <c r="QD2153" s="36"/>
      <c r="QE2153" s="36"/>
      <c r="QF2153" s="36"/>
      <c r="QH2153" s="37"/>
      <c r="QI2153" s="37"/>
      <c r="QJ2153" s="37"/>
      <c r="QK2153" s="37"/>
    </row>
    <row r="2154" spans="14:592" ht="15" thickBot="1" x14ac:dyDescent="0.35">
      <c r="N2154" s="1"/>
      <c r="AI2154" s="1"/>
      <c r="AJ2154" s="125" t="s">
        <v>17</v>
      </c>
      <c r="AK2154" s="125"/>
      <c r="AL2154" s="125"/>
      <c r="AM2154" s="125"/>
      <c r="AN2154" s="125"/>
      <c r="AO2154" s="125"/>
      <c r="AP2154" s="125"/>
      <c r="AQ2154" s="125"/>
      <c r="AR2154" s="125"/>
      <c r="AS2154" s="125"/>
      <c r="AT2154" s="125"/>
      <c r="AU2154" s="125"/>
      <c r="AV2154" s="125"/>
      <c r="AW2154" s="125"/>
      <c r="AX2154" s="125"/>
      <c r="AY2154" s="1"/>
      <c r="DX2154" s="1"/>
      <c r="EA2154" s="2" t="s">
        <v>18</v>
      </c>
      <c r="EI2154" s="7" t="s">
        <v>19</v>
      </c>
      <c r="EL2154" s="1"/>
      <c r="ER2154" s="1"/>
      <c r="EU2154" s="2" t="s">
        <v>20</v>
      </c>
      <c r="FC2154" s="7" t="s">
        <v>21</v>
      </c>
      <c r="FF2154" s="1"/>
      <c r="FL2154" s="1"/>
      <c r="FO2154" s="2" t="s">
        <v>200</v>
      </c>
      <c r="FW2154" s="7" t="s">
        <v>201</v>
      </c>
      <c r="FZ2154" s="1"/>
      <c r="GA2154" s="11"/>
      <c r="GB2154" s="1"/>
      <c r="JX2154" s="1"/>
      <c r="KG2154" s="1"/>
      <c r="KH2154" s="67"/>
      <c r="KJ2154" s="66"/>
      <c r="KL2154" s="65"/>
      <c r="KN2154" s="53"/>
      <c r="KP2154" s="64"/>
      <c r="KR2154" s="63"/>
      <c r="PI2154" s="34"/>
      <c r="PJ2154" s="34"/>
      <c r="PK2154" s="34"/>
      <c r="PL2154" s="34"/>
      <c r="PM2154" s="34"/>
      <c r="PN2154" s="34"/>
      <c r="PO2154" s="34"/>
      <c r="PP2154" s="34"/>
      <c r="PQ2154" s="34"/>
      <c r="PR2154" s="34"/>
      <c r="PS2154" s="34"/>
      <c r="PT2154" s="34"/>
      <c r="PV2154" s="35"/>
      <c r="QC2154" s="36"/>
      <c r="QD2154" s="36"/>
      <c r="QE2154" s="36"/>
      <c r="QF2154" s="36"/>
      <c r="QH2154" s="37"/>
      <c r="QI2154" s="37"/>
      <c r="QJ2154" s="37"/>
      <c r="QK2154" s="37"/>
    </row>
    <row r="2155" spans="14:592" x14ac:dyDescent="0.3">
      <c r="N2155" s="1"/>
      <c r="AI2155" s="1"/>
      <c r="AJ2155" s="125"/>
      <c r="AK2155" s="125"/>
      <c r="AL2155" s="125"/>
      <c r="AM2155" s="125"/>
      <c r="AN2155" s="125"/>
      <c r="AO2155" s="125"/>
      <c r="AP2155" s="125"/>
      <c r="AQ2155" s="125"/>
      <c r="AR2155" s="125"/>
      <c r="AS2155" s="125"/>
      <c r="AT2155" s="125"/>
      <c r="AU2155" s="125"/>
      <c r="AV2155" s="125"/>
      <c r="AW2155" s="125"/>
      <c r="AX2155" s="125"/>
      <c r="AY2155" s="1"/>
      <c r="DX2155" s="1"/>
      <c r="EA2155" s="4">
        <f t="array" ref="EA2155:EA2157">DY2157+EA2162:EA2164</f>
        <v>-0.31960544949270564</v>
      </c>
      <c r="EI2155" s="8">
        <f t="array" ref="EI2155:EI2157">EI2150:EI2152</f>
        <v>-1.0007518681289598E-2</v>
      </c>
      <c r="EL2155" s="1"/>
      <c r="ER2155" s="1"/>
      <c r="EU2155" s="4">
        <f t="array" ref="EU2155:EU2157">ES2157+EU2162:EU2164</f>
        <v>-0.17566268971145771</v>
      </c>
      <c r="FC2155" s="8">
        <f t="array" ref="FC2155:FC2157">FC2150:FC2152</f>
        <v>-1.023545727177097E-2</v>
      </c>
      <c r="FF2155" s="1"/>
      <c r="FL2155" s="1"/>
      <c r="FO2155" s="4">
        <f t="array" ref="FO2155:FO2157">FM2157+FO2162:FO2164</f>
        <v>-0.30612418467423141</v>
      </c>
      <c r="FW2155" s="8">
        <f t="array" ref="FW2155:FW2157">FW2150:FW2152</f>
        <v>-1.0038987147178444E-2</v>
      </c>
      <c r="FZ2155" s="1"/>
      <c r="GA2155" s="11"/>
      <c r="GB2155" s="1"/>
      <c r="JX2155" s="1"/>
      <c r="KG2155" s="1"/>
      <c r="KH2155" s="67"/>
      <c r="KJ2155" s="66"/>
      <c r="KL2155" s="65"/>
      <c r="KN2155" s="53"/>
      <c r="KP2155" s="64"/>
      <c r="KR2155" s="63"/>
      <c r="PI2155" s="34"/>
      <c r="PV2155" s="35"/>
      <c r="QC2155" s="36"/>
      <c r="QK2155" s="37"/>
    </row>
    <row r="2156" spans="14:592" ht="15" thickBot="1" x14ac:dyDescent="0.35">
      <c r="N2156" s="1"/>
      <c r="AI2156" s="1"/>
      <c r="AJ2156" s="125"/>
      <c r="AK2156" s="125"/>
      <c r="AL2156" s="125"/>
      <c r="AM2156" s="125"/>
      <c r="AN2156" s="125"/>
      <c r="AO2156" s="125"/>
      <c r="AP2156" s="125"/>
      <c r="AQ2156" s="125"/>
      <c r="AR2156" s="125"/>
      <c r="AS2156" s="125"/>
      <c r="AT2156" s="125"/>
      <c r="AU2156" s="125"/>
      <c r="AV2156" s="125"/>
      <c r="AW2156" s="125"/>
      <c r="AX2156" s="125"/>
      <c r="AY2156" s="1"/>
      <c r="DX2156" s="1"/>
      <c r="DY2156" s="38" t="s">
        <v>22</v>
      </c>
      <c r="DZ2156" s="2"/>
      <c r="EA2156" s="5">
        <v>-1.3309498328346741</v>
      </c>
      <c r="EI2156" s="9">
        <v>6.9268341972949614E-3</v>
      </c>
      <c r="EJ2156" s="7"/>
      <c r="EK2156" s="7" t="s">
        <v>23</v>
      </c>
      <c r="EL2156" s="1"/>
      <c r="ER2156" s="1"/>
      <c r="ES2156" s="38" t="s">
        <v>22</v>
      </c>
      <c r="ET2156" s="2"/>
      <c r="EU2156" s="5">
        <v>-1.4173132413043792</v>
      </c>
      <c r="FC2156" s="9">
        <v>6.3913566984066181E-3</v>
      </c>
      <c r="FD2156" s="7"/>
      <c r="FE2156" s="7" t="s">
        <v>23</v>
      </c>
      <c r="FF2156" s="1"/>
      <c r="FL2156" s="1"/>
      <c r="FM2156" s="38" t="s">
        <v>22</v>
      </c>
      <c r="FN2156" s="2"/>
      <c r="FO2156" s="5">
        <v>-1.3395149317304913</v>
      </c>
      <c r="FW2156" s="9">
        <v>6.8840931817848875E-3</v>
      </c>
      <c r="FX2156" s="7"/>
      <c r="FY2156" s="7" t="s">
        <v>23</v>
      </c>
      <c r="FZ2156" s="1"/>
      <c r="GA2156" s="11" t="s">
        <v>24</v>
      </c>
      <c r="GB2156" s="1"/>
      <c r="JX2156" s="1"/>
      <c r="KG2156" s="1"/>
      <c r="KH2156" s="67"/>
      <c r="KJ2156" s="66"/>
      <c r="KL2156" s="65"/>
      <c r="KN2156" s="53"/>
      <c r="KP2156" s="64"/>
      <c r="KR2156" s="63"/>
      <c r="PI2156" s="34"/>
      <c r="PV2156" s="35"/>
      <c r="QC2156" s="36"/>
      <c r="QK2156" s="37"/>
    </row>
    <row r="2157" spans="14:592" ht="15" thickBot="1" x14ac:dyDescent="0.35">
      <c r="N2157" s="1"/>
      <c r="AI2157" s="1"/>
      <c r="AJ2157" s="125"/>
      <c r="AK2157" s="125"/>
      <c r="AL2157" s="125"/>
      <c r="AM2157" s="125"/>
      <c r="AN2157" s="125"/>
      <c r="AO2157" s="125"/>
      <c r="AP2157" s="125"/>
      <c r="AQ2157" s="125"/>
      <c r="AR2157" s="125"/>
      <c r="AS2157" s="125"/>
      <c r="AT2157" s="125"/>
      <c r="AU2157" s="125"/>
      <c r="AV2157" s="125"/>
      <c r="AW2157" s="125"/>
      <c r="AX2157" s="125"/>
      <c r="AY2157" s="1"/>
      <c r="DX2157" s="1"/>
      <c r="DY2157" s="3">
        <v>-5.9923003849761292E-2</v>
      </c>
      <c r="DZ2157" s="38" t="s">
        <v>25</v>
      </c>
      <c r="EA2157" s="6">
        <v>1.4707862707780959</v>
      </c>
      <c r="EI2157" s="10">
        <v>3.5108286464485897E-3</v>
      </c>
      <c r="EJ2157" s="40" t="s">
        <v>25</v>
      </c>
      <c r="EK2157" s="41">
        <f t="array" ref="EK2157">SUM(EI2155:EI2157)</f>
        <v>4.3014416245395343E-4</v>
      </c>
      <c r="EL2157" s="1"/>
      <c r="ER2157" s="1"/>
      <c r="ES2157" s="3">
        <f>DY2157</f>
        <v>-5.9923003849761292E-2</v>
      </c>
      <c r="ET2157" s="38" t="s">
        <v>25</v>
      </c>
      <c r="EU2157" s="6">
        <v>1.4132069194665529</v>
      </c>
      <c r="FC2157" s="10">
        <v>4.3808375972657762E-3</v>
      </c>
      <c r="FD2157" s="40" t="s">
        <v>25</v>
      </c>
      <c r="FE2157" s="41">
        <f t="array" ref="FE2157">SUM(FC2155:FC2157)</f>
        <v>5.3673702390142405E-4</v>
      </c>
      <c r="FF2157" s="1"/>
      <c r="FL2157" s="1"/>
      <c r="FM2157" s="3">
        <f>ES2157</f>
        <v>-5.9923003849761292E-2</v>
      </c>
      <c r="FN2157" s="38" t="s">
        <v>25</v>
      </c>
      <c r="FO2157" s="6">
        <v>1.4658701048554403</v>
      </c>
      <c r="FW2157" s="10">
        <v>3.5953997131991842E-3</v>
      </c>
      <c r="FX2157" s="40" t="s">
        <v>25</v>
      </c>
      <c r="FY2157" s="41">
        <f t="array" ref="FY2157">SUM(FW2155:FW2157)</f>
        <v>4.4050574780562764E-4</v>
      </c>
      <c r="FZ2157" s="1"/>
      <c r="GA2157" s="42">
        <f t="array" ref="GA2157">SUM(EK2157,FE2157,FY2157)</f>
        <v>1.4073869341610051E-3</v>
      </c>
      <c r="GB2157" s="1"/>
      <c r="JX2157" s="1"/>
      <c r="KG2157" s="1"/>
      <c r="KH2157" s="67"/>
      <c r="KJ2157" s="66"/>
      <c r="KL2157" s="65"/>
      <c r="KN2157" s="53"/>
      <c r="KP2157" s="64"/>
      <c r="KR2157" s="63"/>
      <c r="PI2157" s="34"/>
      <c r="PQ2157" s="35"/>
      <c r="PR2157" s="35"/>
      <c r="PS2157" s="35"/>
      <c r="PT2157" s="35"/>
      <c r="PU2157" s="35"/>
      <c r="PV2157" s="35"/>
      <c r="QC2157" s="36"/>
      <c r="QK2157" s="37"/>
    </row>
    <row r="2158" spans="14:592" x14ac:dyDescent="0.3">
      <c r="N2158" s="1"/>
      <c r="AI2158" s="1"/>
      <c r="AJ2158" s="125"/>
      <c r="AK2158" s="125"/>
      <c r="AL2158" s="125"/>
      <c r="AM2158" s="125"/>
      <c r="AN2158" s="125"/>
      <c r="AO2158" s="125"/>
      <c r="AP2158" s="125"/>
      <c r="AQ2158" s="125"/>
      <c r="AR2158" s="125"/>
      <c r="AS2158" s="125"/>
      <c r="AT2158" s="125"/>
      <c r="AU2158" s="125"/>
      <c r="AV2158" s="125"/>
      <c r="AW2158" s="125"/>
      <c r="AX2158" s="125"/>
      <c r="AY2158" s="1"/>
      <c r="DX2158" s="1"/>
      <c r="EA2158" s="38" t="s">
        <v>26</v>
      </c>
      <c r="EI2158" s="40" t="s">
        <v>27</v>
      </c>
      <c r="EL2158" s="1"/>
      <c r="ER2158" s="1"/>
      <c r="EU2158" s="38" t="s">
        <v>26</v>
      </c>
      <c r="FC2158" s="40" t="s">
        <v>27</v>
      </c>
      <c r="FF2158" s="1"/>
      <c r="FL2158" s="1"/>
      <c r="FO2158" s="38" t="s">
        <v>26</v>
      </c>
      <c r="FW2158" s="40" t="s">
        <v>27</v>
      </c>
      <c r="FZ2158" s="1"/>
      <c r="GA2158" s="11"/>
      <c r="GB2158" s="1"/>
      <c r="JX2158" s="1"/>
      <c r="KG2158" s="1"/>
      <c r="KH2158" s="67"/>
      <c r="KJ2158" s="66"/>
      <c r="KL2158" s="65"/>
      <c r="KN2158" s="53"/>
      <c r="KP2158" s="64"/>
      <c r="KR2158" s="63"/>
      <c r="PI2158" s="34"/>
      <c r="PQ2158" s="35"/>
      <c r="PR2158" s="35"/>
      <c r="PS2158" s="35"/>
      <c r="PT2158" s="35"/>
      <c r="PU2158" s="35"/>
      <c r="PV2158" s="35"/>
      <c r="QC2158" s="36"/>
      <c r="QK2158" s="37"/>
    </row>
    <row r="2159" spans="14:592" x14ac:dyDescent="0.3">
      <c r="N2159" s="1"/>
      <c r="AI2159" s="1"/>
      <c r="AJ2159" s="125"/>
      <c r="AK2159" s="125"/>
      <c r="AL2159" s="125"/>
      <c r="AM2159" s="125"/>
      <c r="AN2159" s="125"/>
      <c r="AO2159" s="125"/>
      <c r="AP2159" s="125"/>
      <c r="AQ2159" s="125"/>
      <c r="AR2159" s="125"/>
      <c r="AS2159" s="125"/>
      <c r="AT2159" s="125"/>
      <c r="AU2159" s="125"/>
      <c r="AV2159" s="125"/>
      <c r="AW2159" s="125"/>
      <c r="AX2159" s="125"/>
      <c r="AY2159" s="1"/>
      <c r="DX2159" s="1"/>
      <c r="EA2159" s="38" t="s">
        <v>26</v>
      </c>
      <c r="EI2159" s="40" t="s">
        <v>27</v>
      </c>
      <c r="EL2159" s="1"/>
      <c r="ER2159" s="1"/>
      <c r="EU2159" s="38" t="s">
        <v>26</v>
      </c>
      <c r="FC2159" s="40" t="s">
        <v>27</v>
      </c>
      <c r="FF2159" s="1"/>
      <c r="FL2159" s="1"/>
      <c r="FO2159" s="38" t="s">
        <v>26</v>
      </c>
      <c r="FW2159" s="40" t="s">
        <v>27</v>
      </c>
      <c r="FZ2159" s="1"/>
      <c r="GA2159" s="11"/>
      <c r="GB2159" s="1"/>
      <c r="JX2159" s="1"/>
      <c r="KG2159" s="1"/>
      <c r="KH2159" s="67"/>
      <c r="KJ2159" s="66"/>
      <c r="KL2159" s="65"/>
      <c r="KN2159" s="53"/>
      <c r="KP2159" s="64"/>
      <c r="KR2159" s="63"/>
      <c r="KV2159" s="1"/>
      <c r="KW2159" s="1"/>
      <c r="KX2159" s="1"/>
      <c r="KY2159" s="1"/>
      <c r="KZ2159" s="1"/>
      <c r="LA2159" s="1"/>
      <c r="LB2159" s="1"/>
      <c r="LC2159" s="1"/>
      <c r="LD2159" s="1"/>
      <c r="LE2159" s="1"/>
      <c r="LF2159" s="1"/>
      <c r="LG2159" s="1"/>
      <c r="LH2159" s="1"/>
      <c r="LI2159" s="1"/>
      <c r="LJ2159" s="1"/>
      <c r="LK2159" s="1"/>
      <c r="LL2159" s="1"/>
      <c r="LM2159" s="1"/>
      <c r="LN2159" s="1"/>
      <c r="LO2159" s="1"/>
      <c r="LP2159" s="1"/>
      <c r="LQ2159" s="1"/>
      <c r="LR2159" s="1"/>
      <c r="LS2159" s="1"/>
      <c r="LT2159" s="1"/>
      <c r="LU2159" s="1"/>
      <c r="LV2159" s="1"/>
      <c r="LW2159" s="1"/>
      <c r="LX2159" s="1"/>
      <c r="LY2159" s="1"/>
      <c r="LZ2159" s="1"/>
      <c r="MA2159" s="1"/>
      <c r="MB2159" s="1"/>
      <c r="MC2159" s="1"/>
      <c r="MD2159" s="1"/>
      <c r="ME2159" s="1"/>
      <c r="MF2159" s="1"/>
      <c r="MG2159" s="1"/>
      <c r="MH2159" s="1"/>
      <c r="MI2159" s="1"/>
      <c r="MJ2159" s="1"/>
      <c r="MK2159" s="1"/>
      <c r="ML2159" s="1"/>
      <c r="MM2159" s="1"/>
      <c r="MN2159" s="1"/>
      <c r="MO2159" s="1"/>
      <c r="MP2159" s="1"/>
      <c r="MQ2159" s="1"/>
      <c r="MR2159" s="1"/>
      <c r="MS2159" s="1"/>
      <c r="MT2159" s="1"/>
      <c r="MU2159" s="1"/>
      <c r="MV2159" s="1"/>
      <c r="MW2159" s="1"/>
      <c r="MX2159" s="1"/>
      <c r="MY2159" s="1"/>
      <c r="MZ2159" s="1"/>
      <c r="NA2159" s="1"/>
      <c r="NB2159" s="1"/>
      <c r="NC2159" s="1"/>
      <c r="ND2159" s="1"/>
      <c r="NE2159" s="1"/>
      <c r="NF2159" s="1"/>
      <c r="NG2159" s="1"/>
      <c r="NH2159" s="1"/>
      <c r="NI2159" s="1"/>
      <c r="NJ2159" s="1"/>
      <c r="NK2159" s="1"/>
      <c r="NL2159" s="1"/>
      <c r="NM2159" s="1"/>
      <c r="NN2159" s="1"/>
      <c r="NO2159" s="1"/>
      <c r="NP2159" s="1"/>
      <c r="NQ2159" s="1"/>
      <c r="NR2159" s="1"/>
      <c r="NS2159" s="1"/>
      <c r="NT2159" s="1"/>
      <c r="NU2159" s="1"/>
      <c r="NV2159" s="1"/>
      <c r="NW2159" s="1"/>
      <c r="NX2159" s="1"/>
      <c r="NY2159" s="1"/>
      <c r="NZ2159" s="1"/>
      <c r="OA2159" s="1"/>
      <c r="OB2159" s="1"/>
      <c r="OC2159" s="1"/>
      <c r="OD2159" s="1"/>
      <c r="OE2159" s="1"/>
      <c r="OF2159" s="1"/>
      <c r="OG2159" s="1"/>
      <c r="OH2159" s="1"/>
      <c r="OI2159" s="1"/>
      <c r="OJ2159" s="1"/>
      <c r="OK2159" s="1"/>
      <c r="OL2159" s="1"/>
      <c r="OM2159" s="1"/>
      <c r="ON2159" s="1"/>
      <c r="OO2159" s="1"/>
      <c r="OP2159" s="1"/>
      <c r="OQ2159" s="1"/>
      <c r="OR2159" s="1"/>
      <c r="OS2159" s="1"/>
      <c r="OT2159" s="1"/>
      <c r="OU2159" s="1"/>
      <c r="OV2159" s="1"/>
      <c r="OW2159" s="1"/>
      <c r="OX2159" s="1"/>
      <c r="OY2159" s="1"/>
      <c r="OZ2159" s="1"/>
      <c r="PA2159" s="1"/>
      <c r="PB2159" s="1"/>
      <c r="PC2159" s="1"/>
      <c r="PD2159" s="1"/>
      <c r="PE2159" s="1"/>
      <c r="PF2159" s="1"/>
      <c r="PG2159" s="1"/>
      <c r="PH2159" s="1"/>
      <c r="PI2159" s="34"/>
      <c r="PJ2159" s="1"/>
      <c r="PK2159" s="1"/>
      <c r="PL2159" s="1"/>
      <c r="PM2159" s="1"/>
      <c r="PN2159" s="1"/>
      <c r="PO2159" s="1"/>
      <c r="PP2159" s="1"/>
      <c r="PQ2159" s="35"/>
      <c r="PR2159" s="1"/>
      <c r="PS2159" s="1"/>
      <c r="PT2159" s="1"/>
      <c r="PU2159" s="1"/>
      <c r="PV2159" s="1"/>
      <c r="PW2159" s="1"/>
      <c r="PX2159" s="1"/>
      <c r="PY2159" s="1"/>
      <c r="PZ2159" s="1"/>
      <c r="QA2159" s="1"/>
      <c r="QB2159" s="1"/>
      <c r="QC2159" s="36"/>
      <c r="QD2159" s="1"/>
      <c r="QE2159" s="1"/>
      <c r="QF2159" s="1"/>
      <c r="QG2159" s="1"/>
      <c r="QH2159" s="1"/>
      <c r="QI2159" s="1"/>
      <c r="QJ2159" s="1"/>
      <c r="QK2159" s="37"/>
      <c r="QL2159" s="1"/>
      <c r="QM2159" s="1"/>
      <c r="QN2159" s="1"/>
      <c r="QO2159" s="1"/>
      <c r="QP2159" s="1"/>
      <c r="QQ2159" s="1"/>
      <c r="QR2159" s="1"/>
      <c r="QS2159" s="1"/>
      <c r="QT2159" s="1"/>
      <c r="QU2159" s="1"/>
      <c r="QV2159" s="1"/>
      <c r="QW2159" s="1"/>
      <c r="QX2159" s="1"/>
      <c r="QY2159" s="1"/>
      <c r="QZ2159" s="1"/>
      <c r="RA2159" s="1"/>
      <c r="RB2159" s="1"/>
      <c r="RC2159" s="1"/>
      <c r="RD2159" s="1"/>
      <c r="RE2159" s="1"/>
      <c r="RF2159" s="1"/>
      <c r="RG2159" s="1"/>
      <c r="RH2159" s="1"/>
      <c r="RI2159" s="1"/>
      <c r="RJ2159" s="1"/>
      <c r="RK2159" s="1"/>
      <c r="RL2159" s="1"/>
      <c r="RM2159" s="1"/>
      <c r="RN2159" s="1"/>
      <c r="RO2159" s="1"/>
      <c r="RP2159" s="1"/>
      <c r="RQ2159" s="1"/>
      <c r="RR2159" s="1"/>
      <c r="RS2159" s="1"/>
      <c r="RT2159" s="1"/>
      <c r="RU2159" s="1"/>
      <c r="RV2159" s="1"/>
      <c r="RW2159" s="1"/>
      <c r="RX2159" s="1"/>
      <c r="RY2159" s="1"/>
      <c r="RZ2159" s="1"/>
      <c r="SA2159" s="1"/>
      <c r="SB2159" s="1"/>
      <c r="SC2159" s="1"/>
      <c r="SD2159" s="1"/>
      <c r="SE2159" s="1"/>
      <c r="SF2159" s="1"/>
      <c r="SG2159" s="1"/>
      <c r="SH2159" s="1"/>
      <c r="SI2159" s="1"/>
      <c r="SJ2159" s="1"/>
      <c r="SK2159" s="1"/>
      <c r="SL2159" s="1"/>
      <c r="SM2159" s="1"/>
      <c r="SN2159" s="1"/>
      <c r="SO2159" s="1"/>
      <c r="SP2159" s="1"/>
      <c r="SQ2159" s="1"/>
      <c r="SR2159" s="1"/>
      <c r="SS2159" s="1"/>
      <c r="ST2159" s="1"/>
      <c r="SU2159" s="1"/>
      <c r="SV2159" s="1"/>
      <c r="SW2159" s="1"/>
      <c r="SX2159" s="1"/>
      <c r="SY2159" s="1"/>
      <c r="SZ2159" s="1"/>
      <c r="TA2159" s="1"/>
      <c r="TB2159" s="1"/>
      <c r="TC2159" s="1"/>
      <c r="TD2159" s="1"/>
      <c r="TE2159" s="1"/>
      <c r="TF2159" s="1"/>
      <c r="TG2159" s="1"/>
      <c r="TH2159" s="1"/>
      <c r="TI2159" s="1"/>
      <c r="TJ2159" s="1"/>
      <c r="TK2159" s="1"/>
      <c r="TL2159" s="1"/>
      <c r="TM2159" s="1"/>
      <c r="TN2159" s="1"/>
      <c r="TO2159" s="1"/>
      <c r="TP2159" s="1"/>
      <c r="TQ2159" s="1"/>
      <c r="TR2159" s="1"/>
      <c r="TS2159" s="1"/>
      <c r="TT2159" s="1"/>
      <c r="TU2159" s="1"/>
      <c r="TV2159" s="1"/>
      <c r="TW2159" s="1"/>
      <c r="TX2159" s="1"/>
      <c r="TY2159" s="1"/>
      <c r="TZ2159" s="1"/>
      <c r="UA2159" s="1"/>
      <c r="UB2159" s="1"/>
      <c r="UC2159" s="1"/>
      <c r="UD2159" s="1"/>
      <c r="UE2159" s="1"/>
      <c r="UF2159" s="1"/>
      <c r="UG2159" s="1"/>
      <c r="UH2159" s="1"/>
      <c r="UI2159" s="1"/>
      <c r="UJ2159" s="1"/>
      <c r="UK2159" s="1"/>
      <c r="UL2159" s="1"/>
      <c r="UM2159" s="1"/>
      <c r="UN2159" s="1"/>
      <c r="UO2159" s="1"/>
      <c r="UP2159" s="1"/>
      <c r="UQ2159" s="1"/>
      <c r="UR2159" s="1"/>
      <c r="US2159" s="1"/>
      <c r="UT2159" s="1"/>
      <c r="UU2159" s="1"/>
      <c r="UV2159" s="1"/>
      <c r="UW2159" s="1"/>
      <c r="UX2159" s="1"/>
      <c r="UY2159" s="1"/>
      <c r="UZ2159" s="1"/>
      <c r="VA2159" s="1"/>
      <c r="VB2159" s="1"/>
      <c r="VC2159" s="1"/>
      <c r="VD2159" s="1"/>
      <c r="VE2159" s="1"/>
      <c r="VF2159" s="1"/>
      <c r="VG2159" s="1"/>
      <c r="VH2159" s="1"/>
      <c r="VI2159" s="1"/>
      <c r="VJ2159" s="1"/>
      <c r="VK2159" s="1"/>
      <c r="VL2159" s="1"/>
      <c r="VM2159" s="1"/>
      <c r="VN2159" s="1"/>
      <c r="VO2159" s="1"/>
      <c r="VP2159" s="1"/>
      <c r="VQ2159" s="1"/>
      <c r="VR2159" s="1"/>
      <c r="VS2159" s="1"/>
      <c r="VT2159" s="1"/>
    </row>
    <row r="2160" spans="14:592" x14ac:dyDescent="0.3">
      <c r="N2160" s="1"/>
      <c r="AI2160" s="1"/>
      <c r="AJ2160" s="125"/>
      <c r="AK2160" s="125"/>
      <c r="AL2160" s="125"/>
      <c r="AM2160" s="125"/>
      <c r="AN2160" s="125"/>
      <c r="AO2160" s="125"/>
      <c r="AP2160" s="125"/>
      <c r="AQ2160" s="125"/>
      <c r="AR2160" s="125"/>
      <c r="AS2160" s="125"/>
      <c r="AT2160" s="125"/>
      <c r="AU2160" s="125"/>
      <c r="AV2160" s="125"/>
      <c r="AW2160" s="125"/>
      <c r="AX2160" s="125"/>
      <c r="AY2160" s="1"/>
      <c r="DX2160" s="1"/>
      <c r="EA2160" s="38" t="s">
        <v>26</v>
      </c>
      <c r="EI2160" s="40" t="s">
        <v>27</v>
      </c>
      <c r="EL2160" s="1"/>
      <c r="ER2160" s="1"/>
      <c r="EU2160" s="38" t="s">
        <v>26</v>
      </c>
      <c r="FC2160" s="40" t="s">
        <v>27</v>
      </c>
      <c r="FF2160" s="1"/>
      <c r="FL2160" s="1"/>
      <c r="FO2160" s="38" t="s">
        <v>26</v>
      </c>
      <c r="FW2160" s="40" t="s">
        <v>27</v>
      </c>
      <c r="FZ2160" s="1"/>
      <c r="GA2160" s="11"/>
      <c r="GB2160" s="1"/>
      <c r="JX2160" s="1"/>
      <c r="KG2160" s="1"/>
      <c r="KH2160" s="67"/>
      <c r="KJ2160" s="66"/>
      <c r="KL2160" s="65"/>
      <c r="KN2160" s="53"/>
      <c r="KP2160" s="64"/>
      <c r="KR2160" s="63"/>
      <c r="KV2160" s="1"/>
      <c r="KW2160" s="127" t="s">
        <v>377</v>
      </c>
      <c r="KX2160" s="127"/>
      <c r="KY2160" s="127"/>
      <c r="KZ2160" s="127"/>
      <c r="LA2160" s="127"/>
      <c r="LB2160" s="127"/>
      <c r="LC2160" s="127"/>
      <c r="LD2160" s="127"/>
      <c r="LE2160" s="127"/>
      <c r="LF2160" s="127"/>
      <c r="LG2160" s="127"/>
      <c r="LH2160" s="127"/>
      <c r="LI2160" s="127"/>
      <c r="LJ2160" s="127"/>
      <c r="LK2160" s="127"/>
      <c r="LL2160" s="127"/>
      <c r="LM2160" s="127"/>
      <c r="LN2160" s="1"/>
      <c r="PI2160" s="34"/>
      <c r="PQ2160" s="35"/>
      <c r="QC2160" s="36"/>
      <c r="QK2160" s="37"/>
      <c r="VT2160" s="1"/>
    </row>
    <row r="2161" spans="14:592" ht="15" thickBot="1" x14ac:dyDescent="0.35">
      <c r="N2161" s="1"/>
      <c r="AI2161" s="1"/>
      <c r="AJ2161" s="125"/>
      <c r="AK2161" s="125"/>
      <c r="AL2161" s="125"/>
      <c r="AM2161" s="125"/>
      <c r="AN2161" s="125"/>
      <c r="AO2161" s="125"/>
      <c r="AP2161" s="125"/>
      <c r="AQ2161" s="125"/>
      <c r="AR2161" s="125"/>
      <c r="AS2161" s="125"/>
      <c r="AT2161" s="125"/>
      <c r="AU2161" s="125"/>
      <c r="AV2161" s="125"/>
      <c r="AW2161" s="125"/>
      <c r="AX2161" s="125"/>
      <c r="AY2161" s="1"/>
      <c r="DX2161" s="1"/>
      <c r="EA2161" s="38" t="s">
        <v>28</v>
      </c>
      <c r="EI2161" s="7" t="s">
        <v>29</v>
      </c>
      <c r="EL2161" s="1"/>
      <c r="ER2161" s="1"/>
      <c r="EU2161" s="38" t="s">
        <v>28</v>
      </c>
      <c r="FC2161" s="7" t="s">
        <v>29</v>
      </c>
      <c r="FF2161" s="1"/>
      <c r="FL2161" s="1"/>
      <c r="FO2161" s="38" t="s">
        <v>28</v>
      </c>
      <c r="FW2161" s="7" t="s">
        <v>29</v>
      </c>
      <c r="FZ2161" s="1"/>
      <c r="GA2161" s="11"/>
      <c r="GB2161" s="1"/>
      <c r="JX2161" s="1"/>
      <c r="KG2161" s="1"/>
      <c r="KH2161" s="67"/>
      <c r="KJ2161" s="66"/>
      <c r="KL2161" s="65"/>
      <c r="KN2161" s="53"/>
      <c r="KP2161" s="64"/>
      <c r="KR2161" s="63"/>
      <c r="KV2161" s="1"/>
      <c r="KW2161" s="127"/>
      <c r="KX2161" s="127"/>
      <c r="KY2161" s="127"/>
      <c r="KZ2161" s="127"/>
      <c r="LA2161" s="127"/>
      <c r="LB2161" s="127"/>
      <c r="LC2161" s="127"/>
      <c r="LD2161" s="127"/>
      <c r="LE2161" s="127"/>
      <c r="LF2161" s="127"/>
      <c r="LG2161" s="127"/>
      <c r="LH2161" s="127"/>
      <c r="LI2161" s="127"/>
      <c r="LJ2161" s="127"/>
      <c r="LK2161" s="127"/>
      <c r="LL2161" s="127"/>
      <c r="LM2161" s="127"/>
      <c r="LN2161" s="1"/>
      <c r="PI2161" s="34"/>
      <c r="PQ2161" s="35"/>
      <c r="QC2161" s="36"/>
      <c r="QK2161" s="37"/>
      <c r="VT2161" s="1"/>
    </row>
    <row r="2162" spans="14:592" x14ac:dyDescent="0.3">
      <c r="N2162" s="1"/>
      <c r="AI2162" s="1"/>
      <c r="AJ2162" s="125"/>
      <c r="AK2162" s="125"/>
      <c r="AL2162" s="125"/>
      <c r="AM2162" s="125"/>
      <c r="AN2162" s="125"/>
      <c r="AO2162" s="125"/>
      <c r="AP2162" s="125"/>
      <c r="AQ2162" s="125"/>
      <c r="AR2162" s="125"/>
      <c r="AS2162" s="125"/>
      <c r="AT2162" s="125"/>
      <c r="AU2162" s="125"/>
      <c r="AV2162" s="125"/>
      <c r="AW2162" s="125"/>
      <c r="AX2162" s="125"/>
      <c r="AY2162" s="1"/>
      <c r="DX2162" s="1"/>
      <c r="EA2162" s="4">
        <f t="array" ref="EA2162:EA2164">EA2167:EA2169*DY2164</f>
        <v>-0.25968244564294435</v>
      </c>
      <c r="EI2162" s="8">
        <f t="array" ref="EI2162:EI2164">EI2155:EI2157</f>
        <v>-1.0007518681289598E-2</v>
      </c>
      <c r="EL2162" s="1"/>
      <c r="ER2162" s="1"/>
      <c r="EU2162" s="4">
        <f t="array" ref="EU2162:EU2164">EU2167:EU2169*ES2164</f>
        <v>-0.11573968586169642</v>
      </c>
      <c r="FC2162" s="8">
        <f t="array" ref="FC2162:FC2164">FC2155:FC2157</f>
        <v>-1.023545727177097E-2</v>
      </c>
      <c r="FF2162" s="1"/>
      <c r="FL2162" s="1"/>
      <c r="FO2162" s="4">
        <f t="array" ref="FO2162:FO2164">FO2167:FO2169*FM2164</f>
        <v>-0.24620118082447015</v>
      </c>
      <c r="FW2162" s="8">
        <f t="array" ref="FW2162:FW2164">FW2155:FW2157</f>
        <v>-1.0038987147178444E-2</v>
      </c>
      <c r="FZ2162" s="1"/>
      <c r="GA2162" s="11"/>
      <c r="GB2162" s="1"/>
      <c r="JX2162" s="1"/>
      <c r="KG2162" s="1"/>
      <c r="KH2162" s="67"/>
      <c r="KJ2162" s="66"/>
      <c r="KL2162" s="65"/>
      <c r="KN2162" s="53"/>
      <c r="KP2162" s="64"/>
      <c r="KR2162" s="63"/>
      <c r="KV2162" s="1"/>
      <c r="KW2162" s="127"/>
      <c r="KX2162" s="127"/>
      <c r="KY2162" s="127"/>
      <c r="KZ2162" s="127"/>
      <c r="LA2162" s="127"/>
      <c r="LB2162" s="127"/>
      <c r="LC2162" s="127"/>
      <c r="LD2162" s="127"/>
      <c r="LE2162" s="127"/>
      <c r="LF2162" s="127"/>
      <c r="LG2162" s="127"/>
      <c r="LH2162" s="127"/>
      <c r="LI2162" s="127"/>
      <c r="LJ2162" s="127"/>
      <c r="LK2162" s="127"/>
      <c r="LL2162" s="127"/>
      <c r="LM2162" s="127"/>
      <c r="LN2162" s="1"/>
      <c r="PI2162" s="34"/>
      <c r="PQ2162" s="35"/>
      <c r="QC2162" s="36"/>
      <c r="QK2162" s="37"/>
      <c r="VT2162" s="1"/>
    </row>
    <row r="2163" spans="14:592" ht="15" thickBot="1" x14ac:dyDescent="0.35">
      <c r="N2163" s="1"/>
      <c r="AI2163" s="1"/>
      <c r="AJ2163" s="125"/>
      <c r="AK2163" s="125"/>
      <c r="AL2163" s="125"/>
      <c r="AM2163" s="125"/>
      <c r="AN2163" s="125"/>
      <c r="AO2163" s="125"/>
      <c r="AP2163" s="125"/>
      <c r="AQ2163" s="125"/>
      <c r="AR2163" s="125"/>
      <c r="AS2163" s="125"/>
      <c r="AT2163" s="125"/>
      <c r="AU2163" s="125"/>
      <c r="AV2163" s="125"/>
      <c r="AW2163" s="125"/>
      <c r="AX2163" s="125"/>
      <c r="AY2163" s="1"/>
      <c r="DX2163" s="1"/>
      <c r="DY2163" s="38" t="s">
        <v>30</v>
      </c>
      <c r="DZ2163" s="2"/>
      <c r="EA2163" s="5">
        <v>-1.2710268289849127</v>
      </c>
      <c r="EI2163" s="9">
        <v>6.9268341972949614E-3</v>
      </c>
      <c r="EJ2163" s="7"/>
      <c r="EK2163" s="7" t="s">
        <v>31</v>
      </c>
      <c r="EL2163" s="1"/>
      <c r="ER2163" s="1"/>
      <c r="ES2163" s="38" t="s">
        <v>30</v>
      </c>
      <c r="ET2163" s="2"/>
      <c r="EU2163" s="5">
        <v>-1.3573902374546178</v>
      </c>
      <c r="FC2163" s="9">
        <v>6.3913566984066181E-3</v>
      </c>
      <c r="FD2163" s="7"/>
      <c r="FE2163" s="7" t="s">
        <v>31</v>
      </c>
      <c r="FF2163" s="1"/>
      <c r="FL2163" s="1"/>
      <c r="FM2163" s="38" t="s">
        <v>30</v>
      </c>
      <c r="FN2163" s="2"/>
      <c r="FO2163" s="5">
        <v>-1.27959192788073</v>
      </c>
      <c r="FW2163" s="9">
        <v>6.8840931817848875E-3</v>
      </c>
      <c r="FX2163" s="7"/>
      <c r="FY2163" s="7" t="s">
        <v>31</v>
      </c>
      <c r="FZ2163" s="1"/>
      <c r="GA2163" s="11" t="s">
        <v>32</v>
      </c>
      <c r="GB2163" s="1"/>
      <c r="JX2163" s="1"/>
      <c r="KG2163" s="1"/>
      <c r="KH2163" s="67"/>
      <c r="KJ2163" s="66"/>
      <c r="KL2163" s="65"/>
      <c r="KN2163" s="53"/>
      <c r="KP2163" s="64"/>
      <c r="KR2163" s="63"/>
      <c r="KV2163" s="1"/>
      <c r="KW2163" s="127"/>
      <c r="KX2163" s="127"/>
      <c r="KY2163" s="127"/>
      <c r="KZ2163" s="127"/>
      <c r="LA2163" s="127"/>
      <c r="LB2163" s="127"/>
      <c r="LC2163" s="127"/>
      <c r="LD2163" s="127"/>
      <c r="LE2163" s="127"/>
      <c r="LF2163" s="127"/>
      <c r="LG2163" s="127"/>
      <c r="LH2163" s="127"/>
      <c r="LI2163" s="127"/>
      <c r="LJ2163" s="127"/>
      <c r="LK2163" s="127"/>
      <c r="LL2163" s="127"/>
      <c r="LM2163" s="127"/>
      <c r="LN2163" s="1"/>
      <c r="PI2163" s="34"/>
      <c r="PQ2163" s="35"/>
      <c r="QC2163" s="36"/>
      <c r="QK2163" s="37"/>
      <c r="VT2163" s="1"/>
    </row>
    <row r="2164" spans="14:592" ht="15" thickBot="1" x14ac:dyDescent="0.35">
      <c r="N2164" s="1"/>
      <c r="AI2164" s="1"/>
      <c r="AJ2164" s="125"/>
      <c r="AK2164" s="125"/>
      <c r="AL2164" s="125"/>
      <c r="AM2164" s="125"/>
      <c r="AN2164" s="125"/>
      <c r="AO2164" s="125"/>
      <c r="AP2164" s="125"/>
      <c r="AQ2164" s="125"/>
      <c r="AR2164" s="125"/>
      <c r="AS2164" s="125"/>
      <c r="AT2164" s="125"/>
      <c r="AU2164" s="125"/>
      <c r="AV2164" s="125"/>
      <c r="AW2164" s="125"/>
      <c r="AX2164" s="125"/>
      <c r="AY2164" s="1"/>
      <c r="DX2164" s="1"/>
      <c r="DY2164" s="3">
        <v>-1.1584496971351577</v>
      </c>
      <c r="DZ2164" s="38" t="s">
        <v>25</v>
      </c>
      <c r="EA2164" s="6">
        <v>1.5307092746278572</v>
      </c>
      <c r="EI2164" s="10">
        <v>3.5108286464485897E-3</v>
      </c>
      <c r="EJ2164" s="40" t="s">
        <v>25</v>
      </c>
      <c r="EK2164" s="41">
        <f t="array" ref="EK2164">SUM(EI2162:EI2164*EA2167:EA2169)</f>
        <v>7.1764635963499687E-4</v>
      </c>
      <c r="EL2164" s="1"/>
      <c r="ER2164" s="1"/>
      <c r="ES2164" s="3">
        <f>DY2164</f>
        <v>-1.1584496971351577</v>
      </c>
      <c r="ET2164" s="38" t="s">
        <v>25</v>
      </c>
      <c r="EU2164" s="6">
        <v>1.4731299233163142</v>
      </c>
      <c r="FC2164" s="10">
        <v>4.3808375972657762E-3</v>
      </c>
      <c r="FD2164" s="40" t="s">
        <v>25</v>
      </c>
      <c r="FE2164" s="41">
        <f t="array" ref="FE2164">SUM(FC2162:FC2164*EU2167:EU2169)</f>
        <v>8.9548439268946709E-4</v>
      </c>
      <c r="FF2164" s="1"/>
      <c r="FL2164" s="1"/>
      <c r="FM2164" s="3">
        <f>DY2164</f>
        <v>-1.1584496971351577</v>
      </c>
      <c r="FN2164" s="38" t="s">
        <v>25</v>
      </c>
      <c r="FO2164" s="6">
        <v>1.5257931087052017</v>
      </c>
      <c r="FW2164" s="10">
        <v>3.5953997131991842E-3</v>
      </c>
      <c r="FX2164" s="40" t="s">
        <v>25</v>
      </c>
      <c r="FY2164" s="41">
        <f t="array" ref="FY2164">SUM(FW2162:FW2164*FO2167:FO2169)</f>
        <v>7.3493348303270683E-4</v>
      </c>
      <c r="FZ2164" s="1"/>
      <c r="GA2164" s="42">
        <f t="array" ref="GA2164">SUM(EK2164,FE2164,FY2164)</f>
        <v>2.3480642353571708E-3</v>
      </c>
      <c r="GB2164" s="1"/>
      <c r="JX2164" s="1"/>
      <c r="KG2164" s="1"/>
      <c r="KH2164" s="67"/>
      <c r="KJ2164" s="66"/>
      <c r="KL2164" s="65"/>
      <c r="KN2164" s="53"/>
      <c r="KP2164" s="64"/>
      <c r="KR2164" s="63"/>
      <c r="KV2164" s="1"/>
      <c r="KW2164" s="127"/>
      <c r="KX2164" s="127"/>
      <c r="KY2164" s="127"/>
      <c r="KZ2164" s="127"/>
      <c r="LA2164" s="127"/>
      <c r="LB2164" s="127"/>
      <c r="LC2164" s="127"/>
      <c r="LD2164" s="127"/>
      <c r="LE2164" s="127"/>
      <c r="LF2164" s="127"/>
      <c r="LG2164" s="127"/>
      <c r="LH2164" s="127"/>
      <c r="LI2164" s="127"/>
      <c r="LJ2164" s="127"/>
      <c r="LK2164" s="127"/>
      <c r="LL2164" s="127"/>
      <c r="LM2164" s="127"/>
      <c r="LN2164" s="1"/>
      <c r="PI2164" s="34"/>
      <c r="PQ2164" s="35"/>
      <c r="QC2164" s="36"/>
      <c r="QK2164" s="37"/>
      <c r="VT2164" s="1"/>
    </row>
    <row r="2165" spans="14:592" x14ac:dyDescent="0.3">
      <c r="N2165" s="1"/>
      <c r="AI2165" s="1"/>
      <c r="AJ2165" s="125"/>
      <c r="AK2165" s="125"/>
      <c r="AL2165" s="125"/>
      <c r="AM2165" s="125"/>
      <c r="AN2165" s="125"/>
      <c r="AO2165" s="125"/>
      <c r="AP2165" s="125"/>
      <c r="AQ2165" s="125"/>
      <c r="AR2165" s="125"/>
      <c r="AS2165" s="125"/>
      <c r="AT2165" s="125"/>
      <c r="AU2165" s="125"/>
      <c r="AV2165" s="125"/>
      <c r="AW2165" s="125"/>
      <c r="AX2165" s="125"/>
      <c r="AY2165" s="1"/>
      <c r="DX2165" s="1"/>
      <c r="EA2165" s="38" t="s">
        <v>26</v>
      </c>
      <c r="EI2165" s="40" t="s">
        <v>27</v>
      </c>
      <c r="EL2165" s="1"/>
      <c r="ER2165" s="1"/>
      <c r="EU2165" s="38" t="s">
        <v>26</v>
      </c>
      <c r="FC2165" s="40" t="s">
        <v>27</v>
      </c>
      <c r="FF2165" s="1"/>
      <c r="FL2165" s="1"/>
      <c r="FO2165" s="38" t="s">
        <v>26</v>
      </c>
      <c r="FW2165" s="40" t="s">
        <v>27</v>
      </c>
      <c r="FZ2165" s="1"/>
      <c r="GA2165" s="1"/>
      <c r="GB2165" s="1"/>
      <c r="JX2165" s="1"/>
      <c r="KG2165" s="1"/>
      <c r="KH2165" s="67"/>
      <c r="KJ2165" s="66"/>
      <c r="KL2165" s="65"/>
      <c r="KN2165" s="53"/>
      <c r="KP2165" s="64"/>
      <c r="KR2165" s="63"/>
      <c r="KV2165" s="1"/>
      <c r="KW2165" s="127"/>
      <c r="KX2165" s="127"/>
      <c r="KY2165" s="127"/>
      <c r="KZ2165" s="127"/>
      <c r="LA2165" s="127"/>
      <c r="LB2165" s="127"/>
      <c r="LC2165" s="127"/>
      <c r="LD2165" s="127"/>
      <c r="LE2165" s="127"/>
      <c r="LF2165" s="127"/>
      <c r="LG2165" s="127"/>
      <c r="LH2165" s="127"/>
      <c r="LI2165" s="127"/>
      <c r="LJ2165" s="127"/>
      <c r="LK2165" s="127"/>
      <c r="LL2165" s="127"/>
      <c r="LM2165" s="127"/>
      <c r="LN2165" s="1"/>
      <c r="PI2165" s="34"/>
      <c r="PQ2165" s="35"/>
      <c r="QC2165" s="36"/>
      <c r="QK2165" s="37"/>
      <c r="VT2165" s="1"/>
    </row>
    <row r="2166" spans="14:592" ht="15" thickBot="1" x14ac:dyDescent="0.35">
      <c r="N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DX2166" s="1"/>
      <c r="EA2166" s="2" t="s">
        <v>33</v>
      </c>
      <c r="EI2166" s="7" t="s">
        <v>34</v>
      </c>
      <c r="EL2166" s="1"/>
      <c r="ER2166" s="1"/>
      <c r="EU2166" s="2" t="s">
        <v>33</v>
      </c>
      <c r="FC2166" s="7" t="s">
        <v>34</v>
      </c>
      <c r="FF2166" s="1"/>
      <c r="FL2166" s="1"/>
      <c r="FO2166" s="2" t="s">
        <v>33</v>
      </c>
      <c r="FW2166" s="7" t="s">
        <v>34</v>
      </c>
      <c r="FZ2166" s="1"/>
      <c r="JX2166" s="1"/>
      <c r="KG2166" s="1"/>
      <c r="KH2166" s="67"/>
      <c r="KJ2166" s="66"/>
      <c r="KL2166" s="65"/>
      <c r="KN2166" s="53"/>
      <c r="KP2166" s="64"/>
      <c r="KR2166" s="63"/>
      <c r="KV2166" s="1"/>
      <c r="KW2166" s="127"/>
      <c r="KX2166" s="127"/>
      <c r="KY2166" s="127"/>
      <c r="KZ2166" s="127"/>
      <c r="LA2166" s="127"/>
      <c r="LB2166" s="127"/>
      <c r="LC2166" s="127"/>
      <c r="LD2166" s="127"/>
      <c r="LE2166" s="127"/>
      <c r="LF2166" s="127"/>
      <c r="LG2166" s="127"/>
      <c r="LH2166" s="127"/>
      <c r="LI2166" s="127"/>
      <c r="LJ2166" s="127"/>
      <c r="LK2166" s="127"/>
      <c r="LL2166" s="127"/>
      <c r="LM2166" s="127"/>
      <c r="LN2166" s="1"/>
      <c r="PI2166" s="34"/>
      <c r="PQ2166" s="35"/>
      <c r="QC2166" s="36"/>
      <c r="QK2166" s="37"/>
      <c r="VT2166" s="1"/>
    </row>
    <row r="2167" spans="14:592" x14ac:dyDescent="0.3">
      <c r="N2167" s="1"/>
      <c r="AI2167" s="1"/>
      <c r="DX2167" s="1"/>
      <c r="EA2167" s="4">
        <f t="array" ref="EA2167:EA2169">ED2172*EA2187:EA2189</f>
        <v>0.22416376497411861</v>
      </c>
      <c r="EI2167" s="8">
        <f t="array" ref="EI2167:EI2169">EI2162:EI2164*DY2164</f>
        <v>1.1593206985414366E-2</v>
      </c>
      <c r="EL2167" s="1"/>
      <c r="ER2167" s="1"/>
      <c r="EU2167" s="4">
        <f t="array" ref="EU2167:EU2169">EX2172*EU2187:EU2189</f>
        <v>9.9909116596016451E-2</v>
      </c>
      <c r="FC2167" s="8">
        <f t="array" ref="FC2167:FC2169">FC2162:FC2164*ES2164</f>
        <v>1.1857262376522928E-2</v>
      </c>
      <c r="FF2167" s="1"/>
      <c r="FL2167" s="1"/>
      <c r="FO2167" s="4">
        <f t="array" ref="FO2167:FO2169">FR2172*FO2187:FO2189</f>
        <v>0.2125264320352665</v>
      </c>
      <c r="FW2167" s="8">
        <f t="array" ref="FW2167:FW2169">FW2162:FW2164*FM2164</f>
        <v>1.1629661620192609E-2</v>
      </c>
      <c r="FZ2167" s="1"/>
      <c r="JX2167" s="1"/>
      <c r="KG2167" s="1"/>
      <c r="KH2167" s="67"/>
      <c r="KJ2167" s="66"/>
      <c r="KL2167" s="65"/>
      <c r="KN2167" s="53"/>
      <c r="KP2167" s="64"/>
      <c r="KR2167" s="63"/>
      <c r="KV2167" s="1"/>
      <c r="KW2167" s="127"/>
      <c r="KX2167" s="127"/>
      <c r="KY2167" s="127"/>
      <c r="KZ2167" s="127"/>
      <c r="LA2167" s="127"/>
      <c r="LB2167" s="127"/>
      <c r="LC2167" s="127"/>
      <c r="LD2167" s="127"/>
      <c r="LE2167" s="127"/>
      <c r="LF2167" s="127"/>
      <c r="LG2167" s="127"/>
      <c r="LH2167" s="127"/>
      <c r="LI2167" s="127"/>
      <c r="LJ2167" s="127"/>
      <c r="LK2167" s="127"/>
      <c r="LL2167" s="127"/>
      <c r="LM2167" s="127"/>
      <c r="LN2167" s="1"/>
      <c r="PI2167" s="34"/>
      <c r="PQ2167" s="35"/>
      <c r="QC2167" s="36"/>
      <c r="QK2167" s="37"/>
      <c r="VT2167" s="1"/>
    </row>
    <row r="2168" spans="14:592" x14ac:dyDescent="0.3">
      <c r="N2168" s="1"/>
      <c r="AI2168" s="1"/>
      <c r="DX2168" s="1"/>
      <c r="EA2168" s="5">
        <v>1.097179128388706</v>
      </c>
      <c r="EI2168" s="9">
        <v>-8.0243889779618004E-3</v>
      </c>
      <c r="EL2168" s="1"/>
      <c r="ER2168" s="1"/>
      <c r="EU2168" s="5">
        <v>1.1717299774098431</v>
      </c>
      <c r="FC2168" s="9">
        <v>-7.4040652315519083E-3</v>
      </c>
      <c r="FF2168" s="1"/>
      <c r="FL2168" s="1"/>
      <c r="FO2168" s="5">
        <v>1.1045727156260272</v>
      </c>
      <c r="FW2168" s="9">
        <v>-7.9748756614889064E-3</v>
      </c>
      <c r="FZ2168" s="1"/>
      <c r="JX2168" s="1"/>
      <c r="KG2168" s="1"/>
      <c r="KH2168" s="67"/>
      <c r="KJ2168" s="66"/>
      <c r="KL2168" s="65"/>
      <c r="KN2168" s="53"/>
      <c r="KP2168" s="64"/>
      <c r="KR2168" s="63"/>
      <c r="KV2168" s="1"/>
      <c r="KW2168" s="127"/>
      <c r="KX2168" s="127"/>
      <c r="KY2168" s="127"/>
      <c r="KZ2168" s="127"/>
      <c r="LA2168" s="127"/>
      <c r="LB2168" s="127"/>
      <c r="LC2168" s="127"/>
      <c r="LD2168" s="127"/>
      <c r="LE2168" s="127"/>
      <c r="LF2168" s="127"/>
      <c r="LG2168" s="127"/>
      <c r="LH2168" s="127"/>
      <c r="LI2168" s="127"/>
      <c r="LJ2168" s="127"/>
      <c r="LK2168" s="127"/>
      <c r="LL2168" s="127"/>
      <c r="LM2168" s="127"/>
      <c r="LN2168" s="1"/>
      <c r="PI2168" s="34"/>
      <c r="PQ2168" s="35"/>
      <c r="QC2168" s="36"/>
      <c r="QK2168" s="37"/>
      <c r="VT2168" s="1"/>
    </row>
    <row r="2169" spans="14:592" ht="15" thickBot="1" x14ac:dyDescent="0.35">
      <c r="N2169" s="1"/>
      <c r="AI2169" s="1"/>
      <c r="DX2169" s="1"/>
      <c r="EA2169" s="6">
        <v>-1.3213428933628246</v>
      </c>
      <c r="EI2169" s="10">
        <v>-4.0671183821718044E-3</v>
      </c>
      <c r="EL2169" s="1"/>
      <c r="ER2169" s="1"/>
      <c r="EU2169" s="6">
        <v>-1.2716390940058595</v>
      </c>
      <c r="FC2169" s="10">
        <v>-5.0749799877508502E-3</v>
      </c>
      <c r="FF2169" s="1"/>
      <c r="FL2169" s="1"/>
      <c r="FO2169" s="6">
        <v>-1.3170991476612952</v>
      </c>
      <c r="FW2169" s="10">
        <v>-4.1650897088354273E-3</v>
      </c>
      <c r="FZ2169" s="1"/>
      <c r="JX2169" s="1"/>
      <c r="KG2169" s="1"/>
      <c r="KH2169" s="67"/>
      <c r="KJ2169" s="66"/>
      <c r="KL2169" s="65"/>
      <c r="KN2169" s="53"/>
      <c r="KP2169" s="64"/>
      <c r="KR2169" s="63"/>
      <c r="KV2169" s="1"/>
      <c r="KW2169" s="127"/>
      <c r="KX2169" s="127"/>
      <c r="KY2169" s="127"/>
      <c r="KZ2169" s="127"/>
      <c r="LA2169" s="127"/>
      <c r="LB2169" s="127"/>
      <c r="LC2169" s="127"/>
      <c r="LD2169" s="127"/>
      <c r="LE2169" s="127"/>
      <c r="LF2169" s="127"/>
      <c r="LG2169" s="127"/>
      <c r="LH2169" s="127"/>
      <c r="LI2169" s="127"/>
      <c r="LJ2169" s="127"/>
      <c r="LK2169" s="127"/>
      <c r="LL2169" s="127"/>
      <c r="LM2169" s="127"/>
      <c r="LN2169" s="1"/>
      <c r="PI2169" s="34"/>
      <c r="PQ2169" s="35"/>
      <c r="QC2169" s="36"/>
      <c r="QK2169" s="37"/>
      <c r="VT2169" s="1"/>
    </row>
    <row r="2170" spans="14:592" x14ac:dyDescent="0.3">
      <c r="N2170" s="1"/>
      <c r="AI2170" s="1"/>
      <c r="DX2170" s="1"/>
      <c r="EA2170" s="2"/>
      <c r="EB2170" s="38" t="s">
        <v>35</v>
      </c>
      <c r="EC2170" s="38" t="s">
        <v>35</v>
      </c>
      <c r="ED2170" s="2"/>
      <c r="EF2170" s="7"/>
      <c r="EG2170" s="40" t="s">
        <v>35</v>
      </c>
      <c r="EH2170" s="40" t="s">
        <v>35</v>
      </c>
      <c r="EI2170" s="7"/>
      <c r="EL2170" s="1"/>
      <c r="ER2170" s="1"/>
      <c r="EU2170" s="2"/>
      <c r="EV2170" s="38" t="s">
        <v>35</v>
      </c>
      <c r="EW2170" s="38" t="s">
        <v>35</v>
      </c>
      <c r="EX2170" s="2"/>
      <c r="EZ2170" s="7"/>
      <c r="FA2170" s="40" t="s">
        <v>35</v>
      </c>
      <c r="FB2170" s="40" t="s">
        <v>35</v>
      </c>
      <c r="FC2170" s="7"/>
      <c r="FF2170" s="1"/>
      <c r="FL2170" s="1"/>
      <c r="FO2170" s="2"/>
      <c r="FP2170" s="38" t="s">
        <v>35</v>
      </c>
      <c r="FQ2170" s="38" t="s">
        <v>35</v>
      </c>
      <c r="FR2170" s="2"/>
      <c r="FT2170" s="7"/>
      <c r="FU2170" s="40" t="s">
        <v>35</v>
      </c>
      <c r="FV2170" s="40" t="s">
        <v>35</v>
      </c>
      <c r="FW2170" s="7"/>
      <c r="FZ2170" s="1"/>
      <c r="JX2170" s="1"/>
      <c r="KG2170" s="1"/>
      <c r="KH2170" s="67"/>
      <c r="KJ2170" s="66"/>
      <c r="KL2170" s="65"/>
      <c r="KN2170" s="53"/>
      <c r="KP2170" s="64"/>
      <c r="KR2170" s="63"/>
      <c r="KV2170" s="1"/>
      <c r="KW2170" s="127"/>
      <c r="KX2170" s="127"/>
      <c r="KY2170" s="127"/>
      <c r="KZ2170" s="127"/>
      <c r="LA2170" s="127"/>
      <c r="LB2170" s="127"/>
      <c r="LC2170" s="127"/>
      <c r="LD2170" s="127"/>
      <c r="LE2170" s="127"/>
      <c r="LF2170" s="127"/>
      <c r="LG2170" s="127"/>
      <c r="LH2170" s="127"/>
      <c r="LI2170" s="127"/>
      <c r="LJ2170" s="127"/>
      <c r="LK2170" s="127"/>
      <c r="LL2170" s="127"/>
      <c r="LM2170" s="127"/>
      <c r="LN2170" s="1"/>
      <c r="PI2170" s="34"/>
      <c r="PQ2170" s="35"/>
      <c r="QC2170" s="36"/>
      <c r="QK2170" s="37"/>
      <c r="VT2170" s="1"/>
    </row>
    <row r="2171" spans="14:592" ht="15" thickBot="1" x14ac:dyDescent="0.35">
      <c r="N2171" s="1"/>
      <c r="AI2171" s="1"/>
      <c r="DX2171" s="1"/>
      <c r="EA2171" s="38" t="s">
        <v>26</v>
      </c>
      <c r="ED2171" s="2" t="s">
        <v>36</v>
      </c>
      <c r="EF2171" s="7" t="s">
        <v>37</v>
      </c>
      <c r="EI2171" s="40" t="s">
        <v>27</v>
      </c>
      <c r="EL2171" s="1"/>
      <c r="ER2171" s="1"/>
      <c r="EU2171" s="38" t="s">
        <v>26</v>
      </c>
      <c r="EX2171" s="2" t="s">
        <v>36</v>
      </c>
      <c r="EZ2171" s="7" t="s">
        <v>37</v>
      </c>
      <c r="FC2171" s="40" t="s">
        <v>27</v>
      </c>
      <c r="FF2171" s="1"/>
      <c r="FL2171" s="1"/>
      <c r="FO2171" s="38" t="s">
        <v>26</v>
      </c>
      <c r="FR2171" s="2" t="s">
        <v>36</v>
      </c>
      <c r="FT2171" s="7" t="s">
        <v>37</v>
      </c>
      <c r="FW2171" s="40" t="s">
        <v>27</v>
      </c>
      <c r="FZ2171" s="1"/>
      <c r="JX2171" s="1"/>
      <c r="KG2171" s="1"/>
      <c r="KH2171" s="67"/>
      <c r="KJ2171" s="66"/>
      <c r="KL2171" s="65"/>
      <c r="KN2171" s="53"/>
      <c r="KP2171" s="64"/>
      <c r="KR2171" s="63"/>
      <c r="KV2171" s="1"/>
      <c r="KW2171" s="127"/>
      <c r="KX2171" s="127"/>
      <c r="KY2171" s="127"/>
      <c r="KZ2171" s="127"/>
      <c r="LA2171" s="127"/>
      <c r="LB2171" s="127"/>
      <c r="LC2171" s="127"/>
      <c r="LD2171" s="127"/>
      <c r="LE2171" s="127"/>
      <c r="LF2171" s="127"/>
      <c r="LG2171" s="127"/>
      <c r="LH2171" s="127"/>
      <c r="LI2171" s="127"/>
      <c r="LJ2171" s="127"/>
      <c r="LK2171" s="127"/>
      <c r="LL2171" s="127"/>
      <c r="LM2171" s="127"/>
      <c r="LN2171" s="1"/>
      <c r="PI2171" s="34"/>
      <c r="PQ2171" s="35"/>
      <c r="QC2171" s="36"/>
      <c r="QK2171" s="37"/>
      <c r="VT2171" s="1"/>
    </row>
    <row r="2172" spans="14:592" ht="15" thickBot="1" x14ac:dyDescent="0.35">
      <c r="N2172" s="1"/>
      <c r="AI2172" s="1"/>
      <c r="DX2172" s="1"/>
      <c r="EA2172" s="38" t="s">
        <v>26</v>
      </c>
      <c r="ED2172" s="3">
        <f>1/ED2175</f>
        <v>7.1294235054401121</v>
      </c>
      <c r="EF2172" s="41">
        <f t="array" ref="EF2172">SUM(EI2167:EI2169*EA2187:EA2189)</f>
        <v>-1.1660931733609907E-4</v>
      </c>
      <c r="EI2172" s="40" t="s">
        <v>27</v>
      </c>
      <c r="EL2172" s="1"/>
      <c r="ER2172" s="1"/>
      <c r="EU2172" s="38" t="s">
        <v>26</v>
      </c>
      <c r="EX2172" s="3">
        <f>1/EX2175</f>
        <v>5.896485079633786</v>
      </c>
      <c r="EZ2172" s="41">
        <f t="array" ref="EZ2172">SUM(FC2167:FC2169*EU2187:EU2189)</f>
        <v>-1.7593084854626703E-4</v>
      </c>
      <c r="FC2172" s="40" t="s">
        <v>27</v>
      </c>
      <c r="FF2172" s="1"/>
      <c r="FL2172" s="1"/>
      <c r="FO2172" s="38" t="s">
        <v>26</v>
      </c>
      <c r="FR2172" s="3">
        <f>1/FR2175</f>
        <v>6.9924025254270381</v>
      </c>
      <c r="FT2172" s="41">
        <f t="array" ref="FT2172">SUM(FW2167:FW2169*FO2187:FO2189)</f>
        <v>-1.2175836098362062E-4</v>
      </c>
      <c r="FW2172" s="40" t="s">
        <v>27</v>
      </c>
      <c r="FZ2172" s="1"/>
      <c r="JX2172" s="1"/>
      <c r="KG2172" s="1"/>
      <c r="KH2172" s="67"/>
      <c r="KJ2172" s="66"/>
      <c r="KL2172" s="65"/>
      <c r="KN2172" s="53"/>
      <c r="KP2172" s="64"/>
      <c r="KR2172" s="63"/>
      <c r="KV2172" s="1"/>
      <c r="KW2172" s="127"/>
      <c r="KX2172" s="127"/>
      <c r="KY2172" s="127"/>
      <c r="KZ2172" s="127"/>
      <c r="LA2172" s="127"/>
      <c r="LB2172" s="127"/>
      <c r="LC2172" s="127"/>
      <c r="LD2172" s="127"/>
      <c r="LE2172" s="127"/>
      <c r="LF2172" s="127"/>
      <c r="LG2172" s="127"/>
      <c r="LH2172" s="127"/>
      <c r="LI2172" s="127"/>
      <c r="LJ2172" s="127"/>
      <c r="LK2172" s="127"/>
      <c r="LL2172" s="127"/>
      <c r="LM2172" s="127"/>
      <c r="LN2172" s="1"/>
      <c r="PI2172" s="34"/>
      <c r="PQ2172" s="35"/>
      <c r="QC2172" s="36"/>
      <c r="QK2172" s="37"/>
      <c r="VT2172" s="1"/>
    </row>
    <row r="2173" spans="14:592" x14ac:dyDescent="0.3">
      <c r="N2173" s="1"/>
      <c r="AI2173" s="1"/>
      <c r="DX2173" s="1"/>
      <c r="EA2173" s="38" t="s">
        <v>26</v>
      </c>
      <c r="ED2173" s="38" t="s">
        <v>26</v>
      </c>
      <c r="EF2173" s="7"/>
      <c r="EI2173" s="40" t="s">
        <v>27</v>
      </c>
      <c r="EL2173" s="1"/>
      <c r="ER2173" s="1"/>
      <c r="EU2173" s="38" t="s">
        <v>26</v>
      </c>
      <c r="EX2173" s="38" t="s">
        <v>26</v>
      </c>
      <c r="EZ2173" s="7"/>
      <c r="FC2173" s="40" t="s">
        <v>27</v>
      </c>
      <c r="FF2173" s="1"/>
      <c r="FL2173" s="1"/>
      <c r="FO2173" s="38" t="s">
        <v>26</v>
      </c>
      <c r="FR2173" s="38" t="s">
        <v>26</v>
      </c>
      <c r="FT2173" s="7"/>
      <c r="FW2173" s="40" t="s">
        <v>27</v>
      </c>
      <c r="FZ2173" s="1"/>
      <c r="JX2173" s="1"/>
      <c r="KG2173" s="1"/>
      <c r="KH2173" s="67"/>
      <c r="KJ2173" s="66"/>
      <c r="KL2173" s="65"/>
      <c r="KN2173" s="53"/>
      <c r="KP2173" s="64"/>
      <c r="KR2173" s="63"/>
      <c r="KV2173" s="1"/>
      <c r="KW2173" s="127"/>
      <c r="KX2173" s="127"/>
      <c r="KY2173" s="127"/>
      <c r="KZ2173" s="127"/>
      <c r="LA2173" s="127"/>
      <c r="LB2173" s="127"/>
      <c r="LC2173" s="127"/>
      <c r="LD2173" s="127"/>
      <c r="LE2173" s="127"/>
      <c r="LF2173" s="127"/>
      <c r="LG2173" s="127"/>
      <c r="LH2173" s="127"/>
      <c r="LI2173" s="127"/>
      <c r="LJ2173" s="127"/>
      <c r="LK2173" s="127"/>
      <c r="LL2173" s="127"/>
      <c r="LM2173" s="127"/>
      <c r="LN2173" s="1"/>
      <c r="PI2173" s="34"/>
      <c r="PQ2173" s="35"/>
      <c r="QC2173" s="36"/>
      <c r="QK2173" s="37"/>
      <c r="VT2173" s="1"/>
    </row>
    <row r="2174" spans="14:592" ht="15" thickBot="1" x14ac:dyDescent="0.35">
      <c r="N2174" s="1"/>
      <c r="AI2174" s="1"/>
      <c r="DX2174" s="1"/>
      <c r="EA2174" s="38" t="s">
        <v>26</v>
      </c>
      <c r="ED2174" s="2" t="s">
        <v>38</v>
      </c>
      <c r="EF2174" s="7" t="s">
        <v>39</v>
      </c>
      <c r="EI2174" s="40" t="s">
        <v>27</v>
      </c>
      <c r="EL2174" s="1"/>
      <c r="ER2174" s="1"/>
      <c r="EU2174" s="38" t="s">
        <v>26</v>
      </c>
      <c r="EX2174" s="2" t="s">
        <v>38</v>
      </c>
      <c r="EZ2174" s="7" t="s">
        <v>39</v>
      </c>
      <c r="FC2174" s="40" t="s">
        <v>27</v>
      </c>
      <c r="FF2174" s="1"/>
      <c r="FL2174" s="1"/>
      <c r="FO2174" s="38" t="s">
        <v>26</v>
      </c>
      <c r="FR2174" s="2" t="s">
        <v>38</v>
      </c>
      <c r="FT2174" s="7" t="s">
        <v>39</v>
      </c>
      <c r="FW2174" s="40" t="s">
        <v>27</v>
      </c>
      <c r="FZ2174" s="1"/>
      <c r="JX2174" s="1"/>
      <c r="KG2174" s="1"/>
      <c r="KH2174" s="67"/>
      <c r="KJ2174" s="66"/>
      <c r="KL2174" s="65"/>
      <c r="KN2174" s="53"/>
      <c r="KP2174" s="64"/>
      <c r="KR2174" s="63"/>
      <c r="KV2174" s="1"/>
      <c r="KW2174" s="127"/>
      <c r="KX2174" s="127"/>
      <c r="KY2174" s="127"/>
      <c r="KZ2174" s="127"/>
      <c r="LA2174" s="127"/>
      <c r="LB2174" s="127"/>
      <c r="LC2174" s="127"/>
      <c r="LD2174" s="127"/>
      <c r="LE2174" s="127"/>
      <c r="LF2174" s="127"/>
      <c r="LG2174" s="127"/>
      <c r="LH2174" s="127"/>
      <c r="LI2174" s="127"/>
      <c r="LJ2174" s="127"/>
      <c r="LK2174" s="127"/>
      <c r="LL2174" s="127"/>
      <c r="LM2174" s="127"/>
      <c r="LN2174" s="1"/>
      <c r="PI2174" s="34"/>
      <c r="PQ2174" s="35"/>
      <c r="QC2174" s="36"/>
      <c r="QK2174" s="37"/>
      <c r="VT2174" s="1"/>
    </row>
    <row r="2175" spans="14:592" ht="15" thickBot="1" x14ac:dyDescent="0.35">
      <c r="N2175" s="1"/>
      <c r="AI2175" s="1"/>
      <c r="DX2175" s="1"/>
      <c r="EA2175" s="38" t="s">
        <v>26</v>
      </c>
      <c r="ED2175" s="3">
        <f>SQRT(ED2178+DZ2198)</f>
        <v>0.14026379541584943</v>
      </c>
      <c r="EF2175" s="41">
        <f>EF2172*((-1)/(ED2175^2))</f>
        <v>5.9270976199134618E-3</v>
      </c>
      <c r="EI2175" s="40" t="s">
        <v>27</v>
      </c>
      <c r="EL2175" s="1"/>
      <c r="ER2175" s="1"/>
      <c r="EU2175" s="38" t="s">
        <v>26</v>
      </c>
      <c r="EX2175" s="3">
        <f>SQRT(EX2178+ET2198)</f>
        <v>0.1695925600581876</v>
      </c>
      <c r="EZ2175" s="41">
        <f>EZ2172*((-1)/(EX2175^2))</f>
        <v>6.1168580929755979E-3</v>
      </c>
      <c r="FC2175" s="40" t="s">
        <v>27</v>
      </c>
      <c r="FF2175" s="1"/>
      <c r="FL2175" s="1"/>
      <c r="FO2175" s="38" t="s">
        <v>26</v>
      </c>
      <c r="FR2175" s="3">
        <f>SQRT(FR2178+FN2198)</f>
        <v>0.14301236182608471</v>
      </c>
      <c r="FT2175" s="41">
        <f>FT2172*((-1)/(FR2175^2))</f>
        <v>5.9532159315645811E-3</v>
      </c>
      <c r="FW2175" s="40" t="s">
        <v>27</v>
      </c>
      <c r="FZ2175" s="1"/>
      <c r="JX2175" s="1"/>
      <c r="KG2175" s="1"/>
      <c r="KH2175" s="67"/>
      <c r="KJ2175" s="66"/>
      <c r="KL2175" s="65"/>
      <c r="KN2175" s="53"/>
      <c r="KP2175" s="64"/>
      <c r="KR2175" s="63"/>
      <c r="KV2175" s="1"/>
      <c r="KW2175" s="127"/>
      <c r="KX2175" s="127"/>
      <c r="KY2175" s="127"/>
      <c r="KZ2175" s="127"/>
      <c r="LA2175" s="127"/>
      <c r="LB2175" s="127"/>
      <c r="LC2175" s="127"/>
      <c r="LD2175" s="127"/>
      <c r="LE2175" s="127"/>
      <c r="LF2175" s="127"/>
      <c r="LG2175" s="127"/>
      <c r="LH2175" s="127"/>
      <c r="LI2175" s="127"/>
      <c r="LJ2175" s="127"/>
      <c r="LK2175" s="127"/>
      <c r="LL2175" s="127"/>
      <c r="LM2175" s="127"/>
      <c r="LN2175" s="1"/>
      <c r="PI2175" s="34"/>
      <c r="PQ2175" s="35"/>
      <c r="QC2175" s="36"/>
      <c r="QK2175" s="37"/>
      <c r="VT2175" s="1"/>
    </row>
    <row r="2176" spans="14:592" ht="15" thickBot="1" x14ac:dyDescent="0.35">
      <c r="N2176" s="1"/>
      <c r="AI2176" s="1"/>
      <c r="DX2176" s="1"/>
      <c r="EA2176" s="38" t="s">
        <v>26</v>
      </c>
      <c r="ED2176" s="38" t="s">
        <v>26</v>
      </c>
      <c r="EF2176" s="7"/>
      <c r="EI2176" s="7" t="s">
        <v>40</v>
      </c>
      <c r="EJ2176" s="7" t="s">
        <v>41</v>
      </c>
      <c r="EL2176" s="1"/>
      <c r="ER2176" s="1"/>
      <c r="EU2176" s="38" t="s">
        <v>26</v>
      </c>
      <c r="EX2176" s="38" t="s">
        <v>26</v>
      </c>
      <c r="EZ2176" s="7"/>
      <c r="FC2176" s="7" t="s">
        <v>40</v>
      </c>
      <c r="FD2176" s="7" t="s">
        <v>41</v>
      </c>
      <c r="FF2176" s="1"/>
      <c r="FL2176" s="1"/>
      <c r="FO2176" s="38" t="s">
        <v>26</v>
      </c>
      <c r="FR2176" s="38" t="s">
        <v>26</v>
      </c>
      <c r="FT2176" s="7"/>
      <c r="FW2176" s="7" t="s">
        <v>40</v>
      </c>
      <c r="FX2176" s="7" t="s">
        <v>41</v>
      </c>
      <c r="FZ2176" s="1"/>
      <c r="JX2176" s="1"/>
      <c r="KG2176" s="1"/>
      <c r="KH2176" s="67"/>
      <c r="KJ2176" s="66"/>
      <c r="KL2176" s="65"/>
      <c r="KN2176" s="53"/>
      <c r="KP2176" s="64"/>
      <c r="KR2176" s="63"/>
      <c r="KV2176" s="1"/>
      <c r="KW2176" s="127"/>
      <c r="KX2176" s="127"/>
      <c r="KY2176" s="127"/>
      <c r="KZ2176" s="127"/>
      <c r="LA2176" s="127"/>
      <c r="LB2176" s="127"/>
      <c r="LC2176" s="127"/>
      <c r="LD2176" s="127"/>
      <c r="LE2176" s="127"/>
      <c r="LF2176" s="127"/>
      <c r="LG2176" s="127"/>
      <c r="LH2176" s="127"/>
      <c r="LI2176" s="127"/>
      <c r="LJ2176" s="127"/>
      <c r="LK2176" s="127"/>
      <c r="LL2176" s="127"/>
      <c r="LM2176" s="127"/>
      <c r="LN2176" s="1"/>
      <c r="PI2176" s="34"/>
      <c r="PQ2176" s="35"/>
      <c r="QC2176" s="36"/>
      <c r="QK2176" s="37"/>
      <c r="VT2176" s="1"/>
    </row>
    <row r="2177" spans="14:592" ht="15" thickBot="1" x14ac:dyDescent="0.35">
      <c r="N2177" s="1"/>
      <c r="AI2177" s="1"/>
      <c r="DX2177" s="1"/>
      <c r="EA2177" s="38" t="s">
        <v>26</v>
      </c>
      <c r="ED2177" s="38" t="s">
        <v>42</v>
      </c>
      <c r="EF2177" s="7" t="s">
        <v>43</v>
      </c>
      <c r="EI2177" s="8">
        <f t="array" ref="EI2177:EI2179">EI2167:EI2169*ED2172</f>
        <v>8.265288238524568E-2</v>
      </c>
      <c r="EJ2177" s="8">
        <f t="array" ref="EJ2177:EJ2179">EF2181:EF2183*2*EA2187:EA2189</f>
        <v>4.42880172616313E-4</v>
      </c>
      <c r="EL2177" s="1"/>
      <c r="ER2177" s="1"/>
      <c r="EU2177" s="38" t="s">
        <v>26</v>
      </c>
      <c r="EX2177" s="38" t="s">
        <v>42</v>
      </c>
      <c r="EZ2177" s="7" t="s">
        <v>43</v>
      </c>
      <c r="FC2177" s="8">
        <f t="array" ref="FC2177:FC2179">FC2167:FC2169*EX2172</f>
        <v>6.9916170688470489E-2</v>
      </c>
      <c r="FD2177" s="8">
        <f t="array" ref="FD2177:FD2179">EZ2181:EZ2183*2*EU2187:EU2189</f>
        <v>2.037099628041286E-4</v>
      </c>
      <c r="FF2177" s="1"/>
      <c r="FL2177" s="1"/>
      <c r="FO2177" s="38" t="s">
        <v>26</v>
      </c>
      <c r="FR2177" s="38" t="s">
        <v>42</v>
      </c>
      <c r="FT2177" s="7" t="s">
        <v>43</v>
      </c>
      <c r="FW2177" s="8">
        <f t="array" ref="FW2177:FW2179">FW2167:FW2169*FR2172</f>
        <v>8.1319275282896702E-2</v>
      </c>
      <c r="FX2177" s="8">
        <f t="array" ref="FX2177:FX2179">FT2181:FT2183*2*FO2187:FO2189</f>
        <v>4.2173858035697516E-4</v>
      </c>
      <c r="FZ2177" s="1"/>
      <c r="JX2177" s="1"/>
      <c r="KG2177" s="1"/>
      <c r="KH2177" s="67"/>
      <c r="KJ2177" s="66"/>
      <c r="KL2177" s="65"/>
      <c r="KN2177" s="53"/>
      <c r="KP2177" s="64"/>
      <c r="KR2177" s="63"/>
      <c r="KV2177" s="1"/>
      <c r="KW2177" s="127"/>
      <c r="KX2177" s="127"/>
      <c r="KY2177" s="127"/>
      <c r="KZ2177" s="127"/>
      <c r="LA2177" s="127"/>
      <c r="LB2177" s="127"/>
      <c r="LC2177" s="127"/>
      <c r="LD2177" s="127"/>
      <c r="LE2177" s="127"/>
      <c r="LF2177" s="127"/>
      <c r="LG2177" s="127"/>
      <c r="LH2177" s="127"/>
      <c r="LI2177" s="127"/>
      <c r="LJ2177" s="127"/>
      <c r="LK2177" s="127"/>
      <c r="LL2177" s="127"/>
      <c r="LM2177" s="127"/>
      <c r="LN2177" s="1"/>
      <c r="PI2177" s="34"/>
      <c r="PQ2177" s="35"/>
      <c r="QC2177" s="36"/>
      <c r="QK2177" s="37"/>
      <c r="VT2177" s="1"/>
    </row>
    <row r="2178" spans="14:592" ht="15" thickBot="1" x14ac:dyDescent="0.35">
      <c r="N2178" s="1"/>
      <c r="AI2178" s="1"/>
      <c r="DX2178" s="1"/>
      <c r="EA2178" s="38" t="s">
        <v>26</v>
      </c>
      <c r="ED2178" s="3">
        <f>AVERAGE(ED2181:ED2183)</f>
        <v>1.967392230445926E-2</v>
      </c>
      <c r="EF2178" s="41">
        <f t="array" ref="EF2178">EF2175*0.5*(1/(SQRT(ED2178+DZ2198)))</f>
        <v>2.1128394545224589E-2</v>
      </c>
      <c r="EI2178" s="9">
        <v>-5.7209267396275416E-2</v>
      </c>
      <c r="EJ2178" s="9">
        <v>2.1676959334971419E-3</v>
      </c>
      <c r="EL2178" s="1"/>
      <c r="ER2178" s="1"/>
      <c r="EU2178" s="38" t="s">
        <v>26</v>
      </c>
      <c r="EX2178" s="3">
        <f>AVERAGE(EX2181:EX2183)</f>
        <v>2.8761626427089969E-2</v>
      </c>
      <c r="EZ2178" s="41">
        <f t="array" ref="EZ2178">EZ2175*0.5*(1/(SQRT(EX2178+ET2198)))</f>
        <v>1.8033981239733893E-2</v>
      </c>
      <c r="FC2178" s="9">
        <v>-4.3657960166481102E-2</v>
      </c>
      <c r="FD2178" s="9">
        <v>2.3891019983671709E-3</v>
      </c>
      <c r="FF2178" s="1"/>
      <c r="FL2178" s="1"/>
      <c r="FO2178" s="38" t="s">
        <v>26</v>
      </c>
      <c r="FR2178" s="3">
        <f>AVERAGE(FR2181:FR2183)</f>
        <v>2.0452525635074967E-2</v>
      </c>
      <c r="FT2178" s="41">
        <f t="array" ref="FT2178">FT2175*0.5*(1/(SQRT(FR2178+FN2198)))</f>
        <v>2.0813641057142326E-2</v>
      </c>
      <c r="FW2178" s="9">
        <v>-5.5763540715361652E-2</v>
      </c>
      <c r="FX2178" s="9">
        <v>2.1919199627454728E-3</v>
      </c>
      <c r="FZ2178" s="1"/>
      <c r="JX2178" s="1"/>
      <c r="KG2178" s="1"/>
      <c r="KH2178" s="67"/>
      <c r="KJ2178" s="66"/>
      <c r="KL2178" s="65"/>
      <c r="KN2178" s="53"/>
      <c r="KP2178" s="64"/>
      <c r="KR2178" s="63"/>
      <c r="KV2178" s="1"/>
      <c r="KW2178" s="127"/>
      <c r="KX2178" s="127"/>
      <c r="KY2178" s="127"/>
      <c r="KZ2178" s="127"/>
      <c r="LA2178" s="127"/>
      <c r="LB2178" s="127"/>
      <c r="LC2178" s="127"/>
      <c r="LD2178" s="127"/>
      <c r="LE2178" s="127"/>
      <c r="LF2178" s="127"/>
      <c r="LG2178" s="127"/>
      <c r="LH2178" s="127"/>
      <c r="LI2178" s="127"/>
      <c r="LJ2178" s="127"/>
      <c r="LK2178" s="127"/>
      <c r="LL2178" s="127"/>
      <c r="LM2178" s="127"/>
      <c r="LN2178" s="1"/>
      <c r="PI2178" s="34"/>
      <c r="PQ2178" s="35"/>
      <c r="QC2178" s="36"/>
      <c r="QK2178" s="37"/>
      <c r="VT2178" s="1"/>
    </row>
    <row r="2179" spans="14:592" ht="15" thickBot="1" x14ac:dyDescent="0.35">
      <c r="N2179" s="1"/>
      <c r="AI2179" s="1"/>
      <c r="DX2179" s="1"/>
      <c r="EA2179" s="38" t="s">
        <v>26</v>
      </c>
      <c r="ED2179" s="38" t="s">
        <v>26</v>
      </c>
      <c r="EF2179" s="7"/>
      <c r="EI2179" s="10">
        <v>-2.8996209393263223E-2</v>
      </c>
      <c r="EJ2179" s="10">
        <v>-2.6105761061134551E-3</v>
      </c>
      <c r="EL2179" s="1"/>
      <c r="ER2179" s="1"/>
      <c r="EU2179" s="38" t="s">
        <v>26</v>
      </c>
      <c r="EX2179" s="38" t="s">
        <v>26</v>
      </c>
      <c r="EZ2179" s="7"/>
      <c r="FC2179" s="10">
        <v>-2.9924543777212941E-2</v>
      </c>
      <c r="FD2179" s="10">
        <v>-2.5928119611712997E-3</v>
      </c>
      <c r="FF2179" s="1"/>
      <c r="FL2179" s="1"/>
      <c r="FO2179" s="38" t="s">
        <v>26</v>
      </c>
      <c r="FR2179" s="38" t="s">
        <v>26</v>
      </c>
      <c r="FT2179" s="7"/>
      <c r="FW2179" s="10">
        <v>-2.9123983798691008E-2</v>
      </c>
      <c r="FX2179" s="10">
        <v>-2.6136585431024511E-3</v>
      </c>
      <c r="FZ2179" s="1"/>
      <c r="JX2179" s="1"/>
      <c r="KG2179" s="1"/>
      <c r="KH2179" s="67"/>
      <c r="KJ2179" s="66"/>
      <c r="KL2179" s="65"/>
      <c r="KN2179" s="53"/>
      <c r="KP2179" s="64"/>
      <c r="KR2179" s="63"/>
      <c r="KV2179" s="1"/>
      <c r="KW2179" s="1"/>
      <c r="KX2179" s="1"/>
      <c r="KY2179" s="1"/>
      <c r="KZ2179" s="1"/>
      <c r="LA2179" s="1"/>
      <c r="LB2179" s="1"/>
      <c r="LC2179" s="1"/>
      <c r="LD2179" s="1"/>
      <c r="LE2179" s="1"/>
      <c r="LF2179" s="1"/>
      <c r="LG2179" s="1"/>
      <c r="LH2179" s="1"/>
      <c r="LI2179" s="1"/>
      <c r="LJ2179" s="1"/>
      <c r="LK2179" s="1"/>
      <c r="LL2179" s="1"/>
      <c r="LM2179" s="1"/>
      <c r="LN2179" s="1"/>
      <c r="PI2179" s="34"/>
      <c r="PQ2179" s="35"/>
      <c r="QC2179" s="36"/>
      <c r="QK2179" s="37"/>
      <c r="VT2179" s="1"/>
    </row>
    <row r="2180" spans="14:592" ht="15" thickBot="1" x14ac:dyDescent="0.35">
      <c r="N2180" s="1"/>
      <c r="AI2180" s="1"/>
      <c r="DX2180" s="1"/>
      <c r="EA2180" s="38" t="s">
        <v>26</v>
      </c>
      <c r="ED2180" s="2" t="s">
        <v>44</v>
      </c>
      <c r="EF2180" s="7" t="s">
        <v>45</v>
      </c>
      <c r="EI2180" s="40" t="s">
        <v>27</v>
      </c>
      <c r="EL2180" s="1"/>
      <c r="ER2180" s="1"/>
      <c r="EU2180" s="38" t="s">
        <v>26</v>
      </c>
      <c r="EX2180" s="2" t="s">
        <v>44</v>
      </c>
      <c r="EZ2180" s="7" t="s">
        <v>45</v>
      </c>
      <c r="FC2180" s="40" t="s">
        <v>27</v>
      </c>
      <c r="FF2180" s="1"/>
      <c r="FL2180" s="1"/>
      <c r="FO2180" s="38" t="s">
        <v>26</v>
      </c>
      <c r="FR2180" s="2" t="s">
        <v>44</v>
      </c>
      <c r="FT2180" s="7" t="s">
        <v>45</v>
      </c>
      <c r="FW2180" s="40" t="s">
        <v>27</v>
      </c>
      <c r="FZ2180" s="1"/>
      <c r="JX2180" s="1"/>
      <c r="KG2180" s="1"/>
      <c r="KH2180" s="67"/>
      <c r="KJ2180" s="66"/>
      <c r="KL2180" s="65"/>
      <c r="KN2180" s="53"/>
      <c r="KP2180" s="64"/>
      <c r="KR2180" s="63"/>
      <c r="KV2180" s="1"/>
      <c r="PI2180" s="34"/>
      <c r="PQ2180" s="35"/>
      <c r="QC2180" s="36"/>
      <c r="QK2180" s="37"/>
      <c r="VT2180" s="1"/>
    </row>
    <row r="2181" spans="14:592" x14ac:dyDescent="0.3">
      <c r="N2181" s="1"/>
      <c r="AI2181" s="1"/>
      <c r="DX2181" s="1"/>
      <c r="EA2181" s="38" t="s">
        <v>26</v>
      </c>
      <c r="ED2181" s="4">
        <f t="array" ref="ED2181:ED2183">EA2187:EA2189^2</f>
        <v>9.8860316659764823E-4</v>
      </c>
      <c r="EF2181" s="8">
        <f t="array" ref="EF2181:EF2183">(1/3)*EF2178</f>
        <v>7.0427981817415292E-3</v>
      </c>
      <c r="EI2181" s="40" t="s">
        <v>27</v>
      </c>
      <c r="EL2181" s="1"/>
      <c r="ER2181" s="1"/>
      <c r="EU2181" s="38" t="s">
        <v>26</v>
      </c>
      <c r="EX2181" s="4">
        <f t="array" ref="EX2181:EX2183">EU2187:EU2189^2</f>
        <v>2.8709381075154016E-4</v>
      </c>
      <c r="EZ2181" s="8">
        <f t="array" ref="EZ2181:EZ2183">(1/3)*EZ2178</f>
        <v>6.0113270799112975E-3</v>
      </c>
      <c r="FC2181" s="40" t="s">
        <v>27</v>
      </c>
      <c r="FF2181" s="1"/>
      <c r="FL2181" s="1"/>
      <c r="FO2181" s="38" t="s">
        <v>26</v>
      </c>
      <c r="FR2181" s="4">
        <f t="array" ref="FR2181:FR2183">FO2187:FO2189^2</f>
        <v>9.2378958247142705E-4</v>
      </c>
      <c r="FT2181" s="8">
        <f t="array" ref="FT2181:FT2183">(1/3)*FT2178</f>
        <v>6.9378803523807752E-3</v>
      </c>
      <c r="FW2181" s="40" t="s">
        <v>27</v>
      </c>
      <c r="FZ2181" s="1"/>
      <c r="JX2181" s="1"/>
      <c r="KG2181" s="1"/>
      <c r="KH2181" s="67"/>
      <c r="KJ2181" s="66"/>
      <c r="KL2181" s="65"/>
      <c r="KN2181" s="53"/>
      <c r="KP2181" s="64"/>
      <c r="KR2181" s="63"/>
      <c r="KV2181" s="1"/>
      <c r="PI2181" s="34"/>
      <c r="PQ2181" s="35"/>
      <c r="QC2181" s="36"/>
      <c r="QK2181" s="37"/>
      <c r="VT2181" s="1"/>
    </row>
    <row r="2182" spans="14:592" x14ac:dyDescent="0.3">
      <c r="N2182" s="1"/>
      <c r="AI2182" s="1"/>
      <c r="DX2182" s="1"/>
      <c r="EA2182" s="38" t="s">
        <v>26</v>
      </c>
      <c r="ED2182" s="5">
        <v>2.3683519838440387E-2</v>
      </c>
      <c r="EF2182" s="9">
        <v>7.0427981817415292E-3</v>
      </c>
      <c r="EI2182" s="40" t="s">
        <v>27</v>
      </c>
      <c r="EL2182" s="1"/>
      <c r="ER2182" s="1"/>
      <c r="EU2182" s="38" t="s">
        <v>26</v>
      </c>
      <c r="EX2182" s="5">
        <v>3.9488321519713293E-2</v>
      </c>
      <c r="EZ2182" s="9">
        <v>6.0113270799112975E-3</v>
      </c>
      <c r="FC2182" s="40" t="s">
        <v>27</v>
      </c>
      <c r="FF2182" s="1"/>
      <c r="FL2182" s="1"/>
      <c r="FO2182" s="38" t="s">
        <v>26</v>
      </c>
      <c r="FR2182" s="5">
        <v>2.4953747759840623E-2</v>
      </c>
      <c r="FT2182" s="9">
        <v>6.9378803523807752E-3</v>
      </c>
      <c r="FW2182" s="40" t="s">
        <v>27</v>
      </c>
      <c r="FZ2182" s="1"/>
      <c r="JX2182" s="1"/>
      <c r="KG2182" s="1"/>
      <c r="KH2182" s="67"/>
      <c r="KJ2182" s="66"/>
      <c r="KL2182" s="65"/>
      <c r="KN2182" s="53"/>
      <c r="KP2182" s="64"/>
      <c r="KR2182" s="63"/>
      <c r="KV2182" s="1"/>
      <c r="PI2182" s="34"/>
      <c r="PQ2182" s="35"/>
      <c r="QC2182" s="36"/>
      <c r="QK2182" s="37"/>
      <c r="VT2182" s="1"/>
    </row>
    <row r="2183" spans="14:592" ht="15" thickBot="1" x14ac:dyDescent="0.35">
      <c r="N2183" s="1"/>
      <c r="AI2183" s="1"/>
      <c r="DX2183" s="1"/>
      <c r="EA2183" s="38" t="s">
        <v>26</v>
      </c>
      <c r="ED2183" s="6">
        <v>3.4349643908339743E-2</v>
      </c>
      <c r="EF2183" s="10">
        <v>7.0427981817415292E-3</v>
      </c>
      <c r="EI2183" s="40" t="s">
        <v>27</v>
      </c>
      <c r="EL2183" s="1"/>
      <c r="ER2183" s="1"/>
      <c r="EU2183" s="38" t="s">
        <v>26</v>
      </c>
      <c r="EX2183" s="6">
        <v>4.6509463950805068E-2</v>
      </c>
      <c r="EZ2183" s="10">
        <v>6.0113270799112975E-3</v>
      </c>
      <c r="FC2183" s="40" t="s">
        <v>27</v>
      </c>
      <c r="FF2183" s="1"/>
      <c r="FL2183" s="1"/>
      <c r="FO2183" s="38" t="s">
        <v>26</v>
      </c>
      <c r="FR2183" s="6">
        <v>3.548003956291286E-2</v>
      </c>
      <c r="FT2183" s="10">
        <v>6.9378803523807752E-3</v>
      </c>
      <c r="FW2183" s="40" t="s">
        <v>27</v>
      </c>
      <c r="FZ2183" s="1"/>
      <c r="JX2183" s="1"/>
      <c r="KG2183" s="1"/>
      <c r="KH2183" s="67"/>
      <c r="KJ2183" s="66"/>
      <c r="KL2183" s="65"/>
      <c r="KN2183" s="53"/>
      <c r="KP2183" s="64"/>
      <c r="KR2183" s="63"/>
      <c r="KV2183" s="1"/>
      <c r="LQ2183" s="1"/>
      <c r="LR2183" s="1"/>
      <c r="LS2183" s="1"/>
      <c r="LT2183" s="1"/>
      <c r="LU2183" s="1"/>
      <c r="LV2183" s="1"/>
      <c r="LW2183" s="1"/>
      <c r="LX2183" s="1"/>
      <c r="LY2183" s="1"/>
      <c r="LZ2183" s="1"/>
      <c r="MA2183" s="1"/>
      <c r="MB2183" s="1"/>
      <c r="MC2183" s="1"/>
      <c r="MD2183" s="1"/>
      <c r="ME2183" s="1"/>
      <c r="MF2183" s="1"/>
      <c r="MG2183" s="1"/>
      <c r="MH2183" s="1"/>
      <c r="MI2183" s="1"/>
      <c r="MJ2183" s="1"/>
      <c r="MK2183" s="1"/>
      <c r="ML2183" s="1"/>
      <c r="MM2183" s="1"/>
      <c r="MN2183" s="1"/>
      <c r="MO2183" s="1"/>
      <c r="MP2183" s="1"/>
      <c r="MQ2183" s="1"/>
      <c r="MR2183" s="1"/>
      <c r="MS2183" s="1"/>
      <c r="MT2183" s="1"/>
      <c r="MU2183" s="1"/>
      <c r="MV2183" s="1"/>
      <c r="MW2183" s="1"/>
      <c r="MX2183" s="1"/>
      <c r="MY2183" s="1"/>
      <c r="MZ2183" s="1"/>
      <c r="NA2183" s="1"/>
      <c r="NB2183" s="1"/>
      <c r="NC2183" s="1"/>
      <c r="ND2183" s="1"/>
      <c r="NE2183" s="1"/>
      <c r="NF2183" s="1"/>
      <c r="NG2183" s="1"/>
      <c r="NH2183" s="1"/>
      <c r="NI2183" s="1"/>
      <c r="NJ2183" s="1"/>
      <c r="NK2183" s="1"/>
      <c r="NL2183" s="1"/>
      <c r="NM2183" s="1"/>
      <c r="NN2183" s="1"/>
      <c r="NO2183" s="1"/>
      <c r="NP2183" s="1"/>
      <c r="NQ2183" s="1"/>
      <c r="NR2183" s="1"/>
      <c r="NS2183" s="1"/>
      <c r="NT2183" s="1"/>
      <c r="NU2183" s="1"/>
      <c r="NV2183" s="1"/>
      <c r="NW2183" s="1"/>
      <c r="NX2183" s="1"/>
      <c r="NY2183" s="1"/>
      <c r="NZ2183" s="1"/>
      <c r="OA2183" s="1"/>
      <c r="OB2183" s="1"/>
      <c r="OC2183" s="1"/>
      <c r="OD2183" s="1"/>
      <c r="OE2183" s="1"/>
      <c r="OF2183" s="1"/>
      <c r="OG2183" s="1"/>
      <c r="OH2183" s="1"/>
      <c r="OI2183" s="1"/>
      <c r="OJ2183" s="1"/>
      <c r="OK2183" s="1"/>
      <c r="OL2183" s="1"/>
      <c r="OM2183" s="1"/>
      <c r="ON2183" s="1"/>
      <c r="OO2183" s="1"/>
      <c r="OP2183" s="1"/>
      <c r="OQ2183" s="1"/>
      <c r="OR2183" s="1"/>
      <c r="OS2183" s="1"/>
      <c r="OT2183" s="1"/>
      <c r="OU2183" s="1"/>
      <c r="OV2183" s="1"/>
      <c r="OW2183" s="1"/>
      <c r="OX2183" s="1"/>
      <c r="OY2183" s="1"/>
      <c r="OZ2183" s="1"/>
      <c r="PA2183" s="1"/>
      <c r="PB2183" s="1"/>
      <c r="PC2183" s="1"/>
      <c r="PD2183" s="1"/>
      <c r="PE2183" s="1"/>
      <c r="PF2183" s="1"/>
      <c r="PG2183" s="1"/>
      <c r="PH2183" s="1"/>
      <c r="PI2183" s="2"/>
      <c r="PJ2183" s="1"/>
      <c r="PK2183" s="1"/>
      <c r="PL2183" s="1"/>
      <c r="PM2183" s="1"/>
      <c r="PN2183" s="1"/>
      <c r="PO2183" s="1"/>
      <c r="PP2183" s="1"/>
      <c r="PQ2183" s="7"/>
      <c r="PR2183" s="1"/>
      <c r="PS2183" s="1"/>
      <c r="PT2183" s="1"/>
      <c r="PU2183" s="1"/>
      <c r="PV2183" s="1"/>
      <c r="PW2183" s="1"/>
      <c r="PX2183" s="1"/>
      <c r="PY2183" s="1"/>
      <c r="PZ2183" s="1"/>
      <c r="QA2183" s="1"/>
      <c r="QB2183" s="1"/>
      <c r="QC2183" s="2"/>
      <c r="QD2183" s="1"/>
      <c r="QE2183" s="1"/>
      <c r="QF2183" s="1"/>
      <c r="QG2183" s="1"/>
      <c r="QH2183" s="1"/>
      <c r="QI2183" s="1"/>
      <c r="QJ2183" s="1"/>
      <c r="QK2183" s="7"/>
      <c r="QL2183" s="1"/>
      <c r="QM2183" s="1"/>
      <c r="QN2183" s="1"/>
      <c r="QO2183" s="1"/>
      <c r="QP2183" s="1"/>
      <c r="QQ2183" s="1"/>
      <c r="QR2183" s="1"/>
      <c r="QS2183" s="1"/>
      <c r="QT2183" s="1"/>
      <c r="QU2183" s="1"/>
      <c r="QV2183" s="1"/>
      <c r="QW2183" s="1"/>
      <c r="QX2183" s="1"/>
      <c r="QY2183" s="1"/>
      <c r="QZ2183" s="1"/>
      <c r="RA2183" s="1"/>
      <c r="RB2183" s="1"/>
      <c r="RC2183" s="1"/>
      <c r="RD2183" s="1"/>
      <c r="RE2183" s="1"/>
      <c r="RF2183" s="1"/>
      <c r="RG2183" s="1"/>
      <c r="RH2183" s="1"/>
      <c r="RI2183" s="1"/>
      <c r="RJ2183" s="1"/>
      <c r="RK2183" s="1"/>
      <c r="RL2183" s="1"/>
      <c r="RM2183" s="1"/>
      <c r="RN2183" s="1"/>
      <c r="RO2183" s="1"/>
      <c r="RP2183" s="1"/>
      <c r="RQ2183" s="1"/>
      <c r="RR2183" s="1"/>
      <c r="RS2183" s="1"/>
      <c r="RT2183" s="1"/>
      <c r="RU2183" s="1"/>
      <c r="RV2183" s="1"/>
      <c r="RW2183" s="1"/>
      <c r="RX2183" s="1"/>
      <c r="RY2183" s="1"/>
      <c r="RZ2183" s="1"/>
      <c r="SA2183" s="1"/>
      <c r="SB2183" s="1"/>
      <c r="SC2183" s="1"/>
      <c r="SD2183" s="1"/>
      <c r="SE2183" s="1"/>
      <c r="SF2183" s="1"/>
      <c r="SG2183" s="1"/>
      <c r="SH2183" s="1"/>
      <c r="SI2183" s="1"/>
      <c r="SJ2183" s="1"/>
      <c r="SK2183" s="1"/>
      <c r="SL2183" s="1"/>
      <c r="SM2183" s="1"/>
      <c r="SN2183" s="1"/>
      <c r="SO2183" s="1"/>
      <c r="SP2183" s="1"/>
      <c r="SQ2183" s="1"/>
      <c r="SR2183" s="1"/>
      <c r="SS2183" s="1"/>
      <c r="ST2183" s="1"/>
      <c r="SU2183" s="1"/>
      <c r="SV2183" s="1"/>
      <c r="SW2183" s="1"/>
      <c r="SX2183" s="1"/>
      <c r="SY2183" s="1"/>
      <c r="SZ2183" s="1"/>
      <c r="TA2183" s="1"/>
      <c r="TB2183" s="1"/>
      <c r="TC2183" s="1"/>
      <c r="TD2183" s="1"/>
      <c r="TE2183" s="1"/>
      <c r="TF2183" s="1"/>
      <c r="TG2183" s="1"/>
      <c r="TH2183" s="1"/>
      <c r="TI2183" s="1"/>
      <c r="TJ2183" s="1"/>
      <c r="TK2183" s="1"/>
      <c r="TL2183" s="1"/>
      <c r="TM2183" s="1"/>
      <c r="TN2183" s="1"/>
      <c r="TO2183" s="1"/>
      <c r="TP2183" s="1"/>
      <c r="TQ2183" s="1"/>
      <c r="TR2183" s="1"/>
      <c r="TS2183" s="1"/>
      <c r="TT2183" s="1"/>
      <c r="TU2183" s="1"/>
      <c r="TV2183" s="1"/>
      <c r="TW2183" s="1"/>
      <c r="TX2183" s="1"/>
      <c r="TY2183" s="1"/>
      <c r="TZ2183" s="1"/>
      <c r="UA2183" s="1"/>
      <c r="UB2183" s="1"/>
      <c r="UC2183" s="1"/>
      <c r="UD2183" s="1"/>
      <c r="UE2183" s="1"/>
      <c r="UF2183" s="1"/>
      <c r="UG2183" s="1"/>
      <c r="UH2183" s="1"/>
      <c r="UI2183" s="1"/>
      <c r="UJ2183" s="1"/>
      <c r="UK2183" s="1"/>
      <c r="UL2183" s="1"/>
      <c r="UM2183" s="1"/>
      <c r="UN2183" s="1"/>
      <c r="UO2183" s="1"/>
      <c r="UP2183" s="1"/>
      <c r="UQ2183" s="1"/>
      <c r="UR2183" s="1"/>
      <c r="US2183" s="1"/>
      <c r="UT2183" s="1"/>
      <c r="UU2183" s="1"/>
      <c r="UV2183" s="1"/>
      <c r="UW2183" s="1"/>
      <c r="UX2183" s="1"/>
      <c r="UY2183" s="1"/>
      <c r="UZ2183" s="1"/>
      <c r="VA2183" s="1"/>
      <c r="VB2183" s="1"/>
      <c r="VC2183" s="1"/>
      <c r="VD2183" s="1"/>
      <c r="VE2183" s="1"/>
      <c r="VF2183" s="1"/>
      <c r="VT2183" s="1"/>
    </row>
    <row r="2184" spans="14:592" ht="15" thickBot="1" x14ac:dyDescent="0.35">
      <c r="N2184" s="1"/>
      <c r="AI2184" s="1"/>
      <c r="DX2184" s="1"/>
      <c r="EA2184" s="38" t="s">
        <v>26</v>
      </c>
      <c r="ED2184" s="38" t="s">
        <v>26</v>
      </c>
      <c r="EF2184" s="7"/>
      <c r="EI2184" s="40" t="s">
        <v>27</v>
      </c>
      <c r="EL2184" s="1"/>
      <c r="ER2184" s="1"/>
      <c r="EU2184" s="38" t="s">
        <v>26</v>
      </c>
      <c r="EX2184" s="38" t="s">
        <v>26</v>
      </c>
      <c r="EZ2184" s="7"/>
      <c r="FC2184" s="40" t="s">
        <v>27</v>
      </c>
      <c r="FF2184" s="1"/>
      <c r="FL2184" s="1"/>
      <c r="FO2184" s="38" t="s">
        <v>26</v>
      </c>
      <c r="FR2184" s="38" t="s">
        <v>26</v>
      </c>
      <c r="FT2184" s="7"/>
      <c r="FW2184" s="40" t="s">
        <v>27</v>
      </c>
      <c r="FZ2184" s="1"/>
      <c r="JX2184" s="1"/>
      <c r="KG2184" s="1"/>
      <c r="KH2184" s="67"/>
      <c r="KJ2184" s="66"/>
      <c r="KL2184" s="65"/>
      <c r="KN2184" s="53"/>
      <c r="KP2184" s="64"/>
      <c r="KR2184" s="63"/>
      <c r="KV2184" s="1"/>
      <c r="LQ2184" s="1"/>
      <c r="LR2184" s="125" t="s">
        <v>17</v>
      </c>
      <c r="LS2184" s="125"/>
      <c r="LT2184" s="125"/>
      <c r="LU2184" s="125"/>
      <c r="LV2184" s="125"/>
      <c r="LW2184" s="125"/>
      <c r="LX2184" s="125"/>
      <c r="LY2184" s="125"/>
      <c r="LZ2184" s="125"/>
      <c r="MA2184" s="125"/>
      <c r="MB2184" s="125"/>
      <c r="MC2184" s="125"/>
      <c r="MD2184" s="125"/>
      <c r="ME2184" s="125"/>
      <c r="MF2184" s="125"/>
      <c r="MG2184" s="1"/>
      <c r="PF2184" s="1"/>
      <c r="PI2184" s="2" t="s">
        <v>18</v>
      </c>
      <c r="PQ2184" s="7" t="s">
        <v>19</v>
      </c>
      <c r="PT2184" s="1"/>
      <c r="PZ2184" s="1"/>
      <c r="QC2184" s="2" t="s">
        <v>20</v>
      </c>
      <c r="QK2184" s="7" t="s">
        <v>21</v>
      </c>
      <c r="QN2184" s="1"/>
      <c r="QO2184" s="11"/>
      <c r="QP2184" s="1"/>
      <c r="VF2184" s="1"/>
      <c r="VT2184" s="1"/>
    </row>
    <row r="2185" spans="14:592" x14ac:dyDescent="0.3">
      <c r="N2185" s="1"/>
      <c r="AI2185" s="1"/>
      <c r="DX2185" s="1"/>
      <c r="EA2185" s="2"/>
      <c r="EB2185" s="38" t="s">
        <v>25</v>
      </c>
      <c r="EC2185" s="38" t="s">
        <v>25</v>
      </c>
      <c r="ED2185" s="2"/>
      <c r="EF2185" s="7"/>
      <c r="EG2185" s="40" t="s">
        <v>25</v>
      </c>
      <c r="EH2185" s="40" t="s">
        <v>25</v>
      </c>
      <c r="EI2185" s="7"/>
      <c r="EL2185" s="1"/>
      <c r="ER2185" s="1"/>
      <c r="EU2185" s="2"/>
      <c r="EV2185" s="38" t="s">
        <v>25</v>
      </c>
      <c r="EW2185" s="38" t="s">
        <v>25</v>
      </c>
      <c r="EX2185" s="2"/>
      <c r="EZ2185" s="7"/>
      <c r="FA2185" s="40" t="s">
        <v>25</v>
      </c>
      <c r="FB2185" s="40" t="s">
        <v>25</v>
      </c>
      <c r="FC2185" s="7"/>
      <c r="FF2185" s="1"/>
      <c r="FL2185" s="1"/>
      <c r="FO2185" s="2"/>
      <c r="FP2185" s="38" t="s">
        <v>25</v>
      </c>
      <c r="FQ2185" s="38" t="s">
        <v>25</v>
      </c>
      <c r="FR2185" s="2"/>
      <c r="FT2185" s="7"/>
      <c r="FU2185" s="40" t="s">
        <v>25</v>
      </c>
      <c r="FV2185" s="40" t="s">
        <v>25</v>
      </c>
      <c r="FW2185" s="7"/>
      <c r="FZ2185" s="1"/>
      <c r="JX2185" s="1"/>
      <c r="KG2185" s="1"/>
      <c r="KH2185" s="67"/>
      <c r="KJ2185" s="66"/>
      <c r="KL2185" s="65"/>
      <c r="KN2185" s="53"/>
      <c r="KP2185" s="64"/>
      <c r="KR2185" s="63"/>
      <c r="KV2185" s="1"/>
      <c r="LQ2185" s="1"/>
      <c r="LR2185" s="125"/>
      <c r="LS2185" s="125"/>
      <c r="LT2185" s="125"/>
      <c r="LU2185" s="125"/>
      <c r="LV2185" s="125"/>
      <c r="LW2185" s="125"/>
      <c r="LX2185" s="125"/>
      <c r="LY2185" s="125"/>
      <c r="LZ2185" s="125"/>
      <c r="MA2185" s="125"/>
      <c r="MB2185" s="125"/>
      <c r="MC2185" s="125"/>
      <c r="MD2185" s="125"/>
      <c r="ME2185" s="125"/>
      <c r="MF2185" s="125"/>
      <c r="MG2185" s="1"/>
      <c r="PF2185" s="1"/>
      <c r="PI2185" s="4">
        <f t="array" ref="PI2185:PI2187">PG2187+PI2192:PI2194</f>
        <v>-1.7586828764136531E-2</v>
      </c>
      <c r="PQ2185" s="8">
        <f t="array" ref="PQ2185:PQ2187">PV2075:PV2077</f>
        <v>1.0011839339799676E-2</v>
      </c>
      <c r="PT2185" s="1"/>
      <c r="PZ2185" s="1"/>
      <c r="QC2185" s="4">
        <f t="array" ref="QC2185:QC2187">QA2187+QC2192:QC2194</f>
        <v>-0.1362538350688357</v>
      </c>
      <c r="QK2185" s="8">
        <f t="array" ref="QK2185:QK2187">QH2075:QH2077</f>
        <v>-1.3610773813552681E-3</v>
      </c>
      <c r="QN2185" s="1"/>
      <c r="QO2185" s="11"/>
      <c r="QP2185" s="1"/>
      <c r="VF2185" s="1"/>
      <c r="VT2185" s="1"/>
    </row>
    <row r="2186" spans="14:592" ht="15" thickBot="1" x14ac:dyDescent="0.35">
      <c r="N2186" s="1"/>
      <c r="AI2186" s="1"/>
      <c r="DX2186" s="1"/>
      <c r="EA2186" s="2" t="s">
        <v>46</v>
      </c>
      <c r="EI2186" s="7" t="s">
        <v>47</v>
      </c>
      <c r="EL2186" s="1"/>
      <c r="ER2186" s="1"/>
      <c r="EU2186" s="2" t="s">
        <v>46</v>
      </c>
      <c r="FC2186" s="7" t="s">
        <v>47</v>
      </c>
      <c r="FF2186" s="1"/>
      <c r="FL2186" s="1"/>
      <c r="FO2186" s="2" t="s">
        <v>46</v>
      </c>
      <c r="FW2186" s="7" t="s">
        <v>47</v>
      </c>
      <c r="FZ2186" s="1"/>
      <c r="JX2186" s="1"/>
      <c r="KG2186" s="1"/>
      <c r="KH2186" s="67"/>
      <c r="KJ2186" s="66"/>
      <c r="KL2186" s="65"/>
      <c r="KN2186" s="53"/>
      <c r="KP2186" s="64"/>
      <c r="KR2186" s="63"/>
      <c r="KV2186" s="1"/>
      <c r="LQ2186" s="1"/>
      <c r="LR2186" s="125"/>
      <c r="LS2186" s="125"/>
      <c r="LT2186" s="125"/>
      <c r="LU2186" s="125"/>
      <c r="LV2186" s="125"/>
      <c r="LW2186" s="125"/>
      <c r="LX2186" s="125"/>
      <c r="LY2186" s="125"/>
      <c r="LZ2186" s="125"/>
      <c r="MA2186" s="125"/>
      <c r="MB2186" s="125"/>
      <c r="MC2186" s="125"/>
      <c r="MD2186" s="125"/>
      <c r="ME2186" s="125"/>
      <c r="MF2186" s="125"/>
      <c r="MG2186" s="1"/>
      <c r="PF2186" s="1"/>
      <c r="PG2186" s="38" t="s">
        <v>22</v>
      </c>
      <c r="PH2186" s="2"/>
      <c r="PI2186" s="5">
        <v>0.6472189217297698</v>
      </c>
      <c r="PQ2186" s="9">
        <v>1.2437150087297377E-2</v>
      </c>
      <c r="PR2186" s="7"/>
      <c r="PS2186" s="7" t="s">
        <v>23</v>
      </c>
      <c r="PT2186" s="1"/>
      <c r="PZ2186" s="1"/>
      <c r="QA2186" s="38" t="s">
        <v>22</v>
      </c>
      <c r="QB2186" s="2"/>
      <c r="QC2186" s="5">
        <v>0.68153591607398523</v>
      </c>
      <c r="QK2186" s="9">
        <v>-2.0471837616310613E-3</v>
      </c>
      <c r="QL2186" s="7"/>
      <c r="QM2186" s="7" t="s">
        <v>23</v>
      </c>
      <c r="QN2186" s="1"/>
      <c r="QO2186" s="11" t="s">
        <v>24</v>
      </c>
      <c r="QP2186" s="1"/>
      <c r="QU2186" s="39"/>
      <c r="VF2186" s="1"/>
      <c r="VT2186" s="1"/>
    </row>
    <row r="2187" spans="14:592" ht="15" thickBot="1" x14ac:dyDescent="0.35">
      <c r="N2187" s="1"/>
      <c r="AI2187" s="1"/>
      <c r="DX2187" s="1"/>
      <c r="EA2187" s="4">
        <f t="array" ref="EA2187:EA2189">ED2196:ED2198-ED2192</f>
        <v>3.144206046997633E-2</v>
      </c>
      <c r="EI2187" s="8">
        <f t="array" ref="EI2187:EI2189">EI2177:EI2179+EJ2177:EJ2179</f>
        <v>8.3095762557861996E-2</v>
      </c>
      <c r="EL2187" s="1"/>
      <c r="ER2187" s="1"/>
      <c r="EU2187" s="4">
        <f t="array" ref="EU2187:EU2189">EX2196:EX2198-EX2192</f>
        <v>1.6943842856670388E-2</v>
      </c>
      <c r="FC2187" s="8">
        <f t="array" ref="FC2187:FC2189">FC2177:FC2179+FD2177:FD2179</f>
        <v>7.0119880651274613E-2</v>
      </c>
      <c r="FF2187" s="1"/>
      <c r="FL2187" s="1"/>
      <c r="FO2187" s="4">
        <f t="array" ref="FO2187:FO2189">FR2196:FR2198-FR2192</f>
        <v>3.039390699583433E-2</v>
      </c>
      <c r="FW2187" s="8">
        <f t="array" ref="FW2187:FW2189">FW2177:FW2179+FX2177:FX2179</f>
        <v>8.1741013863253678E-2</v>
      </c>
      <c r="FZ2187" s="1"/>
      <c r="JX2187" s="1"/>
      <c r="KG2187" s="1"/>
      <c r="KH2187" s="67"/>
      <c r="KJ2187" s="66"/>
      <c r="KL2187" s="65"/>
      <c r="KN2187" s="53"/>
      <c r="KP2187" s="64"/>
      <c r="KR2187" s="63"/>
      <c r="KV2187" s="1"/>
      <c r="LQ2187" s="1"/>
      <c r="LR2187" s="125"/>
      <c r="LS2187" s="125"/>
      <c r="LT2187" s="125"/>
      <c r="LU2187" s="125"/>
      <c r="LV2187" s="125"/>
      <c r="LW2187" s="125"/>
      <c r="LX2187" s="125"/>
      <c r="LY2187" s="125"/>
      <c r="LZ2187" s="125"/>
      <c r="MA2187" s="125"/>
      <c r="MB2187" s="125"/>
      <c r="MC2187" s="125"/>
      <c r="MD2187" s="125"/>
      <c r="ME2187" s="125"/>
      <c r="MF2187" s="125"/>
      <c r="MG2187" s="1"/>
      <c r="PF2187" s="1"/>
      <c r="PG2187" s="3">
        <v>6.9648955863108139E-2</v>
      </c>
      <c r="PH2187" s="38" t="s">
        <v>25</v>
      </c>
      <c r="PI2187" s="6">
        <v>-0.42068522537630892</v>
      </c>
      <c r="PQ2187" s="10">
        <v>-7.6398153748510143E-3</v>
      </c>
      <c r="PR2187" s="40" t="s">
        <v>25</v>
      </c>
      <c r="PS2187" s="41">
        <f t="array" ref="PS2187">SUM(PQ2185:PQ2187)</f>
        <v>1.480917405224604E-2</v>
      </c>
      <c r="PT2187" s="1"/>
      <c r="PZ2187" s="1"/>
      <c r="QA2187" s="3">
        <f>PG2187</f>
        <v>6.9648955863108139E-2</v>
      </c>
      <c r="QB2187" s="38" t="s">
        <v>25</v>
      </c>
      <c r="QC2187" s="6">
        <v>-0.33633521341582506</v>
      </c>
      <c r="QK2187" s="10">
        <v>1.9330725916817039E-3</v>
      </c>
      <c r="QL2187" s="40" t="s">
        <v>25</v>
      </c>
      <c r="QM2187" s="41">
        <f t="array" ref="QM2187">SUM(QK2185:QK2187)</f>
        <v>-1.4751885513046255E-3</v>
      </c>
      <c r="QN2187" s="1"/>
      <c r="QO2187" s="42">
        <f>SUM(PS2187,QM2187)</f>
        <v>1.3333985500941415E-2</v>
      </c>
      <c r="QP2187" s="1"/>
      <c r="QV2187" s="39"/>
      <c r="RF2187" s="39"/>
      <c r="VF2187" s="1"/>
      <c r="VT2187" s="1"/>
    </row>
    <row r="2188" spans="14:592" x14ac:dyDescent="0.3">
      <c r="N2188" s="1"/>
      <c r="AI2188" s="1"/>
      <c r="DX2188" s="1"/>
      <c r="EA2188" s="5">
        <v>0.15389450879885347</v>
      </c>
      <c r="EI2188" s="9">
        <v>-5.5041571462778272E-2</v>
      </c>
      <c r="EL2188" s="1"/>
      <c r="ER2188" s="1"/>
      <c r="EU2188" s="5">
        <v>0.19871668656585761</v>
      </c>
      <c r="FC2188" s="9">
        <v>-4.1268858168113931E-2</v>
      </c>
      <c r="FF2188" s="1"/>
      <c r="FL2188" s="1"/>
      <c r="FO2188" s="5">
        <v>0.15796755287033037</v>
      </c>
      <c r="FW2188" s="9">
        <v>-5.3571620752616178E-2</v>
      </c>
      <c r="FZ2188" s="1"/>
      <c r="JX2188" s="1"/>
      <c r="KG2188" s="1"/>
      <c r="KH2188" s="67"/>
      <c r="KJ2188" s="66"/>
      <c r="KL2188" s="65"/>
      <c r="KN2188" s="53"/>
      <c r="KP2188" s="64"/>
      <c r="KR2188" s="63"/>
      <c r="KV2188" s="1"/>
      <c r="LQ2188" s="1"/>
      <c r="LR2188" s="125"/>
      <c r="LS2188" s="125"/>
      <c r="LT2188" s="125"/>
      <c r="LU2188" s="125"/>
      <c r="LV2188" s="125"/>
      <c r="LW2188" s="125"/>
      <c r="LX2188" s="125"/>
      <c r="LY2188" s="125"/>
      <c r="LZ2188" s="125"/>
      <c r="MA2188" s="125"/>
      <c r="MB2188" s="125"/>
      <c r="MC2188" s="125"/>
      <c r="MD2188" s="125"/>
      <c r="ME2188" s="125"/>
      <c r="MF2188" s="125"/>
      <c r="MG2188" s="1"/>
      <c r="PF2188" s="1"/>
      <c r="PI2188" s="38" t="s">
        <v>26</v>
      </c>
      <c r="PQ2188" s="40" t="s">
        <v>27</v>
      </c>
      <c r="PT2188" s="1"/>
      <c r="PZ2188" s="1"/>
      <c r="QC2188" s="38" t="s">
        <v>26</v>
      </c>
      <c r="QK2188" s="40" t="s">
        <v>27</v>
      </c>
      <c r="QN2188" s="1"/>
      <c r="QO2188" s="11"/>
      <c r="QP2188" s="1"/>
      <c r="QW2188" s="39"/>
      <c r="RE2188" s="39"/>
      <c r="VF2188" s="1"/>
      <c r="VT2188" s="1"/>
    </row>
    <row r="2189" spans="14:592" ht="15" thickBot="1" x14ac:dyDescent="0.35">
      <c r="N2189" s="1"/>
      <c r="AI2189" s="1"/>
      <c r="DX2189" s="1"/>
      <c r="EA2189" s="6">
        <v>-0.1853365692688298</v>
      </c>
      <c r="EI2189" s="10">
        <v>-3.1606785499376677E-2</v>
      </c>
      <c r="EL2189" s="1"/>
      <c r="ER2189" s="1"/>
      <c r="EU2189" s="6">
        <v>-0.215660529422528</v>
      </c>
      <c r="FC2189" s="10">
        <v>-3.251735573838424E-2</v>
      </c>
      <c r="FF2189" s="1"/>
      <c r="FL2189" s="1"/>
      <c r="FO2189" s="6">
        <v>-0.18836145986616493</v>
      </c>
      <c r="FW2189" s="10">
        <v>-3.1737642341793458E-2</v>
      </c>
      <c r="FZ2189" s="1"/>
      <c r="JX2189" s="1"/>
      <c r="KG2189" s="1"/>
      <c r="KH2189" s="67"/>
      <c r="KJ2189" s="66"/>
      <c r="KL2189" s="65"/>
      <c r="KN2189" s="53"/>
      <c r="KP2189" s="64"/>
      <c r="KR2189" s="63"/>
      <c r="KV2189" s="1"/>
      <c r="LQ2189" s="1"/>
      <c r="LR2189" s="125"/>
      <c r="LS2189" s="125"/>
      <c r="LT2189" s="125"/>
      <c r="LU2189" s="125"/>
      <c r="LV2189" s="125"/>
      <c r="LW2189" s="125"/>
      <c r="LX2189" s="125"/>
      <c r="LY2189" s="125"/>
      <c r="LZ2189" s="125"/>
      <c r="MA2189" s="125"/>
      <c r="MB2189" s="125"/>
      <c r="MC2189" s="125"/>
      <c r="MD2189" s="125"/>
      <c r="ME2189" s="125"/>
      <c r="MF2189" s="125"/>
      <c r="MG2189" s="1"/>
      <c r="PF2189" s="1"/>
      <c r="PI2189" s="38" t="s">
        <v>26</v>
      </c>
      <c r="PQ2189" s="40" t="s">
        <v>27</v>
      </c>
      <c r="PT2189" s="1"/>
      <c r="PZ2189" s="1"/>
      <c r="QC2189" s="38" t="s">
        <v>26</v>
      </c>
      <c r="QK2189" s="40" t="s">
        <v>27</v>
      </c>
      <c r="QN2189" s="1"/>
      <c r="QO2189" s="11"/>
      <c r="QP2189" s="1"/>
      <c r="QW2189" s="39"/>
      <c r="RE2189" s="39"/>
      <c r="VF2189" s="1"/>
      <c r="VT2189" s="1"/>
    </row>
    <row r="2190" spans="14:592" x14ac:dyDescent="0.3">
      <c r="N2190" s="1"/>
      <c r="AI2190" s="1"/>
      <c r="DX2190" s="1"/>
      <c r="EA2190" s="2"/>
      <c r="EB2190" s="38" t="s">
        <v>35</v>
      </c>
      <c r="EC2190" s="38" t="s">
        <v>35</v>
      </c>
      <c r="ED2190" s="2"/>
      <c r="EF2190" s="7"/>
      <c r="EG2190" s="40" t="s">
        <v>35</v>
      </c>
      <c r="EH2190" s="40" t="s">
        <v>35</v>
      </c>
      <c r="EI2190" s="7"/>
      <c r="EL2190" s="1"/>
      <c r="ER2190" s="1"/>
      <c r="EU2190" s="2"/>
      <c r="EV2190" s="38" t="s">
        <v>35</v>
      </c>
      <c r="EW2190" s="38" t="s">
        <v>35</v>
      </c>
      <c r="EX2190" s="2"/>
      <c r="EZ2190" s="7"/>
      <c r="FA2190" s="40" t="s">
        <v>35</v>
      </c>
      <c r="FB2190" s="40" t="s">
        <v>35</v>
      </c>
      <c r="FC2190" s="7"/>
      <c r="FF2190" s="1"/>
      <c r="FL2190" s="1"/>
      <c r="FO2190" s="2"/>
      <c r="FP2190" s="38" t="s">
        <v>35</v>
      </c>
      <c r="FQ2190" s="38" t="s">
        <v>35</v>
      </c>
      <c r="FR2190" s="2"/>
      <c r="FT2190" s="7"/>
      <c r="FU2190" s="40" t="s">
        <v>35</v>
      </c>
      <c r="FV2190" s="40" t="s">
        <v>35</v>
      </c>
      <c r="FW2190" s="7"/>
      <c r="FZ2190" s="1"/>
      <c r="JX2190" s="1"/>
      <c r="KG2190" s="1"/>
      <c r="KH2190" s="67"/>
      <c r="KJ2190" s="66"/>
      <c r="KL2190" s="65"/>
      <c r="KN2190" s="53"/>
      <c r="KP2190" s="64"/>
      <c r="KR2190" s="63"/>
      <c r="KV2190" s="1"/>
      <c r="LQ2190" s="1"/>
      <c r="LR2190" s="125"/>
      <c r="LS2190" s="125"/>
      <c r="LT2190" s="125"/>
      <c r="LU2190" s="125"/>
      <c r="LV2190" s="125"/>
      <c r="LW2190" s="125"/>
      <c r="LX2190" s="125"/>
      <c r="LY2190" s="125"/>
      <c r="LZ2190" s="125"/>
      <c r="MA2190" s="125"/>
      <c r="MB2190" s="125"/>
      <c r="MC2190" s="125"/>
      <c r="MD2190" s="125"/>
      <c r="ME2190" s="125"/>
      <c r="MF2190" s="125"/>
      <c r="MG2190" s="1"/>
      <c r="PF2190" s="1"/>
      <c r="PI2190" s="38" t="s">
        <v>26</v>
      </c>
      <c r="PQ2190" s="40" t="s">
        <v>27</v>
      </c>
      <c r="PT2190" s="1"/>
      <c r="PZ2190" s="1"/>
      <c r="QC2190" s="38" t="s">
        <v>26</v>
      </c>
      <c r="QK2190" s="40" t="s">
        <v>27</v>
      </c>
      <c r="QN2190" s="1"/>
      <c r="QO2190" s="11"/>
      <c r="QP2190" s="1"/>
      <c r="QW2190" s="39"/>
      <c r="RE2190" s="39"/>
      <c r="VF2190" s="1"/>
      <c r="VT2190" s="1"/>
    </row>
    <row r="2191" spans="14:592" ht="15" thickBot="1" x14ac:dyDescent="0.35">
      <c r="N2191" s="1"/>
      <c r="AI2191" s="1"/>
      <c r="DX2191" s="1"/>
      <c r="EA2191" s="38" t="s">
        <v>26</v>
      </c>
      <c r="ED2191" s="38" t="s">
        <v>48</v>
      </c>
      <c r="EF2191" s="7" t="s">
        <v>49</v>
      </c>
      <c r="EI2191" s="7" t="s">
        <v>50</v>
      </c>
      <c r="EJ2191" s="7" t="s">
        <v>51</v>
      </c>
      <c r="EL2191" s="1"/>
      <c r="ER2191" s="1"/>
      <c r="EU2191" s="38" t="s">
        <v>26</v>
      </c>
      <c r="EX2191" s="38" t="s">
        <v>48</v>
      </c>
      <c r="EZ2191" s="7" t="s">
        <v>49</v>
      </c>
      <c r="FC2191" s="7" t="s">
        <v>50</v>
      </c>
      <c r="FD2191" s="7" t="s">
        <v>51</v>
      </c>
      <c r="FF2191" s="1"/>
      <c r="FL2191" s="1"/>
      <c r="FO2191" s="38" t="s">
        <v>26</v>
      </c>
      <c r="FR2191" s="38" t="s">
        <v>48</v>
      </c>
      <c r="FT2191" s="7" t="s">
        <v>49</v>
      </c>
      <c r="FW2191" s="7" t="s">
        <v>50</v>
      </c>
      <c r="FX2191" s="7" t="s">
        <v>51</v>
      </c>
      <c r="FZ2191" s="1"/>
      <c r="JX2191" s="1"/>
      <c r="KG2191" s="1"/>
      <c r="KH2191" s="67"/>
      <c r="KJ2191" s="66"/>
      <c r="KL2191" s="65"/>
      <c r="KN2191" s="53"/>
      <c r="KP2191" s="64"/>
      <c r="KR2191" s="63"/>
      <c r="KV2191" s="1"/>
      <c r="LQ2191" s="1"/>
      <c r="LR2191" s="125"/>
      <c r="LS2191" s="125"/>
      <c r="LT2191" s="125"/>
      <c r="LU2191" s="125"/>
      <c r="LV2191" s="125"/>
      <c r="LW2191" s="125"/>
      <c r="LX2191" s="125"/>
      <c r="LY2191" s="125"/>
      <c r="LZ2191" s="125"/>
      <c r="MA2191" s="125"/>
      <c r="MB2191" s="125"/>
      <c r="MC2191" s="125"/>
      <c r="MD2191" s="125"/>
      <c r="ME2191" s="125"/>
      <c r="MF2191" s="125"/>
      <c r="MG2191" s="1"/>
      <c r="PF2191" s="1"/>
      <c r="PI2191" s="38" t="s">
        <v>28</v>
      </c>
      <c r="PQ2191" s="7" t="s">
        <v>29</v>
      </c>
      <c r="PT2191" s="1"/>
      <c r="PZ2191" s="1"/>
      <c r="QC2191" s="38" t="s">
        <v>28</v>
      </c>
      <c r="QK2191" s="7" t="s">
        <v>29</v>
      </c>
      <c r="QN2191" s="1"/>
      <c r="QO2191" s="11"/>
      <c r="QP2191" s="1"/>
      <c r="QW2191" s="39"/>
      <c r="VF2191" s="1"/>
      <c r="VT2191" s="1"/>
    </row>
    <row r="2192" spans="14:592" ht="15" thickBot="1" x14ac:dyDescent="0.35">
      <c r="N2192" s="1"/>
      <c r="AI2192" s="1"/>
      <c r="DX2192" s="1"/>
      <c r="EA2192" s="38" t="s">
        <v>26</v>
      </c>
      <c r="ED2192" s="3">
        <f>AVERAGE(ED2196:ED2198)</f>
        <v>1.2971688171786071</v>
      </c>
      <c r="EF2192" s="41">
        <f t="array" ref="EF2192">SUM(EI2187:EI2189*-1)</f>
        <v>3.5525944042929525E-3</v>
      </c>
      <c r="EI2192" s="8">
        <f t="array" ref="EI2192:EI2194">EI2187:EI2189</f>
        <v>8.3095762557861996E-2</v>
      </c>
      <c r="EJ2192" s="8">
        <f t="array" ref="EJ2192:EJ2194">EF2192*(1/3)</f>
        <v>1.1841981347643173E-3</v>
      </c>
      <c r="EL2192" s="1"/>
      <c r="ER2192" s="1"/>
      <c r="EU2192" s="38" t="s">
        <v>26</v>
      </c>
      <c r="EX2192" s="3">
        <f>AVERAGE(EX2196:EX2198)</f>
        <v>1.2971687197373971</v>
      </c>
      <c r="EZ2192" s="41">
        <f t="array" ref="EZ2192">SUM(FC2187:FC2189*-1)</f>
        <v>3.6663332552235584E-3</v>
      </c>
      <c r="FC2192" s="8">
        <f t="array" ref="FC2192:FC2194">FC2187:FC2189</f>
        <v>7.0119880651274613E-2</v>
      </c>
      <c r="FD2192" s="8">
        <f t="array" ref="FD2192:FD2194">EZ2192*(1/3)</f>
        <v>1.2221110850745194E-3</v>
      </c>
      <c r="FF2192" s="1"/>
      <c r="FL2192" s="1"/>
      <c r="FO2192" s="38" t="s">
        <v>26</v>
      </c>
      <c r="FR2192" s="3">
        <f>AVERAGE(FR2196:FR2198)</f>
        <v>1.2971688060051216</v>
      </c>
      <c r="FT2192" s="41">
        <f t="array" ref="FT2192">SUM(FW2187:FW2189*-1)</f>
        <v>3.568249231155958E-3</v>
      </c>
      <c r="FW2192" s="8">
        <f t="array" ref="FW2192:FW2194">FW2187:FW2189</f>
        <v>8.1741013863253678E-2</v>
      </c>
      <c r="FX2192" s="8">
        <f t="array" ref="FX2192:FX2194">FT2192*(1/3)</f>
        <v>1.1894164103853193E-3</v>
      </c>
      <c r="FZ2192" s="1"/>
      <c r="JX2192" s="1"/>
      <c r="KG2192" s="1"/>
      <c r="KH2192" s="67"/>
      <c r="KJ2192" s="66"/>
      <c r="KL2192" s="65"/>
      <c r="KN2192" s="53"/>
      <c r="KP2192" s="64"/>
      <c r="KR2192" s="63"/>
      <c r="KV2192" s="1"/>
      <c r="LQ2192" s="1"/>
      <c r="LR2192" s="125"/>
      <c r="LS2192" s="125"/>
      <c r="LT2192" s="125"/>
      <c r="LU2192" s="125"/>
      <c r="LV2192" s="125"/>
      <c r="LW2192" s="125"/>
      <c r="LX2192" s="125"/>
      <c r="LY2192" s="125"/>
      <c r="LZ2192" s="125"/>
      <c r="MA2192" s="125"/>
      <c r="MB2192" s="125"/>
      <c r="MC2192" s="125"/>
      <c r="MD2192" s="125"/>
      <c r="ME2192" s="125"/>
      <c r="MF2192" s="125"/>
      <c r="MG2192" s="1"/>
      <c r="PF2192" s="1"/>
      <c r="PI2192" s="4">
        <f t="array" ref="PI2192:PI2194">PI2197:PI2199*PG2194</f>
        <v>-8.723578462724467E-2</v>
      </c>
      <c r="PQ2192" s="8">
        <f t="array" ref="PQ2192:PQ2194">PQ2185:PQ2187</f>
        <v>1.0011839339799676E-2</v>
      </c>
      <c r="PT2192" s="1"/>
      <c r="PZ2192" s="1"/>
      <c r="QC2192" s="4">
        <f t="array" ref="QC2192:QC2194">QC2197:QC2199*QA2194</f>
        <v>-0.20590279093194383</v>
      </c>
      <c r="QK2192" s="8">
        <f t="array" ref="QK2192:QK2194">QK2185:QK2187</f>
        <v>-1.3610773813552681E-3</v>
      </c>
      <c r="QN2192" s="1"/>
      <c r="QO2192" s="11"/>
      <c r="QP2192" s="1"/>
      <c r="VF2192" s="1"/>
      <c r="VT2192" s="1"/>
    </row>
    <row r="2193" spans="14:592" ht="15" thickBot="1" x14ac:dyDescent="0.35">
      <c r="N2193" s="1"/>
      <c r="AI2193" s="1"/>
      <c r="DX2193" s="1"/>
      <c r="EA2193" s="38" t="s">
        <v>26</v>
      </c>
      <c r="ED2193" s="38" t="s">
        <v>26</v>
      </c>
      <c r="EF2193" s="7"/>
      <c r="EI2193" s="9">
        <v>-5.5041571462778272E-2</v>
      </c>
      <c r="EJ2193" s="9">
        <v>1.1841981347643173E-3</v>
      </c>
      <c r="EL2193" s="1"/>
      <c r="ER2193" s="1"/>
      <c r="EU2193" s="38" t="s">
        <v>26</v>
      </c>
      <c r="EX2193" s="38" t="s">
        <v>26</v>
      </c>
      <c r="EZ2193" s="7"/>
      <c r="FC2193" s="9">
        <v>-4.1268858168113931E-2</v>
      </c>
      <c r="FD2193" s="9">
        <v>1.2221110850745194E-3</v>
      </c>
      <c r="FF2193" s="1"/>
      <c r="FL2193" s="1"/>
      <c r="FO2193" s="38" t="s">
        <v>26</v>
      </c>
      <c r="FR2193" s="38" t="s">
        <v>26</v>
      </c>
      <c r="FT2193" s="7"/>
      <c r="FW2193" s="9">
        <v>-5.3571620752616178E-2</v>
      </c>
      <c r="FX2193" s="9">
        <v>1.1894164103853193E-3</v>
      </c>
      <c r="FZ2193" s="1"/>
      <c r="JX2193" s="1"/>
      <c r="KG2193" s="1"/>
      <c r="KH2193" s="67"/>
      <c r="KJ2193" s="66"/>
      <c r="KL2193" s="65"/>
      <c r="KN2193" s="53"/>
      <c r="KP2193" s="64"/>
      <c r="KR2193" s="63"/>
      <c r="KV2193" s="1"/>
      <c r="LQ2193" s="1"/>
      <c r="LR2193" s="125"/>
      <c r="LS2193" s="125"/>
      <c r="LT2193" s="125"/>
      <c r="LU2193" s="125"/>
      <c r="LV2193" s="125"/>
      <c r="LW2193" s="125"/>
      <c r="LX2193" s="125"/>
      <c r="LY2193" s="125"/>
      <c r="LZ2193" s="125"/>
      <c r="MA2193" s="125"/>
      <c r="MB2193" s="125"/>
      <c r="MC2193" s="125"/>
      <c r="MD2193" s="125"/>
      <c r="ME2193" s="125"/>
      <c r="MF2193" s="125"/>
      <c r="MG2193" s="1"/>
      <c r="PF2193" s="1"/>
      <c r="PG2193" s="38" t="s">
        <v>30</v>
      </c>
      <c r="PH2193" s="2"/>
      <c r="PI2193" s="5">
        <v>0.57756996586666165</v>
      </c>
      <c r="PQ2193" s="9">
        <v>1.2437150087297377E-2</v>
      </c>
      <c r="PR2193" s="7"/>
      <c r="PS2193" s="7" t="s">
        <v>31</v>
      </c>
      <c r="PT2193" s="1"/>
      <c r="PZ2193" s="1"/>
      <c r="QA2193" s="38" t="s">
        <v>30</v>
      </c>
      <c r="QB2193" s="2"/>
      <c r="QC2193" s="5">
        <v>0.61188696021087707</v>
      </c>
      <c r="QK2193" s="9">
        <v>-2.0471837616310613E-3</v>
      </c>
      <c r="QL2193" s="7"/>
      <c r="QM2193" s="7" t="s">
        <v>31</v>
      </c>
      <c r="QN2193" s="1"/>
      <c r="QO2193" s="11" t="s">
        <v>32</v>
      </c>
      <c r="QP2193" s="1"/>
      <c r="QU2193" s="39"/>
      <c r="VF2193" s="1"/>
      <c r="VT2193" s="1"/>
    </row>
    <row r="2194" spans="14:592" ht="15" thickBot="1" x14ac:dyDescent="0.35">
      <c r="N2194" s="1"/>
      <c r="AI2194" s="1"/>
      <c r="DX2194" s="1"/>
      <c r="EA2194" s="38" t="s">
        <v>26</v>
      </c>
      <c r="ED2194" s="38" t="s">
        <v>26</v>
      </c>
      <c r="EF2194" s="7"/>
      <c r="EI2194" s="10">
        <v>-3.1606785499376677E-2</v>
      </c>
      <c r="EJ2194" s="10">
        <v>1.1841981347643173E-3</v>
      </c>
      <c r="EL2194" s="1"/>
      <c r="ER2194" s="1"/>
      <c r="EU2194" s="38" t="s">
        <v>26</v>
      </c>
      <c r="EX2194" s="38" t="s">
        <v>26</v>
      </c>
      <c r="EZ2194" s="7"/>
      <c r="FC2194" s="10">
        <v>-3.251735573838424E-2</v>
      </c>
      <c r="FD2194" s="10">
        <v>1.2221110850745194E-3</v>
      </c>
      <c r="FF2194" s="1"/>
      <c r="FL2194" s="1"/>
      <c r="FO2194" s="38" t="s">
        <v>26</v>
      </c>
      <c r="FR2194" s="38" t="s">
        <v>26</v>
      </c>
      <c r="FT2194" s="7"/>
      <c r="FW2194" s="10">
        <v>-3.1737642341793458E-2</v>
      </c>
      <c r="FX2194" s="10">
        <v>1.1894164103853193E-3</v>
      </c>
      <c r="FZ2194" s="1"/>
      <c r="JX2194" s="1"/>
      <c r="KG2194" s="1"/>
      <c r="KH2194" s="67"/>
      <c r="KJ2194" s="66"/>
      <c r="KL2194" s="65"/>
      <c r="KN2194" s="53"/>
      <c r="KP2194" s="64"/>
      <c r="KR2194" s="63"/>
      <c r="KV2194" s="1"/>
      <c r="LQ2194" s="1"/>
      <c r="LR2194" s="125"/>
      <c r="LS2194" s="125"/>
      <c r="LT2194" s="125"/>
      <c r="LU2194" s="125"/>
      <c r="LV2194" s="125"/>
      <c r="LW2194" s="125"/>
      <c r="LX2194" s="125"/>
      <c r="LY2194" s="125"/>
      <c r="LZ2194" s="125"/>
      <c r="MA2194" s="125"/>
      <c r="MB2194" s="125"/>
      <c r="MC2194" s="125"/>
      <c r="MD2194" s="125"/>
      <c r="ME2194" s="125"/>
      <c r="MF2194" s="125"/>
      <c r="MG2194" s="1"/>
      <c r="PF2194" s="1"/>
      <c r="PG2194" s="3">
        <v>-0.44031229863744548</v>
      </c>
      <c r="PH2194" s="38" t="s">
        <v>25</v>
      </c>
      <c r="PI2194" s="6">
        <v>-0.49033418123941708</v>
      </c>
      <c r="PQ2194" s="10">
        <v>-7.6398153748510143E-3</v>
      </c>
      <c r="PR2194" s="40" t="s">
        <v>25</v>
      </c>
      <c r="PS2194" s="41">
        <f t="array" ref="PS2194">SUM(PQ2192:PQ2194*PI2197:PI2199)</f>
        <v>-2.2838327111906483E-2</v>
      </c>
      <c r="PT2194" s="1"/>
      <c r="PZ2194" s="1"/>
      <c r="QA2194" s="3">
        <f>PG2194</f>
        <v>-0.44031229863744548</v>
      </c>
      <c r="QB2194" s="38" t="s">
        <v>25</v>
      </c>
      <c r="QC2194" s="6">
        <v>-0.40598416927893322</v>
      </c>
      <c r="QK2194" s="10">
        <v>1.9330725916817039E-3</v>
      </c>
      <c r="QL2194" s="40" t="s">
        <v>25</v>
      </c>
      <c r="QM2194" s="41">
        <f t="array" ref="QM2194">SUM(QK2192:QK2194*QC2197:QC2199)</f>
        <v>3.990786296747882E-3</v>
      </c>
      <c r="QN2194" s="1"/>
      <c r="QO2194" s="42">
        <f>SUM(PS2194,QM2194)</f>
        <v>-1.88475408151586E-2</v>
      </c>
      <c r="QP2194" s="1"/>
      <c r="QV2194" s="39"/>
      <c r="RF2194" s="39"/>
      <c r="VF2194" s="1"/>
      <c r="VT2194" s="1"/>
    </row>
    <row r="2195" spans="14:592" ht="15" thickBot="1" x14ac:dyDescent="0.35">
      <c r="N2195" s="1"/>
      <c r="AI2195" s="1"/>
      <c r="DX2195" s="1"/>
      <c r="EA2195" s="2"/>
      <c r="EB2195" s="38" t="s">
        <v>35</v>
      </c>
      <c r="EC2195" s="38" t="s">
        <v>35</v>
      </c>
      <c r="ED2195" s="2" t="s">
        <v>14</v>
      </c>
      <c r="EF2195" s="7" t="s">
        <v>15</v>
      </c>
      <c r="EG2195" s="40" t="s">
        <v>35</v>
      </c>
      <c r="EH2195" s="40" t="s">
        <v>35</v>
      </c>
      <c r="EI2195" s="7"/>
      <c r="EL2195" s="1"/>
      <c r="ER2195" s="1"/>
      <c r="EU2195" s="2"/>
      <c r="EV2195" s="38" t="s">
        <v>35</v>
      </c>
      <c r="EW2195" s="38" t="s">
        <v>35</v>
      </c>
      <c r="EX2195" s="2" t="s">
        <v>14</v>
      </c>
      <c r="EZ2195" s="7" t="s">
        <v>15</v>
      </c>
      <c r="FA2195" s="40" t="s">
        <v>35</v>
      </c>
      <c r="FB2195" s="40" t="s">
        <v>35</v>
      </c>
      <c r="FC2195" s="7"/>
      <c r="FF2195" s="1"/>
      <c r="FL2195" s="1"/>
      <c r="FO2195" s="2"/>
      <c r="FP2195" s="38" t="s">
        <v>35</v>
      </c>
      <c r="FQ2195" s="38" t="s">
        <v>35</v>
      </c>
      <c r="FR2195" s="2" t="s">
        <v>14</v>
      </c>
      <c r="FT2195" s="7" t="s">
        <v>15</v>
      </c>
      <c r="FU2195" s="40" t="s">
        <v>35</v>
      </c>
      <c r="FV2195" s="40" t="s">
        <v>35</v>
      </c>
      <c r="FW2195" s="7"/>
      <c r="FZ2195" s="1"/>
      <c r="JX2195" s="1"/>
      <c r="KG2195" s="1"/>
      <c r="KH2195" s="67"/>
      <c r="KJ2195" s="66"/>
      <c r="KL2195" s="65"/>
      <c r="KN2195" s="53"/>
      <c r="KP2195" s="64"/>
      <c r="KR2195" s="63"/>
      <c r="KV2195" s="1"/>
      <c r="LQ2195" s="1"/>
      <c r="LR2195" s="125"/>
      <c r="LS2195" s="125"/>
      <c r="LT2195" s="125"/>
      <c r="LU2195" s="125"/>
      <c r="LV2195" s="125"/>
      <c r="LW2195" s="125"/>
      <c r="LX2195" s="125"/>
      <c r="LY2195" s="125"/>
      <c r="LZ2195" s="125"/>
      <c r="MA2195" s="125"/>
      <c r="MB2195" s="125"/>
      <c r="MC2195" s="125"/>
      <c r="MD2195" s="125"/>
      <c r="ME2195" s="125"/>
      <c r="MF2195" s="125"/>
      <c r="MG2195" s="1"/>
      <c r="PF2195" s="1"/>
      <c r="PI2195" s="38" t="s">
        <v>26</v>
      </c>
      <c r="PQ2195" s="40" t="s">
        <v>27</v>
      </c>
      <c r="PT2195" s="1"/>
      <c r="PZ2195" s="1"/>
      <c r="QC2195" s="38" t="s">
        <v>26</v>
      </c>
      <c r="QK2195" s="40" t="s">
        <v>27</v>
      </c>
      <c r="QN2195" s="1"/>
      <c r="QO2195" s="1"/>
      <c r="QP2195" s="1"/>
      <c r="QW2195" s="39"/>
      <c r="RE2195" s="39"/>
      <c r="VF2195" s="1"/>
      <c r="VT2195" s="1"/>
    </row>
    <row r="2196" spans="14:592" ht="15" thickBot="1" x14ac:dyDescent="0.35">
      <c r="N2196" s="1"/>
      <c r="AI2196" s="1"/>
      <c r="DX2196" s="1"/>
      <c r="ED2196" s="4">
        <f t="array" ref="ED2196:ED2198">ED2201:ED2203</f>
        <v>1.3286108776485834</v>
      </c>
      <c r="EF2196" s="8">
        <f t="array" ref="EF2196:EF2198">EI2192:EI2194+EJ2192:EJ2194</f>
        <v>8.4279960692626318E-2</v>
      </c>
      <c r="EL2196" s="1"/>
      <c r="ER2196" s="1"/>
      <c r="EX2196" s="4">
        <f t="array" ref="EX2196:EX2198">EX2201:EX2203</f>
        <v>1.3141125625940675</v>
      </c>
      <c r="EZ2196" s="8">
        <f t="array" ref="EZ2196:EZ2198">FC2192:FC2194+FD2192:FD2194</f>
        <v>7.1341991736349128E-2</v>
      </c>
      <c r="FF2196" s="1"/>
      <c r="FL2196" s="1"/>
      <c r="FR2196" s="4">
        <f t="array" ref="FR2196:FR2198">FR2201:FR2203</f>
        <v>1.327562713000956</v>
      </c>
      <c r="FT2196" s="8">
        <f t="array" ref="FT2196:FT2198">FW2192:FW2194+FX2192:FX2194</f>
        <v>8.2930430273639E-2</v>
      </c>
      <c r="FZ2196" s="1"/>
      <c r="JX2196" s="1"/>
      <c r="KG2196" s="1"/>
      <c r="KH2196" s="67"/>
      <c r="KJ2196" s="66"/>
      <c r="KL2196" s="65"/>
      <c r="KN2196" s="53"/>
      <c r="KP2196" s="64"/>
      <c r="KR2196" s="63"/>
      <c r="KV2196" s="1"/>
      <c r="LQ2196" s="1"/>
      <c r="LR2196" s="125"/>
      <c r="LS2196" s="125"/>
      <c r="LT2196" s="125"/>
      <c r="LU2196" s="125"/>
      <c r="LV2196" s="125"/>
      <c r="LW2196" s="125"/>
      <c r="LX2196" s="125"/>
      <c r="LY2196" s="125"/>
      <c r="LZ2196" s="125"/>
      <c r="MA2196" s="125"/>
      <c r="MB2196" s="125"/>
      <c r="MC2196" s="125"/>
      <c r="MD2196" s="125"/>
      <c r="ME2196" s="125"/>
      <c r="MF2196" s="125"/>
      <c r="MG2196" s="1"/>
      <c r="PF2196" s="1"/>
      <c r="PI2196" s="2" t="s">
        <v>33</v>
      </c>
      <c r="PQ2196" s="7" t="s">
        <v>34</v>
      </c>
      <c r="PT2196" s="1"/>
      <c r="PZ2196" s="1"/>
      <c r="QC2196" s="2" t="s">
        <v>33</v>
      </c>
      <c r="QK2196" s="7" t="s">
        <v>34</v>
      </c>
      <c r="QN2196" s="1"/>
      <c r="VF2196" s="1"/>
      <c r="VT2196" s="1"/>
    </row>
    <row r="2197" spans="14:592" ht="15" thickBot="1" x14ac:dyDescent="0.35">
      <c r="N2197" s="1"/>
      <c r="AI2197" s="1"/>
      <c r="DX2197" s="1"/>
      <c r="DZ2197" t="s">
        <v>56</v>
      </c>
      <c r="ED2197" s="5">
        <v>1.4510633259774606</v>
      </c>
      <c r="EF2197" s="9">
        <v>-5.3857373328013956E-2</v>
      </c>
      <c r="EL2197" s="1"/>
      <c r="ER2197" s="1"/>
      <c r="ET2197" t="s">
        <v>56</v>
      </c>
      <c r="EX2197" s="5">
        <v>1.4958854063032547</v>
      </c>
      <c r="EZ2197" s="9">
        <v>-4.0046747083039409E-2</v>
      </c>
      <c r="FF2197" s="1"/>
      <c r="FL2197" s="1"/>
      <c r="FN2197" t="s">
        <v>56</v>
      </c>
      <c r="FR2197" s="5">
        <v>1.455136358875452</v>
      </c>
      <c r="FT2197" s="9">
        <v>-5.2382204342230856E-2</v>
      </c>
      <c r="FZ2197" s="1"/>
      <c r="JX2197" s="1"/>
      <c r="KG2197" s="1"/>
      <c r="KH2197" s="67"/>
      <c r="KJ2197" s="66"/>
      <c r="KL2197" s="65"/>
      <c r="KN2197" s="53"/>
      <c r="KP2197" s="64"/>
      <c r="KR2197" s="63"/>
      <c r="KV2197" s="1"/>
      <c r="LQ2197" s="1"/>
      <c r="LR2197" s="125"/>
      <c r="LS2197" s="125"/>
      <c r="LT2197" s="125"/>
      <c r="LU2197" s="125"/>
      <c r="LV2197" s="125"/>
      <c r="LW2197" s="125"/>
      <c r="LX2197" s="125"/>
      <c r="LY2197" s="125"/>
      <c r="LZ2197" s="125"/>
      <c r="MA2197" s="125"/>
      <c r="MB2197" s="125"/>
      <c r="MC2197" s="125"/>
      <c r="MD2197" s="125"/>
      <c r="ME2197" s="125"/>
      <c r="MF2197" s="125"/>
      <c r="MG2197" s="1"/>
      <c r="PF2197" s="1"/>
      <c r="PI2197" s="4">
        <f t="array" ref="PI2197:PI2199">PL2202*PI2217:PI2219</f>
        <v>0.19812252552835205</v>
      </c>
      <c r="PQ2197" s="8">
        <f t="array" ref="PQ2197:PQ2199">PQ2192:PQ2194*PG2194</f>
        <v>-4.4083359932960003E-3</v>
      </c>
      <c r="PT2197" s="1"/>
      <c r="PZ2197" s="1"/>
      <c r="QC2197" s="4">
        <f t="array" ref="QC2197:QC2199">QF2202*QC2217:QC2219</f>
        <v>0.4676289796335778</v>
      </c>
      <c r="QK2197" s="8">
        <f t="array" ref="QK2197:QK2199">QK2192:QK2194*QA2194</f>
        <v>5.992991104079731E-4</v>
      </c>
      <c r="QN2197" s="1"/>
      <c r="VF2197" s="1"/>
      <c r="VT2197" s="1"/>
    </row>
    <row r="2198" spans="14:592" ht="15" thickBot="1" x14ac:dyDescent="0.35">
      <c r="N2198" s="1"/>
      <c r="AI2198" s="1"/>
      <c r="DX2198" s="1"/>
      <c r="DZ2198" s="43">
        <v>1E-8</v>
      </c>
      <c r="ED2198" s="6">
        <v>1.1118322479097773</v>
      </c>
      <c r="EF2198" s="10">
        <v>-3.0422587364612359E-2</v>
      </c>
      <c r="EL2198" s="1"/>
      <c r="ER2198" s="1"/>
      <c r="ET2198" s="43">
        <v>1E-8</v>
      </c>
      <c r="EX2198" s="6">
        <v>1.0815081903148691</v>
      </c>
      <c r="EZ2198" s="10">
        <v>-3.1295244653309719E-2</v>
      </c>
      <c r="FF2198" s="1"/>
      <c r="FL2198" s="1"/>
      <c r="FN2198" s="43">
        <v>1E-8</v>
      </c>
      <c r="FR2198" s="6">
        <v>1.1088073461389567</v>
      </c>
      <c r="FT2198" s="10">
        <v>-3.054822593140814E-2</v>
      </c>
      <c r="FZ2198" s="1"/>
      <c r="JX2198" s="1"/>
      <c r="KG2198" s="1"/>
      <c r="KH2198" s="67"/>
      <c r="KJ2198" s="66"/>
      <c r="KL2198" s="65"/>
      <c r="KN2198" s="53"/>
      <c r="KP2198" s="64"/>
      <c r="KR2198" s="63"/>
      <c r="KV2198" s="1"/>
      <c r="LQ2198" s="1"/>
      <c r="LR2198" s="125"/>
      <c r="LS2198" s="125"/>
      <c r="LT2198" s="125"/>
      <c r="LU2198" s="125"/>
      <c r="LV2198" s="125"/>
      <c r="LW2198" s="125"/>
      <c r="LX2198" s="125"/>
      <c r="LY2198" s="125"/>
      <c r="LZ2198" s="125"/>
      <c r="MA2198" s="125"/>
      <c r="MB2198" s="125"/>
      <c r="MC2198" s="125"/>
      <c r="MD2198" s="125"/>
      <c r="ME2198" s="125"/>
      <c r="MF2198" s="125"/>
      <c r="MG2198" s="1"/>
      <c r="PF2198" s="1"/>
      <c r="PI2198" s="5">
        <v>-1.3117279886434301</v>
      </c>
      <c r="PQ2198" s="9">
        <v>-5.476230143436814E-3</v>
      </c>
      <c r="PT2198" s="1"/>
      <c r="PZ2198" s="1"/>
      <c r="QC2198" s="5">
        <v>-1.3896658396878137</v>
      </c>
      <c r="QK2198" s="9">
        <v>9.0140018781702485E-4</v>
      </c>
      <c r="QN2198" s="1"/>
      <c r="VF2198" s="1"/>
      <c r="VT2198" s="1"/>
    </row>
    <row r="2199" spans="14:592" ht="15" thickBot="1" x14ac:dyDescent="0.35">
      <c r="N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2"/>
      <c r="EE2199" s="1"/>
      <c r="EF2199" s="7"/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/>
      <c r="EU2199" s="1"/>
      <c r="EV2199" s="1"/>
      <c r="EW2199" s="1"/>
      <c r="EX2199" s="2"/>
      <c r="EY2199" s="1"/>
      <c r="EZ2199" s="7"/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/>
      <c r="FM2199" s="1"/>
      <c r="FN2199" s="1"/>
      <c r="FO2199" s="1"/>
      <c r="FP2199" s="1"/>
      <c r="FQ2199" s="1"/>
      <c r="FR2199" s="2"/>
      <c r="FS2199" s="1"/>
      <c r="FT2199" s="7"/>
      <c r="FU2199" s="1"/>
      <c r="FV2199" s="1"/>
      <c r="FW2199" s="1"/>
      <c r="FX2199" s="1"/>
      <c r="FY2199" s="1"/>
      <c r="FZ2199" s="1"/>
      <c r="JX2199" s="1"/>
      <c r="KG2199" s="1"/>
      <c r="KH2199" s="67"/>
      <c r="KJ2199" s="66"/>
      <c r="KL2199" s="65"/>
      <c r="KN2199" s="53"/>
      <c r="KP2199" s="64"/>
      <c r="KR2199" s="63"/>
      <c r="KV2199" s="1"/>
      <c r="LQ2199" s="1"/>
      <c r="LR2199" s="125"/>
      <c r="LS2199" s="125"/>
      <c r="LT2199" s="125"/>
      <c r="LU2199" s="125"/>
      <c r="LV2199" s="125"/>
      <c r="LW2199" s="125"/>
      <c r="LX2199" s="125"/>
      <c r="LY2199" s="125"/>
      <c r="LZ2199" s="125"/>
      <c r="MA2199" s="125"/>
      <c r="MB2199" s="125"/>
      <c r="MC2199" s="125"/>
      <c r="MD2199" s="125"/>
      <c r="ME2199" s="125"/>
      <c r="MF2199" s="125"/>
      <c r="MG2199" s="1"/>
      <c r="PF2199" s="1"/>
      <c r="PI2199" s="6">
        <v>1.1136054631150782</v>
      </c>
      <c r="PQ2199" s="10">
        <v>3.3639046688663473E-3</v>
      </c>
      <c r="PT2199" s="1"/>
      <c r="PZ2199" s="1"/>
      <c r="QC2199" s="6">
        <v>0.92203686005423591</v>
      </c>
      <c r="QK2199" s="10">
        <v>-8.5115563627641516E-4</v>
      </c>
      <c r="QN2199" s="1"/>
      <c r="VF2199" s="1"/>
      <c r="VT2199" s="1"/>
    </row>
    <row r="2200" spans="14:592" ht="15" thickBot="1" x14ac:dyDescent="0.35">
      <c r="N2200" s="1"/>
      <c r="AI2200" s="1"/>
      <c r="AJ2200" s="128" t="s">
        <v>57</v>
      </c>
      <c r="AK2200" s="128"/>
      <c r="AL2200" s="128"/>
      <c r="AM2200" s="128"/>
      <c r="AN2200" s="128"/>
      <c r="AO2200" s="128"/>
      <c r="AP2200" s="128"/>
      <c r="AQ2200" s="128"/>
      <c r="AR2200" s="128"/>
      <c r="AS2200" s="128"/>
      <c r="AT2200" s="128"/>
      <c r="AU2200" s="128"/>
      <c r="AV2200" s="128"/>
      <c r="AW2200" s="128"/>
      <c r="AX2200" s="128"/>
      <c r="AY2200" s="1"/>
      <c r="DX2200" s="1"/>
      <c r="ED2200" s="2" t="s">
        <v>52</v>
      </c>
      <c r="EF2200" s="7" t="s">
        <v>53</v>
      </c>
      <c r="EG2200" s="1"/>
      <c r="ER2200" s="1"/>
      <c r="EX2200" s="2" t="s">
        <v>54</v>
      </c>
      <c r="EZ2200" s="7" t="s">
        <v>55</v>
      </c>
      <c r="FA2200" s="1"/>
      <c r="FL2200" s="1"/>
      <c r="FR2200" s="2" t="s">
        <v>202</v>
      </c>
      <c r="FT2200" s="7" t="s">
        <v>203</v>
      </c>
      <c r="FU2200" s="1"/>
      <c r="JX2200" s="1"/>
      <c r="KG2200" s="1"/>
      <c r="KH2200" s="67"/>
      <c r="KJ2200" s="66"/>
      <c r="KL2200" s="65"/>
      <c r="KN2200" s="53"/>
      <c r="KP2200" s="64"/>
      <c r="KR2200" s="63"/>
      <c r="KV2200" s="1"/>
      <c r="LQ2200" s="1"/>
      <c r="LR2200" s="125"/>
      <c r="LS2200" s="125"/>
      <c r="LT2200" s="125"/>
      <c r="LU2200" s="125"/>
      <c r="LV2200" s="125"/>
      <c r="LW2200" s="125"/>
      <c r="LX2200" s="125"/>
      <c r="LY2200" s="125"/>
      <c r="LZ2200" s="125"/>
      <c r="MA2200" s="125"/>
      <c r="MB2200" s="125"/>
      <c r="MC2200" s="125"/>
      <c r="MD2200" s="125"/>
      <c r="ME2200" s="125"/>
      <c r="MF2200" s="125"/>
      <c r="MG2200" s="1"/>
      <c r="PF2200" s="1"/>
      <c r="PI2200" s="2"/>
      <c r="PJ2200" s="38" t="s">
        <v>35</v>
      </c>
      <c r="PK2200" s="38" t="s">
        <v>35</v>
      </c>
      <c r="PL2200" s="2"/>
      <c r="PN2200" s="7"/>
      <c r="PO2200" s="40" t="s">
        <v>35</v>
      </c>
      <c r="PP2200" s="40" t="s">
        <v>35</v>
      </c>
      <c r="PQ2200" s="7"/>
      <c r="PT2200" s="1"/>
      <c r="PZ2200" s="1"/>
      <c r="QC2200" s="2"/>
      <c r="QD2200" s="38" t="s">
        <v>35</v>
      </c>
      <c r="QE2200" s="38" t="s">
        <v>35</v>
      </c>
      <c r="QF2200" s="2"/>
      <c r="QH2200" s="7"/>
      <c r="QI2200" s="40" t="s">
        <v>35</v>
      </c>
      <c r="QJ2200" s="40" t="s">
        <v>35</v>
      </c>
      <c r="QK2200" s="7"/>
      <c r="QN2200" s="1"/>
      <c r="QX2200" s="39"/>
      <c r="QY2200" s="39"/>
      <c r="RC2200" s="39"/>
      <c r="RD2200" s="39"/>
      <c r="VF2200" s="1"/>
      <c r="VT2200" s="1"/>
    </row>
    <row r="2201" spans="14:592" ht="15" thickBot="1" x14ac:dyDescent="0.35">
      <c r="N2201" s="1"/>
      <c r="AI2201" s="1"/>
      <c r="AJ2201" s="128"/>
      <c r="AK2201" s="128"/>
      <c r="AL2201" s="128"/>
      <c r="AM2201" s="128"/>
      <c r="AN2201" s="128"/>
      <c r="AO2201" s="128"/>
      <c r="AP2201" s="128"/>
      <c r="AQ2201" s="128"/>
      <c r="AR2201" s="128"/>
      <c r="AS2201" s="128"/>
      <c r="AT2201" s="128"/>
      <c r="AU2201" s="128"/>
      <c r="AV2201" s="128"/>
      <c r="AW2201" s="128"/>
      <c r="AX2201" s="128"/>
      <c r="AY2201" s="1"/>
      <c r="DX2201" s="1"/>
      <c r="ED2201" s="4">
        <f t="array" ref="ED2201:ED2203">ED2212:ED2214+EA2205:EA2207</f>
        <v>1.3286108776485834</v>
      </c>
      <c r="EF2201" s="8">
        <f t="array" ref="EF2201:EF2203">EF2196:EF2198</f>
        <v>8.4279960692626318E-2</v>
      </c>
      <c r="EG2201" s="1"/>
      <c r="ER2201" s="1"/>
      <c r="EX2201" s="4">
        <f t="array" ref="EX2201:EX2203">EX2212:EX2214+EU2205:EU2207</f>
        <v>1.3141125625940675</v>
      </c>
      <c r="EZ2201" s="8">
        <f t="array" ref="EZ2201:EZ2203">EZ2196:EZ2198</f>
        <v>7.1341991736349128E-2</v>
      </c>
      <c r="FA2201" s="1"/>
      <c r="FL2201" s="1"/>
      <c r="FR2201" s="4">
        <f t="array" ref="FR2201:FR2203">FR2212:FR2214+FO2205:FO2207</f>
        <v>1.327562713000956</v>
      </c>
      <c r="FT2201" s="8">
        <f t="array" ref="FT2201:FT2203">FT2196:FT2198</f>
        <v>8.2930430273639E-2</v>
      </c>
      <c r="FU2201" s="1"/>
      <c r="JX2201" s="1"/>
      <c r="KG2201" s="1"/>
      <c r="KH2201" s="67"/>
      <c r="KJ2201" s="66"/>
      <c r="KL2201" s="65"/>
      <c r="KN2201" s="53"/>
      <c r="KP2201" s="64"/>
      <c r="KR2201" s="63"/>
      <c r="KV2201" s="1"/>
      <c r="LQ2201" s="1"/>
      <c r="LR2201" s="125"/>
      <c r="LS2201" s="125"/>
      <c r="LT2201" s="125"/>
      <c r="LU2201" s="125"/>
      <c r="LV2201" s="125"/>
      <c r="LW2201" s="125"/>
      <c r="LX2201" s="125"/>
      <c r="LY2201" s="125"/>
      <c r="LZ2201" s="125"/>
      <c r="MA2201" s="125"/>
      <c r="MB2201" s="125"/>
      <c r="MC2201" s="125"/>
      <c r="MD2201" s="125"/>
      <c r="ME2201" s="125"/>
      <c r="MF2201" s="125"/>
      <c r="MG2201" s="1"/>
      <c r="PF2201" s="1"/>
      <c r="PI2201" s="38" t="s">
        <v>26</v>
      </c>
      <c r="PL2201" s="2" t="s">
        <v>36</v>
      </c>
      <c r="PN2201" s="7" t="s">
        <v>37</v>
      </c>
      <c r="PQ2201" s="40" t="s">
        <v>27</v>
      </c>
      <c r="PT2201" s="1"/>
      <c r="PZ2201" s="1"/>
      <c r="QC2201" s="38" t="s">
        <v>26</v>
      </c>
      <c r="QF2201" s="2" t="s">
        <v>36</v>
      </c>
      <c r="QH2201" s="7" t="s">
        <v>37</v>
      </c>
      <c r="QK2201" s="40" t="s">
        <v>27</v>
      </c>
      <c r="QN2201" s="1"/>
      <c r="QW2201" s="39"/>
      <c r="RE2201" s="39"/>
      <c r="VF2201" s="1"/>
      <c r="VT2201" s="1"/>
    </row>
    <row r="2202" spans="14:592" ht="15" thickBot="1" x14ac:dyDescent="0.35">
      <c r="N2202" s="1"/>
      <c r="AI2202" s="1"/>
      <c r="AJ2202" s="128"/>
      <c r="AK2202" s="128"/>
      <c r="AL2202" s="128"/>
      <c r="AM2202" s="128"/>
      <c r="AN2202" s="128"/>
      <c r="AO2202" s="128"/>
      <c r="AP2202" s="128"/>
      <c r="AQ2202" s="128"/>
      <c r="AR2202" s="128"/>
      <c r="AS2202" s="128"/>
      <c r="AT2202" s="128"/>
      <c r="AU2202" s="128"/>
      <c r="AV2202" s="128"/>
      <c r="AW2202" s="128"/>
      <c r="AX2202" s="128"/>
      <c r="AY2202" s="1"/>
      <c r="DX2202" s="1"/>
      <c r="ED2202" s="5">
        <v>1.4510633259774606</v>
      </c>
      <c r="EF2202" s="9">
        <v>-5.3857373328013956E-2</v>
      </c>
      <c r="EG2202" s="1"/>
      <c r="ER2202" s="1"/>
      <c r="EX2202" s="5">
        <v>1.4958854063032547</v>
      </c>
      <c r="EZ2202" s="9">
        <v>-4.0046747083039409E-2</v>
      </c>
      <c r="FA2202" s="1"/>
      <c r="FL2202" s="1"/>
      <c r="FR2202" s="5">
        <v>1.455136358875452</v>
      </c>
      <c r="FT2202" s="9">
        <v>-5.2382204342230856E-2</v>
      </c>
      <c r="FU2202" s="1"/>
      <c r="JX2202" s="1"/>
      <c r="KG2202" s="1"/>
      <c r="KH2202" s="67"/>
      <c r="KJ2202" s="66"/>
      <c r="KL2202" s="65"/>
      <c r="KN2202" s="53"/>
      <c r="KP2202" s="64"/>
      <c r="KR2202" s="63"/>
      <c r="KV2202" s="1"/>
      <c r="LQ2202" s="1"/>
      <c r="LR2202" s="125"/>
      <c r="LS2202" s="125"/>
      <c r="LT2202" s="125"/>
      <c r="LU2202" s="125"/>
      <c r="LV2202" s="125"/>
      <c r="LW2202" s="125"/>
      <c r="LX2202" s="125"/>
      <c r="LY2202" s="125"/>
      <c r="LZ2202" s="125"/>
      <c r="MA2202" s="125"/>
      <c r="MB2202" s="125"/>
      <c r="MC2202" s="125"/>
      <c r="MD2202" s="125"/>
      <c r="ME2202" s="125"/>
      <c r="MF2202" s="125"/>
      <c r="MG2202" s="1"/>
      <c r="PF2202" s="1"/>
      <c r="PI2202" s="38" t="s">
        <v>26</v>
      </c>
      <c r="PL2202" s="3">
        <f>1/PL2205</f>
        <v>0.84079291265234757</v>
      </c>
      <c r="PN2202" s="41">
        <f t="array" ref="PN2202">SUM(PQ2197:PQ2199*PI2217:PI2219)</f>
        <v>1.1960134483002484E-2</v>
      </c>
      <c r="PQ2202" s="40" t="s">
        <v>27</v>
      </c>
      <c r="PT2202" s="1"/>
      <c r="PZ2202" s="1"/>
      <c r="QC2202" s="38" t="s">
        <v>26</v>
      </c>
      <c r="QF2202" s="3">
        <f>1/QF2205</f>
        <v>0.81879888413710533</v>
      </c>
      <c r="QH2202" s="41">
        <f t="array" ref="QH2202">SUM(QK2197:QK2199*QC2217:QC2219)</f>
        <v>-2.1460609213503059E-3</v>
      </c>
      <c r="QK2202" s="40" t="s">
        <v>27</v>
      </c>
      <c r="QN2202" s="1"/>
      <c r="QW2202" s="39"/>
      <c r="RE2202" s="39"/>
      <c r="VF2202" s="1"/>
      <c r="VT2202" s="1"/>
    </row>
    <row r="2203" spans="14:592" ht="15" thickBot="1" x14ac:dyDescent="0.35">
      <c r="N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DX2203" s="1"/>
      <c r="ED2203" s="6">
        <v>1.1118322479097773</v>
      </c>
      <c r="EF2203" s="10">
        <v>-3.0422587364612359E-2</v>
      </c>
      <c r="EG2203" s="1"/>
      <c r="ER2203" s="1"/>
      <c r="EX2203" s="6">
        <v>1.0815081903148691</v>
      </c>
      <c r="EZ2203" s="10">
        <v>-3.1295244653309719E-2</v>
      </c>
      <c r="FA2203" s="1"/>
      <c r="FL2203" s="1"/>
      <c r="FR2203" s="6">
        <v>1.1088073461389567</v>
      </c>
      <c r="FT2203" s="10">
        <v>-3.054822593140814E-2</v>
      </c>
      <c r="FU2203" s="1"/>
      <c r="JX2203" s="1"/>
      <c r="KG2203" s="1"/>
      <c r="KH2203" s="67"/>
      <c r="KJ2203" s="66"/>
      <c r="KL2203" s="65"/>
      <c r="KN2203" s="53"/>
      <c r="KP2203" s="64"/>
      <c r="KR2203" s="63"/>
      <c r="KV2203" s="1"/>
      <c r="LQ2203" s="1"/>
      <c r="LR2203" s="1"/>
      <c r="LS2203" s="1"/>
      <c r="LT2203" s="1"/>
      <c r="LU2203" s="1"/>
      <c r="LV2203" s="1"/>
      <c r="LW2203" s="1"/>
      <c r="LX2203" s="1"/>
      <c r="LY2203" s="1"/>
      <c r="LZ2203" s="1"/>
      <c r="MA2203" s="1"/>
      <c r="MB2203" s="1"/>
      <c r="MC2203" s="1"/>
      <c r="MD2203" s="1"/>
      <c r="ME2203" s="1"/>
      <c r="MF2203" s="1"/>
      <c r="MG2203" s="1"/>
      <c r="PF2203" s="1"/>
      <c r="PI2203" s="38" t="s">
        <v>26</v>
      </c>
      <c r="PL2203" s="38" t="s">
        <v>26</v>
      </c>
      <c r="PN2203" s="7"/>
      <c r="PQ2203" s="40" t="s">
        <v>27</v>
      </c>
      <c r="PT2203" s="1"/>
      <c r="PZ2203" s="1"/>
      <c r="QC2203" s="38" t="s">
        <v>26</v>
      </c>
      <c r="QF2203" s="38" t="s">
        <v>26</v>
      </c>
      <c r="QH2203" s="7"/>
      <c r="QK2203" s="40" t="s">
        <v>27</v>
      </c>
      <c r="QN2203" s="1"/>
      <c r="QW2203" s="39"/>
      <c r="QZ2203" s="39"/>
      <c r="RE2203" s="39"/>
      <c r="VF2203" s="1"/>
      <c r="VT2203" s="1"/>
    </row>
    <row r="2204" spans="14:592" ht="15" thickBot="1" x14ac:dyDescent="0.35">
      <c r="N2204" s="1"/>
      <c r="O2204" s="34"/>
      <c r="P2204" s="34"/>
      <c r="Q2204" s="34"/>
      <c r="R2204" s="34"/>
      <c r="S2204" s="34"/>
      <c r="T2204" s="34"/>
      <c r="U2204" s="34"/>
      <c r="V2204" s="34"/>
      <c r="W2204" s="34"/>
      <c r="X2204" s="34"/>
      <c r="Y2204" s="34"/>
      <c r="Z2204" s="34"/>
      <c r="AA2204" s="34"/>
      <c r="AB2204" s="34"/>
      <c r="AC2204" s="34"/>
      <c r="AD2204" s="34"/>
      <c r="AE2204" s="34"/>
      <c r="AF2204" s="34"/>
      <c r="AG2204" s="34"/>
      <c r="AH2204" s="34"/>
      <c r="AI2204" s="34"/>
      <c r="AJ2204" s="34"/>
      <c r="AK2204" s="34"/>
      <c r="AL2204" s="34"/>
      <c r="AM2204" s="34"/>
      <c r="AN2204" s="34"/>
      <c r="AO2204" s="34"/>
      <c r="AP2204" s="34"/>
      <c r="AQ2204" s="34"/>
      <c r="AR2204" s="34"/>
      <c r="AS2204" s="34"/>
      <c r="AT2204" s="34"/>
      <c r="AU2204" s="34"/>
      <c r="AV2204" s="34"/>
      <c r="AW2204" s="34"/>
      <c r="AX2204" s="34"/>
      <c r="AY2204" s="34"/>
      <c r="AZ2204" s="34"/>
      <c r="BA2204" s="34"/>
      <c r="BB2204" s="34"/>
      <c r="BC2204" s="34"/>
      <c r="BD2204" s="34"/>
      <c r="BE2204" s="34"/>
      <c r="BF2204" s="34"/>
      <c r="BG2204" s="34"/>
      <c r="BH2204" s="34"/>
      <c r="BI2204" s="34"/>
      <c r="BJ2204" s="34"/>
      <c r="BK2204" s="34"/>
      <c r="BL2204" s="34"/>
      <c r="BM2204" s="34"/>
      <c r="BN2204" s="34"/>
      <c r="BO2204" s="34"/>
      <c r="BP2204" s="34"/>
      <c r="BQ2204" s="34"/>
      <c r="BR2204" s="34"/>
      <c r="BS2204" s="34"/>
      <c r="BT2204" s="34"/>
      <c r="BU2204" s="34"/>
      <c r="BV2204" s="34"/>
      <c r="BW2204" s="34"/>
      <c r="BX2204" s="34"/>
      <c r="BY2204" s="34"/>
      <c r="BZ2204" s="34"/>
      <c r="CA2204" s="34"/>
      <c r="CB2204" s="34"/>
      <c r="CC2204" s="34"/>
      <c r="CD2204" s="34"/>
      <c r="CE2204" s="34"/>
      <c r="CF2204" s="34"/>
      <c r="CG2204" s="34"/>
      <c r="CH2204" s="34"/>
      <c r="CI2204" s="34"/>
      <c r="CJ2204" s="34"/>
      <c r="CK2204" s="34"/>
      <c r="CL2204" s="34"/>
      <c r="CM2204" s="34"/>
      <c r="CN2204" s="34"/>
      <c r="CO2204" s="34"/>
      <c r="CP2204" s="34"/>
      <c r="CQ2204" s="34"/>
      <c r="CR2204" s="34"/>
      <c r="CS2204" s="34"/>
      <c r="CT2204" s="34"/>
      <c r="CU2204" s="34"/>
      <c r="CV2204" s="34"/>
      <c r="CW2204" s="34"/>
      <c r="CX2204" s="34"/>
      <c r="CY2204" s="34"/>
      <c r="CZ2204" s="34"/>
      <c r="DA2204" s="34"/>
      <c r="DB2204" s="34"/>
      <c r="DC2204" s="34"/>
      <c r="DD2204" s="34"/>
      <c r="DE2204" s="34"/>
      <c r="DF2204" s="34"/>
      <c r="DG2204" s="34"/>
      <c r="DH2204" s="34"/>
      <c r="DI2204" s="34"/>
      <c r="DJ2204" s="34"/>
      <c r="DK2204" s="34"/>
      <c r="DL2204" s="34"/>
      <c r="DM2204" s="34"/>
      <c r="DN2204" s="34"/>
      <c r="DO2204" s="34"/>
      <c r="DP2204" s="34"/>
      <c r="DQ2204" s="34"/>
      <c r="DR2204" s="34"/>
      <c r="DS2204" s="34"/>
      <c r="DT2204" s="34"/>
      <c r="DU2204" s="34"/>
      <c r="DV2204" s="34"/>
      <c r="DW2204" s="34"/>
      <c r="DX2204" s="2"/>
      <c r="DY2204" s="2"/>
      <c r="DZ2204" s="2"/>
      <c r="EA2204" s="2" t="s">
        <v>77</v>
      </c>
      <c r="EB2204" s="2"/>
      <c r="EC2204" s="2"/>
      <c r="ED2204" s="2"/>
      <c r="EF2204" s="7"/>
      <c r="EG2204" s="1"/>
      <c r="EL2204" s="36"/>
      <c r="EM2204" s="36"/>
      <c r="EN2204" s="36"/>
      <c r="EO2204" s="36"/>
      <c r="EP2204" s="36"/>
      <c r="EQ2204" s="36"/>
      <c r="ER2204" s="2"/>
      <c r="ES2204" s="2"/>
      <c r="ET2204" s="2"/>
      <c r="EU2204" s="2" t="s">
        <v>78</v>
      </c>
      <c r="EV2204" s="2"/>
      <c r="EW2204" s="2"/>
      <c r="EX2204" s="2"/>
      <c r="EZ2204" s="7"/>
      <c r="FA2204" s="1"/>
      <c r="FF2204" s="52"/>
      <c r="FG2204" s="52"/>
      <c r="FH2204" s="52"/>
      <c r="FI2204" s="52"/>
      <c r="FJ2204" s="52"/>
      <c r="FK2204" s="52"/>
      <c r="FL2204" s="2"/>
      <c r="FM2204" s="2"/>
      <c r="FN2204" s="2"/>
      <c r="FO2204" s="2" t="s">
        <v>211</v>
      </c>
      <c r="FP2204" s="2"/>
      <c r="FQ2204" s="2"/>
      <c r="FR2204" s="2"/>
      <c r="FT2204" s="7"/>
      <c r="FU2204" s="1"/>
      <c r="JX2204" s="1"/>
      <c r="KG2204" s="1"/>
      <c r="KH2204" s="67"/>
      <c r="KJ2204" s="66"/>
      <c r="KL2204" s="65"/>
      <c r="KN2204" s="53"/>
      <c r="KP2204" s="64"/>
      <c r="KR2204" s="63"/>
      <c r="KV2204" s="1"/>
      <c r="LQ2204" s="1"/>
      <c r="PF2204" s="1"/>
      <c r="PI2204" s="38" t="s">
        <v>26</v>
      </c>
      <c r="PL2204" s="2" t="s">
        <v>38</v>
      </c>
      <c r="PN2204" s="7" t="s">
        <v>39</v>
      </c>
      <c r="PQ2204" s="40" t="s">
        <v>27</v>
      </c>
      <c r="PT2204" s="1"/>
      <c r="PZ2204" s="1"/>
      <c r="QC2204" s="38" t="s">
        <v>26</v>
      </c>
      <c r="QF2204" s="2" t="s">
        <v>38</v>
      </c>
      <c r="QH2204" s="7" t="s">
        <v>39</v>
      </c>
      <c r="QK2204" s="40" t="s">
        <v>27</v>
      </c>
      <c r="QN2204" s="1"/>
      <c r="QW2204" s="39"/>
      <c r="RE2204" s="39"/>
      <c r="VF2204" s="1"/>
      <c r="VT2204" s="1"/>
    </row>
    <row r="2205" spans="14:592" ht="15" thickBot="1" x14ac:dyDescent="0.35">
      <c r="N2205" s="1"/>
      <c r="O2205" s="34"/>
      <c r="AI2205" s="1"/>
      <c r="DX2205" s="1"/>
      <c r="EA2205" s="4">
        <f t="array" ref="EA2205:EA2207">EL2554:EL2556</f>
        <v>0.80663725863794311</v>
      </c>
      <c r="ED2205" s="2"/>
      <c r="EF2205" s="7"/>
      <c r="EG2205" s="1"/>
      <c r="EL2205" s="36"/>
      <c r="ER2205" s="1"/>
      <c r="EU2205" s="4">
        <f t="array" ref="EU2205:EU2207">EX2554:EX2556</f>
        <v>0.79213841417604192</v>
      </c>
      <c r="EX2205" s="2"/>
      <c r="EZ2205" s="7"/>
      <c r="FA2205" s="1"/>
      <c r="FF2205" s="52"/>
      <c r="FL2205" s="1"/>
      <c r="FO2205" s="4">
        <f t="array" ref="FO2205:FO2207">FJ2554:FJ2556</f>
        <v>0.80558906777223149</v>
      </c>
      <c r="FR2205" s="2"/>
      <c r="FT2205" s="7"/>
      <c r="FU2205" s="1"/>
      <c r="JX2205" s="1"/>
      <c r="KG2205" s="1"/>
      <c r="KH2205" s="67"/>
      <c r="KJ2205" s="66"/>
      <c r="KL2205" s="65"/>
      <c r="KN2205" s="53"/>
      <c r="KP2205" s="64"/>
      <c r="KR2205" s="63"/>
      <c r="KV2205" s="1"/>
      <c r="LQ2205" s="1"/>
      <c r="PF2205" s="1"/>
      <c r="PI2205" s="38" t="s">
        <v>26</v>
      </c>
      <c r="PL2205" s="3">
        <f>SQRT(PL2208+PH2228)</f>
        <v>1.1893535078042239</v>
      </c>
      <c r="PN2205" s="41">
        <f>PN2202*((-1)/(PL2205^2))</f>
        <v>-8.4550104251533663E-3</v>
      </c>
      <c r="PQ2205" s="40" t="s">
        <v>27</v>
      </c>
      <c r="PT2205" s="1"/>
      <c r="PZ2205" s="1"/>
      <c r="QC2205" s="38" t="s">
        <v>26</v>
      </c>
      <c r="QF2205" s="3">
        <f>SQRT(QF2208+QB2228)</f>
        <v>1.2213011270207754</v>
      </c>
      <c r="QH2205" s="41">
        <f>QH2202*((-1)/(QF2205^2))</f>
        <v>1.4387870843764374E-3</v>
      </c>
      <c r="QK2205" s="40" t="s">
        <v>27</v>
      </c>
      <c r="QN2205" s="1"/>
      <c r="QW2205" s="39"/>
      <c r="RE2205" s="39"/>
      <c r="VF2205" s="1"/>
      <c r="VT2205" s="1"/>
    </row>
    <row r="2206" spans="14:592" ht="15" thickBot="1" x14ac:dyDescent="0.35">
      <c r="N2206" s="1"/>
      <c r="O2206" s="34"/>
      <c r="AI2206" s="1"/>
      <c r="DX2206" s="1"/>
      <c r="EA2206" s="5">
        <v>0.44705650950816433</v>
      </c>
      <c r="ED2206" s="2"/>
      <c r="EF2206" s="7"/>
      <c r="EG2206" s="1"/>
      <c r="EL2206" s="36"/>
      <c r="ER2206" s="1"/>
      <c r="EU2206" s="5">
        <v>0.49188139566783118</v>
      </c>
      <c r="EX2206" s="2"/>
      <c r="EZ2206" s="7"/>
      <c r="FA2206" s="1"/>
      <c r="FF2206" s="52"/>
      <c r="FL2206" s="1"/>
      <c r="FO2206" s="5">
        <v>0.45112977993470482</v>
      </c>
      <c r="FR2206" s="2"/>
      <c r="FT2206" s="7"/>
      <c r="FU2206" s="1"/>
      <c r="JX2206" s="1"/>
      <c r="KG2206" s="1"/>
      <c r="KH2206" s="67"/>
      <c r="KJ2206" s="66"/>
      <c r="KL2206" s="65"/>
      <c r="KN2206" s="53"/>
      <c r="KP2206" s="64"/>
      <c r="KR2206" s="63"/>
      <c r="KV2206" s="1"/>
      <c r="LQ2206" s="1"/>
      <c r="PF2206" s="1"/>
      <c r="PI2206" s="38" t="s">
        <v>26</v>
      </c>
      <c r="PL2206" s="38" t="s">
        <v>26</v>
      </c>
      <c r="PN2206" s="7"/>
      <c r="PQ2206" s="7" t="s">
        <v>40</v>
      </c>
      <c r="PR2206" s="7" t="s">
        <v>41</v>
      </c>
      <c r="PT2206" s="1"/>
      <c r="PZ2206" s="1"/>
      <c r="QC2206" s="38" t="s">
        <v>26</v>
      </c>
      <c r="QF2206" s="38" t="s">
        <v>26</v>
      </c>
      <c r="QH2206" s="7"/>
      <c r="QK2206" s="7" t="s">
        <v>40</v>
      </c>
      <c r="QL2206" s="7" t="s">
        <v>41</v>
      </c>
      <c r="QN2206" s="1"/>
      <c r="QW2206" s="39"/>
      <c r="QZ2206" s="39"/>
      <c r="VF2206" s="1"/>
      <c r="VT2206" s="1"/>
    </row>
    <row r="2207" spans="14:592" ht="15" thickBot="1" x14ac:dyDescent="0.35">
      <c r="N2207" s="1"/>
      <c r="O2207" s="34"/>
      <c r="AI2207" s="1"/>
      <c r="DX2207" s="1"/>
      <c r="EA2207" s="6">
        <v>0.32689797515256303</v>
      </c>
      <c r="ED2207" s="2"/>
      <c r="EF2207" s="7"/>
      <c r="EG2207" s="1"/>
      <c r="EL2207" s="36"/>
      <c r="ER2207" s="1"/>
      <c r="EU2207" s="6">
        <v>0.29657193345479749</v>
      </c>
      <c r="EX2207" s="2"/>
      <c r="EZ2207" s="7"/>
      <c r="FA2207" s="1"/>
      <c r="FF2207" s="52"/>
      <c r="FL2207" s="1"/>
      <c r="FO2207" s="6">
        <v>0.3238728955917346</v>
      </c>
      <c r="FR2207" s="2"/>
      <c r="FT2207" s="7"/>
      <c r="FU2207" s="1"/>
      <c r="JX2207" s="1"/>
      <c r="KG2207" s="1"/>
      <c r="KH2207" s="67"/>
      <c r="KJ2207" s="66"/>
      <c r="KL2207" s="65"/>
      <c r="KN2207" s="53"/>
      <c r="KP2207" s="64"/>
      <c r="KR2207" s="63"/>
      <c r="KV2207" s="1"/>
      <c r="LQ2207" s="1"/>
      <c r="PF2207" s="1"/>
      <c r="PI2207" s="38" t="s">
        <v>26</v>
      </c>
      <c r="PL2207" s="38" t="s">
        <v>42</v>
      </c>
      <c r="PN2207" s="7" t="s">
        <v>43</v>
      </c>
      <c r="PQ2207" s="8">
        <f t="array" ref="PQ2207:PQ2209">PQ2197:PQ2199*PL2202</f>
        <v>-3.706497659753524E-3</v>
      </c>
      <c r="PR2207" s="8">
        <f t="array" ref="PR2207:PR2209">PN2211:PN2213*2*PI2217:PI2219</f>
        <v>-5.5837600626664353E-4</v>
      </c>
      <c r="PT2207" s="1"/>
      <c r="PZ2207" s="1"/>
      <c r="QC2207" s="38" t="s">
        <v>26</v>
      </c>
      <c r="QF2207" s="38" t="s">
        <v>42</v>
      </c>
      <c r="QH2207" s="7" t="s">
        <v>43</v>
      </c>
      <c r="QK2207" s="8">
        <f t="array" ref="QK2207:QK2209">QK2197:QK2199*QF2202</f>
        <v>4.9070544286640828E-4</v>
      </c>
      <c r="QL2207" s="8">
        <f t="array" ref="QL2207:QL2209">QH2211:QH2213*2*QC2217:QC2219</f>
        <v>2.2427284539230797E-4</v>
      </c>
      <c r="QN2207" s="1"/>
      <c r="QW2207" s="39"/>
      <c r="QZ2207" s="39"/>
      <c r="VF2207" s="1"/>
      <c r="VT2207" s="1"/>
    </row>
    <row r="2208" spans="14:592" ht="15" thickBot="1" x14ac:dyDescent="0.35">
      <c r="N2208" s="1"/>
      <c r="O2208" s="34"/>
      <c r="AI2208" s="1"/>
      <c r="DX2208" s="1"/>
      <c r="ED2208" s="2"/>
      <c r="EF2208" s="7"/>
      <c r="EG2208" s="1"/>
      <c r="EL2208" s="36"/>
      <c r="ER2208" s="1"/>
      <c r="EX2208" s="2"/>
      <c r="EZ2208" s="7"/>
      <c r="FA2208" s="1"/>
      <c r="FF2208" s="52"/>
      <c r="FL2208" s="1"/>
      <c r="FR2208" s="2"/>
      <c r="FT2208" s="7"/>
      <c r="FU2208" s="1"/>
      <c r="JX2208" s="1"/>
      <c r="KG2208" s="1"/>
      <c r="KH2208" s="67"/>
      <c r="KJ2208" s="66"/>
      <c r="KL2208" s="65"/>
      <c r="KN2208" s="53"/>
      <c r="KP2208" s="64"/>
      <c r="KR2208" s="63"/>
      <c r="KV2208" s="1"/>
      <c r="LQ2208" s="1"/>
      <c r="PF2208" s="1"/>
      <c r="PI2208" s="38" t="s">
        <v>26</v>
      </c>
      <c r="PL2208" s="3">
        <f>AVERAGE(PL2211:PL2213)</f>
        <v>1.4145617565262123</v>
      </c>
      <c r="PN2208" s="41">
        <f t="array" ref="PN2208">PN2205*0.5*(1/(SQRT(PL2208+PH2228)))</f>
        <v>-3.5544564209353314E-3</v>
      </c>
      <c r="PQ2208" s="9">
        <v>-4.6043754926548223E-3</v>
      </c>
      <c r="PR2208" s="9">
        <v>3.6968912729818861E-3</v>
      </c>
      <c r="PT2208" s="1"/>
      <c r="PZ2208" s="1"/>
      <c r="QC2208" s="38" t="s">
        <v>26</v>
      </c>
      <c r="QF2208" s="3">
        <f>AVERAGE(QF2211:QF2213)</f>
        <v>1.4915764328622163</v>
      </c>
      <c r="QH2208" s="41">
        <f t="array" ref="QH2208">QH2205*0.5*(1/(SQRT(QF2208+QB2228)))</f>
        <v>5.8903862959915315E-4</v>
      </c>
      <c r="QK2208" s="9">
        <v>7.3806546794555707E-4</v>
      </c>
      <c r="QL2208" s="9">
        <v>-6.6647775391398783E-4</v>
      </c>
      <c r="QN2208" s="1"/>
      <c r="QW2208" s="39"/>
      <c r="VF2208" s="1"/>
      <c r="VT2208" s="1"/>
    </row>
    <row r="2209" spans="14:592" ht="15" thickBot="1" x14ac:dyDescent="0.35">
      <c r="N2209" s="1"/>
      <c r="O2209" s="34"/>
      <c r="Q2209" s="35"/>
      <c r="R2209" s="35"/>
      <c r="S2209" s="35"/>
      <c r="T2209" s="35"/>
      <c r="U2209" s="35"/>
      <c r="V2209" s="35"/>
      <c r="W2209" s="35"/>
      <c r="X2209" s="35"/>
      <c r="Y2209" s="35"/>
      <c r="Z2209" s="35"/>
      <c r="AA2209" s="35"/>
      <c r="AB2209" s="35"/>
      <c r="AC2209" s="35"/>
      <c r="AD2209" s="35"/>
      <c r="AE2209" s="35"/>
      <c r="AF2209" s="35"/>
      <c r="AG2209" s="35"/>
      <c r="AH2209" s="35"/>
      <c r="AI2209" s="35"/>
      <c r="AJ2209" s="35"/>
      <c r="AK2209" s="35"/>
      <c r="AL2209" s="35"/>
      <c r="AM2209" s="35"/>
      <c r="AN2209" s="35"/>
      <c r="AO2209" s="35"/>
      <c r="AP2209" s="35"/>
      <c r="AQ2209" s="35"/>
      <c r="AR2209" s="35"/>
      <c r="AS2209" s="35"/>
      <c r="AT2209" s="35"/>
      <c r="AU2209" s="35"/>
      <c r="AV2209" s="35"/>
      <c r="AW2209" s="35"/>
      <c r="AX2209" s="35"/>
      <c r="AY2209" s="35"/>
      <c r="AZ2209" s="35"/>
      <c r="BA2209" s="35"/>
      <c r="BB2209" s="35"/>
      <c r="BC2209" s="35"/>
      <c r="BD2209" s="35"/>
      <c r="BE2209" s="35"/>
      <c r="BF2209" s="35"/>
      <c r="BG2209" s="35"/>
      <c r="BH2209" s="35"/>
      <c r="BI2209" s="35"/>
      <c r="BJ2209" s="35"/>
      <c r="BK2209" s="35"/>
      <c r="BL2209" s="35"/>
      <c r="BM2209" s="35"/>
      <c r="BN2209" s="35"/>
      <c r="BO2209" s="35"/>
      <c r="BP2209" s="35"/>
      <c r="BQ2209" s="35"/>
      <c r="BR2209" s="35"/>
      <c r="BS2209" s="35"/>
      <c r="BT2209" s="35"/>
      <c r="BU2209" s="35"/>
      <c r="BV2209" s="35"/>
      <c r="BW2209" s="35"/>
      <c r="BX2209" s="35"/>
      <c r="BY2209" s="35"/>
      <c r="BZ2209" s="35"/>
      <c r="CA2209" s="35"/>
      <c r="CB2209" s="35"/>
      <c r="CC2209" s="35"/>
      <c r="CD2209" s="35"/>
      <c r="CE2209" s="35"/>
      <c r="CF2209" s="35"/>
      <c r="CG2209" s="35"/>
      <c r="CH2209" s="35"/>
      <c r="CI2209" s="35"/>
      <c r="CJ2209" s="35"/>
      <c r="CK2209" s="35"/>
      <c r="CL2209" s="35"/>
      <c r="CM2209" s="35"/>
      <c r="CN2209" s="35"/>
      <c r="CO2209" s="35"/>
      <c r="CP2209" s="35"/>
      <c r="CQ2209" s="35"/>
      <c r="CR2209" s="35"/>
      <c r="CS2209" s="35"/>
      <c r="CT2209" s="35"/>
      <c r="CU2209" s="35"/>
      <c r="CV2209" s="35"/>
      <c r="CW2209" s="35"/>
      <c r="CX2209" s="35"/>
      <c r="CY2209" s="35"/>
      <c r="CZ2209" s="35"/>
      <c r="DA2209" s="35"/>
      <c r="DB2209" s="35"/>
      <c r="DC2209" s="35"/>
      <c r="DD2209" s="35"/>
      <c r="DE2209" s="35"/>
      <c r="DF2209" s="35"/>
      <c r="DG2209" s="35"/>
      <c r="DH2209" s="35"/>
      <c r="DI2209" s="35"/>
      <c r="DJ2209" s="35"/>
      <c r="DK2209" s="35"/>
      <c r="DL2209" s="35"/>
      <c r="DM2209" s="35"/>
      <c r="DN2209" s="35"/>
      <c r="DO2209" s="35"/>
      <c r="DP2209" s="35"/>
      <c r="DQ2209" s="35"/>
      <c r="DR2209" s="35"/>
      <c r="DS2209" s="35"/>
      <c r="DT2209" s="35"/>
      <c r="DU2209" s="35"/>
      <c r="DV2209" s="35"/>
      <c r="DW2209" s="35"/>
      <c r="DX2209" s="7"/>
      <c r="DY2209" s="7"/>
      <c r="DZ2209" s="7"/>
      <c r="EA2209" s="7" t="s">
        <v>79</v>
      </c>
      <c r="EB2209" s="7"/>
      <c r="EC2209" s="7"/>
      <c r="ED2209" s="2"/>
      <c r="EE2209" s="7"/>
      <c r="EF2209" s="7"/>
      <c r="EG2209" s="1"/>
      <c r="EL2209" s="36"/>
      <c r="EN2209" s="37"/>
      <c r="EO2209" s="37"/>
      <c r="EP2209" s="37"/>
      <c r="EQ2209" s="37"/>
      <c r="ER2209" s="7"/>
      <c r="ES2209" s="7"/>
      <c r="ET2209" s="7"/>
      <c r="EU2209" s="7" t="s">
        <v>80</v>
      </c>
      <c r="EV2209" s="7"/>
      <c r="EW2209" s="7"/>
      <c r="EX2209" s="2"/>
      <c r="EY2209" s="7"/>
      <c r="EZ2209" s="7"/>
      <c r="FA2209" s="1"/>
      <c r="FF2209" s="52"/>
      <c r="FH2209" s="53"/>
      <c r="FI2209" s="53"/>
      <c r="FJ2209" s="53"/>
      <c r="FK2209" s="53"/>
      <c r="FL2209" s="7"/>
      <c r="FM2209" s="7"/>
      <c r="FN2209" s="7"/>
      <c r="FO2209" s="7" t="s">
        <v>212</v>
      </c>
      <c r="FP2209" s="7"/>
      <c r="FQ2209" s="7"/>
      <c r="FR2209" s="2"/>
      <c r="FS2209" s="7"/>
      <c r="FT2209" s="7"/>
      <c r="FU2209" s="1"/>
      <c r="JX2209" s="1"/>
      <c r="KG2209" s="1"/>
      <c r="KH2209" s="67"/>
      <c r="KJ2209" s="66"/>
      <c r="KL2209" s="65"/>
      <c r="KN2209" s="53"/>
      <c r="KP2209" s="64"/>
      <c r="KR2209" s="63"/>
      <c r="KV2209" s="1"/>
      <c r="LQ2209" s="1"/>
      <c r="PF2209" s="1"/>
      <c r="PI2209" s="38" t="s">
        <v>26</v>
      </c>
      <c r="PL2209" s="38" t="s">
        <v>26</v>
      </c>
      <c r="PN2209" s="7"/>
      <c r="PQ2209" s="10">
        <v>2.8283472044209669E-3</v>
      </c>
      <c r="PR2209" s="10">
        <v>-3.1385152667152429E-3</v>
      </c>
      <c r="PT2209" s="1"/>
      <c r="PZ2209" s="1"/>
      <c r="QC2209" s="38" t="s">
        <v>26</v>
      </c>
      <c r="QF2209" s="38" t="s">
        <v>26</v>
      </c>
      <c r="QH2209" s="7"/>
      <c r="QK2209" s="10">
        <v>-6.9692528521013658E-4</v>
      </c>
      <c r="QL2209" s="10">
        <v>4.4220490852167984E-4</v>
      </c>
      <c r="QN2209" s="1"/>
      <c r="QW2209" s="39"/>
      <c r="QZ2209" s="39"/>
      <c r="VF2209" s="1"/>
      <c r="VT2209" s="1"/>
    </row>
    <row r="2210" spans="14:592" ht="15" thickBot="1" x14ac:dyDescent="0.35">
      <c r="N2210" s="1"/>
      <c r="O2210" s="34"/>
      <c r="Q2210" s="35"/>
      <c r="AI2210" s="1"/>
      <c r="DX2210" s="1"/>
      <c r="EA2210" s="8">
        <f t="array" ref="EA2210:EA2212">EF2201:EF2203</f>
        <v>8.4279960692626318E-2</v>
      </c>
      <c r="ED2210" s="2"/>
      <c r="EF2210" s="7"/>
      <c r="EG2210" s="1"/>
      <c r="EL2210" s="36"/>
      <c r="EN2210" s="37"/>
      <c r="ER2210" s="1"/>
      <c r="EU2210" s="8">
        <f t="array" ref="EU2210:EU2212">EZ2201:EZ2203</f>
        <v>7.1341991736349128E-2</v>
      </c>
      <c r="EX2210" s="2"/>
      <c r="EZ2210" s="7"/>
      <c r="FA2210" s="1"/>
      <c r="FF2210" s="52"/>
      <c r="FH2210" s="53"/>
      <c r="FL2210" s="1"/>
      <c r="FO2210" s="8">
        <f t="array" ref="FO2210:FO2212">FT2201:FT2203</f>
        <v>8.2930430273639E-2</v>
      </c>
      <c r="FR2210" s="2"/>
      <c r="FT2210" s="7"/>
      <c r="FU2210" s="1"/>
      <c r="JX2210" s="1"/>
      <c r="KG2210" s="1"/>
      <c r="KH2210" s="67"/>
      <c r="KJ2210" s="66"/>
      <c r="KL2210" s="65"/>
      <c r="KN2210" s="53"/>
      <c r="KP2210" s="64"/>
      <c r="KR2210" s="63"/>
      <c r="KV2210" s="1"/>
      <c r="LQ2210" s="1"/>
      <c r="PF2210" s="1"/>
      <c r="PI2210" s="38" t="s">
        <v>26</v>
      </c>
      <c r="PL2210" s="2" t="s">
        <v>44</v>
      </c>
      <c r="PN2210" s="7" t="s">
        <v>45</v>
      </c>
      <c r="PQ2210" s="40" t="s">
        <v>27</v>
      </c>
      <c r="PT2210" s="1"/>
      <c r="PZ2210" s="1"/>
      <c r="QC2210" s="38" t="s">
        <v>26</v>
      </c>
      <c r="QF2210" s="2" t="s">
        <v>44</v>
      </c>
      <c r="QH2210" s="7" t="s">
        <v>45</v>
      </c>
      <c r="QK2210" s="40" t="s">
        <v>27</v>
      </c>
      <c r="QN2210" s="1"/>
      <c r="QW2210" s="39"/>
      <c r="RE2210" s="39"/>
      <c r="VF2210" s="1"/>
      <c r="VT2210" s="1"/>
    </row>
    <row r="2211" spans="14:592" ht="15" thickBot="1" x14ac:dyDescent="0.35">
      <c r="N2211" s="1"/>
      <c r="O2211" s="34"/>
      <c r="Q2211" s="35"/>
      <c r="AI2211" s="1"/>
      <c r="DX2211" s="1"/>
      <c r="EA2211" s="9">
        <v>-5.3857373328013956E-2</v>
      </c>
      <c r="ED2211" s="2" t="s">
        <v>58</v>
      </c>
      <c r="EF2211" s="7" t="s">
        <v>59</v>
      </c>
      <c r="EG2211" s="1"/>
      <c r="EL2211" s="36"/>
      <c r="EN2211" s="37"/>
      <c r="ER2211" s="1"/>
      <c r="EU2211" s="9">
        <v>-4.0046747083039409E-2</v>
      </c>
      <c r="EX2211" s="2" t="s">
        <v>60</v>
      </c>
      <c r="EZ2211" s="7" t="s">
        <v>61</v>
      </c>
      <c r="FA2211" s="1"/>
      <c r="FF2211" s="52"/>
      <c r="FH2211" s="53"/>
      <c r="FL2211" s="1"/>
      <c r="FO2211" s="9">
        <v>-5.2382204342230856E-2</v>
      </c>
      <c r="FR2211" s="2" t="s">
        <v>204</v>
      </c>
      <c r="FT2211" s="7" t="s">
        <v>205</v>
      </c>
      <c r="FU2211" s="1"/>
      <c r="JX2211" s="1"/>
      <c r="KG2211" s="1"/>
      <c r="KH2211" s="67"/>
      <c r="KJ2211" s="66"/>
      <c r="KL2211" s="65"/>
      <c r="KN2211" s="53"/>
      <c r="KP2211" s="64"/>
      <c r="KR2211" s="63"/>
      <c r="KV2211" s="1"/>
      <c r="LQ2211" s="1"/>
      <c r="PF2211" s="1"/>
      <c r="PI2211" s="38" t="s">
        <v>26</v>
      </c>
      <c r="PL2211" s="4">
        <f t="array" ref="PL2211:PL2213">PI2217:PI2219^2</f>
        <v>5.5525135422430115E-2</v>
      </c>
      <c r="PN2211" s="8">
        <f t="array" ref="PN2211:PN2213">(1/3)*PN2208</f>
        <v>-1.1848188069784437E-3</v>
      </c>
      <c r="PQ2211" s="40" t="s">
        <v>27</v>
      </c>
      <c r="PT2211" s="1"/>
      <c r="PZ2211" s="1"/>
      <c r="QC2211" s="38" t="s">
        <v>26</v>
      </c>
      <c r="QF2211" s="4">
        <f t="array" ref="QF2211:QF2213">QC2217:QC2219^2</f>
        <v>0.32617325684294707</v>
      </c>
      <c r="QH2211" s="8">
        <f t="array" ref="QH2211:QH2213">(1/3)*QH2208</f>
        <v>1.9634620986638438E-4</v>
      </c>
      <c r="QK2211" s="40" t="s">
        <v>27</v>
      </c>
      <c r="QN2211" s="1"/>
      <c r="QW2211" s="39"/>
      <c r="RE2211" s="39"/>
      <c r="VF2211" s="1"/>
      <c r="VT2211" s="1"/>
    </row>
    <row r="2212" spans="14:592" ht="15" thickBot="1" x14ac:dyDescent="0.35">
      <c r="N2212" s="1"/>
      <c r="O2212" s="34"/>
      <c r="Q2212" s="35"/>
      <c r="AI2212" s="1"/>
      <c r="DX2212" s="1"/>
      <c r="EA2212" s="10">
        <v>-3.0422587364612359E-2</v>
      </c>
      <c r="ED2212" s="4">
        <f t="array" ref="ED2212:ED2214">ED2240:ED2242</f>
        <v>0.52197361901064032</v>
      </c>
      <c r="EF2212" s="8">
        <f t="array" ref="EF2212:EF2214">EF2201:EF2203</f>
        <v>8.4279960692626318E-2</v>
      </c>
      <c r="EG2212" s="1"/>
      <c r="EL2212" s="36"/>
      <c r="EN2212" s="37"/>
      <c r="ER2212" s="1"/>
      <c r="EU2212" s="10">
        <v>-3.1295244653309719E-2</v>
      </c>
      <c r="EX2212" s="4">
        <f t="array" ref="EX2212:EX2214">EX2240:EX2242</f>
        <v>0.52197414841802547</v>
      </c>
      <c r="EZ2212" s="8">
        <f t="array" ref="EZ2212:EZ2214">EZ2201:EZ2203</f>
        <v>7.1341991736349128E-2</v>
      </c>
      <c r="FA2212" s="1"/>
      <c r="FF2212" s="52"/>
      <c r="FH2212" s="53"/>
      <c r="FL2212" s="1"/>
      <c r="FO2212" s="10">
        <v>-3.054822593140814E-2</v>
      </c>
      <c r="FR2212" s="4">
        <f t="array" ref="FR2212:FR2214">FR2240:FR2242</f>
        <v>0.52197364522872447</v>
      </c>
      <c r="FT2212" s="8">
        <f t="array" ref="FT2212:FT2214">FT2201:FT2203</f>
        <v>8.2930430273639E-2</v>
      </c>
      <c r="FU2212" s="1"/>
      <c r="JX2212" s="1"/>
      <c r="KG2212" s="1"/>
      <c r="KH2212" s="67"/>
      <c r="KJ2212" s="66"/>
      <c r="KL2212" s="65"/>
      <c r="KN2212" s="53"/>
      <c r="KP2212" s="64"/>
      <c r="KR2212" s="63"/>
      <c r="KV2212" s="1"/>
      <c r="LQ2212" s="1"/>
      <c r="PF2212" s="1"/>
      <c r="PI2212" s="38" t="s">
        <v>26</v>
      </c>
      <c r="PL2212" s="5">
        <v>2.4339378596090433</v>
      </c>
      <c r="PN2212" s="9">
        <v>-1.1848188069784437E-3</v>
      </c>
      <c r="PQ2212" s="40" t="s">
        <v>27</v>
      </c>
      <c r="PT2212" s="1"/>
      <c r="PZ2212" s="1"/>
      <c r="QC2212" s="38" t="s">
        <v>26</v>
      </c>
      <c r="QF2212" s="5">
        <v>2.880489388501724</v>
      </c>
      <c r="QH2212" s="9">
        <v>1.9634620986638438E-4</v>
      </c>
      <c r="QK2212" s="40" t="s">
        <v>27</v>
      </c>
      <c r="QN2212" s="1"/>
      <c r="QW2212" s="39"/>
      <c r="RE2212" s="39"/>
      <c r="VF2212" s="1"/>
      <c r="VT2212" s="1"/>
    </row>
    <row r="2213" spans="14:592" ht="15" thickBot="1" x14ac:dyDescent="0.35">
      <c r="N2213" s="1"/>
      <c r="O2213" s="34"/>
      <c r="Q2213" s="35"/>
      <c r="AI2213" s="1"/>
      <c r="DX2213" s="1"/>
      <c r="ED2213" s="5">
        <v>1.0040068164692961</v>
      </c>
      <c r="EF2213" s="9">
        <v>-5.3857373328013956E-2</v>
      </c>
      <c r="EG2213" s="1"/>
      <c r="EL2213" s="36"/>
      <c r="EN2213" s="37"/>
      <c r="ER2213" s="1"/>
      <c r="EX2213" s="5">
        <v>1.0040040106354235</v>
      </c>
      <c r="EZ2213" s="9">
        <v>-4.0046747083039409E-2</v>
      </c>
      <c r="FA2213" s="1"/>
      <c r="FF2213" s="52"/>
      <c r="FH2213" s="53"/>
      <c r="FL2213" s="1"/>
      <c r="FR2213" s="5">
        <v>1.0040065789407471</v>
      </c>
      <c r="FT2213" s="9">
        <v>-5.2382204342230856E-2</v>
      </c>
      <c r="FU2213" s="1"/>
      <c r="JX2213" s="1"/>
      <c r="KG2213" s="1"/>
      <c r="KH2213" s="67"/>
      <c r="KJ2213" s="66"/>
      <c r="KL2213" s="65"/>
      <c r="KN2213" s="53"/>
      <c r="KP2213" s="64"/>
      <c r="KR2213" s="63"/>
      <c r="KV2213" s="1"/>
      <c r="LQ2213" s="1"/>
      <c r="PF2213" s="1"/>
      <c r="PI2213" s="38" t="s">
        <v>26</v>
      </c>
      <c r="PL2213" s="6">
        <v>1.7542222745471638</v>
      </c>
      <c r="PN2213" s="10">
        <v>-1.1848188069784437E-3</v>
      </c>
      <c r="PQ2213" s="40" t="s">
        <v>27</v>
      </c>
      <c r="PT2213" s="1"/>
      <c r="PZ2213" s="1"/>
      <c r="QC2213" s="38" t="s">
        <v>26</v>
      </c>
      <c r="QF2213" s="6">
        <v>1.268066653241978</v>
      </c>
      <c r="QH2213" s="10">
        <v>1.9634620986638438E-4</v>
      </c>
      <c r="QK2213" s="40" t="s">
        <v>27</v>
      </c>
      <c r="QN2213" s="1"/>
      <c r="QW2213" s="39"/>
      <c r="RE2213" s="39"/>
      <c r="VF2213" s="1"/>
      <c r="VT2213" s="1"/>
    </row>
    <row r="2214" spans="14:592" ht="15" thickBot="1" x14ac:dyDescent="0.35">
      <c r="N2214" s="1"/>
      <c r="O2214" s="34"/>
      <c r="Q2214" s="35"/>
      <c r="AI2214" s="1"/>
      <c r="DX2214" s="1"/>
      <c r="ED2214" s="6">
        <v>0.78493427275721439</v>
      </c>
      <c r="EF2214" s="10">
        <v>-3.0422587364612359E-2</v>
      </c>
      <c r="EG2214" s="1"/>
      <c r="EL2214" s="36"/>
      <c r="EN2214" s="37"/>
      <c r="ER2214" s="1"/>
      <c r="EX2214" s="6">
        <v>0.78493625686007173</v>
      </c>
      <c r="EZ2214" s="10">
        <v>-3.1295244653309719E-2</v>
      </c>
      <c r="FA2214" s="1"/>
      <c r="FF2214" s="52"/>
      <c r="FH2214" s="53"/>
      <c r="FL2214" s="1"/>
      <c r="FR2214" s="6">
        <v>0.78493445054722222</v>
      </c>
      <c r="FT2214" s="10">
        <v>-3.054822593140814E-2</v>
      </c>
      <c r="FU2214" s="1"/>
      <c r="JX2214" s="1"/>
      <c r="KG2214" s="1"/>
      <c r="KH2214" s="67"/>
      <c r="KJ2214" s="66"/>
      <c r="KL2214" s="65"/>
      <c r="KN2214" s="53"/>
      <c r="KP2214" s="64"/>
      <c r="KR2214" s="63"/>
      <c r="KV2214" s="1"/>
      <c r="LQ2214" s="1"/>
      <c r="PF2214" s="1"/>
      <c r="PI2214" s="38" t="s">
        <v>26</v>
      </c>
      <c r="PL2214" s="38" t="s">
        <v>26</v>
      </c>
      <c r="PN2214" s="7"/>
      <c r="PQ2214" s="40" t="s">
        <v>27</v>
      </c>
      <c r="PT2214" s="1"/>
      <c r="PZ2214" s="1"/>
      <c r="QC2214" s="38" t="s">
        <v>26</v>
      </c>
      <c r="QF2214" s="38" t="s">
        <v>26</v>
      </c>
      <c r="QH2214" s="7"/>
      <c r="QK2214" s="40" t="s">
        <v>27</v>
      </c>
      <c r="QN2214" s="1"/>
      <c r="QW2214" s="39"/>
      <c r="QZ2214" s="39"/>
      <c r="RE2214" s="39"/>
      <c r="VF2214" s="1"/>
      <c r="VT2214" s="1"/>
    </row>
    <row r="2215" spans="14:592" x14ac:dyDescent="0.3">
      <c r="N2215" s="1"/>
      <c r="O2215" s="34"/>
      <c r="Q2215" s="35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2"/>
      <c r="EE2215" s="1"/>
      <c r="EF2215" s="7"/>
      <c r="EG2215" s="1"/>
      <c r="EH2215" s="1"/>
      <c r="EI2215" s="1"/>
      <c r="EJ2215" s="1"/>
      <c r="EK2215" s="1"/>
      <c r="EL2215" s="36"/>
      <c r="EM2215" s="1"/>
      <c r="EN2215" s="37"/>
      <c r="EO2215" s="1"/>
      <c r="EP2215" s="1"/>
      <c r="EQ2215" s="1"/>
      <c r="ER2215" s="1"/>
      <c r="ES2215" s="1"/>
      <c r="ET2215" s="1"/>
      <c r="EU2215" s="1"/>
      <c r="EV2215" s="1"/>
      <c r="EW2215" s="1"/>
      <c r="EX2215" s="2"/>
      <c r="EY2215" s="1"/>
      <c r="EZ2215" s="7"/>
      <c r="FA2215" s="1"/>
      <c r="FB2215" s="1"/>
      <c r="FC2215" s="1"/>
      <c r="FD2215" s="1"/>
      <c r="FE2215" s="1"/>
      <c r="FF2215" s="52"/>
      <c r="FG2215" s="1"/>
      <c r="FH2215" s="53"/>
      <c r="FI2215" s="1"/>
      <c r="FJ2215" s="1"/>
      <c r="FK2215" s="1"/>
      <c r="FL2215" s="1"/>
      <c r="FM2215" s="1"/>
      <c r="FN2215" s="1"/>
      <c r="FO2215" s="1"/>
      <c r="FP2215" s="1"/>
      <c r="FQ2215" s="1"/>
      <c r="FR2215" s="2"/>
      <c r="FS2215" s="1"/>
      <c r="FT2215" s="7"/>
      <c r="FU2215" s="1"/>
      <c r="FV2215" s="1"/>
      <c r="FW2215" s="1"/>
      <c r="FX2215" s="1"/>
      <c r="FY2215" s="1"/>
      <c r="FZ2215" s="1"/>
      <c r="GA2215" s="1"/>
      <c r="GB2215" s="1"/>
      <c r="GC2215" s="1"/>
      <c r="GD2215" s="1"/>
      <c r="GE2215" s="1"/>
      <c r="GF2215" s="1"/>
      <c r="GG2215" s="1"/>
      <c r="GH2215" s="1"/>
      <c r="GI2215" s="1"/>
      <c r="GJ2215" s="1"/>
      <c r="GK2215" s="1"/>
      <c r="GL2215" s="1"/>
      <c r="GM2215" s="1"/>
      <c r="GN2215" s="1"/>
      <c r="GO2215" s="1"/>
      <c r="GP2215" s="1"/>
      <c r="GQ2215" s="1"/>
      <c r="GR2215" s="1"/>
      <c r="GS2215" s="1"/>
      <c r="GT2215" s="1"/>
      <c r="GU2215" s="1"/>
      <c r="GV2215" s="1"/>
      <c r="GW2215" s="1"/>
      <c r="GX2215" s="1"/>
      <c r="GY2215" s="1"/>
      <c r="GZ2215" s="1"/>
      <c r="HA2215" s="1"/>
      <c r="HB2215" s="1"/>
      <c r="HC2215" s="1"/>
      <c r="HD2215" s="1"/>
      <c r="HE2215" s="1"/>
      <c r="HF2215" s="1"/>
      <c r="HG2215" s="1"/>
      <c r="HH2215" s="1"/>
      <c r="HI2215" s="1"/>
      <c r="HJ2215" s="1"/>
      <c r="HK2215" s="1"/>
      <c r="HL2215" s="1"/>
      <c r="HM2215" s="1"/>
      <c r="HN2215" s="1"/>
      <c r="HO2215" s="1"/>
      <c r="HP2215" s="1"/>
      <c r="HQ2215" s="1"/>
      <c r="HR2215" s="1"/>
      <c r="HS2215" s="1"/>
      <c r="HT2215" s="1"/>
      <c r="HU2215" s="1"/>
      <c r="HV2215" s="1"/>
      <c r="HW2215" s="1"/>
      <c r="HX2215" s="1"/>
      <c r="HY2215" s="1"/>
      <c r="HZ2215" s="1"/>
      <c r="IA2215" s="1"/>
      <c r="IB2215" s="1"/>
      <c r="IC2215" s="1"/>
      <c r="ID2215" s="1"/>
      <c r="IE2215" s="1"/>
      <c r="IF2215" s="1"/>
      <c r="IG2215" s="1"/>
      <c r="IH2215" s="1"/>
      <c r="II2215" s="1"/>
      <c r="IJ2215" s="1"/>
      <c r="IK2215" s="1"/>
      <c r="IL2215" s="1"/>
      <c r="IM2215" s="1"/>
      <c r="IN2215" s="1"/>
      <c r="IO2215" s="1"/>
      <c r="IP2215" s="1"/>
      <c r="IQ2215" s="1"/>
      <c r="IR2215" s="1"/>
      <c r="IS2215" s="1"/>
      <c r="IT2215" s="1"/>
      <c r="IU2215" s="1"/>
      <c r="IV2215" s="1"/>
      <c r="IW2215" s="1"/>
      <c r="IX2215" s="1"/>
      <c r="IY2215" s="1"/>
      <c r="IZ2215" s="1"/>
      <c r="JA2215" s="1"/>
      <c r="JB2215" s="1"/>
      <c r="JC2215" s="1"/>
      <c r="JD2215" s="1"/>
      <c r="JE2215" s="1"/>
      <c r="JF2215" s="1"/>
      <c r="JG2215" s="1"/>
      <c r="JH2215" s="1"/>
      <c r="JI2215" s="1"/>
      <c r="JJ2215" s="1"/>
      <c r="JK2215" s="1"/>
      <c r="JL2215" s="1"/>
      <c r="JM2215" s="1"/>
      <c r="JN2215" s="1"/>
      <c r="JO2215" s="1"/>
      <c r="JP2215" s="1"/>
      <c r="JQ2215" s="1"/>
      <c r="JR2215" s="1"/>
      <c r="JS2215" s="1"/>
      <c r="JT2215" s="1"/>
      <c r="JU2215" s="1"/>
      <c r="JV2215" s="1"/>
      <c r="JW2215" s="1"/>
      <c r="JX2215" s="1"/>
      <c r="KG2215" s="1"/>
      <c r="KH2215" s="67"/>
      <c r="KJ2215" s="66"/>
      <c r="KL2215" s="65"/>
      <c r="KN2215" s="53"/>
      <c r="KP2215" s="64"/>
      <c r="KR2215" s="63"/>
      <c r="KV2215" s="1"/>
      <c r="LQ2215" s="1"/>
      <c r="PF2215" s="1"/>
      <c r="PI2215" s="2"/>
      <c r="PJ2215" s="38" t="s">
        <v>25</v>
      </c>
      <c r="PK2215" s="38" t="s">
        <v>25</v>
      </c>
      <c r="PL2215" s="2"/>
      <c r="PN2215" s="7"/>
      <c r="PO2215" s="40" t="s">
        <v>25</v>
      </c>
      <c r="PP2215" s="40" t="s">
        <v>25</v>
      </c>
      <c r="PQ2215" s="7"/>
      <c r="PT2215" s="1"/>
      <c r="PZ2215" s="1"/>
      <c r="QC2215" s="2"/>
      <c r="QD2215" s="38" t="s">
        <v>25</v>
      </c>
      <c r="QE2215" s="38" t="s">
        <v>25</v>
      </c>
      <c r="QF2215" s="2"/>
      <c r="QH2215" s="7"/>
      <c r="QI2215" s="40" t="s">
        <v>25</v>
      </c>
      <c r="QJ2215" s="40" t="s">
        <v>25</v>
      </c>
      <c r="QK2215" s="7"/>
      <c r="QN2215" s="1"/>
      <c r="QX2215" s="39"/>
      <c r="QY2215" s="39"/>
      <c r="RC2215" s="39"/>
      <c r="RD2215" s="39"/>
      <c r="VF2215" s="1"/>
      <c r="VT2215" s="1"/>
    </row>
    <row r="2216" spans="14:592" ht="15" thickBot="1" x14ac:dyDescent="0.35">
      <c r="N2216" s="1"/>
      <c r="O2216" s="34"/>
      <c r="Q2216" s="35"/>
      <c r="ED2216" s="34"/>
      <c r="EF2216" s="35"/>
      <c r="EL2216" s="36"/>
      <c r="EN2216" s="37"/>
      <c r="EX2216" s="36"/>
      <c r="EZ2216" s="37"/>
      <c r="FF2216" s="52"/>
      <c r="FH2216" s="53"/>
      <c r="FR2216" s="52"/>
      <c r="FT2216" s="53"/>
      <c r="KG2216" s="1"/>
      <c r="KH2216" s="67"/>
      <c r="KJ2216" s="66"/>
      <c r="KL2216" s="65"/>
      <c r="KN2216" s="53"/>
      <c r="KP2216" s="64"/>
      <c r="KR2216" s="63"/>
      <c r="KV2216" s="1"/>
      <c r="LQ2216" s="1"/>
      <c r="PF2216" s="1"/>
      <c r="PI2216" s="2" t="s">
        <v>46</v>
      </c>
      <c r="PQ2216" s="7" t="s">
        <v>47</v>
      </c>
      <c r="PT2216" s="1"/>
      <c r="PZ2216" s="1"/>
      <c r="QC2216" s="2" t="s">
        <v>46</v>
      </c>
      <c r="QK2216" s="7" t="s">
        <v>47</v>
      </c>
      <c r="QN2216" s="1"/>
      <c r="VF2216" s="1"/>
      <c r="VT2216" s="1"/>
    </row>
    <row r="2217" spans="14:592" x14ac:dyDescent="0.3">
      <c r="N2217" s="1"/>
      <c r="O2217" s="34"/>
      <c r="Q2217" s="35"/>
      <c r="ED2217" s="34"/>
      <c r="EF2217" s="35"/>
      <c r="EL2217" s="36"/>
      <c r="EN2217" s="37"/>
      <c r="EX2217" s="36"/>
      <c r="EZ2217" s="37"/>
      <c r="FF2217" s="52"/>
      <c r="FH2217" s="53"/>
      <c r="FR2217" s="52"/>
      <c r="FT2217" s="53"/>
      <c r="KG2217" s="1"/>
      <c r="KH2217" s="67"/>
      <c r="KJ2217" s="66"/>
      <c r="KL2217" s="65"/>
      <c r="KN2217" s="53"/>
      <c r="KP2217" s="64"/>
      <c r="KR2217" s="63"/>
      <c r="KV2217" s="1"/>
      <c r="LQ2217" s="1"/>
      <c r="PF2217" s="1"/>
      <c r="PI2217" s="4">
        <f t="array" ref="PI2217:PI2219">PL2226:PL2228-PL2222</f>
        <v>0.2356377207121774</v>
      </c>
      <c r="PQ2217" s="8">
        <f t="array" ref="PQ2217:PQ2219">PQ2207:PQ2209+PR2207:PR2209</f>
        <v>-4.2648736660201676E-3</v>
      </c>
      <c r="PT2217" s="1"/>
      <c r="PZ2217" s="1"/>
      <c r="QC2217" s="4">
        <f t="array" ref="QC2217:QC2219">QF2226:QF2228-QF2222</f>
        <v>0.5711157998540638</v>
      </c>
      <c r="QK2217" s="8">
        <f t="array" ref="QK2217:QK2219">QK2207:QK2209+QL2207:QL2209</f>
        <v>7.1497828825871628E-4</v>
      </c>
      <c r="QN2217" s="1"/>
      <c r="VF2217" s="1"/>
      <c r="VT2217" s="1"/>
    </row>
    <row r="2218" spans="14:592" x14ac:dyDescent="0.3">
      <c r="N2218" s="1"/>
      <c r="O2218" s="34"/>
      <c r="Q2218" s="35"/>
      <c r="S2218" s="36"/>
      <c r="T2218" s="36"/>
      <c r="U2218" s="36"/>
      <c r="V2218" s="36"/>
      <c r="W2218" s="36"/>
      <c r="X2218" s="36"/>
      <c r="Y2218" s="36"/>
      <c r="Z2218" s="36"/>
      <c r="AA2218" s="36"/>
      <c r="AB2218" s="36"/>
      <c r="AC2218" s="36"/>
      <c r="AD2218" s="36"/>
      <c r="AE2218" s="36"/>
      <c r="AF2218" s="36"/>
      <c r="AG2218" s="36"/>
      <c r="AH2218" s="36"/>
      <c r="AI2218" s="36"/>
      <c r="AJ2218" s="36"/>
      <c r="AK2218" s="36"/>
      <c r="AL2218" s="36"/>
      <c r="AM2218" s="36"/>
      <c r="AN2218" s="36"/>
      <c r="AO2218" s="36"/>
      <c r="AP2218" s="36"/>
      <c r="AQ2218" s="36"/>
      <c r="AR2218" s="36"/>
      <c r="AS2218" s="36"/>
      <c r="AT2218" s="36"/>
      <c r="AU2218" s="36"/>
      <c r="AV2218" s="36"/>
      <c r="AW2218" s="36"/>
      <c r="AX2218" s="36"/>
      <c r="AY2218" s="36"/>
      <c r="AZ2218" s="36"/>
      <c r="BA2218" s="36"/>
      <c r="BB2218" s="36"/>
      <c r="BC2218" s="36"/>
      <c r="BD2218" s="36"/>
      <c r="BE2218" s="36"/>
      <c r="BF2218" s="36"/>
      <c r="BG2218" s="36"/>
      <c r="BH2218" s="36"/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  <c r="BT2218" s="36"/>
      <c r="BU2218" s="36"/>
      <c r="BV2218" s="36"/>
      <c r="BW2218" s="36"/>
      <c r="BX2218" s="36"/>
      <c r="BY2218" s="36"/>
      <c r="BZ2218" s="36"/>
      <c r="CA2218" s="36"/>
      <c r="CB2218" s="36"/>
      <c r="CC2218" s="36"/>
      <c r="CD2218" s="36"/>
      <c r="CE2218" s="36"/>
      <c r="CF2218" s="36"/>
      <c r="CG2218" s="36"/>
      <c r="CH2218" s="36"/>
      <c r="CI2218" s="36"/>
      <c r="CJ2218" s="36"/>
      <c r="CK2218" s="36"/>
      <c r="CL2218" s="36"/>
      <c r="CM2218" s="36"/>
      <c r="CN2218" s="36"/>
      <c r="CO2218" s="36"/>
      <c r="CP2218" s="36"/>
      <c r="CQ2218" s="36"/>
      <c r="CR2218" s="36"/>
      <c r="CS2218" s="36"/>
      <c r="CT2218" s="36"/>
      <c r="CU2218" s="36"/>
      <c r="CV2218" s="36"/>
      <c r="CW2218" s="36"/>
      <c r="CX2218" s="36"/>
      <c r="CY2218" s="36"/>
      <c r="CZ2218" s="36"/>
      <c r="DA2218" s="36"/>
      <c r="DB2218" s="36"/>
      <c r="DC2218" s="36"/>
      <c r="DD2218" s="36"/>
      <c r="DE2218" s="36"/>
      <c r="DF2218" s="36"/>
      <c r="DG2218" s="36"/>
      <c r="DH2218" s="36"/>
      <c r="DI2218" s="36"/>
      <c r="DJ2218" s="36"/>
      <c r="DK2218" s="36"/>
      <c r="DL2218" s="36"/>
      <c r="DM2218" s="36"/>
      <c r="DN2218" s="36"/>
      <c r="DO2218" s="36"/>
      <c r="DP2218" s="36"/>
      <c r="DQ2218" s="36"/>
      <c r="DR2218" s="36"/>
      <c r="DS2218" s="36"/>
      <c r="DT2218" s="36"/>
      <c r="DU2218" s="36"/>
      <c r="DV2218" s="36"/>
      <c r="DW2218" s="36"/>
      <c r="DX2218" s="36"/>
      <c r="DY2218" s="36"/>
      <c r="DZ2218" s="36"/>
      <c r="EA2218" s="36"/>
      <c r="EB2218" s="36"/>
      <c r="EC2218" s="36"/>
      <c r="ED2218" s="34"/>
      <c r="EE2218" s="36"/>
      <c r="EF2218" s="35"/>
      <c r="EG2218" s="36"/>
      <c r="EH2218" s="36"/>
      <c r="EI2218" s="36"/>
      <c r="EJ2218" s="36"/>
      <c r="EK2218" s="36"/>
      <c r="EL2218" s="36"/>
      <c r="EN2218" s="37"/>
      <c r="EX2218" s="36"/>
      <c r="EZ2218" s="37"/>
      <c r="FF2218" s="52"/>
      <c r="FH2218" s="53"/>
      <c r="FR2218" s="52"/>
      <c r="FT2218" s="53"/>
      <c r="KG2218" s="1"/>
      <c r="KH2218" s="67"/>
      <c r="KJ2218" s="66"/>
      <c r="KL2218" s="65"/>
      <c r="KN2218" s="53"/>
      <c r="KP2218" s="64"/>
      <c r="KR2218" s="63"/>
      <c r="KV2218" s="1"/>
      <c r="LQ2218" s="1"/>
      <c r="PF2218" s="1"/>
      <c r="PI2218" s="5">
        <v>-1.5601082845780427</v>
      </c>
      <c r="PQ2218" s="9">
        <v>-9.0748421967293616E-4</v>
      </c>
      <c r="PT2218" s="1"/>
      <c r="PZ2218" s="1"/>
      <c r="QC2218" s="5">
        <v>-1.697200456192999</v>
      </c>
      <c r="QK2218" s="9">
        <v>7.158771403156924E-5</v>
      </c>
      <c r="QN2218" s="1"/>
      <c r="VF2218" s="1"/>
      <c r="VT2218" s="1"/>
    </row>
    <row r="2219" spans="14:592" ht="15" thickBot="1" x14ac:dyDescent="0.35">
      <c r="N2219" s="1"/>
      <c r="O2219" s="34"/>
      <c r="Q2219" s="35"/>
      <c r="S2219" s="36"/>
      <c r="ED2219" s="34"/>
      <c r="EF2219" s="35"/>
      <c r="EN2219" s="37"/>
      <c r="EX2219" s="36"/>
      <c r="EZ2219" s="37"/>
      <c r="FF2219" s="52"/>
      <c r="FH2219" s="53"/>
      <c r="FR2219" s="52"/>
      <c r="FT2219" s="53"/>
      <c r="KG2219" s="1"/>
      <c r="KH2219" s="67"/>
      <c r="KJ2219" s="66"/>
      <c r="KL2219" s="65"/>
      <c r="KN2219" s="53"/>
      <c r="KP2219" s="64"/>
      <c r="KR2219" s="63"/>
      <c r="KV2219" s="1"/>
      <c r="LQ2219" s="1"/>
      <c r="PF2219" s="1"/>
      <c r="PI2219" s="6">
        <v>1.3244705638658656</v>
      </c>
      <c r="PQ2219" s="10">
        <v>-3.1016806229427606E-4</v>
      </c>
      <c r="PT2219" s="1"/>
      <c r="PZ2219" s="1"/>
      <c r="QC2219" s="6">
        <v>1.1260846563389353</v>
      </c>
      <c r="QK2219" s="10">
        <v>-2.5472037668845674E-4</v>
      </c>
      <c r="QN2219" s="1"/>
      <c r="VF2219" s="1"/>
      <c r="VT2219" s="1"/>
    </row>
    <row r="2220" spans="14:592" x14ac:dyDescent="0.3">
      <c r="N2220" s="1"/>
      <c r="O2220" s="34"/>
      <c r="Q2220" s="35"/>
      <c r="S2220" s="36"/>
      <c r="ED2220" s="34"/>
      <c r="EF2220" s="35"/>
      <c r="EN2220" s="37"/>
      <c r="EX2220" s="36"/>
      <c r="EZ2220" s="37"/>
      <c r="FF2220" s="52"/>
      <c r="FH2220" s="53"/>
      <c r="FR2220" s="52"/>
      <c r="FT2220" s="53"/>
      <c r="KG2220" s="1"/>
      <c r="KH2220" s="67"/>
      <c r="KJ2220" s="66"/>
      <c r="KL2220" s="65"/>
      <c r="KN2220" s="53"/>
      <c r="KP2220" s="64"/>
      <c r="KR2220" s="63"/>
      <c r="KV2220" s="1"/>
      <c r="LQ2220" s="1"/>
      <c r="PF2220" s="1"/>
      <c r="PI2220" s="2"/>
      <c r="PJ2220" s="38" t="s">
        <v>35</v>
      </c>
      <c r="PK2220" s="38" t="s">
        <v>35</v>
      </c>
      <c r="PL2220" s="2"/>
      <c r="PN2220" s="7"/>
      <c r="PO2220" s="40" t="s">
        <v>35</v>
      </c>
      <c r="PP2220" s="40" t="s">
        <v>35</v>
      </c>
      <c r="PQ2220" s="7"/>
      <c r="PT2220" s="1"/>
      <c r="PZ2220" s="1"/>
      <c r="QC2220" s="2"/>
      <c r="QD2220" s="38" t="s">
        <v>35</v>
      </c>
      <c r="QE2220" s="38" t="s">
        <v>35</v>
      </c>
      <c r="QF2220" s="2"/>
      <c r="QH2220" s="7"/>
      <c r="QI2220" s="40" t="s">
        <v>35</v>
      </c>
      <c r="QJ2220" s="40" t="s">
        <v>35</v>
      </c>
      <c r="QK2220" s="7"/>
      <c r="QN2220" s="1"/>
      <c r="QX2220" s="39"/>
      <c r="QY2220" s="39"/>
      <c r="RC2220" s="39"/>
      <c r="RD2220" s="39"/>
      <c r="VF2220" s="1"/>
      <c r="VT2220" s="1"/>
    </row>
    <row r="2221" spans="14:592" ht="15" thickBot="1" x14ac:dyDescent="0.35">
      <c r="N2221" s="1"/>
      <c r="O2221" s="34"/>
      <c r="Q2221" s="35"/>
      <c r="S2221" s="36"/>
      <c r="ED2221" s="34"/>
      <c r="EF2221" s="35"/>
      <c r="EN2221" s="37"/>
      <c r="EX2221" s="36"/>
      <c r="EZ2221" s="37"/>
      <c r="FF2221" s="52"/>
      <c r="FH2221" s="53"/>
      <c r="FR2221" s="52"/>
      <c r="FT2221" s="53"/>
      <c r="KG2221" s="1"/>
      <c r="KH2221" s="67"/>
      <c r="KJ2221" s="66"/>
      <c r="KL2221" s="65"/>
      <c r="KN2221" s="53"/>
      <c r="KP2221" s="64"/>
      <c r="KR2221" s="63"/>
      <c r="KV2221" s="1"/>
      <c r="LQ2221" s="1"/>
      <c r="PF2221" s="1"/>
      <c r="PI2221" s="38" t="s">
        <v>26</v>
      </c>
      <c r="PL2221" s="38" t="s">
        <v>48</v>
      </c>
      <c r="PN2221" s="7" t="s">
        <v>49</v>
      </c>
      <c r="PQ2221" s="7" t="s">
        <v>50</v>
      </c>
      <c r="PR2221" s="7" t="s">
        <v>51</v>
      </c>
      <c r="PT2221" s="1"/>
      <c r="PZ2221" s="1"/>
      <c r="QC2221" s="38" t="s">
        <v>26</v>
      </c>
      <c r="QF2221" s="38" t="s">
        <v>48</v>
      </c>
      <c r="QH2221" s="7" t="s">
        <v>49</v>
      </c>
      <c r="QK2221" s="7" t="s">
        <v>50</v>
      </c>
      <c r="QL2221" s="7" t="s">
        <v>51</v>
      </c>
      <c r="QN2221" s="1"/>
      <c r="QW2221" s="39"/>
      <c r="QZ2221" s="39"/>
      <c r="VF2221" s="1"/>
      <c r="VT2221" s="1"/>
    </row>
    <row r="2222" spans="14:592" ht="15" thickBot="1" x14ac:dyDescent="0.35">
      <c r="N2222" s="1"/>
      <c r="O2222" s="34"/>
      <c r="Q2222" s="35"/>
      <c r="S2222" s="36"/>
      <c r="U2222" s="37"/>
      <c r="V2222" s="37"/>
      <c r="W2222" s="37"/>
      <c r="X2222" s="37"/>
      <c r="Y2222" s="37"/>
      <c r="Z2222" s="37"/>
      <c r="AA2222" s="37"/>
      <c r="AB2222" s="37"/>
      <c r="AC2222" s="37"/>
      <c r="AD2222" s="37"/>
      <c r="AE2222" s="37"/>
      <c r="AF2222" s="37"/>
      <c r="AG2222" s="37"/>
      <c r="AH2222" s="37"/>
      <c r="AI2222" s="37"/>
      <c r="AJ2222" s="37"/>
      <c r="AK2222" s="37"/>
      <c r="AL2222" s="37"/>
      <c r="AM2222" s="37"/>
      <c r="AN2222" s="37"/>
      <c r="AO2222" s="37"/>
      <c r="AP2222" s="37"/>
      <c r="AQ2222" s="37"/>
      <c r="AR2222" s="37"/>
      <c r="AS2222" s="37"/>
      <c r="AT2222" s="37"/>
      <c r="AU2222" s="37"/>
      <c r="AV2222" s="37"/>
      <c r="AW2222" s="37"/>
      <c r="AX2222" s="37"/>
      <c r="AY2222" s="37"/>
      <c r="AZ2222" s="37"/>
      <c r="BA2222" s="37"/>
      <c r="BB2222" s="37"/>
      <c r="BC2222" s="37"/>
      <c r="BD2222" s="37"/>
      <c r="BE2222" s="37"/>
      <c r="BF2222" s="37"/>
      <c r="BG2222" s="37"/>
      <c r="BH2222" s="37"/>
      <c r="BI2222" s="37"/>
      <c r="BJ2222" s="37"/>
      <c r="BK2222" s="37"/>
      <c r="BL2222" s="37"/>
      <c r="BM2222" s="37"/>
      <c r="BN2222" s="37"/>
      <c r="BO2222" s="37"/>
      <c r="BP2222" s="37"/>
      <c r="BQ2222" s="37"/>
      <c r="BR2222" s="37"/>
      <c r="BS2222" s="37"/>
      <c r="BT2222" s="37"/>
      <c r="BU2222" s="37"/>
      <c r="BV2222" s="37"/>
      <c r="BW2222" s="37"/>
      <c r="BX2222" s="37"/>
      <c r="BY2222" s="37"/>
      <c r="BZ2222" s="37"/>
      <c r="CA2222" s="37"/>
      <c r="CB2222" s="37"/>
      <c r="CC2222" s="37"/>
      <c r="CD2222" s="37"/>
      <c r="CE2222" s="37"/>
      <c r="CF2222" s="37"/>
      <c r="CG2222" s="37"/>
      <c r="CH2222" s="37"/>
      <c r="CI2222" s="37"/>
      <c r="CJ2222" s="37"/>
      <c r="CK2222" s="37"/>
      <c r="CL2222" s="37"/>
      <c r="CM2222" s="37"/>
      <c r="CN2222" s="37"/>
      <c r="CO2222" s="37"/>
      <c r="CP2222" s="37"/>
      <c r="CQ2222" s="37"/>
      <c r="CR2222" s="37"/>
      <c r="CS2222" s="37"/>
      <c r="CT2222" s="37"/>
      <c r="CU2222" s="37"/>
      <c r="CV2222" s="37"/>
      <c r="CW2222" s="37"/>
      <c r="CX2222" s="37"/>
      <c r="CY2222" s="37"/>
      <c r="CZ2222" s="37"/>
      <c r="DA2222" s="37"/>
      <c r="DB2222" s="37"/>
      <c r="DC2222" s="37"/>
      <c r="DD2222" s="37"/>
      <c r="DE2222" s="37"/>
      <c r="DF2222" s="37"/>
      <c r="DG2222" s="37"/>
      <c r="DH2222" s="37"/>
      <c r="DI2222" s="37"/>
      <c r="DJ2222" s="37"/>
      <c r="DK2222" s="37"/>
      <c r="DL2222" s="37"/>
      <c r="DM2222" s="37"/>
      <c r="DN2222" s="37"/>
      <c r="DO2222" s="37"/>
      <c r="DP2222" s="37"/>
      <c r="DQ2222" s="37"/>
      <c r="DR2222" s="37"/>
      <c r="DS2222" s="37"/>
      <c r="DT2222" s="37"/>
      <c r="DU2222" s="37"/>
      <c r="DV2222" s="37"/>
      <c r="DW2222" s="37"/>
      <c r="DX2222" s="37"/>
      <c r="DY2222" s="37"/>
      <c r="DZ2222" s="37"/>
      <c r="EA2222" s="37"/>
      <c r="EB2222" s="37"/>
      <c r="EC2222" s="37"/>
      <c r="ED2222" s="34"/>
      <c r="EE2222" s="37"/>
      <c r="EF2222" s="35"/>
      <c r="EG2222" s="37"/>
      <c r="EH2222" s="37"/>
      <c r="EI2222" s="37"/>
      <c r="EJ2222" s="37"/>
      <c r="EK2222" s="37"/>
      <c r="EL2222" s="37"/>
      <c r="EM2222" s="37"/>
      <c r="EN2222" s="37"/>
      <c r="EX2222" s="36"/>
      <c r="EZ2222" s="37"/>
      <c r="FF2222" s="52"/>
      <c r="FH2222" s="53"/>
      <c r="FR2222" s="52"/>
      <c r="FT2222" s="53"/>
      <c r="KG2222" s="1"/>
      <c r="KH2222" s="67"/>
      <c r="KJ2222" s="66"/>
      <c r="KL2222" s="65"/>
      <c r="KN2222" s="53"/>
      <c r="KP2222" s="64"/>
      <c r="KR2222" s="63"/>
      <c r="KV2222" s="1"/>
      <c r="LQ2222" s="1"/>
      <c r="PF2222" s="1"/>
      <c r="PI2222" s="38" t="s">
        <v>26</v>
      </c>
      <c r="PL2222" s="3">
        <f>AVERAGE(PL2226:PL2228)</f>
        <v>-0.16482925752141867</v>
      </c>
      <c r="PN2222" s="41">
        <f t="array" ref="PN2222">SUM(PQ2217:PQ2219*-1)</f>
        <v>5.4825259479873798E-3</v>
      </c>
      <c r="PQ2222" s="8">
        <f t="array" ref="PQ2222:PQ2224">PQ2217:PQ2219</f>
        <v>-4.2648736660201676E-3</v>
      </c>
      <c r="PR2222" s="8">
        <f t="array" ref="PR2222:PR2224">PN2222*(1/3)</f>
        <v>1.8275086493291265E-3</v>
      </c>
      <c r="PT2222" s="1"/>
      <c r="PZ2222" s="1"/>
      <c r="QC2222" s="38" t="s">
        <v>26</v>
      </c>
      <c r="QF2222" s="3">
        <f>AVERAGE(QF2226:QF2228)</f>
        <v>-0.14319485572835777</v>
      </c>
      <c r="QH2222" s="41">
        <f t="array" ref="QH2222">SUM(QK2217:QK2219*-1)</f>
        <v>-5.3184562560182878E-4</v>
      </c>
      <c r="QK2222" s="8">
        <f t="array" ref="QK2222:QK2224">QK2217:QK2219</f>
        <v>7.1497828825871628E-4</v>
      </c>
      <c r="QL2222" s="8">
        <f t="array" ref="QL2222:QL2224">QH2222*(1/3)</f>
        <v>-1.7728187520060957E-4</v>
      </c>
      <c r="QN2222" s="1"/>
      <c r="QW2222" s="39"/>
      <c r="VF2222" s="1"/>
      <c r="VT2222" s="1"/>
    </row>
    <row r="2223" spans="14:592" x14ac:dyDescent="0.3">
      <c r="N2223" s="1"/>
      <c r="O2223" s="34"/>
      <c r="Q2223" s="35"/>
      <c r="S2223" s="36"/>
      <c r="U2223" s="37"/>
      <c r="ED2223" s="34"/>
      <c r="EF2223" s="35"/>
      <c r="EX2223" s="36"/>
      <c r="EZ2223" s="37"/>
      <c r="FF2223" s="52"/>
      <c r="FH2223" s="53"/>
      <c r="FR2223" s="52"/>
      <c r="FT2223" s="53"/>
      <c r="KG2223" s="1"/>
      <c r="KH2223" s="67"/>
      <c r="KJ2223" s="66"/>
      <c r="KL2223" s="65"/>
      <c r="KN2223" s="53"/>
      <c r="KP2223" s="64"/>
      <c r="KR2223" s="63"/>
      <c r="KV2223" s="1"/>
      <c r="LQ2223" s="1"/>
      <c r="PF2223" s="1"/>
      <c r="PI2223" s="38" t="s">
        <v>26</v>
      </c>
      <c r="PL2223" s="38" t="s">
        <v>26</v>
      </c>
      <c r="PN2223" s="7"/>
      <c r="PQ2223" s="9">
        <v>-9.0748421967293616E-4</v>
      </c>
      <c r="PR2223" s="9">
        <v>1.8275086493291265E-3</v>
      </c>
      <c r="PT2223" s="1"/>
      <c r="PZ2223" s="1"/>
      <c r="QC2223" s="38" t="s">
        <v>26</v>
      </c>
      <c r="QF2223" s="38" t="s">
        <v>26</v>
      </c>
      <c r="QH2223" s="7"/>
      <c r="QK2223" s="9">
        <v>7.158771403156924E-5</v>
      </c>
      <c r="QL2223" s="9">
        <v>-1.7728187520060957E-4</v>
      </c>
      <c r="QN2223" s="1"/>
      <c r="QW2223" s="39"/>
      <c r="QZ2223" s="39"/>
      <c r="VF2223" s="1"/>
      <c r="VT2223" s="1"/>
    </row>
    <row r="2224" spans="14:592" ht="15" thickBot="1" x14ac:dyDescent="0.35">
      <c r="N2224" s="1"/>
      <c r="O2224" s="34"/>
      <c r="Q2224" s="35"/>
      <c r="S2224" s="36"/>
      <c r="U2224" s="37"/>
      <c r="ED2224" s="34"/>
      <c r="EF2224" s="35"/>
      <c r="EX2224" s="36"/>
      <c r="EZ2224" s="37"/>
      <c r="FF2224" s="52"/>
      <c r="FH2224" s="53"/>
      <c r="FR2224" s="52"/>
      <c r="FT2224" s="53"/>
      <c r="KG2224" s="1"/>
      <c r="KH2224" s="67"/>
      <c r="KJ2224" s="66"/>
      <c r="KL2224" s="65"/>
      <c r="KN2224" s="53"/>
      <c r="KP2224" s="64"/>
      <c r="KR2224" s="63"/>
      <c r="KV2224" s="1"/>
      <c r="LQ2224" s="1"/>
      <c r="PF2224" s="1"/>
      <c r="PI2224" s="38" t="s">
        <v>26</v>
      </c>
      <c r="PL2224" s="38" t="s">
        <v>26</v>
      </c>
      <c r="PN2224" s="7"/>
      <c r="PQ2224" s="10">
        <v>-3.1016806229427606E-4</v>
      </c>
      <c r="PR2224" s="10">
        <v>1.8275086493291265E-3</v>
      </c>
      <c r="PT2224" s="1"/>
      <c r="PZ2224" s="1"/>
      <c r="QC2224" s="38" t="s">
        <v>26</v>
      </c>
      <c r="QF2224" s="38" t="s">
        <v>26</v>
      </c>
      <c r="QH2224" s="7"/>
      <c r="QK2224" s="10">
        <v>-2.5472037668845674E-4</v>
      </c>
      <c r="QL2224" s="10">
        <v>-1.7728187520060957E-4</v>
      </c>
      <c r="QN2224" s="1"/>
      <c r="QW2224" s="39"/>
      <c r="QZ2224" s="39"/>
      <c r="VF2224" s="1"/>
      <c r="VT2224" s="1"/>
    </row>
    <row r="2225" spans="14:592" ht="15" thickBot="1" x14ac:dyDescent="0.35">
      <c r="N2225" s="1"/>
      <c r="O2225" s="34"/>
      <c r="Q2225" s="35"/>
      <c r="S2225" s="36"/>
      <c r="U2225" s="37"/>
      <c r="ED2225" s="34"/>
      <c r="EF2225" s="35"/>
      <c r="EX2225" s="36"/>
      <c r="EZ2225" s="37"/>
      <c r="FF2225" s="52"/>
      <c r="FH2225" s="53"/>
      <c r="FR2225" s="52"/>
      <c r="FT2225" s="53"/>
      <c r="KG2225" s="1"/>
      <c r="KH2225" s="67"/>
      <c r="KJ2225" s="66"/>
      <c r="KL2225" s="65"/>
      <c r="KN2225" s="53"/>
      <c r="KP2225" s="64"/>
      <c r="KR2225" s="63"/>
      <c r="KV2225" s="1"/>
      <c r="LQ2225" s="1"/>
      <c r="PF2225" s="1"/>
      <c r="PI2225" s="2"/>
      <c r="PJ2225" s="38" t="s">
        <v>35</v>
      </c>
      <c r="PK2225" s="38" t="s">
        <v>35</v>
      </c>
      <c r="PL2225" s="2" t="s">
        <v>52</v>
      </c>
      <c r="PN2225" s="7" t="s">
        <v>53</v>
      </c>
      <c r="PO2225" s="40" t="s">
        <v>35</v>
      </c>
      <c r="PP2225" s="40" t="s">
        <v>35</v>
      </c>
      <c r="PQ2225" s="7"/>
      <c r="PT2225" s="1"/>
      <c r="PZ2225" s="1"/>
      <c r="QC2225" s="2"/>
      <c r="QD2225" s="38" t="s">
        <v>35</v>
      </c>
      <c r="QE2225" s="38" t="s">
        <v>35</v>
      </c>
      <c r="QF2225" s="2" t="s">
        <v>54</v>
      </c>
      <c r="QH2225" s="7" t="s">
        <v>55</v>
      </c>
      <c r="QI2225" s="40" t="s">
        <v>35</v>
      </c>
      <c r="QJ2225" s="40" t="s">
        <v>35</v>
      </c>
      <c r="QK2225" s="7"/>
      <c r="QN2225" s="1"/>
      <c r="QX2225" s="39"/>
      <c r="QY2225" s="39"/>
      <c r="RC2225" s="39"/>
      <c r="RD2225" s="39"/>
      <c r="VF2225" s="1"/>
      <c r="VT2225" s="1"/>
    </row>
    <row r="2226" spans="14:592" x14ac:dyDescent="0.3">
      <c r="N2226" s="1"/>
      <c r="O2226" s="34"/>
      <c r="Q2226" s="35"/>
      <c r="S2226" s="36"/>
      <c r="U2226" s="37"/>
      <c r="ED2226" s="34"/>
      <c r="EF2226" s="35"/>
      <c r="EX2226" s="36"/>
      <c r="EZ2226" s="37"/>
      <c r="FF2226" s="52"/>
      <c r="FH2226" s="53"/>
      <c r="FR2226" s="52"/>
      <c r="FT2226" s="53"/>
      <c r="KG2226" s="1"/>
      <c r="KH2226" s="67"/>
      <c r="KJ2226" s="66"/>
      <c r="KL2226" s="65"/>
      <c r="KN2226" s="53"/>
      <c r="KP2226" s="64"/>
      <c r="KR2226" s="63"/>
      <c r="KV2226" s="1"/>
      <c r="LQ2226" s="1"/>
      <c r="PF2226" s="1"/>
      <c r="PL2226" s="4">
        <f t="array" ref="PL2226:PL2228">PL2231:PL2233</f>
        <v>7.080846319075873E-2</v>
      </c>
      <c r="PN2226" s="8">
        <f t="array" ref="PN2226:PN2228">PQ2222:PQ2224+PR2222:PR2224</f>
        <v>-2.4373650166910413E-3</v>
      </c>
      <c r="PT2226" s="1"/>
      <c r="PZ2226" s="1"/>
      <c r="QF2226" s="4">
        <f t="array" ref="QF2226:QF2228">QF2231:QF2233</f>
        <v>0.42792094412570603</v>
      </c>
      <c r="QH2226" s="8">
        <f t="array" ref="QH2226:QH2228">QK2222:QK2224+QL2222:QL2224</f>
        <v>5.3769641305810665E-4</v>
      </c>
      <c r="QN2226" s="1"/>
      <c r="VF2226" s="1"/>
      <c r="VT2226" s="1"/>
    </row>
    <row r="2227" spans="14:592" ht="15" thickBot="1" x14ac:dyDescent="0.35">
      <c r="N2227" s="1"/>
      <c r="O2227" s="34"/>
      <c r="Q2227" s="35"/>
      <c r="S2227" s="36"/>
      <c r="U2227" s="37"/>
      <c r="ED2227" s="34"/>
      <c r="EF2227" s="35"/>
      <c r="EX2227" s="36"/>
      <c r="EZ2227" s="37"/>
      <c r="FF2227" s="52"/>
      <c r="FH2227" s="53"/>
      <c r="FR2227" s="52"/>
      <c r="FT2227" s="53"/>
      <c r="KG2227" s="1"/>
      <c r="KH2227" s="67"/>
      <c r="KJ2227" s="66"/>
      <c r="KL2227" s="65"/>
      <c r="KN2227" s="53"/>
      <c r="KP2227" s="64"/>
      <c r="KR2227" s="63"/>
      <c r="KV2227" s="1"/>
      <c r="LQ2227" s="1"/>
      <c r="PF2227" s="1"/>
      <c r="PH2227" t="s">
        <v>56</v>
      </c>
      <c r="PL2227" s="5">
        <v>-1.7249375420994615</v>
      </c>
      <c r="PN2227" s="9">
        <v>9.2002442965619037E-4</v>
      </c>
      <c r="PT2227" s="1"/>
      <c r="PZ2227" s="1"/>
      <c r="QB2227" t="s">
        <v>56</v>
      </c>
      <c r="QF2227" s="5">
        <v>-1.8403953119213567</v>
      </c>
      <c r="QH2227" s="9">
        <v>-1.0569416116904033E-4</v>
      </c>
      <c r="QN2227" s="1"/>
      <c r="VF2227" s="1"/>
      <c r="VT2227" s="1"/>
    </row>
    <row r="2228" spans="14:592" ht="15" thickBot="1" x14ac:dyDescent="0.35">
      <c r="N2228" s="1"/>
      <c r="O2228" s="34"/>
      <c r="Q2228" s="35"/>
      <c r="S2228" s="36"/>
      <c r="U2228" s="37"/>
      <c r="ED2228" s="34"/>
      <c r="EF2228" s="35"/>
      <c r="EX2228" s="36"/>
      <c r="EZ2228" s="37"/>
      <c r="FF2228" s="52"/>
      <c r="FH2228" s="53"/>
      <c r="FR2228" s="52"/>
      <c r="FT2228" s="53"/>
      <c r="KG2228" s="1"/>
      <c r="KH2228" s="67"/>
      <c r="KJ2228" s="66"/>
      <c r="KL2228" s="65"/>
      <c r="KN2228" s="53"/>
      <c r="KP2228" s="64"/>
      <c r="KR2228" s="63"/>
      <c r="KV2228" s="1"/>
      <c r="LQ2228" s="1"/>
      <c r="PF2228" s="1"/>
      <c r="PH2228" s="43">
        <v>1E-8</v>
      </c>
      <c r="PL2228" s="6">
        <v>1.1596413063444468</v>
      </c>
      <c r="PN2228" s="10">
        <v>1.5173405870348505E-3</v>
      </c>
      <c r="PT2228" s="1"/>
      <c r="PZ2228" s="1"/>
      <c r="QB2228" s="43">
        <v>1E-8</v>
      </c>
      <c r="QF2228" s="6">
        <v>0.98288980061057751</v>
      </c>
      <c r="QH2228" s="10">
        <v>-4.3200225188906632E-4</v>
      </c>
      <c r="QN2228" s="1"/>
      <c r="VF2228" s="1"/>
      <c r="VT2228" s="1"/>
    </row>
    <row r="2229" spans="14:592" x14ac:dyDescent="0.3">
      <c r="N2229" s="1"/>
      <c r="O2229" s="34"/>
      <c r="Q2229" s="35"/>
      <c r="S2229" s="36"/>
      <c r="U2229" s="37"/>
      <c r="ED2229" s="34"/>
      <c r="EF2229" s="35"/>
      <c r="EX2229" s="36"/>
      <c r="EZ2229" s="37"/>
      <c r="FF2229" s="52"/>
      <c r="FH2229" s="53"/>
      <c r="FR2229" s="52"/>
      <c r="FT2229" s="53"/>
      <c r="KG2229" s="1"/>
      <c r="KH2229" s="67"/>
      <c r="KJ2229" s="66"/>
      <c r="KL2229" s="65"/>
      <c r="KN2229" s="53"/>
      <c r="KP2229" s="64"/>
      <c r="KR2229" s="63"/>
      <c r="KV2229" s="1"/>
      <c r="LQ2229" s="1"/>
      <c r="LR2229" s="1"/>
      <c r="LS2229" s="1"/>
      <c r="LT2229" s="1"/>
      <c r="LU2229" s="1"/>
      <c r="LV2229" s="1"/>
      <c r="LW2229" s="1"/>
      <c r="LX2229" s="1"/>
      <c r="LY2229" s="1"/>
      <c r="LZ2229" s="1"/>
      <c r="MA2229" s="1"/>
      <c r="MB2229" s="1"/>
      <c r="MC2229" s="1"/>
      <c r="MD2229" s="1"/>
      <c r="ME2229" s="1"/>
      <c r="MF2229" s="1"/>
      <c r="MG2229" s="1"/>
      <c r="MH2229" s="1"/>
      <c r="MI2229" s="1"/>
      <c r="MJ2229" s="1"/>
      <c r="MK2229" s="1"/>
      <c r="ML2229" s="1"/>
      <c r="MM2229" s="1"/>
      <c r="MN2229" s="1"/>
      <c r="MO2229" s="1"/>
      <c r="MP2229" s="1"/>
      <c r="MQ2229" s="1"/>
      <c r="MR2229" s="1"/>
      <c r="MS2229" s="1"/>
      <c r="MT2229" s="1"/>
      <c r="MU2229" s="1"/>
      <c r="MV2229" s="1"/>
      <c r="MW2229" s="1"/>
      <c r="MX2229" s="1"/>
      <c r="MY2229" s="1"/>
      <c r="MZ2229" s="1"/>
      <c r="NA2229" s="1"/>
      <c r="NB2229" s="1"/>
      <c r="NC2229" s="1"/>
      <c r="ND2229" s="1"/>
      <c r="NE2229" s="1"/>
      <c r="NF2229" s="1"/>
      <c r="NG2229" s="1"/>
      <c r="NH2229" s="1"/>
      <c r="NI2229" s="1"/>
      <c r="NJ2229" s="1"/>
      <c r="NK2229" s="1"/>
      <c r="NL2229" s="1"/>
      <c r="NM2229" s="1"/>
      <c r="NN2229" s="1"/>
      <c r="NO2229" s="1"/>
      <c r="NP2229" s="1"/>
      <c r="NQ2229" s="1"/>
      <c r="NR2229" s="1"/>
      <c r="NS2229" s="1"/>
      <c r="NT2229" s="1"/>
      <c r="NU2229" s="1"/>
      <c r="NV2229" s="1"/>
      <c r="NW2229" s="1"/>
      <c r="NX2229" s="1"/>
      <c r="NY2229" s="1"/>
      <c r="NZ2229" s="1"/>
      <c r="OA2229" s="1"/>
      <c r="OB2229" s="1"/>
      <c r="OC2229" s="1"/>
      <c r="OD2229" s="1"/>
      <c r="OE2229" s="1"/>
      <c r="OF2229" s="1"/>
      <c r="OG2229" s="1"/>
      <c r="OH2229" s="1"/>
      <c r="OI2229" s="1"/>
      <c r="OJ2229" s="1"/>
      <c r="OK2229" s="1"/>
      <c r="OL2229" s="1"/>
      <c r="OM2229" s="1"/>
      <c r="ON2229" s="1"/>
      <c r="OO2229" s="1"/>
      <c r="OP2229" s="1"/>
      <c r="OQ2229" s="1"/>
      <c r="OR2229" s="1"/>
      <c r="OS2229" s="1"/>
      <c r="OT2229" s="1"/>
      <c r="OU2229" s="1"/>
      <c r="OV2229" s="1"/>
      <c r="OW2229" s="1"/>
      <c r="OX2229" s="1"/>
      <c r="OY2229" s="1"/>
      <c r="OZ2229" s="1"/>
      <c r="PA2229" s="1"/>
      <c r="PB2229" s="1"/>
      <c r="PC2229" s="1"/>
      <c r="PD2229" s="1"/>
      <c r="PE2229" s="1"/>
      <c r="PF2229" s="1"/>
      <c r="PG2229" s="1"/>
      <c r="PH2229" s="1"/>
      <c r="PI2229" s="1"/>
      <c r="PJ2229" s="1"/>
      <c r="PK2229" s="1"/>
      <c r="PL2229" s="2"/>
      <c r="PM2229" s="1"/>
      <c r="PN2229" s="7"/>
      <c r="PO2229" s="1"/>
      <c r="PP2229" s="1"/>
      <c r="PQ2229" s="1"/>
      <c r="PR2229" s="1"/>
      <c r="PS2229" s="1"/>
      <c r="PT2229" s="1"/>
      <c r="PU2229" s="1"/>
      <c r="PV2229" s="1"/>
      <c r="PW2229" s="1"/>
      <c r="PX2229" s="1"/>
      <c r="PY2229" s="1"/>
      <c r="PZ2229" s="1"/>
      <c r="QA2229" s="1"/>
      <c r="QB2229" s="1"/>
      <c r="QC2229" s="1"/>
      <c r="QD2229" s="1"/>
      <c r="QE2229" s="1"/>
      <c r="QF2229" s="2"/>
      <c r="QG2229" s="1"/>
      <c r="QH2229" s="7"/>
      <c r="QI2229" s="1"/>
      <c r="QJ2229" s="1"/>
      <c r="QK2229" s="1"/>
      <c r="QL2229" s="1"/>
      <c r="QM2229" s="1"/>
      <c r="QN2229" s="1"/>
      <c r="QO2229" s="1"/>
      <c r="QP2229" s="1"/>
      <c r="QQ2229" s="1"/>
      <c r="QR2229" s="1"/>
      <c r="QS2229" s="1"/>
      <c r="QT2229" s="1"/>
      <c r="QU2229" s="1"/>
      <c r="QV2229" s="1"/>
      <c r="QW2229" s="1"/>
      <c r="QX2229" s="1"/>
      <c r="QY2229" s="1"/>
      <c r="QZ2229" s="1"/>
      <c r="RA2229" s="1"/>
      <c r="RB2229" s="1"/>
      <c r="RC2229" s="1"/>
      <c r="RD2229" s="1"/>
      <c r="RE2229" s="1"/>
      <c r="RF2229" s="1"/>
      <c r="RG2229" s="1"/>
      <c r="RH2229" s="1"/>
      <c r="RI2229" s="1"/>
      <c r="RJ2229" s="1"/>
      <c r="RK2229" s="1"/>
      <c r="RL2229" s="1"/>
      <c r="RM2229" s="1"/>
      <c r="RN2229" s="1"/>
      <c r="RO2229" s="1"/>
      <c r="RP2229" s="1"/>
      <c r="RQ2229" s="1"/>
      <c r="RR2229" s="1"/>
      <c r="RS2229" s="1"/>
      <c r="RT2229" s="1"/>
      <c r="RU2229" s="1"/>
      <c r="RV2229" s="1"/>
      <c r="RW2229" s="1"/>
      <c r="RX2229" s="1"/>
      <c r="RY2229" s="1"/>
      <c r="RZ2229" s="1"/>
      <c r="SA2229" s="1"/>
      <c r="SB2229" s="1"/>
      <c r="SC2229" s="1"/>
      <c r="SD2229" s="1"/>
      <c r="SE2229" s="1"/>
      <c r="SF2229" s="1"/>
      <c r="SG2229" s="1"/>
      <c r="SH2229" s="1"/>
      <c r="SI2229" s="1"/>
      <c r="SJ2229" s="1"/>
      <c r="SK2229" s="1"/>
      <c r="SL2229" s="1"/>
      <c r="SM2229" s="1"/>
      <c r="SN2229" s="1"/>
      <c r="SO2229" s="1"/>
      <c r="SP2229" s="1"/>
      <c r="SQ2229" s="1"/>
      <c r="SR2229" s="1"/>
      <c r="SS2229" s="1"/>
      <c r="ST2229" s="1"/>
      <c r="SU2229" s="1"/>
      <c r="SV2229" s="1"/>
      <c r="SW2229" s="1"/>
      <c r="SX2229" s="1"/>
      <c r="SY2229" s="1"/>
      <c r="SZ2229" s="1"/>
      <c r="TA2229" s="1"/>
      <c r="TB2229" s="1"/>
      <c r="TC2229" s="1"/>
      <c r="TD2229" s="1"/>
      <c r="TE2229" s="1"/>
      <c r="TF2229" s="1"/>
      <c r="TG2229" s="1"/>
      <c r="TH2229" s="1"/>
      <c r="TI2229" s="1"/>
      <c r="TJ2229" s="1"/>
      <c r="TK2229" s="1"/>
      <c r="TL2229" s="1"/>
      <c r="TM2229" s="1"/>
      <c r="TN2229" s="1"/>
      <c r="TO2229" s="1"/>
      <c r="TP2229" s="1"/>
      <c r="TQ2229" s="1"/>
      <c r="TR2229" s="1"/>
      <c r="TS2229" s="1"/>
      <c r="TT2229" s="1"/>
      <c r="TU2229" s="1"/>
      <c r="TV2229" s="1"/>
      <c r="TW2229" s="1"/>
      <c r="TX2229" s="1"/>
      <c r="TY2229" s="1"/>
      <c r="TZ2229" s="1"/>
      <c r="UA2229" s="1"/>
      <c r="UB2229" s="1"/>
      <c r="UC2229" s="1"/>
      <c r="UD2229" s="1"/>
      <c r="UE2229" s="1"/>
      <c r="UF2229" s="1"/>
      <c r="UG2229" s="1"/>
      <c r="UH2229" s="1"/>
      <c r="UI2229" s="1"/>
      <c r="UJ2229" s="1"/>
      <c r="UK2229" s="1"/>
      <c r="UL2229" s="1"/>
      <c r="UM2229" s="1"/>
      <c r="UN2229" s="1"/>
      <c r="UO2229" s="1"/>
      <c r="UP2229" s="1"/>
      <c r="UQ2229" s="1"/>
      <c r="UR2229" s="1"/>
      <c r="US2229" s="1"/>
      <c r="UT2229" s="1"/>
      <c r="UU2229" s="1"/>
      <c r="UV2229" s="1"/>
      <c r="UW2229" s="1"/>
      <c r="UX2229" s="1"/>
      <c r="UY2229" s="1"/>
      <c r="UZ2229" s="1"/>
      <c r="VA2229" s="1"/>
      <c r="VB2229" s="1"/>
      <c r="VC2229" s="1"/>
      <c r="VD2229" s="1"/>
      <c r="VE2229" s="1"/>
      <c r="VF2229" s="1"/>
      <c r="VT2229" s="1"/>
    </row>
    <row r="2230" spans="14:592" ht="15" thickBot="1" x14ac:dyDescent="0.35">
      <c r="N2230" s="1"/>
      <c r="O2230" s="34"/>
      <c r="Q2230" s="35"/>
      <c r="S2230" s="36"/>
      <c r="U2230" s="37"/>
      <c r="ED2230" s="34"/>
      <c r="EF2230" s="35"/>
      <c r="EX2230" s="36"/>
      <c r="EZ2230" s="37"/>
      <c r="FF2230" s="52"/>
      <c r="FH2230" s="53"/>
      <c r="FR2230" s="52"/>
      <c r="FT2230" s="53"/>
      <c r="KG2230" s="1"/>
      <c r="KH2230" s="67"/>
      <c r="KJ2230" s="66"/>
      <c r="KL2230" s="65"/>
      <c r="KN2230" s="53"/>
      <c r="KP2230" s="64"/>
      <c r="KR2230" s="63"/>
      <c r="KV2230" s="1"/>
      <c r="LQ2230" s="1"/>
      <c r="LR2230" s="125" t="s">
        <v>57</v>
      </c>
      <c r="LS2230" s="126"/>
      <c r="LT2230" s="126"/>
      <c r="LU2230" s="126"/>
      <c r="LV2230" s="126"/>
      <c r="LW2230" s="126"/>
      <c r="LX2230" s="126"/>
      <c r="LY2230" s="126"/>
      <c r="LZ2230" s="126"/>
      <c r="MA2230" s="126"/>
      <c r="MB2230" s="126"/>
      <c r="MC2230" s="126"/>
      <c r="MD2230" s="126"/>
      <c r="ME2230" s="126"/>
      <c r="MF2230" s="126"/>
      <c r="MG2230" s="1"/>
      <c r="PF2230" s="1"/>
      <c r="PL2230" s="2" t="s">
        <v>52</v>
      </c>
      <c r="PN2230" s="7" t="s">
        <v>53</v>
      </c>
      <c r="PO2230" s="1"/>
      <c r="PZ2230" s="1"/>
      <c r="QF2230" s="2" t="s">
        <v>54</v>
      </c>
      <c r="QH2230" s="7" t="s">
        <v>55</v>
      </c>
      <c r="QI2230" s="1"/>
      <c r="VF2230" s="1"/>
      <c r="VT2230" s="1"/>
    </row>
    <row r="2231" spans="14:592" x14ac:dyDescent="0.3">
      <c r="N2231" s="1"/>
      <c r="O2231" s="34"/>
      <c r="Q2231" s="35"/>
      <c r="S2231" s="36"/>
      <c r="U2231" s="37"/>
      <c r="W2231" s="52"/>
      <c r="X2231" s="52"/>
      <c r="Y2231" s="52"/>
      <c r="Z2231" s="52"/>
      <c r="AA2231" s="52"/>
      <c r="AB2231" s="52"/>
      <c r="AC2231" s="52"/>
      <c r="AD2231" s="52"/>
      <c r="AE2231" s="52"/>
      <c r="AF2231" s="52"/>
      <c r="AG2231" s="52"/>
      <c r="AH2231" s="52"/>
      <c r="AI2231" s="52"/>
      <c r="AJ2231" s="52"/>
      <c r="AK2231" s="52"/>
      <c r="AL2231" s="52"/>
      <c r="AM2231" s="52"/>
      <c r="AN2231" s="52"/>
      <c r="AO2231" s="52"/>
      <c r="AP2231" s="52"/>
      <c r="AQ2231" s="52"/>
      <c r="AR2231" s="52"/>
      <c r="AS2231" s="52"/>
      <c r="AT2231" s="52"/>
      <c r="AU2231" s="52"/>
      <c r="AV2231" s="52"/>
      <c r="AW2231" s="52"/>
      <c r="AX2231" s="52"/>
      <c r="AY2231" s="52"/>
      <c r="AZ2231" s="52"/>
      <c r="BA2231" s="52"/>
      <c r="BB2231" s="52"/>
      <c r="BC2231" s="52"/>
      <c r="BD2231" s="52"/>
      <c r="BE2231" s="52"/>
      <c r="BF2231" s="52"/>
      <c r="BG2231" s="52"/>
      <c r="BH2231" s="52"/>
      <c r="BI2231" s="52"/>
      <c r="BJ2231" s="52"/>
      <c r="BK2231" s="52"/>
      <c r="BL2231" s="52"/>
      <c r="BM2231" s="52"/>
      <c r="BN2231" s="52"/>
      <c r="BO2231" s="52"/>
      <c r="BP2231" s="52"/>
      <c r="BQ2231" s="52"/>
      <c r="BR2231" s="52"/>
      <c r="BS2231" s="52"/>
      <c r="BT2231" s="52"/>
      <c r="BU2231" s="52"/>
      <c r="BV2231" s="52"/>
      <c r="BW2231" s="52"/>
      <c r="BX2231" s="52"/>
      <c r="BY2231" s="52"/>
      <c r="BZ2231" s="52"/>
      <c r="CA2231" s="52"/>
      <c r="CB2231" s="52"/>
      <c r="CC2231" s="52"/>
      <c r="CD2231" s="52"/>
      <c r="CE2231" s="52"/>
      <c r="CF2231" s="52"/>
      <c r="CG2231" s="52"/>
      <c r="CH2231" s="52"/>
      <c r="CI2231" s="52"/>
      <c r="CJ2231" s="52"/>
      <c r="CK2231" s="52"/>
      <c r="CL2231" s="52"/>
      <c r="CM2231" s="52"/>
      <c r="CN2231" s="52"/>
      <c r="CO2231" s="52"/>
      <c r="CP2231" s="52"/>
      <c r="CQ2231" s="52"/>
      <c r="CR2231" s="52"/>
      <c r="CS2231" s="52"/>
      <c r="CT2231" s="52"/>
      <c r="CU2231" s="52"/>
      <c r="CV2231" s="52"/>
      <c r="CW2231" s="52"/>
      <c r="CX2231" s="52"/>
      <c r="CY2231" s="52"/>
      <c r="CZ2231" s="52"/>
      <c r="DA2231" s="52"/>
      <c r="DB2231" s="52"/>
      <c r="DC2231" s="52"/>
      <c r="DD2231" s="52"/>
      <c r="DE2231" s="52"/>
      <c r="DF2231" s="52"/>
      <c r="DG2231" s="52"/>
      <c r="DH2231" s="52"/>
      <c r="DI2231" s="52"/>
      <c r="DJ2231" s="52"/>
      <c r="DK2231" s="52"/>
      <c r="DL2231" s="52"/>
      <c r="DM2231" s="52"/>
      <c r="DN2231" s="52"/>
      <c r="DO2231" s="52"/>
      <c r="DP2231" s="52"/>
      <c r="DQ2231" s="52"/>
      <c r="DR2231" s="52"/>
      <c r="DS2231" s="52"/>
      <c r="DT2231" s="52"/>
      <c r="DU2231" s="52"/>
      <c r="DV2231" s="52"/>
      <c r="DW2231" s="52"/>
      <c r="DX2231" s="52"/>
      <c r="DY2231" s="52"/>
      <c r="DZ2231" s="52"/>
      <c r="EA2231" s="52"/>
      <c r="EB2231" s="52"/>
      <c r="EC2231" s="52"/>
      <c r="ED2231" s="34"/>
      <c r="EE2231" s="52"/>
      <c r="EF2231" s="35"/>
      <c r="EG2231" s="52"/>
      <c r="EH2231" s="52"/>
      <c r="EI2231" s="52"/>
      <c r="EJ2231" s="52"/>
      <c r="EK2231" s="52"/>
      <c r="EL2231" s="52"/>
      <c r="EM2231" s="52"/>
      <c r="EN2231" s="52"/>
      <c r="EO2231" s="52"/>
      <c r="EP2231" s="52"/>
      <c r="EQ2231" s="52"/>
      <c r="ER2231" s="52"/>
      <c r="ES2231" s="52"/>
      <c r="ET2231" s="52"/>
      <c r="EU2231" s="52"/>
      <c r="EV2231" s="52"/>
      <c r="EW2231" s="52"/>
      <c r="EX2231" s="36"/>
      <c r="EY2231" s="52"/>
      <c r="EZ2231" s="37"/>
      <c r="FA2231" s="52"/>
      <c r="FB2231" s="52"/>
      <c r="FC2231" s="52"/>
      <c r="FD2231" s="52"/>
      <c r="FE2231" s="52"/>
      <c r="FF2231" s="52"/>
      <c r="FH2231" s="53"/>
      <c r="FR2231" s="52"/>
      <c r="FT2231" s="53"/>
      <c r="KG2231" s="1"/>
      <c r="KH2231" s="67"/>
      <c r="KJ2231" s="66"/>
      <c r="KL2231" s="65"/>
      <c r="KN2231" s="53"/>
      <c r="KP2231" s="64"/>
      <c r="KR2231" s="63"/>
      <c r="KV2231" s="1"/>
      <c r="LQ2231" s="1"/>
      <c r="LR2231" s="126"/>
      <c r="LS2231" s="126"/>
      <c r="LT2231" s="126"/>
      <c r="LU2231" s="126"/>
      <c r="LV2231" s="126"/>
      <c r="LW2231" s="126"/>
      <c r="LX2231" s="126"/>
      <c r="LY2231" s="126"/>
      <c r="LZ2231" s="126"/>
      <c r="MA2231" s="126"/>
      <c r="MB2231" s="126"/>
      <c r="MC2231" s="126"/>
      <c r="MD2231" s="126"/>
      <c r="ME2231" s="126"/>
      <c r="MF2231" s="126"/>
      <c r="MG2231" s="1"/>
      <c r="PF2231" s="1"/>
      <c r="PL2231" s="4">
        <f t="array" ref="PL2231:PL2233">PL2242:PL2244+PI2235:PI2237</f>
        <v>7.080846319075873E-2</v>
      </c>
      <c r="PN2231" s="8">
        <f t="array" ref="PN2231:PN2233">PN2226:PN2228</f>
        <v>-2.4373650166910413E-3</v>
      </c>
      <c r="PO2231" s="1"/>
      <c r="PZ2231" s="1"/>
      <c r="QF2231" s="4">
        <f t="array" ref="QF2231:QF2233">QF2242:QF2244+QC2235:QC2237</f>
        <v>0.42792094412570603</v>
      </c>
      <c r="QH2231" s="8">
        <f t="array" ref="QH2231:QH2233">QH2226:QH2228</f>
        <v>5.3769641305810665E-4</v>
      </c>
      <c r="QI2231" s="1"/>
      <c r="VF2231" s="1"/>
      <c r="VT2231" s="1"/>
    </row>
    <row r="2232" spans="14:592" x14ac:dyDescent="0.3">
      <c r="N2232" s="1"/>
      <c r="O2232" s="34"/>
      <c r="Q2232" s="35"/>
      <c r="S2232" s="36"/>
      <c r="U2232" s="37"/>
      <c r="W2232" s="52"/>
      <c r="ED2232" s="34"/>
      <c r="EF2232" s="35"/>
      <c r="EX2232" s="36"/>
      <c r="EZ2232" s="37"/>
      <c r="FH2232" s="53"/>
      <c r="FR2232" s="52"/>
      <c r="FT2232" s="53"/>
      <c r="KG2232" s="1"/>
      <c r="KH2232" s="67"/>
      <c r="KJ2232" s="66"/>
      <c r="KL2232" s="65"/>
      <c r="KN2232" s="53"/>
      <c r="KP2232" s="64"/>
      <c r="KR2232" s="63"/>
      <c r="KV2232" s="1"/>
      <c r="LQ2232" s="1"/>
      <c r="LR2232" s="126"/>
      <c r="LS2232" s="126"/>
      <c r="LT2232" s="126"/>
      <c r="LU2232" s="126"/>
      <c r="LV2232" s="126"/>
      <c r="LW2232" s="126"/>
      <c r="LX2232" s="126"/>
      <c r="LY2232" s="126"/>
      <c r="LZ2232" s="126"/>
      <c r="MA2232" s="126"/>
      <c r="MB2232" s="126"/>
      <c r="MC2232" s="126"/>
      <c r="MD2232" s="126"/>
      <c r="ME2232" s="126"/>
      <c r="MF2232" s="126"/>
      <c r="MG2232" s="1"/>
      <c r="PF2232" s="1"/>
      <c r="PL2232" s="5">
        <v>-1.7249375420994615</v>
      </c>
      <c r="PN2232" s="9">
        <v>9.2002442965619037E-4</v>
      </c>
      <c r="PO2232" s="1"/>
      <c r="PZ2232" s="1"/>
      <c r="QF2232" s="5">
        <v>-1.8403953119213567</v>
      </c>
      <c r="QH2232" s="9">
        <v>-1.0569416116904033E-4</v>
      </c>
      <c r="QI2232" s="1"/>
      <c r="VF2232" s="1"/>
      <c r="VT2232" s="1"/>
    </row>
    <row r="2233" spans="14:592" ht="15" thickBot="1" x14ac:dyDescent="0.35">
      <c r="N2233" s="1"/>
      <c r="O2233" s="34"/>
      <c r="Q2233" s="35"/>
      <c r="S2233" s="36"/>
      <c r="U2233" s="37"/>
      <c r="W2233" s="52"/>
      <c r="ED2233" s="34"/>
      <c r="EF2233" s="35"/>
      <c r="EX2233" s="36"/>
      <c r="EZ2233" s="37"/>
      <c r="FH2233" s="53"/>
      <c r="FR2233" s="52"/>
      <c r="FT2233" s="53"/>
      <c r="KG2233" s="1"/>
      <c r="KH2233" s="67"/>
      <c r="KJ2233" s="66"/>
      <c r="KL2233" s="65"/>
      <c r="KN2233" s="53"/>
      <c r="KP2233" s="64"/>
      <c r="KR2233" s="63"/>
      <c r="KV2233" s="1"/>
      <c r="LQ2233" s="1"/>
      <c r="LR2233" s="126"/>
      <c r="LS2233" s="126"/>
      <c r="LT2233" s="126"/>
      <c r="LU2233" s="126"/>
      <c r="LV2233" s="126"/>
      <c r="LW2233" s="126"/>
      <c r="LX2233" s="126"/>
      <c r="LY2233" s="126"/>
      <c r="LZ2233" s="126"/>
      <c r="MA2233" s="126"/>
      <c r="MB2233" s="126"/>
      <c r="MC2233" s="126"/>
      <c r="MD2233" s="126"/>
      <c r="ME2233" s="126"/>
      <c r="MF2233" s="126"/>
      <c r="MG2233" s="1"/>
      <c r="PF2233" s="1"/>
      <c r="PL2233" s="6">
        <v>1.1596413063444468</v>
      </c>
      <c r="PN2233" s="10">
        <v>1.5173405870348505E-3</v>
      </c>
      <c r="PO2233" s="1"/>
      <c r="PZ2233" s="1"/>
      <c r="QF2233" s="6">
        <v>0.98288980061057751</v>
      </c>
      <c r="QH2233" s="10">
        <v>-4.3200225188906632E-4</v>
      </c>
      <c r="QI2233" s="1"/>
      <c r="VF2233" s="1"/>
      <c r="VT2233" s="1"/>
    </row>
    <row r="2234" spans="14:592" ht="15" thickBot="1" x14ac:dyDescent="0.35">
      <c r="N2234" s="1"/>
      <c r="O2234" s="34"/>
      <c r="Q2234" s="35"/>
      <c r="S2234" s="36"/>
      <c r="U2234" s="37"/>
      <c r="W2234" s="52"/>
      <c r="ED2234" s="34"/>
      <c r="EF2234" s="35"/>
      <c r="EX2234" s="36"/>
      <c r="EZ2234" s="37"/>
      <c r="FH2234" s="53"/>
      <c r="FR2234" s="52"/>
      <c r="FT2234" s="53"/>
      <c r="KG2234" s="1"/>
      <c r="KH2234" s="67"/>
      <c r="KJ2234" s="66"/>
      <c r="KL2234" s="65"/>
      <c r="KN2234" s="53"/>
      <c r="KP2234" s="64"/>
      <c r="KR2234" s="63"/>
      <c r="KV2234" s="1"/>
      <c r="LQ2234" s="1"/>
      <c r="LR2234" s="126"/>
      <c r="LS2234" s="126"/>
      <c r="LT2234" s="126"/>
      <c r="LU2234" s="126"/>
      <c r="LV2234" s="126"/>
      <c r="LW2234" s="126"/>
      <c r="LX2234" s="126"/>
      <c r="LY2234" s="126"/>
      <c r="LZ2234" s="126"/>
      <c r="MA2234" s="126"/>
      <c r="MB2234" s="126"/>
      <c r="MC2234" s="126"/>
      <c r="MD2234" s="126"/>
      <c r="ME2234" s="126"/>
      <c r="MF2234" s="126"/>
      <c r="MG2234" s="1"/>
      <c r="PB2234" s="34"/>
      <c r="PC2234" s="34"/>
      <c r="PD2234" s="34"/>
      <c r="PE2234" s="34"/>
      <c r="PF2234" s="2"/>
      <c r="PG2234" s="2"/>
      <c r="PH2234" s="2"/>
      <c r="PI2234" s="2" t="s">
        <v>18</v>
      </c>
      <c r="PJ2234" s="2"/>
      <c r="PK2234" s="2"/>
      <c r="PL2234" s="2"/>
      <c r="PN2234" s="7"/>
      <c r="PO2234" s="1"/>
      <c r="PV2234" s="36"/>
      <c r="PW2234" s="36"/>
      <c r="PX2234" s="36"/>
      <c r="PY2234" s="36"/>
      <c r="PZ2234" s="2"/>
      <c r="QA2234" s="2"/>
      <c r="QB2234" s="2"/>
      <c r="QC2234" s="2" t="s">
        <v>20</v>
      </c>
      <c r="QD2234" s="2"/>
      <c r="QE2234" s="2"/>
      <c r="QF2234" s="2"/>
      <c r="QH2234" s="7"/>
      <c r="QI2234" s="1"/>
      <c r="VF2234" s="1"/>
      <c r="VT2234" s="1"/>
    </row>
    <row r="2235" spans="14:592" x14ac:dyDescent="0.3">
      <c r="N2235" s="1"/>
      <c r="O2235" s="34"/>
      <c r="Q2235" s="35"/>
      <c r="S2235" s="36"/>
      <c r="U2235" s="37"/>
      <c r="W2235" s="52"/>
      <c r="Y2235" s="53"/>
      <c r="Z2235" s="54"/>
      <c r="AA2235" s="54"/>
      <c r="AB2235" s="54"/>
      <c r="AC2235" s="54"/>
      <c r="AD2235" s="54"/>
      <c r="AE2235" s="54"/>
      <c r="AF2235" s="54"/>
      <c r="AG2235" s="54"/>
      <c r="AH2235" s="54"/>
      <c r="AI2235" s="54"/>
      <c r="AJ2235" s="54"/>
      <c r="AK2235" s="54"/>
      <c r="AL2235" s="54"/>
      <c r="AM2235" s="54"/>
      <c r="AN2235" s="54"/>
      <c r="AO2235" s="54"/>
      <c r="AP2235" s="54"/>
      <c r="AQ2235" s="54"/>
      <c r="AR2235" s="54"/>
      <c r="AS2235" s="54"/>
      <c r="AT2235" s="54"/>
      <c r="AU2235" s="54"/>
      <c r="AV2235" s="54"/>
      <c r="AW2235" s="54"/>
      <c r="AX2235" s="54"/>
      <c r="AY2235" s="54"/>
      <c r="AZ2235" s="54"/>
      <c r="BA2235" s="54"/>
      <c r="BB2235" s="54"/>
      <c r="BC2235" s="54"/>
      <c r="BD2235" s="54"/>
      <c r="BE2235" s="54"/>
      <c r="BF2235" s="54"/>
      <c r="BG2235" s="54"/>
      <c r="BH2235" s="54"/>
      <c r="BI2235" s="54"/>
      <c r="BJ2235" s="54"/>
      <c r="BK2235" s="54"/>
      <c r="BL2235" s="54"/>
      <c r="BM2235" s="54"/>
      <c r="BN2235" s="54"/>
      <c r="BO2235" s="54"/>
      <c r="BP2235" s="54"/>
      <c r="BQ2235" s="54"/>
      <c r="BR2235" s="54"/>
      <c r="BS2235" s="54"/>
      <c r="BT2235" s="54"/>
      <c r="BU2235" s="54"/>
      <c r="BV2235" s="54"/>
      <c r="BW2235" s="54"/>
      <c r="BX2235" s="54"/>
      <c r="BY2235" s="54"/>
      <c r="BZ2235" s="54"/>
      <c r="CA2235" s="54"/>
      <c r="CB2235" s="54"/>
      <c r="CC2235" s="54"/>
      <c r="CD2235" s="54"/>
      <c r="CE2235" s="54"/>
      <c r="CF2235" s="54"/>
      <c r="CG2235" s="54"/>
      <c r="CH2235" s="54"/>
      <c r="CI2235" s="54"/>
      <c r="CJ2235" s="54"/>
      <c r="CK2235" s="54"/>
      <c r="CL2235" s="54"/>
      <c r="CM2235" s="54"/>
      <c r="CN2235" s="54"/>
      <c r="CO2235" s="54"/>
      <c r="CP2235" s="54"/>
      <c r="CQ2235" s="54"/>
      <c r="CR2235" s="54"/>
      <c r="CS2235" s="54"/>
      <c r="CT2235" s="54"/>
      <c r="CU2235" s="54"/>
      <c r="CV2235" s="54"/>
      <c r="CW2235" s="54"/>
      <c r="CX2235" s="54"/>
      <c r="CY2235" s="54"/>
      <c r="CZ2235" s="54"/>
      <c r="DA2235" s="54"/>
      <c r="DB2235" s="54"/>
      <c r="DC2235" s="54"/>
      <c r="DD2235" s="54"/>
      <c r="DE2235" s="54"/>
      <c r="DF2235" s="54"/>
      <c r="DG2235" s="54"/>
      <c r="DH2235" s="54"/>
      <c r="DI2235" s="54"/>
      <c r="DJ2235" s="54"/>
      <c r="DK2235" s="54"/>
      <c r="DL2235" s="54"/>
      <c r="DM2235" s="54"/>
      <c r="DN2235" s="54"/>
      <c r="DO2235" s="54"/>
      <c r="DP2235" s="54"/>
      <c r="DQ2235" s="54"/>
      <c r="DR2235" s="54"/>
      <c r="DS2235" s="54"/>
      <c r="DT2235" s="54"/>
      <c r="DU2235" s="54"/>
      <c r="DV2235" s="54"/>
      <c r="DW2235" s="54"/>
      <c r="DX2235" s="53"/>
      <c r="DY2235" s="53"/>
      <c r="DZ2235" s="53"/>
      <c r="EA2235" s="53"/>
      <c r="EB2235" s="53"/>
      <c r="EC2235" s="53"/>
      <c r="ED2235" s="34"/>
      <c r="EE2235" s="53"/>
      <c r="EF2235" s="35"/>
      <c r="EG2235" s="53"/>
      <c r="EH2235" s="53"/>
      <c r="EI2235" s="53"/>
      <c r="EJ2235" s="53"/>
      <c r="EK2235" s="53"/>
      <c r="EL2235" s="53"/>
      <c r="EM2235" s="53"/>
      <c r="EN2235" s="54"/>
      <c r="EO2235" s="53"/>
      <c r="EP2235" s="53"/>
      <c r="EQ2235" s="53"/>
      <c r="ER2235" s="53"/>
      <c r="ES2235" s="53"/>
      <c r="ET2235" s="53"/>
      <c r="EU2235" s="53"/>
      <c r="EV2235" s="53"/>
      <c r="EW2235" s="53"/>
      <c r="EX2235" s="36"/>
      <c r="EY2235" s="53"/>
      <c r="EZ2235" s="37"/>
      <c r="FA2235" s="53"/>
      <c r="FB2235" s="53"/>
      <c r="FC2235" s="53"/>
      <c r="FD2235" s="53"/>
      <c r="FE2235" s="53"/>
      <c r="FF2235" s="53"/>
      <c r="FG2235" s="53"/>
      <c r="FH2235" s="53"/>
      <c r="FR2235" s="52"/>
      <c r="FT2235" s="53"/>
      <c r="KG2235" s="1"/>
      <c r="KH2235" s="67"/>
      <c r="KJ2235" s="66"/>
      <c r="KL2235" s="65"/>
      <c r="KN2235" s="53"/>
      <c r="KP2235" s="64"/>
      <c r="KR2235" s="63"/>
      <c r="KV2235" s="1"/>
      <c r="LQ2235" s="1"/>
      <c r="LR2235" s="126"/>
      <c r="LS2235" s="126"/>
      <c r="LT2235" s="126"/>
      <c r="LU2235" s="126"/>
      <c r="LV2235" s="126"/>
      <c r="LW2235" s="126"/>
      <c r="LX2235" s="126"/>
      <c r="LY2235" s="126"/>
      <c r="LZ2235" s="126"/>
      <c r="MA2235" s="126"/>
      <c r="MB2235" s="126"/>
      <c r="MC2235" s="126"/>
      <c r="MD2235" s="126"/>
      <c r="ME2235" s="126"/>
      <c r="MF2235" s="126"/>
      <c r="MG2235" s="1"/>
      <c r="PB2235" s="34"/>
      <c r="PF2235" s="1"/>
      <c r="PI2235" s="4">
        <f t="array" ref="PI2235:PI2237">PI2318:PI2320</f>
        <v>-0.20248509108769425</v>
      </c>
      <c r="PL2235" s="2"/>
      <c r="PN2235" s="7"/>
      <c r="PO2235" s="1"/>
      <c r="PV2235" s="36"/>
      <c r="PZ2235" s="1"/>
      <c r="QC2235" s="4">
        <f t="array" ref="QC2235:QC2237">QC2318:QC2320</f>
        <v>8.9724184468069124E-2</v>
      </c>
      <c r="QF2235" s="2"/>
      <c r="QH2235" s="7"/>
      <c r="QI2235" s="1"/>
      <c r="VF2235" s="1"/>
      <c r="VT2235" s="1"/>
    </row>
    <row r="2236" spans="14:592" x14ac:dyDescent="0.3">
      <c r="N2236" s="1"/>
      <c r="O2236" s="34"/>
      <c r="Q2236" s="35"/>
      <c r="S2236" s="36"/>
      <c r="U2236" s="37"/>
      <c r="W2236" s="52"/>
      <c r="Y2236" s="53"/>
      <c r="ED2236" s="34"/>
      <c r="EF2236" s="35"/>
      <c r="EX2236" s="36"/>
      <c r="EZ2236" s="37"/>
      <c r="FR2236" s="52"/>
      <c r="FT2236" s="53"/>
      <c r="KG2236" s="1"/>
      <c r="KH2236" s="67"/>
      <c r="KJ2236" s="66"/>
      <c r="KL2236" s="65"/>
      <c r="KN2236" s="53"/>
      <c r="KP2236" s="64"/>
      <c r="KR2236" s="63"/>
      <c r="KV2236" s="1"/>
      <c r="LQ2236" s="1"/>
      <c r="LR2236" s="126"/>
      <c r="LS2236" s="126"/>
      <c r="LT2236" s="126"/>
      <c r="LU2236" s="126"/>
      <c r="LV2236" s="126"/>
      <c r="LW2236" s="126"/>
      <c r="LX2236" s="126"/>
      <c r="LY2236" s="126"/>
      <c r="LZ2236" s="126"/>
      <c r="MA2236" s="126"/>
      <c r="MB2236" s="126"/>
      <c r="MC2236" s="126"/>
      <c r="MD2236" s="126"/>
      <c r="ME2236" s="126"/>
      <c r="MF2236" s="126"/>
      <c r="MG2236" s="1"/>
      <c r="PB2236" s="34"/>
      <c r="PF2236" s="1"/>
      <c r="PI2236" s="5">
        <v>-1.7249375420994615</v>
      </c>
      <c r="PL2236" s="2"/>
      <c r="PN2236" s="7"/>
      <c r="PO2236" s="1"/>
      <c r="PV2236" s="36"/>
      <c r="PZ2236" s="1"/>
      <c r="QC2236" s="5">
        <v>-1.8403953119213567</v>
      </c>
      <c r="QF2236" s="2"/>
      <c r="QH2236" s="7"/>
      <c r="QI2236" s="1"/>
      <c r="VF2236" s="1"/>
      <c r="VT2236" s="1"/>
    </row>
    <row r="2237" spans="14:592" ht="15" thickBot="1" x14ac:dyDescent="0.35">
      <c r="N2237" s="1"/>
      <c r="O2237" s="34"/>
      <c r="Q2237" s="35"/>
      <c r="S2237" s="36"/>
      <c r="U2237" s="37"/>
      <c r="W2237" s="52"/>
      <c r="Y2237" s="53"/>
      <c r="ED2237" s="34"/>
      <c r="EF2237" s="35"/>
      <c r="EX2237" s="36"/>
      <c r="EZ2237" s="37"/>
      <c r="FR2237" s="52"/>
      <c r="FT2237" s="53"/>
      <c r="KG2237" s="1"/>
      <c r="KH2237" s="67"/>
      <c r="KJ2237" s="66"/>
      <c r="KL2237" s="65"/>
      <c r="KN2237" s="53"/>
      <c r="KP2237" s="64"/>
      <c r="KR2237" s="63"/>
      <c r="KV2237" s="1"/>
      <c r="LQ2237" s="1"/>
      <c r="LR2237" s="126"/>
      <c r="LS2237" s="126"/>
      <c r="LT2237" s="126"/>
      <c r="LU2237" s="126"/>
      <c r="LV2237" s="126"/>
      <c r="LW2237" s="126"/>
      <c r="LX2237" s="126"/>
      <c r="LY2237" s="126"/>
      <c r="LZ2237" s="126"/>
      <c r="MA2237" s="126"/>
      <c r="MB2237" s="126"/>
      <c r="MC2237" s="126"/>
      <c r="MD2237" s="126"/>
      <c r="ME2237" s="126"/>
      <c r="MF2237" s="126"/>
      <c r="MG2237" s="1"/>
      <c r="PB2237" s="34"/>
      <c r="PF2237" s="1"/>
      <c r="PI2237" s="6">
        <v>1.1596413063444468</v>
      </c>
      <c r="PL2237" s="2"/>
      <c r="PN2237" s="7"/>
      <c r="PO2237" s="1"/>
      <c r="PV2237" s="36"/>
      <c r="PZ2237" s="1"/>
      <c r="QC2237" s="6">
        <v>0.98288980061057751</v>
      </c>
      <c r="QF2237" s="2"/>
      <c r="QH2237" s="7"/>
      <c r="QI2237" s="1"/>
      <c r="VF2237" s="1"/>
      <c r="VT2237" s="1"/>
    </row>
    <row r="2238" spans="14:592" x14ac:dyDescent="0.3">
      <c r="N2238" s="1"/>
      <c r="O2238" s="34"/>
      <c r="Q2238" s="35"/>
      <c r="S2238" s="36"/>
      <c r="U2238" s="37"/>
      <c r="W2238" s="52"/>
      <c r="Y2238" s="53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2"/>
      <c r="EE2238" s="1"/>
      <c r="EF2238" s="7"/>
      <c r="EG2238" s="1"/>
      <c r="EH2238" s="1"/>
      <c r="EI2238" s="1"/>
      <c r="EJ2238" s="1"/>
      <c r="EK2238" s="1"/>
      <c r="EL2238" s="1"/>
      <c r="EM2238" s="1"/>
      <c r="EN2238" s="1"/>
      <c r="EO2238" s="1"/>
      <c r="EP2238" s="1"/>
      <c r="EQ2238" s="1"/>
      <c r="ER2238" s="1"/>
      <c r="ES2238" s="1"/>
      <c r="ET2238" s="1"/>
      <c r="EU2238" s="1"/>
      <c r="EV2238" s="1"/>
      <c r="EW2238" s="1"/>
      <c r="EX2238" s="2"/>
      <c r="EY2238" s="1"/>
      <c r="EZ2238" s="7"/>
      <c r="FA2238" s="1"/>
      <c r="FB2238" s="1"/>
      <c r="FC2238" s="1"/>
      <c r="FD2238" s="1"/>
      <c r="FE2238" s="1"/>
      <c r="FF2238" s="1"/>
      <c r="FG2238" s="1"/>
      <c r="FH2238" s="1"/>
      <c r="FI2238" s="1"/>
      <c r="FJ2238" s="1"/>
      <c r="FK2238" s="1"/>
      <c r="FL2238" s="1"/>
      <c r="FM2238" s="1"/>
      <c r="FN2238" s="1"/>
      <c r="FO2238" s="1"/>
      <c r="FP2238" s="1"/>
      <c r="FQ2238" s="1"/>
      <c r="FR2238" s="2"/>
      <c r="FS2238" s="1"/>
      <c r="FT2238" s="7"/>
      <c r="FU2238" s="1"/>
      <c r="FV2238" s="1"/>
      <c r="FW2238" s="1"/>
      <c r="FX2238" s="1"/>
      <c r="FY2238" s="1"/>
      <c r="FZ2238" s="1"/>
      <c r="GA2238" s="1"/>
      <c r="GB2238" s="1"/>
      <c r="GC2238" s="1"/>
      <c r="GD2238" s="1"/>
      <c r="GE2238" s="1"/>
      <c r="GF2238" s="1"/>
      <c r="GG2238" s="1"/>
      <c r="GH2238" s="1"/>
      <c r="GI2238" s="1"/>
      <c r="GJ2238" s="1"/>
      <c r="GK2238" s="1"/>
      <c r="GL2238" s="1"/>
      <c r="GM2238" s="1"/>
      <c r="GN2238" s="1"/>
      <c r="GO2238" s="1"/>
      <c r="GP2238" s="1"/>
      <c r="GQ2238" s="1"/>
      <c r="GR2238" s="1"/>
      <c r="GS2238" s="1"/>
      <c r="GT2238" s="1"/>
      <c r="GU2238" s="1"/>
      <c r="GV2238" s="1"/>
      <c r="GW2238" s="1"/>
      <c r="GX2238" s="1"/>
      <c r="GY2238" s="1"/>
      <c r="GZ2238" s="1"/>
      <c r="HA2238" s="1"/>
      <c r="HB2238" s="1"/>
      <c r="HC2238" s="1"/>
      <c r="HD2238" s="1"/>
      <c r="HE2238" s="1"/>
      <c r="HF2238" s="1"/>
      <c r="HG2238" s="1"/>
      <c r="HH2238" s="1"/>
      <c r="HI2238" s="1"/>
      <c r="HJ2238" s="1"/>
      <c r="HK2238" s="1"/>
      <c r="HL2238" s="1"/>
      <c r="HM2238" s="1"/>
      <c r="HN2238" s="1"/>
      <c r="HO2238" s="1"/>
      <c r="HP2238" s="1"/>
      <c r="HQ2238" s="1"/>
      <c r="HR2238" s="1"/>
      <c r="HS2238" s="1"/>
      <c r="HT2238" s="1"/>
      <c r="HU2238" s="1"/>
      <c r="HV2238" s="1"/>
      <c r="HW2238" s="1"/>
      <c r="HX2238" s="1"/>
      <c r="HY2238" s="1"/>
      <c r="HZ2238" s="1"/>
      <c r="IA2238" s="1"/>
      <c r="IB2238" s="1"/>
      <c r="IC2238" s="1"/>
      <c r="ID2238" s="1"/>
      <c r="IE2238" s="1"/>
      <c r="IF2238" s="1"/>
      <c r="IG2238" s="1"/>
      <c r="IH2238" s="1"/>
      <c r="II2238" s="1"/>
      <c r="IJ2238" s="1"/>
      <c r="IK2238" s="1"/>
      <c r="IL2238" s="1"/>
      <c r="IM2238" s="1"/>
      <c r="IN2238" s="1"/>
      <c r="IO2238" s="1"/>
      <c r="IP2238" s="1"/>
      <c r="IQ2238" s="1"/>
      <c r="IR2238" s="1"/>
      <c r="IS2238" s="1"/>
      <c r="IT2238" s="1"/>
      <c r="IU2238" s="1"/>
      <c r="IV2238" s="1"/>
      <c r="IW2238" s="1"/>
      <c r="IX2238" s="1"/>
      <c r="IY2238" s="1"/>
      <c r="IZ2238" s="1"/>
      <c r="JA2238" s="1"/>
      <c r="JB2238" s="1"/>
      <c r="JC2238" s="1"/>
      <c r="JD2238" s="1"/>
      <c r="JE2238" s="1"/>
      <c r="JF2238" s="1"/>
      <c r="JG2238" s="1"/>
      <c r="JH2238" s="1"/>
      <c r="JI2238" s="1"/>
      <c r="JJ2238" s="1"/>
      <c r="JK2238" s="1"/>
      <c r="JL2238" s="1"/>
      <c r="JM2238" s="1"/>
      <c r="JN2238" s="1"/>
      <c r="JO2238" s="1"/>
      <c r="JP2238" s="1"/>
      <c r="JQ2238" s="1"/>
      <c r="JR2238" s="1"/>
      <c r="JS2238" s="1"/>
      <c r="JT2238" s="1"/>
      <c r="JU2238" s="1"/>
      <c r="JV2238" s="1"/>
      <c r="JW2238" s="1"/>
      <c r="JX2238" s="1"/>
      <c r="KG2238" s="1"/>
      <c r="KH2238" s="67"/>
      <c r="KJ2238" s="66"/>
      <c r="KL2238" s="65"/>
      <c r="KN2238" s="53"/>
      <c r="KP2238" s="64"/>
      <c r="KR2238" s="63"/>
      <c r="KV2238" s="1"/>
      <c r="LQ2238" s="1"/>
      <c r="LR2238" s="126"/>
      <c r="LS2238" s="126"/>
      <c r="LT2238" s="126"/>
      <c r="LU2238" s="126"/>
      <c r="LV2238" s="126"/>
      <c r="LW2238" s="126"/>
      <c r="LX2238" s="126"/>
      <c r="LY2238" s="126"/>
      <c r="LZ2238" s="126"/>
      <c r="MA2238" s="126"/>
      <c r="MB2238" s="126"/>
      <c r="MC2238" s="126"/>
      <c r="MD2238" s="126"/>
      <c r="ME2238" s="126"/>
      <c r="MF2238" s="126"/>
      <c r="MG2238" s="1"/>
      <c r="PB2238" s="34"/>
      <c r="PF2238" s="1"/>
      <c r="PL2238" s="2"/>
      <c r="PN2238" s="7"/>
      <c r="PO2238" s="1"/>
      <c r="PV2238" s="36"/>
      <c r="PZ2238" s="1"/>
      <c r="QF2238" s="2"/>
      <c r="QH2238" s="7"/>
      <c r="QI2238" s="1"/>
      <c r="VF2238" s="1"/>
      <c r="VT2238" s="1"/>
    </row>
    <row r="2239" spans="14:592" ht="15" thickBot="1" x14ac:dyDescent="0.35">
      <c r="N2239" s="1"/>
      <c r="O2239" s="34"/>
      <c r="Q2239" s="35"/>
      <c r="S2239" s="36"/>
      <c r="U2239" s="37"/>
      <c r="W2239" s="52"/>
      <c r="Y2239" s="53"/>
      <c r="AI2239" s="1"/>
      <c r="AJ2239" s="125" t="s">
        <v>62</v>
      </c>
      <c r="AK2239" s="126"/>
      <c r="AL2239" s="126"/>
      <c r="AM2239" s="126"/>
      <c r="AN2239" s="126"/>
      <c r="AO2239" s="126"/>
      <c r="AP2239" s="126"/>
      <c r="AQ2239" s="126"/>
      <c r="AR2239" s="126"/>
      <c r="AS2239" s="126"/>
      <c r="AT2239" s="126"/>
      <c r="AU2239" s="126"/>
      <c r="AV2239" s="126"/>
      <c r="AW2239" s="126"/>
      <c r="AX2239" s="126"/>
      <c r="AY2239" s="1"/>
      <c r="EB2239" s="1"/>
      <c r="ED2239" s="2" t="s">
        <v>58</v>
      </c>
      <c r="EF2239" s="7" t="s">
        <v>59</v>
      </c>
      <c r="EH2239" s="1"/>
      <c r="EV2239" s="1"/>
      <c r="EX2239" s="2" t="s">
        <v>60</v>
      </c>
      <c r="EY2239" s="1"/>
      <c r="EZ2239" s="7" t="s">
        <v>61</v>
      </c>
      <c r="FB2239" s="1"/>
      <c r="FP2239" s="1"/>
      <c r="FR2239" s="2" t="s">
        <v>204</v>
      </c>
      <c r="FT2239" s="7" t="s">
        <v>205</v>
      </c>
      <c r="FV2239" s="1"/>
      <c r="JX2239" s="1"/>
      <c r="KG2239" s="1"/>
      <c r="KH2239" s="67"/>
      <c r="KJ2239" s="66"/>
      <c r="KL2239" s="65"/>
      <c r="KN2239" s="53"/>
      <c r="KP2239" s="64"/>
      <c r="KR2239" s="63"/>
      <c r="KV2239" s="1"/>
      <c r="LQ2239" s="1"/>
      <c r="LR2239" s="126"/>
      <c r="LS2239" s="126"/>
      <c r="LT2239" s="126"/>
      <c r="LU2239" s="126"/>
      <c r="LV2239" s="126"/>
      <c r="LW2239" s="126"/>
      <c r="LX2239" s="126"/>
      <c r="LY2239" s="126"/>
      <c r="LZ2239" s="126"/>
      <c r="MA2239" s="126"/>
      <c r="MB2239" s="126"/>
      <c r="MC2239" s="126"/>
      <c r="MD2239" s="126"/>
      <c r="ME2239" s="126"/>
      <c r="MF2239" s="126"/>
      <c r="MG2239" s="1"/>
      <c r="PB2239" s="34"/>
      <c r="PD2239" s="35"/>
      <c r="PE2239" s="35"/>
      <c r="PF2239" s="7"/>
      <c r="PG2239" s="7"/>
      <c r="PH2239" s="7"/>
      <c r="PI2239" s="7" t="s">
        <v>19</v>
      </c>
      <c r="PJ2239" s="7"/>
      <c r="PK2239" s="7"/>
      <c r="PL2239" s="2"/>
      <c r="PM2239" s="7"/>
      <c r="PN2239" s="7"/>
      <c r="PO2239" s="1"/>
      <c r="PV2239" s="36"/>
      <c r="PX2239" s="37"/>
      <c r="PY2239" s="37"/>
      <c r="PZ2239" s="7"/>
      <c r="QA2239" s="7"/>
      <c r="QB2239" s="7"/>
      <c r="QC2239" s="7" t="s">
        <v>21</v>
      </c>
      <c r="QD2239" s="7"/>
      <c r="QE2239" s="7"/>
      <c r="QF2239" s="2"/>
      <c r="QG2239" s="7"/>
      <c r="QH2239" s="7"/>
      <c r="QI2239" s="1"/>
      <c r="VF2239" s="1"/>
      <c r="VT2239" s="1"/>
    </row>
    <row r="2240" spans="14:592" x14ac:dyDescent="0.3">
      <c r="N2240" s="1"/>
      <c r="O2240" s="34"/>
      <c r="Q2240" s="35"/>
      <c r="S2240" s="36"/>
      <c r="U2240" s="37"/>
      <c r="W2240" s="52"/>
      <c r="Y2240" s="53"/>
      <c r="AI2240" s="1"/>
      <c r="AJ2240" s="126"/>
      <c r="AK2240" s="126"/>
      <c r="AL2240" s="126"/>
      <c r="AM2240" s="126"/>
      <c r="AN2240" s="126"/>
      <c r="AO2240" s="126"/>
      <c r="AP2240" s="126"/>
      <c r="AQ2240" s="126"/>
      <c r="AR2240" s="126"/>
      <c r="AS2240" s="126"/>
      <c r="AT2240" s="126"/>
      <c r="AU2240" s="126"/>
      <c r="AV2240" s="126"/>
      <c r="AW2240" s="126"/>
      <c r="AX2240" s="126"/>
      <c r="AY2240" s="1"/>
      <c r="EB2240" s="1"/>
      <c r="ED2240" s="4">
        <f t="array" ref="ED2240:ED2242">ED2249:ED2251*EC2244:EC2246</f>
        <v>0.52197361901064032</v>
      </c>
      <c r="EF2240" s="8">
        <f t="array" ref="EF2240:EF2242">EF2212:EF2214</f>
        <v>8.4279960692626318E-2</v>
      </c>
      <c r="EH2240" s="1"/>
      <c r="EV2240" s="1"/>
      <c r="EX2240" s="4">
        <f t="array" ref="EX2240:EX2242">EX2249:EX2251*EW2244:EW2246</f>
        <v>0.52197414841802547</v>
      </c>
      <c r="EZ2240" s="8">
        <f t="array" ref="EZ2240:EZ2242">EZ2212:EZ2214</f>
        <v>7.1341991736349128E-2</v>
      </c>
      <c r="FB2240" s="1"/>
      <c r="FP2240" s="1"/>
      <c r="FR2240" s="4">
        <f t="array" ref="FR2240:FR2242">FR2249:FR2251*FQ2244:FQ2246</f>
        <v>0.52197364522872447</v>
      </c>
      <c r="FT2240" s="8">
        <f t="array" ref="FT2240:FT2242">FT2212:FT2214</f>
        <v>8.2930430273639E-2</v>
      </c>
      <c r="FV2240" s="1"/>
      <c r="JX2240" s="1"/>
      <c r="KG2240" s="1"/>
      <c r="KH2240" s="67"/>
      <c r="KJ2240" s="66"/>
      <c r="KL2240" s="65"/>
      <c r="KN2240" s="53"/>
      <c r="KP2240" s="64"/>
      <c r="KR2240" s="63"/>
      <c r="KV2240" s="1"/>
      <c r="LQ2240" s="1"/>
      <c r="LR2240" s="1"/>
      <c r="LS2240" s="1"/>
      <c r="LT2240" s="1"/>
      <c r="LU2240" s="1"/>
      <c r="LV2240" s="1"/>
      <c r="LW2240" s="1"/>
      <c r="LX2240" s="1"/>
      <c r="LY2240" s="1"/>
      <c r="LZ2240" s="1"/>
      <c r="MA2240" s="1"/>
      <c r="MB2240" s="1"/>
      <c r="MC2240" s="1"/>
      <c r="MD2240" s="1"/>
      <c r="ME2240" s="1"/>
      <c r="MF2240" s="1"/>
      <c r="MG2240" s="1"/>
      <c r="PB2240" s="34"/>
      <c r="PD2240" s="35"/>
      <c r="PF2240" s="1"/>
      <c r="PI2240" s="8">
        <f t="array" ref="PI2240:PI2242">PN2231:PN2233</f>
        <v>-2.4373650166910413E-3</v>
      </c>
      <c r="PL2240" s="2"/>
      <c r="PN2240" s="7"/>
      <c r="PO2240" s="1"/>
      <c r="PV2240" s="36"/>
      <c r="PX2240" s="37"/>
      <c r="PZ2240" s="1"/>
      <c r="QC2240" s="8">
        <f t="array" ref="QC2240:QC2242">QH2231:QH2233</f>
        <v>5.3769641305810665E-4</v>
      </c>
      <c r="QF2240" s="2"/>
      <c r="QH2240" s="7"/>
      <c r="QI2240" s="1"/>
      <c r="VF2240" s="1"/>
      <c r="VT2240" s="1"/>
    </row>
    <row r="2241" spans="14:592" ht="15" thickBot="1" x14ac:dyDescent="0.35">
      <c r="N2241" s="1"/>
      <c r="O2241" s="34"/>
      <c r="Q2241" s="35"/>
      <c r="S2241" s="36"/>
      <c r="U2241" s="37"/>
      <c r="W2241" s="52"/>
      <c r="Y2241" s="53"/>
      <c r="AI2241" s="1"/>
      <c r="AJ2241" s="126"/>
      <c r="AK2241" s="126"/>
      <c r="AL2241" s="126"/>
      <c r="AM2241" s="126"/>
      <c r="AN2241" s="126"/>
      <c r="AO2241" s="126"/>
      <c r="AP2241" s="126"/>
      <c r="AQ2241" s="126"/>
      <c r="AR2241" s="126"/>
      <c r="AS2241" s="126"/>
      <c r="AT2241" s="126"/>
      <c r="AU2241" s="126"/>
      <c r="AV2241" s="126"/>
      <c r="AW2241" s="126"/>
      <c r="AX2241" s="126"/>
      <c r="AY2241" s="1"/>
      <c r="EB2241" s="1"/>
      <c r="ED2241" s="5">
        <v>1.0040068164692961</v>
      </c>
      <c r="EF2241" s="9">
        <v>-5.3857373328013956E-2</v>
      </c>
      <c r="EH2241" s="1"/>
      <c r="EV2241" s="1"/>
      <c r="EX2241" s="5">
        <v>1.0040040106354235</v>
      </c>
      <c r="EY2241" s="1"/>
      <c r="EZ2241" s="9">
        <v>-4.0046747083039409E-2</v>
      </c>
      <c r="FB2241" s="1"/>
      <c r="FP2241" s="1"/>
      <c r="FR2241" s="5">
        <v>1.0040065789407471</v>
      </c>
      <c r="FT2241" s="9">
        <v>-5.2382204342230856E-2</v>
      </c>
      <c r="FV2241" s="1"/>
      <c r="JX2241" s="1"/>
      <c r="KG2241" s="1"/>
      <c r="KH2241" s="67"/>
      <c r="KJ2241" s="66"/>
      <c r="KL2241" s="65"/>
      <c r="KN2241" s="53"/>
      <c r="KP2241" s="64"/>
      <c r="KR2241" s="63"/>
      <c r="KV2241" s="1"/>
      <c r="LQ2241" s="1"/>
      <c r="PB2241" s="34"/>
      <c r="PD2241" s="35"/>
      <c r="PF2241" s="1"/>
      <c r="PI2241" s="9">
        <v>9.2002442965619037E-4</v>
      </c>
      <c r="PL2241" s="2" t="s">
        <v>58</v>
      </c>
      <c r="PN2241" s="7" t="s">
        <v>59</v>
      </c>
      <c r="PO2241" s="1"/>
      <c r="PV2241" s="36"/>
      <c r="PX2241" s="37"/>
      <c r="PZ2241" s="1"/>
      <c r="QC2241" s="9">
        <v>-1.0569416116904033E-4</v>
      </c>
      <c r="QF2241" s="2" t="s">
        <v>60</v>
      </c>
      <c r="QH2241" s="7" t="s">
        <v>61</v>
      </c>
      <c r="QI2241" s="1"/>
      <c r="VF2241" s="1"/>
      <c r="VT2241" s="1"/>
    </row>
    <row r="2242" spans="14:592" ht="15" thickBot="1" x14ac:dyDescent="0.35">
      <c r="N2242" s="1"/>
      <c r="O2242" s="34"/>
      <c r="Q2242" s="35"/>
      <c r="S2242" s="36"/>
      <c r="U2242" s="37"/>
      <c r="W2242" s="52"/>
      <c r="Y2242" s="53"/>
      <c r="AI2242" s="1"/>
      <c r="AJ2242" s="126"/>
      <c r="AK2242" s="126"/>
      <c r="AL2242" s="126"/>
      <c r="AM2242" s="126"/>
      <c r="AN2242" s="126"/>
      <c r="AO2242" s="126"/>
      <c r="AP2242" s="126"/>
      <c r="AQ2242" s="126"/>
      <c r="AR2242" s="126"/>
      <c r="AS2242" s="126"/>
      <c r="AT2242" s="126"/>
      <c r="AU2242" s="126"/>
      <c r="AV2242" s="126"/>
      <c r="AW2242" s="126"/>
      <c r="AX2242" s="126"/>
      <c r="AY2242" s="1"/>
      <c r="EB2242" s="1"/>
      <c r="ED2242" s="6">
        <v>0.78493427275721439</v>
      </c>
      <c r="EF2242" s="10">
        <v>-3.0422587364612359E-2</v>
      </c>
      <c r="EH2242" s="1"/>
      <c r="EV2242" s="1"/>
      <c r="EX2242" s="6">
        <v>0.78493625686007173</v>
      </c>
      <c r="EZ2242" s="10">
        <v>-3.1295244653309719E-2</v>
      </c>
      <c r="FB2242" s="1"/>
      <c r="FP2242" s="1"/>
      <c r="FR2242" s="6">
        <v>0.78493445054722222</v>
      </c>
      <c r="FT2242" s="10">
        <v>-3.054822593140814E-2</v>
      </c>
      <c r="FV2242" s="1"/>
      <c r="JX2242" s="1"/>
      <c r="KG2242" s="1"/>
      <c r="KH2242" s="67"/>
      <c r="KJ2242" s="66"/>
      <c r="KL2242" s="65"/>
      <c r="KN2242" s="53"/>
      <c r="KP2242" s="64"/>
      <c r="KR2242" s="63"/>
      <c r="KV2242" s="1"/>
      <c r="LQ2242" s="1"/>
      <c r="PB2242" s="34"/>
      <c r="PD2242" s="35"/>
      <c r="PF2242" s="1"/>
      <c r="PI2242" s="10">
        <v>1.5173405870348505E-3</v>
      </c>
      <c r="PL2242" s="4">
        <f t="array" ref="PL2242:PL2244">PL2247:PL2249</f>
        <v>0.27329355427845298</v>
      </c>
      <c r="PN2242" s="8">
        <f t="array" ref="PN2242:PN2244">PN2231:PN2233</f>
        <v>-2.4373650166910413E-3</v>
      </c>
      <c r="PO2242" s="1"/>
      <c r="PV2242" s="36"/>
      <c r="PX2242" s="37"/>
      <c r="PZ2242" s="1"/>
      <c r="QC2242" s="10">
        <v>-4.3200225188906632E-4</v>
      </c>
      <c r="QF2242" s="4">
        <f t="array" ref="QF2242:QF2244">QF2247:QF2249</f>
        <v>0.3381967596576369</v>
      </c>
      <c r="QH2242" s="8">
        <f t="array" ref="QH2242:QH2244">QH2231:QH2233</f>
        <v>5.3769641305810665E-4</v>
      </c>
      <c r="QI2242" s="1"/>
      <c r="VF2242" s="1"/>
      <c r="VT2242" s="1"/>
    </row>
    <row r="2243" spans="14:592" ht="15" thickBot="1" x14ac:dyDescent="0.35">
      <c r="N2243" s="1"/>
      <c r="O2243" s="34"/>
      <c r="Q2243" s="35"/>
      <c r="S2243" s="36"/>
      <c r="U2243" s="37"/>
      <c r="W2243" s="52"/>
      <c r="Y2243" s="53"/>
      <c r="AI2243" s="1"/>
      <c r="AJ2243" s="126"/>
      <c r="AK2243" s="126"/>
      <c r="AL2243" s="126"/>
      <c r="AM2243" s="126"/>
      <c r="AN2243" s="126"/>
      <c r="AO2243" s="126"/>
      <c r="AP2243" s="126"/>
      <c r="AQ2243" s="126"/>
      <c r="AR2243" s="126"/>
      <c r="AS2243" s="126"/>
      <c r="AT2243" s="126"/>
      <c r="AU2243" s="126"/>
      <c r="AV2243" s="126"/>
      <c r="AW2243" s="126"/>
      <c r="AX2243" s="126"/>
      <c r="AY2243" s="1"/>
      <c r="EB2243" s="1"/>
      <c r="EC2243" t="s">
        <v>63</v>
      </c>
      <c r="ED2243" s="2"/>
      <c r="EF2243" s="7"/>
      <c r="EH2243" s="1"/>
      <c r="EV2243" s="1"/>
      <c r="EW2243" t="s">
        <v>63</v>
      </c>
      <c r="EX2243" s="2"/>
      <c r="EY2243" s="1"/>
      <c r="EZ2243" s="7"/>
      <c r="FB2243" s="1"/>
      <c r="FP2243" s="1"/>
      <c r="FQ2243" t="s">
        <v>63</v>
      </c>
      <c r="FR2243" s="2"/>
      <c r="FT2243" s="7"/>
      <c r="FV2243" s="1"/>
      <c r="JX2243" s="1"/>
      <c r="KG2243" s="1"/>
      <c r="KH2243" s="67"/>
      <c r="KJ2243" s="66"/>
      <c r="KL2243" s="65"/>
      <c r="KN2243" s="53"/>
      <c r="KP2243" s="64"/>
      <c r="KR2243" s="63"/>
      <c r="KV2243" s="1"/>
      <c r="LQ2243" s="1"/>
      <c r="PB2243" s="34"/>
      <c r="PD2243" s="35"/>
      <c r="PF2243" s="1"/>
      <c r="PL2243" s="5">
        <v>0</v>
      </c>
      <c r="PN2243" s="9">
        <v>9.2002442965619037E-4</v>
      </c>
      <c r="PO2243" s="1"/>
      <c r="PV2243" s="36"/>
      <c r="PX2243" s="37"/>
      <c r="PZ2243" s="1"/>
      <c r="QF2243" s="5">
        <v>0</v>
      </c>
      <c r="QH2243" s="9">
        <v>-1.0569416116904033E-4</v>
      </c>
      <c r="QI2243" s="1"/>
      <c r="VF2243" s="1"/>
      <c r="VT2243" s="1"/>
    </row>
    <row r="2244" spans="14:592" ht="15" thickBot="1" x14ac:dyDescent="0.35">
      <c r="N2244" s="1"/>
      <c r="O2244" s="34"/>
      <c r="Q2244" s="35"/>
      <c r="S2244" s="36"/>
      <c r="U2244" s="37"/>
      <c r="W2244" s="52"/>
      <c r="Y2244" s="53"/>
      <c r="AI2244" s="1"/>
      <c r="AJ2244" s="126"/>
      <c r="AK2244" s="126"/>
      <c r="AL2244" s="126"/>
      <c r="AM2244" s="126"/>
      <c r="AN2244" s="126"/>
      <c r="AO2244" s="126"/>
      <c r="AP2244" s="126"/>
      <c r="AQ2244" s="126"/>
      <c r="AR2244" s="126"/>
      <c r="AS2244" s="126"/>
      <c r="AT2244" s="126"/>
      <c r="AU2244" s="126"/>
      <c r="AV2244" s="126"/>
      <c r="AW2244" s="126"/>
      <c r="AX2244" s="126"/>
      <c r="AY2244" s="1"/>
      <c r="EB2244" s="1"/>
      <c r="EC2244" s="12">
        <v>1</v>
      </c>
      <c r="ED2244" s="2"/>
      <c r="EF2244" s="7"/>
      <c r="EH2244" s="1"/>
      <c r="EV2244" s="1"/>
      <c r="EW2244" s="12">
        <f t="array" ref="EW2244:EW2246">EC2244:EC2246</f>
        <v>1</v>
      </c>
      <c r="EX2244" s="2"/>
      <c r="EZ2244" s="7"/>
      <c r="FB2244" s="1"/>
      <c r="FP2244" s="1"/>
      <c r="FQ2244" s="12">
        <f t="array" ref="FQ2244:FQ2246">EW2244:EW2246</f>
        <v>1</v>
      </c>
      <c r="FR2244" s="2"/>
      <c r="FT2244" s="7"/>
      <c r="FV2244" s="1"/>
      <c r="JX2244" s="1"/>
      <c r="KG2244" s="1"/>
      <c r="KH2244" s="67"/>
      <c r="KJ2244" s="66"/>
      <c r="KL2244" s="65"/>
      <c r="KN2244" s="53"/>
      <c r="KP2244" s="64"/>
      <c r="KR2244" s="63"/>
      <c r="KV2244" s="1"/>
      <c r="LQ2244" s="1"/>
      <c r="PB2244" s="34"/>
      <c r="PD2244" s="35"/>
      <c r="PF2244" s="1"/>
      <c r="PL2244" s="6">
        <v>0</v>
      </c>
      <c r="PN2244" s="10">
        <v>1.5173405870348505E-3</v>
      </c>
      <c r="PO2244" s="1"/>
      <c r="PV2244" s="36"/>
      <c r="PX2244" s="37"/>
      <c r="PZ2244" s="1"/>
      <c r="QF2244" s="6">
        <v>0</v>
      </c>
      <c r="QH2244" s="10">
        <v>-4.3200225188906632E-4</v>
      </c>
      <c r="QI2244" s="1"/>
      <c r="VF2244" s="1"/>
      <c r="VT2244" s="1"/>
    </row>
    <row r="2245" spans="14:592" x14ac:dyDescent="0.3">
      <c r="N2245" s="1"/>
      <c r="O2245" s="34"/>
      <c r="Q2245" s="35"/>
      <c r="S2245" s="36"/>
      <c r="U2245" s="37"/>
      <c r="W2245" s="52"/>
      <c r="Y2245" s="53"/>
      <c r="AI2245" s="1"/>
      <c r="AJ2245" s="126"/>
      <c r="AK2245" s="126"/>
      <c r="AL2245" s="126"/>
      <c r="AM2245" s="126"/>
      <c r="AN2245" s="126"/>
      <c r="AO2245" s="126"/>
      <c r="AP2245" s="126"/>
      <c r="AQ2245" s="126"/>
      <c r="AR2245" s="126"/>
      <c r="AS2245" s="126"/>
      <c r="AT2245" s="126"/>
      <c r="AU2245" s="126"/>
      <c r="AV2245" s="126"/>
      <c r="AW2245" s="126"/>
      <c r="AX2245" s="126"/>
      <c r="AY2245" s="1"/>
      <c r="EB2245" s="1"/>
      <c r="EC2245" s="13">
        <v>1</v>
      </c>
      <c r="ED2245" s="2"/>
      <c r="EF2245" s="7"/>
      <c r="EH2245" s="1"/>
      <c r="EV2245" s="1"/>
      <c r="EW2245" s="13">
        <v>1</v>
      </c>
      <c r="EX2245" s="2"/>
      <c r="EY2245" s="1"/>
      <c r="EZ2245" s="7"/>
      <c r="FB2245" s="1"/>
      <c r="FP2245" s="1"/>
      <c r="FQ2245" s="13">
        <v>1</v>
      </c>
      <c r="FR2245" s="2"/>
      <c r="FT2245" s="7"/>
      <c r="FV2245" s="1"/>
      <c r="JX2245" s="1"/>
      <c r="KG2245" s="1"/>
      <c r="KH2245" s="67"/>
      <c r="KJ2245" s="66"/>
      <c r="KL2245" s="65"/>
      <c r="KN2245" s="53"/>
      <c r="KP2245" s="64"/>
      <c r="KR2245" s="63"/>
      <c r="KV2245" s="1"/>
      <c r="LQ2245" s="1"/>
      <c r="LR2245" s="1"/>
      <c r="LS2245" s="1"/>
      <c r="LT2245" s="1"/>
      <c r="LU2245" s="1"/>
      <c r="LV2245" s="1"/>
      <c r="LW2245" s="1"/>
      <c r="LX2245" s="1"/>
      <c r="LY2245" s="1"/>
      <c r="LZ2245" s="1"/>
      <c r="MA2245" s="1"/>
      <c r="MB2245" s="1"/>
      <c r="MC2245" s="1"/>
      <c r="MD2245" s="1"/>
      <c r="ME2245" s="1"/>
      <c r="MF2245" s="1"/>
      <c r="MG2245" s="1"/>
      <c r="MH2245" s="1"/>
      <c r="MI2245" s="1"/>
      <c r="MJ2245" s="1"/>
      <c r="MK2245" s="1"/>
      <c r="ML2245" s="1"/>
      <c r="MM2245" s="1"/>
      <c r="MN2245" s="1"/>
      <c r="MO2245" s="1"/>
      <c r="MP2245" s="1"/>
      <c r="MQ2245" s="1"/>
      <c r="MR2245" s="1"/>
      <c r="MS2245" s="1"/>
      <c r="MT2245" s="1"/>
      <c r="MU2245" s="1"/>
      <c r="MV2245" s="1"/>
      <c r="MW2245" s="1"/>
      <c r="MX2245" s="1"/>
      <c r="MY2245" s="1"/>
      <c r="MZ2245" s="1"/>
      <c r="NA2245" s="1"/>
      <c r="NB2245" s="1"/>
      <c r="NC2245" s="1"/>
      <c r="ND2245" s="1"/>
      <c r="NE2245" s="1"/>
      <c r="NF2245" s="1"/>
      <c r="NG2245" s="1"/>
      <c r="NH2245" s="1"/>
      <c r="NI2245" s="1"/>
      <c r="NJ2245" s="1"/>
      <c r="NK2245" s="1"/>
      <c r="NL2245" s="1"/>
      <c r="NM2245" s="1"/>
      <c r="NN2245" s="1"/>
      <c r="NO2245" s="1"/>
      <c r="NP2245" s="1"/>
      <c r="NQ2245" s="1"/>
      <c r="NR2245" s="1"/>
      <c r="NS2245" s="1"/>
      <c r="NT2245" s="1"/>
      <c r="NU2245" s="1"/>
      <c r="NV2245" s="1"/>
      <c r="NW2245" s="1"/>
      <c r="NX2245" s="1"/>
      <c r="NY2245" s="1"/>
      <c r="NZ2245" s="1"/>
      <c r="OA2245" s="1"/>
      <c r="OB2245" s="1"/>
      <c r="OC2245" s="1"/>
      <c r="OD2245" s="1"/>
      <c r="OE2245" s="1"/>
      <c r="OF2245" s="1"/>
      <c r="OG2245" s="1"/>
      <c r="OH2245" s="1"/>
      <c r="OI2245" s="1"/>
      <c r="OJ2245" s="1"/>
      <c r="OK2245" s="1"/>
      <c r="OL2245" s="1"/>
      <c r="OM2245" s="1"/>
      <c r="ON2245" s="1"/>
      <c r="OO2245" s="1"/>
      <c r="OP2245" s="1"/>
      <c r="OQ2245" s="1"/>
      <c r="OR2245" s="1"/>
      <c r="OS2245" s="1"/>
      <c r="OT2245" s="1"/>
      <c r="OU2245" s="1"/>
      <c r="OV2245" s="1"/>
      <c r="OW2245" s="1"/>
      <c r="OX2245" s="1"/>
      <c r="OY2245" s="1"/>
      <c r="OZ2245" s="1"/>
      <c r="PA2245" s="1"/>
      <c r="PB2245" s="34"/>
      <c r="PC2245" s="1"/>
      <c r="PD2245" s="35"/>
      <c r="PE2245" s="1"/>
      <c r="PF2245" s="1"/>
      <c r="PG2245" s="1"/>
      <c r="PH2245" s="1"/>
      <c r="PI2245" s="1"/>
      <c r="PJ2245" s="1"/>
      <c r="PK2245" s="1"/>
      <c r="PL2245" s="2"/>
      <c r="PM2245" s="1"/>
      <c r="PN2245" s="7"/>
      <c r="PO2245" s="1"/>
      <c r="PP2245" s="1"/>
      <c r="PQ2245" s="1"/>
      <c r="PR2245" s="1"/>
      <c r="PS2245" s="1"/>
      <c r="PT2245" s="1"/>
      <c r="PU2245" s="1"/>
      <c r="PV2245" s="36"/>
      <c r="PW2245" s="1"/>
      <c r="PX2245" s="37"/>
      <c r="PY2245" s="1"/>
      <c r="PZ2245" s="1"/>
      <c r="QA2245" s="1"/>
      <c r="QB2245" s="1"/>
      <c r="QC2245" s="1"/>
      <c r="QD2245" s="1"/>
      <c r="QE2245" s="1"/>
      <c r="QF2245" s="2"/>
      <c r="QG2245" s="1"/>
      <c r="QH2245" s="7"/>
      <c r="QI2245" s="1"/>
      <c r="QJ2245" s="1"/>
      <c r="QK2245" s="1"/>
      <c r="QL2245" s="1"/>
      <c r="QM2245" s="1"/>
      <c r="QN2245" s="1"/>
      <c r="QO2245" s="1"/>
      <c r="QP2245" s="1"/>
      <c r="QQ2245" s="1"/>
      <c r="QR2245" s="1"/>
      <c r="QS2245" s="1"/>
      <c r="QT2245" s="1"/>
      <c r="QU2245" s="1"/>
      <c r="QV2245" s="1"/>
      <c r="QW2245" s="1"/>
      <c r="QX2245" s="1"/>
      <c r="QY2245" s="1"/>
      <c r="QZ2245" s="1"/>
      <c r="RA2245" s="1"/>
      <c r="RB2245" s="1"/>
      <c r="RC2245" s="1"/>
      <c r="RD2245" s="1"/>
      <c r="RE2245" s="1"/>
      <c r="RF2245" s="1"/>
      <c r="RG2245" s="1"/>
      <c r="RH2245" s="1"/>
      <c r="RI2245" s="1"/>
      <c r="RJ2245" s="1"/>
      <c r="RK2245" s="1"/>
      <c r="RL2245" s="1"/>
      <c r="RM2245" s="1"/>
      <c r="RN2245" s="1"/>
      <c r="RO2245" s="1"/>
      <c r="RP2245" s="1"/>
      <c r="RQ2245" s="1"/>
      <c r="RR2245" s="1"/>
      <c r="RS2245" s="1"/>
      <c r="RT2245" s="1"/>
      <c r="RU2245" s="1"/>
      <c r="RV2245" s="1"/>
      <c r="RW2245" s="1"/>
      <c r="RX2245" s="1"/>
      <c r="RY2245" s="1"/>
      <c r="RZ2245" s="1"/>
      <c r="SA2245" s="1"/>
      <c r="SB2245" s="1"/>
      <c r="SC2245" s="1"/>
      <c r="SD2245" s="1"/>
      <c r="SE2245" s="1"/>
      <c r="SF2245" s="1"/>
      <c r="SG2245" s="1"/>
      <c r="SH2245" s="1"/>
      <c r="SI2245" s="1"/>
      <c r="SJ2245" s="1"/>
      <c r="SK2245" s="1"/>
      <c r="SL2245" s="1"/>
      <c r="SM2245" s="1"/>
      <c r="SN2245" s="1"/>
      <c r="SO2245" s="1"/>
      <c r="SP2245" s="1"/>
      <c r="SQ2245" s="1"/>
      <c r="SR2245" s="1"/>
      <c r="SS2245" s="1"/>
      <c r="ST2245" s="1"/>
      <c r="SU2245" s="1"/>
      <c r="SV2245" s="1"/>
      <c r="SW2245" s="1"/>
      <c r="SX2245" s="1"/>
      <c r="SY2245" s="1"/>
      <c r="SZ2245" s="1"/>
      <c r="TA2245" s="1"/>
      <c r="TB2245" s="1"/>
      <c r="TC2245" s="1"/>
      <c r="TD2245" s="1"/>
      <c r="TE2245" s="1"/>
      <c r="TF2245" s="1"/>
      <c r="TG2245" s="1"/>
      <c r="TH2245" s="1"/>
      <c r="TI2245" s="1"/>
      <c r="TJ2245" s="1"/>
      <c r="TK2245" s="1"/>
      <c r="TL2245" s="1"/>
      <c r="TM2245" s="1"/>
      <c r="TN2245" s="1"/>
      <c r="TO2245" s="1"/>
      <c r="TP2245" s="1"/>
      <c r="TQ2245" s="1"/>
      <c r="TR2245" s="1"/>
      <c r="TS2245" s="1"/>
      <c r="TT2245" s="1"/>
      <c r="TU2245" s="1"/>
      <c r="TV2245" s="1"/>
      <c r="TW2245" s="1"/>
      <c r="TX2245" s="1"/>
      <c r="TY2245" s="1"/>
      <c r="TZ2245" s="1"/>
      <c r="UA2245" s="1"/>
      <c r="UB2245" s="1"/>
      <c r="UC2245" s="1"/>
      <c r="UD2245" s="1"/>
      <c r="UE2245" s="1"/>
      <c r="UF2245" s="1"/>
      <c r="UG2245" s="1"/>
      <c r="UH2245" s="1"/>
      <c r="UI2245" s="1"/>
      <c r="UJ2245" s="1"/>
      <c r="UK2245" s="1"/>
      <c r="UL2245" s="1"/>
      <c r="UM2245" s="1"/>
      <c r="UN2245" s="1"/>
      <c r="UO2245" s="1"/>
      <c r="UP2245" s="1"/>
      <c r="UQ2245" s="1"/>
      <c r="UR2245" s="1"/>
      <c r="US2245" s="1"/>
      <c r="UT2245" s="1"/>
      <c r="UU2245" s="1"/>
      <c r="UV2245" s="1"/>
      <c r="UW2245" s="1"/>
      <c r="UX2245" s="1"/>
      <c r="UY2245" s="1"/>
      <c r="UZ2245" s="1"/>
      <c r="VA2245" s="1"/>
      <c r="VB2245" s="1"/>
      <c r="VC2245" s="1"/>
      <c r="VD2245" s="1"/>
      <c r="VE2245" s="1"/>
      <c r="VF2245" s="1"/>
      <c r="VT2245" s="1"/>
    </row>
    <row r="2246" spans="14:592" ht="15" thickBot="1" x14ac:dyDescent="0.35">
      <c r="N2246" s="1"/>
      <c r="O2246" s="34"/>
      <c r="Q2246" s="35"/>
      <c r="S2246" s="36"/>
      <c r="U2246" s="37"/>
      <c r="W2246" s="52"/>
      <c r="Y2246" s="53"/>
      <c r="AI2246" s="1"/>
      <c r="AJ2246" s="126"/>
      <c r="AK2246" s="126"/>
      <c r="AL2246" s="126"/>
      <c r="AM2246" s="126"/>
      <c r="AN2246" s="126"/>
      <c r="AO2246" s="126"/>
      <c r="AP2246" s="126"/>
      <c r="AQ2246" s="126"/>
      <c r="AR2246" s="126"/>
      <c r="AS2246" s="126"/>
      <c r="AT2246" s="126"/>
      <c r="AU2246" s="126"/>
      <c r="AV2246" s="126"/>
      <c r="AW2246" s="126"/>
      <c r="AX2246" s="126"/>
      <c r="AY2246" s="1"/>
      <c r="EB2246" s="1"/>
      <c r="EC2246" s="14">
        <v>1</v>
      </c>
      <c r="ED2246" s="2"/>
      <c r="EF2246" s="7"/>
      <c r="EH2246" s="1"/>
      <c r="EV2246" s="1"/>
      <c r="EW2246" s="14">
        <v>1</v>
      </c>
      <c r="EX2246" s="2"/>
      <c r="EZ2246" s="7"/>
      <c r="FB2246" s="1"/>
      <c r="FP2246" s="1"/>
      <c r="FQ2246" s="14">
        <v>1</v>
      </c>
      <c r="FR2246" s="2"/>
      <c r="FT2246" s="7"/>
      <c r="FV2246" s="1"/>
      <c r="JX2246" s="1"/>
      <c r="KG2246" s="1"/>
      <c r="KH2246" s="67"/>
      <c r="KJ2246" s="66"/>
      <c r="KL2246" s="65"/>
      <c r="KN2246" s="53"/>
      <c r="KP2246" s="64"/>
      <c r="KR2246" s="63"/>
      <c r="KV2246" s="1"/>
      <c r="LQ2246" s="1"/>
      <c r="LR2246" s="125" t="s">
        <v>62</v>
      </c>
      <c r="LS2246" s="125"/>
      <c r="LT2246" s="125"/>
      <c r="LU2246" s="125"/>
      <c r="LV2246" s="125"/>
      <c r="LW2246" s="125"/>
      <c r="LX2246" s="125"/>
      <c r="LY2246" s="125"/>
      <c r="LZ2246" s="125"/>
      <c r="MA2246" s="125"/>
      <c r="MB2246" s="125"/>
      <c r="MC2246" s="125"/>
      <c r="MD2246" s="125"/>
      <c r="ME2246" s="125"/>
      <c r="MF2246" s="125"/>
      <c r="MG2246" s="1"/>
      <c r="PB2246" s="34"/>
      <c r="PD2246" s="35"/>
      <c r="PJ2246" s="1"/>
      <c r="PL2246" s="2" t="s">
        <v>58</v>
      </c>
      <c r="PN2246" s="7" t="s">
        <v>59</v>
      </c>
      <c r="PP2246" s="1"/>
      <c r="PV2246" s="36"/>
      <c r="PX2246" s="37"/>
      <c r="QD2246" s="1"/>
      <c r="QF2246" s="2" t="s">
        <v>60</v>
      </c>
      <c r="QH2246" s="7" t="s">
        <v>61</v>
      </c>
      <c r="QJ2246" s="1"/>
      <c r="VF2246" s="1"/>
      <c r="VT2246" s="1"/>
    </row>
    <row r="2247" spans="14:592" x14ac:dyDescent="0.3">
      <c r="N2247" s="1"/>
      <c r="O2247" s="34"/>
      <c r="Q2247" s="35"/>
      <c r="S2247" s="36"/>
      <c r="U2247" s="37"/>
      <c r="W2247" s="52"/>
      <c r="Y2247" s="53"/>
      <c r="AI2247" s="1"/>
      <c r="AJ2247" s="126"/>
      <c r="AK2247" s="126"/>
      <c r="AL2247" s="126"/>
      <c r="AM2247" s="126"/>
      <c r="AN2247" s="126"/>
      <c r="AO2247" s="126"/>
      <c r="AP2247" s="126"/>
      <c r="AQ2247" s="126"/>
      <c r="AR2247" s="126"/>
      <c r="AS2247" s="126"/>
      <c r="AT2247" s="126"/>
      <c r="AU2247" s="126"/>
      <c r="AV2247" s="126"/>
      <c r="AW2247" s="126"/>
      <c r="AX2247" s="126"/>
      <c r="AY2247" s="1"/>
      <c r="EB2247" s="1"/>
      <c r="ED2247" s="2"/>
      <c r="EF2247" s="7"/>
      <c r="EH2247" s="1"/>
      <c r="EV2247" s="1"/>
      <c r="EX2247" s="2"/>
      <c r="EY2247" s="1"/>
      <c r="EZ2247" s="7"/>
      <c r="FB2247" s="1"/>
      <c r="FP2247" s="1"/>
      <c r="FR2247" s="2"/>
      <c r="FT2247" s="7"/>
      <c r="FV2247" s="1"/>
      <c r="JX2247" s="1"/>
      <c r="KG2247" s="1"/>
      <c r="KH2247" s="67"/>
      <c r="KJ2247" s="66"/>
      <c r="KL2247" s="65"/>
      <c r="KN2247" s="53"/>
      <c r="KP2247" s="64"/>
      <c r="KR2247" s="63"/>
      <c r="KV2247" s="1"/>
      <c r="LQ2247" s="1"/>
      <c r="LR2247" s="125"/>
      <c r="LS2247" s="125"/>
      <c r="LT2247" s="125"/>
      <c r="LU2247" s="125"/>
      <c r="LV2247" s="125"/>
      <c r="LW2247" s="125"/>
      <c r="LX2247" s="125"/>
      <c r="LY2247" s="125"/>
      <c r="LZ2247" s="125"/>
      <c r="MA2247" s="125"/>
      <c r="MB2247" s="125"/>
      <c r="MC2247" s="125"/>
      <c r="MD2247" s="125"/>
      <c r="ME2247" s="125"/>
      <c r="MF2247" s="125"/>
      <c r="MG2247" s="1"/>
      <c r="PB2247" s="34"/>
      <c r="PD2247" s="35"/>
      <c r="PJ2247" s="1"/>
      <c r="PL2247" s="4">
        <f t="array" ref="PL2247:PL2249">PL2256:PL2258*PK2251:PK2253</f>
        <v>0.27329355427845298</v>
      </c>
      <c r="PN2247" s="8">
        <f t="array" ref="PN2247:PN2249">PN2242:PN2244</f>
        <v>-2.4373650166910413E-3</v>
      </c>
      <c r="PP2247" s="1"/>
      <c r="PV2247" s="36"/>
      <c r="PX2247" s="37"/>
      <c r="QD2247" s="1"/>
      <c r="QF2247" s="4">
        <f t="array" ref="QF2247:QF2249">QF2256:QF2258*QE2251:QE2253</f>
        <v>0.3381967596576369</v>
      </c>
      <c r="QH2247" s="8">
        <f t="array" ref="QH2247:QH2249">QH2242:QH2244</f>
        <v>5.3769641305810665E-4</v>
      </c>
      <c r="QJ2247" s="1"/>
      <c r="VF2247" s="1"/>
      <c r="VT2247" s="1"/>
    </row>
    <row r="2248" spans="14:592" ht="15" thickBot="1" x14ac:dyDescent="0.35">
      <c r="N2248" s="1"/>
      <c r="O2248" s="34"/>
      <c r="Q2248" s="35"/>
      <c r="S2248" s="36"/>
      <c r="U2248" s="37"/>
      <c r="W2248" s="52"/>
      <c r="Y2248" s="53"/>
      <c r="AI2248" s="1"/>
      <c r="AJ2248" s="126"/>
      <c r="AK2248" s="126"/>
      <c r="AL2248" s="126"/>
      <c r="AM2248" s="126"/>
      <c r="AN2248" s="126"/>
      <c r="AO2248" s="126"/>
      <c r="AP2248" s="126"/>
      <c r="AQ2248" s="126"/>
      <c r="AR2248" s="126"/>
      <c r="AS2248" s="126"/>
      <c r="AT2248" s="126"/>
      <c r="AU2248" s="126"/>
      <c r="AV2248" s="126"/>
      <c r="AW2248" s="126"/>
      <c r="AX2248" s="126"/>
      <c r="AY2248" s="1"/>
      <c r="EB2248" s="1"/>
      <c r="ED2248" s="2" t="s">
        <v>14</v>
      </c>
      <c r="EF2248" s="7" t="s">
        <v>15</v>
      </c>
      <c r="EH2248" s="1"/>
      <c r="EV2248" s="1"/>
      <c r="EX2248" s="2" t="s">
        <v>14</v>
      </c>
      <c r="EZ2248" s="7" t="s">
        <v>15</v>
      </c>
      <c r="FB2248" s="1"/>
      <c r="FP2248" s="1"/>
      <c r="FR2248" s="2" t="s">
        <v>14</v>
      </c>
      <c r="FT2248" s="7" t="s">
        <v>15</v>
      </c>
      <c r="FV2248" s="1"/>
      <c r="JX2248" s="1"/>
      <c r="KG2248" s="1"/>
      <c r="KH2248" s="67"/>
      <c r="KJ2248" s="66"/>
      <c r="KL2248" s="65"/>
      <c r="KN2248" s="53"/>
      <c r="KP2248" s="64"/>
      <c r="KR2248" s="63"/>
      <c r="KV2248" s="1"/>
      <c r="LQ2248" s="1"/>
      <c r="LR2248" s="125"/>
      <c r="LS2248" s="125"/>
      <c r="LT2248" s="125"/>
      <c r="LU2248" s="125"/>
      <c r="LV2248" s="125"/>
      <c r="LW2248" s="125"/>
      <c r="LX2248" s="125"/>
      <c r="LY2248" s="125"/>
      <c r="LZ2248" s="125"/>
      <c r="MA2248" s="125"/>
      <c r="MB2248" s="125"/>
      <c r="MC2248" s="125"/>
      <c r="MD2248" s="125"/>
      <c r="ME2248" s="125"/>
      <c r="MF2248" s="125"/>
      <c r="MG2248" s="1"/>
      <c r="PB2248" s="34"/>
      <c r="PD2248" s="35"/>
      <c r="PJ2248" s="1"/>
      <c r="PL2248" s="5">
        <v>0</v>
      </c>
      <c r="PN2248" s="9">
        <v>9.2002442965619037E-4</v>
      </c>
      <c r="PP2248" s="1"/>
      <c r="PV2248" s="36"/>
      <c r="PX2248" s="37"/>
      <c r="QD2248" s="1"/>
      <c r="QF2248" s="5">
        <v>0</v>
      </c>
      <c r="QH2248" s="9">
        <v>-1.0569416116904033E-4</v>
      </c>
      <c r="QJ2248" s="1"/>
      <c r="VF2248" s="1"/>
      <c r="VT2248" s="1"/>
    </row>
    <row r="2249" spans="14:592" ht="15" thickBot="1" x14ac:dyDescent="0.35">
      <c r="N2249" s="1"/>
      <c r="O2249" s="34"/>
      <c r="Q2249" s="35"/>
      <c r="S2249" s="36"/>
      <c r="U2249" s="37"/>
      <c r="W2249" s="52"/>
      <c r="Y2249" s="53"/>
      <c r="AI2249" s="1"/>
      <c r="AJ2249" s="126"/>
      <c r="AK2249" s="126"/>
      <c r="AL2249" s="126"/>
      <c r="AM2249" s="126"/>
      <c r="AN2249" s="126"/>
      <c r="AO2249" s="126"/>
      <c r="AP2249" s="126"/>
      <c r="AQ2249" s="126"/>
      <c r="AR2249" s="126"/>
      <c r="AS2249" s="126"/>
      <c r="AT2249" s="126"/>
      <c r="AU2249" s="126"/>
      <c r="AV2249" s="126"/>
      <c r="AW2249" s="126"/>
      <c r="AX2249" s="126"/>
      <c r="AY2249" s="1"/>
      <c r="EB2249" s="1"/>
      <c r="ED2249" s="4">
        <f t="array" ref="ED2249:ED2251">ED2254:ED2256</f>
        <v>0.52197361901064032</v>
      </c>
      <c r="EF2249" s="8">
        <f t="array" ref="EF2249:EF2251">EF2240:EF2242*EC2244:EC2246</f>
        <v>8.4279960692626318E-2</v>
      </c>
      <c r="EH2249" s="1"/>
      <c r="EV2249" s="1"/>
      <c r="EX2249" s="4">
        <f t="array" ref="EX2249:EX2251">EX2254:EX2256</f>
        <v>0.52197414841802547</v>
      </c>
      <c r="EY2249" s="1"/>
      <c r="EZ2249" s="8">
        <f t="array" ref="EZ2249:EZ2251">EZ2240:EZ2242*EW2244:EW2246</f>
        <v>7.1341991736349128E-2</v>
      </c>
      <c r="FB2249" s="1"/>
      <c r="FP2249" s="1"/>
      <c r="FR2249" s="4">
        <f t="array" ref="FR2249:FR2251">FR2254:FR2256</f>
        <v>0.52197364522872447</v>
      </c>
      <c r="FT2249" s="8">
        <f t="array" ref="FT2249:FT2251">FT2240:FT2242*FQ2244:FQ2246</f>
        <v>8.2930430273639E-2</v>
      </c>
      <c r="FV2249" s="1"/>
      <c r="JX2249" s="1"/>
      <c r="KG2249" s="1"/>
      <c r="KH2249" s="67"/>
      <c r="KJ2249" s="66"/>
      <c r="KL2249" s="65"/>
      <c r="KN2249" s="53"/>
      <c r="KP2249" s="64"/>
      <c r="KR2249" s="63"/>
      <c r="KV2249" s="1"/>
      <c r="LQ2249" s="1"/>
      <c r="LR2249" s="125"/>
      <c r="LS2249" s="125"/>
      <c r="LT2249" s="125"/>
      <c r="LU2249" s="125"/>
      <c r="LV2249" s="125"/>
      <c r="LW2249" s="125"/>
      <c r="LX2249" s="125"/>
      <c r="LY2249" s="125"/>
      <c r="LZ2249" s="125"/>
      <c r="MA2249" s="125"/>
      <c r="MB2249" s="125"/>
      <c r="MC2249" s="125"/>
      <c r="MD2249" s="125"/>
      <c r="ME2249" s="125"/>
      <c r="MF2249" s="125"/>
      <c r="MG2249" s="1"/>
      <c r="PB2249" s="34"/>
      <c r="PD2249" s="35"/>
      <c r="PJ2249" s="1"/>
      <c r="PL2249" s="6">
        <v>0</v>
      </c>
      <c r="PN2249" s="10">
        <v>1.5173405870348505E-3</v>
      </c>
      <c r="PP2249" s="1"/>
      <c r="PV2249" s="36"/>
      <c r="PX2249" s="37"/>
      <c r="QD2249" s="1"/>
      <c r="QF2249" s="6">
        <v>0</v>
      </c>
      <c r="QH2249" s="10">
        <v>-4.3200225188906632E-4</v>
      </c>
      <c r="QJ2249" s="1"/>
      <c r="VF2249" s="1"/>
      <c r="VT2249" s="1"/>
    </row>
    <row r="2250" spans="14:592" ht="15" thickBot="1" x14ac:dyDescent="0.35">
      <c r="N2250" s="1"/>
      <c r="O2250" s="34"/>
      <c r="Q2250" s="35"/>
      <c r="S2250" s="36"/>
      <c r="U2250" s="37"/>
      <c r="W2250" s="52"/>
      <c r="Y2250" s="53"/>
      <c r="AI2250" s="1"/>
      <c r="AJ2250" s="126"/>
      <c r="AK2250" s="126"/>
      <c r="AL2250" s="126"/>
      <c r="AM2250" s="126"/>
      <c r="AN2250" s="126"/>
      <c r="AO2250" s="126"/>
      <c r="AP2250" s="126"/>
      <c r="AQ2250" s="126"/>
      <c r="AR2250" s="126"/>
      <c r="AS2250" s="126"/>
      <c r="AT2250" s="126"/>
      <c r="AU2250" s="126"/>
      <c r="AV2250" s="126"/>
      <c r="AW2250" s="126"/>
      <c r="AX2250" s="126"/>
      <c r="AY2250" s="1"/>
      <c r="EB2250" s="1"/>
      <c r="ED2250" s="5">
        <v>1.0040068164692961</v>
      </c>
      <c r="EF2250" s="9">
        <v>-5.3857373328013956E-2</v>
      </c>
      <c r="EH2250" s="1"/>
      <c r="EV2250" s="1"/>
      <c r="EX2250" s="5">
        <v>1.0040040106354235</v>
      </c>
      <c r="EZ2250" s="9">
        <v>-4.0046747083039409E-2</v>
      </c>
      <c r="FB2250" s="1"/>
      <c r="FP2250" s="1"/>
      <c r="FR2250" s="5">
        <v>1.0040065789407471</v>
      </c>
      <c r="FT2250" s="9">
        <v>-5.2382204342230856E-2</v>
      </c>
      <c r="FV2250" s="1"/>
      <c r="JX2250" s="1"/>
      <c r="KG2250" s="1"/>
      <c r="KH2250" s="67"/>
      <c r="KJ2250" s="66"/>
      <c r="KL2250" s="65"/>
      <c r="KN2250" s="53"/>
      <c r="KP2250" s="64"/>
      <c r="KR2250" s="63"/>
      <c r="KV2250" s="1"/>
      <c r="LQ2250" s="1"/>
      <c r="LR2250" s="125"/>
      <c r="LS2250" s="125"/>
      <c r="LT2250" s="125"/>
      <c r="LU2250" s="125"/>
      <c r="LV2250" s="125"/>
      <c r="LW2250" s="125"/>
      <c r="LX2250" s="125"/>
      <c r="LY2250" s="125"/>
      <c r="LZ2250" s="125"/>
      <c r="MA2250" s="125"/>
      <c r="MB2250" s="125"/>
      <c r="MC2250" s="125"/>
      <c r="MD2250" s="125"/>
      <c r="ME2250" s="125"/>
      <c r="MF2250" s="125"/>
      <c r="MG2250" s="1"/>
      <c r="PB2250" s="34"/>
      <c r="PD2250" s="35"/>
      <c r="PJ2250" s="1"/>
      <c r="PK2250" t="s">
        <v>63</v>
      </c>
      <c r="PL2250" s="2"/>
      <c r="PN2250" s="7"/>
      <c r="PP2250" s="1"/>
      <c r="PV2250" s="36"/>
      <c r="PX2250" s="37"/>
      <c r="QD2250" s="1"/>
      <c r="QE2250" t="s">
        <v>63</v>
      </c>
      <c r="QF2250" s="2"/>
      <c r="QH2250" s="7"/>
      <c r="QJ2250" s="1"/>
      <c r="VF2250" s="1"/>
      <c r="VT2250" s="1"/>
    </row>
    <row r="2251" spans="14:592" ht="15" thickBot="1" x14ac:dyDescent="0.35">
      <c r="N2251" s="1"/>
      <c r="O2251" s="34"/>
      <c r="Q2251" s="35"/>
      <c r="S2251" s="36"/>
      <c r="U2251" s="37"/>
      <c r="W2251" s="52"/>
      <c r="Y2251" s="53"/>
      <c r="AI2251" s="1"/>
      <c r="AJ2251" s="126"/>
      <c r="AK2251" s="126"/>
      <c r="AL2251" s="126"/>
      <c r="AM2251" s="126"/>
      <c r="AN2251" s="126"/>
      <c r="AO2251" s="126"/>
      <c r="AP2251" s="126"/>
      <c r="AQ2251" s="126"/>
      <c r="AR2251" s="126"/>
      <c r="AS2251" s="126"/>
      <c r="AT2251" s="126"/>
      <c r="AU2251" s="126"/>
      <c r="AV2251" s="126"/>
      <c r="AW2251" s="126"/>
      <c r="AX2251" s="126"/>
      <c r="AY2251" s="1"/>
      <c r="EB2251" s="1"/>
      <c r="ED2251" s="6">
        <v>0.78493427275721439</v>
      </c>
      <c r="EF2251" s="10">
        <v>-3.0422587364612359E-2</v>
      </c>
      <c r="EH2251" s="1"/>
      <c r="EV2251" s="1"/>
      <c r="EX2251" s="6">
        <v>0.78493625686007173</v>
      </c>
      <c r="EY2251" s="1"/>
      <c r="EZ2251" s="10">
        <v>-3.1295244653309719E-2</v>
      </c>
      <c r="FB2251" s="1"/>
      <c r="FP2251" s="1"/>
      <c r="FR2251" s="6">
        <v>0.78493445054722222</v>
      </c>
      <c r="FT2251" s="10">
        <v>-3.054822593140814E-2</v>
      </c>
      <c r="FV2251" s="1"/>
      <c r="JX2251" s="1"/>
      <c r="KG2251" s="1"/>
      <c r="KH2251" s="67"/>
      <c r="KJ2251" s="66"/>
      <c r="KL2251" s="65"/>
      <c r="KN2251" s="53"/>
      <c r="KP2251" s="64"/>
      <c r="KR2251" s="63"/>
      <c r="KV2251" s="1"/>
      <c r="LQ2251" s="1"/>
      <c r="LR2251" s="125"/>
      <c r="LS2251" s="125"/>
      <c r="LT2251" s="125"/>
      <c r="LU2251" s="125"/>
      <c r="LV2251" s="125"/>
      <c r="LW2251" s="125"/>
      <c r="LX2251" s="125"/>
      <c r="LY2251" s="125"/>
      <c r="LZ2251" s="125"/>
      <c r="MA2251" s="125"/>
      <c r="MB2251" s="125"/>
      <c r="MC2251" s="125"/>
      <c r="MD2251" s="125"/>
      <c r="ME2251" s="125"/>
      <c r="MF2251" s="125"/>
      <c r="MG2251" s="1"/>
      <c r="PB2251" s="34"/>
      <c r="PD2251" s="35"/>
      <c r="PJ2251" s="1"/>
      <c r="PK2251" s="12">
        <v>1</v>
      </c>
      <c r="PL2251" s="2"/>
      <c r="PN2251" s="7"/>
      <c r="PP2251" s="1"/>
      <c r="PV2251" s="36"/>
      <c r="PX2251" s="37"/>
      <c r="QD2251" s="1"/>
      <c r="QE2251" s="12">
        <f t="array" ref="QE2251:QE2253">PK2251:PK2253</f>
        <v>1</v>
      </c>
      <c r="QF2251" s="2"/>
      <c r="QH2251" s="7"/>
      <c r="QJ2251" s="1"/>
      <c r="VF2251" s="1"/>
      <c r="VT2251" s="1"/>
    </row>
    <row r="2252" spans="14:592" x14ac:dyDescent="0.3">
      <c r="N2252" s="1"/>
      <c r="O2252" s="34"/>
      <c r="Q2252" s="35"/>
      <c r="S2252" s="36"/>
      <c r="U2252" s="37"/>
      <c r="W2252" s="52"/>
      <c r="Y2252" s="53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2"/>
      <c r="EE2252" s="1"/>
      <c r="EF2252" s="7"/>
      <c r="EG2252" s="1"/>
      <c r="EH2252" s="1"/>
      <c r="EI2252" s="1"/>
      <c r="EJ2252" s="1"/>
      <c r="EK2252" s="1"/>
      <c r="EL2252" s="1"/>
      <c r="EM2252" s="1"/>
      <c r="EN2252" s="1"/>
      <c r="EO2252" s="1"/>
      <c r="EP2252" s="1"/>
      <c r="EQ2252" s="1"/>
      <c r="ER2252" s="1"/>
      <c r="ES2252" s="1"/>
      <c r="ET2252" s="1"/>
      <c r="EU2252" s="1"/>
      <c r="EV2252" s="1"/>
      <c r="EW2252" s="1"/>
      <c r="EX2252" s="2"/>
      <c r="EY2252" s="1"/>
      <c r="EZ2252" s="7"/>
      <c r="FA2252" s="1"/>
      <c r="FB2252" s="1"/>
      <c r="FC2252" s="1"/>
      <c r="FD2252" s="1"/>
      <c r="FE2252" s="1"/>
      <c r="FF2252" s="1"/>
      <c r="FG2252" s="1"/>
      <c r="FH2252" s="1"/>
      <c r="FI2252" s="1"/>
      <c r="FJ2252" s="1"/>
      <c r="FK2252" s="1"/>
      <c r="FL2252" s="1"/>
      <c r="FM2252" s="1"/>
      <c r="FN2252" s="1"/>
      <c r="FO2252" s="1"/>
      <c r="FP2252" s="1"/>
      <c r="FQ2252" s="1"/>
      <c r="FR2252" s="2"/>
      <c r="FS2252" s="1"/>
      <c r="FT2252" s="7"/>
      <c r="FU2252" s="1"/>
      <c r="FV2252" s="1"/>
      <c r="FW2252" s="1"/>
      <c r="FX2252" s="1"/>
      <c r="FY2252" s="1"/>
      <c r="FZ2252" s="1"/>
      <c r="GA2252" s="1"/>
      <c r="GB2252" s="1"/>
      <c r="GC2252" s="1"/>
      <c r="GD2252" s="1"/>
      <c r="GE2252" s="1"/>
      <c r="GF2252" s="1"/>
      <c r="GG2252" s="1"/>
      <c r="GH2252" s="1"/>
      <c r="GI2252" s="1"/>
      <c r="GJ2252" s="1"/>
      <c r="GK2252" s="1"/>
      <c r="GL2252" s="1"/>
      <c r="GM2252" s="1"/>
      <c r="GN2252" s="1"/>
      <c r="GO2252" s="1"/>
      <c r="GP2252" s="1"/>
      <c r="GQ2252" s="1"/>
      <c r="GR2252" s="1"/>
      <c r="GS2252" s="1"/>
      <c r="GT2252" s="1"/>
      <c r="GU2252" s="1"/>
      <c r="GV2252" s="1"/>
      <c r="GW2252" s="1"/>
      <c r="GX2252" s="1"/>
      <c r="GY2252" s="1"/>
      <c r="GZ2252" s="1"/>
      <c r="HA2252" s="1"/>
      <c r="HB2252" s="1"/>
      <c r="HC2252" s="1"/>
      <c r="HD2252" s="1"/>
      <c r="HE2252" s="1"/>
      <c r="HF2252" s="1"/>
      <c r="HG2252" s="1"/>
      <c r="HH2252" s="1"/>
      <c r="HI2252" s="1"/>
      <c r="HJ2252" s="1"/>
      <c r="HK2252" s="1"/>
      <c r="HL2252" s="1"/>
      <c r="HM2252" s="1"/>
      <c r="HN2252" s="1"/>
      <c r="HO2252" s="1"/>
      <c r="HP2252" s="1"/>
      <c r="HQ2252" s="1"/>
      <c r="HR2252" s="1"/>
      <c r="HS2252" s="1"/>
      <c r="HT2252" s="1"/>
      <c r="HU2252" s="1"/>
      <c r="HV2252" s="1"/>
      <c r="HW2252" s="1"/>
      <c r="HX2252" s="1"/>
      <c r="HY2252" s="1"/>
      <c r="HZ2252" s="1"/>
      <c r="IA2252" s="1"/>
      <c r="IB2252" s="1"/>
      <c r="IC2252" s="1"/>
      <c r="ID2252" s="1"/>
      <c r="IE2252" s="1"/>
      <c r="IF2252" s="1"/>
      <c r="IG2252" s="1"/>
      <c r="IH2252" s="1"/>
      <c r="II2252" s="1"/>
      <c r="IJ2252" s="1"/>
      <c r="IK2252" s="1"/>
      <c r="IL2252" s="1"/>
      <c r="IM2252" s="1"/>
      <c r="IN2252" s="1"/>
      <c r="IO2252" s="1"/>
      <c r="IP2252" s="1"/>
      <c r="IQ2252" s="1"/>
      <c r="IR2252" s="1"/>
      <c r="IS2252" s="1"/>
      <c r="IT2252" s="1"/>
      <c r="IU2252" s="1"/>
      <c r="IV2252" s="1"/>
      <c r="IW2252" s="1"/>
      <c r="IX2252" s="1"/>
      <c r="IY2252" s="1"/>
      <c r="IZ2252" s="1"/>
      <c r="JA2252" s="1"/>
      <c r="JB2252" s="1"/>
      <c r="JC2252" s="1"/>
      <c r="JD2252" s="1"/>
      <c r="JE2252" s="1"/>
      <c r="JF2252" s="1"/>
      <c r="JG2252" s="1"/>
      <c r="JH2252" s="1"/>
      <c r="JI2252" s="1"/>
      <c r="JJ2252" s="1"/>
      <c r="JK2252" s="1"/>
      <c r="JL2252" s="1"/>
      <c r="JM2252" s="1"/>
      <c r="JN2252" s="1"/>
      <c r="JO2252" s="1"/>
      <c r="JP2252" s="1"/>
      <c r="JQ2252" s="1"/>
      <c r="JR2252" s="1"/>
      <c r="JS2252" s="1"/>
      <c r="JT2252" s="1"/>
      <c r="JU2252" s="1"/>
      <c r="JV2252" s="1"/>
      <c r="JW2252" s="1"/>
      <c r="JX2252" s="1"/>
      <c r="KG2252" s="1"/>
      <c r="KH2252" s="67"/>
      <c r="KJ2252" s="66"/>
      <c r="KL2252" s="65"/>
      <c r="KN2252" s="53"/>
      <c r="KP2252" s="64"/>
      <c r="KR2252" s="63"/>
      <c r="KV2252" s="1"/>
      <c r="LQ2252" s="1"/>
      <c r="LR2252" s="125"/>
      <c r="LS2252" s="125"/>
      <c r="LT2252" s="125"/>
      <c r="LU2252" s="125"/>
      <c r="LV2252" s="125"/>
      <c r="LW2252" s="125"/>
      <c r="LX2252" s="125"/>
      <c r="LY2252" s="125"/>
      <c r="LZ2252" s="125"/>
      <c r="MA2252" s="125"/>
      <c r="MB2252" s="125"/>
      <c r="MC2252" s="125"/>
      <c r="MD2252" s="125"/>
      <c r="ME2252" s="125"/>
      <c r="MF2252" s="125"/>
      <c r="MG2252" s="1"/>
      <c r="PB2252" s="34"/>
      <c r="PD2252" s="35"/>
      <c r="PJ2252" s="1"/>
      <c r="PK2252" s="13">
        <v>0</v>
      </c>
      <c r="PL2252" s="2"/>
      <c r="PN2252" s="7"/>
      <c r="PP2252" s="1"/>
      <c r="PV2252" s="36"/>
      <c r="PX2252" s="37"/>
      <c r="QD2252" s="1"/>
      <c r="QE2252" s="13">
        <v>0</v>
      </c>
      <c r="QF2252" s="2"/>
      <c r="QH2252" s="7"/>
      <c r="QJ2252" s="1"/>
      <c r="VF2252" s="1"/>
      <c r="VT2252" s="1"/>
    </row>
    <row r="2253" spans="14:592" ht="15" thickBot="1" x14ac:dyDescent="0.35">
      <c r="N2253" s="1"/>
      <c r="O2253" s="34"/>
      <c r="Q2253" s="35"/>
      <c r="S2253" s="36"/>
      <c r="U2253" s="37"/>
      <c r="W2253" s="52"/>
      <c r="Y2253" s="53"/>
      <c r="AI2253" s="1"/>
      <c r="AJ2253" s="129" t="s">
        <v>81</v>
      </c>
      <c r="AK2253" s="129"/>
      <c r="AL2253" s="129"/>
      <c r="AM2253" s="129"/>
      <c r="AN2253" s="129"/>
      <c r="AO2253" s="129"/>
      <c r="AP2253" s="129"/>
      <c r="AQ2253" s="129"/>
      <c r="AR2253" s="129"/>
      <c r="AS2253" s="129"/>
      <c r="AT2253" s="129"/>
      <c r="AU2253" s="129"/>
      <c r="AV2253" s="129"/>
      <c r="AW2253" s="129"/>
      <c r="AX2253" s="129"/>
      <c r="AY2253" s="1"/>
      <c r="DU2253" s="1"/>
      <c r="EB2253" t="s">
        <v>82</v>
      </c>
      <c r="ED2253" s="2" t="s">
        <v>83</v>
      </c>
      <c r="EF2253" s="7" t="s">
        <v>84</v>
      </c>
      <c r="EH2253" t="s">
        <v>85</v>
      </c>
      <c r="EO2253" s="1"/>
      <c r="EV2253" t="s">
        <v>82</v>
      </c>
      <c r="EX2253" s="2" t="s">
        <v>86</v>
      </c>
      <c r="EY2253" s="1"/>
      <c r="EZ2253" s="7" t="s">
        <v>87</v>
      </c>
      <c r="FB2253" t="s">
        <v>85</v>
      </c>
      <c r="FI2253" s="1"/>
      <c r="FP2253" t="s">
        <v>82</v>
      </c>
      <c r="FR2253" s="2" t="s">
        <v>213</v>
      </c>
      <c r="FT2253" s="7" t="s">
        <v>214</v>
      </c>
      <c r="FV2253" t="s">
        <v>85</v>
      </c>
      <c r="GC2253" s="1"/>
      <c r="GD2253" s="11" t="s">
        <v>88</v>
      </c>
      <c r="GE2253" s="11"/>
      <c r="GF2253" s="11"/>
      <c r="GG2253" s="11"/>
      <c r="GH2253" s="11"/>
      <c r="GI2253" s="11"/>
      <c r="GJ2253" s="11"/>
      <c r="GK2253" s="11"/>
      <c r="GL2253" s="1"/>
      <c r="JX2253" s="1"/>
      <c r="KG2253" s="1"/>
      <c r="KH2253" s="67"/>
      <c r="KJ2253" s="66"/>
      <c r="KL2253" s="65"/>
      <c r="KN2253" s="53"/>
      <c r="KP2253" s="64"/>
      <c r="KR2253" s="63"/>
      <c r="KV2253" s="1"/>
      <c r="LQ2253" s="1"/>
      <c r="LR2253" s="1"/>
      <c r="LS2253" s="1"/>
      <c r="LT2253" s="1"/>
      <c r="LU2253" s="1"/>
      <c r="LV2253" s="1"/>
      <c r="LW2253" s="1"/>
      <c r="LX2253" s="1"/>
      <c r="LY2253" s="1"/>
      <c r="LZ2253" s="1"/>
      <c r="MA2253" s="1"/>
      <c r="MB2253" s="1"/>
      <c r="MC2253" s="1"/>
      <c r="MD2253" s="1"/>
      <c r="ME2253" s="1"/>
      <c r="MF2253" s="1"/>
      <c r="MG2253" s="1"/>
      <c r="PB2253" s="34"/>
      <c r="PD2253" s="35"/>
      <c r="PJ2253" s="1"/>
      <c r="PK2253" s="14">
        <v>0</v>
      </c>
      <c r="PL2253" s="2"/>
      <c r="PN2253" s="7"/>
      <c r="PP2253" s="1"/>
      <c r="PV2253" s="36"/>
      <c r="PX2253" s="37"/>
      <c r="QD2253" s="1"/>
      <c r="QE2253" s="14">
        <v>0</v>
      </c>
      <c r="QF2253" s="2"/>
      <c r="QH2253" s="7"/>
      <c r="QJ2253" s="1"/>
      <c r="VF2253" s="1"/>
      <c r="VT2253" s="1"/>
    </row>
    <row r="2254" spans="14:592" x14ac:dyDescent="0.3">
      <c r="N2254" s="1"/>
      <c r="O2254" s="34"/>
      <c r="Q2254" s="35"/>
      <c r="S2254" s="36"/>
      <c r="U2254" s="37"/>
      <c r="W2254" s="52"/>
      <c r="Y2254" s="53"/>
      <c r="AI2254" s="1"/>
      <c r="AJ2254" s="129"/>
      <c r="AK2254" s="129"/>
      <c r="AL2254" s="129"/>
      <c r="AM2254" s="129"/>
      <c r="AN2254" s="129"/>
      <c r="AO2254" s="129"/>
      <c r="AP2254" s="129"/>
      <c r="AQ2254" s="129"/>
      <c r="AR2254" s="129"/>
      <c r="AS2254" s="129"/>
      <c r="AT2254" s="129"/>
      <c r="AU2254" s="129"/>
      <c r="AV2254" s="129"/>
      <c r="AW2254" s="129"/>
      <c r="AX2254" s="129"/>
      <c r="AY2254" s="1"/>
      <c r="DU2254" s="1"/>
      <c r="EB2254" s="12">
        <v>0.89172304213749432</v>
      </c>
      <c r="ED2254" s="4">
        <f t="array" ref="ED2254:ED2256">MMULT(DV2258:EC2260,ED2263:ED2270)+EB2254:EB2256</f>
        <v>0.52197361901064032</v>
      </c>
      <c r="EF2254" s="8">
        <f t="array" ref="EF2254:EF2256">EF2249:EF2251</f>
        <v>8.4279960692626318E-2</v>
      </c>
      <c r="EH2254" s="12">
        <f t="array" ref="EH2254:EH2256">EF2254:EF2256</f>
        <v>8.4279960692626318E-2</v>
      </c>
      <c r="EO2254" s="1"/>
      <c r="EV2254" s="12">
        <f t="array" ref="EV2254:EV2256">EB2254:EB2256</f>
        <v>0.89172304213749432</v>
      </c>
      <c r="EX2254" s="4">
        <f t="array" ref="EX2254:EX2256">MMULT(EP2258:EW2260,EX2263:EX2270)+EV2254:EV2256</f>
        <v>0.52197414841802547</v>
      </c>
      <c r="EZ2254" s="8">
        <f t="array" ref="EZ2254:EZ2256">EZ2249:EZ2251</f>
        <v>7.1341991736349128E-2</v>
      </c>
      <c r="FB2254" s="12">
        <f t="array" ref="FB2254:FB2256">EZ2254:EZ2256</f>
        <v>7.1341991736349128E-2</v>
      </c>
      <c r="FI2254" s="1"/>
      <c r="FP2254" s="12">
        <f t="array" ref="FP2254:FP2256">EV2254:EV2256</f>
        <v>0.89172304213749432</v>
      </c>
      <c r="FR2254" s="4">
        <f t="array" ref="FR2254:FR2256">MMULT(FJ2258:FQ2260,FR2263:FR2270)+FP2254:FP2256</f>
        <v>0.52197364522872447</v>
      </c>
      <c r="FT2254" s="8">
        <f t="array" ref="FT2254:FT2256">FT2249:FT2251</f>
        <v>8.2930430273639E-2</v>
      </c>
      <c r="FV2254" s="12">
        <f t="array" ref="FV2254:FV2256">FT2254:FT2256</f>
        <v>8.2930430273639E-2</v>
      </c>
      <c r="GC2254" s="1"/>
      <c r="GD2254" s="15">
        <f t="array" ref="GD2254:GD2256">EH2254:EH2256+FB2254:FB2256+FV2254:FV2256</f>
        <v>0.23855238270261445</v>
      </c>
      <c r="GE2254" s="11"/>
      <c r="GF2254" s="11"/>
      <c r="GG2254" s="11"/>
      <c r="GH2254" s="11"/>
      <c r="GI2254" s="11"/>
      <c r="GJ2254" s="11"/>
      <c r="GK2254" s="11"/>
      <c r="GL2254" s="1"/>
      <c r="JX2254" s="1"/>
      <c r="KG2254" s="1"/>
      <c r="KH2254" s="67"/>
      <c r="KJ2254" s="66"/>
      <c r="KL2254" s="65"/>
      <c r="KN2254" s="53"/>
      <c r="KP2254" s="64"/>
      <c r="KR2254" s="63"/>
      <c r="KV2254" s="1"/>
      <c r="LQ2254" s="1"/>
      <c r="PB2254" s="34"/>
      <c r="PD2254" s="35"/>
      <c r="PJ2254" s="1"/>
      <c r="PL2254" s="2"/>
      <c r="PN2254" s="7"/>
      <c r="PP2254" s="1"/>
      <c r="PV2254" s="36"/>
      <c r="PX2254" s="37"/>
      <c r="QD2254" s="1"/>
      <c r="QF2254" s="2"/>
      <c r="QH2254" s="7"/>
      <c r="QJ2254" s="1"/>
      <c r="VF2254" s="1"/>
      <c r="VT2254" s="1"/>
    </row>
    <row r="2255" spans="14:592" ht="15" thickBot="1" x14ac:dyDescent="0.35">
      <c r="N2255" s="1"/>
      <c r="O2255" s="34"/>
      <c r="Q2255" s="35"/>
      <c r="S2255" s="36"/>
      <c r="U2255" s="37"/>
      <c r="W2255" s="52"/>
      <c r="Y2255" s="53"/>
      <c r="AI2255" s="1"/>
      <c r="AJ2255" s="129"/>
      <c r="AK2255" s="129"/>
      <c r="AL2255" s="129"/>
      <c r="AM2255" s="129"/>
      <c r="AN2255" s="129"/>
      <c r="AO2255" s="129"/>
      <c r="AP2255" s="129"/>
      <c r="AQ2255" s="129"/>
      <c r="AR2255" s="129"/>
      <c r="AS2255" s="129"/>
      <c r="AT2255" s="129"/>
      <c r="AU2255" s="129"/>
      <c r="AV2255" s="129"/>
      <c r="AW2255" s="129"/>
      <c r="AX2255" s="129"/>
      <c r="AY2255" s="1"/>
      <c r="DU2255" s="1"/>
      <c r="EB2255" s="13">
        <v>1.013067615617864</v>
      </c>
      <c r="ED2255" s="5">
        <v>1.0040068164692961</v>
      </c>
      <c r="EF2255" s="9">
        <v>-5.3857373328013956E-2</v>
      </c>
      <c r="EH2255" s="13">
        <v>-5.3857373328013956E-2</v>
      </c>
      <c r="EO2255" s="1"/>
      <c r="EV2255" s="13">
        <v>1.013067615617864</v>
      </c>
      <c r="EX2255" s="5">
        <v>1.0040040106354235</v>
      </c>
      <c r="EZ2255" s="9">
        <v>-4.0046747083039409E-2</v>
      </c>
      <c r="FB2255" s="13">
        <v>-4.0046747083039409E-2</v>
      </c>
      <c r="FI2255" s="1"/>
      <c r="FP2255" s="13">
        <v>1.013067615617864</v>
      </c>
      <c r="FR2255" s="5">
        <v>1.0040065789407471</v>
      </c>
      <c r="FT2255" s="9">
        <v>-5.2382204342230856E-2</v>
      </c>
      <c r="FV2255" s="13">
        <v>-5.2382204342230856E-2</v>
      </c>
      <c r="GC2255" s="1"/>
      <c r="GD2255" s="16">
        <v>-0.14628632475328424</v>
      </c>
      <c r="GE2255" s="11"/>
      <c r="GF2255" s="11"/>
      <c r="GG2255" s="11"/>
      <c r="GH2255" s="11"/>
      <c r="GI2255" s="11"/>
      <c r="GJ2255" s="11"/>
      <c r="GK2255" s="11"/>
      <c r="GL2255" s="1"/>
      <c r="JX2255" s="1"/>
      <c r="KG2255" s="1"/>
      <c r="KH2255" s="67"/>
      <c r="KJ2255" s="66"/>
      <c r="KL2255" s="65"/>
      <c r="KN2255" s="53"/>
      <c r="KP2255" s="64"/>
      <c r="KR2255" s="63"/>
      <c r="KV2255" s="1"/>
      <c r="LQ2255" s="1"/>
      <c r="PB2255" s="34"/>
      <c r="PD2255" s="35"/>
      <c r="PJ2255" s="1"/>
      <c r="PL2255" s="2" t="s">
        <v>64</v>
      </c>
      <c r="PN2255" s="7" t="s">
        <v>65</v>
      </c>
      <c r="PP2255" s="1"/>
      <c r="PV2255" s="36"/>
      <c r="PX2255" s="37"/>
      <c r="QD2255" s="1"/>
      <c r="QF2255" s="2" t="s">
        <v>66</v>
      </c>
      <c r="QH2255" s="7" t="s">
        <v>67</v>
      </c>
      <c r="QJ2255" s="1"/>
      <c r="VF2255" s="1"/>
      <c r="VT2255" s="1"/>
    </row>
    <row r="2256" spans="14:592" ht="15" thickBot="1" x14ac:dyDescent="0.35">
      <c r="N2256" s="1"/>
      <c r="O2256" s="34"/>
      <c r="Q2256" s="35"/>
      <c r="S2256" s="36"/>
      <c r="U2256" s="37"/>
      <c r="W2256" s="52"/>
      <c r="Y2256" s="53"/>
      <c r="AI2256" s="1"/>
      <c r="AJ2256" s="129"/>
      <c r="AK2256" s="129"/>
      <c r="AL2256" s="129"/>
      <c r="AM2256" s="129"/>
      <c r="AN2256" s="129"/>
      <c r="AO2256" s="129"/>
      <c r="AP2256" s="129"/>
      <c r="AQ2256" s="129"/>
      <c r="AR2256" s="129"/>
      <c r="AS2256" s="129"/>
      <c r="AT2256" s="129"/>
      <c r="AU2256" s="129"/>
      <c r="AV2256" s="129"/>
      <c r="AW2256" s="129"/>
      <c r="AX2256" s="129"/>
      <c r="AY2256" s="1"/>
      <c r="DU2256" s="1"/>
      <c r="EB2256" s="14">
        <v>-0.85916566823354645</v>
      </c>
      <c r="ED2256" s="6">
        <v>0.78493427275721439</v>
      </c>
      <c r="EF2256" s="10">
        <v>-3.0422587364612359E-2</v>
      </c>
      <c r="EH2256" s="14">
        <v>-3.0422587364612359E-2</v>
      </c>
      <c r="EO2256" s="1"/>
      <c r="EV2256" s="14">
        <v>-0.85916566823354645</v>
      </c>
      <c r="EX2256" s="6">
        <v>0.78493625686007173</v>
      </c>
      <c r="EZ2256" s="10">
        <v>-3.1295244653309719E-2</v>
      </c>
      <c r="FB2256" s="14">
        <v>-3.1295244653309719E-2</v>
      </c>
      <c r="FI2256" s="1"/>
      <c r="FP2256" s="14">
        <v>-0.85916566823354645</v>
      </c>
      <c r="FR2256" s="6">
        <v>0.78493445054722222</v>
      </c>
      <c r="FT2256" s="10">
        <v>-3.054822593140814E-2</v>
      </c>
      <c r="FV2256" s="14">
        <v>-3.054822593140814E-2</v>
      </c>
      <c r="GC2256" s="1"/>
      <c r="GD2256" s="17">
        <v>-9.2266057949330224E-2</v>
      </c>
      <c r="GE2256" s="11"/>
      <c r="GF2256" s="11"/>
      <c r="GG2256" s="11"/>
      <c r="GH2256" s="11"/>
      <c r="GI2256" s="11"/>
      <c r="GJ2256" s="11"/>
      <c r="GK2256" s="11"/>
      <c r="GL2256" s="1"/>
      <c r="JX2256" s="1"/>
      <c r="KG2256" s="1"/>
      <c r="KH2256" s="67"/>
      <c r="KJ2256" s="66"/>
      <c r="KL2256" s="65"/>
      <c r="KN2256" s="53"/>
      <c r="KP2256" s="64"/>
      <c r="KR2256" s="63"/>
      <c r="KV2256" s="1"/>
      <c r="LQ2256" s="1"/>
      <c r="PB2256" s="34"/>
      <c r="PD2256" s="35"/>
      <c r="PJ2256" s="1"/>
      <c r="PL2256" s="4">
        <f t="array" ref="PL2256:PL2258">PL2261:PL2263</f>
        <v>0.27329355427845298</v>
      </c>
      <c r="PN2256" s="8">
        <f t="array" ref="PN2256:PN2258">PN2247:PN2249*PK2251:PK2253</f>
        <v>-2.4373650166910413E-3</v>
      </c>
      <c r="PP2256" s="1"/>
      <c r="PV2256" s="36"/>
      <c r="PX2256" s="37"/>
      <c r="QD2256" s="1"/>
      <c r="QF2256" s="4">
        <f t="array" ref="QF2256:QF2258">QF2261:QF2263</f>
        <v>0.3381967596576369</v>
      </c>
      <c r="QH2256" s="8">
        <f t="array" ref="QH2256:QH2258">QH2247:QH2249*QE2251:QE2253</f>
        <v>5.3769641305810665E-4</v>
      </c>
      <c r="QJ2256" s="1"/>
      <c r="VF2256" s="1"/>
      <c r="VT2256" s="1"/>
    </row>
    <row r="2257" spans="14:592" ht="15" thickBot="1" x14ac:dyDescent="0.35">
      <c r="N2257" s="1"/>
      <c r="O2257" s="34"/>
      <c r="Q2257" s="35"/>
      <c r="S2257" s="36"/>
      <c r="U2257" s="37"/>
      <c r="W2257" s="52"/>
      <c r="Y2257" s="53"/>
      <c r="AI2257" s="1"/>
      <c r="AJ2257" s="129"/>
      <c r="AK2257" s="129"/>
      <c r="AL2257" s="129"/>
      <c r="AM2257" s="129"/>
      <c r="AN2257" s="129"/>
      <c r="AO2257" s="129"/>
      <c r="AP2257" s="129"/>
      <c r="AQ2257" s="129"/>
      <c r="AR2257" s="129"/>
      <c r="AS2257" s="129"/>
      <c r="AT2257" s="129"/>
      <c r="AU2257" s="129"/>
      <c r="AV2257" s="129"/>
      <c r="AW2257" s="129"/>
      <c r="AX2257" s="129"/>
      <c r="AY2257" s="1"/>
      <c r="DU2257" s="1"/>
      <c r="DV2257" t="s">
        <v>11</v>
      </c>
      <c r="ED2257" s="2"/>
      <c r="EF2257" s="7"/>
      <c r="EG2257" t="s">
        <v>75</v>
      </c>
      <c r="EO2257" s="1"/>
      <c r="EP2257" t="s">
        <v>11</v>
      </c>
      <c r="EX2257" s="2"/>
      <c r="EY2257" s="1"/>
      <c r="EZ2257" s="7"/>
      <c r="FA2257" t="s">
        <v>75</v>
      </c>
      <c r="FI2257" s="1"/>
      <c r="FJ2257" t="s">
        <v>11</v>
      </c>
      <c r="FR2257" s="2"/>
      <c r="FT2257" s="7"/>
      <c r="FU2257" t="s">
        <v>75</v>
      </c>
      <c r="GC2257" s="1"/>
      <c r="GD2257" s="11" t="s">
        <v>13</v>
      </c>
      <c r="GE2257" s="11"/>
      <c r="GF2257" s="11"/>
      <c r="GG2257" s="11"/>
      <c r="GH2257" s="11"/>
      <c r="GI2257" s="11"/>
      <c r="GJ2257" s="11"/>
      <c r="GK2257" s="11"/>
      <c r="GL2257" s="1"/>
      <c r="JX2257" s="1"/>
      <c r="KG2257" s="1"/>
      <c r="KH2257" s="67"/>
      <c r="KJ2257" s="66"/>
      <c r="KL2257" s="65"/>
      <c r="KN2257" s="53"/>
      <c r="KP2257" s="64"/>
      <c r="KR2257" s="63"/>
      <c r="KV2257" s="1"/>
      <c r="LQ2257" s="1"/>
      <c r="PB2257" s="34"/>
      <c r="PD2257" s="35"/>
      <c r="PJ2257" s="1"/>
      <c r="PL2257" s="5">
        <v>0.2799013295121211</v>
      </c>
      <c r="PN2257" s="9">
        <v>0</v>
      </c>
      <c r="PP2257" s="1"/>
      <c r="PV2257" s="36"/>
      <c r="PX2257" s="37"/>
      <c r="QD2257" s="1"/>
      <c r="QF2257" s="5">
        <v>0.12268913247850532</v>
      </c>
      <c r="QH2257" s="9">
        <v>0</v>
      </c>
      <c r="QJ2257" s="1"/>
      <c r="VF2257" s="1"/>
      <c r="VT2257" s="1"/>
    </row>
    <row r="2258" spans="14:592" ht="15" thickBot="1" x14ac:dyDescent="0.35">
      <c r="N2258" s="1"/>
      <c r="O2258" s="34"/>
      <c r="Q2258" s="35"/>
      <c r="S2258" s="36"/>
      <c r="U2258" s="37"/>
      <c r="W2258" s="52"/>
      <c r="Y2258" s="53"/>
      <c r="AI2258" s="1"/>
      <c r="AJ2258" s="129"/>
      <c r="AK2258" s="129"/>
      <c r="AL2258" s="129"/>
      <c r="AM2258" s="129"/>
      <c r="AN2258" s="129"/>
      <c r="AO2258" s="129"/>
      <c r="AP2258" s="129"/>
      <c r="AQ2258" s="129"/>
      <c r="AR2258" s="129"/>
      <c r="AS2258" s="129"/>
      <c r="AT2258" s="129"/>
      <c r="AU2258" s="129"/>
      <c r="AV2258" s="129"/>
      <c r="AW2258" s="129"/>
      <c r="AX2258" s="129"/>
      <c r="AY2258" s="1"/>
      <c r="DU2258" s="1"/>
      <c r="DV2258" s="18">
        <v>-6.1024269986740862E-2</v>
      </c>
      <c r="DW2258" s="19">
        <v>-1.239759524862025E-2</v>
      </c>
      <c r="DX2258" s="19">
        <v>8.2457170203701829E-2</v>
      </c>
      <c r="DY2258" s="19">
        <v>-0.25823337875324592</v>
      </c>
      <c r="DZ2258" s="19">
        <v>-0.33564726311266518</v>
      </c>
      <c r="EA2258" s="19">
        <v>-0.31775720526462242</v>
      </c>
      <c r="EB2258" s="19">
        <v>-0.47713303206979013</v>
      </c>
      <c r="EC2258" s="20">
        <v>-0.17872646532181158</v>
      </c>
      <c r="ED2258" s="2"/>
      <c r="EF2258" s="7"/>
      <c r="EG2258" s="18">
        <f t="array" ref="EG2258:EN2260">MMULT(EF2254:EF2256,TRANSPOSE(ED2263:ED2270))</f>
        <v>-5.5282965605897615E-3</v>
      </c>
      <c r="EH2258" s="19">
        <v>0.24506364064253888</v>
      </c>
      <c r="EI2258" s="19">
        <v>0.10598960201560738</v>
      </c>
      <c r="EJ2258" s="19">
        <v>1.0284298866856154E-2</v>
      </c>
      <c r="EK2258" s="19">
        <v>-2.4790046918328327E-3</v>
      </c>
      <c r="EL2258" s="19">
        <v>-3.6896579416358391E-2</v>
      </c>
      <c r="EM2258" s="19">
        <v>5.176694943917623E-2</v>
      </c>
      <c r="EN2258" s="20">
        <v>0.12534228886018312</v>
      </c>
      <c r="EO2258" s="1"/>
      <c r="EP2258" s="18">
        <f t="array" ref="EP2258:EW2260">DV2258:EC2260</f>
        <v>-6.1024269986740862E-2</v>
      </c>
      <c r="EQ2258" s="19">
        <v>-1.239759524862025E-2</v>
      </c>
      <c r="ER2258" s="19">
        <v>8.2457170203701829E-2</v>
      </c>
      <c r="ES2258" s="19">
        <v>-0.25823337875324592</v>
      </c>
      <c r="ET2258" s="19">
        <v>-0.33564726311266518</v>
      </c>
      <c r="EU2258" s="19">
        <v>-0.31775720526462242</v>
      </c>
      <c r="EV2258" s="19">
        <v>-0.47713303206979013</v>
      </c>
      <c r="EW2258" s="20">
        <v>-0.17872646532181158</v>
      </c>
      <c r="EX2258" s="2"/>
      <c r="EZ2258" s="7"/>
      <c r="FA2258" s="18">
        <f t="array" ref="FA2258:FH2260">MMULT(EZ2254:EZ2256,TRANSPOSE(EX2263:EX2270))</f>
        <v>-4.6798688244881065E-3</v>
      </c>
      <c r="FB2258" s="19">
        <v>0.20744356085645635</v>
      </c>
      <c r="FC2258" s="19">
        <v>8.9719052051908998E-2</v>
      </c>
      <c r="FD2258" s="19">
        <v>8.7052662676908171E-3</v>
      </c>
      <c r="FE2258" s="19">
        <v>-2.0983945804827985E-3</v>
      </c>
      <c r="FF2258" s="19">
        <v>-3.1232418567064477E-2</v>
      </c>
      <c r="FG2258" s="19">
        <v>4.3820110645035867E-2</v>
      </c>
      <c r="FH2258" s="20">
        <v>0.1061007935357144</v>
      </c>
      <c r="FI2258" s="1"/>
      <c r="FJ2258" s="18">
        <f t="array" ref="FJ2258:FQ2260">EP2258:EW2260</f>
        <v>-6.1024269986740862E-2</v>
      </c>
      <c r="FK2258" s="19">
        <v>-1.239759524862025E-2</v>
      </c>
      <c r="FL2258" s="19">
        <v>8.2457170203701829E-2</v>
      </c>
      <c r="FM2258" s="19">
        <v>-0.25823337875324592</v>
      </c>
      <c r="FN2258" s="19">
        <v>-0.33564726311266518</v>
      </c>
      <c r="FO2258" s="19">
        <v>-0.31775720526462242</v>
      </c>
      <c r="FP2258" s="19">
        <v>-0.47713303206979013</v>
      </c>
      <c r="FQ2258" s="20">
        <v>-0.17872646532181158</v>
      </c>
      <c r="FR2258" s="2"/>
      <c r="FT2258" s="7"/>
      <c r="FU2258" s="18">
        <f t="array" ref="FU2258:GB2260">MMULT(FT2254:FT2256,TRANSPOSE(FR2263:FR2270))</f>
        <v>-5.4397995258652397E-3</v>
      </c>
      <c r="FV2258" s="19">
        <v>0.24113957499806568</v>
      </c>
      <c r="FW2258" s="19">
        <v>0.10429245782504613</v>
      </c>
      <c r="FX2258" s="19">
        <v>1.0119592881836243E-2</v>
      </c>
      <c r="FY2258" s="19">
        <v>-2.4393021373927339E-3</v>
      </c>
      <c r="FZ2258" s="19">
        <v>-3.6305759863227913E-2</v>
      </c>
      <c r="GA2258" s="19">
        <v>5.0938032538268271E-2</v>
      </c>
      <c r="GB2258" s="20">
        <v>0.1233352527407469</v>
      </c>
      <c r="GC2258" s="1"/>
      <c r="GD2258" s="26">
        <f t="array" ref="GD2258:GK2260">EG2258:EN2260+FA2258:FH2260+FU2258:GB2260</f>
        <v>-1.5647964910943106E-2</v>
      </c>
      <c r="GE2258" s="27">
        <v>0.69364677649706097</v>
      </c>
      <c r="GF2258" s="27">
        <v>0.30000111189256251</v>
      </c>
      <c r="GG2258" s="27">
        <v>2.9109158016383214E-2</v>
      </c>
      <c r="GH2258" s="27">
        <v>-7.0167014097083646E-3</v>
      </c>
      <c r="GI2258" s="27">
        <v>-0.10443475784665078</v>
      </c>
      <c r="GJ2258" s="27">
        <v>0.14652509262248037</v>
      </c>
      <c r="GK2258" s="28">
        <v>0.35477833513664442</v>
      </c>
      <c r="GL2258" s="1"/>
      <c r="JX2258" s="1"/>
      <c r="KG2258" s="1"/>
      <c r="KH2258" s="67"/>
      <c r="KJ2258" s="66"/>
      <c r="KL2258" s="65"/>
      <c r="KN2258" s="53"/>
      <c r="KP2258" s="64"/>
      <c r="KR2258" s="63"/>
      <c r="KV2258" s="1"/>
      <c r="LQ2258" s="1"/>
      <c r="PB2258" s="34"/>
      <c r="PD2258" s="35"/>
      <c r="PJ2258" s="1"/>
      <c r="PL2258" s="6">
        <v>-2.855079097232323</v>
      </c>
      <c r="PN2258" s="10">
        <v>0</v>
      </c>
      <c r="PP2258" s="1"/>
      <c r="PV2258" s="36"/>
      <c r="PX2258" s="37"/>
      <c r="QD2258" s="1"/>
      <c r="QF2258" s="6">
        <v>-2.1104027199347164</v>
      </c>
      <c r="QH2258" s="10">
        <v>0</v>
      </c>
      <c r="QJ2258" s="1"/>
      <c r="VF2258" s="1"/>
      <c r="VT2258" s="1"/>
    </row>
    <row r="2259" spans="14:592" x14ac:dyDescent="0.3">
      <c r="N2259" s="1"/>
      <c r="O2259" s="34"/>
      <c r="Q2259" s="35"/>
      <c r="S2259" s="36"/>
      <c r="U2259" s="37"/>
      <c r="W2259" s="52"/>
      <c r="Y2259" s="53"/>
      <c r="AI2259" s="1"/>
      <c r="AJ2259" s="129"/>
      <c r="AK2259" s="129"/>
      <c r="AL2259" s="129"/>
      <c r="AM2259" s="129"/>
      <c r="AN2259" s="129"/>
      <c r="AO2259" s="129"/>
      <c r="AP2259" s="129"/>
      <c r="AQ2259" s="129"/>
      <c r="AR2259" s="129"/>
      <c r="AS2259" s="129"/>
      <c r="AT2259" s="129"/>
      <c r="AU2259" s="129"/>
      <c r="AV2259" s="129"/>
      <c r="AW2259" s="129"/>
      <c r="AX2259" s="129"/>
      <c r="AY2259" s="1"/>
      <c r="DU2259" s="1"/>
      <c r="DV2259" s="21">
        <v>0.19885381205315181</v>
      </c>
      <c r="DW2259">
        <v>-8.8149209608677268E-2</v>
      </c>
      <c r="DX2259">
        <v>-0.10295077844821784</v>
      </c>
      <c r="DY2259">
        <v>0.68007039223235988</v>
      </c>
      <c r="DZ2259">
        <v>0.33771488688268236</v>
      </c>
      <c r="EA2259">
        <v>0.32499660975543193</v>
      </c>
      <c r="EB2259">
        <v>0.89204054861397453</v>
      </c>
      <c r="EC2259" s="22">
        <v>-5.9790258249254512E-2</v>
      </c>
      <c r="ED2259" s="2"/>
      <c r="EF2259" s="7"/>
      <c r="EG2259" s="21">
        <v>3.5327440744488585E-3</v>
      </c>
      <c r="EH2259">
        <v>-0.15660287302865591</v>
      </c>
      <c r="EI2259">
        <v>-6.7730472555163512E-2</v>
      </c>
      <c r="EJ2259">
        <v>-6.5719694093023268E-3</v>
      </c>
      <c r="EK2259">
        <v>1.5841568988963722E-3</v>
      </c>
      <c r="EL2259">
        <v>2.3577999275542917E-2</v>
      </c>
      <c r="EM2259">
        <v>-3.3080603017439029E-2</v>
      </c>
      <c r="EN2259" s="22">
        <v>-8.0097408558963176E-2</v>
      </c>
      <c r="EO2259" s="1"/>
      <c r="EP2259" s="21">
        <v>0.19885381205315181</v>
      </c>
      <c r="EQ2259">
        <v>-8.8149209608677268E-2</v>
      </c>
      <c r="ER2259">
        <v>-0.10295077844821784</v>
      </c>
      <c r="ES2259">
        <v>0.68007039223235988</v>
      </c>
      <c r="ET2259">
        <v>0.33771488688268236</v>
      </c>
      <c r="EU2259">
        <v>0.32499660975543193</v>
      </c>
      <c r="EV2259">
        <v>0.89204054861397453</v>
      </c>
      <c r="EW2259" s="22">
        <v>-5.9790258249254512E-2</v>
      </c>
      <c r="EX2259" s="2"/>
      <c r="EY2259" s="1"/>
      <c r="EZ2259" s="7"/>
      <c r="FA2259" s="21">
        <v>2.6269735205694845E-3</v>
      </c>
      <c r="FB2259">
        <v>-0.11644530259716476</v>
      </c>
      <c r="FC2259">
        <v>-5.0362431698444121E-2</v>
      </c>
      <c r="FD2259">
        <v>-4.8865694386705221E-3</v>
      </c>
      <c r="FE2259">
        <v>1.1779020321659945E-3</v>
      </c>
      <c r="FF2259">
        <v>1.7531845364916941E-2</v>
      </c>
      <c r="FG2259">
        <v>-2.4597755759858432E-2</v>
      </c>
      <c r="FH2259" s="22">
        <v>-5.9558074292866331E-2</v>
      </c>
      <c r="FI2259" s="1"/>
      <c r="FJ2259" s="21">
        <v>0.19885381205315181</v>
      </c>
      <c r="FK2259">
        <v>-8.8149209608677268E-2</v>
      </c>
      <c r="FL2259">
        <v>-0.10295077844821784</v>
      </c>
      <c r="FM2259">
        <v>0.68007039223235988</v>
      </c>
      <c r="FN2259">
        <v>0.33771488688268236</v>
      </c>
      <c r="FO2259">
        <v>0.32499660975543193</v>
      </c>
      <c r="FP2259">
        <v>0.89204054861397453</v>
      </c>
      <c r="FQ2259" s="22">
        <v>-5.9790258249254512E-2</v>
      </c>
      <c r="FR2259" s="2"/>
      <c r="FT2259" s="7"/>
      <c r="FU2259" s="21">
        <v>3.4359967674642564E-3</v>
      </c>
      <c r="FV2259">
        <v>-0.15231348071954373</v>
      </c>
      <c r="FW2259">
        <v>-6.5875322473535988E-2</v>
      </c>
      <c r="FX2259">
        <v>-6.3919429870006221E-3</v>
      </c>
      <c r="FY2259">
        <v>1.5407616069485494E-3</v>
      </c>
      <c r="FZ2259">
        <v>2.2932182139661261E-2</v>
      </c>
      <c r="GA2259">
        <v>-3.2174515680270445E-2</v>
      </c>
      <c r="GB2259" s="22">
        <v>-7.7903519737556534E-2</v>
      </c>
      <c r="GC2259" s="1"/>
      <c r="GD2259" s="29">
        <v>9.5957143624825995E-3</v>
      </c>
      <c r="GE2259" s="11">
        <v>-0.42536165634536438</v>
      </c>
      <c r="GF2259" s="11">
        <v>-0.18396822672714364</v>
      </c>
      <c r="GG2259" s="11">
        <v>-1.785048183497347E-2</v>
      </c>
      <c r="GH2259" s="11">
        <v>4.3028205380109159E-3</v>
      </c>
      <c r="GI2259" s="11">
        <v>6.4042026780121122E-2</v>
      </c>
      <c r="GJ2259" s="11">
        <v>-8.9852874457567899E-2</v>
      </c>
      <c r="GK2259" s="30">
        <v>-0.21755900258938604</v>
      </c>
      <c r="GL2259" s="1"/>
      <c r="JX2259" s="1"/>
      <c r="KG2259" s="1"/>
      <c r="KH2259" s="67"/>
      <c r="KJ2259" s="66"/>
      <c r="KL2259" s="65"/>
      <c r="KN2259" s="53"/>
      <c r="KP2259" s="64"/>
      <c r="KR2259" s="63"/>
      <c r="KV2259" s="1"/>
      <c r="LQ2259" s="1"/>
      <c r="LR2259" s="1"/>
      <c r="LS2259" s="1"/>
      <c r="LT2259" s="1"/>
      <c r="LU2259" s="1"/>
      <c r="LV2259" s="1"/>
      <c r="LW2259" s="1"/>
      <c r="LX2259" s="1"/>
      <c r="LY2259" s="1"/>
      <c r="LZ2259" s="1"/>
      <c r="MA2259" s="1"/>
      <c r="MB2259" s="1"/>
      <c r="MC2259" s="1"/>
      <c r="MD2259" s="1"/>
      <c r="ME2259" s="1"/>
      <c r="MF2259" s="1"/>
      <c r="MG2259" s="1"/>
      <c r="MH2259" s="1"/>
      <c r="MI2259" s="1"/>
      <c r="MJ2259" s="1"/>
      <c r="MK2259" s="1"/>
      <c r="ML2259" s="1"/>
      <c r="MM2259" s="1"/>
      <c r="MN2259" s="1"/>
      <c r="MO2259" s="1"/>
      <c r="MP2259" s="1"/>
      <c r="MQ2259" s="1"/>
      <c r="MR2259" s="1"/>
      <c r="MS2259" s="1"/>
      <c r="MT2259" s="1"/>
      <c r="MU2259" s="1"/>
      <c r="MV2259" s="1"/>
      <c r="MW2259" s="1"/>
      <c r="MX2259" s="1"/>
      <c r="MY2259" s="1"/>
      <c r="MZ2259" s="1"/>
      <c r="NA2259" s="1"/>
      <c r="NB2259" s="1"/>
      <c r="NC2259" s="1"/>
      <c r="ND2259" s="1"/>
      <c r="NE2259" s="1"/>
      <c r="NF2259" s="1"/>
      <c r="NG2259" s="1"/>
      <c r="NH2259" s="1"/>
      <c r="NI2259" s="1"/>
      <c r="NJ2259" s="1"/>
      <c r="NK2259" s="1"/>
      <c r="NL2259" s="1"/>
      <c r="NM2259" s="1"/>
      <c r="NN2259" s="1"/>
      <c r="NO2259" s="1"/>
      <c r="NP2259" s="1"/>
      <c r="NQ2259" s="1"/>
      <c r="NR2259" s="1"/>
      <c r="NS2259" s="1"/>
      <c r="NT2259" s="1"/>
      <c r="NU2259" s="1"/>
      <c r="NV2259" s="1"/>
      <c r="NW2259" s="1"/>
      <c r="NX2259" s="1"/>
      <c r="NY2259" s="1"/>
      <c r="NZ2259" s="1"/>
      <c r="OA2259" s="1"/>
      <c r="OB2259" s="1"/>
      <c r="OC2259" s="1"/>
      <c r="OD2259" s="1"/>
      <c r="OE2259" s="1"/>
      <c r="OF2259" s="1"/>
      <c r="OG2259" s="1"/>
      <c r="OH2259" s="1"/>
      <c r="OI2259" s="1"/>
      <c r="OJ2259" s="1"/>
      <c r="OK2259" s="1"/>
      <c r="OL2259" s="1"/>
      <c r="OM2259" s="1"/>
      <c r="ON2259" s="1"/>
      <c r="OO2259" s="1"/>
      <c r="OP2259" s="1"/>
      <c r="OQ2259" s="1"/>
      <c r="OR2259" s="1"/>
      <c r="OS2259" s="1"/>
      <c r="OT2259" s="1"/>
      <c r="OU2259" s="1"/>
      <c r="OV2259" s="1"/>
      <c r="OW2259" s="1"/>
      <c r="OX2259" s="1"/>
      <c r="OY2259" s="1"/>
      <c r="OZ2259" s="1"/>
      <c r="PA2259" s="1"/>
      <c r="PB2259" s="34"/>
      <c r="PC2259" s="1"/>
      <c r="PD2259" s="35"/>
      <c r="PE2259" s="1"/>
      <c r="PF2259" s="1"/>
      <c r="PG2259" s="1"/>
      <c r="PH2259" s="1"/>
      <c r="PI2259" s="1"/>
      <c r="PJ2259" s="1"/>
      <c r="PK2259" s="1"/>
      <c r="PL2259" s="2"/>
      <c r="PM2259" s="1"/>
      <c r="PN2259" s="7"/>
      <c r="PO2259" s="1"/>
      <c r="PP2259" s="1"/>
      <c r="PQ2259" s="1"/>
      <c r="PR2259" s="1"/>
      <c r="PS2259" s="1"/>
      <c r="PT2259" s="1"/>
      <c r="PU2259" s="1"/>
      <c r="PV2259" s="36"/>
      <c r="PW2259" s="1"/>
      <c r="PX2259" s="37"/>
      <c r="PY2259" s="1"/>
      <c r="PZ2259" s="1"/>
      <c r="QA2259" s="1"/>
      <c r="QB2259" s="1"/>
      <c r="QC2259" s="1"/>
      <c r="QD2259" s="1"/>
      <c r="QE2259" s="1"/>
      <c r="QF2259" s="2"/>
      <c r="QG2259" s="1"/>
      <c r="QH2259" s="7"/>
      <c r="QI2259" s="1"/>
      <c r="QJ2259" s="1"/>
      <c r="QK2259" s="1"/>
      <c r="QL2259" s="1"/>
      <c r="QM2259" s="1"/>
      <c r="QN2259" s="1"/>
      <c r="QO2259" s="1"/>
      <c r="QP2259" s="1"/>
      <c r="QQ2259" s="1"/>
      <c r="QR2259" s="1"/>
      <c r="QS2259" s="1"/>
      <c r="QT2259" s="1"/>
      <c r="QU2259" s="1"/>
      <c r="QV2259" s="1"/>
      <c r="QW2259" s="1"/>
      <c r="QX2259" s="1"/>
      <c r="QY2259" s="1"/>
      <c r="QZ2259" s="1"/>
      <c r="RA2259" s="1"/>
      <c r="RB2259" s="1"/>
      <c r="RC2259" s="1"/>
      <c r="RD2259" s="1"/>
      <c r="RE2259" s="1"/>
      <c r="RF2259" s="1"/>
      <c r="RG2259" s="1"/>
      <c r="RH2259" s="1"/>
      <c r="RI2259" s="1"/>
      <c r="RJ2259" s="1"/>
      <c r="RK2259" s="1"/>
      <c r="RL2259" s="1"/>
      <c r="RM2259" s="1"/>
      <c r="RN2259" s="1"/>
      <c r="RO2259" s="1"/>
      <c r="RP2259" s="1"/>
      <c r="RQ2259" s="1"/>
      <c r="RR2259" s="1"/>
      <c r="RS2259" s="1"/>
      <c r="RT2259" s="1"/>
      <c r="RU2259" s="1"/>
      <c r="RV2259" s="1"/>
      <c r="RW2259" s="1"/>
      <c r="RX2259" s="1"/>
      <c r="RY2259" s="1"/>
      <c r="RZ2259" s="1"/>
      <c r="SA2259" s="1"/>
      <c r="SB2259" s="1"/>
      <c r="SC2259" s="1"/>
      <c r="SD2259" s="1"/>
      <c r="SE2259" s="1"/>
      <c r="SF2259" s="1"/>
      <c r="SG2259" s="1"/>
      <c r="SH2259" s="1"/>
      <c r="SI2259" s="1"/>
      <c r="SJ2259" s="1"/>
      <c r="SK2259" s="1"/>
      <c r="SL2259" s="1"/>
      <c r="SM2259" s="1"/>
      <c r="SN2259" s="1"/>
      <c r="SO2259" s="1"/>
      <c r="SP2259" s="1"/>
      <c r="SQ2259" s="1"/>
      <c r="SR2259" s="1"/>
      <c r="SS2259" s="1"/>
      <c r="ST2259" s="1"/>
      <c r="SU2259" s="1"/>
      <c r="SV2259" s="1"/>
      <c r="SW2259" s="1"/>
      <c r="SX2259" s="1"/>
      <c r="SY2259" s="1"/>
      <c r="SZ2259" s="1"/>
      <c r="TA2259" s="1"/>
      <c r="TB2259" s="1"/>
      <c r="TC2259" s="1"/>
      <c r="TD2259" s="1"/>
      <c r="TE2259" s="1"/>
      <c r="TF2259" s="1"/>
      <c r="TG2259" s="1"/>
      <c r="TH2259" s="1"/>
      <c r="TI2259" s="1"/>
      <c r="TJ2259" s="1"/>
      <c r="TK2259" s="1"/>
      <c r="TL2259" s="1"/>
      <c r="TM2259" s="1"/>
      <c r="TN2259" s="1"/>
      <c r="TO2259" s="1"/>
      <c r="TP2259" s="1"/>
      <c r="TQ2259" s="1"/>
      <c r="TR2259" s="1"/>
      <c r="TS2259" s="1"/>
      <c r="TT2259" s="1"/>
      <c r="TU2259" s="1"/>
      <c r="TV2259" s="1"/>
      <c r="TW2259" s="1"/>
      <c r="TX2259" s="1"/>
      <c r="TY2259" s="1"/>
      <c r="TZ2259" s="1"/>
      <c r="UA2259" s="1"/>
      <c r="UB2259" s="1"/>
      <c r="UC2259" s="1"/>
      <c r="UD2259" s="1"/>
      <c r="UE2259" s="1"/>
      <c r="UF2259" s="1"/>
      <c r="UG2259" s="1"/>
      <c r="UH2259" s="1"/>
      <c r="UI2259" s="1"/>
      <c r="UJ2259" s="1"/>
      <c r="UK2259" s="1"/>
      <c r="UL2259" s="1"/>
      <c r="UM2259" s="1"/>
      <c r="UN2259" s="1"/>
      <c r="UO2259" s="1"/>
      <c r="UP2259" s="1"/>
      <c r="UQ2259" s="1"/>
      <c r="UR2259" s="1"/>
      <c r="US2259" s="1"/>
      <c r="UT2259" s="1"/>
      <c r="UU2259" s="1"/>
      <c r="UV2259" s="1"/>
      <c r="UW2259" s="1"/>
      <c r="UX2259" s="1"/>
      <c r="UY2259" s="1"/>
      <c r="UZ2259" s="1"/>
      <c r="VA2259" s="1"/>
      <c r="VB2259" s="1"/>
      <c r="VC2259" s="1"/>
      <c r="VD2259" s="1"/>
      <c r="VE2259" s="1"/>
      <c r="VF2259" s="1"/>
      <c r="VT2259" s="1"/>
    </row>
    <row r="2260" spans="14:592" ht="15" thickBot="1" x14ac:dyDescent="0.35">
      <c r="N2260" s="1"/>
      <c r="O2260" s="34"/>
      <c r="Q2260" s="35"/>
      <c r="S2260" s="36"/>
      <c r="U2260" s="37"/>
      <c r="W2260" s="52"/>
      <c r="Y2260" s="53"/>
      <c r="AI2260" s="1"/>
      <c r="AJ2260" s="129"/>
      <c r="AK2260" s="129"/>
      <c r="AL2260" s="129"/>
      <c r="AM2260" s="129"/>
      <c r="AN2260" s="129"/>
      <c r="AO2260" s="129"/>
      <c r="AP2260" s="129"/>
      <c r="AQ2260" s="129"/>
      <c r="AR2260" s="129"/>
      <c r="AS2260" s="129"/>
      <c r="AT2260" s="129"/>
      <c r="AU2260" s="129"/>
      <c r="AV2260" s="129"/>
      <c r="AW2260" s="129"/>
      <c r="AX2260" s="129"/>
      <c r="AY2260" s="1"/>
      <c r="DU2260" s="1"/>
      <c r="DV2260" s="23">
        <v>0.38320027369974335</v>
      </c>
      <c r="DW2260" s="24">
        <v>0.34159401020548941</v>
      </c>
      <c r="DX2260" s="24">
        <v>0.58479752714635991</v>
      </c>
      <c r="DY2260" s="24">
        <v>-0.5562130755665311</v>
      </c>
      <c r="DZ2260" s="24">
        <v>-0.25821184256909951</v>
      </c>
      <c r="EA2260" s="24">
        <v>9.2262670370897693E-2</v>
      </c>
      <c r="EB2260" s="24">
        <v>0.56834072867053187</v>
      </c>
      <c r="EC2260" s="25">
        <v>-0.20702144257332039</v>
      </c>
      <c r="ED2260" s="2"/>
      <c r="EF2260" s="7"/>
      <c r="EG2260" s="23">
        <v>1.995552486140903E-3</v>
      </c>
      <c r="EH2260" s="24">
        <v>-8.8460767613882954E-2</v>
      </c>
      <c r="EI2260" s="24">
        <v>-3.8259129460443853E-2</v>
      </c>
      <c r="EJ2260" s="24">
        <v>-3.7123294575538254E-3</v>
      </c>
      <c r="EK2260" s="24">
        <v>8.9484779293646035E-4</v>
      </c>
      <c r="EL2260" s="24">
        <v>1.3318580140815469E-2</v>
      </c>
      <c r="EM2260" s="24">
        <v>-1.86863464217372E-2</v>
      </c>
      <c r="EN2260" s="25">
        <v>-4.5244880301219939E-2</v>
      </c>
      <c r="EO2260" s="1"/>
      <c r="EP2260" s="23">
        <v>0.38320027369974335</v>
      </c>
      <c r="EQ2260" s="24">
        <v>0.34159401020548941</v>
      </c>
      <c r="ER2260" s="24">
        <v>0.58479752714635991</v>
      </c>
      <c r="ES2260" s="24">
        <v>-0.5562130755665311</v>
      </c>
      <c r="ET2260" s="24">
        <v>-0.25821184256909951</v>
      </c>
      <c r="EU2260" s="24">
        <v>9.2262670370897693E-2</v>
      </c>
      <c r="EV2260" s="24">
        <v>0.56834072867053187</v>
      </c>
      <c r="EW2260" s="25">
        <v>-0.20702144257332039</v>
      </c>
      <c r="EX2260" s="2"/>
      <c r="EZ2260" s="7"/>
      <c r="FA2260" s="23">
        <v>2.0528953039186219E-3</v>
      </c>
      <c r="FB2260" s="24">
        <v>-9.0998258259291601E-2</v>
      </c>
      <c r="FC2260" s="24">
        <v>-3.9356620353464884E-2</v>
      </c>
      <c r="FD2260" s="24">
        <v>-3.818696829020295E-3</v>
      </c>
      <c r="FE2260" s="24">
        <v>9.2049254831680415E-4</v>
      </c>
      <c r="FF2260" s="24">
        <v>1.3700573202147535E-2</v>
      </c>
      <c r="FG2260" s="24">
        <v>-1.9222354885177439E-2</v>
      </c>
      <c r="FH2260" s="25">
        <v>-4.6542719242848071E-2</v>
      </c>
      <c r="FI2260" s="1"/>
      <c r="FJ2260" s="23">
        <v>0.38320027369974335</v>
      </c>
      <c r="FK2260" s="24">
        <v>0.34159401020548941</v>
      </c>
      <c r="FL2260" s="24">
        <v>0.58479752714635991</v>
      </c>
      <c r="FM2260" s="24">
        <v>-0.5562130755665311</v>
      </c>
      <c r="FN2260" s="24">
        <v>-0.25821184256909951</v>
      </c>
      <c r="FO2260" s="24">
        <v>9.2262670370897693E-2</v>
      </c>
      <c r="FP2260" s="24">
        <v>0.56834072867053187</v>
      </c>
      <c r="FQ2260" s="25">
        <v>-0.20702144257332039</v>
      </c>
      <c r="FR2260" s="2"/>
      <c r="FT2260" s="7"/>
      <c r="FU2260" s="23">
        <v>2.0038027584009833E-3</v>
      </c>
      <c r="FV2260" s="24">
        <v>-8.8826094278521936E-2</v>
      </c>
      <c r="FW2260" s="24">
        <v>-3.8417135351510145E-2</v>
      </c>
      <c r="FX2260" s="24">
        <v>-3.7276498948356201E-3</v>
      </c>
      <c r="FY2260" s="24">
        <v>8.985405304441841E-4</v>
      </c>
      <c r="FZ2260" s="24">
        <v>1.3373577723566649E-2</v>
      </c>
      <c r="GA2260" s="24">
        <v>-1.8763516857997823E-2</v>
      </c>
      <c r="GB2260" s="25">
        <v>-4.5431733003190353E-2</v>
      </c>
      <c r="GC2260" s="1"/>
      <c r="GD2260" s="31">
        <v>6.0522505484605083E-3</v>
      </c>
      <c r="GE2260" s="32">
        <v>-0.26828512015169648</v>
      </c>
      <c r="GF2260" s="32">
        <v>-0.11603288516541888</v>
      </c>
      <c r="GG2260" s="32">
        <v>-1.125867618140974E-2</v>
      </c>
      <c r="GH2260" s="32">
        <v>2.7138808716974487E-3</v>
      </c>
      <c r="GI2260" s="32">
        <v>4.0392731066529651E-2</v>
      </c>
      <c r="GJ2260" s="32">
        <v>-5.6672218164912455E-2</v>
      </c>
      <c r="GK2260" s="33">
        <v>-0.13721933254725838</v>
      </c>
      <c r="GL2260" s="1"/>
      <c r="JX2260" s="1"/>
      <c r="KG2260" s="1"/>
      <c r="KH2260" s="67"/>
      <c r="KJ2260" s="66"/>
      <c r="KL2260" s="65"/>
      <c r="KN2260" s="53"/>
      <c r="KP2260" s="64"/>
      <c r="KR2260" s="63"/>
      <c r="KV2260" s="1"/>
      <c r="LQ2260" s="1"/>
      <c r="LR2260" s="125" t="s">
        <v>7</v>
      </c>
      <c r="LS2260" s="125"/>
      <c r="LT2260" s="125"/>
      <c r="LU2260" s="125"/>
      <c r="LV2260" s="125"/>
      <c r="LW2260" s="125"/>
      <c r="LX2260" s="125"/>
      <c r="LY2260" s="125"/>
      <c r="LZ2260" s="125"/>
      <c r="MA2260" s="125"/>
      <c r="MB2260" s="125"/>
      <c r="MC2260" s="125"/>
      <c r="MD2260" s="125"/>
      <c r="ME2260" s="125"/>
      <c r="MF2260" s="125"/>
      <c r="MG2260" s="1"/>
      <c r="PB2260" s="34"/>
      <c r="PD2260" s="35"/>
      <c r="PG2260" s="1"/>
      <c r="PJ2260" t="s">
        <v>8</v>
      </c>
      <c r="PL2260" s="2" t="s">
        <v>64</v>
      </c>
      <c r="PN2260" s="7" t="s">
        <v>65</v>
      </c>
      <c r="PP2260" t="s">
        <v>9</v>
      </c>
      <c r="PS2260" s="1"/>
      <c r="PV2260" s="36"/>
      <c r="PX2260" s="37"/>
      <c r="QA2260" s="1"/>
      <c r="QD2260" t="s">
        <v>8</v>
      </c>
      <c r="QF2260" s="2" t="s">
        <v>66</v>
      </c>
      <c r="QH2260" s="7" t="s">
        <v>67</v>
      </c>
      <c r="QJ2260" t="s">
        <v>9</v>
      </c>
      <c r="QM2260" s="1"/>
      <c r="QN2260" s="11" t="s">
        <v>10</v>
      </c>
      <c r="QO2260" s="11"/>
      <c r="QP2260" s="11"/>
      <c r="QQ2260" s="11"/>
      <c r="QR2260" s="1"/>
      <c r="VF2260" s="1"/>
      <c r="VT2260" s="1"/>
    </row>
    <row r="2261" spans="14:592" x14ac:dyDescent="0.3">
      <c r="N2261" s="1"/>
      <c r="O2261" s="34"/>
      <c r="Q2261" s="35"/>
      <c r="S2261" s="36"/>
      <c r="U2261" s="37"/>
      <c r="W2261" s="52"/>
      <c r="Y2261" s="53"/>
      <c r="AI2261" s="1"/>
      <c r="AJ2261" s="129"/>
      <c r="AK2261" s="129"/>
      <c r="AL2261" s="129"/>
      <c r="AM2261" s="129"/>
      <c r="AN2261" s="129"/>
      <c r="AO2261" s="129"/>
      <c r="AP2261" s="129"/>
      <c r="AQ2261" s="129"/>
      <c r="AR2261" s="129"/>
      <c r="AS2261" s="129"/>
      <c r="AT2261" s="129"/>
      <c r="AU2261" s="129"/>
      <c r="AV2261" s="129"/>
      <c r="AW2261" s="129"/>
      <c r="AX2261" s="129"/>
      <c r="AY2261" s="1"/>
      <c r="DU2261" s="1"/>
      <c r="ED2261" s="2"/>
      <c r="EF2261" s="7"/>
      <c r="EO2261" s="1"/>
      <c r="EX2261" s="2"/>
      <c r="EY2261" s="1"/>
      <c r="EZ2261" s="7"/>
      <c r="FI2261" s="1"/>
      <c r="FR2261" s="2"/>
      <c r="FT2261" s="7"/>
      <c r="GC2261" s="1"/>
      <c r="GD2261" s="1"/>
      <c r="GE2261" s="1"/>
      <c r="GF2261" s="1"/>
      <c r="GG2261" s="1"/>
      <c r="GH2261" s="1"/>
      <c r="GI2261" s="1"/>
      <c r="GJ2261" s="1"/>
      <c r="GK2261" s="1"/>
      <c r="GL2261" s="1"/>
      <c r="JX2261" s="1"/>
      <c r="KG2261" s="1"/>
      <c r="KH2261" s="67"/>
      <c r="KJ2261" s="66"/>
      <c r="KL2261" s="65"/>
      <c r="KN2261" s="53"/>
      <c r="KP2261" s="64"/>
      <c r="KR2261" s="63"/>
      <c r="KV2261" s="1"/>
      <c r="LQ2261" s="1"/>
      <c r="LR2261" s="125"/>
      <c r="LS2261" s="125"/>
      <c r="LT2261" s="125"/>
      <c r="LU2261" s="125"/>
      <c r="LV2261" s="125"/>
      <c r="LW2261" s="125"/>
      <c r="LX2261" s="125"/>
      <c r="LY2261" s="125"/>
      <c r="LZ2261" s="125"/>
      <c r="MA2261" s="125"/>
      <c r="MB2261" s="125"/>
      <c r="MC2261" s="125"/>
      <c r="MD2261" s="125"/>
      <c r="ME2261" s="125"/>
      <c r="MF2261" s="125"/>
      <c r="MG2261" s="1"/>
      <c r="PB2261" s="34"/>
      <c r="PD2261" s="35"/>
      <c r="PG2261" s="1"/>
      <c r="PJ2261" s="12">
        <v>0.12834965113960844</v>
      </c>
      <c r="PL2261" s="4">
        <f t="array" ref="PL2261:PL2263">MMULT(PH2265:PK2267,PL2270:PL2273)+PJ2261:PJ2263</f>
        <v>0.27329355427845298</v>
      </c>
      <c r="PN2261" s="8">
        <f t="array" ref="PN2261:PN2263">PN2256:PN2258</f>
        <v>-2.4373650166910413E-3</v>
      </c>
      <c r="PP2261" s="12">
        <f t="array" ref="PP2261:PP2263">PN2261:PN2263</f>
        <v>-2.4373650166910413E-3</v>
      </c>
      <c r="PS2261" s="1"/>
      <c r="PV2261" s="36"/>
      <c r="PX2261" s="37"/>
      <c r="QA2261" s="1"/>
      <c r="QD2261" s="12">
        <f t="array" ref="QD2261:QD2263">PJ2261:PJ2263</f>
        <v>0.12834965113960844</v>
      </c>
      <c r="QF2261" s="4">
        <f t="array" ref="QF2261:QF2263">MMULT(QB2265:QE2267,QF2270:QF2273)+QD2261:QD2263</f>
        <v>0.3381967596576369</v>
      </c>
      <c r="QH2261" s="8">
        <f t="array" ref="QH2261:QH2263">QH2256:QH2258</f>
        <v>5.3769641305810665E-4</v>
      </c>
      <c r="QJ2261" s="12">
        <f t="array" ref="QJ2261:QJ2263">QH2261:QH2263</f>
        <v>5.3769641305810665E-4</v>
      </c>
      <c r="QM2261" s="1"/>
      <c r="QN2261" s="15">
        <f t="array" ref="QN2261:QN2263">PP2261:PP2263+QJ2261:QJ2263</f>
        <v>-1.8996686036329346E-3</v>
      </c>
      <c r="QO2261" s="11"/>
      <c r="QP2261" s="11"/>
      <c r="QQ2261" s="11"/>
      <c r="QR2261" s="1"/>
      <c r="VF2261" s="1"/>
      <c r="VT2261" s="1"/>
    </row>
    <row r="2262" spans="14:592" ht="15" thickBot="1" x14ac:dyDescent="0.35">
      <c r="N2262" s="1"/>
      <c r="O2262" s="34"/>
      <c r="Q2262" s="35"/>
      <c r="S2262" s="36"/>
      <c r="U2262" s="37"/>
      <c r="W2262" s="52"/>
      <c r="Y2262" s="53"/>
      <c r="AI2262" s="1"/>
      <c r="AJ2262" s="129"/>
      <c r="AK2262" s="129"/>
      <c r="AL2262" s="129"/>
      <c r="AM2262" s="129"/>
      <c r="AN2262" s="129"/>
      <c r="AO2262" s="129"/>
      <c r="AP2262" s="129"/>
      <c r="AQ2262" s="129"/>
      <c r="AR2262" s="129"/>
      <c r="AS2262" s="129"/>
      <c r="AT2262" s="129"/>
      <c r="AU2262" s="129"/>
      <c r="AV2262" s="129"/>
      <c r="AW2262" s="129"/>
      <c r="AX2262" s="129"/>
      <c r="AY2262" s="1"/>
      <c r="DU2262" s="1"/>
      <c r="ED2262" s="2" t="s">
        <v>89</v>
      </c>
      <c r="EF2262" s="7" t="s">
        <v>90</v>
      </c>
      <c r="EO2262" s="1"/>
      <c r="EX2262" s="2" t="s">
        <v>91</v>
      </c>
      <c r="EZ2262" s="7" t="s">
        <v>92</v>
      </c>
      <c r="FI2262" s="1"/>
      <c r="FR2262" s="2" t="s">
        <v>215</v>
      </c>
      <c r="FT2262" s="7" t="s">
        <v>216</v>
      </c>
      <c r="GC2262" s="1"/>
      <c r="JX2262" s="1"/>
      <c r="KG2262" s="1"/>
      <c r="KH2262" s="67"/>
      <c r="KJ2262" s="66"/>
      <c r="KL2262" s="65"/>
      <c r="KN2262" s="53"/>
      <c r="KP2262" s="64"/>
      <c r="KR2262" s="63"/>
      <c r="KV2262" s="1"/>
      <c r="LQ2262" s="1"/>
      <c r="LR2262" s="125"/>
      <c r="LS2262" s="125"/>
      <c r="LT2262" s="125"/>
      <c r="LU2262" s="125"/>
      <c r="LV2262" s="125"/>
      <c r="LW2262" s="125"/>
      <c r="LX2262" s="125"/>
      <c r="LY2262" s="125"/>
      <c r="LZ2262" s="125"/>
      <c r="MA2262" s="125"/>
      <c r="MB2262" s="125"/>
      <c r="MC2262" s="125"/>
      <c r="MD2262" s="125"/>
      <c r="ME2262" s="125"/>
      <c r="MF2262" s="125"/>
      <c r="MG2262" s="1"/>
      <c r="PB2262" s="34"/>
      <c r="PD2262" s="35"/>
      <c r="PG2262" s="1"/>
      <c r="PJ2262" s="13">
        <v>-1.0416746613371941</v>
      </c>
      <c r="PL2262" s="5">
        <v>0.2799013295121211</v>
      </c>
      <c r="PN2262" s="9">
        <v>0</v>
      </c>
      <c r="PP2262" s="13">
        <v>0</v>
      </c>
      <c r="PS2262" s="1"/>
      <c r="PV2262" s="36"/>
      <c r="PX2262" s="37"/>
      <c r="QA2262" s="1"/>
      <c r="QD2262" s="13">
        <v>-1.0416746613371941</v>
      </c>
      <c r="QF2262" s="5">
        <v>0.12268913247850532</v>
      </c>
      <c r="QH2262" s="9">
        <v>0</v>
      </c>
      <c r="QJ2262" s="13">
        <v>0</v>
      </c>
      <c r="QM2262" s="1"/>
      <c r="QN2262" s="16">
        <v>0</v>
      </c>
      <c r="QO2262" s="11"/>
      <c r="QP2262" s="11"/>
      <c r="QQ2262" s="11"/>
      <c r="QR2262" s="1"/>
      <c r="VF2262" s="1"/>
      <c r="VT2262" s="1"/>
    </row>
    <row r="2263" spans="14:592" ht="15" thickBot="1" x14ac:dyDescent="0.35">
      <c r="N2263" s="1"/>
      <c r="O2263" s="34"/>
      <c r="Q2263" s="35"/>
      <c r="S2263" s="36"/>
      <c r="U2263" s="37"/>
      <c r="W2263" s="52"/>
      <c r="Y2263" s="53"/>
      <c r="AI2263" s="1"/>
      <c r="AJ2263" s="129"/>
      <c r="AK2263" s="129"/>
      <c r="AL2263" s="129"/>
      <c r="AM2263" s="129"/>
      <c r="AN2263" s="129"/>
      <c r="AO2263" s="129"/>
      <c r="AP2263" s="129"/>
      <c r="AQ2263" s="129"/>
      <c r="AR2263" s="129"/>
      <c r="AS2263" s="129"/>
      <c r="AT2263" s="129"/>
      <c r="AU2263" s="129"/>
      <c r="AV2263" s="129"/>
      <c r="AW2263" s="129"/>
      <c r="AX2263" s="129"/>
      <c r="AY2263" s="1"/>
      <c r="DU2263" s="1"/>
      <c r="ED2263" s="4">
        <f t="array" ref="ED2263:ED2270">ED2273:ED2280</f>
        <v>-6.5594436864437625E-2</v>
      </c>
      <c r="EF2263" s="8">
        <f t="array" ref="EF2263:EF2270">MMULT(TRANSPOSE(DV2258:EC2260),EF2254:EF2256)</f>
        <v>-2.7510810873997864E-2</v>
      </c>
      <c r="EO2263" s="1"/>
      <c r="EX2263" s="4">
        <f t="array" ref="EX2263:EX2270">EX2273:EX2280</f>
        <v>-6.5597675514625253E-2</v>
      </c>
      <c r="EY2263" s="1"/>
      <c r="EZ2263" s="8">
        <f t="array" ref="EZ2263:EZ2270">MMULT(TRANSPOSE(EP2258:EW2260),EZ2254:EZ2256)</f>
        <v>-2.4309387599550342E-2</v>
      </c>
      <c r="FI2263" s="1"/>
      <c r="FR2263" s="4">
        <f t="array" ref="FR2263:FR2270">FR2273:FR2280</f>
        <v>-6.5594734139398078E-2</v>
      </c>
      <c r="FT2263" s="8">
        <f t="array" ref="FT2263:FT2270">MMULT(TRANSPOSE(FJ2258:FQ2260),FT2254:FT2256)</f>
        <v>-2.7183258522292097E-2</v>
      </c>
      <c r="GC2263" s="1"/>
      <c r="JX2263" s="1"/>
      <c r="KG2263" s="1"/>
      <c r="KH2263" s="67"/>
      <c r="KJ2263" s="66"/>
      <c r="KL2263" s="65"/>
      <c r="KN2263" s="53"/>
      <c r="KP2263" s="64"/>
      <c r="KR2263" s="63"/>
      <c r="KV2263" s="1"/>
      <c r="LQ2263" s="1"/>
      <c r="LR2263" s="125"/>
      <c r="LS2263" s="125"/>
      <c r="LT2263" s="125"/>
      <c r="LU2263" s="125"/>
      <c r="LV2263" s="125"/>
      <c r="LW2263" s="125"/>
      <c r="LX2263" s="125"/>
      <c r="LY2263" s="125"/>
      <c r="LZ2263" s="125"/>
      <c r="MA2263" s="125"/>
      <c r="MB2263" s="125"/>
      <c r="MC2263" s="125"/>
      <c r="MD2263" s="125"/>
      <c r="ME2263" s="125"/>
      <c r="MF2263" s="125"/>
      <c r="MG2263" s="1"/>
      <c r="PB2263" s="34"/>
      <c r="PD2263" s="35"/>
      <c r="PG2263" s="1"/>
      <c r="PJ2263" s="14">
        <v>-0.56750174457214586</v>
      </c>
      <c r="PL2263" s="6">
        <v>-2.855079097232323</v>
      </c>
      <c r="PN2263" s="10">
        <v>0</v>
      </c>
      <c r="PP2263" s="14">
        <v>0</v>
      </c>
      <c r="PS2263" s="1"/>
      <c r="PV2263" s="36"/>
      <c r="PX2263" s="37"/>
      <c r="QA2263" s="1"/>
      <c r="QD2263" s="14">
        <v>-0.56750174457214586</v>
      </c>
      <c r="QF2263" s="6">
        <v>-2.1104027199347164</v>
      </c>
      <c r="QH2263" s="10">
        <v>0</v>
      </c>
      <c r="QJ2263" s="14">
        <v>0</v>
      </c>
      <c r="QM2263" s="1"/>
      <c r="QN2263" s="17">
        <v>0</v>
      </c>
      <c r="QO2263" s="11"/>
      <c r="QP2263" s="11"/>
      <c r="QQ2263" s="11"/>
      <c r="QR2263" s="1"/>
      <c r="VF2263" s="1"/>
      <c r="VT2263" s="1"/>
    </row>
    <row r="2264" spans="14:592" ht="15" thickBot="1" x14ac:dyDescent="0.35">
      <c r="N2264" s="1"/>
      <c r="O2264" s="34"/>
      <c r="Q2264" s="35"/>
      <c r="S2264" s="36"/>
      <c r="U2264" s="37"/>
      <c r="W2264" s="52"/>
      <c r="Y2264" s="53"/>
      <c r="AI2264" s="1"/>
      <c r="AJ2264" s="129"/>
      <c r="AK2264" s="129"/>
      <c r="AL2264" s="129"/>
      <c r="AM2264" s="129"/>
      <c r="AN2264" s="129"/>
      <c r="AO2264" s="129"/>
      <c r="AP2264" s="129"/>
      <c r="AQ2264" s="129"/>
      <c r="AR2264" s="129"/>
      <c r="AS2264" s="129"/>
      <c r="AT2264" s="129"/>
      <c r="AU2264" s="129"/>
      <c r="AV2264" s="129"/>
      <c r="AW2264" s="129"/>
      <c r="AX2264" s="129"/>
      <c r="AY2264" s="1"/>
      <c r="DU2264" s="1"/>
      <c r="ED2264" s="5">
        <v>2.9077332099892588</v>
      </c>
      <c r="EF2264" s="9">
        <v>-6.6895575684777055E-3</v>
      </c>
      <c r="EO2264" s="1"/>
      <c r="EX2264" s="5">
        <v>2.9077343624366847</v>
      </c>
      <c r="EZ2264" s="9">
        <v>-8.04464815649511E-3</v>
      </c>
      <c r="FI2264" s="1"/>
      <c r="FR2264" s="5">
        <v>2.9077333157731902</v>
      </c>
      <c r="FT2264" s="9">
        <v>-6.8457789985716562E-3</v>
      </c>
      <c r="GC2264" s="1"/>
      <c r="JX2264" s="1"/>
      <c r="KG2264" s="1"/>
      <c r="KH2264" s="67"/>
      <c r="KJ2264" s="66"/>
      <c r="KL2264" s="65"/>
      <c r="KN2264" s="53"/>
      <c r="KP2264" s="64"/>
      <c r="KR2264" s="63"/>
      <c r="KV2264" s="1"/>
      <c r="LQ2264" s="1"/>
      <c r="LR2264" s="125"/>
      <c r="LS2264" s="125"/>
      <c r="LT2264" s="125"/>
      <c r="LU2264" s="125"/>
      <c r="LV2264" s="125"/>
      <c r="LW2264" s="125"/>
      <c r="LX2264" s="125"/>
      <c r="LY2264" s="125"/>
      <c r="LZ2264" s="125"/>
      <c r="MA2264" s="125"/>
      <c r="MB2264" s="125"/>
      <c r="MC2264" s="125"/>
      <c r="MD2264" s="125"/>
      <c r="ME2264" s="125"/>
      <c r="MF2264" s="125"/>
      <c r="MG2264" s="1"/>
      <c r="PB2264" s="34"/>
      <c r="PD2264" s="35"/>
      <c r="PG2264" s="1"/>
      <c r="PH2264" t="s">
        <v>11</v>
      </c>
      <c r="PL2264" s="2"/>
      <c r="PN2264" s="7"/>
      <c r="PO2264" t="s">
        <v>12</v>
      </c>
      <c r="PS2264" s="1"/>
      <c r="PV2264" s="36"/>
      <c r="PX2264" s="37"/>
      <c r="QA2264" s="1"/>
      <c r="QB2264" t="s">
        <v>11</v>
      </c>
      <c r="QF2264" s="2"/>
      <c r="QH2264" s="7"/>
      <c r="QI2264" t="s">
        <v>12</v>
      </c>
      <c r="QM2264" s="1"/>
      <c r="QN2264" s="11" t="s">
        <v>13</v>
      </c>
      <c r="QO2264" s="11"/>
      <c r="QP2264" s="11"/>
      <c r="QQ2264" s="11"/>
      <c r="QR2264" s="1"/>
      <c r="VF2264" s="1"/>
      <c r="VT2264" s="1"/>
    </row>
    <row r="2265" spans="14:592" x14ac:dyDescent="0.3">
      <c r="N2265" s="1"/>
      <c r="O2265" s="34"/>
      <c r="Q2265" s="35"/>
      <c r="S2265" s="36"/>
      <c r="U2265" s="37"/>
      <c r="W2265" s="52"/>
      <c r="Y2265" s="53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DU2265" s="1"/>
      <c r="ED2265" s="5">
        <v>1.2575895995271915</v>
      </c>
      <c r="EF2265" s="9">
        <v>-5.2969082873308912E-3</v>
      </c>
      <c r="EO2265" s="1"/>
      <c r="EX2265" s="5">
        <v>1.2575910746012529</v>
      </c>
      <c r="EY2265" s="1"/>
      <c r="EZ2265" s="9">
        <v>-8.295879142902831E-3</v>
      </c>
      <c r="FI2265" s="1"/>
      <c r="FR2265" s="5">
        <v>1.2575897349250516</v>
      </c>
      <c r="FT2265" s="9">
        <v>-5.6335296653898248E-3</v>
      </c>
      <c r="GC2265" s="1"/>
      <c r="JX2265" s="1"/>
      <c r="KG2265" s="1"/>
      <c r="KH2265" s="67"/>
      <c r="KJ2265" s="66"/>
      <c r="KL2265" s="65"/>
      <c r="KN2265" s="53"/>
      <c r="KP2265" s="64"/>
      <c r="KR2265" s="63"/>
      <c r="KV2265" s="1"/>
      <c r="LQ2265" s="1"/>
      <c r="LR2265" s="125"/>
      <c r="LS2265" s="125"/>
      <c r="LT2265" s="125"/>
      <c r="LU2265" s="125"/>
      <c r="LV2265" s="125"/>
      <c r="LW2265" s="125"/>
      <c r="LX2265" s="125"/>
      <c r="LY2265" s="125"/>
      <c r="LZ2265" s="125"/>
      <c r="MA2265" s="125"/>
      <c r="MB2265" s="125"/>
      <c r="MC2265" s="125"/>
      <c r="MD2265" s="125"/>
      <c r="ME2265" s="125"/>
      <c r="MF2265" s="125"/>
      <c r="MG2265" s="1"/>
      <c r="PB2265" s="34"/>
      <c r="PD2265" s="35"/>
      <c r="PG2265" s="1"/>
      <c r="PH2265" s="18">
        <v>-0.34625048734327685</v>
      </c>
      <c r="PI2265" s="19">
        <v>-0.63350527131933498</v>
      </c>
      <c r="PJ2265" s="19">
        <v>-0.55331344623483425</v>
      </c>
      <c r="PK2265" s="20">
        <v>0.44816435040272756</v>
      </c>
      <c r="PL2265" s="2"/>
      <c r="PN2265" s="7"/>
      <c r="PO2265" s="18">
        <f t="array" ref="PO2265:PR2267">MMULT(PN2261:PN2263,TRANSPOSE(PL2270:PL2273))</f>
        <v>-2.9902563547545193E-3</v>
      </c>
      <c r="PP2265" s="19">
        <v>-6.3441353750806661E-4</v>
      </c>
      <c r="PQ2265" s="19">
        <v>-3.4927711458867297E-4</v>
      </c>
      <c r="PR2265" s="20">
        <v>-4.4265523605288718E-3</v>
      </c>
      <c r="PS2265" s="1"/>
      <c r="PV2265" s="36"/>
      <c r="PX2265" s="37"/>
      <c r="QA2265" s="1"/>
      <c r="QB2265" s="18">
        <f t="array" ref="QB2265:QE2267">PH2265:PK2267</f>
        <v>-0.34625048734327685</v>
      </c>
      <c r="QC2265" s="19">
        <v>-0.63350527131933498</v>
      </c>
      <c r="QD2265" s="19">
        <v>-0.55331344623483425</v>
      </c>
      <c r="QE2265" s="20">
        <v>0.44816435040272756</v>
      </c>
      <c r="QF2265" s="2"/>
      <c r="QH2265" s="7"/>
      <c r="QI2265" s="18">
        <f t="array" ref="QI2265:QL2267">MMULT(QH2261:QH2263,TRANSPOSE(QF2270:QF2273))</f>
        <v>4.3854142522927993E-4</v>
      </c>
      <c r="QJ2265" s="19">
        <v>9.6032498412458242E-5</v>
      </c>
      <c r="QK2265" s="19">
        <v>1.6203242686782895E-4</v>
      </c>
      <c r="QL2265" s="20">
        <v>9.2638121226693601E-4</v>
      </c>
      <c r="QM2265" s="1"/>
      <c r="QN2265" s="26">
        <f t="array" ref="QN2265:QQ2267">PO2265:PR2267+QI2265:QL2267</f>
        <v>-2.5517149295252394E-3</v>
      </c>
      <c r="QO2265" s="27">
        <v>-5.3838103909560836E-4</v>
      </c>
      <c r="QP2265" s="27">
        <v>-1.8724468772084402E-4</v>
      </c>
      <c r="QQ2265" s="28">
        <v>-3.5001711482619356E-3</v>
      </c>
      <c r="QR2265" s="1"/>
      <c r="VF2265" s="1"/>
      <c r="VT2265" s="1"/>
    </row>
    <row r="2266" spans="14:592" ht="22.8" customHeight="1" x14ac:dyDescent="0.3">
      <c r="N2266" s="1"/>
      <c r="O2266" s="34"/>
      <c r="Q2266" s="35"/>
      <c r="S2266" s="36"/>
      <c r="U2266" s="37"/>
      <c r="W2266" s="52"/>
      <c r="Y2266" s="53"/>
      <c r="AI2266" s="1"/>
      <c r="AJ2266" s="106"/>
      <c r="AK2266" s="106"/>
      <c r="AL2266" s="106"/>
      <c r="AM2266" s="106"/>
      <c r="AN2266" s="106"/>
      <c r="AO2266" s="106"/>
      <c r="AP2266" s="106"/>
      <c r="AQ2266" s="106"/>
      <c r="AR2266" s="106"/>
      <c r="AS2266" s="106"/>
      <c r="AT2266" s="106"/>
      <c r="AU2266" s="106"/>
      <c r="AV2266" s="106"/>
      <c r="AW2266" s="107"/>
      <c r="AX2266" s="107"/>
      <c r="AY2266" s="44"/>
      <c r="DU2266" s="1"/>
      <c r="ED2266" s="5">
        <v>0.12202543501845664</v>
      </c>
      <c r="EF2266" s="9">
        <v>-4.1469263129872216E-2</v>
      </c>
      <c r="EO2266" s="1"/>
      <c r="EX2266" s="5">
        <v>0.12202163208257386</v>
      </c>
      <c r="EZ2266" s="9">
        <v>-2.8250666290231874E-2</v>
      </c>
      <c r="FI2266" s="1"/>
      <c r="FR2266" s="5">
        <v>0.12202508594788934</v>
      </c>
      <c r="FT2266" s="9">
        <v>-4.0047668765629055E-2</v>
      </c>
      <c r="GC2266" s="1"/>
      <c r="JX2266" s="1"/>
      <c r="KG2266" s="1"/>
      <c r="KH2266" s="67"/>
      <c r="KJ2266" s="66"/>
      <c r="KL2266" s="65"/>
      <c r="KN2266" s="53"/>
      <c r="KP2266" s="64"/>
      <c r="KR2266" s="63"/>
      <c r="KV2266" s="1"/>
      <c r="LQ2266" s="1"/>
      <c r="LR2266" s="125"/>
      <c r="LS2266" s="125"/>
      <c r="LT2266" s="125"/>
      <c r="LU2266" s="125"/>
      <c r="LV2266" s="125"/>
      <c r="LW2266" s="125"/>
      <c r="LX2266" s="125"/>
      <c r="LY2266" s="125"/>
      <c r="LZ2266" s="125"/>
      <c r="MA2266" s="125"/>
      <c r="MB2266" s="125"/>
      <c r="MC2266" s="125"/>
      <c r="MD2266" s="125"/>
      <c r="ME2266" s="125"/>
      <c r="MF2266" s="125"/>
      <c r="MG2266" s="1"/>
      <c r="PB2266" s="34"/>
      <c r="PD2266" s="35"/>
      <c r="PG2266" s="1"/>
      <c r="PH2266" s="21">
        <v>0.52598407035738148</v>
      </c>
      <c r="PI2266">
        <v>0.25850207320541835</v>
      </c>
      <c r="PJ2266">
        <v>0.67401044448571112</v>
      </c>
      <c r="PK2266" s="22">
        <v>0.28214333377768458</v>
      </c>
      <c r="PL2266" s="2"/>
      <c r="PN2266" s="7"/>
      <c r="PO2266" s="21">
        <v>0</v>
      </c>
      <c r="PP2266">
        <v>0</v>
      </c>
      <c r="PQ2266">
        <v>0</v>
      </c>
      <c r="PR2266" s="22">
        <v>0</v>
      </c>
      <c r="PS2266" s="1"/>
      <c r="PV2266" s="36"/>
      <c r="PX2266" s="37"/>
      <c r="QA2266" s="1"/>
      <c r="QB2266" s="21">
        <v>0.52598407035738148</v>
      </c>
      <c r="QC2266">
        <v>0.25850207320541835</v>
      </c>
      <c r="QD2266">
        <v>0.67401044448571112</v>
      </c>
      <c r="QE2266" s="22">
        <v>0.28214333377768458</v>
      </c>
      <c r="QF2266" s="2"/>
      <c r="QH2266" s="7"/>
      <c r="QI2266" s="21">
        <v>0</v>
      </c>
      <c r="QJ2266">
        <v>0</v>
      </c>
      <c r="QK2266">
        <v>0</v>
      </c>
      <c r="QL2266" s="22">
        <v>0</v>
      </c>
      <c r="QM2266" s="1"/>
      <c r="QN2266" s="29">
        <v>0</v>
      </c>
      <c r="QO2266" s="11">
        <v>0</v>
      </c>
      <c r="QP2266" s="11">
        <v>0</v>
      </c>
      <c r="QQ2266" s="30">
        <v>0</v>
      </c>
      <c r="QR2266" s="1"/>
      <c r="VF2266" s="1"/>
      <c r="VT2266" s="1"/>
    </row>
    <row r="2267" spans="14:592" ht="15" thickBot="1" x14ac:dyDescent="0.35">
      <c r="N2267" s="1"/>
      <c r="O2267" s="34"/>
      <c r="Q2267" s="35"/>
      <c r="S2267" s="36"/>
      <c r="U2267" s="37"/>
      <c r="W2267" s="52"/>
      <c r="Y2267" s="53"/>
      <c r="AI2267" s="1"/>
      <c r="DU2267" s="1"/>
      <c r="ED2267" s="5">
        <v>-2.941392795464037E-2</v>
      </c>
      <c r="EF2267" s="9">
        <v>-3.8621302543855686E-2</v>
      </c>
      <c r="EO2267" s="1"/>
      <c r="EX2267" s="5">
        <v>-2.9413176299276984E-2</v>
      </c>
      <c r="EY2267" s="1"/>
      <c r="EZ2267" s="9">
        <v>-2.9389324146898141E-2</v>
      </c>
      <c r="FI2267" s="1"/>
      <c r="FR2267" s="5">
        <v>-2.9413836746583381E-2</v>
      </c>
      <c r="FT2267" s="9">
        <v>-3.7637708459238653E-2</v>
      </c>
      <c r="GC2267" s="1"/>
      <c r="JX2267" s="1"/>
      <c r="KG2267" s="1"/>
      <c r="KH2267" s="67"/>
      <c r="KJ2267" s="66"/>
      <c r="KL2267" s="65"/>
      <c r="KN2267" s="53"/>
      <c r="KP2267" s="64"/>
      <c r="KR2267" s="63"/>
      <c r="KV2267" s="1"/>
      <c r="LQ2267" s="1"/>
      <c r="LR2267" s="125"/>
      <c r="LS2267" s="125"/>
      <c r="LT2267" s="125"/>
      <c r="LU2267" s="125"/>
      <c r="LV2267" s="125"/>
      <c r="LW2267" s="125"/>
      <c r="LX2267" s="125"/>
      <c r="LY2267" s="125"/>
      <c r="LZ2267" s="125"/>
      <c r="MA2267" s="125"/>
      <c r="MB2267" s="125"/>
      <c r="MC2267" s="125"/>
      <c r="MD2267" s="125"/>
      <c r="ME2267" s="125"/>
      <c r="MF2267" s="125"/>
      <c r="MG2267" s="1"/>
      <c r="PB2267" s="34"/>
      <c r="PD2267" s="35"/>
      <c r="PG2267" s="1"/>
      <c r="PH2267" s="23">
        <v>-1.3619891641722823</v>
      </c>
      <c r="PI2267" s="24">
        <v>-0.17554599899146447</v>
      </c>
      <c r="PJ2267" s="24">
        <v>0.85190357339777201</v>
      </c>
      <c r="PK2267" s="25">
        <v>-0.38159402291187033</v>
      </c>
      <c r="PL2267" s="2"/>
      <c r="PN2267" s="7"/>
      <c r="PO2267" s="23">
        <v>0</v>
      </c>
      <c r="PP2267" s="24">
        <v>0</v>
      </c>
      <c r="PQ2267" s="24">
        <v>0</v>
      </c>
      <c r="PR2267" s="25">
        <v>0</v>
      </c>
      <c r="PS2267" s="1"/>
      <c r="PV2267" s="36"/>
      <c r="PX2267" s="37"/>
      <c r="QA2267" s="1"/>
      <c r="QB2267" s="23">
        <v>-1.3619891641722823</v>
      </c>
      <c r="QC2267" s="24">
        <v>-0.17554599899146447</v>
      </c>
      <c r="QD2267" s="24">
        <v>0.85190357339777201</v>
      </c>
      <c r="QE2267" s="25">
        <v>-0.38159402291187033</v>
      </c>
      <c r="QF2267" s="2"/>
      <c r="QH2267" s="7"/>
      <c r="QI2267" s="23">
        <v>0</v>
      </c>
      <c r="QJ2267" s="24">
        <v>0</v>
      </c>
      <c r="QK2267" s="24">
        <v>0</v>
      </c>
      <c r="QL2267" s="25">
        <v>0</v>
      </c>
      <c r="QM2267" s="1"/>
      <c r="QN2267" s="31">
        <v>0</v>
      </c>
      <c r="QO2267" s="32">
        <v>0</v>
      </c>
      <c r="QP2267" s="32">
        <v>0</v>
      </c>
      <c r="QQ2267" s="33">
        <v>0</v>
      </c>
      <c r="QR2267" s="1"/>
      <c r="VF2267" s="1"/>
      <c r="VT2267" s="1"/>
    </row>
    <row r="2268" spans="14:592" x14ac:dyDescent="0.3">
      <c r="N2268" s="1"/>
      <c r="O2268" s="34"/>
      <c r="Q2268" s="35"/>
      <c r="S2268" s="36"/>
      <c r="U2268" s="37"/>
      <c r="W2268" s="52"/>
      <c r="Y2268" s="53"/>
      <c r="AI2268" s="1"/>
      <c r="DU2268" s="1"/>
      <c r="ED2268" s="5">
        <v>-0.43778591153978175</v>
      </c>
      <c r="EF2268" s="9">
        <v>-4.7090897661289398E-2</v>
      </c>
      <c r="EO2268" s="1"/>
      <c r="EX2268" s="5">
        <v>-0.43778450540723257</v>
      </c>
      <c r="EY2268" s="2"/>
      <c r="EZ2268" s="9">
        <v>-3.8571871787500045E-2</v>
      </c>
      <c r="FI2268" s="1"/>
      <c r="FR2268" s="5">
        <v>-0.43778574093288386</v>
      </c>
      <c r="FT2268" s="9">
        <v>-4.6194241477410677E-2</v>
      </c>
      <c r="GC2268" s="1"/>
      <c r="JX2268" s="1"/>
      <c r="KG2268" s="1"/>
      <c r="KH2268" s="67"/>
      <c r="KJ2268" s="66"/>
      <c r="KL2268" s="65"/>
      <c r="KN2268" s="53"/>
      <c r="KP2268" s="64"/>
      <c r="KR2268" s="63"/>
      <c r="KV2268" s="1"/>
      <c r="LQ2268" s="1"/>
      <c r="LR2268" s="1"/>
      <c r="LS2268" s="1"/>
      <c r="LT2268" s="1"/>
      <c r="LU2268" s="1"/>
      <c r="LV2268" s="1"/>
      <c r="LW2268" s="1"/>
      <c r="LX2268" s="1"/>
      <c r="LY2268" s="1"/>
      <c r="LZ2268" s="1"/>
      <c r="MA2268" s="1"/>
      <c r="MB2268" s="1"/>
      <c r="MC2268" s="1"/>
      <c r="MD2268" s="1"/>
      <c r="ME2268" s="1"/>
      <c r="MF2268" s="1"/>
      <c r="MG2268" s="1"/>
      <c r="PB2268" s="34"/>
      <c r="PD2268" s="35"/>
      <c r="PG2268" s="1"/>
      <c r="PL2268" s="2"/>
      <c r="PN2268" s="7"/>
      <c r="PS2268" s="1"/>
      <c r="PV2268" s="36"/>
      <c r="PX2268" s="37"/>
      <c r="QA2268" s="1"/>
      <c r="QF2268" s="2"/>
      <c r="QH2268" s="7"/>
      <c r="QM2268" s="1"/>
      <c r="QN2268" s="1"/>
      <c r="QO2268" s="1"/>
      <c r="QP2268" s="1"/>
      <c r="QQ2268" s="1"/>
      <c r="QR2268" s="1"/>
      <c r="VF2268" s="1"/>
      <c r="VT2268" s="1"/>
    </row>
    <row r="2269" spans="14:592" ht="15" thickBot="1" x14ac:dyDescent="0.35">
      <c r="N2269" s="1"/>
      <c r="O2269" s="34"/>
      <c r="Q2269" s="35"/>
      <c r="S2269" s="36"/>
      <c r="U2269" s="37"/>
      <c r="W2269" s="52"/>
      <c r="Y2269" s="53"/>
      <c r="AI2269" s="1"/>
      <c r="DU2269" s="1"/>
      <c r="ED2269" s="5">
        <v>0.61422607478393543</v>
      </c>
      <c r="EF2269" s="9">
        <v>-0.10554610950927143</v>
      </c>
      <c r="EO2269" s="1"/>
      <c r="EX2269" s="5">
        <v>0.61422606207823727</v>
      </c>
      <c r="EY2269" s="1"/>
      <c r="EZ2269" s="9">
        <v>-8.7549305219406348E-2</v>
      </c>
      <c r="FI2269" s="1"/>
      <c r="FR2269" s="5">
        <v>0.61422607323020106</v>
      </c>
      <c r="FT2269" s="9">
        <v>-0.10365769893181517</v>
      </c>
      <c r="GC2269" s="1"/>
      <c r="JX2269" s="1"/>
      <c r="KG2269" s="1"/>
      <c r="KH2269" s="67"/>
      <c r="KJ2269" s="66"/>
      <c r="KL2269" s="65"/>
      <c r="KN2269" s="53"/>
      <c r="KP2269" s="64"/>
      <c r="KR2269" s="63"/>
      <c r="KV2269" s="1"/>
      <c r="LQ2269" s="1"/>
      <c r="PB2269" s="34"/>
      <c r="PD2269" s="35"/>
      <c r="PG2269" s="1"/>
      <c r="PL2269" s="2" t="s">
        <v>68</v>
      </c>
      <c r="PN2269" s="7" t="s">
        <v>69</v>
      </c>
      <c r="PS2269" s="1"/>
      <c r="PV2269" s="36"/>
      <c r="PX2269" s="37"/>
      <c r="QA2269" s="1"/>
      <c r="QF2269" s="2" t="s">
        <v>70</v>
      </c>
      <c r="QH2269" s="7" t="s">
        <v>71</v>
      </c>
      <c r="QM2269" s="1"/>
      <c r="VF2269" s="1"/>
      <c r="VT2269" s="1"/>
    </row>
    <row r="2270" spans="14:592" ht="15" thickBot="1" x14ac:dyDescent="0.35">
      <c r="N2270" s="1"/>
      <c r="O2270" s="34"/>
      <c r="Q2270" s="35"/>
      <c r="S2270" s="36"/>
      <c r="U2270" s="37"/>
      <c r="W2270" s="52"/>
      <c r="Y2270" s="53"/>
      <c r="AI2270" s="1"/>
      <c r="DU2270" s="1"/>
      <c r="ED2270" s="6">
        <v>1.4872134233345622</v>
      </c>
      <c r="EF2270" s="10">
        <v>-5.5447852891109348E-3</v>
      </c>
      <c r="EO2270" s="1"/>
      <c r="EX2270" s="6">
        <v>1.4872137846644318</v>
      </c>
      <c r="EZ2270" s="10">
        <v>-3.8775099681048952E-3</v>
      </c>
      <c r="FI2270" s="1"/>
      <c r="FR2270" s="6">
        <v>1.4872134671650357</v>
      </c>
      <c r="FT2270" s="10">
        <v>-5.3657793447614236E-3</v>
      </c>
      <c r="GC2270" s="1"/>
      <c r="JX2270" s="1"/>
      <c r="KG2270" s="1"/>
      <c r="KH2270" s="67"/>
      <c r="KJ2270" s="66"/>
      <c r="KL2270" s="65"/>
      <c r="KN2270" s="53"/>
      <c r="KP2270" s="64"/>
      <c r="KR2270" s="63"/>
      <c r="KV2270" s="1"/>
      <c r="LQ2270" s="1"/>
      <c r="PB2270" s="34"/>
      <c r="PD2270" s="35"/>
      <c r="PG2270" s="1"/>
      <c r="PL2270" s="4">
        <f t="array" ref="PL2270:PL2273">PL2276:PL2279</f>
        <v>1.2268397774963069</v>
      </c>
      <c r="PN2270" s="8">
        <f t="array" ref="PN2270:PN2273">MMULT(TRANSPOSE(PH2265:PK2267), PN2261:PN2263)</f>
        <v>8.4393882486272719E-4</v>
      </c>
      <c r="PS2270" s="1"/>
      <c r="PV2270" s="36"/>
      <c r="PX2270" s="37"/>
      <c r="QA2270" s="1"/>
      <c r="QF2270" s="4">
        <f t="array" ref="QF2270:QF2273">QF2276:QF2279</f>
        <v>0.81559298998315721</v>
      </c>
      <c r="QH2270" s="8">
        <f t="array" ref="QH2270:QH2273">MMULT(TRANSPOSE(QB2265:QE2267), QH2261:QH2263)</f>
        <v>-1.8617764506410133E-4</v>
      </c>
      <c r="QM2270" s="1"/>
      <c r="VF2270" s="1"/>
      <c r="VT2270" s="1"/>
    </row>
    <row r="2271" spans="14:592" x14ac:dyDescent="0.3">
      <c r="N2271" s="1"/>
      <c r="O2271" s="34"/>
      <c r="Q2271" s="35"/>
      <c r="S2271" s="36"/>
      <c r="U2271" s="37"/>
      <c r="W2271" s="52"/>
      <c r="Y2271" s="53"/>
      <c r="AI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2"/>
      <c r="EE2271" s="1"/>
      <c r="EF2271" s="7"/>
      <c r="EG2271" s="1"/>
      <c r="EH2271" s="1"/>
      <c r="EI2271" s="1"/>
      <c r="EJ2271" s="1"/>
      <c r="EK2271" s="1"/>
      <c r="EL2271" s="1"/>
      <c r="EM2271" s="1"/>
      <c r="EN2271" s="1"/>
      <c r="EO2271" s="1"/>
      <c r="EP2271" s="1"/>
      <c r="EQ2271" s="1"/>
      <c r="ER2271" s="1"/>
      <c r="ES2271" s="1"/>
      <c r="ET2271" s="1"/>
      <c r="EU2271" s="1"/>
      <c r="EV2271" s="1"/>
      <c r="EW2271" s="1"/>
      <c r="EX2271" s="2"/>
      <c r="EY2271" s="7"/>
      <c r="EZ2271" s="7"/>
      <c r="FA2271" s="1"/>
      <c r="FB2271" s="1"/>
      <c r="FC2271" s="1"/>
      <c r="FD2271" s="1"/>
      <c r="FE2271" s="1"/>
      <c r="FF2271" s="1"/>
      <c r="FG2271" s="1"/>
      <c r="FH2271" s="1"/>
      <c r="FI2271" s="1"/>
      <c r="FJ2271" s="1"/>
      <c r="FK2271" s="1"/>
      <c r="FL2271" s="1"/>
      <c r="FM2271" s="1"/>
      <c r="FN2271" s="1"/>
      <c r="FO2271" s="1"/>
      <c r="FP2271" s="1"/>
      <c r="FQ2271" s="1"/>
      <c r="FR2271" s="2"/>
      <c r="FS2271" s="1"/>
      <c r="FT2271" s="7"/>
      <c r="FU2271" s="1"/>
      <c r="FV2271" s="1"/>
      <c r="FW2271" s="1"/>
      <c r="FX2271" s="1"/>
      <c r="FY2271" s="1"/>
      <c r="FZ2271" s="1"/>
      <c r="GA2271" s="1"/>
      <c r="GB2271" s="1"/>
      <c r="GC2271" s="1"/>
      <c r="JX2271" s="1"/>
      <c r="KG2271" s="1"/>
      <c r="KH2271" s="67"/>
      <c r="KJ2271" s="66"/>
      <c r="KL2271" s="65"/>
      <c r="KN2271" s="53"/>
      <c r="KP2271" s="64"/>
      <c r="KR2271" s="63"/>
      <c r="KV2271" s="1"/>
      <c r="LQ2271" s="1"/>
      <c r="PB2271" s="34"/>
      <c r="PD2271" s="35"/>
      <c r="PG2271" s="1"/>
      <c r="PL2271" s="5">
        <v>0.26028663460893697</v>
      </c>
      <c r="PN2271" s="9">
        <v>1.5440835862031135E-3</v>
      </c>
      <c r="PS2271" s="1"/>
      <c r="PV2271" s="36"/>
      <c r="PX2271" s="37"/>
      <c r="QA2271" s="1"/>
      <c r="QF2271" s="5">
        <v>0.17859984943228624</v>
      </c>
      <c r="QH2271" s="9">
        <v>-3.4063351204180909E-4</v>
      </c>
      <c r="QM2271" s="1"/>
      <c r="VF2271" s="1"/>
      <c r="VT2271" s="1"/>
    </row>
    <row r="2272" spans="14:592" ht="15" thickBot="1" x14ac:dyDescent="0.35">
      <c r="N2272" s="1"/>
      <c r="O2272" s="34"/>
      <c r="Q2272" s="35"/>
      <c r="S2272" s="36"/>
      <c r="U2272" s="37"/>
      <c r="W2272" s="52"/>
      <c r="Y2272" s="53"/>
      <c r="AI2272" s="1"/>
      <c r="DZ2272" s="1"/>
      <c r="ED2272" s="2" t="s">
        <v>89</v>
      </c>
      <c r="EF2272" s="7" t="s">
        <v>90</v>
      </c>
      <c r="EJ2272" s="1"/>
      <c r="ET2272" s="1"/>
      <c r="EX2272" s="2" t="s">
        <v>91</v>
      </c>
      <c r="EZ2272" s="7" t="s">
        <v>92</v>
      </c>
      <c r="FD2272" s="1"/>
      <c r="FN2272" s="1"/>
      <c r="FR2272" s="2" t="s">
        <v>215</v>
      </c>
      <c r="FT2272" s="7" t="s">
        <v>216</v>
      </c>
      <c r="FX2272" s="1"/>
      <c r="JX2272" s="1"/>
      <c r="KG2272" s="1"/>
      <c r="KH2272" s="67"/>
      <c r="KJ2272" s="66"/>
      <c r="KL2272" s="65"/>
      <c r="KN2272" s="53"/>
      <c r="KP2272" s="64"/>
      <c r="KR2272" s="63"/>
      <c r="KV2272" s="1"/>
      <c r="LQ2272" s="1"/>
      <c r="PB2272" s="34"/>
      <c r="PD2272" s="35"/>
      <c r="PG2272" s="1"/>
      <c r="PL2272" s="5">
        <v>0.14330111091150821</v>
      </c>
      <c r="PN2272" s="9">
        <v>1.3486268371175442E-3</v>
      </c>
      <c r="PS2272" s="1"/>
      <c r="PV2272" s="36"/>
      <c r="PX2272" s="37"/>
      <c r="QA2272" s="1"/>
      <c r="QF2272" s="5">
        <v>0.30134556030657167</v>
      </c>
      <c r="QH2272" s="9">
        <v>-2.9751465533728994E-4</v>
      </c>
      <c r="QM2272" s="1"/>
      <c r="VF2272" s="1"/>
      <c r="VT2272" s="1"/>
    </row>
    <row r="2273" spans="14:592" ht="15" thickBot="1" x14ac:dyDescent="0.35">
      <c r="N2273" s="1"/>
      <c r="O2273" s="34"/>
      <c r="Q2273" s="35"/>
      <c r="S2273" s="36"/>
      <c r="U2273" s="37"/>
      <c r="W2273" s="52"/>
      <c r="Y2273" s="53"/>
      <c r="AI2273" s="1"/>
      <c r="DZ2273" s="1"/>
      <c r="ED2273" s="4">
        <f t="array" ref="ED2273:ED2276">EA2289:EA2292</f>
        <v>-6.5594436864437625E-2</v>
      </c>
      <c r="EF2273" s="8">
        <f t="array" ref="EF2273:EF2280">EF2263:EF2270</f>
        <v>-2.7510810873997864E-2</v>
      </c>
      <c r="EJ2273" s="1"/>
      <c r="ET2273" s="1"/>
      <c r="EX2273" s="4">
        <f t="array" ref="EX2273:EX2276">EU2289:EU2292</f>
        <v>-6.5597675514625253E-2</v>
      </c>
      <c r="EY2273" s="1"/>
      <c r="EZ2273" s="8">
        <f t="array" ref="EZ2273:EZ2280">EZ2263:EZ2270</f>
        <v>-2.4309387599550342E-2</v>
      </c>
      <c r="FD2273" s="1"/>
      <c r="FN2273" s="1"/>
      <c r="FR2273" s="4">
        <f t="array" ref="FR2273:FR2276">FO2289:FO2292</f>
        <v>-6.5594734139398078E-2</v>
      </c>
      <c r="FT2273" s="8">
        <f t="array" ref="FT2273:FT2280">FT2263:FT2270</f>
        <v>-2.7183258522292097E-2</v>
      </c>
      <c r="FX2273" s="1"/>
      <c r="JX2273" s="1"/>
      <c r="KG2273" s="1"/>
      <c r="KH2273" s="67"/>
      <c r="KJ2273" s="66"/>
      <c r="KL2273" s="65"/>
      <c r="KN2273" s="53"/>
      <c r="KP2273" s="64"/>
      <c r="KR2273" s="63"/>
      <c r="KV2273" s="1"/>
      <c r="LQ2273" s="1"/>
      <c r="PB2273" s="34"/>
      <c r="PD2273" s="35"/>
      <c r="PG2273" s="1"/>
      <c r="PL2273" s="6">
        <v>1.8161220540279783</v>
      </c>
      <c r="PN2273" s="10">
        <v>-1.0923401093996738E-3</v>
      </c>
      <c r="PS2273" s="1"/>
      <c r="PV2273" s="36"/>
      <c r="PX2273" s="37"/>
      <c r="QA2273" s="1"/>
      <c r="QF2273" s="6">
        <v>1.7228703591274019</v>
      </c>
      <c r="QH2273" s="10">
        <v>2.4097636367206304E-4</v>
      </c>
      <c r="QM2273" s="1"/>
      <c r="VF2273" s="1"/>
      <c r="VT2273" s="1"/>
    </row>
    <row r="2274" spans="14:592" x14ac:dyDescent="0.3">
      <c r="N2274" s="1"/>
      <c r="O2274" s="34"/>
      <c r="Q2274" s="35"/>
      <c r="S2274" s="36"/>
      <c r="U2274" s="37"/>
      <c r="W2274" s="52"/>
      <c r="Y2274" s="53"/>
      <c r="AI2274" s="1"/>
      <c r="DZ2274" s="1"/>
      <c r="ED2274" s="5">
        <v>2.9077332099892588</v>
      </c>
      <c r="EF2274" s="9">
        <v>-6.6895575684777055E-3</v>
      </c>
      <c r="EJ2274" s="1"/>
      <c r="ET2274" s="1"/>
      <c r="EX2274" s="5">
        <v>2.9077343624366847</v>
      </c>
      <c r="EZ2274" s="9">
        <v>-8.04464815649511E-3</v>
      </c>
      <c r="FD2274" s="1"/>
      <c r="FN2274" s="1"/>
      <c r="FR2274" s="5">
        <v>2.9077333157731902</v>
      </c>
      <c r="FT2274" s="9">
        <v>-6.8457789985716562E-3</v>
      </c>
      <c r="FX2274" s="1"/>
      <c r="JX2274" s="1"/>
      <c r="KG2274" s="1"/>
      <c r="KH2274" s="67"/>
      <c r="KJ2274" s="66"/>
      <c r="KL2274" s="65"/>
      <c r="KN2274" s="53"/>
      <c r="KP2274" s="64"/>
      <c r="KR2274" s="63"/>
      <c r="KV2274" s="1"/>
      <c r="LQ2274" s="1"/>
      <c r="LR2274" s="1"/>
      <c r="LS2274" s="1"/>
      <c r="LT2274" s="1"/>
      <c r="LU2274" s="1"/>
      <c r="LV2274" s="1"/>
      <c r="LW2274" s="1"/>
      <c r="LX2274" s="1"/>
      <c r="LY2274" s="1"/>
      <c r="LZ2274" s="1"/>
      <c r="MA2274" s="1"/>
      <c r="MB2274" s="1"/>
      <c r="MC2274" s="1"/>
      <c r="MD2274" s="1"/>
      <c r="ME2274" s="1"/>
      <c r="MF2274" s="1"/>
      <c r="MG2274" s="1"/>
      <c r="MH2274" s="1"/>
      <c r="MI2274" s="1"/>
      <c r="MJ2274" s="1"/>
      <c r="MK2274" s="1"/>
      <c r="ML2274" s="1"/>
      <c r="MM2274" s="1"/>
      <c r="MN2274" s="1"/>
      <c r="MO2274" s="1"/>
      <c r="MP2274" s="1"/>
      <c r="MQ2274" s="1"/>
      <c r="MR2274" s="1"/>
      <c r="MS2274" s="1"/>
      <c r="MT2274" s="1"/>
      <c r="MU2274" s="1"/>
      <c r="MV2274" s="1"/>
      <c r="MW2274" s="1"/>
      <c r="MX2274" s="1"/>
      <c r="MY2274" s="1"/>
      <c r="MZ2274" s="1"/>
      <c r="NA2274" s="1"/>
      <c r="NB2274" s="1"/>
      <c r="NC2274" s="1"/>
      <c r="ND2274" s="1"/>
      <c r="NE2274" s="1"/>
      <c r="NF2274" s="1"/>
      <c r="NG2274" s="1"/>
      <c r="NH2274" s="1"/>
      <c r="NI2274" s="1"/>
      <c r="NJ2274" s="1"/>
      <c r="NK2274" s="1"/>
      <c r="NL2274" s="1"/>
      <c r="NM2274" s="1"/>
      <c r="NN2274" s="1"/>
      <c r="NO2274" s="1"/>
      <c r="NP2274" s="1"/>
      <c r="NQ2274" s="1"/>
      <c r="NR2274" s="1"/>
      <c r="NS2274" s="1"/>
      <c r="NT2274" s="1"/>
      <c r="NU2274" s="1"/>
      <c r="NV2274" s="1"/>
      <c r="NW2274" s="1"/>
      <c r="NX2274" s="1"/>
      <c r="NY2274" s="1"/>
      <c r="NZ2274" s="1"/>
      <c r="OA2274" s="1"/>
      <c r="OB2274" s="1"/>
      <c r="OC2274" s="1"/>
      <c r="OD2274" s="1"/>
      <c r="OE2274" s="1"/>
      <c r="OF2274" s="1"/>
      <c r="OG2274" s="1"/>
      <c r="OH2274" s="1"/>
      <c r="OI2274" s="1"/>
      <c r="OJ2274" s="1"/>
      <c r="OK2274" s="1"/>
      <c r="OL2274" s="1"/>
      <c r="OM2274" s="1"/>
      <c r="ON2274" s="1"/>
      <c r="OO2274" s="1"/>
      <c r="OP2274" s="1"/>
      <c r="OQ2274" s="1"/>
      <c r="OR2274" s="1"/>
      <c r="OS2274" s="1"/>
      <c r="OT2274" s="1"/>
      <c r="OU2274" s="1"/>
      <c r="OV2274" s="1"/>
      <c r="OW2274" s="1"/>
      <c r="OX2274" s="1"/>
      <c r="OY2274" s="1"/>
      <c r="OZ2274" s="1"/>
      <c r="PA2274" s="1"/>
      <c r="PB2274" s="34"/>
      <c r="PC2274" s="1"/>
      <c r="PD2274" s="35"/>
      <c r="PE2274" s="1"/>
      <c r="PF2274" s="1"/>
      <c r="PG2274" s="1"/>
      <c r="PH2274" s="1"/>
      <c r="PI2274" s="1"/>
      <c r="PJ2274" s="1"/>
      <c r="PK2274" s="1"/>
      <c r="PL2274" s="2"/>
      <c r="PM2274" s="1"/>
      <c r="PN2274" s="7"/>
      <c r="PO2274" s="1"/>
      <c r="PP2274" s="1"/>
      <c r="PQ2274" s="1"/>
      <c r="PR2274" s="1"/>
      <c r="PS2274" s="1"/>
      <c r="PT2274" s="1"/>
      <c r="PU2274" s="1"/>
      <c r="PV2274" s="36"/>
      <c r="PW2274" s="1"/>
      <c r="PX2274" s="37"/>
      <c r="PY2274" s="1"/>
      <c r="PZ2274" s="1"/>
      <c r="QA2274" s="1"/>
      <c r="QB2274" s="1"/>
      <c r="QC2274" s="1"/>
      <c r="QD2274" s="1"/>
      <c r="QE2274" s="1"/>
      <c r="QF2274" s="2"/>
      <c r="QG2274" s="1"/>
      <c r="QH2274" s="7"/>
      <c r="QI2274" s="1"/>
      <c r="QJ2274" s="1"/>
      <c r="QK2274" s="1"/>
      <c r="QL2274" s="1"/>
      <c r="QM2274" s="1"/>
      <c r="QN2274" s="1"/>
      <c r="QO2274" s="1"/>
      <c r="QP2274" s="1"/>
      <c r="QQ2274" s="1"/>
      <c r="QR2274" s="1"/>
      <c r="QS2274" s="1"/>
      <c r="QT2274" s="1"/>
      <c r="QU2274" s="1"/>
      <c r="QV2274" s="1"/>
      <c r="QW2274" s="1"/>
      <c r="QX2274" s="1"/>
      <c r="QY2274" s="1"/>
      <c r="QZ2274" s="1"/>
      <c r="RA2274" s="1"/>
      <c r="RB2274" s="1"/>
      <c r="RC2274" s="1"/>
      <c r="RD2274" s="1"/>
      <c r="RE2274" s="1"/>
      <c r="RF2274" s="1"/>
      <c r="RG2274" s="1"/>
      <c r="RH2274" s="1"/>
      <c r="RI2274" s="1"/>
      <c r="RJ2274" s="1"/>
      <c r="RK2274" s="1"/>
      <c r="RL2274" s="1"/>
      <c r="RM2274" s="1"/>
      <c r="RN2274" s="1"/>
      <c r="RO2274" s="1"/>
      <c r="RP2274" s="1"/>
      <c r="RQ2274" s="1"/>
      <c r="RR2274" s="1"/>
      <c r="RS2274" s="1"/>
      <c r="RT2274" s="1"/>
      <c r="RU2274" s="1"/>
      <c r="RV2274" s="1"/>
      <c r="RW2274" s="1"/>
      <c r="RX2274" s="1"/>
      <c r="RY2274" s="1"/>
      <c r="RZ2274" s="1"/>
      <c r="SA2274" s="1"/>
      <c r="SB2274" s="1"/>
      <c r="SC2274" s="1"/>
      <c r="SD2274" s="1"/>
      <c r="SE2274" s="1"/>
      <c r="SF2274" s="1"/>
      <c r="SG2274" s="1"/>
      <c r="SH2274" s="1"/>
      <c r="SI2274" s="1"/>
      <c r="SJ2274" s="1"/>
      <c r="SK2274" s="1"/>
      <c r="SL2274" s="1"/>
      <c r="SM2274" s="1"/>
      <c r="SN2274" s="1"/>
      <c r="SO2274" s="1"/>
      <c r="SP2274" s="1"/>
      <c r="SQ2274" s="1"/>
      <c r="SR2274" s="1"/>
      <c r="SS2274" s="1"/>
      <c r="ST2274" s="1"/>
      <c r="SU2274" s="1"/>
      <c r="SV2274" s="1"/>
      <c r="SW2274" s="1"/>
      <c r="SX2274" s="1"/>
      <c r="SY2274" s="1"/>
      <c r="SZ2274" s="1"/>
      <c r="TA2274" s="1"/>
      <c r="TB2274" s="1"/>
      <c r="TC2274" s="1"/>
      <c r="TD2274" s="1"/>
      <c r="TE2274" s="1"/>
      <c r="TF2274" s="1"/>
      <c r="TG2274" s="1"/>
      <c r="TH2274" s="1"/>
      <c r="TI2274" s="1"/>
      <c r="TJ2274" s="1"/>
      <c r="TK2274" s="1"/>
      <c r="TL2274" s="1"/>
      <c r="TM2274" s="1"/>
      <c r="TN2274" s="1"/>
      <c r="TO2274" s="1"/>
      <c r="TP2274" s="1"/>
      <c r="TQ2274" s="1"/>
      <c r="TR2274" s="1"/>
      <c r="TS2274" s="1"/>
      <c r="TT2274" s="1"/>
      <c r="TU2274" s="1"/>
      <c r="TV2274" s="1"/>
      <c r="TW2274" s="1"/>
      <c r="TX2274" s="1"/>
      <c r="TY2274" s="1"/>
      <c r="TZ2274" s="1"/>
      <c r="UA2274" s="1"/>
      <c r="UB2274" s="1"/>
      <c r="UC2274" s="1"/>
      <c r="UD2274" s="1"/>
      <c r="UE2274" s="1"/>
      <c r="UF2274" s="1"/>
      <c r="UG2274" s="1"/>
      <c r="UH2274" s="1"/>
      <c r="UI2274" s="1"/>
      <c r="UJ2274" s="1"/>
      <c r="UK2274" s="1"/>
      <c r="UL2274" s="1"/>
      <c r="UM2274" s="1"/>
      <c r="UN2274" s="1"/>
      <c r="UO2274" s="1"/>
      <c r="UP2274" s="1"/>
      <c r="UQ2274" s="1"/>
      <c r="UR2274" s="1"/>
      <c r="US2274" s="1"/>
      <c r="UT2274" s="1"/>
      <c r="UU2274" s="1"/>
      <c r="UV2274" s="1"/>
      <c r="UW2274" s="1"/>
      <c r="UX2274" s="1"/>
      <c r="UY2274" s="1"/>
      <c r="UZ2274" s="1"/>
      <c r="VA2274" s="1"/>
      <c r="VB2274" s="1"/>
      <c r="VC2274" s="1"/>
      <c r="VD2274" s="1"/>
      <c r="VE2274" s="1"/>
      <c r="VF2274" s="1"/>
      <c r="VT2274" s="1"/>
    </row>
    <row r="2275" spans="14:592" ht="15" thickBot="1" x14ac:dyDescent="0.35">
      <c r="N2275" s="1"/>
      <c r="O2275" s="34"/>
      <c r="Q2275" s="35"/>
      <c r="S2275" s="36"/>
      <c r="U2275" s="37"/>
      <c r="W2275" s="52"/>
      <c r="Y2275" s="53"/>
      <c r="AI2275" s="1"/>
      <c r="DZ2275" s="1"/>
      <c r="ED2275" s="5">
        <v>1.2575895995271915</v>
      </c>
      <c r="EF2275" s="9">
        <v>-5.2969082873308912E-3</v>
      </c>
      <c r="EJ2275" s="1"/>
      <c r="ET2275" s="1"/>
      <c r="EX2275" s="5">
        <v>1.2575910746012529</v>
      </c>
      <c r="EY2275" s="1"/>
      <c r="EZ2275" s="9">
        <v>-8.295879142902831E-3</v>
      </c>
      <c r="FD2275" s="1"/>
      <c r="FN2275" s="1"/>
      <c r="FR2275" s="5">
        <v>1.2575897349250516</v>
      </c>
      <c r="FT2275" s="9">
        <v>-5.6335296653898248E-3</v>
      </c>
      <c r="FX2275" s="1"/>
      <c r="JX2275" s="1"/>
      <c r="KG2275" s="1"/>
      <c r="KH2275" s="67"/>
      <c r="KJ2275" s="66"/>
      <c r="KL2275" s="65"/>
      <c r="KN2275" s="53"/>
      <c r="KP2275" s="64"/>
      <c r="KR2275" s="63"/>
      <c r="KV2275" s="1"/>
      <c r="LQ2275" s="1"/>
      <c r="LR2275" s="125" t="s">
        <v>72</v>
      </c>
      <c r="LS2275" s="125"/>
      <c r="LT2275" s="125"/>
      <c r="LU2275" s="125"/>
      <c r="LV2275" s="125"/>
      <c r="LW2275" s="125"/>
      <c r="LX2275" s="125"/>
      <c r="LY2275" s="125"/>
      <c r="LZ2275" s="125"/>
      <c r="MA2275" s="125"/>
      <c r="MB2275" s="125"/>
      <c r="MC2275" s="125"/>
      <c r="MD2275" s="125"/>
      <c r="ME2275" s="125"/>
      <c r="MF2275" s="125"/>
      <c r="MG2275" s="1"/>
      <c r="PB2275" s="34"/>
      <c r="PD2275" s="35"/>
      <c r="PH2275" s="1"/>
      <c r="PL2275" s="2" t="s">
        <v>68</v>
      </c>
      <c r="PN2275" s="7" t="s">
        <v>69</v>
      </c>
      <c r="PR2275" s="1"/>
      <c r="PV2275" s="36"/>
      <c r="PX2275" s="37"/>
      <c r="QB2275" s="1"/>
      <c r="QF2275" s="2" t="s">
        <v>70</v>
      </c>
      <c r="QH2275" s="7" t="s">
        <v>71</v>
      </c>
      <c r="QL2275" s="1"/>
      <c r="QM2275" s="11"/>
      <c r="QN2275" s="11"/>
      <c r="QO2275" s="11"/>
      <c r="QP2275" s="1"/>
      <c r="VF2275" s="1"/>
      <c r="VT2275" s="1"/>
    </row>
    <row r="2276" spans="14:592" x14ac:dyDescent="0.3">
      <c r="N2276" s="1"/>
      <c r="O2276" s="34"/>
      <c r="Q2276" s="35"/>
      <c r="S2276" s="36"/>
      <c r="U2276" s="37"/>
      <c r="W2276" s="52"/>
      <c r="Y2276" s="53"/>
      <c r="AI2276" s="1"/>
      <c r="DZ2276" s="1"/>
      <c r="ED2276" s="5">
        <v>0.12202543501845664</v>
      </c>
      <c r="EF2276" s="9">
        <v>-4.1469263129872216E-2</v>
      </c>
      <c r="EJ2276" s="1"/>
      <c r="ET2276" s="1"/>
      <c r="EX2276" s="5">
        <v>0.12202163208257386</v>
      </c>
      <c r="EZ2276" s="9">
        <v>-2.8250666290231874E-2</v>
      </c>
      <c r="FD2276" s="1"/>
      <c r="FN2276" s="1"/>
      <c r="FR2276" s="5">
        <v>0.12202508594788934</v>
      </c>
      <c r="FT2276" s="9">
        <v>-4.0047668765629055E-2</v>
      </c>
      <c r="FX2276" s="1"/>
      <c r="JX2276" s="1"/>
      <c r="KG2276" s="1"/>
      <c r="KH2276" s="67"/>
      <c r="KJ2276" s="66"/>
      <c r="KL2276" s="65"/>
      <c r="KN2276" s="53"/>
      <c r="KP2276" s="64"/>
      <c r="KR2276" s="63"/>
      <c r="KV2276" s="1"/>
      <c r="LQ2276" s="1"/>
      <c r="LR2276" s="125"/>
      <c r="LS2276" s="125"/>
      <c r="LT2276" s="125"/>
      <c r="LU2276" s="125"/>
      <c r="LV2276" s="125"/>
      <c r="LW2276" s="125"/>
      <c r="LX2276" s="125"/>
      <c r="LY2276" s="125"/>
      <c r="LZ2276" s="125"/>
      <c r="MA2276" s="125"/>
      <c r="MB2276" s="125"/>
      <c r="MC2276" s="125"/>
      <c r="MD2276" s="125"/>
      <c r="ME2276" s="125"/>
      <c r="MF2276" s="125"/>
      <c r="MG2276" s="1"/>
      <c r="PB2276" s="34"/>
      <c r="PD2276" s="35"/>
      <c r="PH2276" s="1"/>
      <c r="PL2276" s="4">
        <f t="array" ref="PL2276:PL2279">IF(PL2281:PL2284&gt;0,PL2281:PL2284, 0)</f>
        <v>1.2268397774963069</v>
      </c>
      <c r="PN2276" s="8">
        <f t="array" ref="PN2276:PN2279">PN2270:PN2273</f>
        <v>8.4393882486272719E-4</v>
      </c>
      <c r="PR2276" s="1"/>
      <c r="PV2276" s="36"/>
      <c r="PX2276" s="37"/>
      <c r="QB2276" s="1"/>
      <c r="QF2276" s="4">
        <f t="array" ref="QF2276:QF2279">IF(QF2281:QF2284&gt;0,QF2281:QF2284, 0)</f>
        <v>0.81559298998315721</v>
      </c>
      <c r="QH2276" s="8">
        <f t="array" ref="QH2276:QH2279">QH2270:QH2273</f>
        <v>-1.8617764506410133E-4</v>
      </c>
      <c r="QL2276" s="1"/>
      <c r="QM2276" s="11"/>
      <c r="QN2276" s="11"/>
      <c r="QO2276" s="11"/>
      <c r="QP2276" s="1"/>
      <c r="VF2276" s="1"/>
      <c r="VT2276" s="1"/>
    </row>
    <row r="2277" spans="14:592" x14ac:dyDescent="0.3">
      <c r="N2277" s="1"/>
      <c r="O2277" s="34"/>
      <c r="Q2277" s="35"/>
      <c r="S2277" s="36"/>
      <c r="U2277" s="37"/>
      <c r="W2277" s="52"/>
      <c r="Y2277" s="53"/>
      <c r="AI2277" s="1"/>
      <c r="DZ2277" s="1"/>
      <c r="ED2277" s="5">
        <f t="array" ref="ED2277:ED2280">EG2289:EG2292</f>
        <v>-2.941392795464037E-2</v>
      </c>
      <c r="EF2277" s="9">
        <v>-3.8621302543855686E-2</v>
      </c>
      <c r="EJ2277" s="1"/>
      <c r="ET2277" s="1"/>
      <c r="EX2277" s="5">
        <f t="array" ref="EX2277:EX2280">FA2289:FA2292</f>
        <v>-2.9413176299276984E-2</v>
      </c>
      <c r="EY2277" s="1"/>
      <c r="EZ2277" s="9">
        <v>-2.9389324146898141E-2</v>
      </c>
      <c r="FD2277" s="1"/>
      <c r="FN2277" s="1"/>
      <c r="FR2277" s="5">
        <f t="array" ref="FR2277:FR2280">FU2289:FU2292</f>
        <v>-2.9413836746583381E-2</v>
      </c>
      <c r="FT2277" s="9">
        <v>-3.7637708459238653E-2</v>
      </c>
      <c r="FX2277" s="1"/>
      <c r="JX2277" s="1"/>
      <c r="KG2277" s="1"/>
      <c r="KH2277" s="67"/>
      <c r="KJ2277" s="66"/>
      <c r="KL2277" s="65"/>
      <c r="KN2277" s="53"/>
      <c r="KP2277" s="64"/>
      <c r="KR2277" s="63"/>
      <c r="KV2277" s="1"/>
      <c r="LQ2277" s="1"/>
      <c r="LR2277" s="125"/>
      <c r="LS2277" s="125"/>
      <c r="LT2277" s="125"/>
      <c r="LU2277" s="125"/>
      <c r="LV2277" s="125"/>
      <c r="LW2277" s="125"/>
      <c r="LX2277" s="125"/>
      <c r="LY2277" s="125"/>
      <c r="LZ2277" s="125"/>
      <c r="MA2277" s="125"/>
      <c r="MB2277" s="125"/>
      <c r="MC2277" s="125"/>
      <c r="MD2277" s="125"/>
      <c r="ME2277" s="125"/>
      <c r="MF2277" s="125"/>
      <c r="MG2277" s="1"/>
      <c r="PB2277" s="34"/>
      <c r="PD2277" s="35"/>
      <c r="PH2277" s="1"/>
      <c r="PL2277" s="5">
        <v>0.26028663460893697</v>
      </c>
      <c r="PN2277" s="9">
        <v>1.5440835862031135E-3</v>
      </c>
      <c r="PR2277" s="1"/>
      <c r="PV2277" s="36"/>
      <c r="PX2277" s="37"/>
      <c r="QB2277" s="1"/>
      <c r="QF2277" s="5">
        <v>0.17859984943228624</v>
      </c>
      <c r="QH2277" s="9">
        <v>-3.4063351204180909E-4</v>
      </c>
      <c r="QL2277" s="1"/>
      <c r="QM2277" s="11"/>
      <c r="QN2277" s="11"/>
      <c r="QO2277" s="11"/>
      <c r="QP2277" s="1"/>
      <c r="VF2277" s="1"/>
      <c r="VT2277" s="1"/>
    </row>
    <row r="2278" spans="14:592" x14ac:dyDescent="0.3">
      <c r="N2278" s="1"/>
      <c r="O2278" s="34"/>
      <c r="Q2278" s="35"/>
      <c r="S2278" s="36"/>
      <c r="U2278" s="37"/>
      <c r="W2278" s="52"/>
      <c r="Y2278" s="53"/>
      <c r="AI2278" s="1"/>
      <c r="DZ2278" s="1"/>
      <c r="ED2278" s="5">
        <v>-0.43778591153978175</v>
      </c>
      <c r="EF2278" s="9">
        <v>-4.7090897661289398E-2</v>
      </c>
      <c r="EJ2278" s="1"/>
      <c r="ET2278" s="1"/>
      <c r="EX2278" s="5">
        <v>-0.43778450540723257</v>
      </c>
      <c r="EZ2278" s="9">
        <v>-3.8571871787500045E-2</v>
      </c>
      <c r="FD2278" s="1"/>
      <c r="FN2278" s="1"/>
      <c r="FR2278" s="5">
        <v>-0.43778574093288386</v>
      </c>
      <c r="FT2278" s="9">
        <v>-4.6194241477410677E-2</v>
      </c>
      <c r="FX2278" s="1"/>
      <c r="JX2278" s="1"/>
      <c r="KG2278" s="1"/>
      <c r="KH2278" s="67"/>
      <c r="KJ2278" s="66"/>
      <c r="KL2278" s="65"/>
      <c r="KN2278" s="53"/>
      <c r="KP2278" s="64"/>
      <c r="KR2278" s="63"/>
      <c r="KV2278" s="1"/>
      <c r="LQ2278" s="1"/>
      <c r="LR2278" s="125"/>
      <c r="LS2278" s="125"/>
      <c r="LT2278" s="125"/>
      <c r="LU2278" s="125"/>
      <c r="LV2278" s="125"/>
      <c r="LW2278" s="125"/>
      <c r="LX2278" s="125"/>
      <c r="LY2278" s="125"/>
      <c r="LZ2278" s="125"/>
      <c r="MA2278" s="125"/>
      <c r="MB2278" s="125"/>
      <c r="MC2278" s="125"/>
      <c r="MD2278" s="125"/>
      <c r="ME2278" s="125"/>
      <c r="MF2278" s="125"/>
      <c r="MG2278" s="1"/>
      <c r="PB2278" s="34"/>
      <c r="PD2278" s="35"/>
      <c r="PH2278" s="1"/>
      <c r="PL2278" s="5">
        <v>0.14330111091150821</v>
      </c>
      <c r="PN2278" s="9">
        <v>1.3486268371175442E-3</v>
      </c>
      <c r="PR2278" s="1"/>
      <c r="PV2278" s="36"/>
      <c r="PX2278" s="37"/>
      <c r="QB2278" s="1"/>
      <c r="QF2278" s="5">
        <v>0.30134556030657167</v>
      </c>
      <c r="QH2278" s="9">
        <v>-2.9751465533728994E-4</v>
      </c>
      <c r="QL2278" s="1"/>
      <c r="QM2278" s="11"/>
      <c r="QN2278" s="11"/>
      <c r="QO2278" s="11"/>
      <c r="QP2278" s="1"/>
      <c r="VF2278" s="1"/>
      <c r="VT2278" s="1"/>
    </row>
    <row r="2279" spans="14:592" ht="15" thickBot="1" x14ac:dyDescent="0.35">
      <c r="N2279" s="1"/>
      <c r="O2279" s="34"/>
      <c r="Q2279" s="35"/>
      <c r="S2279" s="36"/>
      <c r="U2279" s="37"/>
      <c r="W2279" s="52"/>
      <c r="Y2279" s="53"/>
      <c r="AI2279" s="1"/>
      <c r="DZ2279" s="1"/>
      <c r="ED2279" s="5">
        <v>0.61422607478393543</v>
      </c>
      <c r="EF2279" s="9">
        <v>-0.10554610950927143</v>
      </c>
      <c r="EJ2279" s="1"/>
      <c r="ET2279" s="1"/>
      <c r="EX2279" s="5">
        <v>0.61422606207823727</v>
      </c>
      <c r="EY2279" s="1"/>
      <c r="EZ2279" s="9">
        <v>-8.7549305219406348E-2</v>
      </c>
      <c r="FD2279" s="1"/>
      <c r="FN2279" s="1"/>
      <c r="FR2279" s="5">
        <v>0.61422607323020106</v>
      </c>
      <c r="FT2279" s="9">
        <v>-0.10365769893181517</v>
      </c>
      <c r="FX2279" s="1"/>
      <c r="JX2279" s="1"/>
      <c r="KG2279" s="1"/>
      <c r="KH2279" s="67"/>
      <c r="KJ2279" s="66"/>
      <c r="KL2279" s="65"/>
      <c r="KN2279" s="53"/>
      <c r="KP2279" s="64"/>
      <c r="KR2279" s="63"/>
      <c r="KV2279" s="1"/>
      <c r="LQ2279" s="1"/>
      <c r="LR2279" s="125"/>
      <c r="LS2279" s="125"/>
      <c r="LT2279" s="125"/>
      <c r="LU2279" s="125"/>
      <c r="LV2279" s="125"/>
      <c r="LW2279" s="125"/>
      <c r="LX2279" s="125"/>
      <c r="LY2279" s="125"/>
      <c r="LZ2279" s="125"/>
      <c r="MA2279" s="125"/>
      <c r="MB2279" s="125"/>
      <c r="MC2279" s="125"/>
      <c r="MD2279" s="125"/>
      <c r="ME2279" s="125"/>
      <c r="MF2279" s="125"/>
      <c r="MG2279" s="1"/>
      <c r="PB2279" s="34"/>
      <c r="PD2279" s="35"/>
      <c r="PH2279" s="1"/>
      <c r="PL2279" s="6">
        <v>1.8161220540279783</v>
      </c>
      <c r="PN2279" s="10">
        <v>-1.0923401093996738E-3</v>
      </c>
      <c r="PR2279" s="1"/>
      <c r="PV2279" s="36"/>
      <c r="PX2279" s="37"/>
      <c r="QB2279" s="1"/>
      <c r="QF2279" s="6">
        <v>1.7228703591274019</v>
      </c>
      <c r="QH2279" s="10">
        <v>2.4097636367206304E-4</v>
      </c>
      <c r="QL2279" s="1"/>
      <c r="QM2279" s="11"/>
      <c r="QN2279" s="11"/>
      <c r="QO2279" s="11"/>
      <c r="QP2279" s="1"/>
      <c r="VF2279" s="1"/>
      <c r="VT2279" s="1"/>
    </row>
    <row r="2280" spans="14:592" ht="15" thickBot="1" x14ac:dyDescent="0.35">
      <c r="N2280" s="1"/>
      <c r="O2280" s="34"/>
      <c r="Q2280" s="35"/>
      <c r="S2280" s="36"/>
      <c r="U2280" s="37"/>
      <c r="W2280" s="52"/>
      <c r="Y2280" s="53"/>
      <c r="AI2280" s="1"/>
      <c r="DZ2280" s="1"/>
      <c r="ED2280" s="6">
        <v>1.4872134233345622</v>
      </c>
      <c r="EF2280" s="10">
        <v>-5.5447852891109348E-3</v>
      </c>
      <c r="EJ2280" s="1"/>
      <c r="ET2280" s="1"/>
      <c r="EX2280" s="6">
        <v>1.4872137846644318</v>
      </c>
      <c r="EZ2280" s="10">
        <v>-3.8775099681048952E-3</v>
      </c>
      <c r="FD2280" s="1"/>
      <c r="FN2280" s="1"/>
      <c r="FR2280" s="6">
        <v>1.4872134671650357</v>
      </c>
      <c r="FT2280" s="10">
        <v>-5.3657793447614236E-3</v>
      </c>
      <c r="FX2280" s="1"/>
      <c r="JX2280" s="1"/>
      <c r="KG2280" s="1"/>
      <c r="KH2280" s="67"/>
      <c r="KJ2280" s="66"/>
      <c r="KL2280" s="65"/>
      <c r="KN2280" s="53"/>
      <c r="KP2280" s="64"/>
      <c r="KR2280" s="63"/>
      <c r="KV2280" s="1"/>
      <c r="LQ2280" s="1"/>
      <c r="LR2280" s="125"/>
      <c r="LS2280" s="125"/>
      <c r="LT2280" s="125"/>
      <c r="LU2280" s="125"/>
      <c r="LV2280" s="125"/>
      <c r="LW2280" s="125"/>
      <c r="LX2280" s="125"/>
      <c r="LY2280" s="125"/>
      <c r="LZ2280" s="125"/>
      <c r="MA2280" s="125"/>
      <c r="MB2280" s="125"/>
      <c r="MC2280" s="125"/>
      <c r="MD2280" s="125"/>
      <c r="ME2280" s="125"/>
      <c r="MF2280" s="125"/>
      <c r="MG2280" s="1"/>
      <c r="PB2280" s="34"/>
      <c r="PD2280" s="35"/>
      <c r="PH2280" s="1"/>
      <c r="PL2280" s="2" t="s">
        <v>73</v>
      </c>
      <c r="PN2280" s="7" t="s">
        <v>74</v>
      </c>
      <c r="PR2280" s="1"/>
      <c r="PV2280" s="36"/>
      <c r="PX2280" s="37"/>
      <c r="QB2280" s="1"/>
      <c r="QF2280" s="2" t="s">
        <v>73</v>
      </c>
      <c r="QH2280" s="7" t="s">
        <v>74</v>
      </c>
      <c r="QL2280" s="1"/>
      <c r="QM2280" s="11"/>
      <c r="QN2280" s="11"/>
      <c r="QO2280" s="11"/>
      <c r="QP2280" s="1"/>
      <c r="VF2280" s="1"/>
      <c r="VT2280" s="1"/>
    </row>
    <row r="2281" spans="14:592" x14ac:dyDescent="0.3">
      <c r="N2281" s="1"/>
      <c r="O2281" s="34"/>
      <c r="Q2281" s="35"/>
      <c r="S2281" s="36"/>
      <c r="U2281" s="37"/>
      <c r="W2281" s="52"/>
      <c r="Y2281" s="53"/>
      <c r="AI2281" s="1"/>
      <c r="DZ2281" s="1"/>
      <c r="ED2281" s="2"/>
      <c r="EF2281" s="7"/>
      <c r="EJ2281" s="1"/>
      <c r="ET2281" s="1"/>
      <c r="EX2281" s="2"/>
      <c r="EY2281" s="35"/>
      <c r="EZ2281" s="7"/>
      <c r="FD2281" s="1"/>
      <c r="FN2281" s="1"/>
      <c r="FR2281" s="2"/>
      <c r="FT2281" s="7"/>
      <c r="FX2281" s="1"/>
      <c r="JX2281" s="1"/>
      <c r="KG2281" s="1"/>
      <c r="KH2281" s="67"/>
      <c r="KJ2281" s="66"/>
      <c r="KL2281" s="65"/>
      <c r="KN2281" s="53"/>
      <c r="KP2281" s="64"/>
      <c r="KR2281" s="63"/>
      <c r="KV2281" s="1"/>
      <c r="LQ2281" s="1"/>
      <c r="LR2281" s="125"/>
      <c r="LS2281" s="125"/>
      <c r="LT2281" s="125"/>
      <c r="LU2281" s="125"/>
      <c r="LV2281" s="125"/>
      <c r="LW2281" s="125"/>
      <c r="LX2281" s="125"/>
      <c r="LY2281" s="125"/>
      <c r="LZ2281" s="125"/>
      <c r="MA2281" s="125"/>
      <c r="MB2281" s="125"/>
      <c r="MC2281" s="125"/>
      <c r="MD2281" s="125"/>
      <c r="ME2281" s="125"/>
      <c r="MF2281" s="125"/>
      <c r="MG2281" s="1"/>
      <c r="PB2281" s="34"/>
      <c r="PD2281" s="35"/>
      <c r="PH2281" s="1"/>
      <c r="PL2281" s="4">
        <f t="array" ref="PL2281:PL2284">MMULT(PI2291:PK2294,PL2297:PL2299)+PK2286:PK2289</f>
        <v>1.2268397774963069</v>
      </c>
      <c r="PN2281" s="8">
        <f t="array" ref="PN2281:PN2284">PN2276:PN2279*IF(PL2281:PL2284&gt;0, 1, 0)</f>
        <v>8.4393882486272719E-4</v>
      </c>
      <c r="PR2281" s="1"/>
      <c r="PV2281" s="36"/>
      <c r="PX2281" s="37"/>
      <c r="QB2281" s="1"/>
      <c r="QF2281" s="4">
        <f t="array" ref="QF2281:QF2284">MMULT(QC2291:QE2294,QF2297:QF2299)+QE2286:QE2289</f>
        <v>0.81559298998315721</v>
      </c>
      <c r="QH2281" s="8">
        <f t="array" ref="QH2281:QH2284">QH2276:QH2279*IF(QF2281:QF2284&gt;0, 1, 0)</f>
        <v>-1.8617764506410133E-4</v>
      </c>
      <c r="QL2281" s="1"/>
      <c r="QM2281" s="11"/>
      <c r="QN2281" s="11"/>
      <c r="QO2281" s="11"/>
      <c r="QP2281" s="1"/>
      <c r="VF2281" s="1"/>
      <c r="VT2281" s="1"/>
    </row>
    <row r="2282" spans="14:592" x14ac:dyDescent="0.3">
      <c r="N2282" s="1"/>
      <c r="O2282" s="34"/>
      <c r="Q2282" s="35"/>
      <c r="S2282" s="36"/>
      <c r="U2282" s="37"/>
      <c r="W2282" s="52"/>
      <c r="Y2282" s="53"/>
      <c r="AI2282" s="1"/>
      <c r="DZ2282" s="1"/>
      <c r="EA2282" s="2"/>
      <c r="EB2282" s="2"/>
      <c r="EC2282" s="2"/>
      <c r="ED2282" s="2"/>
      <c r="EE2282" s="2"/>
      <c r="EF2282" s="2"/>
      <c r="EG2282" s="2"/>
      <c r="EJ2282" s="1"/>
      <c r="ET2282" s="1"/>
      <c r="EU2282" s="2"/>
      <c r="EV2282" s="2"/>
      <c r="EW2282" s="2"/>
      <c r="EX2282" s="2"/>
      <c r="EY2282" s="35"/>
      <c r="EZ2282" s="2"/>
      <c r="FA2282" s="2"/>
      <c r="FD2282" s="1"/>
      <c r="FN2282" s="1"/>
      <c r="FO2282" s="2"/>
      <c r="FP2282" s="2"/>
      <c r="FQ2282" s="2"/>
      <c r="FR2282" s="2"/>
      <c r="FS2282" s="2"/>
      <c r="FT2282" s="2"/>
      <c r="FU2282" s="2"/>
      <c r="FX2282" s="1"/>
      <c r="JX2282" s="1"/>
      <c r="KG2282" s="1"/>
      <c r="KH2282" s="67"/>
      <c r="KJ2282" s="66"/>
      <c r="KL2282" s="65"/>
      <c r="KN2282" s="53"/>
      <c r="KP2282" s="64"/>
      <c r="KR2282" s="63"/>
      <c r="KV2282" s="1"/>
      <c r="LQ2282" s="1"/>
      <c r="LR2282" s="125"/>
      <c r="LS2282" s="125"/>
      <c r="LT2282" s="125"/>
      <c r="LU2282" s="125"/>
      <c r="LV2282" s="125"/>
      <c r="LW2282" s="125"/>
      <c r="LX2282" s="125"/>
      <c r="LY2282" s="125"/>
      <c r="LZ2282" s="125"/>
      <c r="MA2282" s="125"/>
      <c r="MB2282" s="125"/>
      <c r="MC2282" s="125"/>
      <c r="MD2282" s="125"/>
      <c r="ME2282" s="125"/>
      <c r="MF2282" s="125"/>
      <c r="MG2282" s="1"/>
      <c r="PB2282" s="34"/>
      <c r="PD2282" s="35"/>
      <c r="PH2282" s="1"/>
      <c r="PL2282" s="5">
        <v>0.26028663460893697</v>
      </c>
      <c r="PN2282" s="9">
        <v>1.5440835862031135E-3</v>
      </c>
      <c r="PR2282" s="1"/>
      <c r="PV2282" s="36"/>
      <c r="PX2282" s="37"/>
      <c r="QB2282" s="1"/>
      <c r="QF2282" s="5">
        <v>0.17859984943228624</v>
      </c>
      <c r="QH2282" s="9">
        <v>-3.4063351204180909E-4</v>
      </c>
      <c r="QL2282" s="1"/>
      <c r="QM2282" s="11"/>
      <c r="QN2282" s="11"/>
      <c r="QO2282" s="11"/>
      <c r="QP2282" s="1"/>
      <c r="VF2282" s="1"/>
      <c r="VT2282" s="1"/>
    </row>
    <row r="2283" spans="14:592" x14ac:dyDescent="0.3">
      <c r="N2283" s="1"/>
      <c r="O2283" s="34"/>
      <c r="Q2283" s="35"/>
      <c r="S2283" s="36"/>
      <c r="U2283" s="37"/>
      <c r="W2283" s="52"/>
      <c r="Y2283" s="53"/>
      <c r="AI2283" s="1"/>
      <c r="DZ2283" s="1"/>
      <c r="EA2283" s="2"/>
      <c r="EF2283" s="7"/>
      <c r="EG2283" s="2"/>
      <c r="EJ2283" s="1"/>
      <c r="ET2283" s="1"/>
      <c r="EU2283" s="2"/>
      <c r="EY2283" s="1"/>
      <c r="EZ2283" s="7"/>
      <c r="FA2283" s="2"/>
      <c r="FD2283" s="1"/>
      <c r="FN2283" s="1"/>
      <c r="FO2283" s="2"/>
      <c r="FT2283" s="7"/>
      <c r="FU2283" s="2"/>
      <c r="FX2283" s="1"/>
      <c r="JX2283" s="1"/>
      <c r="KG2283" s="1"/>
      <c r="KH2283" s="67"/>
      <c r="KJ2283" s="66"/>
      <c r="KL2283" s="65"/>
      <c r="KN2283" s="53"/>
      <c r="KP2283" s="64"/>
      <c r="KR2283" s="63"/>
      <c r="KV2283" s="1"/>
      <c r="LQ2283" s="1"/>
      <c r="LR2283" s="125"/>
      <c r="LS2283" s="125"/>
      <c r="LT2283" s="125"/>
      <c r="LU2283" s="125"/>
      <c r="LV2283" s="125"/>
      <c r="LW2283" s="125"/>
      <c r="LX2283" s="125"/>
      <c r="LY2283" s="125"/>
      <c r="LZ2283" s="125"/>
      <c r="MA2283" s="125"/>
      <c r="MB2283" s="125"/>
      <c r="MC2283" s="125"/>
      <c r="MD2283" s="125"/>
      <c r="ME2283" s="125"/>
      <c r="MF2283" s="125"/>
      <c r="MG2283" s="1"/>
      <c r="PB2283" s="34"/>
      <c r="PD2283" s="35"/>
      <c r="PH2283" s="1"/>
      <c r="PL2283" s="5">
        <v>0.14330111091150821</v>
      </c>
      <c r="PN2283" s="9">
        <v>1.3486268371175442E-3</v>
      </c>
      <c r="PR2283" s="1"/>
      <c r="PV2283" s="36"/>
      <c r="PX2283" s="37"/>
      <c r="PZ2283" s="44"/>
      <c r="QB2283" s="1"/>
      <c r="QF2283" s="5">
        <v>0.30134556030657167</v>
      </c>
      <c r="QH2283" s="9">
        <v>-2.9751465533728994E-4</v>
      </c>
      <c r="QL2283" s="1"/>
      <c r="QM2283" s="11"/>
      <c r="QN2283" s="11"/>
      <c r="QO2283" s="11"/>
      <c r="QP2283" s="1"/>
      <c r="VF2283" s="1"/>
      <c r="VT2283" s="1"/>
    </row>
    <row r="2284" spans="14:592" ht="15" thickBot="1" x14ac:dyDescent="0.35">
      <c r="N2284" s="1"/>
      <c r="O2284" s="34"/>
      <c r="Q2284" s="35"/>
      <c r="S2284" s="36"/>
      <c r="U2284" s="37"/>
      <c r="W2284" s="52"/>
      <c r="Y2284" s="53"/>
      <c r="AI2284" s="1"/>
      <c r="DZ2284" s="1"/>
      <c r="EA2284" s="2"/>
      <c r="EF2284" s="7"/>
      <c r="EG2284" s="2"/>
      <c r="EJ2284" s="1"/>
      <c r="ET2284" s="1"/>
      <c r="EU2284" s="2"/>
      <c r="EY2284" s="34"/>
      <c r="EZ2284" s="7"/>
      <c r="FA2284" s="2"/>
      <c r="FD2284" s="1"/>
      <c r="FN2284" s="1"/>
      <c r="FO2284" s="2"/>
      <c r="FT2284" s="7"/>
      <c r="FU2284" s="2"/>
      <c r="FX2284" s="1"/>
      <c r="JX2284" s="1"/>
      <c r="KG2284" s="1"/>
      <c r="KH2284" s="67"/>
      <c r="KJ2284" s="66"/>
      <c r="KL2284" s="65"/>
      <c r="KN2284" s="53"/>
      <c r="KP2284" s="64"/>
      <c r="KR2284" s="63"/>
      <c r="KV2284" s="1"/>
      <c r="LQ2284" s="1"/>
      <c r="LR2284" s="125"/>
      <c r="LS2284" s="125"/>
      <c r="LT2284" s="125"/>
      <c r="LU2284" s="125"/>
      <c r="LV2284" s="125"/>
      <c r="LW2284" s="125"/>
      <c r="LX2284" s="125"/>
      <c r="LY2284" s="125"/>
      <c r="LZ2284" s="125"/>
      <c r="MA2284" s="125"/>
      <c r="MB2284" s="125"/>
      <c r="MC2284" s="125"/>
      <c r="MD2284" s="125"/>
      <c r="ME2284" s="125"/>
      <c r="MF2284" s="125"/>
      <c r="MG2284" s="1"/>
      <c r="PB2284" s="34"/>
      <c r="PD2284" s="35"/>
      <c r="PH2284" s="1"/>
      <c r="PL2284" s="6">
        <v>1.8161220540279783</v>
      </c>
      <c r="PN2284" s="10">
        <v>-1.0923401093996738E-3</v>
      </c>
      <c r="PR2284" s="1"/>
      <c r="PV2284" s="36"/>
      <c r="PX2284" s="37"/>
      <c r="PZ2284" s="44"/>
      <c r="QB2284" s="1"/>
      <c r="QF2284" s="6">
        <v>1.7228703591274019</v>
      </c>
      <c r="QH2284" s="10">
        <v>2.4097636367206304E-4</v>
      </c>
      <c r="QL2284" s="1"/>
      <c r="QM2284" s="11"/>
      <c r="QN2284" s="11"/>
      <c r="QO2284" s="11"/>
      <c r="QP2284" s="1"/>
      <c r="VF2284" s="1"/>
      <c r="VT2284" s="1"/>
    </row>
    <row r="2285" spans="14:592" ht="15" thickBot="1" x14ac:dyDescent="0.35">
      <c r="N2285" s="1"/>
      <c r="O2285" s="34"/>
      <c r="Q2285" s="35"/>
      <c r="S2285" s="36"/>
      <c r="U2285" s="37"/>
      <c r="W2285" s="52"/>
      <c r="Y2285" s="53"/>
      <c r="AI2285" s="1"/>
      <c r="DZ2285" s="1"/>
      <c r="EA2285" s="2"/>
      <c r="EC2285" s="7"/>
      <c r="ED2285" s="7"/>
      <c r="EE2285" s="7"/>
      <c r="EF2285" s="7"/>
      <c r="EG2285" s="2"/>
      <c r="EH2285" s="7"/>
      <c r="EI2285" s="7"/>
      <c r="EJ2285" s="1"/>
      <c r="ET2285" s="1"/>
      <c r="EU2285" s="2"/>
      <c r="EW2285" s="7"/>
      <c r="EX2285" s="7"/>
      <c r="EY2285" s="34"/>
      <c r="EZ2285" s="7"/>
      <c r="FA2285" s="2"/>
      <c r="FB2285" s="7"/>
      <c r="FC2285" s="7"/>
      <c r="FD2285" s="1"/>
      <c r="FN2285" s="1"/>
      <c r="FO2285" s="2"/>
      <c r="FQ2285" s="7"/>
      <c r="FR2285" s="7"/>
      <c r="FS2285" s="7"/>
      <c r="FT2285" s="7"/>
      <c r="FU2285" s="2"/>
      <c r="FV2285" s="7"/>
      <c r="FW2285" s="7"/>
      <c r="FX2285" s="1"/>
      <c r="JX2285" s="1"/>
      <c r="KG2285" s="1"/>
      <c r="KH2285" s="67"/>
      <c r="KJ2285" s="66"/>
      <c r="KL2285" s="65"/>
      <c r="KN2285" s="53"/>
      <c r="KP2285" s="64"/>
      <c r="KR2285" s="63"/>
      <c r="KV2285" s="1"/>
      <c r="LQ2285" s="1"/>
      <c r="LR2285" s="125"/>
      <c r="LS2285" s="125"/>
      <c r="LT2285" s="125"/>
      <c r="LU2285" s="125"/>
      <c r="LV2285" s="125"/>
      <c r="LW2285" s="125"/>
      <c r="LX2285" s="125"/>
      <c r="LY2285" s="125"/>
      <c r="LZ2285" s="125"/>
      <c r="MA2285" s="125"/>
      <c r="MB2285" s="125"/>
      <c r="MC2285" s="125"/>
      <c r="MD2285" s="125"/>
      <c r="ME2285" s="125"/>
      <c r="MF2285" s="125"/>
      <c r="MG2285" s="1"/>
      <c r="PB2285" s="34"/>
      <c r="PD2285" s="35"/>
      <c r="PH2285" s="1"/>
      <c r="PK2285" t="s">
        <v>8</v>
      </c>
      <c r="PL2285" s="2"/>
      <c r="PN2285" s="7"/>
      <c r="PO2285" t="s">
        <v>9</v>
      </c>
      <c r="PR2285" s="1"/>
      <c r="PV2285" s="36"/>
      <c r="PX2285" s="37"/>
      <c r="PZ2285" s="44"/>
      <c r="QB2285" s="1"/>
      <c r="QE2285" t="s">
        <v>8</v>
      </c>
      <c r="QF2285" s="2"/>
      <c r="QH2285" s="7"/>
      <c r="QI2285" t="s">
        <v>9</v>
      </c>
      <c r="QL2285" s="1"/>
      <c r="QM2285" s="11" t="s">
        <v>10</v>
      </c>
      <c r="QN2285" s="11"/>
      <c r="QO2285" s="11"/>
      <c r="QP2285" s="1"/>
      <c r="VF2285" s="1"/>
      <c r="VT2285" s="1"/>
    </row>
    <row r="2286" spans="14:592" x14ac:dyDescent="0.3">
      <c r="N2286" s="1"/>
      <c r="O2286" s="34"/>
      <c r="Q2286" s="35"/>
      <c r="S2286" s="36"/>
      <c r="U2286" s="37"/>
      <c r="W2286" s="52"/>
      <c r="Y2286" s="53"/>
      <c r="AI2286" s="1"/>
      <c r="DZ2286" s="1"/>
      <c r="EA2286" s="2"/>
      <c r="EC2286" s="7"/>
      <c r="EG2286" s="2"/>
      <c r="EI2286" s="7"/>
      <c r="EJ2286" s="1"/>
      <c r="ET2286" s="1"/>
      <c r="EU2286" s="2"/>
      <c r="EW2286" s="7"/>
      <c r="FA2286" s="2"/>
      <c r="FC2286" s="7"/>
      <c r="FD2286" s="1"/>
      <c r="FN2286" s="1"/>
      <c r="FO2286" s="2"/>
      <c r="FQ2286" s="7"/>
      <c r="FU2286" s="2"/>
      <c r="FW2286" s="7"/>
      <c r="FX2286" s="1"/>
      <c r="JX2286" s="1"/>
      <c r="KG2286" s="1"/>
      <c r="KH2286" s="67"/>
      <c r="KJ2286" s="66"/>
      <c r="KL2286" s="65"/>
      <c r="KN2286" s="53"/>
      <c r="KP2286" s="64"/>
      <c r="KR2286" s="63"/>
      <c r="KV2286" s="1"/>
      <c r="LQ2286" s="1"/>
      <c r="LR2286" s="125"/>
      <c r="LS2286" s="125"/>
      <c r="LT2286" s="125"/>
      <c r="LU2286" s="125"/>
      <c r="LV2286" s="125"/>
      <c r="LW2286" s="125"/>
      <c r="LX2286" s="125"/>
      <c r="LY2286" s="125"/>
      <c r="LZ2286" s="125"/>
      <c r="MA2286" s="125"/>
      <c r="MB2286" s="125"/>
      <c r="MC2286" s="125"/>
      <c r="MD2286" s="125"/>
      <c r="ME2286" s="125"/>
      <c r="MF2286" s="125"/>
      <c r="MG2286" s="1"/>
      <c r="PB2286" s="34"/>
      <c r="PD2286" s="35"/>
      <c r="PH2286" s="1"/>
      <c r="PK2286" s="12">
        <v>0.21</v>
      </c>
      <c r="PL2286" s="2"/>
      <c r="PN2286" s="7"/>
      <c r="PO2286" s="12">
        <f t="array" ref="PO2286:PO2289">PN2281:PN2284</f>
        <v>8.4393882486272719E-4</v>
      </c>
      <c r="PR2286" s="1"/>
      <c r="PV2286" s="36"/>
      <c r="PX2286" s="37"/>
      <c r="PZ2286" s="44"/>
      <c r="QB2286" s="1"/>
      <c r="QE2286" s="12">
        <v>0.21</v>
      </c>
      <c r="QF2286" s="2"/>
      <c r="QH2286" s="7"/>
      <c r="QI2286" s="12">
        <f t="array" ref="QI2286:QI2289">QH2281:QH2284</f>
        <v>-1.8617764506410133E-4</v>
      </c>
      <c r="QL2286" s="1"/>
      <c r="QM2286" s="15">
        <f t="array" ref="QM2286:QM2289">PO2286:PO2289+QI2286:QI2289</f>
        <v>6.5776117979862584E-4</v>
      </c>
      <c r="QN2286" s="11"/>
      <c r="QO2286" s="11"/>
      <c r="QP2286" s="1"/>
      <c r="VF2286" s="1"/>
      <c r="VT2286" s="1"/>
    </row>
    <row r="2287" spans="14:592" x14ac:dyDescent="0.3">
      <c r="N2287" s="1"/>
      <c r="O2287" s="34"/>
      <c r="Q2287" s="35"/>
      <c r="S2287" s="36"/>
      <c r="U2287" s="37"/>
      <c r="W2287" s="52"/>
      <c r="Y2287" s="53"/>
      <c r="AI2287" s="1"/>
      <c r="DZ2287" s="1"/>
      <c r="EA2287" s="2"/>
      <c r="EC2287" s="7"/>
      <c r="EG2287" s="2"/>
      <c r="EI2287" s="7"/>
      <c r="EJ2287" s="1"/>
      <c r="ET2287" s="1"/>
      <c r="EU2287" s="2"/>
      <c r="EW2287" s="7"/>
      <c r="EY2287" s="1"/>
      <c r="FA2287" s="2"/>
      <c r="FC2287" s="7"/>
      <c r="FD2287" s="1"/>
      <c r="FN2287" s="1"/>
      <c r="FO2287" s="2"/>
      <c r="FQ2287" s="7"/>
      <c r="FU2287" s="2"/>
      <c r="FW2287" s="7"/>
      <c r="FX2287" s="1"/>
      <c r="JX2287" s="1"/>
      <c r="KG2287" s="1"/>
      <c r="KH2287" s="67"/>
      <c r="KJ2287" s="66"/>
      <c r="KL2287" s="65"/>
      <c r="KN2287" s="53"/>
      <c r="KP2287" s="64"/>
      <c r="KR2287" s="63"/>
      <c r="KV2287" s="1"/>
      <c r="LQ2287" s="1"/>
      <c r="LR2287" s="1"/>
      <c r="LS2287" s="1"/>
      <c r="LT2287" s="1"/>
      <c r="LU2287" s="1"/>
      <c r="LV2287" s="1"/>
      <c r="LW2287" s="1"/>
      <c r="LX2287" s="1"/>
      <c r="LY2287" s="1"/>
      <c r="LZ2287" s="1"/>
      <c r="MA2287" s="1"/>
      <c r="MB2287" s="1"/>
      <c r="MC2287" s="1"/>
      <c r="MD2287" s="1"/>
      <c r="ME2287" s="1"/>
      <c r="MF2287" s="1"/>
      <c r="MG2287" s="1"/>
      <c r="PB2287" s="34"/>
      <c r="PD2287" s="35"/>
      <c r="PH2287" s="1"/>
      <c r="PK2287" s="13">
        <v>-0.8</v>
      </c>
      <c r="PL2287" s="2"/>
      <c r="PN2287" s="7"/>
      <c r="PO2287" s="13">
        <v>1.5440835862031135E-3</v>
      </c>
      <c r="PR2287" s="1"/>
      <c r="PV2287" s="36"/>
      <c r="PX2287" s="37"/>
      <c r="PZ2287" s="44"/>
      <c r="QB2287" s="1"/>
      <c r="QE2287" s="13">
        <v>-0.8</v>
      </c>
      <c r="QF2287" s="2"/>
      <c r="QH2287" s="7"/>
      <c r="QI2287" s="13">
        <v>-3.4063351204180909E-4</v>
      </c>
      <c r="QL2287" s="1"/>
      <c r="QM2287" s="16">
        <v>1.2034500741613045E-3</v>
      </c>
      <c r="QN2287" s="11"/>
      <c r="QO2287" s="11"/>
      <c r="QP2287" s="1"/>
      <c r="VF2287" s="1"/>
      <c r="VT2287" s="1"/>
    </row>
    <row r="2288" spans="14:592" ht="15" thickBot="1" x14ac:dyDescent="0.35">
      <c r="N2288" s="1"/>
      <c r="O2288" s="34"/>
      <c r="Q2288" s="35"/>
      <c r="S2288" s="36"/>
      <c r="U2288" s="37"/>
      <c r="W2288" s="52"/>
      <c r="Y2288" s="53"/>
      <c r="AI2288" s="1"/>
      <c r="DZ2288" s="1"/>
      <c r="EA2288" s="2" t="s">
        <v>93</v>
      </c>
      <c r="EC2288" s="7" t="s">
        <v>94</v>
      </c>
      <c r="EG2288" s="2" t="s">
        <v>95</v>
      </c>
      <c r="EI2288" s="7" t="s">
        <v>96</v>
      </c>
      <c r="EJ2288" s="1"/>
      <c r="ET2288" s="1"/>
      <c r="EU2288" s="2" t="s">
        <v>97</v>
      </c>
      <c r="EW2288" s="7" t="s">
        <v>98</v>
      </c>
      <c r="FA2288" s="2" t="s">
        <v>99</v>
      </c>
      <c r="FC2288" s="7" t="s">
        <v>100</v>
      </c>
      <c r="FD2288" s="1"/>
      <c r="FN2288" s="1"/>
      <c r="FO2288" s="2" t="s">
        <v>217</v>
      </c>
      <c r="FQ2288" s="7" t="s">
        <v>218</v>
      </c>
      <c r="FU2288" s="2" t="s">
        <v>219</v>
      </c>
      <c r="FW2288" s="7" t="s">
        <v>220</v>
      </c>
      <c r="FX2288" s="1"/>
      <c r="JX2288" s="1"/>
      <c r="KG2288" s="1"/>
      <c r="KH2288" s="67"/>
      <c r="KJ2288" s="66"/>
      <c r="KL2288" s="65"/>
      <c r="KN2288" s="53"/>
      <c r="KP2288" s="64"/>
      <c r="KR2288" s="63"/>
      <c r="KV2288" s="1"/>
      <c r="LQ2288" s="1"/>
      <c r="PB2288" s="34"/>
      <c r="PD2288" s="35"/>
      <c r="PH2288" s="1"/>
      <c r="PK2288" s="13">
        <v>-0.9</v>
      </c>
      <c r="PL2288" s="2"/>
      <c r="PN2288" s="7"/>
      <c r="PO2288" s="13">
        <v>1.3486268371175442E-3</v>
      </c>
      <c r="PR2288" s="1"/>
      <c r="PV2288" s="36"/>
      <c r="PX2288" s="37"/>
      <c r="PZ2288" s="44"/>
      <c r="QB2288" s="1"/>
      <c r="QE2288" s="13">
        <v>-0.9</v>
      </c>
      <c r="QF2288" s="2"/>
      <c r="QH2288" s="7"/>
      <c r="QI2288" s="13">
        <v>-2.9751465533728994E-4</v>
      </c>
      <c r="QL2288" s="1"/>
      <c r="QM2288" s="16">
        <v>1.0511121817802544E-3</v>
      </c>
      <c r="QN2288" s="11"/>
      <c r="QO2288" s="11"/>
      <c r="QP2288" s="1"/>
      <c r="VF2288" s="1"/>
      <c r="VT2288" s="1"/>
    </row>
    <row r="2289" spans="14:592" ht="15" thickBot="1" x14ac:dyDescent="0.35">
      <c r="N2289" s="1"/>
      <c r="O2289" s="34"/>
      <c r="Q2289" s="35"/>
      <c r="S2289" s="36"/>
      <c r="U2289" s="37"/>
      <c r="W2289" s="52"/>
      <c r="Y2289" s="53"/>
      <c r="AI2289" s="1"/>
      <c r="DZ2289" s="1"/>
      <c r="EA2289" s="4">
        <f t="array" ref="EA2289:EA2292">AW2321:AW2324</f>
        <v>-6.5594436864437625E-2</v>
      </c>
      <c r="EC2289" s="8">
        <f t="array" ref="EC2289:EC2292">EF2273:EF2276</f>
        <v>-2.7510810873997864E-2</v>
      </c>
      <c r="EG2289" s="4">
        <f t="array" ref="EG2289:EG2292">GI2321:GI2324</f>
        <v>-2.941392795464037E-2</v>
      </c>
      <c r="EI2289" s="8">
        <f t="array" ref="EI2289:EI2292">EF2277:EF2280</f>
        <v>-3.8621302543855686E-2</v>
      </c>
      <c r="EJ2289" s="1"/>
      <c r="ET2289" s="1"/>
      <c r="EU2289" s="4">
        <f t="array" ref="EU2289:EU2292">CG2321:CG2324</f>
        <v>-6.5597675514625253E-2</v>
      </c>
      <c r="EW2289" s="8">
        <f t="array" ref="EW2289:EW2292">EZ2273:EZ2276</f>
        <v>-2.4309387599550342E-2</v>
      </c>
      <c r="EY2289" s="1"/>
      <c r="FA2289" s="4">
        <f t="array" ref="FA2289:FA2292">HS2321:HS2324</f>
        <v>-2.9413176299276984E-2</v>
      </c>
      <c r="FC2289" s="8">
        <f t="array" ref="FC2289:FC2292">EZ2277:EZ2280</f>
        <v>-2.9389324146898141E-2</v>
      </c>
      <c r="FD2289" s="1"/>
      <c r="FN2289" s="1"/>
      <c r="FO2289" s="4">
        <f t="array" ref="FO2289:FO2292">DQ2321:DQ2324</f>
        <v>-6.5594734139398078E-2</v>
      </c>
      <c r="FQ2289" s="8">
        <f t="array" ref="FQ2289:FQ2292">FT2273:FT2276</f>
        <v>-2.7183258522292097E-2</v>
      </c>
      <c r="FU2289" s="4">
        <f t="array" ref="FU2289:FU2292">JC2321:JC2324</f>
        <v>-2.9413836746583381E-2</v>
      </c>
      <c r="FW2289" s="8">
        <f t="array" ref="FW2289:FW2292">FT2277:FT2280</f>
        <v>-3.7637708459238653E-2</v>
      </c>
      <c r="FX2289" s="1"/>
      <c r="JX2289" s="1"/>
      <c r="KG2289" s="1"/>
      <c r="KH2289" s="67"/>
      <c r="KJ2289" s="66"/>
      <c r="KL2289" s="65"/>
      <c r="KN2289" s="53"/>
      <c r="KP2289" s="64"/>
      <c r="KR2289" s="63"/>
      <c r="KV2289" s="1"/>
      <c r="LQ2289" s="1"/>
      <c r="PB2289" s="34"/>
      <c r="PD2289" s="35"/>
      <c r="PH2289" s="1"/>
      <c r="PK2289" s="14">
        <v>0.75</v>
      </c>
      <c r="PL2289" s="2"/>
      <c r="PN2289" s="7"/>
      <c r="PO2289" s="14">
        <v>-1.0923401093996738E-3</v>
      </c>
      <c r="PR2289" s="1"/>
      <c r="PV2289" s="36"/>
      <c r="PX2289" s="37"/>
      <c r="PZ2289" s="44"/>
      <c r="QB2289" s="1"/>
      <c r="QE2289" s="14">
        <v>0.75</v>
      </c>
      <c r="QF2289" s="2"/>
      <c r="QH2289" s="7"/>
      <c r="QI2289" s="14">
        <v>2.4097636367206304E-4</v>
      </c>
      <c r="QL2289" s="1"/>
      <c r="QM2289" s="17">
        <v>-8.5136374572761079E-4</v>
      </c>
      <c r="QN2289" s="11"/>
      <c r="QO2289" s="11"/>
      <c r="QP2289" s="1"/>
      <c r="VF2289" s="1"/>
      <c r="VT2289" s="1"/>
    </row>
    <row r="2290" spans="14:592" ht="15" thickBot="1" x14ac:dyDescent="0.35">
      <c r="N2290" s="1"/>
      <c r="O2290" s="34"/>
      <c r="Q2290" s="35"/>
      <c r="S2290" s="36"/>
      <c r="U2290" s="37"/>
      <c r="W2290" s="52"/>
      <c r="Y2290" s="53"/>
      <c r="AI2290" s="1"/>
      <c r="DZ2290" s="1"/>
      <c r="EA2290" s="5">
        <v>2.9077332099892588</v>
      </c>
      <c r="EC2290" s="9">
        <v>-6.6895575684777055E-3</v>
      </c>
      <c r="EG2290" s="5">
        <v>-0.43778591153978175</v>
      </c>
      <c r="EI2290" s="9">
        <v>-4.7090897661289398E-2</v>
      </c>
      <c r="EJ2290" s="1"/>
      <c r="ET2290" s="1"/>
      <c r="EU2290" s="5">
        <v>2.9077343624366847</v>
      </c>
      <c r="EW2290" s="9">
        <v>-8.04464815649511E-3</v>
      </c>
      <c r="FA2290" s="5">
        <v>-0.43778450540723257</v>
      </c>
      <c r="FC2290" s="9">
        <v>-3.8571871787500045E-2</v>
      </c>
      <c r="FD2290" s="1"/>
      <c r="FN2290" s="1"/>
      <c r="FO2290" s="5">
        <v>2.9077333157731902</v>
      </c>
      <c r="FQ2290" s="9">
        <v>-6.8457789985716562E-3</v>
      </c>
      <c r="FU2290" s="5">
        <v>-0.43778574093288386</v>
      </c>
      <c r="FW2290" s="9">
        <v>-4.6194241477410677E-2</v>
      </c>
      <c r="FX2290" s="1"/>
      <c r="JX2290" s="1"/>
      <c r="KG2290" s="1"/>
      <c r="KH2290" s="67"/>
      <c r="KJ2290" s="66"/>
      <c r="KL2290" s="65"/>
      <c r="KN2290" s="53"/>
      <c r="KP2290" s="64"/>
      <c r="KR2290" s="63"/>
      <c r="KV2290" s="1"/>
      <c r="LQ2290" s="1"/>
      <c r="PB2290" s="34"/>
      <c r="PD2290" s="35"/>
      <c r="PH2290" s="1"/>
      <c r="PI2290" t="s">
        <v>11</v>
      </c>
      <c r="PL2290" s="2"/>
      <c r="PN2290" s="7"/>
      <c r="PQ2290" t="s">
        <v>75</v>
      </c>
      <c r="PR2290" s="1"/>
      <c r="PV2290" s="36"/>
      <c r="PX2290" s="37"/>
      <c r="PZ2290" s="44"/>
      <c r="QB2290" s="1"/>
      <c r="QC2290" t="s">
        <v>11</v>
      </c>
      <c r="QF2290" s="2"/>
      <c r="QH2290" s="7"/>
      <c r="QK2290" t="s">
        <v>75</v>
      </c>
      <c r="QL2290" s="1"/>
      <c r="QM2290" s="11" t="s">
        <v>13</v>
      </c>
      <c r="QN2290" s="11"/>
      <c r="QO2290" s="11"/>
      <c r="QP2290" s="1"/>
      <c r="VF2290" s="1"/>
      <c r="VT2290" s="1"/>
    </row>
    <row r="2291" spans="14:592" x14ac:dyDescent="0.3">
      <c r="N2291" s="1"/>
      <c r="O2291" s="34"/>
      <c r="Q2291" s="35"/>
      <c r="S2291" s="36"/>
      <c r="U2291" s="37"/>
      <c r="W2291" s="52"/>
      <c r="Y2291" s="53"/>
      <c r="AI2291" s="1"/>
      <c r="DZ2291" s="1"/>
      <c r="EA2291" s="5">
        <v>1.2575895995271915</v>
      </c>
      <c r="EC2291" s="9">
        <v>-5.2969082873308912E-3</v>
      </c>
      <c r="EG2291" s="5">
        <v>0.61422607478393543</v>
      </c>
      <c r="EI2291" s="9">
        <v>-0.10554610950927143</v>
      </c>
      <c r="EJ2291" s="1"/>
      <c r="ET2291" s="1"/>
      <c r="EU2291" s="5">
        <v>1.2575910746012529</v>
      </c>
      <c r="EW2291" s="9">
        <v>-8.295879142902831E-3</v>
      </c>
      <c r="EY2291" s="1"/>
      <c r="FA2291" s="5">
        <v>0.61422606207823727</v>
      </c>
      <c r="FC2291" s="9">
        <v>-8.7549305219406348E-2</v>
      </c>
      <c r="FD2291" s="1"/>
      <c r="FN2291" s="1"/>
      <c r="FO2291" s="5">
        <v>1.2575897349250516</v>
      </c>
      <c r="FQ2291" s="9">
        <v>-5.6335296653898248E-3</v>
      </c>
      <c r="FU2291" s="5">
        <v>0.61422607323020106</v>
      </c>
      <c r="FW2291" s="9">
        <v>-0.10365769893181517</v>
      </c>
      <c r="FX2291" s="1"/>
      <c r="JX2291" s="1"/>
      <c r="KG2291" s="1"/>
      <c r="KH2291" s="67"/>
      <c r="KJ2291" s="66"/>
      <c r="KL2291" s="65"/>
      <c r="KN2291" s="53"/>
      <c r="KP2291" s="64"/>
      <c r="KR2291" s="63"/>
      <c r="KV2291" s="1"/>
      <c r="LQ2291" s="1"/>
      <c r="PB2291" s="34"/>
      <c r="PD2291" s="35"/>
      <c r="PH2291" s="1"/>
      <c r="PI2291" s="18">
        <v>-0.95207965713566145</v>
      </c>
      <c r="PJ2291" s="19">
        <v>1.9658235719562107E-2</v>
      </c>
      <c r="PK2291" s="20">
        <v>0.73985556180914813</v>
      </c>
      <c r="PL2291" s="2"/>
      <c r="PN2291" s="7"/>
      <c r="PO2291" s="18">
        <f t="array" ref="PO2291:PQ2294">MMULT(PN2281:PN2284,TRANSPOSE(PL2297:PL2299))</f>
        <v>-1.7088502982477095E-4</v>
      </c>
      <c r="PP2291" s="19">
        <v>-1.4557417622410205E-3</v>
      </c>
      <c r="PQ2291" s="20">
        <v>9.7866632133861023E-4</v>
      </c>
      <c r="PR2291" s="1"/>
      <c r="PV2291" s="36"/>
      <c r="PX2291" s="37"/>
      <c r="PZ2291" s="44"/>
      <c r="QB2291" s="1"/>
      <c r="QC2291" s="18">
        <f t="array" ref="QC2291:QE2294">PI2291:PK2294</f>
        <v>-0.95207965713566145</v>
      </c>
      <c r="QD2291" s="19">
        <v>1.9658235719562107E-2</v>
      </c>
      <c r="QE2291" s="20">
        <v>0.73985556180914813</v>
      </c>
      <c r="QF2291" s="2"/>
      <c r="QH2291" s="7"/>
      <c r="QI2291" s="18">
        <f t="array" ref="QI2291:QK2294">MMULT(QH2281:QH2284,TRANSPOSE(QF2297:QF2299))</f>
        <v>-1.6704637369562125E-5</v>
      </c>
      <c r="QJ2291" s="19">
        <v>3.4264046516053039E-4</v>
      </c>
      <c r="QK2291" s="20">
        <v>-1.8299210843520142E-4</v>
      </c>
      <c r="QL2291" s="1"/>
      <c r="QM2291" s="26">
        <f t="array" ref="QM2291:QO2294">PO2291:PQ2294+QI2291:QK2294</f>
        <v>-1.8758966719433309E-4</v>
      </c>
      <c r="QN2291" s="27">
        <v>-1.11310129708049E-3</v>
      </c>
      <c r="QO2291" s="28">
        <v>7.9567421290340878E-4</v>
      </c>
      <c r="QP2291" s="1"/>
      <c r="VF2291" s="1"/>
      <c r="VT2291" s="1"/>
    </row>
    <row r="2292" spans="14:592" ht="15" thickBot="1" x14ac:dyDescent="0.35">
      <c r="N2292" s="1"/>
      <c r="O2292" s="34"/>
      <c r="Q2292" s="35"/>
      <c r="S2292" s="36"/>
      <c r="U2292" s="37"/>
      <c r="W2292" s="52"/>
      <c r="Y2292" s="53"/>
      <c r="AI2292" s="1"/>
      <c r="DZ2292" s="1"/>
      <c r="EA2292" s="6">
        <v>0.12202543501845664</v>
      </c>
      <c r="EC2292" s="10">
        <v>-4.1469263129872216E-2</v>
      </c>
      <c r="EG2292" s="6">
        <v>1.4872134233345622</v>
      </c>
      <c r="EI2292" s="10">
        <v>-5.5447852891109348E-3</v>
      </c>
      <c r="EJ2292" s="1"/>
      <c r="ET2292" s="1"/>
      <c r="EU2292" s="6">
        <v>0.12202163208257386</v>
      </c>
      <c r="EW2292" s="10">
        <v>-2.8250666290231874E-2</v>
      </c>
      <c r="FA2292" s="6">
        <v>1.4872137846644318</v>
      </c>
      <c r="FC2292" s="10">
        <v>-3.8775099681048952E-3</v>
      </c>
      <c r="FD2292" s="1"/>
      <c r="FN2292" s="1"/>
      <c r="FO2292" s="6">
        <v>0.12202508594788934</v>
      </c>
      <c r="FQ2292" s="10">
        <v>-4.0047668765629055E-2</v>
      </c>
      <c r="FU2292" s="6">
        <v>1.4872134671650357</v>
      </c>
      <c r="FW2292" s="10">
        <v>-5.3657793447614236E-3</v>
      </c>
      <c r="FX2292" s="1"/>
      <c r="JX2292" s="1"/>
      <c r="KG2292" s="1"/>
      <c r="KH2292" s="67"/>
      <c r="KJ2292" s="66"/>
      <c r="KL2292" s="65"/>
      <c r="KN2292" s="53"/>
      <c r="KP2292" s="64"/>
      <c r="KR2292" s="63"/>
      <c r="KV2292" s="1"/>
      <c r="LQ2292" s="1"/>
      <c r="PB2292" s="34"/>
      <c r="PD2292" s="35"/>
      <c r="PH2292" s="1"/>
      <c r="PI2292" s="21">
        <v>-0.48381265475940666</v>
      </c>
      <c r="PJ2292">
        <v>-0.54540087172371177</v>
      </c>
      <c r="PK2292" s="22">
        <v>1.8574145205723206E-2</v>
      </c>
      <c r="PL2292" s="2"/>
      <c r="PN2292" s="7"/>
      <c r="PO2292" s="21">
        <v>-3.1265390559935102E-4</v>
      </c>
      <c r="PP2292">
        <v>-2.6634477459813208E-3</v>
      </c>
      <c r="PQ2292" s="22">
        <v>1.7905831070095968E-3</v>
      </c>
      <c r="PR2292" s="1"/>
      <c r="PV2292" s="36"/>
      <c r="PX2292" s="37"/>
      <c r="PZ2292" s="44"/>
      <c r="QB2292" s="1"/>
      <c r="QC2292" s="21">
        <v>-0.48381265475940666</v>
      </c>
      <c r="QD2292">
        <v>-0.54540087172371177</v>
      </c>
      <c r="QE2292" s="22">
        <v>1.8574145205723206E-2</v>
      </c>
      <c r="QF2292" s="2"/>
      <c r="QH2292" s="7"/>
      <c r="QI2292" s="21">
        <v>-3.0563064070445522E-5</v>
      </c>
      <c r="QJ2292">
        <v>6.2690031864505251E-4</v>
      </c>
      <c r="QK2292" s="22">
        <v>-3.3480520473205447E-4</v>
      </c>
      <c r="QL2292" s="1"/>
      <c r="QM2292" s="29">
        <v>-3.4321696966979653E-4</v>
      </c>
      <c r="QN2292" s="11">
        <v>-2.0365474273362685E-3</v>
      </c>
      <c r="QO2292" s="30">
        <v>1.4557779022775423E-3</v>
      </c>
      <c r="QP2292" s="1"/>
      <c r="VF2292" s="1"/>
      <c r="VT2292" s="1"/>
    </row>
    <row r="2293" spans="14:592" x14ac:dyDescent="0.3">
      <c r="N2293" s="1"/>
      <c r="O2293" s="34"/>
      <c r="Q2293" s="35"/>
      <c r="S2293" s="36"/>
      <c r="U2293" s="37"/>
      <c r="W2293" s="52"/>
      <c r="Y2293" s="53"/>
      <c r="AI2293" s="1"/>
      <c r="DZ2293" s="1"/>
      <c r="EA2293" s="2"/>
      <c r="EB2293" s="1"/>
      <c r="EC2293" s="7"/>
      <c r="ED2293" s="1"/>
      <c r="EE2293" s="1"/>
      <c r="EF2293" s="1"/>
      <c r="EG2293" s="2"/>
      <c r="EH2293" s="1"/>
      <c r="EI2293" s="7"/>
      <c r="EJ2293" s="1"/>
      <c r="ET2293" s="1"/>
      <c r="EU2293" s="2"/>
      <c r="EV2293" s="1"/>
      <c r="EW2293" s="7"/>
      <c r="EX2293" s="1"/>
      <c r="EY2293" s="54"/>
      <c r="EZ2293" s="1"/>
      <c r="FA2293" s="2"/>
      <c r="FB2293" s="1"/>
      <c r="FC2293" s="7"/>
      <c r="FD2293" s="1"/>
      <c r="FN2293" s="1"/>
      <c r="FO2293" s="2"/>
      <c r="FP2293" s="1"/>
      <c r="FQ2293" s="7"/>
      <c r="FR2293" s="1"/>
      <c r="FS2293" s="1"/>
      <c r="FT2293" s="1"/>
      <c r="FU2293" s="2"/>
      <c r="FV2293" s="1"/>
      <c r="FW2293" s="7"/>
      <c r="FX2293" s="1"/>
      <c r="JX2293" s="1"/>
      <c r="KG2293" s="1"/>
      <c r="KH2293" s="67"/>
      <c r="KJ2293" s="66"/>
      <c r="KL2293" s="65"/>
      <c r="KN2293" s="53"/>
      <c r="KP2293" s="64"/>
      <c r="KR2293" s="63"/>
      <c r="KV2293" s="1"/>
      <c r="LQ2293" s="1"/>
      <c r="PB2293" s="34"/>
      <c r="PD2293" s="35"/>
      <c r="PH2293" s="1"/>
      <c r="PI2293" s="21">
        <v>0.35804064270333991</v>
      </c>
      <c r="PJ2293">
        <v>-0.59066529282909697</v>
      </c>
      <c r="PK2293" s="22">
        <v>8.3593318137217015E-2</v>
      </c>
      <c r="PL2293" s="2"/>
      <c r="PN2293" s="7"/>
      <c r="PO2293" s="21">
        <v>-2.7307682795705494E-4</v>
      </c>
      <c r="PP2293">
        <v>-2.3262970616269077E-3</v>
      </c>
      <c r="PQ2293" s="22">
        <v>1.5639233871661685E-3</v>
      </c>
      <c r="PR2293" s="1"/>
      <c r="PV2293" s="36"/>
      <c r="PX2293" s="37"/>
      <c r="PZ2293" s="44"/>
      <c r="QB2293" s="1"/>
      <c r="QC2293" s="21">
        <v>0.35804064270333991</v>
      </c>
      <c r="QD2293">
        <v>-0.59066529282909697</v>
      </c>
      <c r="QE2293" s="22">
        <v>8.3593318137217015E-2</v>
      </c>
      <c r="QF2293" s="2"/>
      <c r="QH2293" s="7"/>
      <c r="QI2293" s="21">
        <v>-2.6694259817437007E-5</v>
      </c>
      <c r="QJ2293">
        <v>5.4754457691064671E-4</v>
      </c>
      <c r="QK2293" s="22">
        <v>-2.9242412026319361E-4</v>
      </c>
      <c r="QL2293" s="1"/>
      <c r="QM2293" s="29">
        <v>-2.9977108777449194E-4</v>
      </c>
      <c r="QN2293" s="11">
        <v>-1.778752484716261E-3</v>
      </c>
      <c r="QO2293" s="30">
        <v>1.2714992669029749E-3</v>
      </c>
      <c r="QP2293" s="1"/>
      <c r="VF2293" s="1"/>
      <c r="VT2293" s="1"/>
    </row>
    <row r="2294" spans="14:592" ht="15" thickBot="1" x14ac:dyDescent="0.35">
      <c r="N2294" s="1"/>
      <c r="O2294" s="34"/>
      <c r="Q2294" s="35"/>
      <c r="S2294" s="36"/>
      <c r="U2294" s="37"/>
      <c r="W2294" s="52"/>
      <c r="Y2294" s="53"/>
      <c r="AI2294" s="1"/>
      <c r="EA2294" s="34"/>
      <c r="EC2294" s="35"/>
      <c r="EG2294" s="34"/>
      <c r="EI2294" s="35"/>
      <c r="EU2294" s="36"/>
      <c r="EW2294" s="37"/>
      <c r="EY2294" s="54"/>
      <c r="FA2294" s="36"/>
      <c r="FC2294" s="37"/>
      <c r="FO2294" s="52"/>
      <c r="FQ2294" s="54"/>
      <c r="FU2294" s="52"/>
      <c r="FW2294" s="54"/>
      <c r="JX2294" s="1"/>
      <c r="KG2294" s="1"/>
      <c r="KH2294" s="67"/>
      <c r="KJ2294" s="66"/>
      <c r="KL2294" s="65"/>
      <c r="KN2294" s="53"/>
      <c r="KP2294" s="64"/>
      <c r="KR2294" s="63"/>
      <c r="KV2294" s="1"/>
      <c r="LQ2294" s="1"/>
      <c r="PB2294" s="34"/>
      <c r="PD2294" s="35"/>
      <c r="PH2294" s="1"/>
      <c r="PI2294" s="23">
        <v>5.4618969015461045E-2</v>
      </c>
      <c r="PJ2294" s="24">
        <v>-0.14528378089051272</v>
      </c>
      <c r="PK2294" s="25">
        <v>0.71278603867054324</v>
      </c>
      <c r="PL2294" s="2"/>
      <c r="PN2294" s="7"/>
      <c r="PO2294" s="23">
        <v>2.2118258655053484E-4</v>
      </c>
      <c r="PP2294" s="24">
        <v>1.8842184634445302E-3</v>
      </c>
      <c r="PQ2294" s="25">
        <v>-1.2667227114366738E-3</v>
      </c>
      <c r="PR2294" s="1"/>
      <c r="PV2294" s="36"/>
      <c r="PX2294" s="37"/>
      <c r="PZ2294" s="44"/>
      <c r="QB2294" s="1"/>
      <c r="QC2294" s="23">
        <v>5.4618969015461045E-2</v>
      </c>
      <c r="QD2294" s="24">
        <v>-0.14528378089051272</v>
      </c>
      <c r="QE2294" s="25">
        <v>0.71278603867054324</v>
      </c>
      <c r="QF2294" s="2"/>
      <c r="QH2294" s="7"/>
      <c r="QI2294" s="23">
        <v>2.1621407706556695E-5</v>
      </c>
      <c r="QJ2294" s="24">
        <v>-4.4349176998592074E-4</v>
      </c>
      <c r="QK2294" s="25">
        <v>2.3685321004149605E-4</v>
      </c>
      <c r="QL2294" s="1"/>
      <c r="QM2294" s="31">
        <v>2.4280399425709152E-4</v>
      </c>
      <c r="QN2294" s="32">
        <v>1.4407266934586094E-3</v>
      </c>
      <c r="QO2294" s="33">
        <v>-1.0298695013951776E-3</v>
      </c>
      <c r="QP2294" s="1"/>
      <c r="VF2294" s="1"/>
      <c r="VT2294" s="1"/>
    </row>
    <row r="2295" spans="14:592" x14ac:dyDescent="0.3">
      <c r="N2295" s="1"/>
      <c r="O2295" s="34"/>
      <c r="Q2295" s="35"/>
      <c r="S2295" s="36"/>
      <c r="U2295" s="37"/>
      <c r="W2295" s="52"/>
      <c r="Y2295" s="53"/>
      <c r="AI2295" s="1"/>
      <c r="AY2295" s="35"/>
      <c r="AZ2295" s="35"/>
      <c r="BA2295" s="35"/>
      <c r="BB2295" s="35"/>
      <c r="BC2295" s="35"/>
      <c r="BD2295" s="35"/>
      <c r="BE2295" s="35"/>
      <c r="BF2295" s="35"/>
      <c r="BG2295" s="35"/>
      <c r="BH2295" s="35"/>
      <c r="BI2295" s="35"/>
      <c r="BJ2295" s="35"/>
      <c r="BK2295" s="35"/>
      <c r="BL2295" s="35"/>
      <c r="BM2295" s="35"/>
      <c r="BN2295" s="35"/>
      <c r="BO2295" s="35"/>
      <c r="BP2295" s="35"/>
      <c r="BQ2295" s="35"/>
      <c r="BR2295" s="35"/>
      <c r="BS2295" s="35"/>
      <c r="BT2295" s="35"/>
      <c r="BU2295" s="35"/>
      <c r="BV2295" s="35"/>
      <c r="BW2295" s="35"/>
      <c r="BX2295" s="35"/>
      <c r="BY2295" s="35"/>
      <c r="BZ2295" s="35"/>
      <c r="CA2295" s="35"/>
      <c r="CB2295" s="35"/>
      <c r="CC2295" s="35"/>
      <c r="CD2295" s="35"/>
      <c r="CE2295" s="35"/>
      <c r="CF2295" s="35"/>
      <c r="CG2295" s="35"/>
      <c r="CH2295" s="35"/>
      <c r="CI2295" s="35"/>
      <c r="CJ2295" s="35"/>
      <c r="CK2295" s="35"/>
      <c r="CL2295" s="35"/>
      <c r="CM2295" s="35"/>
      <c r="CN2295" s="35"/>
      <c r="CO2295" s="35"/>
      <c r="CP2295" s="35"/>
      <c r="CQ2295" s="35"/>
      <c r="CR2295" s="35"/>
      <c r="CS2295" s="35"/>
      <c r="CT2295" s="35"/>
      <c r="CU2295" s="35"/>
      <c r="CV2295" s="35"/>
      <c r="CW2295" s="35"/>
      <c r="CX2295" s="35"/>
      <c r="CY2295" s="35"/>
      <c r="CZ2295" s="35"/>
      <c r="DA2295" s="35"/>
      <c r="DB2295" s="35"/>
      <c r="DC2295" s="35"/>
      <c r="DD2295" s="35"/>
      <c r="DE2295" s="35"/>
      <c r="DF2295" s="35"/>
      <c r="DG2295" s="35"/>
      <c r="DH2295" s="35"/>
      <c r="DI2295" s="35"/>
      <c r="DJ2295" s="35"/>
      <c r="DK2295" s="35"/>
      <c r="DL2295" s="35"/>
      <c r="DM2295" s="35"/>
      <c r="DN2295" s="35"/>
      <c r="DO2295" s="35"/>
      <c r="DP2295" s="35"/>
      <c r="DQ2295" s="35"/>
      <c r="DR2295" s="35"/>
      <c r="DS2295" s="35"/>
      <c r="DT2295" s="35"/>
      <c r="DU2295" s="35"/>
      <c r="DV2295" s="35"/>
      <c r="DW2295" s="35"/>
      <c r="DX2295" s="35"/>
      <c r="DY2295" s="35"/>
      <c r="DZ2295" s="35"/>
      <c r="EA2295" s="34"/>
      <c r="EB2295" s="35"/>
      <c r="EC2295" s="35"/>
      <c r="EG2295" s="34"/>
      <c r="EI2295" s="35"/>
      <c r="EJ2295" s="35"/>
      <c r="EK2295" s="35"/>
      <c r="EL2295" s="35"/>
      <c r="EM2295" s="35"/>
      <c r="EN2295" s="35"/>
      <c r="EO2295" s="35"/>
      <c r="EP2295" s="35"/>
      <c r="EQ2295" s="35"/>
      <c r="ER2295" s="35"/>
      <c r="ES2295" s="35"/>
      <c r="ET2295" s="35"/>
      <c r="EU2295" s="35"/>
      <c r="EV2295" s="35"/>
      <c r="EW2295" s="35"/>
      <c r="EX2295" s="35"/>
      <c r="EY2295" s="1"/>
      <c r="EZ2295" s="35"/>
      <c r="FA2295" s="35"/>
      <c r="FB2295" s="35"/>
      <c r="FC2295" s="35"/>
      <c r="FD2295" s="35"/>
      <c r="FE2295" s="35"/>
      <c r="FF2295" s="35"/>
      <c r="FG2295" s="35"/>
      <c r="FH2295" s="35"/>
      <c r="FI2295" s="35"/>
      <c r="FJ2295" s="35"/>
      <c r="FK2295" s="35"/>
      <c r="FL2295" s="35"/>
      <c r="FM2295" s="35"/>
      <c r="FN2295" s="35"/>
      <c r="FO2295" s="35"/>
      <c r="FP2295" s="35"/>
      <c r="FQ2295" s="35"/>
      <c r="FR2295" s="35"/>
      <c r="FS2295" s="35"/>
      <c r="FT2295" s="35"/>
      <c r="FU2295" s="35"/>
      <c r="FV2295" s="35"/>
      <c r="FW2295" s="35"/>
      <c r="FX2295" s="35"/>
      <c r="FY2295" s="35"/>
      <c r="FZ2295" s="35"/>
      <c r="GA2295" s="35"/>
      <c r="GB2295" s="35"/>
      <c r="GC2295" s="35"/>
      <c r="GD2295" s="35"/>
      <c r="GE2295" s="35"/>
      <c r="GF2295" s="35"/>
      <c r="GG2295" s="35"/>
      <c r="GH2295" s="35"/>
      <c r="GI2295" s="35"/>
      <c r="GJ2295" s="35"/>
      <c r="GK2295" s="35"/>
      <c r="JX2295" s="1"/>
      <c r="KG2295" s="1"/>
      <c r="KH2295" s="67"/>
      <c r="KJ2295" s="66"/>
      <c r="KL2295" s="65"/>
      <c r="KN2295" s="53"/>
      <c r="KP2295" s="64"/>
      <c r="KR2295" s="63"/>
      <c r="KV2295" s="1"/>
      <c r="LQ2295" s="1"/>
      <c r="PB2295" s="34"/>
      <c r="PD2295" s="35"/>
      <c r="PH2295" s="1"/>
      <c r="PL2295" s="2"/>
      <c r="PN2295" s="7"/>
      <c r="PR2295" s="1"/>
      <c r="PV2295" s="36"/>
      <c r="PX2295" s="37"/>
      <c r="PZ2295" s="44"/>
      <c r="QB2295" s="1"/>
      <c r="QF2295" s="2"/>
      <c r="QH2295" s="7"/>
      <c r="QL2295" s="1"/>
      <c r="QM2295" s="1"/>
      <c r="QN2295" s="1"/>
      <c r="QO2295" s="1"/>
      <c r="QP2295" s="1"/>
      <c r="VF2295" s="1"/>
      <c r="VT2295" s="1"/>
    </row>
    <row r="2296" spans="14:592" ht="15" thickBot="1" x14ac:dyDescent="0.35">
      <c r="N2296" s="1"/>
      <c r="O2296" s="34"/>
      <c r="Q2296" s="35"/>
      <c r="S2296" s="36"/>
      <c r="U2296" s="37"/>
      <c r="W2296" s="52"/>
      <c r="Y2296" s="53"/>
      <c r="AI2296" s="1"/>
      <c r="AY2296" s="35"/>
      <c r="AZ2296" s="35"/>
      <c r="BA2296" s="35"/>
      <c r="BB2296" s="35"/>
      <c r="BC2296" s="35"/>
      <c r="BD2296" s="35"/>
      <c r="BE2296" s="35"/>
      <c r="BF2296" s="35"/>
      <c r="BG2296" s="35"/>
      <c r="BH2296" s="35"/>
      <c r="BI2296" s="35"/>
      <c r="BJ2296" s="35"/>
      <c r="BK2296" s="35"/>
      <c r="BL2296" s="35"/>
      <c r="BM2296" s="35"/>
      <c r="BN2296" s="35"/>
      <c r="BO2296" s="35"/>
      <c r="BP2296" s="35"/>
      <c r="BQ2296" s="35"/>
      <c r="BR2296" s="35"/>
      <c r="BS2296" s="35"/>
      <c r="BT2296" s="35"/>
      <c r="BU2296" s="35"/>
      <c r="BV2296" s="35"/>
      <c r="BW2296" s="35"/>
      <c r="BX2296" s="35"/>
      <c r="BY2296" s="35"/>
      <c r="BZ2296" s="35"/>
      <c r="CA2296" s="35"/>
      <c r="CB2296" s="35"/>
      <c r="CC2296" s="35"/>
      <c r="CD2296" s="35"/>
      <c r="CE2296" s="35"/>
      <c r="CF2296" s="35"/>
      <c r="CG2296" s="35"/>
      <c r="CH2296" s="35"/>
      <c r="CI2296" s="35"/>
      <c r="CJ2296" s="35"/>
      <c r="CK2296" s="35"/>
      <c r="CL2296" s="35"/>
      <c r="CM2296" s="35"/>
      <c r="CN2296" s="35"/>
      <c r="CO2296" s="35"/>
      <c r="CP2296" s="35"/>
      <c r="CQ2296" s="35"/>
      <c r="CR2296" s="35"/>
      <c r="CS2296" s="35"/>
      <c r="CT2296" s="35"/>
      <c r="CU2296" s="35"/>
      <c r="CV2296" s="35"/>
      <c r="CW2296" s="35"/>
      <c r="CX2296" s="35"/>
      <c r="CY2296" s="35"/>
      <c r="CZ2296" s="35"/>
      <c r="DA2296" s="35"/>
      <c r="DB2296" s="35"/>
      <c r="DC2296" s="35"/>
      <c r="DD2296" s="35"/>
      <c r="DE2296" s="35"/>
      <c r="DF2296" s="35"/>
      <c r="DG2296" s="35"/>
      <c r="DH2296" s="35"/>
      <c r="DI2296" s="35"/>
      <c r="DJ2296" s="35"/>
      <c r="DK2296" s="35"/>
      <c r="DL2296" s="35"/>
      <c r="DM2296" s="35"/>
      <c r="DN2296" s="35"/>
      <c r="DO2296" s="35"/>
      <c r="DP2296" s="35"/>
      <c r="DQ2296" s="35"/>
      <c r="DR2296" s="35"/>
      <c r="DS2296" s="35"/>
      <c r="DT2296" s="35"/>
      <c r="DU2296" s="35"/>
      <c r="DV2296" s="35"/>
      <c r="DW2296" s="35"/>
      <c r="DX2296" s="35"/>
      <c r="DY2296" s="35"/>
      <c r="DZ2296" s="35"/>
      <c r="EA2296" s="34"/>
      <c r="EB2296" s="35"/>
      <c r="EC2296" s="35"/>
      <c r="EG2296" s="34"/>
      <c r="EI2296" s="35"/>
      <c r="EJ2296" s="35"/>
      <c r="EK2296" s="35"/>
      <c r="EL2296" s="35"/>
      <c r="EM2296" s="35"/>
      <c r="EN2296" s="35"/>
      <c r="EO2296" s="35"/>
      <c r="EP2296" s="35"/>
      <c r="EQ2296" s="35"/>
      <c r="ER2296" s="35"/>
      <c r="ES2296" s="35"/>
      <c r="ET2296" s="35"/>
      <c r="EU2296" s="35"/>
      <c r="EV2296" s="35"/>
      <c r="EW2296" s="35"/>
      <c r="EX2296" s="35"/>
      <c r="EY2296" s="52"/>
      <c r="EZ2296" s="35"/>
      <c r="FA2296" s="35"/>
      <c r="FB2296" s="35"/>
      <c r="FC2296" s="35"/>
      <c r="FD2296" s="35"/>
      <c r="FE2296" s="35"/>
      <c r="FF2296" s="35"/>
      <c r="FG2296" s="35"/>
      <c r="FH2296" s="35"/>
      <c r="FI2296" s="35"/>
      <c r="FJ2296" s="35"/>
      <c r="FK2296" s="35"/>
      <c r="FL2296" s="35"/>
      <c r="FM2296" s="35"/>
      <c r="FN2296" s="35"/>
      <c r="FO2296" s="35"/>
      <c r="FP2296" s="35"/>
      <c r="FQ2296" s="35"/>
      <c r="FR2296" s="35"/>
      <c r="FS2296" s="35"/>
      <c r="FT2296" s="35"/>
      <c r="FU2296" s="35"/>
      <c r="FV2296" s="35"/>
      <c r="FW2296" s="35"/>
      <c r="FX2296" s="35"/>
      <c r="FY2296" s="35"/>
      <c r="FZ2296" s="35"/>
      <c r="GA2296" s="35"/>
      <c r="GB2296" s="35"/>
      <c r="GC2296" s="35"/>
      <c r="GD2296" s="35"/>
      <c r="GE2296" s="35"/>
      <c r="GF2296" s="35"/>
      <c r="GG2296" s="35"/>
      <c r="GH2296" s="35"/>
      <c r="GI2296" s="35"/>
      <c r="GJ2296" s="35"/>
      <c r="GK2296" s="35"/>
      <c r="JX2296" s="1"/>
      <c r="KG2296" s="1"/>
      <c r="KH2296" s="67"/>
      <c r="KJ2296" s="66"/>
      <c r="KL2296" s="65"/>
      <c r="KN2296" s="53"/>
      <c r="KP2296" s="64"/>
      <c r="KR2296" s="63"/>
      <c r="KV2296" s="1"/>
      <c r="LQ2296" s="1"/>
      <c r="PB2296" s="34"/>
      <c r="PD2296" s="35"/>
      <c r="PH2296" s="1"/>
      <c r="PL2296" s="2" t="s">
        <v>18</v>
      </c>
      <c r="PN2296" s="7" t="s">
        <v>19</v>
      </c>
      <c r="PR2296" s="1"/>
      <c r="PV2296" s="36"/>
      <c r="PX2296" s="37"/>
      <c r="PZ2296" s="44"/>
      <c r="QB2296" s="1"/>
      <c r="QF2296" s="2" t="s">
        <v>20</v>
      </c>
      <c r="QH2296" s="7" t="s">
        <v>21</v>
      </c>
      <c r="QL2296" s="1"/>
      <c r="VF2296" s="1"/>
      <c r="VT2296" s="1"/>
    </row>
    <row r="2297" spans="14:592" x14ac:dyDescent="0.3">
      <c r="N2297" s="1"/>
      <c r="O2297" s="34"/>
      <c r="Q2297" s="35"/>
      <c r="S2297" s="36"/>
      <c r="U2297" s="37"/>
      <c r="W2297" s="52"/>
      <c r="Y2297" s="53"/>
      <c r="AI2297" s="1"/>
      <c r="AY2297" s="35"/>
      <c r="EA2297" s="34"/>
      <c r="EG2297" s="34"/>
      <c r="EU2297" s="36"/>
      <c r="EW2297" s="37"/>
      <c r="EY2297" s="52"/>
      <c r="FA2297" s="36"/>
      <c r="FC2297" s="37"/>
      <c r="FO2297" s="52"/>
      <c r="FQ2297" s="54"/>
      <c r="FU2297" s="52"/>
      <c r="FW2297" s="54"/>
      <c r="GK2297" s="35"/>
      <c r="JX2297" s="1"/>
      <c r="KG2297" s="1"/>
      <c r="KH2297" s="67"/>
      <c r="KJ2297" s="66"/>
      <c r="KL2297" s="65"/>
      <c r="KN2297" s="53"/>
      <c r="KP2297" s="64"/>
      <c r="KR2297" s="63"/>
      <c r="KV2297" s="1"/>
      <c r="LQ2297" s="1"/>
      <c r="PB2297" s="34"/>
      <c r="PD2297" s="35"/>
      <c r="PH2297" s="1"/>
      <c r="PL2297" s="4">
        <f t="array" ref="PL2297:PL2299">PI2318:PI2320</f>
        <v>-0.20248509108769425</v>
      </c>
      <c r="PN2297" s="8">
        <f t="array" ref="PN2297:PN2299">MMULT(TRANSPOSE(PI2291:PK2294),PN2281:PN2284)</f>
        <v>-1.1273434370912402E-3</v>
      </c>
      <c r="PR2297" s="1"/>
      <c r="PV2297" s="36"/>
      <c r="PX2297" s="37"/>
      <c r="PZ2297" s="44"/>
      <c r="QB2297" s="1"/>
      <c r="QF2297" s="4">
        <f t="array" ref="QF2297:QF2299">QC2318:QC2320</f>
        <v>8.9724184468069124E-2</v>
      </c>
      <c r="QH2297" s="8">
        <f t="array" ref="QH2297:QH2299">MMULT(TRANSPOSE(QC2291:QE2294),QH2281:QH2284)</f>
        <v>2.4869829437015938E-4</v>
      </c>
      <c r="QL2297" s="1"/>
      <c r="VF2297" s="1"/>
      <c r="VT2297" s="1"/>
    </row>
    <row r="2298" spans="14:592" x14ac:dyDescent="0.3">
      <c r="N2298" s="1"/>
      <c r="O2298" s="34"/>
      <c r="Q2298" s="35"/>
      <c r="S2298" s="36"/>
      <c r="U2298" s="37"/>
      <c r="W2298" s="52"/>
      <c r="Y2298" s="53"/>
      <c r="AI2298" s="1"/>
      <c r="AW2298" s="34"/>
      <c r="AX2298" s="34"/>
      <c r="AY2298" s="34"/>
      <c r="AZ2298" s="34"/>
      <c r="BA2298" s="34"/>
      <c r="BB2298" s="34"/>
      <c r="BC2298" s="34"/>
      <c r="BD2298" s="34"/>
      <c r="BE2298" s="34"/>
      <c r="BF2298" s="34"/>
      <c r="BG2298" s="34"/>
      <c r="BH2298" s="34"/>
      <c r="BI2298" s="34"/>
      <c r="BJ2298" s="34"/>
      <c r="BK2298" s="34"/>
      <c r="BL2298" s="34"/>
      <c r="BM2298" s="34"/>
      <c r="BN2298" s="34"/>
      <c r="BO2298" s="34"/>
      <c r="BP2298" s="34"/>
      <c r="BQ2298" s="34"/>
      <c r="BR2298" s="34"/>
      <c r="BS2298" s="34"/>
      <c r="BT2298" s="34"/>
      <c r="BU2298" s="34"/>
      <c r="BV2298" s="34"/>
      <c r="BW2298" s="34"/>
      <c r="BX2298" s="34"/>
      <c r="BY2298" s="34"/>
      <c r="BZ2298" s="34"/>
      <c r="CA2298" s="34"/>
      <c r="CB2298" s="34"/>
      <c r="CC2298" s="34"/>
      <c r="CD2298" s="34"/>
      <c r="CE2298" s="34"/>
      <c r="CF2298" s="34"/>
      <c r="CG2298" s="34"/>
      <c r="CH2298" s="34"/>
      <c r="CI2298" s="34"/>
      <c r="CJ2298" s="34"/>
      <c r="CK2298" s="34"/>
      <c r="CL2298" s="34"/>
      <c r="CM2298" s="34"/>
      <c r="CN2298" s="34"/>
      <c r="CO2298" s="34"/>
      <c r="CP2298" s="34"/>
      <c r="CQ2298" s="34"/>
      <c r="CR2298" s="34"/>
      <c r="CS2298" s="34"/>
      <c r="CT2298" s="34"/>
      <c r="CU2298" s="34"/>
      <c r="CV2298" s="34"/>
      <c r="CW2298" s="34"/>
      <c r="CX2298" s="34"/>
      <c r="CY2298" s="34"/>
      <c r="CZ2298" s="34"/>
      <c r="DA2298" s="34"/>
      <c r="DB2298" s="34"/>
      <c r="DC2298" s="34"/>
      <c r="DD2298" s="34"/>
      <c r="DE2298" s="34"/>
      <c r="DF2298" s="34"/>
      <c r="DG2298" s="34"/>
      <c r="DH2298" s="34"/>
      <c r="DI2298" s="34"/>
      <c r="DJ2298" s="34"/>
      <c r="DK2298" s="34"/>
      <c r="DL2298" s="34"/>
      <c r="DM2298" s="34"/>
      <c r="DN2298" s="34"/>
      <c r="DO2298" s="34"/>
      <c r="DP2298" s="34"/>
      <c r="DQ2298" s="34"/>
      <c r="DR2298" s="34"/>
      <c r="DS2298" s="34"/>
      <c r="DT2298" s="34"/>
      <c r="DU2298" s="34"/>
      <c r="DV2298" s="34"/>
      <c r="DW2298" s="34"/>
      <c r="DX2298" s="34"/>
      <c r="DY2298" s="34"/>
      <c r="DZ2298" s="34"/>
      <c r="EA2298" s="34"/>
      <c r="EG2298" s="34"/>
      <c r="EH2298" s="34"/>
      <c r="EI2298" s="34"/>
      <c r="EJ2298" s="34"/>
      <c r="EK2298" s="34"/>
      <c r="EL2298" s="34"/>
      <c r="EM2298" s="34"/>
      <c r="EN2298" s="34"/>
      <c r="EO2298" s="34"/>
      <c r="EP2298" s="34"/>
      <c r="EQ2298" s="34"/>
      <c r="ER2298" s="34"/>
      <c r="ES2298" s="34"/>
      <c r="ET2298" s="34"/>
      <c r="EU2298" s="34"/>
      <c r="EV2298" s="34"/>
      <c r="EW2298" s="34"/>
      <c r="EX2298" s="34"/>
      <c r="EZ2298" s="34"/>
      <c r="FA2298" s="34"/>
      <c r="FB2298" s="34"/>
      <c r="FC2298" s="34"/>
      <c r="FD2298" s="34"/>
      <c r="FE2298" s="34"/>
      <c r="FF2298" s="34"/>
      <c r="FG2298" s="34"/>
      <c r="FH2298" s="34"/>
      <c r="FI2298" s="34"/>
      <c r="FJ2298" s="34"/>
      <c r="FK2298" s="34"/>
      <c r="FL2298" s="34"/>
      <c r="FM2298" s="34"/>
      <c r="FN2298" s="34"/>
      <c r="FO2298" s="34"/>
      <c r="FP2298" s="34"/>
      <c r="FQ2298" s="34"/>
      <c r="FR2298" s="34"/>
      <c r="FS2298" s="34"/>
      <c r="FT2298" s="34"/>
      <c r="FU2298" s="34"/>
      <c r="FV2298" s="34"/>
      <c r="FW2298" s="34"/>
      <c r="FX2298" s="34"/>
      <c r="FY2298" s="34"/>
      <c r="FZ2298" s="34"/>
      <c r="GA2298" s="34"/>
      <c r="GB2298" s="34"/>
      <c r="GC2298" s="34"/>
      <c r="GD2298" s="34"/>
      <c r="GE2298" s="34"/>
      <c r="GF2298" s="34"/>
      <c r="GG2298" s="34"/>
      <c r="GH2298" s="34"/>
      <c r="GI2298" s="34"/>
      <c r="GK2298" s="35"/>
      <c r="JX2298" s="1"/>
      <c r="KG2298" s="1"/>
      <c r="KH2298" s="67"/>
      <c r="KJ2298" s="66"/>
      <c r="KL2298" s="65"/>
      <c r="KN2298" s="53"/>
      <c r="KP2298" s="64"/>
      <c r="KR2298" s="63"/>
      <c r="KV2298" s="1"/>
      <c r="LQ2298" s="1"/>
      <c r="PB2298" s="34"/>
      <c r="PD2298" s="35"/>
      <c r="PH2298" s="1"/>
      <c r="PL2298" s="5">
        <v>-1.7249375420994615</v>
      </c>
      <c r="PN2298" s="9">
        <v>-1.4634419501286836E-3</v>
      </c>
      <c r="PR2298" s="1"/>
      <c r="PV2298" s="36"/>
      <c r="PX2298" s="37"/>
      <c r="PZ2298" s="44"/>
      <c r="QB2298" s="1"/>
      <c r="QF2298" s="5">
        <v>-1.8403953119213567</v>
      </c>
      <c r="QH2298" s="9">
        <v>3.2284351416975279E-4</v>
      </c>
      <c r="QL2298" s="1"/>
      <c r="VF2298" s="1"/>
      <c r="VT2298" s="1"/>
    </row>
    <row r="2299" spans="14:592" ht="15" thickBot="1" x14ac:dyDescent="0.35">
      <c r="N2299" s="1"/>
      <c r="O2299" s="34"/>
      <c r="Q2299" s="35"/>
      <c r="S2299" s="36"/>
      <c r="U2299" s="37"/>
      <c r="W2299" s="52"/>
      <c r="Y2299" s="53"/>
      <c r="AI2299" s="1"/>
      <c r="AW2299" s="34"/>
      <c r="AX2299" s="34"/>
      <c r="AY2299" s="34"/>
      <c r="AZ2299" s="34"/>
      <c r="BA2299" s="34"/>
      <c r="BB2299" s="34"/>
      <c r="BC2299" s="34"/>
      <c r="BD2299" s="34"/>
      <c r="BE2299" s="34"/>
      <c r="BF2299" s="34"/>
      <c r="BG2299" s="34"/>
      <c r="BH2299" s="34"/>
      <c r="BI2299" s="34"/>
      <c r="BJ2299" s="34"/>
      <c r="BK2299" s="34"/>
      <c r="BL2299" s="34"/>
      <c r="BM2299" s="34"/>
      <c r="BN2299" s="34"/>
      <c r="BO2299" s="34"/>
      <c r="BP2299" s="34"/>
      <c r="BQ2299" s="34"/>
      <c r="BR2299" s="34"/>
      <c r="BS2299" s="34"/>
      <c r="BT2299" s="34"/>
      <c r="BU2299" s="34"/>
      <c r="BV2299" s="34"/>
      <c r="BW2299" s="34"/>
      <c r="BX2299" s="34"/>
      <c r="BY2299" s="34"/>
      <c r="BZ2299" s="34"/>
      <c r="CA2299" s="34"/>
      <c r="CB2299" s="34"/>
      <c r="CC2299" s="34"/>
      <c r="CD2299" s="34"/>
      <c r="CE2299" s="34"/>
      <c r="CF2299" s="34"/>
      <c r="CG2299" s="34"/>
      <c r="CH2299" s="34"/>
      <c r="CI2299" s="34"/>
      <c r="CJ2299" s="34"/>
      <c r="CK2299" s="34"/>
      <c r="CL2299" s="34"/>
      <c r="CM2299" s="34"/>
      <c r="CN2299" s="34"/>
      <c r="CO2299" s="34"/>
      <c r="CP2299" s="34"/>
      <c r="CQ2299" s="34"/>
      <c r="CR2299" s="34"/>
      <c r="CS2299" s="34"/>
      <c r="CT2299" s="34"/>
      <c r="CU2299" s="34"/>
      <c r="CV2299" s="34"/>
      <c r="CW2299" s="34"/>
      <c r="CX2299" s="34"/>
      <c r="CY2299" s="34"/>
      <c r="CZ2299" s="34"/>
      <c r="DA2299" s="34"/>
      <c r="DB2299" s="34"/>
      <c r="DC2299" s="34"/>
      <c r="DD2299" s="34"/>
      <c r="DE2299" s="34"/>
      <c r="DF2299" s="34"/>
      <c r="DG2299" s="34"/>
      <c r="DH2299" s="34"/>
      <c r="DI2299" s="34"/>
      <c r="DJ2299" s="34"/>
      <c r="DK2299" s="34"/>
      <c r="DL2299" s="34"/>
      <c r="DM2299" s="34"/>
      <c r="DN2299" s="34"/>
      <c r="DO2299" s="34"/>
      <c r="DP2299" s="34"/>
      <c r="DQ2299" s="34"/>
      <c r="DR2299" s="34"/>
      <c r="DS2299" s="34"/>
      <c r="DT2299" s="34"/>
      <c r="DU2299" s="34"/>
      <c r="DV2299" s="34"/>
      <c r="DW2299" s="34"/>
      <c r="DX2299" s="34"/>
      <c r="DY2299" s="34"/>
      <c r="DZ2299" s="34"/>
      <c r="EA2299" s="34"/>
      <c r="EG2299" s="34"/>
      <c r="EH2299" s="34"/>
      <c r="EI2299" s="34"/>
      <c r="EJ2299" s="34"/>
      <c r="EK2299" s="34"/>
      <c r="EL2299" s="34"/>
      <c r="EM2299" s="34"/>
      <c r="EN2299" s="34"/>
      <c r="EO2299" s="34"/>
      <c r="EP2299" s="34"/>
      <c r="EQ2299" s="34"/>
      <c r="ER2299" s="34"/>
      <c r="ES2299" s="34"/>
      <c r="ET2299" s="34"/>
      <c r="EU2299" s="34"/>
      <c r="EV2299" s="34"/>
      <c r="EW2299" s="34"/>
      <c r="EX2299" s="34"/>
      <c r="EY2299" s="1"/>
      <c r="EZ2299" s="34"/>
      <c r="FA2299" s="34"/>
      <c r="FB2299" s="34"/>
      <c r="FC2299" s="34"/>
      <c r="FD2299" s="34"/>
      <c r="FE2299" s="34"/>
      <c r="FF2299" s="34"/>
      <c r="FG2299" s="34"/>
      <c r="FH2299" s="34"/>
      <c r="FI2299" s="34"/>
      <c r="FJ2299" s="34"/>
      <c r="FK2299" s="34"/>
      <c r="FL2299" s="34"/>
      <c r="FM2299" s="34"/>
      <c r="FN2299" s="34"/>
      <c r="FO2299" s="34"/>
      <c r="FP2299" s="34"/>
      <c r="FQ2299" s="34"/>
      <c r="FR2299" s="34"/>
      <c r="FS2299" s="34"/>
      <c r="FT2299" s="34"/>
      <c r="FU2299" s="34"/>
      <c r="FV2299" s="34"/>
      <c r="FW2299" s="34"/>
      <c r="FX2299" s="34"/>
      <c r="FY2299" s="34"/>
      <c r="FZ2299" s="34"/>
      <c r="GA2299" s="34"/>
      <c r="GB2299" s="34"/>
      <c r="GC2299" s="34"/>
      <c r="GD2299" s="34"/>
      <c r="GE2299" s="34"/>
      <c r="GF2299" s="34"/>
      <c r="GG2299" s="34"/>
      <c r="GH2299" s="34"/>
      <c r="GI2299" s="34"/>
      <c r="GK2299" s="35"/>
      <c r="JX2299" s="1"/>
      <c r="KG2299" s="1"/>
      <c r="KH2299" s="67"/>
      <c r="KJ2299" s="66"/>
      <c r="KL2299" s="65"/>
      <c r="KN2299" s="53"/>
      <c r="KP2299" s="64"/>
      <c r="KR2299" s="63"/>
      <c r="KV2299" s="1"/>
      <c r="LQ2299" s="1"/>
      <c r="PB2299" s="34"/>
      <c r="PD2299" s="35"/>
      <c r="PH2299" s="1"/>
      <c r="PL2299" s="6">
        <v>1.1596413063444468</v>
      </c>
      <c r="PN2299" s="10">
        <v>-1.2795721075110011E-5</v>
      </c>
      <c r="PR2299" s="1"/>
      <c r="PV2299" s="36"/>
      <c r="PX2299" s="37"/>
      <c r="PZ2299" s="44"/>
      <c r="QB2299" s="1"/>
      <c r="QF2299" s="6">
        <v>0.98288980061057751</v>
      </c>
      <c r="QH2299" s="10">
        <v>2.822807941142572E-6</v>
      </c>
      <c r="QL2299" s="1"/>
      <c r="VF2299" s="1"/>
      <c r="VT2299" s="1"/>
    </row>
    <row r="2300" spans="14:592" x14ac:dyDescent="0.3">
      <c r="N2300" s="1"/>
      <c r="O2300" s="34"/>
      <c r="Q2300" s="35"/>
      <c r="S2300" s="36"/>
      <c r="U2300" s="37"/>
      <c r="W2300" s="52"/>
      <c r="Y2300" s="53"/>
      <c r="AI2300" s="1"/>
      <c r="AW2300" s="34"/>
      <c r="AY2300" s="35"/>
      <c r="EU2300" s="36"/>
      <c r="EW2300" s="37"/>
      <c r="FA2300" s="36"/>
      <c r="FC2300" s="37"/>
      <c r="FO2300" s="52"/>
      <c r="FQ2300" s="54"/>
      <c r="FU2300" s="52"/>
      <c r="FW2300" s="54"/>
      <c r="GI2300" s="34"/>
      <c r="GK2300" s="35"/>
      <c r="JX2300" s="1"/>
      <c r="KG2300" s="1"/>
      <c r="KH2300" s="67"/>
      <c r="KJ2300" s="66"/>
      <c r="KL2300" s="65"/>
      <c r="KN2300" s="53"/>
      <c r="KP2300" s="64"/>
      <c r="KR2300" s="63"/>
      <c r="KV2300" s="1"/>
      <c r="LQ2300" s="1"/>
      <c r="LR2300" s="1"/>
      <c r="LS2300" s="1"/>
      <c r="LT2300" s="1"/>
      <c r="LU2300" s="1"/>
      <c r="LV2300" s="1"/>
      <c r="LW2300" s="1"/>
      <c r="LX2300" s="1"/>
      <c r="LY2300" s="1"/>
      <c r="LZ2300" s="1"/>
      <c r="MA2300" s="1"/>
      <c r="MB2300" s="1"/>
      <c r="MC2300" s="1"/>
      <c r="MD2300" s="1"/>
      <c r="ME2300" s="1"/>
      <c r="MF2300" s="1"/>
      <c r="MG2300" s="1"/>
      <c r="MH2300" s="1"/>
      <c r="MI2300" s="1"/>
      <c r="MJ2300" s="1"/>
      <c r="MK2300" s="1"/>
      <c r="ML2300" s="1"/>
      <c r="MM2300" s="1"/>
      <c r="MN2300" s="1"/>
      <c r="MO2300" s="1"/>
      <c r="MP2300" s="1"/>
      <c r="MQ2300" s="1"/>
      <c r="MR2300" s="1"/>
      <c r="MS2300" s="1"/>
      <c r="MT2300" s="1"/>
      <c r="MU2300" s="1"/>
      <c r="MV2300" s="1"/>
      <c r="MW2300" s="1"/>
      <c r="MX2300" s="1"/>
      <c r="MY2300" s="1"/>
      <c r="MZ2300" s="1"/>
      <c r="NA2300" s="1"/>
      <c r="NB2300" s="1"/>
      <c r="NC2300" s="1"/>
      <c r="ND2300" s="1"/>
      <c r="NE2300" s="1"/>
      <c r="NF2300" s="1"/>
      <c r="NG2300" s="1"/>
      <c r="NH2300" s="1"/>
      <c r="NI2300" s="1"/>
      <c r="NJ2300" s="1"/>
      <c r="NK2300" s="1"/>
      <c r="NL2300" s="1"/>
      <c r="NM2300" s="1"/>
      <c r="NN2300" s="1"/>
      <c r="NO2300" s="1"/>
      <c r="NP2300" s="1"/>
      <c r="NQ2300" s="1"/>
      <c r="NR2300" s="1"/>
      <c r="NS2300" s="1"/>
      <c r="NT2300" s="1"/>
      <c r="NU2300" s="1"/>
      <c r="NV2300" s="1"/>
      <c r="NW2300" s="1"/>
      <c r="NX2300" s="1"/>
      <c r="NY2300" s="1"/>
      <c r="NZ2300" s="1"/>
      <c r="OA2300" s="1"/>
      <c r="OB2300" s="1"/>
      <c r="OC2300" s="1"/>
      <c r="OD2300" s="1"/>
      <c r="OE2300" s="1"/>
      <c r="OF2300" s="1"/>
      <c r="OG2300" s="1"/>
      <c r="OH2300" s="1"/>
      <c r="OI2300" s="1"/>
      <c r="OJ2300" s="1"/>
      <c r="OK2300" s="1"/>
      <c r="OL2300" s="1"/>
      <c r="OM2300" s="1"/>
      <c r="ON2300" s="1"/>
      <c r="OO2300" s="1"/>
      <c r="OP2300" s="1"/>
      <c r="OQ2300" s="1"/>
      <c r="OR2300" s="1"/>
      <c r="OS2300" s="1"/>
      <c r="OT2300" s="1"/>
      <c r="OU2300" s="1"/>
      <c r="OV2300" s="1"/>
      <c r="OW2300" s="1"/>
      <c r="OX2300" s="1"/>
      <c r="OY2300" s="1"/>
      <c r="OZ2300" s="1"/>
      <c r="PA2300" s="1"/>
      <c r="PB2300" s="34"/>
      <c r="PC2300" s="1"/>
      <c r="PD2300" s="35"/>
      <c r="PE2300" s="1"/>
      <c r="PF2300" s="1"/>
      <c r="PG2300" s="1"/>
      <c r="PH2300" s="1"/>
      <c r="PI2300" s="1"/>
      <c r="PJ2300" s="1"/>
      <c r="PK2300" s="1"/>
      <c r="PL2300" s="2"/>
      <c r="PM2300" s="1"/>
      <c r="PN2300" s="7"/>
      <c r="PO2300" s="1"/>
      <c r="PP2300" s="1"/>
      <c r="PQ2300" s="1"/>
      <c r="PR2300" s="1"/>
      <c r="PS2300" s="1"/>
      <c r="PT2300" s="1"/>
      <c r="PU2300" s="1"/>
      <c r="PV2300" s="36"/>
      <c r="PW2300" s="1"/>
      <c r="PX2300" s="37"/>
      <c r="PY2300" s="1"/>
      <c r="PZ2300" s="1"/>
      <c r="QA2300" s="1"/>
      <c r="QB2300" s="1"/>
      <c r="QC2300" s="1"/>
      <c r="QD2300" s="1"/>
      <c r="QE2300" s="1"/>
      <c r="QF2300" s="2"/>
      <c r="QG2300" s="1"/>
      <c r="QH2300" s="7"/>
      <c r="QI2300" s="1"/>
      <c r="QJ2300" s="1"/>
      <c r="QK2300" s="1"/>
      <c r="QL2300" s="1"/>
      <c r="QM2300" s="1"/>
      <c r="QN2300" s="1"/>
      <c r="QO2300" s="1"/>
      <c r="QP2300" s="1"/>
      <c r="QQ2300" s="1"/>
      <c r="QR2300" s="1"/>
      <c r="QS2300" s="1"/>
      <c r="QT2300" s="1"/>
      <c r="QU2300" s="1"/>
      <c r="QV2300" s="1"/>
      <c r="QW2300" s="1"/>
      <c r="QX2300" s="1"/>
      <c r="QY2300" s="1"/>
      <c r="QZ2300" s="1"/>
      <c r="RA2300" s="1"/>
      <c r="RB2300" s="1"/>
      <c r="RC2300" s="1"/>
      <c r="RD2300" s="1"/>
      <c r="RE2300" s="1"/>
      <c r="RF2300" s="1"/>
      <c r="RG2300" s="1"/>
      <c r="RH2300" s="1"/>
      <c r="RI2300" s="1"/>
      <c r="RJ2300" s="1"/>
      <c r="RK2300" s="1"/>
      <c r="RL2300" s="1"/>
      <c r="RM2300" s="1"/>
      <c r="RN2300" s="1"/>
      <c r="RO2300" s="1"/>
      <c r="RP2300" s="1"/>
      <c r="RQ2300" s="1"/>
      <c r="RR2300" s="1"/>
      <c r="RS2300" s="1"/>
      <c r="RT2300" s="1"/>
      <c r="RU2300" s="1"/>
      <c r="RV2300" s="1"/>
      <c r="RW2300" s="1"/>
      <c r="RX2300" s="1"/>
      <c r="RY2300" s="1"/>
      <c r="RZ2300" s="1"/>
      <c r="SA2300" s="1"/>
      <c r="SB2300" s="1"/>
      <c r="SC2300" s="1"/>
      <c r="SD2300" s="1"/>
      <c r="SE2300" s="1"/>
      <c r="SF2300" s="1"/>
      <c r="SG2300" s="1"/>
      <c r="SH2300" s="1"/>
      <c r="SI2300" s="1"/>
      <c r="SJ2300" s="1"/>
      <c r="SK2300" s="1"/>
      <c r="SL2300" s="1"/>
      <c r="SM2300" s="1"/>
      <c r="SN2300" s="1"/>
      <c r="SO2300" s="1"/>
      <c r="SP2300" s="1"/>
      <c r="SQ2300" s="1"/>
      <c r="SR2300" s="1"/>
      <c r="SS2300" s="1"/>
      <c r="ST2300" s="1"/>
      <c r="SU2300" s="1"/>
      <c r="SV2300" s="1"/>
      <c r="SW2300" s="1"/>
      <c r="SX2300" s="1"/>
      <c r="SY2300" s="1"/>
      <c r="SZ2300" s="1"/>
      <c r="TA2300" s="1"/>
      <c r="TB2300" s="1"/>
      <c r="TC2300" s="1"/>
      <c r="TD2300" s="1"/>
      <c r="TE2300" s="1"/>
      <c r="TF2300" s="1"/>
      <c r="TG2300" s="1"/>
      <c r="TH2300" s="1"/>
      <c r="TI2300" s="1"/>
      <c r="TJ2300" s="1"/>
      <c r="TK2300" s="1"/>
      <c r="TL2300" s="1"/>
      <c r="TM2300" s="1"/>
      <c r="TN2300" s="1"/>
      <c r="TO2300" s="1"/>
      <c r="TP2300" s="1"/>
      <c r="TQ2300" s="1"/>
      <c r="TR2300" s="1"/>
      <c r="TS2300" s="1"/>
      <c r="TT2300" s="1"/>
      <c r="TU2300" s="1"/>
      <c r="TV2300" s="1"/>
      <c r="TW2300" s="1"/>
      <c r="TX2300" s="1"/>
      <c r="TY2300" s="1"/>
      <c r="TZ2300" s="1"/>
      <c r="UA2300" s="1"/>
      <c r="UB2300" s="1"/>
      <c r="UC2300" s="1"/>
      <c r="UD2300" s="1"/>
      <c r="UE2300" s="1"/>
      <c r="UF2300" s="1"/>
      <c r="UG2300" s="1"/>
      <c r="UH2300" s="1"/>
      <c r="UI2300" s="1"/>
      <c r="UJ2300" s="1"/>
      <c r="UK2300" s="1"/>
      <c r="UL2300" s="1"/>
      <c r="UM2300" s="1"/>
      <c r="UN2300" s="1"/>
      <c r="UO2300" s="1"/>
      <c r="UP2300" s="1"/>
      <c r="UQ2300" s="1"/>
      <c r="UR2300" s="1"/>
      <c r="US2300" s="1"/>
      <c r="UT2300" s="1"/>
      <c r="UU2300" s="1"/>
      <c r="UV2300" s="1"/>
      <c r="UW2300" s="1"/>
      <c r="UX2300" s="1"/>
      <c r="UY2300" s="1"/>
      <c r="UZ2300" s="1"/>
      <c r="VA2300" s="1"/>
      <c r="VB2300" s="1"/>
      <c r="VC2300" s="1"/>
      <c r="VD2300" s="1"/>
      <c r="VE2300" s="1"/>
      <c r="VF2300" s="1"/>
      <c r="VT2300" s="1"/>
    </row>
    <row r="2301" spans="14:592" x14ac:dyDescent="0.3">
      <c r="N2301" s="1"/>
      <c r="O2301" s="34"/>
      <c r="Q2301" s="35"/>
      <c r="S2301" s="36"/>
      <c r="U2301" s="37"/>
      <c r="W2301" s="52"/>
      <c r="Y2301" s="53"/>
      <c r="AI2301" s="1"/>
      <c r="AW2301" s="34"/>
      <c r="AY2301" s="35"/>
      <c r="CI2301" s="37"/>
      <c r="CJ2301" s="37"/>
      <c r="CK2301" s="37"/>
      <c r="CL2301" s="37"/>
      <c r="CM2301" s="37"/>
      <c r="CN2301" s="37"/>
      <c r="CO2301" s="37"/>
      <c r="CP2301" s="37"/>
      <c r="CQ2301" s="37"/>
      <c r="CR2301" s="37"/>
      <c r="CS2301" s="37"/>
      <c r="CT2301" s="37"/>
      <c r="CU2301" s="37"/>
      <c r="CV2301" s="37"/>
      <c r="CW2301" s="37"/>
      <c r="CX2301" s="37"/>
      <c r="CY2301" s="37"/>
      <c r="CZ2301" s="37"/>
      <c r="DA2301" s="37"/>
      <c r="DB2301" s="37"/>
      <c r="DC2301" s="37"/>
      <c r="DD2301" s="37"/>
      <c r="DE2301" s="37"/>
      <c r="DF2301" s="37"/>
      <c r="DG2301" s="37"/>
      <c r="DH2301" s="37"/>
      <c r="DI2301" s="37"/>
      <c r="DJ2301" s="37"/>
      <c r="DK2301" s="37"/>
      <c r="DL2301" s="37"/>
      <c r="DM2301" s="37"/>
      <c r="DN2301" s="37"/>
      <c r="DO2301" s="37"/>
      <c r="DP2301" s="37"/>
      <c r="DQ2301" s="37"/>
      <c r="DR2301" s="37"/>
      <c r="DS2301" s="37"/>
      <c r="DT2301" s="37"/>
      <c r="DU2301" s="37"/>
      <c r="DV2301" s="37"/>
      <c r="DW2301" s="37"/>
      <c r="DX2301" s="37"/>
      <c r="DY2301" s="37"/>
      <c r="DZ2301" s="37"/>
      <c r="EA2301" s="37"/>
      <c r="EB2301" s="37"/>
      <c r="EC2301" s="37"/>
      <c r="ED2301" s="37"/>
      <c r="EE2301" s="37"/>
      <c r="EF2301" s="37"/>
      <c r="EG2301" s="37"/>
      <c r="EH2301" s="37"/>
      <c r="EI2301" s="37"/>
      <c r="EJ2301" s="37"/>
      <c r="EK2301" s="37"/>
      <c r="EL2301" s="37"/>
      <c r="EM2301" s="37"/>
      <c r="EN2301" s="37"/>
      <c r="EO2301" s="37"/>
      <c r="EP2301" s="37"/>
      <c r="EQ2301" s="37"/>
      <c r="ER2301" s="37"/>
      <c r="ES2301" s="37"/>
      <c r="ET2301" s="37"/>
      <c r="EU2301" s="36"/>
      <c r="EV2301" s="37"/>
      <c r="EW2301" s="37"/>
      <c r="EY2301" s="1"/>
      <c r="FA2301" s="36"/>
      <c r="FC2301" s="37"/>
      <c r="FD2301" s="37"/>
      <c r="FE2301" s="37"/>
      <c r="FF2301" s="37"/>
      <c r="FG2301" s="37"/>
      <c r="FH2301" s="37"/>
      <c r="FI2301" s="37"/>
      <c r="FJ2301" s="37"/>
      <c r="FK2301" s="37"/>
      <c r="FL2301" s="37"/>
      <c r="FM2301" s="37"/>
      <c r="FN2301" s="37"/>
      <c r="FO2301" s="37"/>
      <c r="FP2301" s="37"/>
      <c r="FQ2301" s="37"/>
      <c r="FR2301" s="37"/>
      <c r="FS2301" s="37"/>
      <c r="FT2301" s="37"/>
      <c r="FU2301" s="37"/>
      <c r="FV2301" s="37"/>
      <c r="FW2301" s="37"/>
      <c r="FX2301" s="37"/>
      <c r="FY2301" s="37"/>
      <c r="FZ2301" s="37"/>
      <c r="GA2301" s="37"/>
      <c r="GB2301" s="37"/>
      <c r="GC2301" s="37"/>
      <c r="GD2301" s="37"/>
      <c r="GE2301" s="37"/>
      <c r="GF2301" s="37"/>
      <c r="GG2301" s="37"/>
      <c r="GH2301" s="37"/>
      <c r="GI2301" s="34"/>
      <c r="GJ2301" s="37"/>
      <c r="GK2301" s="35"/>
      <c r="GL2301" s="37"/>
      <c r="GM2301" s="37"/>
      <c r="GN2301" s="37"/>
      <c r="GO2301" s="37"/>
      <c r="GP2301" s="37"/>
      <c r="GQ2301" s="37"/>
      <c r="GR2301" s="37"/>
      <c r="GS2301" s="37"/>
      <c r="GT2301" s="37"/>
      <c r="GU2301" s="37"/>
      <c r="GV2301" s="37"/>
      <c r="GW2301" s="37"/>
      <c r="GX2301" s="37"/>
      <c r="GY2301" s="37"/>
      <c r="GZ2301" s="37"/>
      <c r="HA2301" s="37"/>
      <c r="HB2301" s="37"/>
      <c r="HC2301" s="37"/>
      <c r="HD2301" s="37"/>
      <c r="HE2301" s="37"/>
      <c r="HF2301" s="37"/>
      <c r="HG2301" s="37"/>
      <c r="HH2301" s="37"/>
      <c r="HI2301" s="37"/>
      <c r="HJ2301" s="37"/>
      <c r="HK2301" s="37"/>
      <c r="HL2301" s="37"/>
      <c r="HM2301" s="37"/>
      <c r="HN2301" s="37"/>
      <c r="HO2301" s="37"/>
      <c r="HP2301" s="37"/>
      <c r="HQ2301" s="37"/>
      <c r="HR2301" s="37"/>
      <c r="HS2301" s="37"/>
      <c r="HT2301" s="37"/>
      <c r="HU2301" s="37"/>
      <c r="JX2301" s="1"/>
      <c r="KG2301" s="1"/>
      <c r="KH2301" s="67"/>
      <c r="KJ2301" s="66"/>
      <c r="KL2301" s="65"/>
      <c r="KN2301" s="53"/>
      <c r="KP2301" s="64"/>
      <c r="KR2301" s="63"/>
      <c r="KV2301" s="1"/>
      <c r="PB2301" s="34"/>
      <c r="PD2301" s="35"/>
      <c r="PL2301" s="34"/>
      <c r="PN2301" s="35"/>
      <c r="PV2301" s="36"/>
      <c r="PX2301" s="37"/>
      <c r="PZ2301" s="44"/>
      <c r="QF2301" s="36"/>
      <c r="QH2301" s="37"/>
      <c r="VT2301" s="1"/>
    </row>
    <row r="2302" spans="14:592" x14ac:dyDescent="0.3">
      <c r="N2302" s="1"/>
      <c r="O2302" s="34"/>
      <c r="Q2302" s="35"/>
      <c r="S2302" s="36"/>
      <c r="U2302" s="37"/>
      <c r="W2302" s="52"/>
      <c r="Y2302" s="53"/>
      <c r="AI2302" s="1"/>
      <c r="AW2302" s="34"/>
      <c r="AY2302" s="35"/>
      <c r="CI2302" s="37"/>
      <c r="CJ2302" s="37"/>
      <c r="CK2302" s="37"/>
      <c r="CL2302" s="37"/>
      <c r="CM2302" s="37"/>
      <c r="CN2302" s="37"/>
      <c r="CO2302" s="37"/>
      <c r="CP2302" s="37"/>
      <c r="CQ2302" s="37"/>
      <c r="CR2302" s="37"/>
      <c r="CS2302" s="37"/>
      <c r="CT2302" s="37"/>
      <c r="CU2302" s="37"/>
      <c r="CV2302" s="37"/>
      <c r="CW2302" s="37"/>
      <c r="CX2302" s="37"/>
      <c r="CY2302" s="37"/>
      <c r="CZ2302" s="37"/>
      <c r="DA2302" s="37"/>
      <c r="DB2302" s="37"/>
      <c r="DC2302" s="37"/>
      <c r="DD2302" s="37"/>
      <c r="DE2302" s="37"/>
      <c r="DF2302" s="37"/>
      <c r="DG2302" s="37"/>
      <c r="DH2302" s="37"/>
      <c r="DI2302" s="37"/>
      <c r="DJ2302" s="37"/>
      <c r="DK2302" s="37"/>
      <c r="DL2302" s="37"/>
      <c r="DM2302" s="37"/>
      <c r="DN2302" s="37"/>
      <c r="DO2302" s="37"/>
      <c r="DP2302" s="37"/>
      <c r="DQ2302" s="37"/>
      <c r="DR2302" s="37"/>
      <c r="DS2302" s="37"/>
      <c r="DT2302" s="37"/>
      <c r="DU2302" s="37"/>
      <c r="DV2302" s="37"/>
      <c r="DW2302" s="37"/>
      <c r="DX2302" s="37"/>
      <c r="DY2302" s="37"/>
      <c r="DZ2302" s="37"/>
      <c r="EA2302" s="37"/>
      <c r="EB2302" s="37"/>
      <c r="EC2302" s="37"/>
      <c r="ED2302" s="37"/>
      <c r="EE2302" s="37"/>
      <c r="EF2302" s="37"/>
      <c r="EG2302" s="37"/>
      <c r="EH2302" s="37"/>
      <c r="EI2302" s="37"/>
      <c r="EJ2302" s="37"/>
      <c r="EK2302" s="37"/>
      <c r="EL2302" s="37"/>
      <c r="EM2302" s="37"/>
      <c r="EN2302" s="37"/>
      <c r="EO2302" s="37"/>
      <c r="EP2302" s="37"/>
      <c r="EQ2302" s="37"/>
      <c r="ER2302" s="37"/>
      <c r="ES2302" s="37"/>
      <c r="ET2302" s="37"/>
      <c r="EU2302" s="36"/>
      <c r="EV2302" s="37"/>
      <c r="EW2302" s="37"/>
      <c r="FA2302" s="36"/>
      <c r="FC2302" s="37"/>
      <c r="FD2302" s="37"/>
      <c r="FE2302" s="37"/>
      <c r="FF2302" s="37"/>
      <c r="FG2302" s="37"/>
      <c r="FH2302" s="37"/>
      <c r="FI2302" s="37"/>
      <c r="FJ2302" s="37"/>
      <c r="FK2302" s="37"/>
      <c r="FL2302" s="37"/>
      <c r="FM2302" s="37"/>
      <c r="FN2302" s="37"/>
      <c r="FO2302" s="37"/>
      <c r="FP2302" s="37"/>
      <c r="FQ2302" s="37"/>
      <c r="FR2302" s="37"/>
      <c r="FS2302" s="37"/>
      <c r="FT2302" s="37"/>
      <c r="FU2302" s="37"/>
      <c r="FV2302" s="37"/>
      <c r="FW2302" s="37"/>
      <c r="FX2302" s="37"/>
      <c r="FY2302" s="37"/>
      <c r="FZ2302" s="37"/>
      <c r="GA2302" s="37"/>
      <c r="GB2302" s="37"/>
      <c r="GC2302" s="37"/>
      <c r="GD2302" s="37"/>
      <c r="GE2302" s="37"/>
      <c r="GF2302" s="37"/>
      <c r="GG2302" s="37"/>
      <c r="GH2302" s="37"/>
      <c r="GI2302" s="34"/>
      <c r="GJ2302" s="37"/>
      <c r="GK2302" s="35"/>
      <c r="GL2302" s="37"/>
      <c r="GM2302" s="37"/>
      <c r="GN2302" s="37"/>
      <c r="GO2302" s="37"/>
      <c r="GP2302" s="37"/>
      <c r="GQ2302" s="37"/>
      <c r="GR2302" s="37"/>
      <c r="GS2302" s="37"/>
      <c r="GT2302" s="37"/>
      <c r="GU2302" s="37"/>
      <c r="GV2302" s="37"/>
      <c r="GW2302" s="37"/>
      <c r="GX2302" s="37"/>
      <c r="GY2302" s="37"/>
      <c r="GZ2302" s="37"/>
      <c r="HA2302" s="37"/>
      <c r="HB2302" s="37"/>
      <c r="HC2302" s="37"/>
      <c r="HD2302" s="37"/>
      <c r="HE2302" s="37"/>
      <c r="HF2302" s="37"/>
      <c r="HG2302" s="37"/>
      <c r="HH2302" s="37"/>
      <c r="HI2302" s="37"/>
      <c r="HJ2302" s="37"/>
      <c r="HK2302" s="37"/>
      <c r="HL2302" s="37"/>
      <c r="HM2302" s="37"/>
      <c r="HN2302" s="37"/>
      <c r="HO2302" s="37"/>
      <c r="HP2302" s="37"/>
      <c r="HQ2302" s="37"/>
      <c r="HR2302" s="37"/>
      <c r="HS2302" s="37"/>
      <c r="HT2302" s="37"/>
      <c r="HU2302" s="51"/>
      <c r="JX2302" s="1"/>
      <c r="KG2302" s="1"/>
      <c r="KH2302" s="67"/>
      <c r="KJ2302" s="66"/>
      <c r="KL2302" s="65"/>
      <c r="KN2302" s="53"/>
      <c r="KP2302" s="64"/>
      <c r="KR2302" s="63"/>
      <c r="KV2302" s="1"/>
      <c r="PB2302" s="34"/>
      <c r="PD2302" s="35"/>
      <c r="PI2302" s="34"/>
      <c r="PJ2302" s="34"/>
      <c r="PK2302" s="34"/>
      <c r="PL2302" s="34"/>
      <c r="PN2302" s="35"/>
      <c r="PO2302" s="35"/>
      <c r="PP2302" s="35"/>
      <c r="PQ2302" s="35"/>
      <c r="PV2302" s="36"/>
      <c r="PX2302" s="37"/>
      <c r="PZ2302" s="44"/>
      <c r="QC2302" s="36"/>
      <c r="QD2302" s="36"/>
      <c r="QE2302" s="36"/>
      <c r="QF2302" s="36"/>
      <c r="QH2302" s="37"/>
      <c r="QI2302" s="37"/>
      <c r="QJ2302" s="37"/>
      <c r="QK2302" s="37"/>
      <c r="VT2302" s="1"/>
    </row>
    <row r="2303" spans="14:592" x14ac:dyDescent="0.3">
      <c r="N2303" s="1"/>
      <c r="O2303" s="34"/>
      <c r="Q2303" s="35"/>
      <c r="S2303" s="36"/>
      <c r="U2303" s="37"/>
      <c r="W2303" s="52"/>
      <c r="Y2303" s="53"/>
      <c r="AI2303" s="1"/>
      <c r="AW2303" s="34"/>
      <c r="AY2303" s="35"/>
      <c r="CI2303" s="37"/>
      <c r="EU2303" s="36"/>
      <c r="EY2303" s="1"/>
      <c r="FA2303" s="36"/>
      <c r="FO2303" s="52"/>
      <c r="FQ2303" s="54"/>
      <c r="FU2303" s="52"/>
      <c r="FW2303" s="54"/>
      <c r="GI2303" s="34"/>
      <c r="GK2303" s="35"/>
      <c r="HU2303" s="51"/>
      <c r="JX2303" s="1"/>
      <c r="KG2303" s="1"/>
      <c r="KH2303" s="67"/>
      <c r="KJ2303" s="66"/>
      <c r="KL2303" s="65"/>
      <c r="KN2303" s="53"/>
      <c r="KP2303" s="64"/>
      <c r="KR2303" s="63"/>
      <c r="KV2303" s="1"/>
      <c r="PB2303" s="34"/>
      <c r="PD2303" s="35"/>
      <c r="PI2303" s="34"/>
      <c r="PQ2303" s="35"/>
      <c r="PV2303" s="36"/>
      <c r="PX2303" s="37"/>
      <c r="QC2303" s="36"/>
      <c r="QK2303" s="37"/>
      <c r="VT2303" s="1"/>
    </row>
    <row r="2304" spans="14:592" x14ac:dyDescent="0.3">
      <c r="N2304" s="1"/>
      <c r="O2304" s="34"/>
      <c r="Q2304" s="35"/>
      <c r="S2304" s="36"/>
      <c r="U2304" s="37"/>
      <c r="W2304" s="52"/>
      <c r="Y2304" s="53"/>
      <c r="AI2304" s="1"/>
      <c r="AW2304" s="34"/>
      <c r="AY2304" s="35"/>
      <c r="CG2304" s="36"/>
      <c r="CH2304" s="36"/>
      <c r="CI2304" s="36"/>
      <c r="CJ2304" s="36"/>
      <c r="CK2304" s="36"/>
      <c r="CL2304" s="36"/>
      <c r="CM2304" s="36"/>
      <c r="CN2304" s="36"/>
      <c r="CO2304" s="36"/>
      <c r="CP2304" s="36"/>
      <c r="CQ2304" s="36"/>
      <c r="CR2304" s="36"/>
      <c r="CS2304" s="36"/>
      <c r="CT2304" s="36"/>
      <c r="CU2304" s="36"/>
      <c r="CV2304" s="36"/>
      <c r="CW2304" s="36"/>
      <c r="CX2304" s="36"/>
      <c r="CY2304" s="36"/>
      <c r="CZ2304" s="36"/>
      <c r="DA2304" s="36"/>
      <c r="DB2304" s="36"/>
      <c r="DC2304" s="36"/>
      <c r="DD2304" s="36"/>
      <c r="DE2304" s="36"/>
      <c r="DF2304" s="36"/>
      <c r="DG2304" s="36"/>
      <c r="DH2304" s="36"/>
      <c r="DI2304" s="36"/>
      <c r="DJ2304" s="36"/>
      <c r="DK2304" s="36"/>
      <c r="DL2304" s="36"/>
      <c r="DM2304" s="36"/>
      <c r="DN2304" s="36"/>
      <c r="DO2304" s="36"/>
      <c r="DP2304" s="36"/>
      <c r="DQ2304" s="36"/>
      <c r="DR2304" s="36"/>
      <c r="DS2304" s="36"/>
      <c r="DT2304" s="36"/>
      <c r="DU2304" s="36"/>
      <c r="DV2304" s="36"/>
      <c r="DW2304" s="36"/>
      <c r="DX2304" s="36"/>
      <c r="DY2304" s="36"/>
      <c r="DZ2304" s="36"/>
      <c r="EA2304" s="36"/>
      <c r="EB2304" s="36"/>
      <c r="EC2304" s="36"/>
      <c r="ED2304" s="36"/>
      <c r="EE2304" s="36"/>
      <c r="EF2304" s="36"/>
      <c r="EG2304" s="36"/>
      <c r="EH2304" s="36"/>
      <c r="EI2304" s="36"/>
      <c r="EJ2304" s="36"/>
      <c r="EK2304" s="36"/>
      <c r="EL2304" s="36"/>
      <c r="EM2304" s="36"/>
      <c r="EN2304" s="36"/>
      <c r="EO2304" s="36"/>
      <c r="EP2304" s="36"/>
      <c r="EQ2304" s="36"/>
      <c r="ER2304" s="36"/>
      <c r="ES2304" s="36"/>
      <c r="ET2304" s="36"/>
      <c r="EU2304" s="36"/>
      <c r="FA2304" s="36"/>
      <c r="FB2304" s="36"/>
      <c r="FC2304" s="36"/>
      <c r="FD2304" s="36"/>
      <c r="FE2304" s="36"/>
      <c r="FF2304" s="36"/>
      <c r="FG2304" s="36"/>
      <c r="FH2304" s="36"/>
      <c r="FI2304" s="36"/>
      <c r="FJ2304" s="36"/>
      <c r="FK2304" s="36"/>
      <c r="FL2304" s="36"/>
      <c r="FM2304" s="36"/>
      <c r="FN2304" s="36"/>
      <c r="FO2304" s="36"/>
      <c r="FP2304" s="36"/>
      <c r="FQ2304" s="36"/>
      <c r="FR2304" s="36"/>
      <c r="FS2304" s="36"/>
      <c r="FT2304" s="36"/>
      <c r="FU2304" s="36"/>
      <c r="FV2304" s="36"/>
      <c r="FW2304" s="36"/>
      <c r="FX2304" s="36"/>
      <c r="FY2304" s="36"/>
      <c r="FZ2304" s="36"/>
      <c r="GA2304" s="36"/>
      <c r="GB2304" s="36"/>
      <c r="GC2304" s="36"/>
      <c r="GD2304" s="36"/>
      <c r="GE2304" s="36"/>
      <c r="GF2304" s="36"/>
      <c r="GG2304" s="36"/>
      <c r="GH2304" s="36"/>
      <c r="GI2304" s="34"/>
      <c r="GJ2304" s="36"/>
      <c r="GK2304" s="35"/>
      <c r="GL2304" s="36"/>
      <c r="GM2304" s="36"/>
      <c r="GN2304" s="36"/>
      <c r="GO2304" s="36"/>
      <c r="GP2304" s="36"/>
      <c r="GQ2304" s="36"/>
      <c r="GR2304" s="36"/>
      <c r="GS2304" s="36"/>
      <c r="GT2304" s="36"/>
      <c r="GU2304" s="36"/>
      <c r="GV2304" s="36"/>
      <c r="GW2304" s="36"/>
      <c r="GX2304" s="36"/>
      <c r="GY2304" s="36"/>
      <c r="GZ2304" s="36"/>
      <c r="HA2304" s="36"/>
      <c r="HB2304" s="36"/>
      <c r="HC2304" s="36"/>
      <c r="HD2304" s="36"/>
      <c r="HE2304" s="36"/>
      <c r="HF2304" s="36"/>
      <c r="HG2304" s="36"/>
      <c r="HH2304" s="36"/>
      <c r="HI2304" s="36"/>
      <c r="HJ2304" s="36"/>
      <c r="HK2304" s="36"/>
      <c r="HL2304" s="36"/>
      <c r="HM2304" s="36"/>
      <c r="HN2304" s="36"/>
      <c r="HO2304" s="36"/>
      <c r="HP2304" s="36"/>
      <c r="HQ2304" s="36"/>
      <c r="HR2304" s="36"/>
      <c r="HS2304" s="36"/>
      <c r="HU2304" s="51"/>
      <c r="JX2304" s="1"/>
      <c r="KG2304" s="1"/>
      <c r="KH2304" s="67"/>
      <c r="KJ2304" s="66"/>
      <c r="KL2304" s="65"/>
      <c r="KN2304" s="53"/>
      <c r="KP2304" s="64"/>
      <c r="KR2304" s="63"/>
      <c r="KV2304" s="1"/>
      <c r="PB2304" s="34"/>
      <c r="PD2304" s="35"/>
      <c r="PI2304" s="34"/>
      <c r="PQ2304" s="35"/>
      <c r="PV2304" s="36"/>
      <c r="PX2304" s="37"/>
      <c r="QC2304" s="36"/>
      <c r="QK2304" s="37"/>
      <c r="VT2304" s="1"/>
    </row>
    <row r="2305" spans="14:592" x14ac:dyDescent="0.3">
      <c r="N2305" s="1"/>
      <c r="O2305" s="34"/>
      <c r="Q2305" s="35"/>
      <c r="S2305" s="36"/>
      <c r="U2305" s="37"/>
      <c r="W2305" s="52"/>
      <c r="Y2305" s="53"/>
      <c r="AI2305" s="1"/>
      <c r="AW2305" s="34"/>
      <c r="AY2305" s="35"/>
      <c r="CG2305" s="36"/>
      <c r="CH2305" s="36"/>
      <c r="CI2305" s="36"/>
      <c r="CJ2305" s="36"/>
      <c r="CK2305" s="36"/>
      <c r="CL2305" s="36"/>
      <c r="CM2305" s="36"/>
      <c r="CN2305" s="36"/>
      <c r="CO2305" s="36"/>
      <c r="CP2305" s="36"/>
      <c r="CQ2305" s="36"/>
      <c r="CR2305" s="36"/>
      <c r="CS2305" s="36"/>
      <c r="CT2305" s="36"/>
      <c r="CU2305" s="36"/>
      <c r="CV2305" s="36"/>
      <c r="CW2305" s="36"/>
      <c r="CX2305" s="36"/>
      <c r="CY2305" s="36"/>
      <c r="CZ2305" s="36"/>
      <c r="DA2305" s="36"/>
      <c r="DB2305" s="36"/>
      <c r="DC2305" s="36"/>
      <c r="DD2305" s="36"/>
      <c r="DE2305" s="36"/>
      <c r="DF2305" s="36"/>
      <c r="DG2305" s="36"/>
      <c r="DH2305" s="36"/>
      <c r="DI2305" s="36"/>
      <c r="DJ2305" s="36"/>
      <c r="DK2305" s="36"/>
      <c r="DL2305" s="36"/>
      <c r="DM2305" s="36"/>
      <c r="DN2305" s="36"/>
      <c r="DO2305" s="36"/>
      <c r="DP2305" s="36"/>
      <c r="DQ2305" s="36"/>
      <c r="DR2305" s="36"/>
      <c r="DS2305" s="36"/>
      <c r="DT2305" s="36"/>
      <c r="DU2305" s="36"/>
      <c r="DV2305" s="36"/>
      <c r="DW2305" s="36"/>
      <c r="DX2305" s="36"/>
      <c r="DY2305" s="36"/>
      <c r="DZ2305" s="36"/>
      <c r="EA2305" s="36"/>
      <c r="EB2305" s="36"/>
      <c r="EC2305" s="36"/>
      <c r="ED2305" s="36"/>
      <c r="EE2305" s="36"/>
      <c r="EF2305" s="36"/>
      <c r="EG2305" s="36"/>
      <c r="EH2305" s="36"/>
      <c r="EI2305" s="36"/>
      <c r="EJ2305" s="36"/>
      <c r="EK2305" s="36"/>
      <c r="EL2305" s="36"/>
      <c r="EM2305" s="36"/>
      <c r="EN2305" s="36"/>
      <c r="EO2305" s="36"/>
      <c r="EP2305" s="36"/>
      <c r="EQ2305" s="36"/>
      <c r="ER2305" s="36"/>
      <c r="ES2305" s="36"/>
      <c r="ET2305" s="36"/>
      <c r="EU2305" s="36"/>
      <c r="EY2305" s="1"/>
      <c r="FA2305" s="36"/>
      <c r="FB2305" s="36"/>
      <c r="FC2305" s="36"/>
      <c r="FD2305" s="36"/>
      <c r="FE2305" s="36"/>
      <c r="FF2305" s="36"/>
      <c r="FG2305" s="36"/>
      <c r="FH2305" s="36"/>
      <c r="FI2305" s="36"/>
      <c r="FJ2305" s="36"/>
      <c r="FK2305" s="36"/>
      <c r="FL2305" s="36"/>
      <c r="FM2305" s="36"/>
      <c r="FN2305" s="36"/>
      <c r="FO2305" s="36"/>
      <c r="FP2305" s="36"/>
      <c r="FQ2305" s="36"/>
      <c r="FR2305" s="36"/>
      <c r="FS2305" s="36"/>
      <c r="FT2305" s="36"/>
      <c r="FU2305" s="36"/>
      <c r="FV2305" s="36"/>
      <c r="FW2305" s="36"/>
      <c r="FX2305" s="36"/>
      <c r="FY2305" s="36"/>
      <c r="FZ2305" s="36"/>
      <c r="GA2305" s="36"/>
      <c r="GB2305" s="36"/>
      <c r="GC2305" s="36"/>
      <c r="GD2305" s="36"/>
      <c r="GE2305" s="36"/>
      <c r="GF2305" s="36"/>
      <c r="GG2305" s="36"/>
      <c r="GH2305" s="36"/>
      <c r="GI2305" s="34"/>
      <c r="GJ2305" s="36"/>
      <c r="GK2305" s="35"/>
      <c r="GL2305" s="36"/>
      <c r="GM2305" s="36"/>
      <c r="GN2305" s="36"/>
      <c r="GO2305" s="36"/>
      <c r="GP2305" s="36"/>
      <c r="GQ2305" s="36"/>
      <c r="GR2305" s="36"/>
      <c r="GS2305" s="36"/>
      <c r="GT2305" s="36"/>
      <c r="GU2305" s="36"/>
      <c r="GV2305" s="36"/>
      <c r="GW2305" s="36"/>
      <c r="GX2305" s="36"/>
      <c r="GY2305" s="36"/>
      <c r="GZ2305" s="36"/>
      <c r="HA2305" s="36"/>
      <c r="HB2305" s="36"/>
      <c r="HC2305" s="36"/>
      <c r="HD2305" s="36"/>
      <c r="HE2305" s="36"/>
      <c r="HF2305" s="36"/>
      <c r="HG2305" s="36"/>
      <c r="HH2305" s="36"/>
      <c r="HI2305" s="36"/>
      <c r="HJ2305" s="36"/>
      <c r="HK2305" s="36"/>
      <c r="HL2305" s="36"/>
      <c r="HM2305" s="36"/>
      <c r="HN2305" s="36"/>
      <c r="HO2305" s="36"/>
      <c r="HP2305" s="36"/>
      <c r="HQ2305" s="36"/>
      <c r="HR2305" s="36"/>
      <c r="HS2305" s="36"/>
      <c r="HU2305" s="51"/>
      <c r="JX2305" s="1"/>
      <c r="KG2305" s="1"/>
      <c r="KH2305" s="67"/>
      <c r="KJ2305" s="66"/>
      <c r="KL2305" s="65"/>
      <c r="KN2305" s="53"/>
      <c r="KP2305" s="64"/>
      <c r="KR2305" s="63"/>
      <c r="KV2305" s="1"/>
      <c r="PB2305" s="34"/>
      <c r="PD2305" s="35"/>
      <c r="PI2305" s="34"/>
      <c r="PQ2305" s="35"/>
      <c r="PV2305" s="36"/>
      <c r="PX2305" s="37"/>
      <c r="QC2305" s="36"/>
      <c r="QK2305" s="37"/>
      <c r="VT2305" s="1"/>
    </row>
    <row r="2306" spans="14:592" x14ac:dyDescent="0.3">
      <c r="N2306" s="1"/>
      <c r="O2306" s="34"/>
      <c r="Q2306" s="35"/>
      <c r="S2306" s="36"/>
      <c r="U2306" s="37"/>
      <c r="W2306" s="52"/>
      <c r="Y2306" s="53"/>
      <c r="AI2306" s="1"/>
      <c r="AW2306" s="34"/>
      <c r="AY2306" s="35"/>
      <c r="CG2306" s="36"/>
      <c r="CI2306" s="37"/>
      <c r="FO2306" s="52"/>
      <c r="FQ2306" s="54"/>
      <c r="FU2306" s="52"/>
      <c r="FW2306" s="54"/>
      <c r="GI2306" s="34"/>
      <c r="GK2306" s="35"/>
      <c r="HS2306" s="36"/>
      <c r="HU2306" s="51"/>
      <c r="JX2306" s="1"/>
      <c r="KG2306" s="1"/>
      <c r="KH2306" s="67"/>
      <c r="KJ2306" s="66"/>
      <c r="KL2306" s="65"/>
      <c r="KN2306" s="53"/>
      <c r="KP2306" s="64"/>
      <c r="KR2306" s="63"/>
      <c r="KV2306" s="1"/>
      <c r="PB2306" s="34"/>
      <c r="PD2306" s="35"/>
      <c r="PI2306" s="34"/>
      <c r="PQ2306" s="35"/>
      <c r="PV2306" s="36"/>
      <c r="PX2306" s="37"/>
      <c r="QC2306" s="36"/>
      <c r="QK2306" s="37"/>
      <c r="VT2306" s="1"/>
    </row>
    <row r="2307" spans="14:592" x14ac:dyDescent="0.3">
      <c r="N2307" s="1"/>
      <c r="O2307" s="34"/>
      <c r="Q2307" s="35"/>
      <c r="S2307" s="36"/>
      <c r="U2307" s="37"/>
      <c r="W2307" s="52"/>
      <c r="Y2307" s="53"/>
      <c r="AI2307" s="1"/>
      <c r="AW2307" s="34"/>
      <c r="AY2307" s="35"/>
      <c r="CG2307" s="36"/>
      <c r="CI2307" s="37"/>
      <c r="DS2307" s="54"/>
      <c r="DT2307" s="54"/>
      <c r="DU2307" s="54"/>
      <c r="DV2307" s="54"/>
      <c r="DW2307" s="54"/>
      <c r="DX2307" s="54"/>
      <c r="DY2307" s="54"/>
      <c r="DZ2307" s="54"/>
      <c r="EA2307" s="54"/>
      <c r="EB2307" s="54"/>
      <c r="EC2307" s="54"/>
      <c r="ED2307" s="54"/>
      <c r="EE2307" s="54"/>
      <c r="EF2307" s="54"/>
      <c r="EG2307" s="54"/>
      <c r="EH2307" s="54"/>
      <c r="EI2307" s="54"/>
      <c r="EJ2307" s="54"/>
      <c r="EK2307" s="54"/>
      <c r="EL2307" s="54"/>
      <c r="EM2307" s="54"/>
      <c r="EN2307" s="54"/>
      <c r="EO2307" s="54"/>
      <c r="EP2307" s="54"/>
      <c r="EQ2307" s="54"/>
      <c r="ER2307" s="54"/>
      <c r="ES2307" s="54"/>
      <c r="ET2307" s="54"/>
      <c r="EU2307" s="54"/>
      <c r="EV2307" s="54"/>
      <c r="EW2307" s="54"/>
      <c r="EX2307" s="54"/>
      <c r="EY2307" s="1"/>
      <c r="EZ2307" s="54"/>
      <c r="FA2307" s="54"/>
      <c r="FB2307" s="54"/>
      <c r="FC2307" s="54"/>
      <c r="FD2307" s="54"/>
      <c r="FE2307" s="54"/>
      <c r="FF2307" s="54"/>
      <c r="FG2307" s="54"/>
      <c r="FH2307" s="54"/>
      <c r="FI2307" s="54"/>
      <c r="FJ2307" s="54"/>
      <c r="FK2307" s="54"/>
      <c r="FL2307" s="54"/>
      <c r="FM2307" s="54"/>
      <c r="FN2307" s="54"/>
      <c r="FO2307" s="52"/>
      <c r="FP2307" s="54"/>
      <c r="FQ2307" s="54"/>
      <c r="FU2307" s="52"/>
      <c r="FW2307" s="54"/>
      <c r="FX2307" s="54"/>
      <c r="FY2307" s="54"/>
      <c r="FZ2307" s="54"/>
      <c r="GA2307" s="54"/>
      <c r="GB2307" s="54"/>
      <c r="GC2307" s="54"/>
      <c r="GD2307" s="54"/>
      <c r="GE2307" s="54"/>
      <c r="GF2307" s="54"/>
      <c r="GG2307" s="54"/>
      <c r="GH2307" s="54"/>
      <c r="GI2307" s="34"/>
      <c r="GJ2307" s="54"/>
      <c r="GK2307" s="35"/>
      <c r="GL2307" s="54"/>
      <c r="GM2307" s="54"/>
      <c r="GN2307" s="54"/>
      <c r="GO2307" s="54"/>
      <c r="GP2307" s="54"/>
      <c r="GQ2307" s="54"/>
      <c r="GR2307" s="54"/>
      <c r="GS2307" s="54"/>
      <c r="GT2307" s="54"/>
      <c r="GU2307" s="54"/>
      <c r="GV2307" s="54"/>
      <c r="GW2307" s="54"/>
      <c r="GX2307" s="54"/>
      <c r="GY2307" s="54"/>
      <c r="GZ2307" s="54"/>
      <c r="HA2307" s="54"/>
      <c r="HB2307" s="54"/>
      <c r="HC2307" s="54"/>
      <c r="HD2307" s="54"/>
      <c r="HE2307" s="54"/>
      <c r="HF2307" s="54"/>
      <c r="HG2307" s="54"/>
      <c r="HH2307" s="54"/>
      <c r="HI2307" s="54"/>
      <c r="HJ2307" s="54"/>
      <c r="HK2307" s="54"/>
      <c r="HL2307" s="54"/>
      <c r="HM2307" s="54"/>
      <c r="HN2307" s="54"/>
      <c r="HO2307" s="54"/>
      <c r="HP2307" s="54"/>
      <c r="HQ2307" s="54"/>
      <c r="HR2307" s="54"/>
      <c r="HS2307" s="36"/>
      <c r="HT2307" s="54"/>
      <c r="HU2307" s="51"/>
      <c r="HV2307" s="54"/>
      <c r="HW2307" s="54"/>
      <c r="HX2307" s="54"/>
      <c r="HY2307" s="54"/>
      <c r="HZ2307" s="54"/>
      <c r="IA2307" s="54"/>
      <c r="IB2307" s="54"/>
      <c r="IC2307" s="54"/>
      <c r="ID2307" s="54"/>
      <c r="IE2307" s="54"/>
      <c r="IF2307" s="54"/>
      <c r="IG2307" s="54"/>
      <c r="IH2307" s="54"/>
      <c r="II2307" s="54"/>
      <c r="IJ2307" s="54"/>
      <c r="IK2307" s="54"/>
      <c r="IL2307" s="54"/>
      <c r="IM2307" s="54"/>
      <c r="IN2307" s="54"/>
      <c r="IO2307" s="54"/>
      <c r="IP2307" s="54"/>
      <c r="IQ2307" s="54"/>
      <c r="IR2307" s="54"/>
      <c r="IS2307" s="54"/>
      <c r="IT2307" s="54"/>
      <c r="IU2307" s="54"/>
      <c r="IV2307" s="54"/>
      <c r="IW2307" s="54"/>
      <c r="IX2307" s="54"/>
      <c r="IY2307" s="54"/>
      <c r="IZ2307" s="54"/>
      <c r="JA2307" s="54"/>
      <c r="JB2307" s="54"/>
      <c r="JC2307" s="54"/>
      <c r="JD2307" s="54"/>
      <c r="JE2307" s="54"/>
      <c r="JX2307" s="1"/>
      <c r="KG2307" s="1"/>
      <c r="KH2307" s="67"/>
      <c r="KJ2307" s="66"/>
      <c r="KL2307" s="65"/>
      <c r="KN2307" s="53"/>
      <c r="KP2307" s="64"/>
      <c r="KR2307" s="63"/>
      <c r="KV2307" s="1"/>
      <c r="PB2307" s="34"/>
      <c r="PD2307" s="35"/>
      <c r="PI2307" s="34"/>
      <c r="PQ2307" s="35"/>
      <c r="PV2307" s="36"/>
      <c r="PX2307" s="37"/>
      <c r="QC2307" s="36"/>
      <c r="QK2307" s="37"/>
      <c r="VT2307" s="1"/>
    </row>
    <row r="2308" spans="14:592" x14ac:dyDescent="0.3">
      <c r="N2308" s="1"/>
      <c r="O2308" s="34"/>
      <c r="Q2308" s="35"/>
      <c r="S2308" s="36"/>
      <c r="U2308" s="37"/>
      <c r="W2308" s="52"/>
      <c r="Y2308" s="53"/>
      <c r="AI2308" s="1"/>
      <c r="AW2308" s="34"/>
      <c r="AY2308" s="35"/>
      <c r="CG2308" s="36"/>
      <c r="CI2308" s="37"/>
      <c r="DS2308" s="54"/>
      <c r="DT2308" s="54"/>
      <c r="DU2308" s="54"/>
      <c r="DV2308" s="54"/>
      <c r="DW2308" s="54"/>
      <c r="DX2308" s="54"/>
      <c r="DY2308" s="54"/>
      <c r="DZ2308" s="54"/>
      <c r="EA2308" s="54"/>
      <c r="EB2308" s="54"/>
      <c r="EC2308" s="54"/>
      <c r="ED2308" s="54"/>
      <c r="EE2308" s="54"/>
      <c r="EF2308" s="54"/>
      <c r="EG2308" s="54"/>
      <c r="EH2308" s="54"/>
      <c r="EI2308" s="54"/>
      <c r="EJ2308" s="54"/>
      <c r="EK2308" s="54"/>
      <c r="EL2308" s="54"/>
      <c r="EM2308" s="54"/>
      <c r="EN2308" s="54"/>
      <c r="EO2308" s="54"/>
      <c r="EP2308" s="54"/>
      <c r="EQ2308" s="54"/>
      <c r="ER2308" s="54"/>
      <c r="ES2308" s="54"/>
      <c r="ET2308" s="54"/>
      <c r="EU2308" s="54"/>
      <c r="EV2308" s="54"/>
      <c r="EW2308" s="54"/>
      <c r="EX2308" s="54"/>
      <c r="EZ2308" s="54"/>
      <c r="FA2308" s="54"/>
      <c r="FB2308" s="54"/>
      <c r="FC2308" s="54"/>
      <c r="FD2308" s="54"/>
      <c r="FE2308" s="54"/>
      <c r="FF2308" s="54"/>
      <c r="FG2308" s="54"/>
      <c r="FH2308" s="54"/>
      <c r="FI2308" s="54"/>
      <c r="FJ2308" s="54"/>
      <c r="FK2308" s="54"/>
      <c r="FL2308" s="54"/>
      <c r="FM2308" s="54"/>
      <c r="FN2308" s="54"/>
      <c r="FO2308" s="52"/>
      <c r="FP2308" s="54"/>
      <c r="FQ2308" s="54"/>
      <c r="FU2308" s="52"/>
      <c r="FW2308" s="54"/>
      <c r="FX2308" s="54"/>
      <c r="FY2308" s="54"/>
      <c r="FZ2308" s="54"/>
      <c r="GA2308" s="54"/>
      <c r="GB2308" s="54"/>
      <c r="GC2308" s="54"/>
      <c r="GD2308" s="54"/>
      <c r="GE2308" s="54"/>
      <c r="GF2308" s="54"/>
      <c r="GG2308" s="54"/>
      <c r="GH2308" s="54"/>
      <c r="GI2308" s="34"/>
      <c r="GJ2308" s="54"/>
      <c r="GK2308" s="35"/>
      <c r="GL2308" s="54"/>
      <c r="GM2308" s="54"/>
      <c r="GN2308" s="54"/>
      <c r="GO2308" s="54"/>
      <c r="GP2308" s="54"/>
      <c r="GQ2308" s="54"/>
      <c r="GR2308" s="54"/>
      <c r="GS2308" s="54"/>
      <c r="GT2308" s="54"/>
      <c r="GU2308" s="54"/>
      <c r="GV2308" s="54"/>
      <c r="GW2308" s="54"/>
      <c r="GX2308" s="54"/>
      <c r="GY2308" s="54"/>
      <c r="GZ2308" s="54"/>
      <c r="HA2308" s="54"/>
      <c r="HB2308" s="54"/>
      <c r="HC2308" s="54"/>
      <c r="HD2308" s="54"/>
      <c r="HE2308" s="54"/>
      <c r="HF2308" s="54"/>
      <c r="HG2308" s="54"/>
      <c r="HH2308" s="54"/>
      <c r="HI2308" s="54"/>
      <c r="HJ2308" s="54"/>
      <c r="HK2308" s="54"/>
      <c r="HL2308" s="54"/>
      <c r="HM2308" s="54"/>
      <c r="HN2308" s="54"/>
      <c r="HO2308" s="54"/>
      <c r="HP2308" s="54"/>
      <c r="HQ2308" s="54"/>
      <c r="HR2308" s="54"/>
      <c r="HS2308" s="36"/>
      <c r="HT2308" s="54"/>
      <c r="HU2308" s="51"/>
      <c r="HV2308" s="54"/>
      <c r="HW2308" s="54"/>
      <c r="HX2308" s="54"/>
      <c r="HY2308" s="54"/>
      <c r="HZ2308" s="54"/>
      <c r="IA2308" s="54"/>
      <c r="IB2308" s="54"/>
      <c r="IC2308" s="54"/>
      <c r="ID2308" s="54"/>
      <c r="IE2308" s="54"/>
      <c r="IF2308" s="54"/>
      <c r="IG2308" s="54"/>
      <c r="IH2308" s="54"/>
      <c r="II2308" s="54"/>
      <c r="IJ2308" s="54"/>
      <c r="IK2308" s="54"/>
      <c r="IL2308" s="54"/>
      <c r="IM2308" s="54"/>
      <c r="IN2308" s="54"/>
      <c r="IO2308" s="54"/>
      <c r="IP2308" s="54"/>
      <c r="IQ2308" s="54"/>
      <c r="IR2308" s="54"/>
      <c r="IS2308" s="54"/>
      <c r="IT2308" s="54"/>
      <c r="IU2308" s="54"/>
      <c r="IV2308" s="54"/>
      <c r="IW2308" s="54"/>
      <c r="IX2308" s="54"/>
      <c r="IY2308" s="54"/>
      <c r="IZ2308" s="54"/>
      <c r="JA2308" s="54"/>
      <c r="JB2308" s="54"/>
      <c r="JC2308" s="54"/>
      <c r="JD2308" s="54"/>
      <c r="JE2308" s="54"/>
      <c r="JX2308" s="1"/>
      <c r="KG2308" s="1"/>
      <c r="KH2308" s="67"/>
      <c r="KJ2308" s="66"/>
      <c r="KL2308" s="65"/>
      <c r="KN2308" s="53"/>
      <c r="KP2308" s="64"/>
      <c r="KR2308" s="63"/>
      <c r="KV2308" s="1"/>
      <c r="PB2308" s="34"/>
      <c r="PD2308" s="35"/>
      <c r="PE2308" s="35"/>
      <c r="PF2308" s="35"/>
      <c r="PG2308" s="35"/>
      <c r="PH2308" s="35"/>
      <c r="PI2308" s="34"/>
      <c r="PJ2308" s="35"/>
      <c r="PK2308" s="35"/>
      <c r="PL2308" s="35"/>
      <c r="PM2308" s="35"/>
      <c r="PN2308" s="35"/>
      <c r="PO2308" s="35"/>
      <c r="PP2308" s="35"/>
      <c r="PQ2308" s="35"/>
      <c r="PV2308" s="36"/>
      <c r="PX2308" s="37"/>
      <c r="PY2308" s="37"/>
      <c r="PZ2308" s="37"/>
      <c r="QA2308" s="37"/>
      <c r="QB2308" s="37"/>
      <c r="QC2308" s="36"/>
      <c r="QD2308" s="37"/>
      <c r="QE2308" s="37"/>
      <c r="QF2308" s="37"/>
      <c r="QG2308" s="37"/>
      <c r="QH2308" s="37"/>
      <c r="QI2308" s="37"/>
      <c r="QJ2308" s="37"/>
      <c r="QK2308" s="37"/>
      <c r="VT2308" s="1"/>
    </row>
    <row r="2309" spans="14:592" x14ac:dyDescent="0.3">
      <c r="N2309" s="1"/>
      <c r="O2309" s="34"/>
      <c r="Q2309" s="35"/>
      <c r="S2309" s="36"/>
      <c r="U2309" s="37"/>
      <c r="W2309" s="52"/>
      <c r="Y2309" s="53"/>
      <c r="AI2309" s="1"/>
      <c r="AW2309" s="34"/>
      <c r="AY2309" s="35"/>
      <c r="CG2309" s="36"/>
      <c r="CI2309" s="37"/>
      <c r="DS2309" s="54"/>
      <c r="EY2309" s="1"/>
      <c r="FO2309" s="52"/>
      <c r="FU2309" s="52"/>
      <c r="GI2309" s="34"/>
      <c r="GK2309" s="35"/>
      <c r="HS2309" s="36"/>
      <c r="HU2309" s="51"/>
      <c r="JE2309" s="54"/>
      <c r="JX2309" s="1"/>
      <c r="KG2309" s="1"/>
      <c r="KH2309" s="67"/>
      <c r="KJ2309" s="66"/>
      <c r="KL2309" s="65"/>
      <c r="KN2309" s="53"/>
      <c r="KP2309" s="64"/>
      <c r="KR2309" s="63"/>
      <c r="KV2309" s="1"/>
      <c r="PB2309" s="34"/>
      <c r="PI2309" s="34"/>
      <c r="PQ2309" s="35"/>
      <c r="PV2309" s="36"/>
      <c r="QC2309" s="36"/>
      <c r="QK2309" s="37"/>
      <c r="VT2309" s="1"/>
    </row>
    <row r="2310" spans="14:592" x14ac:dyDescent="0.3">
      <c r="N2310" s="1"/>
      <c r="O2310" s="34"/>
      <c r="Q2310" s="35"/>
      <c r="S2310" s="36"/>
      <c r="U2310" s="37"/>
      <c r="W2310" s="52"/>
      <c r="Y2310" s="53"/>
      <c r="AI2310" s="1"/>
      <c r="AW2310" s="34"/>
      <c r="AY2310" s="35"/>
      <c r="CG2310" s="36"/>
      <c r="CI2310" s="37"/>
      <c r="DQ2310" s="52"/>
      <c r="DR2310" s="52"/>
      <c r="DS2310" s="52"/>
      <c r="DT2310" s="52"/>
      <c r="DU2310" s="52"/>
      <c r="DV2310" s="52"/>
      <c r="DW2310" s="52"/>
      <c r="DX2310" s="52"/>
      <c r="DY2310" s="52"/>
      <c r="DZ2310" s="52"/>
      <c r="EA2310" s="52"/>
      <c r="EB2310" s="52"/>
      <c r="EC2310" s="52"/>
      <c r="ED2310" s="52"/>
      <c r="EE2310" s="52"/>
      <c r="EF2310" s="52"/>
      <c r="EG2310" s="52"/>
      <c r="EH2310" s="52"/>
      <c r="EI2310" s="52"/>
      <c r="EJ2310" s="52"/>
      <c r="EK2310" s="52"/>
      <c r="EL2310" s="52"/>
      <c r="EM2310" s="52"/>
      <c r="EN2310" s="52"/>
      <c r="EO2310" s="52"/>
      <c r="EP2310" s="52"/>
      <c r="EQ2310" s="52"/>
      <c r="ER2310" s="52"/>
      <c r="ES2310" s="52"/>
      <c r="ET2310" s="52"/>
      <c r="EU2310" s="52"/>
      <c r="EV2310" s="52"/>
      <c r="EW2310" s="52"/>
      <c r="EX2310" s="52"/>
      <c r="EZ2310" s="52"/>
      <c r="FA2310" s="52"/>
      <c r="FB2310" s="52"/>
      <c r="FC2310" s="52"/>
      <c r="FD2310" s="52"/>
      <c r="FE2310" s="52"/>
      <c r="FF2310" s="52"/>
      <c r="FG2310" s="52"/>
      <c r="FH2310" s="52"/>
      <c r="FI2310" s="52"/>
      <c r="FJ2310" s="52"/>
      <c r="FK2310" s="52"/>
      <c r="FL2310" s="52"/>
      <c r="FM2310" s="52"/>
      <c r="FN2310" s="52"/>
      <c r="FO2310" s="52"/>
      <c r="FU2310" s="52"/>
      <c r="FV2310" s="52"/>
      <c r="FW2310" s="52"/>
      <c r="FX2310" s="52"/>
      <c r="FY2310" s="52"/>
      <c r="FZ2310" s="52"/>
      <c r="GA2310" s="52"/>
      <c r="GB2310" s="52"/>
      <c r="GC2310" s="52"/>
      <c r="GD2310" s="52"/>
      <c r="GE2310" s="52"/>
      <c r="GF2310" s="52"/>
      <c r="GG2310" s="52"/>
      <c r="GH2310" s="52"/>
      <c r="GI2310" s="34"/>
      <c r="GJ2310" s="52"/>
      <c r="GK2310" s="35"/>
      <c r="GL2310" s="52"/>
      <c r="GM2310" s="52"/>
      <c r="GN2310" s="52"/>
      <c r="GO2310" s="52"/>
      <c r="GP2310" s="52"/>
      <c r="GQ2310" s="52"/>
      <c r="GR2310" s="52"/>
      <c r="GS2310" s="52"/>
      <c r="GT2310" s="52"/>
      <c r="GU2310" s="52"/>
      <c r="GV2310" s="52"/>
      <c r="GW2310" s="52"/>
      <c r="GX2310" s="52"/>
      <c r="GY2310" s="52"/>
      <c r="GZ2310" s="52"/>
      <c r="HA2310" s="52"/>
      <c r="HB2310" s="52"/>
      <c r="HC2310" s="52"/>
      <c r="HD2310" s="52"/>
      <c r="HE2310" s="52"/>
      <c r="HF2310" s="52"/>
      <c r="HG2310" s="52"/>
      <c r="HH2310" s="52"/>
      <c r="HI2310" s="52"/>
      <c r="HJ2310" s="52"/>
      <c r="HK2310" s="52"/>
      <c r="HL2310" s="52"/>
      <c r="HM2310" s="52"/>
      <c r="HN2310" s="52"/>
      <c r="HO2310" s="52"/>
      <c r="HP2310" s="52"/>
      <c r="HQ2310" s="52"/>
      <c r="HR2310" s="52"/>
      <c r="HS2310" s="36"/>
      <c r="HT2310" s="52"/>
      <c r="HU2310" s="51"/>
      <c r="HV2310" s="52"/>
      <c r="HW2310" s="52"/>
      <c r="HX2310" s="52"/>
      <c r="HY2310" s="52"/>
      <c r="HZ2310" s="52"/>
      <c r="IA2310" s="52"/>
      <c r="IB2310" s="52"/>
      <c r="IC2310" s="52"/>
      <c r="ID2310" s="52"/>
      <c r="IE2310" s="52"/>
      <c r="IF2310" s="52"/>
      <c r="IG2310" s="52"/>
      <c r="IH2310" s="52"/>
      <c r="II2310" s="52"/>
      <c r="IJ2310" s="52"/>
      <c r="IK2310" s="52"/>
      <c r="IL2310" s="52"/>
      <c r="IM2310" s="52"/>
      <c r="IN2310" s="52"/>
      <c r="IO2310" s="52"/>
      <c r="IP2310" s="52"/>
      <c r="IQ2310" s="52"/>
      <c r="IR2310" s="52"/>
      <c r="IS2310" s="52"/>
      <c r="IT2310" s="52"/>
      <c r="IU2310" s="52"/>
      <c r="IV2310" s="52"/>
      <c r="IW2310" s="52"/>
      <c r="IX2310" s="52"/>
      <c r="IY2310" s="52"/>
      <c r="IZ2310" s="52"/>
      <c r="JA2310" s="52"/>
      <c r="JB2310" s="52"/>
      <c r="JC2310" s="52"/>
      <c r="JE2310" s="54"/>
      <c r="JX2310" s="1"/>
      <c r="KG2310" s="1"/>
      <c r="KH2310" s="67"/>
      <c r="KJ2310" s="66"/>
      <c r="KL2310" s="65"/>
      <c r="KN2310" s="53"/>
      <c r="KP2310" s="64"/>
      <c r="KR2310" s="63"/>
      <c r="KV2310" s="1"/>
      <c r="PB2310" s="34"/>
      <c r="PI2310" s="34"/>
      <c r="PQ2310" s="35"/>
      <c r="PV2310" s="36"/>
      <c r="QC2310" s="36"/>
      <c r="QK2310" s="37"/>
      <c r="VT2310" s="1"/>
    </row>
    <row r="2311" spans="14:592" x14ac:dyDescent="0.3">
      <c r="N2311" s="1"/>
      <c r="O2311" s="34"/>
      <c r="Q2311" s="35"/>
      <c r="S2311" s="36"/>
      <c r="U2311" s="37"/>
      <c r="W2311" s="52"/>
      <c r="Y2311" s="53"/>
      <c r="AI2311" s="1"/>
      <c r="AW2311" s="34"/>
      <c r="AY2311" s="35"/>
      <c r="CG2311" s="36"/>
      <c r="CI2311" s="37"/>
      <c r="DQ2311" s="52"/>
      <c r="DR2311" s="52"/>
      <c r="DS2311" s="52"/>
      <c r="DT2311" s="52"/>
      <c r="DU2311" s="52"/>
      <c r="DV2311" s="52"/>
      <c r="DW2311" s="52"/>
      <c r="DX2311" s="52"/>
      <c r="DY2311" s="52"/>
      <c r="DZ2311" s="52"/>
      <c r="EA2311" s="52"/>
      <c r="EB2311" s="52"/>
      <c r="EC2311" s="52"/>
      <c r="ED2311" s="52"/>
      <c r="EE2311" s="52"/>
      <c r="EF2311" s="52"/>
      <c r="EG2311" s="52"/>
      <c r="EH2311" s="52"/>
      <c r="EI2311" s="52"/>
      <c r="EJ2311" s="52"/>
      <c r="EK2311" s="52"/>
      <c r="EL2311" s="52"/>
      <c r="EM2311" s="52"/>
      <c r="EN2311" s="52"/>
      <c r="EO2311" s="52"/>
      <c r="EP2311" s="52"/>
      <c r="EQ2311" s="52"/>
      <c r="ER2311" s="52"/>
      <c r="ES2311" s="52"/>
      <c r="ET2311" s="52"/>
      <c r="EU2311" s="52"/>
      <c r="EV2311" s="52"/>
      <c r="EW2311" s="52"/>
      <c r="EX2311" s="52"/>
      <c r="EY2311" s="1"/>
      <c r="EZ2311" s="52"/>
      <c r="FA2311" s="52"/>
      <c r="FB2311" s="52"/>
      <c r="FC2311" s="52"/>
      <c r="FD2311" s="52"/>
      <c r="FE2311" s="52"/>
      <c r="FF2311" s="52"/>
      <c r="FG2311" s="52"/>
      <c r="FH2311" s="52"/>
      <c r="FI2311" s="52"/>
      <c r="FJ2311" s="52"/>
      <c r="FK2311" s="52"/>
      <c r="FL2311" s="52"/>
      <c r="FM2311" s="52"/>
      <c r="FN2311" s="52"/>
      <c r="FO2311" s="52"/>
      <c r="FU2311" s="52"/>
      <c r="FV2311" s="52"/>
      <c r="FW2311" s="52"/>
      <c r="FX2311" s="52"/>
      <c r="FY2311" s="52"/>
      <c r="FZ2311" s="52"/>
      <c r="GA2311" s="52"/>
      <c r="GB2311" s="52"/>
      <c r="GC2311" s="52"/>
      <c r="GD2311" s="52"/>
      <c r="GE2311" s="52"/>
      <c r="GF2311" s="52"/>
      <c r="GG2311" s="52"/>
      <c r="GH2311" s="52"/>
      <c r="GI2311" s="34"/>
      <c r="GJ2311" s="52"/>
      <c r="GK2311" s="35"/>
      <c r="GL2311" s="52"/>
      <c r="GM2311" s="52"/>
      <c r="GN2311" s="52"/>
      <c r="GO2311" s="52"/>
      <c r="GP2311" s="52"/>
      <c r="GQ2311" s="52"/>
      <c r="GR2311" s="52"/>
      <c r="GS2311" s="52"/>
      <c r="GT2311" s="52"/>
      <c r="GU2311" s="52"/>
      <c r="GV2311" s="52"/>
      <c r="GW2311" s="52"/>
      <c r="GX2311" s="52"/>
      <c r="GY2311" s="52"/>
      <c r="GZ2311" s="52"/>
      <c r="HA2311" s="52"/>
      <c r="HB2311" s="52"/>
      <c r="HC2311" s="52"/>
      <c r="HD2311" s="52"/>
      <c r="HE2311" s="52"/>
      <c r="HF2311" s="52"/>
      <c r="HG2311" s="52"/>
      <c r="HH2311" s="52"/>
      <c r="HI2311" s="52"/>
      <c r="HJ2311" s="52"/>
      <c r="HK2311" s="52"/>
      <c r="HL2311" s="52"/>
      <c r="HM2311" s="52"/>
      <c r="HN2311" s="52"/>
      <c r="HO2311" s="52"/>
      <c r="HP2311" s="52"/>
      <c r="HQ2311" s="52"/>
      <c r="HR2311" s="52"/>
      <c r="HS2311" s="36"/>
      <c r="HT2311" s="52"/>
      <c r="HU2311" s="51"/>
      <c r="HV2311" s="52"/>
      <c r="HW2311" s="52"/>
      <c r="HX2311" s="52"/>
      <c r="HY2311" s="52"/>
      <c r="HZ2311" s="52"/>
      <c r="IA2311" s="52"/>
      <c r="IB2311" s="52"/>
      <c r="IC2311" s="52"/>
      <c r="ID2311" s="52"/>
      <c r="IE2311" s="52"/>
      <c r="IF2311" s="52"/>
      <c r="IG2311" s="52"/>
      <c r="IH2311" s="52"/>
      <c r="II2311" s="52"/>
      <c r="IJ2311" s="52"/>
      <c r="IK2311" s="52"/>
      <c r="IL2311" s="52"/>
      <c r="IM2311" s="52"/>
      <c r="IN2311" s="52"/>
      <c r="IO2311" s="52"/>
      <c r="IP2311" s="52"/>
      <c r="IQ2311" s="52"/>
      <c r="IR2311" s="52"/>
      <c r="IS2311" s="52"/>
      <c r="IT2311" s="52"/>
      <c r="IU2311" s="52"/>
      <c r="IV2311" s="52"/>
      <c r="IW2311" s="52"/>
      <c r="IX2311" s="52"/>
      <c r="IY2311" s="52"/>
      <c r="IZ2311" s="52"/>
      <c r="JA2311" s="52"/>
      <c r="JB2311" s="52"/>
      <c r="JC2311" s="52"/>
      <c r="JE2311" s="54"/>
      <c r="JX2311" s="1"/>
      <c r="KG2311" s="1"/>
      <c r="KH2311" s="67"/>
      <c r="KJ2311" s="66"/>
      <c r="KL2311" s="65"/>
      <c r="KN2311" s="53"/>
      <c r="KP2311" s="64"/>
      <c r="KR2311" s="63"/>
      <c r="KV2311" s="1"/>
      <c r="PB2311" s="34"/>
      <c r="PI2311" s="34"/>
      <c r="PQ2311" s="35"/>
      <c r="PV2311" s="36"/>
      <c r="QC2311" s="36"/>
      <c r="QK2311" s="37"/>
      <c r="VT2311" s="1"/>
    </row>
    <row r="2312" spans="14:592" ht="15" thickBot="1" x14ac:dyDescent="0.35">
      <c r="N2312" s="1"/>
      <c r="O2312" s="34"/>
      <c r="Q2312" s="35"/>
      <c r="S2312" s="36"/>
      <c r="U2312" s="37"/>
      <c r="W2312" s="52"/>
      <c r="Y2312" s="53"/>
      <c r="AI2312" s="1"/>
      <c r="AW2312" s="34"/>
      <c r="AY2312" s="35"/>
      <c r="CG2312" s="36"/>
      <c r="CI2312" s="37"/>
      <c r="DQ2312" s="52"/>
      <c r="DS2312" s="54"/>
      <c r="GI2312" s="34"/>
      <c r="GK2312" s="35"/>
      <c r="HS2312" s="36"/>
      <c r="HU2312" s="51"/>
      <c r="JC2312" s="52"/>
      <c r="JE2312" s="54"/>
      <c r="JX2312" s="1"/>
      <c r="KG2312" s="1"/>
      <c r="KH2312" s="67"/>
      <c r="KJ2312" s="66"/>
      <c r="KL2312" s="65"/>
      <c r="KN2312" s="53"/>
      <c r="KP2312" s="64"/>
      <c r="KR2312" s="63"/>
      <c r="KV2312" s="1"/>
      <c r="PB2312" s="34"/>
      <c r="PC2312" s="34"/>
      <c r="PD2312" s="34"/>
      <c r="PE2312" s="34"/>
      <c r="PF2312" s="34"/>
      <c r="PG2312" s="34"/>
      <c r="PH2312" s="34"/>
      <c r="PI2312" s="34"/>
      <c r="PQ2312" s="35" t="s">
        <v>76</v>
      </c>
      <c r="PV2312" s="36"/>
      <c r="PW2312" s="36"/>
      <c r="PX2312" s="36"/>
      <c r="PY2312" s="36"/>
      <c r="PZ2312" s="36"/>
      <c r="QA2312" s="36"/>
      <c r="QB2312" s="36"/>
      <c r="QC2312" s="36"/>
      <c r="QK2312" s="37" t="s">
        <v>76</v>
      </c>
      <c r="VT2312" s="1"/>
    </row>
    <row r="2313" spans="14:592" x14ac:dyDescent="0.3">
      <c r="N2313" s="1"/>
      <c r="O2313" s="34"/>
      <c r="Q2313" s="35"/>
      <c r="S2313" s="36"/>
      <c r="U2313" s="37"/>
      <c r="W2313" s="52"/>
      <c r="Y2313" s="53"/>
      <c r="AI2313" s="1"/>
      <c r="AW2313" s="34"/>
      <c r="AY2313" s="35"/>
      <c r="CG2313" s="36"/>
      <c r="CI2313" s="37"/>
      <c r="DQ2313" s="52"/>
      <c r="DS2313" s="54"/>
      <c r="EY2313" s="1"/>
      <c r="GI2313" s="34"/>
      <c r="GK2313" s="35"/>
      <c r="HS2313" s="36"/>
      <c r="HU2313" s="51"/>
      <c r="JC2313" s="52"/>
      <c r="JE2313" s="54"/>
      <c r="JX2313" s="1"/>
      <c r="KG2313" s="1"/>
      <c r="KH2313" s="67"/>
      <c r="KJ2313" s="66"/>
      <c r="KL2313" s="65"/>
      <c r="KN2313" s="53"/>
      <c r="KP2313" s="64"/>
      <c r="KR2313" s="63"/>
      <c r="KV2313" s="1"/>
      <c r="PI2313" s="34"/>
      <c r="PQ2313" s="45">
        <f t="array" ref="PQ2313:PQ2315">PN2297:PN2299+PI2240:PI2242</f>
        <v>-3.5647084537822815E-3</v>
      </c>
      <c r="QC2313" s="36"/>
      <c r="QK2313" s="48">
        <f t="array" ref="QK2313:QK2315">QH2297:QH2299+QC2240:QC2242</f>
        <v>7.8639470742826608E-4</v>
      </c>
      <c r="VT2313" s="1"/>
    </row>
    <row r="2314" spans="14:592" x14ac:dyDescent="0.3">
      <c r="N2314" s="1"/>
      <c r="O2314" s="34"/>
      <c r="Q2314" s="35"/>
      <c r="S2314" s="36"/>
      <c r="U2314" s="37"/>
      <c r="W2314" s="52"/>
      <c r="Y2314" s="53"/>
      <c r="AI2314" s="1"/>
      <c r="AW2314" s="34"/>
      <c r="AY2314" s="35"/>
      <c r="CG2314" s="36"/>
      <c r="CI2314" s="37"/>
      <c r="DQ2314" s="52"/>
      <c r="DS2314" s="54"/>
      <c r="GI2314" s="34"/>
      <c r="GK2314" s="35"/>
      <c r="HS2314" s="36"/>
      <c r="HU2314" s="51"/>
      <c r="JC2314" s="52"/>
      <c r="JE2314" s="54"/>
      <c r="JX2314" s="1"/>
      <c r="KG2314" s="1"/>
      <c r="KH2314" s="67"/>
      <c r="KJ2314" s="66"/>
      <c r="KL2314" s="65"/>
      <c r="KN2314" s="53"/>
      <c r="KP2314" s="64"/>
      <c r="KR2314" s="63"/>
      <c r="KV2314" s="1"/>
      <c r="PI2314" s="34"/>
      <c r="PQ2314" s="46">
        <v>-5.4341752047249326E-4</v>
      </c>
      <c r="QC2314" s="36"/>
      <c r="QK2314" s="49">
        <v>2.1714935300071246E-4</v>
      </c>
      <c r="VT2314" s="1"/>
    </row>
    <row r="2315" spans="14:592" ht="15" thickBot="1" x14ac:dyDescent="0.35">
      <c r="N2315" s="1"/>
      <c r="O2315" s="34"/>
      <c r="Q2315" s="35"/>
      <c r="S2315" s="36"/>
      <c r="U2315" s="37"/>
      <c r="W2315" s="52"/>
      <c r="Y2315" s="53"/>
      <c r="AI2315" s="1"/>
      <c r="AW2315" s="34"/>
      <c r="AY2315" s="35"/>
      <c r="CG2315" s="36"/>
      <c r="CI2315" s="37"/>
      <c r="DQ2315" s="52"/>
      <c r="DS2315" s="54"/>
      <c r="EY2315" s="1"/>
      <c r="GI2315" s="34"/>
      <c r="GK2315" s="35"/>
      <c r="HS2315" s="36"/>
      <c r="HU2315" s="51"/>
      <c r="JC2315" s="52"/>
      <c r="JE2315" s="54"/>
      <c r="JX2315" s="1"/>
      <c r="KG2315" s="1"/>
      <c r="KH2315" s="67"/>
      <c r="KJ2315" s="66"/>
      <c r="KL2315" s="65"/>
      <c r="KN2315" s="53"/>
      <c r="KP2315" s="64"/>
      <c r="KR2315" s="63"/>
      <c r="KV2315" s="1"/>
      <c r="PI2315" s="34"/>
      <c r="PQ2315" s="47">
        <v>1.5045448659597406E-3</v>
      </c>
      <c r="QC2315" s="36"/>
      <c r="QK2315" s="50">
        <v>-4.2917944394792374E-4</v>
      </c>
      <c r="VT2315" s="1"/>
    </row>
    <row r="2316" spans="14:592" x14ac:dyDescent="0.3">
      <c r="N2316" s="1"/>
      <c r="O2316" s="34"/>
      <c r="Q2316" s="35"/>
      <c r="S2316" s="36"/>
      <c r="U2316" s="37"/>
      <c r="W2316" s="52"/>
      <c r="Y2316" s="53"/>
      <c r="AI2316" s="1"/>
      <c r="AW2316" s="34"/>
      <c r="AY2316" s="35"/>
      <c r="CG2316" s="36"/>
      <c r="CI2316" s="37"/>
      <c r="DQ2316" s="52"/>
      <c r="DS2316" s="54"/>
      <c r="GI2316" s="34"/>
      <c r="GK2316" s="35"/>
      <c r="HS2316" s="36"/>
      <c r="HU2316" s="51"/>
      <c r="JC2316" s="52"/>
      <c r="JE2316" s="54"/>
      <c r="JX2316" s="1"/>
      <c r="KG2316" s="1"/>
      <c r="KH2316" s="67"/>
      <c r="KJ2316" s="66"/>
      <c r="KL2316" s="65"/>
      <c r="KN2316" s="53"/>
      <c r="KP2316" s="64"/>
      <c r="KR2316" s="63"/>
      <c r="KV2316" s="1"/>
      <c r="LQ2316" s="1"/>
      <c r="LR2316" s="1"/>
      <c r="LS2316" s="1"/>
      <c r="LT2316" s="1"/>
      <c r="LU2316" s="1"/>
      <c r="LV2316" s="1"/>
      <c r="LW2316" s="1"/>
      <c r="LX2316" s="1"/>
      <c r="LY2316" s="1"/>
      <c r="LZ2316" s="1"/>
      <c r="MA2316" s="1"/>
      <c r="MB2316" s="1"/>
      <c r="MC2316" s="1"/>
      <c r="MD2316" s="1"/>
      <c r="ME2316" s="1"/>
      <c r="MF2316" s="1"/>
      <c r="MG2316" s="1"/>
      <c r="MH2316" s="1"/>
      <c r="MI2316" s="1"/>
      <c r="MJ2316" s="1"/>
      <c r="MK2316" s="1"/>
      <c r="ML2316" s="1"/>
      <c r="MM2316" s="1"/>
      <c r="MN2316" s="1"/>
      <c r="MO2316" s="1"/>
      <c r="MP2316" s="1"/>
      <c r="MQ2316" s="1"/>
      <c r="MR2316" s="1"/>
      <c r="MS2316" s="1"/>
      <c r="MT2316" s="1"/>
      <c r="MU2316" s="1"/>
      <c r="MV2316" s="1"/>
      <c r="MW2316" s="1"/>
      <c r="MX2316" s="1"/>
      <c r="MY2316" s="1"/>
      <c r="MZ2316" s="1"/>
      <c r="NA2316" s="1"/>
      <c r="NB2316" s="1"/>
      <c r="NC2316" s="1"/>
      <c r="ND2316" s="1"/>
      <c r="NE2316" s="1"/>
      <c r="NF2316" s="1"/>
      <c r="NG2316" s="1"/>
      <c r="NH2316" s="1"/>
      <c r="NI2316" s="1"/>
      <c r="NJ2316" s="1"/>
      <c r="NK2316" s="1"/>
      <c r="NL2316" s="1"/>
      <c r="NM2316" s="1"/>
      <c r="NN2316" s="1"/>
      <c r="NO2316" s="1"/>
      <c r="NP2316" s="1"/>
      <c r="NQ2316" s="1"/>
      <c r="NR2316" s="1"/>
      <c r="NS2316" s="1"/>
      <c r="NT2316" s="1"/>
      <c r="NU2316" s="1"/>
      <c r="NV2316" s="1"/>
      <c r="NW2316" s="1"/>
      <c r="NX2316" s="1"/>
      <c r="NY2316" s="1"/>
      <c r="NZ2316" s="1"/>
      <c r="OA2316" s="1"/>
      <c r="OB2316" s="1"/>
      <c r="OC2316" s="1"/>
      <c r="OD2316" s="1"/>
      <c r="OE2316" s="1"/>
      <c r="OF2316" s="1"/>
      <c r="OG2316" s="1"/>
      <c r="OH2316" s="1"/>
      <c r="OI2316" s="1"/>
      <c r="OJ2316" s="1"/>
      <c r="OK2316" s="1"/>
      <c r="OL2316" s="1"/>
      <c r="OM2316" s="1"/>
      <c r="ON2316" s="1"/>
      <c r="OO2316" s="1"/>
      <c r="OP2316" s="1"/>
      <c r="OQ2316" s="1"/>
      <c r="OR2316" s="1"/>
      <c r="OS2316" s="1"/>
      <c r="OT2316" s="1"/>
      <c r="OU2316" s="1"/>
      <c r="OV2316" s="1"/>
      <c r="OW2316" s="1"/>
      <c r="OX2316" s="1"/>
      <c r="OY2316" s="1"/>
      <c r="OZ2316" s="1"/>
      <c r="PA2316" s="1"/>
      <c r="PB2316" s="1"/>
      <c r="PC2316" s="1"/>
      <c r="PD2316" s="1"/>
      <c r="PE2316" s="1"/>
      <c r="PF2316" s="1"/>
      <c r="PG2316" s="1"/>
      <c r="PH2316" s="1"/>
      <c r="PI2316" s="2"/>
      <c r="PJ2316" s="1"/>
      <c r="PK2316" s="1"/>
      <c r="PL2316" s="1"/>
      <c r="PM2316" s="1"/>
      <c r="PN2316" s="1"/>
      <c r="PO2316" s="1"/>
      <c r="PP2316" s="1"/>
      <c r="PQ2316" s="7"/>
      <c r="PR2316" s="1"/>
      <c r="PS2316" s="1"/>
      <c r="PT2316" s="1"/>
      <c r="PU2316" s="1"/>
      <c r="PV2316" s="1"/>
      <c r="PW2316" s="1"/>
      <c r="PX2316" s="1"/>
      <c r="PY2316" s="1"/>
      <c r="PZ2316" s="1"/>
      <c r="QA2316" s="1"/>
      <c r="QB2316" s="1"/>
      <c r="QC2316" s="2"/>
      <c r="QD2316" s="1"/>
      <c r="QE2316" s="1"/>
      <c r="QF2316" s="1"/>
      <c r="QG2316" s="1"/>
      <c r="QH2316" s="1"/>
      <c r="QI2316" s="1"/>
      <c r="QJ2316" s="1"/>
      <c r="QK2316" s="7"/>
      <c r="QL2316" s="1"/>
      <c r="QM2316" s="1"/>
      <c r="QN2316" s="1"/>
      <c r="QO2316" s="1"/>
      <c r="QP2316" s="1"/>
      <c r="QQ2316" s="1"/>
      <c r="QR2316" s="1"/>
      <c r="QS2316" s="1"/>
      <c r="QT2316" s="1"/>
      <c r="QU2316" s="1"/>
      <c r="QV2316" s="1"/>
      <c r="QW2316" s="1"/>
      <c r="QX2316" s="1"/>
      <c r="QY2316" s="1"/>
      <c r="QZ2316" s="1"/>
      <c r="RA2316" s="1"/>
      <c r="RB2316" s="1"/>
      <c r="RC2316" s="1"/>
      <c r="RD2316" s="1"/>
      <c r="RE2316" s="1"/>
      <c r="RF2316" s="1"/>
      <c r="RG2316" s="1"/>
      <c r="RH2316" s="1"/>
      <c r="RI2316" s="1"/>
      <c r="RJ2316" s="1"/>
      <c r="RK2316" s="1"/>
      <c r="RL2316" s="1"/>
      <c r="RM2316" s="1"/>
      <c r="RN2316" s="1"/>
      <c r="RO2316" s="1"/>
      <c r="RP2316" s="1"/>
      <c r="RQ2316" s="1"/>
      <c r="RR2316" s="1"/>
      <c r="RS2316" s="1"/>
      <c r="RT2316" s="1"/>
      <c r="RU2316" s="1"/>
      <c r="RV2316" s="1"/>
      <c r="RW2316" s="1"/>
      <c r="RX2316" s="1"/>
      <c r="RY2316" s="1"/>
      <c r="RZ2316" s="1"/>
      <c r="SA2316" s="1"/>
      <c r="SB2316" s="1"/>
      <c r="SC2316" s="1"/>
      <c r="SD2316" s="1"/>
      <c r="SE2316" s="1"/>
      <c r="SF2316" s="1"/>
      <c r="SG2316" s="1"/>
      <c r="SH2316" s="1"/>
      <c r="SI2316" s="1"/>
      <c r="SJ2316" s="1"/>
      <c r="SK2316" s="1"/>
      <c r="SL2316" s="1"/>
      <c r="SM2316" s="1"/>
      <c r="SN2316" s="1"/>
      <c r="SO2316" s="1"/>
      <c r="SP2316" s="1"/>
      <c r="SQ2316" s="1"/>
      <c r="SR2316" s="1"/>
      <c r="SS2316" s="1"/>
      <c r="ST2316" s="1"/>
      <c r="SU2316" s="1"/>
      <c r="SV2316" s="1"/>
      <c r="SW2316" s="1"/>
      <c r="SX2316" s="1"/>
      <c r="SY2316" s="1"/>
      <c r="SZ2316" s="1"/>
      <c r="TA2316" s="1"/>
      <c r="TB2316" s="1"/>
      <c r="TC2316" s="1"/>
      <c r="TD2316" s="1"/>
      <c r="TE2316" s="1"/>
      <c r="TF2316" s="1"/>
      <c r="TG2316" s="1"/>
      <c r="TH2316" s="1"/>
      <c r="TI2316" s="1"/>
      <c r="TJ2316" s="1"/>
      <c r="TK2316" s="1"/>
      <c r="TL2316" s="1"/>
      <c r="TM2316" s="1"/>
      <c r="TN2316" s="1"/>
      <c r="TO2316" s="1"/>
      <c r="TP2316" s="1"/>
      <c r="TQ2316" s="1"/>
      <c r="TR2316" s="1"/>
      <c r="TS2316" s="1"/>
      <c r="TT2316" s="1"/>
      <c r="TU2316" s="1"/>
      <c r="TV2316" s="1"/>
      <c r="TW2316" s="1"/>
      <c r="TX2316" s="1"/>
      <c r="TY2316" s="1"/>
      <c r="TZ2316" s="1"/>
      <c r="UA2316" s="1"/>
      <c r="UB2316" s="1"/>
      <c r="UC2316" s="1"/>
      <c r="UD2316" s="1"/>
      <c r="UE2316" s="1"/>
      <c r="UF2316" s="1"/>
      <c r="UG2316" s="1"/>
      <c r="UH2316" s="1"/>
      <c r="UI2316" s="1"/>
      <c r="UJ2316" s="1"/>
      <c r="UK2316" s="1"/>
      <c r="UL2316" s="1"/>
      <c r="UM2316" s="1"/>
      <c r="UN2316" s="1"/>
      <c r="UO2316" s="1"/>
      <c r="UP2316" s="1"/>
      <c r="UQ2316" s="1"/>
      <c r="UR2316" s="1"/>
      <c r="US2316" s="1"/>
      <c r="UT2316" s="1"/>
      <c r="UU2316" s="1"/>
      <c r="UV2316" s="1"/>
      <c r="UW2316" s="1"/>
      <c r="UX2316" s="1"/>
      <c r="UY2316" s="1"/>
      <c r="UZ2316" s="1"/>
      <c r="VA2316" s="1"/>
      <c r="VB2316" s="1"/>
      <c r="VC2316" s="1"/>
      <c r="VD2316" s="1"/>
      <c r="VE2316" s="1"/>
      <c r="VF2316" s="1"/>
      <c r="VT2316" s="1"/>
    </row>
    <row r="2317" spans="14:592" ht="15" thickBot="1" x14ac:dyDescent="0.35">
      <c r="N2317" s="1"/>
      <c r="O2317" s="34"/>
      <c r="Q2317" s="35"/>
      <c r="S2317" s="36"/>
      <c r="U2317" s="37"/>
      <c r="W2317" s="52"/>
      <c r="Y2317" s="53"/>
      <c r="AI2317" s="1"/>
      <c r="AW2317" s="34"/>
      <c r="AY2317" s="35"/>
      <c r="CG2317" s="36"/>
      <c r="CI2317" s="37"/>
      <c r="DQ2317" s="52"/>
      <c r="DS2317" s="54"/>
      <c r="EY2317" s="1"/>
      <c r="GI2317" s="34"/>
      <c r="GK2317" s="35"/>
      <c r="HS2317" s="36"/>
      <c r="HU2317" s="51"/>
      <c r="JC2317" s="52"/>
      <c r="JE2317" s="54"/>
      <c r="JX2317" s="1"/>
      <c r="KG2317" s="1"/>
      <c r="KH2317" s="67"/>
      <c r="KJ2317" s="66"/>
      <c r="KL2317" s="65"/>
      <c r="KN2317" s="53"/>
      <c r="KP2317" s="64"/>
      <c r="KR2317" s="63"/>
      <c r="KV2317" s="1"/>
      <c r="LQ2317" s="1"/>
      <c r="LR2317" s="125" t="s">
        <v>17</v>
      </c>
      <c r="LS2317" s="125"/>
      <c r="LT2317" s="125"/>
      <c r="LU2317" s="125"/>
      <c r="LV2317" s="125"/>
      <c r="LW2317" s="125"/>
      <c r="LX2317" s="125"/>
      <c r="LY2317" s="125"/>
      <c r="LZ2317" s="125"/>
      <c r="MA2317" s="125"/>
      <c r="MB2317" s="125"/>
      <c r="MC2317" s="125"/>
      <c r="MD2317" s="125"/>
      <c r="ME2317" s="125"/>
      <c r="MF2317" s="125"/>
      <c r="MG2317" s="1"/>
      <c r="PF2317" s="1"/>
      <c r="PI2317" s="2" t="s">
        <v>18</v>
      </c>
      <c r="PQ2317" s="7" t="s">
        <v>19</v>
      </c>
      <c r="PT2317" s="1"/>
      <c r="PZ2317" s="1"/>
      <c r="QC2317" s="2" t="s">
        <v>20</v>
      </c>
      <c r="QK2317" s="7" t="s">
        <v>21</v>
      </c>
      <c r="QN2317" s="1"/>
      <c r="QO2317" s="11"/>
      <c r="QP2317" s="1"/>
      <c r="VF2317" s="1"/>
      <c r="VT2317" s="1"/>
    </row>
    <row r="2318" spans="14:592" x14ac:dyDescent="0.3">
      <c r="N2318" s="1"/>
      <c r="O2318" s="34"/>
      <c r="Q2318" s="35"/>
      <c r="S2318" s="36"/>
      <c r="U2318" s="37"/>
      <c r="W2318" s="52"/>
      <c r="Y2318" s="53"/>
      <c r="AI2318" s="1"/>
      <c r="AW2318" s="34"/>
      <c r="AY2318" s="35"/>
      <c r="CG2318" s="36"/>
      <c r="CI2318" s="37"/>
      <c r="DQ2318" s="52"/>
      <c r="DS2318" s="54"/>
      <c r="GI2318" s="34"/>
      <c r="GK2318" s="35"/>
      <c r="HS2318" s="36"/>
      <c r="HU2318" s="51"/>
      <c r="JC2318" s="52"/>
      <c r="JE2318" s="54"/>
      <c r="JX2318" s="1"/>
      <c r="KG2318" s="1"/>
      <c r="KH2318" s="67"/>
      <c r="KJ2318" s="66"/>
      <c r="KL2318" s="65"/>
      <c r="KN2318" s="53"/>
      <c r="KP2318" s="64"/>
      <c r="KR2318" s="63"/>
      <c r="KV2318" s="1"/>
      <c r="LQ2318" s="1"/>
      <c r="LR2318" s="125"/>
      <c r="LS2318" s="125"/>
      <c r="LT2318" s="125"/>
      <c r="LU2318" s="125"/>
      <c r="LV2318" s="125"/>
      <c r="LW2318" s="125"/>
      <c r="LX2318" s="125"/>
      <c r="LY2318" s="125"/>
      <c r="LZ2318" s="125"/>
      <c r="MA2318" s="125"/>
      <c r="MB2318" s="125"/>
      <c r="MC2318" s="125"/>
      <c r="MD2318" s="125"/>
      <c r="ME2318" s="125"/>
      <c r="MF2318" s="125"/>
      <c r="MG2318" s="1"/>
      <c r="PF2318" s="1"/>
      <c r="PI2318" s="4">
        <f t="array" ref="PI2318:PI2320">PG2320+PI2325:PI2327</f>
        <v>-0.20248509108769425</v>
      </c>
      <c r="PQ2318" s="8">
        <f t="array" ref="PQ2318:PQ2320">PQ2313:PQ2315</f>
        <v>-3.5647084537822815E-3</v>
      </c>
      <c r="PT2318" s="1"/>
      <c r="PZ2318" s="1"/>
      <c r="QC2318" s="4">
        <f t="array" ref="QC2318:QC2320">QA2320+QC2325:QC2327</f>
        <v>8.9724184468069124E-2</v>
      </c>
      <c r="QK2318" s="8">
        <f t="array" ref="QK2318:QK2320">QK2313:QK2315</f>
        <v>7.8639470742826608E-4</v>
      </c>
      <c r="QN2318" s="1"/>
      <c r="QO2318" s="11"/>
      <c r="QP2318" s="1"/>
      <c r="VF2318" s="1"/>
      <c r="VT2318" s="1"/>
    </row>
    <row r="2319" spans="14:592" ht="15" thickBot="1" x14ac:dyDescent="0.35">
      <c r="N2319" s="1"/>
      <c r="O2319" s="34"/>
      <c r="Q2319" s="35"/>
      <c r="S2319" s="36"/>
      <c r="U2319" s="37"/>
      <c r="W2319" s="52"/>
      <c r="Y2319" s="53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2"/>
      <c r="AX2319" s="1"/>
      <c r="AY2319" s="7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2"/>
      <c r="CH2319" s="1"/>
      <c r="CI2319" s="7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2"/>
      <c r="DR2319" s="1"/>
      <c r="DS2319" s="7"/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  <c r="EG2319" s="1"/>
      <c r="EY2319" s="1"/>
      <c r="FU2319" s="1"/>
      <c r="FV2319" s="1"/>
      <c r="FW2319" s="1"/>
      <c r="FX2319" s="1"/>
      <c r="FY2319" s="1"/>
      <c r="FZ2319" s="1"/>
      <c r="GA2319" s="1"/>
      <c r="GB2319" s="1"/>
      <c r="GC2319" s="1"/>
      <c r="GD2319" s="1"/>
      <c r="GE2319" s="1"/>
      <c r="GF2319" s="1"/>
      <c r="GG2319" s="1"/>
      <c r="GH2319" s="1"/>
      <c r="GI2319" s="2"/>
      <c r="GJ2319" s="1"/>
      <c r="GK2319" s="7"/>
      <c r="GL2319" s="1"/>
      <c r="GM2319" s="1"/>
      <c r="GN2319" s="1"/>
      <c r="GO2319" s="1"/>
      <c r="GP2319" s="1"/>
      <c r="GQ2319" s="1"/>
      <c r="GR2319" s="1"/>
      <c r="GS2319" s="1"/>
      <c r="GT2319" s="1"/>
      <c r="GU2319" s="1"/>
      <c r="GV2319" s="1"/>
      <c r="GW2319" s="1"/>
      <c r="GX2319" s="1"/>
      <c r="GY2319" s="1"/>
      <c r="HE2319" s="1"/>
      <c r="HF2319" s="1"/>
      <c r="HG2319" s="1"/>
      <c r="HH2319" s="1"/>
      <c r="HI2319" s="1"/>
      <c r="HJ2319" s="1"/>
      <c r="HK2319" s="1"/>
      <c r="HL2319" s="1"/>
      <c r="HM2319" s="1"/>
      <c r="HN2319" s="1"/>
      <c r="HO2319" s="1"/>
      <c r="HP2319" s="1"/>
      <c r="HQ2319" s="1"/>
      <c r="HR2319" s="1"/>
      <c r="HS2319" s="2"/>
      <c r="HT2319" s="1"/>
      <c r="HU2319" s="7"/>
      <c r="HV2319" s="1"/>
      <c r="HW2319" s="1"/>
      <c r="HX2319" s="1"/>
      <c r="HY2319" s="1"/>
      <c r="HZ2319" s="1"/>
      <c r="IA2319" s="1"/>
      <c r="IB2319" s="1"/>
      <c r="IC2319" s="1"/>
      <c r="ID2319" s="1"/>
      <c r="IE2319" s="1"/>
      <c r="IF2319" s="1"/>
      <c r="IG2319" s="1"/>
      <c r="IH2319" s="1"/>
      <c r="II2319" s="1"/>
      <c r="IO2319" s="1"/>
      <c r="IP2319" s="1"/>
      <c r="IQ2319" s="1"/>
      <c r="IR2319" s="1"/>
      <c r="IS2319" s="1"/>
      <c r="IT2319" s="1"/>
      <c r="IU2319" s="1"/>
      <c r="IV2319" s="1"/>
      <c r="IW2319" s="1"/>
      <c r="IX2319" s="1"/>
      <c r="IY2319" s="1"/>
      <c r="IZ2319" s="1"/>
      <c r="JA2319" s="1"/>
      <c r="JB2319" s="1"/>
      <c r="JC2319" s="2"/>
      <c r="JD2319" s="1"/>
      <c r="JE2319" s="7"/>
      <c r="JF2319" s="1"/>
      <c r="JG2319" s="1"/>
      <c r="JH2319" s="1"/>
      <c r="JI2319" s="1"/>
      <c r="JJ2319" s="1"/>
      <c r="JK2319" s="1"/>
      <c r="JL2319" s="1"/>
      <c r="JM2319" s="1"/>
      <c r="JN2319" s="1"/>
      <c r="JO2319" s="1"/>
      <c r="JP2319" s="1"/>
      <c r="JQ2319" s="1"/>
      <c r="JR2319" s="1"/>
      <c r="JS2319" s="1"/>
      <c r="JX2319" s="1"/>
      <c r="KG2319" s="1"/>
      <c r="KH2319" s="67"/>
      <c r="KJ2319" s="66"/>
      <c r="KL2319" s="65"/>
      <c r="KN2319" s="53"/>
      <c r="KP2319" s="64"/>
      <c r="KR2319" s="63"/>
      <c r="KV2319" s="1"/>
      <c r="LQ2319" s="1"/>
      <c r="LR2319" s="125"/>
      <c r="LS2319" s="125"/>
      <c r="LT2319" s="125"/>
      <c r="LU2319" s="125"/>
      <c r="LV2319" s="125"/>
      <c r="LW2319" s="125"/>
      <c r="LX2319" s="125"/>
      <c r="LY2319" s="125"/>
      <c r="LZ2319" s="125"/>
      <c r="MA2319" s="125"/>
      <c r="MB2319" s="125"/>
      <c r="MC2319" s="125"/>
      <c r="MD2319" s="125"/>
      <c r="ME2319" s="125"/>
      <c r="MF2319" s="125"/>
      <c r="MG2319" s="1"/>
      <c r="PF2319" s="1"/>
      <c r="PG2319" s="38" t="s">
        <v>22</v>
      </c>
      <c r="PH2319" s="2"/>
      <c r="PI2319" s="5">
        <v>-1.7249375420994615</v>
      </c>
      <c r="PQ2319" s="9">
        <v>-5.4341752047249326E-4</v>
      </c>
      <c r="PR2319" s="7"/>
      <c r="PS2319" s="7" t="s">
        <v>23</v>
      </c>
      <c r="PT2319" s="1"/>
      <c r="PZ2319" s="1"/>
      <c r="QA2319" s="38" t="s">
        <v>22</v>
      </c>
      <c r="QB2319" s="2"/>
      <c r="QC2319" s="5">
        <v>-1.8403953119213567</v>
      </c>
      <c r="QK2319" s="9">
        <v>2.1714935300071246E-4</v>
      </c>
      <c r="QL2319" s="7"/>
      <c r="QM2319" s="7" t="s">
        <v>23</v>
      </c>
      <c r="QN2319" s="1"/>
      <c r="QO2319" s="11" t="s">
        <v>24</v>
      </c>
      <c r="QP2319" s="1"/>
      <c r="QU2319" s="39"/>
      <c r="VF2319" s="1"/>
      <c r="VT2319" s="1"/>
    </row>
    <row r="2320" spans="14:592" ht="15" thickBot="1" x14ac:dyDescent="0.35">
      <c r="N2320" s="1"/>
      <c r="O2320" s="34"/>
      <c r="Q2320" s="35"/>
      <c r="S2320" s="36"/>
      <c r="U2320" s="37"/>
      <c r="W2320" s="52"/>
      <c r="Y2320" s="53"/>
      <c r="AI2320" s="1"/>
      <c r="AW2320" s="2" t="s">
        <v>101</v>
      </c>
      <c r="AY2320" s="7" t="s">
        <v>102</v>
      </c>
      <c r="BM2320" s="1"/>
      <c r="BS2320" s="1"/>
      <c r="CG2320" s="2" t="s">
        <v>103</v>
      </c>
      <c r="CI2320" s="7" t="s">
        <v>104</v>
      </c>
      <c r="CW2320" s="1"/>
      <c r="DC2320" s="1"/>
      <c r="DQ2320" s="2" t="s">
        <v>221</v>
      </c>
      <c r="DS2320" s="7" t="s">
        <v>222</v>
      </c>
      <c r="EG2320" s="1"/>
      <c r="FU2320" s="1"/>
      <c r="GI2320" s="2" t="s">
        <v>101</v>
      </c>
      <c r="GK2320" s="7" t="s">
        <v>102</v>
      </c>
      <c r="GY2320" s="1"/>
      <c r="HE2320" s="1"/>
      <c r="HS2320" s="2" t="s">
        <v>103</v>
      </c>
      <c r="HU2320" s="7" t="s">
        <v>104</v>
      </c>
      <c r="II2320" s="1"/>
      <c r="IO2320" s="1"/>
      <c r="JC2320" s="2" t="s">
        <v>221</v>
      </c>
      <c r="JE2320" s="7" t="s">
        <v>222</v>
      </c>
      <c r="JS2320" s="1"/>
      <c r="JX2320" s="1"/>
      <c r="KG2320" s="1"/>
      <c r="KH2320" s="67"/>
      <c r="KJ2320" s="66"/>
      <c r="KL2320" s="65"/>
      <c r="KN2320" s="53"/>
      <c r="KP2320" s="64"/>
      <c r="KR2320" s="63"/>
      <c r="KV2320" s="1"/>
      <c r="LQ2320" s="1"/>
      <c r="LR2320" s="125"/>
      <c r="LS2320" s="125"/>
      <c r="LT2320" s="125"/>
      <c r="LU2320" s="125"/>
      <c r="LV2320" s="125"/>
      <c r="LW2320" s="125"/>
      <c r="LX2320" s="125"/>
      <c r="LY2320" s="125"/>
      <c r="LZ2320" s="125"/>
      <c r="MA2320" s="125"/>
      <c r="MB2320" s="125"/>
      <c r="MC2320" s="125"/>
      <c r="MD2320" s="125"/>
      <c r="ME2320" s="125"/>
      <c r="MF2320" s="125"/>
      <c r="MG2320" s="1"/>
      <c r="PF2320" s="1"/>
      <c r="PG2320" s="3">
        <v>-0.25592710894756987</v>
      </c>
      <c r="PH2320" s="38" t="s">
        <v>25</v>
      </c>
      <c r="PI2320" s="6">
        <v>1.1596413063444468</v>
      </c>
      <c r="PQ2320" s="10">
        <v>1.5045448659597406E-3</v>
      </c>
      <c r="PR2320" s="40" t="s">
        <v>25</v>
      </c>
      <c r="PS2320" s="41">
        <f t="array" ref="PS2320">SUM(PQ2318:PQ2320)</f>
        <v>-2.6035811082950342E-3</v>
      </c>
      <c r="PT2320" s="1"/>
      <c r="PZ2320" s="1"/>
      <c r="QA2320" s="3">
        <f>PG2320</f>
        <v>-0.25592710894756987</v>
      </c>
      <c r="QB2320" s="38" t="s">
        <v>25</v>
      </c>
      <c r="QC2320" s="6">
        <v>0.98288980061057751</v>
      </c>
      <c r="QK2320" s="10">
        <v>-4.2917944394792374E-4</v>
      </c>
      <c r="QL2320" s="40" t="s">
        <v>25</v>
      </c>
      <c r="QM2320" s="41">
        <f t="array" ref="QM2320">SUM(QK2318:QK2320)</f>
        <v>5.7436461648105474E-4</v>
      </c>
      <c r="QN2320" s="1"/>
      <c r="QO2320" s="42">
        <f>SUM(PS2320,QM2320)</f>
        <v>-2.0292164918139797E-3</v>
      </c>
      <c r="QP2320" s="1"/>
      <c r="QV2320" s="39"/>
      <c r="RF2320" s="39"/>
      <c r="VF2320" s="1"/>
      <c r="VT2320" s="1"/>
    </row>
    <row r="2321" spans="14:592" x14ac:dyDescent="0.3">
      <c r="N2321" s="1"/>
      <c r="O2321" s="34"/>
      <c r="Q2321" s="35"/>
      <c r="S2321" s="36"/>
      <c r="U2321" s="37"/>
      <c r="W2321" s="52"/>
      <c r="Y2321" s="53"/>
      <c r="AI2321" s="1"/>
      <c r="AW2321" s="4">
        <f t="array" ref="AW2321:AW2324">AJ2340*AN2337:AN2340+AU2340*AY2337:AY2340+BF2340*BJ2337:BJ2340</f>
        <v>-6.5594436864437625E-2</v>
      </c>
      <c r="AY2321" s="8">
        <f t="array" ref="AY2321:AY2324">EC2289:EC2292</f>
        <v>-2.7510810873997864E-2</v>
      </c>
      <c r="BM2321" s="1"/>
      <c r="BS2321" s="1"/>
      <c r="CG2321" s="4">
        <f t="array" ref="CG2321:CG2324">BT2340*BX2337:BX2340+CE2340*CI2337:CI2340+CP2340*CT2337:CT2340</f>
        <v>-6.5597675514625253E-2</v>
      </c>
      <c r="CI2321" s="8">
        <f t="array" ref="CI2321:CI2324">EW2289:EW2292</f>
        <v>-2.4309387599550342E-2</v>
      </c>
      <c r="CW2321" s="1"/>
      <c r="DC2321" s="1"/>
      <c r="DQ2321" s="4">
        <f t="array" ref="DQ2321:DQ2324">DD2340*DH2337:DH2340+DO2340*DS2337:DS2340+DZ2340*ED2337:ED2340</f>
        <v>-6.5594734139398078E-2</v>
      </c>
      <c r="DS2321" s="8">
        <f t="array" ref="DS2321:DS2324">FQ2289:FQ2292</f>
        <v>-2.7183258522292097E-2</v>
      </c>
      <c r="EG2321" s="1"/>
      <c r="EY2321" s="1"/>
      <c r="FU2321" s="1"/>
      <c r="GI2321" s="4">
        <f t="array" ref="GI2321:GI2324">FV2340*FZ2337:FZ2340+GG2340*GK2337:GK2340+GR2340*GV2337:GV2340</f>
        <v>-2.941392795464037E-2</v>
      </c>
      <c r="GK2321" s="8">
        <f t="array" ref="GK2321:GK2324">EI2289:EI2292</f>
        <v>-3.8621302543855686E-2</v>
      </c>
      <c r="GY2321" s="1"/>
      <c r="HE2321" s="1"/>
      <c r="HS2321" s="4">
        <f t="array" ref="HS2321:HS2324">HF2340*HJ2337:HJ2340+HQ2340*HU2337:HU2340+IB2340*IF2337:IF2340</f>
        <v>-2.9413176299276984E-2</v>
      </c>
      <c r="HU2321" s="8">
        <f t="array" ref="HU2321:HU2324">FC2289:FC2292</f>
        <v>-2.9389324146898141E-2</v>
      </c>
      <c r="II2321" s="1"/>
      <c r="IO2321" s="1"/>
      <c r="JC2321" s="4">
        <f t="array" ref="JC2321:JC2324">IP2340*IT2337:IT2340+JA2340*JE2337:JE2340+JL2340*JP2337:JP2340</f>
        <v>-2.9413836746583381E-2</v>
      </c>
      <c r="JE2321" s="8">
        <f t="array" ref="JE2321:JE2324">FW2289:FW2292</f>
        <v>-3.7637708459238653E-2</v>
      </c>
      <c r="JS2321" s="1"/>
      <c r="JX2321" s="1"/>
      <c r="KG2321" s="1"/>
      <c r="KH2321" s="67"/>
      <c r="KJ2321" s="66"/>
      <c r="KL2321" s="65"/>
      <c r="KN2321" s="53"/>
      <c r="KP2321" s="64"/>
      <c r="KR2321" s="63"/>
      <c r="KV2321" s="1"/>
      <c r="LQ2321" s="1"/>
      <c r="LR2321" s="125"/>
      <c r="LS2321" s="125"/>
      <c r="LT2321" s="125"/>
      <c r="LU2321" s="125"/>
      <c r="LV2321" s="125"/>
      <c r="LW2321" s="125"/>
      <c r="LX2321" s="125"/>
      <c r="LY2321" s="125"/>
      <c r="LZ2321" s="125"/>
      <c r="MA2321" s="125"/>
      <c r="MB2321" s="125"/>
      <c r="MC2321" s="125"/>
      <c r="MD2321" s="125"/>
      <c r="ME2321" s="125"/>
      <c r="MF2321" s="125"/>
      <c r="MG2321" s="1"/>
      <c r="PF2321" s="1"/>
      <c r="PI2321" s="38" t="s">
        <v>26</v>
      </c>
      <c r="PQ2321" s="40" t="s">
        <v>27</v>
      </c>
      <c r="PT2321" s="1"/>
      <c r="PZ2321" s="1"/>
      <c r="QC2321" s="38" t="s">
        <v>26</v>
      </c>
      <c r="QK2321" s="40" t="s">
        <v>27</v>
      </c>
      <c r="QN2321" s="1"/>
      <c r="QO2321" s="11"/>
      <c r="QP2321" s="1"/>
      <c r="QW2321" s="39"/>
      <c r="RE2321" s="39"/>
      <c r="VF2321" s="1"/>
      <c r="VT2321" s="1"/>
    </row>
    <row r="2322" spans="14:592" x14ac:dyDescent="0.3">
      <c r="N2322" s="1"/>
      <c r="O2322" s="34"/>
      <c r="Q2322" s="35"/>
      <c r="S2322" s="36"/>
      <c r="U2322" s="37"/>
      <c r="W2322" s="52"/>
      <c r="Y2322" s="53"/>
      <c r="AI2322" s="1"/>
      <c r="AW2322" s="5">
        <v>2.9077332099892588</v>
      </c>
      <c r="AY2322" s="9">
        <v>-6.6895575684777055E-3</v>
      </c>
      <c r="BM2322" s="1"/>
      <c r="BS2322" s="1"/>
      <c r="CG2322" s="5">
        <v>2.9077343624366847</v>
      </c>
      <c r="CI2322" s="9">
        <v>-8.04464815649511E-3</v>
      </c>
      <c r="CW2322" s="1"/>
      <c r="DC2322" s="1"/>
      <c r="DQ2322" s="5">
        <v>2.9077333157731902</v>
      </c>
      <c r="DS2322" s="9">
        <v>-6.8457789985716562E-3</v>
      </c>
      <c r="EG2322" s="1"/>
      <c r="FU2322" s="1"/>
      <c r="GI2322" s="5">
        <v>-0.43778591153978175</v>
      </c>
      <c r="GK2322" s="9">
        <v>-4.7090897661289398E-2</v>
      </c>
      <c r="GY2322" s="1"/>
      <c r="HE2322" s="1"/>
      <c r="HS2322" s="5">
        <v>-0.43778450540723257</v>
      </c>
      <c r="HU2322" s="9">
        <v>-3.8571871787500045E-2</v>
      </c>
      <c r="II2322" s="1"/>
      <c r="IO2322" s="1"/>
      <c r="JC2322" s="5">
        <v>-0.43778574093288386</v>
      </c>
      <c r="JE2322" s="9">
        <v>-4.6194241477410677E-2</v>
      </c>
      <c r="JS2322" s="1"/>
      <c r="JX2322" s="1"/>
      <c r="KG2322" s="1"/>
      <c r="KH2322" s="67"/>
      <c r="KJ2322" s="66"/>
      <c r="KL2322" s="65"/>
      <c r="KN2322" s="53"/>
      <c r="KP2322" s="64"/>
      <c r="KR2322" s="63"/>
      <c r="KV2322" s="1"/>
      <c r="LQ2322" s="1"/>
      <c r="LR2322" s="125"/>
      <c r="LS2322" s="125"/>
      <c r="LT2322" s="125"/>
      <c r="LU2322" s="125"/>
      <c r="LV2322" s="125"/>
      <c r="LW2322" s="125"/>
      <c r="LX2322" s="125"/>
      <c r="LY2322" s="125"/>
      <c r="LZ2322" s="125"/>
      <c r="MA2322" s="125"/>
      <c r="MB2322" s="125"/>
      <c r="MC2322" s="125"/>
      <c r="MD2322" s="125"/>
      <c r="ME2322" s="125"/>
      <c r="MF2322" s="125"/>
      <c r="MG2322" s="1"/>
      <c r="PF2322" s="1"/>
      <c r="PI2322" s="38" t="s">
        <v>26</v>
      </c>
      <c r="PQ2322" s="40" t="s">
        <v>27</v>
      </c>
      <c r="PT2322" s="1"/>
      <c r="PZ2322" s="1"/>
      <c r="QC2322" s="38" t="s">
        <v>26</v>
      </c>
      <c r="QK2322" s="40" t="s">
        <v>27</v>
      </c>
      <c r="QN2322" s="1"/>
      <c r="QO2322" s="11"/>
      <c r="QP2322" s="1"/>
      <c r="QW2322" s="39"/>
      <c r="RE2322" s="39"/>
      <c r="VF2322" s="1"/>
      <c r="VT2322" s="1"/>
    </row>
    <row r="2323" spans="14:592" x14ac:dyDescent="0.3">
      <c r="N2323" s="1"/>
      <c r="O2323" s="34"/>
      <c r="Q2323" s="35"/>
      <c r="S2323" s="36"/>
      <c r="U2323" s="37"/>
      <c r="W2323" s="52"/>
      <c r="Y2323" s="53"/>
      <c r="AI2323" s="1"/>
      <c r="AW2323" s="5">
        <v>1.2575895995271915</v>
      </c>
      <c r="AY2323" s="9">
        <v>-5.2969082873308912E-3</v>
      </c>
      <c r="BM2323" s="1"/>
      <c r="BS2323" s="1"/>
      <c r="CG2323" s="5">
        <v>1.2575910746012529</v>
      </c>
      <c r="CI2323" s="9">
        <v>-8.295879142902831E-3</v>
      </c>
      <c r="CW2323" s="1"/>
      <c r="DC2323" s="1"/>
      <c r="DQ2323" s="5">
        <v>1.2575897349250516</v>
      </c>
      <c r="DS2323" s="9">
        <v>-5.6335296653898248E-3</v>
      </c>
      <c r="EG2323" s="1"/>
      <c r="EY2323" s="1"/>
      <c r="FU2323" s="1"/>
      <c r="GI2323" s="5">
        <v>0.61422607478393543</v>
      </c>
      <c r="GK2323" s="9">
        <v>-0.10554610950927143</v>
      </c>
      <c r="GY2323" s="1"/>
      <c r="HE2323" s="1"/>
      <c r="HS2323" s="5">
        <v>0.61422606207823727</v>
      </c>
      <c r="HU2323" s="9">
        <v>-8.7549305219406348E-2</v>
      </c>
      <c r="II2323" s="1"/>
      <c r="IO2323" s="1"/>
      <c r="JC2323" s="5">
        <v>0.61422607323020106</v>
      </c>
      <c r="JE2323" s="9">
        <v>-0.10365769893181517</v>
      </c>
      <c r="JS2323" s="1"/>
      <c r="JX2323" s="1"/>
      <c r="KG2323" s="1"/>
      <c r="KH2323" s="67"/>
      <c r="KJ2323" s="66"/>
      <c r="KL2323" s="65"/>
      <c r="KN2323" s="53"/>
      <c r="KP2323" s="64"/>
      <c r="KR2323" s="63"/>
      <c r="KV2323" s="1"/>
      <c r="LQ2323" s="1"/>
      <c r="LR2323" s="125"/>
      <c r="LS2323" s="125"/>
      <c r="LT2323" s="125"/>
      <c r="LU2323" s="125"/>
      <c r="LV2323" s="125"/>
      <c r="LW2323" s="125"/>
      <c r="LX2323" s="125"/>
      <c r="LY2323" s="125"/>
      <c r="LZ2323" s="125"/>
      <c r="MA2323" s="125"/>
      <c r="MB2323" s="125"/>
      <c r="MC2323" s="125"/>
      <c r="MD2323" s="125"/>
      <c r="ME2323" s="125"/>
      <c r="MF2323" s="125"/>
      <c r="MG2323" s="1"/>
      <c r="PF2323" s="1"/>
      <c r="PI2323" s="38" t="s">
        <v>26</v>
      </c>
      <c r="PQ2323" s="40" t="s">
        <v>27</v>
      </c>
      <c r="PT2323" s="1"/>
      <c r="PZ2323" s="1"/>
      <c r="QC2323" s="38" t="s">
        <v>26</v>
      </c>
      <c r="QK2323" s="40" t="s">
        <v>27</v>
      </c>
      <c r="QN2323" s="1"/>
      <c r="QO2323" s="11"/>
      <c r="QP2323" s="1"/>
      <c r="QW2323" s="39"/>
      <c r="RE2323" s="39"/>
      <c r="VF2323" s="1"/>
      <c r="VT2323" s="1"/>
    </row>
    <row r="2324" spans="14:592" ht="15" thickBot="1" x14ac:dyDescent="0.35">
      <c r="N2324" s="1"/>
      <c r="O2324" s="34"/>
      <c r="Q2324" s="35"/>
      <c r="S2324" s="36"/>
      <c r="U2324" s="37"/>
      <c r="W2324" s="52"/>
      <c r="Y2324" s="53"/>
      <c r="AI2324" s="1"/>
      <c r="AW2324" s="6">
        <v>0.12202543501845664</v>
      </c>
      <c r="AY2324" s="10">
        <v>-4.1469263129872216E-2</v>
      </c>
      <c r="BM2324" s="1"/>
      <c r="BS2324" s="1"/>
      <c r="CG2324" s="6">
        <v>0.12202163208257386</v>
      </c>
      <c r="CI2324" s="10">
        <v>-2.8250666290231874E-2</v>
      </c>
      <c r="CW2324" s="1"/>
      <c r="DC2324" s="1"/>
      <c r="DQ2324" s="6">
        <v>0.12202508594788934</v>
      </c>
      <c r="DS2324" s="10">
        <v>-4.0047668765629055E-2</v>
      </c>
      <c r="EG2324" s="1"/>
      <c r="FU2324" s="1"/>
      <c r="GI2324" s="6">
        <v>1.4872134233345622</v>
      </c>
      <c r="GK2324" s="10">
        <v>-5.5447852891109348E-3</v>
      </c>
      <c r="GY2324" s="1"/>
      <c r="HE2324" s="1"/>
      <c r="HS2324" s="6">
        <v>1.4872137846644318</v>
      </c>
      <c r="HU2324" s="10">
        <v>-3.8775099681048952E-3</v>
      </c>
      <c r="II2324" s="1"/>
      <c r="IO2324" s="1"/>
      <c r="JC2324" s="6">
        <v>1.4872134671650357</v>
      </c>
      <c r="JE2324" s="10">
        <v>-5.3657793447614236E-3</v>
      </c>
      <c r="JS2324" s="1"/>
      <c r="JX2324" s="1"/>
      <c r="KG2324" s="1"/>
      <c r="KH2324" s="67"/>
      <c r="KJ2324" s="66"/>
      <c r="KL2324" s="65"/>
      <c r="KN2324" s="53"/>
      <c r="KP2324" s="64"/>
      <c r="KR2324" s="63"/>
      <c r="KV2324" s="1"/>
      <c r="LQ2324" s="1"/>
      <c r="LR2324" s="125"/>
      <c r="LS2324" s="125"/>
      <c r="LT2324" s="125"/>
      <c r="LU2324" s="125"/>
      <c r="LV2324" s="125"/>
      <c r="LW2324" s="125"/>
      <c r="LX2324" s="125"/>
      <c r="LY2324" s="125"/>
      <c r="LZ2324" s="125"/>
      <c r="MA2324" s="125"/>
      <c r="MB2324" s="125"/>
      <c r="MC2324" s="125"/>
      <c r="MD2324" s="125"/>
      <c r="ME2324" s="125"/>
      <c r="MF2324" s="125"/>
      <c r="MG2324" s="1"/>
      <c r="PF2324" s="1"/>
      <c r="PI2324" s="38" t="s">
        <v>28</v>
      </c>
      <c r="PQ2324" s="7" t="s">
        <v>29</v>
      </c>
      <c r="PT2324" s="1"/>
      <c r="PZ2324" s="1"/>
      <c r="QC2324" s="38" t="s">
        <v>28</v>
      </c>
      <c r="QK2324" s="7" t="s">
        <v>29</v>
      </c>
      <c r="QN2324" s="1"/>
      <c r="QO2324" s="11"/>
      <c r="QP2324" s="1"/>
      <c r="QW2324" s="39"/>
      <c r="VF2324" s="1"/>
      <c r="VT2324" s="1"/>
    </row>
    <row r="2325" spans="14:592" x14ac:dyDescent="0.3">
      <c r="N2325" s="1"/>
      <c r="O2325" s="34"/>
      <c r="Q2325" s="35"/>
      <c r="S2325" s="36"/>
      <c r="U2325" s="37"/>
      <c r="W2325" s="52"/>
      <c r="Y2325" s="53"/>
      <c r="AI2325" s="1"/>
      <c r="AL2325" s="7"/>
      <c r="AM2325" s="7"/>
      <c r="AN2325" s="7"/>
      <c r="AO2325" s="7"/>
      <c r="AP2325" s="7"/>
      <c r="AQ2325" s="7"/>
      <c r="AR2325" s="7"/>
      <c r="AS2325" s="7"/>
      <c r="AT2325" s="7"/>
      <c r="AU2325" s="7"/>
      <c r="AV2325" s="7"/>
      <c r="AW2325" s="2"/>
      <c r="AX2325" s="7"/>
      <c r="AY2325" s="7"/>
      <c r="AZ2325" s="7"/>
      <c r="BA2325" s="7"/>
      <c r="BB2325" s="7"/>
      <c r="BC2325" s="7"/>
      <c r="BD2325" s="7"/>
      <c r="BE2325" s="7"/>
      <c r="BF2325" s="7"/>
      <c r="BG2325" s="7"/>
      <c r="BH2325" s="7"/>
      <c r="BI2325" s="7"/>
      <c r="BJ2325" s="7"/>
      <c r="BK2325" s="7"/>
      <c r="BL2325" s="7"/>
      <c r="BM2325" s="1"/>
      <c r="BS2325" s="1"/>
      <c r="BV2325" s="7"/>
      <c r="BW2325" s="7"/>
      <c r="BX2325" s="7"/>
      <c r="BY2325" s="7"/>
      <c r="BZ2325" s="7"/>
      <c r="CA2325" s="7"/>
      <c r="CB2325" s="7"/>
      <c r="CC2325" s="7"/>
      <c r="CD2325" s="7"/>
      <c r="CE2325" s="7"/>
      <c r="CF2325" s="7"/>
      <c r="CG2325" s="2"/>
      <c r="CH2325" s="7"/>
      <c r="CI2325" s="7"/>
      <c r="CJ2325" s="7"/>
      <c r="CK2325" s="7"/>
      <c r="CL2325" s="7"/>
      <c r="CM2325" s="7"/>
      <c r="CN2325" s="7"/>
      <c r="CO2325" s="7"/>
      <c r="CP2325" s="7"/>
      <c r="CQ2325" s="7"/>
      <c r="CR2325" s="7"/>
      <c r="CS2325" s="7"/>
      <c r="CT2325" s="7"/>
      <c r="CU2325" s="7"/>
      <c r="CV2325" s="7"/>
      <c r="CW2325" s="1"/>
      <c r="DC2325" s="1"/>
      <c r="DF2325" s="7"/>
      <c r="DG2325" s="7"/>
      <c r="DH2325" s="7"/>
      <c r="DI2325" s="7"/>
      <c r="DJ2325" s="7"/>
      <c r="DK2325" s="7"/>
      <c r="DL2325" s="7"/>
      <c r="DM2325" s="7"/>
      <c r="DN2325" s="7"/>
      <c r="DO2325" s="7"/>
      <c r="DP2325" s="7"/>
      <c r="DQ2325" s="2"/>
      <c r="DR2325" s="7"/>
      <c r="DS2325" s="7"/>
      <c r="DT2325" s="7"/>
      <c r="DU2325" s="7"/>
      <c r="DV2325" s="7"/>
      <c r="DW2325" s="7"/>
      <c r="DX2325" s="7"/>
      <c r="DY2325" s="7"/>
      <c r="DZ2325" s="7"/>
      <c r="EA2325" s="7"/>
      <c r="EB2325" s="7"/>
      <c r="EC2325" s="7"/>
      <c r="ED2325" s="7"/>
      <c r="EE2325" s="7"/>
      <c r="EF2325" s="7"/>
      <c r="EG2325" s="1"/>
      <c r="EY2325" s="1"/>
      <c r="FU2325" s="1"/>
      <c r="FX2325" s="7"/>
      <c r="FY2325" s="7"/>
      <c r="FZ2325" s="7"/>
      <c r="GA2325" s="7"/>
      <c r="GB2325" s="7"/>
      <c r="GC2325" s="7"/>
      <c r="GD2325" s="7"/>
      <c r="GE2325" s="7"/>
      <c r="GF2325" s="7"/>
      <c r="GG2325" s="7"/>
      <c r="GH2325" s="7"/>
      <c r="GI2325" s="2"/>
      <c r="GJ2325" s="7"/>
      <c r="GK2325" s="7"/>
      <c r="GL2325" s="7"/>
      <c r="GM2325" s="7"/>
      <c r="GN2325" s="7"/>
      <c r="GO2325" s="7"/>
      <c r="GP2325" s="7"/>
      <c r="GQ2325" s="7"/>
      <c r="GR2325" s="7"/>
      <c r="GS2325" s="7"/>
      <c r="GT2325" s="7"/>
      <c r="GU2325" s="7"/>
      <c r="GV2325" s="7"/>
      <c r="GW2325" s="7"/>
      <c r="GX2325" s="7"/>
      <c r="GY2325" s="1"/>
      <c r="HE2325" s="1"/>
      <c r="HH2325" s="7"/>
      <c r="HI2325" s="7"/>
      <c r="HJ2325" s="7"/>
      <c r="HK2325" s="7"/>
      <c r="HL2325" s="7"/>
      <c r="HM2325" s="7"/>
      <c r="HN2325" s="7"/>
      <c r="HO2325" s="7"/>
      <c r="HP2325" s="7"/>
      <c r="HQ2325" s="7"/>
      <c r="HR2325" s="7"/>
      <c r="HS2325" s="2"/>
      <c r="HT2325" s="7"/>
      <c r="HU2325" s="7"/>
      <c r="HV2325" s="7"/>
      <c r="HW2325" s="7"/>
      <c r="HX2325" s="7"/>
      <c r="HY2325" s="7"/>
      <c r="HZ2325" s="7"/>
      <c r="IA2325" s="7"/>
      <c r="IB2325" s="7"/>
      <c r="IC2325" s="7"/>
      <c r="ID2325" s="7"/>
      <c r="IE2325" s="7"/>
      <c r="IF2325" s="7"/>
      <c r="IG2325" s="7"/>
      <c r="IH2325" s="7"/>
      <c r="II2325" s="1"/>
      <c r="IO2325" s="1"/>
      <c r="IR2325" s="7"/>
      <c r="IS2325" s="7"/>
      <c r="IT2325" s="7"/>
      <c r="IU2325" s="7"/>
      <c r="IV2325" s="7"/>
      <c r="IW2325" s="7"/>
      <c r="IX2325" s="7"/>
      <c r="IY2325" s="7"/>
      <c r="IZ2325" s="7"/>
      <c r="JA2325" s="7"/>
      <c r="JB2325" s="7"/>
      <c r="JC2325" s="2"/>
      <c r="JD2325" s="7"/>
      <c r="JE2325" s="7"/>
      <c r="JF2325" s="7"/>
      <c r="JG2325" s="7"/>
      <c r="JH2325" s="7"/>
      <c r="JI2325" s="7"/>
      <c r="JJ2325" s="7"/>
      <c r="JK2325" s="7"/>
      <c r="JL2325" s="7"/>
      <c r="JM2325" s="7"/>
      <c r="JN2325" s="7"/>
      <c r="JO2325" s="7"/>
      <c r="JP2325" s="7"/>
      <c r="JQ2325" s="7"/>
      <c r="JR2325" s="7"/>
      <c r="JS2325" s="1"/>
      <c r="JX2325" s="1"/>
      <c r="KG2325" s="1"/>
      <c r="KH2325" s="67"/>
      <c r="KJ2325" s="66"/>
      <c r="KL2325" s="65"/>
      <c r="KN2325" s="53"/>
      <c r="KP2325" s="64"/>
      <c r="KR2325" s="63"/>
      <c r="KV2325" s="1"/>
      <c r="LQ2325" s="1"/>
      <c r="LR2325" s="125"/>
      <c r="LS2325" s="125"/>
      <c r="LT2325" s="125"/>
      <c r="LU2325" s="125"/>
      <c r="LV2325" s="125"/>
      <c r="LW2325" s="125"/>
      <c r="LX2325" s="125"/>
      <c r="LY2325" s="125"/>
      <c r="LZ2325" s="125"/>
      <c r="MA2325" s="125"/>
      <c r="MB2325" s="125"/>
      <c r="MC2325" s="125"/>
      <c r="MD2325" s="125"/>
      <c r="ME2325" s="125"/>
      <c r="MF2325" s="125"/>
      <c r="MG2325" s="1"/>
      <c r="PF2325" s="1"/>
      <c r="PI2325" s="4">
        <f t="array" ref="PI2325:PI2327">PI2330:PI2332*PG2327</f>
        <v>5.3442017859875637E-2</v>
      </c>
      <c r="PQ2325" s="8">
        <f t="array" ref="PQ2325:PQ2327">PQ2318:PQ2320</f>
        <v>-3.5647084537822815E-3</v>
      </c>
      <c r="PT2325" s="1"/>
      <c r="PZ2325" s="1"/>
      <c r="QC2325" s="4">
        <f t="array" ref="QC2325:QC2327">QC2330:QC2332*QA2327</f>
        <v>0.34565129341563899</v>
      </c>
      <c r="QK2325" s="8">
        <f t="array" ref="QK2325:QK2327">QK2318:QK2320</f>
        <v>7.8639470742826608E-4</v>
      </c>
      <c r="QN2325" s="1"/>
      <c r="QO2325" s="11"/>
      <c r="QP2325" s="1"/>
      <c r="VF2325" s="1"/>
      <c r="VT2325" s="1"/>
    </row>
    <row r="2326" spans="14:592" ht="15" thickBot="1" x14ac:dyDescent="0.35">
      <c r="N2326" s="1"/>
      <c r="O2326" s="34"/>
      <c r="Q2326" s="35"/>
      <c r="S2326" s="36"/>
      <c r="U2326" s="37"/>
      <c r="W2326" s="52"/>
      <c r="Y2326" s="53"/>
      <c r="AI2326" s="1"/>
      <c r="AL2326" s="7"/>
      <c r="AP2326" s="7"/>
      <c r="AW2326" s="2"/>
      <c r="BA2326" s="7"/>
      <c r="BH2326" s="7"/>
      <c r="BL2326" s="7"/>
      <c r="BM2326" s="1"/>
      <c r="BS2326" s="1"/>
      <c r="BV2326" s="7"/>
      <c r="BZ2326" s="7"/>
      <c r="CG2326" s="2"/>
      <c r="CK2326" s="7"/>
      <c r="CR2326" s="7"/>
      <c r="CV2326" s="7"/>
      <c r="CW2326" s="1"/>
      <c r="DC2326" s="1"/>
      <c r="DF2326" s="7"/>
      <c r="DJ2326" s="7"/>
      <c r="DQ2326" s="2"/>
      <c r="DU2326" s="7"/>
      <c r="EB2326" s="7"/>
      <c r="EF2326" s="7"/>
      <c r="EG2326" s="1"/>
      <c r="FU2326" s="1"/>
      <c r="FX2326" s="7"/>
      <c r="GB2326" s="7"/>
      <c r="GI2326" s="2"/>
      <c r="GM2326" s="7"/>
      <c r="GT2326" s="7"/>
      <c r="GX2326" s="7"/>
      <c r="GY2326" s="1"/>
      <c r="HE2326" s="1"/>
      <c r="HH2326" s="7"/>
      <c r="HL2326" s="7"/>
      <c r="HS2326" s="2"/>
      <c r="HW2326" s="7"/>
      <c r="ID2326" s="7"/>
      <c r="IH2326" s="7"/>
      <c r="II2326" s="1"/>
      <c r="IO2326" s="1"/>
      <c r="IR2326" s="7"/>
      <c r="IV2326" s="7"/>
      <c r="JC2326" s="2"/>
      <c r="JG2326" s="7"/>
      <c r="JN2326" s="7"/>
      <c r="JR2326" s="7"/>
      <c r="JS2326" s="1"/>
      <c r="JX2326" s="1"/>
      <c r="KG2326" s="1"/>
      <c r="KH2326" s="67"/>
      <c r="KJ2326" s="66"/>
      <c r="KL2326" s="65"/>
      <c r="KN2326" s="53"/>
      <c r="KP2326" s="64"/>
      <c r="KR2326" s="63"/>
      <c r="KV2326" s="1"/>
      <c r="LQ2326" s="1"/>
      <c r="LR2326" s="125"/>
      <c r="LS2326" s="125"/>
      <c r="LT2326" s="125"/>
      <c r="LU2326" s="125"/>
      <c r="LV2326" s="125"/>
      <c r="LW2326" s="125"/>
      <c r="LX2326" s="125"/>
      <c r="LY2326" s="125"/>
      <c r="LZ2326" s="125"/>
      <c r="MA2326" s="125"/>
      <c r="MB2326" s="125"/>
      <c r="MC2326" s="125"/>
      <c r="MD2326" s="125"/>
      <c r="ME2326" s="125"/>
      <c r="MF2326" s="125"/>
      <c r="MG2326" s="1"/>
      <c r="PF2326" s="1"/>
      <c r="PG2326" s="38" t="s">
        <v>30</v>
      </c>
      <c r="PH2326" s="2"/>
      <c r="PI2326" s="5">
        <v>-1.4690104331518916</v>
      </c>
      <c r="PQ2326" s="9">
        <v>-5.4341752047249326E-4</v>
      </c>
      <c r="PR2326" s="7"/>
      <c r="PS2326" s="7" t="s">
        <v>31</v>
      </c>
      <c r="PT2326" s="1"/>
      <c r="PZ2326" s="1"/>
      <c r="QA2326" s="38" t="s">
        <v>30</v>
      </c>
      <c r="QB2326" s="2"/>
      <c r="QC2326" s="5">
        <v>-1.5844682029737869</v>
      </c>
      <c r="QK2326" s="9">
        <v>2.1714935300071246E-4</v>
      </c>
      <c r="QL2326" s="7"/>
      <c r="QM2326" s="7" t="s">
        <v>31</v>
      </c>
      <c r="QN2326" s="1"/>
      <c r="QO2326" s="11" t="s">
        <v>32</v>
      </c>
      <c r="QP2326" s="1"/>
      <c r="QU2326" s="39"/>
      <c r="VF2326" s="1"/>
      <c r="VT2326" s="1"/>
    </row>
    <row r="2327" spans="14:592" ht="15" thickBot="1" x14ac:dyDescent="0.35">
      <c r="N2327" s="1"/>
      <c r="O2327" s="34"/>
      <c r="Q2327" s="35"/>
      <c r="S2327" s="36"/>
      <c r="U2327" s="37"/>
      <c r="W2327" s="52"/>
      <c r="Y2327" s="53"/>
      <c r="AI2327" s="1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L2327" s="7"/>
      <c r="BM2327" s="1"/>
      <c r="BS2327" s="1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V2327" s="7"/>
      <c r="CW2327" s="1"/>
      <c r="DC2327" s="1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  <c r="DS2327" s="2"/>
      <c r="DT2327" s="2"/>
      <c r="DU2327" s="2"/>
      <c r="DV2327" s="2"/>
      <c r="DW2327" s="2"/>
      <c r="DX2327" s="2"/>
      <c r="DY2327" s="2"/>
      <c r="DZ2327" s="2"/>
      <c r="EA2327" s="2"/>
      <c r="EB2327" s="2"/>
      <c r="EC2327" s="2"/>
      <c r="ED2327" s="2"/>
      <c r="EF2327" s="7"/>
      <c r="EG2327" s="1"/>
      <c r="EY2327" s="1"/>
      <c r="FU2327" s="1"/>
      <c r="FV2327" s="2"/>
      <c r="FW2327" s="2"/>
      <c r="FX2327" s="2"/>
      <c r="FY2327" s="2"/>
      <c r="FZ2327" s="2"/>
      <c r="GA2327" s="2"/>
      <c r="GB2327" s="2"/>
      <c r="GC2327" s="2"/>
      <c r="GD2327" s="2"/>
      <c r="GE2327" s="2"/>
      <c r="GF2327" s="2"/>
      <c r="GG2327" s="2"/>
      <c r="GH2327" s="2"/>
      <c r="GI2327" s="2"/>
      <c r="GJ2327" s="2"/>
      <c r="GK2327" s="2"/>
      <c r="GL2327" s="2"/>
      <c r="GM2327" s="2"/>
      <c r="GN2327" s="2"/>
      <c r="GO2327" s="2"/>
      <c r="GP2327" s="2"/>
      <c r="GQ2327" s="2"/>
      <c r="GR2327" s="2"/>
      <c r="GS2327" s="2"/>
      <c r="GT2327" s="2"/>
      <c r="GU2327" s="2"/>
      <c r="GV2327" s="2"/>
      <c r="GX2327" s="7"/>
      <c r="GY2327" s="1"/>
      <c r="HE2327" s="1"/>
      <c r="HF2327" s="2"/>
      <c r="HG2327" s="2"/>
      <c r="HH2327" s="2"/>
      <c r="HI2327" s="2"/>
      <c r="HJ2327" s="2"/>
      <c r="HK2327" s="2"/>
      <c r="HL2327" s="2"/>
      <c r="HM2327" s="2"/>
      <c r="HN2327" s="2"/>
      <c r="HO2327" s="2"/>
      <c r="HP2327" s="2"/>
      <c r="HQ2327" s="2"/>
      <c r="HR2327" s="2"/>
      <c r="HS2327" s="2"/>
      <c r="HT2327" s="2"/>
      <c r="HU2327" s="2"/>
      <c r="HV2327" s="2"/>
      <c r="HW2327" s="2"/>
      <c r="HX2327" s="2"/>
      <c r="HY2327" s="2"/>
      <c r="HZ2327" s="2"/>
      <c r="IA2327" s="2"/>
      <c r="IB2327" s="2"/>
      <c r="IC2327" s="2"/>
      <c r="ID2327" s="2"/>
      <c r="IE2327" s="2"/>
      <c r="IF2327" s="2"/>
      <c r="IH2327" s="7"/>
      <c r="II2327" s="1"/>
      <c r="IO2327" s="1"/>
      <c r="IP2327" s="2"/>
      <c r="IQ2327" s="2"/>
      <c r="IR2327" s="2"/>
      <c r="IS2327" s="2"/>
      <c r="IT2327" s="2"/>
      <c r="IU2327" s="2"/>
      <c r="IV2327" s="2"/>
      <c r="IW2327" s="2"/>
      <c r="IX2327" s="2"/>
      <c r="IY2327" s="2"/>
      <c r="IZ2327" s="2"/>
      <c r="JA2327" s="2"/>
      <c r="JB2327" s="2"/>
      <c r="JC2327" s="2"/>
      <c r="JD2327" s="2"/>
      <c r="JE2327" s="2"/>
      <c r="JF2327" s="2"/>
      <c r="JG2327" s="2"/>
      <c r="JH2327" s="2"/>
      <c r="JI2327" s="2"/>
      <c r="JJ2327" s="2"/>
      <c r="JK2327" s="2"/>
      <c r="JL2327" s="2"/>
      <c r="JM2327" s="2"/>
      <c r="JN2327" s="2"/>
      <c r="JO2327" s="2"/>
      <c r="JP2327" s="2"/>
      <c r="JR2327" s="7"/>
      <c r="JS2327" s="1"/>
      <c r="JX2327" s="1"/>
      <c r="KG2327" s="1"/>
      <c r="KH2327" s="67"/>
      <c r="KJ2327" s="66"/>
      <c r="KL2327" s="65"/>
      <c r="KN2327" s="53"/>
      <c r="KP2327" s="64"/>
      <c r="KR2327" s="63"/>
      <c r="KV2327" s="1"/>
      <c r="LQ2327" s="1"/>
      <c r="LR2327" s="125"/>
      <c r="LS2327" s="125"/>
      <c r="LT2327" s="125"/>
      <c r="LU2327" s="125"/>
      <c r="LV2327" s="125"/>
      <c r="LW2327" s="125"/>
      <c r="LX2327" s="125"/>
      <c r="LY2327" s="125"/>
      <c r="LZ2327" s="125"/>
      <c r="MA2327" s="125"/>
      <c r="MB2327" s="125"/>
      <c r="MC2327" s="125"/>
      <c r="MD2327" s="125"/>
      <c r="ME2327" s="125"/>
      <c r="MF2327" s="125"/>
      <c r="MG2327" s="1"/>
      <c r="PF2327" s="1"/>
      <c r="PG2327" s="3">
        <v>1.1782305476695754</v>
      </c>
      <c r="PH2327" s="38" t="s">
        <v>25</v>
      </c>
      <c r="PI2327" s="6">
        <v>1.4155684152920167</v>
      </c>
      <c r="PQ2327" s="10">
        <v>1.5045448659597406E-3</v>
      </c>
      <c r="PR2327" s="40" t="s">
        <v>25</v>
      </c>
      <c r="PS2327" s="41">
        <f t="array" ref="PS2327">SUM(PQ2325:PQ2327*PI2330:PI2332)</f>
        <v>2.3234561277810624E-3</v>
      </c>
      <c r="PT2327" s="1"/>
      <c r="PZ2327" s="1"/>
      <c r="QA2327" s="3">
        <f>PG2327</f>
        <v>1.1782305476695754</v>
      </c>
      <c r="QB2327" s="38" t="s">
        <v>25</v>
      </c>
      <c r="QC2327" s="6">
        <v>1.2388169095581474</v>
      </c>
      <c r="QK2327" s="10">
        <v>-4.2917944394792374E-4</v>
      </c>
      <c r="QL2327" s="40" t="s">
        <v>25</v>
      </c>
      <c r="QM2327" s="41">
        <f t="array" ref="QM2327">SUM(QK2325:QK2327*QC2330:QC2332)</f>
        <v>-5.1256746904085717E-4</v>
      </c>
      <c r="QN2327" s="1"/>
      <c r="QO2327" s="42">
        <f>SUM(PS2327,QM2327)</f>
        <v>1.8108886587402053E-3</v>
      </c>
      <c r="QP2327" s="1"/>
      <c r="QV2327" s="39"/>
      <c r="RF2327" s="39"/>
      <c r="VF2327" s="1"/>
      <c r="VT2327" s="1"/>
    </row>
    <row r="2328" spans="14:592" x14ac:dyDescent="0.3">
      <c r="N2328" s="1"/>
      <c r="O2328" s="34"/>
      <c r="Q2328" s="35"/>
      <c r="S2328" s="36"/>
      <c r="U2328" s="37"/>
      <c r="W2328" s="52"/>
      <c r="Y2328" s="53"/>
      <c r="AI2328" s="1"/>
      <c r="AJ2328" s="2"/>
      <c r="AL2328" s="7"/>
      <c r="AN2328" s="2"/>
      <c r="AP2328" s="7"/>
      <c r="AU2328" s="2"/>
      <c r="AW2328" s="7"/>
      <c r="AY2328" s="2"/>
      <c r="BA2328" s="7"/>
      <c r="BF2328" s="2"/>
      <c r="BH2328" s="7"/>
      <c r="BJ2328" s="2"/>
      <c r="BL2328" s="7"/>
      <c r="BM2328" s="1"/>
      <c r="BS2328" s="1"/>
      <c r="BT2328" s="2"/>
      <c r="BV2328" s="7"/>
      <c r="BX2328" s="2"/>
      <c r="BZ2328" s="7"/>
      <c r="CE2328" s="2"/>
      <c r="CG2328" s="7"/>
      <c r="CI2328" s="2"/>
      <c r="CK2328" s="7"/>
      <c r="CP2328" s="2"/>
      <c r="CR2328" s="7"/>
      <c r="CT2328" s="2"/>
      <c r="CV2328" s="7"/>
      <c r="CW2328" s="1"/>
      <c r="DC2328" s="1"/>
      <c r="DD2328" s="2"/>
      <c r="DF2328" s="7"/>
      <c r="DH2328" s="2"/>
      <c r="DJ2328" s="7"/>
      <c r="DO2328" s="2"/>
      <c r="DQ2328" s="7"/>
      <c r="DS2328" s="2"/>
      <c r="DU2328" s="7"/>
      <c r="DZ2328" s="2"/>
      <c r="EB2328" s="7"/>
      <c r="ED2328" s="2"/>
      <c r="EF2328" s="7"/>
      <c r="EG2328" s="1"/>
      <c r="FU2328" s="1"/>
      <c r="FV2328" s="2"/>
      <c r="FX2328" s="7"/>
      <c r="FZ2328" s="2"/>
      <c r="GB2328" s="7"/>
      <c r="GG2328" s="2"/>
      <c r="GI2328" s="7"/>
      <c r="GK2328" s="2"/>
      <c r="GM2328" s="7"/>
      <c r="GR2328" s="2"/>
      <c r="GT2328" s="7"/>
      <c r="GV2328" s="2"/>
      <c r="GX2328" s="7"/>
      <c r="GY2328" s="1"/>
      <c r="HE2328" s="1"/>
      <c r="HF2328" s="2"/>
      <c r="HH2328" s="7"/>
      <c r="HJ2328" s="2"/>
      <c r="HL2328" s="7"/>
      <c r="HQ2328" s="2"/>
      <c r="HS2328" s="7"/>
      <c r="HU2328" s="2"/>
      <c r="HW2328" s="7"/>
      <c r="IB2328" s="2"/>
      <c r="ID2328" s="7"/>
      <c r="IF2328" s="2"/>
      <c r="IH2328" s="7"/>
      <c r="II2328" s="1"/>
      <c r="IO2328" s="1"/>
      <c r="IP2328" s="2"/>
      <c r="IR2328" s="7"/>
      <c r="IT2328" s="2"/>
      <c r="IV2328" s="7"/>
      <c r="JA2328" s="2"/>
      <c r="JC2328" s="7"/>
      <c r="JE2328" s="2"/>
      <c r="JG2328" s="7"/>
      <c r="JL2328" s="2"/>
      <c r="JN2328" s="7"/>
      <c r="JP2328" s="2"/>
      <c r="JR2328" s="7"/>
      <c r="JS2328" s="1"/>
      <c r="JX2328" s="1"/>
      <c r="KG2328" s="1"/>
      <c r="KH2328" s="67"/>
      <c r="KJ2328" s="66"/>
      <c r="KL2328" s="65"/>
      <c r="KN2328" s="53"/>
      <c r="KP2328" s="64"/>
      <c r="KR2328" s="63"/>
      <c r="KV2328" s="1"/>
      <c r="LQ2328" s="1"/>
      <c r="LR2328" s="125"/>
      <c r="LS2328" s="125"/>
      <c r="LT2328" s="125"/>
      <c r="LU2328" s="125"/>
      <c r="LV2328" s="125"/>
      <c r="LW2328" s="125"/>
      <c r="LX2328" s="125"/>
      <c r="LY2328" s="125"/>
      <c r="LZ2328" s="125"/>
      <c r="MA2328" s="125"/>
      <c r="MB2328" s="125"/>
      <c r="MC2328" s="125"/>
      <c r="MD2328" s="125"/>
      <c r="ME2328" s="125"/>
      <c r="MF2328" s="125"/>
      <c r="MG2328" s="1"/>
      <c r="PF2328" s="1"/>
      <c r="PI2328" s="38" t="s">
        <v>26</v>
      </c>
      <c r="PQ2328" s="40" t="s">
        <v>27</v>
      </c>
      <c r="PT2328" s="1"/>
      <c r="PZ2328" s="1"/>
      <c r="QC2328" s="38" t="s">
        <v>26</v>
      </c>
      <c r="QK2328" s="40" t="s">
        <v>27</v>
      </c>
      <c r="QN2328" s="1"/>
      <c r="QO2328" s="1"/>
      <c r="QP2328" s="1"/>
      <c r="QW2328" s="39"/>
      <c r="RE2328" s="39"/>
      <c r="VF2328" s="1"/>
      <c r="VT2328" s="1"/>
    </row>
    <row r="2329" spans="14:592" ht="15" thickBot="1" x14ac:dyDescent="0.35">
      <c r="N2329" s="1"/>
      <c r="O2329" s="34"/>
      <c r="Q2329" s="35"/>
      <c r="S2329" s="36"/>
      <c r="U2329" s="37"/>
      <c r="W2329" s="52"/>
      <c r="Y2329" s="53"/>
      <c r="AI2329" s="1"/>
      <c r="AJ2329" s="2"/>
      <c r="AL2329" s="7"/>
      <c r="AN2329" s="2"/>
      <c r="AP2329" s="7"/>
      <c r="AU2329" s="2"/>
      <c r="AW2329" s="7"/>
      <c r="AY2329" s="2"/>
      <c r="BA2329" s="7"/>
      <c r="BF2329" s="2"/>
      <c r="BH2329" s="7"/>
      <c r="BJ2329" s="2"/>
      <c r="BL2329" s="7"/>
      <c r="BM2329" s="1"/>
      <c r="BS2329" s="1"/>
      <c r="BT2329" s="2"/>
      <c r="BV2329" s="7"/>
      <c r="BX2329" s="2"/>
      <c r="BZ2329" s="7"/>
      <c r="CE2329" s="2"/>
      <c r="CG2329" s="7"/>
      <c r="CI2329" s="2"/>
      <c r="CK2329" s="7"/>
      <c r="CP2329" s="2"/>
      <c r="CR2329" s="7"/>
      <c r="CT2329" s="2"/>
      <c r="CV2329" s="7"/>
      <c r="CW2329" s="1"/>
      <c r="DC2329" s="1"/>
      <c r="DD2329" s="2"/>
      <c r="DF2329" s="7"/>
      <c r="DH2329" s="2"/>
      <c r="DJ2329" s="7"/>
      <c r="DO2329" s="2"/>
      <c r="DQ2329" s="7"/>
      <c r="DS2329" s="2"/>
      <c r="DU2329" s="7"/>
      <c r="DZ2329" s="2"/>
      <c r="EB2329" s="7"/>
      <c r="ED2329" s="2"/>
      <c r="EF2329" s="7"/>
      <c r="EG2329" s="1"/>
      <c r="EY2329" s="1"/>
      <c r="FU2329" s="1"/>
      <c r="FV2329" s="2"/>
      <c r="FX2329" s="7"/>
      <c r="FZ2329" s="2"/>
      <c r="GB2329" s="7"/>
      <c r="GG2329" s="2"/>
      <c r="GI2329" s="7"/>
      <c r="GK2329" s="2"/>
      <c r="GM2329" s="7"/>
      <c r="GR2329" s="2"/>
      <c r="GT2329" s="7"/>
      <c r="GV2329" s="2"/>
      <c r="GX2329" s="7"/>
      <c r="GY2329" s="1"/>
      <c r="HE2329" s="1"/>
      <c r="HF2329" s="2"/>
      <c r="HH2329" s="7"/>
      <c r="HJ2329" s="2"/>
      <c r="HL2329" s="7"/>
      <c r="HQ2329" s="2"/>
      <c r="HS2329" s="7"/>
      <c r="HU2329" s="2"/>
      <c r="HW2329" s="7"/>
      <c r="IB2329" s="2"/>
      <c r="ID2329" s="7"/>
      <c r="IF2329" s="2"/>
      <c r="IH2329" s="7"/>
      <c r="II2329" s="1"/>
      <c r="IO2329" s="1"/>
      <c r="IP2329" s="2"/>
      <c r="IR2329" s="7"/>
      <c r="IT2329" s="2"/>
      <c r="IV2329" s="7"/>
      <c r="JA2329" s="2"/>
      <c r="JC2329" s="7"/>
      <c r="JE2329" s="2"/>
      <c r="JG2329" s="7"/>
      <c r="JL2329" s="2"/>
      <c r="JN2329" s="7"/>
      <c r="JP2329" s="2"/>
      <c r="JR2329" s="7"/>
      <c r="JS2329" s="1"/>
      <c r="JX2329" s="1"/>
      <c r="KG2329" s="1"/>
      <c r="KH2329" s="67"/>
      <c r="KJ2329" s="66"/>
      <c r="KL2329" s="65"/>
      <c r="KN2329" s="53"/>
      <c r="KP2329" s="64"/>
      <c r="KR2329" s="63"/>
      <c r="KV2329" s="1"/>
      <c r="LQ2329" s="1"/>
      <c r="LR2329" s="1"/>
      <c r="LS2329" s="1"/>
      <c r="LT2329" s="1"/>
      <c r="LU2329" s="1"/>
      <c r="LV2329" s="1"/>
      <c r="LW2329" s="1"/>
      <c r="LX2329" s="1"/>
      <c r="LY2329" s="1"/>
      <c r="LZ2329" s="1"/>
      <c r="MA2329" s="1"/>
      <c r="MB2329" s="1"/>
      <c r="MC2329" s="1"/>
      <c r="MD2329" s="1"/>
      <c r="ME2329" s="1"/>
      <c r="MF2329" s="1"/>
      <c r="MG2329" s="1"/>
      <c r="PF2329" s="1"/>
      <c r="PI2329" s="2" t="s">
        <v>33</v>
      </c>
      <c r="PQ2329" s="7" t="s">
        <v>34</v>
      </c>
      <c r="PT2329" s="1"/>
      <c r="PZ2329" s="1"/>
      <c r="QC2329" s="2" t="s">
        <v>33</v>
      </c>
      <c r="QK2329" s="7" t="s">
        <v>34</v>
      </c>
      <c r="QN2329" s="1"/>
      <c r="VF2329" s="1"/>
      <c r="VT2329" s="1"/>
    </row>
    <row r="2330" spans="14:592" x14ac:dyDescent="0.3">
      <c r="N2330" s="1"/>
      <c r="O2330" s="34"/>
      <c r="Q2330" s="35"/>
      <c r="S2330" s="36"/>
      <c r="U2330" s="37"/>
      <c r="W2330" s="52"/>
      <c r="Y2330" s="53"/>
      <c r="AI2330" s="1"/>
      <c r="AJ2330" s="2"/>
      <c r="AL2330" s="7"/>
      <c r="AN2330" s="2"/>
      <c r="AP2330" s="7"/>
      <c r="AU2330" s="2"/>
      <c r="AW2330" s="7"/>
      <c r="AY2330" s="2"/>
      <c r="BA2330" s="7"/>
      <c r="BF2330" s="2"/>
      <c r="BH2330" s="7"/>
      <c r="BJ2330" s="2"/>
      <c r="BL2330" s="7"/>
      <c r="BM2330" s="1"/>
      <c r="BS2330" s="1"/>
      <c r="BT2330" s="2"/>
      <c r="BV2330" s="7"/>
      <c r="BX2330" s="2"/>
      <c r="BZ2330" s="7"/>
      <c r="CE2330" s="2"/>
      <c r="CG2330" s="7"/>
      <c r="CI2330" s="2"/>
      <c r="CK2330" s="7"/>
      <c r="CP2330" s="2"/>
      <c r="CR2330" s="7"/>
      <c r="CT2330" s="2"/>
      <c r="CV2330" s="7"/>
      <c r="CW2330" s="1"/>
      <c r="DC2330" s="1"/>
      <c r="DD2330" s="2"/>
      <c r="DF2330" s="7"/>
      <c r="DH2330" s="2"/>
      <c r="DJ2330" s="7"/>
      <c r="DO2330" s="2"/>
      <c r="DQ2330" s="7"/>
      <c r="DS2330" s="2"/>
      <c r="DU2330" s="7"/>
      <c r="DZ2330" s="2"/>
      <c r="EB2330" s="7"/>
      <c r="ED2330" s="2"/>
      <c r="EF2330" s="7"/>
      <c r="EG2330" s="1"/>
      <c r="FU2330" s="1"/>
      <c r="FV2330" s="2"/>
      <c r="FX2330" s="7"/>
      <c r="FZ2330" s="2"/>
      <c r="GB2330" s="7"/>
      <c r="GG2330" s="2"/>
      <c r="GI2330" s="7"/>
      <c r="GK2330" s="2"/>
      <c r="GM2330" s="7"/>
      <c r="GR2330" s="2"/>
      <c r="GT2330" s="7"/>
      <c r="GV2330" s="2"/>
      <c r="GX2330" s="7"/>
      <c r="GY2330" s="1"/>
      <c r="HE2330" s="1"/>
      <c r="HF2330" s="2"/>
      <c r="HH2330" s="7"/>
      <c r="HJ2330" s="2"/>
      <c r="HL2330" s="7"/>
      <c r="HQ2330" s="2"/>
      <c r="HS2330" s="7"/>
      <c r="HU2330" s="2"/>
      <c r="HW2330" s="7"/>
      <c r="IB2330" s="2"/>
      <c r="ID2330" s="7"/>
      <c r="IF2330" s="2"/>
      <c r="IH2330" s="7"/>
      <c r="II2330" s="1"/>
      <c r="IO2330" s="1"/>
      <c r="IP2330" s="2"/>
      <c r="IR2330" s="7"/>
      <c r="IT2330" s="2"/>
      <c r="IV2330" s="7"/>
      <c r="JA2330" s="2"/>
      <c r="JC2330" s="7"/>
      <c r="JE2330" s="2"/>
      <c r="JG2330" s="7"/>
      <c r="JL2330" s="2"/>
      <c r="JN2330" s="7"/>
      <c r="JP2330" s="2"/>
      <c r="JR2330" s="7"/>
      <c r="JS2330" s="1"/>
      <c r="JX2330" s="1"/>
      <c r="KG2330" s="1"/>
      <c r="KH2330" s="67"/>
      <c r="KJ2330" s="66"/>
      <c r="KL2330" s="65"/>
      <c r="KN2330" s="53"/>
      <c r="KP2330" s="64"/>
      <c r="KR2330" s="63"/>
      <c r="KV2330" s="1"/>
      <c r="LQ2330" s="1"/>
      <c r="PF2330" s="1"/>
      <c r="PI2330" s="4">
        <f t="array" ref="PI2330:PI2332">PL2335*PI2350:PI2352</f>
        <v>4.5357861384241575E-2</v>
      </c>
      <c r="PQ2330" s="8">
        <f t="array" ref="PQ2330:PQ2332">PQ2325:PQ2327*PG2327</f>
        <v>-4.2000483937822625E-3</v>
      </c>
      <c r="PT2330" s="1"/>
      <c r="PZ2330" s="1"/>
      <c r="QC2330" s="4">
        <f t="array" ref="QC2330:QC2332">QF2335*QC2350:QC2352</f>
        <v>0.29336473587389444</v>
      </c>
      <c r="QK2330" s="8">
        <f t="array" ref="QK2330:QK2332">QK2325:QK2327*QA2327</f>
        <v>9.265542668176614E-4</v>
      </c>
      <c r="QN2330" s="1"/>
      <c r="VF2330" s="1"/>
      <c r="VT2330" s="1"/>
    </row>
    <row r="2331" spans="14:592" x14ac:dyDescent="0.3">
      <c r="N2331" s="1"/>
      <c r="O2331" s="34"/>
      <c r="Q2331" s="35"/>
      <c r="S2331" s="36"/>
      <c r="U2331" s="37"/>
      <c r="W2331" s="52"/>
      <c r="Y2331" s="53"/>
      <c r="AI2331" s="1"/>
      <c r="AJ2331" s="2"/>
      <c r="AL2331" s="7"/>
      <c r="AN2331" s="2"/>
      <c r="AP2331" s="7"/>
      <c r="AU2331" s="2"/>
      <c r="AW2331" s="7"/>
      <c r="AY2331" s="2"/>
      <c r="BA2331" s="7"/>
      <c r="BF2331" s="2"/>
      <c r="BH2331" s="7"/>
      <c r="BJ2331" s="2"/>
      <c r="BL2331" s="7"/>
      <c r="BM2331" s="1"/>
      <c r="BS2331" s="1"/>
      <c r="BT2331" s="2"/>
      <c r="BV2331" s="7"/>
      <c r="BX2331" s="2"/>
      <c r="BZ2331" s="7"/>
      <c r="CE2331" s="2"/>
      <c r="CG2331" s="7"/>
      <c r="CI2331" s="2"/>
      <c r="CK2331" s="7"/>
      <c r="CP2331" s="2"/>
      <c r="CR2331" s="7"/>
      <c r="CT2331" s="2"/>
      <c r="CV2331" s="7"/>
      <c r="CW2331" s="1"/>
      <c r="DC2331" s="1"/>
      <c r="DD2331" s="2"/>
      <c r="DF2331" s="7"/>
      <c r="DH2331" s="2"/>
      <c r="DJ2331" s="7"/>
      <c r="DO2331" s="2"/>
      <c r="DQ2331" s="7"/>
      <c r="DS2331" s="2"/>
      <c r="DU2331" s="7"/>
      <c r="DZ2331" s="2"/>
      <c r="EB2331" s="7"/>
      <c r="ED2331" s="2"/>
      <c r="EF2331" s="7"/>
      <c r="EG2331" s="1"/>
      <c r="EY2331" s="1"/>
      <c r="FU2331" s="1"/>
      <c r="FV2331" s="2"/>
      <c r="FX2331" s="7"/>
      <c r="FZ2331" s="2"/>
      <c r="GB2331" s="7"/>
      <c r="GG2331" s="2"/>
      <c r="GI2331" s="7"/>
      <c r="GK2331" s="2"/>
      <c r="GM2331" s="7"/>
      <c r="GR2331" s="2"/>
      <c r="GT2331" s="7"/>
      <c r="GV2331" s="2"/>
      <c r="GX2331" s="7"/>
      <c r="GY2331" s="1"/>
      <c r="HE2331" s="1"/>
      <c r="HF2331" s="2"/>
      <c r="HH2331" s="7"/>
      <c r="HJ2331" s="2"/>
      <c r="HL2331" s="7"/>
      <c r="HQ2331" s="2"/>
      <c r="HS2331" s="7"/>
      <c r="HU2331" s="2"/>
      <c r="HW2331" s="7"/>
      <c r="IB2331" s="2"/>
      <c r="ID2331" s="7"/>
      <c r="IF2331" s="2"/>
      <c r="IH2331" s="7"/>
      <c r="II2331" s="1"/>
      <c r="IO2331" s="1"/>
      <c r="IP2331" s="2"/>
      <c r="IR2331" s="7"/>
      <c r="IT2331" s="2"/>
      <c r="IV2331" s="7"/>
      <c r="JA2331" s="2"/>
      <c r="JC2331" s="7"/>
      <c r="JE2331" s="2"/>
      <c r="JG2331" s="7"/>
      <c r="JL2331" s="2"/>
      <c r="JN2331" s="7"/>
      <c r="JP2331" s="2"/>
      <c r="JR2331" s="7"/>
      <c r="JS2331" s="1"/>
      <c r="JX2331" s="1"/>
      <c r="KG2331" s="1"/>
      <c r="KH2331" s="67"/>
      <c r="KJ2331" s="66"/>
      <c r="KL2331" s="65"/>
      <c r="KN2331" s="53"/>
      <c r="KP2331" s="64"/>
      <c r="KR2331" s="63"/>
      <c r="KV2331" s="1"/>
      <c r="LQ2331" s="1"/>
      <c r="PF2331" s="1"/>
      <c r="PI2331" s="5">
        <v>-1.2467937077827853</v>
      </c>
      <c r="PQ2331" s="9">
        <v>-6.4027112275954839E-4</v>
      </c>
      <c r="PT2331" s="1"/>
      <c r="PZ2331" s="1"/>
      <c r="QC2331" s="5">
        <v>-1.3447862187139095</v>
      </c>
      <c r="QK2331" s="9">
        <v>2.558520011121234E-4</v>
      </c>
      <c r="QN2331" s="1"/>
      <c r="VF2331" s="1"/>
      <c r="VT2331" s="1"/>
    </row>
    <row r="2332" spans="14:592" ht="15" thickBot="1" x14ac:dyDescent="0.35">
      <c r="N2332" s="1"/>
      <c r="O2332" s="34"/>
      <c r="Q2332" s="35"/>
      <c r="S2332" s="36"/>
      <c r="U2332" s="37"/>
      <c r="W2332" s="52"/>
      <c r="Y2332" s="53"/>
      <c r="AI2332" s="1"/>
      <c r="AJ2332" s="2"/>
      <c r="AL2332" s="7"/>
      <c r="AN2332" s="2"/>
      <c r="AP2332" s="7"/>
      <c r="AU2332" s="2"/>
      <c r="AW2332" s="7"/>
      <c r="AY2332" s="2"/>
      <c r="BA2332" s="7"/>
      <c r="BF2332" s="2"/>
      <c r="BH2332" s="7"/>
      <c r="BJ2332" s="2"/>
      <c r="BL2332" s="7"/>
      <c r="BM2332" s="1"/>
      <c r="BS2332" s="1"/>
      <c r="BT2332" s="2"/>
      <c r="BV2332" s="7"/>
      <c r="BX2332" s="2"/>
      <c r="BZ2332" s="7"/>
      <c r="CE2332" s="2"/>
      <c r="CG2332" s="7"/>
      <c r="CI2332" s="2"/>
      <c r="CK2332" s="7"/>
      <c r="CP2332" s="2"/>
      <c r="CR2332" s="7"/>
      <c r="CT2332" s="2"/>
      <c r="CV2332" s="7"/>
      <c r="CW2332" s="1"/>
      <c r="DC2332" s="1"/>
      <c r="DD2332" s="2"/>
      <c r="DF2332" s="7"/>
      <c r="DH2332" s="2"/>
      <c r="DJ2332" s="7"/>
      <c r="DO2332" s="2"/>
      <c r="DQ2332" s="7"/>
      <c r="DS2332" s="2"/>
      <c r="DU2332" s="7"/>
      <c r="DZ2332" s="2"/>
      <c r="EB2332" s="7"/>
      <c r="ED2332" s="2"/>
      <c r="EF2332" s="7"/>
      <c r="EG2332" s="1"/>
      <c r="FU2332" s="1"/>
      <c r="FV2332" s="2"/>
      <c r="FX2332" s="7"/>
      <c r="FZ2332" s="2"/>
      <c r="GB2332" s="7"/>
      <c r="GG2332" s="2"/>
      <c r="GI2332" s="7"/>
      <c r="GK2332" s="2"/>
      <c r="GM2332" s="7"/>
      <c r="GR2332" s="2"/>
      <c r="GT2332" s="7"/>
      <c r="GV2332" s="2"/>
      <c r="GX2332" s="7"/>
      <c r="GY2332" s="1"/>
      <c r="HE2332" s="1"/>
      <c r="HF2332" s="2"/>
      <c r="HH2332" s="7"/>
      <c r="HJ2332" s="2"/>
      <c r="HL2332" s="7"/>
      <c r="HQ2332" s="2"/>
      <c r="HS2332" s="7"/>
      <c r="HU2332" s="2"/>
      <c r="HW2332" s="7"/>
      <c r="IB2332" s="2"/>
      <c r="ID2332" s="7"/>
      <c r="IF2332" s="2"/>
      <c r="IH2332" s="7"/>
      <c r="II2332" s="1"/>
      <c r="IO2332" s="1"/>
      <c r="IP2332" s="2"/>
      <c r="IR2332" s="7"/>
      <c r="IT2332" s="2"/>
      <c r="IV2332" s="7"/>
      <c r="JA2332" s="2"/>
      <c r="JC2332" s="7"/>
      <c r="JE2332" s="2"/>
      <c r="JG2332" s="7"/>
      <c r="JL2332" s="2"/>
      <c r="JN2332" s="7"/>
      <c r="JP2332" s="2"/>
      <c r="JR2332" s="7"/>
      <c r="JS2332" s="1"/>
      <c r="JX2332" s="1"/>
      <c r="KG2332" s="1"/>
      <c r="KH2332" s="67"/>
      <c r="KJ2332" s="66"/>
      <c r="KL2332" s="65"/>
      <c r="KN2332" s="53"/>
      <c r="KP2332" s="64"/>
      <c r="KR2332" s="63"/>
      <c r="KV2332" s="1"/>
      <c r="LQ2332" s="1"/>
      <c r="PF2332" s="1"/>
      <c r="PI2332" s="6">
        <v>1.2014358463985444</v>
      </c>
      <c r="PQ2332" s="10">
        <v>1.772700721413193E-3</v>
      </c>
      <c r="PT2332" s="1"/>
      <c r="PZ2332" s="1"/>
      <c r="QC2332" s="6">
        <v>1.0514214828400146</v>
      </c>
      <c r="QK2332" s="10">
        <v>-5.0567233129128605E-4</v>
      </c>
      <c r="QN2332" s="1"/>
      <c r="VF2332" s="1"/>
      <c r="VT2332" s="1"/>
    </row>
    <row r="2333" spans="14:592" x14ac:dyDescent="0.3">
      <c r="N2333" s="1"/>
      <c r="O2333" s="34"/>
      <c r="Q2333" s="35"/>
      <c r="S2333" s="36"/>
      <c r="U2333" s="37"/>
      <c r="W2333" s="52"/>
      <c r="Y2333" s="53"/>
      <c r="AI2333" s="1"/>
      <c r="AJ2333" s="2"/>
      <c r="AL2333" s="7"/>
      <c r="AN2333" s="2"/>
      <c r="AP2333" s="7"/>
      <c r="AU2333" s="2"/>
      <c r="AW2333" s="7"/>
      <c r="AY2333" s="2"/>
      <c r="BA2333" s="7"/>
      <c r="BF2333" s="2"/>
      <c r="BH2333" s="7"/>
      <c r="BJ2333" s="2"/>
      <c r="BL2333" s="7"/>
      <c r="BM2333" s="1"/>
      <c r="BS2333" s="1"/>
      <c r="BT2333" s="2"/>
      <c r="BV2333" s="7"/>
      <c r="BX2333" s="2"/>
      <c r="BZ2333" s="7"/>
      <c r="CE2333" s="2"/>
      <c r="CG2333" s="7"/>
      <c r="CI2333" s="2"/>
      <c r="CK2333" s="7"/>
      <c r="CP2333" s="2"/>
      <c r="CR2333" s="7"/>
      <c r="CT2333" s="2"/>
      <c r="CV2333" s="7"/>
      <c r="CW2333" s="1"/>
      <c r="DC2333" s="1"/>
      <c r="DD2333" s="2"/>
      <c r="DF2333" s="7"/>
      <c r="DH2333" s="2"/>
      <c r="DJ2333" s="7"/>
      <c r="DO2333" s="2"/>
      <c r="DQ2333" s="7"/>
      <c r="DS2333" s="2"/>
      <c r="DU2333" s="7"/>
      <c r="DZ2333" s="2"/>
      <c r="EB2333" s="7"/>
      <c r="ED2333" s="2"/>
      <c r="EF2333" s="7"/>
      <c r="EG2333" s="1"/>
      <c r="EY2333" s="1"/>
      <c r="FU2333" s="1"/>
      <c r="FV2333" s="2"/>
      <c r="FX2333" s="7"/>
      <c r="FZ2333" s="2"/>
      <c r="GB2333" s="7"/>
      <c r="GG2333" s="2"/>
      <c r="GI2333" s="7"/>
      <c r="GK2333" s="2"/>
      <c r="GM2333" s="7"/>
      <c r="GR2333" s="2"/>
      <c r="GT2333" s="7"/>
      <c r="GV2333" s="2"/>
      <c r="GX2333" s="7"/>
      <c r="GY2333" s="1"/>
      <c r="HE2333" s="1"/>
      <c r="HF2333" s="2"/>
      <c r="HH2333" s="7"/>
      <c r="HJ2333" s="2"/>
      <c r="HL2333" s="7"/>
      <c r="HQ2333" s="2"/>
      <c r="HS2333" s="7"/>
      <c r="HU2333" s="2"/>
      <c r="HW2333" s="7"/>
      <c r="IB2333" s="2"/>
      <c r="ID2333" s="7"/>
      <c r="IF2333" s="2"/>
      <c r="IH2333" s="7"/>
      <c r="II2333" s="1"/>
      <c r="IO2333" s="1"/>
      <c r="IP2333" s="2"/>
      <c r="IR2333" s="7"/>
      <c r="IT2333" s="2"/>
      <c r="IV2333" s="7"/>
      <c r="JA2333" s="2"/>
      <c r="JC2333" s="7"/>
      <c r="JE2333" s="2"/>
      <c r="JG2333" s="7"/>
      <c r="JL2333" s="2"/>
      <c r="JN2333" s="7"/>
      <c r="JP2333" s="2"/>
      <c r="JR2333" s="7"/>
      <c r="JS2333" s="1"/>
      <c r="JX2333" s="1"/>
      <c r="KG2333" s="1"/>
      <c r="KH2333" s="67"/>
      <c r="KJ2333" s="66"/>
      <c r="KL2333" s="65"/>
      <c r="KN2333" s="53"/>
      <c r="KP2333" s="64"/>
      <c r="KR2333" s="63"/>
      <c r="KV2333" s="1"/>
      <c r="LQ2333" s="1"/>
      <c r="PF2333" s="1"/>
      <c r="PI2333" s="2"/>
      <c r="PJ2333" s="38" t="s">
        <v>35</v>
      </c>
      <c r="PK2333" s="38" t="s">
        <v>35</v>
      </c>
      <c r="PL2333" s="2"/>
      <c r="PN2333" s="7"/>
      <c r="PO2333" s="40" t="s">
        <v>35</v>
      </c>
      <c r="PP2333" s="40" t="s">
        <v>35</v>
      </c>
      <c r="PQ2333" s="7"/>
      <c r="PT2333" s="1"/>
      <c r="PZ2333" s="1"/>
      <c r="QC2333" s="2"/>
      <c r="QD2333" s="38" t="s">
        <v>35</v>
      </c>
      <c r="QE2333" s="38" t="s">
        <v>35</v>
      </c>
      <c r="QF2333" s="2"/>
      <c r="QH2333" s="7"/>
      <c r="QI2333" s="40" t="s">
        <v>35</v>
      </c>
      <c r="QJ2333" s="40" t="s">
        <v>35</v>
      </c>
      <c r="QK2333" s="7"/>
      <c r="QN2333" s="1"/>
      <c r="QX2333" s="39"/>
      <c r="QY2333" s="39"/>
      <c r="RC2333" s="39"/>
      <c r="RD2333" s="39"/>
      <c r="VF2333" s="1"/>
      <c r="VT2333" s="1"/>
    </row>
    <row r="2334" spans="14:592" ht="15" thickBot="1" x14ac:dyDescent="0.35">
      <c r="N2334" s="1"/>
      <c r="O2334" s="34"/>
      <c r="Q2334" s="35"/>
      <c r="S2334" s="36"/>
      <c r="U2334" s="37"/>
      <c r="W2334" s="52"/>
      <c r="Y2334" s="53"/>
      <c r="AI2334" s="1"/>
      <c r="AJ2334" s="2"/>
      <c r="AL2334" s="7"/>
      <c r="AN2334" s="2"/>
      <c r="AP2334" s="7"/>
      <c r="AU2334" s="2"/>
      <c r="AW2334" s="7"/>
      <c r="AY2334" s="2"/>
      <c r="BA2334" s="7"/>
      <c r="BF2334" s="2"/>
      <c r="BH2334" s="7"/>
      <c r="BJ2334" s="2"/>
      <c r="BL2334" s="7"/>
      <c r="BM2334" s="1"/>
      <c r="BS2334" s="1"/>
      <c r="BT2334" s="2"/>
      <c r="BV2334" s="7"/>
      <c r="BX2334" s="2"/>
      <c r="BZ2334" s="7"/>
      <c r="CE2334" s="2"/>
      <c r="CG2334" s="7"/>
      <c r="CI2334" s="2"/>
      <c r="CK2334" s="7"/>
      <c r="CP2334" s="2"/>
      <c r="CR2334" s="7"/>
      <c r="CT2334" s="2"/>
      <c r="CV2334" s="7"/>
      <c r="CW2334" s="1"/>
      <c r="DC2334" s="1"/>
      <c r="DD2334" s="2"/>
      <c r="DF2334" s="7"/>
      <c r="DH2334" s="2"/>
      <c r="DJ2334" s="7"/>
      <c r="DO2334" s="2"/>
      <c r="DQ2334" s="7"/>
      <c r="DS2334" s="2"/>
      <c r="DU2334" s="7"/>
      <c r="DZ2334" s="2"/>
      <c r="EB2334" s="7"/>
      <c r="ED2334" s="2"/>
      <c r="EF2334" s="7"/>
      <c r="EG2334" s="1"/>
      <c r="FU2334" s="1"/>
      <c r="FV2334" s="2"/>
      <c r="FX2334" s="7"/>
      <c r="FZ2334" s="2"/>
      <c r="GB2334" s="7"/>
      <c r="GG2334" s="2"/>
      <c r="GI2334" s="7"/>
      <c r="GK2334" s="2"/>
      <c r="GM2334" s="7"/>
      <c r="GR2334" s="2"/>
      <c r="GT2334" s="7"/>
      <c r="GV2334" s="2"/>
      <c r="GX2334" s="7"/>
      <c r="GY2334" s="1"/>
      <c r="HE2334" s="1"/>
      <c r="HF2334" s="2"/>
      <c r="HH2334" s="7"/>
      <c r="HJ2334" s="2"/>
      <c r="HL2334" s="7"/>
      <c r="HQ2334" s="2"/>
      <c r="HS2334" s="7"/>
      <c r="HU2334" s="2"/>
      <c r="HW2334" s="7"/>
      <c r="IB2334" s="2"/>
      <c r="ID2334" s="7"/>
      <c r="IF2334" s="2"/>
      <c r="IH2334" s="7"/>
      <c r="II2334" s="1"/>
      <c r="IO2334" s="1"/>
      <c r="IP2334" s="2"/>
      <c r="IR2334" s="7"/>
      <c r="IT2334" s="2"/>
      <c r="IV2334" s="7"/>
      <c r="JA2334" s="2"/>
      <c r="JC2334" s="7"/>
      <c r="JE2334" s="2"/>
      <c r="JG2334" s="7"/>
      <c r="JL2334" s="2"/>
      <c r="JN2334" s="7"/>
      <c r="JP2334" s="2"/>
      <c r="JR2334" s="7"/>
      <c r="JS2334" s="1"/>
      <c r="JX2334" s="1"/>
      <c r="KG2334" s="1"/>
      <c r="KH2334" s="67"/>
      <c r="KJ2334" s="66"/>
      <c r="KL2334" s="65"/>
      <c r="KN2334" s="53"/>
      <c r="KP2334" s="64"/>
      <c r="KR2334" s="63"/>
      <c r="KV2334" s="1"/>
      <c r="LQ2334" s="1"/>
      <c r="PF2334" s="1"/>
      <c r="PI2334" s="38" t="s">
        <v>26</v>
      </c>
      <c r="PL2334" s="2" t="s">
        <v>36</v>
      </c>
      <c r="PN2334" s="7" t="s">
        <v>37</v>
      </c>
      <c r="PQ2334" s="40" t="s">
        <v>27</v>
      </c>
      <c r="PT2334" s="1"/>
      <c r="PZ2334" s="1"/>
      <c r="QC2334" s="38" t="s">
        <v>26</v>
      </c>
      <c r="QF2334" s="2" t="s">
        <v>36</v>
      </c>
      <c r="QH2334" s="7" t="s">
        <v>37</v>
      </c>
      <c r="QK2334" s="40" t="s">
        <v>27</v>
      </c>
      <c r="QN2334" s="1"/>
      <c r="QW2334" s="39"/>
      <c r="RE2334" s="39"/>
      <c r="VF2334" s="1"/>
      <c r="VT2334" s="1"/>
    </row>
    <row r="2335" spans="14:592" ht="15" thickBot="1" x14ac:dyDescent="0.35">
      <c r="N2335" s="1"/>
      <c r="O2335" s="34"/>
      <c r="Q2335" s="35"/>
      <c r="S2335" s="36"/>
      <c r="U2335" s="37"/>
      <c r="W2335" s="52"/>
      <c r="Y2335" s="53"/>
      <c r="AI2335" s="1"/>
      <c r="AJ2335" s="2"/>
      <c r="AL2335" s="7"/>
      <c r="AN2335" s="2"/>
      <c r="AP2335" s="7"/>
      <c r="AU2335" s="2"/>
      <c r="AW2335" s="7"/>
      <c r="AY2335" s="2"/>
      <c r="BA2335" s="7"/>
      <c r="BF2335" s="2"/>
      <c r="BH2335" s="7"/>
      <c r="BJ2335" s="2"/>
      <c r="BL2335" s="7"/>
      <c r="BM2335" s="1"/>
      <c r="BS2335" s="1"/>
      <c r="BT2335" s="2"/>
      <c r="BV2335" s="7"/>
      <c r="BX2335" s="2"/>
      <c r="BZ2335" s="7"/>
      <c r="CE2335" s="2"/>
      <c r="CG2335" s="7"/>
      <c r="CI2335" s="2"/>
      <c r="CK2335" s="7"/>
      <c r="CP2335" s="2"/>
      <c r="CR2335" s="7"/>
      <c r="CT2335" s="2"/>
      <c r="CV2335" s="7"/>
      <c r="CW2335" s="1"/>
      <c r="DC2335" s="1"/>
      <c r="DD2335" s="2"/>
      <c r="DF2335" s="7"/>
      <c r="DH2335" s="2"/>
      <c r="DJ2335" s="7"/>
      <c r="DO2335" s="2"/>
      <c r="DQ2335" s="7"/>
      <c r="DS2335" s="2"/>
      <c r="DU2335" s="7"/>
      <c r="DZ2335" s="2"/>
      <c r="EB2335" s="7"/>
      <c r="ED2335" s="2"/>
      <c r="EF2335" s="7"/>
      <c r="EG2335" s="1"/>
      <c r="EY2335" s="1"/>
      <c r="FU2335" s="1"/>
      <c r="FV2335" s="2"/>
      <c r="FX2335" s="7"/>
      <c r="FZ2335" s="2"/>
      <c r="GB2335" s="7"/>
      <c r="GG2335" s="2"/>
      <c r="GI2335" s="7"/>
      <c r="GK2335" s="2"/>
      <c r="GM2335" s="7"/>
      <c r="GR2335" s="2"/>
      <c r="GT2335" s="7"/>
      <c r="GV2335" s="2"/>
      <c r="GX2335" s="7"/>
      <c r="GY2335" s="1"/>
      <c r="HE2335" s="1"/>
      <c r="HF2335" s="2"/>
      <c r="HH2335" s="7"/>
      <c r="HJ2335" s="2"/>
      <c r="HL2335" s="7"/>
      <c r="HQ2335" s="2"/>
      <c r="HS2335" s="7"/>
      <c r="HU2335" s="2"/>
      <c r="HW2335" s="7"/>
      <c r="IB2335" s="2"/>
      <c r="ID2335" s="7"/>
      <c r="IF2335" s="2"/>
      <c r="IH2335" s="7"/>
      <c r="II2335" s="1"/>
      <c r="IO2335" s="1"/>
      <c r="IP2335" s="2"/>
      <c r="IR2335" s="7"/>
      <c r="IT2335" s="2"/>
      <c r="IV2335" s="7"/>
      <c r="JA2335" s="2"/>
      <c r="JC2335" s="7"/>
      <c r="JE2335" s="2"/>
      <c r="JG2335" s="7"/>
      <c r="JL2335" s="2"/>
      <c r="JN2335" s="7"/>
      <c r="JP2335" s="2"/>
      <c r="JR2335" s="7"/>
      <c r="JS2335" s="1"/>
      <c r="JX2335" s="1"/>
      <c r="KG2335" s="1"/>
      <c r="KH2335" s="67"/>
      <c r="KJ2335" s="66"/>
      <c r="KL2335" s="65"/>
      <c r="KN2335" s="53"/>
      <c r="KP2335" s="64"/>
      <c r="KR2335" s="63"/>
      <c r="KV2335" s="1"/>
      <c r="LQ2335" s="1"/>
      <c r="PF2335" s="1"/>
      <c r="PI2335" s="38" t="s">
        <v>26</v>
      </c>
      <c r="PL2335" s="3">
        <f>1/PL2338</f>
        <v>0.84916656483531539</v>
      </c>
      <c r="PN2335" s="41">
        <f t="array" ref="PN2335">SUM(PQ2330:PQ2332*PI2350:PI2352)</f>
        <v>3.2238280442101796E-3</v>
      </c>
      <c r="PQ2335" s="40" t="s">
        <v>27</v>
      </c>
      <c r="PT2335" s="1"/>
      <c r="PZ2335" s="1"/>
      <c r="QC2335" s="38" t="s">
        <v>26</v>
      </c>
      <c r="QF2335" s="3">
        <f>1/QF2338</f>
        <v>0.87797665499350275</v>
      </c>
      <c r="QH2335" s="41">
        <f t="array" ref="QH2335">SUM(QK2330:QK2332*QC2350:QC2352)</f>
        <v>-6.8785729817621012E-4</v>
      </c>
      <c r="QK2335" s="40" t="s">
        <v>27</v>
      </c>
      <c r="QN2335" s="1"/>
      <c r="QW2335" s="39"/>
      <c r="RE2335" s="39"/>
      <c r="VF2335" s="1"/>
      <c r="VT2335" s="1"/>
    </row>
    <row r="2336" spans="14:592" ht="15" thickBot="1" x14ac:dyDescent="0.35">
      <c r="N2336" s="1"/>
      <c r="O2336" s="34"/>
      <c r="Q2336" s="35"/>
      <c r="S2336" s="36"/>
      <c r="U2336" s="37"/>
      <c r="W2336" s="52"/>
      <c r="Y2336" s="53"/>
      <c r="AI2336" s="1"/>
      <c r="AJ2336" s="2"/>
      <c r="AL2336" s="7"/>
      <c r="AN2336" s="2" t="s">
        <v>105</v>
      </c>
      <c r="AP2336" s="7" t="s">
        <v>106</v>
      </c>
      <c r="AU2336" s="2"/>
      <c r="AW2336" s="7"/>
      <c r="AY2336" s="2" t="s">
        <v>107</v>
      </c>
      <c r="BA2336" s="7" t="s">
        <v>108</v>
      </c>
      <c r="BF2336" s="2"/>
      <c r="BH2336" s="7"/>
      <c r="BJ2336" s="2" t="s">
        <v>109</v>
      </c>
      <c r="BL2336" s="7" t="s">
        <v>110</v>
      </c>
      <c r="BM2336" s="1"/>
      <c r="BS2336" s="1"/>
      <c r="BT2336" s="2"/>
      <c r="BV2336" s="7"/>
      <c r="BX2336" s="2" t="s">
        <v>105</v>
      </c>
      <c r="BZ2336" s="7" t="s">
        <v>106</v>
      </c>
      <c r="CE2336" s="2"/>
      <c r="CG2336" s="7"/>
      <c r="CI2336" s="2" t="s">
        <v>107</v>
      </c>
      <c r="CK2336" s="7" t="s">
        <v>108</v>
      </c>
      <c r="CP2336" s="2"/>
      <c r="CR2336" s="7"/>
      <c r="CT2336" s="2" t="s">
        <v>109</v>
      </c>
      <c r="CV2336" s="7" t="s">
        <v>110</v>
      </c>
      <c r="CW2336" s="1"/>
      <c r="DC2336" s="1"/>
      <c r="DD2336" s="2"/>
      <c r="DF2336" s="7"/>
      <c r="DH2336" s="2" t="s">
        <v>105</v>
      </c>
      <c r="DJ2336" s="7" t="s">
        <v>106</v>
      </c>
      <c r="DO2336" s="2"/>
      <c r="DQ2336" s="7"/>
      <c r="DS2336" s="2" t="s">
        <v>107</v>
      </c>
      <c r="DU2336" s="7" t="s">
        <v>108</v>
      </c>
      <c r="DZ2336" s="2"/>
      <c r="EB2336" s="7"/>
      <c r="ED2336" s="2" t="s">
        <v>109</v>
      </c>
      <c r="EF2336" s="7" t="s">
        <v>110</v>
      </c>
      <c r="EG2336" s="1"/>
      <c r="FU2336" s="1"/>
      <c r="FV2336" s="2"/>
      <c r="FX2336" s="7"/>
      <c r="FZ2336" s="2" t="s">
        <v>105</v>
      </c>
      <c r="GB2336" s="7" t="s">
        <v>106</v>
      </c>
      <c r="GG2336" s="2"/>
      <c r="GI2336" s="7"/>
      <c r="GK2336" s="2" t="s">
        <v>107</v>
      </c>
      <c r="GM2336" s="7" t="s">
        <v>108</v>
      </c>
      <c r="GR2336" s="2"/>
      <c r="GT2336" s="7"/>
      <c r="GV2336" s="2" t="s">
        <v>109</v>
      </c>
      <c r="GX2336" s="7" t="s">
        <v>110</v>
      </c>
      <c r="GY2336" s="1"/>
      <c r="HE2336" s="1"/>
      <c r="HF2336" s="2"/>
      <c r="HH2336" s="7"/>
      <c r="HJ2336" s="2" t="s">
        <v>105</v>
      </c>
      <c r="HL2336" s="7" t="s">
        <v>106</v>
      </c>
      <c r="HQ2336" s="2"/>
      <c r="HS2336" s="7"/>
      <c r="HU2336" s="2" t="s">
        <v>107</v>
      </c>
      <c r="HW2336" s="7" t="s">
        <v>108</v>
      </c>
      <c r="IB2336" s="2"/>
      <c r="ID2336" s="7"/>
      <c r="IF2336" s="2" t="s">
        <v>109</v>
      </c>
      <c r="IH2336" s="7" t="s">
        <v>110</v>
      </c>
      <c r="II2336" s="1"/>
      <c r="IO2336" s="1"/>
      <c r="IP2336" s="2"/>
      <c r="IR2336" s="7"/>
      <c r="IT2336" s="2" t="s">
        <v>105</v>
      </c>
      <c r="IV2336" s="7" t="s">
        <v>106</v>
      </c>
      <c r="JA2336" s="2"/>
      <c r="JC2336" s="7"/>
      <c r="JE2336" s="2" t="s">
        <v>107</v>
      </c>
      <c r="JG2336" s="7" t="s">
        <v>108</v>
      </c>
      <c r="JL2336" s="2"/>
      <c r="JN2336" s="7"/>
      <c r="JP2336" s="2" t="s">
        <v>109</v>
      </c>
      <c r="JR2336" s="7" t="s">
        <v>110</v>
      </c>
      <c r="JS2336" s="1"/>
      <c r="JX2336" s="1"/>
      <c r="KG2336" s="1"/>
      <c r="KH2336" s="67"/>
      <c r="KJ2336" s="66"/>
      <c r="KL2336" s="65"/>
      <c r="KN2336" s="53"/>
      <c r="KP2336" s="64"/>
      <c r="KR2336" s="63"/>
      <c r="KV2336" s="1"/>
      <c r="LQ2336" s="1"/>
      <c r="PF2336" s="1"/>
      <c r="PI2336" s="38" t="s">
        <v>26</v>
      </c>
      <c r="PL2336" s="38" t="s">
        <v>26</v>
      </c>
      <c r="PN2336" s="7"/>
      <c r="PQ2336" s="40" t="s">
        <v>27</v>
      </c>
      <c r="PT2336" s="1"/>
      <c r="PZ2336" s="1"/>
      <c r="QC2336" s="38" t="s">
        <v>26</v>
      </c>
      <c r="QF2336" s="38" t="s">
        <v>26</v>
      </c>
      <c r="QH2336" s="7"/>
      <c r="QK2336" s="40" t="s">
        <v>27</v>
      </c>
      <c r="QN2336" s="1"/>
      <c r="QW2336" s="39"/>
      <c r="QZ2336" s="39"/>
      <c r="RE2336" s="39"/>
      <c r="VF2336" s="1"/>
      <c r="VT2336" s="1"/>
    </row>
    <row r="2337" spans="14:592" ht="15" thickBot="1" x14ac:dyDescent="0.35">
      <c r="N2337" s="1"/>
      <c r="O2337" s="34"/>
      <c r="Q2337" s="35"/>
      <c r="S2337" s="36"/>
      <c r="U2337" s="37"/>
      <c r="W2337" s="52"/>
      <c r="Y2337" s="53"/>
      <c r="AI2337" s="1"/>
      <c r="AJ2337" s="2"/>
      <c r="AL2337" s="7"/>
      <c r="AN2337" s="4">
        <f t="array" ref="AN2337:AN2340">BG2498:BG2501</f>
        <v>-7.8265536243963707E-2</v>
      </c>
      <c r="AP2337" s="8">
        <f t="array" ref="AP2337:AP2340">AY2321:AY2324*AJ2340</f>
        <v>-9.1487596680585037E-3</v>
      </c>
      <c r="AU2337" s="2"/>
      <c r="AW2337" s="7"/>
      <c r="AY2337" s="4">
        <f t="array" ref="AY2337:AY2340">CQ2498:CQ2501</f>
        <v>-4.3491945284242273E-2</v>
      </c>
      <c r="BA2337" s="8">
        <f t="array" ref="BA2337:BA2340">AY2321:AY2324*AU2340</f>
        <v>-9.2077671099516332E-3</v>
      </c>
      <c r="BF2337" s="2"/>
      <c r="BH2337" s="7"/>
      <c r="BJ2337" s="4">
        <f t="array" ref="BJ2337:BJ2340">EA2498:EA2501</f>
        <v>-7.516260747705017E-2</v>
      </c>
      <c r="BL2337" s="8">
        <f t="array" ref="BL2337:BL2340">AY2321:AY2324*BF2340</f>
        <v>-9.1542840959877268E-3</v>
      </c>
      <c r="BM2337" s="1"/>
      <c r="BS2337" s="1"/>
      <c r="BT2337" s="2"/>
      <c r="BV2337" s="7"/>
      <c r="BX2337" s="4">
        <f t="array" ref="BX2337:BX2340">AN2337:AN2340</f>
        <v>-7.8265536243963707E-2</v>
      </c>
      <c r="BZ2337" s="8">
        <f t="array" ref="BZ2337:BZ2340">CI2321:CI2324*BT2340</f>
        <v>-8.0854551209539362E-3</v>
      </c>
      <c r="CE2337" s="2"/>
      <c r="CG2337" s="7"/>
      <c r="CI2337" s="4">
        <f t="array" ref="CI2337:CI2340">AY2337:AY2340</f>
        <v>-4.3491945284242273E-2</v>
      </c>
      <c r="CK2337" s="8">
        <f t="array" ref="CK2337:CK2340">CI2321:CI2324*CE2340</f>
        <v>-8.1339072785415727E-3</v>
      </c>
      <c r="CP2337" s="2"/>
      <c r="CR2337" s="7"/>
      <c r="CT2337" s="4">
        <f t="array" ref="CT2337:CT2340">BJ2337:BJ2340</f>
        <v>-7.516260747705017E-2</v>
      </c>
      <c r="CV2337" s="8">
        <f t="array" ref="CV2337:CV2340">CI2321:CI2324*CP2340</f>
        <v>-8.0900252000548345E-3</v>
      </c>
      <c r="CW2337" s="1"/>
      <c r="DC2337" s="1"/>
      <c r="DD2337" s="2"/>
      <c r="DF2337" s="7"/>
      <c r="DH2337" s="4">
        <f t="array" ref="DH2337:DH2340">BX2337:BX2340</f>
        <v>-7.8265536243963707E-2</v>
      </c>
      <c r="DJ2337" s="8">
        <f t="array" ref="DJ2337:DJ2340">DS2321:DS2324*DD2340</f>
        <v>-9.0399684176180797E-3</v>
      </c>
      <c r="DO2337" s="2"/>
      <c r="DQ2337" s="7"/>
      <c r="DS2337" s="4">
        <f t="array" ref="DS2337:DS2340">CI2337:CI2340</f>
        <v>-4.3491945284242273E-2</v>
      </c>
      <c r="DU2337" s="8">
        <f t="array" ref="DU2337:DU2340">DS2321:DS2324*DO2340</f>
        <v>-9.0978947881422117E-3</v>
      </c>
      <c r="DZ2337" s="2"/>
      <c r="EB2337" s="7"/>
      <c r="ED2337" s="4">
        <f t="array" ref="ED2337:ED2340">CT2337:CT2340</f>
        <v>-7.516260747705017E-2</v>
      </c>
      <c r="EF2337" s="8">
        <f t="array" ref="EF2337:EF2340">DS2321:DS2324*DZ2340</f>
        <v>-9.0453953165318037E-3</v>
      </c>
      <c r="EG2337" s="1"/>
      <c r="EY2337" s="1"/>
      <c r="FU2337" s="1"/>
      <c r="FV2337" s="2"/>
      <c r="FX2337" s="7"/>
      <c r="FZ2337" s="4">
        <f t="array" ref="FZ2337:FZ2340">GS2498:GS2501</f>
        <v>-3.6309662681693389E-2</v>
      </c>
      <c r="GB2337" s="8">
        <f t="array" ref="GB2337:GB2340">GK2321:GK2324*FV2340</f>
        <v>-1.279094242562849E-2</v>
      </c>
      <c r="GG2337" s="2"/>
      <c r="GI2337" s="7"/>
      <c r="GK2337" s="4">
        <f t="array" ref="GK2337:GK2340">IC2498:IC2501</f>
        <v>-1.7340087784303015E-2</v>
      </c>
      <c r="GM2337" s="8">
        <f t="array" ref="GM2337:GM2340">GK2321:GK2324*GG2340</f>
        <v>-1.3021099654203007E-2</v>
      </c>
      <c r="GR2337" s="2"/>
      <c r="GT2337" s="7"/>
      <c r="GV2337" s="4">
        <f t="array" ref="GV2337:GV2340">JM2498:JM2501</f>
        <v>-3.480157155706104E-2</v>
      </c>
      <c r="GX2337" s="8">
        <f t="array" ref="GX2337:GX2340">GK2321:GK2324*GR2340</f>
        <v>-1.2809260464024192E-2</v>
      </c>
      <c r="GY2337" s="1"/>
      <c r="HE2337" s="1"/>
      <c r="HF2337" s="2"/>
      <c r="HH2337" s="7"/>
      <c r="HJ2337" s="4">
        <f t="array" ref="HJ2337:HJ2340">FZ2337:FZ2340</f>
        <v>-3.6309662681693389E-2</v>
      </c>
      <c r="HL2337" s="8">
        <f t="array" ref="HL2337:HL2340">HU2321:HU2324*HF2340</f>
        <v>-9.7326674613778461E-3</v>
      </c>
      <c r="HQ2337" s="2"/>
      <c r="HS2337" s="7"/>
      <c r="HU2337" s="4">
        <f t="array" ref="HU2337:HU2340">GK2337:GK2340</f>
        <v>-1.7340087784303015E-2</v>
      </c>
      <c r="HW2337" s="8">
        <f t="array" ref="HW2337:HW2340">HU2321:HU2324*HQ2340</f>
        <v>-9.909756039752346E-3</v>
      </c>
      <c r="IB2337" s="2"/>
      <c r="ID2337" s="7"/>
      <c r="IF2337" s="4">
        <f t="array" ref="IF2337:IF2340">GV2337:GV2340</f>
        <v>-3.480157155706104E-2</v>
      </c>
      <c r="IH2337" s="8">
        <f t="array" ref="IH2337:IH2340">HU2321:HU2324*IB2340</f>
        <v>-9.7469006457679488E-3</v>
      </c>
      <c r="II2337" s="1"/>
      <c r="IO2337" s="1"/>
      <c r="IP2337" s="2"/>
      <c r="IR2337" s="7"/>
      <c r="IT2337" s="4">
        <f t="array" ref="IT2337:IT2340">HJ2337:HJ2340</f>
        <v>-3.6309662681693389E-2</v>
      </c>
      <c r="IV2337" s="8">
        <f t="array" ref="IV2337:IV2340">JE2321:JE2324*IP2340</f>
        <v>-1.2465073303981306E-2</v>
      </c>
      <c r="JA2337" s="2"/>
      <c r="JC2337" s="7"/>
      <c r="JE2337" s="4">
        <f t="array" ref="JE2337:JE2340">HU2337:HU2340</f>
        <v>-1.7340087784303015E-2</v>
      </c>
      <c r="JG2337" s="8">
        <f t="array" ref="JG2337:JG2340">JE2321:JE2324*JA2340</f>
        <v>-1.2689669523718665E-2</v>
      </c>
      <c r="JL2337" s="2"/>
      <c r="JN2337" s="7"/>
      <c r="JP2337" s="4">
        <f t="array" ref="JP2337:JP2340">IF2337:IF2340</f>
        <v>-3.480157155706104E-2</v>
      </c>
      <c r="JR2337" s="8">
        <f t="array" ref="JR2337:JR2340">JE2321:JE2324*JL2340</f>
        <v>-1.2482965631538688E-2</v>
      </c>
      <c r="JS2337" s="1"/>
      <c r="JX2337" s="1"/>
      <c r="KG2337" s="1"/>
      <c r="KH2337" s="67"/>
      <c r="KJ2337" s="66"/>
      <c r="KL2337" s="65"/>
      <c r="KN2337" s="53"/>
      <c r="KP2337" s="64"/>
      <c r="KR2337" s="63"/>
      <c r="KV2337" s="1"/>
      <c r="LQ2337" s="1"/>
      <c r="PF2337" s="1"/>
      <c r="PI2337" s="38" t="s">
        <v>26</v>
      </c>
      <c r="PL2337" s="2" t="s">
        <v>38</v>
      </c>
      <c r="PN2337" s="7" t="s">
        <v>39</v>
      </c>
      <c r="PQ2337" s="40" t="s">
        <v>27</v>
      </c>
      <c r="PT2337" s="1"/>
      <c r="PZ2337" s="1"/>
      <c r="QC2337" s="38" t="s">
        <v>26</v>
      </c>
      <c r="QF2337" s="2" t="s">
        <v>38</v>
      </c>
      <c r="QH2337" s="7" t="s">
        <v>39</v>
      </c>
      <c r="QK2337" s="40" t="s">
        <v>27</v>
      </c>
      <c r="QN2337" s="1"/>
      <c r="QW2337" s="39"/>
      <c r="RE2337" s="39"/>
      <c r="VF2337" s="1"/>
      <c r="VT2337" s="1"/>
    </row>
    <row r="2338" spans="14:592" ht="15" thickBot="1" x14ac:dyDescent="0.35">
      <c r="N2338" s="1"/>
      <c r="O2338" s="34"/>
      <c r="Q2338" s="35"/>
      <c r="S2338" s="36"/>
      <c r="U2338" s="37"/>
      <c r="W2338" s="52"/>
      <c r="Y2338" s="53"/>
      <c r="AI2338" s="1"/>
      <c r="AJ2338" s="2"/>
      <c r="AL2338" s="7"/>
      <c r="AN2338" s="5">
        <v>2.9121173865444501</v>
      </c>
      <c r="AP2338" s="9">
        <v>-2.2246219771547798E-3</v>
      </c>
      <c r="AU2338" s="2"/>
      <c r="AW2338" s="7"/>
      <c r="AY2338" s="5">
        <v>2.8998567110470983</v>
      </c>
      <c r="BA2338" s="9">
        <v>-2.2389702884902983E-3</v>
      </c>
      <c r="BF2338" s="2"/>
      <c r="BH2338" s="7"/>
      <c r="BJ2338" s="5">
        <v>2.911274195817918</v>
      </c>
      <c r="BL2338" s="9">
        <v>-2.2259653028326274E-3</v>
      </c>
      <c r="BM2338" s="1"/>
      <c r="BS2338" s="1"/>
      <c r="BT2338" s="2"/>
      <c r="BV2338" s="7"/>
      <c r="BX2338" s="5">
        <v>2.9121173865444501</v>
      </c>
      <c r="BZ2338" s="9">
        <v>-2.6757005443612731E-3</v>
      </c>
      <c r="CE2338" s="2"/>
      <c r="CG2338" s="7"/>
      <c r="CI2338" s="5">
        <v>2.8998567110470983</v>
      </c>
      <c r="CK2338" s="9">
        <v>-2.691734702302084E-3</v>
      </c>
      <c r="CP2338" s="2"/>
      <c r="CR2338" s="7"/>
      <c r="CT2338" s="5">
        <v>2.911274195817918</v>
      </c>
      <c r="CV2338" s="9">
        <v>-2.6772129098317529E-3</v>
      </c>
      <c r="CW2338" s="1"/>
      <c r="DC2338" s="1"/>
      <c r="DD2338" s="2"/>
      <c r="DF2338" s="7"/>
      <c r="DH2338" s="5">
        <v>2.9121173865444501</v>
      </c>
      <c r="DJ2338" s="9">
        <v>-2.2766080781055197E-3</v>
      </c>
      <c r="DO2338" s="2"/>
      <c r="DQ2338" s="7"/>
      <c r="DS2338" s="5">
        <v>2.8998567110470983</v>
      </c>
      <c r="DU2338" s="9">
        <v>-2.2911961426847673E-3</v>
      </c>
      <c r="DZ2338" s="2"/>
      <c r="EB2338" s="7"/>
      <c r="ED2338" s="5">
        <v>2.911274195817918</v>
      </c>
      <c r="EF2338" s="9">
        <v>-2.2779747777813691E-3</v>
      </c>
      <c r="EG2338" s="1"/>
      <c r="FU2338" s="1"/>
      <c r="FV2338" s="2"/>
      <c r="FX2338" s="7"/>
      <c r="FZ2338" s="5">
        <v>-0.4508078589228367</v>
      </c>
      <c r="GB2338" s="9">
        <v>-1.5595977377322883E-2</v>
      </c>
      <c r="GG2338" s="2"/>
      <c r="GI2338" s="7"/>
      <c r="GK2338" s="5">
        <v>-0.41522082991747389</v>
      </c>
      <c r="GM2338" s="9">
        <v>-1.5876607749240074E-2</v>
      </c>
      <c r="GR2338" s="2"/>
      <c r="GT2338" s="7"/>
      <c r="GV2338" s="5">
        <v>-0.44772084865972678</v>
      </c>
      <c r="GX2338" s="9">
        <v>-1.5618312534726442E-2</v>
      </c>
      <c r="GY2338" s="1"/>
      <c r="HE2338" s="1"/>
      <c r="HF2338" s="2"/>
      <c r="HH2338" s="7"/>
      <c r="HJ2338" s="5">
        <v>-0.4508078589228367</v>
      </c>
      <c r="HL2338" s="9">
        <v>-1.2773590831630665E-2</v>
      </c>
      <c r="HQ2338" s="2"/>
      <c r="HS2338" s="7"/>
      <c r="HU2338" s="5">
        <v>-0.41522082991747389</v>
      </c>
      <c r="HW2338" s="9">
        <v>-1.3006009852427128E-2</v>
      </c>
      <c r="IB2338" s="2"/>
      <c r="ID2338" s="7"/>
      <c r="IF2338" s="5">
        <v>-0.44772084865972678</v>
      </c>
      <c r="IH2338" s="9">
        <v>-1.2792271103442252E-2</v>
      </c>
      <c r="II2338" s="1"/>
      <c r="IO2338" s="1"/>
      <c r="IP2338" s="2"/>
      <c r="IR2338" s="7"/>
      <c r="IT2338" s="5">
        <v>-0.4508078589228367</v>
      </c>
      <c r="IV2338" s="9">
        <v>-1.5298875245323199E-2</v>
      </c>
      <c r="JA2338" s="2"/>
      <c r="JC2338" s="7"/>
      <c r="JE2338" s="5">
        <v>-0.41522082991747389</v>
      </c>
      <c r="JG2338" s="9">
        <v>-1.5574531028689957E-2</v>
      </c>
      <c r="JL2338" s="2"/>
      <c r="JN2338" s="7"/>
      <c r="JP2338" s="5">
        <v>-0.44772084865972678</v>
      </c>
      <c r="JR2338" s="9">
        <v>-1.5320835203397526E-2</v>
      </c>
      <c r="JS2338" s="1"/>
      <c r="JX2338" s="1"/>
      <c r="KG2338" s="1"/>
      <c r="KH2338" s="67"/>
      <c r="KJ2338" s="66"/>
      <c r="KL2338" s="65"/>
      <c r="KN2338" s="53"/>
      <c r="KP2338" s="64"/>
      <c r="KR2338" s="63"/>
      <c r="KV2338" s="1"/>
      <c r="LQ2338" s="1"/>
      <c r="PF2338" s="1"/>
      <c r="PI2338" s="38" t="s">
        <v>26</v>
      </c>
      <c r="PL2338" s="3">
        <f>SQRT(PL2341+PH2361)</f>
        <v>1.1776252638891131</v>
      </c>
      <c r="PN2338" s="41">
        <f>PN2335*((-1)/(PL2338^2))</f>
        <v>-2.3246503534417083E-3</v>
      </c>
      <c r="PQ2338" s="40" t="s">
        <v>27</v>
      </c>
      <c r="PT2338" s="1"/>
      <c r="PZ2338" s="1"/>
      <c r="QC2338" s="38" t="s">
        <v>26</v>
      </c>
      <c r="QF2338" s="3">
        <f>SQRT(QF2341+QB2361)</f>
        <v>1.1389824482376474</v>
      </c>
      <c r="QH2338" s="41">
        <f>QH2335*((-1)/(QF2338^2))</f>
        <v>5.3022998791602937E-4</v>
      </c>
      <c r="QK2338" s="40" t="s">
        <v>27</v>
      </c>
      <c r="QN2338" s="1"/>
      <c r="QW2338" s="39"/>
      <c r="RE2338" s="39"/>
      <c r="VF2338" s="1"/>
      <c r="VT2338" s="1"/>
    </row>
    <row r="2339" spans="14:592" ht="15" thickBot="1" x14ac:dyDescent="0.35">
      <c r="N2339" s="1"/>
      <c r="O2339" s="34"/>
      <c r="Q2339" s="35"/>
      <c r="S2339" s="36"/>
      <c r="U2339" s="37"/>
      <c r="W2339" s="52"/>
      <c r="Y2339" s="53"/>
      <c r="AI2339" s="1"/>
      <c r="AJ2339" s="2" t="s">
        <v>111</v>
      </c>
      <c r="AL2339" s="7" t="s">
        <v>112</v>
      </c>
      <c r="AN2339" s="5">
        <v>1.2632237121417789</v>
      </c>
      <c r="AP2339" s="9">
        <v>-1.7614944585417625E-3</v>
      </c>
      <c r="AU2339" s="2" t="s">
        <v>113</v>
      </c>
      <c r="AW2339" s="7" t="s">
        <v>114</v>
      </c>
      <c r="AY2339" s="5">
        <v>1.2475101655756202</v>
      </c>
      <c r="BA2339" s="9">
        <v>-1.7728557015603511E-3</v>
      </c>
      <c r="BF2339" s="2" t="s">
        <v>115</v>
      </c>
      <c r="BH2339" s="7" t="s">
        <v>116</v>
      </c>
      <c r="BJ2339" s="5">
        <v>1.2620972090507649</v>
      </c>
      <c r="BL2339" s="9">
        <v>-1.7625581272287777E-3</v>
      </c>
      <c r="BM2339" s="1"/>
      <c r="BS2339" s="1"/>
      <c r="BT2339" s="2" t="s">
        <v>117</v>
      </c>
      <c r="BV2339" s="7" t="s">
        <v>118</v>
      </c>
      <c r="BX2339" s="5">
        <v>1.2632237121417789</v>
      </c>
      <c r="BZ2339" s="9">
        <v>-2.7592615496426316E-3</v>
      </c>
      <c r="CE2339" s="2" t="s">
        <v>119</v>
      </c>
      <c r="CG2339" s="7" t="s">
        <v>120</v>
      </c>
      <c r="CI2339" s="5">
        <v>1.2475101655756202</v>
      </c>
      <c r="CK2339" s="9">
        <v>-2.775796447608031E-3</v>
      </c>
      <c r="CP2339" s="2" t="s">
        <v>121</v>
      </c>
      <c r="CR2339" s="7" t="s">
        <v>122</v>
      </c>
      <c r="CT2339" s="5">
        <v>1.2620972090507649</v>
      </c>
      <c r="CV2339" s="9">
        <v>-2.7608211456521688E-3</v>
      </c>
      <c r="CW2339" s="1"/>
      <c r="DC2339" s="1"/>
      <c r="DD2339" s="2" t="s">
        <v>223</v>
      </c>
      <c r="DF2339" s="7" t="s">
        <v>224</v>
      </c>
      <c r="DH2339" s="5">
        <v>1.2632237121417789</v>
      </c>
      <c r="DJ2339" s="9">
        <v>-1.8734667226548674E-3</v>
      </c>
      <c r="DO2339" s="2" t="s">
        <v>225</v>
      </c>
      <c r="DQ2339" s="7" t="s">
        <v>226</v>
      </c>
      <c r="DS2339" s="5">
        <v>1.2475101655756202</v>
      </c>
      <c r="DU2339" s="9">
        <v>-1.8854715353408978E-3</v>
      </c>
      <c r="DZ2339" s="2" t="s">
        <v>227</v>
      </c>
      <c r="EB2339" s="7" t="s">
        <v>228</v>
      </c>
      <c r="ED2339" s="5">
        <v>1.2620972090507649</v>
      </c>
      <c r="EF2339" s="9">
        <v>-1.8745914073940596E-3</v>
      </c>
      <c r="EG2339" s="1"/>
      <c r="EY2339" s="1"/>
      <c r="FU2339" s="1"/>
      <c r="FV2339" s="2" t="s">
        <v>111</v>
      </c>
      <c r="FX2339" s="7" t="s">
        <v>112</v>
      </c>
      <c r="FZ2339" s="5">
        <v>0.61425825769015474</v>
      </c>
      <c r="GB2339" s="9">
        <v>-3.4955688209872382E-2</v>
      </c>
      <c r="GG2339" s="2" t="s">
        <v>113</v>
      </c>
      <c r="GI2339" s="7" t="s">
        <v>114</v>
      </c>
      <c r="GK2339" s="5">
        <v>0.61400702561696663</v>
      </c>
      <c r="GM2339" s="9">
        <v>-3.5584672693859995E-2</v>
      </c>
      <c r="GR2339" s="2" t="s">
        <v>115</v>
      </c>
      <c r="GT2339" s="7" t="s">
        <v>116</v>
      </c>
      <c r="GV2339" s="5">
        <v>0.61441660969721812</v>
      </c>
      <c r="GX2339" s="9">
        <v>-3.500574860553906E-2</v>
      </c>
      <c r="GY2339" s="1"/>
      <c r="HE2339" s="1"/>
      <c r="HF2339" s="2" t="s">
        <v>117</v>
      </c>
      <c r="HH2339" s="7" t="s">
        <v>118</v>
      </c>
      <c r="HJ2339" s="5">
        <v>0.61425825769015474</v>
      </c>
      <c r="HL2339" s="9">
        <v>-2.8993122465699381E-2</v>
      </c>
      <c r="HQ2339" s="2" t="s">
        <v>119</v>
      </c>
      <c r="HS2339" s="7" t="s">
        <v>120</v>
      </c>
      <c r="HU2339" s="5">
        <v>0.61400702561696663</v>
      </c>
      <c r="HW2339" s="9">
        <v>-2.9520660353998057E-2</v>
      </c>
      <c r="IB2339" s="2" t="s">
        <v>121</v>
      </c>
      <c r="ID2339" s="7" t="s">
        <v>122</v>
      </c>
      <c r="IF2339" s="5">
        <v>0.61441660969721812</v>
      </c>
      <c r="IH2339" s="9">
        <v>-2.9035522399708913E-2</v>
      </c>
      <c r="II2339" s="1"/>
      <c r="IO2339" s="1"/>
      <c r="IP2339" s="2" t="s">
        <v>223</v>
      </c>
      <c r="IR2339" s="7" t="s">
        <v>224</v>
      </c>
      <c r="IT2339" s="5">
        <v>0.61425825769015474</v>
      </c>
      <c r="IV2339" s="9">
        <v>-3.4329954415435147E-2</v>
      </c>
      <c r="JA2339" s="2" t="s">
        <v>225</v>
      </c>
      <c r="JC2339" s="7" t="s">
        <v>226</v>
      </c>
      <c r="JE2339" s="5">
        <v>0.61400702561696663</v>
      </c>
      <c r="JG2339" s="9">
        <v>-3.494851299085884E-2</v>
      </c>
      <c r="JL2339" s="2" t="s">
        <v>227</v>
      </c>
      <c r="JN2339" s="7" t="s">
        <v>228</v>
      </c>
      <c r="JP2339" s="5">
        <v>0.61441660969721812</v>
      </c>
      <c r="JR2339" s="9">
        <v>-3.4379231525521199E-2</v>
      </c>
      <c r="JS2339" s="1"/>
      <c r="JX2339" s="1"/>
      <c r="KG2339" s="1"/>
      <c r="KH2339" s="67"/>
      <c r="KJ2339" s="66"/>
      <c r="KL2339" s="65"/>
      <c r="KN2339" s="53"/>
      <c r="KP2339" s="64"/>
      <c r="KR2339" s="63"/>
      <c r="KV2339" s="1"/>
      <c r="LQ2339" s="1"/>
      <c r="PF2339" s="1"/>
      <c r="PI2339" s="38" t="s">
        <v>26</v>
      </c>
      <c r="PL2339" s="38" t="s">
        <v>26</v>
      </c>
      <c r="PN2339" s="7"/>
      <c r="PQ2339" s="7" t="s">
        <v>40</v>
      </c>
      <c r="PR2339" s="7" t="s">
        <v>41</v>
      </c>
      <c r="PT2339" s="1"/>
      <c r="PZ2339" s="1"/>
      <c r="QC2339" s="38" t="s">
        <v>26</v>
      </c>
      <c r="QF2339" s="38" t="s">
        <v>26</v>
      </c>
      <c r="QH2339" s="7"/>
      <c r="QK2339" s="7" t="s">
        <v>40</v>
      </c>
      <c r="QL2339" s="7" t="s">
        <v>41</v>
      </c>
      <c r="QN2339" s="1"/>
      <c r="QW2339" s="39"/>
      <c r="QZ2339" s="39"/>
      <c r="VF2339" s="1"/>
      <c r="VT2339" s="1"/>
    </row>
    <row r="2340" spans="14:592" ht="15" thickBot="1" x14ac:dyDescent="0.35">
      <c r="N2340" s="1"/>
      <c r="O2340" s="34"/>
      <c r="Q2340" s="35"/>
      <c r="S2340" s="36"/>
      <c r="U2340" s="37"/>
      <c r="W2340" s="52"/>
      <c r="Y2340" s="53"/>
      <c r="AI2340" s="1"/>
      <c r="AJ2340" s="3">
        <f>AM2385</f>
        <v>0.33255143623213052</v>
      </c>
      <c r="AL2340" s="41">
        <f t="array" ref="AL2340">SUM(AY2321:AY2324*AN2337:AN2340)</f>
        <v>-2.8461860647027014E-2</v>
      </c>
      <c r="AN2340" s="6">
        <v>0.10714084659815354</v>
      </c>
      <c r="AP2340" s="10">
        <v>-1.3790663013327141E-2</v>
      </c>
      <c r="AU2340" s="3">
        <f>AW2385</f>
        <v>0.33469631819011386</v>
      </c>
      <c r="AW2340" s="41">
        <f t="array" ref="AW2340">SUM(AY2321:AY2324*AY2337:AY2340)</f>
        <v>-3.0946762738738545E-2</v>
      </c>
      <c r="AY2340" s="6">
        <v>0.14797842096504815</v>
      </c>
      <c r="BA2340" s="10">
        <v>-1.3879609687625269E-2</v>
      </c>
      <c r="BF2340" s="3">
        <f>BG2385</f>
        <v>0.33275224557775562</v>
      </c>
      <c r="BH2340" s="41">
        <f t="array" ref="BH2340">SUM(AY2321:AY2324*BJ2337:BJ2340)</f>
        <v>-2.8687211408618202E-2</v>
      </c>
      <c r="BJ2340" s="6">
        <v>0.11079642714510513</v>
      </c>
      <c r="BL2340" s="10">
        <v>-1.3798990428919806E-2</v>
      </c>
      <c r="BM2340" s="1"/>
      <c r="BS2340" s="1"/>
      <c r="BT2340" s="3">
        <f>BW2385</f>
        <v>0.33260628585738194</v>
      </c>
      <c r="BV2340" s="41">
        <f t="array" ref="BV2340">SUM(CI2321:CI2324*BX2337:BX2340)</f>
        <v>-3.5030724058595634E-2</v>
      </c>
      <c r="BX2340" s="6">
        <v>0.10714084659815354</v>
      </c>
      <c r="BZ2340" s="10">
        <v>-9.3963491877903666E-3</v>
      </c>
      <c r="CE2340" s="3">
        <f>CG2385</f>
        <v>0.33459943181341301</v>
      </c>
      <c r="CG2340" s="41">
        <f t="array" ref="CG2340">SUM(CI2321:CI2324*CI2337:CI2340)</f>
        <v>-3.6800746941249005E-2</v>
      </c>
      <c r="CI2340" s="6">
        <v>0.14797842096504815</v>
      </c>
      <c r="CK2340" s="10">
        <v>-9.452656889061925E-3</v>
      </c>
      <c r="CP2340" s="3">
        <f>CQ2385</f>
        <v>0.3327942823292051</v>
      </c>
      <c r="CR2340" s="41">
        <f t="array" ref="CR2340">SUM(CI2321:CI2324*CT2337:CT2340)</f>
        <v>-3.5193298436592385E-2</v>
      </c>
      <c r="CT2340" s="6">
        <v>0.11079642714510513</v>
      </c>
      <c r="CV2340" s="10">
        <v>-9.401660213379584E-3</v>
      </c>
      <c r="CW2340" s="1"/>
      <c r="DC2340" s="1"/>
      <c r="DD2340" s="3">
        <f>DG2385</f>
        <v>0.33255646706978487</v>
      </c>
      <c r="DF2340" s="41">
        <f t="array" ref="DF2340">SUM(DS2321:DS2324*DH2337:DH2340)</f>
        <v>-2.921534913328238E-2</v>
      </c>
      <c r="DH2340" s="6">
        <v>0.10714084659815354</v>
      </c>
      <c r="DJ2340" s="10">
        <v>-1.331811123907857E-2</v>
      </c>
      <c r="DO2340" s="3">
        <f>DQ2385</f>
        <v>0.33468742463974022</v>
      </c>
      <c r="DQ2340" s="41">
        <f t="array" ref="DQ2340">SUM(DS2321:DS2324*DS2337:DS2340)</f>
        <v>-3.1623601691969053E-2</v>
      </c>
      <c r="DS2340" s="6">
        <v>0.14797842096504815</v>
      </c>
      <c r="DU2340" s="10">
        <v>-1.3403451121993752E-2</v>
      </c>
      <c r="DZ2340" s="3">
        <f>EA2385</f>
        <v>0.33275610829047492</v>
      </c>
      <c r="EB2340" s="41">
        <f t="array" ref="EB2340">SUM(DS2321:DS2324*ED2337:ED2340)</f>
        <v>-2.9433975841071179E-2</v>
      </c>
      <c r="ED2340" s="6">
        <v>0.11079642714510513</v>
      </c>
      <c r="EF2340" s="10">
        <v>-1.3326106404556731E-2</v>
      </c>
      <c r="EG2340" s="1"/>
      <c r="FU2340" s="1"/>
      <c r="FV2340" s="3">
        <f>FY2385</f>
        <v>0.33118878916898203</v>
      </c>
      <c r="FX2340" s="41">
        <f t="array" ref="FX2340">SUM(GK2321:GK2324*FZ2337:FZ2340)</f>
        <v>-5.0428635033983982E-2</v>
      </c>
      <c r="FZ2340" s="6">
        <v>1.4837975663615195</v>
      </c>
      <c r="GB2340" s="10">
        <v>-1.8363707261026345E-3</v>
      </c>
      <c r="GG2340" s="3">
        <f>GI2385</f>
        <v>0.33714812283757506</v>
      </c>
      <c r="GI2340" s="41">
        <f t="array" ref="GI2340">SUM(GK2321:GK2324*GK2337:GK2340)</f>
        <v>-5.2861596391391409E-2</v>
      </c>
      <c r="GK2340" s="6">
        <v>1.4929995625533761</v>
      </c>
      <c r="GM2340" s="10">
        <v>-1.8694139517611526E-3</v>
      </c>
      <c r="GR2340" s="3">
        <f>GS2385</f>
        <v>0.33166308799344296</v>
      </c>
      <c r="GT2340" s="41">
        <f t="array" ref="GT2340">SUM(GK2321:GK2324*GV2337:GV2340)</f>
        <v>-5.0654202815849134E-2</v>
      </c>
      <c r="GV2340" s="6">
        <v>1.4847425651930022</v>
      </c>
      <c r="GX2340" s="10">
        <v>-1.8390006112471481E-3</v>
      </c>
      <c r="GY2340" s="1"/>
      <c r="HE2340" s="1"/>
      <c r="HF2340" s="3">
        <f>HI2385</f>
        <v>0.33116336438124822</v>
      </c>
      <c r="HH2340" s="41">
        <f t="array" ref="HH2340">SUM(HU2321:HU2324*HJ2337:HJ2340)</f>
        <v>-4.1075704158886811E-2</v>
      </c>
      <c r="HJ2340" s="6">
        <v>1.4837975663615195</v>
      </c>
      <c r="HL2340" s="10">
        <v>-1.2840892464594435E-3</v>
      </c>
      <c r="HQ2340" s="3">
        <f>HS2385</f>
        <v>0.33718897345920285</v>
      </c>
      <c r="HS2340" s="41">
        <f t="array" ref="HS2340">SUM(HU2321:HU2324*HU2337:HU2340)</f>
        <v>-4.3019551103071908E-2</v>
      </c>
      <c r="HU2340" s="6">
        <v>1.4929995625533761</v>
      </c>
      <c r="HW2340" s="10">
        <v>-1.3074536057231161E-3</v>
      </c>
      <c r="IB2340" s="3">
        <f>IC2385</f>
        <v>0.33164766215954894</v>
      </c>
      <c r="ID2340" s="41">
        <f t="array" ref="ID2340">SUM(HU2321:HU2324*IF2337:IF2340)</f>
        <v>-4.1256625552454483E-2</v>
      </c>
      <c r="IF2340" s="6">
        <v>1.4847425651930022</v>
      </c>
      <c r="IH2340" s="10">
        <v>-1.2859671159223356E-3</v>
      </c>
      <c r="II2340" s="1"/>
      <c r="IO2340" s="1"/>
      <c r="IP2340" s="3">
        <f>IS2385</f>
        <v>0.3311857659315493</v>
      </c>
      <c r="IR2340" s="41">
        <f t="array" ref="IR2340">SUM(JE2321:JE2324*IT2337:IT2340)</f>
        <v>-4.9442988282154446E-2</v>
      </c>
      <c r="IT2340" s="6">
        <v>1.4837975663615195</v>
      </c>
      <c r="IV2340" s="10">
        <v>-1.7770697421144988E-3</v>
      </c>
      <c r="JA2340" s="3">
        <f>JC2385</f>
        <v>0.3371530851157285</v>
      </c>
      <c r="JC2340" s="41">
        <f t="array" ref="JC2340">SUM(JE2321:JE2324*JE2337:JE2340)</f>
        <v>-5.1824209165567743E-2</v>
      </c>
      <c r="JE2340" s="6">
        <v>1.4929995625533761</v>
      </c>
      <c r="JG2340" s="10">
        <v>-1.8090890601365661E-3</v>
      </c>
      <c r="JL2340" s="3">
        <f>JM2385</f>
        <v>0.33166114895272231</v>
      </c>
      <c r="JN2340" s="41">
        <f t="array" ref="JN2340">SUM(JE2321:JE2324*JP2337:JP2340)</f>
        <v>-4.966383653365488E-2</v>
      </c>
      <c r="JP2340" s="6">
        <v>1.4847425651930022</v>
      </c>
      <c r="JR2340" s="10">
        <v>-1.7796205425103593E-3</v>
      </c>
      <c r="JS2340" s="1"/>
      <c r="JX2340" s="1"/>
      <c r="KG2340" s="1"/>
      <c r="KH2340" s="67"/>
      <c r="KJ2340" s="66"/>
      <c r="KL2340" s="65"/>
      <c r="KN2340" s="53"/>
      <c r="KP2340" s="64"/>
      <c r="KR2340" s="63"/>
      <c r="KV2340" s="1"/>
      <c r="LQ2340" s="1"/>
      <c r="PF2340" s="1"/>
      <c r="PI2340" s="38" t="s">
        <v>26</v>
      </c>
      <c r="PL2340" s="38" t="s">
        <v>42</v>
      </c>
      <c r="PN2340" s="7" t="s">
        <v>43</v>
      </c>
      <c r="PQ2340" s="8">
        <f t="array" ref="PQ2340:PQ2342">PQ2330:PQ2332*PL2335</f>
        <v>-3.5665406666901679E-3</v>
      </c>
      <c r="PR2340" s="8">
        <f t="array" ref="PR2340:PR2342">PN2344:PN2346*2*PI2350:PI2352</f>
        <v>-3.5147056166079065E-5</v>
      </c>
      <c r="PT2340" s="1"/>
      <c r="PZ2340" s="1"/>
      <c r="QC2340" s="38" t="s">
        <v>26</v>
      </c>
      <c r="QF2340" s="38" t="s">
        <v>42</v>
      </c>
      <c r="QH2340" s="7" t="s">
        <v>43</v>
      </c>
      <c r="QK2340" s="8">
        <f t="array" ref="QK2340:QK2342">QK2330:QK2332*QF2335</f>
        <v>8.134930158505278E-4</v>
      </c>
      <c r="QL2340" s="8">
        <f t="array" ref="QL2340:QL2342">QH2344:QH2346*2*QC2350:QC2352</f>
        <v>5.1850260119134728E-5</v>
      </c>
      <c r="QN2340" s="1"/>
      <c r="QW2340" s="39"/>
      <c r="QZ2340" s="39"/>
      <c r="VF2340" s="1"/>
      <c r="VT2340" s="1"/>
    </row>
    <row r="2341" spans="14:592" ht="15" thickBot="1" x14ac:dyDescent="0.35">
      <c r="N2341" s="1"/>
      <c r="O2341" s="34"/>
      <c r="Q2341" s="35"/>
      <c r="S2341" s="36"/>
      <c r="U2341" s="37"/>
      <c r="W2341" s="52"/>
      <c r="Y2341" s="53"/>
      <c r="AI2341" s="1"/>
      <c r="AJ2341" s="2"/>
      <c r="AK2341" s="1"/>
      <c r="AL2341" s="7"/>
      <c r="AM2341" s="1"/>
      <c r="AN2341" s="2"/>
      <c r="AO2341" s="1"/>
      <c r="AP2341" s="7"/>
      <c r="AQ2341" s="1"/>
      <c r="AR2341" s="1"/>
      <c r="AS2341" s="1"/>
      <c r="AT2341" s="1"/>
      <c r="AU2341" s="2"/>
      <c r="AV2341" s="1"/>
      <c r="AW2341" s="7"/>
      <c r="AX2341" s="1"/>
      <c r="AY2341" s="2"/>
      <c r="AZ2341" s="1"/>
      <c r="BA2341" s="7"/>
      <c r="BB2341" s="1"/>
      <c r="BC2341" s="1"/>
      <c r="BD2341" s="1"/>
      <c r="BE2341" s="1"/>
      <c r="BF2341" s="2"/>
      <c r="BG2341" s="1"/>
      <c r="BH2341" s="7"/>
      <c r="BI2341" s="1"/>
      <c r="BJ2341" s="2"/>
      <c r="BK2341" s="1"/>
      <c r="BL2341" s="7"/>
      <c r="BM2341" s="1"/>
      <c r="BS2341" s="1"/>
      <c r="BT2341" s="2"/>
      <c r="BU2341" s="1"/>
      <c r="BV2341" s="7"/>
      <c r="BW2341" s="1"/>
      <c r="BX2341" s="2"/>
      <c r="BY2341" s="1"/>
      <c r="BZ2341" s="7"/>
      <c r="CA2341" s="1"/>
      <c r="CB2341" s="1"/>
      <c r="CC2341" s="1"/>
      <c r="CD2341" s="1"/>
      <c r="CE2341" s="2"/>
      <c r="CF2341" s="1"/>
      <c r="CG2341" s="7"/>
      <c r="CH2341" s="1"/>
      <c r="CI2341" s="2"/>
      <c r="CJ2341" s="1"/>
      <c r="CK2341" s="7"/>
      <c r="CL2341" s="1"/>
      <c r="CM2341" s="1"/>
      <c r="CN2341" s="1"/>
      <c r="CO2341" s="1"/>
      <c r="CP2341" s="2"/>
      <c r="CQ2341" s="1"/>
      <c r="CR2341" s="7"/>
      <c r="CS2341" s="1"/>
      <c r="CT2341" s="2"/>
      <c r="CU2341" s="1"/>
      <c r="CV2341" s="7"/>
      <c r="CW2341" s="1"/>
      <c r="DC2341" s="1"/>
      <c r="DD2341" s="2"/>
      <c r="DE2341" s="1"/>
      <c r="DF2341" s="7"/>
      <c r="DG2341" s="1"/>
      <c r="DH2341" s="2"/>
      <c r="DI2341" s="1"/>
      <c r="DJ2341" s="7"/>
      <c r="DK2341" s="1"/>
      <c r="DL2341" s="1"/>
      <c r="DM2341" s="1"/>
      <c r="DN2341" s="1"/>
      <c r="DO2341" s="2"/>
      <c r="DP2341" s="1"/>
      <c r="DQ2341" s="7"/>
      <c r="DR2341" s="1"/>
      <c r="DS2341" s="2"/>
      <c r="DT2341" s="1"/>
      <c r="DU2341" s="7"/>
      <c r="DV2341" s="1"/>
      <c r="DW2341" s="1"/>
      <c r="DX2341" s="1"/>
      <c r="DY2341" s="1"/>
      <c r="DZ2341" s="2"/>
      <c r="EA2341" s="1"/>
      <c r="EB2341" s="7"/>
      <c r="EC2341" s="1"/>
      <c r="ED2341" s="2"/>
      <c r="EE2341" s="1"/>
      <c r="EF2341" s="7"/>
      <c r="EG2341" s="1"/>
      <c r="EY2341" s="1"/>
      <c r="FU2341" s="1"/>
      <c r="FV2341" s="2"/>
      <c r="FW2341" s="1"/>
      <c r="FX2341" s="7"/>
      <c r="FY2341" s="1"/>
      <c r="FZ2341" s="2"/>
      <c r="GA2341" s="1"/>
      <c r="GB2341" s="7"/>
      <c r="GC2341" s="1"/>
      <c r="GD2341" s="1"/>
      <c r="GE2341" s="1"/>
      <c r="GF2341" s="1"/>
      <c r="GG2341" s="2"/>
      <c r="GH2341" s="1"/>
      <c r="GI2341" s="7"/>
      <c r="GJ2341" s="1"/>
      <c r="GK2341" s="2"/>
      <c r="GL2341" s="1"/>
      <c r="GM2341" s="7"/>
      <c r="GN2341" s="1"/>
      <c r="GO2341" s="1"/>
      <c r="GP2341" s="1"/>
      <c r="GQ2341" s="1"/>
      <c r="GR2341" s="2"/>
      <c r="GS2341" s="1"/>
      <c r="GT2341" s="7"/>
      <c r="GU2341" s="1"/>
      <c r="GV2341" s="2"/>
      <c r="GW2341" s="1"/>
      <c r="GX2341" s="7"/>
      <c r="GY2341" s="1"/>
      <c r="HE2341" s="1"/>
      <c r="HF2341" s="2"/>
      <c r="HG2341" s="1"/>
      <c r="HH2341" s="7"/>
      <c r="HI2341" s="1"/>
      <c r="HJ2341" s="2"/>
      <c r="HK2341" s="1"/>
      <c r="HL2341" s="7"/>
      <c r="HM2341" s="1"/>
      <c r="HN2341" s="1"/>
      <c r="HO2341" s="1"/>
      <c r="HP2341" s="1"/>
      <c r="HQ2341" s="2"/>
      <c r="HR2341" s="1"/>
      <c r="HS2341" s="7"/>
      <c r="HT2341" s="1"/>
      <c r="HU2341" s="2"/>
      <c r="HV2341" s="1"/>
      <c r="HW2341" s="7"/>
      <c r="HX2341" s="1"/>
      <c r="HY2341" s="1"/>
      <c r="HZ2341" s="1"/>
      <c r="IA2341" s="1"/>
      <c r="IB2341" s="2"/>
      <c r="IC2341" s="1"/>
      <c r="ID2341" s="7"/>
      <c r="IE2341" s="1"/>
      <c r="IF2341" s="2"/>
      <c r="IG2341" s="1"/>
      <c r="IH2341" s="7"/>
      <c r="II2341" s="1"/>
      <c r="IO2341" s="1"/>
      <c r="IP2341" s="2"/>
      <c r="IQ2341" s="1"/>
      <c r="IR2341" s="7"/>
      <c r="IS2341" s="1"/>
      <c r="IT2341" s="2"/>
      <c r="IU2341" s="1"/>
      <c r="IV2341" s="7"/>
      <c r="IW2341" s="1"/>
      <c r="IX2341" s="1"/>
      <c r="IY2341" s="1"/>
      <c r="IZ2341" s="1"/>
      <c r="JA2341" s="2"/>
      <c r="JB2341" s="1"/>
      <c r="JC2341" s="7"/>
      <c r="JD2341" s="1"/>
      <c r="JE2341" s="2"/>
      <c r="JF2341" s="1"/>
      <c r="JG2341" s="7"/>
      <c r="JH2341" s="1"/>
      <c r="JI2341" s="1"/>
      <c r="JJ2341" s="1"/>
      <c r="JK2341" s="1"/>
      <c r="JL2341" s="2"/>
      <c r="JM2341" s="1"/>
      <c r="JN2341" s="7"/>
      <c r="JO2341" s="1"/>
      <c r="JP2341" s="2"/>
      <c r="JQ2341" s="1"/>
      <c r="JR2341" s="7"/>
      <c r="JS2341" s="1"/>
      <c r="JX2341" s="1"/>
      <c r="KG2341" s="1"/>
      <c r="KH2341" s="67"/>
      <c r="KJ2341" s="66"/>
      <c r="KL2341" s="65"/>
      <c r="KN2341" s="53"/>
      <c r="KP2341" s="64"/>
      <c r="KR2341" s="63"/>
      <c r="KV2341" s="1"/>
      <c r="LQ2341" s="1"/>
      <c r="PF2341" s="1"/>
      <c r="PI2341" s="38" t="s">
        <v>26</v>
      </c>
      <c r="PL2341" s="3">
        <f>AVERAGE(PL2344:PL2346)</f>
        <v>1.3868012521499036</v>
      </c>
      <c r="PN2341" s="41">
        <f t="array" ref="PN2341">PN2338*0.5*(1/(SQRT(PL2341+PH2361)))</f>
        <v>-9.8700767753764863E-4</v>
      </c>
      <c r="PQ2341" s="9">
        <v>-5.4369682987697625E-4</v>
      </c>
      <c r="PR2341" s="9">
        <v>9.661198111553833E-4</v>
      </c>
      <c r="PT2341" s="1"/>
      <c r="PZ2341" s="1"/>
      <c r="QC2341" s="38" t="s">
        <v>26</v>
      </c>
      <c r="QF2341" s="3">
        <f>AVERAGE(QF2344:QF2346)</f>
        <v>1.2972810073934251</v>
      </c>
      <c r="QH2341" s="41">
        <f t="array" ref="QH2341">QH2338*0.5*(1/(SQRT(QF2341+QB2361)))</f>
        <v>2.3276477558388043E-4</v>
      </c>
      <c r="QK2341" s="9">
        <v>2.2463208410981606E-4</v>
      </c>
      <c r="QL2341" s="9">
        <v>-2.3768199349943968E-4</v>
      </c>
      <c r="QN2341" s="1"/>
      <c r="QW2341" s="39"/>
      <c r="VF2341" s="1"/>
      <c r="VT2341" s="1"/>
    </row>
    <row r="2342" spans="14:592" ht="15" thickBot="1" x14ac:dyDescent="0.35">
      <c r="N2342" s="1"/>
      <c r="O2342" s="34"/>
      <c r="Q2342" s="35"/>
      <c r="S2342" s="36"/>
      <c r="U2342" s="37"/>
      <c r="W2342" s="52"/>
      <c r="Y2342" s="53"/>
      <c r="AI2342" s="1"/>
      <c r="AJ2342" s="2"/>
      <c r="AL2342" s="7"/>
      <c r="AN2342" s="34"/>
      <c r="AP2342" s="35"/>
      <c r="AU2342" s="2"/>
      <c r="AW2342" s="7"/>
      <c r="AY2342" s="36"/>
      <c r="BA2342" s="37"/>
      <c r="BF2342" s="2"/>
      <c r="BH2342" s="7"/>
      <c r="BJ2342" s="52"/>
      <c r="BL2342" s="53"/>
      <c r="BT2342" s="2"/>
      <c r="BV2342" s="7"/>
      <c r="BX2342" s="34"/>
      <c r="BZ2342" s="35"/>
      <c r="CE2342" s="2"/>
      <c r="CG2342" s="7"/>
      <c r="CI2342" s="36"/>
      <c r="CK2342" s="37"/>
      <c r="CP2342" s="2"/>
      <c r="CR2342" s="7"/>
      <c r="CT2342" s="52"/>
      <c r="CV2342" s="53"/>
      <c r="DD2342" s="2"/>
      <c r="DF2342" s="7"/>
      <c r="DH2342" s="34"/>
      <c r="DJ2342" s="35"/>
      <c r="DO2342" s="2"/>
      <c r="DQ2342" s="7"/>
      <c r="DS2342" s="36"/>
      <c r="DU2342" s="37"/>
      <c r="DZ2342" s="2"/>
      <c r="EB2342" s="7"/>
      <c r="ED2342" s="52"/>
      <c r="EF2342" s="53"/>
      <c r="FV2342" s="2"/>
      <c r="FX2342" s="7"/>
      <c r="FZ2342" s="34"/>
      <c r="GB2342" s="35"/>
      <c r="GG2342" s="2"/>
      <c r="GI2342" s="7"/>
      <c r="GK2342" s="36"/>
      <c r="GM2342" s="37"/>
      <c r="GR2342" s="2"/>
      <c r="GT2342" s="7"/>
      <c r="GV2342" s="52"/>
      <c r="GX2342" s="53"/>
      <c r="HF2342" s="2"/>
      <c r="HH2342" s="7"/>
      <c r="HJ2342" s="34"/>
      <c r="HL2342" s="35"/>
      <c r="HQ2342" s="2"/>
      <c r="HS2342" s="7"/>
      <c r="HU2342" s="36"/>
      <c r="HW2342" s="37"/>
      <c r="IB2342" s="2"/>
      <c r="ID2342" s="7"/>
      <c r="IF2342" s="52"/>
      <c r="IH2342" s="53"/>
      <c r="IP2342" s="2"/>
      <c r="IR2342" s="7"/>
      <c r="IT2342" s="34"/>
      <c r="IV2342" s="35"/>
      <c r="JA2342" s="2"/>
      <c r="JC2342" s="7"/>
      <c r="JE2342" s="36"/>
      <c r="JG2342" s="37"/>
      <c r="JL2342" s="2"/>
      <c r="JN2342" s="7"/>
      <c r="JP2342" s="52"/>
      <c r="JR2342" s="53"/>
      <c r="JX2342" s="1"/>
      <c r="KG2342" s="1"/>
      <c r="KH2342" s="67"/>
      <c r="KJ2342" s="66"/>
      <c r="KL2342" s="65"/>
      <c r="KN2342" s="53"/>
      <c r="KP2342" s="64"/>
      <c r="KR2342" s="63"/>
      <c r="KV2342" s="1"/>
      <c r="LQ2342" s="1"/>
      <c r="PF2342" s="1"/>
      <c r="PI2342" s="38" t="s">
        <v>26</v>
      </c>
      <c r="PL2342" s="38" t="s">
        <v>26</v>
      </c>
      <c r="PN2342" s="7"/>
      <c r="PQ2342" s="10">
        <v>1.5053181820835265E-3</v>
      </c>
      <c r="PR2342" s="10">
        <v>-9.3097275498930465E-4</v>
      </c>
      <c r="PT2342" s="1"/>
      <c r="PZ2342" s="1"/>
      <c r="QC2342" s="38" t="s">
        <v>26</v>
      </c>
      <c r="QF2342" s="38" t="s">
        <v>26</v>
      </c>
      <c r="QH2342" s="7"/>
      <c r="QK2342" s="10">
        <v>-4.4396850194988968E-4</v>
      </c>
      <c r="QL2342" s="10">
        <v>1.8583173338030488E-4</v>
      </c>
      <c r="QN2342" s="1"/>
      <c r="QW2342" s="39"/>
      <c r="QZ2342" s="39"/>
      <c r="VF2342" s="1"/>
      <c r="VT2342" s="1"/>
    </row>
    <row r="2343" spans="14:592" ht="15" thickBot="1" x14ac:dyDescent="0.35">
      <c r="N2343" s="1"/>
      <c r="O2343" s="34"/>
      <c r="Q2343" s="35"/>
      <c r="S2343" s="36"/>
      <c r="U2343" s="37"/>
      <c r="W2343" s="52"/>
      <c r="Y2343" s="53"/>
      <c r="AI2343" s="1"/>
      <c r="AJ2343" s="2"/>
      <c r="AL2343" s="7"/>
      <c r="AN2343" s="34"/>
      <c r="AP2343" s="35"/>
      <c r="AU2343" s="2"/>
      <c r="AW2343" s="7"/>
      <c r="AY2343" s="36"/>
      <c r="BA2343" s="37"/>
      <c r="BF2343" s="2"/>
      <c r="BH2343" s="7"/>
      <c r="BJ2343" s="52"/>
      <c r="BL2343" s="53"/>
      <c r="BT2343" s="2"/>
      <c r="BV2343" s="7"/>
      <c r="BX2343" s="34"/>
      <c r="BZ2343" s="35"/>
      <c r="CE2343" s="2"/>
      <c r="CG2343" s="7"/>
      <c r="CI2343" s="36"/>
      <c r="CK2343" s="37"/>
      <c r="CP2343" s="2"/>
      <c r="CR2343" s="7"/>
      <c r="CT2343" s="52"/>
      <c r="CV2343" s="53"/>
      <c r="DD2343" s="2"/>
      <c r="DF2343" s="7"/>
      <c r="DH2343" s="34"/>
      <c r="DJ2343" s="35"/>
      <c r="DO2343" s="2"/>
      <c r="DQ2343" s="7"/>
      <c r="DS2343" s="36"/>
      <c r="DU2343" s="37"/>
      <c r="DZ2343" s="2"/>
      <c r="EB2343" s="7"/>
      <c r="ED2343" s="52"/>
      <c r="EF2343" s="108"/>
      <c r="EY2343" s="1"/>
      <c r="FV2343" s="2"/>
      <c r="FX2343" s="7"/>
      <c r="FZ2343" s="34"/>
      <c r="GB2343" s="35"/>
      <c r="GG2343" s="2"/>
      <c r="GI2343" s="7"/>
      <c r="GK2343" s="36"/>
      <c r="GM2343" s="37"/>
      <c r="GR2343" s="2"/>
      <c r="GT2343" s="7"/>
      <c r="GV2343" s="52"/>
      <c r="GX2343" s="53"/>
      <c r="HF2343" s="2"/>
      <c r="HH2343" s="7"/>
      <c r="HJ2343" s="34"/>
      <c r="HL2343" s="35"/>
      <c r="HQ2343" s="2"/>
      <c r="HS2343" s="7"/>
      <c r="HU2343" s="36"/>
      <c r="HW2343" s="37"/>
      <c r="IB2343" s="2"/>
      <c r="ID2343" s="7"/>
      <c r="IF2343" s="52"/>
      <c r="IH2343" s="53"/>
      <c r="IP2343" s="2"/>
      <c r="IR2343" s="7"/>
      <c r="IT2343" s="34"/>
      <c r="IV2343" s="35"/>
      <c r="JA2343" s="2"/>
      <c r="JC2343" s="7"/>
      <c r="JE2343" s="36"/>
      <c r="JG2343" s="37"/>
      <c r="JL2343" s="2"/>
      <c r="JN2343" s="7"/>
      <c r="JP2343" s="52"/>
      <c r="JR2343" s="108"/>
      <c r="JX2343" s="1"/>
      <c r="KG2343" s="1"/>
      <c r="KH2343" s="67"/>
      <c r="KJ2343" s="66"/>
      <c r="KL2343" s="65"/>
      <c r="KN2343" s="53"/>
      <c r="KP2343" s="64"/>
      <c r="KR2343" s="63"/>
      <c r="KV2343" s="1"/>
      <c r="LQ2343" s="1"/>
      <c r="PF2343" s="1"/>
      <c r="PI2343" s="38" t="s">
        <v>26</v>
      </c>
      <c r="PL2343" s="2" t="s">
        <v>44</v>
      </c>
      <c r="PN2343" s="7" t="s">
        <v>45</v>
      </c>
      <c r="PQ2343" s="40" t="s">
        <v>27</v>
      </c>
      <c r="PT2343" s="1"/>
      <c r="PZ2343" s="1"/>
      <c r="QC2343" s="38" t="s">
        <v>26</v>
      </c>
      <c r="QF2343" s="2" t="s">
        <v>44</v>
      </c>
      <c r="QH2343" s="7" t="s">
        <v>45</v>
      </c>
      <c r="QK2343" s="40" t="s">
        <v>27</v>
      </c>
      <c r="QN2343" s="1"/>
      <c r="QW2343" s="39"/>
      <c r="RE2343" s="39"/>
      <c r="VF2343" s="1"/>
      <c r="VT2343" s="1"/>
    </row>
    <row r="2344" spans="14:592" x14ac:dyDescent="0.3">
      <c r="N2344" s="1"/>
      <c r="O2344" s="34"/>
      <c r="Q2344" s="35"/>
      <c r="S2344" s="36"/>
      <c r="U2344" s="37"/>
      <c r="W2344" s="52"/>
      <c r="Y2344" s="53"/>
      <c r="AI2344" s="1"/>
      <c r="AJ2344" s="2"/>
      <c r="AL2344" s="7"/>
      <c r="AN2344" s="34"/>
      <c r="AP2344" s="35"/>
      <c r="AQ2344" s="35"/>
      <c r="AR2344" s="35"/>
      <c r="AS2344" s="35"/>
      <c r="AT2344" s="35"/>
      <c r="AU2344" s="2"/>
      <c r="AV2344" s="35"/>
      <c r="AW2344" s="7"/>
      <c r="AX2344" s="35"/>
      <c r="AY2344" s="35"/>
      <c r="AZ2344" s="35"/>
      <c r="BA2344" s="35"/>
      <c r="BB2344" s="35"/>
      <c r="BC2344" s="35"/>
      <c r="BD2344" s="35"/>
      <c r="BE2344" s="35"/>
      <c r="BF2344" s="2"/>
      <c r="BG2344" s="35"/>
      <c r="BH2344" s="7"/>
      <c r="BI2344" s="35"/>
      <c r="BJ2344" s="35"/>
      <c r="BK2344" s="35"/>
      <c r="BL2344" s="35"/>
      <c r="BM2344" s="35"/>
      <c r="BN2344" s="35"/>
      <c r="BO2344" s="35"/>
      <c r="BP2344" s="35"/>
      <c r="BQ2344" s="35"/>
      <c r="BR2344" s="35"/>
      <c r="BS2344" s="35"/>
      <c r="BT2344" s="2"/>
      <c r="BU2344" s="35"/>
      <c r="BV2344" s="7"/>
      <c r="BW2344" s="35"/>
      <c r="BX2344" s="34"/>
      <c r="BY2344" s="35"/>
      <c r="BZ2344" s="35"/>
      <c r="CA2344" s="35"/>
      <c r="CB2344" s="35"/>
      <c r="CC2344" s="35"/>
      <c r="CD2344" s="35"/>
      <c r="CE2344" s="2"/>
      <c r="CF2344" s="35"/>
      <c r="CG2344" s="7"/>
      <c r="CH2344" s="35"/>
      <c r="CI2344" s="35"/>
      <c r="CJ2344" s="35"/>
      <c r="CK2344" s="35"/>
      <c r="CL2344" s="35"/>
      <c r="CM2344" s="35"/>
      <c r="CN2344" s="35"/>
      <c r="CO2344" s="35"/>
      <c r="CP2344" s="2"/>
      <c r="CQ2344" s="35"/>
      <c r="CR2344" s="7"/>
      <c r="CS2344" s="35"/>
      <c r="CT2344" s="35"/>
      <c r="CU2344" s="35"/>
      <c r="CV2344" s="35"/>
      <c r="CW2344" s="35"/>
      <c r="CX2344" s="35"/>
      <c r="CY2344" s="35"/>
      <c r="CZ2344" s="35"/>
      <c r="DA2344" s="35"/>
      <c r="DB2344" s="35"/>
      <c r="DC2344" s="35"/>
      <c r="DD2344" s="2"/>
      <c r="DE2344" s="35"/>
      <c r="DF2344" s="7"/>
      <c r="DG2344" s="35"/>
      <c r="DH2344" s="34"/>
      <c r="DI2344" s="35"/>
      <c r="DJ2344" s="35"/>
      <c r="DO2344" s="2"/>
      <c r="DQ2344" s="7"/>
      <c r="DS2344" s="36"/>
      <c r="DU2344" s="37"/>
      <c r="DZ2344" s="2"/>
      <c r="EB2344" s="7"/>
      <c r="ED2344" s="52"/>
      <c r="EF2344" s="108"/>
      <c r="FV2344" s="2"/>
      <c r="FX2344" s="7"/>
      <c r="FZ2344" s="34"/>
      <c r="GB2344" s="35"/>
      <c r="GC2344" s="35"/>
      <c r="GD2344" s="35"/>
      <c r="GE2344" s="35"/>
      <c r="GF2344" s="35"/>
      <c r="GG2344" s="2"/>
      <c r="GH2344" s="35"/>
      <c r="GI2344" s="7"/>
      <c r="GJ2344" s="35"/>
      <c r="GK2344" s="35"/>
      <c r="GL2344" s="35"/>
      <c r="GM2344" s="35"/>
      <c r="GN2344" s="35"/>
      <c r="GO2344" s="35"/>
      <c r="GP2344" s="35"/>
      <c r="GQ2344" s="35"/>
      <c r="GR2344" s="2"/>
      <c r="GS2344" s="35"/>
      <c r="GT2344" s="7"/>
      <c r="GU2344" s="35"/>
      <c r="GV2344" s="35"/>
      <c r="GW2344" s="35"/>
      <c r="GX2344" s="35"/>
      <c r="GY2344" s="35"/>
      <c r="GZ2344" s="35"/>
      <c r="HA2344" s="35"/>
      <c r="HB2344" s="35"/>
      <c r="HC2344" s="35"/>
      <c r="HD2344" s="35"/>
      <c r="HE2344" s="35"/>
      <c r="HF2344" s="2"/>
      <c r="HG2344" s="35"/>
      <c r="HH2344" s="7"/>
      <c r="HI2344" s="35"/>
      <c r="HJ2344" s="34"/>
      <c r="HK2344" s="35"/>
      <c r="HL2344" s="35"/>
      <c r="HM2344" s="35"/>
      <c r="HN2344" s="35"/>
      <c r="HO2344" s="35"/>
      <c r="HP2344" s="35"/>
      <c r="HQ2344" s="2"/>
      <c r="HR2344" s="35"/>
      <c r="HS2344" s="7"/>
      <c r="HT2344" s="35"/>
      <c r="HU2344" s="35"/>
      <c r="HV2344" s="35"/>
      <c r="HW2344" s="35"/>
      <c r="HX2344" s="35"/>
      <c r="HY2344" s="35"/>
      <c r="HZ2344" s="35"/>
      <c r="IA2344" s="35"/>
      <c r="IB2344" s="2"/>
      <c r="IC2344" s="35"/>
      <c r="ID2344" s="7"/>
      <c r="IE2344" s="35"/>
      <c r="IF2344" s="35"/>
      <c r="IG2344" s="35"/>
      <c r="IH2344" s="35"/>
      <c r="II2344" s="35"/>
      <c r="IJ2344" s="35"/>
      <c r="IK2344" s="35"/>
      <c r="IL2344" s="35"/>
      <c r="IM2344" s="35"/>
      <c r="IN2344" s="35"/>
      <c r="IO2344" s="35"/>
      <c r="IP2344" s="2"/>
      <c r="IQ2344" s="35"/>
      <c r="IR2344" s="7"/>
      <c r="IS2344" s="35"/>
      <c r="IT2344" s="34"/>
      <c r="IU2344" s="35"/>
      <c r="IV2344" s="35"/>
      <c r="JA2344" s="2"/>
      <c r="JC2344" s="7"/>
      <c r="JE2344" s="36"/>
      <c r="JG2344" s="37"/>
      <c r="JL2344" s="2"/>
      <c r="JN2344" s="7"/>
      <c r="JP2344" s="52"/>
      <c r="JR2344" s="108"/>
      <c r="JX2344" s="1"/>
      <c r="KG2344" s="1"/>
      <c r="KH2344" s="67"/>
      <c r="KJ2344" s="66"/>
      <c r="KL2344" s="65"/>
      <c r="KN2344" s="53"/>
      <c r="KP2344" s="64"/>
      <c r="KR2344" s="63"/>
      <c r="KV2344" s="1"/>
      <c r="LQ2344" s="1"/>
      <c r="PF2344" s="1"/>
      <c r="PI2344" s="38" t="s">
        <v>26</v>
      </c>
      <c r="PL2344" s="4">
        <f t="array" ref="PL2344:PL2346">PI2350:PI2352^2</f>
        <v>2.8531155919793707E-3</v>
      </c>
      <c r="PN2344" s="8">
        <f t="array" ref="PN2344:PN2346">(1/3)*PN2341</f>
        <v>-3.2900255917921617E-4</v>
      </c>
      <c r="PQ2344" s="40" t="s">
        <v>27</v>
      </c>
      <c r="PT2344" s="1"/>
      <c r="PZ2344" s="1"/>
      <c r="QC2344" s="38" t="s">
        <v>26</v>
      </c>
      <c r="QF2344" s="4">
        <f t="array" ref="QF2344:QF2346">QC2350:QC2352^2</f>
        <v>0.11164772528881224</v>
      </c>
      <c r="QH2344" s="8">
        <f t="array" ref="QH2344:QH2346">(1/3)*QH2341</f>
        <v>7.7588258527960138E-5</v>
      </c>
      <c r="QK2344" s="40" t="s">
        <v>27</v>
      </c>
      <c r="QN2344" s="1"/>
      <c r="QW2344" s="39"/>
      <c r="RE2344" s="39"/>
      <c r="VF2344" s="1"/>
      <c r="VT2344" s="1"/>
    </row>
    <row r="2345" spans="14:592" x14ac:dyDescent="0.3">
      <c r="N2345" s="1"/>
      <c r="O2345" s="34"/>
      <c r="Q2345" s="35"/>
      <c r="S2345" s="36"/>
      <c r="U2345" s="37"/>
      <c r="W2345" s="52"/>
      <c r="Y2345" s="53"/>
      <c r="AI2345" s="1"/>
      <c r="AJ2345" s="2"/>
      <c r="AL2345" s="7"/>
      <c r="AN2345" s="34"/>
      <c r="AU2345" s="2"/>
      <c r="AW2345" s="7"/>
      <c r="AY2345" s="36"/>
      <c r="BA2345" s="37"/>
      <c r="BF2345" s="2"/>
      <c r="BH2345" s="7"/>
      <c r="BJ2345" s="52"/>
      <c r="BL2345" s="53"/>
      <c r="BQ2345" s="35"/>
      <c r="BT2345" s="2"/>
      <c r="BV2345" s="7"/>
      <c r="BX2345" s="34"/>
      <c r="CE2345" s="2"/>
      <c r="CG2345" s="7"/>
      <c r="CI2345" s="36"/>
      <c r="CK2345" s="37"/>
      <c r="CP2345" s="2"/>
      <c r="CR2345" s="7"/>
      <c r="CT2345" s="52"/>
      <c r="CV2345" s="53"/>
      <c r="DD2345" s="2"/>
      <c r="DF2345" s="7"/>
      <c r="DH2345" s="34"/>
      <c r="DO2345" s="2"/>
      <c r="DQ2345" s="7"/>
      <c r="DS2345" s="36"/>
      <c r="DU2345" s="37"/>
      <c r="DZ2345" s="2"/>
      <c r="EB2345" s="7"/>
      <c r="ED2345" s="52"/>
      <c r="EF2345" s="108"/>
      <c r="EY2345" s="1"/>
      <c r="FV2345" s="2"/>
      <c r="FX2345" s="7"/>
      <c r="FZ2345" s="34"/>
      <c r="GG2345" s="2"/>
      <c r="GI2345" s="7"/>
      <c r="GK2345" s="36"/>
      <c r="GM2345" s="37"/>
      <c r="GR2345" s="2"/>
      <c r="GT2345" s="7"/>
      <c r="GV2345" s="52"/>
      <c r="GX2345" s="53"/>
      <c r="HC2345" s="35"/>
      <c r="HF2345" s="2"/>
      <c r="HH2345" s="7"/>
      <c r="HJ2345" s="34"/>
      <c r="HQ2345" s="2"/>
      <c r="HS2345" s="7"/>
      <c r="HU2345" s="36"/>
      <c r="HW2345" s="37"/>
      <c r="IB2345" s="2"/>
      <c r="ID2345" s="7"/>
      <c r="IF2345" s="52"/>
      <c r="IH2345" s="53"/>
      <c r="IP2345" s="2"/>
      <c r="IR2345" s="7"/>
      <c r="IT2345" s="34"/>
      <c r="JA2345" s="2"/>
      <c r="JC2345" s="7"/>
      <c r="JE2345" s="36"/>
      <c r="JG2345" s="37"/>
      <c r="JL2345" s="2"/>
      <c r="JN2345" s="7"/>
      <c r="JP2345" s="52"/>
      <c r="JR2345" s="108"/>
      <c r="JX2345" s="1"/>
      <c r="KG2345" s="1"/>
      <c r="KH2345" s="67"/>
      <c r="KJ2345" s="66"/>
      <c r="KL2345" s="65"/>
      <c r="KN2345" s="53"/>
      <c r="KP2345" s="64"/>
      <c r="KR2345" s="63"/>
      <c r="KV2345" s="1"/>
      <c r="LQ2345" s="1"/>
      <c r="PF2345" s="1"/>
      <c r="PI2345" s="38" t="s">
        <v>26</v>
      </c>
      <c r="PL2345" s="5">
        <v>2.1557750036216685</v>
      </c>
      <c r="PN2345" s="9">
        <v>-3.2900255917921617E-4</v>
      </c>
      <c r="PQ2345" s="40" t="s">
        <v>27</v>
      </c>
      <c r="PT2345" s="1"/>
      <c r="PZ2345" s="1"/>
      <c r="QC2345" s="38" t="s">
        <v>26</v>
      </c>
      <c r="QF2345" s="5">
        <v>2.3460678222314275</v>
      </c>
      <c r="QH2345" s="9">
        <v>7.7588258527960138E-5</v>
      </c>
      <c r="QK2345" s="40" t="s">
        <v>27</v>
      </c>
      <c r="QN2345" s="1"/>
      <c r="QW2345" s="39"/>
      <c r="RE2345" s="39"/>
      <c r="VF2345" s="1"/>
      <c r="VT2345" s="1"/>
    </row>
    <row r="2346" spans="14:592" ht="15" thickBot="1" x14ac:dyDescent="0.35">
      <c r="N2346" s="1"/>
      <c r="O2346" s="34"/>
      <c r="Q2346" s="35"/>
      <c r="S2346" s="36"/>
      <c r="U2346" s="37"/>
      <c r="W2346" s="52"/>
      <c r="Y2346" s="53"/>
      <c r="AI2346" s="1"/>
      <c r="AJ2346" s="2"/>
      <c r="AL2346" s="7"/>
      <c r="AN2346" s="34"/>
      <c r="AO2346" s="34"/>
      <c r="AP2346" s="34"/>
      <c r="AQ2346" s="34"/>
      <c r="AR2346" s="34"/>
      <c r="AS2346" s="34"/>
      <c r="AT2346" s="34"/>
      <c r="AU2346" s="2"/>
      <c r="AV2346" s="34"/>
      <c r="AW2346" s="7"/>
      <c r="AX2346" s="34"/>
      <c r="AY2346" s="34"/>
      <c r="AZ2346" s="34"/>
      <c r="BA2346" s="34"/>
      <c r="BB2346" s="34"/>
      <c r="BC2346" s="34"/>
      <c r="BD2346" s="34"/>
      <c r="BE2346" s="34"/>
      <c r="BF2346" s="2"/>
      <c r="BG2346" s="34"/>
      <c r="BH2346" s="7"/>
      <c r="BI2346" s="34"/>
      <c r="BJ2346" s="34"/>
      <c r="BK2346" s="34"/>
      <c r="BL2346" s="34"/>
      <c r="BM2346" s="34"/>
      <c r="BN2346" s="34"/>
      <c r="BO2346" s="34"/>
      <c r="BP2346" s="34"/>
      <c r="BQ2346" s="34"/>
      <c r="BR2346" s="34"/>
      <c r="BS2346" s="34"/>
      <c r="BT2346" s="2"/>
      <c r="BU2346" s="34"/>
      <c r="BV2346" s="7"/>
      <c r="BW2346" s="34"/>
      <c r="BX2346" s="34"/>
      <c r="BY2346" s="34"/>
      <c r="BZ2346" s="34"/>
      <c r="CA2346" s="34"/>
      <c r="CB2346" s="34"/>
      <c r="CC2346" s="34"/>
      <c r="CD2346" s="34"/>
      <c r="CE2346" s="2"/>
      <c r="CF2346" s="34"/>
      <c r="CG2346" s="7"/>
      <c r="CH2346" s="34"/>
      <c r="CI2346" s="34"/>
      <c r="CJ2346" s="34"/>
      <c r="CK2346" s="34"/>
      <c r="CL2346" s="34"/>
      <c r="CM2346" s="34"/>
      <c r="CN2346" s="34"/>
      <c r="CO2346" s="34"/>
      <c r="CP2346" s="2"/>
      <c r="CQ2346" s="34"/>
      <c r="CR2346" s="7"/>
      <c r="CS2346" s="34"/>
      <c r="CT2346" s="34"/>
      <c r="CU2346" s="34"/>
      <c r="CV2346" s="34"/>
      <c r="CW2346" s="34"/>
      <c r="CX2346" s="34"/>
      <c r="CY2346" s="34"/>
      <c r="CZ2346" s="34"/>
      <c r="DA2346" s="34"/>
      <c r="DB2346" s="34"/>
      <c r="DC2346" s="34"/>
      <c r="DD2346" s="2"/>
      <c r="DE2346" s="34"/>
      <c r="DF2346" s="7"/>
      <c r="DG2346" s="34"/>
      <c r="DH2346" s="34"/>
      <c r="DO2346" s="2"/>
      <c r="DQ2346" s="7"/>
      <c r="DS2346" s="36"/>
      <c r="DU2346" s="37"/>
      <c r="DZ2346" s="2"/>
      <c r="EB2346" s="7"/>
      <c r="ED2346" s="52"/>
      <c r="EF2346" s="108"/>
      <c r="FV2346" s="2"/>
      <c r="FX2346" s="7"/>
      <c r="FZ2346" s="34"/>
      <c r="GA2346" s="34"/>
      <c r="GB2346" s="34"/>
      <c r="GC2346" s="34"/>
      <c r="GD2346" s="34"/>
      <c r="GE2346" s="34"/>
      <c r="GF2346" s="34"/>
      <c r="GG2346" s="2"/>
      <c r="GH2346" s="34"/>
      <c r="GI2346" s="7"/>
      <c r="GJ2346" s="34"/>
      <c r="GK2346" s="34"/>
      <c r="GL2346" s="34"/>
      <c r="GM2346" s="34"/>
      <c r="GN2346" s="34"/>
      <c r="GO2346" s="34"/>
      <c r="GP2346" s="34"/>
      <c r="GQ2346" s="34"/>
      <c r="GR2346" s="2"/>
      <c r="GS2346" s="34"/>
      <c r="GT2346" s="7"/>
      <c r="GU2346" s="34"/>
      <c r="GV2346" s="34"/>
      <c r="GW2346" s="34"/>
      <c r="GX2346" s="34"/>
      <c r="GY2346" s="34"/>
      <c r="GZ2346" s="34"/>
      <c r="HA2346" s="34"/>
      <c r="HB2346" s="34"/>
      <c r="HC2346" s="34"/>
      <c r="HD2346" s="34"/>
      <c r="HE2346" s="34"/>
      <c r="HF2346" s="2"/>
      <c r="HG2346" s="34"/>
      <c r="HH2346" s="7"/>
      <c r="HI2346" s="34"/>
      <c r="HJ2346" s="34"/>
      <c r="HK2346" s="34"/>
      <c r="HL2346" s="34"/>
      <c r="HM2346" s="34"/>
      <c r="HN2346" s="34"/>
      <c r="HO2346" s="34"/>
      <c r="HP2346" s="34"/>
      <c r="HQ2346" s="2"/>
      <c r="HR2346" s="34"/>
      <c r="HS2346" s="7"/>
      <c r="HT2346" s="34"/>
      <c r="HU2346" s="34"/>
      <c r="HV2346" s="34"/>
      <c r="HW2346" s="34"/>
      <c r="HX2346" s="34"/>
      <c r="HY2346" s="34"/>
      <c r="HZ2346" s="34"/>
      <c r="IA2346" s="34"/>
      <c r="IB2346" s="2"/>
      <c r="IC2346" s="34"/>
      <c r="ID2346" s="7"/>
      <c r="IE2346" s="34"/>
      <c r="IF2346" s="34"/>
      <c r="IG2346" s="34"/>
      <c r="IH2346" s="34"/>
      <c r="II2346" s="34"/>
      <c r="IJ2346" s="34"/>
      <c r="IK2346" s="34"/>
      <c r="IL2346" s="34"/>
      <c r="IM2346" s="34"/>
      <c r="IN2346" s="34"/>
      <c r="IO2346" s="34"/>
      <c r="IP2346" s="2"/>
      <c r="IQ2346" s="34"/>
      <c r="IR2346" s="7"/>
      <c r="IS2346" s="34"/>
      <c r="IT2346" s="34"/>
      <c r="JA2346" s="2"/>
      <c r="JC2346" s="7"/>
      <c r="JE2346" s="36"/>
      <c r="JG2346" s="37"/>
      <c r="JL2346" s="2"/>
      <c r="JN2346" s="7"/>
      <c r="JP2346" s="52"/>
      <c r="JR2346" s="108"/>
      <c r="JX2346" s="1"/>
      <c r="KG2346" s="1"/>
      <c r="KH2346" s="67"/>
      <c r="KJ2346" s="66"/>
      <c r="KL2346" s="65"/>
      <c r="KN2346" s="53"/>
      <c r="KP2346" s="64"/>
      <c r="KR2346" s="63"/>
      <c r="KV2346" s="1"/>
      <c r="LQ2346" s="1"/>
      <c r="PF2346" s="1"/>
      <c r="PI2346" s="38" t="s">
        <v>26</v>
      </c>
      <c r="PL2346" s="6">
        <v>2.0017756372360624</v>
      </c>
      <c r="PN2346" s="10">
        <v>-3.2900255917921617E-4</v>
      </c>
      <c r="PQ2346" s="40" t="s">
        <v>27</v>
      </c>
      <c r="PT2346" s="1"/>
      <c r="PZ2346" s="1"/>
      <c r="QC2346" s="38" t="s">
        <v>26</v>
      </c>
      <c r="QF2346" s="6">
        <v>1.4341274746600352</v>
      </c>
      <c r="QH2346" s="10">
        <v>7.7588258527960138E-5</v>
      </c>
      <c r="QK2346" s="40" t="s">
        <v>27</v>
      </c>
      <c r="QN2346" s="1"/>
      <c r="QW2346" s="39"/>
      <c r="RE2346" s="39"/>
      <c r="VF2346" s="1"/>
      <c r="VT2346" s="1"/>
    </row>
    <row r="2347" spans="14:592" x14ac:dyDescent="0.3">
      <c r="N2347" s="1"/>
      <c r="O2347" s="34"/>
      <c r="Q2347" s="35"/>
      <c r="S2347" s="36"/>
      <c r="U2347" s="37"/>
      <c r="W2347" s="52"/>
      <c r="Y2347" s="53"/>
      <c r="AI2347" s="1"/>
      <c r="AJ2347" s="2"/>
      <c r="AL2347" s="7"/>
      <c r="AU2347" s="2"/>
      <c r="AW2347" s="7"/>
      <c r="AY2347" s="36"/>
      <c r="BA2347" s="37"/>
      <c r="BF2347" s="2"/>
      <c r="BH2347" s="7"/>
      <c r="BJ2347" s="52"/>
      <c r="BL2347" s="53"/>
      <c r="BO2347" s="34"/>
      <c r="BQ2347" s="35"/>
      <c r="BT2347" s="2"/>
      <c r="BV2347" s="7"/>
      <c r="CE2347" s="2"/>
      <c r="CG2347" s="7"/>
      <c r="CI2347" s="36"/>
      <c r="CK2347" s="37"/>
      <c r="CP2347" s="2"/>
      <c r="CR2347" s="7"/>
      <c r="CT2347" s="52"/>
      <c r="CV2347" s="53"/>
      <c r="DD2347" s="2"/>
      <c r="DF2347" s="7"/>
      <c r="DO2347" s="2"/>
      <c r="DQ2347" s="7"/>
      <c r="DS2347" s="36"/>
      <c r="DU2347" s="37"/>
      <c r="DZ2347" s="2"/>
      <c r="EB2347" s="7"/>
      <c r="ED2347" s="52"/>
      <c r="EF2347" s="108"/>
      <c r="EY2347" s="1"/>
      <c r="FV2347" s="2"/>
      <c r="FX2347" s="7"/>
      <c r="GG2347" s="2"/>
      <c r="GI2347" s="7"/>
      <c r="GK2347" s="36"/>
      <c r="GM2347" s="37"/>
      <c r="GR2347" s="2"/>
      <c r="GT2347" s="7"/>
      <c r="GV2347" s="52"/>
      <c r="GX2347" s="53"/>
      <c r="HA2347" s="34"/>
      <c r="HC2347" s="35"/>
      <c r="HF2347" s="2"/>
      <c r="HH2347" s="7"/>
      <c r="HQ2347" s="2"/>
      <c r="HS2347" s="7"/>
      <c r="HU2347" s="36"/>
      <c r="HW2347" s="37"/>
      <c r="IB2347" s="2"/>
      <c r="ID2347" s="7"/>
      <c r="IF2347" s="52"/>
      <c r="IH2347" s="53"/>
      <c r="IP2347" s="2"/>
      <c r="IR2347" s="7"/>
      <c r="JA2347" s="2"/>
      <c r="JC2347" s="7"/>
      <c r="JE2347" s="36"/>
      <c r="JG2347" s="37"/>
      <c r="JL2347" s="2"/>
      <c r="JN2347" s="7"/>
      <c r="JP2347" s="52"/>
      <c r="JR2347" s="108"/>
      <c r="JX2347" s="1"/>
      <c r="KG2347" s="1"/>
      <c r="KH2347" s="67"/>
      <c r="KJ2347" s="66"/>
      <c r="KL2347" s="65"/>
      <c r="KN2347" s="53"/>
      <c r="KP2347" s="64"/>
      <c r="KR2347" s="63"/>
      <c r="KV2347" s="1"/>
      <c r="LQ2347" s="1"/>
      <c r="PF2347" s="1"/>
      <c r="PI2347" s="38" t="s">
        <v>26</v>
      </c>
      <c r="PL2347" s="38" t="s">
        <v>26</v>
      </c>
      <c r="PN2347" s="7"/>
      <c r="PQ2347" s="40" t="s">
        <v>27</v>
      </c>
      <c r="PT2347" s="1"/>
      <c r="PZ2347" s="1"/>
      <c r="QC2347" s="38" t="s">
        <v>26</v>
      </c>
      <c r="QF2347" s="38" t="s">
        <v>26</v>
      </c>
      <c r="QH2347" s="7"/>
      <c r="QK2347" s="40" t="s">
        <v>27</v>
      </c>
      <c r="QN2347" s="1"/>
      <c r="QW2347" s="39"/>
      <c r="QZ2347" s="39"/>
      <c r="RE2347" s="39"/>
      <c r="VF2347" s="1"/>
      <c r="VT2347" s="1"/>
    </row>
    <row r="2348" spans="14:592" x14ac:dyDescent="0.3">
      <c r="N2348" s="1"/>
      <c r="O2348" s="34"/>
      <c r="Q2348" s="35"/>
      <c r="S2348" s="36"/>
      <c r="U2348" s="37"/>
      <c r="W2348" s="52"/>
      <c r="Y2348" s="53"/>
      <c r="AI2348" s="1"/>
      <c r="AJ2348" s="2"/>
      <c r="AL2348" s="7"/>
      <c r="AU2348" s="2"/>
      <c r="AW2348" s="7"/>
      <c r="AY2348" s="36"/>
      <c r="BA2348" s="37"/>
      <c r="BF2348" s="2"/>
      <c r="BH2348" s="7"/>
      <c r="BJ2348" s="52"/>
      <c r="BL2348" s="53"/>
      <c r="BO2348" s="34"/>
      <c r="BQ2348" s="35"/>
      <c r="BT2348" s="2"/>
      <c r="BV2348" s="7"/>
      <c r="CE2348" s="2"/>
      <c r="CG2348" s="7"/>
      <c r="CI2348" s="36"/>
      <c r="CK2348" s="37"/>
      <c r="CP2348" s="2"/>
      <c r="CR2348" s="7"/>
      <c r="CT2348" s="52"/>
      <c r="CV2348" s="53"/>
      <c r="DD2348" s="2"/>
      <c r="DF2348" s="7"/>
      <c r="DO2348" s="2"/>
      <c r="DQ2348" s="7"/>
      <c r="DS2348" s="36"/>
      <c r="DU2348" s="37"/>
      <c r="DZ2348" s="2"/>
      <c r="EB2348" s="7"/>
      <c r="ED2348" s="52"/>
      <c r="EF2348" s="108"/>
      <c r="FV2348" s="2"/>
      <c r="FX2348" s="7"/>
      <c r="GG2348" s="2"/>
      <c r="GI2348" s="7"/>
      <c r="GK2348" s="36"/>
      <c r="GM2348" s="37"/>
      <c r="GR2348" s="2"/>
      <c r="GT2348" s="7"/>
      <c r="GV2348" s="52"/>
      <c r="GX2348" s="53"/>
      <c r="HA2348" s="34"/>
      <c r="HC2348" s="35"/>
      <c r="HF2348" s="2"/>
      <c r="HH2348" s="7"/>
      <c r="HQ2348" s="2"/>
      <c r="HS2348" s="7"/>
      <c r="HU2348" s="36"/>
      <c r="HW2348" s="37"/>
      <c r="IB2348" s="2"/>
      <c r="ID2348" s="7"/>
      <c r="IF2348" s="52"/>
      <c r="IH2348" s="53"/>
      <c r="IP2348" s="2"/>
      <c r="IR2348" s="7"/>
      <c r="JA2348" s="2"/>
      <c r="JC2348" s="7"/>
      <c r="JE2348" s="36"/>
      <c r="JG2348" s="37"/>
      <c r="JL2348" s="2"/>
      <c r="JN2348" s="7"/>
      <c r="JP2348" s="52"/>
      <c r="JR2348" s="108"/>
      <c r="JX2348" s="1"/>
      <c r="KG2348" s="1"/>
      <c r="KH2348" s="67"/>
      <c r="KJ2348" s="66"/>
      <c r="KL2348" s="65"/>
      <c r="KN2348" s="53"/>
      <c r="KP2348" s="64"/>
      <c r="KR2348" s="63"/>
      <c r="KV2348" s="1"/>
      <c r="LQ2348" s="1"/>
      <c r="PF2348" s="1"/>
      <c r="PI2348" s="2"/>
      <c r="PJ2348" s="38" t="s">
        <v>25</v>
      </c>
      <c r="PK2348" s="38" t="s">
        <v>25</v>
      </c>
      <c r="PL2348" s="2"/>
      <c r="PN2348" s="7"/>
      <c r="PO2348" s="40" t="s">
        <v>25</v>
      </c>
      <c r="PP2348" s="40" t="s">
        <v>25</v>
      </c>
      <c r="PQ2348" s="7"/>
      <c r="PT2348" s="1"/>
      <c r="PZ2348" s="1"/>
      <c r="QC2348" s="2"/>
      <c r="QD2348" s="38" t="s">
        <v>25</v>
      </c>
      <c r="QE2348" s="38" t="s">
        <v>25</v>
      </c>
      <c r="QF2348" s="2"/>
      <c r="QH2348" s="7"/>
      <c r="QI2348" s="40" t="s">
        <v>25</v>
      </c>
      <c r="QJ2348" s="40" t="s">
        <v>25</v>
      </c>
      <c r="QK2348" s="7"/>
      <c r="QN2348" s="1"/>
      <c r="QX2348" s="39"/>
      <c r="QY2348" s="39"/>
      <c r="RC2348" s="39"/>
      <c r="RD2348" s="39"/>
      <c r="VF2348" s="1"/>
      <c r="VT2348" s="1"/>
    </row>
    <row r="2349" spans="14:592" ht="15" thickBot="1" x14ac:dyDescent="0.35">
      <c r="N2349" s="1"/>
      <c r="O2349" s="34"/>
      <c r="Q2349" s="35"/>
      <c r="S2349" s="36"/>
      <c r="U2349" s="37"/>
      <c r="W2349" s="52"/>
      <c r="Y2349" s="53"/>
      <c r="AI2349" s="1"/>
      <c r="AJ2349" s="2"/>
      <c r="AL2349" s="7"/>
      <c r="AU2349" s="2"/>
      <c r="AW2349" s="7"/>
      <c r="AY2349" s="36"/>
      <c r="BA2349" s="37"/>
      <c r="BF2349" s="2"/>
      <c r="BH2349" s="7"/>
      <c r="BJ2349" s="52"/>
      <c r="BL2349" s="53"/>
      <c r="BO2349" s="34"/>
      <c r="BQ2349" s="35"/>
      <c r="BT2349" s="2"/>
      <c r="BV2349" s="7"/>
      <c r="CE2349" s="2"/>
      <c r="CG2349" s="7"/>
      <c r="CI2349" s="36"/>
      <c r="CK2349" s="37"/>
      <c r="CP2349" s="2"/>
      <c r="CR2349" s="7"/>
      <c r="CT2349" s="52"/>
      <c r="CV2349" s="53"/>
      <c r="DD2349" s="2"/>
      <c r="DF2349" s="7"/>
      <c r="DO2349" s="2"/>
      <c r="DQ2349" s="7"/>
      <c r="DS2349" s="36"/>
      <c r="DU2349" s="37"/>
      <c r="DZ2349" s="2"/>
      <c r="EB2349" s="7"/>
      <c r="ED2349" s="52"/>
      <c r="EF2349" s="108"/>
      <c r="EY2349" s="1"/>
      <c r="FV2349" s="2"/>
      <c r="FX2349" s="7"/>
      <c r="GG2349" s="2"/>
      <c r="GI2349" s="7"/>
      <c r="GK2349" s="36"/>
      <c r="GM2349" s="37"/>
      <c r="GR2349" s="2"/>
      <c r="GT2349" s="7"/>
      <c r="GV2349" s="52"/>
      <c r="GX2349" s="53"/>
      <c r="HA2349" s="34"/>
      <c r="HC2349" s="35"/>
      <c r="HF2349" s="2"/>
      <c r="HH2349" s="7"/>
      <c r="HQ2349" s="2"/>
      <c r="HS2349" s="7"/>
      <c r="HU2349" s="36"/>
      <c r="HW2349" s="37"/>
      <c r="IB2349" s="2"/>
      <c r="ID2349" s="7"/>
      <c r="IF2349" s="52"/>
      <c r="IH2349" s="53"/>
      <c r="IP2349" s="2"/>
      <c r="IR2349" s="7"/>
      <c r="JA2349" s="2"/>
      <c r="JC2349" s="7"/>
      <c r="JE2349" s="36"/>
      <c r="JG2349" s="37"/>
      <c r="JL2349" s="2"/>
      <c r="JN2349" s="7"/>
      <c r="JP2349" s="52"/>
      <c r="JR2349" s="108"/>
      <c r="JX2349" s="1"/>
      <c r="KG2349" s="1"/>
      <c r="KH2349" s="67"/>
      <c r="KJ2349" s="66"/>
      <c r="KL2349" s="65"/>
      <c r="KN2349" s="53"/>
      <c r="KP2349" s="64"/>
      <c r="KR2349" s="63"/>
      <c r="KV2349" s="1"/>
      <c r="LQ2349" s="1"/>
      <c r="PF2349" s="1"/>
      <c r="PI2349" s="2" t="s">
        <v>46</v>
      </c>
      <c r="PQ2349" s="7" t="s">
        <v>47</v>
      </c>
      <c r="PT2349" s="1"/>
      <c r="PZ2349" s="1"/>
      <c r="QC2349" s="2" t="s">
        <v>46</v>
      </c>
      <c r="QK2349" s="7" t="s">
        <v>47</v>
      </c>
      <c r="QN2349" s="1"/>
      <c r="VF2349" s="1"/>
      <c r="VT2349" s="1"/>
    </row>
    <row r="2350" spans="14:592" x14ac:dyDescent="0.3">
      <c r="N2350" s="1"/>
      <c r="O2350" s="34"/>
      <c r="Q2350" s="35"/>
      <c r="S2350" s="36"/>
      <c r="U2350" s="37"/>
      <c r="W2350" s="52"/>
      <c r="Y2350" s="53"/>
      <c r="AI2350" s="1"/>
      <c r="AJ2350" s="2"/>
      <c r="AL2350" s="7"/>
      <c r="AU2350" s="2"/>
      <c r="AW2350" s="7"/>
      <c r="AY2350" s="36"/>
      <c r="BA2350" s="37"/>
      <c r="BF2350" s="2"/>
      <c r="BH2350" s="7"/>
      <c r="BJ2350" s="52"/>
      <c r="BL2350" s="53"/>
      <c r="BO2350" s="34"/>
      <c r="BQ2350" s="35"/>
      <c r="BT2350" s="2"/>
      <c r="BV2350" s="7"/>
      <c r="CE2350" s="2"/>
      <c r="CG2350" s="7"/>
      <c r="CI2350" s="36"/>
      <c r="CK2350" s="37"/>
      <c r="CP2350" s="2"/>
      <c r="CR2350" s="7"/>
      <c r="CT2350" s="52"/>
      <c r="CV2350" s="53"/>
      <c r="DD2350" s="2"/>
      <c r="DF2350" s="7"/>
      <c r="DO2350" s="2"/>
      <c r="DQ2350" s="7"/>
      <c r="DS2350" s="36"/>
      <c r="DU2350" s="37"/>
      <c r="DZ2350" s="2"/>
      <c r="EB2350" s="7"/>
      <c r="ED2350" s="52"/>
      <c r="EF2350" s="108"/>
      <c r="FV2350" s="2"/>
      <c r="FX2350" s="7"/>
      <c r="GG2350" s="2"/>
      <c r="GI2350" s="7"/>
      <c r="GK2350" s="36"/>
      <c r="GM2350" s="37"/>
      <c r="GR2350" s="2"/>
      <c r="GT2350" s="7"/>
      <c r="GV2350" s="52"/>
      <c r="GX2350" s="53"/>
      <c r="HA2350" s="34"/>
      <c r="HC2350" s="35"/>
      <c r="HF2350" s="2"/>
      <c r="HH2350" s="7"/>
      <c r="HQ2350" s="2"/>
      <c r="HS2350" s="7"/>
      <c r="HU2350" s="36"/>
      <c r="HW2350" s="37"/>
      <c r="IB2350" s="2"/>
      <c r="ID2350" s="7"/>
      <c r="IF2350" s="52"/>
      <c r="IH2350" s="53"/>
      <c r="IP2350" s="2"/>
      <c r="IR2350" s="7"/>
      <c r="JA2350" s="2"/>
      <c r="JC2350" s="7"/>
      <c r="JE2350" s="36"/>
      <c r="JG2350" s="37"/>
      <c r="JL2350" s="2"/>
      <c r="JN2350" s="7"/>
      <c r="JP2350" s="52"/>
      <c r="JR2350" s="108"/>
      <c r="JX2350" s="1"/>
      <c r="KG2350" s="1"/>
      <c r="KH2350" s="67"/>
      <c r="KJ2350" s="66"/>
      <c r="KL2350" s="65"/>
      <c r="KN2350" s="53"/>
      <c r="KP2350" s="64"/>
      <c r="KR2350" s="63"/>
      <c r="KV2350" s="1"/>
      <c r="LQ2350" s="1"/>
      <c r="PF2350" s="1"/>
      <c r="PI2350" s="4">
        <f t="array" ref="PI2350:PI2352">PL2359:PL2361-PL2355</f>
        <v>5.3414563482063304E-2</v>
      </c>
      <c r="PQ2350" s="8">
        <f t="array" ref="PQ2350:PQ2352">PQ2340:PQ2342+PR2340:PR2342</f>
        <v>-3.6016877228562468E-3</v>
      </c>
      <c r="PT2350" s="1"/>
      <c r="PZ2350" s="1"/>
      <c r="QC2350" s="4">
        <f t="array" ref="QC2350:QC2352">QF2359:QF2361-QF2355</f>
        <v>0.33413728509223906</v>
      </c>
      <c r="QK2350" s="8">
        <f t="array" ref="QK2350:QK2352">QK2340:QK2342+QL2340:QL2342</f>
        <v>8.6534327596966257E-4</v>
      </c>
      <c r="QN2350" s="1"/>
      <c r="VF2350" s="1"/>
      <c r="VT2350" s="1"/>
    </row>
    <row r="2351" spans="14:592" x14ac:dyDescent="0.3">
      <c r="N2351" s="1"/>
      <c r="O2351" s="34"/>
      <c r="Q2351" s="35"/>
      <c r="S2351" s="36"/>
      <c r="U2351" s="37"/>
      <c r="W2351" s="52"/>
      <c r="Y2351" s="53"/>
      <c r="AI2351" s="1"/>
      <c r="AJ2351" s="2"/>
      <c r="AL2351" s="7"/>
      <c r="AU2351" s="2"/>
      <c r="AW2351" s="7"/>
      <c r="AY2351" s="36"/>
      <c r="BA2351" s="37"/>
      <c r="BF2351" s="2"/>
      <c r="BH2351" s="7"/>
      <c r="BJ2351" s="52"/>
      <c r="BL2351" s="53"/>
      <c r="BO2351" s="34"/>
      <c r="BQ2351" s="35"/>
      <c r="BT2351" s="2"/>
      <c r="BV2351" s="7"/>
      <c r="CE2351" s="2"/>
      <c r="CG2351" s="7"/>
      <c r="CI2351" s="36"/>
      <c r="CK2351" s="37"/>
      <c r="CP2351" s="2"/>
      <c r="CR2351" s="7"/>
      <c r="CT2351" s="52"/>
      <c r="CV2351" s="53"/>
      <c r="DD2351" s="2"/>
      <c r="DF2351" s="7"/>
      <c r="DO2351" s="2"/>
      <c r="DQ2351" s="7"/>
      <c r="DS2351" s="36"/>
      <c r="DU2351" s="37"/>
      <c r="DZ2351" s="2"/>
      <c r="EB2351" s="7"/>
      <c r="ED2351" s="52"/>
      <c r="EF2351" s="108"/>
      <c r="EY2351" s="1"/>
      <c r="FV2351" s="2"/>
      <c r="FX2351" s="7"/>
      <c r="GG2351" s="2"/>
      <c r="GI2351" s="7"/>
      <c r="GK2351" s="36"/>
      <c r="GM2351" s="37"/>
      <c r="GR2351" s="2"/>
      <c r="GT2351" s="7"/>
      <c r="GV2351" s="52"/>
      <c r="GX2351" s="53"/>
      <c r="HA2351" s="34"/>
      <c r="HC2351" s="35"/>
      <c r="HF2351" s="2"/>
      <c r="HH2351" s="7"/>
      <c r="HQ2351" s="2"/>
      <c r="HS2351" s="7"/>
      <c r="HU2351" s="36"/>
      <c r="HW2351" s="37"/>
      <c r="IB2351" s="2"/>
      <c r="ID2351" s="7"/>
      <c r="IF2351" s="52"/>
      <c r="IH2351" s="53"/>
      <c r="IP2351" s="2"/>
      <c r="IR2351" s="7"/>
      <c r="JA2351" s="2"/>
      <c r="JC2351" s="7"/>
      <c r="JE2351" s="36"/>
      <c r="JG2351" s="37"/>
      <c r="JL2351" s="2"/>
      <c r="JN2351" s="7"/>
      <c r="JP2351" s="52"/>
      <c r="JR2351" s="108"/>
      <c r="JX2351" s="1"/>
      <c r="KG2351" s="1"/>
      <c r="KH2351" s="67"/>
      <c r="KJ2351" s="66"/>
      <c r="KL2351" s="65"/>
      <c r="KN2351" s="53"/>
      <c r="KP2351" s="64"/>
      <c r="KR2351" s="63"/>
      <c r="KV2351" s="1"/>
      <c r="LQ2351" s="1"/>
      <c r="PF2351" s="1"/>
      <c r="PI2351" s="5">
        <v>-1.4682557691429885</v>
      </c>
      <c r="PQ2351" s="9">
        <v>4.2242298127840704E-4</v>
      </c>
      <c r="PT2351" s="1"/>
      <c r="PZ2351" s="1"/>
      <c r="QC2351" s="5">
        <v>-1.5316878997470169</v>
      </c>
      <c r="QK2351" s="9">
        <v>-1.3049909389623612E-5</v>
      </c>
      <c r="QN2351" s="1"/>
      <c r="VF2351" s="1"/>
      <c r="VT2351" s="1"/>
    </row>
    <row r="2352" spans="14:592" ht="15" thickBot="1" x14ac:dyDescent="0.35">
      <c r="N2352" s="1"/>
      <c r="O2352" s="34"/>
      <c r="Q2352" s="35"/>
      <c r="S2352" s="36"/>
      <c r="U2352" s="37"/>
      <c r="W2352" s="52"/>
      <c r="Y2352" s="53"/>
      <c r="AI2352" s="1"/>
      <c r="AJ2352" s="2"/>
      <c r="AL2352" s="7"/>
      <c r="AU2352" s="2"/>
      <c r="AW2352" s="7"/>
      <c r="AY2352" s="36"/>
      <c r="BA2352" s="37"/>
      <c r="BF2352" s="2"/>
      <c r="BH2352" s="7"/>
      <c r="BJ2352" s="52"/>
      <c r="BL2352" s="53"/>
      <c r="BO2352" s="34"/>
      <c r="BQ2352" s="35"/>
      <c r="BT2352" s="2"/>
      <c r="BV2352" s="7"/>
      <c r="CE2352" s="2"/>
      <c r="CG2352" s="7"/>
      <c r="CI2352" s="36"/>
      <c r="CK2352" s="37"/>
      <c r="CP2352" s="2"/>
      <c r="CR2352" s="7"/>
      <c r="CT2352" s="52"/>
      <c r="CV2352" s="53"/>
      <c r="DD2352" s="2"/>
      <c r="DF2352" s="7"/>
      <c r="DO2352" s="2"/>
      <c r="DQ2352" s="7"/>
      <c r="DS2352" s="36"/>
      <c r="DU2352" s="37"/>
      <c r="DZ2352" s="2"/>
      <c r="EB2352" s="7"/>
      <c r="ED2352" s="52"/>
      <c r="EF2352" s="108"/>
      <c r="FV2352" s="2"/>
      <c r="FX2352" s="7"/>
      <c r="GG2352" s="2"/>
      <c r="GI2352" s="7"/>
      <c r="GK2352" s="36"/>
      <c r="GM2352" s="37"/>
      <c r="GR2352" s="2"/>
      <c r="GT2352" s="7"/>
      <c r="GV2352" s="52"/>
      <c r="GX2352" s="53"/>
      <c r="HA2352" s="34"/>
      <c r="HC2352" s="35"/>
      <c r="HF2352" s="2"/>
      <c r="HH2352" s="7"/>
      <c r="HQ2352" s="2"/>
      <c r="HS2352" s="7"/>
      <c r="HU2352" s="36"/>
      <c r="HW2352" s="37"/>
      <c r="IB2352" s="2"/>
      <c r="ID2352" s="7"/>
      <c r="IF2352" s="52"/>
      <c r="IH2352" s="53"/>
      <c r="IP2352" s="2"/>
      <c r="IR2352" s="7"/>
      <c r="JA2352" s="2"/>
      <c r="JC2352" s="7"/>
      <c r="JE2352" s="36"/>
      <c r="JG2352" s="37"/>
      <c r="JL2352" s="2"/>
      <c r="JN2352" s="7"/>
      <c r="JP2352" s="52"/>
      <c r="JR2352" s="108"/>
      <c r="JX2352" s="1"/>
      <c r="KG2352" s="1"/>
      <c r="KH2352" s="67"/>
      <c r="KJ2352" s="66"/>
      <c r="KL2352" s="65"/>
      <c r="KN2352" s="53"/>
      <c r="KP2352" s="64"/>
      <c r="KR2352" s="63"/>
      <c r="KV2352" s="1"/>
      <c r="LQ2352" s="1"/>
      <c r="PF2352" s="1"/>
      <c r="PI2352" s="6">
        <v>1.4148412056609259</v>
      </c>
      <c r="PQ2352" s="10">
        <v>5.7434542709422184E-4</v>
      </c>
      <c r="PT2352" s="1"/>
      <c r="PZ2352" s="1"/>
      <c r="QC2352" s="6">
        <v>1.1975506146547774</v>
      </c>
      <c r="QK2352" s="10">
        <v>-2.5813676856958478E-4</v>
      </c>
      <c r="QN2352" s="1"/>
      <c r="VF2352" s="1"/>
      <c r="VT2352" s="1"/>
    </row>
    <row r="2353" spans="14:592" x14ac:dyDescent="0.3">
      <c r="N2353" s="1"/>
      <c r="O2353" s="34"/>
      <c r="Q2353" s="35"/>
      <c r="S2353" s="36"/>
      <c r="U2353" s="37"/>
      <c r="W2353" s="52"/>
      <c r="Y2353" s="53"/>
      <c r="AI2353" s="1"/>
      <c r="AJ2353" s="2"/>
      <c r="AL2353" s="7"/>
      <c r="AU2353" s="2"/>
      <c r="AW2353" s="7"/>
      <c r="AY2353" s="36"/>
      <c r="BA2353" s="37"/>
      <c r="BF2353" s="2"/>
      <c r="BH2353" s="7"/>
      <c r="BJ2353" s="52"/>
      <c r="BL2353" s="53"/>
      <c r="BO2353" s="34"/>
      <c r="BQ2353" s="35"/>
      <c r="BT2353" s="2"/>
      <c r="BV2353" s="7"/>
      <c r="CE2353" s="2"/>
      <c r="CG2353" s="7"/>
      <c r="CI2353" s="36"/>
      <c r="CK2353" s="37"/>
      <c r="CP2353" s="2"/>
      <c r="CR2353" s="7"/>
      <c r="CT2353" s="52"/>
      <c r="CV2353" s="53"/>
      <c r="DD2353" s="2"/>
      <c r="DF2353" s="7"/>
      <c r="DO2353" s="2"/>
      <c r="DQ2353" s="7"/>
      <c r="DS2353" s="36"/>
      <c r="DU2353" s="37"/>
      <c r="DZ2353" s="2"/>
      <c r="EB2353" s="7"/>
      <c r="ED2353" s="52"/>
      <c r="EF2353" s="108"/>
      <c r="EY2353" s="1"/>
      <c r="FV2353" s="2"/>
      <c r="FX2353" s="7"/>
      <c r="GG2353" s="2"/>
      <c r="GI2353" s="7"/>
      <c r="GK2353" s="36"/>
      <c r="GM2353" s="37"/>
      <c r="GR2353" s="2"/>
      <c r="GT2353" s="7"/>
      <c r="GV2353" s="52"/>
      <c r="GX2353" s="53"/>
      <c r="HA2353" s="34"/>
      <c r="HC2353" s="35"/>
      <c r="HF2353" s="2"/>
      <c r="HH2353" s="7"/>
      <c r="HQ2353" s="2"/>
      <c r="HS2353" s="7"/>
      <c r="HU2353" s="36"/>
      <c r="HW2353" s="37"/>
      <c r="IB2353" s="2"/>
      <c r="ID2353" s="7"/>
      <c r="IF2353" s="52"/>
      <c r="IH2353" s="53"/>
      <c r="IP2353" s="2"/>
      <c r="IR2353" s="7"/>
      <c r="JA2353" s="2"/>
      <c r="JC2353" s="7"/>
      <c r="JE2353" s="36"/>
      <c r="JG2353" s="37"/>
      <c r="JL2353" s="2"/>
      <c r="JN2353" s="7"/>
      <c r="JP2353" s="52"/>
      <c r="JR2353" s="108"/>
      <c r="JX2353" s="1"/>
      <c r="KG2353" s="1"/>
      <c r="KH2353" s="67"/>
      <c r="KJ2353" s="66"/>
      <c r="KL2353" s="65"/>
      <c r="KN2353" s="53"/>
      <c r="KP2353" s="64"/>
      <c r="KR2353" s="63"/>
      <c r="KV2353" s="1"/>
      <c r="LQ2353" s="1"/>
      <c r="PF2353" s="1"/>
      <c r="PI2353" s="2"/>
      <c r="PJ2353" s="38" t="s">
        <v>35</v>
      </c>
      <c r="PK2353" s="38" t="s">
        <v>35</v>
      </c>
      <c r="PL2353" s="2"/>
      <c r="PN2353" s="7"/>
      <c r="PO2353" s="40" t="s">
        <v>35</v>
      </c>
      <c r="PP2353" s="40" t="s">
        <v>35</v>
      </c>
      <c r="PQ2353" s="7"/>
      <c r="PT2353" s="1"/>
      <c r="PZ2353" s="1"/>
      <c r="QC2353" s="2"/>
      <c r="QD2353" s="38" t="s">
        <v>35</v>
      </c>
      <c r="QE2353" s="38" t="s">
        <v>35</v>
      </c>
      <c r="QF2353" s="2"/>
      <c r="QH2353" s="7"/>
      <c r="QI2353" s="40" t="s">
        <v>35</v>
      </c>
      <c r="QJ2353" s="40" t="s">
        <v>35</v>
      </c>
      <c r="QK2353" s="7"/>
      <c r="QN2353" s="1"/>
      <c r="QX2353" s="39"/>
      <c r="QY2353" s="39"/>
      <c r="RC2353" s="39"/>
      <c r="RD2353" s="39"/>
      <c r="VF2353" s="1"/>
      <c r="VT2353" s="1"/>
    </row>
    <row r="2354" spans="14:592" ht="15" thickBot="1" x14ac:dyDescent="0.35">
      <c r="N2354" s="1"/>
      <c r="O2354" s="34"/>
      <c r="Q2354" s="35"/>
      <c r="S2354" s="36"/>
      <c r="U2354" s="37"/>
      <c r="W2354" s="52"/>
      <c r="Y2354" s="53"/>
      <c r="AI2354" s="1"/>
      <c r="AJ2354" s="2"/>
      <c r="AL2354" s="7"/>
      <c r="AU2354" s="2"/>
      <c r="AW2354" s="7"/>
      <c r="AY2354" s="36"/>
      <c r="BA2354" s="37"/>
      <c r="BB2354" s="37"/>
      <c r="BC2354" s="37"/>
      <c r="BD2354" s="37"/>
      <c r="BE2354" s="37"/>
      <c r="BF2354" s="2"/>
      <c r="BG2354" s="37"/>
      <c r="BH2354" s="7"/>
      <c r="BI2354" s="37"/>
      <c r="BJ2354" s="37"/>
      <c r="BK2354" s="37"/>
      <c r="BL2354" s="37"/>
      <c r="BM2354" s="37"/>
      <c r="BN2354" s="37"/>
      <c r="BO2354" s="37"/>
      <c r="BP2354" s="37"/>
      <c r="BQ2354" s="37"/>
      <c r="BR2354" s="37"/>
      <c r="BS2354" s="37"/>
      <c r="BT2354" s="2"/>
      <c r="BU2354" s="37"/>
      <c r="BV2354" s="7"/>
      <c r="BW2354" s="37"/>
      <c r="BX2354" s="37"/>
      <c r="BY2354" s="37"/>
      <c r="BZ2354" s="37"/>
      <c r="CA2354" s="37"/>
      <c r="CB2354" s="37"/>
      <c r="CC2354" s="37"/>
      <c r="CD2354" s="37"/>
      <c r="CE2354" s="2"/>
      <c r="CF2354" s="37"/>
      <c r="CG2354" s="7"/>
      <c r="CH2354" s="37"/>
      <c r="CI2354" s="36"/>
      <c r="CJ2354" s="37"/>
      <c r="CK2354" s="37"/>
      <c r="CL2354" s="37"/>
      <c r="CM2354" s="37"/>
      <c r="CN2354" s="37"/>
      <c r="CO2354" s="37"/>
      <c r="CP2354" s="2"/>
      <c r="CQ2354" s="37"/>
      <c r="CR2354" s="7"/>
      <c r="CS2354" s="37"/>
      <c r="CT2354" s="37"/>
      <c r="CU2354" s="37"/>
      <c r="CV2354" s="37"/>
      <c r="CW2354" s="37"/>
      <c r="CX2354" s="37"/>
      <c r="CY2354" s="37"/>
      <c r="CZ2354" s="37"/>
      <c r="DA2354" s="37"/>
      <c r="DB2354" s="37"/>
      <c r="DC2354" s="37"/>
      <c r="DD2354" s="2"/>
      <c r="DE2354" s="37"/>
      <c r="DF2354" s="7"/>
      <c r="DG2354" s="37"/>
      <c r="DH2354" s="37"/>
      <c r="DI2354" s="37"/>
      <c r="DJ2354" s="37"/>
      <c r="DK2354" s="37"/>
      <c r="DL2354" s="37"/>
      <c r="DM2354" s="37"/>
      <c r="DN2354" s="37"/>
      <c r="DO2354" s="2"/>
      <c r="DP2354" s="37"/>
      <c r="DQ2354" s="7"/>
      <c r="DR2354" s="37"/>
      <c r="DS2354" s="36"/>
      <c r="DT2354" s="37"/>
      <c r="DU2354" s="37"/>
      <c r="DZ2354" s="2"/>
      <c r="EB2354" s="7"/>
      <c r="ED2354" s="52"/>
      <c r="EF2354" s="108"/>
      <c r="FV2354" s="2"/>
      <c r="FX2354" s="7"/>
      <c r="GG2354" s="2"/>
      <c r="GI2354" s="7"/>
      <c r="GK2354" s="36"/>
      <c r="GM2354" s="37"/>
      <c r="GN2354" s="37"/>
      <c r="GO2354" s="37"/>
      <c r="GP2354" s="37"/>
      <c r="GQ2354" s="37"/>
      <c r="GR2354" s="2"/>
      <c r="GS2354" s="37"/>
      <c r="GT2354" s="7"/>
      <c r="GU2354" s="37"/>
      <c r="GV2354" s="37"/>
      <c r="GW2354" s="37"/>
      <c r="GX2354" s="37"/>
      <c r="GY2354" s="37"/>
      <c r="GZ2354" s="37"/>
      <c r="HA2354" s="37"/>
      <c r="HB2354" s="37"/>
      <c r="HC2354" s="37"/>
      <c r="HD2354" s="37"/>
      <c r="HE2354" s="37"/>
      <c r="HF2354" s="2"/>
      <c r="HG2354" s="37"/>
      <c r="HH2354" s="7"/>
      <c r="HI2354" s="37"/>
      <c r="HJ2354" s="37"/>
      <c r="HK2354" s="37"/>
      <c r="HL2354" s="37"/>
      <c r="HM2354" s="37"/>
      <c r="HN2354" s="37"/>
      <c r="HO2354" s="37"/>
      <c r="HP2354" s="37"/>
      <c r="HQ2354" s="2"/>
      <c r="HR2354" s="37"/>
      <c r="HS2354" s="7"/>
      <c r="HT2354" s="37"/>
      <c r="HU2354" s="36"/>
      <c r="HV2354" s="37"/>
      <c r="HW2354" s="37"/>
      <c r="HX2354" s="37"/>
      <c r="HY2354" s="37"/>
      <c r="HZ2354" s="37"/>
      <c r="IA2354" s="37"/>
      <c r="IB2354" s="2"/>
      <c r="IC2354" s="37"/>
      <c r="ID2354" s="7"/>
      <c r="IE2354" s="37"/>
      <c r="IF2354" s="37"/>
      <c r="IG2354" s="37"/>
      <c r="IH2354" s="37"/>
      <c r="II2354" s="37"/>
      <c r="IJ2354" s="37"/>
      <c r="IK2354" s="37"/>
      <c r="IL2354" s="37"/>
      <c r="IM2354" s="37"/>
      <c r="IN2354" s="37"/>
      <c r="IO2354" s="37"/>
      <c r="IP2354" s="2"/>
      <c r="IQ2354" s="37"/>
      <c r="IR2354" s="7"/>
      <c r="IS2354" s="37"/>
      <c r="IT2354" s="37"/>
      <c r="IU2354" s="37"/>
      <c r="IV2354" s="37"/>
      <c r="IW2354" s="37"/>
      <c r="IX2354" s="37"/>
      <c r="IY2354" s="37"/>
      <c r="IZ2354" s="37"/>
      <c r="JA2354" s="2"/>
      <c r="JB2354" s="37"/>
      <c r="JC2354" s="7"/>
      <c r="JD2354" s="37"/>
      <c r="JE2354" s="36"/>
      <c r="JF2354" s="37"/>
      <c r="JG2354" s="37"/>
      <c r="JL2354" s="2"/>
      <c r="JN2354" s="7"/>
      <c r="JP2354" s="52"/>
      <c r="JR2354" s="108"/>
      <c r="JX2354" s="1"/>
      <c r="KG2354" s="1"/>
      <c r="KH2354" s="67"/>
      <c r="KJ2354" s="66"/>
      <c r="KL2354" s="65"/>
      <c r="KN2354" s="53"/>
      <c r="KP2354" s="64"/>
      <c r="KR2354" s="63"/>
      <c r="KV2354" s="1"/>
      <c r="LQ2354" s="1"/>
      <c r="PF2354" s="1"/>
      <c r="PI2354" s="38" t="s">
        <v>26</v>
      </c>
      <c r="PL2354" s="38" t="s">
        <v>48</v>
      </c>
      <c r="PN2354" s="7" t="s">
        <v>49</v>
      </c>
      <c r="PQ2354" s="7" t="s">
        <v>50</v>
      </c>
      <c r="PR2354" s="7" t="s">
        <v>51</v>
      </c>
      <c r="PT2354" s="1"/>
      <c r="PZ2354" s="1"/>
      <c r="QC2354" s="38" t="s">
        <v>26</v>
      </c>
      <c r="QF2354" s="38" t="s">
        <v>48</v>
      </c>
      <c r="QH2354" s="7" t="s">
        <v>49</v>
      </c>
      <c r="QK2354" s="7" t="s">
        <v>50</v>
      </c>
      <c r="QL2354" s="7" t="s">
        <v>51</v>
      </c>
      <c r="QN2354" s="1"/>
      <c r="QW2354" s="39"/>
      <c r="QZ2354" s="39"/>
      <c r="VF2354" s="1"/>
      <c r="VT2354" s="1"/>
    </row>
    <row r="2355" spans="14:592" ht="15" thickBot="1" x14ac:dyDescent="0.35">
      <c r="N2355" s="1"/>
      <c r="O2355" s="34"/>
      <c r="Q2355" s="35"/>
      <c r="S2355" s="36"/>
      <c r="U2355" s="37"/>
      <c r="W2355" s="52"/>
      <c r="Y2355" s="53"/>
      <c r="AI2355" s="1"/>
      <c r="AJ2355" s="2"/>
      <c r="AL2355" s="7"/>
      <c r="AU2355" s="2"/>
      <c r="AW2355" s="7"/>
      <c r="AY2355" s="36"/>
      <c r="BF2355" s="2"/>
      <c r="BH2355" s="7"/>
      <c r="BJ2355" s="52"/>
      <c r="BL2355" s="53"/>
      <c r="BO2355" s="34"/>
      <c r="BQ2355" s="35"/>
      <c r="BT2355" s="2"/>
      <c r="BV2355" s="7"/>
      <c r="CE2355" s="2"/>
      <c r="CG2355" s="7"/>
      <c r="CI2355" s="36"/>
      <c r="CP2355" s="2"/>
      <c r="CR2355" s="7"/>
      <c r="CT2355" s="52"/>
      <c r="CV2355" s="53"/>
      <c r="DA2355" s="37"/>
      <c r="DD2355" s="2"/>
      <c r="DF2355" s="7"/>
      <c r="DO2355" s="2"/>
      <c r="DQ2355" s="7"/>
      <c r="DS2355" s="36"/>
      <c r="DZ2355" s="2"/>
      <c r="EB2355" s="7"/>
      <c r="ED2355" s="52"/>
      <c r="EF2355" s="108"/>
      <c r="EY2355" s="1"/>
      <c r="FV2355" s="2"/>
      <c r="FX2355" s="7"/>
      <c r="GG2355" s="2"/>
      <c r="GI2355" s="7"/>
      <c r="GK2355" s="36"/>
      <c r="GR2355" s="2"/>
      <c r="GT2355" s="7"/>
      <c r="GV2355" s="52"/>
      <c r="GX2355" s="53"/>
      <c r="HA2355" s="34"/>
      <c r="HC2355" s="35"/>
      <c r="HF2355" s="2"/>
      <c r="HH2355" s="7"/>
      <c r="HQ2355" s="2"/>
      <c r="HS2355" s="7"/>
      <c r="HU2355" s="36"/>
      <c r="IB2355" s="2"/>
      <c r="ID2355" s="7"/>
      <c r="IF2355" s="52"/>
      <c r="IH2355" s="53"/>
      <c r="IM2355" s="37"/>
      <c r="IP2355" s="2"/>
      <c r="IR2355" s="7"/>
      <c r="JA2355" s="2"/>
      <c r="JC2355" s="7"/>
      <c r="JE2355" s="36"/>
      <c r="JL2355" s="2"/>
      <c r="JN2355" s="7"/>
      <c r="JP2355" s="52"/>
      <c r="JR2355" s="108"/>
      <c r="JX2355" s="1"/>
      <c r="KG2355" s="1"/>
      <c r="KH2355" s="67"/>
      <c r="KJ2355" s="66"/>
      <c r="KL2355" s="65"/>
      <c r="KN2355" s="53"/>
      <c r="KP2355" s="64"/>
      <c r="KR2355" s="63"/>
      <c r="KV2355" s="1"/>
      <c r="LQ2355" s="1"/>
      <c r="PF2355" s="1"/>
      <c r="PI2355" s="38" t="s">
        <v>26</v>
      </c>
      <c r="PL2355" s="3">
        <f>AVERAGE(PL2359:PL2361)</f>
        <v>-1.4899809914734981</v>
      </c>
      <c r="PN2355" s="41">
        <f t="array" ref="PN2355">SUM(PQ2350:PQ2352*-1)</f>
        <v>2.6049193144836178E-3</v>
      </c>
      <c r="PQ2355" s="8">
        <f t="array" ref="PQ2355:PQ2357">PQ2350:PQ2352</f>
        <v>-3.6016877228562468E-3</v>
      </c>
      <c r="PR2355" s="8">
        <f t="array" ref="PR2355:PR2357">PN2355*(1/3)</f>
        <v>8.6830643816120589E-4</v>
      </c>
      <c r="PT2355" s="1"/>
      <c r="PZ2355" s="1"/>
      <c r="QC2355" s="38" t="s">
        <v>26</v>
      </c>
      <c r="QF2355" s="3">
        <f>AVERAGE(QF2359:QF2361)</f>
        <v>-1.4898482425656978</v>
      </c>
      <c r="QH2355" s="41">
        <f t="array" ref="QH2355">SUM(QK2350:QK2352*-1)</f>
        <v>-5.9415659801045418E-4</v>
      </c>
      <c r="QK2355" s="8">
        <f t="array" ref="QK2355:QK2357">QK2350:QK2352</f>
        <v>8.6534327596966257E-4</v>
      </c>
      <c r="QL2355" s="8">
        <f t="array" ref="QL2355:QL2357">QH2355*(1/3)</f>
        <v>-1.9805219933681804E-4</v>
      </c>
      <c r="QN2355" s="1"/>
      <c r="QW2355" s="39"/>
      <c r="VF2355" s="1"/>
      <c r="VT2355" s="1"/>
    </row>
    <row r="2356" spans="14:592" x14ac:dyDescent="0.3">
      <c r="N2356" s="1"/>
      <c r="O2356" s="34"/>
      <c r="Q2356" s="35"/>
      <c r="S2356" s="36"/>
      <c r="U2356" s="37"/>
      <c r="W2356" s="52"/>
      <c r="Y2356" s="53"/>
      <c r="AI2356" s="1"/>
      <c r="AJ2356" s="2"/>
      <c r="AL2356" s="7"/>
      <c r="AU2356" s="2"/>
      <c r="AW2356" s="7"/>
      <c r="AY2356" s="36"/>
      <c r="AZ2356" s="36"/>
      <c r="BA2356" s="36"/>
      <c r="BB2356" s="36"/>
      <c r="BC2356" s="36"/>
      <c r="BD2356" s="36"/>
      <c r="BE2356" s="36"/>
      <c r="BF2356" s="2"/>
      <c r="BG2356" s="36"/>
      <c r="BH2356" s="7"/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  <c r="BT2356" s="2"/>
      <c r="BU2356" s="36"/>
      <c r="BV2356" s="7"/>
      <c r="BW2356" s="36"/>
      <c r="BX2356" s="36"/>
      <c r="BY2356" s="36"/>
      <c r="BZ2356" s="36"/>
      <c r="CA2356" s="36"/>
      <c r="CB2356" s="36"/>
      <c r="CC2356" s="36"/>
      <c r="CD2356" s="36"/>
      <c r="CE2356" s="2"/>
      <c r="CF2356" s="36"/>
      <c r="CG2356" s="7"/>
      <c r="CH2356" s="36"/>
      <c r="CI2356" s="36"/>
      <c r="CJ2356" s="36"/>
      <c r="CK2356" s="36"/>
      <c r="CL2356" s="36"/>
      <c r="CM2356" s="36"/>
      <c r="CN2356" s="36"/>
      <c r="CO2356" s="36"/>
      <c r="CP2356" s="2"/>
      <c r="CQ2356" s="36"/>
      <c r="CR2356" s="7"/>
      <c r="CS2356" s="36"/>
      <c r="CT2356" s="36"/>
      <c r="CU2356" s="36"/>
      <c r="CV2356" s="36"/>
      <c r="CW2356" s="36"/>
      <c r="CX2356" s="36"/>
      <c r="CY2356" s="36"/>
      <c r="CZ2356" s="36"/>
      <c r="DA2356" s="36"/>
      <c r="DB2356" s="36"/>
      <c r="DC2356" s="36"/>
      <c r="DD2356" s="2"/>
      <c r="DE2356" s="36"/>
      <c r="DF2356" s="7"/>
      <c r="DG2356" s="36"/>
      <c r="DH2356" s="36"/>
      <c r="DI2356" s="36"/>
      <c r="DJ2356" s="36"/>
      <c r="DK2356" s="36"/>
      <c r="DL2356" s="36"/>
      <c r="DM2356" s="36"/>
      <c r="DN2356" s="36"/>
      <c r="DO2356" s="2"/>
      <c r="DP2356" s="36"/>
      <c r="DQ2356" s="7"/>
      <c r="DR2356" s="36"/>
      <c r="DS2356" s="36"/>
      <c r="DZ2356" s="2"/>
      <c r="EB2356" s="7"/>
      <c r="ED2356" s="52"/>
      <c r="EF2356" s="108"/>
      <c r="FV2356" s="2"/>
      <c r="FX2356" s="7"/>
      <c r="GG2356" s="2"/>
      <c r="GI2356" s="7"/>
      <c r="GK2356" s="36"/>
      <c r="GL2356" s="36"/>
      <c r="GM2356" s="36"/>
      <c r="GN2356" s="36"/>
      <c r="GO2356" s="36"/>
      <c r="GP2356" s="36"/>
      <c r="GQ2356" s="36"/>
      <c r="GR2356" s="2"/>
      <c r="GS2356" s="36"/>
      <c r="GT2356" s="7"/>
      <c r="GU2356" s="36"/>
      <c r="GV2356" s="36"/>
      <c r="GW2356" s="36"/>
      <c r="GX2356" s="36"/>
      <c r="GY2356" s="36"/>
      <c r="GZ2356" s="36"/>
      <c r="HA2356" s="36"/>
      <c r="HB2356" s="36"/>
      <c r="HC2356" s="36"/>
      <c r="HD2356" s="36"/>
      <c r="HE2356" s="36"/>
      <c r="HF2356" s="2"/>
      <c r="HG2356" s="36"/>
      <c r="HH2356" s="7"/>
      <c r="HI2356" s="36"/>
      <c r="HJ2356" s="36"/>
      <c r="HK2356" s="36"/>
      <c r="HL2356" s="36"/>
      <c r="HM2356" s="36"/>
      <c r="HN2356" s="36"/>
      <c r="HO2356" s="36"/>
      <c r="HP2356" s="36"/>
      <c r="HQ2356" s="2"/>
      <c r="HR2356" s="36"/>
      <c r="HS2356" s="7"/>
      <c r="HT2356" s="36"/>
      <c r="HU2356" s="36"/>
      <c r="HV2356" s="36"/>
      <c r="HW2356" s="36"/>
      <c r="HX2356" s="36"/>
      <c r="HY2356" s="36"/>
      <c r="HZ2356" s="36"/>
      <c r="IA2356" s="36"/>
      <c r="IB2356" s="2"/>
      <c r="IC2356" s="36"/>
      <c r="ID2356" s="7"/>
      <c r="IE2356" s="36"/>
      <c r="IF2356" s="36"/>
      <c r="IG2356" s="36"/>
      <c r="IH2356" s="36"/>
      <c r="II2356" s="36"/>
      <c r="IJ2356" s="36"/>
      <c r="IK2356" s="36"/>
      <c r="IL2356" s="36"/>
      <c r="IM2356" s="36"/>
      <c r="IN2356" s="36"/>
      <c r="IO2356" s="36"/>
      <c r="IP2356" s="2"/>
      <c r="IQ2356" s="36"/>
      <c r="IR2356" s="7"/>
      <c r="IS2356" s="36"/>
      <c r="IT2356" s="36"/>
      <c r="IU2356" s="36"/>
      <c r="IV2356" s="36"/>
      <c r="IW2356" s="36"/>
      <c r="IX2356" s="36"/>
      <c r="IY2356" s="36"/>
      <c r="IZ2356" s="36"/>
      <c r="JA2356" s="2"/>
      <c r="JB2356" s="36"/>
      <c r="JC2356" s="7"/>
      <c r="JD2356" s="36"/>
      <c r="JE2356" s="36"/>
      <c r="JL2356" s="2"/>
      <c r="JN2356" s="7"/>
      <c r="JP2356" s="52"/>
      <c r="JR2356" s="108"/>
      <c r="JX2356" s="1"/>
      <c r="KG2356" s="1"/>
      <c r="KH2356" s="67"/>
      <c r="KJ2356" s="66"/>
      <c r="KL2356" s="65"/>
      <c r="KN2356" s="53"/>
      <c r="KP2356" s="64"/>
      <c r="KR2356" s="63"/>
      <c r="KV2356" s="1"/>
      <c r="LQ2356" s="1"/>
      <c r="PF2356" s="1"/>
      <c r="PI2356" s="38" t="s">
        <v>26</v>
      </c>
      <c r="PL2356" s="38" t="s">
        <v>26</v>
      </c>
      <c r="PN2356" s="7"/>
      <c r="PQ2356" s="9">
        <v>4.2242298127840704E-4</v>
      </c>
      <c r="PR2356" s="9">
        <v>8.6830643816120589E-4</v>
      </c>
      <c r="PT2356" s="1"/>
      <c r="PZ2356" s="1"/>
      <c r="QC2356" s="38" t="s">
        <v>26</v>
      </c>
      <c r="QF2356" s="38" t="s">
        <v>26</v>
      </c>
      <c r="QH2356" s="7"/>
      <c r="QK2356" s="9">
        <v>-1.3049909389623612E-5</v>
      </c>
      <c r="QL2356" s="9">
        <v>-1.9805219933681804E-4</v>
      </c>
      <c r="QN2356" s="1"/>
      <c r="QW2356" s="39"/>
      <c r="QZ2356" s="39"/>
      <c r="VF2356" s="1"/>
      <c r="VT2356" s="1"/>
    </row>
    <row r="2357" spans="14:592" ht="15" thickBot="1" x14ac:dyDescent="0.35">
      <c r="N2357" s="1"/>
      <c r="O2357" s="34"/>
      <c r="Q2357" s="35"/>
      <c r="S2357" s="36"/>
      <c r="U2357" s="37"/>
      <c r="W2357" s="52"/>
      <c r="Y2357" s="53"/>
      <c r="AI2357" s="1"/>
      <c r="AJ2357" s="2"/>
      <c r="AL2357" s="7"/>
      <c r="AU2357" s="2"/>
      <c r="AW2357" s="7"/>
      <c r="BF2357" s="2"/>
      <c r="BH2357" s="7"/>
      <c r="BJ2357" s="52"/>
      <c r="BL2357" s="53"/>
      <c r="BO2357" s="34"/>
      <c r="BQ2357" s="35"/>
      <c r="BT2357" s="2"/>
      <c r="BV2357" s="7"/>
      <c r="CE2357" s="2"/>
      <c r="CG2357" s="7"/>
      <c r="CP2357" s="2"/>
      <c r="CR2357" s="7"/>
      <c r="CT2357" s="52"/>
      <c r="CV2357" s="53"/>
      <c r="CY2357" s="36"/>
      <c r="DA2357" s="37"/>
      <c r="DD2357" s="2"/>
      <c r="DF2357" s="7"/>
      <c r="DO2357" s="2"/>
      <c r="DQ2357" s="7"/>
      <c r="DZ2357" s="2"/>
      <c r="EB2357" s="7"/>
      <c r="ED2357" s="52"/>
      <c r="EF2357" s="108"/>
      <c r="EY2357" s="1"/>
      <c r="FV2357" s="2"/>
      <c r="FX2357" s="7"/>
      <c r="GG2357" s="2"/>
      <c r="GI2357" s="7"/>
      <c r="GR2357" s="2"/>
      <c r="GT2357" s="7"/>
      <c r="GV2357" s="52"/>
      <c r="GX2357" s="53"/>
      <c r="HA2357" s="34"/>
      <c r="HC2357" s="35"/>
      <c r="HF2357" s="2"/>
      <c r="HH2357" s="7"/>
      <c r="HQ2357" s="2"/>
      <c r="HS2357" s="7"/>
      <c r="IB2357" s="2"/>
      <c r="ID2357" s="7"/>
      <c r="IF2357" s="52"/>
      <c r="IH2357" s="53"/>
      <c r="IK2357" s="36"/>
      <c r="IM2357" s="37"/>
      <c r="IP2357" s="2"/>
      <c r="IR2357" s="7"/>
      <c r="JA2357" s="2"/>
      <c r="JC2357" s="7"/>
      <c r="JL2357" s="2"/>
      <c r="JN2357" s="7"/>
      <c r="JP2357" s="52"/>
      <c r="JR2357" s="108"/>
      <c r="JX2357" s="1"/>
      <c r="KG2357" s="1"/>
      <c r="KH2357" s="67"/>
      <c r="KJ2357" s="66"/>
      <c r="KL2357" s="65"/>
      <c r="KN2357" s="53"/>
      <c r="KP2357" s="64"/>
      <c r="KR2357" s="63"/>
      <c r="KV2357" s="1"/>
      <c r="LQ2357" s="1"/>
      <c r="PF2357" s="1"/>
      <c r="PI2357" s="38" t="s">
        <v>26</v>
      </c>
      <c r="PL2357" s="38" t="s">
        <v>26</v>
      </c>
      <c r="PN2357" s="7"/>
      <c r="PQ2357" s="10">
        <v>5.7434542709422184E-4</v>
      </c>
      <c r="PR2357" s="10">
        <v>8.6830643816120589E-4</v>
      </c>
      <c r="PT2357" s="1"/>
      <c r="PZ2357" s="1"/>
      <c r="QC2357" s="38" t="s">
        <v>26</v>
      </c>
      <c r="QF2357" s="38" t="s">
        <v>26</v>
      </c>
      <c r="QH2357" s="7"/>
      <c r="QK2357" s="10">
        <v>-2.5813676856958478E-4</v>
      </c>
      <c r="QL2357" s="10">
        <v>-1.9805219933681804E-4</v>
      </c>
      <c r="QN2357" s="1"/>
      <c r="QW2357" s="39"/>
      <c r="QZ2357" s="39"/>
      <c r="VF2357" s="1"/>
      <c r="VT2357" s="1"/>
    </row>
    <row r="2358" spans="14:592" ht="15" thickBot="1" x14ac:dyDescent="0.35">
      <c r="N2358" s="1"/>
      <c r="O2358" s="34"/>
      <c r="Q2358" s="35"/>
      <c r="S2358" s="36"/>
      <c r="U2358" s="37"/>
      <c r="W2358" s="52"/>
      <c r="Y2358" s="53"/>
      <c r="AI2358" s="1"/>
      <c r="AJ2358" s="2"/>
      <c r="AL2358" s="7"/>
      <c r="AU2358" s="2"/>
      <c r="AW2358" s="7"/>
      <c r="BF2358" s="2"/>
      <c r="BH2358" s="7"/>
      <c r="BJ2358" s="52"/>
      <c r="BL2358" s="53"/>
      <c r="BO2358" s="34"/>
      <c r="BQ2358" s="35"/>
      <c r="BT2358" s="2"/>
      <c r="BV2358" s="7"/>
      <c r="CE2358" s="2"/>
      <c r="CG2358" s="7"/>
      <c r="CP2358" s="2"/>
      <c r="CR2358" s="7"/>
      <c r="CT2358" s="52"/>
      <c r="CV2358" s="53"/>
      <c r="CY2358" s="36"/>
      <c r="DA2358" s="37"/>
      <c r="DD2358" s="2"/>
      <c r="DF2358" s="7"/>
      <c r="DO2358" s="2"/>
      <c r="DQ2358" s="7"/>
      <c r="DZ2358" s="2"/>
      <c r="EB2358" s="7"/>
      <c r="ED2358" s="52"/>
      <c r="EF2358" s="53"/>
      <c r="FV2358" s="2"/>
      <c r="FX2358" s="7"/>
      <c r="GG2358" s="2"/>
      <c r="GI2358" s="7"/>
      <c r="GR2358" s="2"/>
      <c r="GT2358" s="7"/>
      <c r="GV2358" s="52"/>
      <c r="GX2358" s="53"/>
      <c r="HA2358" s="34"/>
      <c r="HC2358" s="35"/>
      <c r="HF2358" s="2"/>
      <c r="HH2358" s="7"/>
      <c r="HQ2358" s="2"/>
      <c r="HS2358" s="7"/>
      <c r="IB2358" s="2"/>
      <c r="ID2358" s="7"/>
      <c r="IF2358" s="52"/>
      <c r="IH2358" s="53"/>
      <c r="IK2358" s="36"/>
      <c r="IM2358" s="37"/>
      <c r="IP2358" s="2"/>
      <c r="IR2358" s="7"/>
      <c r="JA2358" s="2"/>
      <c r="JC2358" s="7"/>
      <c r="JL2358" s="2"/>
      <c r="JN2358" s="7"/>
      <c r="JP2358" s="52"/>
      <c r="JR2358" s="53"/>
      <c r="JX2358" s="1"/>
      <c r="KG2358" s="1"/>
      <c r="KH2358" s="67"/>
      <c r="KJ2358" s="66"/>
      <c r="KL2358" s="65"/>
      <c r="KN2358" s="53"/>
      <c r="KP2358" s="64"/>
      <c r="KR2358" s="63"/>
      <c r="KV2358" s="1"/>
      <c r="LQ2358" s="1"/>
      <c r="PF2358" s="1"/>
      <c r="PI2358" s="2"/>
      <c r="PJ2358" s="38" t="s">
        <v>35</v>
      </c>
      <c r="PK2358" s="38" t="s">
        <v>35</v>
      </c>
      <c r="PL2358" s="2" t="s">
        <v>14</v>
      </c>
      <c r="PN2358" s="7" t="s">
        <v>15</v>
      </c>
      <c r="PO2358" s="40" t="s">
        <v>35</v>
      </c>
      <c r="PP2358" s="40" t="s">
        <v>35</v>
      </c>
      <c r="PQ2358" s="7"/>
      <c r="PT2358" s="1"/>
      <c r="PZ2358" s="1"/>
      <c r="QC2358" s="2"/>
      <c r="QD2358" s="38" t="s">
        <v>35</v>
      </c>
      <c r="QE2358" s="38" t="s">
        <v>35</v>
      </c>
      <c r="QF2358" s="2" t="s">
        <v>14</v>
      </c>
      <c r="QH2358" s="7" t="s">
        <v>15</v>
      </c>
      <c r="QI2358" s="40" t="s">
        <v>35</v>
      </c>
      <c r="QJ2358" s="40" t="s">
        <v>35</v>
      </c>
      <c r="QK2358" s="7"/>
      <c r="QN2358" s="1"/>
      <c r="QX2358" s="39"/>
      <c r="QY2358" s="39"/>
      <c r="RC2358" s="39"/>
      <c r="RD2358" s="39"/>
      <c r="VF2358" s="1"/>
      <c r="VT2358" s="1"/>
    </row>
    <row r="2359" spans="14:592" x14ac:dyDescent="0.3">
      <c r="N2359" s="1"/>
      <c r="O2359" s="34"/>
      <c r="Q2359" s="35"/>
      <c r="S2359" s="36"/>
      <c r="U2359" s="37"/>
      <c r="W2359" s="52"/>
      <c r="Y2359" s="53"/>
      <c r="AI2359" s="1"/>
      <c r="AJ2359" s="2"/>
      <c r="AL2359" s="7"/>
      <c r="AU2359" s="2"/>
      <c r="AW2359" s="7"/>
      <c r="BF2359" s="2"/>
      <c r="BH2359" s="7"/>
      <c r="BJ2359" s="52"/>
      <c r="BL2359" s="53"/>
      <c r="BO2359" s="34"/>
      <c r="BQ2359" s="35"/>
      <c r="BT2359" s="2"/>
      <c r="BV2359" s="7"/>
      <c r="CE2359" s="2"/>
      <c r="CG2359" s="7"/>
      <c r="CP2359" s="2"/>
      <c r="CR2359" s="7"/>
      <c r="CT2359" s="52"/>
      <c r="CV2359" s="53"/>
      <c r="CY2359" s="36"/>
      <c r="DA2359" s="37"/>
      <c r="DD2359" s="2"/>
      <c r="DF2359" s="7"/>
      <c r="DO2359" s="2"/>
      <c r="DQ2359" s="7"/>
      <c r="DZ2359" s="2"/>
      <c r="EB2359" s="7"/>
      <c r="ED2359" s="52"/>
      <c r="EF2359" s="53"/>
      <c r="EY2359" s="1"/>
      <c r="FV2359" s="2"/>
      <c r="FX2359" s="7"/>
      <c r="GG2359" s="2"/>
      <c r="GI2359" s="7"/>
      <c r="GR2359" s="2"/>
      <c r="GT2359" s="7"/>
      <c r="GV2359" s="52"/>
      <c r="GX2359" s="53"/>
      <c r="HA2359" s="34"/>
      <c r="HC2359" s="35"/>
      <c r="HF2359" s="2"/>
      <c r="HH2359" s="7"/>
      <c r="HQ2359" s="2"/>
      <c r="HS2359" s="7"/>
      <c r="IB2359" s="2"/>
      <c r="ID2359" s="7"/>
      <c r="IF2359" s="52"/>
      <c r="IH2359" s="53"/>
      <c r="IK2359" s="36"/>
      <c r="IM2359" s="37"/>
      <c r="IP2359" s="2"/>
      <c r="IR2359" s="7"/>
      <c r="JA2359" s="2"/>
      <c r="JC2359" s="7"/>
      <c r="JL2359" s="2"/>
      <c r="JN2359" s="7"/>
      <c r="JP2359" s="52"/>
      <c r="JR2359" s="53"/>
      <c r="JX2359" s="1"/>
      <c r="KG2359" s="1"/>
      <c r="KH2359" s="67"/>
      <c r="KJ2359" s="66"/>
      <c r="KL2359" s="65"/>
      <c r="KN2359" s="53"/>
      <c r="KP2359" s="64"/>
      <c r="KR2359" s="63"/>
      <c r="KV2359" s="1"/>
      <c r="LQ2359" s="1"/>
      <c r="PF2359" s="1"/>
      <c r="PL2359" s="4">
        <f t="array" ref="PL2359:PL2361">PL2364:PL2366</f>
        <v>-1.4365664279914347</v>
      </c>
      <c r="PN2359" s="8">
        <f t="array" ref="PN2359:PN2361">PQ2355:PQ2357+PR2355:PR2357</f>
        <v>-2.733381284695041E-3</v>
      </c>
      <c r="PT2359" s="1"/>
      <c r="PZ2359" s="1"/>
      <c r="QF2359" s="4">
        <f t="array" ref="QF2359:QF2361">QF2364:QF2366</f>
        <v>-1.1557109574734588</v>
      </c>
      <c r="QH2359" s="8">
        <f t="array" ref="QH2359:QH2361">QK2355:QK2357+QL2355:QL2357</f>
        <v>6.6729107663284458E-4</v>
      </c>
      <c r="QN2359" s="1"/>
      <c r="VF2359" s="1"/>
      <c r="VT2359" s="1"/>
    </row>
    <row r="2360" spans="14:592" ht="15" thickBot="1" x14ac:dyDescent="0.35">
      <c r="N2360" s="1"/>
      <c r="O2360" s="34"/>
      <c r="Q2360" s="35"/>
      <c r="S2360" s="36"/>
      <c r="U2360" s="37"/>
      <c r="W2360" s="52"/>
      <c r="Y2360" s="53"/>
      <c r="AI2360" s="1"/>
      <c r="AJ2360" s="2"/>
      <c r="AL2360" s="7"/>
      <c r="AU2360" s="2"/>
      <c r="AW2360" s="7"/>
      <c r="BF2360" s="2"/>
      <c r="BH2360" s="7"/>
      <c r="BJ2360" s="52"/>
      <c r="BL2360" s="53"/>
      <c r="BO2360" s="34"/>
      <c r="BQ2360" s="35"/>
      <c r="BT2360" s="2"/>
      <c r="BV2360" s="7"/>
      <c r="CE2360" s="2"/>
      <c r="CG2360" s="7"/>
      <c r="CP2360" s="2"/>
      <c r="CR2360" s="7"/>
      <c r="CT2360" s="52"/>
      <c r="CV2360" s="53"/>
      <c r="CY2360" s="36"/>
      <c r="DA2360" s="37"/>
      <c r="DD2360" s="2"/>
      <c r="DF2360" s="7"/>
      <c r="DO2360" s="2"/>
      <c r="DQ2360" s="7"/>
      <c r="DZ2360" s="2"/>
      <c r="EB2360" s="7"/>
      <c r="ED2360" s="52"/>
      <c r="EF2360" s="53"/>
      <c r="FV2360" s="2"/>
      <c r="FX2360" s="7"/>
      <c r="GG2360" s="2"/>
      <c r="GI2360" s="7"/>
      <c r="GR2360" s="2"/>
      <c r="GT2360" s="7"/>
      <c r="GV2360" s="52"/>
      <c r="GX2360" s="53"/>
      <c r="HA2360" s="34"/>
      <c r="HC2360" s="35"/>
      <c r="HF2360" s="2"/>
      <c r="HH2360" s="7"/>
      <c r="HQ2360" s="2"/>
      <c r="HS2360" s="7"/>
      <c r="IB2360" s="2"/>
      <c r="ID2360" s="7"/>
      <c r="IF2360" s="52"/>
      <c r="IH2360" s="53"/>
      <c r="IK2360" s="36"/>
      <c r="IM2360" s="37"/>
      <c r="IP2360" s="2"/>
      <c r="IR2360" s="7"/>
      <c r="JA2360" s="2"/>
      <c r="JC2360" s="7"/>
      <c r="JL2360" s="2"/>
      <c r="JN2360" s="7"/>
      <c r="JP2360" s="52"/>
      <c r="JR2360" s="53"/>
      <c r="JX2360" s="1"/>
      <c r="KG2360" s="1"/>
      <c r="KH2360" s="67"/>
      <c r="KJ2360" s="66"/>
      <c r="KL2360" s="65"/>
      <c r="KN2360" s="53"/>
      <c r="KP2360" s="64"/>
      <c r="KR2360" s="63"/>
      <c r="KV2360" s="1"/>
      <c r="LQ2360" s="1"/>
      <c r="PF2360" s="1"/>
      <c r="PH2360" t="s">
        <v>56</v>
      </c>
      <c r="PL2360" s="5">
        <v>-2.9582367606164865</v>
      </c>
      <c r="PN2360" s="9">
        <v>1.2907294194396128E-3</v>
      </c>
      <c r="PT2360" s="1"/>
      <c r="PZ2360" s="1"/>
      <c r="QB2360" t="s">
        <v>56</v>
      </c>
      <c r="QF2360" s="5">
        <v>-3.0215361423127147</v>
      </c>
      <c r="QH2360" s="9">
        <v>-2.1110210872644165E-4</v>
      </c>
      <c r="QN2360" s="1"/>
      <c r="VF2360" s="1"/>
      <c r="VT2360" s="1"/>
    </row>
    <row r="2361" spans="14:592" ht="15" thickBot="1" x14ac:dyDescent="0.35">
      <c r="N2361" s="1"/>
      <c r="O2361" s="34"/>
      <c r="Q2361" s="35"/>
      <c r="S2361" s="36"/>
      <c r="U2361" s="37"/>
      <c r="W2361" s="52"/>
      <c r="Y2361" s="53"/>
      <c r="AI2361" s="1"/>
      <c r="AJ2361" s="2"/>
      <c r="AL2361" s="7"/>
      <c r="AU2361" s="2"/>
      <c r="AW2361" s="7"/>
      <c r="BF2361" s="2"/>
      <c r="BH2361" s="7"/>
      <c r="BJ2361" s="52"/>
      <c r="BL2361" s="53"/>
      <c r="BO2361" s="34"/>
      <c r="BQ2361" s="35"/>
      <c r="BT2361" s="2"/>
      <c r="BV2361" s="7"/>
      <c r="CE2361" s="2"/>
      <c r="CG2361" s="7"/>
      <c r="CP2361" s="2"/>
      <c r="CR2361" s="7"/>
      <c r="CT2361" s="52"/>
      <c r="CV2361" s="53"/>
      <c r="CY2361" s="36"/>
      <c r="DA2361" s="37"/>
      <c r="DD2361" s="2"/>
      <c r="DF2361" s="7"/>
      <c r="DO2361" s="2"/>
      <c r="DQ2361" s="7"/>
      <c r="DZ2361" s="2"/>
      <c r="EB2361" s="7"/>
      <c r="ED2361" s="52"/>
      <c r="EF2361" s="53"/>
      <c r="EY2361" s="1"/>
      <c r="FV2361" s="2"/>
      <c r="FX2361" s="7"/>
      <c r="GG2361" s="2"/>
      <c r="GI2361" s="7"/>
      <c r="GR2361" s="2"/>
      <c r="GT2361" s="7"/>
      <c r="GV2361" s="52"/>
      <c r="GX2361" s="53"/>
      <c r="HA2361" s="34"/>
      <c r="HC2361" s="35"/>
      <c r="HF2361" s="2"/>
      <c r="HH2361" s="7"/>
      <c r="HQ2361" s="2"/>
      <c r="HS2361" s="7"/>
      <c r="IB2361" s="2"/>
      <c r="ID2361" s="7"/>
      <c r="IF2361" s="52"/>
      <c r="IH2361" s="53"/>
      <c r="IK2361" s="36"/>
      <c r="IM2361" s="37"/>
      <c r="IP2361" s="2"/>
      <c r="IR2361" s="7"/>
      <c r="JA2361" s="2"/>
      <c r="JC2361" s="7"/>
      <c r="JL2361" s="2"/>
      <c r="JN2361" s="7"/>
      <c r="JP2361" s="52"/>
      <c r="JR2361" s="53"/>
      <c r="JX2361" s="1"/>
      <c r="KG2361" s="1"/>
      <c r="KH2361" s="67"/>
      <c r="KJ2361" s="66"/>
      <c r="KL2361" s="65"/>
      <c r="KN2361" s="53"/>
      <c r="KP2361" s="64"/>
      <c r="KR2361" s="63"/>
      <c r="KV2361" s="1"/>
      <c r="LQ2361" s="1"/>
      <c r="PF2361" s="1"/>
      <c r="PH2361" s="43">
        <v>1E-8</v>
      </c>
      <c r="PL2361" s="6">
        <v>-7.5139785812572191E-2</v>
      </c>
      <c r="PN2361" s="10">
        <v>1.4426518652554277E-3</v>
      </c>
      <c r="PT2361" s="1"/>
      <c r="PZ2361" s="1"/>
      <c r="QB2361" s="43">
        <v>1E-8</v>
      </c>
      <c r="QF2361" s="6">
        <v>-0.29229762791092029</v>
      </c>
      <c r="QH2361" s="10">
        <v>-4.5618896790640282E-4</v>
      </c>
      <c r="QN2361" s="1"/>
      <c r="VF2361" s="1"/>
      <c r="VT2361" s="1"/>
    </row>
    <row r="2362" spans="14:592" x14ac:dyDescent="0.3">
      <c r="N2362" s="1"/>
      <c r="O2362" s="34"/>
      <c r="Q2362" s="35"/>
      <c r="S2362" s="36"/>
      <c r="U2362" s="37"/>
      <c r="W2362" s="52"/>
      <c r="Y2362" s="53"/>
      <c r="AI2362" s="1"/>
      <c r="AJ2362" s="2"/>
      <c r="AL2362" s="7"/>
      <c r="AU2362" s="2"/>
      <c r="AW2362" s="7"/>
      <c r="BF2362" s="2"/>
      <c r="BH2362" s="7"/>
      <c r="BJ2362" s="52"/>
      <c r="BL2362" s="53"/>
      <c r="BO2362" s="34"/>
      <c r="BQ2362" s="35"/>
      <c r="BT2362" s="2"/>
      <c r="BV2362" s="7"/>
      <c r="CE2362" s="2"/>
      <c r="CG2362" s="7"/>
      <c r="CP2362" s="2"/>
      <c r="CR2362" s="7"/>
      <c r="CT2362" s="52"/>
      <c r="CV2362" s="53"/>
      <c r="CY2362" s="36"/>
      <c r="DA2362" s="37"/>
      <c r="DD2362" s="2"/>
      <c r="DF2362" s="7"/>
      <c r="DO2362" s="2"/>
      <c r="DQ2362" s="7"/>
      <c r="DZ2362" s="2"/>
      <c r="EB2362" s="7"/>
      <c r="ED2362" s="52"/>
      <c r="EF2362" s="53"/>
      <c r="FV2362" s="2"/>
      <c r="FX2362" s="7"/>
      <c r="GG2362" s="2"/>
      <c r="GI2362" s="7"/>
      <c r="GR2362" s="2"/>
      <c r="GT2362" s="7"/>
      <c r="GV2362" s="52"/>
      <c r="GX2362" s="53"/>
      <c r="HA2362" s="34"/>
      <c r="HC2362" s="35"/>
      <c r="HF2362" s="2"/>
      <c r="HH2362" s="7"/>
      <c r="HQ2362" s="2"/>
      <c r="HS2362" s="7"/>
      <c r="IB2362" s="2"/>
      <c r="ID2362" s="7"/>
      <c r="IF2362" s="52"/>
      <c r="IH2362" s="53"/>
      <c r="IK2362" s="36"/>
      <c r="IM2362" s="37"/>
      <c r="IP2362" s="2"/>
      <c r="IR2362" s="7"/>
      <c r="JA2362" s="2"/>
      <c r="JC2362" s="7"/>
      <c r="JL2362" s="2"/>
      <c r="JN2362" s="7"/>
      <c r="JP2362" s="52"/>
      <c r="JR2362" s="53"/>
      <c r="JX2362" s="1"/>
      <c r="KG2362" s="1"/>
      <c r="KH2362" s="67"/>
      <c r="KJ2362" s="66"/>
      <c r="KL2362" s="65"/>
      <c r="KN2362" s="53"/>
      <c r="KP2362" s="64"/>
      <c r="KR2362" s="63"/>
      <c r="KV2362" s="1"/>
      <c r="LQ2362" s="1"/>
      <c r="LR2362" s="1"/>
      <c r="LS2362" s="1"/>
      <c r="LT2362" s="1"/>
      <c r="LU2362" s="1"/>
      <c r="LV2362" s="1"/>
      <c r="LW2362" s="1"/>
      <c r="LX2362" s="1"/>
      <c r="LY2362" s="1"/>
      <c r="LZ2362" s="1"/>
      <c r="MA2362" s="1"/>
      <c r="MB2362" s="1"/>
      <c r="MC2362" s="1"/>
      <c r="MD2362" s="1"/>
      <c r="ME2362" s="1"/>
      <c r="MF2362" s="1"/>
      <c r="MG2362" s="1"/>
      <c r="MH2362" s="1"/>
      <c r="MI2362" s="1"/>
      <c r="MJ2362" s="1"/>
      <c r="MK2362" s="1"/>
      <c r="ML2362" s="1"/>
      <c r="MM2362" s="1"/>
      <c r="MN2362" s="1"/>
      <c r="MO2362" s="1"/>
      <c r="MP2362" s="1"/>
      <c r="MQ2362" s="1"/>
      <c r="MR2362" s="1"/>
      <c r="MS2362" s="1"/>
      <c r="MT2362" s="1"/>
      <c r="MU2362" s="1"/>
      <c r="MV2362" s="1"/>
      <c r="MW2362" s="1"/>
      <c r="MX2362" s="1"/>
      <c r="MY2362" s="1"/>
      <c r="MZ2362" s="1"/>
      <c r="NA2362" s="1"/>
      <c r="NB2362" s="1"/>
      <c r="NC2362" s="1"/>
      <c r="ND2362" s="1"/>
      <c r="NE2362" s="1"/>
      <c r="NF2362" s="1"/>
      <c r="NG2362" s="1"/>
      <c r="NH2362" s="1"/>
      <c r="NI2362" s="1"/>
      <c r="NJ2362" s="1"/>
      <c r="NK2362" s="1"/>
      <c r="NL2362" s="1"/>
      <c r="NM2362" s="1"/>
      <c r="NN2362" s="1"/>
      <c r="NO2362" s="1"/>
      <c r="NP2362" s="1"/>
      <c r="NQ2362" s="1"/>
      <c r="NR2362" s="1"/>
      <c r="NS2362" s="1"/>
      <c r="NT2362" s="1"/>
      <c r="NU2362" s="1"/>
      <c r="NV2362" s="1"/>
      <c r="NW2362" s="1"/>
      <c r="NX2362" s="1"/>
      <c r="NY2362" s="1"/>
      <c r="NZ2362" s="1"/>
      <c r="OA2362" s="1"/>
      <c r="OB2362" s="1"/>
      <c r="OC2362" s="1"/>
      <c r="OD2362" s="1"/>
      <c r="OE2362" s="1"/>
      <c r="OF2362" s="1"/>
      <c r="OG2362" s="1"/>
      <c r="OH2362" s="1"/>
      <c r="OI2362" s="1"/>
      <c r="OJ2362" s="1"/>
      <c r="OK2362" s="1"/>
      <c r="OL2362" s="1"/>
      <c r="OM2362" s="1"/>
      <c r="ON2362" s="1"/>
      <c r="OO2362" s="1"/>
      <c r="OP2362" s="1"/>
      <c r="OQ2362" s="1"/>
      <c r="OR2362" s="1"/>
      <c r="OS2362" s="1"/>
      <c r="OT2362" s="1"/>
      <c r="OU2362" s="1"/>
      <c r="OV2362" s="1"/>
      <c r="OW2362" s="1"/>
      <c r="OX2362" s="1"/>
      <c r="OY2362" s="1"/>
      <c r="OZ2362" s="1"/>
      <c r="PA2362" s="1"/>
      <c r="PB2362" s="1"/>
      <c r="PC2362" s="1"/>
      <c r="PD2362" s="1"/>
      <c r="PE2362" s="1"/>
      <c r="PF2362" s="1"/>
      <c r="PG2362" s="1"/>
      <c r="PH2362" s="1"/>
      <c r="PI2362" s="1"/>
      <c r="PJ2362" s="1"/>
      <c r="PK2362" s="1"/>
      <c r="PL2362" s="2"/>
      <c r="PM2362" s="1"/>
      <c r="PN2362" s="7"/>
      <c r="PO2362" s="1"/>
      <c r="PP2362" s="1"/>
      <c r="PQ2362" s="1"/>
      <c r="PR2362" s="1"/>
      <c r="PS2362" s="1"/>
      <c r="PT2362" s="1"/>
      <c r="PU2362" s="1"/>
      <c r="PV2362" s="1"/>
      <c r="PW2362" s="1"/>
      <c r="PX2362" s="1"/>
      <c r="PY2362" s="1"/>
      <c r="PZ2362" s="1"/>
      <c r="QA2362" s="1"/>
      <c r="QB2362" s="1"/>
      <c r="QC2362" s="1"/>
      <c r="QD2362" s="1"/>
      <c r="QE2362" s="1"/>
      <c r="QF2362" s="2"/>
      <c r="QG2362" s="1"/>
      <c r="QH2362" s="7"/>
      <c r="QI2362" s="1"/>
      <c r="QJ2362" s="1"/>
      <c r="QK2362" s="1"/>
      <c r="QL2362" s="1"/>
      <c r="QM2362" s="1"/>
      <c r="QN2362" s="1"/>
      <c r="QO2362" s="1"/>
      <c r="QP2362" s="1"/>
      <c r="QQ2362" s="1"/>
      <c r="QR2362" s="1"/>
      <c r="QS2362" s="1"/>
      <c r="QT2362" s="1"/>
      <c r="QU2362" s="1"/>
      <c r="QV2362" s="1"/>
      <c r="QW2362" s="1"/>
      <c r="QX2362" s="1"/>
      <c r="QY2362" s="1"/>
      <c r="QZ2362" s="1"/>
      <c r="RA2362" s="1"/>
      <c r="RB2362" s="1"/>
      <c r="RC2362" s="1"/>
      <c r="RD2362" s="1"/>
      <c r="RE2362" s="1"/>
      <c r="RF2362" s="1"/>
      <c r="RG2362" s="1"/>
      <c r="RH2362" s="1"/>
      <c r="RI2362" s="1"/>
      <c r="RJ2362" s="1"/>
      <c r="RK2362" s="1"/>
      <c r="RL2362" s="1"/>
      <c r="RM2362" s="1"/>
      <c r="RN2362" s="1"/>
      <c r="RO2362" s="1"/>
      <c r="RP2362" s="1"/>
      <c r="RQ2362" s="1"/>
      <c r="RR2362" s="1"/>
      <c r="RS2362" s="1"/>
      <c r="RT2362" s="1"/>
      <c r="RU2362" s="1"/>
      <c r="RV2362" s="1"/>
      <c r="RW2362" s="1"/>
      <c r="RX2362" s="1"/>
      <c r="RY2362" s="1"/>
      <c r="RZ2362" s="1"/>
      <c r="SA2362" s="1"/>
      <c r="SB2362" s="1"/>
      <c r="SC2362" s="1"/>
      <c r="SD2362" s="1"/>
      <c r="SE2362" s="1"/>
      <c r="SF2362" s="1"/>
      <c r="SG2362" s="1"/>
      <c r="SH2362" s="1"/>
      <c r="SI2362" s="1"/>
      <c r="SJ2362" s="1"/>
      <c r="SK2362" s="1"/>
      <c r="SL2362" s="1"/>
      <c r="SM2362" s="1"/>
      <c r="SN2362" s="1"/>
      <c r="SO2362" s="1"/>
      <c r="SP2362" s="1"/>
      <c r="SQ2362" s="1"/>
      <c r="SR2362" s="1"/>
      <c r="SS2362" s="1"/>
      <c r="ST2362" s="1"/>
      <c r="SU2362" s="1"/>
      <c r="SV2362" s="1"/>
      <c r="SW2362" s="1"/>
      <c r="SX2362" s="1"/>
      <c r="SY2362" s="1"/>
      <c r="SZ2362" s="1"/>
      <c r="TA2362" s="1"/>
      <c r="TB2362" s="1"/>
      <c r="TC2362" s="1"/>
      <c r="TD2362" s="1"/>
      <c r="TE2362" s="1"/>
      <c r="TF2362" s="1"/>
      <c r="TG2362" s="1"/>
      <c r="TH2362" s="1"/>
      <c r="TI2362" s="1"/>
      <c r="TJ2362" s="1"/>
      <c r="TK2362" s="1"/>
      <c r="TL2362" s="1"/>
      <c r="TM2362" s="1"/>
      <c r="TN2362" s="1"/>
      <c r="TO2362" s="1"/>
      <c r="TP2362" s="1"/>
      <c r="TQ2362" s="1"/>
      <c r="TR2362" s="1"/>
      <c r="TS2362" s="1"/>
      <c r="TT2362" s="1"/>
      <c r="TU2362" s="1"/>
      <c r="TV2362" s="1"/>
      <c r="TW2362" s="1"/>
      <c r="TX2362" s="1"/>
      <c r="TY2362" s="1"/>
      <c r="TZ2362" s="1"/>
      <c r="UA2362" s="1"/>
      <c r="UB2362" s="1"/>
      <c r="UC2362" s="1"/>
      <c r="UD2362" s="1"/>
      <c r="UE2362" s="1"/>
      <c r="UF2362" s="1"/>
      <c r="UG2362" s="1"/>
      <c r="UH2362" s="1"/>
      <c r="UI2362" s="1"/>
      <c r="UJ2362" s="1"/>
      <c r="UK2362" s="1"/>
      <c r="UL2362" s="1"/>
      <c r="UM2362" s="1"/>
      <c r="UN2362" s="1"/>
      <c r="UO2362" s="1"/>
      <c r="UP2362" s="1"/>
      <c r="UQ2362" s="1"/>
      <c r="UR2362" s="1"/>
      <c r="US2362" s="1"/>
      <c r="UT2362" s="1"/>
      <c r="UU2362" s="1"/>
      <c r="UV2362" s="1"/>
      <c r="UW2362" s="1"/>
      <c r="UX2362" s="1"/>
      <c r="UY2362" s="1"/>
      <c r="UZ2362" s="1"/>
      <c r="VA2362" s="1"/>
      <c r="VB2362" s="1"/>
      <c r="VC2362" s="1"/>
      <c r="VD2362" s="1"/>
      <c r="VE2362" s="1"/>
      <c r="VF2362" s="1"/>
      <c r="VT2362" s="1"/>
    </row>
    <row r="2363" spans="14:592" ht="15" thickBot="1" x14ac:dyDescent="0.35">
      <c r="N2363" s="1"/>
      <c r="O2363" s="34"/>
      <c r="Q2363" s="35"/>
      <c r="S2363" s="36"/>
      <c r="U2363" s="37"/>
      <c r="W2363" s="52"/>
      <c r="Y2363" s="53"/>
      <c r="AI2363" s="1"/>
      <c r="AJ2363" s="2"/>
      <c r="AL2363" s="7"/>
      <c r="AU2363" s="2"/>
      <c r="AW2363" s="7"/>
      <c r="BF2363" s="2"/>
      <c r="BH2363" s="7"/>
      <c r="BJ2363" s="52"/>
      <c r="BL2363" s="53"/>
      <c r="BO2363" s="34"/>
      <c r="BQ2363" s="35"/>
      <c r="BT2363" s="2"/>
      <c r="BV2363" s="7"/>
      <c r="CE2363" s="2"/>
      <c r="CG2363" s="7"/>
      <c r="CP2363" s="2"/>
      <c r="CR2363" s="7"/>
      <c r="CT2363" s="52"/>
      <c r="CV2363" s="53"/>
      <c r="CY2363" s="36"/>
      <c r="DA2363" s="37"/>
      <c r="DD2363" s="2"/>
      <c r="DF2363" s="7"/>
      <c r="DO2363" s="2"/>
      <c r="DQ2363" s="7"/>
      <c r="DZ2363" s="2"/>
      <c r="EB2363" s="7"/>
      <c r="ED2363" s="52"/>
      <c r="EF2363" s="53"/>
      <c r="EY2363" s="1"/>
      <c r="FV2363" s="2"/>
      <c r="FX2363" s="7"/>
      <c r="GG2363" s="2"/>
      <c r="GI2363" s="7"/>
      <c r="GR2363" s="2"/>
      <c r="GT2363" s="7"/>
      <c r="GV2363" s="52"/>
      <c r="GX2363" s="53"/>
      <c r="HA2363" s="34"/>
      <c r="HC2363" s="35"/>
      <c r="HF2363" s="2"/>
      <c r="HH2363" s="7"/>
      <c r="HQ2363" s="2"/>
      <c r="HS2363" s="7"/>
      <c r="IB2363" s="2"/>
      <c r="ID2363" s="7"/>
      <c r="IF2363" s="52"/>
      <c r="IH2363" s="53"/>
      <c r="IK2363" s="36"/>
      <c r="IM2363" s="37"/>
      <c r="IP2363" s="2"/>
      <c r="IR2363" s="7"/>
      <c r="JA2363" s="2"/>
      <c r="JC2363" s="7"/>
      <c r="JL2363" s="2"/>
      <c r="JN2363" s="7"/>
      <c r="JP2363" s="52"/>
      <c r="JR2363" s="53"/>
      <c r="JX2363" s="1"/>
      <c r="KG2363" s="1"/>
      <c r="KH2363" s="67"/>
      <c r="KJ2363" s="66"/>
      <c r="KL2363" s="65"/>
      <c r="KN2363" s="53"/>
      <c r="KP2363" s="64"/>
      <c r="KR2363" s="63"/>
      <c r="KV2363" s="1"/>
      <c r="LQ2363" s="1"/>
      <c r="LR2363" s="128" t="s">
        <v>57</v>
      </c>
      <c r="LS2363" s="128"/>
      <c r="LT2363" s="128"/>
      <c r="LU2363" s="128"/>
      <c r="LV2363" s="128"/>
      <c r="LW2363" s="128"/>
      <c r="LX2363" s="128"/>
      <c r="LY2363" s="128"/>
      <c r="LZ2363" s="128"/>
      <c r="MA2363" s="128"/>
      <c r="MB2363" s="128"/>
      <c r="MC2363" s="128"/>
      <c r="MD2363" s="128"/>
      <c r="ME2363" s="128"/>
      <c r="MF2363" s="128"/>
      <c r="MG2363" s="1"/>
      <c r="PF2363" s="1"/>
      <c r="PL2363" s="2" t="s">
        <v>52</v>
      </c>
      <c r="PN2363" s="7" t="s">
        <v>53</v>
      </c>
      <c r="PO2363" s="1"/>
      <c r="PZ2363" s="1"/>
      <c r="QF2363" s="2" t="s">
        <v>54</v>
      </c>
      <c r="QH2363" s="7" t="s">
        <v>55</v>
      </c>
      <c r="QI2363" s="1"/>
      <c r="VF2363" s="1"/>
      <c r="VT2363" s="1"/>
    </row>
    <row r="2364" spans="14:592" x14ac:dyDescent="0.3">
      <c r="N2364" s="1"/>
      <c r="O2364" s="34"/>
      <c r="Q2364" s="35"/>
      <c r="S2364" s="36"/>
      <c r="U2364" s="37"/>
      <c r="W2364" s="52"/>
      <c r="Y2364" s="53"/>
      <c r="AI2364" s="1"/>
      <c r="AJ2364" s="2"/>
      <c r="AL2364" s="7"/>
      <c r="AU2364" s="2"/>
      <c r="AW2364" s="7"/>
      <c r="BF2364" s="2"/>
      <c r="BH2364" s="7"/>
      <c r="BJ2364" s="52"/>
      <c r="BL2364" s="53"/>
      <c r="BM2364" s="53"/>
      <c r="BN2364" s="53"/>
      <c r="BO2364" s="53"/>
      <c r="BP2364" s="53"/>
      <c r="BQ2364" s="53"/>
      <c r="BR2364" s="53"/>
      <c r="BS2364" s="53"/>
      <c r="BT2364" s="2"/>
      <c r="BU2364" s="53"/>
      <c r="BV2364" s="7"/>
      <c r="BW2364" s="53"/>
      <c r="BX2364" s="53"/>
      <c r="BY2364" s="53"/>
      <c r="BZ2364" s="53"/>
      <c r="CA2364" s="53"/>
      <c r="CB2364" s="53"/>
      <c r="CC2364" s="53"/>
      <c r="CD2364" s="53"/>
      <c r="CE2364" s="2"/>
      <c r="CF2364" s="53"/>
      <c r="CG2364" s="7"/>
      <c r="CH2364" s="53"/>
      <c r="CI2364" s="53"/>
      <c r="CJ2364" s="53"/>
      <c r="CK2364" s="53"/>
      <c r="CL2364" s="53"/>
      <c r="CM2364" s="53"/>
      <c r="CN2364" s="53"/>
      <c r="CO2364" s="53"/>
      <c r="CP2364" s="2"/>
      <c r="CQ2364" s="53"/>
      <c r="CR2364" s="7"/>
      <c r="CS2364" s="53"/>
      <c r="CT2364" s="52"/>
      <c r="CU2364" s="53"/>
      <c r="CV2364" s="53"/>
      <c r="CW2364" s="53"/>
      <c r="CX2364" s="54"/>
      <c r="CY2364" s="54"/>
      <c r="CZ2364" s="54"/>
      <c r="DA2364" s="54"/>
      <c r="DB2364" s="54"/>
      <c r="DC2364" s="54"/>
      <c r="DD2364" s="2"/>
      <c r="DE2364" s="54"/>
      <c r="DF2364" s="7"/>
      <c r="DG2364" s="54"/>
      <c r="DH2364" s="54"/>
      <c r="DI2364" s="54"/>
      <c r="DJ2364" s="54"/>
      <c r="DK2364" s="54"/>
      <c r="DL2364" s="54"/>
      <c r="DM2364" s="54"/>
      <c r="DN2364" s="54"/>
      <c r="DO2364" s="2"/>
      <c r="DP2364" s="54"/>
      <c r="DQ2364" s="7"/>
      <c r="DR2364" s="54"/>
      <c r="DS2364" s="54"/>
      <c r="DT2364" s="54"/>
      <c r="DU2364" s="54"/>
      <c r="DV2364" s="54"/>
      <c r="DW2364" s="54"/>
      <c r="DX2364" s="54"/>
      <c r="DY2364" s="54"/>
      <c r="DZ2364" s="2"/>
      <c r="EA2364" s="54"/>
      <c r="EB2364" s="7"/>
      <c r="EC2364" s="54"/>
      <c r="ED2364" s="52"/>
      <c r="EE2364" s="54"/>
      <c r="EF2364" s="53"/>
      <c r="EG2364" s="53"/>
      <c r="EH2364" s="53"/>
      <c r="EI2364" s="53"/>
      <c r="EJ2364" s="53"/>
      <c r="EK2364" s="53"/>
      <c r="FV2364" s="2"/>
      <c r="FX2364" s="7"/>
      <c r="GG2364" s="2"/>
      <c r="GI2364" s="7"/>
      <c r="GR2364" s="2"/>
      <c r="GT2364" s="7"/>
      <c r="GV2364" s="52"/>
      <c r="GX2364" s="53"/>
      <c r="GY2364" s="53"/>
      <c r="GZ2364" s="53"/>
      <c r="HA2364" s="53"/>
      <c r="HB2364" s="53"/>
      <c r="HC2364" s="53"/>
      <c r="HD2364" s="53"/>
      <c r="HE2364" s="53"/>
      <c r="HF2364" s="2"/>
      <c r="HG2364" s="53"/>
      <c r="HH2364" s="7"/>
      <c r="HI2364" s="53"/>
      <c r="HJ2364" s="53"/>
      <c r="HK2364" s="53"/>
      <c r="HL2364" s="53"/>
      <c r="HM2364" s="53"/>
      <c r="HN2364" s="53"/>
      <c r="HO2364" s="53"/>
      <c r="HP2364" s="53"/>
      <c r="HQ2364" s="2"/>
      <c r="HR2364" s="53"/>
      <c r="HS2364" s="7"/>
      <c r="HT2364" s="53"/>
      <c r="HU2364" s="53"/>
      <c r="HV2364" s="53"/>
      <c r="HW2364" s="53"/>
      <c r="HX2364" s="53"/>
      <c r="HY2364" s="53"/>
      <c r="HZ2364" s="53"/>
      <c r="IA2364" s="53"/>
      <c r="IB2364" s="2"/>
      <c r="IC2364" s="53"/>
      <c r="ID2364" s="7"/>
      <c r="IE2364" s="53"/>
      <c r="IF2364" s="52"/>
      <c r="IG2364" s="53"/>
      <c r="IH2364" s="53"/>
      <c r="II2364" s="53"/>
      <c r="IJ2364" s="54"/>
      <c r="IK2364" s="54"/>
      <c r="IL2364" s="54"/>
      <c r="IM2364" s="54"/>
      <c r="IN2364" s="54"/>
      <c r="IO2364" s="54"/>
      <c r="IP2364" s="2"/>
      <c r="IQ2364" s="54"/>
      <c r="IR2364" s="7"/>
      <c r="IS2364" s="54"/>
      <c r="IT2364" s="54"/>
      <c r="IU2364" s="54"/>
      <c r="IV2364" s="54"/>
      <c r="IW2364" s="54"/>
      <c r="IX2364" s="54"/>
      <c r="IY2364" s="54"/>
      <c r="IZ2364" s="54"/>
      <c r="JA2364" s="2"/>
      <c r="JB2364" s="54"/>
      <c r="JC2364" s="7"/>
      <c r="JD2364" s="54"/>
      <c r="JE2364" s="54"/>
      <c r="JF2364" s="54"/>
      <c r="JG2364" s="54"/>
      <c r="JH2364" s="54"/>
      <c r="JI2364" s="54"/>
      <c r="JJ2364" s="54"/>
      <c r="JK2364" s="54"/>
      <c r="JL2364" s="2"/>
      <c r="JM2364" s="54"/>
      <c r="JN2364" s="7"/>
      <c r="JO2364" s="54"/>
      <c r="JP2364" s="52"/>
      <c r="JQ2364" s="54"/>
      <c r="JR2364" s="53"/>
      <c r="JS2364" s="53"/>
      <c r="JT2364" s="53"/>
      <c r="JU2364" s="53"/>
      <c r="JV2364" s="53"/>
      <c r="JW2364" s="53"/>
      <c r="JX2364" s="1"/>
      <c r="KG2364" s="1"/>
      <c r="KH2364" s="67"/>
      <c r="KJ2364" s="66"/>
      <c r="KL2364" s="65"/>
      <c r="KN2364" s="53"/>
      <c r="KP2364" s="64"/>
      <c r="KR2364" s="63"/>
      <c r="KV2364" s="1"/>
      <c r="LQ2364" s="1"/>
      <c r="LR2364" s="128"/>
      <c r="LS2364" s="128"/>
      <c r="LT2364" s="128"/>
      <c r="LU2364" s="128"/>
      <c r="LV2364" s="128"/>
      <c r="LW2364" s="128"/>
      <c r="LX2364" s="128"/>
      <c r="LY2364" s="128"/>
      <c r="LZ2364" s="128"/>
      <c r="MA2364" s="128"/>
      <c r="MB2364" s="128"/>
      <c r="MC2364" s="128"/>
      <c r="MD2364" s="128"/>
      <c r="ME2364" s="128"/>
      <c r="MF2364" s="128"/>
      <c r="MG2364" s="1"/>
      <c r="PF2364" s="1"/>
      <c r="PL2364" s="4">
        <f t="array" ref="PL2364:PL2366">PL2375:PL2377+PI2368:PI2370</f>
        <v>-1.4365664279914347</v>
      </c>
      <c r="PN2364" s="8">
        <f t="array" ref="PN2364:PN2366">PN2359:PN2361</f>
        <v>-2.733381284695041E-3</v>
      </c>
      <c r="PO2364" s="1"/>
      <c r="PZ2364" s="1"/>
      <c r="QF2364" s="4">
        <f t="array" ref="QF2364:QF2366">QF2375:QF2377+QC2368:QC2370</f>
        <v>-1.1557109574734588</v>
      </c>
      <c r="QH2364" s="8">
        <f t="array" ref="QH2364:QH2366">QH2359:QH2361</f>
        <v>6.6729107663284458E-4</v>
      </c>
      <c r="QI2364" s="1"/>
      <c r="VF2364" s="1"/>
      <c r="VT2364" s="1"/>
    </row>
    <row r="2365" spans="14:592" x14ac:dyDescent="0.3">
      <c r="N2365" s="1"/>
      <c r="O2365" s="34"/>
      <c r="Q2365" s="35"/>
      <c r="S2365" s="36"/>
      <c r="U2365" s="37"/>
      <c r="W2365" s="52"/>
      <c r="Y2365" s="53"/>
      <c r="AI2365" s="1"/>
      <c r="AJ2365" s="2"/>
      <c r="AL2365" s="7"/>
      <c r="AU2365" s="2"/>
      <c r="AW2365" s="7"/>
      <c r="BF2365" s="2"/>
      <c r="BH2365" s="7"/>
      <c r="BJ2365" s="52"/>
      <c r="BO2365" s="34"/>
      <c r="BQ2365" s="35"/>
      <c r="BT2365" s="2"/>
      <c r="BV2365" s="7"/>
      <c r="CE2365" s="2"/>
      <c r="CG2365" s="7"/>
      <c r="CP2365" s="2"/>
      <c r="CR2365" s="7"/>
      <c r="CT2365" s="52"/>
      <c r="CY2365" s="36"/>
      <c r="DA2365" s="37"/>
      <c r="DD2365" s="2"/>
      <c r="DF2365" s="7"/>
      <c r="DO2365" s="2"/>
      <c r="DQ2365" s="7"/>
      <c r="DZ2365" s="2"/>
      <c r="EB2365" s="7"/>
      <c r="ED2365" s="52"/>
      <c r="EK2365" s="53"/>
      <c r="EY2365" s="1"/>
      <c r="FV2365" s="2"/>
      <c r="FX2365" s="7"/>
      <c r="GG2365" s="2"/>
      <c r="GI2365" s="7"/>
      <c r="GR2365" s="2"/>
      <c r="GT2365" s="7"/>
      <c r="GV2365" s="52"/>
      <c r="HA2365" s="34"/>
      <c r="HC2365" s="35"/>
      <c r="HF2365" s="2"/>
      <c r="HH2365" s="7"/>
      <c r="HQ2365" s="2"/>
      <c r="HS2365" s="7"/>
      <c r="IB2365" s="2"/>
      <c r="ID2365" s="7"/>
      <c r="IF2365" s="52"/>
      <c r="IK2365" s="36"/>
      <c r="IM2365" s="37"/>
      <c r="IP2365" s="2"/>
      <c r="IR2365" s="7"/>
      <c r="JA2365" s="2"/>
      <c r="JC2365" s="7"/>
      <c r="JL2365" s="2"/>
      <c r="JN2365" s="7"/>
      <c r="JP2365" s="52"/>
      <c r="JW2365" s="53"/>
      <c r="JX2365" s="1"/>
      <c r="KG2365" s="1"/>
      <c r="KH2365" s="67"/>
      <c r="KJ2365" s="66"/>
      <c r="KL2365" s="65"/>
      <c r="KN2365" s="53"/>
      <c r="KP2365" s="64"/>
      <c r="KR2365" s="63"/>
      <c r="KV2365" s="1"/>
      <c r="LQ2365" s="1"/>
      <c r="LR2365" s="128"/>
      <c r="LS2365" s="128"/>
      <c r="LT2365" s="128"/>
      <c r="LU2365" s="128"/>
      <c r="LV2365" s="128"/>
      <c r="LW2365" s="128"/>
      <c r="LX2365" s="128"/>
      <c r="LY2365" s="128"/>
      <c r="LZ2365" s="128"/>
      <c r="MA2365" s="128"/>
      <c r="MB2365" s="128"/>
      <c r="MC2365" s="128"/>
      <c r="MD2365" s="128"/>
      <c r="ME2365" s="128"/>
      <c r="MF2365" s="128"/>
      <c r="MG2365" s="1"/>
      <c r="PF2365" s="1"/>
      <c r="PL2365" s="5">
        <v>-2.9582367606164865</v>
      </c>
      <c r="PN2365" s="9">
        <v>1.2907294194396128E-3</v>
      </c>
      <c r="PO2365" s="1"/>
      <c r="PZ2365" s="1"/>
      <c r="QF2365" s="5">
        <v>-3.0215361423127147</v>
      </c>
      <c r="QH2365" s="9">
        <v>-2.1110210872644165E-4</v>
      </c>
      <c r="QI2365" s="1"/>
      <c r="VF2365" s="1"/>
      <c r="VT2365" s="1"/>
    </row>
    <row r="2366" spans="14:592" ht="15" thickBot="1" x14ac:dyDescent="0.35">
      <c r="N2366" s="1"/>
      <c r="O2366" s="34"/>
      <c r="Q2366" s="35"/>
      <c r="S2366" s="36"/>
      <c r="U2366" s="37"/>
      <c r="W2366" s="52"/>
      <c r="Y2366" s="53"/>
      <c r="AI2366" s="1"/>
      <c r="AJ2366" s="2"/>
      <c r="AL2366" s="7"/>
      <c r="AU2366" s="2"/>
      <c r="AW2366" s="7"/>
      <c r="BF2366" s="2"/>
      <c r="BH2366" s="7"/>
      <c r="BJ2366" s="52"/>
      <c r="BK2366" s="52"/>
      <c r="BL2366" s="52"/>
      <c r="BM2366" s="52"/>
      <c r="BN2366" s="52"/>
      <c r="BO2366" s="52"/>
      <c r="BP2366" s="52"/>
      <c r="BQ2366" s="52"/>
      <c r="BR2366" s="52"/>
      <c r="BS2366" s="52"/>
      <c r="BT2366" s="2"/>
      <c r="BU2366" s="52"/>
      <c r="BV2366" s="7"/>
      <c r="BW2366" s="52"/>
      <c r="BX2366" s="52"/>
      <c r="BY2366" s="52"/>
      <c r="BZ2366" s="52"/>
      <c r="CA2366" s="52"/>
      <c r="CB2366" s="52"/>
      <c r="CC2366" s="52"/>
      <c r="CD2366" s="52"/>
      <c r="CE2366" s="2"/>
      <c r="CF2366" s="52"/>
      <c r="CG2366" s="7"/>
      <c r="CH2366" s="52"/>
      <c r="CI2366" s="52"/>
      <c r="CJ2366" s="52"/>
      <c r="CK2366" s="52"/>
      <c r="CL2366" s="52"/>
      <c r="CM2366" s="52"/>
      <c r="CN2366" s="52"/>
      <c r="CO2366" s="52"/>
      <c r="CP2366" s="2"/>
      <c r="CQ2366" s="52"/>
      <c r="CR2366" s="7"/>
      <c r="CS2366" s="52"/>
      <c r="CT2366" s="52"/>
      <c r="CU2366" s="52"/>
      <c r="CV2366" s="52"/>
      <c r="CW2366" s="52"/>
      <c r="CX2366" s="52"/>
      <c r="CY2366" s="52"/>
      <c r="CZ2366" s="52"/>
      <c r="DA2366" s="52"/>
      <c r="DB2366" s="52"/>
      <c r="DC2366" s="52"/>
      <c r="DD2366" s="2"/>
      <c r="DE2366" s="52"/>
      <c r="DF2366" s="7"/>
      <c r="DG2366" s="52"/>
      <c r="DH2366" s="52"/>
      <c r="DI2366" s="52"/>
      <c r="DJ2366" s="52"/>
      <c r="DK2366" s="52"/>
      <c r="DL2366" s="52"/>
      <c r="DM2366" s="52"/>
      <c r="DN2366" s="52"/>
      <c r="DO2366" s="2"/>
      <c r="DP2366" s="52"/>
      <c r="DQ2366" s="7"/>
      <c r="DR2366" s="52"/>
      <c r="DS2366" s="52"/>
      <c r="DT2366" s="52"/>
      <c r="DU2366" s="52"/>
      <c r="DV2366" s="52"/>
      <c r="DW2366" s="52"/>
      <c r="DX2366" s="52"/>
      <c r="DY2366" s="52"/>
      <c r="DZ2366" s="2"/>
      <c r="EA2366" s="52"/>
      <c r="EB2366" s="7"/>
      <c r="EC2366" s="52"/>
      <c r="ED2366" s="52"/>
      <c r="EE2366" s="52"/>
      <c r="EF2366" s="52"/>
      <c r="EG2366" s="52"/>
      <c r="EH2366" s="52"/>
      <c r="EI2366" s="52"/>
      <c r="EK2366" s="53"/>
      <c r="FV2366" s="2"/>
      <c r="FX2366" s="7"/>
      <c r="GG2366" s="2"/>
      <c r="GI2366" s="7"/>
      <c r="GR2366" s="2"/>
      <c r="GT2366" s="7"/>
      <c r="GV2366" s="52"/>
      <c r="GW2366" s="52"/>
      <c r="GX2366" s="52"/>
      <c r="GY2366" s="52"/>
      <c r="GZ2366" s="52"/>
      <c r="HA2366" s="52"/>
      <c r="HB2366" s="52"/>
      <c r="HC2366" s="52"/>
      <c r="HD2366" s="52"/>
      <c r="HE2366" s="52"/>
      <c r="HF2366" s="2"/>
      <c r="HG2366" s="52"/>
      <c r="HH2366" s="7"/>
      <c r="HI2366" s="52"/>
      <c r="HJ2366" s="52"/>
      <c r="HK2366" s="52"/>
      <c r="HL2366" s="52"/>
      <c r="HM2366" s="52"/>
      <c r="HN2366" s="52"/>
      <c r="HO2366" s="52"/>
      <c r="HP2366" s="52"/>
      <c r="HQ2366" s="2"/>
      <c r="HR2366" s="52"/>
      <c r="HS2366" s="7"/>
      <c r="HT2366" s="52"/>
      <c r="HU2366" s="52"/>
      <c r="HV2366" s="52"/>
      <c r="HW2366" s="52"/>
      <c r="HX2366" s="52"/>
      <c r="HY2366" s="52"/>
      <c r="HZ2366" s="52"/>
      <c r="IA2366" s="52"/>
      <c r="IB2366" s="2"/>
      <c r="IC2366" s="52"/>
      <c r="ID2366" s="7"/>
      <c r="IE2366" s="52"/>
      <c r="IF2366" s="52"/>
      <c r="IG2366" s="52"/>
      <c r="IH2366" s="52"/>
      <c r="II2366" s="52"/>
      <c r="IJ2366" s="52"/>
      <c r="IK2366" s="52"/>
      <c r="IL2366" s="52"/>
      <c r="IM2366" s="52"/>
      <c r="IN2366" s="52"/>
      <c r="IO2366" s="52"/>
      <c r="IP2366" s="2"/>
      <c r="IQ2366" s="52"/>
      <c r="IR2366" s="7"/>
      <c r="IS2366" s="52"/>
      <c r="IT2366" s="52"/>
      <c r="IU2366" s="52"/>
      <c r="IV2366" s="52"/>
      <c r="IW2366" s="52"/>
      <c r="IX2366" s="52"/>
      <c r="IY2366" s="52"/>
      <c r="IZ2366" s="52"/>
      <c r="JA2366" s="2"/>
      <c r="JB2366" s="52"/>
      <c r="JC2366" s="7"/>
      <c r="JD2366" s="52"/>
      <c r="JE2366" s="52"/>
      <c r="JF2366" s="52"/>
      <c r="JG2366" s="52"/>
      <c r="JH2366" s="52"/>
      <c r="JI2366" s="52"/>
      <c r="JJ2366" s="52"/>
      <c r="JK2366" s="52"/>
      <c r="JL2366" s="2"/>
      <c r="JM2366" s="52"/>
      <c r="JN2366" s="7"/>
      <c r="JO2366" s="52"/>
      <c r="JP2366" s="52"/>
      <c r="JQ2366" s="52"/>
      <c r="JR2366" s="52"/>
      <c r="JS2366" s="52"/>
      <c r="JT2366" s="52"/>
      <c r="JU2366" s="52"/>
      <c r="JW2366" s="53"/>
      <c r="JX2366" s="1"/>
      <c r="KG2366" s="1"/>
      <c r="KH2366" s="67"/>
      <c r="KJ2366" s="66"/>
      <c r="KL2366" s="65"/>
      <c r="KN2366" s="53"/>
      <c r="KP2366" s="64"/>
      <c r="KR2366" s="63"/>
      <c r="KV2366" s="1"/>
      <c r="LQ2366" s="1"/>
      <c r="LR2366" s="1"/>
      <c r="LS2366" s="1"/>
      <c r="LT2366" s="1"/>
      <c r="LU2366" s="1"/>
      <c r="LV2366" s="1"/>
      <c r="LW2366" s="1"/>
      <c r="LX2366" s="1"/>
      <c r="LY2366" s="1"/>
      <c r="LZ2366" s="1"/>
      <c r="MA2366" s="1"/>
      <c r="MB2366" s="1"/>
      <c r="MC2366" s="1"/>
      <c r="MD2366" s="1"/>
      <c r="ME2366" s="1"/>
      <c r="MF2366" s="1"/>
      <c r="MG2366" s="1"/>
      <c r="PF2366" s="1"/>
      <c r="PL2366" s="6">
        <v>-7.5139785812572191E-2</v>
      </c>
      <c r="PN2366" s="10">
        <v>1.4426518652554277E-3</v>
      </c>
      <c r="PO2366" s="1"/>
      <c r="PZ2366" s="1"/>
      <c r="QF2366" s="6">
        <v>-0.29229762791092029</v>
      </c>
      <c r="QH2366" s="10">
        <v>-4.5618896790640282E-4</v>
      </c>
      <c r="QI2366" s="1"/>
      <c r="VF2366" s="1"/>
      <c r="VT2366" s="1"/>
    </row>
    <row r="2367" spans="14:592" ht="15" thickBot="1" x14ac:dyDescent="0.35">
      <c r="N2367" s="1"/>
      <c r="O2367" s="34"/>
      <c r="Q2367" s="35"/>
      <c r="S2367" s="36"/>
      <c r="U2367" s="37"/>
      <c r="W2367" s="52"/>
      <c r="Y2367" s="53"/>
      <c r="AI2367" s="1"/>
      <c r="AJ2367" s="2"/>
      <c r="AL2367" s="7"/>
      <c r="AU2367" s="2"/>
      <c r="AW2367" s="7"/>
      <c r="BF2367" s="2"/>
      <c r="BH2367" s="7"/>
      <c r="BO2367" s="34"/>
      <c r="BQ2367" s="35"/>
      <c r="BT2367" s="2"/>
      <c r="BV2367" s="7"/>
      <c r="CE2367" s="2"/>
      <c r="CG2367" s="7"/>
      <c r="CP2367" s="2"/>
      <c r="CR2367" s="7"/>
      <c r="CY2367" s="36"/>
      <c r="DA2367" s="37"/>
      <c r="DD2367" s="2"/>
      <c r="DF2367" s="7"/>
      <c r="DO2367" s="2"/>
      <c r="DQ2367" s="7"/>
      <c r="DZ2367" s="2"/>
      <c r="EB2367" s="7"/>
      <c r="EI2367" s="52"/>
      <c r="EK2367" s="53"/>
      <c r="EY2367" s="1"/>
      <c r="FV2367" s="2"/>
      <c r="FX2367" s="7"/>
      <c r="GG2367" s="2"/>
      <c r="GI2367" s="7"/>
      <c r="GR2367" s="2"/>
      <c r="GT2367" s="7"/>
      <c r="HA2367" s="34"/>
      <c r="HC2367" s="35"/>
      <c r="HF2367" s="2"/>
      <c r="HH2367" s="7"/>
      <c r="HQ2367" s="2"/>
      <c r="HS2367" s="7"/>
      <c r="IB2367" s="2"/>
      <c r="ID2367" s="7"/>
      <c r="IK2367" s="36"/>
      <c r="IM2367" s="37"/>
      <c r="IP2367" s="2"/>
      <c r="IR2367" s="7"/>
      <c r="JA2367" s="2"/>
      <c r="JC2367" s="7"/>
      <c r="JL2367" s="2"/>
      <c r="JN2367" s="7"/>
      <c r="JU2367" s="52"/>
      <c r="JW2367" s="53"/>
      <c r="JX2367" s="1"/>
      <c r="KG2367" s="1"/>
      <c r="KH2367" s="67"/>
      <c r="KJ2367" s="66"/>
      <c r="KL2367" s="65"/>
      <c r="KN2367" s="53"/>
      <c r="KP2367" s="64"/>
      <c r="KR2367" s="63"/>
      <c r="KV2367" s="1"/>
      <c r="KW2367" s="34"/>
      <c r="KX2367" s="34"/>
      <c r="KY2367" s="34"/>
      <c r="KZ2367" s="34"/>
      <c r="LA2367" s="34"/>
      <c r="LB2367" s="34"/>
      <c r="LC2367" s="34"/>
      <c r="LD2367" s="34"/>
      <c r="LE2367" s="34"/>
      <c r="LF2367" s="34"/>
      <c r="LG2367" s="34"/>
      <c r="LH2367" s="34"/>
      <c r="LI2367" s="34"/>
      <c r="LJ2367" s="34"/>
      <c r="LK2367" s="34"/>
      <c r="LL2367" s="34"/>
      <c r="LM2367" s="34"/>
      <c r="LN2367" s="34"/>
      <c r="LO2367" s="34"/>
      <c r="LP2367" s="34"/>
      <c r="LQ2367" s="34"/>
      <c r="LR2367" s="34"/>
      <c r="LS2367" s="34"/>
      <c r="LT2367" s="34"/>
      <c r="LU2367" s="34"/>
      <c r="LV2367" s="34"/>
      <c r="LW2367" s="34"/>
      <c r="LX2367" s="34"/>
      <c r="LY2367" s="34"/>
      <c r="LZ2367" s="34"/>
      <c r="MA2367" s="34"/>
      <c r="MB2367" s="34"/>
      <c r="MC2367" s="34"/>
      <c r="MD2367" s="34"/>
      <c r="ME2367" s="34"/>
      <c r="MF2367" s="34"/>
      <c r="MG2367" s="34"/>
      <c r="MH2367" s="34"/>
      <c r="MI2367" s="34"/>
      <c r="MJ2367" s="34"/>
      <c r="MK2367" s="34"/>
      <c r="ML2367" s="34"/>
      <c r="MM2367" s="34"/>
      <c r="MN2367" s="34"/>
      <c r="MO2367" s="34"/>
      <c r="MP2367" s="34"/>
      <c r="MQ2367" s="34"/>
      <c r="MR2367" s="34"/>
      <c r="MS2367" s="34"/>
      <c r="MT2367" s="34"/>
      <c r="MU2367" s="34"/>
      <c r="MV2367" s="34"/>
      <c r="MW2367" s="34"/>
      <c r="MX2367" s="34"/>
      <c r="MY2367" s="34"/>
      <c r="MZ2367" s="34"/>
      <c r="NA2367" s="34"/>
      <c r="NB2367" s="34"/>
      <c r="NC2367" s="34"/>
      <c r="ND2367" s="34"/>
      <c r="NE2367" s="34"/>
      <c r="NF2367" s="34"/>
      <c r="NG2367" s="34"/>
      <c r="NH2367" s="34"/>
      <c r="NI2367" s="34"/>
      <c r="NJ2367" s="34"/>
      <c r="NK2367" s="34"/>
      <c r="NL2367" s="34"/>
      <c r="NM2367" s="34"/>
      <c r="NN2367" s="34"/>
      <c r="NO2367" s="34"/>
      <c r="NP2367" s="34"/>
      <c r="NQ2367" s="34"/>
      <c r="NR2367" s="34"/>
      <c r="NS2367" s="34"/>
      <c r="NT2367" s="34"/>
      <c r="NU2367" s="34"/>
      <c r="NV2367" s="34"/>
      <c r="NW2367" s="34"/>
      <c r="NX2367" s="34"/>
      <c r="NY2367" s="34"/>
      <c r="NZ2367" s="34"/>
      <c r="OA2367" s="34"/>
      <c r="OB2367" s="34"/>
      <c r="OC2367" s="34"/>
      <c r="OD2367" s="34"/>
      <c r="OE2367" s="34"/>
      <c r="OF2367" s="34"/>
      <c r="OG2367" s="34"/>
      <c r="OH2367" s="34"/>
      <c r="OI2367" s="34"/>
      <c r="OJ2367" s="34"/>
      <c r="OK2367" s="34"/>
      <c r="OL2367" s="34"/>
      <c r="OM2367" s="34"/>
      <c r="ON2367" s="34"/>
      <c r="OO2367" s="34"/>
      <c r="OP2367" s="34"/>
      <c r="OQ2367" s="34"/>
      <c r="OR2367" s="34"/>
      <c r="OS2367" s="34"/>
      <c r="OT2367" s="34"/>
      <c r="OU2367" s="34"/>
      <c r="OV2367" s="34"/>
      <c r="OW2367" s="34"/>
      <c r="OX2367" s="34"/>
      <c r="OY2367" s="34"/>
      <c r="OZ2367" s="34"/>
      <c r="PA2367" s="34"/>
      <c r="PB2367" s="34"/>
      <c r="PC2367" s="34"/>
      <c r="PD2367" s="34"/>
      <c r="PE2367" s="34"/>
      <c r="PF2367" s="2"/>
      <c r="PG2367" s="2"/>
      <c r="PH2367" s="2"/>
      <c r="PI2367" s="2" t="s">
        <v>77</v>
      </c>
      <c r="PJ2367" s="2"/>
      <c r="PK2367" s="2"/>
      <c r="PL2367" s="2"/>
      <c r="PN2367" s="7"/>
      <c r="PO2367" s="1"/>
      <c r="PT2367" s="36"/>
      <c r="PU2367" s="36"/>
      <c r="PV2367" s="36"/>
      <c r="PW2367" s="36"/>
      <c r="PX2367" s="36"/>
      <c r="PY2367" s="36"/>
      <c r="PZ2367" s="2"/>
      <c r="QA2367" s="2"/>
      <c r="QB2367" s="2"/>
      <c r="QC2367" s="2" t="s">
        <v>78</v>
      </c>
      <c r="QD2367" s="2"/>
      <c r="QE2367" s="2"/>
      <c r="QF2367" s="2"/>
      <c r="QH2367" s="7"/>
      <c r="QI2367" s="1"/>
      <c r="VF2367" s="1"/>
      <c r="VT2367" s="1"/>
    </row>
    <row r="2368" spans="14:592" x14ac:dyDescent="0.3">
      <c r="N2368" s="1"/>
      <c r="O2368" s="34"/>
      <c r="Q2368" s="35"/>
      <c r="S2368" s="36"/>
      <c r="U2368" s="37"/>
      <c r="W2368" s="52"/>
      <c r="Y2368" s="53"/>
      <c r="AI2368" s="1"/>
      <c r="AJ2368" s="2"/>
      <c r="AL2368" s="7"/>
      <c r="AU2368" s="2"/>
      <c r="AW2368" s="7"/>
      <c r="BF2368" s="2"/>
      <c r="BH2368" s="7"/>
      <c r="BO2368" s="34"/>
      <c r="BQ2368" s="35"/>
      <c r="BT2368" s="2"/>
      <c r="BV2368" s="7"/>
      <c r="CE2368" s="2"/>
      <c r="CG2368" s="7"/>
      <c r="CP2368" s="2"/>
      <c r="CR2368" s="7"/>
      <c r="CY2368" s="36"/>
      <c r="DA2368" s="37"/>
      <c r="DD2368" s="2"/>
      <c r="DF2368" s="7"/>
      <c r="DO2368" s="2"/>
      <c r="DQ2368" s="7"/>
      <c r="DZ2368" s="2"/>
      <c r="EB2368" s="7"/>
      <c r="EI2368" s="52"/>
      <c r="EK2368" s="53"/>
      <c r="FV2368" s="2"/>
      <c r="FX2368" s="7"/>
      <c r="GG2368" s="2"/>
      <c r="GI2368" s="7"/>
      <c r="GR2368" s="2"/>
      <c r="GT2368" s="7"/>
      <c r="HA2368" s="34"/>
      <c r="HC2368" s="35"/>
      <c r="HF2368" s="2"/>
      <c r="HH2368" s="7"/>
      <c r="HQ2368" s="2"/>
      <c r="HS2368" s="7"/>
      <c r="IB2368" s="2"/>
      <c r="ID2368" s="7"/>
      <c r="IK2368" s="36"/>
      <c r="IM2368" s="37"/>
      <c r="IP2368" s="2"/>
      <c r="IR2368" s="7"/>
      <c r="JA2368" s="2"/>
      <c r="JC2368" s="7"/>
      <c r="JL2368" s="2"/>
      <c r="JN2368" s="7"/>
      <c r="JU2368" s="52"/>
      <c r="JW2368" s="53"/>
      <c r="JX2368" s="1"/>
      <c r="KG2368" s="1"/>
      <c r="KH2368" s="67"/>
      <c r="KJ2368" s="66"/>
      <c r="KL2368" s="65"/>
      <c r="KN2368" s="53"/>
      <c r="KP2368" s="64"/>
      <c r="KR2368" s="63"/>
      <c r="KV2368" s="1"/>
      <c r="KW2368" s="34"/>
      <c r="LQ2368" s="1"/>
      <c r="PF2368" s="1"/>
      <c r="PI2368" s="4">
        <f t="array" ref="PI2368:PI2370">PI2768:PI2770</f>
        <v>-1.4365664279914347</v>
      </c>
      <c r="PL2368" s="2"/>
      <c r="PN2368" s="7"/>
      <c r="PO2368" s="1"/>
      <c r="PT2368" s="36"/>
      <c r="PZ2368" s="1"/>
      <c r="QC2368" s="4">
        <f t="array" ref="QC2368:QC2370">QC2768:QC2770</f>
        <v>-1.1557109574734588</v>
      </c>
      <c r="QF2368" s="2"/>
      <c r="QH2368" s="7"/>
      <c r="QI2368" s="1"/>
      <c r="VF2368" s="1"/>
      <c r="VT2368" s="1"/>
    </row>
    <row r="2369" spans="14:592" x14ac:dyDescent="0.3">
      <c r="N2369" s="1"/>
      <c r="O2369" s="34"/>
      <c r="Q2369" s="35"/>
      <c r="S2369" s="36"/>
      <c r="U2369" s="37"/>
      <c r="W2369" s="52"/>
      <c r="Y2369" s="53"/>
      <c r="AI2369" s="1"/>
      <c r="AJ2369" s="2"/>
      <c r="AL2369" s="7"/>
      <c r="AU2369" s="2"/>
      <c r="AW2369" s="7"/>
      <c r="BF2369" s="2"/>
      <c r="BH2369" s="7"/>
      <c r="BO2369" s="34"/>
      <c r="BQ2369" s="35"/>
      <c r="BT2369" s="2"/>
      <c r="BV2369" s="7"/>
      <c r="CE2369" s="2"/>
      <c r="CG2369" s="7"/>
      <c r="CP2369" s="2"/>
      <c r="CR2369" s="7"/>
      <c r="CY2369" s="36"/>
      <c r="DA2369" s="37"/>
      <c r="DD2369" s="2"/>
      <c r="DF2369" s="7"/>
      <c r="DO2369" s="2"/>
      <c r="DQ2369" s="7"/>
      <c r="DZ2369" s="2"/>
      <c r="EB2369" s="7"/>
      <c r="EI2369" s="52"/>
      <c r="EK2369" s="53"/>
      <c r="EY2369" s="1"/>
      <c r="FV2369" s="2"/>
      <c r="FX2369" s="7"/>
      <c r="GG2369" s="2"/>
      <c r="GI2369" s="7"/>
      <c r="GR2369" s="2"/>
      <c r="GT2369" s="7"/>
      <c r="HA2369" s="34"/>
      <c r="HC2369" s="35"/>
      <c r="HF2369" s="2"/>
      <c r="HH2369" s="7"/>
      <c r="HQ2369" s="2"/>
      <c r="HS2369" s="7"/>
      <c r="IB2369" s="2"/>
      <c r="ID2369" s="7"/>
      <c r="IK2369" s="36"/>
      <c r="IM2369" s="37"/>
      <c r="IP2369" s="2"/>
      <c r="IR2369" s="7"/>
      <c r="JA2369" s="2"/>
      <c r="JC2369" s="7"/>
      <c r="JL2369" s="2"/>
      <c r="JN2369" s="7"/>
      <c r="JU2369" s="52"/>
      <c r="JW2369" s="53"/>
      <c r="JX2369" s="1"/>
      <c r="KG2369" s="1"/>
      <c r="KH2369" s="67"/>
      <c r="KJ2369" s="66"/>
      <c r="KL2369" s="65"/>
      <c r="KN2369" s="53"/>
      <c r="KP2369" s="64"/>
      <c r="KR2369" s="63"/>
      <c r="KV2369" s="1"/>
      <c r="KW2369" s="34"/>
      <c r="LQ2369" s="1"/>
      <c r="PF2369" s="1"/>
      <c r="PI2369" s="5">
        <v>-2.1757741350874267</v>
      </c>
      <c r="PL2369" s="2"/>
      <c r="PN2369" s="7"/>
      <c r="PO2369" s="1"/>
      <c r="PT2369" s="36"/>
      <c r="PZ2369" s="1"/>
      <c r="QC2369" s="5">
        <v>-2.2388807624775469</v>
      </c>
      <c r="QF2369" s="2"/>
      <c r="QH2369" s="7"/>
      <c r="QI2369" s="1"/>
      <c r="VF2369" s="1"/>
      <c r="VT2369" s="1"/>
    </row>
    <row r="2370" spans="14:592" ht="15" thickBot="1" x14ac:dyDescent="0.35">
      <c r="N2370" s="1"/>
      <c r="O2370" s="34"/>
      <c r="Q2370" s="35"/>
      <c r="S2370" s="36"/>
      <c r="U2370" s="37"/>
      <c r="W2370" s="52"/>
      <c r="Y2370" s="53"/>
      <c r="AI2370" s="1"/>
      <c r="AJ2370" s="2"/>
      <c r="AL2370" s="7"/>
      <c r="AU2370" s="2"/>
      <c r="AW2370" s="7"/>
      <c r="BF2370" s="2"/>
      <c r="BH2370" s="7"/>
      <c r="BO2370" s="34"/>
      <c r="BQ2370" s="35"/>
      <c r="BT2370" s="2"/>
      <c r="BV2370" s="7"/>
      <c r="CE2370" s="2"/>
      <c r="CG2370" s="7"/>
      <c r="CP2370" s="2"/>
      <c r="CR2370" s="7"/>
      <c r="CY2370" s="36"/>
      <c r="DA2370" s="37"/>
      <c r="DD2370" s="2"/>
      <c r="DF2370" s="7"/>
      <c r="DO2370" s="2"/>
      <c r="DQ2370" s="7"/>
      <c r="DZ2370" s="2"/>
      <c r="EB2370" s="7"/>
      <c r="EI2370" s="52"/>
      <c r="EK2370" s="53"/>
      <c r="FV2370" s="2"/>
      <c r="FX2370" s="7"/>
      <c r="GG2370" s="2"/>
      <c r="GI2370" s="7"/>
      <c r="GR2370" s="2"/>
      <c r="GT2370" s="7"/>
      <c r="HA2370" s="34"/>
      <c r="HC2370" s="35"/>
      <c r="HF2370" s="2"/>
      <c r="HH2370" s="7"/>
      <c r="HQ2370" s="2"/>
      <c r="HS2370" s="7"/>
      <c r="IB2370" s="2"/>
      <c r="ID2370" s="7"/>
      <c r="IK2370" s="36"/>
      <c r="IM2370" s="37"/>
      <c r="IP2370" s="2"/>
      <c r="IR2370" s="7"/>
      <c r="JA2370" s="2"/>
      <c r="JC2370" s="7"/>
      <c r="JL2370" s="2"/>
      <c r="JN2370" s="7"/>
      <c r="JU2370" s="52"/>
      <c r="JW2370" s="53"/>
      <c r="JX2370" s="1"/>
      <c r="KG2370" s="1"/>
      <c r="KH2370" s="67"/>
      <c r="KJ2370" s="66"/>
      <c r="KL2370" s="65"/>
      <c r="KN2370" s="53"/>
      <c r="KP2370" s="64"/>
      <c r="KR2370" s="63"/>
      <c r="KV2370" s="1"/>
      <c r="KW2370" s="34"/>
      <c r="LQ2370" s="1"/>
      <c r="PF2370" s="1"/>
      <c r="PI2370" s="6">
        <v>-0.92318914181150957</v>
      </c>
      <c r="PL2370" s="2"/>
      <c r="PN2370" s="7"/>
      <c r="PO2370" s="1"/>
      <c r="PT2370" s="36"/>
      <c r="PZ2370" s="1"/>
      <c r="QC2370" s="6">
        <v>-1.140937984939365</v>
      </c>
      <c r="QF2370" s="2"/>
      <c r="QH2370" s="7"/>
      <c r="QI2370" s="1"/>
      <c r="VF2370" s="1"/>
      <c r="VT2370" s="1"/>
    </row>
    <row r="2371" spans="14:592" x14ac:dyDescent="0.3">
      <c r="N2371" s="1"/>
      <c r="O2371" s="34"/>
      <c r="Q2371" s="35"/>
      <c r="S2371" s="36"/>
      <c r="U2371" s="37"/>
      <c r="W2371" s="52"/>
      <c r="Y2371" s="53"/>
      <c r="AI2371" s="1"/>
      <c r="AJ2371" s="2"/>
      <c r="AL2371" s="7"/>
      <c r="AU2371" s="2"/>
      <c r="AW2371" s="7"/>
      <c r="BF2371" s="2"/>
      <c r="BH2371" s="7"/>
      <c r="BO2371" s="34"/>
      <c r="BQ2371" s="35"/>
      <c r="BT2371" s="2"/>
      <c r="BV2371" s="7"/>
      <c r="CE2371" s="2"/>
      <c r="CG2371" s="7"/>
      <c r="CP2371" s="2"/>
      <c r="CR2371" s="7"/>
      <c r="CY2371" s="36"/>
      <c r="DA2371" s="37"/>
      <c r="DD2371" s="2"/>
      <c r="DF2371" s="7"/>
      <c r="DO2371" s="2"/>
      <c r="DQ2371" s="7"/>
      <c r="DZ2371" s="2"/>
      <c r="EB2371" s="7"/>
      <c r="EI2371" s="52"/>
      <c r="EK2371" s="53"/>
      <c r="EY2371" s="1"/>
      <c r="FV2371" s="2"/>
      <c r="FX2371" s="7"/>
      <c r="GG2371" s="2"/>
      <c r="GI2371" s="7"/>
      <c r="GR2371" s="2"/>
      <c r="GT2371" s="7"/>
      <c r="HA2371" s="34"/>
      <c r="HC2371" s="35"/>
      <c r="HF2371" s="2"/>
      <c r="HH2371" s="7"/>
      <c r="HQ2371" s="2"/>
      <c r="HS2371" s="7"/>
      <c r="IB2371" s="2"/>
      <c r="ID2371" s="7"/>
      <c r="IK2371" s="36"/>
      <c r="IM2371" s="37"/>
      <c r="IP2371" s="2"/>
      <c r="IR2371" s="7"/>
      <c r="JA2371" s="2"/>
      <c r="JC2371" s="7"/>
      <c r="JL2371" s="2"/>
      <c r="JN2371" s="7"/>
      <c r="JU2371" s="52"/>
      <c r="JW2371" s="53"/>
      <c r="JX2371" s="1"/>
      <c r="KG2371" s="1"/>
      <c r="KH2371" s="67"/>
      <c r="KJ2371" s="66"/>
      <c r="KL2371" s="65"/>
      <c r="KN2371" s="53"/>
      <c r="KP2371" s="64"/>
      <c r="KR2371" s="63"/>
      <c r="KV2371" s="1"/>
      <c r="KW2371" s="34"/>
      <c r="LQ2371" s="1"/>
      <c r="PF2371" s="1"/>
      <c r="PL2371" s="2"/>
      <c r="PN2371" s="7"/>
      <c r="PO2371" s="1"/>
      <c r="PT2371" s="36"/>
      <c r="PZ2371" s="1"/>
      <c r="QF2371" s="2"/>
      <c r="QH2371" s="7"/>
      <c r="QI2371" s="1"/>
      <c r="VF2371" s="1"/>
      <c r="VT2371" s="1"/>
    </row>
    <row r="2372" spans="14:592" ht="15" thickBot="1" x14ac:dyDescent="0.35">
      <c r="N2372" s="1"/>
      <c r="O2372" s="34"/>
      <c r="Q2372" s="35"/>
      <c r="S2372" s="36"/>
      <c r="U2372" s="37"/>
      <c r="W2372" s="52"/>
      <c r="Y2372" s="53"/>
      <c r="AI2372" s="1"/>
      <c r="AJ2372" s="2"/>
      <c r="AL2372" s="7"/>
      <c r="AU2372" s="2"/>
      <c r="AW2372" s="7"/>
      <c r="BF2372" s="2"/>
      <c r="BH2372" s="7"/>
      <c r="BO2372" s="34"/>
      <c r="BQ2372" s="35"/>
      <c r="BT2372" s="2"/>
      <c r="BV2372" s="7"/>
      <c r="CE2372" s="2"/>
      <c r="CG2372" s="7"/>
      <c r="CP2372" s="2"/>
      <c r="CR2372" s="7"/>
      <c r="CY2372" s="36"/>
      <c r="DA2372" s="37"/>
      <c r="DD2372" s="2"/>
      <c r="DF2372" s="7"/>
      <c r="DO2372" s="2"/>
      <c r="DQ2372" s="7"/>
      <c r="DZ2372" s="2"/>
      <c r="EB2372" s="7"/>
      <c r="EI2372" s="52"/>
      <c r="EK2372" s="53"/>
      <c r="FV2372" s="2"/>
      <c r="FX2372" s="7"/>
      <c r="GG2372" s="2"/>
      <c r="GI2372" s="7"/>
      <c r="GR2372" s="2"/>
      <c r="GT2372" s="7"/>
      <c r="HA2372" s="34"/>
      <c r="HC2372" s="35"/>
      <c r="HF2372" s="2"/>
      <c r="HH2372" s="7"/>
      <c r="HQ2372" s="2"/>
      <c r="HS2372" s="7"/>
      <c r="IB2372" s="2"/>
      <c r="ID2372" s="7"/>
      <c r="IK2372" s="36"/>
      <c r="IM2372" s="37"/>
      <c r="IP2372" s="2"/>
      <c r="IR2372" s="7"/>
      <c r="JA2372" s="2"/>
      <c r="JC2372" s="7"/>
      <c r="JL2372" s="2"/>
      <c r="JN2372" s="7"/>
      <c r="JU2372" s="52"/>
      <c r="JW2372" s="53"/>
      <c r="JX2372" s="1"/>
      <c r="KG2372" s="1"/>
      <c r="KH2372" s="67"/>
      <c r="KJ2372" s="66"/>
      <c r="KL2372" s="65"/>
      <c r="KN2372" s="53"/>
      <c r="KP2372" s="64"/>
      <c r="KR2372" s="63"/>
      <c r="KV2372" s="1"/>
      <c r="KW2372" s="34"/>
      <c r="KY2372" s="35"/>
      <c r="KZ2372" s="35"/>
      <c r="LA2372" s="35"/>
      <c r="LB2372" s="35"/>
      <c r="LC2372" s="35"/>
      <c r="LD2372" s="35"/>
      <c r="LE2372" s="35"/>
      <c r="LF2372" s="35"/>
      <c r="LG2372" s="35"/>
      <c r="LH2372" s="35"/>
      <c r="LI2372" s="35"/>
      <c r="LJ2372" s="35"/>
      <c r="LK2372" s="35"/>
      <c r="LL2372" s="35"/>
      <c r="LM2372" s="35"/>
      <c r="LN2372" s="35"/>
      <c r="LO2372" s="35"/>
      <c r="LP2372" s="35"/>
      <c r="LQ2372" s="35"/>
      <c r="LR2372" s="35"/>
      <c r="LS2372" s="35"/>
      <c r="LT2372" s="35"/>
      <c r="LU2372" s="35"/>
      <c r="LV2372" s="35"/>
      <c r="LW2372" s="35"/>
      <c r="LX2372" s="35"/>
      <c r="LY2372" s="35"/>
      <c r="LZ2372" s="35"/>
      <c r="MA2372" s="35"/>
      <c r="MB2372" s="35"/>
      <c r="MC2372" s="35"/>
      <c r="MD2372" s="35"/>
      <c r="ME2372" s="35"/>
      <c r="MF2372" s="35"/>
      <c r="MG2372" s="35"/>
      <c r="MH2372" s="35"/>
      <c r="MI2372" s="35"/>
      <c r="MJ2372" s="35"/>
      <c r="MK2372" s="35"/>
      <c r="ML2372" s="35"/>
      <c r="MM2372" s="35"/>
      <c r="MN2372" s="35"/>
      <c r="MO2372" s="35"/>
      <c r="MP2372" s="35"/>
      <c r="MQ2372" s="35"/>
      <c r="MR2372" s="35"/>
      <c r="MS2372" s="35"/>
      <c r="MT2372" s="35"/>
      <c r="MU2372" s="35"/>
      <c r="MV2372" s="35"/>
      <c r="MW2372" s="35"/>
      <c r="MX2372" s="35"/>
      <c r="MY2372" s="35"/>
      <c r="MZ2372" s="35"/>
      <c r="NA2372" s="35"/>
      <c r="NB2372" s="35"/>
      <c r="NC2372" s="35"/>
      <c r="ND2372" s="35"/>
      <c r="NE2372" s="35"/>
      <c r="NF2372" s="35"/>
      <c r="NG2372" s="35"/>
      <c r="NH2372" s="35"/>
      <c r="NI2372" s="35"/>
      <c r="NJ2372" s="35"/>
      <c r="NK2372" s="35"/>
      <c r="NL2372" s="35"/>
      <c r="NM2372" s="35"/>
      <c r="NN2372" s="35"/>
      <c r="NO2372" s="35"/>
      <c r="NP2372" s="35"/>
      <c r="NQ2372" s="35"/>
      <c r="NR2372" s="35"/>
      <c r="NS2372" s="35"/>
      <c r="NT2372" s="35"/>
      <c r="NU2372" s="35"/>
      <c r="NV2372" s="35"/>
      <c r="NW2372" s="35"/>
      <c r="NX2372" s="35"/>
      <c r="NY2372" s="35"/>
      <c r="NZ2372" s="35"/>
      <c r="OA2372" s="35"/>
      <c r="OB2372" s="35"/>
      <c r="OC2372" s="35"/>
      <c r="OD2372" s="35"/>
      <c r="OE2372" s="35"/>
      <c r="OF2372" s="35"/>
      <c r="OG2372" s="35"/>
      <c r="OH2372" s="35"/>
      <c r="OI2372" s="35"/>
      <c r="OJ2372" s="35"/>
      <c r="OK2372" s="35"/>
      <c r="OL2372" s="35"/>
      <c r="OM2372" s="35"/>
      <c r="ON2372" s="35"/>
      <c r="OO2372" s="35"/>
      <c r="OP2372" s="35"/>
      <c r="OQ2372" s="35"/>
      <c r="OR2372" s="35"/>
      <c r="OS2372" s="35"/>
      <c r="OT2372" s="35"/>
      <c r="OU2372" s="35"/>
      <c r="OV2372" s="35"/>
      <c r="OW2372" s="35"/>
      <c r="OX2372" s="35"/>
      <c r="OY2372" s="35"/>
      <c r="OZ2372" s="35"/>
      <c r="PA2372" s="35"/>
      <c r="PB2372" s="35"/>
      <c r="PC2372" s="35"/>
      <c r="PD2372" s="35"/>
      <c r="PE2372" s="35"/>
      <c r="PF2372" s="7"/>
      <c r="PG2372" s="7"/>
      <c r="PH2372" s="7"/>
      <c r="PI2372" s="7" t="s">
        <v>79</v>
      </c>
      <c r="PJ2372" s="7"/>
      <c r="PK2372" s="7"/>
      <c r="PL2372" s="2"/>
      <c r="PM2372" s="7"/>
      <c r="PN2372" s="7"/>
      <c r="PO2372" s="1"/>
      <c r="PT2372" s="36"/>
      <c r="PV2372" s="37"/>
      <c r="PW2372" s="37"/>
      <c r="PX2372" s="37"/>
      <c r="PY2372" s="37"/>
      <c r="PZ2372" s="7"/>
      <c r="QA2372" s="7"/>
      <c r="QB2372" s="7"/>
      <c r="QC2372" s="7" t="s">
        <v>80</v>
      </c>
      <c r="QD2372" s="7"/>
      <c r="QE2372" s="7"/>
      <c r="QF2372" s="2"/>
      <c r="QG2372" s="7"/>
      <c r="QH2372" s="7"/>
      <c r="QI2372" s="1"/>
      <c r="VF2372" s="1"/>
      <c r="VT2372" s="1"/>
    </row>
    <row r="2373" spans="14:592" x14ac:dyDescent="0.3">
      <c r="N2373" s="1"/>
      <c r="O2373" s="34"/>
      <c r="Q2373" s="35"/>
      <c r="S2373" s="36"/>
      <c r="U2373" s="37"/>
      <c r="W2373" s="52"/>
      <c r="Y2373" s="53"/>
      <c r="AI2373" s="1"/>
      <c r="AJ2373" s="2"/>
      <c r="AL2373" s="7"/>
      <c r="AU2373" s="2"/>
      <c r="AW2373" s="7"/>
      <c r="BF2373" s="2"/>
      <c r="BH2373" s="7"/>
      <c r="BO2373" s="34"/>
      <c r="BQ2373" s="35"/>
      <c r="BT2373" s="2"/>
      <c r="BV2373" s="7"/>
      <c r="CE2373" s="2"/>
      <c r="CG2373" s="7"/>
      <c r="CP2373" s="2"/>
      <c r="CR2373" s="7"/>
      <c r="CY2373" s="36"/>
      <c r="DA2373" s="37"/>
      <c r="DD2373" s="2"/>
      <c r="DF2373" s="7"/>
      <c r="DO2373" s="2"/>
      <c r="DQ2373" s="7"/>
      <c r="DZ2373" s="2"/>
      <c r="EB2373" s="7"/>
      <c r="EI2373" s="52"/>
      <c r="EK2373" s="53"/>
      <c r="EY2373" s="1"/>
      <c r="FV2373" s="2"/>
      <c r="FX2373" s="7"/>
      <c r="GG2373" s="2"/>
      <c r="GI2373" s="7"/>
      <c r="GR2373" s="2"/>
      <c r="GT2373" s="7"/>
      <c r="HA2373" s="34"/>
      <c r="HC2373" s="35"/>
      <c r="HF2373" s="2"/>
      <c r="HH2373" s="7"/>
      <c r="HQ2373" s="2"/>
      <c r="HS2373" s="7"/>
      <c r="IB2373" s="2"/>
      <c r="ID2373" s="7"/>
      <c r="IK2373" s="36"/>
      <c r="IM2373" s="37"/>
      <c r="IP2373" s="2"/>
      <c r="IR2373" s="7"/>
      <c r="JA2373" s="2"/>
      <c r="JC2373" s="7"/>
      <c r="JL2373" s="2"/>
      <c r="JN2373" s="7"/>
      <c r="JU2373" s="52"/>
      <c r="JW2373" s="53"/>
      <c r="JX2373" s="1"/>
      <c r="KG2373" s="1"/>
      <c r="KH2373" s="67"/>
      <c r="KJ2373" s="66"/>
      <c r="KL2373" s="65"/>
      <c r="KN2373" s="53"/>
      <c r="KP2373" s="64"/>
      <c r="KR2373" s="63"/>
      <c r="KV2373" s="1"/>
      <c r="KW2373" s="34"/>
      <c r="KY2373" s="35"/>
      <c r="LQ2373" s="1"/>
      <c r="PF2373" s="1"/>
      <c r="PI2373" s="8">
        <f t="array" ref="PI2373:PI2375">PN2364:PN2366</f>
        <v>-2.733381284695041E-3</v>
      </c>
      <c r="PL2373" s="2"/>
      <c r="PN2373" s="7"/>
      <c r="PO2373" s="1"/>
      <c r="PT2373" s="36"/>
      <c r="PV2373" s="37"/>
      <c r="PZ2373" s="1"/>
      <c r="QC2373" s="8">
        <f t="array" ref="QC2373:QC2375">QH2364:QH2366</f>
        <v>6.6729107663284458E-4</v>
      </c>
      <c r="QF2373" s="2"/>
      <c r="QH2373" s="7"/>
      <c r="QI2373" s="1"/>
      <c r="VF2373" s="1"/>
      <c r="VT2373" s="1"/>
    </row>
    <row r="2374" spans="14:592" ht="15" thickBot="1" x14ac:dyDescent="0.35">
      <c r="N2374" s="1"/>
      <c r="O2374" s="34"/>
      <c r="Q2374" s="35"/>
      <c r="S2374" s="36"/>
      <c r="U2374" s="37"/>
      <c r="W2374" s="52"/>
      <c r="Y2374" s="53"/>
      <c r="AI2374" s="1"/>
      <c r="AJ2374" s="2"/>
      <c r="AL2374" s="7"/>
      <c r="AU2374" s="2"/>
      <c r="AW2374" s="7"/>
      <c r="BF2374" s="2"/>
      <c r="BH2374" s="7"/>
      <c r="BO2374" s="34"/>
      <c r="BQ2374" s="35"/>
      <c r="BT2374" s="2"/>
      <c r="BV2374" s="7"/>
      <c r="CE2374" s="2"/>
      <c r="CG2374" s="7"/>
      <c r="CP2374" s="2"/>
      <c r="CR2374" s="7"/>
      <c r="CY2374" s="36"/>
      <c r="DA2374" s="37"/>
      <c r="DD2374" s="2"/>
      <c r="DF2374" s="7"/>
      <c r="DO2374" s="2"/>
      <c r="DQ2374" s="7"/>
      <c r="DZ2374" s="2"/>
      <c r="EB2374" s="7"/>
      <c r="EI2374" s="52"/>
      <c r="EK2374" s="53"/>
      <c r="FV2374" s="2"/>
      <c r="FX2374" s="7"/>
      <c r="GG2374" s="2"/>
      <c r="GI2374" s="7"/>
      <c r="GR2374" s="2"/>
      <c r="GT2374" s="7"/>
      <c r="HA2374" s="34"/>
      <c r="HC2374" s="35"/>
      <c r="HF2374" s="2"/>
      <c r="HH2374" s="7"/>
      <c r="HQ2374" s="2"/>
      <c r="HS2374" s="7"/>
      <c r="IB2374" s="2"/>
      <c r="ID2374" s="7"/>
      <c r="IK2374" s="36"/>
      <c r="IM2374" s="37"/>
      <c r="IP2374" s="2"/>
      <c r="IR2374" s="7"/>
      <c r="JA2374" s="2"/>
      <c r="JC2374" s="7"/>
      <c r="JL2374" s="2"/>
      <c r="JN2374" s="7"/>
      <c r="JU2374" s="52"/>
      <c r="JW2374" s="53"/>
      <c r="JX2374" s="1"/>
      <c r="KG2374" s="1"/>
      <c r="KH2374" s="67"/>
      <c r="KJ2374" s="66"/>
      <c r="KL2374" s="65"/>
      <c r="KN2374" s="53"/>
      <c r="KP2374" s="64"/>
      <c r="KR2374" s="63"/>
      <c r="KV2374" s="1"/>
      <c r="KW2374" s="34"/>
      <c r="KY2374" s="35"/>
      <c r="LQ2374" s="1"/>
      <c r="PF2374" s="1"/>
      <c r="PI2374" s="9">
        <v>1.2907294194396128E-3</v>
      </c>
      <c r="PL2374" s="2" t="s">
        <v>58</v>
      </c>
      <c r="PN2374" s="7" t="s">
        <v>59</v>
      </c>
      <c r="PO2374" s="1"/>
      <c r="PT2374" s="36"/>
      <c r="PV2374" s="37"/>
      <c r="PZ2374" s="1"/>
      <c r="QC2374" s="9">
        <v>-2.1110210872644165E-4</v>
      </c>
      <c r="QF2374" s="2" t="s">
        <v>60</v>
      </c>
      <c r="QH2374" s="7" t="s">
        <v>61</v>
      </c>
      <c r="QI2374" s="1"/>
      <c r="VF2374" s="1"/>
      <c r="VT2374" s="1"/>
    </row>
    <row r="2375" spans="14:592" ht="15" thickBot="1" x14ac:dyDescent="0.35">
      <c r="N2375" s="1"/>
      <c r="O2375" s="34"/>
      <c r="Q2375" s="35"/>
      <c r="S2375" s="36"/>
      <c r="U2375" s="37"/>
      <c r="W2375" s="52"/>
      <c r="Y2375" s="53"/>
      <c r="AI2375" s="1"/>
      <c r="AJ2375" s="2"/>
      <c r="AL2375" s="7"/>
      <c r="AU2375" s="2"/>
      <c r="AW2375" s="7"/>
      <c r="BF2375" s="2"/>
      <c r="BH2375" s="7"/>
      <c r="BO2375" s="34"/>
      <c r="BQ2375" s="35"/>
      <c r="BT2375" s="2"/>
      <c r="BV2375" s="7"/>
      <c r="CE2375" s="2"/>
      <c r="CG2375" s="7"/>
      <c r="CP2375" s="2"/>
      <c r="CR2375" s="7"/>
      <c r="CY2375" s="36"/>
      <c r="DA2375" s="37"/>
      <c r="DD2375" s="2"/>
      <c r="DF2375" s="7"/>
      <c r="DO2375" s="2"/>
      <c r="DQ2375" s="7"/>
      <c r="DZ2375" s="2"/>
      <c r="EB2375" s="7"/>
      <c r="EI2375" s="52"/>
      <c r="EK2375" s="53"/>
      <c r="EY2375" s="1"/>
      <c r="FV2375" s="2"/>
      <c r="FX2375" s="7"/>
      <c r="GG2375" s="2"/>
      <c r="GI2375" s="7"/>
      <c r="GR2375" s="2"/>
      <c r="GT2375" s="7"/>
      <c r="HA2375" s="34"/>
      <c r="HC2375" s="35"/>
      <c r="HF2375" s="2"/>
      <c r="HH2375" s="7"/>
      <c r="HQ2375" s="2"/>
      <c r="HS2375" s="7"/>
      <c r="IB2375" s="2"/>
      <c r="ID2375" s="7"/>
      <c r="IK2375" s="36"/>
      <c r="IM2375" s="37"/>
      <c r="IP2375" s="2"/>
      <c r="IR2375" s="7"/>
      <c r="JA2375" s="2"/>
      <c r="JC2375" s="7"/>
      <c r="JL2375" s="2"/>
      <c r="JN2375" s="7"/>
      <c r="JU2375" s="52"/>
      <c r="JW2375" s="53"/>
      <c r="JX2375" s="1"/>
      <c r="KG2375" s="1"/>
      <c r="KH2375" s="67"/>
      <c r="KJ2375" s="66"/>
      <c r="KL2375" s="65"/>
      <c r="KN2375" s="53"/>
      <c r="KP2375" s="64"/>
      <c r="KR2375" s="63"/>
      <c r="KV2375" s="1"/>
      <c r="KW2375" s="34"/>
      <c r="KY2375" s="35"/>
      <c r="LQ2375" s="1"/>
      <c r="PF2375" s="1"/>
      <c r="PI2375" s="10">
        <v>1.4426518652554277E-3</v>
      </c>
      <c r="PL2375" s="4">
        <f t="array" ref="PL2375:PL2377">PL2403:PL2405</f>
        <v>0</v>
      </c>
      <c r="PN2375" s="8">
        <f t="array" ref="PN2375:PN2377">PN2364:PN2366</f>
        <v>-2.733381284695041E-3</v>
      </c>
      <c r="PO2375" s="1"/>
      <c r="PT2375" s="36"/>
      <c r="PV2375" s="37"/>
      <c r="PZ2375" s="1"/>
      <c r="QC2375" s="10">
        <v>-4.5618896790640282E-4</v>
      </c>
      <c r="QF2375" s="4">
        <f t="array" ref="QF2375:QF2377">QF2403:QF2405</f>
        <v>0</v>
      </c>
      <c r="QH2375" s="8">
        <f t="array" ref="QH2375:QH2377">QH2364:QH2366</f>
        <v>6.6729107663284458E-4</v>
      </c>
      <c r="QI2375" s="1"/>
      <c r="VF2375" s="1"/>
      <c r="VT2375" s="1"/>
    </row>
    <row r="2376" spans="14:592" x14ac:dyDescent="0.3">
      <c r="N2376" s="1"/>
      <c r="O2376" s="34"/>
      <c r="Q2376" s="35"/>
      <c r="S2376" s="36"/>
      <c r="U2376" s="37"/>
      <c r="W2376" s="52"/>
      <c r="Y2376" s="53"/>
      <c r="AI2376" s="1"/>
      <c r="AJ2376" s="2"/>
      <c r="AL2376" s="7"/>
      <c r="AU2376" s="2"/>
      <c r="AW2376" s="7"/>
      <c r="BF2376" s="2"/>
      <c r="BH2376" s="7"/>
      <c r="BO2376" s="34"/>
      <c r="BQ2376" s="35"/>
      <c r="BT2376" s="2"/>
      <c r="BV2376" s="7"/>
      <c r="CE2376" s="2"/>
      <c r="CG2376" s="7"/>
      <c r="CP2376" s="2"/>
      <c r="CR2376" s="7"/>
      <c r="CY2376" s="36"/>
      <c r="DA2376" s="37"/>
      <c r="DD2376" s="2"/>
      <c r="DF2376" s="7"/>
      <c r="DO2376" s="2"/>
      <c r="DQ2376" s="7"/>
      <c r="DZ2376" s="2"/>
      <c r="EB2376" s="7"/>
      <c r="EI2376" s="52"/>
      <c r="EK2376" s="53"/>
      <c r="FV2376" s="2"/>
      <c r="FX2376" s="7"/>
      <c r="GG2376" s="2"/>
      <c r="GI2376" s="7"/>
      <c r="GR2376" s="2"/>
      <c r="GT2376" s="7"/>
      <c r="HA2376" s="34"/>
      <c r="HC2376" s="35"/>
      <c r="HF2376" s="2"/>
      <c r="HH2376" s="7"/>
      <c r="HQ2376" s="2"/>
      <c r="HS2376" s="7"/>
      <c r="IB2376" s="2"/>
      <c r="ID2376" s="7"/>
      <c r="IK2376" s="36"/>
      <c r="IM2376" s="37"/>
      <c r="IP2376" s="2"/>
      <c r="IR2376" s="7"/>
      <c r="JA2376" s="2"/>
      <c r="JC2376" s="7"/>
      <c r="JL2376" s="2"/>
      <c r="JN2376" s="7"/>
      <c r="JU2376" s="52"/>
      <c r="JW2376" s="53"/>
      <c r="JX2376" s="1"/>
      <c r="KG2376" s="1"/>
      <c r="KH2376" s="67"/>
      <c r="KJ2376" s="66"/>
      <c r="KL2376" s="65"/>
      <c r="KN2376" s="53"/>
      <c r="KP2376" s="64"/>
      <c r="KR2376" s="63"/>
      <c r="KV2376" s="1"/>
      <c r="KW2376" s="34"/>
      <c r="KY2376" s="35"/>
      <c r="LQ2376" s="1"/>
      <c r="PF2376" s="1"/>
      <c r="PL2376" s="5">
        <v>-0.78246262552905965</v>
      </c>
      <c r="PN2376" s="9">
        <v>1.2907294194396128E-3</v>
      </c>
      <c r="PO2376" s="1"/>
      <c r="PT2376" s="36"/>
      <c r="PV2376" s="37"/>
      <c r="PZ2376" s="1"/>
      <c r="QF2376" s="5">
        <v>-0.78265537983516764</v>
      </c>
      <c r="QH2376" s="9">
        <v>-2.1110210872644165E-4</v>
      </c>
      <c r="QI2376" s="1"/>
      <c r="VF2376" s="1"/>
      <c r="VT2376" s="1"/>
    </row>
    <row r="2377" spans="14:592" ht="15" thickBot="1" x14ac:dyDescent="0.35">
      <c r="N2377" s="1"/>
      <c r="O2377" s="34"/>
      <c r="Q2377" s="35"/>
      <c r="S2377" s="36"/>
      <c r="U2377" s="37"/>
      <c r="W2377" s="52"/>
      <c r="Y2377" s="53"/>
      <c r="AI2377" s="1"/>
      <c r="AJ2377" s="2"/>
      <c r="AL2377" s="7"/>
      <c r="AU2377" s="2"/>
      <c r="AW2377" s="7"/>
      <c r="BF2377" s="2"/>
      <c r="BH2377" s="7"/>
      <c r="BO2377" s="34"/>
      <c r="BQ2377" s="35"/>
      <c r="BT2377" s="2"/>
      <c r="BV2377" s="7"/>
      <c r="CE2377" s="2"/>
      <c r="CG2377" s="7"/>
      <c r="CP2377" s="2"/>
      <c r="CR2377" s="7"/>
      <c r="CY2377" s="36"/>
      <c r="DA2377" s="37"/>
      <c r="DD2377" s="2"/>
      <c r="DF2377" s="7"/>
      <c r="DO2377" s="2"/>
      <c r="DQ2377" s="7"/>
      <c r="DZ2377" s="2"/>
      <c r="EB2377" s="7"/>
      <c r="EI2377" s="52"/>
      <c r="EK2377" s="53"/>
      <c r="EY2377" s="1"/>
      <c r="FV2377" s="2"/>
      <c r="FX2377" s="7"/>
      <c r="GG2377" s="2"/>
      <c r="GI2377" s="7"/>
      <c r="GR2377" s="2"/>
      <c r="GT2377" s="7"/>
      <c r="HA2377" s="34"/>
      <c r="HC2377" s="35"/>
      <c r="HF2377" s="2"/>
      <c r="HH2377" s="7"/>
      <c r="HQ2377" s="2"/>
      <c r="HS2377" s="7"/>
      <c r="IB2377" s="2"/>
      <c r="ID2377" s="7"/>
      <c r="IK2377" s="36"/>
      <c r="IM2377" s="37"/>
      <c r="IP2377" s="2"/>
      <c r="IR2377" s="7"/>
      <c r="JA2377" s="2"/>
      <c r="JC2377" s="7"/>
      <c r="JL2377" s="2"/>
      <c r="JN2377" s="7"/>
      <c r="JU2377" s="52"/>
      <c r="JW2377" s="53"/>
      <c r="JX2377" s="1"/>
      <c r="KG2377" s="1"/>
      <c r="KH2377" s="67"/>
      <c r="KJ2377" s="66"/>
      <c r="KL2377" s="65"/>
      <c r="KN2377" s="53"/>
      <c r="KP2377" s="64"/>
      <c r="KR2377" s="63"/>
      <c r="KV2377" s="1"/>
      <c r="KW2377" s="34"/>
      <c r="KY2377" s="35"/>
      <c r="LQ2377" s="1"/>
      <c r="PF2377" s="1"/>
      <c r="PL2377" s="6">
        <v>0.84804935599893738</v>
      </c>
      <c r="PN2377" s="10">
        <v>1.4426518652554277E-3</v>
      </c>
      <c r="PO2377" s="1"/>
      <c r="PT2377" s="36"/>
      <c r="PV2377" s="37"/>
      <c r="PZ2377" s="1"/>
      <c r="QF2377" s="6">
        <v>0.84864035702844476</v>
      </c>
      <c r="QH2377" s="10">
        <v>-4.5618896790640282E-4</v>
      </c>
      <c r="QI2377" s="1"/>
      <c r="QJ2377" s="1"/>
      <c r="QK2377" s="1"/>
      <c r="QL2377" s="1"/>
      <c r="QM2377" s="1"/>
      <c r="QN2377" s="1"/>
      <c r="QO2377" s="1"/>
      <c r="QP2377" s="1"/>
      <c r="QQ2377" s="1"/>
      <c r="QR2377" s="1"/>
      <c r="QS2377" s="1"/>
      <c r="QT2377" s="1"/>
      <c r="QU2377" s="1"/>
      <c r="QV2377" s="1"/>
      <c r="QW2377" s="1"/>
      <c r="QX2377" s="1"/>
      <c r="QY2377" s="1"/>
      <c r="QZ2377" s="1"/>
      <c r="RA2377" s="1"/>
      <c r="RB2377" s="1"/>
      <c r="RC2377" s="1"/>
      <c r="RD2377" s="1"/>
      <c r="RE2377" s="1"/>
      <c r="RF2377" s="1"/>
      <c r="RG2377" s="1"/>
      <c r="RH2377" s="1"/>
      <c r="RI2377" s="1"/>
      <c r="RJ2377" s="1"/>
      <c r="RK2377" s="1"/>
      <c r="RL2377" s="1"/>
      <c r="RM2377" s="1"/>
      <c r="RN2377" s="1"/>
      <c r="RO2377" s="1"/>
      <c r="RP2377" s="1"/>
      <c r="RQ2377" s="1"/>
      <c r="RR2377" s="1"/>
      <c r="RS2377" s="1"/>
      <c r="RT2377" s="1"/>
      <c r="RU2377" s="1"/>
      <c r="RV2377" s="1"/>
      <c r="RW2377" s="1"/>
      <c r="RX2377" s="1"/>
      <c r="RY2377" s="1"/>
      <c r="RZ2377" s="1"/>
      <c r="SA2377" s="1"/>
      <c r="SB2377" s="1"/>
      <c r="SC2377" s="1"/>
      <c r="SD2377" s="1"/>
      <c r="SE2377" s="1"/>
      <c r="SF2377" s="1"/>
      <c r="SG2377" s="1"/>
      <c r="SH2377" s="1"/>
      <c r="SI2377" s="1"/>
      <c r="SJ2377" s="1"/>
      <c r="SK2377" s="1"/>
      <c r="SL2377" s="1"/>
      <c r="SM2377" s="1"/>
      <c r="SN2377" s="1"/>
      <c r="SO2377" s="1"/>
      <c r="SP2377" s="1"/>
      <c r="SQ2377" s="1"/>
      <c r="SR2377" s="1"/>
      <c r="SS2377" s="1"/>
      <c r="ST2377" s="1"/>
      <c r="SU2377" s="1"/>
      <c r="SV2377" s="1"/>
      <c r="SW2377" s="1"/>
      <c r="SX2377" s="1"/>
      <c r="SY2377" s="1"/>
      <c r="SZ2377" s="1"/>
      <c r="TA2377" s="1"/>
      <c r="TB2377" s="1"/>
      <c r="TC2377" s="1"/>
      <c r="TD2377" s="1"/>
      <c r="TE2377" s="1"/>
      <c r="TF2377" s="1"/>
      <c r="TG2377" s="1"/>
      <c r="TH2377" s="1"/>
      <c r="TI2377" s="1"/>
      <c r="TJ2377" s="1"/>
      <c r="TK2377" s="1"/>
      <c r="TL2377" s="1"/>
      <c r="TM2377" s="1"/>
      <c r="TN2377" s="1"/>
      <c r="TO2377" s="1"/>
      <c r="TP2377" s="1"/>
      <c r="TQ2377" s="1"/>
      <c r="TR2377" s="1"/>
      <c r="TS2377" s="1"/>
      <c r="TT2377" s="1"/>
      <c r="TU2377" s="1"/>
      <c r="TV2377" s="1"/>
      <c r="TW2377" s="1"/>
      <c r="TX2377" s="1"/>
      <c r="TY2377" s="1"/>
      <c r="TZ2377" s="1"/>
      <c r="UA2377" s="1"/>
      <c r="UB2377" s="1"/>
      <c r="UC2377" s="1"/>
      <c r="UD2377" s="1"/>
      <c r="UE2377" s="1"/>
      <c r="UF2377" s="1"/>
      <c r="UG2377" s="1"/>
      <c r="UH2377" s="1"/>
      <c r="UI2377" s="1"/>
      <c r="UJ2377" s="1"/>
      <c r="UK2377" s="1"/>
      <c r="UL2377" s="1"/>
      <c r="UM2377" s="1"/>
      <c r="UN2377" s="1"/>
      <c r="UO2377" s="1"/>
      <c r="UP2377" s="1"/>
      <c r="UQ2377" s="1"/>
      <c r="UR2377" s="1"/>
      <c r="US2377" s="1"/>
      <c r="UT2377" s="1"/>
      <c r="UU2377" s="1"/>
      <c r="UV2377" s="1"/>
      <c r="UW2377" s="1"/>
      <c r="UX2377" s="1"/>
      <c r="UY2377" s="1"/>
      <c r="UZ2377" s="1"/>
      <c r="VA2377" s="1"/>
      <c r="VB2377" s="1"/>
      <c r="VC2377" s="1"/>
      <c r="VD2377" s="1"/>
      <c r="VE2377" s="1"/>
      <c r="VF2377" s="1"/>
      <c r="VT2377" s="1"/>
    </row>
    <row r="2378" spans="14:592" x14ac:dyDescent="0.3">
      <c r="N2378" s="1"/>
      <c r="O2378" s="34"/>
      <c r="Q2378" s="35"/>
      <c r="S2378" s="36"/>
      <c r="U2378" s="37"/>
      <c r="W2378" s="52"/>
      <c r="Y2378" s="53"/>
      <c r="AI2378" s="1"/>
      <c r="AJ2378" s="2"/>
      <c r="AL2378" s="7"/>
      <c r="AU2378" s="2"/>
      <c r="AW2378" s="7"/>
      <c r="BF2378" s="2"/>
      <c r="BH2378" s="7"/>
      <c r="BO2378" s="34"/>
      <c r="BQ2378" s="35"/>
      <c r="BT2378" s="2"/>
      <c r="BV2378" s="7"/>
      <c r="CE2378" s="2"/>
      <c r="CG2378" s="7"/>
      <c r="CP2378" s="2"/>
      <c r="CR2378" s="7"/>
      <c r="CY2378" s="36"/>
      <c r="DA2378" s="37"/>
      <c r="DD2378" s="2"/>
      <c r="DF2378" s="7"/>
      <c r="DO2378" s="2"/>
      <c r="DQ2378" s="7"/>
      <c r="DZ2378" s="2"/>
      <c r="EB2378" s="7"/>
      <c r="EI2378" s="52"/>
      <c r="EK2378" s="53"/>
      <c r="FV2378" s="2"/>
      <c r="FX2378" s="7"/>
      <c r="GG2378" s="2"/>
      <c r="GI2378" s="7"/>
      <c r="GR2378" s="2"/>
      <c r="GT2378" s="7"/>
      <c r="HA2378" s="34"/>
      <c r="HC2378" s="35"/>
      <c r="HF2378" s="2"/>
      <c r="HH2378" s="7"/>
      <c r="HQ2378" s="2"/>
      <c r="HS2378" s="7"/>
      <c r="IB2378" s="2"/>
      <c r="ID2378" s="7"/>
      <c r="IK2378" s="36"/>
      <c r="IM2378" s="37"/>
      <c r="IP2378" s="2"/>
      <c r="IR2378" s="7"/>
      <c r="JA2378" s="2"/>
      <c r="JC2378" s="7"/>
      <c r="JL2378" s="2"/>
      <c r="JN2378" s="7"/>
      <c r="JU2378" s="52"/>
      <c r="JW2378" s="53"/>
      <c r="JX2378" s="1"/>
      <c r="KG2378" s="1"/>
      <c r="KH2378" s="67"/>
      <c r="KJ2378" s="66"/>
      <c r="KL2378" s="65"/>
      <c r="KN2378" s="53"/>
      <c r="KP2378" s="64"/>
      <c r="KR2378" s="63"/>
      <c r="KV2378" s="1"/>
      <c r="KW2378" s="34"/>
      <c r="KY2378" s="35"/>
      <c r="LQ2378" s="1"/>
      <c r="LR2378" s="1"/>
      <c r="LS2378" s="1"/>
      <c r="LT2378" s="1"/>
      <c r="LU2378" s="1"/>
      <c r="LV2378" s="1"/>
      <c r="LW2378" s="1"/>
      <c r="LX2378" s="1"/>
      <c r="LY2378" s="1"/>
      <c r="LZ2378" s="1"/>
      <c r="MA2378" s="1"/>
      <c r="MB2378" s="1"/>
      <c r="MC2378" s="1"/>
      <c r="MD2378" s="1"/>
      <c r="ME2378" s="1"/>
      <c r="MF2378" s="1"/>
      <c r="MG2378" s="1"/>
      <c r="MH2378" s="1"/>
      <c r="MI2378" s="1"/>
      <c r="MJ2378" s="1"/>
      <c r="MK2378" s="1"/>
      <c r="ML2378" s="1"/>
      <c r="MM2378" s="1"/>
      <c r="MN2378" s="1"/>
      <c r="MO2378" s="1"/>
      <c r="MP2378" s="1"/>
      <c r="MQ2378" s="1"/>
      <c r="MR2378" s="1"/>
      <c r="MS2378" s="1"/>
      <c r="MT2378" s="1"/>
      <c r="MU2378" s="1"/>
      <c r="MV2378" s="1"/>
      <c r="MW2378" s="1"/>
      <c r="MX2378" s="1"/>
      <c r="MY2378" s="1"/>
      <c r="MZ2378" s="1"/>
      <c r="NA2378" s="1"/>
      <c r="NB2378" s="1"/>
      <c r="NC2378" s="1"/>
      <c r="ND2378" s="1"/>
      <c r="NE2378" s="1"/>
      <c r="NF2378" s="1"/>
      <c r="NG2378" s="1"/>
      <c r="NH2378" s="1"/>
      <c r="NI2378" s="1"/>
      <c r="NJ2378" s="1"/>
      <c r="NK2378" s="1"/>
      <c r="NL2378" s="1"/>
      <c r="NM2378" s="1"/>
      <c r="NN2378" s="1"/>
      <c r="NO2378" s="1"/>
      <c r="NP2378" s="1"/>
      <c r="NQ2378" s="1"/>
      <c r="NR2378" s="1"/>
      <c r="NS2378" s="1"/>
      <c r="NT2378" s="1"/>
      <c r="NU2378" s="1"/>
      <c r="NV2378" s="1"/>
      <c r="NW2378" s="1"/>
      <c r="NX2378" s="1"/>
      <c r="NY2378" s="1"/>
      <c r="NZ2378" s="1"/>
      <c r="OA2378" s="1"/>
      <c r="OB2378" s="1"/>
      <c r="OC2378" s="1"/>
      <c r="OD2378" s="1"/>
      <c r="OE2378" s="1"/>
      <c r="OF2378" s="1"/>
      <c r="OG2378" s="1"/>
      <c r="OH2378" s="1"/>
      <c r="OI2378" s="1"/>
      <c r="OJ2378" s="1"/>
      <c r="OK2378" s="1"/>
      <c r="OL2378" s="1"/>
      <c r="OM2378" s="1"/>
      <c r="ON2378" s="1"/>
      <c r="OO2378" s="1"/>
      <c r="OP2378" s="1"/>
      <c r="OQ2378" s="1"/>
      <c r="OR2378" s="1"/>
      <c r="OS2378" s="1"/>
      <c r="OT2378" s="1"/>
      <c r="OU2378" s="1"/>
      <c r="OV2378" s="1"/>
      <c r="OW2378" s="1"/>
      <c r="OX2378" s="1"/>
      <c r="OY2378" s="1"/>
      <c r="OZ2378" s="1"/>
      <c r="PA2378" s="1"/>
      <c r="PB2378" s="1"/>
      <c r="PC2378" s="1"/>
      <c r="PD2378" s="1"/>
      <c r="PE2378" s="1"/>
      <c r="PF2378" s="1"/>
      <c r="PG2378" s="1"/>
      <c r="PH2378" s="1"/>
      <c r="PI2378" s="1"/>
      <c r="PJ2378" s="1"/>
      <c r="PK2378" s="1"/>
      <c r="PL2378" s="2"/>
      <c r="PM2378" s="1"/>
      <c r="PN2378" s="7"/>
      <c r="PO2378" s="1"/>
      <c r="PP2378" s="1"/>
      <c r="PQ2378" s="1"/>
      <c r="PR2378" s="1"/>
      <c r="PS2378" s="1"/>
      <c r="PT2378" s="36"/>
      <c r="PU2378" s="1"/>
      <c r="PV2378" s="37"/>
      <c r="PW2378" s="1"/>
      <c r="PX2378" s="1"/>
      <c r="PY2378" s="1"/>
      <c r="PZ2378" s="1"/>
      <c r="QA2378" s="1"/>
      <c r="QB2378" s="1"/>
      <c r="QC2378" s="1"/>
      <c r="QD2378" s="1"/>
      <c r="QE2378" s="1"/>
      <c r="QF2378" s="2"/>
      <c r="QG2378" s="1"/>
      <c r="QH2378" s="7"/>
      <c r="QI2378" s="1"/>
      <c r="VT2378" s="1"/>
    </row>
    <row r="2379" spans="14:592" x14ac:dyDescent="0.3">
      <c r="N2379" s="1"/>
      <c r="O2379" s="34"/>
      <c r="Q2379" s="35"/>
      <c r="S2379" s="36"/>
      <c r="U2379" s="37"/>
      <c r="W2379" s="52"/>
      <c r="Y2379" s="53"/>
      <c r="AI2379" s="1"/>
      <c r="AJ2379" s="2"/>
      <c r="AL2379" s="7"/>
      <c r="AU2379" s="2"/>
      <c r="AW2379" s="7"/>
      <c r="BF2379" s="2"/>
      <c r="BH2379" s="7"/>
      <c r="BO2379" s="34"/>
      <c r="BQ2379" s="35"/>
      <c r="BT2379" s="2"/>
      <c r="BV2379" s="7"/>
      <c r="CE2379" s="2"/>
      <c r="CG2379" s="7"/>
      <c r="CP2379" s="2"/>
      <c r="CR2379" s="7"/>
      <c r="CY2379" s="36"/>
      <c r="DA2379" s="37"/>
      <c r="DD2379" s="2"/>
      <c r="DF2379" s="7"/>
      <c r="DO2379" s="2"/>
      <c r="DQ2379" s="7"/>
      <c r="DZ2379" s="2"/>
      <c r="EB2379" s="7"/>
      <c r="EI2379" s="52"/>
      <c r="EK2379" s="53"/>
      <c r="EY2379" s="1"/>
      <c r="FV2379" s="2"/>
      <c r="FX2379" s="7"/>
      <c r="GG2379" s="2"/>
      <c r="GI2379" s="7"/>
      <c r="GR2379" s="2"/>
      <c r="GT2379" s="7"/>
      <c r="HA2379" s="34"/>
      <c r="HC2379" s="35"/>
      <c r="HF2379" s="2"/>
      <c r="HH2379" s="7"/>
      <c r="HQ2379" s="2"/>
      <c r="HS2379" s="7"/>
      <c r="IB2379" s="2"/>
      <c r="ID2379" s="7"/>
      <c r="IK2379" s="36"/>
      <c r="IM2379" s="37"/>
      <c r="IP2379" s="2"/>
      <c r="IR2379" s="7"/>
      <c r="JA2379" s="2"/>
      <c r="JC2379" s="7"/>
      <c r="JL2379" s="2"/>
      <c r="JN2379" s="7"/>
      <c r="JU2379" s="52"/>
      <c r="JW2379" s="53"/>
      <c r="JX2379" s="1"/>
      <c r="KG2379" s="1"/>
      <c r="KH2379" s="67"/>
      <c r="KJ2379" s="66"/>
      <c r="KL2379" s="65"/>
      <c r="KN2379" s="53"/>
      <c r="KP2379" s="64"/>
      <c r="KR2379" s="63"/>
      <c r="KV2379" s="1"/>
      <c r="KW2379" s="34"/>
      <c r="KY2379" s="35"/>
      <c r="PL2379" s="34"/>
      <c r="PN2379" s="35"/>
      <c r="PT2379" s="36"/>
      <c r="PV2379" s="37"/>
      <c r="QF2379" s="36"/>
      <c r="QH2379" s="37"/>
      <c r="VT2379" s="1"/>
    </row>
    <row r="2380" spans="14:592" x14ac:dyDescent="0.3">
      <c r="N2380" s="1"/>
      <c r="O2380" s="34"/>
      <c r="Q2380" s="35"/>
      <c r="S2380" s="36"/>
      <c r="U2380" s="37"/>
      <c r="W2380" s="52"/>
      <c r="Y2380" s="53"/>
      <c r="AI2380" s="1"/>
      <c r="AJ2380" s="2"/>
      <c r="AL2380" s="7"/>
      <c r="AM2380" s="7"/>
      <c r="AN2380" s="7"/>
      <c r="AO2380" s="7"/>
      <c r="AU2380" s="2"/>
      <c r="AW2380" s="7"/>
      <c r="AX2380" s="7"/>
      <c r="AY2380" s="7"/>
      <c r="BF2380" s="2"/>
      <c r="BH2380" s="7"/>
      <c r="BI2380" s="7"/>
      <c r="BO2380" s="34"/>
      <c r="BQ2380" s="35"/>
      <c r="BT2380" s="2"/>
      <c r="BV2380" s="7"/>
      <c r="BW2380" s="7"/>
      <c r="BX2380" s="7"/>
      <c r="BY2380" s="7"/>
      <c r="CE2380" s="2"/>
      <c r="CG2380" s="7"/>
      <c r="CH2380" s="7"/>
      <c r="CI2380" s="7"/>
      <c r="CP2380" s="2"/>
      <c r="CR2380" s="7"/>
      <c r="CS2380" s="7"/>
      <c r="CY2380" s="36"/>
      <c r="DA2380" s="37"/>
      <c r="DD2380" s="2"/>
      <c r="DF2380" s="7"/>
      <c r="DG2380" s="7"/>
      <c r="DH2380" s="7"/>
      <c r="DI2380" s="7"/>
      <c r="DO2380" s="2"/>
      <c r="DQ2380" s="7"/>
      <c r="DR2380" s="7"/>
      <c r="DS2380" s="7"/>
      <c r="DZ2380" s="2"/>
      <c r="EB2380" s="7"/>
      <c r="EC2380" s="7"/>
      <c r="EI2380" s="52"/>
      <c r="EK2380" s="53"/>
      <c r="FV2380" s="2"/>
      <c r="FX2380" s="7"/>
      <c r="FY2380" s="7"/>
      <c r="FZ2380" s="7"/>
      <c r="GA2380" s="7"/>
      <c r="GG2380" s="2"/>
      <c r="GI2380" s="7"/>
      <c r="GJ2380" s="7"/>
      <c r="GK2380" s="7"/>
      <c r="GR2380" s="2"/>
      <c r="GT2380" s="7"/>
      <c r="GU2380" s="7"/>
      <c r="HA2380" s="34"/>
      <c r="HC2380" s="35"/>
      <c r="HF2380" s="2"/>
      <c r="HH2380" s="7"/>
      <c r="HI2380" s="7"/>
      <c r="HJ2380" s="7"/>
      <c r="HK2380" s="7"/>
      <c r="HQ2380" s="2"/>
      <c r="HS2380" s="7"/>
      <c r="HT2380" s="7"/>
      <c r="HU2380" s="7"/>
      <c r="IB2380" s="2"/>
      <c r="ID2380" s="7"/>
      <c r="IE2380" s="7"/>
      <c r="IK2380" s="36"/>
      <c r="IM2380" s="37"/>
      <c r="IP2380" s="2"/>
      <c r="IR2380" s="7"/>
      <c r="IS2380" s="7"/>
      <c r="IT2380" s="7"/>
      <c r="IU2380" s="7"/>
      <c r="JA2380" s="2"/>
      <c r="JC2380" s="7"/>
      <c r="JD2380" s="7"/>
      <c r="JE2380" s="7"/>
      <c r="JL2380" s="2"/>
      <c r="JN2380" s="7"/>
      <c r="JO2380" s="7"/>
      <c r="JU2380" s="52"/>
      <c r="JW2380" s="53"/>
      <c r="JX2380" s="1"/>
      <c r="KG2380" s="1"/>
      <c r="KH2380" s="67"/>
      <c r="KJ2380" s="66"/>
      <c r="KL2380" s="65"/>
      <c r="KN2380" s="53"/>
      <c r="KP2380" s="64"/>
      <c r="KR2380" s="63"/>
      <c r="KV2380" s="1"/>
      <c r="KW2380" s="34"/>
      <c r="KY2380" s="35"/>
      <c r="PL2380" s="34"/>
      <c r="PN2380" s="35"/>
      <c r="PT2380" s="36"/>
      <c r="PV2380" s="37"/>
      <c r="QF2380" s="36"/>
      <c r="QH2380" s="37"/>
      <c r="VT2380" s="1"/>
    </row>
    <row r="2381" spans="14:592" x14ac:dyDescent="0.3">
      <c r="N2381" s="1"/>
      <c r="O2381" s="34"/>
      <c r="Q2381" s="35"/>
      <c r="S2381" s="36"/>
      <c r="U2381" s="37"/>
      <c r="W2381" s="52"/>
      <c r="Y2381" s="53"/>
      <c r="AI2381" s="1"/>
      <c r="AJ2381" s="2"/>
      <c r="AO2381" s="7"/>
      <c r="AU2381" s="2"/>
      <c r="AY2381" s="7"/>
      <c r="BF2381" s="2"/>
      <c r="BI2381" s="7"/>
      <c r="BO2381" s="34"/>
      <c r="BQ2381" s="35"/>
      <c r="BT2381" s="2"/>
      <c r="BY2381" s="7"/>
      <c r="CE2381" s="2"/>
      <c r="CI2381" s="7"/>
      <c r="CP2381" s="2"/>
      <c r="CS2381" s="7"/>
      <c r="CY2381" s="36"/>
      <c r="DA2381" s="37"/>
      <c r="DD2381" s="2"/>
      <c r="DI2381" s="7"/>
      <c r="DO2381" s="2"/>
      <c r="DS2381" s="7"/>
      <c r="DZ2381" s="2"/>
      <c r="EC2381" s="7"/>
      <c r="EI2381" s="52"/>
      <c r="EK2381" s="53"/>
      <c r="EY2381" s="1"/>
      <c r="FV2381" s="2"/>
      <c r="GA2381" s="7"/>
      <c r="GG2381" s="2"/>
      <c r="GK2381" s="7"/>
      <c r="GR2381" s="2"/>
      <c r="GU2381" s="7"/>
      <c r="HA2381" s="34"/>
      <c r="HC2381" s="35"/>
      <c r="HF2381" s="2"/>
      <c r="HK2381" s="7"/>
      <c r="HQ2381" s="2"/>
      <c r="HU2381" s="7"/>
      <c r="IB2381" s="2"/>
      <c r="IE2381" s="7"/>
      <c r="IK2381" s="36"/>
      <c r="IM2381" s="37"/>
      <c r="IP2381" s="2"/>
      <c r="IU2381" s="7"/>
      <c r="JA2381" s="2"/>
      <c r="JE2381" s="7"/>
      <c r="JL2381" s="2"/>
      <c r="JO2381" s="7"/>
      <c r="JU2381" s="52"/>
      <c r="JW2381" s="53"/>
      <c r="JX2381" s="1"/>
      <c r="KG2381" s="1"/>
      <c r="KH2381" s="67"/>
      <c r="KJ2381" s="66"/>
      <c r="KL2381" s="65"/>
      <c r="KN2381" s="53"/>
      <c r="KP2381" s="64"/>
      <c r="KR2381" s="63"/>
      <c r="KV2381" s="1"/>
      <c r="KW2381" s="34"/>
      <c r="KY2381" s="35"/>
      <c r="LA2381" s="36"/>
      <c r="LB2381" s="36"/>
      <c r="LC2381" s="36"/>
      <c r="LD2381" s="36"/>
      <c r="LE2381" s="36"/>
      <c r="LF2381" s="36"/>
      <c r="LG2381" s="36"/>
      <c r="LH2381" s="36"/>
      <c r="LI2381" s="36"/>
      <c r="LJ2381" s="36"/>
      <c r="LK2381" s="36"/>
      <c r="LL2381" s="36"/>
      <c r="LM2381" s="36"/>
      <c r="LN2381" s="36"/>
      <c r="LO2381" s="36"/>
      <c r="LP2381" s="36"/>
      <c r="LQ2381" s="36"/>
      <c r="LR2381" s="36"/>
      <c r="LS2381" s="36"/>
      <c r="LT2381" s="36"/>
      <c r="LU2381" s="36"/>
      <c r="LV2381" s="36"/>
      <c r="LW2381" s="36"/>
      <c r="LX2381" s="36"/>
      <c r="LY2381" s="36"/>
      <c r="LZ2381" s="36"/>
      <c r="MA2381" s="36"/>
      <c r="MB2381" s="36"/>
      <c r="MC2381" s="36"/>
      <c r="MD2381" s="36"/>
      <c r="ME2381" s="36"/>
      <c r="MF2381" s="36"/>
      <c r="MG2381" s="36"/>
      <c r="MH2381" s="36"/>
      <c r="MI2381" s="36"/>
      <c r="MJ2381" s="36"/>
      <c r="MK2381" s="36"/>
      <c r="ML2381" s="36"/>
      <c r="MM2381" s="36"/>
      <c r="MN2381" s="36"/>
      <c r="MO2381" s="36"/>
      <c r="MP2381" s="36"/>
      <c r="MQ2381" s="36"/>
      <c r="MR2381" s="36"/>
      <c r="MS2381" s="36"/>
      <c r="MT2381" s="36"/>
      <c r="MU2381" s="36"/>
      <c r="MV2381" s="36"/>
      <c r="MW2381" s="36"/>
      <c r="MX2381" s="36"/>
      <c r="MY2381" s="36"/>
      <c r="MZ2381" s="36"/>
      <c r="NA2381" s="36"/>
      <c r="NB2381" s="36"/>
      <c r="NC2381" s="36"/>
      <c r="ND2381" s="36"/>
      <c r="NE2381" s="36"/>
      <c r="NF2381" s="36"/>
      <c r="NG2381" s="36"/>
      <c r="NH2381" s="36"/>
      <c r="NI2381" s="36"/>
      <c r="NJ2381" s="36"/>
      <c r="NK2381" s="36"/>
      <c r="NL2381" s="36"/>
      <c r="NM2381" s="36"/>
      <c r="NN2381" s="36"/>
      <c r="NO2381" s="36"/>
      <c r="NP2381" s="36"/>
      <c r="NQ2381" s="36"/>
      <c r="NR2381" s="36"/>
      <c r="NS2381" s="36"/>
      <c r="NT2381" s="36"/>
      <c r="NU2381" s="36"/>
      <c r="NV2381" s="36"/>
      <c r="NW2381" s="36"/>
      <c r="NX2381" s="36"/>
      <c r="NY2381" s="36"/>
      <c r="NZ2381" s="36"/>
      <c r="OA2381" s="36"/>
      <c r="OB2381" s="36"/>
      <c r="OC2381" s="36"/>
      <c r="OD2381" s="36"/>
      <c r="OE2381" s="36"/>
      <c r="OF2381" s="36"/>
      <c r="OG2381" s="36"/>
      <c r="OH2381" s="36"/>
      <c r="OI2381" s="36"/>
      <c r="OJ2381" s="36"/>
      <c r="OK2381" s="36"/>
      <c r="OL2381" s="36"/>
      <c r="OM2381" s="36"/>
      <c r="ON2381" s="36"/>
      <c r="OO2381" s="36"/>
      <c r="OP2381" s="36"/>
      <c r="OQ2381" s="36"/>
      <c r="OR2381" s="36"/>
      <c r="OS2381" s="36"/>
      <c r="OT2381" s="36"/>
      <c r="OU2381" s="36"/>
      <c r="OV2381" s="36"/>
      <c r="OW2381" s="36"/>
      <c r="OX2381" s="36"/>
      <c r="OY2381" s="36"/>
      <c r="OZ2381" s="36"/>
      <c r="PA2381" s="36"/>
      <c r="PB2381" s="36"/>
      <c r="PC2381" s="36"/>
      <c r="PD2381" s="36"/>
      <c r="PE2381" s="36"/>
      <c r="PF2381" s="36"/>
      <c r="PG2381" s="36"/>
      <c r="PH2381" s="36"/>
      <c r="PI2381" s="36"/>
      <c r="PJ2381" s="36"/>
      <c r="PK2381" s="36"/>
      <c r="PL2381" s="34"/>
      <c r="PM2381" s="36"/>
      <c r="PN2381" s="35"/>
      <c r="PO2381" s="36"/>
      <c r="PP2381" s="36"/>
      <c r="PQ2381" s="36"/>
      <c r="PR2381" s="36"/>
      <c r="PS2381" s="36"/>
      <c r="PT2381" s="36"/>
      <c r="PV2381" s="37"/>
      <c r="QF2381" s="36"/>
      <c r="QH2381" s="37"/>
      <c r="VT2381" s="1"/>
    </row>
    <row r="2382" spans="14:592" x14ac:dyDescent="0.3">
      <c r="N2382" s="1"/>
      <c r="O2382" s="34"/>
      <c r="Q2382" s="35"/>
      <c r="S2382" s="36"/>
      <c r="U2382" s="37"/>
      <c r="W2382" s="52"/>
      <c r="Y2382" s="53"/>
      <c r="AI2382" s="1"/>
      <c r="AJ2382" s="2"/>
      <c r="AK2382" s="2"/>
      <c r="AL2382" s="2"/>
      <c r="AM2382" s="2"/>
      <c r="AO2382" s="7"/>
      <c r="AU2382" s="2"/>
      <c r="AV2382" s="2"/>
      <c r="AW2382" s="2"/>
      <c r="AY2382" s="7"/>
      <c r="BF2382" s="2"/>
      <c r="BG2382" s="2"/>
      <c r="BI2382" s="7"/>
      <c r="BO2382" s="34"/>
      <c r="BQ2382" s="35"/>
      <c r="BT2382" s="2"/>
      <c r="BU2382" s="2"/>
      <c r="BV2382" s="2"/>
      <c r="BW2382" s="2"/>
      <c r="BY2382" s="7"/>
      <c r="CE2382" s="2"/>
      <c r="CF2382" s="2"/>
      <c r="CG2382" s="2"/>
      <c r="CI2382" s="7"/>
      <c r="CP2382" s="2"/>
      <c r="CQ2382" s="2"/>
      <c r="CS2382" s="7"/>
      <c r="CY2382" s="36"/>
      <c r="DA2382" s="37"/>
      <c r="DD2382" s="2"/>
      <c r="DE2382" s="2"/>
      <c r="DF2382" s="2"/>
      <c r="DG2382" s="2"/>
      <c r="DI2382" s="7"/>
      <c r="DO2382" s="2"/>
      <c r="DP2382" s="2"/>
      <c r="DQ2382" s="2"/>
      <c r="DS2382" s="7"/>
      <c r="DZ2382" s="2"/>
      <c r="EA2382" s="2"/>
      <c r="EC2382" s="7"/>
      <c r="EI2382" s="52"/>
      <c r="EK2382" s="53"/>
      <c r="FV2382" s="2"/>
      <c r="FW2382" s="2"/>
      <c r="FX2382" s="2"/>
      <c r="FY2382" s="2"/>
      <c r="GA2382" s="7"/>
      <c r="GG2382" s="2"/>
      <c r="GH2382" s="2"/>
      <c r="GI2382" s="2"/>
      <c r="GK2382" s="7"/>
      <c r="GR2382" s="2"/>
      <c r="GS2382" s="2"/>
      <c r="GU2382" s="7"/>
      <c r="HA2382" s="34"/>
      <c r="HC2382" s="35"/>
      <c r="HF2382" s="2"/>
      <c r="HG2382" s="2"/>
      <c r="HH2382" s="2"/>
      <c r="HI2382" s="2"/>
      <c r="HK2382" s="7"/>
      <c r="HQ2382" s="2"/>
      <c r="HR2382" s="2"/>
      <c r="HS2382" s="2"/>
      <c r="HU2382" s="7"/>
      <c r="IB2382" s="2"/>
      <c r="IC2382" s="2"/>
      <c r="IE2382" s="7"/>
      <c r="IK2382" s="36"/>
      <c r="IM2382" s="37"/>
      <c r="IP2382" s="2"/>
      <c r="IQ2382" s="2"/>
      <c r="IR2382" s="2"/>
      <c r="IS2382" s="2"/>
      <c r="IU2382" s="7"/>
      <c r="JA2382" s="2"/>
      <c r="JB2382" s="2"/>
      <c r="JC2382" s="2"/>
      <c r="JE2382" s="7"/>
      <c r="JL2382" s="2"/>
      <c r="JM2382" s="2"/>
      <c r="JO2382" s="7"/>
      <c r="JU2382" s="52"/>
      <c r="JW2382" s="53"/>
      <c r="JX2382" s="1"/>
      <c r="KG2382" s="1"/>
      <c r="KH2382" s="67"/>
      <c r="KJ2382" s="66"/>
      <c r="KL2382" s="65"/>
      <c r="KN2382" s="53"/>
      <c r="KP2382" s="64"/>
      <c r="KR2382" s="63"/>
      <c r="KV2382" s="1"/>
      <c r="KW2382" s="34"/>
      <c r="KY2382" s="35"/>
      <c r="LA2382" s="36"/>
      <c r="PL2382" s="34"/>
      <c r="PN2382" s="35"/>
      <c r="PV2382" s="37"/>
      <c r="QF2382" s="36"/>
      <c r="QH2382" s="37"/>
      <c r="VT2382" s="1"/>
    </row>
    <row r="2383" spans="14:592" x14ac:dyDescent="0.3">
      <c r="N2383" s="1"/>
      <c r="O2383" s="34"/>
      <c r="Q2383" s="35"/>
      <c r="S2383" s="36"/>
      <c r="U2383" s="37"/>
      <c r="W2383" s="52"/>
      <c r="Y2383" s="53"/>
      <c r="AI2383" s="1"/>
      <c r="AJ2383" s="1"/>
      <c r="AK2383" s="1"/>
      <c r="AL2383" s="1"/>
      <c r="AM2383" s="2"/>
      <c r="AN2383" s="1"/>
      <c r="AO2383" s="7"/>
      <c r="AP2383" s="1"/>
      <c r="AQ2383" s="1"/>
      <c r="AR2383" s="1"/>
      <c r="AS2383" s="1"/>
      <c r="AT2383" s="1"/>
      <c r="AU2383" s="1"/>
      <c r="AV2383" s="1"/>
      <c r="AW2383" s="2"/>
      <c r="AX2383" s="1"/>
      <c r="AY2383" s="7"/>
      <c r="AZ2383" s="1"/>
      <c r="BA2383" s="1"/>
      <c r="BB2383" s="1"/>
      <c r="BC2383" s="1"/>
      <c r="BD2383" s="1"/>
      <c r="BE2383" s="1"/>
      <c r="BF2383" s="1"/>
      <c r="BG2383" s="2"/>
      <c r="BH2383" s="1"/>
      <c r="BI2383" s="7"/>
      <c r="BJ2383" s="1"/>
      <c r="BK2383" s="1"/>
      <c r="BL2383" s="1"/>
      <c r="BM2383" s="1"/>
      <c r="BO2383" s="34"/>
      <c r="BQ2383" s="35"/>
      <c r="BS2383" s="1"/>
      <c r="BT2383" s="1"/>
      <c r="BU2383" s="1"/>
      <c r="BV2383" s="1"/>
      <c r="BW2383" s="2"/>
      <c r="BX2383" s="1"/>
      <c r="BY2383" s="7"/>
      <c r="BZ2383" s="1"/>
      <c r="CA2383" s="1"/>
      <c r="CB2383" s="1"/>
      <c r="CC2383" s="1"/>
      <c r="CD2383" s="1"/>
      <c r="CE2383" s="1"/>
      <c r="CF2383" s="1"/>
      <c r="CG2383" s="2"/>
      <c r="CH2383" s="1"/>
      <c r="CI2383" s="7"/>
      <c r="CJ2383" s="1"/>
      <c r="CK2383" s="1"/>
      <c r="CL2383" s="1"/>
      <c r="CM2383" s="1"/>
      <c r="CN2383" s="1"/>
      <c r="CO2383" s="1"/>
      <c r="CP2383" s="1"/>
      <c r="CQ2383" s="2"/>
      <c r="CR2383" s="1"/>
      <c r="CS2383" s="7"/>
      <c r="CT2383" s="1"/>
      <c r="CU2383" s="1"/>
      <c r="CV2383" s="1"/>
      <c r="CW2383" s="1"/>
      <c r="CY2383" s="36"/>
      <c r="DA2383" s="37"/>
      <c r="DC2383" s="1"/>
      <c r="DD2383" s="1"/>
      <c r="DE2383" s="1"/>
      <c r="DF2383" s="1"/>
      <c r="DG2383" s="2"/>
      <c r="DH2383" s="1"/>
      <c r="DI2383" s="7"/>
      <c r="DJ2383" s="1"/>
      <c r="DK2383" s="1"/>
      <c r="DL2383" s="1"/>
      <c r="DM2383" s="1"/>
      <c r="DN2383" s="1"/>
      <c r="DO2383" s="1"/>
      <c r="DP2383" s="1"/>
      <c r="DQ2383" s="2"/>
      <c r="DR2383" s="1"/>
      <c r="DS2383" s="7"/>
      <c r="DT2383" s="1"/>
      <c r="DU2383" s="1"/>
      <c r="DV2383" s="1"/>
      <c r="DW2383" s="1"/>
      <c r="DX2383" s="1"/>
      <c r="DY2383" s="1"/>
      <c r="DZ2383" s="1"/>
      <c r="EA2383" s="2"/>
      <c r="EB2383" s="1"/>
      <c r="EC2383" s="7"/>
      <c r="ED2383" s="1"/>
      <c r="EE2383" s="1"/>
      <c r="EF2383" s="1"/>
      <c r="EG2383" s="1"/>
      <c r="EI2383" s="52"/>
      <c r="EK2383" s="53"/>
      <c r="EY2383" s="1"/>
      <c r="FU2383" s="1"/>
      <c r="FV2383" s="1"/>
      <c r="FW2383" s="1"/>
      <c r="FX2383" s="1"/>
      <c r="FY2383" s="2"/>
      <c r="FZ2383" s="1"/>
      <c r="GA2383" s="7"/>
      <c r="GB2383" s="1"/>
      <c r="GC2383" s="1"/>
      <c r="GD2383" s="1"/>
      <c r="GE2383" s="1"/>
      <c r="GF2383" s="1"/>
      <c r="GG2383" s="1"/>
      <c r="GH2383" s="1"/>
      <c r="GI2383" s="2"/>
      <c r="GJ2383" s="1"/>
      <c r="GK2383" s="7"/>
      <c r="GL2383" s="1"/>
      <c r="GM2383" s="1"/>
      <c r="GN2383" s="1"/>
      <c r="GO2383" s="1"/>
      <c r="GP2383" s="1"/>
      <c r="GQ2383" s="1"/>
      <c r="GR2383" s="1"/>
      <c r="GS2383" s="2"/>
      <c r="GT2383" s="1"/>
      <c r="GU2383" s="7"/>
      <c r="GV2383" s="1"/>
      <c r="GW2383" s="1"/>
      <c r="GX2383" s="1"/>
      <c r="GY2383" s="1"/>
      <c r="HA2383" s="34"/>
      <c r="HC2383" s="35"/>
      <c r="HE2383" s="1"/>
      <c r="HF2383" s="1"/>
      <c r="HG2383" s="1"/>
      <c r="HH2383" s="1"/>
      <c r="HI2383" s="2"/>
      <c r="HJ2383" s="1"/>
      <c r="HK2383" s="7"/>
      <c r="HL2383" s="1"/>
      <c r="HM2383" s="1"/>
      <c r="HN2383" s="1"/>
      <c r="HO2383" s="1"/>
      <c r="HP2383" s="1"/>
      <c r="HQ2383" s="1"/>
      <c r="HR2383" s="1"/>
      <c r="HS2383" s="2"/>
      <c r="HT2383" s="1"/>
      <c r="HU2383" s="7"/>
      <c r="HV2383" s="1"/>
      <c r="HW2383" s="1"/>
      <c r="HX2383" s="1"/>
      <c r="HY2383" s="1"/>
      <c r="HZ2383" s="1"/>
      <c r="IA2383" s="1"/>
      <c r="IB2383" s="1"/>
      <c r="IC2383" s="2"/>
      <c r="ID2383" s="1"/>
      <c r="IE2383" s="7"/>
      <c r="IF2383" s="1"/>
      <c r="IG2383" s="1"/>
      <c r="IH2383" s="1"/>
      <c r="II2383" s="1"/>
      <c r="IK2383" s="36"/>
      <c r="IM2383" s="37"/>
      <c r="IO2383" s="1"/>
      <c r="IP2383" s="1"/>
      <c r="IQ2383" s="1"/>
      <c r="IR2383" s="1"/>
      <c r="IS2383" s="2"/>
      <c r="IT2383" s="1"/>
      <c r="IU2383" s="7"/>
      <c r="IV2383" s="1"/>
      <c r="IW2383" s="1"/>
      <c r="IX2383" s="1"/>
      <c r="IY2383" s="1"/>
      <c r="IZ2383" s="1"/>
      <c r="JA2383" s="1"/>
      <c r="JB2383" s="1"/>
      <c r="JC2383" s="2"/>
      <c r="JD2383" s="1"/>
      <c r="JE2383" s="7"/>
      <c r="JF2383" s="1"/>
      <c r="JG2383" s="1"/>
      <c r="JH2383" s="1"/>
      <c r="JI2383" s="1"/>
      <c r="JJ2383" s="1"/>
      <c r="JK2383" s="1"/>
      <c r="JL2383" s="1"/>
      <c r="JM2383" s="2"/>
      <c r="JN2383" s="1"/>
      <c r="JO2383" s="7"/>
      <c r="JP2383" s="1"/>
      <c r="JQ2383" s="1"/>
      <c r="JR2383" s="1"/>
      <c r="JS2383" s="1"/>
      <c r="JU2383" s="52"/>
      <c r="JW2383" s="53"/>
      <c r="JX2383" s="1"/>
      <c r="KG2383" s="1"/>
      <c r="KH2383" s="67"/>
      <c r="KJ2383" s="66"/>
      <c r="KL2383" s="65"/>
      <c r="KN2383" s="53"/>
      <c r="KP2383" s="64"/>
      <c r="KR2383" s="63"/>
      <c r="KV2383" s="1"/>
      <c r="KW2383" s="34"/>
      <c r="KY2383" s="35"/>
      <c r="LA2383" s="36"/>
      <c r="PL2383" s="34"/>
      <c r="PN2383" s="35"/>
      <c r="PV2383" s="37"/>
      <c r="QF2383" s="36"/>
      <c r="QH2383" s="37"/>
      <c r="VT2383" s="1"/>
    </row>
    <row r="2384" spans="14:592" ht="15" thickBot="1" x14ac:dyDescent="0.35">
      <c r="N2384" s="1"/>
      <c r="O2384" s="34"/>
      <c r="Q2384" s="35"/>
      <c r="S2384" s="36"/>
      <c r="U2384" s="37"/>
      <c r="W2384" s="52"/>
      <c r="Y2384" s="53"/>
      <c r="AI2384" s="1"/>
      <c r="AM2384" s="2" t="s">
        <v>111</v>
      </c>
      <c r="AO2384" s="7" t="s">
        <v>112</v>
      </c>
      <c r="AS2384" s="1"/>
      <c r="AW2384" s="2" t="s">
        <v>113</v>
      </c>
      <c r="AY2384" s="7" t="s">
        <v>114</v>
      </c>
      <c r="BC2384" s="1"/>
      <c r="BG2384" s="2" t="s">
        <v>115</v>
      </c>
      <c r="BI2384" s="7" t="s">
        <v>116</v>
      </c>
      <c r="BM2384" s="1"/>
      <c r="BO2384" s="34"/>
      <c r="BQ2384" s="35"/>
      <c r="BS2384" s="1"/>
      <c r="BW2384" s="2" t="s">
        <v>117</v>
      </c>
      <c r="BY2384" s="7" t="s">
        <v>118</v>
      </c>
      <c r="CC2384" s="1"/>
      <c r="CG2384" s="2" t="s">
        <v>119</v>
      </c>
      <c r="CI2384" s="7" t="s">
        <v>120</v>
      </c>
      <c r="CM2384" s="1"/>
      <c r="CQ2384" s="2" t="s">
        <v>121</v>
      </c>
      <c r="CS2384" s="7" t="s">
        <v>122</v>
      </c>
      <c r="CW2384" s="1"/>
      <c r="CY2384" s="36"/>
      <c r="DA2384" s="37"/>
      <c r="DC2384" s="1"/>
      <c r="DG2384" s="2" t="s">
        <v>223</v>
      </c>
      <c r="DI2384" s="7" t="s">
        <v>224</v>
      </c>
      <c r="DM2384" s="1"/>
      <c r="DQ2384" s="2" t="s">
        <v>225</v>
      </c>
      <c r="DS2384" s="7" t="s">
        <v>226</v>
      </c>
      <c r="DW2384" s="1"/>
      <c r="EA2384" s="2" t="s">
        <v>227</v>
      </c>
      <c r="EC2384" s="7" t="s">
        <v>228</v>
      </c>
      <c r="EG2384" s="1"/>
      <c r="EI2384" s="52"/>
      <c r="EK2384" s="53"/>
      <c r="FU2384" s="1"/>
      <c r="FY2384" s="2" t="s">
        <v>111</v>
      </c>
      <c r="GA2384" s="7" t="s">
        <v>112</v>
      </c>
      <c r="GE2384" s="1"/>
      <c r="GI2384" s="2" t="s">
        <v>113</v>
      </c>
      <c r="GK2384" s="7" t="s">
        <v>114</v>
      </c>
      <c r="GO2384" s="1"/>
      <c r="GS2384" s="2" t="s">
        <v>115</v>
      </c>
      <c r="GU2384" s="7" t="s">
        <v>116</v>
      </c>
      <c r="GY2384" s="1"/>
      <c r="HA2384" s="34"/>
      <c r="HC2384" s="35"/>
      <c r="HE2384" s="1"/>
      <c r="HI2384" s="2" t="s">
        <v>117</v>
      </c>
      <c r="HK2384" s="7" t="s">
        <v>118</v>
      </c>
      <c r="HO2384" s="1"/>
      <c r="HS2384" s="2" t="s">
        <v>119</v>
      </c>
      <c r="HU2384" s="7" t="s">
        <v>120</v>
      </c>
      <c r="HY2384" s="1"/>
      <c r="IC2384" s="2" t="s">
        <v>121</v>
      </c>
      <c r="IE2384" s="7" t="s">
        <v>122</v>
      </c>
      <c r="II2384" s="1"/>
      <c r="IK2384" s="36"/>
      <c r="IM2384" s="37"/>
      <c r="IO2384" s="1"/>
      <c r="IS2384" s="2" t="s">
        <v>223</v>
      </c>
      <c r="IU2384" s="7" t="s">
        <v>224</v>
      </c>
      <c r="IY2384" s="1"/>
      <c r="JC2384" s="2" t="s">
        <v>225</v>
      </c>
      <c r="JE2384" s="7" t="s">
        <v>226</v>
      </c>
      <c r="JI2384" s="1"/>
      <c r="JM2384" s="2" t="s">
        <v>227</v>
      </c>
      <c r="JO2384" s="7" t="s">
        <v>228</v>
      </c>
      <c r="JS2384" s="1"/>
      <c r="JU2384" s="52"/>
      <c r="JW2384" s="53"/>
      <c r="JX2384" s="1"/>
      <c r="KG2384" s="1"/>
      <c r="KH2384" s="67"/>
      <c r="KJ2384" s="66"/>
      <c r="KL2384" s="65"/>
      <c r="KN2384" s="53"/>
      <c r="KP2384" s="64"/>
      <c r="KR2384" s="63"/>
      <c r="KV2384" s="1"/>
      <c r="KW2384" s="34"/>
      <c r="KY2384" s="35"/>
      <c r="LA2384" s="36"/>
      <c r="PL2384" s="34"/>
      <c r="PN2384" s="35"/>
      <c r="PV2384" s="37"/>
      <c r="QF2384" s="36"/>
      <c r="QH2384" s="37"/>
      <c r="VT2384" s="1"/>
    </row>
    <row r="2385" spans="14:592" ht="15" thickBot="1" x14ac:dyDescent="0.35">
      <c r="N2385" s="1"/>
      <c r="O2385" s="34"/>
      <c r="Q2385" s="35"/>
      <c r="S2385" s="36"/>
      <c r="U2385" s="37"/>
      <c r="W2385" s="52"/>
      <c r="Y2385" s="53"/>
      <c r="AI2385" s="1"/>
      <c r="AM2385" s="3">
        <f t="array" ref="AM2385">EXP(AM2394)/(EXP(AM2394)+EXP(AW2394)+EXP(BG2394))</f>
        <v>0.33255143623213052</v>
      </c>
      <c r="AO2385" s="41">
        <f t="array" ref="AO2385">AL2340</f>
        <v>-2.8461860647027014E-2</v>
      </c>
      <c r="AS2385" s="1"/>
      <c r="AW2385" s="3">
        <f t="array" ref="AW2385">EXP(AW2394)/(EXP(AM2394)+EXP(AW2394)+EXP(BG2394))</f>
        <v>0.33469631819011386</v>
      </c>
      <c r="AY2385" s="41">
        <f t="array" ref="AY2385">AW2340</f>
        <v>-3.0946762738738545E-2</v>
      </c>
      <c r="BC2385" s="1"/>
      <c r="BG2385" s="3">
        <f t="array" ref="BG2385">EXP(BG2394)/(EXP(AM2394)+EXP(AW2394)+EXP(BG2394))</f>
        <v>0.33275224557775562</v>
      </c>
      <c r="BI2385" s="41">
        <f t="array" ref="BI2385">BH2340</f>
        <v>-2.8687211408618202E-2</v>
      </c>
      <c r="BM2385" s="1"/>
      <c r="BO2385" s="34"/>
      <c r="BQ2385" s="35"/>
      <c r="BS2385" s="1"/>
      <c r="BW2385" s="3">
        <f t="array" ref="BW2385">EXP(BW2394)/(EXP(BW2394)+EXP(CG2394)+EXP(CQ2394))</f>
        <v>0.33260628585738194</v>
      </c>
      <c r="BY2385" s="41">
        <f>BV2340</f>
        <v>-3.5030724058595634E-2</v>
      </c>
      <c r="CC2385" s="1"/>
      <c r="CG2385" s="3">
        <f t="array" ref="CG2385">EXP(CG2394)/(EXP(BW2394)+EXP(CG2394)+EXP(CQ2394))</f>
        <v>0.33459943181341301</v>
      </c>
      <c r="CI2385" s="41">
        <f>CG2340</f>
        <v>-3.6800746941249005E-2</v>
      </c>
      <c r="CM2385" s="1"/>
      <c r="CQ2385" s="3">
        <f t="array" ref="CQ2385">EXP(CQ2394)/(EXP(BW2394)+EXP(CG2394)+EXP(CQ2394))</f>
        <v>0.3327942823292051</v>
      </c>
      <c r="CS2385" s="41">
        <f>CR2340</f>
        <v>-3.5193298436592385E-2</v>
      </c>
      <c r="CW2385" s="1"/>
      <c r="CY2385" s="36"/>
      <c r="DA2385" s="37"/>
      <c r="DC2385" s="1"/>
      <c r="DG2385" s="3">
        <f t="array" ref="DG2385">EXP(DG2394)/(EXP(DG2394)+EXP(DQ2394)+EXP(EA2394))</f>
        <v>0.33255646706978487</v>
      </c>
      <c r="DI2385" s="41">
        <f>DF2340</f>
        <v>-2.921534913328238E-2</v>
      </c>
      <c r="DM2385" s="1"/>
      <c r="DQ2385" s="3">
        <f t="array" ref="DQ2385">EXP(DQ2394)/(EXP(DG2394)+EXP(DQ2394)+EXP(EA2394))</f>
        <v>0.33468742463974022</v>
      </c>
      <c r="DS2385" s="41">
        <f>DQ2340</f>
        <v>-3.1623601691969053E-2</v>
      </c>
      <c r="DW2385" s="1"/>
      <c r="EA2385" s="3">
        <f t="array" ref="EA2385">EXP(EA2394)/(EXP(DG2394)+EXP(DQ2394)+EXP(EA2394))</f>
        <v>0.33275610829047492</v>
      </c>
      <c r="EC2385" s="41">
        <f>EB2340</f>
        <v>-2.9433975841071179E-2</v>
      </c>
      <c r="EG2385" s="1"/>
      <c r="EI2385" s="52"/>
      <c r="EK2385" s="53"/>
      <c r="EY2385" s="1"/>
      <c r="FU2385" s="1"/>
      <c r="FY2385" s="3">
        <f t="array" ref="FY2385">EXP(FY2394)/(EXP(FY2394)+EXP(GI2394)+EXP(GS2394))</f>
        <v>0.33118878916898203</v>
      </c>
      <c r="GA2385" s="41">
        <f t="array" ref="GA2385">FX2340</f>
        <v>-5.0428635033983982E-2</v>
      </c>
      <c r="GE2385" s="1"/>
      <c r="GI2385" s="3">
        <f t="array" ref="GI2385">EXP(GI2394)/(EXP(FY2394)+EXP(GI2394)+EXP(GS2394))</f>
        <v>0.33714812283757506</v>
      </c>
      <c r="GK2385" s="41">
        <f t="array" ref="GK2385">GI2340</f>
        <v>-5.2861596391391409E-2</v>
      </c>
      <c r="GO2385" s="1"/>
      <c r="GS2385" s="3">
        <f t="array" ref="GS2385">EXP(GS2394)/(EXP(FY2394)+EXP(GI2394)+EXP(GS2394))</f>
        <v>0.33166308799344296</v>
      </c>
      <c r="GU2385" s="41">
        <f t="array" ref="GU2385">GT2340</f>
        <v>-5.0654202815849134E-2</v>
      </c>
      <c r="GY2385" s="1"/>
      <c r="HA2385" s="34"/>
      <c r="HC2385" s="35"/>
      <c r="HE2385" s="1"/>
      <c r="HI2385" s="3">
        <f t="array" ref="HI2385">EXP(HI2394)/(EXP(HI2394)+EXP(HS2394)+EXP(IC2394))</f>
        <v>0.33116336438124822</v>
      </c>
      <c r="HK2385" s="41">
        <f>HH2340</f>
        <v>-4.1075704158886811E-2</v>
      </c>
      <c r="HO2385" s="1"/>
      <c r="HS2385" s="3">
        <f t="array" ref="HS2385">EXP(HS2394)/(EXP(HI2394)+EXP(HS2394)+EXP(IC2394))</f>
        <v>0.33718897345920285</v>
      </c>
      <c r="HU2385" s="41">
        <f>HS2340</f>
        <v>-4.3019551103071908E-2</v>
      </c>
      <c r="HY2385" s="1"/>
      <c r="IC2385" s="3">
        <f t="array" ref="IC2385">EXP(IC2394)/(EXP(HI2394)+EXP(HS2394)+EXP(IC2394))</f>
        <v>0.33164766215954894</v>
      </c>
      <c r="IE2385" s="41">
        <f>ID2340</f>
        <v>-4.1256625552454483E-2</v>
      </c>
      <c r="II2385" s="1"/>
      <c r="IK2385" s="36"/>
      <c r="IM2385" s="37"/>
      <c r="IO2385" s="1"/>
      <c r="IS2385" s="3">
        <f t="array" ref="IS2385">EXP(IS2394)/(EXP(IS2394)+EXP(JC2394)+EXP(JM2394))</f>
        <v>0.3311857659315493</v>
      </c>
      <c r="IU2385" s="41">
        <f>IR2340</f>
        <v>-4.9442988282154446E-2</v>
      </c>
      <c r="IY2385" s="1"/>
      <c r="JC2385" s="3">
        <f t="array" ref="JC2385">EXP(JC2394)/(EXP(IS2394)+EXP(JC2394)+EXP(JM2394))</f>
        <v>0.3371530851157285</v>
      </c>
      <c r="JE2385" s="41">
        <f>JC2340</f>
        <v>-5.1824209165567743E-2</v>
      </c>
      <c r="JI2385" s="1"/>
      <c r="JM2385" s="3">
        <f t="array" ref="JM2385">EXP(JM2394)/(EXP(IS2394)+EXP(JC2394)+EXP(JM2394))</f>
        <v>0.33166114895272231</v>
      </c>
      <c r="JO2385" s="41">
        <f>JN2340</f>
        <v>-4.966383653365488E-2</v>
      </c>
      <c r="JS2385" s="1"/>
      <c r="JU2385" s="52"/>
      <c r="JW2385" s="53"/>
      <c r="JX2385" s="1"/>
      <c r="KG2385" s="1"/>
      <c r="KH2385" s="67"/>
      <c r="KJ2385" s="66"/>
      <c r="KL2385" s="65"/>
      <c r="KN2385" s="53"/>
      <c r="KP2385" s="64"/>
      <c r="KR2385" s="63"/>
      <c r="KV2385" s="1"/>
      <c r="KW2385" s="34"/>
      <c r="KY2385" s="35"/>
      <c r="LA2385" s="36"/>
      <c r="LC2385" s="37"/>
      <c r="LD2385" s="37"/>
      <c r="LE2385" s="37"/>
      <c r="LF2385" s="37"/>
      <c r="LG2385" s="37"/>
      <c r="LH2385" s="37"/>
      <c r="LI2385" s="37"/>
      <c r="LJ2385" s="37"/>
      <c r="LK2385" s="37"/>
      <c r="LL2385" s="37"/>
      <c r="LM2385" s="37"/>
      <c r="LN2385" s="37"/>
      <c r="LO2385" s="37"/>
      <c r="LP2385" s="37"/>
      <c r="LQ2385" s="37"/>
      <c r="LR2385" s="37"/>
      <c r="LS2385" s="37"/>
      <c r="LT2385" s="37"/>
      <c r="LU2385" s="37"/>
      <c r="LV2385" s="37"/>
      <c r="LW2385" s="37"/>
      <c r="LX2385" s="37"/>
      <c r="LY2385" s="37"/>
      <c r="LZ2385" s="37"/>
      <c r="MA2385" s="37"/>
      <c r="MB2385" s="37"/>
      <c r="MC2385" s="37"/>
      <c r="MD2385" s="37"/>
      <c r="ME2385" s="37"/>
      <c r="MF2385" s="37"/>
      <c r="MG2385" s="37"/>
      <c r="MH2385" s="37"/>
      <c r="MI2385" s="37"/>
      <c r="MJ2385" s="37"/>
      <c r="MK2385" s="37"/>
      <c r="ML2385" s="37"/>
      <c r="MM2385" s="37"/>
      <c r="MN2385" s="37"/>
      <c r="MO2385" s="37"/>
      <c r="MP2385" s="37"/>
      <c r="MQ2385" s="37"/>
      <c r="MR2385" s="37"/>
      <c r="MS2385" s="37"/>
      <c r="MT2385" s="37"/>
      <c r="MU2385" s="37"/>
      <c r="MV2385" s="37"/>
      <c r="MW2385" s="37"/>
      <c r="MX2385" s="37"/>
      <c r="MY2385" s="37"/>
      <c r="MZ2385" s="37"/>
      <c r="NA2385" s="37"/>
      <c r="NB2385" s="37"/>
      <c r="NC2385" s="37"/>
      <c r="ND2385" s="37"/>
      <c r="NE2385" s="37"/>
      <c r="NF2385" s="37"/>
      <c r="NG2385" s="37"/>
      <c r="NH2385" s="37"/>
      <c r="NI2385" s="37"/>
      <c r="NJ2385" s="37"/>
      <c r="NK2385" s="37"/>
      <c r="NL2385" s="37"/>
      <c r="NM2385" s="37"/>
      <c r="NN2385" s="37"/>
      <c r="NO2385" s="37"/>
      <c r="NP2385" s="37"/>
      <c r="NQ2385" s="37"/>
      <c r="NR2385" s="37"/>
      <c r="NS2385" s="37"/>
      <c r="NT2385" s="37"/>
      <c r="NU2385" s="37"/>
      <c r="NV2385" s="37"/>
      <c r="NW2385" s="37"/>
      <c r="NX2385" s="37"/>
      <c r="NY2385" s="37"/>
      <c r="NZ2385" s="37"/>
      <c r="OA2385" s="37"/>
      <c r="OB2385" s="37"/>
      <c r="OC2385" s="37"/>
      <c r="OD2385" s="37"/>
      <c r="OE2385" s="37"/>
      <c r="OF2385" s="37"/>
      <c r="OG2385" s="37"/>
      <c r="OH2385" s="37"/>
      <c r="OI2385" s="37"/>
      <c r="OJ2385" s="37"/>
      <c r="OK2385" s="37"/>
      <c r="OL2385" s="37"/>
      <c r="OM2385" s="37"/>
      <c r="ON2385" s="37"/>
      <c r="OO2385" s="37"/>
      <c r="OP2385" s="37"/>
      <c r="OQ2385" s="37"/>
      <c r="OR2385" s="37"/>
      <c r="OS2385" s="37"/>
      <c r="OT2385" s="37"/>
      <c r="OU2385" s="37"/>
      <c r="OV2385" s="37"/>
      <c r="OW2385" s="37"/>
      <c r="OX2385" s="37"/>
      <c r="OY2385" s="37"/>
      <c r="OZ2385" s="37"/>
      <c r="PA2385" s="37"/>
      <c r="PB2385" s="37"/>
      <c r="PC2385" s="37"/>
      <c r="PD2385" s="37"/>
      <c r="PE2385" s="37"/>
      <c r="PF2385" s="37"/>
      <c r="PG2385" s="37"/>
      <c r="PH2385" s="37"/>
      <c r="PI2385" s="37"/>
      <c r="PJ2385" s="37"/>
      <c r="PK2385" s="37"/>
      <c r="PL2385" s="34"/>
      <c r="PM2385" s="37"/>
      <c r="PN2385" s="35"/>
      <c r="PO2385" s="37"/>
      <c r="PP2385" s="37"/>
      <c r="PQ2385" s="37"/>
      <c r="PR2385" s="37"/>
      <c r="PS2385" s="37"/>
      <c r="PT2385" s="37"/>
      <c r="PU2385" s="37"/>
      <c r="PV2385" s="37"/>
      <c r="QF2385" s="36"/>
      <c r="QH2385" s="37"/>
      <c r="VT2385" s="1"/>
    </row>
    <row r="2386" spans="14:592" x14ac:dyDescent="0.3">
      <c r="N2386" s="1"/>
      <c r="O2386" s="34"/>
      <c r="Q2386" s="35"/>
      <c r="S2386" s="36"/>
      <c r="U2386" s="37"/>
      <c r="W2386" s="52"/>
      <c r="Y2386" s="53"/>
      <c r="AI2386" s="1"/>
      <c r="AM2386" s="2"/>
      <c r="AO2386" s="7"/>
      <c r="AS2386" s="1"/>
      <c r="AW2386" s="2"/>
      <c r="AY2386" s="7"/>
      <c r="BC2386" s="1"/>
      <c r="BG2386" s="2"/>
      <c r="BI2386" s="7"/>
      <c r="BM2386" s="1"/>
      <c r="BO2386" s="34"/>
      <c r="BQ2386" s="35"/>
      <c r="BS2386" s="1"/>
      <c r="BW2386" s="2"/>
      <c r="BY2386" s="7"/>
      <c r="CC2386" s="1"/>
      <c r="CG2386" s="2"/>
      <c r="CI2386" s="7"/>
      <c r="CM2386" s="1"/>
      <c r="CQ2386" s="2"/>
      <c r="CS2386" s="7"/>
      <c r="CW2386" s="1"/>
      <c r="CY2386" s="36"/>
      <c r="DA2386" s="37"/>
      <c r="DC2386" s="1"/>
      <c r="DG2386" s="2"/>
      <c r="DI2386" s="7"/>
      <c r="DM2386" s="1"/>
      <c r="DQ2386" s="2"/>
      <c r="DS2386" s="7"/>
      <c r="DW2386" s="1"/>
      <c r="EA2386" s="2"/>
      <c r="EC2386" s="7"/>
      <c r="EG2386" s="1"/>
      <c r="EI2386" s="52"/>
      <c r="EK2386" s="53"/>
      <c r="FU2386" s="1"/>
      <c r="FY2386" s="2"/>
      <c r="GA2386" s="7"/>
      <c r="GE2386" s="1"/>
      <c r="GI2386" s="2"/>
      <c r="GK2386" s="7"/>
      <c r="GO2386" s="1"/>
      <c r="GS2386" s="2"/>
      <c r="GU2386" s="7"/>
      <c r="GY2386" s="1"/>
      <c r="HA2386" s="34"/>
      <c r="HC2386" s="35"/>
      <c r="HE2386" s="1"/>
      <c r="HI2386" s="2"/>
      <c r="HK2386" s="7"/>
      <c r="HO2386" s="1"/>
      <c r="HS2386" s="2"/>
      <c r="HU2386" s="7"/>
      <c r="HY2386" s="1"/>
      <c r="IC2386" s="2"/>
      <c r="IE2386" s="7"/>
      <c r="II2386" s="1"/>
      <c r="IK2386" s="36"/>
      <c r="IM2386" s="37"/>
      <c r="IO2386" s="1"/>
      <c r="IS2386" s="2"/>
      <c r="IU2386" s="7"/>
      <c r="IY2386" s="1"/>
      <c r="JC2386" s="2"/>
      <c r="JE2386" s="7"/>
      <c r="JI2386" s="1"/>
      <c r="JM2386" s="2"/>
      <c r="JO2386" s="7"/>
      <c r="JS2386" s="1"/>
      <c r="JU2386" s="52"/>
      <c r="JW2386" s="53"/>
      <c r="JX2386" s="1"/>
      <c r="KG2386" s="1"/>
      <c r="KH2386" s="67"/>
      <c r="KJ2386" s="66"/>
      <c r="KL2386" s="65"/>
      <c r="KN2386" s="53"/>
      <c r="KP2386" s="64"/>
      <c r="KR2386" s="63"/>
      <c r="KV2386" s="1"/>
      <c r="KW2386" s="34"/>
      <c r="KY2386" s="35"/>
      <c r="LA2386" s="36"/>
      <c r="LC2386" s="37"/>
      <c r="PL2386" s="34"/>
      <c r="PN2386" s="35"/>
      <c r="QF2386" s="36"/>
      <c r="QH2386" s="37"/>
      <c r="VT2386" s="1"/>
    </row>
    <row r="2387" spans="14:592" ht="15" thickBot="1" x14ac:dyDescent="0.35">
      <c r="N2387" s="1"/>
      <c r="O2387" s="34"/>
      <c r="Q2387" s="35"/>
      <c r="S2387" s="36"/>
      <c r="U2387" s="37"/>
      <c r="W2387" s="52"/>
      <c r="Y2387" s="53"/>
      <c r="AI2387" s="1"/>
      <c r="AM2387" s="2"/>
      <c r="AO2387" s="7"/>
      <c r="AQ2387" t="s">
        <v>123</v>
      </c>
      <c r="AS2387" s="1"/>
      <c r="AW2387" s="2"/>
      <c r="AY2387" s="7"/>
      <c r="BA2387" t="s">
        <v>123</v>
      </c>
      <c r="BC2387" s="1"/>
      <c r="BG2387" s="2"/>
      <c r="BI2387" s="7"/>
      <c r="BK2387" t="s">
        <v>123</v>
      </c>
      <c r="BM2387" s="1"/>
      <c r="BO2387" s="34"/>
      <c r="BQ2387" s="35"/>
      <c r="BS2387" s="1"/>
      <c r="BW2387" s="2"/>
      <c r="BY2387" s="7"/>
      <c r="CA2387" t="s">
        <v>123</v>
      </c>
      <c r="CC2387" s="1"/>
      <c r="CG2387" s="2"/>
      <c r="CI2387" s="7"/>
      <c r="CK2387" t="s">
        <v>123</v>
      </c>
      <c r="CM2387" s="1"/>
      <c r="CQ2387" s="2"/>
      <c r="CS2387" s="7"/>
      <c r="CU2387" t="s">
        <v>123</v>
      </c>
      <c r="CW2387" s="1"/>
      <c r="CY2387" s="36"/>
      <c r="DA2387" s="37"/>
      <c r="DC2387" s="1"/>
      <c r="DG2387" s="2"/>
      <c r="DI2387" s="7"/>
      <c r="DK2387" t="s">
        <v>123</v>
      </c>
      <c r="DM2387" s="1"/>
      <c r="DQ2387" s="2"/>
      <c r="DS2387" s="7"/>
      <c r="DU2387" t="s">
        <v>123</v>
      </c>
      <c r="DW2387" s="1"/>
      <c r="EA2387" s="2"/>
      <c r="EC2387" s="7"/>
      <c r="EE2387" t="s">
        <v>123</v>
      </c>
      <c r="EG2387" s="1"/>
      <c r="EI2387" s="52"/>
      <c r="EK2387" s="53"/>
      <c r="EY2387" s="1"/>
      <c r="FU2387" s="1"/>
      <c r="FY2387" s="2"/>
      <c r="GA2387" s="7"/>
      <c r="GC2387" t="s">
        <v>123</v>
      </c>
      <c r="GE2387" s="1"/>
      <c r="GI2387" s="2"/>
      <c r="GK2387" s="7"/>
      <c r="GM2387" t="s">
        <v>123</v>
      </c>
      <c r="GO2387" s="1"/>
      <c r="GS2387" s="2"/>
      <c r="GU2387" s="7"/>
      <c r="GW2387" t="s">
        <v>123</v>
      </c>
      <c r="GY2387" s="1"/>
      <c r="HA2387" s="34"/>
      <c r="HC2387" s="35"/>
      <c r="HE2387" s="1"/>
      <c r="HI2387" s="2"/>
      <c r="HK2387" s="7"/>
      <c r="HM2387" t="s">
        <v>123</v>
      </c>
      <c r="HO2387" s="1"/>
      <c r="HS2387" s="2"/>
      <c r="HU2387" s="7"/>
      <c r="HW2387" t="s">
        <v>123</v>
      </c>
      <c r="HY2387" s="1"/>
      <c r="IC2387" s="2"/>
      <c r="IE2387" s="7"/>
      <c r="IG2387" t="s">
        <v>123</v>
      </c>
      <c r="II2387" s="1"/>
      <c r="IK2387" s="36"/>
      <c r="IM2387" s="37"/>
      <c r="IO2387" s="1"/>
      <c r="IS2387" s="2"/>
      <c r="IU2387" s="7"/>
      <c r="IW2387" t="s">
        <v>123</v>
      </c>
      <c r="IY2387" s="1"/>
      <c r="JC2387" s="2"/>
      <c r="JE2387" s="7"/>
      <c r="JG2387" t="s">
        <v>123</v>
      </c>
      <c r="JI2387" s="1"/>
      <c r="JM2387" s="2"/>
      <c r="JO2387" s="7"/>
      <c r="JQ2387" t="s">
        <v>123</v>
      </c>
      <c r="JS2387" s="1"/>
      <c r="JU2387" s="52"/>
      <c r="JW2387" s="53"/>
      <c r="JX2387" s="1"/>
      <c r="KG2387" s="1"/>
      <c r="KH2387" s="67"/>
      <c r="KJ2387" s="66"/>
      <c r="KL2387" s="65"/>
      <c r="KN2387" s="53"/>
      <c r="KP2387" s="64"/>
      <c r="KR2387" s="63"/>
      <c r="KV2387" s="1"/>
      <c r="KW2387" s="34"/>
      <c r="KY2387" s="35"/>
      <c r="LA2387" s="36"/>
      <c r="LC2387" s="37"/>
      <c r="PL2387" s="34"/>
      <c r="PN2387" s="35"/>
      <c r="QF2387" s="36"/>
      <c r="QH2387" s="37"/>
      <c r="VT2387" s="1"/>
    </row>
    <row r="2388" spans="14:592" ht="15" thickBot="1" x14ac:dyDescent="0.35">
      <c r="N2388" s="1"/>
      <c r="O2388" s="34"/>
      <c r="Q2388" s="35"/>
      <c r="S2388" s="36"/>
      <c r="U2388" s="37"/>
      <c r="W2388" s="52"/>
      <c r="Y2388" s="53"/>
      <c r="AI2388" s="1"/>
      <c r="AM2388" s="2"/>
      <c r="AO2388" s="7"/>
      <c r="AQ2388" s="43">
        <f>AM2385*(1-AM2385)</f>
        <v>0.22196097849207777</v>
      </c>
      <c r="AS2388" s="1"/>
      <c r="AW2388" s="2"/>
      <c r="AY2388" s="7"/>
      <c r="BA2388" s="43">
        <f>AW2385*(1-AW2385)</f>
        <v>0.22267469278009591</v>
      </c>
      <c r="BC2388" s="1"/>
      <c r="BG2388" s="2"/>
      <c r="BI2388" s="7"/>
      <c r="BK2388" s="43">
        <f>BG2385*(1-BG2385)</f>
        <v>0.22202818864071663</v>
      </c>
      <c r="BM2388" s="1"/>
      <c r="BO2388" s="34"/>
      <c r="BQ2388" s="35"/>
      <c r="BS2388" s="1"/>
      <c r="BW2388" s="2"/>
      <c r="BY2388" s="7"/>
      <c r="CA2388" s="43">
        <f>BW2385*(1-BW2385)</f>
        <v>0.22197934446553946</v>
      </c>
      <c r="CC2388" s="1"/>
      <c r="CG2388" s="2"/>
      <c r="CI2388" s="7"/>
      <c r="CK2388" s="43">
        <f>CG2385*(1-CG2385)</f>
        <v>0.22264265204355418</v>
      </c>
      <c r="CM2388" s="1"/>
      <c r="CQ2388" s="2"/>
      <c r="CS2388" s="7"/>
      <c r="CU2388" s="43">
        <f>CQ2385*(1-CQ2385)</f>
        <v>0.22204224797819441</v>
      </c>
      <c r="CW2388" s="1"/>
      <c r="CY2388" s="36"/>
      <c r="DA2388" s="37"/>
      <c r="DC2388" s="1"/>
      <c r="DG2388" s="2"/>
      <c r="DI2388" s="7"/>
      <c r="DK2388" s="43">
        <f>DG2385*(1-DG2385)</f>
        <v>0.22196266327984795</v>
      </c>
      <c r="DM2388" s="1"/>
      <c r="DQ2388" s="2"/>
      <c r="DS2388" s="7"/>
      <c r="DU2388" s="43">
        <f>DQ2385*(1-DQ2385)</f>
        <v>0.22267175242775844</v>
      </c>
      <c r="DW2388" s="1"/>
      <c r="EA2388" s="2"/>
      <c r="EC2388" s="7"/>
      <c r="EE2388" s="43">
        <f>EA2385*(1-EA2385)</f>
        <v>0.22202948068585265</v>
      </c>
      <c r="EG2388" s="1"/>
      <c r="EI2388" s="52"/>
      <c r="EK2388" s="53"/>
      <c r="FU2388" s="1"/>
      <c r="FY2388" s="2"/>
      <c r="GA2388" s="7"/>
      <c r="GC2388" s="43">
        <f>FY2385*(1-FY2385)</f>
        <v>0.22150277509776561</v>
      </c>
      <c r="GE2388" s="1"/>
      <c r="GI2388" s="2"/>
      <c r="GK2388" s="7"/>
      <c r="GM2388" s="43">
        <f>GI2385*(1-GI2385)</f>
        <v>0.22347926610467447</v>
      </c>
      <c r="GO2388" s="1"/>
      <c r="GS2388" s="2"/>
      <c r="GU2388" s="7"/>
      <c r="GW2388" s="43">
        <f>GS2385*(1-GS2385)</f>
        <v>0.22166268405609665</v>
      </c>
      <c r="GY2388" s="1"/>
      <c r="HA2388" s="34"/>
      <c r="HC2388" s="35"/>
      <c r="HE2388" s="1"/>
      <c r="HI2388" s="2"/>
      <c r="HK2388" s="7"/>
      <c r="HM2388" s="43">
        <f>HI2385*(1-HI2385)</f>
        <v>0.22149419047294086</v>
      </c>
      <c r="HO2388" s="1"/>
      <c r="HS2388" s="2"/>
      <c r="HU2388" s="7"/>
      <c r="HW2388" s="43">
        <f>HS2385*(1-HS2385)</f>
        <v>0.22349256963673184</v>
      </c>
      <c r="HY2388" s="1"/>
      <c r="IC2388" s="2"/>
      <c r="IE2388" s="7"/>
      <c r="IG2388" s="43">
        <f>IC2385*(1-IC2385)</f>
        <v>0.22165749034365462</v>
      </c>
      <c r="II2388" s="1"/>
      <c r="IK2388" s="36"/>
      <c r="IM2388" s="37"/>
      <c r="IO2388" s="1"/>
      <c r="IS2388" s="2"/>
      <c r="IU2388" s="7"/>
      <c r="IW2388" s="43">
        <f>IS2385*(1-IS2385)</f>
        <v>0.22150175437588232</v>
      </c>
      <c r="IY2388" s="1"/>
      <c r="JC2388" s="2"/>
      <c r="JE2388" s="7"/>
      <c r="JG2388" s="43">
        <f>JC2385*(1-JC2385)</f>
        <v>0.22348088231267482</v>
      </c>
      <c r="JI2388" s="1"/>
      <c r="JM2388" s="2"/>
      <c r="JO2388" s="7"/>
      <c r="JQ2388" s="43">
        <f>JM2385*(1-JM2385)</f>
        <v>0.22166203122808242</v>
      </c>
      <c r="JS2388" s="1"/>
      <c r="JU2388" s="52"/>
      <c r="JW2388" s="53"/>
      <c r="JX2388" s="1"/>
      <c r="KG2388" s="1"/>
      <c r="KH2388" s="67"/>
      <c r="KJ2388" s="66"/>
      <c r="KL2388" s="65"/>
      <c r="KN2388" s="53"/>
      <c r="KP2388" s="64"/>
      <c r="KR2388" s="63"/>
      <c r="KV2388" s="1"/>
      <c r="KW2388" s="34"/>
      <c r="KY2388" s="35"/>
      <c r="LA2388" s="36"/>
      <c r="LC2388" s="37"/>
      <c r="PL2388" s="34"/>
      <c r="PN2388" s="35"/>
      <c r="QF2388" s="36"/>
      <c r="QH2388" s="37"/>
      <c r="VT2388" s="1"/>
    </row>
    <row r="2389" spans="14:592" x14ac:dyDescent="0.3">
      <c r="N2389" s="1"/>
      <c r="O2389" s="34"/>
      <c r="Q2389" s="35"/>
      <c r="S2389" s="36"/>
      <c r="U2389" s="37"/>
      <c r="W2389" s="52"/>
      <c r="Y2389" s="53"/>
      <c r="AI2389" s="1"/>
      <c r="AM2389" s="2"/>
      <c r="AO2389" s="7"/>
      <c r="AS2389" s="1"/>
      <c r="AW2389" s="2"/>
      <c r="AY2389" s="7"/>
      <c r="BC2389" s="1"/>
      <c r="BG2389" s="2"/>
      <c r="BI2389" s="7"/>
      <c r="BM2389" s="1"/>
      <c r="BO2389" s="34"/>
      <c r="BQ2389" s="35"/>
      <c r="BS2389" s="1"/>
      <c r="BW2389" s="2"/>
      <c r="BY2389" s="7"/>
      <c r="CC2389" s="1"/>
      <c r="CG2389" s="2"/>
      <c r="CI2389" s="7"/>
      <c r="CM2389" s="1"/>
      <c r="CQ2389" s="2"/>
      <c r="CS2389" s="7"/>
      <c r="CW2389" s="1"/>
      <c r="CY2389" s="36"/>
      <c r="DA2389" s="37"/>
      <c r="DC2389" s="1"/>
      <c r="DG2389" s="2"/>
      <c r="DI2389" s="7"/>
      <c r="DM2389" s="1"/>
      <c r="DQ2389" s="2"/>
      <c r="DS2389" s="7"/>
      <c r="DW2389" s="1"/>
      <c r="EA2389" s="2"/>
      <c r="EC2389" s="7"/>
      <c r="EG2389" s="1"/>
      <c r="EI2389" s="52"/>
      <c r="EK2389" s="53"/>
      <c r="EY2389" s="1"/>
      <c r="FU2389" s="1"/>
      <c r="FY2389" s="2"/>
      <c r="GA2389" s="7"/>
      <c r="GE2389" s="1"/>
      <c r="GI2389" s="2"/>
      <c r="GK2389" s="7"/>
      <c r="GO2389" s="1"/>
      <c r="GS2389" s="2"/>
      <c r="GU2389" s="7"/>
      <c r="GY2389" s="1"/>
      <c r="HA2389" s="34"/>
      <c r="HC2389" s="35"/>
      <c r="HE2389" s="1"/>
      <c r="HI2389" s="2"/>
      <c r="HK2389" s="7"/>
      <c r="HO2389" s="1"/>
      <c r="HS2389" s="2"/>
      <c r="HU2389" s="7"/>
      <c r="HY2389" s="1"/>
      <c r="IC2389" s="2"/>
      <c r="IE2389" s="7"/>
      <c r="II2389" s="1"/>
      <c r="IK2389" s="36"/>
      <c r="IM2389" s="37"/>
      <c r="IO2389" s="1"/>
      <c r="IS2389" s="2"/>
      <c r="IU2389" s="7"/>
      <c r="IY2389" s="1"/>
      <c r="JC2389" s="2"/>
      <c r="JE2389" s="7"/>
      <c r="JI2389" s="1"/>
      <c r="JM2389" s="2"/>
      <c r="JO2389" s="7"/>
      <c r="JS2389" s="1"/>
      <c r="JU2389" s="52"/>
      <c r="JW2389" s="53"/>
      <c r="JX2389" s="1"/>
      <c r="KG2389" s="1"/>
      <c r="KH2389" s="67"/>
      <c r="KJ2389" s="66"/>
      <c r="KL2389" s="65"/>
      <c r="KN2389" s="53"/>
      <c r="KP2389" s="64"/>
      <c r="KR2389" s="63"/>
      <c r="KV2389" s="1"/>
      <c r="KW2389" s="34"/>
      <c r="KY2389" s="35"/>
      <c r="LA2389" s="36"/>
      <c r="LC2389" s="37"/>
      <c r="PL2389" s="34"/>
      <c r="PN2389" s="35"/>
      <c r="QF2389" s="36"/>
      <c r="QH2389" s="37"/>
      <c r="VT2389" s="1"/>
    </row>
    <row r="2390" spans="14:592" x14ac:dyDescent="0.3">
      <c r="N2390" s="1"/>
      <c r="O2390" s="34"/>
      <c r="Q2390" s="35"/>
      <c r="S2390" s="36"/>
      <c r="U2390" s="37"/>
      <c r="W2390" s="52"/>
      <c r="Y2390" s="53"/>
      <c r="AI2390" s="1"/>
      <c r="AM2390" s="2"/>
      <c r="AO2390" s="7"/>
      <c r="AS2390" s="1"/>
      <c r="AW2390" s="2"/>
      <c r="AY2390" s="7"/>
      <c r="BC2390" s="1"/>
      <c r="BG2390" s="2"/>
      <c r="BI2390" s="7"/>
      <c r="BM2390" s="1"/>
      <c r="BO2390" s="34"/>
      <c r="BQ2390" s="35"/>
      <c r="BS2390" s="1"/>
      <c r="BW2390" s="2"/>
      <c r="BY2390" s="7"/>
      <c r="CC2390" s="1"/>
      <c r="CG2390" s="2"/>
      <c r="CI2390" s="7"/>
      <c r="CM2390" s="1"/>
      <c r="CQ2390" s="2"/>
      <c r="CS2390" s="7"/>
      <c r="CW2390" s="1"/>
      <c r="CY2390" s="36"/>
      <c r="DA2390" s="37"/>
      <c r="DC2390" s="1"/>
      <c r="DG2390" s="2"/>
      <c r="DI2390" s="7"/>
      <c r="DM2390" s="1"/>
      <c r="DQ2390" s="2"/>
      <c r="DS2390" s="7"/>
      <c r="DW2390" s="1"/>
      <c r="EA2390" s="2"/>
      <c r="EC2390" s="7"/>
      <c r="EG2390" s="1"/>
      <c r="EI2390" s="52"/>
      <c r="EK2390" s="53"/>
      <c r="FU2390" s="1"/>
      <c r="FY2390" s="2"/>
      <c r="GA2390" s="7"/>
      <c r="GE2390" s="1"/>
      <c r="GI2390" s="2"/>
      <c r="GK2390" s="7"/>
      <c r="GO2390" s="1"/>
      <c r="GS2390" s="2"/>
      <c r="GU2390" s="7"/>
      <c r="GY2390" s="1"/>
      <c r="HA2390" s="34"/>
      <c r="HC2390" s="35"/>
      <c r="HE2390" s="1"/>
      <c r="HI2390" s="2"/>
      <c r="HK2390" s="7"/>
      <c r="HO2390" s="1"/>
      <c r="HS2390" s="2"/>
      <c r="HU2390" s="7"/>
      <c r="HY2390" s="1"/>
      <c r="IC2390" s="2"/>
      <c r="IE2390" s="7"/>
      <c r="II2390" s="1"/>
      <c r="IK2390" s="36"/>
      <c r="IM2390" s="37"/>
      <c r="IO2390" s="1"/>
      <c r="IS2390" s="2"/>
      <c r="IU2390" s="7"/>
      <c r="IY2390" s="1"/>
      <c r="JC2390" s="2"/>
      <c r="JE2390" s="7"/>
      <c r="JI2390" s="1"/>
      <c r="JM2390" s="2"/>
      <c r="JO2390" s="7"/>
      <c r="JS2390" s="1"/>
      <c r="JU2390" s="52"/>
      <c r="JW2390" s="53"/>
      <c r="JX2390" s="1"/>
      <c r="KG2390" s="1"/>
      <c r="KH2390" s="67"/>
      <c r="KJ2390" s="66"/>
      <c r="KL2390" s="65"/>
      <c r="KN2390" s="53"/>
      <c r="KP2390" s="64"/>
      <c r="KR2390" s="63"/>
      <c r="KV2390" s="1"/>
      <c r="KW2390" s="34"/>
      <c r="KY2390" s="35"/>
      <c r="LA2390" s="36"/>
      <c r="LC2390" s="37"/>
      <c r="PL2390" s="34"/>
      <c r="PN2390" s="35"/>
      <c r="QF2390" s="36"/>
      <c r="QH2390" s="37"/>
      <c r="VT2390" s="1"/>
    </row>
    <row r="2391" spans="14:592" x14ac:dyDescent="0.3">
      <c r="N2391" s="1"/>
      <c r="O2391" s="34"/>
      <c r="Q2391" s="35"/>
      <c r="S2391" s="36"/>
      <c r="U2391" s="37"/>
      <c r="W2391" s="52"/>
      <c r="Y2391" s="53"/>
      <c r="AI2391" s="1"/>
      <c r="AM2391" s="2"/>
      <c r="AO2391" s="7"/>
      <c r="AS2391" s="1"/>
      <c r="AW2391" s="2"/>
      <c r="AY2391" s="7"/>
      <c r="BC2391" s="1"/>
      <c r="BG2391" s="2"/>
      <c r="BI2391" s="7"/>
      <c r="BM2391" s="1"/>
      <c r="BO2391" s="34"/>
      <c r="BQ2391" s="35"/>
      <c r="BS2391" s="1"/>
      <c r="BW2391" s="2"/>
      <c r="BY2391" s="7"/>
      <c r="CC2391" s="1"/>
      <c r="CG2391" s="2"/>
      <c r="CI2391" s="7"/>
      <c r="CM2391" s="1"/>
      <c r="CQ2391" s="2"/>
      <c r="CS2391" s="7"/>
      <c r="CW2391" s="1"/>
      <c r="CY2391" s="36"/>
      <c r="DA2391" s="37"/>
      <c r="DC2391" s="1"/>
      <c r="DG2391" s="2"/>
      <c r="DI2391" s="7"/>
      <c r="DM2391" s="1"/>
      <c r="DQ2391" s="2"/>
      <c r="DS2391" s="7"/>
      <c r="DW2391" s="1"/>
      <c r="EA2391" s="2"/>
      <c r="EC2391" s="7"/>
      <c r="EG2391" s="1"/>
      <c r="EI2391" s="52"/>
      <c r="EK2391" s="53"/>
      <c r="EY2391" s="1"/>
      <c r="FU2391" s="1"/>
      <c r="FY2391" s="2"/>
      <c r="GA2391" s="7"/>
      <c r="GE2391" s="1"/>
      <c r="GI2391" s="2"/>
      <c r="GK2391" s="7"/>
      <c r="GO2391" s="1"/>
      <c r="GS2391" s="2"/>
      <c r="GU2391" s="7"/>
      <c r="GY2391" s="1"/>
      <c r="HA2391" s="34"/>
      <c r="HC2391" s="35"/>
      <c r="HE2391" s="1"/>
      <c r="HI2391" s="2"/>
      <c r="HK2391" s="7"/>
      <c r="HO2391" s="1"/>
      <c r="HS2391" s="2"/>
      <c r="HU2391" s="7"/>
      <c r="HY2391" s="1"/>
      <c r="IC2391" s="2"/>
      <c r="IE2391" s="7"/>
      <c r="II2391" s="1"/>
      <c r="IK2391" s="36"/>
      <c r="IM2391" s="37"/>
      <c r="IO2391" s="1"/>
      <c r="IS2391" s="2"/>
      <c r="IU2391" s="7"/>
      <c r="IY2391" s="1"/>
      <c r="JC2391" s="2"/>
      <c r="JE2391" s="7"/>
      <c r="JI2391" s="1"/>
      <c r="JM2391" s="2"/>
      <c r="JO2391" s="7"/>
      <c r="JS2391" s="1"/>
      <c r="JU2391" s="52"/>
      <c r="JW2391" s="53"/>
      <c r="JX2391" s="1"/>
      <c r="KG2391" s="1"/>
      <c r="KH2391" s="67"/>
      <c r="KJ2391" s="66"/>
      <c r="KL2391" s="65"/>
      <c r="KN2391" s="53"/>
      <c r="KP2391" s="64"/>
      <c r="KR2391" s="63"/>
      <c r="KV2391" s="1"/>
      <c r="KW2391" s="34"/>
      <c r="KY2391" s="35"/>
      <c r="LA2391" s="36"/>
      <c r="LC2391" s="37"/>
      <c r="PL2391" s="34"/>
      <c r="PN2391" s="35"/>
      <c r="QF2391" s="36"/>
      <c r="QH2391" s="37"/>
      <c r="VT2391" s="1"/>
    </row>
    <row r="2392" spans="14:592" x14ac:dyDescent="0.3">
      <c r="N2392" s="1"/>
      <c r="O2392" s="34"/>
      <c r="Q2392" s="35"/>
      <c r="S2392" s="36"/>
      <c r="U2392" s="37"/>
      <c r="W2392" s="52"/>
      <c r="Y2392" s="53"/>
      <c r="AI2392" s="1"/>
      <c r="AM2392" s="2"/>
      <c r="AO2392" s="7"/>
      <c r="AS2392" s="1"/>
      <c r="AW2392" s="2"/>
      <c r="AY2392" s="7"/>
      <c r="BC2392" s="1"/>
      <c r="BG2392" s="2"/>
      <c r="BI2392" s="7"/>
      <c r="BM2392" s="1"/>
      <c r="BO2392" s="34"/>
      <c r="BQ2392" s="35"/>
      <c r="BS2392" s="1"/>
      <c r="BW2392" s="2"/>
      <c r="BY2392" s="7"/>
      <c r="CC2392" s="1"/>
      <c r="CG2392" s="2"/>
      <c r="CI2392" s="7"/>
      <c r="CM2392" s="1"/>
      <c r="CQ2392" s="2"/>
      <c r="CS2392" s="7"/>
      <c r="CW2392" s="1"/>
      <c r="CY2392" s="36"/>
      <c r="DA2392" s="37"/>
      <c r="DC2392" s="1"/>
      <c r="DG2392" s="2"/>
      <c r="DI2392" s="7"/>
      <c r="DM2392" s="1"/>
      <c r="DQ2392" s="2"/>
      <c r="DS2392" s="7"/>
      <c r="DW2392" s="1"/>
      <c r="EA2392" s="2"/>
      <c r="EC2392" s="7"/>
      <c r="EG2392" s="1"/>
      <c r="EI2392" s="52"/>
      <c r="EK2392" s="53"/>
      <c r="FU2392" s="1"/>
      <c r="FY2392" s="2"/>
      <c r="GA2392" s="7"/>
      <c r="GE2392" s="1"/>
      <c r="GI2392" s="2"/>
      <c r="GK2392" s="7"/>
      <c r="GO2392" s="1"/>
      <c r="GS2392" s="2"/>
      <c r="GU2392" s="7"/>
      <c r="GY2392" s="1"/>
      <c r="HA2392" s="34"/>
      <c r="HC2392" s="35"/>
      <c r="HE2392" s="1"/>
      <c r="HI2392" s="2"/>
      <c r="HK2392" s="7"/>
      <c r="HO2392" s="1"/>
      <c r="HS2392" s="2"/>
      <c r="HU2392" s="7"/>
      <c r="HY2392" s="1"/>
      <c r="IC2392" s="2"/>
      <c r="IE2392" s="7"/>
      <c r="II2392" s="1"/>
      <c r="IK2392" s="36"/>
      <c r="IM2392" s="37"/>
      <c r="IO2392" s="1"/>
      <c r="IS2392" s="2"/>
      <c r="IU2392" s="7"/>
      <c r="IY2392" s="1"/>
      <c r="JC2392" s="2"/>
      <c r="JE2392" s="7"/>
      <c r="JI2392" s="1"/>
      <c r="JM2392" s="2"/>
      <c r="JO2392" s="7"/>
      <c r="JS2392" s="1"/>
      <c r="JU2392" s="52"/>
      <c r="JW2392" s="53"/>
      <c r="JX2392" s="1"/>
      <c r="KG2392" s="1"/>
      <c r="KH2392" s="67"/>
      <c r="KJ2392" s="66"/>
      <c r="KL2392" s="65"/>
      <c r="KN2392" s="53"/>
      <c r="KP2392" s="64"/>
      <c r="KR2392" s="63"/>
      <c r="KV2392" s="1"/>
      <c r="KW2392" s="34"/>
      <c r="KY2392" s="35"/>
      <c r="LA2392" s="36"/>
      <c r="LC2392" s="37"/>
      <c r="PL2392" s="34"/>
      <c r="PN2392" s="35"/>
      <c r="QF2392" s="36"/>
      <c r="QH2392" s="37"/>
      <c r="VT2392" s="1"/>
    </row>
    <row r="2393" spans="14:592" ht="15" thickBot="1" x14ac:dyDescent="0.35">
      <c r="N2393" s="1"/>
      <c r="O2393" s="34"/>
      <c r="Q2393" s="35"/>
      <c r="S2393" s="36"/>
      <c r="U2393" s="37"/>
      <c r="W2393" s="52"/>
      <c r="Y2393" s="53"/>
      <c r="AI2393" s="1"/>
      <c r="AM2393" s="2" t="s">
        <v>124</v>
      </c>
      <c r="AO2393" s="7" t="s">
        <v>125</v>
      </c>
      <c r="AS2393" s="1"/>
      <c r="AW2393" s="2" t="s">
        <v>126</v>
      </c>
      <c r="AY2393" s="7" t="s">
        <v>127</v>
      </c>
      <c r="BC2393" s="1"/>
      <c r="BG2393" s="2" t="s">
        <v>128</v>
      </c>
      <c r="BI2393" s="7" t="s">
        <v>129</v>
      </c>
      <c r="BM2393" s="1"/>
      <c r="BO2393" s="34"/>
      <c r="BQ2393" s="35"/>
      <c r="BS2393" s="1"/>
      <c r="BW2393" s="2" t="s">
        <v>130</v>
      </c>
      <c r="BY2393" s="7" t="s">
        <v>131</v>
      </c>
      <c r="CC2393" s="1"/>
      <c r="CG2393" s="2" t="s">
        <v>132</v>
      </c>
      <c r="CI2393" s="7" t="s">
        <v>133</v>
      </c>
      <c r="CM2393" s="1"/>
      <c r="CQ2393" s="2" t="s">
        <v>134</v>
      </c>
      <c r="CS2393" s="7" t="s">
        <v>135</v>
      </c>
      <c r="CW2393" s="1"/>
      <c r="CY2393" s="36"/>
      <c r="DA2393" s="37"/>
      <c r="DC2393" s="1"/>
      <c r="DG2393" s="2" t="s">
        <v>229</v>
      </c>
      <c r="DI2393" s="7" t="s">
        <v>230</v>
      </c>
      <c r="DM2393" s="1"/>
      <c r="DQ2393" s="2" t="s">
        <v>231</v>
      </c>
      <c r="DS2393" s="7" t="s">
        <v>232</v>
      </c>
      <c r="DW2393" s="1"/>
      <c r="EA2393" s="2" t="s">
        <v>233</v>
      </c>
      <c r="EC2393" s="7" t="s">
        <v>234</v>
      </c>
      <c r="EG2393" s="1"/>
      <c r="EI2393" s="52"/>
      <c r="EK2393" s="53"/>
      <c r="EY2393" s="1"/>
      <c r="FU2393" s="1"/>
      <c r="FY2393" s="2" t="s">
        <v>124</v>
      </c>
      <c r="GA2393" s="7" t="s">
        <v>125</v>
      </c>
      <c r="GE2393" s="1"/>
      <c r="GI2393" s="2" t="s">
        <v>126</v>
      </c>
      <c r="GK2393" s="7" t="s">
        <v>127</v>
      </c>
      <c r="GO2393" s="1"/>
      <c r="GS2393" s="2" t="s">
        <v>128</v>
      </c>
      <c r="GU2393" s="7" t="s">
        <v>129</v>
      </c>
      <c r="GY2393" s="1"/>
      <c r="HA2393" s="34"/>
      <c r="HC2393" s="35"/>
      <c r="HE2393" s="1"/>
      <c r="HI2393" s="2" t="s">
        <v>130</v>
      </c>
      <c r="HK2393" s="7" t="s">
        <v>131</v>
      </c>
      <c r="HO2393" s="1"/>
      <c r="HS2393" s="2" t="s">
        <v>132</v>
      </c>
      <c r="HU2393" s="7" t="s">
        <v>133</v>
      </c>
      <c r="HY2393" s="1"/>
      <c r="IC2393" s="2" t="s">
        <v>134</v>
      </c>
      <c r="IE2393" s="7" t="s">
        <v>135</v>
      </c>
      <c r="II2393" s="1"/>
      <c r="IK2393" s="36"/>
      <c r="IM2393" s="37"/>
      <c r="IO2393" s="1"/>
      <c r="IS2393" s="2" t="s">
        <v>229</v>
      </c>
      <c r="IU2393" s="7" t="s">
        <v>230</v>
      </c>
      <c r="IY2393" s="1"/>
      <c r="JC2393" s="2" t="s">
        <v>231</v>
      </c>
      <c r="JE2393" s="7" t="s">
        <v>232</v>
      </c>
      <c r="JI2393" s="1"/>
      <c r="JM2393" s="2" t="s">
        <v>233</v>
      </c>
      <c r="JO2393" s="7" t="s">
        <v>234</v>
      </c>
      <c r="JS2393" s="1"/>
      <c r="JU2393" s="52"/>
      <c r="JW2393" s="53"/>
      <c r="JX2393" s="1"/>
      <c r="KG2393" s="1"/>
      <c r="KH2393" s="67"/>
      <c r="KJ2393" s="66"/>
      <c r="KL2393" s="65"/>
      <c r="KN2393" s="53"/>
      <c r="KP2393" s="64"/>
      <c r="KR2393" s="63"/>
      <c r="KV2393" s="1"/>
      <c r="KW2393" s="34"/>
      <c r="KY2393" s="35"/>
      <c r="LA2393" s="36"/>
      <c r="LC2393" s="37"/>
      <c r="PL2393" s="34"/>
      <c r="PN2393" s="35"/>
      <c r="QF2393" s="36"/>
      <c r="QH2393" s="37"/>
      <c r="VT2393" s="1"/>
    </row>
    <row r="2394" spans="14:592" ht="15" thickBot="1" x14ac:dyDescent="0.35">
      <c r="N2394" s="1"/>
      <c r="O2394" s="34"/>
      <c r="Q2394" s="35"/>
      <c r="S2394" s="36"/>
      <c r="U2394" s="37"/>
      <c r="W2394" s="52"/>
      <c r="Y2394" s="53"/>
      <c r="AI2394" s="1"/>
      <c r="AM2394" s="3">
        <f>AM2405</f>
        <v>6.017245677600986E-2</v>
      </c>
      <c r="AO2394" s="41">
        <f>AO2385*AQ2388+AY2385*-1*AW2385*AM2385+BI2385*-1*BG2385*AM2385</f>
        <v>3.0151559228403912E-4</v>
      </c>
      <c r="AS2394" s="1"/>
      <c r="AW2394" s="3">
        <f>AW2405</f>
        <v>6.6601521037691735E-2</v>
      </c>
      <c r="AY2394" s="41">
        <f>AO2385*-1*AM2385*AW2385+AY2385*BA2388+BI2385*-1*BG2385*AW2385</f>
        <v>-5.2822728112885201E-4</v>
      </c>
      <c r="BC2394" s="1"/>
      <c r="BG2394" s="3">
        <f>BG2405</f>
        <v>6.0776119004894144E-2</v>
      </c>
      <c r="BI2394" s="41">
        <f t="array" ref="BI2394">AO2385*-1*AM2385*BG2385+AY2385*-1*AW2385*BG2385+BI2385*BK2388</f>
        <v>2.2671168884481289E-4</v>
      </c>
      <c r="BM2394" s="1"/>
      <c r="BO2394" s="34"/>
      <c r="BQ2394" s="35"/>
      <c r="BS2394" s="1"/>
      <c r="BW2394" s="3">
        <f>BW2405</f>
        <v>4.2989450648771167E-2</v>
      </c>
      <c r="BY2394" s="41">
        <f>BY2385*CA2388+CI2385*-1*CG2385*BW2385+CS2385*-1*CQ2385*BW2385</f>
        <v>2.1498089582603318E-4</v>
      </c>
      <c r="CC2394" s="1"/>
      <c r="CG2394" s="3">
        <f>CG2405</f>
        <v>4.8964075362581384E-2</v>
      </c>
      <c r="CI2394" s="41">
        <f>BY2385*-1*BW2385*CG2385+CI2385*CK2388+CS2385*-1*CQ2385*CG2385</f>
        <v>-3.7597948018623737E-4</v>
      </c>
      <c r="CM2394" s="1"/>
      <c r="CQ2394" s="3">
        <f>CQ2405</f>
        <v>4.3554513216534668E-2</v>
      </c>
      <c r="CS2394" s="41">
        <f t="array" ref="CS2394">BY2385*-1*BW2385*CQ2385+CI2385*-1*CG2385*CQ2385+CS2385*CU2388</f>
        <v>1.609985843602068E-4</v>
      </c>
      <c r="CW2394" s="1"/>
      <c r="CY2394" s="36"/>
      <c r="DA2394" s="37"/>
      <c r="DC2394" s="1"/>
      <c r="DG2394" s="3">
        <f>DG2405</f>
        <v>5.8508806678399604E-2</v>
      </c>
      <c r="DI2394" s="41">
        <f>DI2385*DK2388+DS2385*-1*DQ2385*DG2385+EC2385*-1*EA2385*DG2385</f>
        <v>2.9223772645544386E-4</v>
      </c>
      <c r="DM2394" s="1"/>
      <c r="DQ2394" s="3">
        <f>DQ2405</f>
        <v>6.4896170703466038E-2</v>
      </c>
      <c r="DS2394" s="41">
        <f>DI2385*-1*DG2385*DQ2385+DS2385*DU2388+EC2385*-1*EA2385*DQ2385</f>
        <v>-5.1190151742122429E-4</v>
      </c>
      <c r="DW2394" s="1"/>
      <c r="EA2394" s="3">
        <f>EA2405</f>
        <v>5.9108949330367304E-2</v>
      </c>
      <c r="EC2394" s="41">
        <f t="array" ref="EC2394">DI2385*-1*DG2385*EA2385+DS2385*-1*DQ2385*EA2385+EC2385*EE2388</f>
        <v>2.1966379096578E-4</v>
      </c>
      <c r="EG2394" s="1"/>
      <c r="EI2394" s="52"/>
      <c r="EK2394" s="53"/>
      <c r="FU2394" s="1"/>
      <c r="FY2394" s="3">
        <f>FY2405</f>
        <v>-5.7744760913872317E-3</v>
      </c>
      <c r="GA2394" s="41">
        <f>GA2385*GC2388+GK2385*-1*GI2385*FY2385+GU2385*-1*GS2385*FY2385</f>
        <v>2.9644074678531265E-4</v>
      </c>
      <c r="GE2394" s="1"/>
      <c r="GI2394" s="3">
        <f>GI2405</f>
        <v>1.2059318526273982E-2</v>
      </c>
      <c r="GK2394" s="41">
        <f>GA2385*-1*FY2385*GI2385+GK2385*GM2388+GU2385*-1*GS2385*GI2385</f>
        <v>-5.1849352228588823E-4</v>
      </c>
      <c r="GO2394" s="1"/>
      <c r="GS2394" s="3">
        <f>GS2405</f>
        <v>-4.3433904393751221E-3</v>
      </c>
      <c r="GU2394" s="41">
        <f t="array" ref="GU2394">GA2385*-1*FY2385*GS2385+GK2385*-1*GI2385*GS2385+GU2385*GW2388</f>
        <v>2.2205277550057557E-4</v>
      </c>
      <c r="GY2394" s="1"/>
      <c r="HA2394" s="34"/>
      <c r="HC2394" s="35"/>
      <c r="HE2394" s="1"/>
      <c r="HI2394" s="3">
        <f>HI2405</f>
        <v>-1.7606661281136277E-2</v>
      </c>
      <c r="HK2394" s="41">
        <f>HK2385*HM2388+HU2385*-1*HS2385*HI2385+IE2385*-1*IC2385*HI2385</f>
        <v>2.3692947554312949E-4</v>
      </c>
      <c r="HO2394" s="1"/>
      <c r="HS2394" s="3">
        <f>HS2405</f>
        <v>4.2506241105347287E-4</v>
      </c>
      <c r="HU2394" s="41">
        <f>HK2385*-1*HI2385*HS2385+HU2385*HW2388+IE2385*-1*IC2385*HS2385</f>
        <v>-4.1420328274099742E-4</v>
      </c>
      <c r="HY2394" s="1"/>
      <c r="IC2394" s="3">
        <f>IC2405</f>
        <v>-1.6145316055742737E-2</v>
      </c>
      <c r="IE2394" s="41">
        <f t="array" ref="IE2394">HK2385*-1*HI2385*IC2385+HU2385*-1*HS2385*IC2385+IE2385*IG2388</f>
        <v>1.7727380719786794E-4</v>
      </c>
      <c r="II2394" s="1"/>
      <c r="IK2394" s="36"/>
      <c r="IM2394" s="37"/>
      <c r="IO2394" s="1"/>
      <c r="IS2394" s="3">
        <f>IS2405</f>
        <v>-6.9682711558269606E-3</v>
      </c>
      <c r="IU2394" s="41">
        <f>IU2385*IW2388+JE2385*-1*JC2385*IS2385+JO2385*-1*JM2385*IS2385</f>
        <v>2.901461372477052E-4</v>
      </c>
      <c r="IY2394" s="1"/>
      <c r="JC2394" s="3">
        <f>JC2405</f>
        <v>1.0889370228280182E-2</v>
      </c>
      <c r="JE2394" s="41">
        <f>IU2385*-1*IS2385*JC2385+JE2385*JG2388+JO2385*-1*JM2385*JC2385</f>
        <v>-5.074619645240204E-4</v>
      </c>
      <c r="JI2394" s="1"/>
      <c r="JM2394" s="3">
        <f>JM2405</f>
        <v>-5.5339034549200528E-3</v>
      </c>
      <c r="JO2394" s="41">
        <f t="array" ref="JO2394">IU2385*-1*IS2385*JM2385+JE2385*-1*JC2385*JM2385+JO2385*JQ2388</f>
        <v>2.1731582727632474E-4</v>
      </c>
      <c r="JS2394" s="1"/>
      <c r="JU2394" s="52"/>
      <c r="JW2394" s="53"/>
      <c r="JX2394" s="1"/>
      <c r="KG2394" s="1"/>
      <c r="KH2394" s="67"/>
      <c r="KJ2394" s="66"/>
      <c r="KL2394" s="65"/>
      <c r="KN2394" s="53"/>
      <c r="KP2394" s="64"/>
      <c r="KR2394" s="63"/>
      <c r="KV2394" s="1"/>
      <c r="KW2394" s="34"/>
      <c r="KY2394" s="35"/>
      <c r="LA2394" s="36"/>
      <c r="LC2394" s="37"/>
      <c r="PL2394" s="34"/>
      <c r="PN2394" s="35"/>
      <c r="QF2394" s="36"/>
      <c r="QH2394" s="37"/>
      <c r="VT2394" s="1"/>
    </row>
    <row r="2395" spans="14:592" x14ac:dyDescent="0.3">
      <c r="N2395" s="1"/>
      <c r="O2395" s="34"/>
      <c r="Q2395" s="35"/>
      <c r="S2395" s="36"/>
      <c r="U2395" s="37"/>
      <c r="W2395" s="52"/>
      <c r="Y2395" s="53"/>
      <c r="AI2395" s="1"/>
      <c r="AJ2395" s="1"/>
      <c r="AK2395" s="1"/>
      <c r="AL2395" s="1"/>
      <c r="AM2395" s="55"/>
      <c r="AN2395" s="1"/>
      <c r="AO2395" s="7"/>
      <c r="AP2395" s="1"/>
      <c r="AQ2395" s="1"/>
      <c r="AR2395" s="1"/>
      <c r="AS2395" s="1"/>
      <c r="AT2395" s="1"/>
      <c r="AU2395" s="1"/>
      <c r="AV2395" s="1"/>
      <c r="AW2395" s="55"/>
      <c r="AX2395" s="1"/>
      <c r="AY2395" s="7"/>
      <c r="AZ2395" s="1"/>
      <c r="BA2395" s="1"/>
      <c r="BB2395" s="1"/>
      <c r="BC2395" s="1"/>
      <c r="BD2395" s="1"/>
      <c r="BE2395" s="1"/>
      <c r="BF2395" s="1"/>
      <c r="BG2395" s="55"/>
      <c r="BH2395" s="1"/>
      <c r="BI2395" s="7"/>
      <c r="BJ2395" s="1"/>
      <c r="BK2395" s="1"/>
      <c r="BL2395" s="1"/>
      <c r="BM2395" s="1"/>
      <c r="BO2395" s="34"/>
      <c r="BQ2395" s="35"/>
      <c r="BS2395" s="1"/>
      <c r="BT2395" s="1"/>
      <c r="BU2395" s="1"/>
      <c r="BV2395" s="1"/>
      <c r="BW2395" s="55"/>
      <c r="BX2395" s="1"/>
      <c r="BY2395" s="7"/>
      <c r="BZ2395" s="1"/>
      <c r="CA2395" s="1"/>
      <c r="CB2395" s="1"/>
      <c r="CC2395" s="1"/>
      <c r="CD2395" s="1"/>
      <c r="CE2395" s="1"/>
      <c r="CF2395" s="1"/>
      <c r="CG2395" s="55"/>
      <c r="CH2395" s="1"/>
      <c r="CI2395" s="7"/>
      <c r="CJ2395" s="1"/>
      <c r="CK2395" s="1"/>
      <c r="CL2395" s="1"/>
      <c r="CM2395" s="1"/>
      <c r="CN2395" s="1"/>
      <c r="CO2395" s="1"/>
      <c r="CP2395" s="1"/>
      <c r="CQ2395" s="55"/>
      <c r="CR2395" s="1"/>
      <c r="CS2395" s="7"/>
      <c r="CT2395" s="1"/>
      <c r="CU2395" s="1"/>
      <c r="CV2395" s="1"/>
      <c r="CW2395" s="1"/>
      <c r="CY2395" s="36"/>
      <c r="DA2395" s="37"/>
      <c r="DC2395" s="1"/>
      <c r="DD2395" s="1"/>
      <c r="DE2395" s="1"/>
      <c r="DF2395" s="1"/>
      <c r="DG2395" s="55"/>
      <c r="DH2395" s="1"/>
      <c r="DI2395" s="7"/>
      <c r="DJ2395" s="1"/>
      <c r="DK2395" s="1"/>
      <c r="DL2395" s="1"/>
      <c r="DM2395" s="1"/>
      <c r="DN2395" s="1"/>
      <c r="DO2395" s="1"/>
      <c r="DP2395" s="1"/>
      <c r="DQ2395" s="55"/>
      <c r="DR2395" s="1"/>
      <c r="DS2395" s="7"/>
      <c r="DT2395" s="1"/>
      <c r="DU2395" s="1"/>
      <c r="DV2395" s="1"/>
      <c r="DW2395" s="1"/>
      <c r="DX2395" s="1"/>
      <c r="DY2395" s="1"/>
      <c r="DZ2395" s="1"/>
      <c r="EA2395" s="55"/>
      <c r="EB2395" s="1"/>
      <c r="EC2395" s="7"/>
      <c r="ED2395" s="1"/>
      <c r="EE2395" s="1"/>
      <c r="EF2395" s="1"/>
      <c r="EG2395" s="1"/>
      <c r="EI2395" s="52"/>
      <c r="EK2395" s="53"/>
      <c r="EY2395" s="1"/>
      <c r="FU2395" s="1"/>
      <c r="FV2395" s="1"/>
      <c r="FW2395" s="1"/>
      <c r="FX2395" s="1"/>
      <c r="FY2395" s="55"/>
      <c r="FZ2395" s="1"/>
      <c r="GA2395" s="7"/>
      <c r="GB2395" s="1"/>
      <c r="GC2395" s="1"/>
      <c r="GD2395" s="1"/>
      <c r="GE2395" s="1"/>
      <c r="GF2395" s="1"/>
      <c r="GG2395" s="1"/>
      <c r="GH2395" s="1"/>
      <c r="GI2395" s="55"/>
      <c r="GJ2395" s="1"/>
      <c r="GK2395" s="7"/>
      <c r="GL2395" s="1"/>
      <c r="GM2395" s="1"/>
      <c r="GN2395" s="1"/>
      <c r="GO2395" s="1"/>
      <c r="GP2395" s="1"/>
      <c r="GQ2395" s="1"/>
      <c r="GR2395" s="1"/>
      <c r="GS2395" s="55"/>
      <c r="GT2395" s="1"/>
      <c r="GU2395" s="7"/>
      <c r="GV2395" s="1"/>
      <c r="GW2395" s="1"/>
      <c r="GX2395" s="1"/>
      <c r="GY2395" s="1"/>
      <c r="HA2395" s="34"/>
      <c r="HC2395" s="35"/>
      <c r="HE2395" s="1"/>
      <c r="HF2395" s="1"/>
      <c r="HG2395" s="1"/>
      <c r="HH2395" s="1"/>
      <c r="HI2395" s="55"/>
      <c r="HJ2395" s="1"/>
      <c r="HK2395" s="7"/>
      <c r="HL2395" s="1"/>
      <c r="HM2395" s="1"/>
      <c r="HN2395" s="1"/>
      <c r="HO2395" s="1"/>
      <c r="HP2395" s="1"/>
      <c r="HQ2395" s="1"/>
      <c r="HR2395" s="1"/>
      <c r="HS2395" s="55"/>
      <c r="HT2395" s="1"/>
      <c r="HU2395" s="7"/>
      <c r="HV2395" s="1"/>
      <c r="HW2395" s="1"/>
      <c r="HX2395" s="1"/>
      <c r="HY2395" s="1"/>
      <c r="HZ2395" s="1"/>
      <c r="IA2395" s="1"/>
      <c r="IB2395" s="1"/>
      <c r="IC2395" s="55"/>
      <c r="ID2395" s="1"/>
      <c r="IE2395" s="7"/>
      <c r="IF2395" s="1"/>
      <c r="IG2395" s="1"/>
      <c r="IH2395" s="1"/>
      <c r="II2395" s="1"/>
      <c r="IK2395" s="36"/>
      <c r="IM2395" s="37"/>
      <c r="IO2395" s="1"/>
      <c r="IP2395" s="1"/>
      <c r="IQ2395" s="1"/>
      <c r="IR2395" s="1"/>
      <c r="IS2395" s="55"/>
      <c r="IT2395" s="1"/>
      <c r="IU2395" s="7"/>
      <c r="IV2395" s="1"/>
      <c r="IW2395" s="1"/>
      <c r="IX2395" s="1"/>
      <c r="IY2395" s="1"/>
      <c r="IZ2395" s="1"/>
      <c r="JA2395" s="1"/>
      <c r="JB2395" s="1"/>
      <c r="JC2395" s="55"/>
      <c r="JD2395" s="1"/>
      <c r="JE2395" s="7"/>
      <c r="JF2395" s="1"/>
      <c r="JG2395" s="1"/>
      <c r="JH2395" s="1"/>
      <c r="JI2395" s="1"/>
      <c r="JJ2395" s="1"/>
      <c r="JK2395" s="1"/>
      <c r="JL2395" s="1"/>
      <c r="JM2395" s="55"/>
      <c r="JN2395" s="1"/>
      <c r="JO2395" s="7"/>
      <c r="JP2395" s="1"/>
      <c r="JQ2395" s="1"/>
      <c r="JR2395" s="1"/>
      <c r="JS2395" s="1"/>
      <c r="JU2395" s="52"/>
      <c r="JW2395" s="53"/>
      <c r="JX2395" s="1"/>
      <c r="KG2395" s="1"/>
      <c r="KH2395" s="67"/>
      <c r="KJ2395" s="66"/>
      <c r="KL2395" s="65"/>
      <c r="KN2395" s="53"/>
      <c r="KP2395" s="64"/>
      <c r="KR2395" s="63"/>
      <c r="KV2395" s="1"/>
      <c r="KW2395" s="34"/>
      <c r="KY2395" s="35"/>
      <c r="LA2395" s="36"/>
      <c r="LC2395" s="37"/>
      <c r="PL2395" s="34"/>
      <c r="PN2395" s="35"/>
      <c r="QF2395" s="36"/>
      <c r="QH2395" s="37"/>
      <c r="VT2395" s="1"/>
    </row>
    <row r="2396" spans="14:592" x14ac:dyDescent="0.3">
      <c r="N2396" s="1"/>
      <c r="O2396" s="34"/>
      <c r="Q2396" s="35"/>
      <c r="S2396" s="36"/>
      <c r="U2396" s="37"/>
      <c r="W2396" s="52"/>
      <c r="Y2396" s="53"/>
      <c r="AI2396" s="1"/>
      <c r="AM2396" s="34"/>
      <c r="AO2396" s="35"/>
      <c r="AW2396" s="36"/>
      <c r="AY2396" s="37"/>
      <c r="BG2396" s="52"/>
      <c r="BI2396" s="54"/>
      <c r="BO2396" s="34"/>
      <c r="BQ2396" s="35"/>
      <c r="BW2396" s="34"/>
      <c r="BY2396" s="35"/>
      <c r="CG2396" s="36"/>
      <c r="CI2396" s="37"/>
      <c r="CQ2396" s="52"/>
      <c r="CS2396" s="54"/>
      <c r="CY2396" s="36"/>
      <c r="DA2396" s="37"/>
      <c r="DG2396" s="34"/>
      <c r="DI2396" s="35"/>
      <c r="DQ2396" s="36"/>
      <c r="DS2396" s="37"/>
      <c r="EA2396" s="52"/>
      <c r="EC2396" s="54"/>
      <c r="EI2396" s="52"/>
      <c r="EK2396" s="53"/>
      <c r="FY2396" s="34"/>
      <c r="GA2396" s="35"/>
      <c r="GI2396" s="36"/>
      <c r="GK2396" s="37"/>
      <c r="GS2396" s="52"/>
      <c r="GU2396" s="54"/>
      <c r="HA2396" s="34"/>
      <c r="HC2396" s="35"/>
      <c r="HI2396" s="34"/>
      <c r="HK2396" s="35"/>
      <c r="HS2396" s="36"/>
      <c r="HU2396" s="37"/>
      <c r="IC2396" s="52"/>
      <c r="IE2396" s="54"/>
      <c r="IK2396" s="36"/>
      <c r="IM2396" s="37"/>
      <c r="IS2396" s="34"/>
      <c r="IU2396" s="35"/>
      <c r="JC2396" s="36"/>
      <c r="JE2396" s="37"/>
      <c r="JM2396" s="52"/>
      <c r="JO2396" s="54"/>
      <c r="JU2396" s="52"/>
      <c r="JW2396" s="53"/>
      <c r="JX2396" s="1"/>
      <c r="KG2396" s="1"/>
      <c r="KH2396" s="67"/>
      <c r="KJ2396" s="66"/>
      <c r="KL2396" s="65"/>
      <c r="KN2396" s="53"/>
      <c r="KP2396" s="64"/>
      <c r="KR2396" s="63"/>
      <c r="KV2396" s="1"/>
      <c r="KW2396" s="34"/>
      <c r="KY2396" s="35"/>
      <c r="LA2396" s="36"/>
      <c r="LC2396" s="37"/>
      <c r="PL2396" s="34"/>
      <c r="PN2396" s="35"/>
      <c r="QF2396" s="36"/>
      <c r="QH2396" s="37"/>
      <c r="VT2396" s="1"/>
    </row>
    <row r="2397" spans="14:592" x14ac:dyDescent="0.3">
      <c r="N2397" s="1"/>
      <c r="O2397" s="34"/>
      <c r="Q2397" s="35"/>
      <c r="S2397" s="36"/>
      <c r="U2397" s="37"/>
      <c r="W2397" s="52"/>
      <c r="Y2397" s="53"/>
      <c r="AI2397" s="1"/>
      <c r="AM2397" s="34"/>
      <c r="AO2397" s="35"/>
      <c r="AW2397" s="36"/>
      <c r="AY2397" s="37"/>
      <c r="BG2397" s="52"/>
      <c r="BI2397" s="54"/>
      <c r="BO2397" s="34"/>
      <c r="BQ2397" s="35"/>
      <c r="BW2397" s="34"/>
      <c r="BY2397" s="35"/>
      <c r="CG2397" s="36"/>
      <c r="CI2397" s="37"/>
      <c r="CQ2397" s="52"/>
      <c r="CS2397" s="54"/>
      <c r="CY2397" s="36"/>
      <c r="DA2397" s="37"/>
      <c r="DG2397" s="34"/>
      <c r="DI2397" s="35"/>
      <c r="DQ2397" s="36"/>
      <c r="DS2397" s="37"/>
      <c r="EA2397" s="52"/>
      <c r="EC2397" s="54"/>
      <c r="EI2397" s="52"/>
      <c r="EK2397" s="53"/>
      <c r="EY2397" s="1"/>
      <c r="FY2397" s="34"/>
      <c r="GA2397" s="35"/>
      <c r="GI2397" s="36"/>
      <c r="GK2397" s="37"/>
      <c r="GS2397" s="52"/>
      <c r="GU2397" s="54"/>
      <c r="HA2397" s="34"/>
      <c r="HC2397" s="35"/>
      <c r="HI2397" s="34"/>
      <c r="HK2397" s="35"/>
      <c r="HS2397" s="36"/>
      <c r="HU2397" s="37"/>
      <c r="IC2397" s="52"/>
      <c r="IE2397" s="54"/>
      <c r="IK2397" s="36"/>
      <c r="IM2397" s="37"/>
      <c r="IS2397" s="34"/>
      <c r="IU2397" s="35"/>
      <c r="JC2397" s="36"/>
      <c r="JE2397" s="37"/>
      <c r="JM2397" s="52"/>
      <c r="JO2397" s="54"/>
      <c r="JU2397" s="52"/>
      <c r="JW2397" s="53"/>
      <c r="JX2397" s="1"/>
      <c r="KG2397" s="1"/>
      <c r="KH2397" s="67"/>
      <c r="KJ2397" s="66"/>
      <c r="KL2397" s="65"/>
      <c r="KN2397" s="53"/>
      <c r="KP2397" s="64"/>
      <c r="KR2397" s="63"/>
      <c r="KV2397" s="1"/>
      <c r="KW2397" s="34"/>
      <c r="KY2397" s="35"/>
      <c r="LA2397" s="36"/>
      <c r="LC2397" s="37"/>
      <c r="PL2397" s="34"/>
      <c r="PN2397" s="35"/>
      <c r="QF2397" s="36"/>
      <c r="QH2397" s="37"/>
      <c r="VT2397" s="1"/>
    </row>
    <row r="2398" spans="14:592" x14ac:dyDescent="0.3">
      <c r="N2398" s="1"/>
      <c r="O2398" s="34"/>
      <c r="Q2398" s="35"/>
      <c r="S2398" s="36"/>
      <c r="U2398" s="37"/>
      <c r="W2398" s="52"/>
      <c r="Y2398" s="53"/>
      <c r="AI2398" s="1"/>
      <c r="AM2398" s="34"/>
      <c r="AO2398" s="35"/>
      <c r="AW2398" s="36"/>
      <c r="AY2398" s="37"/>
      <c r="BG2398" s="52"/>
      <c r="BI2398" s="54"/>
      <c r="BO2398" s="34"/>
      <c r="BQ2398" s="35"/>
      <c r="BW2398" s="34"/>
      <c r="BY2398" s="35"/>
      <c r="CG2398" s="36"/>
      <c r="CI2398" s="37"/>
      <c r="CQ2398" s="52"/>
      <c r="CS2398" s="54"/>
      <c r="CY2398" s="36"/>
      <c r="DA2398" s="37"/>
      <c r="DG2398" s="34"/>
      <c r="DI2398" s="35"/>
      <c r="DQ2398" s="36"/>
      <c r="DS2398" s="37"/>
      <c r="EA2398" s="52"/>
      <c r="EC2398" s="54"/>
      <c r="EI2398" s="52"/>
      <c r="EK2398" s="53"/>
      <c r="FY2398" s="34"/>
      <c r="GA2398" s="35"/>
      <c r="GI2398" s="36"/>
      <c r="GK2398" s="37"/>
      <c r="GS2398" s="52"/>
      <c r="GU2398" s="54"/>
      <c r="HA2398" s="34"/>
      <c r="HC2398" s="35"/>
      <c r="HI2398" s="34"/>
      <c r="HK2398" s="35"/>
      <c r="HS2398" s="36"/>
      <c r="HU2398" s="37"/>
      <c r="IC2398" s="52"/>
      <c r="IE2398" s="54"/>
      <c r="IK2398" s="36"/>
      <c r="IM2398" s="37"/>
      <c r="IS2398" s="34"/>
      <c r="IU2398" s="35"/>
      <c r="JC2398" s="36"/>
      <c r="JE2398" s="37"/>
      <c r="JM2398" s="52"/>
      <c r="JO2398" s="54"/>
      <c r="JU2398" s="52"/>
      <c r="JW2398" s="53"/>
      <c r="JX2398" s="1"/>
      <c r="KG2398" s="1"/>
      <c r="KH2398" s="67"/>
      <c r="KJ2398" s="66"/>
      <c r="KL2398" s="65"/>
      <c r="KN2398" s="53"/>
      <c r="KP2398" s="64"/>
      <c r="KR2398" s="63"/>
      <c r="KV2398" s="1"/>
      <c r="KW2398" s="34"/>
      <c r="KY2398" s="35"/>
      <c r="LA2398" s="36"/>
      <c r="LC2398" s="37"/>
      <c r="PL2398" s="34"/>
      <c r="PN2398" s="35"/>
      <c r="QF2398" s="36"/>
      <c r="QH2398" s="37"/>
      <c r="VT2398" s="1"/>
    </row>
    <row r="2399" spans="14:592" x14ac:dyDescent="0.3">
      <c r="N2399" s="1"/>
      <c r="O2399" s="34"/>
      <c r="Q2399" s="35"/>
      <c r="S2399" s="36"/>
      <c r="U2399" s="37"/>
      <c r="W2399" s="52"/>
      <c r="Y2399" s="53"/>
      <c r="AI2399" s="1"/>
      <c r="AM2399" s="34"/>
      <c r="AO2399" s="35"/>
      <c r="AW2399" s="36"/>
      <c r="AY2399" s="37"/>
      <c r="BG2399" s="52"/>
      <c r="BI2399" s="54"/>
      <c r="BO2399" s="34"/>
      <c r="BQ2399" s="35"/>
      <c r="BW2399" s="34"/>
      <c r="BY2399" s="35"/>
      <c r="CG2399" s="36"/>
      <c r="CI2399" s="37"/>
      <c r="CQ2399" s="52"/>
      <c r="CS2399" s="54"/>
      <c r="CY2399" s="36"/>
      <c r="DA2399" s="37"/>
      <c r="DG2399" s="34"/>
      <c r="DI2399" s="35"/>
      <c r="DQ2399" s="36"/>
      <c r="DS2399" s="37"/>
      <c r="EA2399" s="52"/>
      <c r="EC2399" s="54"/>
      <c r="EI2399" s="52"/>
      <c r="EK2399" s="53"/>
      <c r="EY2399" s="1"/>
      <c r="FY2399" s="34"/>
      <c r="GA2399" s="35"/>
      <c r="GI2399" s="36"/>
      <c r="GK2399" s="37"/>
      <c r="GS2399" s="52"/>
      <c r="GU2399" s="54"/>
      <c r="HA2399" s="34"/>
      <c r="HC2399" s="35"/>
      <c r="HI2399" s="34"/>
      <c r="HK2399" s="35"/>
      <c r="HS2399" s="36"/>
      <c r="HU2399" s="37"/>
      <c r="IC2399" s="52"/>
      <c r="IE2399" s="54"/>
      <c r="IK2399" s="36"/>
      <c r="IM2399" s="37"/>
      <c r="IS2399" s="34"/>
      <c r="IU2399" s="35"/>
      <c r="JC2399" s="36"/>
      <c r="JE2399" s="37"/>
      <c r="JM2399" s="52"/>
      <c r="JO2399" s="54"/>
      <c r="JU2399" s="52"/>
      <c r="JW2399" s="53"/>
      <c r="JX2399" s="1"/>
      <c r="KG2399" s="1"/>
      <c r="KH2399" s="67"/>
      <c r="KJ2399" s="66"/>
      <c r="KL2399" s="65"/>
      <c r="KN2399" s="53"/>
      <c r="KP2399" s="64"/>
      <c r="KR2399" s="63"/>
      <c r="KV2399" s="1"/>
      <c r="KW2399" s="34"/>
      <c r="KY2399" s="35"/>
      <c r="LA2399" s="36"/>
      <c r="LC2399" s="37"/>
      <c r="PL2399" s="34"/>
      <c r="PN2399" s="35"/>
      <c r="QF2399" s="36"/>
      <c r="QH2399" s="37"/>
      <c r="VT2399" s="1"/>
    </row>
    <row r="2400" spans="14:592" x14ac:dyDescent="0.3">
      <c r="N2400" s="1"/>
      <c r="O2400" s="34"/>
      <c r="Q2400" s="35"/>
      <c r="S2400" s="36"/>
      <c r="U2400" s="37"/>
      <c r="W2400" s="52"/>
      <c r="Y2400" s="53"/>
      <c r="AI2400" s="1"/>
      <c r="AM2400" s="34"/>
      <c r="AO2400" s="35"/>
      <c r="AW2400" s="36"/>
      <c r="AY2400" s="37"/>
      <c r="BG2400" s="52"/>
      <c r="BI2400" s="54"/>
      <c r="BO2400" s="34"/>
      <c r="BQ2400" s="35"/>
      <c r="BW2400" s="34"/>
      <c r="BY2400" s="35"/>
      <c r="CG2400" s="36"/>
      <c r="CI2400" s="37"/>
      <c r="CQ2400" s="52"/>
      <c r="CS2400" s="54"/>
      <c r="CY2400" s="36"/>
      <c r="DA2400" s="37"/>
      <c r="DG2400" s="34"/>
      <c r="DI2400" s="35"/>
      <c r="DQ2400" s="36"/>
      <c r="DS2400" s="37"/>
      <c r="EA2400" s="52"/>
      <c r="EC2400" s="54"/>
      <c r="EI2400" s="52"/>
      <c r="EK2400" s="53"/>
      <c r="FY2400" s="34"/>
      <c r="GA2400" s="35"/>
      <c r="GI2400" s="36"/>
      <c r="GK2400" s="37"/>
      <c r="GS2400" s="52"/>
      <c r="GU2400" s="54"/>
      <c r="HA2400" s="34"/>
      <c r="HC2400" s="35"/>
      <c r="HI2400" s="34"/>
      <c r="HK2400" s="35"/>
      <c r="HS2400" s="36"/>
      <c r="HU2400" s="37"/>
      <c r="IC2400" s="52"/>
      <c r="IE2400" s="54"/>
      <c r="IK2400" s="36"/>
      <c r="IM2400" s="37"/>
      <c r="IS2400" s="34"/>
      <c r="IU2400" s="35"/>
      <c r="JC2400" s="36"/>
      <c r="JE2400" s="37"/>
      <c r="JM2400" s="52"/>
      <c r="JO2400" s="54"/>
      <c r="JU2400" s="52"/>
      <c r="JW2400" s="53"/>
      <c r="JX2400" s="1"/>
      <c r="KG2400" s="1"/>
      <c r="KH2400" s="67"/>
      <c r="KJ2400" s="66"/>
      <c r="KL2400" s="65"/>
      <c r="KN2400" s="53"/>
      <c r="KP2400" s="64"/>
      <c r="KR2400" s="63"/>
      <c r="KV2400" s="1"/>
      <c r="KW2400" s="34"/>
      <c r="KY2400" s="35"/>
      <c r="LA2400" s="36"/>
      <c r="LC2400" s="37"/>
      <c r="PL2400" s="34"/>
      <c r="PN2400" s="35"/>
      <c r="QF2400" s="36"/>
      <c r="QH2400" s="37"/>
      <c r="VT2400" s="1"/>
    </row>
    <row r="2401" spans="14:592" x14ac:dyDescent="0.3">
      <c r="N2401" s="1"/>
      <c r="O2401" s="34"/>
      <c r="Q2401" s="35"/>
      <c r="S2401" s="36"/>
      <c r="U2401" s="37"/>
      <c r="W2401" s="52"/>
      <c r="Y2401" s="53"/>
      <c r="AI2401" s="1"/>
      <c r="AM2401" s="34"/>
      <c r="AO2401" s="35"/>
      <c r="AW2401" s="36"/>
      <c r="AY2401" s="37"/>
      <c r="BG2401" s="52"/>
      <c r="BI2401" s="54"/>
      <c r="BO2401" s="34"/>
      <c r="BQ2401" s="35"/>
      <c r="BW2401" s="34"/>
      <c r="BY2401" s="35"/>
      <c r="CG2401" s="36"/>
      <c r="CI2401" s="37"/>
      <c r="CQ2401" s="52"/>
      <c r="CS2401" s="54"/>
      <c r="CY2401" s="36"/>
      <c r="DA2401" s="37"/>
      <c r="DG2401" s="34"/>
      <c r="DI2401" s="35"/>
      <c r="DQ2401" s="36"/>
      <c r="DS2401" s="37"/>
      <c r="EA2401" s="52"/>
      <c r="EC2401" s="54"/>
      <c r="EI2401" s="52"/>
      <c r="EK2401" s="53"/>
      <c r="EY2401" s="1"/>
      <c r="FY2401" s="34"/>
      <c r="GA2401" s="35"/>
      <c r="GI2401" s="36"/>
      <c r="GK2401" s="37"/>
      <c r="GS2401" s="52"/>
      <c r="GU2401" s="54"/>
      <c r="HA2401" s="34"/>
      <c r="HC2401" s="35"/>
      <c r="HI2401" s="34"/>
      <c r="HK2401" s="35"/>
      <c r="HS2401" s="36"/>
      <c r="HU2401" s="37"/>
      <c r="IC2401" s="52"/>
      <c r="IE2401" s="54"/>
      <c r="IK2401" s="36"/>
      <c r="IM2401" s="37"/>
      <c r="IS2401" s="34"/>
      <c r="IU2401" s="35"/>
      <c r="JC2401" s="36"/>
      <c r="JE2401" s="37"/>
      <c r="JM2401" s="52"/>
      <c r="JO2401" s="54"/>
      <c r="JU2401" s="52"/>
      <c r="JW2401" s="53"/>
      <c r="JX2401" s="1"/>
      <c r="KG2401" s="1"/>
      <c r="KH2401" s="67"/>
      <c r="KJ2401" s="66"/>
      <c r="KL2401" s="65"/>
      <c r="KN2401" s="53"/>
      <c r="KP2401" s="64"/>
      <c r="KR2401" s="63"/>
      <c r="KV2401" s="1"/>
      <c r="KW2401" s="34"/>
      <c r="KY2401" s="35"/>
      <c r="LA2401" s="36"/>
      <c r="LC2401" s="37"/>
      <c r="LQ2401" s="1"/>
      <c r="LR2401" s="1"/>
      <c r="LS2401" s="1"/>
      <c r="LT2401" s="1"/>
      <c r="LU2401" s="1"/>
      <c r="LV2401" s="1"/>
      <c r="LW2401" s="1"/>
      <c r="LX2401" s="1"/>
      <c r="LY2401" s="1"/>
      <c r="LZ2401" s="1"/>
      <c r="MA2401" s="1"/>
      <c r="MB2401" s="1"/>
      <c r="MC2401" s="1"/>
      <c r="MD2401" s="1"/>
      <c r="ME2401" s="1"/>
      <c r="MF2401" s="1"/>
      <c r="MG2401" s="1"/>
      <c r="MH2401" s="1"/>
      <c r="MI2401" s="1"/>
      <c r="MJ2401" s="1"/>
      <c r="MK2401" s="1"/>
      <c r="ML2401" s="1"/>
      <c r="MM2401" s="1"/>
      <c r="MN2401" s="1"/>
      <c r="MO2401" s="1"/>
      <c r="MP2401" s="1"/>
      <c r="MQ2401" s="1"/>
      <c r="MR2401" s="1"/>
      <c r="MS2401" s="1"/>
      <c r="MT2401" s="1"/>
      <c r="MU2401" s="1"/>
      <c r="MV2401" s="1"/>
      <c r="MW2401" s="1"/>
      <c r="MX2401" s="1"/>
      <c r="MY2401" s="1"/>
      <c r="MZ2401" s="1"/>
      <c r="NA2401" s="1"/>
      <c r="NB2401" s="1"/>
      <c r="NC2401" s="1"/>
      <c r="ND2401" s="1"/>
      <c r="NE2401" s="1"/>
      <c r="NF2401" s="1"/>
      <c r="NG2401" s="1"/>
      <c r="NH2401" s="1"/>
      <c r="NI2401" s="1"/>
      <c r="NJ2401" s="1"/>
      <c r="NK2401" s="1"/>
      <c r="NL2401" s="1"/>
      <c r="NM2401" s="1"/>
      <c r="NN2401" s="1"/>
      <c r="NO2401" s="1"/>
      <c r="NP2401" s="1"/>
      <c r="NQ2401" s="1"/>
      <c r="NR2401" s="1"/>
      <c r="NS2401" s="1"/>
      <c r="NT2401" s="1"/>
      <c r="NU2401" s="1"/>
      <c r="NV2401" s="1"/>
      <c r="NW2401" s="1"/>
      <c r="NX2401" s="1"/>
      <c r="NY2401" s="1"/>
      <c r="NZ2401" s="1"/>
      <c r="OA2401" s="1"/>
      <c r="OB2401" s="1"/>
      <c r="OC2401" s="1"/>
      <c r="OD2401" s="1"/>
      <c r="OE2401" s="1"/>
      <c r="OF2401" s="1"/>
      <c r="OG2401" s="1"/>
      <c r="OH2401" s="1"/>
      <c r="OI2401" s="1"/>
      <c r="OJ2401" s="1"/>
      <c r="OK2401" s="1"/>
      <c r="OL2401" s="1"/>
      <c r="OM2401" s="1"/>
      <c r="ON2401" s="1"/>
      <c r="OO2401" s="1"/>
      <c r="OP2401" s="1"/>
      <c r="OQ2401" s="1"/>
      <c r="OR2401" s="1"/>
      <c r="OS2401" s="1"/>
      <c r="OT2401" s="1"/>
      <c r="OU2401" s="1"/>
      <c r="OV2401" s="1"/>
      <c r="OW2401" s="1"/>
      <c r="OX2401" s="1"/>
      <c r="OY2401" s="1"/>
      <c r="OZ2401" s="1"/>
      <c r="PA2401" s="1"/>
      <c r="PB2401" s="1"/>
      <c r="PC2401" s="1"/>
      <c r="PD2401" s="1"/>
      <c r="PE2401" s="1"/>
      <c r="PF2401" s="1"/>
      <c r="PG2401" s="1"/>
      <c r="PH2401" s="1"/>
      <c r="PI2401" s="1"/>
      <c r="PJ2401" s="1"/>
      <c r="PK2401" s="1"/>
      <c r="PL2401" s="2"/>
      <c r="PM2401" s="1"/>
      <c r="PN2401" s="7"/>
      <c r="PO2401" s="1"/>
      <c r="PP2401" s="1"/>
      <c r="PQ2401" s="1"/>
      <c r="PR2401" s="1"/>
      <c r="PS2401" s="1"/>
      <c r="PT2401" s="1"/>
      <c r="PU2401" s="1"/>
      <c r="PV2401" s="1"/>
      <c r="PW2401" s="1"/>
      <c r="PX2401" s="1"/>
      <c r="PY2401" s="1"/>
      <c r="PZ2401" s="1"/>
      <c r="QA2401" s="1"/>
      <c r="QB2401" s="1"/>
      <c r="QC2401" s="1"/>
      <c r="QD2401" s="1"/>
      <c r="QE2401" s="1"/>
      <c r="QF2401" s="2"/>
      <c r="QG2401" s="1"/>
      <c r="QH2401" s="7"/>
      <c r="QI2401" s="1"/>
      <c r="QJ2401" s="1"/>
      <c r="QK2401" s="1"/>
      <c r="QL2401" s="1"/>
      <c r="QM2401" s="1"/>
      <c r="QN2401" s="1"/>
      <c r="QO2401" s="1"/>
      <c r="QP2401" s="1"/>
      <c r="QQ2401" s="1"/>
      <c r="QR2401" s="1"/>
      <c r="QS2401" s="1"/>
      <c r="QT2401" s="1"/>
      <c r="QU2401" s="1"/>
      <c r="QV2401" s="1"/>
      <c r="QW2401" s="1"/>
      <c r="QX2401" s="1"/>
      <c r="QY2401" s="1"/>
      <c r="QZ2401" s="1"/>
      <c r="RA2401" s="1"/>
      <c r="RB2401" s="1"/>
      <c r="RC2401" s="1"/>
      <c r="RD2401" s="1"/>
      <c r="RE2401" s="1"/>
      <c r="RF2401" s="1"/>
      <c r="RG2401" s="1"/>
      <c r="RH2401" s="1"/>
      <c r="RI2401" s="1"/>
      <c r="RJ2401" s="1"/>
      <c r="RK2401" s="1"/>
      <c r="RL2401" s="1"/>
      <c r="RM2401" s="1"/>
      <c r="RN2401" s="1"/>
      <c r="RO2401" s="1"/>
      <c r="RP2401" s="1"/>
      <c r="RQ2401" s="1"/>
      <c r="RR2401" s="1"/>
      <c r="RS2401" s="1"/>
      <c r="RT2401" s="1"/>
      <c r="RU2401" s="1"/>
      <c r="RV2401" s="1"/>
      <c r="RW2401" s="1"/>
      <c r="RX2401" s="1"/>
      <c r="RY2401" s="1"/>
      <c r="RZ2401" s="1"/>
      <c r="SA2401" s="1"/>
      <c r="SB2401" s="1"/>
      <c r="SC2401" s="1"/>
      <c r="SD2401" s="1"/>
      <c r="SE2401" s="1"/>
      <c r="SF2401" s="1"/>
      <c r="SG2401" s="1"/>
      <c r="SH2401" s="1"/>
      <c r="SI2401" s="1"/>
      <c r="SJ2401" s="1"/>
      <c r="SK2401" s="1"/>
      <c r="SL2401" s="1"/>
      <c r="SM2401" s="1"/>
      <c r="SN2401" s="1"/>
      <c r="SO2401" s="1"/>
      <c r="SP2401" s="1"/>
      <c r="SQ2401" s="1"/>
      <c r="SR2401" s="1"/>
      <c r="SS2401" s="1"/>
      <c r="ST2401" s="1"/>
      <c r="SU2401" s="1"/>
      <c r="SV2401" s="1"/>
      <c r="SW2401" s="1"/>
      <c r="SX2401" s="1"/>
      <c r="SY2401" s="1"/>
      <c r="SZ2401" s="1"/>
      <c r="TA2401" s="1"/>
      <c r="TB2401" s="1"/>
      <c r="TC2401" s="1"/>
      <c r="TD2401" s="1"/>
      <c r="TE2401" s="1"/>
      <c r="TF2401" s="1"/>
      <c r="TG2401" s="1"/>
      <c r="TH2401" s="1"/>
      <c r="TI2401" s="1"/>
      <c r="TJ2401" s="1"/>
      <c r="TK2401" s="1"/>
      <c r="TL2401" s="1"/>
      <c r="TM2401" s="1"/>
      <c r="TN2401" s="1"/>
      <c r="TO2401" s="1"/>
      <c r="TP2401" s="1"/>
      <c r="TQ2401" s="1"/>
      <c r="TR2401" s="1"/>
      <c r="TS2401" s="1"/>
      <c r="TT2401" s="1"/>
      <c r="TU2401" s="1"/>
      <c r="TV2401" s="1"/>
      <c r="TW2401" s="1"/>
      <c r="TX2401" s="1"/>
      <c r="TY2401" s="1"/>
      <c r="TZ2401" s="1"/>
      <c r="UA2401" s="1"/>
      <c r="UB2401" s="1"/>
      <c r="UC2401" s="1"/>
      <c r="UD2401" s="1"/>
      <c r="UE2401" s="1"/>
      <c r="UF2401" s="1"/>
      <c r="UG2401" s="1"/>
      <c r="UH2401" s="1"/>
      <c r="UI2401" s="1"/>
      <c r="UJ2401" s="1"/>
      <c r="UK2401" s="1"/>
      <c r="UL2401" s="1"/>
      <c r="UM2401" s="1"/>
      <c r="UN2401" s="1"/>
      <c r="UO2401" s="1"/>
      <c r="UP2401" s="1"/>
      <c r="UQ2401" s="1"/>
      <c r="UR2401" s="1"/>
      <c r="US2401" s="1"/>
      <c r="UT2401" s="1"/>
      <c r="UU2401" s="1"/>
      <c r="UV2401" s="1"/>
      <c r="UW2401" s="1"/>
      <c r="UX2401" s="1"/>
      <c r="UY2401" s="1"/>
      <c r="UZ2401" s="1"/>
      <c r="VA2401" s="1"/>
      <c r="VB2401" s="1"/>
      <c r="VC2401" s="1"/>
      <c r="VD2401" s="1"/>
      <c r="VE2401" s="1"/>
      <c r="VF2401" s="1"/>
      <c r="VT2401" s="1"/>
    </row>
    <row r="2402" spans="14:592" ht="15" thickBot="1" x14ac:dyDescent="0.35">
      <c r="N2402" s="1"/>
      <c r="O2402" s="34"/>
      <c r="Q2402" s="35"/>
      <c r="S2402" s="36"/>
      <c r="U2402" s="37"/>
      <c r="W2402" s="52"/>
      <c r="Y2402" s="53"/>
      <c r="AI2402" s="1"/>
      <c r="AM2402" s="34"/>
      <c r="AO2402" s="35"/>
      <c r="AW2402" s="36"/>
      <c r="AY2402" s="37"/>
      <c r="BG2402" s="52"/>
      <c r="BI2402" s="54"/>
      <c r="BO2402" s="34"/>
      <c r="BQ2402" s="35"/>
      <c r="BW2402" s="34"/>
      <c r="BY2402" s="35"/>
      <c r="CG2402" s="36"/>
      <c r="CI2402" s="37"/>
      <c r="CQ2402" s="52"/>
      <c r="CS2402" s="54"/>
      <c r="CY2402" s="36"/>
      <c r="DA2402" s="37"/>
      <c r="DG2402" s="34"/>
      <c r="DI2402" s="35"/>
      <c r="DQ2402" s="36"/>
      <c r="DS2402" s="37"/>
      <c r="EA2402" s="52"/>
      <c r="EC2402" s="54"/>
      <c r="EI2402" s="52"/>
      <c r="EK2402" s="53"/>
      <c r="FY2402" s="34"/>
      <c r="GA2402" s="35"/>
      <c r="GI2402" s="36"/>
      <c r="GK2402" s="37"/>
      <c r="GS2402" s="52"/>
      <c r="GU2402" s="54"/>
      <c r="HA2402" s="34"/>
      <c r="HC2402" s="35"/>
      <c r="HI2402" s="34"/>
      <c r="HK2402" s="35"/>
      <c r="HS2402" s="36"/>
      <c r="HU2402" s="37"/>
      <c r="IC2402" s="52"/>
      <c r="IE2402" s="54"/>
      <c r="IK2402" s="36"/>
      <c r="IM2402" s="37"/>
      <c r="IS2402" s="34"/>
      <c r="IU2402" s="35"/>
      <c r="JC2402" s="36"/>
      <c r="JE2402" s="37"/>
      <c r="JM2402" s="52"/>
      <c r="JO2402" s="54"/>
      <c r="JU2402" s="52"/>
      <c r="JW2402" s="53"/>
      <c r="JX2402" s="1"/>
      <c r="KG2402" s="1"/>
      <c r="KH2402" s="67"/>
      <c r="KJ2402" s="66"/>
      <c r="KL2402" s="65"/>
      <c r="KN2402" s="53"/>
      <c r="KP2402" s="64"/>
      <c r="KR2402" s="63"/>
      <c r="KV2402" s="1"/>
      <c r="KW2402" s="34"/>
      <c r="KY2402" s="35"/>
      <c r="LA2402" s="36"/>
      <c r="LC2402" s="37"/>
      <c r="LQ2402" s="1"/>
      <c r="LR2402" s="125" t="s">
        <v>62</v>
      </c>
      <c r="LS2402" s="126"/>
      <c r="LT2402" s="126"/>
      <c r="LU2402" s="126"/>
      <c r="LV2402" s="126"/>
      <c r="LW2402" s="126"/>
      <c r="LX2402" s="126"/>
      <c r="LY2402" s="126"/>
      <c r="LZ2402" s="126"/>
      <c r="MA2402" s="126"/>
      <c r="MB2402" s="126"/>
      <c r="MC2402" s="126"/>
      <c r="MD2402" s="126"/>
      <c r="ME2402" s="126"/>
      <c r="MF2402" s="126"/>
      <c r="MG2402" s="1"/>
      <c r="PJ2402" s="1"/>
      <c r="PL2402" s="2" t="s">
        <v>58</v>
      </c>
      <c r="PN2402" s="7" t="s">
        <v>59</v>
      </c>
      <c r="PP2402" s="1"/>
      <c r="QD2402" s="1"/>
      <c r="QF2402" s="2" t="s">
        <v>60</v>
      </c>
      <c r="QH2402" s="7" t="s">
        <v>61</v>
      </c>
      <c r="QJ2402" s="1"/>
      <c r="VF2402" s="1"/>
      <c r="VT2402" s="1"/>
    </row>
    <row r="2403" spans="14:592" x14ac:dyDescent="0.3">
      <c r="N2403" s="1"/>
      <c r="O2403" s="34"/>
      <c r="Q2403" s="35"/>
      <c r="S2403" s="36"/>
      <c r="U2403" s="37"/>
      <c r="W2403" s="52"/>
      <c r="Y2403" s="53"/>
      <c r="AI2403" s="1"/>
      <c r="AJ2403" s="1"/>
      <c r="AK2403" s="1"/>
      <c r="AL2403" s="1"/>
      <c r="AM2403" s="2"/>
      <c r="AN2403" s="1"/>
      <c r="AO2403" s="7"/>
      <c r="AP2403" s="1"/>
      <c r="AQ2403" s="1"/>
      <c r="AR2403" s="1"/>
      <c r="AS2403" s="1"/>
      <c r="AT2403" s="1"/>
      <c r="AU2403" s="1"/>
      <c r="AV2403" s="1"/>
      <c r="AW2403" s="2"/>
      <c r="AX2403" s="1"/>
      <c r="AY2403" s="7"/>
      <c r="AZ2403" s="1"/>
      <c r="BA2403" s="1"/>
      <c r="BB2403" s="1"/>
      <c r="BC2403" s="1"/>
      <c r="BD2403" s="1"/>
      <c r="BE2403" s="1"/>
      <c r="BF2403" s="1"/>
      <c r="BG2403" s="2"/>
      <c r="BH2403" s="1"/>
      <c r="BI2403" s="7"/>
      <c r="BJ2403" s="1"/>
      <c r="BK2403" s="1"/>
      <c r="BL2403" s="1"/>
      <c r="BO2403" s="34"/>
      <c r="BQ2403" s="35"/>
      <c r="BT2403" s="1"/>
      <c r="BU2403" s="1"/>
      <c r="BV2403" s="1"/>
      <c r="BW2403" s="2"/>
      <c r="BX2403" s="1"/>
      <c r="BY2403" s="7"/>
      <c r="BZ2403" s="1"/>
      <c r="CA2403" s="1"/>
      <c r="CB2403" s="1"/>
      <c r="CC2403" s="1"/>
      <c r="CD2403" s="1"/>
      <c r="CE2403" s="1"/>
      <c r="CF2403" s="1"/>
      <c r="CG2403" s="2"/>
      <c r="CH2403" s="1"/>
      <c r="CI2403" s="7"/>
      <c r="CJ2403" s="1"/>
      <c r="CK2403" s="1"/>
      <c r="CL2403" s="1"/>
      <c r="CM2403" s="1"/>
      <c r="CN2403" s="1"/>
      <c r="CO2403" s="1"/>
      <c r="CP2403" s="1"/>
      <c r="CQ2403" s="2"/>
      <c r="CR2403" s="1"/>
      <c r="CS2403" s="7"/>
      <c r="CT2403" s="1"/>
      <c r="CU2403" s="1"/>
      <c r="CV2403" s="1"/>
      <c r="CY2403" s="36"/>
      <c r="DA2403" s="37"/>
      <c r="DD2403" s="1"/>
      <c r="DE2403" s="1"/>
      <c r="DF2403" s="1"/>
      <c r="DG2403" s="2"/>
      <c r="DH2403" s="1"/>
      <c r="DI2403" s="7"/>
      <c r="DJ2403" s="1"/>
      <c r="DK2403" s="1"/>
      <c r="DL2403" s="1"/>
      <c r="DM2403" s="1"/>
      <c r="DN2403" s="1"/>
      <c r="DO2403" s="1"/>
      <c r="DP2403" s="1"/>
      <c r="DQ2403" s="2"/>
      <c r="DR2403" s="1"/>
      <c r="DS2403" s="7"/>
      <c r="DT2403" s="1"/>
      <c r="DU2403" s="1"/>
      <c r="DV2403" s="1"/>
      <c r="DW2403" s="1"/>
      <c r="DX2403" s="1"/>
      <c r="DY2403" s="1"/>
      <c r="DZ2403" s="1"/>
      <c r="EA2403" s="2"/>
      <c r="EB2403" s="1"/>
      <c r="EC2403" s="7"/>
      <c r="ED2403" s="1"/>
      <c r="EE2403" s="1"/>
      <c r="EF2403" s="1"/>
      <c r="EI2403" s="52"/>
      <c r="EK2403" s="53"/>
      <c r="EY2403" s="1"/>
      <c r="FV2403" s="1"/>
      <c r="FW2403" s="1"/>
      <c r="FX2403" s="1"/>
      <c r="FY2403" s="2"/>
      <c r="FZ2403" s="1"/>
      <c r="GA2403" s="7"/>
      <c r="GB2403" s="1"/>
      <c r="GC2403" s="1"/>
      <c r="GD2403" s="1"/>
      <c r="GE2403" s="1"/>
      <c r="GF2403" s="1"/>
      <c r="GG2403" s="1"/>
      <c r="GH2403" s="1"/>
      <c r="GI2403" s="2"/>
      <c r="GJ2403" s="1"/>
      <c r="GK2403" s="7"/>
      <c r="GL2403" s="1"/>
      <c r="GM2403" s="1"/>
      <c r="GN2403" s="1"/>
      <c r="GO2403" s="1"/>
      <c r="GP2403" s="1"/>
      <c r="GQ2403" s="1"/>
      <c r="GR2403" s="1"/>
      <c r="GS2403" s="2"/>
      <c r="GT2403" s="1"/>
      <c r="GU2403" s="7"/>
      <c r="GV2403" s="1"/>
      <c r="GW2403" s="1"/>
      <c r="GX2403" s="1"/>
      <c r="HA2403" s="34"/>
      <c r="HC2403" s="35"/>
      <c r="HF2403" s="1"/>
      <c r="HG2403" s="1"/>
      <c r="HH2403" s="1"/>
      <c r="HI2403" s="2"/>
      <c r="HJ2403" s="1"/>
      <c r="HK2403" s="7"/>
      <c r="HL2403" s="1"/>
      <c r="HM2403" s="1"/>
      <c r="HN2403" s="1"/>
      <c r="HO2403" s="1"/>
      <c r="HP2403" s="1"/>
      <c r="HQ2403" s="1"/>
      <c r="HR2403" s="1"/>
      <c r="HS2403" s="2"/>
      <c r="HT2403" s="1"/>
      <c r="HU2403" s="7"/>
      <c r="HV2403" s="1"/>
      <c r="HW2403" s="1"/>
      <c r="HX2403" s="1"/>
      <c r="HY2403" s="1"/>
      <c r="HZ2403" s="1"/>
      <c r="IA2403" s="1"/>
      <c r="IB2403" s="1"/>
      <c r="IC2403" s="2"/>
      <c r="ID2403" s="1"/>
      <c r="IE2403" s="7"/>
      <c r="IF2403" s="1"/>
      <c r="IG2403" s="1"/>
      <c r="IH2403" s="1"/>
      <c r="IK2403" s="36"/>
      <c r="IM2403" s="37"/>
      <c r="IP2403" s="1"/>
      <c r="IQ2403" s="1"/>
      <c r="IR2403" s="1"/>
      <c r="IS2403" s="2"/>
      <c r="IT2403" s="1"/>
      <c r="IU2403" s="7"/>
      <c r="IV2403" s="1"/>
      <c r="IW2403" s="1"/>
      <c r="IX2403" s="1"/>
      <c r="IY2403" s="1"/>
      <c r="IZ2403" s="1"/>
      <c r="JA2403" s="1"/>
      <c r="JB2403" s="1"/>
      <c r="JC2403" s="2"/>
      <c r="JD2403" s="1"/>
      <c r="JE2403" s="7"/>
      <c r="JF2403" s="1"/>
      <c r="JG2403" s="1"/>
      <c r="JH2403" s="1"/>
      <c r="JI2403" s="1"/>
      <c r="JJ2403" s="1"/>
      <c r="JK2403" s="1"/>
      <c r="JL2403" s="1"/>
      <c r="JM2403" s="2"/>
      <c r="JN2403" s="1"/>
      <c r="JO2403" s="7"/>
      <c r="JP2403" s="1"/>
      <c r="JQ2403" s="1"/>
      <c r="JR2403" s="1"/>
      <c r="JU2403" s="52"/>
      <c r="JW2403" s="53"/>
      <c r="JX2403" s="1"/>
      <c r="KG2403" s="1"/>
      <c r="KH2403" s="67"/>
      <c r="KJ2403" s="66"/>
      <c r="KL2403" s="65"/>
      <c r="KN2403" s="53"/>
      <c r="KP2403" s="64"/>
      <c r="KR2403" s="63"/>
      <c r="KV2403" s="1"/>
      <c r="KW2403" s="34"/>
      <c r="KY2403" s="35"/>
      <c r="LA2403" s="36"/>
      <c r="LC2403" s="37"/>
      <c r="LQ2403" s="1"/>
      <c r="LR2403" s="126"/>
      <c r="LS2403" s="126"/>
      <c r="LT2403" s="126"/>
      <c r="LU2403" s="126"/>
      <c r="LV2403" s="126"/>
      <c r="LW2403" s="126"/>
      <c r="LX2403" s="126"/>
      <c r="LY2403" s="126"/>
      <c r="LZ2403" s="126"/>
      <c r="MA2403" s="126"/>
      <c r="MB2403" s="126"/>
      <c r="MC2403" s="126"/>
      <c r="MD2403" s="126"/>
      <c r="ME2403" s="126"/>
      <c r="MF2403" s="126"/>
      <c r="MG2403" s="1"/>
      <c r="PJ2403" s="1"/>
      <c r="PL2403" s="4">
        <f t="array" ref="PL2403:PL2405">PL2412:PL2414*PK2407:PK2409</f>
        <v>0</v>
      </c>
      <c r="PN2403" s="8">
        <f t="array" ref="PN2403:PN2405">PN2375:PN2377</f>
        <v>-2.733381284695041E-3</v>
      </c>
      <c r="PP2403" s="1"/>
      <c r="QD2403" s="1"/>
      <c r="QF2403" s="4">
        <f t="array" ref="QF2403:QF2405">QF2412:QF2414*QE2407:QE2409</f>
        <v>0</v>
      </c>
      <c r="QH2403" s="8">
        <f t="array" ref="QH2403:QH2405">QH2375:QH2377</f>
        <v>6.6729107663284458E-4</v>
      </c>
      <c r="QJ2403" s="1"/>
      <c r="VF2403" s="1"/>
      <c r="VT2403" s="1"/>
    </row>
    <row r="2404" spans="14:592" ht="15" thickBot="1" x14ac:dyDescent="0.35">
      <c r="N2404" s="1"/>
      <c r="O2404" s="34"/>
      <c r="Q2404" s="35"/>
      <c r="S2404" s="36"/>
      <c r="U2404" s="37"/>
      <c r="W2404" s="52"/>
      <c r="Y2404" s="53"/>
      <c r="AI2404" s="1"/>
      <c r="AJ2404" s="1"/>
      <c r="AK2404" t="s">
        <v>136</v>
      </c>
      <c r="AM2404" s="2" t="s">
        <v>137</v>
      </c>
      <c r="AO2404" s="7" t="s">
        <v>138</v>
      </c>
      <c r="AR2404" s="1"/>
      <c r="AT2404" s="1"/>
      <c r="AU2404" t="s">
        <v>136</v>
      </c>
      <c r="AW2404" s="2" t="s">
        <v>139</v>
      </c>
      <c r="AY2404" s="7" t="s">
        <v>140</v>
      </c>
      <c r="BB2404" s="1"/>
      <c r="BD2404" s="1"/>
      <c r="BE2404" t="s">
        <v>136</v>
      </c>
      <c r="BG2404" s="2" t="s">
        <v>141</v>
      </c>
      <c r="BI2404" s="7" t="s">
        <v>142</v>
      </c>
      <c r="BL2404" s="1"/>
      <c r="BO2404" s="34"/>
      <c r="BQ2404" s="35"/>
      <c r="BT2404" s="1"/>
      <c r="BU2404" t="s">
        <v>136</v>
      </c>
      <c r="BW2404" s="2" t="s">
        <v>143</v>
      </c>
      <c r="BY2404" s="7" t="s">
        <v>144</v>
      </c>
      <c r="CB2404" s="1"/>
      <c r="CD2404" s="1"/>
      <c r="CE2404" t="s">
        <v>136</v>
      </c>
      <c r="CG2404" s="2" t="s">
        <v>145</v>
      </c>
      <c r="CI2404" s="7" t="s">
        <v>146</v>
      </c>
      <c r="CL2404" s="1"/>
      <c r="CN2404" s="1"/>
      <c r="CO2404" t="s">
        <v>136</v>
      </c>
      <c r="CQ2404" s="2" t="s">
        <v>147</v>
      </c>
      <c r="CS2404" s="7" t="s">
        <v>148</v>
      </c>
      <c r="CV2404" s="1"/>
      <c r="CY2404" s="36"/>
      <c r="DA2404" s="37"/>
      <c r="DD2404" s="1"/>
      <c r="DE2404" t="s">
        <v>136</v>
      </c>
      <c r="DG2404" s="2" t="s">
        <v>235</v>
      </c>
      <c r="DI2404" s="7" t="s">
        <v>236</v>
      </c>
      <c r="DL2404" s="1"/>
      <c r="DN2404" s="1"/>
      <c r="DO2404" t="s">
        <v>136</v>
      </c>
      <c r="DQ2404" s="2" t="s">
        <v>237</v>
      </c>
      <c r="DS2404" s="7" t="s">
        <v>238</v>
      </c>
      <c r="DV2404" s="1"/>
      <c r="DX2404" s="1"/>
      <c r="DY2404" t="s">
        <v>136</v>
      </c>
      <c r="EA2404" s="2" t="s">
        <v>239</v>
      </c>
      <c r="EC2404" s="7" t="s">
        <v>240</v>
      </c>
      <c r="EF2404" s="1"/>
      <c r="EI2404" s="52"/>
      <c r="EK2404" s="53"/>
      <c r="FV2404" s="1"/>
      <c r="FW2404" t="s">
        <v>136</v>
      </c>
      <c r="FY2404" s="2" t="s">
        <v>137</v>
      </c>
      <c r="GA2404" s="7" t="s">
        <v>138</v>
      </c>
      <c r="GD2404" s="1"/>
      <c r="GF2404" s="1"/>
      <c r="GG2404" t="s">
        <v>136</v>
      </c>
      <c r="GI2404" s="2" t="s">
        <v>139</v>
      </c>
      <c r="GK2404" s="7" t="s">
        <v>140</v>
      </c>
      <c r="GN2404" s="1"/>
      <c r="GP2404" s="1"/>
      <c r="GQ2404" t="s">
        <v>136</v>
      </c>
      <c r="GS2404" s="2" t="s">
        <v>141</v>
      </c>
      <c r="GU2404" s="7" t="s">
        <v>142</v>
      </c>
      <c r="GX2404" s="1"/>
      <c r="HA2404" s="34"/>
      <c r="HC2404" s="35"/>
      <c r="HF2404" s="1"/>
      <c r="HG2404" t="s">
        <v>136</v>
      </c>
      <c r="HI2404" s="2" t="s">
        <v>143</v>
      </c>
      <c r="HK2404" s="7" t="s">
        <v>144</v>
      </c>
      <c r="HN2404" s="1"/>
      <c r="HP2404" s="1"/>
      <c r="HQ2404" t="s">
        <v>136</v>
      </c>
      <c r="HS2404" s="2" t="s">
        <v>145</v>
      </c>
      <c r="HU2404" s="7" t="s">
        <v>146</v>
      </c>
      <c r="HX2404" s="1"/>
      <c r="HZ2404" s="1"/>
      <c r="IA2404" t="s">
        <v>136</v>
      </c>
      <c r="IC2404" s="2" t="s">
        <v>147</v>
      </c>
      <c r="IE2404" s="7" t="s">
        <v>148</v>
      </c>
      <c r="IH2404" s="1"/>
      <c r="IK2404" s="36"/>
      <c r="IM2404" s="37"/>
      <c r="IP2404" s="1"/>
      <c r="IQ2404" t="s">
        <v>136</v>
      </c>
      <c r="IS2404" s="2" t="s">
        <v>235</v>
      </c>
      <c r="IU2404" s="7" t="s">
        <v>236</v>
      </c>
      <c r="IX2404" s="1"/>
      <c r="IZ2404" s="1"/>
      <c r="JA2404" t="s">
        <v>136</v>
      </c>
      <c r="JC2404" s="2" t="s">
        <v>237</v>
      </c>
      <c r="JE2404" s="7" t="s">
        <v>238</v>
      </c>
      <c r="JH2404" s="1"/>
      <c r="JJ2404" s="1"/>
      <c r="JK2404" t="s">
        <v>136</v>
      </c>
      <c r="JM2404" s="2" t="s">
        <v>239</v>
      </c>
      <c r="JO2404" s="7" t="s">
        <v>240</v>
      </c>
      <c r="JR2404" s="1"/>
      <c r="JU2404" s="52"/>
      <c r="JW2404" s="53"/>
      <c r="JX2404" s="1"/>
      <c r="KG2404" s="1"/>
      <c r="KH2404" s="67"/>
      <c r="KJ2404" s="66"/>
      <c r="KL2404" s="65"/>
      <c r="KN2404" s="53"/>
      <c r="KP2404" s="64"/>
      <c r="KR2404" s="63"/>
      <c r="KV2404" s="1"/>
      <c r="KW2404" s="34"/>
      <c r="KY2404" s="35"/>
      <c r="LA2404" s="36"/>
      <c r="LC2404" s="37"/>
      <c r="LQ2404" s="1"/>
      <c r="LR2404" s="126"/>
      <c r="LS2404" s="126"/>
      <c r="LT2404" s="126"/>
      <c r="LU2404" s="126"/>
      <c r="LV2404" s="126"/>
      <c r="LW2404" s="126"/>
      <c r="LX2404" s="126"/>
      <c r="LY2404" s="126"/>
      <c r="LZ2404" s="126"/>
      <c r="MA2404" s="126"/>
      <c r="MB2404" s="126"/>
      <c r="MC2404" s="126"/>
      <c r="MD2404" s="126"/>
      <c r="ME2404" s="126"/>
      <c r="MF2404" s="126"/>
      <c r="MG2404" s="1"/>
      <c r="PJ2404" s="1"/>
      <c r="PL2404" s="5">
        <v>-0.78246262552905965</v>
      </c>
      <c r="PN2404" s="9">
        <v>1.2907294194396128E-3</v>
      </c>
      <c r="PP2404" s="1"/>
      <c r="QD2404" s="1"/>
      <c r="QF2404" s="5">
        <v>-0.78265537983516764</v>
      </c>
      <c r="QH2404" s="9">
        <v>-2.1110210872644165E-4</v>
      </c>
      <c r="QJ2404" s="1"/>
      <c r="VF2404" s="1"/>
      <c r="VT2404" s="1"/>
    </row>
    <row r="2405" spans="14:592" ht="15" thickBot="1" x14ac:dyDescent="0.35">
      <c r="N2405" s="1"/>
      <c r="O2405" s="34"/>
      <c r="Q2405" s="35"/>
      <c r="S2405" s="36"/>
      <c r="U2405" s="37"/>
      <c r="W2405" s="52"/>
      <c r="Y2405" s="53"/>
      <c r="AI2405" s="1"/>
      <c r="AJ2405" s="1"/>
      <c r="AK2405" s="57">
        <v>4</v>
      </c>
      <c r="AM2405" s="58">
        <f t="array" ref="AM2405">AM2414*AK2407</f>
        <v>6.017245677600986E-2</v>
      </c>
      <c r="AO2405" s="41">
        <f>AO2394</f>
        <v>3.0151559228403912E-4</v>
      </c>
      <c r="AR2405" s="1"/>
      <c r="AT2405" s="1"/>
      <c r="AU2405" s="57">
        <v>4</v>
      </c>
      <c r="AW2405" s="58">
        <f t="array" ref="AW2405">AW2414*AU2407</f>
        <v>6.6601521037691735E-2</v>
      </c>
      <c r="AY2405" s="41">
        <f>AY2394</f>
        <v>-5.2822728112885201E-4</v>
      </c>
      <c r="BB2405" s="1"/>
      <c r="BD2405" s="1"/>
      <c r="BE2405" s="57">
        <v>4</v>
      </c>
      <c r="BG2405" s="58">
        <f t="array" ref="BG2405">BG2414*BE2407</f>
        <v>6.0776119004894144E-2</v>
      </c>
      <c r="BI2405" s="41">
        <f>BI2394</f>
        <v>2.2671168884481289E-4</v>
      </c>
      <c r="BL2405" s="1"/>
      <c r="BO2405" s="34"/>
      <c r="BQ2405" s="35"/>
      <c r="BT2405" s="1"/>
      <c r="BU2405" s="57">
        <v>4</v>
      </c>
      <c r="BW2405" s="58">
        <f t="array" ref="BW2405">BW2414*BU2407</f>
        <v>4.2989450648771167E-2</v>
      </c>
      <c r="BY2405" s="41">
        <f>BY2394</f>
        <v>2.1498089582603318E-4</v>
      </c>
      <c r="CB2405" s="1"/>
      <c r="CD2405" s="1"/>
      <c r="CE2405" s="57">
        <v>4</v>
      </c>
      <c r="CG2405" s="58">
        <f t="array" ref="CG2405">CG2414*CE2407</f>
        <v>4.8964075362581384E-2</v>
      </c>
      <c r="CI2405" s="41">
        <f>CI2394</f>
        <v>-3.7597948018623737E-4</v>
      </c>
      <c r="CL2405" s="1"/>
      <c r="CN2405" s="1"/>
      <c r="CO2405" s="57">
        <v>4</v>
      </c>
      <c r="CQ2405" s="58">
        <f t="array" ref="CQ2405">CQ2414*CO2407</f>
        <v>4.3554513216534668E-2</v>
      </c>
      <c r="CS2405" s="41">
        <f>CS2394</f>
        <v>1.609985843602068E-4</v>
      </c>
      <c r="CV2405" s="1"/>
      <c r="CY2405" s="36"/>
      <c r="DA2405" s="37"/>
      <c r="DD2405" s="1"/>
      <c r="DE2405" s="57">
        <v>4</v>
      </c>
      <c r="DG2405" s="58">
        <f t="array" ref="DG2405">DG2414*DE2407</f>
        <v>5.8508806678399604E-2</v>
      </c>
      <c r="DI2405" s="41">
        <f>DI2394</f>
        <v>2.9223772645544386E-4</v>
      </c>
      <c r="DL2405" s="1"/>
      <c r="DN2405" s="1"/>
      <c r="DO2405" s="57">
        <v>4</v>
      </c>
      <c r="DQ2405" s="58">
        <f t="array" ref="DQ2405">DQ2414*DO2407</f>
        <v>6.4896170703466038E-2</v>
      </c>
      <c r="DS2405" s="41">
        <f>DS2394</f>
        <v>-5.1190151742122429E-4</v>
      </c>
      <c r="DV2405" s="1"/>
      <c r="DX2405" s="1"/>
      <c r="DY2405" s="57">
        <v>4</v>
      </c>
      <c r="EA2405" s="58">
        <f t="array" ref="EA2405">EA2414*DY2407</f>
        <v>5.9108949330367304E-2</v>
      </c>
      <c r="EC2405" s="41">
        <f>EC2394</f>
        <v>2.1966379096578E-4</v>
      </c>
      <c r="EF2405" s="1"/>
      <c r="EI2405" s="52"/>
      <c r="EK2405" s="53"/>
      <c r="EY2405" s="1"/>
      <c r="FV2405" s="1"/>
      <c r="FW2405" s="57">
        <v>4</v>
      </c>
      <c r="FY2405" s="58">
        <f t="array" ref="FY2405">FY2414*FW2407</f>
        <v>-5.7744760913872317E-3</v>
      </c>
      <c r="GA2405" s="41">
        <f>GA2394</f>
        <v>2.9644074678531265E-4</v>
      </c>
      <c r="GD2405" s="1"/>
      <c r="GF2405" s="1"/>
      <c r="GG2405" s="57">
        <v>4</v>
      </c>
      <c r="GI2405" s="58">
        <f t="array" ref="GI2405">GI2414*GG2407</f>
        <v>1.2059318526273982E-2</v>
      </c>
      <c r="GK2405" s="41">
        <f>GK2394</f>
        <v>-5.1849352228588823E-4</v>
      </c>
      <c r="GN2405" s="1"/>
      <c r="GP2405" s="1"/>
      <c r="GQ2405" s="57">
        <v>4</v>
      </c>
      <c r="GS2405" s="58">
        <f t="array" ref="GS2405">GS2414*GQ2407</f>
        <v>-4.3433904393751221E-3</v>
      </c>
      <c r="GU2405" s="41">
        <f>GU2394</f>
        <v>2.2205277550057557E-4</v>
      </c>
      <c r="GX2405" s="1"/>
      <c r="HA2405" s="34"/>
      <c r="HC2405" s="35"/>
      <c r="HF2405" s="1"/>
      <c r="HG2405" s="57">
        <v>4</v>
      </c>
      <c r="HI2405" s="58">
        <f t="array" ref="HI2405">HI2414*HG2407</f>
        <v>-1.7606661281136277E-2</v>
      </c>
      <c r="HK2405" s="41">
        <f>HK2394</f>
        <v>2.3692947554312949E-4</v>
      </c>
      <c r="HN2405" s="1"/>
      <c r="HP2405" s="1"/>
      <c r="HQ2405" s="57">
        <v>4</v>
      </c>
      <c r="HS2405" s="58">
        <f t="array" ref="HS2405">HS2414*HQ2407</f>
        <v>4.2506241105347287E-4</v>
      </c>
      <c r="HU2405" s="41">
        <f>HU2394</f>
        <v>-4.1420328274099742E-4</v>
      </c>
      <c r="HX2405" s="1"/>
      <c r="HZ2405" s="1"/>
      <c r="IA2405" s="57">
        <v>4</v>
      </c>
      <c r="IC2405" s="58">
        <f t="array" ref="IC2405">IC2414*IA2407</f>
        <v>-1.6145316055742737E-2</v>
      </c>
      <c r="IE2405" s="41">
        <f>IE2394</f>
        <v>1.7727380719786794E-4</v>
      </c>
      <c r="IH2405" s="1"/>
      <c r="IK2405" s="36"/>
      <c r="IM2405" s="37"/>
      <c r="IP2405" s="1"/>
      <c r="IQ2405" s="57">
        <v>4</v>
      </c>
      <c r="IS2405" s="58">
        <f t="array" ref="IS2405">IS2414*IQ2407</f>
        <v>-6.9682711558269606E-3</v>
      </c>
      <c r="IU2405" s="41">
        <f>IU2394</f>
        <v>2.901461372477052E-4</v>
      </c>
      <c r="IX2405" s="1"/>
      <c r="IZ2405" s="1"/>
      <c r="JA2405" s="57">
        <v>4</v>
      </c>
      <c r="JC2405" s="58">
        <f t="array" ref="JC2405">JC2414*JA2407</f>
        <v>1.0889370228280182E-2</v>
      </c>
      <c r="JE2405" s="41">
        <f>JE2394</f>
        <v>-5.074619645240204E-4</v>
      </c>
      <c r="JH2405" s="1"/>
      <c r="JJ2405" s="1"/>
      <c r="JK2405" s="57">
        <v>4</v>
      </c>
      <c r="JM2405" s="58">
        <f t="array" ref="JM2405">JM2414*JK2407</f>
        <v>-5.5339034549200528E-3</v>
      </c>
      <c r="JO2405" s="41">
        <f>JO2394</f>
        <v>2.1731582727632474E-4</v>
      </c>
      <c r="JR2405" s="1"/>
      <c r="JU2405" s="52"/>
      <c r="JW2405" s="53"/>
      <c r="JX2405" s="1"/>
      <c r="KG2405" s="1"/>
      <c r="KH2405" s="67"/>
      <c r="KJ2405" s="66"/>
      <c r="KL2405" s="65"/>
      <c r="KN2405" s="53"/>
      <c r="KP2405" s="64"/>
      <c r="KR2405" s="63"/>
      <c r="KV2405" s="1"/>
      <c r="KW2405" s="34"/>
      <c r="KY2405" s="35"/>
      <c r="LA2405" s="36"/>
      <c r="LC2405" s="37"/>
      <c r="LQ2405" s="1"/>
      <c r="LR2405" s="126"/>
      <c r="LS2405" s="126"/>
      <c r="LT2405" s="126"/>
      <c r="LU2405" s="126"/>
      <c r="LV2405" s="126"/>
      <c r="LW2405" s="126"/>
      <c r="LX2405" s="126"/>
      <c r="LY2405" s="126"/>
      <c r="LZ2405" s="126"/>
      <c r="MA2405" s="126"/>
      <c r="MB2405" s="126"/>
      <c r="MC2405" s="126"/>
      <c r="MD2405" s="126"/>
      <c r="ME2405" s="126"/>
      <c r="MF2405" s="126"/>
      <c r="MG2405" s="1"/>
      <c r="PJ2405" s="1"/>
      <c r="PL2405" s="6">
        <v>0.84804935599893738</v>
      </c>
      <c r="PN2405" s="10">
        <v>1.4426518652554277E-3</v>
      </c>
      <c r="PP2405" s="1"/>
      <c r="QD2405" s="1"/>
      <c r="QF2405" s="6">
        <v>0.84864035702844476</v>
      </c>
      <c r="QH2405" s="10">
        <v>-4.5618896790640282E-4</v>
      </c>
      <c r="QJ2405" s="1"/>
      <c r="VF2405" s="1"/>
      <c r="VT2405" s="1"/>
    </row>
    <row r="2406" spans="14:592" ht="15" thickBot="1" x14ac:dyDescent="0.35">
      <c r="N2406" s="1"/>
      <c r="O2406" s="34"/>
      <c r="Q2406" s="35"/>
      <c r="S2406" s="36"/>
      <c r="U2406" s="37"/>
      <c r="W2406" s="52"/>
      <c r="Y2406" s="53"/>
      <c r="AI2406" s="1"/>
      <c r="AJ2406" s="1"/>
      <c r="AK2406" t="s">
        <v>149</v>
      </c>
      <c r="AM2406" s="55"/>
      <c r="AO2406" s="7"/>
      <c r="AR2406" s="1"/>
      <c r="AT2406" s="1"/>
      <c r="AU2406" t="s">
        <v>149</v>
      </c>
      <c r="AW2406" s="55"/>
      <c r="AY2406" s="7"/>
      <c r="BB2406" s="1"/>
      <c r="BD2406" s="1"/>
      <c r="BE2406" t="s">
        <v>149</v>
      </c>
      <c r="BG2406" s="55"/>
      <c r="BI2406" s="7"/>
      <c r="BL2406" s="1"/>
      <c r="BO2406" s="34"/>
      <c r="BQ2406" s="35"/>
      <c r="BT2406" s="1"/>
      <c r="BU2406" t="s">
        <v>149</v>
      </c>
      <c r="BW2406" s="55"/>
      <c r="BY2406" s="7"/>
      <c r="CB2406" s="1"/>
      <c r="CD2406" s="1"/>
      <c r="CE2406" t="s">
        <v>149</v>
      </c>
      <c r="CG2406" s="55"/>
      <c r="CI2406" s="7"/>
      <c r="CL2406" s="1"/>
      <c r="CN2406" s="1"/>
      <c r="CO2406" t="s">
        <v>149</v>
      </c>
      <c r="CQ2406" s="55"/>
      <c r="CS2406" s="7"/>
      <c r="CV2406" s="1"/>
      <c r="CY2406" s="36"/>
      <c r="DA2406" s="37"/>
      <c r="DD2406" s="1"/>
      <c r="DE2406" t="s">
        <v>149</v>
      </c>
      <c r="DG2406" s="55"/>
      <c r="DI2406" s="7"/>
      <c r="DL2406" s="1"/>
      <c r="DN2406" s="1"/>
      <c r="DO2406" t="s">
        <v>149</v>
      </c>
      <c r="DQ2406" s="55"/>
      <c r="DS2406" s="7"/>
      <c r="DV2406" s="1"/>
      <c r="DX2406" s="1"/>
      <c r="DY2406" t="s">
        <v>149</v>
      </c>
      <c r="EA2406" s="55"/>
      <c r="EC2406" s="7"/>
      <c r="EF2406" s="1"/>
      <c r="EI2406" s="52"/>
      <c r="EK2406" s="53"/>
      <c r="FV2406" s="1"/>
      <c r="FW2406" t="s">
        <v>149</v>
      </c>
      <c r="FY2406" s="55"/>
      <c r="GA2406" s="7"/>
      <c r="GD2406" s="1"/>
      <c r="GF2406" s="1"/>
      <c r="GG2406" t="s">
        <v>149</v>
      </c>
      <c r="GI2406" s="55"/>
      <c r="GK2406" s="7"/>
      <c r="GN2406" s="1"/>
      <c r="GP2406" s="1"/>
      <c r="GQ2406" t="s">
        <v>149</v>
      </c>
      <c r="GS2406" s="55"/>
      <c r="GU2406" s="7"/>
      <c r="GX2406" s="1"/>
      <c r="HA2406" s="34"/>
      <c r="HC2406" s="35"/>
      <c r="HF2406" s="1"/>
      <c r="HG2406" t="s">
        <v>149</v>
      </c>
      <c r="HI2406" s="55"/>
      <c r="HK2406" s="7"/>
      <c r="HN2406" s="1"/>
      <c r="HP2406" s="1"/>
      <c r="HQ2406" t="s">
        <v>149</v>
      </c>
      <c r="HS2406" s="55"/>
      <c r="HU2406" s="7"/>
      <c r="HX2406" s="1"/>
      <c r="HZ2406" s="1"/>
      <c r="IA2406" t="s">
        <v>149</v>
      </c>
      <c r="IC2406" s="55"/>
      <c r="IE2406" s="7"/>
      <c r="IH2406" s="1"/>
      <c r="IK2406" s="36"/>
      <c r="IM2406" s="37"/>
      <c r="IP2406" s="1"/>
      <c r="IQ2406" t="s">
        <v>149</v>
      </c>
      <c r="IS2406" s="55"/>
      <c r="IU2406" s="7"/>
      <c r="IX2406" s="1"/>
      <c r="IZ2406" s="1"/>
      <c r="JA2406" t="s">
        <v>149</v>
      </c>
      <c r="JC2406" s="55"/>
      <c r="JE2406" s="7"/>
      <c r="JH2406" s="1"/>
      <c r="JJ2406" s="1"/>
      <c r="JK2406" t="s">
        <v>149</v>
      </c>
      <c r="JM2406" s="55"/>
      <c r="JO2406" s="7"/>
      <c r="JR2406" s="1"/>
      <c r="JU2406" s="52"/>
      <c r="JW2406" s="53"/>
      <c r="JX2406" s="1"/>
      <c r="KG2406" s="1"/>
      <c r="KH2406" s="67"/>
      <c r="KJ2406" s="66"/>
      <c r="KL2406" s="65"/>
      <c r="KN2406" s="53"/>
      <c r="KP2406" s="64"/>
      <c r="KR2406" s="63"/>
      <c r="KV2406" s="1"/>
      <c r="KW2406" s="34"/>
      <c r="KY2406" s="35"/>
      <c r="LA2406" s="36"/>
      <c r="LC2406" s="37"/>
      <c r="LQ2406" s="1"/>
      <c r="LR2406" s="126"/>
      <c r="LS2406" s="126"/>
      <c r="LT2406" s="126"/>
      <c r="LU2406" s="126"/>
      <c r="LV2406" s="126"/>
      <c r="LW2406" s="126"/>
      <c r="LX2406" s="126"/>
      <c r="LY2406" s="126"/>
      <c r="LZ2406" s="126"/>
      <c r="MA2406" s="126"/>
      <c r="MB2406" s="126"/>
      <c r="MC2406" s="126"/>
      <c r="MD2406" s="126"/>
      <c r="ME2406" s="126"/>
      <c r="MF2406" s="126"/>
      <c r="MG2406" s="1"/>
      <c r="PJ2406" s="1"/>
      <c r="PK2406" t="s">
        <v>63</v>
      </c>
      <c r="PL2406" s="2"/>
      <c r="PN2406" s="7"/>
      <c r="PP2406" s="1"/>
      <c r="QD2406" s="1"/>
      <c r="QE2406" t="s">
        <v>63</v>
      </c>
      <c r="QF2406" s="2"/>
      <c r="QH2406" s="7"/>
      <c r="QJ2406" s="1"/>
      <c r="VF2406" s="1"/>
      <c r="VT2406" s="1"/>
    </row>
    <row r="2407" spans="14:592" ht="15" thickBot="1" x14ac:dyDescent="0.35">
      <c r="N2407" s="1"/>
      <c r="O2407" s="34"/>
      <c r="Q2407" s="35"/>
      <c r="S2407" s="36"/>
      <c r="U2407" s="37"/>
      <c r="W2407" s="52"/>
      <c r="Y2407" s="53"/>
      <c r="AI2407" s="1"/>
      <c r="AJ2407" s="1"/>
      <c r="AK2407" s="57">
        <f>1/SQRT(AK2405)</f>
        <v>0.5</v>
      </c>
      <c r="AM2407" s="55"/>
      <c r="AO2407" s="7"/>
      <c r="AR2407" s="1"/>
      <c r="AT2407" s="1"/>
      <c r="AU2407" s="57">
        <f>1/SQRT(AU2405)</f>
        <v>0.5</v>
      </c>
      <c r="AW2407" s="55"/>
      <c r="AY2407" s="7"/>
      <c r="BB2407" s="1"/>
      <c r="BD2407" s="1"/>
      <c r="BE2407" s="57">
        <f>1/SQRT(BE2405)</f>
        <v>0.5</v>
      </c>
      <c r="BG2407" s="55"/>
      <c r="BI2407" s="7"/>
      <c r="BL2407" s="1"/>
      <c r="BO2407" s="34"/>
      <c r="BQ2407" s="35"/>
      <c r="BT2407" s="1"/>
      <c r="BU2407" s="57">
        <f>1/SQRT(BU2405)</f>
        <v>0.5</v>
      </c>
      <c r="BW2407" s="55"/>
      <c r="BY2407" s="7"/>
      <c r="CB2407" s="1"/>
      <c r="CD2407" s="1"/>
      <c r="CE2407" s="57">
        <f>1/SQRT(CE2405)</f>
        <v>0.5</v>
      </c>
      <c r="CG2407" s="55"/>
      <c r="CI2407" s="7"/>
      <c r="CL2407" s="1"/>
      <c r="CN2407" s="1"/>
      <c r="CO2407" s="57">
        <f>1/SQRT(CO2405)</f>
        <v>0.5</v>
      </c>
      <c r="CQ2407" s="55"/>
      <c r="CS2407" s="7"/>
      <c r="CV2407" s="1"/>
      <c r="CY2407" s="36"/>
      <c r="DA2407" s="37"/>
      <c r="DD2407" s="1"/>
      <c r="DE2407" s="57">
        <f>1/SQRT(DE2405)</f>
        <v>0.5</v>
      </c>
      <c r="DG2407" s="55"/>
      <c r="DI2407" s="7"/>
      <c r="DL2407" s="1"/>
      <c r="DN2407" s="1"/>
      <c r="DO2407" s="57">
        <f>1/SQRT(DO2405)</f>
        <v>0.5</v>
      </c>
      <c r="DQ2407" s="55"/>
      <c r="DS2407" s="7"/>
      <c r="DV2407" s="1"/>
      <c r="DX2407" s="1"/>
      <c r="DY2407" s="57">
        <f>1/SQRT(DY2405)</f>
        <v>0.5</v>
      </c>
      <c r="EA2407" s="55"/>
      <c r="EC2407" s="7"/>
      <c r="EF2407" s="1"/>
      <c r="EI2407" s="52"/>
      <c r="EK2407" s="53"/>
      <c r="EY2407" s="1"/>
      <c r="FV2407" s="1"/>
      <c r="FW2407" s="57">
        <f>1/SQRT(FW2405)</f>
        <v>0.5</v>
      </c>
      <c r="FY2407" s="55"/>
      <c r="GA2407" s="7"/>
      <c r="GD2407" s="1"/>
      <c r="GF2407" s="1"/>
      <c r="GG2407" s="57">
        <f>1/SQRT(GG2405)</f>
        <v>0.5</v>
      </c>
      <c r="GI2407" s="55"/>
      <c r="GK2407" s="7"/>
      <c r="GN2407" s="1"/>
      <c r="GP2407" s="1"/>
      <c r="GQ2407" s="57">
        <f>1/SQRT(GQ2405)</f>
        <v>0.5</v>
      </c>
      <c r="GS2407" s="55"/>
      <c r="GU2407" s="7"/>
      <c r="GX2407" s="1"/>
      <c r="HA2407" s="34"/>
      <c r="HC2407" s="35"/>
      <c r="HF2407" s="1"/>
      <c r="HG2407" s="57">
        <f>1/SQRT(HG2405)</f>
        <v>0.5</v>
      </c>
      <c r="HI2407" s="55"/>
      <c r="HK2407" s="7"/>
      <c r="HN2407" s="1"/>
      <c r="HP2407" s="1"/>
      <c r="HQ2407" s="57">
        <f>1/SQRT(HQ2405)</f>
        <v>0.5</v>
      </c>
      <c r="HS2407" s="55"/>
      <c r="HU2407" s="7"/>
      <c r="HX2407" s="1"/>
      <c r="HZ2407" s="1"/>
      <c r="IA2407" s="57">
        <f>1/SQRT(IA2405)</f>
        <v>0.5</v>
      </c>
      <c r="IC2407" s="55"/>
      <c r="IE2407" s="7"/>
      <c r="IH2407" s="1"/>
      <c r="IK2407" s="36"/>
      <c r="IM2407" s="37"/>
      <c r="IP2407" s="1"/>
      <c r="IQ2407" s="57">
        <f>1/SQRT(IQ2405)</f>
        <v>0.5</v>
      </c>
      <c r="IS2407" s="55"/>
      <c r="IU2407" s="7"/>
      <c r="IX2407" s="1"/>
      <c r="IZ2407" s="1"/>
      <c r="JA2407" s="57">
        <f>1/SQRT(JA2405)</f>
        <v>0.5</v>
      </c>
      <c r="JC2407" s="55"/>
      <c r="JE2407" s="7"/>
      <c r="JH2407" s="1"/>
      <c r="JJ2407" s="1"/>
      <c r="JK2407" s="57">
        <f>1/SQRT(JK2405)</f>
        <v>0.5</v>
      </c>
      <c r="JM2407" s="55"/>
      <c r="JO2407" s="7"/>
      <c r="JR2407" s="1"/>
      <c r="JU2407" s="52"/>
      <c r="JW2407" s="53"/>
      <c r="JX2407" s="1"/>
      <c r="KG2407" s="1"/>
      <c r="KH2407" s="67"/>
      <c r="KJ2407" s="66"/>
      <c r="KL2407" s="65"/>
      <c r="KN2407" s="53"/>
      <c r="KP2407" s="64"/>
      <c r="KR2407" s="63"/>
      <c r="KV2407" s="1"/>
      <c r="KW2407" s="34"/>
      <c r="KY2407" s="35"/>
      <c r="LA2407" s="36"/>
      <c r="LC2407" s="37"/>
      <c r="LQ2407" s="1"/>
      <c r="LR2407" s="126"/>
      <c r="LS2407" s="126"/>
      <c r="LT2407" s="126"/>
      <c r="LU2407" s="126"/>
      <c r="LV2407" s="126"/>
      <c r="LW2407" s="126"/>
      <c r="LX2407" s="126"/>
      <c r="LY2407" s="126"/>
      <c r="LZ2407" s="126"/>
      <c r="MA2407" s="126"/>
      <c r="MB2407" s="126"/>
      <c r="MC2407" s="126"/>
      <c r="MD2407" s="126"/>
      <c r="ME2407" s="126"/>
      <c r="MF2407" s="126"/>
      <c r="MG2407" s="1"/>
      <c r="PJ2407" s="1"/>
      <c r="PK2407" s="12">
        <v>0</v>
      </c>
      <c r="PL2407" s="2"/>
      <c r="PN2407" s="7"/>
      <c r="PP2407" s="1"/>
      <c r="QD2407" s="1"/>
      <c r="QE2407" s="12">
        <f t="array" ref="QE2407:QE2409">PK2407:PK2409</f>
        <v>0</v>
      </c>
      <c r="QF2407" s="2"/>
      <c r="QH2407" s="7"/>
      <c r="QJ2407" s="1"/>
      <c r="VF2407" s="1"/>
      <c r="VT2407" s="1"/>
    </row>
    <row r="2408" spans="14:592" x14ac:dyDescent="0.3">
      <c r="N2408" s="1"/>
      <c r="O2408" s="34"/>
      <c r="Q2408" s="35"/>
      <c r="S2408" s="36"/>
      <c r="U2408" s="37"/>
      <c r="W2408" s="52"/>
      <c r="Y2408" s="53"/>
      <c r="AI2408" s="1"/>
      <c r="AJ2408" s="1"/>
      <c r="AM2408" s="55"/>
      <c r="AO2408" s="7"/>
      <c r="AR2408" s="1"/>
      <c r="AT2408" s="1"/>
      <c r="AW2408" s="55"/>
      <c r="AY2408" s="7"/>
      <c r="BB2408" s="1"/>
      <c r="BD2408" s="1"/>
      <c r="BG2408" s="55"/>
      <c r="BI2408" s="7"/>
      <c r="BL2408" s="1"/>
      <c r="BO2408" s="34"/>
      <c r="BQ2408" s="35"/>
      <c r="BT2408" s="1"/>
      <c r="BW2408" s="55"/>
      <c r="BY2408" s="7"/>
      <c r="CB2408" s="1"/>
      <c r="CD2408" s="1"/>
      <c r="CG2408" s="55"/>
      <c r="CI2408" s="7"/>
      <c r="CL2408" s="1"/>
      <c r="CN2408" s="1"/>
      <c r="CQ2408" s="55"/>
      <c r="CS2408" s="7"/>
      <c r="CV2408" s="1"/>
      <c r="CY2408" s="36"/>
      <c r="DA2408" s="37"/>
      <c r="DD2408" s="1"/>
      <c r="DG2408" s="55"/>
      <c r="DI2408" s="7"/>
      <c r="DL2408" s="1"/>
      <c r="DN2408" s="1"/>
      <c r="DQ2408" s="55"/>
      <c r="DS2408" s="7"/>
      <c r="DV2408" s="1"/>
      <c r="DX2408" s="1"/>
      <c r="EA2408" s="55"/>
      <c r="EC2408" s="7"/>
      <c r="EF2408" s="1"/>
      <c r="EI2408" s="52"/>
      <c r="EK2408" s="53"/>
      <c r="FV2408" s="1"/>
      <c r="FY2408" s="55"/>
      <c r="GA2408" s="7"/>
      <c r="GD2408" s="1"/>
      <c r="GF2408" s="1"/>
      <c r="GI2408" s="55"/>
      <c r="GK2408" s="7"/>
      <c r="GN2408" s="1"/>
      <c r="GP2408" s="1"/>
      <c r="GS2408" s="55"/>
      <c r="GU2408" s="7"/>
      <c r="GX2408" s="1"/>
      <c r="HA2408" s="34"/>
      <c r="HC2408" s="35"/>
      <c r="HF2408" s="1"/>
      <c r="HI2408" s="55"/>
      <c r="HK2408" s="7"/>
      <c r="HN2408" s="1"/>
      <c r="HP2408" s="1"/>
      <c r="HS2408" s="55"/>
      <c r="HU2408" s="7"/>
      <c r="HX2408" s="1"/>
      <c r="HZ2408" s="1"/>
      <c r="IC2408" s="55"/>
      <c r="IE2408" s="7"/>
      <c r="IH2408" s="1"/>
      <c r="IK2408" s="36"/>
      <c r="IM2408" s="37"/>
      <c r="IP2408" s="1"/>
      <c r="IS2408" s="55"/>
      <c r="IU2408" s="7"/>
      <c r="IX2408" s="1"/>
      <c r="IZ2408" s="1"/>
      <c r="JC2408" s="55"/>
      <c r="JE2408" s="7"/>
      <c r="JH2408" s="1"/>
      <c r="JJ2408" s="1"/>
      <c r="JM2408" s="55"/>
      <c r="JO2408" s="7"/>
      <c r="JR2408" s="1"/>
      <c r="JU2408" s="52"/>
      <c r="JW2408" s="53"/>
      <c r="JX2408" s="1"/>
      <c r="KG2408" s="1"/>
      <c r="KH2408" s="67"/>
      <c r="KJ2408" s="66"/>
      <c r="KL2408" s="65"/>
      <c r="KN2408" s="53"/>
      <c r="KP2408" s="64"/>
      <c r="KR2408" s="63"/>
      <c r="KV2408" s="1"/>
      <c r="KW2408" s="34"/>
      <c r="KY2408" s="35"/>
      <c r="LA2408" s="36"/>
      <c r="LC2408" s="37"/>
      <c r="LQ2408" s="1"/>
      <c r="LR2408" s="126"/>
      <c r="LS2408" s="126"/>
      <c r="LT2408" s="126"/>
      <c r="LU2408" s="126"/>
      <c r="LV2408" s="126"/>
      <c r="LW2408" s="126"/>
      <c r="LX2408" s="126"/>
      <c r="LY2408" s="126"/>
      <c r="LZ2408" s="126"/>
      <c r="MA2408" s="126"/>
      <c r="MB2408" s="126"/>
      <c r="MC2408" s="126"/>
      <c r="MD2408" s="126"/>
      <c r="ME2408" s="126"/>
      <c r="MF2408" s="126"/>
      <c r="MG2408" s="1"/>
      <c r="PJ2408" s="1"/>
      <c r="PK2408" s="13">
        <v>1</v>
      </c>
      <c r="PL2408" s="2"/>
      <c r="PN2408" s="7"/>
      <c r="PP2408" s="1"/>
      <c r="QD2408" s="1"/>
      <c r="QE2408" s="13">
        <v>1</v>
      </c>
      <c r="QF2408" s="2"/>
      <c r="QH2408" s="7"/>
      <c r="QJ2408" s="1"/>
      <c r="VF2408" s="1"/>
      <c r="VT2408" s="1"/>
    </row>
    <row r="2409" spans="14:592" ht="15" thickBot="1" x14ac:dyDescent="0.35">
      <c r="N2409" s="1"/>
      <c r="O2409" s="34"/>
      <c r="Q2409" s="35"/>
      <c r="S2409" s="36"/>
      <c r="U2409" s="37"/>
      <c r="W2409" s="52"/>
      <c r="Y2409" s="53"/>
      <c r="AI2409" s="1"/>
      <c r="AJ2409" s="1"/>
      <c r="AM2409" s="55"/>
      <c r="AO2409" s="7"/>
      <c r="AR2409" s="1"/>
      <c r="AT2409" s="1"/>
      <c r="AW2409" s="55"/>
      <c r="AY2409" s="7"/>
      <c r="BB2409" s="1"/>
      <c r="BD2409" s="1"/>
      <c r="BG2409" s="55"/>
      <c r="BI2409" s="7"/>
      <c r="BL2409" s="1"/>
      <c r="BO2409" s="34"/>
      <c r="BQ2409" s="35"/>
      <c r="BT2409" s="1"/>
      <c r="BW2409" s="55"/>
      <c r="BY2409" s="7"/>
      <c r="CB2409" s="1"/>
      <c r="CD2409" s="1"/>
      <c r="CG2409" s="55"/>
      <c r="CI2409" s="7"/>
      <c r="CL2409" s="1"/>
      <c r="CN2409" s="1"/>
      <c r="CQ2409" s="55"/>
      <c r="CS2409" s="7"/>
      <c r="CV2409" s="1"/>
      <c r="CY2409" s="36"/>
      <c r="DA2409" s="37"/>
      <c r="DD2409" s="1"/>
      <c r="DG2409" s="55"/>
      <c r="DI2409" s="7"/>
      <c r="DL2409" s="1"/>
      <c r="DN2409" s="1"/>
      <c r="DQ2409" s="55"/>
      <c r="DS2409" s="7"/>
      <c r="DV2409" s="1"/>
      <c r="DX2409" s="1"/>
      <c r="EA2409" s="55"/>
      <c r="EC2409" s="7"/>
      <c r="EF2409" s="1"/>
      <c r="EI2409" s="52"/>
      <c r="EK2409" s="53"/>
      <c r="EY2409" s="1"/>
      <c r="FV2409" s="1"/>
      <c r="FY2409" s="55"/>
      <c r="GA2409" s="7"/>
      <c r="GD2409" s="1"/>
      <c r="GF2409" s="1"/>
      <c r="GI2409" s="55"/>
      <c r="GK2409" s="7"/>
      <c r="GN2409" s="1"/>
      <c r="GP2409" s="1"/>
      <c r="GS2409" s="55"/>
      <c r="GU2409" s="7"/>
      <c r="GX2409" s="1"/>
      <c r="HA2409" s="34"/>
      <c r="HC2409" s="35"/>
      <c r="HF2409" s="1"/>
      <c r="HI2409" s="55"/>
      <c r="HK2409" s="7"/>
      <c r="HN2409" s="1"/>
      <c r="HP2409" s="1"/>
      <c r="HS2409" s="55"/>
      <c r="HU2409" s="7"/>
      <c r="HX2409" s="1"/>
      <c r="HZ2409" s="1"/>
      <c r="IC2409" s="55"/>
      <c r="IE2409" s="7"/>
      <c r="IH2409" s="1"/>
      <c r="IK2409" s="36"/>
      <c r="IM2409" s="37"/>
      <c r="IP2409" s="1"/>
      <c r="IS2409" s="55"/>
      <c r="IU2409" s="7"/>
      <c r="IX2409" s="1"/>
      <c r="IZ2409" s="1"/>
      <c r="JC2409" s="55"/>
      <c r="JE2409" s="7"/>
      <c r="JH2409" s="1"/>
      <c r="JJ2409" s="1"/>
      <c r="JM2409" s="55"/>
      <c r="JO2409" s="7"/>
      <c r="JR2409" s="1"/>
      <c r="JU2409" s="52"/>
      <c r="JW2409" s="53"/>
      <c r="JX2409" s="1"/>
      <c r="KG2409" s="1"/>
      <c r="KH2409" s="67"/>
      <c r="KJ2409" s="66"/>
      <c r="KL2409" s="65"/>
      <c r="KN2409" s="53"/>
      <c r="KP2409" s="64"/>
      <c r="KR2409" s="63"/>
      <c r="KV2409" s="1"/>
      <c r="KW2409" s="34"/>
      <c r="KY2409" s="35"/>
      <c r="LA2409" s="36"/>
      <c r="LC2409" s="37"/>
      <c r="LQ2409" s="1"/>
      <c r="LR2409" s="126"/>
      <c r="LS2409" s="126"/>
      <c r="LT2409" s="126"/>
      <c r="LU2409" s="126"/>
      <c r="LV2409" s="126"/>
      <c r="LW2409" s="126"/>
      <c r="LX2409" s="126"/>
      <c r="LY2409" s="126"/>
      <c r="LZ2409" s="126"/>
      <c r="MA2409" s="126"/>
      <c r="MB2409" s="126"/>
      <c r="MC2409" s="126"/>
      <c r="MD2409" s="126"/>
      <c r="ME2409" s="126"/>
      <c r="MF2409" s="126"/>
      <c r="MG2409" s="1"/>
      <c r="PJ2409" s="1"/>
      <c r="PK2409" s="14">
        <v>1</v>
      </c>
      <c r="PL2409" s="2"/>
      <c r="PN2409" s="7"/>
      <c r="PP2409" s="1"/>
      <c r="QD2409" s="1"/>
      <c r="QE2409" s="14">
        <v>1</v>
      </c>
      <c r="QF2409" s="2"/>
      <c r="QH2409" s="7"/>
      <c r="QJ2409" s="1"/>
      <c r="VF2409" s="1"/>
      <c r="VT2409" s="1"/>
    </row>
    <row r="2410" spans="14:592" x14ac:dyDescent="0.3">
      <c r="N2410" s="1"/>
      <c r="O2410" s="34"/>
      <c r="Q2410" s="35"/>
      <c r="S2410" s="36"/>
      <c r="U2410" s="37"/>
      <c r="W2410" s="52"/>
      <c r="Y2410" s="53"/>
      <c r="AI2410" s="1"/>
      <c r="AJ2410" s="1"/>
      <c r="AM2410" s="55"/>
      <c r="AO2410" s="7"/>
      <c r="AR2410" s="1"/>
      <c r="AT2410" s="1"/>
      <c r="AW2410" s="55"/>
      <c r="AY2410" s="7"/>
      <c r="BB2410" s="1"/>
      <c r="BD2410" s="1"/>
      <c r="BG2410" s="55"/>
      <c r="BI2410" s="7"/>
      <c r="BL2410" s="1"/>
      <c r="BO2410" s="34"/>
      <c r="BQ2410" s="35"/>
      <c r="BT2410" s="1"/>
      <c r="BW2410" s="55"/>
      <c r="BY2410" s="7"/>
      <c r="CB2410" s="1"/>
      <c r="CD2410" s="1"/>
      <c r="CG2410" s="55"/>
      <c r="CI2410" s="7"/>
      <c r="CL2410" s="1"/>
      <c r="CN2410" s="1"/>
      <c r="CQ2410" s="55"/>
      <c r="CS2410" s="7"/>
      <c r="CV2410" s="1"/>
      <c r="CY2410" s="36"/>
      <c r="DA2410" s="37"/>
      <c r="DD2410" s="1"/>
      <c r="DG2410" s="55"/>
      <c r="DI2410" s="7"/>
      <c r="DL2410" s="1"/>
      <c r="DN2410" s="1"/>
      <c r="DQ2410" s="55"/>
      <c r="DS2410" s="7"/>
      <c r="DV2410" s="1"/>
      <c r="DX2410" s="1"/>
      <c r="EA2410" s="55"/>
      <c r="EC2410" s="7"/>
      <c r="EF2410" s="1"/>
      <c r="EI2410" s="52"/>
      <c r="EK2410" s="53"/>
      <c r="FV2410" s="1"/>
      <c r="FY2410" s="55"/>
      <c r="GA2410" s="7"/>
      <c r="GD2410" s="1"/>
      <c r="GF2410" s="1"/>
      <c r="GI2410" s="55"/>
      <c r="GK2410" s="7"/>
      <c r="GN2410" s="1"/>
      <c r="GP2410" s="1"/>
      <c r="GS2410" s="55"/>
      <c r="GU2410" s="7"/>
      <c r="GX2410" s="1"/>
      <c r="HA2410" s="34"/>
      <c r="HC2410" s="35"/>
      <c r="HF2410" s="1"/>
      <c r="HI2410" s="55"/>
      <c r="HK2410" s="7"/>
      <c r="HN2410" s="1"/>
      <c r="HP2410" s="1"/>
      <c r="HS2410" s="55"/>
      <c r="HU2410" s="7"/>
      <c r="HX2410" s="1"/>
      <c r="HZ2410" s="1"/>
      <c r="IC2410" s="55"/>
      <c r="IE2410" s="7"/>
      <c r="IH2410" s="1"/>
      <c r="IK2410" s="36"/>
      <c r="IM2410" s="37"/>
      <c r="IP2410" s="1"/>
      <c r="IS2410" s="55"/>
      <c r="IU2410" s="7"/>
      <c r="IX2410" s="1"/>
      <c r="IZ2410" s="1"/>
      <c r="JC2410" s="55"/>
      <c r="JE2410" s="7"/>
      <c r="JH2410" s="1"/>
      <c r="JJ2410" s="1"/>
      <c r="JM2410" s="55"/>
      <c r="JO2410" s="7"/>
      <c r="JR2410" s="1"/>
      <c r="JU2410" s="52"/>
      <c r="JW2410" s="53"/>
      <c r="JX2410" s="1"/>
      <c r="KG2410" s="1"/>
      <c r="KH2410" s="67"/>
      <c r="KJ2410" s="66"/>
      <c r="KL2410" s="65"/>
      <c r="KN2410" s="53"/>
      <c r="KP2410" s="64"/>
      <c r="KR2410" s="63"/>
      <c r="KV2410" s="1"/>
      <c r="KW2410" s="34"/>
      <c r="KY2410" s="35"/>
      <c r="LA2410" s="36"/>
      <c r="LC2410" s="37"/>
      <c r="LQ2410" s="1"/>
      <c r="LR2410" s="126"/>
      <c r="LS2410" s="126"/>
      <c r="LT2410" s="126"/>
      <c r="LU2410" s="126"/>
      <c r="LV2410" s="126"/>
      <c r="LW2410" s="126"/>
      <c r="LX2410" s="126"/>
      <c r="LY2410" s="126"/>
      <c r="LZ2410" s="126"/>
      <c r="MA2410" s="126"/>
      <c r="MB2410" s="126"/>
      <c r="MC2410" s="126"/>
      <c r="MD2410" s="126"/>
      <c r="ME2410" s="126"/>
      <c r="MF2410" s="126"/>
      <c r="MG2410" s="1"/>
      <c r="PJ2410" s="1"/>
      <c r="PL2410" s="2"/>
      <c r="PN2410" s="7"/>
      <c r="PP2410" s="1"/>
      <c r="QD2410" s="1"/>
      <c r="QF2410" s="2"/>
      <c r="QH2410" s="7"/>
      <c r="QJ2410" s="1"/>
      <c r="VF2410" s="1"/>
      <c r="VT2410" s="1"/>
    </row>
    <row r="2411" spans="14:592" ht="15" thickBot="1" x14ac:dyDescent="0.35">
      <c r="N2411" s="1"/>
      <c r="O2411" s="34"/>
      <c r="Q2411" s="35"/>
      <c r="S2411" s="36"/>
      <c r="U2411" s="37"/>
      <c r="W2411" s="52"/>
      <c r="Y2411" s="53"/>
      <c r="AI2411" s="1"/>
      <c r="AJ2411" s="1"/>
      <c r="AM2411" s="55"/>
      <c r="AO2411" s="7"/>
      <c r="AR2411" s="1"/>
      <c r="AT2411" s="1"/>
      <c r="AW2411" s="55"/>
      <c r="AY2411" s="7"/>
      <c r="BB2411" s="1"/>
      <c r="BD2411" s="1"/>
      <c r="BG2411" s="55"/>
      <c r="BI2411" s="7"/>
      <c r="BL2411" s="1"/>
      <c r="BO2411" s="34"/>
      <c r="BQ2411" s="35"/>
      <c r="BT2411" s="1"/>
      <c r="BW2411" s="55"/>
      <c r="BY2411" s="7"/>
      <c r="CB2411" s="1"/>
      <c r="CD2411" s="1"/>
      <c r="CG2411" s="55"/>
      <c r="CI2411" s="7"/>
      <c r="CL2411" s="1"/>
      <c r="CN2411" s="1"/>
      <c r="CQ2411" s="55"/>
      <c r="CS2411" s="7"/>
      <c r="CV2411" s="1"/>
      <c r="CY2411" s="36"/>
      <c r="DA2411" s="37"/>
      <c r="DD2411" s="1"/>
      <c r="DG2411" s="55"/>
      <c r="DI2411" s="7"/>
      <c r="DL2411" s="1"/>
      <c r="DN2411" s="1"/>
      <c r="DQ2411" s="55"/>
      <c r="DS2411" s="7"/>
      <c r="DV2411" s="1"/>
      <c r="DX2411" s="1"/>
      <c r="EA2411" s="55"/>
      <c r="EC2411" s="7"/>
      <c r="EF2411" s="1"/>
      <c r="EI2411" s="52"/>
      <c r="EK2411" s="53"/>
      <c r="EY2411" s="1"/>
      <c r="FV2411" s="1"/>
      <c r="FY2411" s="55"/>
      <c r="GA2411" s="7"/>
      <c r="GD2411" s="1"/>
      <c r="GF2411" s="1"/>
      <c r="GI2411" s="55"/>
      <c r="GK2411" s="7"/>
      <c r="GN2411" s="1"/>
      <c r="GP2411" s="1"/>
      <c r="GS2411" s="55"/>
      <c r="GU2411" s="7"/>
      <c r="GX2411" s="1"/>
      <c r="HA2411" s="34"/>
      <c r="HC2411" s="35"/>
      <c r="HF2411" s="1"/>
      <c r="HI2411" s="55"/>
      <c r="HK2411" s="7"/>
      <c r="HN2411" s="1"/>
      <c r="HP2411" s="1"/>
      <c r="HS2411" s="55"/>
      <c r="HU2411" s="7"/>
      <c r="HX2411" s="1"/>
      <c r="HZ2411" s="1"/>
      <c r="IC2411" s="55"/>
      <c r="IE2411" s="7"/>
      <c r="IH2411" s="1"/>
      <c r="IK2411" s="36"/>
      <c r="IM2411" s="37"/>
      <c r="IP2411" s="1"/>
      <c r="IS2411" s="55"/>
      <c r="IU2411" s="7"/>
      <c r="IX2411" s="1"/>
      <c r="IZ2411" s="1"/>
      <c r="JC2411" s="55"/>
      <c r="JE2411" s="7"/>
      <c r="JH2411" s="1"/>
      <c r="JJ2411" s="1"/>
      <c r="JM2411" s="55"/>
      <c r="JO2411" s="7"/>
      <c r="JR2411" s="1"/>
      <c r="JU2411" s="52"/>
      <c r="JW2411" s="53"/>
      <c r="JX2411" s="1"/>
      <c r="KG2411" s="1"/>
      <c r="KH2411" s="67"/>
      <c r="KJ2411" s="66"/>
      <c r="KL2411" s="65"/>
      <c r="KN2411" s="53"/>
      <c r="KP2411" s="64"/>
      <c r="KR2411" s="63"/>
      <c r="KV2411" s="1"/>
      <c r="KW2411" s="34"/>
      <c r="KY2411" s="35"/>
      <c r="LA2411" s="36"/>
      <c r="LC2411" s="37"/>
      <c r="LQ2411" s="1"/>
      <c r="LR2411" s="126"/>
      <c r="LS2411" s="126"/>
      <c r="LT2411" s="126"/>
      <c r="LU2411" s="126"/>
      <c r="LV2411" s="126"/>
      <c r="LW2411" s="126"/>
      <c r="LX2411" s="126"/>
      <c r="LY2411" s="126"/>
      <c r="LZ2411" s="126"/>
      <c r="MA2411" s="126"/>
      <c r="MB2411" s="126"/>
      <c r="MC2411" s="126"/>
      <c r="MD2411" s="126"/>
      <c r="ME2411" s="126"/>
      <c r="MF2411" s="126"/>
      <c r="MG2411" s="1"/>
      <c r="PJ2411" s="1"/>
      <c r="PL2411" s="2" t="s">
        <v>14</v>
      </c>
      <c r="PN2411" s="7" t="s">
        <v>15</v>
      </c>
      <c r="PP2411" s="1"/>
      <c r="QD2411" s="1"/>
      <c r="QF2411" s="2" t="s">
        <v>14</v>
      </c>
      <c r="QH2411" s="7" t="s">
        <v>15</v>
      </c>
      <c r="QJ2411" s="1"/>
      <c r="VF2411" s="1"/>
      <c r="VT2411" s="1"/>
    </row>
    <row r="2412" spans="14:592" x14ac:dyDescent="0.3">
      <c r="N2412" s="1"/>
      <c r="O2412" s="34"/>
      <c r="Q2412" s="35"/>
      <c r="S2412" s="36"/>
      <c r="U2412" s="37"/>
      <c r="W2412" s="52"/>
      <c r="Y2412" s="53"/>
      <c r="AI2412" s="1"/>
      <c r="AJ2412" s="1"/>
      <c r="AM2412" s="55"/>
      <c r="AO2412" s="7"/>
      <c r="AR2412" s="1"/>
      <c r="AT2412" s="1"/>
      <c r="AW2412" s="55"/>
      <c r="AY2412" s="7"/>
      <c r="BB2412" s="1"/>
      <c r="BD2412" s="1"/>
      <c r="BG2412" s="55"/>
      <c r="BI2412" s="7"/>
      <c r="BL2412" s="1"/>
      <c r="BO2412" s="34"/>
      <c r="BQ2412" s="35"/>
      <c r="BT2412" s="1"/>
      <c r="BW2412" s="55"/>
      <c r="BY2412" s="7"/>
      <c r="CB2412" s="1"/>
      <c r="CD2412" s="1"/>
      <c r="CG2412" s="55"/>
      <c r="CI2412" s="7"/>
      <c r="CL2412" s="1"/>
      <c r="CN2412" s="1"/>
      <c r="CQ2412" s="55"/>
      <c r="CS2412" s="7"/>
      <c r="CV2412" s="1"/>
      <c r="CY2412" s="36"/>
      <c r="DA2412" s="37"/>
      <c r="DD2412" s="1"/>
      <c r="DG2412" s="55"/>
      <c r="DI2412" s="7"/>
      <c r="DL2412" s="1"/>
      <c r="DN2412" s="1"/>
      <c r="DQ2412" s="55"/>
      <c r="DS2412" s="7"/>
      <c r="DV2412" s="1"/>
      <c r="DX2412" s="1"/>
      <c r="EA2412" s="55"/>
      <c r="EC2412" s="7"/>
      <c r="EF2412" s="1"/>
      <c r="EI2412" s="52"/>
      <c r="EK2412" s="53"/>
      <c r="FV2412" s="1"/>
      <c r="FY2412" s="55"/>
      <c r="GA2412" s="7"/>
      <c r="GD2412" s="1"/>
      <c r="GF2412" s="1"/>
      <c r="GI2412" s="55"/>
      <c r="GK2412" s="7"/>
      <c r="GN2412" s="1"/>
      <c r="GP2412" s="1"/>
      <c r="GS2412" s="55"/>
      <c r="GU2412" s="7"/>
      <c r="GX2412" s="1"/>
      <c r="HA2412" s="34"/>
      <c r="HC2412" s="35"/>
      <c r="HF2412" s="1"/>
      <c r="HI2412" s="55"/>
      <c r="HK2412" s="7"/>
      <c r="HN2412" s="1"/>
      <c r="HP2412" s="1"/>
      <c r="HS2412" s="55"/>
      <c r="HU2412" s="7"/>
      <c r="HX2412" s="1"/>
      <c r="HZ2412" s="1"/>
      <c r="IC2412" s="55"/>
      <c r="IE2412" s="7"/>
      <c r="IH2412" s="1"/>
      <c r="IK2412" s="36"/>
      <c r="IM2412" s="37"/>
      <c r="IP2412" s="1"/>
      <c r="IS2412" s="55"/>
      <c r="IU2412" s="7"/>
      <c r="IX2412" s="1"/>
      <c r="IZ2412" s="1"/>
      <c r="JC2412" s="55"/>
      <c r="JE2412" s="7"/>
      <c r="JH2412" s="1"/>
      <c r="JJ2412" s="1"/>
      <c r="JM2412" s="55"/>
      <c r="JO2412" s="7"/>
      <c r="JR2412" s="1"/>
      <c r="JU2412" s="52"/>
      <c r="JW2412" s="53"/>
      <c r="JX2412" s="1"/>
      <c r="KG2412" s="1"/>
      <c r="KH2412" s="67"/>
      <c r="KJ2412" s="66"/>
      <c r="KL2412" s="65"/>
      <c r="KN2412" s="53"/>
      <c r="KP2412" s="64"/>
      <c r="KR2412" s="63"/>
      <c r="KV2412" s="1"/>
      <c r="KW2412" s="34"/>
      <c r="KY2412" s="35"/>
      <c r="LA2412" s="36"/>
      <c r="LC2412" s="37"/>
      <c r="LQ2412" s="1"/>
      <c r="LR2412" s="126"/>
      <c r="LS2412" s="126"/>
      <c r="LT2412" s="126"/>
      <c r="LU2412" s="126"/>
      <c r="LV2412" s="126"/>
      <c r="LW2412" s="126"/>
      <c r="LX2412" s="126"/>
      <c r="LY2412" s="126"/>
      <c r="LZ2412" s="126"/>
      <c r="MA2412" s="126"/>
      <c r="MB2412" s="126"/>
      <c r="MC2412" s="126"/>
      <c r="MD2412" s="126"/>
      <c r="ME2412" s="126"/>
      <c r="MF2412" s="126"/>
      <c r="MG2412" s="1"/>
      <c r="PJ2412" s="1"/>
      <c r="PL2412" s="4">
        <f t="array" ref="PL2412:PL2414">PL2417:PL2419</f>
        <v>-0.10700525754517098</v>
      </c>
      <c r="PN2412" s="8">
        <f t="array" ref="PN2412:PN2414">PN2403:PN2405*PK2407:PK2409</f>
        <v>0</v>
      </c>
      <c r="PP2412" s="1"/>
      <c r="QD2412" s="1"/>
      <c r="QF2412" s="4">
        <f t="array" ref="QF2412:QF2414">QF2417:QF2419</f>
        <v>-0.10688399044646779</v>
      </c>
      <c r="QH2412" s="8">
        <f t="array" ref="QH2412:QH2414">QH2403:QH2405*QE2407:QE2409</f>
        <v>0</v>
      </c>
      <c r="QJ2412" s="1"/>
      <c r="VF2412" s="1"/>
      <c r="VT2412" s="1"/>
    </row>
    <row r="2413" spans="14:592" ht="15" thickBot="1" x14ac:dyDescent="0.35">
      <c r="N2413" s="1"/>
      <c r="O2413" s="34"/>
      <c r="Q2413" s="35"/>
      <c r="S2413" s="36"/>
      <c r="U2413" s="37"/>
      <c r="W2413" s="52"/>
      <c r="Y2413" s="53"/>
      <c r="AI2413" s="1"/>
      <c r="AJ2413" s="1"/>
      <c r="AM2413" s="2" t="s">
        <v>150</v>
      </c>
      <c r="AO2413" s="7" t="s">
        <v>151</v>
      </c>
      <c r="AR2413" s="1"/>
      <c r="AT2413" s="1"/>
      <c r="AW2413" s="2" t="s">
        <v>152</v>
      </c>
      <c r="AY2413" s="7" t="s">
        <v>153</v>
      </c>
      <c r="BB2413" s="1"/>
      <c r="BD2413" s="1"/>
      <c r="BG2413" s="2" t="s">
        <v>154</v>
      </c>
      <c r="BI2413" s="7" t="s">
        <v>155</v>
      </c>
      <c r="BL2413" s="1"/>
      <c r="BO2413" s="34"/>
      <c r="BQ2413" s="35"/>
      <c r="BT2413" s="1"/>
      <c r="BW2413" s="2" t="s">
        <v>156</v>
      </c>
      <c r="BY2413" s="7" t="s">
        <v>157</v>
      </c>
      <c r="CB2413" s="1"/>
      <c r="CD2413" s="1"/>
      <c r="CG2413" s="2" t="s">
        <v>158</v>
      </c>
      <c r="CI2413" s="7" t="s">
        <v>159</v>
      </c>
      <c r="CL2413" s="1"/>
      <c r="CN2413" s="1"/>
      <c r="CQ2413" s="2" t="s">
        <v>160</v>
      </c>
      <c r="CS2413" s="7" t="s">
        <v>161</v>
      </c>
      <c r="CV2413" s="1"/>
      <c r="CY2413" s="36"/>
      <c r="DA2413" s="37"/>
      <c r="DD2413" s="1"/>
      <c r="DG2413" s="2" t="s">
        <v>241</v>
      </c>
      <c r="DI2413" s="7" t="s">
        <v>242</v>
      </c>
      <c r="DL2413" s="1"/>
      <c r="DN2413" s="1"/>
      <c r="DQ2413" s="2" t="s">
        <v>243</v>
      </c>
      <c r="DS2413" s="7" t="s">
        <v>244</v>
      </c>
      <c r="DV2413" s="1"/>
      <c r="DX2413" s="1"/>
      <c r="EA2413" s="2" t="s">
        <v>245</v>
      </c>
      <c r="EC2413" s="7" t="s">
        <v>246</v>
      </c>
      <c r="EF2413" s="1"/>
      <c r="EI2413" s="52"/>
      <c r="EK2413" s="53"/>
      <c r="EY2413" s="1"/>
      <c r="FV2413" s="1"/>
      <c r="FY2413" s="2" t="s">
        <v>150</v>
      </c>
      <c r="GA2413" s="7" t="s">
        <v>151</v>
      </c>
      <c r="GD2413" s="1"/>
      <c r="GF2413" s="1"/>
      <c r="GI2413" s="2" t="s">
        <v>152</v>
      </c>
      <c r="GK2413" s="7" t="s">
        <v>153</v>
      </c>
      <c r="GN2413" s="1"/>
      <c r="GP2413" s="1"/>
      <c r="GS2413" s="2" t="s">
        <v>154</v>
      </c>
      <c r="GU2413" s="7" t="s">
        <v>155</v>
      </c>
      <c r="GX2413" s="1"/>
      <c r="HA2413" s="34"/>
      <c r="HC2413" s="35"/>
      <c r="HF2413" s="1"/>
      <c r="HI2413" s="2" t="s">
        <v>156</v>
      </c>
      <c r="HK2413" s="7" t="s">
        <v>157</v>
      </c>
      <c r="HN2413" s="1"/>
      <c r="HP2413" s="1"/>
      <c r="HS2413" s="2" t="s">
        <v>158</v>
      </c>
      <c r="HU2413" s="7" t="s">
        <v>159</v>
      </c>
      <c r="HX2413" s="1"/>
      <c r="HZ2413" s="1"/>
      <c r="IC2413" s="2" t="s">
        <v>160</v>
      </c>
      <c r="IE2413" s="7" t="s">
        <v>161</v>
      </c>
      <c r="IH2413" s="1"/>
      <c r="IK2413" s="36"/>
      <c r="IM2413" s="37"/>
      <c r="IP2413" s="1"/>
      <c r="IS2413" s="2" t="s">
        <v>241</v>
      </c>
      <c r="IU2413" s="7" t="s">
        <v>242</v>
      </c>
      <c r="IX2413" s="1"/>
      <c r="IZ2413" s="1"/>
      <c r="JC2413" s="2" t="s">
        <v>243</v>
      </c>
      <c r="JE2413" s="7" t="s">
        <v>244</v>
      </c>
      <c r="JH2413" s="1"/>
      <c r="JJ2413" s="1"/>
      <c r="JM2413" s="2" t="s">
        <v>245</v>
      </c>
      <c r="JO2413" s="7" t="s">
        <v>246</v>
      </c>
      <c r="JR2413" s="1"/>
      <c r="JU2413" s="52"/>
      <c r="JW2413" s="53"/>
      <c r="JX2413" s="1"/>
      <c r="KG2413" s="1"/>
      <c r="KH2413" s="67"/>
      <c r="KJ2413" s="66"/>
      <c r="KL2413" s="65"/>
      <c r="KN2413" s="53"/>
      <c r="KP2413" s="64"/>
      <c r="KR2413" s="63"/>
      <c r="KV2413" s="1"/>
      <c r="KW2413" s="34"/>
      <c r="KY2413" s="35"/>
      <c r="LA2413" s="36"/>
      <c r="LC2413" s="37"/>
      <c r="LQ2413" s="1"/>
      <c r="LR2413" s="126"/>
      <c r="LS2413" s="126"/>
      <c r="LT2413" s="126"/>
      <c r="LU2413" s="126"/>
      <c r="LV2413" s="126"/>
      <c r="LW2413" s="126"/>
      <c r="LX2413" s="126"/>
      <c r="LY2413" s="126"/>
      <c r="LZ2413" s="126"/>
      <c r="MA2413" s="126"/>
      <c r="MB2413" s="126"/>
      <c r="MC2413" s="126"/>
      <c r="MD2413" s="126"/>
      <c r="ME2413" s="126"/>
      <c r="MF2413" s="126"/>
      <c r="MG2413" s="1"/>
      <c r="PJ2413" s="1"/>
      <c r="PL2413" s="5">
        <v>-0.78246262552905965</v>
      </c>
      <c r="PN2413" s="9">
        <v>1.2907294194396128E-3</v>
      </c>
      <c r="PP2413" s="1"/>
      <c r="QD2413" s="1"/>
      <c r="QF2413" s="5">
        <v>-0.78265537983516764</v>
      </c>
      <c r="QH2413" s="9">
        <v>-2.1110210872644165E-4</v>
      </c>
      <c r="QJ2413" s="1"/>
      <c r="VF2413" s="1"/>
      <c r="VT2413" s="1"/>
    </row>
    <row r="2414" spans="14:592" ht="15" thickBot="1" x14ac:dyDescent="0.35">
      <c r="N2414" s="1"/>
      <c r="O2414" s="34"/>
      <c r="Q2414" s="35"/>
      <c r="S2414" s="36"/>
      <c r="U2414" s="37"/>
      <c r="W2414" s="52"/>
      <c r="Y2414" s="53"/>
      <c r="AI2414" s="1"/>
      <c r="AJ2414" s="1"/>
      <c r="AM2414" s="58">
        <f>AM2417</f>
        <v>0.12034491355201972</v>
      </c>
      <c r="AO2414" s="41">
        <f>AO2405*AK2407</f>
        <v>1.5075779614201956E-4</v>
      </c>
      <c r="AR2414" s="1"/>
      <c r="AT2414" s="1"/>
      <c r="AW2414" s="58">
        <f>AW2417</f>
        <v>0.13320304207538347</v>
      </c>
      <c r="AY2414" s="41">
        <f t="array" ref="AY2414">AY2405*AU2407</f>
        <v>-2.64113640564426E-4</v>
      </c>
      <c r="BB2414" s="1"/>
      <c r="BD2414" s="1"/>
      <c r="BG2414" s="58">
        <f>BG2417</f>
        <v>0.12155223800978829</v>
      </c>
      <c r="BI2414" s="41">
        <f t="array" ref="BI2414">BI2405*BE2407</f>
        <v>1.1335584442240644E-4</v>
      </c>
      <c r="BL2414" s="1"/>
      <c r="BO2414" s="34"/>
      <c r="BQ2414" s="35"/>
      <c r="BT2414" s="1"/>
      <c r="BW2414" s="58">
        <f>BW2417</f>
        <v>8.5978901297542334E-2</v>
      </c>
      <c r="BY2414" s="41">
        <f t="array" ref="BY2414">BY2405*BU2407</f>
        <v>1.0749044791301659E-4</v>
      </c>
      <c r="CB2414" s="1"/>
      <c r="CD2414" s="1"/>
      <c r="CG2414" s="58">
        <f>CG2417</f>
        <v>9.7928150725162769E-2</v>
      </c>
      <c r="CI2414" s="41">
        <f t="array" ref="CI2414">CI2405*CE2407</f>
        <v>-1.8798974009311869E-4</v>
      </c>
      <c r="CL2414" s="1"/>
      <c r="CN2414" s="1"/>
      <c r="CQ2414" s="58">
        <f>CQ2417</f>
        <v>8.7109026433069336E-2</v>
      </c>
      <c r="CS2414" s="41">
        <f t="array" ref="CS2414">CS2405*CO2407</f>
        <v>8.0499292180103398E-5</v>
      </c>
      <c r="CV2414" s="1"/>
      <c r="CY2414" s="36"/>
      <c r="DA2414" s="37"/>
      <c r="DD2414" s="1"/>
      <c r="DG2414" s="58">
        <f>DG2417</f>
        <v>0.11701761335679921</v>
      </c>
      <c r="DI2414" s="41">
        <f t="array" ref="DI2414">DI2405*DE2407</f>
        <v>1.4611886322772193E-4</v>
      </c>
      <c r="DL2414" s="1"/>
      <c r="DN2414" s="1"/>
      <c r="DQ2414" s="58">
        <f>DQ2417</f>
        <v>0.12979234140693208</v>
      </c>
      <c r="DS2414" s="41">
        <f t="array" ref="DS2414">DS2405*DO2407</f>
        <v>-2.5595075871061215E-4</v>
      </c>
      <c r="DV2414" s="1"/>
      <c r="DX2414" s="1"/>
      <c r="EA2414" s="58">
        <f>EA2417</f>
        <v>0.11821789866073461</v>
      </c>
      <c r="EC2414" s="41">
        <f t="array" ref="EC2414">EC2405*DY2407</f>
        <v>1.0983189548289E-4</v>
      </c>
      <c r="EF2414" s="1"/>
      <c r="EI2414" s="52"/>
      <c r="EK2414" s="53"/>
      <c r="FV2414" s="1"/>
      <c r="FY2414" s="58">
        <f>FY2417</f>
        <v>-1.1548952182774463E-2</v>
      </c>
      <c r="GA2414" s="41">
        <f>GA2405*FW2407</f>
        <v>1.4822037339265633E-4</v>
      </c>
      <c r="GD2414" s="1"/>
      <c r="GF2414" s="1"/>
      <c r="GI2414" s="58">
        <f>GI2417</f>
        <v>2.4118637052547964E-2</v>
      </c>
      <c r="GK2414" s="41">
        <f t="array" ref="GK2414">GK2405*GG2407</f>
        <v>-2.5924676114294411E-4</v>
      </c>
      <c r="GN2414" s="1"/>
      <c r="GP2414" s="1"/>
      <c r="GS2414" s="58">
        <f>GS2417</f>
        <v>-8.6867808787502443E-3</v>
      </c>
      <c r="GU2414" s="41">
        <f t="array" ref="GU2414">GU2405*GQ2407</f>
        <v>1.1102638775028779E-4</v>
      </c>
      <c r="GX2414" s="1"/>
      <c r="HA2414" s="34"/>
      <c r="HC2414" s="35"/>
      <c r="HF2414" s="1"/>
      <c r="HI2414" s="58">
        <f>HI2417</f>
        <v>-3.5213322562272553E-2</v>
      </c>
      <c r="HK2414" s="41">
        <f t="array" ref="HK2414">HK2405*HG2407</f>
        <v>1.1846473777156474E-4</v>
      </c>
      <c r="HN2414" s="1"/>
      <c r="HP2414" s="1"/>
      <c r="HS2414" s="58">
        <f>HS2417</f>
        <v>8.5012482210694573E-4</v>
      </c>
      <c r="HU2414" s="41">
        <f t="array" ref="HU2414">HU2405*HQ2407</f>
        <v>-2.0710164137049871E-4</v>
      </c>
      <c r="HX2414" s="1"/>
      <c r="HZ2414" s="1"/>
      <c r="IC2414" s="58">
        <f>IC2417</f>
        <v>-3.2290632111485473E-2</v>
      </c>
      <c r="IE2414" s="41">
        <f t="array" ref="IE2414">IE2405*IA2407</f>
        <v>8.8636903598933968E-5</v>
      </c>
      <c r="IH2414" s="1"/>
      <c r="IK2414" s="36"/>
      <c r="IM2414" s="37"/>
      <c r="IP2414" s="1"/>
      <c r="IS2414" s="58">
        <f>IS2417</f>
        <v>-1.3936542311653921E-2</v>
      </c>
      <c r="IU2414" s="41">
        <f t="array" ref="IU2414">IU2405*IQ2407</f>
        <v>1.450730686238526E-4</v>
      </c>
      <c r="IX2414" s="1"/>
      <c r="IZ2414" s="1"/>
      <c r="JC2414" s="58">
        <f>JC2417</f>
        <v>2.1778740456560364E-2</v>
      </c>
      <c r="JE2414" s="41">
        <f t="array" ref="JE2414">JE2405*JA2407</f>
        <v>-2.537309822620102E-4</v>
      </c>
      <c r="JH2414" s="1"/>
      <c r="JJ2414" s="1"/>
      <c r="JM2414" s="58">
        <f>JM2417</f>
        <v>-1.1067806909840106E-2</v>
      </c>
      <c r="JO2414" s="41">
        <f t="array" ref="JO2414">JO2405*JK2407</f>
        <v>1.0865791363816237E-4</v>
      </c>
      <c r="JR2414" s="1"/>
      <c r="JU2414" s="52"/>
      <c r="JW2414" s="53"/>
      <c r="JX2414" s="1"/>
      <c r="KG2414" s="1"/>
      <c r="KH2414" s="67"/>
      <c r="KJ2414" s="66"/>
      <c r="KL2414" s="65"/>
      <c r="KN2414" s="53"/>
      <c r="KP2414" s="64"/>
      <c r="KR2414" s="63"/>
      <c r="KV2414" s="1"/>
      <c r="KW2414" s="34"/>
      <c r="KY2414" s="35"/>
      <c r="LA2414" s="36"/>
      <c r="LC2414" s="37"/>
      <c r="LQ2414" s="1"/>
      <c r="LR2414" s="126"/>
      <c r="LS2414" s="126"/>
      <c r="LT2414" s="126"/>
      <c r="LU2414" s="126"/>
      <c r="LV2414" s="126"/>
      <c r="LW2414" s="126"/>
      <c r="LX2414" s="126"/>
      <c r="LY2414" s="126"/>
      <c r="LZ2414" s="126"/>
      <c r="MA2414" s="126"/>
      <c r="MB2414" s="126"/>
      <c r="MC2414" s="126"/>
      <c r="MD2414" s="126"/>
      <c r="ME2414" s="126"/>
      <c r="MF2414" s="126"/>
      <c r="MG2414" s="1"/>
      <c r="PJ2414" s="1"/>
      <c r="PL2414" s="6">
        <v>0.84804935599893738</v>
      </c>
      <c r="PN2414" s="10">
        <v>1.4426518652554277E-3</v>
      </c>
      <c r="PP2414" s="1"/>
      <c r="QD2414" s="1"/>
      <c r="QF2414" s="6">
        <v>0.84864035702844476</v>
      </c>
      <c r="QH2414" s="10">
        <v>-4.5618896790640282E-4</v>
      </c>
      <c r="QJ2414" s="1"/>
      <c r="VF2414" s="1"/>
      <c r="VT2414" s="1"/>
    </row>
    <row r="2415" spans="14:592" x14ac:dyDescent="0.3">
      <c r="N2415" s="1"/>
      <c r="O2415" s="34"/>
      <c r="Q2415" s="35"/>
      <c r="S2415" s="36"/>
      <c r="U2415" s="37"/>
      <c r="W2415" s="52"/>
      <c r="Y2415" s="53"/>
      <c r="AI2415" s="1"/>
      <c r="AJ2415" s="1"/>
      <c r="AK2415" s="1"/>
      <c r="AL2415" s="1"/>
      <c r="AM2415" s="2"/>
      <c r="AN2415" s="1"/>
      <c r="AO2415" s="7"/>
      <c r="AP2415" s="1"/>
      <c r="AQ2415" s="1"/>
      <c r="AR2415" s="1"/>
      <c r="AS2415" s="1"/>
      <c r="AT2415" s="1"/>
      <c r="AU2415" s="1"/>
      <c r="AV2415" s="1"/>
      <c r="AW2415" s="2"/>
      <c r="AX2415" s="1"/>
      <c r="AY2415" s="7"/>
      <c r="AZ2415" s="1"/>
      <c r="BA2415" s="1"/>
      <c r="BB2415" s="1"/>
      <c r="BC2415" s="1"/>
      <c r="BD2415" s="1"/>
      <c r="BE2415" s="1"/>
      <c r="BF2415" s="1"/>
      <c r="BG2415" s="2"/>
      <c r="BH2415" s="1"/>
      <c r="BI2415" s="7"/>
      <c r="BJ2415" s="1"/>
      <c r="BK2415" s="1"/>
      <c r="BL2415" s="1"/>
      <c r="BM2415" s="1"/>
      <c r="BO2415" s="34"/>
      <c r="BQ2415" s="35"/>
      <c r="BS2415" s="1"/>
      <c r="BT2415" s="1"/>
      <c r="BU2415" s="1"/>
      <c r="BV2415" s="1"/>
      <c r="BW2415" s="2"/>
      <c r="BX2415" s="1"/>
      <c r="BY2415" s="7"/>
      <c r="BZ2415" s="1"/>
      <c r="CA2415" s="1"/>
      <c r="CB2415" s="1"/>
      <c r="CC2415" s="1"/>
      <c r="CD2415" s="1"/>
      <c r="CE2415" s="1"/>
      <c r="CF2415" s="1"/>
      <c r="CG2415" s="2"/>
      <c r="CH2415" s="1"/>
      <c r="CI2415" s="7"/>
      <c r="CJ2415" s="1"/>
      <c r="CK2415" s="1"/>
      <c r="CL2415" s="1"/>
      <c r="CM2415" s="1"/>
      <c r="CN2415" s="1"/>
      <c r="CO2415" s="1"/>
      <c r="CP2415" s="1"/>
      <c r="CQ2415" s="2"/>
      <c r="CR2415" s="1"/>
      <c r="CS2415" s="7"/>
      <c r="CT2415" s="1"/>
      <c r="CU2415" s="1"/>
      <c r="CV2415" s="1"/>
      <c r="CW2415" s="1"/>
      <c r="CY2415" s="36"/>
      <c r="DA2415" s="37"/>
      <c r="DC2415" s="1"/>
      <c r="DD2415" s="1"/>
      <c r="DE2415" s="1"/>
      <c r="DF2415" s="1"/>
      <c r="DG2415" s="2"/>
      <c r="DH2415" s="1"/>
      <c r="DI2415" s="7"/>
      <c r="DJ2415" s="1"/>
      <c r="DK2415" s="1"/>
      <c r="DL2415" s="1"/>
      <c r="DM2415" s="1"/>
      <c r="DN2415" s="1"/>
      <c r="DO2415" s="1"/>
      <c r="DP2415" s="1"/>
      <c r="DQ2415" s="2"/>
      <c r="DR2415" s="1"/>
      <c r="DS2415" s="7"/>
      <c r="DT2415" s="1"/>
      <c r="DU2415" s="1"/>
      <c r="DV2415" s="1"/>
      <c r="DW2415" s="1"/>
      <c r="DX2415" s="1"/>
      <c r="DY2415" s="1"/>
      <c r="DZ2415" s="1"/>
      <c r="EA2415" s="2"/>
      <c r="EB2415" s="1"/>
      <c r="EC2415" s="7"/>
      <c r="ED2415" s="1"/>
      <c r="EE2415" s="1"/>
      <c r="EF2415" s="1"/>
      <c r="EG2415" s="1"/>
      <c r="EI2415" s="52"/>
      <c r="EK2415" s="53"/>
      <c r="EY2415" s="1"/>
      <c r="FU2415" s="1"/>
      <c r="FV2415" s="1"/>
      <c r="FW2415" s="1"/>
      <c r="FX2415" s="1"/>
      <c r="FY2415" s="2"/>
      <c r="FZ2415" s="1"/>
      <c r="GA2415" s="7"/>
      <c r="GB2415" s="1"/>
      <c r="GC2415" s="1"/>
      <c r="GD2415" s="1"/>
      <c r="GE2415" s="1"/>
      <c r="GF2415" s="1"/>
      <c r="GG2415" s="1"/>
      <c r="GH2415" s="1"/>
      <c r="GI2415" s="2"/>
      <c r="GJ2415" s="1"/>
      <c r="GK2415" s="7"/>
      <c r="GL2415" s="1"/>
      <c r="GM2415" s="1"/>
      <c r="GN2415" s="1"/>
      <c r="GO2415" s="1"/>
      <c r="GP2415" s="1"/>
      <c r="GQ2415" s="1"/>
      <c r="GR2415" s="1"/>
      <c r="GS2415" s="2"/>
      <c r="GT2415" s="1"/>
      <c r="GU2415" s="7"/>
      <c r="GV2415" s="1"/>
      <c r="GW2415" s="1"/>
      <c r="GX2415" s="1"/>
      <c r="GY2415" s="1"/>
      <c r="HA2415" s="34"/>
      <c r="HC2415" s="35"/>
      <c r="HE2415" s="1"/>
      <c r="HF2415" s="1"/>
      <c r="HG2415" s="1"/>
      <c r="HH2415" s="1"/>
      <c r="HI2415" s="2"/>
      <c r="HJ2415" s="1"/>
      <c r="HK2415" s="7"/>
      <c r="HL2415" s="1"/>
      <c r="HM2415" s="1"/>
      <c r="HN2415" s="1"/>
      <c r="HO2415" s="1"/>
      <c r="HP2415" s="1"/>
      <c r="HQ2415" s="1"/>
      <c r="HR2415" s="1"/>
      <c r="HS2415" s="2"/>
      <c r="HT2415" s="1"/>
      <c r="HU2415" s="7"/>
      <c r="HV2415" s="1"/>
      <c r="HW2415" s="1"/>
      <c r="HX2415" s="1"/>
      <c r="HY2415" s="1"/>
      <c r="HZ2415" s="1"/>
      <c r="IA2415" s="1"/>
      <c r="IB2415" s="1"/>
      <c r="IC2415" s="2"/>
      <c r="ID2415" s="1"/>
      <c r="IE2415" s="7"/>
      <c r="IF2415" s="1"/>
      <c r="IG2415" s="1"/>
      <c r="IH2415" s="1"/>
      <c r="II2415" s="1"/>
      <c r="IK2415" s="36"/>
      <c r="IM2415" s="37"/>
      <c r="IO2415" s="1"/>
      <c r="IP2415" s="1"/>
      <c r="IQ2415" s="1"/>
      <c r="IR2415" s="1"/>
      <c r="IS2415" s="2"/>
      <c r="IT2415" s="1"/>
      <c r="IU2415" s="7"/>
      <c r="IV2415" s="1"/>
      <c r="IW2415" s="1"/>
      <c r="IX2415" s="1"/>
      <c r="IY2415" s="1"/>
      <c r="IZ2415" s="1"/>
      <c r="JA2415" s="1"/>
      <c r="JB2415" s="1"/>
      <c r="JC2415" s="2"/>
      <c r="JD2415" s="1"/>
      <c r="JE2415" s="7"/>
      <c r="JF2415" s="1"/>
      <c r="JG2415" s="1"/>
      <c r="JH2415" s="1"/>
      <c r="JI2415" s="1"/>
      <c r="JJ2415" s="1"/>
      <c r="JK2415" s="1"/>
      <c r="JL2415" s="1"/>
      <c r="JM2415" s="2"/>
      <c r="JN2415" s="1"/>
      <c r="JO2415" s="7"/>
      <c r="JP2415" s="1"/>
      <c r="JQ2415" s="1"/>
      <c r="JR2415" s="1"/>
      <c r="JS2415" s="1"/>
      <c r="JU2415" s="52"/>
      <c r="JW2415" s="53"/>
      <c r="JX2415" s="1"/>
      <c r="KG2415" s="1"/>
      <c r="KH2415" s="67"/>
      <c r="KJ2415" s="66"/>
      <c r="KL2415" s="65"/>
      <c r="KN2415" s="53"/>
      <c r="KP2415" s="64"/>
      <c r="KR2415" s="63"/>
      <c r="KV2415" s="1"/>
      <c r="KW2415" s="34"/>
      <c r="KY2415" s="35"/>
      <c r="LA2415" s="36"/>
      <c r="LC2415" s="37"/>
      <c r="LQ2415" s="1"/>
      <c r="LR2415" s="1"/>
      <c r="LS2415" s="1"/>
      <c r="LT2415" s="1"/>
      <c r="LU2415" s="1"/>
      <c r="LV2415" s="1"/>
      <c r="LW2415" s="1"/>
      <c r="LX2415" s="1"/>
      <c r="LY2415" s="1"/>
      <c r="LZ2415" s="1"/>
      <c r="MA2415" s="1"/>
      <c r="MB2415" s="1"/>
      <c r="MC2415" s="1"/>
      <c r="MD2415" s="1"/>
      <c r="ME2415" s="1"/>
      <c r="MF2415" s="1"/>
      <c r="MG2415" s="1"/>
      <c r="MH2415" s="1"/>
      <c r="MI2415" s="1"/>
      <c r="MJ2415" s="1"/>
      <c r="MK2415" s="1"/>
      <c r="ML2415" s="1"/>
      <c r="MM2415" s="1"/>
      <c r="MN2415" s="1"/>
      <c r="MO2415" s="1"/>
      <c r="MP2415" s="1"/>
      <c r="MQ2415" s="1"/>
      <c r="MR2415" s="1"/>
      <c r="MS2415" s="1"/>
      <c r="MT2415" s="1"/>
      <c r="MU2415" s="1"/>
      <c r="MV2415" s="1"/>
      <c r="MW2415" s="1"/>
      <c r="MX2415" s="1"/>
      <c r="MY2415" s="1"/>
      <c r="MZ2415" s="1"/>
      <c r="NA2415" s="1"/>
      <c r="NB2415" s="1"/>
      <c r="NC2415" s="1"/>
      <c r="ND2415" s="1"/>
      <c r="NE2415" s="1"/>
      <c r="NF2415" s="1"/>
      <c r="NG2415" s="1"/>
      <c r="NH2415" s="1"/>
      <c r="NI2415" s="1"/>
      <c r="NJ2415" s="1"/>
      <c r="NK2415" s="1"/>
      <c r="NL2415" s="1"/>
      <c r="NM2415" s="1"/>
      <c r="NN2415" s="1"/>
      <c r="NO2415" s="1"/>
      <c r="NP2415" s="1"/>
      <c r="NQ2415" s="1"/>
      <c r="NR2415" s="1"/>
      <c r="NS2415" s="1"/>
      <c r="NT2415" s="1"/>
      <c r="NU2415" s="1"/>
      <c r="NV2415" s="1"/>
      <c r="NW2415" s="1"/>
      <c r="NX2415" s="1"/>
      <c r="NY2415" s="1"/>
      <c r="NZ2415" s="1"/>
      <c r="OA2415" s="1"/>
      <c r="OB2415" s="1"/>
      <c r="OC2415" s="1"/>
      <c r="OD2415" s="1"/>
      <c r="OE2415" s="1"/>
      <c r="OF2415" s="1"/>
      <c r="OG2415" s="1"/>
      <c r="OH2415" s="1"/>
      <c r="OI2415" s="1"/>
      <c r="OJ2415" s="1"/>
      <c r="OK2415" s="1"/>
      <c r="OL2415" s="1"/>
      <c r="OM2415" s="1"/>
      <c r="ON2415" s="1"/>
      <c r="OO2415" s="1"/>
      <c r="OP2415" s="1"/>
      <c r="OQ2415" s="1"/>
      <c r="OR2415" s="1"/>
      <c r="OS2415" s="1"/>
      <c r="OT2415" s="1"/>
      <c r="OU2415" s="1"/>
      <c r="OV2415" s="1"/>
      <c r="OW2415" s="1"/>
      <c r="OX2415" s="1"/>
      <c r="OY2415" s="1"/>
      <c r="OZ2415" s="1"/>
      <c r="PA2415" s="1"/>
      <c r="PB2415" s="1"/>
      <c r="PC2415" s="1"/>
      <c r="PD2415" s="1"/>
      <c r="PE2415" s="1"/>
      <c r="PF2415" s="1"/>
      <c r="PG2415" s="1"/>
      <c r="PH2415" s="1"/>
      <c r="PI2415" s="1"/>
      <c r="PJ2415" s="1"/>
      <c r="PK2415" s="1"/>
      <c r="PL2415" s="2"/>
      <c r="PM2415" s="1"/>
      <c r="PN2415" s="7"/>
      <c r="PO2415" s="1"/>
      <c r="PP2415" s="1"/>
      <c r="PQ2415" s="1"/>
      <c r="PR2415" s="1"/>
      <c r="PS2415" s="1"/>
      <c r="PT2415" s="1"/>
      <c r="PU2415" s="1"/>
      <c r="PV2415" s="1"/>
      <c r="PW2415" s="1"/>
      <c r="PX2415" s="1"/>
      <c r="PY2415" s="1"/>
      <c r="PZ2415" s="1"/>
      <c r="QA2415" s="1"/>
      <c r="QB2415" s="1"/>
      <c r="QC2415" s="1"/>
      <c r="QD2415" s="1"/>
      <c r="QE2415" s="1"/>
      <c r="QF2415" s="2"/>
      <c r="QG2415" s="1"/>
      <c r="QH2415" s="7"/>
      <c r="QI2415" s="1"/>
      <c r="QJ2415" s="1"/>
      <c r="QK2415" s="1"/>
      <c r="QL2415" s="1"/>
      <c r="QM2415" s="1"/>
      <c r="QN2415" s="1"/>
      <c r="QO2415" s="1"/>
      <c r="QP2415" s="1"/>
      <c r="QQ2415" s="1"/>
      <c r="QR2415" s="1"/>
      <c r="QS2415" s="1"/>
      <c r="QT2415" s="1"/>
      <c r="QU2415" s="1"/>
      <c r="QV2415" s="1"/>
      <c r="QW2415" s="1"/>
      <c r="QX2415" s="1"/>
      <c r="QY2415" s="1"/>
      <c r="QZ2415" s="1"/>
      <c r="RA2415" s="1"/>
      <c r="RB2415" s="1"/>
      <c r="RC2415" s="1"/>
      <c r="RD2415" s="1"/>
      <c r="RE2415" s="1"/>
      <c r="RF2415" s="1"/>
      <c r="RG2415" s="1"/>
      <c r="RH2415" s="1"/>
      <c r="RI2415" s="1"/>
      <c r="RJ2415" s="1"/>
      <c r="RK2415" s="1"/>
      <c r="RL2415" s="1"/>
      <c r="RM2415" s="1"/>
      <c r="RN2415" s="1"/>
      <c r="RO2415" s="1"/>
      <c r="RP2415" s="1"/>
      <c r="RQ2415" s="1"/>
      <c r="RR2415" s="1"/>
      <c r="RS2415" s="1"/>
      <c r="RT2415" s="1"/>
      <c r="RU2415" s="1"/>
      <c r="RV2415" s="1"/>
      <c r="RW2415" s="1"/>
      <c r="RX2415" s="1"/>
      <c r="RY2415" s="1"/>
      <c r="RZ2415" s="1"/>
      <c r="SA2415" s="1"/>
      <c r="SB2415" s="1"/>
      <c r="SC2415" s="1"/>
      <c r="SD2415" s="1"/>
      <c r="SE2415" s="1"/>
      <c r="SF2415" s="1"/>
      <c r="SG2415" s="1"/>
      <c r="SH2415" s="1"/>
      <c r="SI2415" s="1"/>
      <c r="SJ2415" s="1"/>
      <c r="SK2415" s="1"/>
      <c r="SL2415" s="1"/>
      <c r="SM2415" s="1"/>
      <c r="SN2415" s="1"/>
      <c r="SO2415" s="1"/>
      <c r="SP2415" s="1"/>
      <c r="SQ2415" s="1"/>
      <c r="SR2415" s="1"/>
      <c r="SS2415" s="1"/>
      <c r="ST2415" s="1"/>
      <c r="SU2415" s="1"/>
      <c r="SV2415" s="1"/>
      <c r="SW2415" s="1"/>
      <c r="SX2415" s="1"/>
      <c r="SY2415" s="1"/>
      <c r="SZ2415" s="1"/>
      <c r="TA2415" s="1"/>
      <c r="TB2415" s="1"/>
      <c r="TC2415" s="1"/>
      <c r="TD2415" s="1"/>
      <c r="TE2415" s="1"/>
      <c r="TF2415" s="1"/>
      <c r="TG2415" s="1"/>
      <c r="TH2415" s="1"/>
      <c r="TI2415" s="1"/>
      <c r="TJ2415" s="1"/>
      <c r="TK2415" s="1"/>
      <c r="TL2415" s="1"/>
      <c r="TM2415" s="1"/>
      <c r="TN2415" s="1"/>
      <c r="TO2415" s="1"/>
      <c r="TP2415" s="1"/>
      <c r="TQ2415" s="1"/>
      <c r="TR2415" s="1"/>
      <c r="TS2415" s="1"/>
      <c r="TT2415" s="1"/>
      <c r="TU2415" s="1"/>
      <c r="TV2415" s="1"/>
      <c r="TW2415" s="1"/>
      <c r="TX2415" s="1"/>
      <c r="TY2415" s="1"/>
      <c r="TZ2415" s="1"/>
      <c r="UA2415" s="1"/>
      <c r="UB2415" s="1"/>
      <c r="UC2415" s="1"/>
      <c r="UD2415" s="1"/>
      <c r="UE2415" s="1"/>
      <c r="UF2415" s="1"/>
      <c r="UG2415" s="1"/>
      <c r="UH2415" s="1"/>
      <c r="UI2415" s="1"/>
      <c r="UJ2415" s="1"/>
      <c r="UK2415" s="1"/>
      <c r="UL2415" s="1"/>
      <c r="UM2415" s="1"/>
      <c r="UN2415" s="1"/>
      <c r="UO2415" s="1"/>
      <c r="UP2415" s="1"/>
      <c r="UQ2415" s="1"/>
      <c r="UR2415" s="1"/>
      <c r="US2415" s="1"/>
      <c r="UT2415" s="1"/>
      <c r="UU2415" s="1"/>
      <c r="UV2415" s="1"/>
      <c r="UW2415" s="1"/>
      <c r="UX2415" s="1"/>
      <c r="UY2415" s="1"/>
      <c r="UZ2415" s="1"/>
      <c r="VA2415" s="1"/>
      <c r="VB2415" s="1"/>
      <c r="VC2415" s="1"/>
      <c r="VD2415" s="1"/>
      <c r="VE2415" s="1"/>
      <c r="VF2415" s="1"/>
      <c r="VT2415" s="1"/>
    </row>
    <row r="2416" spans="14:592" ht="15" thickBot="1" x14ac:dyDescent="0.35">
      <c r="N2416" s="1"/>
      <c r="O2416" s="34"/>
      <c r="Q2416" s="35"/>
      <c r="S2416" s="36"/>
      <c r="U2416" s="37"/>
      <c r="W2416" s="52"/>
      <c r="Y2416" s="53"/>
      <c r="AI2416" s="1"/>
      <c r="AM2416" s="2" t="s">
        <v>150</v>
      </c>
      <c r="AO2416" s="7" t="s">
        <v>151</v>
      </c>
      <c r="AS2416" s="1"/>
      <c r="AW2416" s="2" t="s">
        <v>152</v>
      </c>
      <c r="AY2416" s="7" t="s">
        <v>153</v>
      </c>
      <c r="BC2416" s="1"/>
      <c r="BG2416" s="2" t="s">
        <v>154</v>
      </c>
      <c r="BI2416" s="7" t="s">
        <v>155</v>
      </c>
      <c r="BM2416" s="1"/>
      <c r="BO2416" s="34"/>
      <c r="BQ2416" s="35"/>
      <c r="BS2416" s="1"/>
      <c r="BW2416" s="2" t="s">
        <v>156</v>
      </c>
      <c r="BY2416" s="7" t="s">
        <v>157</v>
      </c>
      <c r="CC2416" s="1"/>
      <c r="CG2416" s="2" t="s">
        <v>158</v>
      </c>
      <c r="CI2416" s="7" t="s">
        <v>159</v>
      </c>
      <c r="CM2416" s="1"/>
      <c r="CQ2416" s="2" t="s">
        <v>160</v>
      </c>
      <c r="CS2416" s="7" t="s">
        <v>161</v>
      </c>
      <c r="CW2416" s="1"/>
      <c r="CY2416" s="36"/>
      <c r="DA2416" s="37"/>
      <c r="DC2416" s="1"/>
      <c r="DG2416" s="2" t="s">
        <v>241</v>
      </c>
      <c r="DI2416" s="7" t="s">
        <v>242</v>
      </c>
      <c r="DM2416" s="1"/>
      <c r="DQ2416" s="2" t="s">
        <v>243</v>
      </c>
      <c r="DS2416" s="7" t="s">
        <v>244</v>
      </c>
      <c r="DW2416" s="1"/>
      <c r="EA2416" s="2" t="s">
        <v>245</v>
      </c>
      <c r="EC2416" s="7" t="s">
        <v>246</v>
      </c>
      <c r="EG2416" s="1"/>
      <c r="EI2416" s="52"/>
      <c r="EK2416" s="53"/>
      <c r="FU2416" s="1"/>
      <c r="FY2416" s="2" t="s">
        <v>150</v>
      </c>
      <c r="GA2416" s="7" t="s">
        <v>151</v>
      </c>
      <c r="GE2416" s="1"/>
      <c r="GI2416" s="2" t="s">
        <v>152</v>
      </c>
      <c r="GK2416" s="7" t="s">
        <v>153</v>
      </c>
      <c r="GO2416" s="1"/>
      <c r="GS2416" s="2" t="s">
        <v>154</v>
      </c>
      <c r="GU2416" s="7" t="s">
        <v>155</v>
      </c>
      <c r="GY2416" s="1"/>
      <c r="HA2416" s="34"/>
      <c r="HC2416" s="35"/>
      <c r="HE2416" s="1"/>
      <c r="HI2416" s="2" t="s">
        <v>156</v>
      </c>
      <c r="HK2416" s="7" t="s">
        <v>157</v>
      </c>
      <c r="HO2416" s="1"/>
      <c r="HS2416" s="2" t="s">
        <v>158</v>
      </c>
      <c r="HU2416" s="7" t="s">
        <v>159</v>
      </c>
      <c r="HY2416" s="1"/>
      <c r="IC2416" s="2" t="s">
        <v>160</v>
      </c>
      <c r="IE2416" s="7" t="s">
        <v>161</v>
      </c>
      <c r="II2416" s="1"/>
      <c r="IK2416" s="36"/>
      <c r="IM2416" s="37"/>
      <c r="IO2416" s="1"/>
      <c r="IS2416" s="2" t="s">
        <v>241</v>
      </c>
      <c r="IU2416" s="7" t="s">
        <v>242</v>
      </c>
      <c r="IY2416" s="1"/>
      <c r="JC2416" s="2" t="s">
        <v>243</v>
      </c>
      <c r="JE2416" s="7" t="s">
        <v>244</v>
      </c>
      <c r="JI2416" s="1"/>
      <c r="JM2416" s="2" t="s">
        <v>245</v>
      </c>
      <c r="JO2416" s="7" t="s">
        <v>246</v>
      </c>
      <c r="JS2416" s="1"/>
      <c r="JU2416" s="52"/>
      <c r="JW2416" s="53"/>
      <c r="JX2416" s="1"/>
      <c r="KG2416" s="1"/>
      <c r="KH2416" s="67"/>
      <c r="KJ2416" s="66"/>
      <c r="KL2416" s="65"/>
      <c r="KN2416" s="53"/>
      <c r="KP2416" s="64"/>
      <c r="KR2416" s="63"/>
      <c r="KV2416" s="1"/>
      <c r="KW2416" s="34"/>
      <c r="KY2416" s="35"/>
      <c r="LA2416" s="36"/>
      <c r="LC2416" s="37"/>
      <c r="LQ2416" s="1"/>
      <c r="LR2416" s="129" t="s">
        <v>81</v>
      </c>
      <c r="LS2416" s="129"/>
      <c r="LT2416" s="129"/>
      <c r="LU2416" s="129"/>
      <c r="LV2416" s="129"/>
      <c r="LW2416" s="129"/>
      <c r="LX2416" s="129"/>
      <c r="LY2416" s="129"/>
      <c r="LZ2416" s="129"/>
      <c r="MA2416" s="129"/>
      <c r="MB2416" s="129"/>
      <c r="MC2416" s="129"/>
      <c r="MD2416" s="129"/>
      <c r="ME2416" s="129"/>
      <c r="MF2416" s="129"/>
      <c r="MG2416" s="1"/>
      <c r="PC2416" s="1"/>
      <c r="PJ2416" t="s">
        <v>82</v>
      </c>
      <c r="PL2416" s="2" t="s">
        <v>83</v>
      </c>
      <c r="PN2416" s="7" t="s">
        <v>84</v>
      </c>
      <c r="PP2416" t="s">
        <v>85</v>
      </c>
      <c r="PW2416" s="1"/>
      <c r="QD2416" t="s">
        <v>82</v>
      </c>
      <c r="QF2416" s="2" t="s">
        <v>86</v>
      </c>
      <c r="QG2416" s="1"/>
      <c r="QH2416" s="7" t="s">
        <v>87</v>
      </c>
      <c r="QJ2416" t="s">
        <v>85</v>
      </c>
      <c r="QQ2416" s="1"/>
      <c r="QR2416" s="11" t="s">
        <v>88</v>
      </c>
      <c r="QS2416" s="11"/>
      <c r="QT2416" s="11"/>
      <c r="QU2416" s="11"/>
      <c r="QV2416" s="11"/>
      <c r="QW2416" s="11"/>
      <c r="QX2416" s="11"/>
      <c r="QY2416" s="11"/>
      <c r="QZ2416" s="1"/>
      <c r="VF2416" s="1"/>
      <c r="VT2416" s="1"/>
    </row>
    <row r="2417" spans="14:592" ht="15" thickBot="1" x14ac:dyDescent="0.35">
      <c r="N2417" s="1"/>
      <c r="O2417" s="34"/>
      <c r="Q2417" s="35"/>
      <c r="S2417" s="36"/>
      <c r="U2417" s="37"/>
      <c r="W2417" s="52"/>
      <c r="Y2417" s="53"/>
      <c r="AI2417" s="1"/>
      <c r="AM2417" s="3">
        <f t="array" ref="AM2417">MMULT(TRANSPOSE(AJ2426:AJ2429),AP2426:AP2429)</f>
        <v>0.12034491355201972</v>
      </c>
      <c r="AO2417" s="41">
        <f>AO2414</f>
        <v>1.5075779614201956E-4</v>
      </c>
      <c r="AS2417" s="1"/>
      <c r="AW2417" s="3">
        <f t="array" ref="AW2417">MMULT(TRANSPOSE(AT2426:AT2429),AZ2426:AZ2429)</f>
        <v>0.13320304207538347</v>
      </c>
      <c r="AY2417" s="41">
        <f>AY2414</f>
        <v>-2.64113640564426E-4</v>
      </c>
      <c r="BC2417" s="1"/>
      <c r="BG2417" s="3">
        <f t="array" ref="BG2417">MMULT(TRANSPOSE(BD2426:BD2429),BJ2426:BJ2429)</f>
        <v>0.12155223800978829</v>
      </c>
      <c r="BI2417" s="41">
        <f>BI2414</f>
        <v>1.1335584442240644E-4</v>
      </c>
      <c r="BM2417" s="1"/>
      <c r="BO2417" s="34"/>
      <c r="BQ2417" s="35"/>
      <c r="BS2417" s="1"/>
      <c r="BW2417" s="3">
        <f t="array" ref="BW2417">MMULT(TRANSPOSE(BT2426:BT2429),BZ2426:BZ2429)</f>
        <v>8.5978901297542334E-2</v>
      </c>
      <c r="BY2417" s="41">
        <f>BY2414</f>
        <v>1.0749044791301659E-4</v>
      </c>
      <c r="CC2417" s="1"/>
      <c r="CG2417" s="3">
        <f t="array" ref="CG2417">MMULT(TRANSPOSE(CD2426:CD2429),CJ2426:CJ2429)</f>
        <v>9.7928150725162769E-2</v>
      </c>
      <c r="CI2417" s="41">
        <f>CI2414</f>
        <v>-1.8798974009311869E-4</v>
      </c>
      <c r="CM2417" s="1"/>
      <c r="CQ2417" s="3">
        <f t="array" ref="CQ2417">MMULT(TRANSPOSE(CN2426:CN2429),CT2426:CT2429)</f>
        <v>8.7109026433069336E-2</v>
      </c>
      <c r="CS2417" s="41">
        <f>CS2414</f>
        <v>8.0499292180103398E-5</v>
      </c>
      <c r="CW2417" s="1"/>
      <c r="CY2417" s="36"/>
      <c r="DA2417" s="37"/>
      <c r="DC2417" s="1"/>
      <c r="DG2417" s="3">
        <f t="array" ref="DG2417">MMULT(TRANSPOSE(DD2426:DD2429),DJ2426:DJ2429)</f>
        <v>0.11701761335679921</v>
      </c>
      <c r="DI2417" s="41">
        <f>DI2414</f>
        <v>1.4611886322772193E-4</v>
      </c>
      <c r="DM2417" s="1"/>
      <c r="DQ2417" s="3">
        <f t="array" ref="DQ2417">MMULT(TRANSPOSE(DN2426:DN2429),DT2426:DT2429)</f>
        <v>0.12979234140693208</v>
      </c>
      <c r="DS2417" s="41">
        <f>DS2414</f>
        <v>-2.5595075871061215E-4</v>
      </c>
      <c r="DW2417" s="1"/>
      <c r="EA2417" s="3">
        <f t="array" ref="EA2417">MMULT(TRANSPOSE(DX2426:DX2429),ED2426:ED2429)</f>
        <v>0.11821789866073461</v>
      </c>
      <c r="EC2417" s="41">
        <f>EC2414</f>
        <v>1.0983189548289E-4</v>
      </c>
      <c r="EG2417" s="1"/>
      <c r="EI2417" s="52"/>
      <c r="EK2417" s="53"/>
      <c r="EY2417" s="1"/>
      <c r="FU2417" s="1"/>
      <c r="FY2417" s="3">
        <f t="array" ref="FY2417">MMULT(TRANSPOSE(FV2426:FV2429),GB2426:GB2429)</f>
        <v>-1.1548952182774463E-2</v>
      </c>
      <c r="GA2417" s="41">
        <f>GA2414</f>
        <v>1.4822037339265633E-4</v>
      </c>
      <c r="GE2417" s="1"/>
      <c r="GI2417" s="3">
        <f t="array" ref="GI2417">MMULT(TRANSPOSE(GF2426:GF2429),GL2426:GL2429)</f>
        <v>2.4118637052547964E-2</v>
      </c>
      <c r="GK2417" s="41">
        <f>GK2414</f>
        <v>-2.5924676114294411E-4</v>
      </c>
      <c r="GO2417" s="1"/>
      <c r="GS2417" s="3">
        <f t="array" ref="GS2417">MMULT(TRANSPOSE(GP2426:GP2429),GV2426:GV2429)</f>
        <v>-8.6867808787502443E-3</v>
      </c>
      <c r="GU2417" s="41">
        <f>GU2414</f>
        <v>1.1102638775028779E-4</v>
      </c>
      <c r="GY2417" s="1"/>
      <c r="HA2417" s="34"/>
      <c r="HC2417" s="35"/>
      <c r="HE2417" s="1"/>
      <c r="HI2417" s="3">
        <f t="array" ref="HI2417">MMULT(TRANSPOSE(HF2426:HF2429),HL2426:HL2429)</f>
        <v>-3.5213322562272553E-2</v>
      </c>
      <c r="HK2417" s="41">
        <f>HK2414</f>
        <v>1.1846473777156474E-4</v>
      </c>
      <c r="HO2417" s="1"/>
      <c r="HS2417" s="3">
        <f t="array" ref="HS2417">MMULT(TRANSPOSE(HP2426:HP2429),HV2426:HV2429)</f>
        <v>8.5012482210694573E-4</v>
      </c>
      <c r="HU2417" s="41">
        <f>HU2414</f>
        <v>-2.0710164137049871E-4</v>
      </c>
      <c r="HY2417" s="1"/>
      <c r="IC2417" s="3">
        <f t="array" ref="IC2417">MMULT(TRANSPOSE(HZ2426:HZ2429),IF2426:IF2429)</f>
        <v>-3.2290632111485473E-2</v>
      </c>
      <c r="IE2417" s="41">
        <f>IE2414</f>
        <v>8.8636903598933968E-5</v>
      </c>
      <c r="II2417" s="1"/>
      <c r="IK2417" s="36"/>
      <c r="IM2417" s="37"/>
      <c r="IO2417" s="1"/>
      <c r="IS2417" s="3">
        <f t="array" ref="IS2417">MMULT(TRANSPOSE(IP2426:IP2429),IV2426:IV2429)</f>
        <v>-1.3936542311653921E-2</v>
      </c>
      <c r="IU2417" s="41">
        <f>IU2414</f>
        <v>1.450730686238526E-4</v>
      </c>
      <c r="IY2417" s="1"/>
      <c r="JC2417" s="3">
        <f t="array" ref="JC2417">MMULT(TRANSPOSE(IZ2426:IZ2429),JF2426:JF2429)</f>
        <v>2.1778740456560364E-2</v>
      </c>
      <c r="JE2417" s="41">
        <f>JE2414</f>
        <v>-2.537309822620102E-4</v>
      </c>
      <c r="JI2417" s="1"/>
      <c r="JM2417" s="3">
        <f t="array" ref="JM2417">MMULT(TRANSPOSE(JJ2426:JJ2429),JP2426:JP2429)</f>
        <v>-1.1067806909840106E-2</v>
      </c>
      <c r="JO2417" s="41">
        <f>JO2414</f>
        <v>1.0865791363816237E-4</v>
      </c>
      <c r="JS2417" s="1"/>
      <c r="JU2417" s="52"/>
      <c r="JW2417" s="53"/>
      <c r="JX2417" s="1"/>
      <c r="KG2417" s="1"/>
      <c r="KH2417" s="67"/>
      <c r="KJ2417" s="66"/>
      <c r="KL2417" s="65"/>
      <c r="KN2417" s="53"/>
      <c r="KP2417" s="64"/>
      <c r="KR2417" s="63"/>
      <c r="KV2417" s="1"/>
      <c r="KW2417" s="34"/>
      <c r="KY2417" s="35"/>
      <c r="LA2417" s="36"/>
      <c r="LC2417" s="37"/>
      <c r="LQ2417" s="1"/>
      <c r="LR2417" s="129"/>
      <c r="LS2417" s="129"/>
      <c r="LT2417" s="129"/>
      <c r="LU2417" s="129"/>
      <c r="LV2417" s="129"/>
      <c r="LW2417" s="129"/>
      <c r="LX2417" s="129"/>
      <c r="LY2417" s="129"/>
      <c r="LZ2417" s="129"/>
      <c r="MA2417" s="129"/>
      <c r="MB2417" s="129"/>
      <c r="MC2417" s="129"/>
      <c r="MD2417" s="129"/>
      <c r="ME2417" s="129"/>
      <c r="MF2417" s="129"/>
      <c r="MG2417" s="1"/>
      <c r="PC2417" s="1"/>
      <c r="PJ2417" s="12">
        <v>-0.69867714696482808</v>
      </c>
      <c r="PL2417" s="4">
        <f t="array" ref="PL2417:PL2419">MMULT(PD2421:PK2423,PL2426:PL2433)+PJ2417:PJ2419</f>
        <v>-0.10700525754517098</v>
      </c>
      <c r="PN2417" s="8">
        <f t="array" ref="PN2417:PN2419">PN2412:PN2414</f>
        <v>0</v>
      </c>
      <c r="PP2417" s="12">
        <f t="array" ref="PP2417:PP2419">PN2417:PN2419</f>
        <v>0</v>
      </c>
      <c r="PW2417" s="1"/>
      <c r="QD2417" s="12">
        <f t="array" ref="QD2417:QD2419">PJ2417:PJ2419</f>
        <v>-0.69867714696482808</v>
      </c>
      <c r="QF2417" s="4">
        <f t="array" ref="QF2417:QF2419">MMULT(PX2421:QE2423,QF2426:QF2433)+QD2417:QD2419</f>
        <v>-0.10688399044646779</v>
      </c>
      <c r="QH2417" s="8">
        <f t="array" ref="QH2417:QH2419">QH2412:QH2414</f>
        <v>0</v>
      </c>
      <c r="QJ2417" s="12">
        <f t="array" ref="QJ2417:QJ2419">QH2417:QH2419</f>
        <v>0</v>
      </c>
      <c r="QQ2417" s="1"/>
      <c r="QR2417" s="15">
        <f t="array" ref="QR2417:QR2419">PP2417:PP2419+QJ2417:QJ2419</f>
        <v>0</v>
      </c>
      <c r="QS2417" s="11"/>
      <c r="QT2417" s="11"/>
      <c r="QU2417" s="11"/>
      <c r="QV2417" s="11"/>
      <c r="QW2417" s="11"/>
      <c r="QX2417" s="11"/>
      <c r="QY2417" s="11"/>
      <c r="QZ2417" s="1"/>
      <c r="VF2417" s="1"/>
      <c r="VT2417" s="1"/>
    </row>
    <row r="2418" spans="14:592" x14ac:dyDescent="0.3">
      <c r="N2418" s="1"/>
      <c r="O2418" s="34"/>
      <c r="Q2418" s="35"/>
      <c r="S2418" s="36"/>
      <c r="U2418" s="37"/>
      <c r="W2418" s="52"/>
      <c r="Y2418" s="53"/>
      <c r="AI2418" s="1"/>
      <c r="AJ2418" s="2"/>
      <c r="AK2418" s="2"/>
      <c r="AL2418" s="2"/>
      <c r="AM2418" s="2"/>
      <c r="AN2418" s="2"/>
      <c r="AO2418" s="2"/>
      <c r="AP2418" s="2"/>
      <c r="AS2418" s="1"/>
      <c r="AT2418" s="2"/>
      <c r="AU2418" s="2"/>
      <c r="AV2418" s="2"/>
      <c r="AW2418" s="2"/>
      <c r="AX2418" s="2"/>
      <c r="AY2418" s="2"/>
      <c r="AZ2418" s="2"/>
      <c r="BC2418" s="1"/>
      <c r="BD2418" s="2"/>
      <c r="BE2418" s="2"/>
      <c r="BF2418" s="2"/>
      <c r="BG2418" s="2"/>
      <c r="BH2418" s="2"/>
      <c r="BI2418" s="2"/>
      <c r="BJ2418" s="2"/>
      <c r="BM2418" s="1"/>
      <c r="BO2418" s="34"/>
      <c r="BQ2418" s="35"/>
      <c r="BS2418" s="1"/>
      <c r="BT2418" s="2"/>
      <c r="BU2418" s="2"/>
      <c r="BV2418" s="2"/>
      <c r="BW2418" s="2"/>
      <c r="BX2418" s="2"/>
      <c r="BY2418" s="2"/>
      <c r="BZ2418" s="2"/>
      <c r="CC2418" s="1"/>
      <c r="CD2418" s="2"/>
      <c r="CE2418" s="2"/>
      <c r="CF2418" s="2"/>
      <c r="CG2418" s="2"/>
      <c r="CH2418" s="2"/>
      <c r="CI2418" s="2"/>
      <c r="CJ2418" s="2"/>
      <c r="CM2418" s="1"/>
      <c r="CN2418" s="2"/>
      <c r="CO2418" s="2"/>
      <c r="CP2418" s="2"/>
      <c r="CQ2418" s="2"/>
      <c r="CR2418" s="2"/>
      <c r="CS2418" s="2"/>
      <c r="CT2418" s="2"/>
      <c r="CW2418" s="1"/>
      <c r="CY2418" s="36"/>
      <c r="DA2418" s="37"/>
      <c r="DC2418" s="1"/>
      <c r="DD2418" s="2"/>
      <c r="DE2418" s="2"/>
      <c r="DF2418" s="2"/>
      <c r="DG2418" s="2"/>
      <c r="DH2418" s="2"/>
      <c r="DI2418" s="2"/>
      <c r="DJ2418" s="2"/>
      <c r="DM2418" s="1"/>
      <c r="DN2418" s="2"/>
      <c r="DO2418" s="2"/>
      <c r="DP2418" s="2"/>
      <c r="DQ2418" s="2"/>
      <c r="DR2418" s="2"/>
      <c r="DS2418" s="2"/>
      <c r="DT2418" s="2"/>
      <c r="DW2418" s="1"/>
      <c r="DX2418" s="2"/>
      <c r="DY2418" s="2"/>
      <c r="DZ2418" s="2"/>
      <c r="EA2418" s="2"/>
      <c r="EB2418" s="2"/>
      <c r="EC2418" s="2"/>
      <c r="ED2418" s="2"/>
      <c r="EG2418" s="1"/>
      <c r="EI2418" s="52"/>
      <c r="EK2418" s="53"/>
      <c r="FU2418" s="1"/>
      <c r="FV2418" s="2"/>
      <c r="FW2418" s="2"/>
      <c r="FX2418" s="2"/>
      <c r="FY2418" s="2"/>
      <c r="FZ2418" s="2"/>
      <c r="GA2418" s="2"/>
      <c r="GB2418" s="2"/>
      <c r="GE2418" s="1"/>
      <c r="GF2418" s="2"/>
      <c r="GG2418" s="2"/>
      <c r="GH2418" s="2"/>
      <c r="GI2418" s="2"/>
      <c r="GJ2418" s="2"/>
      <c r="GK2418" s="2"/>
      <c r="GL2418" s="2"/>
      <c r="GO2418" s="1"/>
      <c r="GP2418" s="2"/>
      <c r="GQ2418" s="2"/>
      <c r="GR2418" s="2"/>
      <c r="GS2418" s="2"/>
      <c r="GT2418" s="2"/>
      <c r="GU2418" s="2"/>
      <c r="GV2418" s="2"/>
      <c r="GY2418" s="1"/>
      <c r="HA2418" s="34"/>
      <c r="HC2418" s="35"/>
      <c r="HE2418" s="1"/>
      <c r="HF2418" s="2"/>
      <c r="HG2418" s="2"/>
      <c r="HH2418" s="2"/>
      <c r="HI2418" s="2"/>
      <c r="HJ2418" s="2"/>
      <c r="HK2418" s="2"/>
      <c r="HL2418" s="2"/>
      <c r="HO2418" s="1"/>
      <c r="HP2418" s="2"/>
      <c r="HQ2418" s="2"/>
      <c r="HR2418" s="2"/>
      <c r="HS2418" s="2"/>
      <c r="HT2418" s="2"/>
      <c r="HU2418" s="2"/>
      <c r="HV2418" s="2"/>
      <c r="HY2418" s="1"/>
      <c r="HZ2418" s="2"/>
      <c r="IA2418" s="2"/>
      <c r="IB2418" s="2"/>
      <c r="IC2418" s="2"/>
      <c r="ID2418" s="2"/>
      <c r="IE2418" s="2"/>
      <c r="IF2418" s="2"/>
      <c r="II2418" s="1"/>
      <c r="IK2418" s="36"/>
      <c r="IM2418" s="37"/>
      <c r="IO2418" s="1"/>
      <c r="IP2418" s="2"/>
      <c r="IQ2418" s="2"/>
      <c r="IR2418" s="2"/>
      <c r="IS2418" s="2"/>
      <c r="IT2418" s="2"/>
      <c r="IU2418" s="2"/>
      <c r="IV2418" s="2"/>
      <c r="IY2418" s="1"/>
      <c r="IZ2418" s="2"/>
      <c r="JA2418" s="2"/>
      <c r="JB2418" s="2"/>
      <c r="JC2418" s="2"/>
      <c r="JD2418" s="2"/>
      <c r="JE2418" s="2"/>
      <c r="JF2418" s="2"/>
      <c r="JI2418" s="1"/>
      <c r="JJ2418" s="2"/>
      <c r="JK2418" s="2"/>
      <c r="JL2418" s="2"/>
      <c r="JM2418" s="2"/>
      <c r="JN2418" s="2"/>
      <c r="JO2418" s="2"/>
      <c r="JP2418" s="2"/>
      <c r="JS2418" s="1"/>
      <c r="JU2418" s="52"/>
      <c r="JW2418" s="53"/>
      <c r="JX2418" s="1"/>
      <c r="KG2418" s="1"/>
      <c r="KH2418" s="67"/>
      <c r="KJ2418" s="66"/>
      <c r="KL2418" s="65"/>
      <c r="KN2418" s="53"/>
      <c r="KP2418" s="64"/>
      <c r="KR2418" s="63"/>
      <c r="KV2418" s="1"/>
      <c r="KW2418" s="34"/>
      <c r="KY2418" s="35"/>
      <c r="LA2418" s="36"/>
      <c r="LC2418" s="37"/>
      <c r="LQ2418" s="1"/>
      <c r="LR2418" s="129"/>
      <c r="LS2418" s="129"/>
      <c r="LT2418" s="129"/>
      <c r="LU2418" s="129"/>
      <c r="LV2418" s="129"/>
      <c r="LW2418" s="129"/>
      <c r="LX2418" s="129"/>
      <c r="LY2418" s="129"/>
      <c r="LZ2418" s="129"/>
      <c r="MA2418" s="129"/>
      <c r="MB2418" s="129"/>
      <c r="MC2418" s="129"/>
      <c r="MD2418" s="129"/>
      <c r="ME2418" s="129"/>
      <c r="MF2418" s="129"/>
      <c r="MG2418" s="1"/>
      <c r="PC2418" s="1"/>
      <c r="PJ2418" s="13">
        <v>0.63246943664931643</v>
      </c>
      <c r="PL2418" s="5">
        <v>-0.78246262552905965</v>
      </c>
      <c r="PN2418" s="9">
        <v>1.2907294194396128E-3</v>
      </c>
      <c r="PP2418" s="13">
        <v>1.2907294194396128E-3</v>
      </c>
      <c r="PW2418" s="1"/>
      <c r="QD2418" s="13">
        <v>0.63246943664931643</v>
      </c>
      <c r="QF2418" s="5">
        <v>-0.78265537983516764</v>
      </c>
      <c r="QH2418" s="9">
        <v>-2.1110210872644165E-4</v>
      </c>
      <c r="QJ2418" s="13">
        <v>-2.1110210872644165E-4</v>
      </c>
      <c r="QQ2418" s="1"/>
      <c r="QR2418" s="16">
        <v>1.0796273107131712E-3</v>
      </c>
      <c r="QS2418" s="11"/>
      <c r="QT2418" s="11"/>
      <c r="QU2418" s="11"/>
      <c r="QV2418" s="11"/>
      <c r="QW2418" s="11"/>
      <c r="QX2418" s="11"/>
      <c r="QY2418" s="11"/>
      <c r="QZ2418" s="1"/>
      <c r="VF2418" s="1"/>
      <c r="VT2418" s="1"/>
    </row>
    <row r="2419" spans="14:592" ht="15" thickBot="1" x14ac:dyDescent="0.35">
      <c r="N2419" s="1"/>
      <c r="O2419" s="34"/>
      <c r="Q2419" s="35"/>
      <c r="S2419" s="36"/>
      <c r="U2419" s="37"/>
      <c r="W2419" s="52"/>
      <c r="Y2419" s="53"/>
      <c r="AI2419" s="1"/>
      <c r="AJ2419" s="2"/>
      <c r="AO2419" s="7"/>
      <c r="AP2419" s="2"/>
      <c r="AS2419" s="1"/>
      <c r="AT2419" s="2"/>
      <c r="AY2419" s="7"/>
      <c r="AZ2419" s="2"/>
      <c r="BC2419" s="1"/>
      <c r="BD2419" s="2"/>
      <c r="BI2419" s="7"/>
      <c r="BJ2419" s="2"/>
      <c r="BM2419" s="1"/>
      <c r="BO2419" s="34"/>
      <c r="BQ2419" s="35"/>
      <c r="BS2419" s="1"/>
      <c r="BT2419" s="2"/>
      <c r="BY2419" s="7"/>
      <c r="BZ2419" s="2"/>
      <c r="CC2419" s="1"/>
      <c r="CD2419" s="2"/>
      <c r="CI2419" s="7"/>
      <c r="CJ2419" s="2"/>
      <c r="CM2419" s="1"/>
      <c r="CN2419" s="2"/>
      <c r="CS2419" s="7"/>
      <c r="CT2419" s="2"/>
      <c r="CW2419" s="1"/>
      <c r="CY2419" s="36"/>
      <c r="DA2419" s="37"/>
      <c r="DC2419" s="1"/>
      <c r="DD2419" s="2"/>
      <c r="DI2419" s="7"/>
      <c r="DJ2419" s="2"/>
      <c r="DM2419" s="1"/>
      <c r="DN2419" s="2"/>
      <c r="DS2419" s="7"/>
      <c r="DT2419" s="2"/>
      <c r="DW2419" s="1"/>
      <c r="DX2419" s="2"/>
      <c r="EC2419" s="7"/>
      <c r="ED2419" s="2"/>
      <c r="EG2419" s="1"/>
      <c r="EI2419" s="52"/>
      <c r="EK2419" s="53"/>
      <c r="EY2419" s="1"/>
      <c r="FU2419" s="1"/>
      <c r="FV2419" s="2"/>
      <c r="GA2419" s="7"/>
      <c r="GB2419" s="2"/>
      <c r="GE2419" s="1"/>
      <c r="GF2419" s="2"/>
      <c r="GK2419" s="7"/>
      <c r="GL2419" s="2"/>
      <c r="GO2419" s="1"/>
      <c r="GP2419" s="2"/>
      <c r="GU2419" s="7"/>
      <c r="GV2419" s="2"/>
      <c r="GY2419" s="1"/>
      <c r="HA2419" s="34"/>
      <c r="HC2419" s="35"/>
      <c r="HE2419" s="1"/>
      <c r="HF2419" s="2"/>
      <c r="HK2419" s="7"/>
      <c r="HL2419" s="2"/>
      <c r="HO2419" s="1"/>
      <c r="HP2419" s="2"/>
      <c r="HU2419" s="7"/>
      <c r="HV2419" s="2"/>
      <c r="HY2419" s="1"/>
      <c r="HZ2419" s="2"/>
      <c r="IE2419" s="7"/>
      <c r="IF2419" s="2"/>
      <c r="II2419" s="1"/>
      <c r="IK2419" s="36"/>
      <c r="IM2419" s="37"/>
      <c r="IO2419" s="1"/>
      <c r="IP2419" s="2"/>
      <c r="IU2419" s="7"/>
      <c r="IV2419" s="2"/>
      <c r="IY2419" s="1"/>
      <c r="IZ2419" s="2"/>
      <c r="JE2419" s="7"/>
      <c r="JF2419" s="2"/>
      <c r="JI2419" s="1"/>
      <c r="JJ2419" s="2"/>
      <c r="JO2419" s="7"/>
      <c r="JP2419" s="2"/>
      <c r="JS2419" s="1"/>
      <c r="JU2419" s="52"/>
      <c r="JW2419" s="53"/>
      <c r="JX2419" s="1"/>
      <c r="KG2419" s="1"/>
      <c r="KH2419" s="67"/>
      <c r="KJ2419" s="66"/>
      <c r="KL2419" s="65"/>
      <c r="KN2419" s="53"/>
      <c r="KP2419" s="64"/>
      <c r="KR2419" s="63"/>
      <c r="KV2419" s="1"/>
      <c r="KW2419" s="34"/>
      <c r="KY2419" s="35"/>
      <c r="LA2419" s="36"/>
      <c r="LC2419" s="37"/>
      <c r="LQ2419" s="1"/>
      <c r="LR2419" s="129"/>
      <c r="LS2419" s="129"/>
      <c r="LT2419" s="129"/>
      <c r="LU2419" s="129"/>
      <c r="LV2419" s="129"/>
      <c r="LW2419" s="129"/>
      <c r="LX2419" s="129"/>
      <c r="LY2419" s="129"/>
      <c r="LZ2419" s="129"/>
      <c r="MA2419" s="129"/>
      <c r="MB2419" s="129"/>
      <c r="MC2419" s="129"/>
      <c r="MD2419" s="129"/>
      <c r="ME2419" s="129"/>
      <c r="MF2419" s="129"/>
      <c r="MG2419" s="1"/>
      <c r="PC2419" s="1"/>
      <c r="PJ2419" s="14">
        <v>-0.12107713619133866</v>
      </c>
      <c r="PL2419" s="6">
        <v>0.84804935599893738</v>
      </c>
      <c r="PN2419" s="10">
        <v>1.4426518652554277E-3</v>
      </c>
      <c r="PP2419" s="14">
        <v>1.4426518652554277E-3</v>
      </c>
      <c r="PW2419" s="1"/>
      <c r="QD2419" s="14">
        <v>-0.12107713619133866</v>
      </c>
      <c r="QF2419" s="6">
        <v>0.84864035702844476</v>
      </c>
      <c r="QH2419" s="10">
        <v>-4.5618896790640282E-4</v>
      </c>
      <c r="QJ2419" s="14">
        <v>-4.5618896790640282E-4</v>
      </c>
      <c r="QQ2419" s="1"/>
      <c r="QR2419" s="17">
        <v>9.8646289734902496E-4</v>
      </c>
      <c r="QS2419" s="11"/>
      <c r="QT2419" s="11"/>
      <c r="QU2419" s="11"/>
      <c r="QV2419" s="11"/>
      <c r="QW2419" s="11"/>
      <c r="QX2419" s="11"/>
      <c r="QY2419" s="11"/>
      <c r="QZ2419" s="1"/>
      <c r="VF2419" s="1"/>
      <c r="VT2419" s="1"/>
    </row>
    <row r="2420" spans="14:592" ht="15" thickBot="1" x14ac:dyDescent="0.35">
      <c r="N2420" s="1"/>
      <c r="O2420" s="34"/>
      <c r="Q2420" s="35"/>
      <c r="S2420" s="36"/>
      <c r="U2420" s="37"/>
      <c r="W2420" s="52"/>
      <c r="Y2420" s="53"/>
      <c r="AI2420" s="1"/>
      <c r="AJ2420" s="2"/>
      <c r="AO2420" s="7"/>
      <c r="AP2420" s="2"/>
      <c r="AS2420" s="1"/>
      <c r="AT2420" s="2"/>
      <c r="AY2420" s="7"/>
      <c r="AZ2420" s="2"/>
      <c r="BC2420" s="1"/>
      <c r="BD2420" s="2"/>
      <c r="BI2420" s="7"/>
      <c r="BJ2420" s="2"/>
      <c r="BM2420" s="1"/>
      <c r="BO2420" s="34"/>
      <c r="BQ2420" s="35"/>
      <c r="BS2420" s="1"/>
      <c r="BT2420" s="2"/>
      <c r="BY2420" s="7"/>
      <c r="BZ2420" s="2"/>
      <c r="CC2420" s="1"/>
      <c r="CD2420" s="2"/>
      <c r="CI2420" s="7"/>
      <c r="CJ2420" s="2"/>
      <c r="CM2420" s="1"/>
      <c r="CN2420" s="2"/>
      <c r="CS2420" s="7"/>
      <c r="CT2420" s="2"/>
      <c r="CW2420" s="1"/>
      <c r="CY2420" s="36"/>
      <c r="DA2420" s="37"/>
      <c r="DC2420" s="1"/>
      <c r="DD2420" s="2"/>
      <c r="DI2420" s="7"/>
      <c r="DJ2420" s="2"/>
      <c r="DM2420" s="1"/>
      <c r="DN2420" s="2"/>
      <c r="DS2420" s="7"/>
      <c r="DT2420" s="2"/>
      <c r="DW2420" s="1"/>
      <c r="DX2420" s="2"/>
      <c r="EC2420" s="7"/>
      <c r="ED2420" s="2"/>
      <c r="EG2420" s="1"/>
      <c r="EI2420" s="52"/>
      <c r="EK2420" s="53"/>
      <c r="FU2420" s="1"/>
      <c r="FV2420" s="2"/>
      <c r="GA2420" s="7"/>
      <c r="GB2420" s="2"/>
      <c r="GE2420" s="1"/>
      <c r="GF2420" s="2"/>
      <c r="GK2420" s="7"/>
      <c r="GL2420" s="2"/>
      <c r="GO2420" s="1"/>
      <c r="GP2420" s="2"/>
      <c r="GU2420" s="7"/>
      <c r="GV2420" s="2"/>
      <c r="GY2420" s="1"/>
      <c r="HA2420" s="34"/>
      <c r="HC2420" s="35"/>
      <c r="HE2420" s="1"/>
      <c r="HF2420" s="2"/>
      <c r="HK2420" s="7"/>
      <c r="HL2420" s="2"/>
      <c r="HO2420" s="1"/>
      <c r="HP2420" s="2"/>
      <c r="HU2420" s="7"/>
      <c r="HV2420" s="2"/>
      <c r="HY2420" s="1"/>
      <c r="HZ2420" s="2"/>
      <c r="IE2420" s="7"/>
      <c r="IF2420" s="2"/>
      <c r="II2420" s="1"/>
      <c r="IK2420" s="36"/>
      <c r="IM2420" s="37"/>
      <c r="IO2420" s="1"/>
      <c r="IP2420" s="2"/>
      <c r="IU2420" s="7"/>
      <c r="IV2420" s="2"/>
      <c r="IY2420" s="1"/>
      <c r="IZ2420" s="2"/>
      <c r="JE2420" s="7"/>
      <c r="JF2420" s="2"/>
      <c r="JI2420" s="1"/>
      <c r="JJ2420" s="2"/>
      <c r="JO2420" s="7"/>
      <c r="JP2420" s="2"/>
      <c r="JS2420" s="1"/>
      <c r="JU2420" s="52"/>
      <c r="JW2420" s="53"/>
      <c r="JX2420" s="1"/>
      <c r="KG2420" s="1"/>
      <c r="KH2420" s="67"/>
      <c r="KJ2420" s="66"/>
      <c r="KL2420" s="65"/>
      <c r="KN2420" s="53"/>
      <c r="KP2420" s="64"/>
      <c r="KR2420" s="63"/>
      <c r="KV2420" s="1"/>
      <c r="KW2420" s="34"/>
      <c r="KY2420" s="35"/>
      <c r="LA2420" s="36"/>
      <c r="LC2420" s="37"/>
      <c r="LQ2420" s="1"/>
      <c r="LR2420" s="129"/>
      <c r="LS2420" s="129"/>
      <c r="LT2420" s="129"/>
      <c r="LU2420" s="129"/>
      <c r="LV2420" s="129"/>
      <c r="LW2420" s="129"/>
      <c r="LX2420" s="129"/>
      <c r="LY2420" s="129"/>
      <c r="LZ2420" s="129"/>
      <c r="MA2420" s="129"/>
      <c r="MB2420" s="129"/>
      <c r="MC2420" s="129"/>
      <c r="MD2420" s="129"/>
      <c r="ME2420" s="129"/>
      <c r="MF2420" s="129"/>
      <c r="MG2420" s="1"/>
      <c r="PC2420" s="1"/>
      <c r="PD2420" t="s">
        <v>11</v>
      </c>
      <c r="PL2420" s="2"/>
      <c r="PN2420" s="7"/>
      <c r="PO2420" t="s">
        <v>75</v>
      </c>
      <c r="PW2420" s="1"/>
      <c r="PX2420" t="s">
        <v>11</v>
      </c>
      <c r="QF2420" s="2"/>
      <c r="QH2420" s="7"/>
      <c r="QI2420" t="s">
        <v>75</v>
      </c>
      <c r="QQ2420" s="1"/>
      <c r="QR2420" s="11" t="s">
        <v>13</v>
      </c>
      <c r="QS2420" s="11"/>
      <c r="QT2420" s="11"/>
      <c r="QU2420" s="11"/>
      <c r="QV2420" s="11"/>
      <c r="QW2420" s="11"/>
      <c r="QX2420" s="11"/>
      <c r="QY2420" s="11"/>
      <c r="QZ2420" s="1"/>
      <c r="VF2420" s="1"/>
      <c r="VT2420" s="1"/>
    </row>
    <row r="2421" spans="14:592" x14ac:dyDescent="0.3">
      <c r="N2421" s="1"/>
      <c r="O2421" s="34"/>
      <c r="Q2421" s="35"/>
      <c r="S2421" s="36"/>
      <c r="U2421" s="37"/>
      <c r="W2421" s="52"/>
      <c r="Y2421" s="53"/>
      <c r="AI2421" s="1"/>
      <c r="AJ2421" s="2"/>
      <c r="AL2421" s="7"/>
      <c r="AM2421" s="7"/>
      <c r="AN2421" s="7"/>
      <c r="AO2421" s="7"/>
      <c r="AP2421" s="2"/>
      <c r="AQ2421" s="7"/>
      <c r="AR2421" s="7"/>
      <c r="AS2421" s="1"/>
      <c r="AT2421" s="2"/>
      <c r="AV2421" s="7"/>
      <c r="AW2421" s="7"/>
      <c r="AX2421" s="7"/>
      <c r="AY2421" s="7"/>
      <c r="AZ2421" s="2"/>
      <c r="BA2421" s="7"/>
      <c r="BB2421" s="7"/>
      <c r="BC2421" s="1"/>
      <c r="BD2421" s="2"/>
      <c r="BF2421" s="7"/>
      <c r="BG2421" s="7"/>
      <c r="BH2421" s="7"/>
      <c r="BI2421" s="7"/>
      <c r="BJ2421" s="2"/>
      <c r="BK2421" s="7"/>
      <c r="BL2421" s="7"/>
      <c r="BM2421" s="1"/>
      <c r="BO2421" s="34"/>
      <c r="BQ2421" s="35"/>
      <c r="BS2421" s="1"/>
      <c r="BT2421" s="2"/>
      <c r="BV2421" s="7"/>
      <c r="BW2421" s="7"/>
      <c r="BX2421" s="7"/>
      <c r="BY2421" s="7"/>
      <c r="BZ2421" s="2"/>
      <c r="CA2421" s="7"/>
      <c r="CB2421" s="7"/>
      <c r="CC2421" s="1"/>
      <c r="CD2421" s="2"/>
      <c r="CF2421" s="7"/>
      <c r="CG2421" s="7"/>
      <c r="CH2421" s="7"/>
      <c r="CI2421" s="7"/>
      <c r="CJ2421" s="2"/>
      <c r="CK2421" s="7"/>
      <c r="CL2421" s="7"/>
      <c r="CM2421" s="1"/>
      <c r="CN2421" s="2"/>
      <c r="CP2421" s="7"/>
      <c r="CQ2421" s="7"/>
      <c r="CR2421" s="7"/>
      <c r="CS2421" s="7"/>
      <c r="CT2421" s="2"/>
      <c r="CU2421" s="7"/>
      <c r="CV2421" s="7"/>
      <c r="CW2421" s="1"/>
      <c r="CY2421" s="36"/>
      <c r="DA2421" s="37"/>
      <c r="DC2421" s="1"/>
      <c r="DD2421" s="2"/>
      <c r="DF2421" s="7"/>
      <c r="DG2421" s="7"/>
      <c r="DH2421" s="7"/>
      <c r="DI2421" s="7"/>
      <c r="DJ2421" s="2"/>
      <c r="DK2421" s="7"/>
      <c r="DL2421" s="7"/>
      <c r="DM2421" s="1"/>
      <c r="DN2421" s="2"/>
      <c r="DP2421" s="7"/>
      <c r="DQ2421" s="7"/>
      <c r="DR2421" s="7"/>
      <c r="DS2421" s="7"/>
      <c r="DT2421" s="2"/>
      <c r="DU2421" s="7"/>
      <c r="DV2421" s="7"/>
      <c r="DW2421" s="1"/>
      <c r="DX2421" s="2"/>
      <c r="DZ2421" s="7"/>
      <c r="EA2421" s="7"/>
      <c r="EB2421" s="7"/>
      <c r="EC2421" s="7"/>
      <c r="ED2421" s="2"/>
      <c r="EE2421" s="7"/>
      <c r="EF2421" s="7"/>
      <c r="EG2421" s="1"/>
      <c r="EI2421" s="52"/>
      <c r="EK2421" s="53"/>
      <c r="EY2421" s="1"/>
      <c r="FU2421" s="1"/>
      <c r="FV2421" s="2"/>
      <c r="FX2421" s="7"/>
      <c r="FY2421" s="7"/>
      <c r="FZ2421" s="7"/>
      <c r="GA2421" s="7"/>
      <c r="GB2421" s="2"/>
      <c r="GC2421" s="7"/>
      <c r="GD2421" s="7"/>
      <c r="GE2421" s="1"/>
      <c r="GF2421" s="2"/>
      <c r="GH2421" s="7"/>
      <c r="GI2421" s="7"/>
      <c r="GJ2421" s="7"/>
      <c r="GK2421" s="7"/>
      <c r="GL2421" s="2"/>
      <c r="GM2421" s="7"/>
      <c r="GN2421" s="7"/>
      <c r="GO2421" s="1"/>
      <c r="GP2421" s="2"/>
      <c r="GR2421" s="7"/>
      <c r="GS2421" s="7"/>
      <c r="GT2421" s="7"/>
      <c r="GU2421" s="7"/>
      <c r="GV2421" s="2"/>
      <c r="GW2421" s="7"/>
      <c r="GX2421" s="7"/>
      <c r="GY2421" s="1"/>
      <c r="HA2421" s="34"/>
      <c r="HC2421" s="35"/>
      <c r="HE2421" s="1"/>
      <c r="HF2421" s="2"/>
      <c r="HH2421" s="7"/>
      <c r="HI2421" s="7"/>
      <c r="HJ2421" s="7"/>
      <c r="HK2421" s="7"/>
      <c r="HL2421" s="2"/>
      <c r="HM2421" s="7"/>
      <c r="HN2421" s="7"/>
      <c r="HO2421" s="1"/>
      <c r="HP2421" s="2"/>
      <c r="HR2421" s="7"/>
      <c r="HS2421" s="7"/>
      <c r="HT2421" s="7"/>
      <c r="HU2421" s="7"/>
      <c r="HV2421" s="2"/>
      <c r="HW2421" s="7"/>
      <c r="HX2421" s="7"/>
      <c r="HY2421" s="1"/>
      <c r="HZ2421" s="2"/>
      <c r="IB2421" s="7"/>
      <c r="IC2421" s="7"/>
      <c r="ID2421" s="7"/>
      <c r="IE2421" s="7"/>
      <c r="IF2421" s="2"/>
      <c r="IG2421" s="7"/>
      <c r="IH2421" s="7"/>
      <c r="II2421" s="1"/>
      <c r="IK2421" s="36"/>
      <c r="IM2421" s="37"/>
      <c r="IO2421" s="1"/>
      <c r="IP2421" s="2"/>
      <c r="IR2421" s="7"/>
      <c r="IS2421" s="7"/>
      <c r="IT2421" s="7"/>
      <c r="IU2421" s="7"/>
      <c r="IV2421" s="2"/>
      <c r="IW2421" s="7"/>
      <c r="IX2421" s="7"/>
      <c r="IY2421" s="1"/>
      <c r="IZ2421" s="2"/>
      <c r="JB2421" s="7"/>
      <c r="JC2421" s="7"/>
      <c r="JD2421" s="7"/>
      <c r="JE2421" s="7"/>
      <c r="JF2421" s="2"/>
      <c r="JG2421" s="7"/>
      <c r="JH2421" s="7"/>
      <c r="JI2421" s="1"/>
      <c r="JJ2421" s="2"/>
      <c r="JL2421" s="7"/>
      <c r="JM2421" s="7"/>
      <c r="JN2421" s="7"/>
      <c r="JO2421" s="7"/>
      <c r="JP2421" s="2"/>
      <c r="JQ2421" s="7"/>
      <c r="JR2421" s="7"/>
      <c r="JS2421" s="1"/>
      <c r="JU2421" s="52"/>
      <c r="JW2421" s="53"/>
      <c r="JX2421" s="1"/>
      <c r="KG2421" s="1"/>
      <c r="KH2421" s="67"/>
      <c r="KJ2421" s="66"/>
      <c r="KL2421" s="65"/>
      <c r="KN2421" s="53"/>
      <c r="KP2421" s="64"/>
      <c r="KR2421" s="63"/>
      <c r="KV2421" s="1"/>
      <c r="KW2421" s="34"/>
      <c r="KY2421" s="35"/>
      <c r="LA2421" s="36"/>
      <c r="LC2421" s="37"/>
      <c r="LQ2421" s="1"/>
      <c r="LR2421" s="129"/>
      <c r="LS2421" s="129"/>
      <c r="LT2421" s="129"/>
      <c r="LU2421" s="129"/>
      <c r="LV2421" s="129"/>
      <c r="LW2421" s="129"/>
      <c r="LX2421" s="129"/>
      <c r="LY2421" s="129"/>
      <c r="LZ2421" s="129"/>
      <c r="MA2421" s="129"/>
      <c r="MB2421" s="129"/>
      <c r="MC2421" s="129"/>
      <c r="MD2421" s="129"/>
      <c r="ME2421" s="129"/>
      <c r="MF2421" s="129"/>
      <c r="MG2421" s="1"/>
      <c r="PC2421" s="1"/>
      <c r="PD2421" s="18">
        <v>-6.5443267767995902E-2</v>
      </c>
      <c r="PE2421" s="19">
        <v>-3.8587741467173246E-2</v>
      </c>
      <c r="PF2421" s="19">
        <v>-0.46405303947699345</v>
      </c>
      <c r="PG2421" s="19">
        <v>-0.38609492282537439</v>
      </c>
      <c r="PH2421" s="19">
        <v>-5.8099374970023092E-2</v>
      </c>
      <c r="PI2421" s="19">
        <v>0.27715296350755786</v>
      </c>
      <c r="PJ2421" s="19">
        <v>-0.31952467752293856</v>
      </c>
      <c r="PK2421" s="20">
        <v>0.3494670826495741</v>
      </c>
      <c r="PL2421" s="2"/>
      <c r="PN2421" s="7"/>
      <c r="PO2421" s="18">
        <f t="array" ref="PO2421:PV2423">MMULT(PN2417:PN2419,TRANSPOSE(PL2426:PL2433))</f>
        <v>0</v>
      </c>
      <c r="PP2421" s="19">
        <v>0</v>
      </c>
      <c r="PQ2421" s="19">
        <v>0</v>
      </c>
      <c r="PR2421" s="19">
        <v>0</v>
      </c>
      <c r="PS2421" s="19">
        <v>0</v>
      </c>
      <c r="PT2421" s="19">
        <v>0</v>
      </c>
      <c r="PU2421" s="19">
        <v>0</v>
      </c>
      <c r="PV2421" s="20">
        <v>0</v>
      </c>
      <c r="PW2421" s="1"/>
      <c r="PX2421" s="18">
        <f t="array" ref="PX2421:QE2423">PD2421:PK2423</f>
        <v>-6.5443267767995902E-2</v>
      </c>
      <c r="PY2421" s="19">
        <v>-3.8587741467173246E-2</v>
      </c>
      <c r="PZ2421" s="19">
        <v>-0.46405303947699345</v>
      </c>
      <c r="QA2421" s="19">
        <v>-0.38609492282537439</v>
      </c>
      <c r="QB2421" s="19">
        <v>-5.8099374970023092E-2</v>
      </c>
      <c r="QC2421" s="19">
        <v>0.27715296350755786</v>
      </c>
      <c r="QD2421" s="19">
        <v>-0.31952467752293856</v>
      </c>
      <c r="QE2421" s="20">
        <v>0.3494670826495741</v>
      </c>
      <c r="QF2421" s="2"/>
      <c r="QH2421" s="7"/>
      <c r="QI2421" s="18">
        <f t="array" ref="QI2421:QP2423">MMULT(QH2417:QH2419,TRANSPOSE(QF2426:QF2433))</f>
        <v>0</v>
      </c>
      <c r="QJ2421" s="19">
        <v>0</v>
      </c>
      <c r="QK2421" s="19">
        <v>0</v>
      </c>
      <c r="QL2421" s="19">
        <v>0</v>
      </c>
      <c r="QM2421" s="19">
        <v>0</v>
      </c>
      <c r="QN2421" s="19">
        <v>0</v>
      </c>
      <c r="QO2421" s="19">
        <v>0</v>
      </c>
      <c r="QP2421" s="20">
        <v>0</v>
      </c>
      <c r="QQ2421" s="1"/>
      <c r="QR2421" s="26">
        <f t="array" ref="QR2421:QY2423">PO2421:PV2423+QI2421:QP2423</f>
        <v>0</v>
      </c>
      <c r="QS2421" s="27">
        <v>0</v>
      </c>
      <c r="QT2421" s="27">
        <v>0</v>
      </c>
      <c r="QU2421" s="27">
        <v>0</v>
      </c>
      <c r="QV2421" s="27">
        <v>0</v>
      </c>
      <c r="QW2421" s="27">
        <v>0</v>
      </c>
      <c r="QX2421" s="27">
        <v>0</v>
      </c>
      <c r="QY2421" s="28">
        <v>0</v>
      </c>
      <c r="QZ2421" s="1"/>
      <c r="VF2421" s="1"/>
      <c r="VT2421" s="1"/>
    </row>
    <row r="2422" spans="14:592" x14ac:dyDescent="0.3">
      <c r="N2422" s="1"/>
      <c r="O2422" s="34"/>
      <c r="Q2422" s="35"/>
      <c r="S2422" s="36"/>
      <c r="U2422" s="37"/>
      <c r="W2422" s="52"/>
      <c r="Y2422" s="53"/>
      <c r="AI2422" s="1"/>
      <c r="AJ2422" s="2"/>
      <c r="AL2422" s="7"/>
      <c r="AP2422" s="2"/>
      <c r="AR2422" s="7"/>
      <c r="AS2422" s="1"/>
      <c r="AT2422" s="2"/>
      <c r="AV2422" s="7"/>
      <c r="AZ2422" s="2"/>
      <c r="BB2422" s="7"/>
      <c r="BC2422" s="1"/>
      <c r="BD2422" s="2"/>
      <c r="BF2422" s="7"/>
      <c r="BJ2422" s="2"/>
      <c r="BL2422" s="7"/>
      <c r="BM2422" s="1"/>
      <c r="BO2422" s="34"/>
      <c r="BQ2422" s="35"/>
      <c r="BS2422" s="1"/>
      <c r="BT2422" s="2"/>
      <c r="BV2422" s="7"/>
      <c r="BZ2422" s="2"/>
      <c r="CB2422" s="7"/>
      <c r="CC2422" s="1"/>
      <c r="CD2422" s="2"/>
      <c r="CF2422" s="7"/>
      <c r="CJ2422" s="2"/>
      <c r="CL2422" s="7"/>
      <c r="CM2422" s="1"/>
      <c r="CN2422" s="2"/>
      <c r="CP2422" s="7"/>
      <c r="CT2422" s="2"/>
      <c r="CV2422" s="7"/>
      <c r="CW2422" s="1"/>
      <c r="CY2422" s="36"/>
      <c r="DA2422" s="37"/>
      <c r="DC2422" s="1"/>
      <c r="DD2422" s="2"/>
      <c r="DF2422" s="7"/>
      <c r="DJ2422" s="2"/>
      <c r="DL2422" s="7"/>
      <c r="DM2422" s="1"/>
      <c r="DN2422" s="2"/>
      <c r="DP2422" s="7"/>
      <c r="DT2422" s="2"/>
      <c r="DV2422" s="7"/>
      <c r="DW2422" s="1"/>
      <c r="DX2422" s="2"/>
      <c r="DZ2422" s="7"/>
      <c r="ED2422" s="2"/>
      <c r="EF2422" s="7"/>
      <c r="EG2422" s="1"/>
      <c r="EI2422" s="52"/>
      <c r="EK2422" s="53"/>
      <c r="FU2422" s="1"/>
      <c r="FV2422" s="2"/>
      <c r="FX2422" s="7"/>
      <c r="GB2422" s="2"/>
      <c r="GD2422" s="7"/>
      <c r="GE2422" s="1"/>
      <c r="GF2422" s="2"/>
      <c r="GH2422" s="7"/>
      <c r="GL2422" s="2"/>
      <c r="GN2422" s="7"/>
      <c r="GO2422" s="1"/>
      <c r="GP2422" s="2"/>
      <c r="GR2422" s="7"/>
      <c r="GV2422" s="2"/>
      <c r="GX2422" s="7"/>
      <c r="GY2422" s="1"/>
      <c r="HA2422" s="34"/>
      <c r="HC2422" s="35"/>
      <c r="HE2422" s="1"/>
      <c r="HF2422" s="2"/>
      <c r="HH2422" s="7"/>
      <c r="HL2422" s="2"/>
      <c r="HN2422" s="7"/>
      <c r="HO2422" s="1"/>
      <c r="HP2422" s="2"/>
      <c r="HR2422" s="7"/>
      <c r="HV2422" s="2"/>
      <c r="HX2422" s="7"/>
      <c r="HY2422" s="1"/>
      <c r="HZ2422" s="2"/>
      <c r="IB2422" s="7"/>
      <c r="IF2422" s="2"/>
      <c r="IH2422" s="7"/>
      <c r="II2422" s="1"/>
      <c r="IK2422" s="36"/>
      <c r="IM2422" s="37"/>
      <c r="IO2422" s="1"/>
      <c r="IP2422" s="2"/>
      <c r="IR2422" s="7"/>
      <c r="IV2422" s="2"/>
      <c r="IX2422" s="7"/>
      <c r="IY2422" s="1"/>
      <c r="IZ2422" s="2"/>
      <c r="JB2422" s="7"/>
      <c r="JF2422" s="2"/>
      <c r="JH2422" s="7"/>
      <c r="JI2422" s="1"/>
      <c r="JJ2422" s="2"/>
      <c r="JL2422" s="7"/>
      <c r="JP2422" s="2"/>
      <c r="JR2422" s="7"/>
      <c r="JS2422" s="1"/>
      <c r="JU2422" s="52"/>
      <c r="JW2422" s="53"/>
      <c r="JX2422" s="1"/>
      <c r="KG2422" s="1"/>
      <c r="KH2422" s="67"/>
      <c r="KJ2422" s="66"/>
      <c r="KL2422" s="65"/>
      <c r="KN2422" s="53"/>
      <c r="KP2422" s="64"/>
      <c r="KR2422" s="63"/>
      <c r="KV2422" s="1"/>
      <c r="KW2422" s="34"/>
      <c r="KY2422" s="35"/>
      <c r="LA2422" s="36"/>
      <c r="LC2422" s="37"/>
      <c r="LQ2422" s="1"/>
      <c r="LR2422" s="129"/>
      <c r="LS2422" s="129"/>
      <c r="LT2422" s="129"/>
      <c r="LU2422" s="129"/>
      <c r="LV2422" s="129"/>
      <c r="LW2422" s="129"/>
      <c r="LX2422" s="129"/>
      <c r="LY2422" s="129"/>
      <c r="LZ2422" s="129"/>
      <c r="MA2422" s="129"/>
      <c r="MB2422" s="129"/>
      <c r="MC2422" s="129"/>
      <c r="MD2422" s="129"/>
      <c r="ME2422" s="129"/>
      <c r="MF2422" s="129"/>
      <c r="MG2422" s="1"/>
      <c r="PC2422" s="1"/>
      <c r="PD2422" s="21">
        <v>-6.5796028919045513E-2</v>
      </c>
      <c r="PE2422">
        <v>0.13978021371997315</v>
      </c>
      <c r="PF2422">
        <v>0.15098295761476344</v>
      </c>
      <c r="PG2422">
        <v>0.15902259650737052</v>
      </c>
      <c r="PH2422">
        <v>-0.2308277878699983</v>
      </c>
      <c r="PI2422">
        <v>-0.21880075969085896</v>
      </c>
      <c r="PJ2422">
        <v>0.17587284741340015</v>
      </c>
      <c r="PK2422" s="22">
        <v>-0.97199119369943043</v>
      </c>
      <c r="PL2422" s="2"/>
      <c r="PN2422" s="7"/>
      <c r="PO2422" s="21">
        <v>-4.2947298188291555E-4</v>
      </c>
      <c r="PP2422">
        <v>-1.3925425235076152E-3</v>
      </c>
      <c r="PQ2422">
        <v>1.7892439292664559E-3</v>
      </c>
      <c r="PR2422">
        <v>3.681429062066141E-4</v>
      </c>
      <c r="PS2422">
        <v>4.6180562393146154E-4</v>
      </c>
      <c r="PT2422">
        <v>2.4890840358939683E-3</v>
      </c>
      <c r="PU2422">
        <v>-1.9915777875207149E-3</v>
      </c>
      <c r="PV2422" s="22">
        <v>1.0155596542330424E-3</v>
      </c>
      <c r="PW2422" s="1"/>
      <c r="PX2422" s="21">
        <v>-6.5796028919045513E-2</v>
      </c>
      <c r="PY2422">
        <v>0.13978021371997315</v>
      </c>
      <c r="PZ2422">
        <v>0.15098295761476344</v>
      </c>
      <c r="QA2422">
        <v>0.15902259650737052</v>
      </c>
      <c r="QB2422">
        <v>-0.2308277878699983</v>
      </c>
      <c r="QC2422">
        <v>-0.21880075969085896</v>
      </c>
      <c r="QD2422">
        <v>0.17587284741340015</v>
      </c>
      <c r="QE2422" s="22">
        <v>-0.97199119369943043</v>
      </c>
      <c r="QF2422" s="2"/>
      <c r="QH2422" s="7"/>
      <c r="QI2422" s="21">
        <v>7.021059270226332E-5</v>
      </c>
      <c r="QJ2422">
        <v>2.2770537683826627E-4</v>
      </c>
      <c r="QK2422">
        <v>-2.9264921037605352E-4</v>
      </c>
      <c r="QL2422">
        <v>-6.0151318133668389E-5</v>
      </c>
      <c r="QM2422">
        <v>-7.5472484651799445E-5</v>
      </c>
      <c r="QN2422">
        <v>-4.0709618665407362E-4</v>
      </c>
      <c r="QO2422">
        <v>3.2569328906917674E-4</v>
      </c>
      <c r="QP2422" s="22">
        <v>-1.6615629881096733E-4</v>
      </c>
      <c r="QQ2422" s="1"/>
      <c r="QR2422" s="29">
        <v>-3.5926238918065223E-4</v>
      </c>
      <c r="QS2422" s="11">
        <v>-1.1648371466693489E-3</v>
      </c>
      <c r="QT2422" s="11">
        <v>1.4965947188904025E-3</v>
      </c>
      <c r="QU2422" s="11">
        <v>3.0799158807294573E-4</v>
      </c>
      <c r="QV2422" s="11">
        <v>3.8633313927966212E-4</v>
      </c>
      <c r="QW2422" s="11">
        <v>2.0819878492398945E-3</v>
      </c>
      <c r="QX2422" s="11">
        <v>-1.6658844984515381E-3</v>
      </c>
      <c r="QY2422" s="30">
        <v>8.4940335542207511E-4</v>
      </c>
      <c r="QZ2422" s="1"/>
      <c r="VF2422" s="1"/>
      <c r="VT2422" s="1"/>
    </row>
    <row r="2423" spans="14:592" ht="15" thickBot="1" x14ac:dyDescent="0.35">
      <c r="N2423" s="1"/>
      <c r="O2423" s="34"/>
      <c r="Q2423" s="35"/>
      <c r="S2423" s="36"/>
      <c r="U2423" s="37"/>
      <c r="W2423" s="52"/>
      <c r="Y2423" s="53"/>
      <c r="AI2423" s="1"/>
      <c r="AJ2423" s="2"/>
      <c r="AL2423" s="7"/>
      <c r="AP2423" s="2"/>
      <c r="AR2423" s="7"/>
      <c r="AS2423" s="1"/>
      <c r="AT2423" s="2"/>
      <c r="AV2423" s="7"/>
      <c r="AZ2423" s="2"/>
      <c r="BB2423" s="7"/>
      <c r="BC2423" s="1"/>
      <c r="BD2423" s="2"/>
      <c r="BF2423" s="7"/>
      <c r="BJ2423" s="2"/>
      <c r="BL2423" s="7"/>
      <c r="BM2423" s="1"/>
      <c r="BO2423" s="34"/>
      <c r="BQ2423" s="35"/>
      <c r="BS2423" s="1"/>
      <c r="BT2423" s="2"/>
      <c r="BV2423" s="7"/>
      <c r="BZ2423" s="2"/>
      <c r="CB2423" s="7"/>
      <c r="CC2423" s="1"/>
      <c r="CD2423" s="2"/>
      <c r="CF2423" s="7"/>
      <c r="CJ2423" s="2"/>
      <c r="CL2423" s="7"/>
      <c r="CM2423" s="1"/>
      <c r="CN2423" s="2"/>
      <c r="CP2423" s="7"/>
      <c r="CT2423" s="2"/>
      <c r="CV2423" s="7"/>
      <c r="CW2423" s="1"/>
      <c r="CY2423" s="36"/>
      <c r="DA2423" s="37"/>
      <c r="DC2423" s="1"/>
      <c r="DD2423" s="2"/>
      <c r="DF2423" s="7"/>
      <c r="DJ2423" s="2"/>
      <c r="DL2423" s="7"/>
      <c r="DM2423" s="1"/>
      <c r="DN2423" s="2"/>
      <c r="DP2423" s="7"/>
      <c r="DT2423" s="2"/>
      <c r="DV2423" s="7"/>
      <c r="DW2423" s="1"/>
      <c r="DX2423" s="2"/>
      <c r="DZ2423" s="7"/>
      <c r="ED2423" s="2"/>
      <c r="EF2423" s="7"/>
      <c r="EG2423" s="1"/>
      <c r="EI2423" s="52"/>
      <c r="EK2423" s="53"/>
      <c r="EY2423" s="1"/>
      <c r="FU2423" s="1"/>
      <c r="FV2423" s="2"/>
      <c r="FX2423" s="7"/>
      <c r="GB2423" s="2"/>
      <c r="GD2423" s="7"/>
      <c r="GE2423" s="1"/>
      <c r="GF2423" s="2"/>
      <c r="GH2423" s="7"/>
      <c r="GL2423" s="2"/>
      <c r="GN2423" s="7"/>
      <c r="GO2423" s="1"/>
      <c r="GP2423" s="2"/>
      <c r="GR2423" s="7"/>
      <c r="GV2423" s="2"/>
      <c r="GX2423" s="7"/>
      <c r="GY2423" s="1"/>
      <c r="HA2423" s="34"/>
      <c r="HC2423" s="35"/>
      <c r="HE2423" s="1"/>
      <c r="HF2423" s="2"/>
      <c r="HH2423" s="7"/>
      <c r="HL2423" s="2"/>
      <c r="HN2423" s="7"/>
      <c r="HO2423" s="1"/>
      <c r="HP2423" s="2"/>
      <c r="HR2423" s="7"/>
      <c r="HV2423" s="2"/>
      <c r="HX2423" s="7"/>
      <c r="HY2423" s="1"/>
      <c r="HZ2423" s="2"/>
      <c r="IB2423" s="7"/>
      <c r="IF2423" s="2"/>
      <c r="IH2423" s="7"/>
      <c r="II2423" s="1"/>
      <c r="IK2423" s="36"/>
      <c r="IM2423" s="37"/>
      <c r="IO2423" s="1"/>
      <c r="IP2423" s="2"/>
      <c r="IR2423" s="7"/>
      <c r="IV2423" s="2"/>
      <c r="IX2423" s="7"/>
      <c r="IY2423" s="1"/>
      <c r="IZ2423" s="2"/>
      <c r="JB2423" s="7"/>
      <c r="JF2423" s="2"/>
      <c r="JH2423" s="7"/>
      <c r="JI2423" s="1"/>
      <c r="JJ2423" s="2"/>
      <c r="JL2423" s="7"/>
      <c r="JP2423" s="2"/>
      <c r="JR2423" s="7"/>
      <c r="JS2423" s="1"/>
      <c r="JU2423" s="52"/>
      <c r="JW2423" s="53"/>
      <c r="JX2423" s="1"/>
      <c r="KG2423" s="1"/>
      <c r="KH2423" s="67"/>
      <c r="KJ2423" s="66"/>
      <c r="KL2423" s="65"/>
      <c r="KN2423" s="53"/>
      <c r="KP2423" s="64"/>
      <c r="KR2423" s="63"/>
      <c r="KV2423" s="1"/>
      <c r="KW2423" s="34"/>
      <c r="KY2423" s="35"/>
      <c r="LA2423" s="36"/>
      <c r="LC2423" s="37"/>
      <c r="LQ2423" s="1"/>
      <c r="LR2423" s="129"/>
      <c r="LS2423" s="129"/>
      <c r="LT2423" s="129"/>
      <c r="LU2423" s="129"/>
      <c r="LV2423" s="129"/>
      <c r="LW2423" s="129"/>
      <c r="LX2423" s="129"/>
      <c r="LY2423" s="129"/>
      <c r="LZ2423" s="129"/>
      <c r="MA2423" s="129"/>
      <c r="MB2423" s="129"/>
      <c r="MC2423" s="129"/>
      <c r="MD2423" s="129"/>
      <c r="ME2423" s="129"/>
      <c r="MF2423" s="129"/>
      <c r="MG2423" s="1"/>
      <c r="PC2423" s="1"/>
      <c r="PD2423" s="23">
        <v>-3.4704956143278003E-2</v>
      </c>
      <c r="PE2423" s="24">
        <v>0.92827409265497518</v>
      </c>
      <c r="PF2423" s="24">
        <v>0.28766219995498199</v>
      </c>
      <c r="PG2423" s="24">
        <v>-0.71450896269943309</v>
      </c>
      <c r="PH2423" s="24">
        <v>-7.4626321748712976E-2</v>
      </c>
      <c r="PI2423" s="24">
        <v>0.99910231442944186</v>
      </c>
      <c r="PJ2423" s="24">
        <v>0.26816569010442065</v>
      </c>
      <c r="PK2423" s="25">
        <v>0.35317079258492429</v>
      </c>
      <c r="PL2423" s="2"/>
      <c r="PN2423" s="7"/>
      <c r="PO2423" s="23">
        <v>-4.8002314742248415E-4</v>
      </c>
      <c r="PP2423" s="24">
        <v>-1.5564486551007534E-3</v>
      </c>
      <c r="PQ2423" s="24">
        <v>1.9998429206594592E-3</v>
      </c>
      <c r="PR2423" s="24">
        <v>4.114743511076944E-4</v>
      </c>
      <c r="PS2423" s="24">
        <v>5.1616143144813406E-4</v>
      </c>
      <c r="PT2423" s="24">
        <v>2.782056156060168E-3</v>
      </c>
      <c r="PU2423" s="24">
        <v>-2.2259920372896241E-3</v>
      </c>
      <c r="PV2423" s="25">
        <v>1.135093852663208E-3</v>
      </c>
      <c r="PW2423" s="1"/>
      <c r="PX2423" s="23">
        <v>-3.4704956143278003E-2</v>
      </c>
      <c r="PY2423" s="24">
        <v>0.92827409265497518</v>
      </c>
      <c r="PZ2423" s="24">
        <v>0.28766219995498199</v>
      </c>
      <c r="QA2423" s="24">
        <v>-0.71450896269943309</v>
      </c>
      <c r="QB2423" s="24">
        <v>-7.4626321748712976E-2</v>
      </c>
      <c r="QC2423" s="24">
        <v>0.99910231442944186</v>
      </c>
      <c r="QD2423" s="24">
        <v>0.26816569010442065</v>
      </c>
      <c r="QE2423" s="25">
        <v>0.35317079258492429</v>
      </c>
      <c r="QF2423" s="2"/>
      <c r="QH2423" s="7"/>
      <c r="QI2423" s="23">
        <v>1.5172419647615999E-4</v>
      </c>
      <c r="QJ2423" s="24">
        <v>4.9206841880104876E-4</v>
      </c>
      <c r="QK2423" s="24">
        <v>-6.3241121581157189E-4</v>
      </c>
      <c r="QL2423" s="24">
        <v>-1.2998623227002766E-4</v>
      </c>
      <c r="QM2423" s="24">
        <v>-1.6309507795231093E-4</v>
      </c>
      <c r="QN2423" s="24">
        <v>-8.7972967370501993E-4</v>
      </c>
      <c r="QO2423" s="24">
        <v>7.0381904894680619E-4</v>
      </c>
      <c r="QP2423" s="25">
        <v>-3.5906164520576797E-4</v>
      </c>
      <c r="QQ2423" s="1"/>
      <c r="QR2423" s="31">
        <v>-3.2829895094632416E-4</v>
      </c>
      <c r="QS2423" s="32">
        <v>-1.0643802362997046E-3</v>
      </c>
      <c r="QT2423" s="32">
        <v>1.3674317048478872E-3</v>
      </c>
      <c r="QU2423" s="32">
        <v>2.8148811883766674E-4</v>
      </c>
      <c r="QV2423" s="32">
        <v>3.5306635349582313E-4</v>
      </c>
      <c r="QW2423" s="32">
        <v>1.9023264823551482E-3</v>
      </c>
      <c r="QX2423" s="32">
        <v>-1.5221729883428178E-3</v>
      </c>
      <c r="QY2423" s="33">
        <v>7.7603220745744007E-4</v>
      </c>
      <c r="QZ2423" s="1"/>
      <c r="VF2423" s="1"/>
      <c r="VT2423" s="1"/>
    </row>
    <row r="2424" spans="14:592" x14ac:dyDescent="0.3">
      <c r="N2424" s="1"/>
      <c r="O2424" s="34"/>
      <c r="Q2424" s="35"/>
      <c r="S2424" s="36"/>
      <c r="U2424" s="37"/>
      <c r="W2424" s="52"/>
      <c r="Y2424" s="53"/>
      <c r="AI2424" s="1"/>
      <c r="AJ2424" s="2"/>
      <c r="AL2424" s="7"/>
      <c r="AP2424" s="2"/>
      <c r="AR2424" s="7"/>
      <c r="AS2424" s="1"/>
      <c r="AT2424" s="2"/>
      <c r="AV2424" s="7"/>
      <c r="AZ2424" s="2"/>
      <c r="BB2424" s="7"/>
      <c r="BC2424" s="1"/>
      <c r="BD2424" s="2"/>
      <c r="BF2424" s="7"/>
      <c r="BJ2424" s="2"/>
      <c r="BL2424" s="7"/>
      <c r="BM2424" s="1"/>
      <c r="BO2424" s="34"/>
      <c r="BQ2424" s="35"/>
      <c r="BS2424" s="1"/>
      <c r="BT2424" s="2"/>
      <c r="BV2424" s="7"/>
      <c r="BZ2424" s="2"/>
      <c r="CB2424" s="7"/>
      <c r="CC2424" s="1"/>
      <c r="CD2424" s="2"/>
      <c r="CF2424" s="7"/>
      <c r="CJ2424" s="2"/>
      <c r="CL2424" s="7"/>
      <c r="CM2424" s="1"/>
      <c r="CN2424" s="2"/>
      <c r="CP2424" s="7"/>
      <c r="CT2424" s="2"/>
      <c r="CV2424" s="7"/>
      <c r="CW2424" s="1"/>
      <c r="CY2424" s="36"/>
      <c r="DA2424" s="37"/>
      <c r="DC2424" s="1"/>
      <c r="DD2424" s="2"/>
      <c r="DF2424" s="7"/>
      <c r="DJ2424" s="2"/>
      <c r="DL2424" s="7"/>
      <c r="DM2424" s="1"/>
      <c r="DN2424" s="2"/>
      <c r="DP2424" s="7"/>
      <c r="DT2424" s="2"/>
      <c r="DV2424" s="7"/>
      <c r="DW2424" s="1"/>
      <c r="DX2424" s="2"/>
      <c r="DZ2424" s="7"/>
      <c r="ED2424" s="2"/>
      <c r="EF2424" s="7"/>
      <c r="EG2424" s="1"/>
      <c r="EI2424" s="52"/>
      <c r="EK2424" s="53"/>
      <c r="FU2424" s="1"/>
      <c r="FV2424" s="2"/>
      <c r="FX2424" s="7"/>
      <c r="GB2424" s="2"/>
      <c r="GD2424" s="7"/>
      <c r="GE2424" s="1"/>
      <c r="GF2424" s="2"/>
      <c r="GH2424" s="7"/>
      <c r="GL2424" s="2"/>
      <c r="GN2424" s="7"/>
      <c r="GO2424" s="1"/>
      <c r="GP2424" s="2"/>
      <c r="GR2424" s="7"/>
      <c r="GV2424" s="2"/>
      <c r="GX2424" s="7"/>
      <c r="GY2424" s="1"/>
      <c r="HA2424" s="34"/>
      <c r="HC2424" s="35"/>
      <c r="HE2424" s="1"/>
      <c r="HF2424" s="2"/>
      <c r="HH2424" s="7"/>
      <c r="HL2424" s="2"/>
      <c r="HN2424" s="7"/>
      <c r="HO2424" s="1"/>
      <c r="HP2424" s="2"/>
      <c r="HR2424" s="7"/>
      <c r="HV2424" s="2"/>
      <c r="HX2424" s="7"/>
      <c r="HY2424" s="1"/>
      <c r="HZ2424" s="2"/>
      <c r="IB2424" s="7"/>
      <c r="IF2424" s="2"/>
      <c r="IH2424" s="7"/>
      <c r="II2424" s="1"/>
      <c r="IK2424" s="36"/>
      <c r="IM2424" s="37"/>
      <c r="IO2424" s="1"/>
      <c r="IP2424" s="2"/>
      <c r="IR2424" s="7"/>
      <c r="IV2424" s="2"/>
      <c r="IX2424" s="7"/>
      <c r="IY2424" s="1"/>
      <c r="IZ2424" s="2"/>
      <c r="JB2424" s="7"/>
      <c r="JF2424" s="2"/>
      <c r="JH2424" s="7"/>
      <c r="JI2424" s="1"/>
      <c r="JJ2424" s="2"/>
      <c r="JL2424" s="7"/>
      <c r="JP2424" s="2"/>
      <c r="JR2424" s="7"/>
      <c r="JS2424" s="1"/>
      <c r="JU2424" s="52"/>
      <c r="JW2424" s="53"/>
      <c r="JX2424" s="1"/>
      <c r="KG2424" s="1"/>
      <c r="KH2424" s="67"/>
      <c r="KJ2424" s="66"/>
      <c r="KL2424" s="65"/>
      <c r="KN2424" s="53"/>
      <c r="KP2424" s="64"/>
      <c r="KR2424" s="63"/>
      <c r="KV2424" s="1"/>
      <c r="KW2424" s="34"/>
      <c r="KY2424" s="35"/>
      <c r="LA2424" s="36"/>
      <c r="LC2424" s="37"/>
      <c r="LQ2424" s="1"/>
      <c r="LR2424" s="129"/>
      <c r="LS2424" s="129"/>
      <c r="LT2424" s="129"/>
      <c r="LU2424" s="129"/>
      <c r="LV2424" s="129"/>
      <c r="LW2424" s="129"/>
      <c r="LX2424" s="129"/>
      <c r="LY2424" s="129"/>
      <c r="LZ2424" s="129"/>
      <c r="MA2424" s="129"/>
      <c r="MB2424" s="129"/>
      <c r="MC2424" s="129"/>
      <c r="MD2424" s="129"/>
      <c r="ME2424" s="129"/>
      <c r="MF2424" s="129"/>
      <c r="MG2424" s="1"/>
      <c r="PC2424" s="1"/>
      <c r="PL2424" s="2"/>
      <c r="PN2424" s="7"/>
      <c r="PW2424" s="1"/>
      <c r="QF2424" s="2"/>
      <c r="QH2424" s="7"/>
      <c r="QQ2424" s="1"/>
      <c r="QR2424" s="1"/>
      <c r="QS2424" s="1"/>
      <c r="QT2424" s="1"/>
      <c r="QU2424" s="1"/>
      <c r="QV2424" s="1"/>
      <c r="QW2424" s="1"/>
      <c r="QX2424" s="1"/>
      <c r="QY2424" s="1"/>
      <c r="QZ2424" s="1"/>
      <c r="VF2424" s="1"/>
      <c r="VT2424" s="1"/>
    </row>
    <row r="2425" spans="14:592" ht="15" thickBot="1" x14ac:dyDescent="0.35">
      <c r="N2425" s="1"/>
      <c r="O2425" s="34"/>
      <c r="Q2425" s="35"/>
      <c r="S2425" s="36"/>
      <c r="U2425" s="37"/>
      <c r="W2425" s="52"/>
      <c r="Y2425" s="53"/>
      <c r="AI2425" s="1"/>
      <c r="AJ2425" s="2" t="s">
        <v>162</v>
      </c>
      <c r="AL2425" s="7" t="s">
        <v>163</v>
      </c>
      <c r="AP2425" s="2" t="s">
        <v>164</v>
      </c>
      <c r="AR2425" s="7" t="s">
        <v>165</v>
      </c>
      <c r="AS2425" s="1"/>
      <c r="AT2425" s="2" t="s">
        <v>162</v>
      </c>
      <c r="AV2425" s="7" t="s">
        <v>163</v>
      </c>
      <c r="AZ2425" s="2" t="s">
        <v>166</v>
      </c>
      <c r="BB2425" s="7" t="s">
        <v>167</v>
      </c>
      <c r="BC2425" s="1"/>
      <c r="BD2425" s="2" t="s">
        <v>162</v>
      </c>
      <c r="BF2425" s="7" t="s">
        <v>163</v>
      </c>
      <c r="BJ2425" s="2" t="s">
        <v>168</v>
      </c>
      <c r="BL2425" s="7" t="s">
        <v>169</v>
      </c>
      <c r="BM2425" s="1"/>
      <c r="BO2425" s="34"/>
      <c r="BQ2425" s="35"/>
      <c r="BS2425" s="1"/>
      <c r="BT2425" s="2" t="s">
        <v>170</v>
      </c>
      <c r="BV2425" s="7" t="s">
        <v>171</v>
      </c>
      <c r="BZ2425" s="2" t="s">
        <v>164</v>
      </c>
      <c r="CB2425" s="7" t="s">
        <v>165</v>
      </c>
      <c r="CC2425" s="1"/>
      <c r="CD2425" s="2" t="s">
        <v>170</v>
      </c>
      <c r="CF2425" s="7" t="s">
        <v>171</v>
      </c>
      <c r="CJ2425" s="2" t="s">
        <v>166</v>
      </c>
      <c r="CL2425" s="7" t="s">
        <v>167</v>
      </c>
      <c r="CM2425" s="1"/>
      <c r="CN2425" s="2" t="s">
        <v>170</v>
      </c>
      <c r="CP2425" s="7" t="s">
        <v>171</v>
      </c>
      <c r="CT2425" s="2" t="s">
        <v>168</v>
      </c>
      <c r="CV2425" s="7" t="s">
        <v>169</v>
      </c>
      <c r="CW2425" s="1"/>
      <c r="CY2425" s="36"/>
      <c r="DA2425" s="37"/>
      <c r="DC2425" s="1"/>
      <c r="DD2425" s="2" t="s">
        <v>247</v>
      </c>
      <c r="DF2425" s="7" t="s">
        <v>248</v>
      </c>
      <c r="DJ2425" s="2" t="s">
        <v>164</v>
      </c>
      <c r="DL2425" s="7" t="s">
        <v>165</v>
      </c>
      <c r="DM2425" s="1"/>
      <c r="DN2425" s="2" t="s">
        <v>247</v>
      </c>
      <c r="DP2425" s="7" t="s">
        <v>248</v>
      </c>
      <c r="DT2425" s="2" t="s">
        <v>166</v>
      </c>
      <c r="DV2425" s="7" t="s">
        <v>167</v>
      </c>
      <c r="DW2425" s="1"/>
      <c r="DX2425" s="2" t="s">
        <v>247</v>
      </c>
      <c r="DZ2425" s="7" t="s">
        <v>248</v>
      </c>
      <c r="ED2425" s="2" t="s">
        <v>168</v>
      </c>
      <c r="EF2425" s="7" t="s">
        <v>169</v>
      </c>
      <c r="EG2425" s="1"/>
      <c r="EI2425" s="52"/>
      <c r="EK2425" s="53"/>
      <c r="EY2425" s="1"/>
      <c r="FU2425" s="1"/>
      <c r="FV2425" s="2" t="s">
        <v>162</v>
      </c>
      <c r="FX2425" s="7" t="s">
        <v>163</v>
      </c>
      <c r="GB2425" s="2" t="s">
        <v>164</v>
      </c>
      <c r="GD2425" s="7" t="s">
        <v>165</v>
      </c>
      <c r="GE2425" s="1"/>
      <c r="GF2425" s="2" t="s">
        <v>162</v>
      </c>
      <c r="GH2425" s="7" t="s">
        <v>163</v>
      </c>
      <c r="GL2425" s="2" t="s">
        <v>166</v>
      </c>
      <c r="GN2425" s="7" t="s">
        <v>167</v>
      </c>
      <c r="GO2425" s="1"/>
      <c r="GP2425" s="2" t="s">
        <v>162</v>
      </c>
      <c r="GR2425" s="7" t="s">
        <v>163</v>
      </c>
      <c r="GV2425" s="2" t="s">
        <v>168</v>
      </c>
      <c r="GX2425" s="7" t="s">
        <v>169</v>
      </c>
      <c r="GY2425" s="1"/>
      <c r="HA2425" s="34"/>
      <c r="HC2425" s="35"/>
      <c r="HE2425" s="1"/>
      <c r="HF2425" s="2" t="s">
        <v>170</v>
      </c>
      <c r="HH2425" s="7" t="s">
        <v>171</v>
      </c>
      <c r="HL2425" s="2" t="s">
        <v>164</v>
      </c>
      <c r="HN2425" s="7" t="s">
        <v>165</v>
      </c>
      <c r="HO2425" s="1"/>
      <c r="HP2425" s="2" t="s">
        <v>170</v>
      </c>
      <c r="HR2425" s="7" t="s">
        <v>171</v>
      </c>
      <c r="HV2425" s="2" t="s">
        <v>166</v>
      </c>
      <c r="HX2425" s="7" t="s">
        <v>167</v>
      </c>
      <c r="HY2425" s="1"/>
      <c r="HZ2425" s="2" t="s">
        <v>170</v>
      </c>
      <c r="IB2425" s="7" t="s">
        <v>171</v>
      </c>
      <c r="IF2425" s="2" t="s">
        <v>168</v>
      </c>
      <c r="IH2425" s="7" t="s">
        <v>169</v>
      </c>
      <c r="II2425" s="1"/>
      <c r="IK2425" s="36"/>
      <c r="IM2425" s="37"/>
      <c r="IO2425" s="1"/>
      <c r="IP2425" s="2" t="s">
        <v>247</v>
      </c>
      <c r="IR2425" s="7" t="s">
        <v>248</v>
      </c>
      <c r="IV2425" s="2" t="s">
        <v>164</v>
      </c>
      <c r="IX2425" s="7" t="s">
        <v>165</v>
      </c>
      <c r="IY2425" s="1"/>
      <c r="IZ2425" s="2" t="s">
        <v>247</v>
      </c>
      <c r="JB2425" s="7" t="s">
        <v>248</v>
      </c>
      <c r="JF2425" s="2" t="s">
        <v>166</v>
      </c>
      <c r="JH2425" s="7" t="s">
        <v>167</v>
      </c>
      <c r="JI2425" s="1"/>
      <c r="JJ2425" s="2" t="s">
        <v>247</v>
      </c>
      <c r="JL2425" s="7" t="s">
        <v>248</v>
      </c>
      <c r="JP2425" s="2" t="s">
        <v>168</v>
      </c>
      <c r="JR2425" s="7" t="s">
        <v>169</v>
      </c>
      <c r="JS2425" s="1"/>
      <c r="JU2425" s="52"/>
      <c r="JW2425" s="53"/>
      <c r="JX2425" s="1"/>
      <c r="KG2425" s="1"/>
      <c r="KH2425" s="67"/>
      <c r="KJ2425" s="66"/>
      <c r="KL2425" s="65"/>
      <c r="KN2425" s="53"/>
      <c r="KP2425" s="64"/>
      <c r="KR2425" s="63"/>
      <c r="KV2425" s="1"/>
      <c r="KW2425" s="34"/>
      <c r="KY2425" s="35"/>
      <c r="LA2425" s="36"/>
      <c r="LC2425" s="37"/>
      <c r="LQ2425" s="1"/>
      <c r="LR2425" s="129"/>
      <c r="LS2425" s="129"/>
      <c r="LT2425" s="129"/>
      <c r="LU2425" s="129"/>
      <c r="LV2425" s="129"/>
      <c r="LW2425" s="129"/>
      <c r="LX2425" s="129"/>
      <c r="LY2425" s="129"/>
      <c r="LZ2425" s="129"/>
      <c r="MA2425" s="129"/>
      <c r="MB2425" s="129"/>
      <c r="MC2425" s="129"/>
      <c r="MD2425" s="129"/>
      <c r="ME2425" s="129"/>
      <c r="MF2425" s="129"/>
      <c r="MG2425" s="1"/>
      <c r="PC2425" s="1"/>
      <c r="PL2425" s="2" t="s">
        <v>89</v>
      </c>
      <c r="PN2425" s="7" t="s">
        <v>90</v>
      </c>
      <c r="PW2425" s="1"/>
      <c r="QF2425" s="2" t="s">
        <v>91</v>
      </c>
      <c r="QH2425" s="7" t="s">
        <v>92</v>
      </c>
      <c r="QQ2425" s="1"/>
      <c r="VF2425" s="1"/>
      <c r="VT2425" s="1"/>
    </row>
    <row r="2426" spans="14:592" x14ac:dyDescent="0.3">
      <c r="N2426" s="1"/>
      <c r="O2426" s="34"/>
      <c r="Q2426" s="35"/>
      <c r="S2426" s="36"/>
      <c r="U2426" s="37"/>
      <c r="W2426" s="52"/>
      <c r="Y2426" s="53"/>
      <c r="AI2426" s="1"/>
      <c r="AJ2426" s="4">
        <f t="array" ref="AJ2426:AJ2429">AM2498:AM2501</f>
        <v>-0.69991618481769358</v>
      </c>
      <c r="AL2426" s="8">
        <f t="array" ref="AL2426:AL2429">AO2417*AP2426:AP2429</f>
        <v>-6.7887074190144949E-5</v>
      </c>
      <c r="AP2426" s="4">
        <f t="array" ref="AP2426:AP2429">AW2498:AW2501</f>
        <v>-0.45030556248111209</v>
      </c>
      <c r="AR2426" s="8">
        <f t="array" ref="AR2426:AR2429">AO2417*AJ2426:AJ2429</f>
        <v>-1.0551782150724594E-4</v>
      </c>
      <c r="AS2426" s="1"/>
      <c r="AT2426" s="4">
        <f t="array" ref="AT2426:AT2429">AJ2426:AJ2429</f>
        <v>-0.69991618481769358</v>
      </c>
      <c r="AV2426" s="8">
        <f t="array" ref="AV2426:AV2429">AY2417*AZ2426:AZ2429</f>
        <v>1.2061565631053089E-4</v>
      </c>
      <c r="AZ2426" s="4">
        <f t="array" ref="AZ2426:AZ2429">CG2498:CG2501</f>
        <v>-0.45668090467712424</v>
      </c>
      <c r="BB2426" s="8">
        <f t="array" ref="BB2426:BB2429">AY2417*AT2426:AT2429</f>
        <v>1.8485741166216469E-4</v>
      </c>
      <c r="BC2426" s="1"/>
      <c r="BD2426" s="4">
        <f t="array" ref="BD2426:BD2429">AJ2426:AJ2429</f>
        <v>-0.69991618481769358</v>
      </c>
      <c r="BF2426" s="8">
        <f t="array" ref="BF2426:BF2429">BI2417*BJ2426:BJ2429</f>
        <v>-5.1121268811412217E-5</v>
      </c>
      <c r="BJ2426" s="4">
        <f t="array" ref="BJ2426:BJ2429">DQ2498:DQ2501</f>
        <v>-0.45098044191630005</v>
      </c>
      <c r="BL2426" s="8">
        <f t="array" ref="BL2426:BL2429">BI2417*BD2426:BD2429</f>
        <v>-7.9339590154918743E-5</v>
      </c>
      <c r="BM2426" s="1"/>
      <c r="BO2426" s="34"/>
      <c r="BQ2426" s="35"/>
      <c r="BS2426" s="1"/>
      <c r="BT2426" s="4">
        <f t="array" ref="BT2426:BT2429">BW2498:BW2501</f>
        <v>-0.70724994273586095</v>
      </c>
      <c r="BV2426" s="8">
        <f t="array" ref="BV2426:BV2429">BY2417*BZ2426:BZ2429</f>
        <v>-4.8403546608817613E-5</v>
      </c>
      <c r="BZ2426" s="4">
        <f t="array" ref="BZ2426:BZ2429">AP2426:AP2429</f>
        <v>-0.45030556248111209</v>
      </c>
      <c r="CB2426" s="8">
        <f t="array" ref="CB2426:CB2429">BY2417*BT2426:BT2429</f>
        <v>-7.6022613131133021E-5</v>
      </c>
      <c r="CC2426" s="1"/>
      <c r="CD2426" s="4">
        <f t="array" ref="CD2426:CD2429">BT2426:BT2429</f>
        <v>-0.70724994273586095</v>
      </c>
      <c r="CF2426" s="8">
        <f t="array" ref="CF2426:CF2429">CI2417*CJ2426:CJ2429</f>
        <v>8.5851324575742899E-5</v>
      </c>
      <c r="CJ2426" s="4">
        <f t="array" ref="CJ2426:CJ2429">AZ2426:AZ2429</f>
        <v>-0.45668090467712424</v>
      </c>
      <c r="CL2426" s="8">
        <f t="array" ref="CL2426:CL2429">CI2417*CD2426:CD2429</f>
        <v>1.3295573291578758E-4</v>
      </c>
      <c r="CM2426" s="1"/>
      <c r="CN2426" s="4">
        <f t="array" ref="CN2426:CN2429">CD2426:CD2429</f>
        <v>-0.70724994273586095</v>
      </c>
      <c r="CP2426" s="8">
        <f t="array" ref="CP2426:CP2429">CS2417*CT2426:CT2429</f>
        <v>-3.6303606361332389E-5</v>
      </c>
      <c r="CT2426" s="4">
        <f t="array" ref="CT2426:CT2429">BJ2426:BJ2429</f>
        <v>-0.45098044191630005</v>
      </c>
      <c r="CV2426" s="8">
        <f t="array" ref="CV2426:CV2429">CS2417*CN2426:CN2429</f>
        <v>-5.6933119784655466E-5</v>
      </c>
      <c r="CW2426" s="1"/>
      <c r="CY2426" s="36"/>
      <c r="DA2426" s="37"/>
      <c r="DC2426" s="1"/>
      <c r="DD2426" s="4">
        <f t="array" ref="DD2426:DD2429">DG2498:DG2501</f>
        <v>-0.70074661797428395</v>
      </c>
      <c r="DF2426" s="8">
        <f t="array" ref="DF2426:DF2429">DI2417*DJ2426:DJ2429</f>
        <v>-6.5798136894860013E-5</v>
      </c>
      <c r="DJ2426" s="4">
        <f t="array" ref="DJ2426:DJ2429">BZ2426:BZ2429</f>
        <v>-0.45030556248111209</v>
      </c>
      <c r="DL2426" s="8">
        <f t="array" ref="DL2426:DL2429">DI2417*DD2426:DD2429</f>
        <v>-1.0239229922907311E-4</v>
      </c>
      <c r="DM2426" s="1"/>
      <c r="DN2426" s="4">
        <f t="array" ref="DN2426:DN2429">DD2426:DD2429</f>
        <v>-0.70074661797428395</v>
      </c>
      <c r="DP2426" s="8">
        <f t="array" ref="DP2426:DP2429">DS2417*DT2426:DT2429</f>
        <v>1.1688782404075869E-4</v>
      </c>
      <c r="DT2426" s="4">
        <f t="array" ref="DT2426:DT2429">CJ2426:CJ2429</f>
        <v>-0.45668090467712424</v>
      </c>
      <c r="DV2426" s="8">
        <f t="array" ref="DV2426:DV2429">DS2417*DN2426:DN2429</f>
        <v>1.7935662853441346E-4</v>
      </c>
      <c r="DW2426" s="1"/>
      <c r="DX2426" s="4">
        <f t="array" ref="DX2426:DX2429">DN2426:DN2429</f>
        <v>-0.70074661797428395</v>
      </c>
      <c r="DZ2426" s="8">
        <f t="array" ref="DZ2426:DZ2429">EC2417*ED2426:ED2429</f>
        <v>-4.9532036761378609E-5</v>
      </c>
      <c r="ED2426" s="4">
        <f t="array" ref="ED2426:ED2429">CT2426:CT2429</f>
        <v>-0.45098044191630005</v>
      </c>
      <c r="EF2426" s="8">
        <f t="array" ref="EF2426:EF2429">EC2417*DX2426:DX2429</f>
        <v>-7.6964329305340202E-5</v>
      </c>
      <c r="EG2426" s="1"/>
      <c r="EI2426" s="52"/>
      <c r="EK2426" s="53"/>
      <c r="FU2426" s="1"/>
      <c r="FV2426" s="4">
        <f t="array" ref="FV2426:FV2429">FY2498:FY2501</f>
        <v>0.3496039156713755</v>
      </c>
      <c r="FX2426" s="8">
        <f t="array" ref="FX2426:FX2429">GA2417*GB2426:GB2429</f>
        <v>4.9486514532215737E-5</v>
      </c>
      <c r="GB2426" s="4">
        <f t="array" ref="GB2426:GB2429">GI2498:GI2501</f>
        <v>0.33387120406935622</v>
      </c>
      <c r="GD2426" s="8">
        <f t="array" ref="GD2426:GD2429">GA2417*FV2426:FV2429</f>
        <v>5.1818422920346012E-5</v>
      </c>
      <c r="GE2426" s="1"/>
      <c r="GF2426" s="4">
        <f t="array" ref="GF2426:GF2429">FV2426:FV2429</f>
        <v>0.3496039156713755</v>
      </c>
      <c r="GH2426" s="8">
        <f t="array" ref="GH2426:GH2429">GK2417*GL2426:GL2429</f>
        <v>-8.289522516222926E-5</v>
      </c>
      <c r="GL2426" s="4">
        <f t="array" ref="GL2426:GL2429">HS2498:HS2501</f>
        <v>0.3197541400199877</v>
      </c>
      <c r="GN2426" s="8">
        <f t="array" ref="GN2426:GN2429">GK2417*GF2426:GF2429</f>
        <v>-9.0633682820695058E-5</v>
      </c>
      <c r="GO2426" s="1"/>
      <c r="GP2426" s="4">
        <f t="array" ref="GP2426:GP2429">FV2426:FV2429</f>
        <v>0.3496039156713755</v>
      </c>
      <c r="GR2426" s="8">
        <f t="array" ref="GR2426:GR2429">GU2417*GV2426:GV2429</f>
        <v>3.6911248750837073E-5</v>
      </c>
      <c r="GV2426" s="4">
        <f t="array" ref="GV2426:GV2429">JC2498:JC2501</f>
        <v>0.33245473890274702</v>
      </c>
      <c r="GX2426" s="8">
        <f t="array" ref="GX2426:GX2429">GU2417*GP2426:GP2429</f>
        <v>3.8815259900349052E-5</v>
      </c>
      <c r="GY2426" s="1"/>
      <c r="HA2426" s="34"/>
      <c r="HC2426" s="35"/>
      <c r="HE2426" s="1"/>
      <c r="HF2426" s="4">
        <f t="array" ref="HF2426:HF2429">HI2498:HI2501</f>
        <v>0.30680591085968634</v>
      </c>
      <c r="HH2426" s="8">
        <f t="array" ref="HH2426:HH2429">HK2417*HL2426:HL2429</f>
        <v>3.9551964639552862E-5</v>
      </c>
      <c r="HL2426" s="4">
        <f t="array" ref="HL2426:HL2429">GB2426:GB2429</f>
        <v>0.33387120406935622</v>
      </c>
      <c r="HN2426" s="8">
        <f t="array" ref="HN2426:HN2429">HK2417*HF2426:HF2429</f>
        <v>3.6345681776758813E-5</v>
      </c>
      <c r="HO2426" s="1"/>
      <c r="HP2426" s="4">
        <f t="array" ref="HP2426:HP2429">HF2426:HF2429</f>
        <v>0.30680591085968634</v>
      </c>
      <c r="HR2426" s="8">
        <f t="array" ref="HR2426:HR2429">HU2417*HV2426:HV2429</f>
        <v>-6.6221607233151716E-5</v>
      </c>
      <c r="HV2426" s="4">
        <f t="array" ref="HV2426:HV2429">GL2426:GL2429</f>
        <v>0.3197541400199877</v>
      </c>
      <c r="HX2426" s="8">
        <f t="array" ref="HX2426:HX2429">HU2417*HP2426:HP2429</f>
        <v>-6.3540007721211953E-5</v>
      </c>
      <c r="HY2426" s="1"/>
      <c r="HZ2426" s="4">
        <f t="array" ref="HZ2426:HZ2429">HP2426:HP2429</f>
        <v>0.30680591085968634</v>
      </c>
      <c r="IB2426" s="8">
        <f t="array" ref="IB2426:IB2429">IE2417*IF2426:IF2429</f>
        <v>2.9467758643131549E-5</v>
      </c>
      <c r="IF2426" s="4">
        <f t="array" ref="IF2426:IF2429">GV2426:GV2429</f>
        <v>0.33245473890274702</v>
      </c>
      <c r="IH2426" s="8">
        <f t="array" ref="IH2426:IH2429">IE2417*HZ2426:HZ2429</f>
        <v>2.7194325944453147E-5</v>
      </c>
      <c r="II2426" s="1"/>
      <c r="IK2426" s="36"/>
      <c r="IM2426" s="37"/>
      <c r="IO2426" s="1"/>
      <c r="IP2426" s="4">
        <f t="array" ref="IP2426:IP2429">IS2498:IS2501</f>
        <v>0.34554832785762701</v>
      </c>
      <c r="IR2426" s="8">
        <f t="array" ref="IR2426:IR2429">IU2417*IV2426:IV2429</f>
        <v>4.843572009948201E-5</v>
      </c>
      <c r="IV2426" s="4">
        <f t="array" ref="IV2426:IV2429">HL2426:HL2429</f>
        <v>0.33387120406935622</v>
      </c>
      <c r="IX2426" s="8">
        <f t="array" ref="IX2426:IX2429">IU2417*IP2426:IP2429</f>
        <v>5.0129756280147042E-5</v>
      </c>
      <c r="IY2426" s="1"/>
      <c r="IZ2426" s="4">
        <f t="array" ref="IZ2426:IZ2429">IP2426:IP2429</f>
        <v>0.34554832785762701</v>
      </c>
      <c r="JB2426" s="8">
        <f t="array" ref="JB2426:JB2429">JE2417*JF2426:JF2429</f>
        <v>-8.1131532029615817E-5</v>
      </c>
      <c r="JF2426" s="4">
        <f t="array" ref="JF2426:JF2429">HV2426:HV2429</f>
        <v>0.3197541400199877</v>
      </c>
      <c r="JH2426" s="8">
        <f t="array" ref="JH2426:JH2429">JE2417*IZ2426:IZ2429</f>
        <v>-8.7676316646310848E-5</v>
      </c>
      <c r="JI2426" s="1"/>
      <c r="JJ2426" s="4">
        <f t="array" ref="JJ2426:JJ2429">IZ2426:IZ2429</f>
        <v>0.34554832785762701</v>
      </c>
      <c r="JL2426" s="8">
        <f t="array" ref="JL2426:JL2429">JO2417*JP2426:JP2429</f>
        <v>3.6123838308292507E-5</v>
      </c>
      <c r="JP2426" s="4">
        <f t="array" ref="JP2426:JP2429">IF2426:IF2429</f>
        <v>0.33245473890274702</v>
      </c>
      <c r="JR2426" s="8">
        <f t="array" ref="JR2426:JR2429">JO2417*JJ2426:JJ2429</f>
        <v>3.7546560366165453E-5</v>
      </c>
      <c r="JS2426" s="1"/>
      <c r="JU2426" s="52"/>
      <c r="JW2426" s="53"/>
      <c r="JX2426" s="1"/>
      <c r="KG2426" s="1"/>
      <c r="KH2426" s="67"/>
      <c r="KJ2426" s="66"/>
      <c r="KL2426" s="65"/>
      <c r="KN2426" s="53"/>
      <c r="KP2426" s="64"/>
      <c r="KR2426" s="63"/>
      <c r="KV2426" s="1"/>
      <c r="KW2426" s="34"/>
      <c r="KY2426" s="35"/>
      <c r="LA2426" s="36"/>
      <c r="LC2426" s="37"/>
      <c r="LQ2426" s="1"/>
      <c r="LR2426" s="129"/>
      <c r="LS2426" s="129"/>
      <c r="LT2426" s="129"/>
      <c r="LU2426" s="129"/>
      <c r="LV2426" s="129"/>
      <c r="LW2426" s="129"/>
      <c r="LX2426" s="129"/>
      <c r="LY2426" s="129"/>
      <c r="LZ2426" s="129"/>
      <c r="MA2426" s="129"/>
      <c r="MB2426" s="129"/>
      <c r="MC2426" s="129"/>
      <c r="MD2426" s="129"/>
      <c r="ME2426" s="129"/>
      <c r="MF2426" s="129"/>
      <c r="MG2426" s="1"/>
      <c r="PC2426" s="1"/>
      <c r="PL2426" s="4">
        <f t="array" ref="PL2426:PL2433">PL2436:PL2443</f>
        <v>-0.33273664907194639</v>
      </c>
      <c r="PN2426" s="8">
        <f t="array" ref="PN2426:PN2433">MMULT(TRANSPOSE(PD2421:PK2423),PN2417:PN2419)</f>
        <v>-1.3499203992181942E-4</v>
      </c>
      <c r="PW2426" s="1"/>
      <c r="QF2426" s="4">
        <f t="array" ref="QF2426:QF2433">QF2436:QF2443</f>
        <v>-0.33259067437003331</v>
      </c>
      <c r="QH2426" s="8">
        <f t="array" ref="QH2426:QH2433">MMULT(TRANSPOSE(PX2421:QE2423),QH2417:QH2419)</f>
        <v>2.9721698574875412E-5</v>
      </c>
      <c r="QQ2426" s="1"/>
      <c r="VF2426" s="1"/>
      <c r="VT2426" s="1"/>
    </row>
    <row r="2427" spans="14:592" x14ac:dyDescent="0.3">
      <c r="N2427" s="1"/>
      <c r="O2427" s="34"/>
      <c r="Q2427" s="35"/>
      <c r="S2427" s="36"/>
      <c r="U2427" s="37"/>
      <c r="W2427" s="52"/>
      <c r="Y2427" s="53"/>
      <c r="AI2427" s="1"/>
      <c r="AJ2427" s="5">
        <v>0.38885783537731389</v>
      </c>
      <c r="AL2427" s="9">
        <v>-1.3131695510538503E-4</v>
      </c>
      <c r="AP2427" s="5">
        <v>-0.87104586605709911</v>
      </c>
      <c r="AR2427" s="9">
        <v>5.862335027404009E-5</v>
      </c>
      <c r="AS2427" s="1"/>
      <c r="AT2427" s="5">
        <v>0.38885783537731389</v>
      </c>
      <c r="AV2427" s="9">
        <v>2.2652034849432901E-4</v>
      </c>
      <c r="AZ2427" s="5">
        <v>-0.85766243655663532</v>
      </c>
      <c r="BB2427" s="9">
        <v>-1.0270265856350461E-4</v>
      </c>
      <c r="BC2427" s="1"/>
      <c r="BD2427" s="5">
        <v>0.38885783537731389</v>
      </c>
      <c r="BF2427" s="9">
        <v>-9.8604410586701851E-5</v>
      </c>
      <c r="BJ2427" s="5">
        <v>-0.86986613781698618</v>
      </c>
      <c r="BL2427" s="9">
        <v>4.407930828946453E-5</v>
      </c>
      <c r="BM2427" s="1"/>
      <c r="BO2427" s="34"/>
      <c r="BQ2427" s="35"/>
      <c r="BS2427" s="1"/>
      <c r="BT2427" s="5">
        <v>0.3868901900369156</v>
      </c>
      <c r="BV2427" s="9">
        <v>-9.3629110295259031E-5</v>
      </c>
      <c r="BZ2427" s="5">
        <v>-0.87104586605709911</v>
      </c>
      <c r="CB2427" s="9">
        <v>4.1586999820220164E-5</v>
      </c>
      <c r="CC2427" s="1"/>
      <c r="CD2427" s="5">
        <v>0.3868901900369156</v>
      </c>
      <c r="CF2427" s="9">
        <v>1.6123173853591278E-4</v>
      </c>
      <c r="CJ2427" s="5">
        <v>-0.85766243655663532</v>
      </c>
      <c r="CL2427" s="9">
        <v>-7.273138626961706E-5</v>
      </c>
      <c r="CM2427" s="1"/>
      <c r="CN2427" s="5">
        <v>0.3868901900369156</v>
      </c>
      <c r="CP2427" s="9">
        <v>-7.0023608385707661E-5</v>
      </c>
      <c r="CT2427" s="5">
        <v>-0.86986613781698618</v>
      </c>
      <c r="CV2427" s="9">
        <v>3.1144386449397397E-5</v>
      </c>
      <c r="CW2427" s="1"/>
      <c r="CY2427" s="36"/>
      <c r="DA2427" s="37"/>
      <c r="DC2427" s="1"/>
      <c r="DD2427" s="5">
        <v>0.38887300615541143</v>
      </c>
      <c r="DF2427" s="9">
        <v>-1.2727623176746986E-4</v>
      </c>
      <c r="DJ2427" s="5">
        <v>-0.87104586605709911</v>
      </c>
      <c r="DL2427" s="9">
        <v>5.6821681599375631E-5</v>
      </c>
      <c r="DM2427" s="1"/>
      <c r="DN2427" s="5">
        <v>0.38887300615541143</v>
      </c>
      <c r="DP2427" s="9">
        <v>2.1951935135426306E-4</v>
      </c>
      <c r="DT2427" s="5">
        <v>-0.85766243655663532</v>
      </c>
      <c r="DV2427" s="9">
        <v>-9.9532340967554099E-5</v>
      </c>
      <c r="DW2427" s="1"/>
      <c r="DX2427" s="5">
        <v>0.38887300615541143</v>
      </c>
      <c r="DZ2427" s="9">
        <v>-9.5539046732820421E-5</v>
      </c>
      <c r="ED2427" s="5">
        <v>-0.86986613781698618</v>
      </c>
      <c r="EF2427" s="9">
        <v>4.2710659368178387E-5</v>
      </c>
      <c r="EG2427" s="1"/>
      <c r="EI2427" s="52"/>
      <c r="EK2427" s="53"/>
      <c r="EY2427" s="1"/>
      <c r="FU2427" s="1"/>
      <c r="FV2427" s="5">
        <v>0.71834129048618511</v>
      </c>
      <c r="FX2427" s="9">
        <v>-1.5610144060210021E-5</v>
      </c>
      <c r="GB2427" s="5">
        <v>-0.10531712815792593</v>
      </c>
      <c r="GD2427" s="9">
        <v>1.0647281429922497E-4</v>
      </c>
      <c r="GE2427" s="1"/>
      <c r="GF2427" s="5">
        <v>0.71834129048618511</v>
      </c>
      <c r="GH2427" s="9">
        <v>1.7925312872130698E-5</v>
      </c>
      <c r="GL2427" s="5">
        <v>-6.914382572458444E-2</v>
      </c>
      <c r="GN2427" s="9">
        <v>-1.8622765295378627E-4</v>
      </c>
      <c r="GO2427" s="1"/>
      <c r="GP2427" s="5">
        <v>0.71834129048618511</v>
      </c>
      <c r="GR2427" s="9">
        <v>-1.1317960059155088E-5</v>
      </c>
      <c r="GV2427" s="5">
        <v>-0.10193937034689982</v>
      </c>
      <c r="GX2427" s="9">
        <v>7.9754838654561307E-5</v>
      </c>
      <c r="GY2427" s="1"/>
      <c r="HA2427" s="34"/>
      <c r="HC2427" s="35"/>
      <c r="HE2427" s="1"/>
      <c r="HF2427" s="5">
        <v>0.72370306701991871</v>
      </c>
      <c r="HH2427" s="9">
        <v>-1.2476365970082972E-5</v>
      </c>
      <c r="HL2427" s="5">
        <v>-0.10531712815792593</v>
      </c>
      <c r="HN2427" s="9">
        <v>8.5733294058991811E-5</v>
      </c>
      <c r="HO2427" s="1"/>
      <c r="HP2427" s="5">
        <v>0.72370306701991871</v>
      </c>
      <c r="HR2427" s="9">
        <v>1.4319799798197149E-5</v>
      </c>
      <c r="HV2427" s="5">
        <v>-6.914382572458444E-2</v>
      </c>
      <c r="HX2427" s="9">
        <v>-1.4988009304468919E-4</v>
      </c>
      <c r="HY2427" s="1"/>
      <c r="HZ2427" s="5">
        <v>0.72370306701991871</v>
      </c>
      <c r="IB2427" s="9">
        <v>-9.0355901423741865E-6</v>
      </c>
      <c r="IF2427" s="5">
        <v>-0.10193937034689982</v>
      </c>
      <c r="IH2427" s="9">
        <v>6.4146798985697379E-5</v>
      </c>
      <c r="II2427" s="1"/>
      <c r="IK2427" s="36"/>
      <c r="IM2427" s="37"/>
      <c r="IO2427" s="1"/>
      <c r="IP2427" s="5">
        <v>0.71894323115686698</v>
      </c>
      <c r="IR2427" s="9">
        <v>-1.5278678960521867E-5</v>
      </c>
      <c r="IV2427" s="5">
        <v>-0.10531712815792593</v>
      </c>
      <c r="IX2427" s="9">
        <v>1.0429930071027448E-4</v>
      </c>
      <c r="IY2427" s="1"/>
      <c r="IZ2427" s="5">
        <v>0.71894323115686698</v>
      </c>
      <c r="JB2427" s="9">
        <v>1.7543930818452059E-5</v>
      </c>
      <c r="JF2427" s="5">
        <v>-6.914382572458444E-2</v>
      </c>
      <c r="JH2427" s="9">
        <v>-1.8241817223205531E-4</v>
      </c>
      <c r="JI2427" s="1"/>
      <c r="JJ2427" s="5">
        <v>0.71894323115686698</v>
      </c>
      <c r="JL2427" s="9">
        <v>-1.107651929948209E-5</v>
      </c>
      <c r="JP2427" s="5">
        <v>-0.10193937034689982</v>
      </c>
      <c r="JR2427" s="9">
        <v>7.8118871521784265E-5</v>
      </c>
      <c r="JS2427" s="1"/>
      <c r="JU2427" s="52"/>
      <c r="JW2427" s="53"/>
      <c r="JX2427" s="1"/>
      <c r="KG2427" s="1"/>
      <c r="KH2427" s="67"/>
      <c r="KJ2427" s="66"/>
      <c r="KL2427" s="65"/>
      <c r="KN2427" s="53"/>
      <c r="KP2427" s="64"/>
      <c r="KR2427" s="63"/>
      <c r="KV2427" s="1"/>
      <c r="KW2427" s="34"/>
      <c r="KY2427" s="35"/>
      <c r="LA2427" s="36"/>
      <c r="LC2427" s="37"/>
      <c r="LQ2427" s="1"/>
      <c r="LR2427" s="129"/>
      <c r="LS2427" s="129"/>
      <c r="LT2427" s="129"/>
      <c r="LU2427" s="129"/>
      <c r="LV2427" s="129"/>
      <c r="LW2427" s="129"/>
      <c r="LX2427" s="129"/>
      <c r="LY2427" s="129"/>
      <c r="LZ2427" s="129"/>
      <c r="MA2427" s="129"/>
      <c r="MB2427" s="129"/>
      <c r="MC2427" s="129"/>
      <c r="MD2427" s="129"/>
      <c r="ME2427" s="129"/>
      <c r="MF2427" s="129"/>
      <c r="MG2427" s="1"/>
      <c r="PC2427" s="1"/>
      <c r="PL2427" s="5">
        <v>-1.0788802846937555</v>
      </c>
      <c r="PN2427" s="9">
        <v>1.5195947853409155E-3</v>
      </c>
      <c r="PW2427" s="1"/>
      <c r="QF2427" s="5">
        <v>-1.0786504133567898</v>
      </c>
      <c r="QH2427" s="9">
        <v>-4.5297629813704468E-4</v>
      </c>
      <c r="QQ2427" s="1"/>
      <c r="VF2427" s="1"/>
      <c r="VT2427" s="1"/>
    </row>
    <row r="2428" spans="14:592" x14ac:dyDescent="0.3">
      <c r="N2428" s="1"/>
      <c r="O2428" s="34"/>
      <c r="Q2428" s="35"/>
      <c r="S2428" s="36"/>
      <c r="U2428" s="37"/>
      <c r="W2428" s="52"/>
      <c r="Y2428" s="53"/>
      <c r="AI2428" s="1"/>
      <c r="AJ2428" s="5">
        <v>0.25249408105592913</v>
      </c>
      <c r="AL2428" s="9">
        <v>8.5110225841900468E-5</v>
      </c>
      <c r="AP2428" s="5">
        <v>0.56454941648074641</v>
      </c>
      <c r="AR2428" s="9">
        <v>3.8065451198896329E-5</v>
      </c>
      <c r="AS2428" s="1"/>
      <c r="AT2428" s="5">
        <v>0.25249408105592913</v>
      </c>
      <c r="AV2428" s="9">
        <v>-1.5155920698273843E-4</v>
      </c>
      <c r="AZ2428" s="5">
        <v>0.57384089159063389</v>
      </c>
      <c r="BB2428" s="9">
        <v>-6.6687130968650713E-5</v>
      </c>
      <c r="BC2428" s="1"/>
      <c r="BD2428" s="5">
        <v>0.25249408105592913</v>
      </c>
      <c r="BF2428" s="9">
        <v>6.4090057750648249E-5</v>
      </c>
      <c r="BJ2428" s="5">
        <v>0.56538820805590428</v>
      </c>
      <c r="BL2428" s="9">
        <v>2.8621679769754384E-5</v>
      </c>
      <c r="BM2428" s="1"/>
      <c r="BO2428" s="34"/>
      <c r="BQ2428" s="35"/>
      <c r="BS2428" s="1"/>
      <c r="BT2428" s="5">
        <v>0.18354317243018392</v>
      </c>
      <c r="BV2428" s="9">
        <v>6.0683669646547579E-5</v>
      </c>
      <c r="BZ2428" s="5">
        <v>0.56454941648074641</v>
      </c>
      <c r="CB2428" s="9">
        <v>1.9729137815896506E-5</v>
      </c>
      <c r="CC2428" s="1"/>
      <c r="CD2428" s="5">
        <v>0.18354317243018392</v>
      </c>
      <c r="CF2428" s="9">
        <v>-1.0787620006492677E-4</v>
      </c>
      <c r="CJ2428" s="5">
        <v>0.57384089159063389</v>
      </c>
      <c r="CL2428" s="9">
        <v>-3.4504233281016744E-5</v>
      </c>
      <c r="CM2428" s="1"/>
      <c r="CN2428" s="5">
        <v>0.18354317243018392</v>
      </c>
      <c r="CP2428" s="9">
        <v>4.5513350555477329E-5</v>
      </c>
      <c r="CT2428" s="5">
        <v>0.56538820805590428</v>
      </c>
      <c r="CV2428" s="9">
        <v>1.4775095465120474E-5</v>
      </c>
      <c r="CW2428" s="1"/>
      <c r="CY2428" s="36"/>
      <c r="DA2428" s="37"/>
      <c r="DC2428" s="1"/>
      <c r="DD2428" s="5">
        <v>0.2460424232228155</v>
      </c>
      <c r="DF2428" s="9">
        <v>8.2491318972040411E-5</v>
      </c>
      <c r="DJ2428" s="5">
        <v>0.56454941648074641</v>
      </c>
      <c r="DL2428" s="9">
        <v>3.5951439187111851E-5</v>
      </c>
      <c r="DM2428" s="1"/>
      <c r="DN2428" s="5">
        <v>0.2460424232228155</v>
      </c>
      <c r="DP2428" s="9">
        <v>-1.4687501158179689E-4</v>
      </c>
      <c r="DT2428" s="5">
        <v>0.57384089159063389</v>
      </c>
      <c r="DV2428" s="9">
        <v>-6.297474489887717E-5</v>
      </c>
      <c r="DW2428" s="1"/>
      <c r="DX2428" s="5">
        <v>0.2460424232228155</v>
      </c>
      <c r="DZ2428" s="9">
        <v>6.2097658574454545E-5</v>
      </c>
      <c r="ED2428" s="5">
        <v>0.56538820805590428</v>
      </c>
      <c r="EF2428" s="9">
        <v>2.7023305711765258E-5</v>
      </c>
      <c r="EG2428" s="1"/>
      <c r="EI2428" s="52"/>
      <c r="EK2428" s="53"/>
      <c r="FU2428" s="1"/>
      <c r="FV2428" s="5">
        <v>-0.74026953184614985</v>
      </c>
      <c r="FX2428" s="9">
        <v>-8.5635956452956213E-5</v>
      </c>
      <c r="GB2428" s="5">
        <v>-0.57776103576594484</v>
      </c>
      <c r="GD2428" s="9">
        <v>-1.0972302642144322E-4</v>
      </c>
      <c r="GE2428" s="1"/>
      <c r="GF2428" s="5">
        <v>-0.74026953184614985</v>
      </c>
      <c r="GH2428" s="9">
        <v>1.4998796389754712E-4</v>
      </c>
      <c r="GL2428" s="5">
        <v>-0.57855289391579467</v>
      </c>
      <c r="GN2428" s="9">
        <v>1.9191247850391786E-4</v>
      </c>
      <c r="GO2428" s="1"/>
      <c r="GP2428" s="5">
        <v>-0.74026953184614985</v>
      </c>
      <c r="GR2428" s="9">
        <v>-6.4105780094201255E-5</v>
      </c>
      <c r="GV2428" s="5">
        <v>-0.57739228838447998</v>
      </c>
      <c r="GX2428" s="9">
        <v>-8.2189452082474641E-5</v>
      </c>
      <c r="GY2428" s="1"/>
      <c r="HA2428" s="34"/>
      <c r="HC2428" s="35"/>
      <c r="HE2428" s="1"/>
      <c r="HF2428" s="5">
        <v>-0.70293790206781437</v>
      </c>
      <c r="HH2428" s="9">
        <v>-6.84443095966403E-5</v>
      </c>
      <c r="HL2428" s="5">
        <v>-0.57776103576594484</v>
      </c>
      <c r="HN2428" s="9">
        <v>-8.3273354238157484E-5</v>
      </c>
      <c r="HO2428" s="1"/>
      <c r="HP2428" s="5">
        <v>-0.70293790206781437</v>
      </c>
      <c r="HR2428" s="9">
        <v>1.198192539496131E-4</v>
      </c>
      <c r="HV2428" s="5">
        <v>-0.57855289391579467</v>
      </c>
      <c r="HX2428" s="9">
        <v>1.4557959329977924E-4</v>
      </c>
      <c r="HY2428" s="1"/>
      <c r="HZ2428" s="5">
        <v>-0.70293790206781437</v>
      </c>
      <c r="IB2428" s="9">
        <v>-5.1178264604303031E-5</v>
      </c>
      <c r="IF2428" s="5">
        <v>-0.57739228838447998</v>
      </c>
      <c r="IH2428" s="9">
        <v>-6.2306239061621745E-5</v>
      </c>
      <c r="II2428" s="1"/>
      <c r="IK2428" s="36"/>
      <c r="IM2428" s="37"/>
      <c r="IO2428" s="1"/>
      <c r="IP2428" s="5">
        <v>-0.73689241416760343</v>
      </c>
      <c r="IR2428" s="9">
        <v>-8.3817566389861065E-5</v>
      </c>
      <c r="IV2428" s="5">
        <v>-0.57776103576594484</v>
      </c>
      <c r="IX2428" s="9">
        <v>-1.0690324376893314E-4</v>
      </c>
      <c r="IY2428" s="1"/>
      <c r="IZ2428" s="5">
        <v>-0.73689241416760343</v>
      </c>
      <c r="JB2428" s="9">
        <v>1.4679679406378316E-4</v>
      </c>
      <c r="JF2428" s="5">
        <v>-0.57855289391579467</v>
      </c>
      <c r="JH2428" s="9">
        <v>1.8697243606817006E-4</v>
      </c>
      <c r="JI2428" s="1"/>
      <c r="JJ2428" s="5">
        <v>-0.73689241416760343</v>
      </c>
      <c r="JL2428" s="9">
        <v>-6.2738241406621765E-5</v>
      </c>
      <c r="JP2428" s="5">
        <v>-0.57739228838447998</v>
      </c>
      <c r="JR2428" s="9">
        <v>-8.0069192299240437E-5</v>
      </c>
      <c r="JS2428" s="1"/>
      <c r="JU2428" s="52"/>
      <c r="JW2428" s="53"/>
      <c r="JX2428" s="1"/>
      <c r="KG2428" s="1"/>
      <c r="KH2428" s="67"/>
      <c r="KJ2428" s="66"/>
      <c r="KL2428" s="65"/>
      <c r="KN2428" s="53"/>
      <c r="KP2428" s="64"/>
      <c r="KR2428" s="63"/>
      <c r="KV2428" s="1"/>
      <c r="KW2428" s="34"/>
      <c r="KY2428" s="35"/>
      <c r="LA2428" s="36"/>
      <c r="LC2428" s="37"/>
      <c r="LQ2428" s="1"/>
      <c r="LR2428" s="1"/>
      <c r="LS2428" s="1"/>
      <c r="LT2428" s="1"/>
      <c r="LU2428" s="1"/>
      <c r="LV2428" s="1"/>
      <c r="LW2428" s="1"/>
      <c r="LX2428" s="1"/>
      <c r="LY2428" s="1"/>
      <c r="LZ2428" s="1"/>
      <c r="MA2428" s="1"/>
      <c r="MB2428" s="1"/>
      <c r="MC2428" s="1"/>
      <c r="MD2428" s="1"/>
      <c r="ME2428" s="1"/>
      <c r="MF2428" s="1"/>
      <c r="MG2428" s="1"/>
      <c r="PC2428" s="1"/>
      <c r="PL2428" s="5">
        <v>1.3862269677275039</v>
      </c>
      <c r="PN2428" s="9">
        <v>6.0987455455591383E-4</v>
      </c>
      <c r="PW2428" s="1"/>
      <c r="QF2428" s="5">
        <v>1.386292217266694</v>
      </c>
      <c r="QH2428" s="9">
        <v>-1.6310114283738002E-4</v>
      </c>
      <c r="QQ2428" s="1"/>
      <c r="VF2428" s="1"/>
      <c r="VT2428" s="1"/>
    </row>
    <row r="2429" spans="14:592" ht="15" thickBot="1" x14ac:dyDescent="0.35">
      <c r="N2429" s="1"/>
      <c r="O2429" s="34"/>
      <c r="Q2429" s="35"/>
      <c r="S2429" s="36"/>
      <c r="U2429" s="37"/>
      <c r="W2429" s="52"/>
      <c r="Y2429" s="53"/>
      <c r="AI2429" s="1"/>
      <c r="AJ2429" s="6">
        <v>-0.11675826572097936</v>
      </c>
      <c r="AL2429" s="10">
        <v>-1.7255363067015875E-6</v>
      </c>
      <c r="AP2429" s="6">
        <v>-1.1445751734630472E-2</v>
      </c>
      <c r="AR2429" s="10">
        <v>-1.7602218821459157E-5</v>
      </c>
      <c r="AS2429" s="1"/>
      <c r="AT2429" s="6">
        <v>-0.11675826572097936</v>
      </c>
      <c r="AV2429" s="10">
        <v>4.9358396240816302E-6</v>
      </c>
      <c r="AZ2429" s="6">
        <v>-1.8688317701173851E-2</v>
      </c>
      <c r="BB2429" s="10">
        <v>3.0837450625556485E-5</v>
      </c>
      <c r="BC2429" s="1"/>
      <c r="BD2429" s="6">
        <v>-0.11675826572097936</v>
      </c>
      <c r="BF2429" s="10">
        <v>-1.359994286985862E-6</v>
      </c>
      <c r="BJ2429" s="6">
        <v>-1.1997566547323424E-2</v>
      </c>
      <c r="BL2429" s="10">
        <v>-1.3235231804097328E-5</v>
      </c>
      <c r="BM2429" s="1"/>
      <c r="BO2429" s="34"/>
      <c r="BQ2429" s="35"/>
      <c r="BS2429" s="1"/>
      <c r="BT2429" s="6">
        <v>-7.6904321774546092E-2</v>
      </c>
      <c r="BV2429" s="10">
        <v>-1.230308980656616E-6</v>
      </c>
      <c r="BZ2429" s="6">
        <v>-1.1445751734630472E-2</v>
      </c>
      <c r="CB2429" s="10">
        <v>-8.2664799939927134E-6</v>
      </c>
      <c r="CC2429" s="1"/>
      <c r="CD2429" s="6">
        <v>-7.6904321774546092E-2</v>
      </c>
      <c r="CF2429" s="10">
        <v>3.5132119874213015E-6</v>
      </c>
      <c r="CJ2429" s="6">
        <v>-1.8688317701173851E-2</v>
      </c>
      <c r="CL2429" s="10">
        <v>1.4457223462434487E-5</v>
      </c>
      <c r="CM2429" s="1"/>
      <c r="CN2429" s="6">
        <v>-7.6904321774546092E-2</v>
      </c>
      <c r="CP2429" s="10">
        <v>-9.6579561494322254E-7</v>
      </c>
      <c r="CT2429" s="6">
        <v>-1.1997566547323424E-2</v>
      </c>
      <c r="CV2429" s="10">
        <v>-6.1907434684418738E-6</v>
      </c>
      <c r="CW2429" s="1"/>
      <c r="CY2429" s="36"/>
      <c r="DA2429" s="37"/>
      <c r="DC2429" s="1"/>
      <c r="DD2429" s="6">
        <v>-0.11276073393816499</v>
      </c>
      <c r="DF2429" s="10">
        <v>-1.6724402322509309E-6</v>
      </c>
      <c r="DJ2429" s="6">
        <v>-1.1445751734630472E-2</v>
      </c>
      <c r="DL2429" s="10">
        <v>-1.6476470259768273E-5</v>
      </c>
      <c r="DM2429" s="1"/>
      <c r="DN2429" s="6">
        <v>-0.11276073393816499</v>
      </c>
      <c r="DP2429" s="10">
        <v>4.7832890946404103E-6</v>
      </c>
      <c r="DT2429" s="6">
        <v>-1.8688317701173851E-2</v>
      </c>
      <c r="DV2429" s="10">
        <v>2.88611954042388E-5</v>
      </c>
      <c r="DW2429" s="1"/>
      <c r="DX2429" s="6">
        <v>-0.11276073393816499</v>
      </c>
      <c r="DZ2429" s="10">
        <v>-1.3177154750746437E-6</v>
      </c>
      <c r="ED2429" s="6">
        <v>-1.1997566547323424E-2</v>
      </c>
      <c r="EF2429" s="10">
        <v>-1.2384725144470506E-5</v>
      </c>
      <c r="EG2429" s="1"/>
      <c r="EI2429" s="52"/>
      <c r="EK2429" s="53"/>
      <c r="EY2429" s="1"/>
      <c r="FU2429" s="1"/>
      <c r="FV2429" s="6">
        <v>-0.78609736352481652</v>
      </c>
      <c r="FX2429" s="10">
        <v>9.0564796328449913E-5</v>
      </c>
      <c r="GB2429" s="6">
        <v>0.61101449318664991</v>
      </c>
      <c r="GD2429" s="10">
        <v>-1.1651564474463101E-4</v>
      </c>
      <c r="GE2429" s="1"/>
      <c r="GF2429" s="6">
        <v>-0.78609736352481652</v>
      </c>
      <c r="GH2429" s="10">
        <v>-1.5377591862431386E-4</v>
      </c>
      <c r="GL2429" s="6">
        <v>0.59316428080474459</v>
      </c>
      <c r="GN2429" s="10">
        <v>2.0379319543681622E-4</v>
      </c>
      <c r="GO2429" s="1"/>
      <c r="GP2429" s="6">
        <v>-0.78609736352481652</v>
      </c>
      <c r="GR2429" s="10">
        <v>6.7668687430321668E-5</v>
      </c>
      <c r="GV2429" s="6">
        <v>0.60948292384795044</v>
      </c>
      <c r="GX2429" s="10">
        <v>-8.727755069218521E-5</v>
      </c>
      <c r="GY2429" s="1"/>
      <c r="HA2429" s="34"/>
      <c r="HC2429" s="35"/>
      <c r="HE2429" s="1"/>
      <c r="HF2429" s="6">
        <v>-0.76521717303027015</v>
      </c>
      <c r="HH2429" s="10">
        <v>7.2383671709982017E-5</v>
      </c>
      <c r="HL2429" s="6">
        <v>0.61101449318664991</v>
      </c>
      <c r="HN2429" s="10">
        <v>-9.0651251741329032E-5</v>
      </c>
      <c r="HO2429" s="1"/>
      <c r="HP2429" s="6">
        <v>-0.76521717303027015</v>
      </c>
      <c r="HR2429" s="10">
        <v>-1.2284529615701401E-4</v>
      </c>
      <c r="HV2429" s="6">
        <v>0.59316428080474459</v>
      </c>
      <c r="HX2429" s="10">
        <v>1.5847773253946186E-4</v>
      </c>
      <c r="HY2429" s="1"/>
      <c r="HZ2429" s="6">
        <v>-0.76521717303027015</v>
      </c>
      <c r="IB2429" s="10">
        <v>5.4022679166307197E-5</v>
      </c>
      <c r="IF2429" s="6">
        <v>0.60948292384795044</v>
      </c>
      <c r="IH2429" s="10">
        <v>-6.7826480798132831E-5</v>
      </c>
      <c r="II2429" s="1"/>
      <c r="IK2429" s="36"/>
      <c r="IM2429" s="37"/>
      <c r="IO2429" s="1"/>
      <c r="IP2429" s="6">
        <v>-0.78449181154648695</v>
      </c>
      <c r="IR2429" s="10">
        <v>8.8641747500235382E-5</v>
      </c>
      <c r="IV2429" s="6">
        <v>0.61101449318664991</v>
      </c>
      <c r="IX2429" s="10">
        <v>-1.1380863441133394E-4</v>
      </c>
      <c r="IY2429" s="1"/>
      <c r="IZ2429" s="6">
        <v>-0.78449181154648695</v>
      </c>
      <c r="JB2429" s="10">
        <v>-1.5050415561132667E-4</v>
      </c>
      <c r="JF2429" s="6">
        <v>0.59316428080474459</v>
      </c>
      <c r="JH2429" s="10">
        <v>1.9904987792019392E-4</v>
      </c>
      <c r="JI2429" s="1"/>
      <c r="JJ2429" s="6">
        <v>-0.78449181154648695</v>
      </c>
      <c r="JL2429" s="10">
        <v>6.6225142903405293E-5</v>
      </c>
      <c r="JP2429" s="6">
        <v>0.60948292384795044</v>
      </c>
      <c r="JR2429" s="10">
        <v>-8.5241243508863727E-5</v>
      </c>
      <c r="JS2429" s="1"/>
      <c r="JU2429" s="52"/>
      <c r="JW2429" s="53"/>
      <c r="JX2429" s="1"/>
      <c r="KG2429" s="1"/>
      <c r="KH2429" s="67"/>
      <c r="KJ2429" s="66"/>
      <c r="KL2429" s="65"/>
      <c r="KN2429" s="53"/>
      <c r="KP2429" s="64"/>
      <c r="KR2429" s="63"/>
      <c r="KV2429" s="1"/>
      <c r="KW2429" s="34"/>
      <c r="KY2429" s="35"/>
      <c r="LA2429" s="36"/>
      <c r="LC2429" s="37"/>
      <c r="LQ2429" s="1"/>
      <c r="PC2429" s="1"/>
      <c r="PL2429" s="5">
        <v>0.28522082216615796</v>
      </c>
      <c r="PN2429" s="9">
        <v>-8.2553254411231979E-4</v>
      </c>
      <c r="PW2429" s="1"/>
      <c r="QF2429" s="5">
        <v>0.28493944705979207</v>
      </c>
      <c r="QH2429" s="9">
        <v>2.9238110079586886E-4</v>
      </c>
      <c r="QQ2429" s="1"/>
      <c r="VF2429" s="1"/>
      <c r="VT2429" s="1"/>
    </row>
    <row r="2430" spans="14:592" x14ac:dyDescent="0.3">
      <c r="N2430" s="1"/>
      <c r="O2430" s="34"/>
      <c r="Q2430" s="35"/>
      <c r="S2430" s="36"/>
      <c r="U2430" s="37"/>
      <c r="W2430" s="52"/>
      <c r="Y2430" s="53"/>
      <c r="AI2430" s="1"/>
      <c r="AJ2430" s="2"/>
      <c r="AK2430" s="1"/>
      <c r="AL2430" s="7"/>
      <c r="AM2430" s="1"/>
      <c r="AN2430" s="1"/>
      <c r="AO2430" s="1"/>
      <c r="AP2430" s="2"/>
      <c r="AQ2430" s="1"/>
      <c r="AR2430" s="7"/>
      <c r="AS2430" s="1"/>
      <c r="AT2430" s="2"/>
      <c r="AU2430" s="1"/>
      <c r="AV2430" s="7"/>
      <c r="AW2430" s="1"/>
      <c r="AX2430" s="1"/>
      <c r="AY2430" s="1"/>
      <c r="AZ2430" s="2"/>
      <c r="BA2430" s="1"/>
      <c r="BB2430" s="7"/>
      <c r="BC2430" s="1"/>
      <c r="BD2430" s="2"/>
      <c r="BE2430" s="1"/>
      <c r="BF2430" s="7"/>
      <c r="BG2430" s="1"/>
      <c r="BH2430" s="1"/>
      <c r="BI2430" s="1"/>
      <c r="BJ2430" s="2"/>
      <c r="BK2430" s="1"/>
      <c r="BL2430" s="7"/>
      <c r="BM2430" s="1"/>
      <c r="BO2430" s="34"/>
      <c r="BQ2430" s="35"/>
      <c r="BS2430" s="1"/>
      <c r="BT2430" s="2"/>
      <c r="BU2430" s="1"/>
      <c r="BV2430" s="7"/>
      <c r="BW2430" s="1"/>
      <c r="BX2430" s="1"/>
      <c r="BY2430" s="1"/>
      <c r="BZ2430" s="2"/>
      <c r="CA2430" s="1"/>
      <c r="CB2430" s="7"/>
      <c r="CC2430" s="1"/>
      <c r="CD2430" s="2"/>
      <c r="CE2430" s="1"/>
      <c r="CF2430" s="7"/>
      <c r="CG2430" s="1"/>
      <c r="CH2430" s="1"/>
      <c r="CI2430" s="1"/>
      <c r="CJ2430" s="2"/>
      <c r="CK2430" s="1"/>
      <c r="CL2430" s="7"/>
      <c r="CM2430" s="1"/>
      <c r="CN2430" s="2"/>
      <c r="CO2430" s="1"/>
      <c r="CP2430" s="7"/>
      <c r="CQ2430" s="1"/>
      <c r="CR2430" s="1"/>
      <c r="CS2430" s="1"/>
      <c r="CT2430" s="2"/>
      <c r="CU2430" s="1"/>
      <c r="CV2430" s="7"/>
      <c r="CW2430" s="1"/>
      <c r="CY2430" s="36"/>
      <c r="DA2430" s="37"/>
      <c r="DC2430" s="1"/>
      <c r="DD2430" s="2"/>
      <c r="DE2430" s="1"/>
      <c r="DF2430" s="7"/>
      <c r="DG2430" s="1"/>
      <c r="DH2430" s="1"/>
      <c r="DI2430" s="1"/>
      <c r="DJ2430" s="2"/>
      <c r="DK2430" s="1"/>
      <c r="DL2430" s="7"/>
      <c r="DM2430" s="1"/>
      <c r="DN2430" s="2"/>
      <c r="DO2430" s="1"/>
      <c r="DP2430" s="7"/>
      <c r="DQ2430" s="1"/>
      <c r="DR2430" s="1"/>
      <c r="DS2430" s="1"/>
      <c r="DT2430" s="2"/>
      <c r="DU2430" s="1"/>
      <c r="DV2430" s="7"/>
      <c r="DW2430" s="1"/>
      <c r="DX2430" s="2"/>
      <c r="DY2430" s="1"/>
      <c r="DZ2430" s="7"/>
      <c r="EA2430" s="1"/>
      <c r="EB2430" s="1"/>
      <c r="EC2430" s="1"/>
      <c r="ED2430" s="2"/>
      <c r="EE2430" s="1"/>
      <c r="EF2430" s="7"/>
      <c r="EG2430" s="1"/>
      <c r="EI2430" s="52"/>
      <c r="EK2430" s="53"/>
      <c r="FU2430" s="1"/>
      <c r="FV2430" s="2"/>
      <c r="FW2430" s="1"/>
      <c r="FX2430" s="7"/>
      <c r="FY2430" s="1"/>
      <c r="FZ2430" s="1"/>
      <c r="GA2430" s="1"/>
      <c r="GB2430" s="2"/>
      <c r="GC2430" s="1"/>
      <c r="GD2430" s="7"/>
      <c r="GE2430" s="1"/>
      <c r="GF2430" s="2"/>
      <c r="GG2430" s="1"/>
      <c r="GH2430" s="7"/>
      <c r="GI2430" s="1"/>
      <c r="GJ2430" s="1"/>
      <c r="GK2430" s="1"/>
      <c r="GL2430" s="2"/>
      <c r="GM2430" s="1"/>
      <c r="GN2430" s="7"/>
      <c r="GO2430" s="1"/>
      <c r="GP2430" s="2"/>
      <c r="GQ2430" s="1"/>
      <c r="GR2430" s="7"/>
      <c r="GS2430" s="1"/>
      <c r="GT2430" s="1"/>
      <c r="GU2430" s="1"/>
      <c r="GV2430" s="2"/>
      <c r="GW2430" s="1"/>
      <c r="GX2430" s="7"/>
      <c r="GY2430" s="1"/>
      <c r="HA2430" s="34"/>
      <c r="HC2430" s="35"/>
      <c r="HE2430" s="1"/>
      <c r="HF2430" s="2"/>
      <c r="HG2430" s="1"/>
      <c r="HH2430" s="7"/>
      <c r="HI2430" s="1"/>
      <c r="HJ2430" s="1"/>
      <c r="HK2430" s="1"/>
      <c r="HL2430" s="2"/>
      <c r="HM2430" s="1"/>
      <c r="HN2430" s="7"/>
      <c r="HO2430" s="1"/>
      <c r="HP2430" s="2"/>
      <c r="HQ2430" s="1"/>
      <c r="HR2430" s="7"/>
      <c r="HS2430" s="1"/>
      <c r="HT2430" s="1"/>
      <c r="HU2430" s="1"/>
      <c r="HV2430" s="2"/>
      <c r="HW2430" s="1"/>
      <c r="HX2430" s="7"/>
      <c r="HY2430" s="1"/>
      <c r="HZ2430" s="2"/>
      <c r="IA2430" s="1"/>
      <c r="IB2430" s="7"/>
      <c r="IC2430" s="1"/>
      <c r="ID2430" s="1"/>
      <c r="IE2430" s="1"/>
      <c r="IF2430" s="2"/>
      <c r="IG2430" s="1"/>
      <c r="IH2430" s="7"/>
      <c r="II2430" s="1"/>
      <c r="IK2430" s="36"/>
      <c r="IM2430" s="37"/>
      <c r="IO2430" s="1"/>
      <c r="IP2430" s="2"/>
      <c r="IQ2430" s="1"/>
      <c r="IR2430" s="7"/>
      <c r="IS2430" s="1"/>
      <c r="IT2430" s="1"/>
      <c r="IU2430" s="1"/>
      <c r="IV2430" s="2"/>
      <c r="IW2430" s="1"/>
      <c r="IX2430" s="7"/>
      <c r="IY2430" s="1"/>
      <c r="IZ2430" s="2"/>
      <c r="JA2430" s="1"/>
      <c r="JB2430" s="7"/>
      <c r="JC2430" s="1"/>
      <c r="JD2430" s="1"/>
      <c r="JE2430" s="1"/>
      <c r="JF2430" s="2"/>
      <c r="JG2430" s="1"/>
      <c r="JH2430" s="7"/>
      <c r="JI2430" s="1"/>
      <c r="JJ2430" s="2"/>
      <c r="JK2430" s="1"/>
      <c r="JL2430" s="7"/>
      <c r="JM2430" s="1"/>
      <c r="JN2430" s="1"/>
      <c r="JO2430" s="1"/>
      <c r="JP2430" s="2"/>
      <c r="JQ2430" s="1"/>
      <c r="JR2430" s="7"/>
      <c r="JS2430" s="1"/>
      <c r="JU2430" s="52"/>
      <c r="JW2430" s="53"/>
      <c r="JX2430" s="1"/>
      <c r="KG2430" s="1"/>
      <c r="KH2430" s="67"/>
      <c r="KJ2430" s="66"/>
      <c r="KL2430" s="65"/>
      <c r="KN2430" s="53"/>
      <c r="KP2430" s="64"/>
      <c r="KR2430" s="63"/>
      <c r="KV2430" s="1"/>
      <c r="KW2430" s="34"/>
      <c r="KY2430" s="35"/>
      <c r="LA2430" s="36"/>
      <c r="LC2430" s="37"/>
      <c r="LQ2430" s="1"/>
      <c r="PC2430" s="1"/>
      <c r="PL2430" s="5">
        <v>0.35778654842465785</v>
      </c>
      <c r="PN2430" s="9">
        <v>-4.0559601889590549E-4</v>
      </c>
      <c r="PW2430" s="1"/>
      <c r="QF2430" s="5">
        <v>0.35751648861831631</v>
      </c>
      <c r="QH2430" s="9">
        <v>8.2771937469212906E-5</v>
      </c>
      <c r="QQ2430" s="1"/>
      <c r="VF2430" s="1"/>
      <c r="VT2430" s="1"/>
    </row>
    <row r="2431" spans="14:592" x14ac:dyDescent="0.3">
      <c r="N2431" s="1"/>
      <c r="O2431" s="34"/>
      <c r="Q2431" s="35"/>
      <c r="S2431" s="36"/>
      <c r="U2431" s="37"/>
      <c r="W2431" s="52"/>
      <c r="Y2431" s="53"/>
      <c r="AI2431" s="1"/>
      <c r="AJ2431" s="59"/>
      <c r="AL2431" s="60"/>
      <c r="AP2431" s="34"/>
      <c r="AR2431" s="35"/>
      <c r="AT2431" s="59"/>
      <c r="AV2431" s="60"/>
      <c r="AZ2431" s="36"/>
      <c r="BB2431" s="37"/>
      <c r="BD2431" s="59"/>
      <c r="BF2431" s="60"/>
      <c r="BJ2431" s="52"/>
      <c r="BL2431" s="53"/>
      <c r="BO2431" s="34"/>
      <c r="BQ2431" s="35"/>
      <c r="BT2431" s="59"/>
      <c r="BV2431" s="60"/>
      <c r="BZ2431" s="34"/>
      <c r="CB2431" s="35"/>
      <c r="CD2431" s="59"/>
      <c r="CF2431" s="60"/>
      <c r="CJ2431" s="36"/>
      <c r="CL2431" s="37"/>
      <c r="CN2431" s="59"/>
      <c r="CP2431" s="60"/>
      <c r="CT2431" s="52"/>
      <c r="CV2431" s="53"/>
      <c r="CY2431" s="36"/>
      <c r="DA2431" s="37"/>
      <c r="DD2431" s="59"/>
      <c r="DF2431" s="60"/>
      <c r="DJ2431" s="34"/>
      <c r="DL2431" s="35"/>
      <c r="DN2431" s="59"/>
      <c r="DP2431" s="60"/>
      <c r="DT2431" s="36"/>
      <c r="DV2431" s="37"/>
      <c r="DX2431" s="59"/>
      <c r="DZ2431" s="60"/>
      <c r="ED2431" s="52"/>
      <c r="EF2431" s="53"/>
      <c r="EI2431" s="52"/>
      <c r="EK2431" s="53"/>
      <c r="EY2431" s="1"/>
      <c r="FV2431" s="59"/>
      <c r="FX2431" s="60"/>
      <c r="GB2431" s="34"/>
      <c r="GD2431" s="35"/>
      <c r="GF2431" s="59"/>
      <c r="GH2431" s="60"/>
      <c r="GL2431" s="36"/>
      <c r="GN2431" s="37"/>
      <c r="GP2431" s="59"/>
      <c r="GR2431" s="60"/>
      <c r="GV2431" s="52"/>
      <c r="GX2431" s="53"/>
      <c r="HA2431" s="34"/>
      <c r="HC2431" s="35"/>
      <c r="HF2431" s="59"/>
      <c r="HH2431" s="60"/>
      <c r="HL2431" s="34"/>
      <c r="HN2431" s="35"/>
      <c r="HP2431" s="59"/>
      <c r="HR2431" s="60"/>
      <c r="HV2431" s="36"/>
      <c r="HX2431" s="37"/>
      <c r="HZ2431" s="59"/>
      <c r="IB2431" s="60"/>
      <c r="IF2431" s="52"/>
      <c r="IH2431" s="53"/>
      <c r="IK2431" s="36"/>
      <c r="IM2431" s="37"/>
      <c r="IP2431" s="59"/>
      <c r="IR2431" s="60"/>
      <c r="IV2431" s="34"/>
      <c r="IX2431" s="35"/>
      <c r="IZ2431" s="59"/>
      <c r="JB2431" s="60"/>
      <c r="JF2431" s="36"/>
      <c r="JH2431" s="37"/>
      <c r="JJ2431" s="59"/>
      <c r="JL2431" s="60"/>
      <c r="JP2431" s="52"/>
      <c r="JR2431" s="53"/>
      <c r="JU2431" s="52"/>
      <c r="JW2431" s="53"/>
      <c r="JX2431" s="1"/>
      <c r="KG2431" s="1"/>
      <c r="KH2431" s="67"/>
      <c r="KJ2431" s="66"/>
      <c r="KL2431" s="65"/>
      <c r="KN2431" s="53"/>
      <c r="KP2431" s="64"/>
      <c r="KR2431" s="63"/>
      <c r="KV2431" s="1"/>
      <c r="KW2431" s="34"/>
      <c r="KY2431" s="35"/>
      <c r="LA2431" s="36"/>
      <c r="LC2431" s="37"/>
      <c r="LQ2431" s="1"/>
      <c r="PC2431" s="1"/>
      <c r="PL2431" s="5">
        <v>1.9284320930521883</v>
      </c>
      <c r="PN2431" s="9">
        <v>1.1589442399639206E-3</v>
      </c>
      <c r="PW2431" s="1"/>
      <c r="QF2431" s="5">
        <v>1.9284325917445593</v>
      </c>
      <c r="QH2431" s="9">
        <v>-4.0959015189077767E-4</v>
      </c>
      <c r="QQ2431" s="1"/>
      <c r="VF2431" s="1"/>
      <c r="VT2431" s="1"/>
    </row>
    <row r="2432" spans="14:592" x14ac:dyDescent="0.3">
      <c r="N2432" s="1"/>
      <c r="O2432" s="34"/>
      <c r="Q2432" s="35"/>
      <c r="S2432" s="36"/>
      <c r="U2432" s="37"/>
      <c r="W2432" s="52"/>
      <c r="Y2432" s="53"/>
      <c r="AI2432" s="1"/>
      <c r="AJ2432" s="59"/>
      <c r="AL2432" s="60"/>
      <c r="AP2432" s="34"/>
      <c r="AR2432" s="35"/>
      <c r="AT2432" s="59"/>
      <c r="AV2432" s="60"/>
      <c r="AZ2432" s="36"/>
      <c r="BB2432" s="37"/>
      <c r="BD2432" s="59"/>
      <c r="BF2432" s="60"/>
      <c r="BJ2432" s="52"/>
      <c r="BL2432" s="53"/>
      <c r="BO2432" s="34"/>
      <c r="BQ2432" s="35"/>
      <c r="BT2432" s="59"/>
      <c r="BV2432" s="60"/>
      <c r="BZ2432" s="34"/>
      <c r="CB2432" s="35"/>
      <c r="CD2432" s="59"/>
      <c r="CF2432" s="60"/>
      <c r="CJ2432" s="36"/>
      <c r="CL2432" s="37"/>
      <c r="CN2432" s="59"/>
      <c r="CP2432" s="60"/>
      <c r="CT2432" s="52"/>
      <c r="CV2432" s="53"/>
      <c r="CY2432" s="36"/>
      <c r="DA2432" s="37"/>
      <c r="DD2432" s="59"/>
      <c r="DF2432" s="60"/>
      <c r="DJ2432" s="34"/>
      <c r="DL2432" s="35"/>
      <c r="DN2432" s="59"/>
      <c r="DP2432" s="60"/>
      <c r="DT2432" s="36"/>
      <c r="DV2432" s="37"/>
      <c r="DX2432" s="59"/>
      <c r="DZ2432" s="60"/>
      <c r="ED2432" s="52"/>
      <c r="EF2432" s="53"/>
      <c r="EI2432" s="52"/>
      <c r="EK2432" s="53"/>
      <c r="FV2432" s="59"/>
      <c r="FX2432" s="60"/>
      <c r="GB2432" s="34"/>
      <c r="GD2432" s="35"/>
      <c r="GF2432" s="59"/>
      <c r="GH2432" s="60"/>
      <c r="GL2432" s="36"/>
      <c r="GN2432" s="37"/>
      <c r="GP2432" s="59"/>
      <c r="GR2432" s="60"/>
      <c r="GV2432" s="52"/>
      <c r="GX2432" s="53"/>
      <c r="HA2432" s="34"/>
      <c r="HC2432" s="35"/>
      <c r="HF2432" s="59"/>
      <c r="HH2432" s="60"/>
      <c r="HL2432" s="34"/>
      <c r="HN2432" s="35"/>
      <c r="HP2432" s="59"/>
      <c r="HR2432" s="60"/>
      <c r="HV2432" s="36"/>
      <c r="HX2432" s="37"/>
      <c r="HZ2432" s="59"/>
      <c r="IB2432" s="60"/>
      <c r="IF2432" s="52"/>
      <c r="IH2432" s="53"/>
      <c r="IK2432" s="36"/>
      <c r="IM2432" s="37"/>
      <c r="IP2432" s="59"/>
      <c r="IR2432" s="60"/>
      <c r="IV2432" s="34"/>
      <c r="IX2432" s="35"/>
      <c r="IZ2432" s="59"/>
      <c r="JB2432" s="60"/>
      <c r="JF2432" s="36"/>
      <c r="JH2432" s="37"/>
      <c r="JJ2432" s="59"/>
      <c r="JL2432" s="60"/>
      <c r="JP2432" s="52"/>
      <c r="JR2432" s="53"/>
      <c r="JU2432" s="52"/>
      <c r="JW2432" s="53"/>
      <c r="JX2432" s="1"/>
      <c r="KG2432" s="1"/>
      <c r="KH2432" s="67"/>
      <c r="KJ2432" s="66"/>
      <c r="KL2432" s="65"/>
      <c r="KN2432" s="53"/>
      <c r="KP2432" s="64"/>
      <c r="KR2432" s="63"/>
      <c r="KV2432" s="1"/>
      <c r="KW2432" s="34"/>
      <c r="KY2432" s="35"/>
      <c r="LA2432" s="36"/>
      <c r="LC2432" s="37"/>
      <c r="LQ2432" s="1"/>
      <c r="PC2432" s="1"/>
      <c r="PL2432" s="5">
        <v>-1.542986281652575</v>
      </c>
      <c r="PN2432" s="9">
        <v>6.1387399126374104E-4</v>
      </c>
      <c r="PW2432" s="1"/>
      <c r="QF2432" s="5">
        <v>-1.5428234754927483</v>
      </c>
      <c r="QH2432" s="9">
        <v>-1.5946135835333638E-4</v>
      </c>
      <c r="QQ2432" s="1"/>
      <c r="VF2432" s="1"/>
      <c r="VT2432" s="1"/>
    </row>
    <row r="2433" spans="14:592" ht="15" thickBot="1" x14ac:dyDescent="0.35">
      <c r="N2433" s="1"/>
      <c r="O2433" s="34"/>
      <c r="Q2433" s="35"/>
      <c r="S2433" s="36"/>
      <c r="U2433" s="37"/>
      <c r="W2433" s="52"/>
      <c r="Y2433" s="53"/>
      <c r="AI2433" s="1"/>
      <c r="AJ2433" s="59"/>
      <c r="AL2433" s="60"/>
      <c r="AP2433" s="34"/>
      <c r="AR2433" s="35"/>
      <c r="AT2433" s="59"/>
      <c r="AV2433" s="60"/>
      <c r="AZ2433" s="36"/>
      <c r="BB2433" s="37"/>
      <c r="BD2433" s="59"/>
      <c r="BF2433" s="60"/>
      <c r="BJ2433" s="52"/>
      <c r="BL2433" s="53"/>
      <c r="BO2433" s="34"/>
      <c r="BQ2433" s="35"/>
      <c r="BT2433" s="59"/>
      <c r="BV2433" s="60"/>
      <c r="BZ2433" s="34"/>
      <c r="CB2433" s="35"/>
      <c r="CD2433" s="59"/>
      <c r="CF2433" s="60"/>
      <c r="CJ2433" s="36"/>
      <c r="CL2433" s="37"/>
      <c r="CN2433" s="59"/>
      <c r="CP2433" s="60"/>
      <c r="CT2433" s="52"/>
      <c r="CV2433" s="53"/>
      <c r="CY2433" s="36"/>
      <c r="DA2433" s="37"/>
      <c r="DD2433" s="59"/>
      <c r="DF2433" s="60"/>
      <c r="DJ2433" s="34"/>
      <c r="DL2433" s="35"/>
      <c r="DN2433" s="59"/>
      <c r="DP2433" s="60"/>
      <c r="DT2433" s="36"/>
      <c r="DV2433" s="37"/>
      <c r="DX2433" s="59"/>
      <c r="DZ2433" s="60"/>
      <c r="ED2433" s="52"/>
      <c r="EF2433" s="53"/>
      <c r="EI2433" s="52"/>
      <c r="EK2433" s="53"/>
      <c r="EY2433" s="1"/>
      <c r="FV2433" s="59"/>
      <c r="FX2433" s="60"/>
      <c r="GB2433" s="34"/>
      <c r="GD2433" s="35"/>
      <c r="GF2433" s="59"/>
      <c r="GH2433" s="60"/>
      <c r="GL2433" s="36"/>
      <c r="GN2433" s="37"/>
      <c r="GP2433" s="59"/>
      <c r="GR2433" s="60"/>
      <c r="GV2433" s="52"/>
      <c r="GX2433" s="53"/>
      <c r="HA2433" s="34"/>
      <c r="HC2433" s="35"/>
      <c r="HF2433" s="59"/>
      <c r="HH2433" s="60"/>
      <c r="HL2433" s="34"/>
      <c r="HN2433" s="35"/>
      <c r="HP2433" s="59"/>
      <c r="HR2433" s="60"/>
      <c r="HV2433" s="36"/>
      <c r="HX2433" s="37"/>
      <c r="HZ2433" s="59"/>
      <c r="IB2433" s="60"/>
      <c r="IF2433" s="52"/>
      <c r="IH2433" s="53"/>
      <c r="IK2433" s="36"/>
      <c r="IM2433" s="37"/>
      <c r="IP2433" s="59"/>
      <c r="IR2433" s="60"/>
      <c r="IV2433" s="34"/>
      <c r="IX2433" s="35"/>
      <c r="IZ2433" s="59"/>
      <c r="JB2433" s="60"/>
      <c r="JF2433" s="36"/>
      <c r="JH2433" s="37"/>
      <c r="JJ2433" s="59"/>
      <c r="JL2433" s="60"/>
      <c r="JP2433" s="52"/>
      <c r="JR2433" s="53"/>
      <c r="JU2433" s="52"/>
      <c r="JW2433" s="53"/>
      <c r="JX2433" s="1"/>
      <c r="KG2433" s="1"/>
      <c r="KH2433" s="67"/>
      <c r="KJ2433" s="66"/>
      <c r="KL2433" s="65"/>
      <c r="KN2433" s="53"/>
      <c r="KP2433" s="64"/>
      <c r="KR2433" s="63"/>
      <c r="KV2433" s="1"/>
      <c r="KW2433" s="34"/>
      <c r="KY2433" s="35"/>
      <c r="LA2433" s="36"/>
      <c r="LC2433" s="37"/>
      <c r="LQ2433" s="1"/>
      <c r="PC2433" s="1"/>
      <c r="PL2433" s="6">
        <v>0.78681065058078636</v>
      </c>
      <c r="PN2433" s="10">
        <v>-7.4507512646770327E-4</v>
      </c>
      <c r="PW2433" s="1"/>
      <c r="QF2433" s="6">
        <v>0.78708971603065458</v>
      </c>
      <c r="QH2433" s="10">
        <v>4.4076771289478103E-5</v>
      </c>
      <c r="QQ2433" s="1"/>
      <c r="VF2433" s="1"/>
      <c r="VT2433" s="1"/>
    </row>
    <row r="2434" spans="14:592" x14ac:dyDescent="0.3">
      <c r="N2434" s="1"/>
      <c r="O2434" s="34"/>
      <c r="Q2434" s="35"/>
      <c r="S2434" s="36"/>
      <c r="U2434" s="37"/>
      <c r="W2434" s="52"/>
      <c r="Y2434" s="53"/>
      <c r="AI2434" s="1"/>
      <c r="AJ2434" s="59"/>
      <c r="AL2434" s="60"/>
      <c r="AP2434" s="34"/>
      <c r="AR2434" s="35"/>
      <c r="AT2434" s="59"/>
      <c r="AV2434" s="60"/>
      <c r="AZ2434" s="36"/>
      <c r="BB2434" s="37"/>
      <c r="BD2434" s="59"/>
      <c r="BF2434" s="60"/>
      <c r="BJ2434" s="52"/>
      <c r="BL2434" s="53"/>
      <c r="BO2434" s="34"/>
      <c r="BQ2434" s="35"/>
      <c r="BT2434" s="59"/>
      <c r="BV2434" s="60"/>
      <c r="BZ2434" s="34"/>
      <c r="CB2434" s="35"/>
      <c r="CD2434" s="59"/>
      <c r="CF2434" s="60"/>
      <c r="CJ2434" s="36"/>
      <c r="CL2434" s="37"/>
      <c r="CN2434" s="59"/>
      <c r="CP2434" s="60"/>
      <c r="CT2434" s="52"/>
      <c r="CV2434" s="53"/>
      <c r="CY2434" s="36"/>
      <c r="DA2434" s="37"/>
      <c r="DD2434" s="59"/>
      <c r="DF2434" s="60"/>
      <c r="DJ2434" s="34"/>
      <c r="DL2434" s="35"/>
      <c r="DN2434" s="59"/>
      <c r="DP2434" s="60"/>
      <c r="DT2434" s="36"/>
      <c r="DV2434" s="37"/>
      <c r="DX2434" s="59"/>
      <c r="DZ2434" s="60"/>
      <c r="ED2434" s="52"/>
      <c r="EF2434" s="53"/>
      <c r="EI2434" s="52"/>
      <c r="EK2434" s="53"/>
      <c r="FV2434" s="59"/>
      <c r="FX2434" s="60"/>
      <c r="GB2434" s="34"/>
      <c r="GD2434" s="35"/>
      <c r="GF2434" s="59"/>
      <c r="GH2434" s="60"/>
      <c r="GL2434" s="36"/>
      <c r="GN2434" s="37"/>
      <c r="GP2434" s="59"/>
      <c r="GR2434" s="60"/>
      <c r="GV2434" s="52"/>
      <c r="GX2434" s="53"/>
      <c r="HA2434" s="34"/>
      <c r="HC2434" s="35"/>
      <c r="HF2434" s="59"/>
      <c r="HH2434" s="60"/>
      <c r="HL2434" s="34"/>
      <c r="HN2434" s="35"/>
      <c r="HP2434" s="59"/>
      <c r="HR2434" s="60"/>
      <c r="HV2434" s="36"/>
      <c r="HX2434" s="37"/>
      <c r="HZ2434" s="59"/>
      <c r="IB2434" s="60"/>
      <c r="IF2434" s="52"/>
      <c r="IH2434" s="53"/>
      <c r="IK2434" s="36"/>
      <c r="IM2434" s="37"/>
      <c r="IP2434" s="59"/>
      <c r="IR2434" s="60"/>
      <c r="IV2434" s="34"/>
      <c r="IX2434" s="35"/>
      <c r="IZ2434" s="59"/>
      <c r="JB2434" s="60"/>
      <c r="JF2434" s="36"/>
      <c r="JH2434" s="37"/>
      <c r="JJ2434" s="59"/>
      <c r="JL2434" s="60"/>
      <c r="JP2434" s="52"/>
      <c r="JR2434" s="53"/>
      <c r="JU2434" s="52"/>
      <c r="JW2434" s="53"/>
      <c r="JX2434" s="1"/>
      <c r="KG2434" s="1"/>
      <c r="KH2434" s="67"/>
      <c r="KJ2434" s="66"/>
      <c r="KL2434" s="65"/>
      <c r="KN2434" s="53"/>
      <c r="KP2434" s="64"/>
      <c r="KR2434" s="63"/>
      <c r="KV2434" s="1"/>
      <c r="KW2434" s="34"/>
      <c r="KY2434" s="35"/>
      <c r="LA2434" s="36"/>
      <c r="LC2434" s="37"/>
      <c r="LQ2434" s="1"/>
      <c r="PC2434" s="1"/>
      <c r="PD2434" s="1"/>
      <c r="PE2434" s="1"/>
      <c r="PF2434" s="1"/>
      <c r="PG2434" s="1"/>
      <c r="PH2434" s="1"/>
      <c r="PI2434" s="1"/>
      <c r="PJ2434" s="1"/>
      <c r="PK2434" s="1"/>
      <c r="PL2434" s="2"/>
      <c r="PM2434" s="1"/>
      <c r="PN2434" s="7"/>
      <c r="PO2434" s="1"/>
      <c r="PP2434" s="1"/>
      <c r="PQ2434" s="1"/>
      <c r="PR2434" s="1"/>
      <c r="PS2434" s="1"/>
      <c r="PT2434" s="1"/>
      <c r="PU2434" s="1"/>
      <c r="PV2434" s="1"/>
      <c r="PW2434" s="1"/>
      <c r="PX2434" s="1"/>
      <c r="PY2434" s="1"/>
      <c r="PZ2434" s="1"/>
      <c r="QA2434" s="1"/>
      <c r="QB2434" s="1"/>
      <c r="QC2434" s="1"/>
      <c r="QD2434" s="1"/>
      <c r="QE2434" s="1"/>
      <c r="QF2434" s="2"/>
      <c r="QG2434" s="1"/>
      <c r="QH2434" s="7"/>
      <c r="QI2434" s="1"/>
      <c r="QJ2434" s="1"/>
      <c r="QK2434" s="1"/>
      <c r="QL2434" s="1"/>
      <c r="QM2434" s="1"/>
      <c r="QN2434" s="1"/>
      <c r="QO2434" s="1"/>
      <c r="QP2434" s="1"/>
      <c r="QQ2434" s="1"/>
      <c r="VF2434" s="1"/>
      <c r="VT2434" s="1"/>
    </row>
    <row r="2435" spans="14:592" ht="15" thickBot="1" x14ac:dyDescent="0.35">
      <c r="N2435" s="1"/>
      <c r="O2435" s="34"/>
      <c r="Q2435" s="35"/>
      <c r="S2435" s="36"/>
      <c r="U2435" s="37"/>
      <c r="W2435" s="52"/>
      <c r="Y2435" s="53"/>
      <c r="AI2435" s="1"/>
      <c r="AJ2435" s="59"/>
      <c r="AL2435" s="60"/>
      <c r="AP2435" s="34"/>
      <c r="AR2435" s="35"/>
      <c r="AT2435" s="59"/>
      <c r="AV2435" s="60"/>
      <c r="AZ2435" s="36"/>
      <c r="BB2435" s="37"/>
      <c r="BD2435" s="59"/>
      <c r="BF2435" s="60"/>
      <c r="BJ2435" s="52"/>
      <c r="BL2435" s="53"/>
      <c r="BO2435" s="34"/>
      <c r="BQ2435" s="35"/>
      <c r="BT2435" s="59"/>
      <c r="BV2435" s="60"/>
      <c r="BZ2435" s="34"/>
      <c r="CB2435" s="35"/>
      <c r="CD2435" s="59"/>
      <c r="CF2435" s="60"/>
      <c r="CJ2435" s="36"/>
      <c r="CL2435" s="37"/>
      <c r="CN2435" s="59"/>
      <c r="CP2435" s="60"/>
      <c r="CT2435" s="52"/>
      <c r="CV2435" s="53"/>
      <c r="CY2435" s="36"/>
      <c r="DA2435" s="37"/>
      <c r="DD2435" s="59"/>
      <c r="DF2435" s="60"/>
      <c r="DJ2435" s="34"/>
      <c r="DL2435" s="35"/>
      <c r="DN2435" s="59"/>
      <c r="DP2435" s="60"/>
      <c r="DT2435" s="36"/>
      <c r="DV2435" s="37"/>
      <c r="DX2435" s="59"/>
      <c r="DZ2435" s="60"/>
      <c r="ED2435" s="52"/>
      <c r="EF2435" s="53"/>
      <c r="EI2435" s="52"/>
      <c r="EK2435" s="53"/>
      <c r="EY2435" s="1"/>
      <c r="FV2435" s="59"/>
      <c r="FX2435" s="60"/>
      <c r="GB2435" s="34"/>
      <c r="GD2435" s="35"/>
      <c r="GF2435" s="59"/>
      <c r="GH2435" s="60"/>
      <c r="GL2435" s="36"/>
      <c r="GN2435" s="37"/>
      <c r="GP2435" s="59"/>
      <c r="GR2435" s="60"/>
      <c r="GV2435" s="52"/>
      <c r="GX2435" s="53"/>
      <c r="HA2435" s="34"/>
      <c r="HC2435" s="35"/>
      <c r="HF2435" s="59"/>
      <c r="HH2435" s="60"/>
      <c r="HL2435" s="34"/>
      <c r="HN2435" s="35"/>
      <c r="HP2435" s="59"/>
      <c r="HR2435" s="60"/>
      <c r="HV2435" s="36"/>
      <c r="HX2435" s="37"/>
      <c r="HZ2435" s="59"/>
      <c r="IB2435" s="60"/>
      <c r="IF2435" s="52"/>
      <c r="IH2435" s="53"/>
      <c r="IK2435" s="36"/>
      <c r="IM2435" s="37"/>
      <c r="IP2435" s="59"/>
      <c r="IR2435" s="60"/>
      <c r="IV2435" s="34"/>
      <c r="IX2435" s="35"/>
      <c r="IZ2435" s="59"/>
      <c r="JB2435" s="60"/>
      <c r="JF2435" s="36"/>
      <c r="JH2435" s="37"/>
      <c r="JJ2435" s="59"/>
      <c r="JL2435" s="60"/>
      <c r="JP2435" s="52"/>
      <c r="JR2435" s="53"/>
      <c r="JU2435" s="52"/>
      <c r="JW2435" s="53"/>
      <c r="JX2435" s="1"/>
      <c r="KG2435" s="1"/>
      <c r="KH2435" s="67"/>
      <c r="KJ2435" s="66"/>
      <c r="KL2435" s="65"/>
      <c r="KN2435" s="53"/>
      <c r="KP2435" s="64"/>
      <c r="KR2435" s="63"/>
      <c r="KV2435" s="1"/>
      <c r="KW2435" s="34"/>
      <c r="KY2435" s="35"/>
      <c r="LA2435" s="36"/>
      <c r="LC2435" s="37"/>
      <c r="LQ2435" s="1"/>
      <c r="PH2435" s="1"/>
      <c r="PL2435" s="2" t="s">
        <v>89</v>
      </c>
      <c r="PN2435" s="7" t="s">
        <v>90</v>
      </c>
      <c r="PR2435" s="1"/>
      <c r="QB2435" s="1"/>
      <c r="QF2435" s="2" t="s">
        <v>91</v>
      </c>
      <c r="QH2435" s="7" t="s">
        <v>92</v>
      </c>
      <c r="QL2435" s="1"/>
      <c r="VF2435" s="1"/>
      <c r="VT2435" s="1"/>
    </row>
    <row r="2436" spans="14:592" x14ac:dyDescent="0.3">
      <c r="N2436" s="1"/>
      <c r="O2436" s="34"/>
      <c r="Q2436" s="35"/>
      <c r="S2436" s="36"/>
      <c r="U2436" s="37"/>
      <c r="W2436" s="52"/>
      <c r="Y2436" s="53"/>
      <c r="AI2436" s="1"/>
      <c r="AJ2436" s="59"/>
      <c r="AL2436" s="60"/>
      <c r="AP2436" s="34"/>
      <c r="AR2436" s="35"/>
      <c r="AT2436" s="59"/>
      <c r="AV2436" s="60"/>
      <c r="AZ2436" s="36"/>
      <c r="BB2436" s="37"/>
      <c r="BD2436" s="59"/>
      <c r="BF2436" s="60"/>
      <c r="BJ2436" s="52"/>
      <c r="BL2436" s="53"/>
      <c r="BO2436" s="34"/>
      <c r="BQ2436" s="35"/>
      <c r="BT2436" s="59"/>
      <c r="BV2436" s="60"/>
      <c r="BZ2436" s="34"/>
      <c r="CB2436" s="35"/>
      <c r="CD2436" s="59"/>
      <c r="CF2436" s="60"/>
      <c r="CJ2436" s="36"/>
      <c r="CL2436" s="37"/>
      <c r="CN2436" s="59"/>
      <c r="CP2436" s="60"/>
      <c r="CT2436" s="52"/>
      <c r="CV2436" s="53"/>
      <c r="CY2436" s="36"/>
      <c r="DA2436" s="37"/>
      <c r="DD2436" s="59"/>
      <c r="DF2436" s="60"/>
      <c r="DJ2436" s="34"/>
      <c r="DL2436" s="35"/>
      <c r="DN2436" s="59"/>
      <c r="DP2436" s="60"/>
      <c r="DT2436" s="36"/>
      <c r="DV2436" s="37"/>
      <c r="DX2436" s="59"/>
      <c r="DZ2436" s="60"/>
      <c r="ED2436" s="52"/>
      <c r="EF2436" s="53"/>
      <c r="EI2436" s="52"/>
      <c r="EK2436" s="53"/>
      <c r="FV2436" s="59"/>
      <c r="FX2436" s="60"/>
      <c r="GB2436" s="34"/>
      <c r="GD2436" s="35"/>
      <c r="GF2436" s="59"/>
      <c r="GH2436" s="60"/>
      <c r="GL2436" s="36"/>
      <c r="GN2436" s="37"/>
      <c r="GP2436" s="59"/>
      <c r="GR2436" s="60"/>
      <c r="GV2436" s="52"/>
      <c r="GX2436" s="53"/>
      <c r="HA2436" s="34"/>
      <c r="HC2436" s="35"/>
      <c r="HF2436" s="59"/>
      <c r="HH2436" s="60"/>
      <c r="HL2436" s="34"/>
      <c r="HN2436" s="35"/>
      <c r="HP2436" s="59"/>
      <c r="HR2436" s="60"/>
      <c r="HV2436" s="36"/>
      <c r="HX2436" s="37"/>
      <c r="HZ2436" s="59"/>
      <c r="IB2436" s="60"/>
      <c r="IF2436" s="52"/>
      <c r="IH2436" s="53"/>
      <c r="IK2436" s="36"/>
      <c r="IM2436" s="37"/>
      <c r="IP2436" s="59"/>
      <c r="IR2436" s="60"/>
      <c r="IV2436" s="34"/>
      <c r="IX2436" s="35"/>
      <c r="IZ2436" s="59"/>
      <c r="JB2436" s="60"/>
      <c r="JF2436" s="36"/>
      <c r="JH2436" s="37"/>
      <c r="JJ2436" s="59"/>
      <c r="JL2436" s="60"/>
      <c r="JP2436" s="52"/>
      <c r="JR2436" s="53"/>
      <c r="JU2436" s="52"/>
      <c r="JW2436" s="53"/>
      <c r="JX2436" s="1"/>
      <c r="KG2436" s="1"/>
      <c r="KH2436" s="67"/>
      <c r="KJ2436" s="66"/>
      <c r="KL2436" s="65"/>
      <c r="KN2436" s="53"/>
      <c r="KP2436" s="64"/>
      <c r="KR2436" s="63"/>
      <c r="KV2436" s="1"/>
      <c r="KW2436" s="34"/>
      <c r="KY2436" s="35"/>
      <c r="LA2436" s="36"/>
      <c r="LC2436" s="37"/>
      <c r="LQ2436" s="1"/>
      <c r="PH2436" s="1"/>
      <c r="PL2436" s="4">
        <f t="array" ref="PL2436:PL2439">PI2452:PI2455</f>
        <v>-0.33273664907194639</v>
      </c>
      <c r="PN2436" s="8">
        <f t="array" ref="PN2436:PN2443">PN2426:PN2433</f>
        <v>-1.3499203992181942E-4</v>
      </c>
      <c r="PR2436" s="1"/>
      <c r="PW2436" s="1"/>
      <c r="QB2436" s="1"/>
      <c r="QF2436" s="4">
        <f t="array" ref="QF2436:QF2439">QC2452:QC2455</f>
        <v>-0.33259067437003331</v>
      </c>
      <c r="QH2436" s="8">
        <f t="array" ref="QH2436:QH2443">QH2426:QH2433</f>
        <v>2.9721698574875412E-5</v>
      </c>
      <c r="QL2436" s="1"/>
      <c r="VF2436" s="1"/>
      <c r="VT2436" s="1"/>
    </row>
    <row r="2437" spans="14:592" x14ac:dyDescent="0.3">
      <c r="N2437" s="1"/>
      <c r="O2437" s="34"/>
      <c r="Q2437" s="35"/>
      <c r="S2437" s="36"/>
      <c r="U2437" s="37"/>
      <c r="W2437" s="52"/>
      <c r="Y2437" s="53"/>
      <c r="AI2437" s="1"/>
      <c r="AJ2437" s="59"/>
      <c r="AL2437" s="60"/>
      <c r="AM2437" s="60"/>
      <c r="AN2437" s="60"/>
      <c r="AO2437" s="60"/>
      <c r="AP2437" s="60"/>
      <c r="AQ2437" s="60"/>
      <c r="AR2437" s="60"/>
      <c r="AS2437" s="60"/>
      <c r="AT2437" s="59"/>
      <c r="AU2437" s="60"/>
      <c r="AV2437" s="60"/>
      <c r="AW2437" s="60"/>
      <c r="AX2437" s="60"/>
      <c r="AY2437" s="60"/>
      <c r="AZ2437" s="60"/>
      <c r="BA2437" s="60"/>
      <c r="BB2437" s="60"/>
      <c r="BC2437" s="60"/>
      <c r="BD2437" s="59"/>
      <c r="BE2437" s="60"/>
      <c r="BF2437" s="60"/>
      <c r="BJ2437" s="52"/>
      <c r="BL2437" s="53"/>
      <c r="BO2437" s="34"/>
      <c r="BQ2437" s="35"/>
      <c r="BT2437" s="59"/>
      <c r="BV2437" s="60"/>
      <c r="BW2437" s="60"/>
      <c r="BX2437" s="60"/>
      <c r="BY2437" s="60"/>
      <c r="BZ2437" s="60"/>
      <c r="CA2437" s="60"/>
      <c r="CB2437" s="60"/>
      <c r="CC2437" s="60"/>
      <c r="CD2437" s="59"/>
      <c r="CE2437" s="60"/>
      <c r="CF2437" s="60"/>
      <c r="CG2437" s="60"/>
      <c r="CH2437" s="60"/>
      <c r="CI2437" s="60"/>
      <c r="CJ2437" s="60"/>
      <c r="CK2437" s="60"/>
      <c r="CL2437" s="60"/>
      <c r="CM2437" s="60"/>
      <c r="CN2437" s="59"/>
      <c r="CO2437" s="60"/>
      <c r="CP2437" s="60"/>
      <c r="CT2437" s="52"/>
      <c r="CV2437" s="53"/>
      <c r="CY2437" s="36"/>
      <c r="DA2437" s="37"/>
      <c r="DD2437" s="59"/>
      <c r="DF2437" s="60"/>
      <c r="DG2437" s="60"/>
      <c r="DH2437" s="60"/>
      <c r="DI2437" s="60"/>
      <c r="DJ2437" s="60"/>
      <c r="DK2437" s="60"/>
      <c r="DL2437" s="60"/>
      <c r="DM2437" s="60"/>
      <c r="DN2437" s="59"/>
      <c r="DO2437" s="60"/>
      <c r="DP2437" s="60"/>
      <c r="DQ2437" s="60"/>
      <c r="DR2437" s="60"/>
      <c r="DS2437" s="60"/>
      <c r="DT2437" s="60"/>
      <c r="DU2437" s="60"/>
      <c r="DV2437" s="60"/>
      <c r="DW2437" s="60"/>
      <c r="DX2437" s="59"/>
      <c r="DY2437" s="60"/>
      <c r="DZ2437" s="60"/>
      <c r="ED2437" s="52"/>
      <c r="EF2437" s="53"/>
      <c r="EI2437" s="52"/>
      <c r="EK2437" s="53"/>
      <c r="EY2437" s="1"/>
      <c r="FV2437" s="59"/>
      <c r="FX2437" s="60"/>
      <c r="FY2437" s="60"/>
      <c r="FZ2437" s="60"/>
      <c r="GA2437" s="60"/>
      <c r="GB2437" s="60"/>
      <c r="GC2437" s="60"/>
      <c r="GD2437" s="60"/>
      <c r="GE2437" s="60"/>
      <c r="GF2437" s="59"/>
      <c r="GG2437" s="60"/>
      <c r="GH2437" s="60"/>
      <c r="GI2437" s="60"/>
      <c r="GJ2437" s="60"/>
      <c r="GK2437" s="60"/>
      <c r="GL2437" s="60"/>
      <c r="GM2437" s="60"/>
      <c r="GN2437" s="60"/>
      <c r="GO2437" s="60"/>
      <c r="GP2437" s="59"/>
      <c r="GQ2437" s="60"/>
      <c r="GR2437" s="60"/>
      <c r="GV2437" s="52"/>
      <c r="GX2437" s="53"/>
      <c r="HA2437" s="34"/>
      <c r="HC2437" s="35"/>
      <c r="HF2437" s="59"/>
      <c r="HH2437" s="60"/>
      <c r="HI2437" s="60"/>
      <c r="HJ2437" s="60"/>
      <c r="HK2437" s="60"/>
      <c r="HL2437" s="60"/>
      <c r="HM2437" s="60"/>
      <c r="HN2437" s="60"/>
      <c r="HO2437" s="60"/>
      <c r="HP2437" s="59"/>
      <c r="HQ2437" s="60"/>
      <c r="HR2437" s="60"/>
      <c r="HS2437" s="60"/>
      <c r="HT2437" s="60"/>
      <c r="HU2437" s="60"/>
      <c r="HV2437" s="60"/>
      <c r="HW2437" s="60"/>
      <c r="HX2437" s="60"/>
      <c r="HY2437" s="60"/>
      <c r="HZ2437" s="59"/>
      <c r="IA2437" s="60"/>
      <c r="IB2437" s="60"/>
      <c r="IF2437" s="52"/>
      <c r="IH2437" s="53"/>
      <c r="IK2437" s="36"/>
      <c r="IM2437" s="37"/>
      <c r="IP2437" s="59"/>
      <c r="IR2437" s="60"/>
      <c r="IS2437" s="60"/>
      <c r="IT2437" s="60"/>
      <c r="IU2437" s="60"/>
      <c r="IV2437" s="60"/>
      <c r="IW2437" s="60"/>
      <c r="IX2437" s="60"/>
      <c r="IY2437" s="60"/>
      <c r="IZ2437" s="59"/>
      <c r="JA2437" s="60"/>
      <c r="JB2437" s="60"/>
      <c r="JC2437" s="60"/>
      <c r="JD2437" s="60"/>
      <c r="JE2437" s="60"/>
      <c r="JF2437" s="60"/>
      <c r="JG2437" s="60"/>
      <c r="JH2437" s="60"/>
      <c r="JI2437" s="60"/>
      <c r="JJ2437" s="59"/>
      <c r="JK2437" s="60"/>
      <c r="JL2437" s="60"/>
      <c r="JP2437" s="52"/>
      <c r="JR2437" s="53"/>
      <c r="JU2437" s="52"/>
      <c r="JW2437" s="53"/>
      <c r="JX2437" s="1"/>
      <c r="KG2437" s="1"/>
      <c r="KH2437" s="67"/>
      <c r="KJ2437" s="66"/>
      <c r="KL2437" s="65"/>
      <c r="KN2437" s="53"/>
      <c r="KP2437" s="64"/>
      <c r="KR2437" s="63"/>
      <c r="KV2437" s="1"/>
      <c r="KW2437" s="34"/>
      <c r="KY2437" s="35"/>
      <c r="LA2437" s="36"/>
      <c r="LC2437" s="37"/>
      <c r="LQ2437" s="1"/>
      <c r="PH2437" s="1"/>
      <c r="PL2437" s="5">
        <v>-1.0788802846937555</v>
      </c>
      <c r="PN2437" s="9">
        <v>1.5195947853409155E-3</v>
      </c>
      <c r="PR2437" s="1"/>
      <c r="QB2437" s="1"/>
      <c r="QF2437" s="5">
        <v>-1.0786504133567898</v>
      </c>
      <c r="QH2437" s="9">
        <v>-4.5297629813704468E-4</v>
      </c>
      <c r="QL2437" s="1"/>
      <c r="VF2437" s="1"/>
      <c r="VT2437" s="1"/>
    </row>
    <row r="2438" spans="14:592" x14ac:dyDescent="0.3">
      <c r="N2438" s="1"/>
      <c r="O2438" s="34"/>
      <c r="Q2438" s="35"/>
      <c r="S2438" s="36"/>
      <c r="U2438" s="37"/>
      <c r="W2438" s="52"/>
      <c r="Y2438" s="53"/>
      <c r="AI2438" s="1"/>
      <c r="AJ2438" s="59"/>
      <c r="AL2438" s="60"/>
      <c r="AM2438" s="60"/>
      <c r="AN2438" s="60"/>
      <c r="AO2438" s="60"/>
      <c r="AP2438" s="60"/>
      <c r="AQ2438" s="60"/>
      <c r="AR2438" s="60"/>
      <c r="AS2438" s="60"/>
      <c r="AT2438" s="59"/>
      <c r="AU2438" s="60"/>
      <c r="AV2438" s="60"/>
      <c r="AW2438" s="60"/>
      <c r="AX2438" s="60"/>
      <c r="AY2438" s="60"/>
      <c r="AZ2438" s="60"/>
      <c r="BA2438" s="60"/>
      <c r="BB2438" s="60"/>
      <c r="BC2438" s="60"/>
      <c r="BD2438" s="59"/>
      <c r="BE2438" s="60"/>
      <c r="BF2438" s="60"/>
      <c r="BJ2438" s="52"/>
      <c r="BL2438" s="53"/>
      <c r="BO2438" s="34"/>
      <c r="BQ2438" s="35"/>
      <c r="BT2438" s="59"/>
      <c r="BV2438" s="60"/>
      <c r="BW2438" s="60"/>
      <c r="BX2438" s="60"/>
      <c r="BY2438" s="60"/>
      <c r="BZ2438" s="60"/>
      <c r="CA2438" s="60"/>
      <c r="CB2438" s="60"/>
      <c r="CC2438" s="60"/>
      <c r="CD2438" s="59"/>
      <c r="CE2438" s="60"/>
      <c r="CF2438" s="60"/>
      <c r="CG2438" s="60"/>
      <c r="CH2438" s="60"/>
      <c r="CI2438" s="60"/>
      <c r="CJ2438" s="60"/>
      <c r="CK2438" s="60"/>
      <c r="CL2438" s="60"/>
      <c r="CM2438" s="60"/>
      <c r="CN2438" s="59"/>
      <c r="CO2438" s="60"/>
      <c r="CP2438" s="60"/>
      <c r="CT2438" s="52"/>
      <c r="CV2438" s="53"/>
      <c r="CY2438" s="36"/>
      <c r="DA2438" s="37"/>
      <c r="DD2438" s="59"/>
      <c r="DF2438" s="60"/>
      <c r="DG2438" s="60"/>
      <c r="DH2438" s="60"/>
      <c r="DI2438" s="60"/>
      <c r="DJ2438" s="60"/>
      <c r="DK2438" s="60"/>
      <c r="DL2438" s="60"/>
      <c r="DM2438" s="60"/>
      <c r="DN2438" s="59"/>
      <c r="DO2438" s="60"/>
      <c r="DP2438" s="60"/>
      <c r="DQ2438" s="60"/>
      <c r="DR2438" s="60"/>
      <c r="DS2438" s="60"/>
      <c r="DT2438" s="60"/>
      <c r="DU2438" s="60"/>
      <c r="DV2438" s="60"/>
      <c r="DW2438" s="60"/>
      <c r="DX2438" s="59"/>
      <c r="DY2438" s="60"/>
      <c r="DZ2438" s="60"/>
      <c r="ED2438" s="52"/>
      <c r="EF2438" s="53"/>
      <c r="EI2438" s="52"/>
      <c r="EK2438" s="53"/>
      <c r="FV2438" s="59"/>
      <c r="FX2438" s="60"/>
      <c r="FY2438" s="60"/>
      <c r="FZ2438" s="60"/>
      <c r="GA2438" s="60"/>
      <c r="GB2438" s="60"/>
      <c r="GC2438" s="60"/>
      <c r="GD2438" s="60"/>
      <c r="GE2438" s="60"/>
      <c r="GF2438" s="59"/>
      <c r="GG2438" s="60"/>
      <c r="GH2438" s="60"/>
      <c r="GI2438" s="60"/>
      <c r="GJ2438" s="60"/>
      <c r="GK2438" s="60"/>
      <c r="GL2438" s="60"/>
      <c r="GM2438" s="60"/>
      <c r="GN2438" s="60"/>
      <c r="GO2438" s="60"/>
      <c r="GP2438" s="59"/>
      <c r="GQ2438" s="60"/>
      <c r="GR2438" s="60"/>
      <c r="GV2438" s="52"/>
      <c r="GX2438" s="53"/>
      <c r="HA2438" s="34"/>
      <c r="HC2438" s="35"/>
      <c r="HF2438" s="59"/>
      <c r="HH2438" s="60"/>
      <c r="HI2438" s="60"/>
      <c r="HJ2438" s="60"/>
      <c r="HK2438" s="60"/>
      <c r="HL2438" s="60"/>
      <c r="HM2438" s="60"/>
      <c r="HN2438" s="60"/>
      <c r="HO2438" s="60"/>
      <c r="HP2438" s="59"/>
      <c r="HQ2438" s="60"/>
      <c r="HR2438" s="60"/>
      <c r="HS2438" s="60"/>
      <c r="HT2438" s="60"/>
      <c r="HU2438" s="60"/>
      <c r="HV2438" s="60"/>
      <c r="HW2438" s="60"/>
      <c r="HX2438" s="60"/>
      <c r="HY2438" s="60"/>
      <c r="HZ2438" s="59"/>
      <c r="IA2438" s="60"/>
      <c r="IB2438" s="60"/>
      <c r="IF2438" s="52"/>
      <c r="IH2438" s="53"/>
      <c r="IK2438" s="36"/>
      <c r="IM2438" s="37"/>
      <c r="IP2438" s="59"/>
      <c r="IR2438" s="60"/>
      <c r="IS2438" s="60"/>
      <c r="IT2438" s="60"/>
      <c r="IU2438" s="60"/>
      <c r="IV2438" s="60"/>
      <c r="IW2438" s="60"/>
      <c r="IX2438" s="60"/>
      <c r="IY2438" s="60"/>
      <c r="IZ2438" s="59"/>
      <c r="JA2438" s="60"/>
      <c r="JB2438" s="60"/>
      <c r="JC2438" s="60"/>
      <c r="JD2438" s="60"/>
      <c r="JE2438" s="60"/>
      <c r="JF2438" s="60"/>
      <c r="JG2438" s="60"/>
      <c r="JH2438" s="60"/>
      <c r="JI2438" s="60"/>
      <c r="JJ2438" s="59"/>
      <c r="JK2438" s="60"/>
      <c r="JL2438" s="60"/>
      <c r="JP2438" s="52"/>
      <c r="JR2438" s="53"/>
      <c r="JU2438" s="52"/>
      <c r="JW2438" s="53"/>
      <c r="JX2438" s="1"/>
      <c r="KG2438" s="1"/>
      <c r="KH2438" s="67"/>
      <c r="KJ2438" s="66"/>
      <c r="KL2438" s="65"/>
      <c r="KN2438" s="53"/>
      <c r="KP2438" s="64"/>
      <c r="KR2438" s="63"/>
      <c r="KV2438" s="1"/>
      <c r="KW2438" s="34"/>
      <c r="KY2438" s="35"/>
      <c r="LA2438" s="36"/>
      <c r="LC2438" s="37"/>
      <c r="LQ2438" s="1"/>
      <c r="PH2438" s="1"/>
      <c r="PL2438" s="5">
        <v>1.3862269677275039</v>
      </c>
      <c r="PN2438" s="9">
        <v>6.0987455455591383E-4</v>
      </c>
      <c r="PR2438" s="1"/>
      <c r="PW2438" s="1"/>
      <c r="QB2438" s="1"/>
      <c r="QF2438" s="5">
        <v>1.386292217266694</v>
      </c>
      <c r="QH2438" s="9">
        <v>-1.6310114283738002E-4</v>
      </c>
      <c r="QL2438" s="1"/>
      <c r="VF2438" s="1"/>
      <c r="VT2438" s="1"/>
    </row>
    <row r="2439" spans="14:592" x14ac:dyDescent="0.3">
      <c r="N2439" s="1"/>
      <c r="O2439" s="34"/>
      <c r="Q2439" s="35"/>
      <c r="S2439" s="36"/>
      <c r="U2439" s="37"/>
      <c r="W2439" s="52"/>
      <c r="Y2439" s="53"/>
      <c r="AI2439" s="1"/>
      <c r="AJ2439" s="59"/>
      <c r="AO2439" s="60"/>
      <c r="AP2439" s="34"/>
      <c r="AR2439" s="35"/>
      <c r="AT2439" s="59"/>
      <c r="AZ2439" s="36"/>
      <c r="BB2439" s="37"/>
      <c r="BD2439" s="59"/>
      <c r="BJ2439" s="52"/>
      <c r="BL2439" s="53"/>
      <c r="BO2439" s="34"/>
      <c r="BQ2439" s="35"/>
      <c r="BT2439" s="59"/>
      <c r="BY2439" s="60"/>
      <c r="BZ2439" s="34"/>
      <c r="CB2439" s="35"/>
      <c r="CD2439" s="59"/>
      <c r="CJ2439" s="36"/>
      <c r="CL2439" s="37"/>
      <c r="CN2439" s="59"/>
      <c r="CT2439" s="52"/>
      <c r="CV2439" s="53"/>
      <c r="CY2439" s="36"/>
      <c r="DA2439" s="37"/>
      <c r="DD2439" s="59"/>
      <c r="DI2439" s="60"/>
      <c r="DJ2439" s="34"/>
      <c r="DL2439" s="35"/>
      <c r="DN2439" s="59"/>
      <c r="DT2439" s="36"/>
      <c r="DV2439" s="37"/>
      <c r="DX2439" s="59"/>
      <c r="ED2439" s="52"/>
      <c r="EF2439" s="53"/>
      <c r="EI2439" s="52"/>
      <c r="EK2439" s="53"/>
      <c r="EY2439" s="1"/>
      <c r="FV2439" s="59"/>
      <c r="GA2439" s="60"/>
      <c r="GB2439" s="34"/>
      <c r="GD2439" s="35"/>
      <c r="GF2439" s="59"/>
      <c r="GL2439" s="36"/>
      <c r="GN2439" s="37"/>
      <c r="GP2439" s="59"/>
      <c r="GV2439" s="52"/>
      <c r="GX2439" s="53"/>
      <c r="HA2439" s="34"/>
      <c r="HC2439" s="35"/>
      <c r="HF2439" s="59"/>
      <c r="HK2439" s="60"/>
      <c r="HL2439" s="34"/>
      <c r="HN2439" s="35"/>
      <c r="HP2439" s="59"/>
      <c r="HV2439" s="36"/>
      <c r="HX2439" s="37"/>
      <c r="HZ2439" s="59"/>
      <c r="IF2439" s="52"/>
      <c r="IH2439" s="53"/>
      <c r="IK2439" s="36"/>
      <c r="IM2439" s="37"/>
      <c r="IP2439" s="59"/>
      <c r="IU2439" s="60"/>
      <c r="IV2439" s="34"/>
      <c r="IX2439" s="35"/>
      <c r="IZ2439" s="59"/>
      <c r="JF2439" s="36"/>
      <c r="JH2439" s="37"/>
      <c r="JJ2439" s="59"/>
      <c r="JP2439" s="52"/>
      <c r="JR2439" s="53"/>
      <c r="JU2439" s="52"/>
      <c r="JW2439" s="53"/>
      <c r="JX2439" s="1"/>
      <c r="KG2439" s="1"/>
      <c r="KH2439" s="67"/>
      <c r="KJ2439" s="66"/>
      <c r="KL2439" s="65"/>
      <c r="KN2439" s="53"/>
      <c r="KP2439" s="64"/>
      <c r="KR2439" s="63"/>
      <c r="KV2439" s="1"/>
      <c r="KW2439" s="34"/>
      <c r="KY2439" s="35"/>
      <c r="LA2439" s="36"/>
      <c r="LC2439" s="37"/>
      <c r="LQ2439" s="1"/>
      <c r="PH2439" s="1"/>
      <c r="PL2439" s="5">
        <v>0.28522082216615796</v>
      </c>
      <c r="PN2439" s="9">
        <v>-8.2553254411231979E-4</v>
      </c>
      <c r="PR2439" s="1"/>
      <c r="QB2439" s="1"/>
      <c r="QF2439" s="5">
        <v>0.28493944705979207</v>
      </c>
      <c r="QH2439" s="9">
        <v>2.9238110079586886E-4</v>
      </c>
      <c r="QL2439" s="1"/>
      <c r="VF2439" s="1"/>
      <c r="VT2439" s="1"/>
    </row>
    <row r="2440" spans="14:592" x14ac:dyDescent="0.3">
      <c r="N2440" s="1"/>
      <c r="O2440" s="34"/>
      <c r="Q2440" s="35"/>
      <c r="S2440" s="36"/>
      <c r="U2440" s="37"/>
      <c r="W2440" s="52"/>
      <c r="Y2440" s="53"/>
      <c r="AI2440" s="1"/>
      <c r="AJ2440" s="59"/>
      <c r="AK2440" s="59"/>
      <c r="AL2440" s="59"/>
      <c r="AM2440" s="59"/>
      <c r="AN2440" s="59"/>
      <c r="AO2440" s="59"/>
      <c r="AP2440" s="59"/>
      <c r="AQ2440" s="59"/>
      <c r="AR2440" s="59"/>
      <c r="AS2440" s="59"/>
      <c r="AT2440" s="59"/>
      <c r="AU2440" s="59"/>
      <c r="AV2440" s="59"/>
      <c r="AW2440" s="59"/>
      <c r="AX2440" s="59"/>
      <c r="AY2440" s="59"/>
      <c r="AZ2440" s="59"/>
      <c r="BA2440" s="59"/>
      <c r="BB2440" s="59"/>
      <c r="BC2440" s="59"/>
      <c r="BD2440" s="59"/>
      <c r="BJ2440" s="52"/>
      <c r="BL2440" s="53"/>
      <c r="BO2440" s="34"/>
      <c r="BQ2440" s="35"/>
      <c r="BT2440" s="59"/>
      <c r="BU2440" s="59"/>
      <c r="BV2440" s="59"/>
      <c r="BW2440" s="59"/>
      <c r="BX2440" s="59"/>
      <c r="BY2440" s="59"/>
      <c r="BZ2440" s="59"/>
      <c r="CA2440" s="59"/>
      <c r="CB2440" s="59"/>
      <c r="CC2440" s="59"/>
      <c r="CD2440" s="59"/>
      <c r="CE2440" s="59"/>
      <c r="CF2440" s="59"/>
      <c r="CG2440" s="59"/>
      <c r="CH2440" s="59"/>
      <c r="CI2440" s="59"/>
      <c r="CJ2440" s="59"/>
      <c r="CK2440" s="59"/>
      <c r="CL2440" s="59"/>
      <c r="CM2440" s="59"/>
      <c r="CN2440" s="59"/>
      <c r="CT2440" s="52"/>
      <c r="CV2440" s="53"/>
      <c r="CY2440" s="36"/>
      <c r="DA2440" s="37"/>
      <c r="DD2440" s="59"/>
      <c r="DE2440" s="59"/>
      <c r="DF2440" s="59"/>
      <c r="DG2440" s="59"/>
      <c r="DH2440" s="59"/>
      <c r="DI2440" s="59"/>
      <c r="DJ2440" s="59"/>
      <c r="DK2440" s="59"/>
      <c r="DL2440" s="59"/>
      <c r="DM2440" s="59"/>
      <c r="DN2440" s="59"/>
      <c r="DO2440" s="59"/>
      <c r="DP2440" s="59"/>
      <c r="DQ2440" s="59"/>
      <c r="DR2440" s="59"/>
      <c r="DS2440" s="59"/>
      <c r="DT2440" s="59"/>
      <c r="DU2440" s="59"/>
      <c r="DV2440" s="59"/>
      <c r="DW2440" s="59"/>
      <c r="DX2440" s="59"/>
      <c r="ED2440" s="52"/>
      <c r="EF2440" s="53"/>
      <c r="EI2440" s="52"/>
      <c r="EK2440" s="53"/>
      <c r="FV2440" s="59"/>
      <c r="FW2440" s="59"/>
      <c r="FX2440" s="59"/>
      <c r="FY2440" s="59"/>
      <c r="FZ2440" s="59"/>
      <c r="GA2440" s="59"/>
      <c r="GB2440" s="59"/>
      <c r="GC2440" s="59"/>
      <c r="GD2440" s="59"/>
      <c r="GE2440" s="59"/>
      <c r="GF2440" s="59"/>
      <c r="GG2440" s="59"/>
      <c r="GH2440" s="59"/>
      <c r="GI2440" s="59"/>
      <c r="GJ2440" s="59"/>
      <c r="GK2440" s="59"/>
      <c r="GL2440" s="59"/>
      <c r="GM2440" s="59"/>
      <c r="GN2440" s="59"/>
      <c r="GO2440" s="59"/>
      <c r="GP2440" s="59"/>
      <c r="GV2440" s="52"/>
      <c r="GX2440" s="53"/>
      <c r="HA2440" s="34"/>
      <c r="HC2440" s="35"/>
      <c r="HF2440" s="59"/>
      <c r="HG2440" s="59"/>
      <c r="HH2440" s="59"/>
      <c r="HI2440" s="59"/>
      <c r="HJ2440" s="59"/>
      <c r="HK2440" s="59"/>
      <c r="HL2440" s="59"/>
      <c r="HM2440" s="59"/>
      <c r="HN2440" s="59"/>
      <c r="HO2440" s="59"/>
      <c r="HP2440" s="59"/>
      <c r="HQ2440" s="59"/>
      <c r="HR2440" s="59"/>
      <c r="HS2440" s="59"/>
      <c r="HT2440" s="59"/>
      <c r="HU2440" s="59"/>
      <c r="HV2440" s="59"/>
      <c r="HW2440" s="59"/>
      <c r="HX2440" s="59"/>
      <c r="HY2440" s="59"/>
      <c r="HZ2440" s="59"/>
      <c r="IF2440" s="52"/>
      <c r="IH2440" s="53"/>
      <c r="IK2440" s="36"/>
      <c r="IM2440" s="37"/>
      <c r="IP2440" s="59"/>
      <c r="IQ2440" s="59"/>
      <c r="IR2440" s="59"/>
      <c r="IS2440" s="59"/>
      <c r="IT2440" s="59"/>
      <c r="IU2440" s="59"/>
      <c r="IV2440" s="59"/>
      <c r="IW2440" s="59"/>
      <c r="IX2440" s="59"/>
      <c r="IY2440" s="59"/>
      <c r="IZ2440" s="59"/>
      <c r="JA2440" s="59"/>
      <c r="JB2440" s="59"/>
      <c r="JC2440" s="59"/>
      <c r="JD2440" s="59"/>
      <c r="JE2440" s="59"/>
      <c r="JF2440" s="59"/>
      <c r="JG2440" s="59"/>
      <c r="JH2440" s="59"/>
      <c r="JI2440" s="59"/>
      <c r="JJ2440" s="59"/>
      <c r="JP2440" s="52"/>
      <c r="JR2440" s="53"/>
      <c r="JU2440" s="52"/>
      <c r="JW2440" s="53"/>
      <c r="JX2440" s="1"/>
      <c r="KG2440" s="1"/>
      <c r="KH2440" s="67"/>
      <c r="KJ2440" s="66"/>
      <c r="KL2440" s="65"/>
      <c r="KN2440" s="53"/>
      <c r="KP2440" s="64"/>
      <c r="KR2440" s="63"/>
      <c r="KV2440" s="1"/>
      <c r="KW2440" s="34"/>
      <c r="KY2440" s="35"/>
      <c r="LA2440" s="36"/>
      <c r="LC2440" s="37"/>
      <c r="LQ2440" s="1"/>
      <c r="PH2440" s="1"/>
      <c r="PL2440" s="5">
        <f t="array" ref="PL2440:PL2443">PO2452:PO2455</f>
        <v>0.35778654842465785</v>
      </c>
      <c r="PN2440" s="9">
        <v>-4.0559601889590549E-4</v>
      </c>
      <c r="PR2440" s="1"/>
      <c r="PW2440" s="1"/>
      <c r="QB2440" s="1"/>
      <c r="QF2440" s="5">
        <f t="array" ref="QF2440:QF2443">QI2452:QI2455</f>
        <v>0.35751648861831631</v>
      </c>
      <c r="QH2440" s="9">
        <v>8.2771937469212906E-5</v>
      </c>
      <c r="QL2440" s="1"/>
      <c r="VF2440" s="1"/>
      <c r="VT2440" s="1"/>
    </row>
    <row r="2441" spans="14:592" x14ac:dyDescent="0.3">
      <c r="N2441" s="1"/>
      <c r="O2441" s="34"/>
      <c r="Q2441" s="35"/>
      <c r="S2441" s="36"/>
      <c r="U2441" s="37"/>
      <c r="W2441" s="52"/>
      <c r="Y2441" s="53"/>
      <c r="AI2441" s="1"/>
      <c r="AJ2441" s="59"/>
      <c r="AK2441" s="59"/>
      <c r="AL2441" s="59"/>
      <c r="AM2441" s="59"/>
      <c r="AN2441" s="59"/>
      <c r="AO2441" s="59"/>
      <c r="AP2441" s="59"/>
      <c r="AQ2441" s="59"/>
      <c r="AR2441" s="59"/>
      <c r="AS2441" s="59"/>
      <c r="AT2441" s="59"/>
      <c r="AU2441" s="59"/>
      <c r="AV2441" s="59"/>
      <c r="AW2441" s="59"/>
      <c r="AX2441" s="59"/>
      <c r="AY2441" s="59"/>
      <c r="AZ2441" s="59"/>
      <c r="BA2441" s="59"/>
      <c r="BB2441" s="59"/>
      <c r="BC2441" s="59"/>
      <c r="BD2441" s="59"/>
      <c r="BJ2441" s="52"/>
      <c r="BL2441" s="53"/>
      <c r="BO2441" s="34"/>
      <c r="BQ2441" s="35"/>
      <c r="BT2441" s="59"/>
      <c r="BU2441" s="59"/>
      <c r="BV2441" s="59"/>
      <c r="BW2441" s="59"/>
      <c r="BX2441" s="59"/>
      <c r="BY2441" s="59"/>
      <c r="BZ2441" s="59"/>
      <c r="CA2441" s="59"/>
      <c r="CB2441" s="59"/>
      <c r="CC2441" s="59"/>
      <c r="CD2441" s="59"/>
      <c r="CE2441" s="59"/>
      <c r="CF2441" s="59"/>
      <c r="CG2441" s="59"/>
      <c r="CH2441" s="59"/>
      <c r="CI2441" s="59"/>
      <c r="CJ2441" s="59"/>
      <c r="CK2441" s="59"/>
      <c r="CL2441" s="59"/>
      <c r="CM2441" s="59"/>
      <c r="CN2441" s="59"/>
      <c r="CT2441" s="52"/>
      <c r="CV2441" s="53"/>
      <c r="CY2441" s="36"/>
      <c r="DA2441" s="37"/>
      <c r="DD2441" s="59"/>
      <c r="DE2441" s="59"/>
      <c r="DF2441" s="59"/>
      <c r="DG2441" s="59"/>
      <c r="DH2441" s="59"/>
      <c r="DI2441" s="59"/>
      <c r="DJ2441" s="59"/>
      <c r="DK2441" s="59"/>
      <c r="DL2441" s="59"/>
      <c r="DM2441" s="59"/>
      <c r="DN2441" s="59"/>
      <c r="DO2441" s="59"/>
      <c r="DP2441" s="59"/>
      <c r="DQ2441" s="59"/>
      <c r="DR2441" s="59"/>
      <c r="DS2441" s="59"/>
      <c r="DT2441" s="59"/>
      <c r="DU2441" s="59"/>
      <c r="DV2441" s="59"/>
      <c r="DW2441" s="59"/>
      <c r="DX2441" s="59"/>
      <c r="ED2441" s="52"/>
      <c r="EF2441" s="53"/>
      <c r="EI2441" s="52"/>
      <c r="EK2441" s="53"/>
      <c r="EY2441" s="1"/>
      <c r="FV2441" s="59"/>
      <c r="FW2441" s="59"/>
      <c r="FX2441" s="59"/>
      <c r="FY2441" s="59"/>
      <c r="FZ2441" s="59"/>
      <c r="GA2441" s="59"/>
      <c r="GB2441" s="59"/>
      <c r="GC2441" s="59"/>
      <c r="GD2441" s="59"/>
      <c r="GE2441" s="59"/>
      <c r="GF2441" s="59"/>
      <c r="GG2441" s="59"/>
      <c r="GH2441" s="59"/>
      <c r="GI2441" s="59"/>
      <c r="GJ2441" s="59"/>
      <c r="GK2441" s="59"/>
      <c r="GL2441" s="59"/>
      <c r="GM2441" s="59"/>
      <c r="GN2441" s="59"/>
      <c r="GO2441" s="59"/>
      <c r="GP2441" s="59"/>
      <c r="GV2441" s="52"/>
      <c r="GX2441" s="53"/>
      <c r="HA2441" s="34"/>
      <c r="HC2441" s="35"/>
      <c r="HF2441" s="59"/>
      <c r="HG2441" s="59"/>
      <c r="HH2441" s="59"/>
      <c r="HI2441" s="59"/>
      <c r="HJ2441" s="59"/>
      <c r="HK2441" s="59"/>
      <c r="HL2441" s="59"/>
      <c r="HM2441" s="59"/>
      <c r="HN2441" s="59"/>
      <c r="HO2441" s="59"/>
      <c r="HP2441" s="59"/>
      <c r="HQ2441" s="59"/>
      <c r="HR2441" s="59"/>
      <c r="HS2441" s="59"/>
      <c r="HT2441" s="59"/>
      <c r="HU2441" s="59"/>
      <c r="HV2441" s="59"/>
      <c r="HW2441" s="59"/>
      <c r="HX2441" s="59"/>
      <c r="HY2441" s="59"/>
      <c r="HZ2441" s="59"/>
      <c r="IF2441" s="52"/>
      <c r="IH2441" s="53"/>
      <c r="IK2441" s="36"/>
      <c r="IM2441" s="37"/>
      <c r="IP2441" s="59"/>
      <c r="IQ2441" s="59"/>
      <c r="IR2441" s="59"/>
      <c r="IS2441" s="59"/>
      <c r="IT2441" s="59"/>
      <c r="IU2441" s="59"/>
      <c r="IV2441" s="59"/>
      <c r="IW2441" s="59"/>
      <c r="IX2441" s="59"/>
      <c r="IY2441" s="59"/>
      <c r="IZ2441" s="59"/>
      <c r="JA2441" s="59"/>
      <c r="JB2441" s="59"/>
      <c r="JC2441" s="59"/>
      <c r="JD2441" s="59"/>
      <c r="JE2441" s="59"/>
      <c r="JF2441" s="59"/>
      <c r="JG2441" s="59"/>
      <c r="JH2441" s="59"/>
      <c r="JI2441" s="59"/>
      <c r="JJ2441" s="59"/>
      <c r="JP2441" s="52"/>
      <c r="JR2441" s="53"/>
      <c r="JU2441" s="52"/>
      <c r="JW2441" s="53"/>
      <c r="JX2441" s="1"/>
      <c r="KG2441" s="1"/>
      <c r="KH2441" s="67"/>
      <c r="KJ2441" s="66"/>
      <c r="KL2441" s="65"/>
      <c r="KN2441" s="53"/>
      <c r="KP2441" s="64"/>
      <c r="KR2441" s="63"/>
      <c r="KV2441" s="1"/>
      <c r="KW2441" s="34"/>
      <c r="KY2441" s="35"/>
      <c r="LA2441" s="36"/>
      <c r="LC2441" s="37"/>
      <c r="LQ2441" s="1"/>
      <c r="PH2441" s="1"/>
      <c r="PL2441" s="5">
        <v>1.9284320930521883</v>
      </c>
      <c r="PN2441" s="9">
        <v>1.1589442399639206E-3</v>
      </c>
      <c r="PR2441" s="1"/>
      <c r="QB2441" s="1"/>
      <c r="QF2441" s="5">
        <v>1.9284325917445593</v>
      </c>
      <c r="QH2441" s="9">
        <v>-4.0959015189077767E-4</v>
      </c>
      <c r="QL2441" s="1"/>
      <c r="VF2441" s="1"/>
      <c r="VT2441" s="1"/>
    </row>
    <row r="2442" spans="14:592" x14ac:dyDescent="0.3">
      <c r="N2442" s="1"/>
      <c r="O2442" s="34"/>
      <c r="Q2442" s="35"/>
      <c r="S2442" s="36"/>
      <c r="U2442" s="37"/>
      <c r="W2442" s="52"/>
      <c r="Y2442" s="53"/>
      <c r="AI2442" s="1"/>
      <c r="AM2442" s="59"/>
      <c r="AO2442" s="60"/>
      <c r="AP2442" s="34"/>
      <c r="AR2442" s="35"/>
      <c r="AZ2442" s="36"/>
      <c r="BB2442" s="37"/>
      <c r="BJ2442" s="52"/>
      <c r="BL2442" s="53"/>
      <c r="BO2442" s="61"/>
      <c r="BQ2442" s="62"/>
      <c r="BW2442" s="59"/>
      <c r="BY2442" s="60"/>
      <c r="BZ2442" s="34"/>
      <c r="CB2442" s="35"/>
      <c r="CJ2442" s="36"/>
      <c r="CL2442" s="37"/>
      <c r="CT2442" s="52"/>
      <c r="CV2442" s="53"/>
      <c r="CY2442" s="61"/>
      <c r="DA2442" s="62"/>
      <c r="DG2442" s="59"/>
      <c r="DI2442" s="60"/>
      <c r="DJ2442" s="34"/>
      <c r="DL2442" s="35"/>
      <c r="DT2442" s="36"/>
      <c r="DV2442" s="37"/>
      <c r="ED2442" s="52"/>
      <c r="EF2442" s="53"/>
      <c r="EI2442" s="61"/>
      <c r="EK2442" s="62"/>
      <c r="FY2442" s="59"/>
      <c r="GA2442" s="60"/>
      <c r="GB2442" s="34"/>
      <c r="GD2442" s="35"/>
      <c r="GL2442" s="36"/>
      <c r="GN2442" s="37"/>
      <c r="GV2442" s="52"/>
      <c r="GX2442" s="53"/>
      <c r="HA2442" s="61"/>
      <c r="HC2442" s="62"/>
      <c r="HI2442" s="59"/>
      <c r="HK2442" s="60"/>
      <c r="HL2442" s="34"/>
      <c r="HN2442" s="35"/>
      <c r="HV2442" s="36"/>
      <c r="HX2442" s="37"/>
      <c r="IF2442" s="52"/>
      <c r="IH2442" s="53"/>
      <c r="IK2442" s="61"/>
      <c r="IM2442" s="62"/>
      <c r="IS2442" s="59"/>
      <c r="IU2442" s="60"/>
      <c r="IV2442" s="34"/>
      <c r="IX2442" s="35"/>
      <c r="JF2442" s="36"/>
      <c r="JH2442" s="37"/>
      <c r="JP2442" s="52"/>
      <c r="JR2442" s="53"/>
      <c r="JU2442" s="61"/>
      <c r="JW2442" s="62"/>
      <c r="JX2442" s="1"/>
      <c r="KG2442" s="1"/>
      <c r="KH2442" s="67"/>
      <c r="KJ2442" s="66"/>
      <c r="KL2442" s="65"/>
      <c r="KN2442" s="53"/>
      <c r="KP2442" s="64"/>
      <c r="KR2442" s="63"/>
      <c r="KV2442" s="1"/>
      <c r="KW2442" s="34"/>
      <c r="KY2442" s="35"/>
      <c r="LA2442" s="36"/>
      <c r="LC2442" s="37"/>
      <c r="LQ2442" s="1"/>
      <c r="PH2442" s="1"/>
      <c r="PL2442" s="5">
        <v>-1.542986281652575</v>
      </c>
      <c r="PN2442" s="9">
        <v>6.1387399126374104E-4</v>
      </c>
      <c r="PR2442" s="1"/>
      <c r="PW2442" s="1"/>
      <c r="QB2442" s="1"/>
      <c r="QF2442" s="5">
        <v>-1.5428234754927483</v>
      </c>
      <c r="QH2442" s="9">
        <v>-1.5946135835333638E-4</v>
      </c>
      <c r="QL2442" s="1"/>
      <c r="VF2442" s="1"/>
      <c r="VT2442" s="1"/>
    </row>
    <row r="2443" spans="14:592" ht="15" thickBot="1" x14ac:dyDescent="0.35">
      <c r="N2443" s="1"/>
      <c r="O2443" s="34"/>
      <c r="Q2443" s="35"/>
      <c r="S2443" s="36"/>
      <c r="U2443" s="37"/>
      <c r="W2443" s="52"/>
      <c r="Y2443" s="53"/>
      <c r="AI2443" s="1"/>
      <c r="AM2443" s="59"/>
      <c r="AO2443" s="60"/>
      <c r="AP2443" s="34"/>
      <c r="AR2443" s="35"/>
      <c r="AZ2443" s="36"/>
      <c r="BB2443" s="37"/>
      <c r="BJ2443" s="52"/>
      <c r="BL2443" s="53"/>
      <c r="BO2443" s="61"/>
      <c r="BQ2443" s="62"/>
      <c r="BW2443" s="59"/>
      <c r="BY2443" s="60"/>
      <c r="BZ2443" s="34"/>
      <c r="CB2443" s="35"/>
      <c r="CJ2443" s="36"/>
      <c r="CL2443" s="37"/>
      <c r="CT2443" s="52"/>
      <c r="CV2443" s="53"/>
      <c r="CY2443" s="61"/>
      <c r="DA2443" s="62"/>
      <c r="DG2443" s="59"/>
      <c r="DI2443" s="60"/>
      <c r="DJ2443" s="34"/>
      <c r="DL2443" s="35"/>
      <c r="DT2443" s="36"/>
      <c r="DV2443" s="37"/>
      <c r="ED2443" s="52"/>
      <c r="EF2443" s="53"/>
      <c r="EI2443" s="61"/>
      <c r="EK2443" s="62"/>
      <c r="EY2443" s="1"/>
      <c r="FY2443" s="59"/>
      <c r="GA2443" s="60"/>
      <c r="GB2443" s="34"/>
      <c r="GD2443" s="35"/>
      <c r="GL2443" s="36"/>
      <c r="GN2443" s="37"/>
      <c r="GV2443" s="52"/>
      <c r="GX2443" s="53"/>
      <c r="HA2443" s="61"/>
      <c r="HC2443" s="62"/>
      <c r="HI2443" s="59"/>
      <c r="HK2443" s="60"/>
      <c r="HL2443" s="34"/>
      <c r="HN2443" s="35"/>
      <c r="HV2443" s="36"/>
      <c r="HX2443" s="37"/>
      <c r="IF2443" s="52"/>
      <c r="IH2443" s="53"/>
      <c r="IK2443" s="61"/>
      <c r="IM2443" s="62"/>
      <c r="IS2443" s="59"/>
      <c r="IU2443" s="60"/>
      <c r="IV2443" s="34"/>
      <c r="IX2443" s="35"/>
      <c r="JF2443" s="36"/>
      <c r="JH2443" s="37"/>
      <c r="JP2443" s="52"/>
      <c r="JR2443" s="53"/>
      <c r="JU2443" s="61"/>
      <c r="JW2443" s="62"/>
      <c r="JX2443" s="1"/>
      <c r="KG2443" s="1"/>
      <c r="KH2443" s="67"/>
      <c r="KJ2443" s="66"/>
      <c r="KL2443" s="65"/>
      <c r="KN2443" s="53"/>
      <c r="KP2443" s="64"/>
      <c r="KR2443" s="63"/>
      <c r="KV2443" s="1"/>
      <c r="KW2443" s="34"/>
      <c r="KY2443" s="35"/>
      <c r="LA2443" s="36"/>
      <c r="LC2443" s="37"/>
      <c r="LQ2443" s="1"/>
      <c r="PH2443" s="1"/>
      <c r="PL2443" s="6">
        <v>0.78681065058078636</v>
      </c>
      <c r="PN2443" s="10">
        <v>-7.4507512646770327E-4</v>
      </c>
      <c r="PR2443" s="1"/>
      <c r="QB2443" s="1"/>
      <c r="QF2443" s="6">
        <v>0.78708971603065458</v>
      </c>
      <c r="QH2443" s="10">
        <v>4.4076771289478103E-5</v>
      </c>
      <c r="QL2443" s="1"/>
      <c r="VF2443" s="1"/>
      <c r="VT2443" s="1"/>
    </row>
    <row r="2444" spans="14:592" x14ac:dyDescent="0.3">
      <c r="N2444" s="1"/>
      <c r="O2444" s="34"/>
      <c r="Q2444" s="35"/>
      <c r="S2444" s="36"/>
      <c r="U2444" s="37"/>
      <c r="W2444" s="52"/>
      <c r="Y2444" s="53"/>
      <c r="AI2444" s="1"/>
      <c r="AM2444" s="59"/>
      <c r="AO2444" s="60"/>
      <c r="AP2444" s="34"/>
      <c r="AR2444" s="35"/>
      <c r="AZ2444" s="36"/>
      <c r="BB2444" s="37"/>
      <c r="BJ2444" s="52"/>
      <c r="BL2444" s="53"/>
      <c r="BO2444" s="61"/>
      <c r="BQ2444" s="62"/>
      <c r="BW2444" s="59"/>
      <c r="BY2444" s="60"/>
      <c r="BZ2444" s="34"/>
      <c r="CB2444" s="35"/>
      <c r="CJ2444" s="36"/>
      <c r="CL2444" s="37"/>
      <c r="CT2444" s="52"/>
      <c r="CV2444" s="53"/>
      <c r="CY2444" s="61"/>
      <c r="DA2444" s="62"/>
      <c r="DG2444" s="59"/>
      <c r="DI2444" s="60"/>
      <c r="DJ2444" s="34"/>
      <c r="DL2444" s="35"/>
      <c r="DT2444" s="36"/>
      <c r="DV2444" s="37"/>
      <c r="ED2444" s="52"/>
      <c r="EF2444" s="53"/>
      <c r="EI2444" s="61"/>
      <c r="EK2444" s="62"/>
      <c r="FY2444" s="59"/>
      <c r="GA2444" s="60"/>
      <c r="GB2444" s="34"/>
      <c r="GD2444" s="35"/>
      <c r="GL2444" s="36"/>
      <c r="GN2444" s="37"/>
      <c r="GV2444" s="52"/>
      <c r="GX2444" s="53"/>
      <c r="HA2444" s="61"/>
      <c r="HC2444" s="62"/>
      <c r="HI2444" s="59"/>
      <c r="HK2444" s="60"/>
      <c r="HL2444" s="34"/>
      <c r="HN2444" s="35"/>
      <c r="HV2444" s="36"/>
      <c r="HX2444" s="37"/>
      <c r="IF2444" s="52"/>
      <c r="IH2444" s="53"/>
      <c r="IK2444" s="61"/>
      <c r="IM2444" s="62"/>
      <c r="IS2444" s="59"/>
      <c r="IU2444" s="60"/>
      <c r="IV2444" s="34"/>
      <c r="IX2444" s="35"/>
      <c r="JF2444" s="36"/>
      <c r="JH2444" s="37"/>
      <c r="JP2444" s="52"/>
      <c r="JR2444" s="53"/>
      <c r="JU2444" s="61"/>
      <c r="JW2444" s="62"/>
      <c r="JX2444" s="1"/>
      <c r="KG2444" s="1"/>
      <c r="KH2444" s="67"/>
      <c r="KJ2444" s="66"/>
      <c r="KL2444" s="65"/>
      <c r="KN2444" s="53"/>
      <c r="KP2444" s="64"/>
      <c r="KR2444" s="63"/>
      <c r="KV2444" s="1"/>
      <c r="KW2444" s="34"/>
      <c r="KY2444" s="35"/>
      <c r="LA2444" s="36"/>
      <c r="LC2444" s="37"/>
      <c r="LQ2444" s="1"/>
      <c r="PH2444" s="1"/>
      <c r="PL2444" s="2"/>
      <c r="PN2444" s="7"/>
      <c r="PR2444" s="1"/>
      <c r="PW2444" s="1"/>
      <c r="QB2444" s="1"/>
      <c r="QF2444" s="2"/>
      <c r="QH2444" s="7"/>
      <c r="QL2444" s="1"/>
      <c r="VF2444" s="1"/>
      <c r="VT2444" s="1"/>
    </row>
    <row r="2445" spans="14:592" x14ac:dyDescent="0.3">
      <c r="N2445" s="1"/>
      <c r="O2445" s="34"/>
      <c r="Q2445" s="35"/>
      <c r="S2445" s="36"/>
      <c r="U2445" s="37"/>
      <c r="W2445" s="52"/>
      <c r="Y2445" s="53"/>
      <c r="AI2445" s="1"/>
      <c r="AM2445" s="59"/>
      <c r="AO2445" s="60"/>
      <c r="AP2445" s="34"/>
      <c r="AR2445" s="35"/>
      <c r="AZ2445" s="36"/>
      <c r="BB2445" s="37"/>
      <c r="BJ2445" s="52"/>
      <c r="BL2445" s="53"/>
      <c r="BO2445" s="61"/>
      <c r="BQ2445" s="62"/>
      <c r="BW2445" s="59"/>
      <c r="BY2445" s="60"/>
      <c r="BZ2445" s="34"/>
      <c r="CB2445" s="35"/>
      <c r="CJ2445" s="36"/>
      <c r="CL2445" s="37"/>
      <c r="CT2445" s="52"/>
      <c r="CV2445" s="53"/>
      <c r="CY2445" s="61"/>
      <c r="DA2445" s="62"/>
      <c r="DG2445" s="59"/>
      <c r="DI2445" s="60"/>
      <c r="DJ2445" s="34"/>
      <c r="DL2445" s="35"/>
      <c r="DT2445" s="36"/>
      <c r="DV2445" s="37"/>
      <c r="ED2445" s="52"/>
      <c r="EF2445" s="53"/>
      <c r="EI2445" s="61"/>
      <c r="EK2445" s="62"/>
      <c r="EY2445" s="1"/>
      <c r="FY2445" s="59"/>
      <c r="GA2445" s="60"/>
      <c r="GB2445" s="34"/>
      <c r="GD2445" s="35"/>
      <c r="GL2445" s="36"/>
      <c r="GN2445" s="37"/>
      <c r="GV2445" s="52"/>
      <c r="GX2445" s="53"/>
      <c r="HA2445" s="61"/>
      <c r="HC2445" s="62"/>
      <c r="HI2445" s="59"/>
      <c r="HK2445" s="60"/>
      <c r="HL2445" s="34"/>
      <c r="HN2445" s="35"/>
      <c r="HV2445" s="36"/>
      <c r="HX2445" s="37"/>
      <c r="IF2445" s="52"/>
      <c r="IH2445" s="53"/>
      <c r="IK2445" s="61"/>
      <c r="IM2445" s="62"/>
      <c r="IS2445" s="59"/>
      <c r="IU2445" s="60"/>
      <c r="IV2445" s="34"/>
      <c r="IX2445" s="35"/>
      <c r="JF2445" s="36"/>
      <c r="JH2445" s="37"/>
      <c r="JP2445" s="52"/>
      <c r="JR2445" s="53"/>
      <c r="JU2445" s="61"/>
      <c r="JW2445" s="62"/>
      <c r="JX2445" s="1"/>
      <c r="KG2445" s="1"/>
      <c r="KH2445" s="67"/>
      <c r="KJ2445" s="66"/>
      <c r="KL2445" s="65"/>
      <c r="KN2445" s="53"/>
      <c r="KP2445" s="64"/>
      <c r="KR2445" s="63"/>
      <c r="KV2445" s="1"/>
      <c r="KW2445" s="34"/>
      <c r="KY2445" s="35"/>
      <c r="LA2445" s="36"/>
      <c r="LC2445" s="37"/>
      <c r="LQ2445" s="1"/>
      <c r="PH2445" s="1"/>
      <c r="PI2445" s="2"/>
      <c r="PJ2445" s="2"/>
      <c r="PK2445" s="2"/>
      <c r="PL2445" s="2"/>
      <c r="PM2445" s="2"/>
      <c r="PN2445" s="2"/>
      <c r="PO2445" s="2"/>
      <c r="PR2445" s="1"/>
      <c r="QB2445" s="1"/>
      <c r="QC2445" s="2"/>
      <c r="QD2445" s="2"/>
      <c r="QE2445" s="2"/>
      <c r="QF2445" s="2"/>
      <c r="QG2445" s="2"/>
      <c r="QH2445" s="2"/>
      <c r="QI2445" s="2"/>
      <c r="QL2445" s="1"/>
      <c r="VF2445" s="1"/>
      <c r="VT2445" s="1"/>
    </row>
    <row r="2446" spans="14:592" x14ac:dyDescent="0.3">
      <c r="N2446" s="1"/>
      <c r="O2446" s="34"/>
      <c r="Q2446" s="35"/>
      <c r="S2446" s="36"/>
      <c r="U2446" s="37"/>
      <c r="W2446" s="52"/>
      <c r="Y2446" s="53"/>
      <c r="AI2446" s="1"/>
      <c r="AM2446" s="59"/>
      <c r="AO2446" s="60"/>
      <c r="AP2446" s="34"/>
      <c r="AR2446" s="35"/>
      <c r="AZ2446" s="36"/>
      <c r="BB2446" s="37"/>
      <c r="BJ2446" s="52"/>
      <c r="BL2446" s="53"/>
      <c r="BO2446" s="61"/>
      <c r="BQ2446" s="62"/>
      <c r="BW2446" s="59"/>
      <c r="BY2446" s="60"/>
      <c r="BZ2446" s="34"/>
      <c r="CB2446" s="35"/>
      <c r="CJ2446" s="36"/>
      <c r="CL2446" s="37"/>
      <c r="CT2446" s="52"/>
      <c r="CV2446" s="53"/>
      <c r="CY2446" s="61"/>
      <c r="DA2446" s="62"/>
      <c r="DG2446" s="59"/>
      <c r="DI2446" s="60"/>
      <c r="DJ2446" s="34"/>
      <c r="DL2446" s="35"/>
      <c r="DT2446" s="36"/>
      <c r="DV2446" s="37"/>
      <c r="ED2446" s="52"/>
      <c r="EF2446" s="53"/>
      <c r="EI2446" s="61"/>
      <c r="EK2446" s="62"/>
      <c r="FY2446" s="59"/>
      <c r="GA2446" s="60"/>
      <c r="GB2446" s="34"/>
      <c r="GD2446" s="35"/>
      <c r="GL2446" s="36"/>
      <c r="GN2446" s="37"/>
      <c r="GV2446" s="52"/>
      <c r="GX2446" s="53"/>
      <c r="HA2446" s="61"/>
      <c r="HC2446" s="62"/>
      <c r="HI2446" s="59"/>
      <c r="HK2446" s="60"/>
      <c r="HL2446" s="34"/>
      <c r="HN2446" s="35"/>
      <c r="HV2446" s="36"/>
      <c r="HX2446" s="37"/>
      <c r="IF2446" s="52"/>
      <c r="IH2446" s="53"/>
      <c r="IK2446" s="61"/>
      <c r="IM2446" s="62"/>
      <c r="IS2446" s="59"/>
      <c r="IU2446" s="60"/>
      <c r="IV2446" s="34"/>
      <c r="IX2446" s="35"/>
      <c r="JF2446" s="36"/>
      <c r="JH2446" s="37"/>
      <c r="JP2446" s="52"/>
      <c r="JR2446" s="53"/>
      <c r="JU2446" s="61"/>
      <c r="JW2446" s="62"/>
      <c r="JX2446" s="1"/>
      <c r="KG2446" s="1"/>
      <c r="KH2446" s="67"/>
      <c r="KJ2446" s="66"/>
      <c r="KL2446" s="65"/>
      <c r="KN2446" s="53"/>
      <c r="KP2446" s="64"/>
      <c r="KR2446" s="63"/>
      <c r="KV2446" s="1"/>
      <c r="KW2446" s="34"/>
      <c r="KY2446" s="35"/>
      <c r="LA2446" s="36"/>
      <c r="LC2446" s="37"/>
      <c r="LQ2446" s="1"/>
      <c r="PH2446" s="1"/>
      <c r="PI2446" s="2"/>
      <c r="PN2446" s="7"/>
      <c r="PO2446" s="2"/>
      <c r="PR2446" s="1"/>
      <c r="PW2446" s="1"/>
      <c r="QB2446" s="1"/>
      <c r="QC2446" s="2"/>
      <c r="QH2446" s="7"/>
      <c r="QI2446" s="2"/>
      <c r="QL2446" s="1"/>
      <c r="VF2446" s="1"/>
      <c r="VT2446" s="1"/>
    </row>
    <row r="2447" spans="14:592" x14ac:dyDescent="0.3">
      <c r="N2447" s="1"/>
      <c r="O2447" s="34"/>
      <c r="Q2447" s="35"/>
      <c r="S2447" s="36"/>
      <c r="U2447" s="37"/>
      <c r="W2447" s="52"/>
      <c r="Y2447" s="53"/>
      <c r="AI2447" s="1"/>
      <c r="AM2447" s="59"/>
      <c r="AO2447" s="60"/>
      <c r="AP2447" s="34"/>
      <c r="AR2447" s="35"/>
      <c r="AZ2447" s="36"/>
      <c r="BB2447" s="37"/>
      <c r="BJ2447" s="52"/>
      <c r="BL2447" s="53"/>
      <c r="BO2447" s="61"/>
      <c r="BQ2447" s="62"/>
      <c r="BW2447" s="59"/>
      <c r="BY2447" s="60"/>
      <c r="BZ2447" s="34"/>
      <c r="CB2447" s="35"/>
      <c r="CJ2447" s="36"/>
      <c r="CL2447" s="37"/>
      <c r="CT2447" s="52"/>
      <c r="CV2447" s="53"/>
      <c r="CY2447" s="61"/>
      <c r="DA2447" s="62"/>
      <c r="DG2447" s="59"/>
      <c r="DI2447" s="60"/>
      <c r="DJ2447" s="34"/>
      <c r="DL2447" s="35"/>
      <c r="DT2447" s="36"/>
      <c r="DV2447" s="37"/>
      <c r="ED2447" s="52"/>
      <c r="EF2447" s="53"/>
      <c r="EI2447" s="61"/>
      <c r="EK2447" s="62"/>
      <c r="EY2447" s="1"/>
      <c r="FY2447" s="59"/>
      <c r="GA2447" s="60"/>
      <c r="GB2447" s="34"/>
      <c r="GD2447" s="35"/>
      <c r="GL2447" s="36"/>
      <c r="GN2447" s="37"/>
      <c r="GV2447" s="52"/>
      <c r="GX2447" s="53"/>
      <c r="HA2447" s="61"/>
      <c r="HC2447" s="62"/>
      <c r="HI2447" s="59"/>
      <c r="HK2447" s="60"/>
      <c r="HL2447" s="34"/>
      <c r="HN2447" s="35"/>
      <c r="HV2447" s="36"/>
      <c r="HX2447" s="37"/>
      <c r="IF2447" s="52"/>
      <c r="IH2447" s="53"/>
      <c r="IK2447" s="61"/>
      <c r="IM2447" s="62"/>
      <c r="IS2447" s="59"/>
      <c r="IU2447" s="60"/>
      <c r="IV2447" s="34"/>
      <c r="IX2447" s="35"/>
      <c r="JF2447" s="36"/>
      <c r="JH2447" s="37"/>
      <c r="JP2447" s="52"/>
      <c r="JR2447" s="53"/>
      <c r="JU2447" s="61"/>
      <c r="JW2447" s="62"/>
      <c r="JX2447" s="1"/>
      <c r="KG2447" s="1"/>
      <c r="KH2447" s="67"/>
      <c r="KJ2447" s="66"/>
      <c r="KL2447" s="65"/>
      <c r="KN2447" s="53"/>
      <c r="KP2447" s="64"/>
      <c r="KR2447" s="63"/>
      <c r="KV2447" s="1"/>
      <c r="KW2447" s="34"/>
      <c r="KY2447" s="35"/>
      <c r="LA2447" s="36"/>
      <c r="LC2447" s="37"/>
      <c r="LQ2447" s="1"/>
      <c r="PH2447" s="1"/>
      <c r="PI2447" s="2"/>
      <c r="PN2447" s="7"/>
      <c r="PO2447" s="2"/>
      <c r="PR2447" s="1"/>
      <c r="QB2447" s="1"/>
      <c r="QC2447" s="2"/>
      <c r="QH2447" s="7"/>
      <c r="QI2447" s="2"/>
      <c r="QL2447" s="1"/>
      <c r="VF2447" s="1"/>
      <c r="VT2447" s="1"/>
    </row>
    <row r="2448" spans="14:592" x14ac:dyDescent="0.3">
      <c r="N2448" s="1"/>
      <c r="O2448" s="34"/>
      <c r="Q2448" s="35"/>
      <c r="S2448" s="36"/>
      <c r="U2448" s="37"/>
      <c r="W2448" s="52"/>
      <c r="Y2448" s="53"/>
      <c r="AI2448" s="1"/>
      <c r="AM2448" s="59"/>
      <c r="AO2448" s="60"/>
      <c r="AP2448" s="34"/>
      <c r="AR2448" s="35"/>
      <c r="AS2448" s="35"/>
      <c r="AT2448" s="35"/>
      <c r="AU2448" s="35"/>
      <c r="AV2448" s="35"/>
      <c r="AW2448" s="35"/>
      <c r="AX2448" s="35"/>
      <c r="AY2448" s="35"/>
      <c r="AZ2448" s="35"/>
      <c r="BA2448" s="35"/>
      <c r="BB2448" s="35"/>
      <c r="BC2448" s="35"/>
      <c r="BD2448" s="35"/>
      <c r="BE2448" s="35"/>
      <c r="BF2448" s="35"/>
      <c r="BG2448" s="35"/>
      <c r="BH2448" s="35"/>
      <c r="BI2448" s="35"/>
      <c r="BJ2448" s="35"/>
      <c r="BK2448" s="35"/>
      <c r="BL2448" s="35"/>
      <c r="BM2448" s="35"/>
      <c r="BN2448" s="35"/>
      <c r="BO2448" s="35"/>
      <c r="BP2448" s="35"/>
      <c r="BQ2448" s="35"/>
      <c r="BR2448" s="35"/>
      <c r="BS2448" s="35"/>
      <c r="BT2448" s="35"/>
      <c r="BU2448" s="35"/>
      <c r="BV2448" s="35"/>
      <c r="BW2448" s="59"/>
      <c r="BX2448" s="35"/>
      <c r="BY2448" s="60"/>
      <c r="BZ2448" s="34"/>
      <c r="CA2448" s="35"/>
      <c r="CB2448" s="35"/>
      <c r="CC2448" s="35"/>
      <c r="CD2448" s="35"/>
      <c r="CE2448" s="35"/>
      <c r="CF2448" s="35"/>
      <c r="CG2448" s="35"/>
      <c r="CH2448" s="35"/>
      <c r="CI2448" s="35"/>
      <c r="CJ2448" s="35"/>
      <c r="CK2448" s="35"/>
      <c r="CL2448" s="35"/>
      <c r="CM2448" s="35"/>
      <c r="CN2448" s="35"/>
      <c r="CO2448" s="35"/>
      <c r="CP2448" s="35"/>
      <c r="CQ2448" s="35"/>
      <c r="CR2448" s="35"/>
      <c r="CS2448" s="35"/>
      <c r="CT2448" s="35"/>
      <c r="CU2448" s="35"/>
      <c r="CV2448" s="35"/>
      <c r="CW2448" s="35"/>
      <c r="CX2448" s="35"/>
      <c r="CY2448" s="35"/>
      <c r="CZ2448" s="35"/>
      <c r="DA2448" s="35"/>
      <c r="DB2448" s="35"/>
      <c r="DC2448" s="35"/>
      <c r="DD2448" s="35"/>
      <c r="DE2448" s="35"/>
      <c r="DF2448" s="35"/>
      <c r="DG2448" s="59"/>
      <c r="DH2448" s="35"/>
      <c r="DI2448" s="60"/>
      <c r="DJ2448" s="34"/>
      <c r="DK2448" s="35"/>
      <c r="DL2448" s="35"/>
      <c r="DT2448" s="36"/>
      <c r="DV2448" s="37"/>
      <c r="ED2448" s="52"/>
      <c r="EF2448" s="53"/>
      <c r="EI2448" s="61"/>
      <c r="EK2448" s="62"/>
      <c r="FY2448" s="59"/>
      <c r="GA2448" s="60"/>
      <c r="GB2448" s="34"/>
      <c r="GD2448" s="35"/>
      <c r="GE2448" s="35"/>
      <c r="GF2448" s="35"/>
      <c r="GG2448" s="35"/>
      <c r="GH2448" s="35"/>
      <c r="GI2448" s="35"/>
      <c r="GJ2448" s="35"/>
      <c r="GK2448" s="35"/>
      <c r="GL2448" s="35"/>
      <c r="GM2448" s="35"/>
      <c r="GN2448" s="35"/>
      <c r="GO2448" s="35"/>
      <c r="GP2448" s="35"/>
      <c r="GQ2448" s="35"/>
      <c r="GR2448" s="35"/>
      <c r="GS2448" s="35"/>
      <c r="GT2448" s="35"/>
      <c r="GU2448" s="35"/>
      <c r="GV2448" s="35"/>
      <c r="GW2448" s="35"/>
      <c r="GX2448" s="35"/>
      <c r="GY2448" s="35"/>
      <c r="GZ2448" s="35"/>
      <c r="HA2448" s="35"/>
      <c r="HB2448" s="35"/>
      <c r="HC2448" s="35"/>
      <c r="HD2448" s="35"/>
      <c r="HE2448" s="35"/>
      <c r="HF2448" s="35"/>
      <c r="HG2448" s="35"/>
      <c r="HH2448" s="35"/>
      <c r="HI2448" s="59"/>
      <c r="HJ2448" s="35"/>
      <c r="HK2448" s="60"/>
      <c r="HL2448" s="34"/>
      <c r="HM2448" s="35"/>
      <c r="HN2448" s="35"/>
      <c r="HO2448" s="35"/>
      <c r="HP2448" s="35"/>
      <c r="HQ2448" s="35"/>
      <c r="HR2448" s="35"/>
      <c r="HS2448" s="35"/>
      <c r="HT2448" s="35"/>
      <c r="HU2448" s="35"/>
      <c r="HV2448" s="35"/>
      <c r="HW2448" s="35"/>
      <c r="HX2448" s="35"/>
      <c r="HY2448" s="35"/>
      <c r="HZ2448" s="35"/>
      <c r="IA2448" s="35"/>
      <c r="IB2448" s="35"/>
      <c r="IC2448" s="35"/>
      <c r="ID2448" s="35"/>
      <c r="IE2448" s="35"/>
      <c r="IF2448" s="35"/>
      <c r="IG2448" s="35"/>
      <c r="IH2448" s="35"/>
      <c r="II2448" s="35"/>
      <c r="IJ2448" s="35"/>
      <c r="IK2448" s="35"/>
      <c r="IL2448" s="35"/>
      <c r="IM2448" s="35"/>
      <c r="IN2448" s="35"/>
      <c r="IO2448" s="35"/>
      <c r="IP2448" s="35"/>
      <c r="IQ2448" s="35"/>
      <c r="IR2448" s="35"/>
      <c r="IS2448" s="59"/>
      <c r="IT2448" s="35"/>
      <c r="IU2448" s="60"/>
      <c r="IV2448" s="34"/>
      <c r="IW2448" s="35"/>
      <c r="IX2448" s="35"/>
      <c r="JF2448" s="36"/>
      <c r="JH2448" s="37"/>
      <c r="JP2448" s="52"/>
      <c r="JR2448" s="53"/>
      <c r="JU2448" s="61"/>
      <c r="JW2448" s="62"/>
      <c r="JX2448" s="1"/>
      <c r="KG2448" s="1"/>
      <c r="KH2448" s="67"/>
      <c r="KJ2448" s="66"/>
      <c r="KL2448" s="65"/>
      <c r="KN2448" s="53"/>
      <c r="KP2448" s="64"/>
      <c r="KR2448" s="63"/>
      <c r="KV2448" s="1"/>
      <c r="KW2448" s="34"/>
      <c r="KY2448" s="35"/>
      <c r="LA2448" s="36"/>
      <c r="LC2448" s="37"/>
      <c r="LQ2448" s="1"/>
      <c r="PH2448" s="1"/>
      <c r="PI2448" s="2"/>
      <c r="PK2448" s="7"/>
      <c r="PL2448" s="7"/>
      <c r="PM2448" s="7"/>
      <c r="PN2448" s="7"/>
      <c r="PO2448" s="2"/>
      <c r="PP2448" s="7"/>
      <c r="PQ2448" s="7"/>
      <c r="PR2448" s="1"/>
      <c r="PW2448" s="1"/>
      <c r="QB2448" s="1"/>
      <c r="QC2448" s="2"/>
      <c r="QE2448" s="7"/>
      <c r="QF2448" s="7"/>
      <c r="QG2448" s="7"/>
      <c r="QH2448" s="7"/>
      <c r="QI2448" s="2"/>
      <c r="QJ2448" s="7"/>
      <c r="QK2448" s="7"/>
      <c r="QL2448" s="1"/>
      <c r="VF2448" s="1"/>
      <c r="VT2448" s="1"/>
    </row>
    <row r="2449" spans="14:592" x14ac:dyDescent="0.3">
      <c r="N2449" s="1"/>
      <c r="O2449" s="34"/>
      <c r="Q2449" s="35"/>
      <c r="S2449" s="36"/>
      <c r="U2449" s="37"/>
      <c r="W2449" s="52"/>
      <c r="Y2449" s="53"/>
      <c r="AI2449" s="1"/>
      <c r="AM2449" s="59"/>
      <c r="AO2449" s="60"/>
      <c r="AP2449" s="34"/>
      <c r="AR2449" s="35"/>
      <c r="AS2449" s="35"/>
      <c r="AT2449" s="35"/>
      <c r="AU2449" s="35"/>
      <c r="AV2449" s="35"/>
      <c r="AW2449" s="35"/>
      <c r="AX2449" s="35"/>
      <c r="AY2449" s="35"/>
      <c r="AZ2449" s="35"/>
      <c r="BA2449" s="35"/>
      <c r="BB2449" s="35"/>
      <c r="BC2449" s="35"/>
      <c r="BD2449" s="35"/>
      <c r="BE2449" s="35"/>
      <c r="BF2449" s="35"/>
      <c r="BG2449" s="35"/>
      <c r="BH2449" s="35"/>
      <c r="BI2449" s="35"/>
      <c r="BJ2449" s="35"/>
      <c r="BK2449" s="35"/>
      <c r="BL2449" s="35"/>
      <c r="BM2449" s="35"/>
      <c r="BN2449" s="35"/>
      <c r="BO2449" s="35"/>
      <c r="BP2449" s="35"/>
      <c r="BQ2449" s="35"/>
      <c r="BR2449" s="35"/>
      <c r="BS2449" s="35"/>
      <c r="BT2449" s="35"/>
      <c r="BU2449" s="35"/>
      <c r="BV2449" s="35"/>
      <c r="BW2449" s="59"/>
      <c r="BX2449" s="35"/>
      <c r="BY2449" s="60"/>
      <c r="BZ2449" s="34"/>
      <c r="CA2449" s="35"/>
      <c r="CB2449" s="35"/>
      <c r="CC2449" s="35"/>
      <c r="CD2449" s="35"/>
      <c r="CE2449" s="35"/>
      <c r="CF2449" s="35"/>
      <c r="CG2449" s="35"/>
      <c r="CH2449" s="35"/>
      <c r="CI2449" s="35"/>
      <c r="CJ2449" s="35"/>
      <c r="CK2449" s="35"/>
      <c r="CL2449" s="35"/>
      <c r="CM2449" s="35"/>
      <c r="CN2449" s="35"/>
      <c r="CO2449" s="35"/>
      <c r="CP2449" s="35"/>
      <c r="CQ2449" s="35"/>
      <c r="CR2449" s="35"/>
      <c r="CS2449" s="35"/>
      <c r="CT2449" s="35"/>
      <c r="CU2449" s="35"/>
      <c r="CV2449" s="35"/>
      <c r="CW2449" s="35"/>
      <c r="CX2449" s="35"/>
      <c r="CY2449" s="35"/>
      <c r="CZ2449" s="35"/>
      <c r="DA2449" s="35"/>
      <c r="DB2449" s="35"/>
      <c r="DC2449" s="35"/>
      <c r="DD2449" s="35"/>
      <c r="DE2449" s="35"/>
      <c r="DF2449" s="35"/>
      <c r="DG2449" s="59"/>
      <c r="DH2449" s="35"/>
      <c r="DI2449" s="60"/>
      <c r="DJ2449" s="34"/>
      <c r="DK2449" s="35"/>
      <c r="DL2449" s="35"/>
      <c r="DT2449" s="36"/>
      <c r="DV2449" s="37"/>
      <c r="ED2449" s="52"/>
      <c r="EF2449" s="53"/>
      <c r="EI2449" s="61"/>
      <c r="EK2449" s="62"/>
      <c r="EY2449" s="1"/>
      <c r="FY2449" s="59"/>
      <c r="GA2449" s="60"/>
      <c r="GB2449" s="34"/>
      <c r="GD2449" s="35"/>
      <c r="GE2449" s="35"/>
      <c r="GF2449" s="35"/>
      <c r="GG2449" s="35"/>
      <c r="GH2449" s="35"/>
      <c r="GI2449" s="35"/>
      <c r="GJ2449" s="35"/>
      <c r="GK2449" s="35"/>
      <c r="GL2449" s="35"/>
      <c r="GM2449" s="35"/>
      <c r="GN2449" s="35"/>
      <c r="GO2449" s="35"/>
      <c r="GP2449" s="35"/>
      <c r="GQ2449" s="35"/>
      <c r="GR2449" s="35"/>
      <c r="GS2449" s="35"/>
      <c r="GT2449" s="35"/>
      <c r="GU2449" s="35"/>
      <c r="GV2449" s="35"/>
      <c r="GW2449" s="35"/>
      <c r="GX2449" s="35"/>
      <c r="GY2449" s="35"/>
      <c r="GZ2449" s="35"/>
      <c r="HA2449" s="35"/>
      <c r="HB2449" s="35"/>
      <c r="HC2449" s="35"/>
      <c r="HD2449" s="35"/>
      <c r="HE2449" s="35"/>
      <c r="HF2449" s="35"/>
      <c r="HG2449" s="35"/>
      <c r="HH2449" s="35"/>
      <c r="HI2449" s="59"/>
      <c r="HJ2449" s="35"/>
      <c r="HK2449" s="60"/>
      <c r="HL2449" s="34"/>
      <c r="HM2449" s="35"/>
      <c r="HN2449" s="35"/>
      <c r="HO2449" s="35"/>
      <c r="HP2449" s="35"/>
      <c r="HQ2449" s="35"/>
      <c r="HR2449" s="35"/>
      <c r="HS2449" s="35"/>
      <c r="HT2449" s="35"/>
      <c r="HU2449" s="35"/>
      <c r="HV2449" s="35"/>
      <c r="HW2449" s="35"/>
      <c r="HX2449" s="35"/>
      <c r="HY2449" s="35"/>
      <c r="HZ2449" s="35"/>
      <c r="IA2449" s="35"/>
      <c r="IB2449" s="35"/>
      <c r="IC2449" s="35"/>
      <c r="ID2449" s="35"/>
      <c r="IE2449" s="35"/>
      <c r="IF2449" s="35"/>
      <c r="IG2449" s="35"/>
      <c r="IH2449" s="35"/>
      <c r="II2449" s="35"/>
      <c r="IJ2449" s="35"/>
      <c r="IK2449" s="35"/>
      <c r="IL2449" s="35"/>
      <c r="IM2449" s="35"/>
      <c r="IN2449" s="35"/>
      <c r="IO2449" s="35"/>
      <c r="IP2449" s="35"/>
      <c r="IQ2449" s="35"/>
      <c r="IR2449" s="35"/>
      <c r="IS2449" s="59"/>
      <c r="IT2449" s="35"/>
      <c r="IU2449" s="60"/>
      <c r="IV2449" s="34"/>
      <c r="IW2449" s="35"/>
      <c r="IX2449" s="35"/>
      <c r="JF2449" s="36"/>
      <c r="JH2449" s="37"/>
      <c r="JP2449" s="52"/>
      <c r="JR2449" s="53"/>
      <c r="JU2449" s="61"/>
      <c r="JW2449" s="62"/>
      <c r="JX2449" s="1"/>
      <c r="KG2449" s="1"/>
      <c r="KH2449" s="67"/>
      <c r="KJ2449" s="66"/>
      <c r="KL2449" s="65"/>
      <c r="KN2449" s="53"/>
      <c r="KP2449" s="64"/>
      <c r="KR2449" s="63"/>
      <c r="KV2449" s="1"/>
      <c r="KW2449" s="34"/>
      <c r="KY2449" s="35"/>
      <c r="LA2449" s="36"/>
      <c r="LC2449" s="37"/>
      <c r="LQ2449" s="1"/>
      <c r="PH2449" s="1"/>
      <c r="PI2449" s="2"/>
      <c r="PK2449" s="7"/>
      <c r="PO2449" s="2"/>
      <c r="PQ2449" s="7"/>
      <c r="PR2449" s="1"/>
      <c r="QB2449" s="1"/>
      <c r="QC2449" s="2"/>
      <c r="QE2449" s="7"/>
      <c r="QI2449" s="2"/>
      <c r="QK2449" s="7"/>
      <c r="QL2449" s="1"/>
      <c r="VF2449" s="1"/>
      <c r="VT2449" s="1"/>
    </row>
    <row r="2450" spans="14:592" x14ac:dyDescent="0.3">
      <c r="N2450" s="1"/>
      <c r="O2450" s="34"/>
      <c r="Q2450" s="35"/>
      <c r="S2450" s="36"/>
      <c r="U2450" s="37"/>
      <c r="W2450" s="52"/>
      <c r="Y2450" s="53"/>
      <c r="AI2450" s="1"/>
      <c r="AM2450" s="59"/>
      <c r="AO2450" s="60"/>
      <c r="AP2450" s="34"/>
      <c r="AY2450" s="35"/>
      <c r="AZ2450" s="36"/>
      <c r="BB2450" s="37"/>
      <c r="BJ2450" s="52"/>
      <c r="BL2450" s="53"/>
      <c r="BO2450" s="61"/>
      <c r="BQ2450" s="62"/>
      <c r="BW2450" s="59"/>
      <c r="BY2450" s="60"/>
      <c r="BZ2450" s="34"/>
      <c r="CJ2450" s="36"/>
      <c r="CL2450" s="37"/>
      <c r="CT2450" s="52"/>
      <c r="CV2450" s="53"/>
      <c r="CY2450" s="61"/>
      <c r="DA2450" s="62"/>
      <c r="DG2450" s="59"/>
      <c r="DI2450" s="60"/>
      <c r="DJ2450" s="34"/>
      <c r="DT2450" s="36"/>
      <c r="DV2450" s="37"/>
      <c r="ED2450" s="52"/>
      <c r="EF2450" s="53"/>
      <c r="EI2450" s="61"/>
      <c r="EK2450" s="62"/>
      <c r="FY2450" s="59"/>
      <c r="GA2450" s="60"/>
      <c r="GB2450" s="34"/>
      <c r="GK2450" s="35"/>
      <c r="GL2450" s="36"/>
      <c r="GN2450" s="37"/>
      <c r="GV2450" s="52"/>
      <c r="GX2450" s="53"/>
      <c r="HA2450" s="61"/>
      <c r="HC2450" s="62"/>
      <c r="HI2450" s="59"/>
      <c r="HK2450" s="60"/>
      <c r="HL2450" s="34"/>
      <c r="HV2450" s="36"/>
      <c r="HX2450" s="37"/>
      <c r="IF2450" s="52"/>
      <c r="IH2450" s="53"/>
      <c r="IK2450" s="61"/>
      <c r="IM2450" s="62"/>
      <c r="IS2450" s="59"/>
      <c r="IU2450" s="60"/>
      <c r="IV2450" s="34"/>
      <c r="JF2450" s="36"/>
      <c r="JH2450" s="37"/>
      <c r="JP2450" s="52"/>
      <c r="JR2450" s="53"/>
      <c r="JU2450" s="61"/>
      <c r="JW2450" s="62"/>
      <c r="JX2450" s="1"/>
      <c r="KG2450" s="1"/>
      <c r="KH2450" s="67"/>
      <c r="KJ2450" s="66"/>
      <c r="KL2450" s="65"/>
      <c r="KN2450" s="53"/>
      <c r="KP2450" s="64"/>
      <c r="KR2450" s="63"/>
      <c r="KV2450" s="1"/>
      <c r="KW2450" s="34"/>
      <c r="KY2450" s="35"/>
      <c r="LA2450" s="36"/>
      <c r="LC2450" s="37"/>
      <c r="LQ2450" s="1"/>
      <c r="PH2450" s="1"/>
      <c r="PI2450" s="2"/>
      <c r="PK2450" s="7"/>
      <c r="PO2450" s="2"/>
      <c r="PQ2450" s="7"/>
      <c r="PR2450" s="1"/>
      <c r="PW2450" s="1"/>
      <c r="QB2450" s="1"/>
      <c r="QC2450" s="2"/>
      <c r="QE2450" s="7"/>
      <c r="QI2450" s="2"/>
      <c r="QK2450" s="7"/>
      <c r="QL2450" s="1"/>
      <c r="VF2450" s="1"/>
      <c r="VT2450" s="1"/>
    </row>
    <row r="2451" spans="14:592" ht="15" thickBot="1" x14ac:dyDescent="0.35">
      <c r="N2451" s="1"/>
      <c r="O2451" s="34"/>
      <c r="Q2451" s="35"/>
      <c r="S2451" s="36"/>
      <c r="U2451" s="37"/>
      <c r="W2451" s="52"/>
      <c r="Y2451" s="53"/>
      <c r="AI2451" s="1"/>
      <c r="AM2451" s="59"/>
      <c r="AO2451" s="60"/>
      <c r="AP2451" s="34"/>
      <c r="AQ2451" s="34"/>
      <c r="AR2451" s="34"/>
      <c r="AS2451" s="34"/>
      <c r="AT2451" s="34"/>
      <c r="AU2451" s="34"/>
      <c r="AV2451" s="34"/>
      <c r="AW2451" s="34"/>
      <c r="AX2451" s="34"/>
      <c r="AY2451" s="34"/>
      <c r="AZ2451" s="34"/>
      <c r="BA2451" s="34"/>
      <c r="BB2451" s="34"/>
      <c r="BC2451" s="34"/>
      <c r="BD2451" s="34"/>
      <c r="BE2451" s="34"/>
      <c r="BF2451" s="34"/>
      <c r="BG2451" s="34"/>
      <c r="BH2451" s="34"/>
      <c r="BI2451" s="34"/>
      <c r="BJ2451" s="34"/>
      <c r="BK2451" s="34"/>
      <c r="BL2451" s="34"/>
      <c r="BM2451" s="34"/>
      <c r="BN2451" s="34"/>
      <c r="BO2451" s="34"/>
      <c r="BP2451" s="34"/>
      <c r="BQ2451" s="34"/>
      <c r="BR2451" s="34"/>
      <c r="BS2451" s="34"/>
      <c r="BT2451" s="34"/>
      <c r="BU2451" s="34"/>
      <c r="BV2451" s="34"/>
      <c r="BW2451" s="59"/>
      <c r="BX2451" s="34"/>
      <c r="BY2451" s="60"/>
      <c r="BZ2451" s="34"/>
      <c r="CA2451" s="34"/>
      <c r="CB2451" s="34"/>
      <c r="CC2451" s="34"/>
      <c r="CD2451" s="34"/>
      <c r="CE2451" s="34"/>
      <c r="CF2451" s="34"/>
      <c r="CG2451" s="34"/>
      <c r="CH2451" s="34"/>
      <c r="CI2451" s="34"/>
      <c r="CJ2451" s="34"/>
      <c r="CK2451" s="34"/>
      <c r="CL2451" s="34"/>
      <c r="CM2451" s="34"/>
      <c r="CN2451" s="34"/>
      <c r="CO2451" s="34"/>
      <c r="CP2451" s="34"/>
      <c r="CQ2451" s="34"/>
      <c r="CR2451" s="34"/>
      <c r="CS2451" s="34"/>
      <c r="CT2451" s="34"/>
      <c r="CU2451" s="34"/>
      <c r="CV2451" s="34"/>
      <c r="CW2451" s="34"/>
      <c r="CX2451" s="34"/>
      <c r="CY2451" s="34"/>
      <c r="CZ2451" s="34"/>
      <c r="DA2451" s="34"/>
      <c r="DB2451" s="34"/>
      <c r="DC2451" s="34"/>
      <c r="DD2451" s="34"/>
      <c r="DE2451" s="34"/>
      <c r="DF2451" s="34"/>
      <c r="DG2451" s="59"/>
      <c r="DH2451" s="34"/>
      <c r="DI2451" s="60"/>
      <c r="DJ2451" s="34"/>
      <c r="DT2451" s="36"/>
      <c r="DV2451" s="37"/>
      <c r="ED2451" s="52"/>
      <c r="EF2451" s="53"/>
      <c r="EI2451" s="61"/>
      <c r="EK2451" s="62"/>
      <c r="EY2451" s="1"/>
      <c r="FY2451" s="59"/>
      <c r="GA2451" s="60"/>
      <c r="GB2451" s="34"/>
      <c r="GC2451" s="34"/>
      <c r="GD2451" s="34"/>
      <c r="GE2451" s="34"/>
      <c r="GF2451" s="34"/>
      <c r="GG2451" s="34"/>
      <c r="GH2451" s="34"/>
      <c r="GI2451" s="34"/>
      <c r="GJ2451" s="34"/>
      <c r="GK2451" s="34"/>
      <c r="GL2451" s="34"/>
      <c r="GM2451" s="34"/>
      <c r="GN2451" s="34"/>
      <c r="GO2451" s="34"/>
      <c r="GP2451" s="34"/>
      <c r="GQ2451" s="34"/>
      <c r="GR2451" s="34"/>
      <c r="GS2451" s="34"/>
      <c r="GT2451" s="34"/>
      <c r="GU2451" s="34"/>
      <c r="GV2451" s="34"/>
      <c r="GW2451" s="34"/>
      <c r="GX2451" s="34"/>
      <c r="GY2451" s="34"/>
      <c r="GZ2451" s="34"/>
      <c r="HA2451" s="34"/>
      <c r="HB2451" s="34"/>
      <c r="HC2451" s="34"/>
      <c r="HD2451" s="34"/>
      <c r="HE2451" s="34"/>
      <c r="HF2451" s="34"/>
      <c r="HG2451" s="34"/>
      <c r="HH2451" s="34"/>
      <c r="HI2451" s="59"/>
      <c r="HJ2451" s="34"/>
      <c r="HK2451" s="60"/>
      <c r="HL2451" s="34"/>
      <c r="HM2451" s="34"/>
      <c r="HN2451" s="34"/>
      <c r="HO2451" s="34"/>
      <c r="HP2451" s="34"/>
      <c r="HQ2451" s="34"/>
      <c r="HR2451" s="34"/>
      <c r="HS2451" s="34"/>
      <c r="HT2451" s="34"/>
      <c r="HU2451" s="34"/>
      <c r="HV2451" s="34"/>
      <c r="HW2451" s="34"/>
      <c r="HX2451" s="34"/>
      <c r="HY2451" s="34"/>
      <c r="HZ2451" s="34"/>
      <c r="IA2451" s="34"/>
      <c r="IB2451" s="34"/>
      <c r="IC2451" s="34"/>
      <c r="ID2451" s="34"/>
      <c r="IE2451" s="34"/>
      <c r="IF2451" s="34"/>
      <c r="IG2451" s="34"/>
      <c r="IH2451" s="34"/>
      <c r="II2451" s="34"/>
      <c r="IJ2451" s="34"/>
      <c r="IK2451" s="34"/>
      <c r="IL2451" s="34"/>
      <c r="IM2451" s="34"/>
      <c r="IN2451" s="34"/>
      <c r="IO2451" s="34"/>
      <c r="IP2451" s="34"/>
      <c r="IQ2451" s="34"/>
      <c r="IR2451" s="34"/>
      <c r="IS2451" s="59"/>
      <c r="IT2451" s="34"/>
      <c r="IU2451" s="60"/>
      <c r="IV2451" s="34"/>
      <c r="JF2451" s="36"/>
      <c r="JH2451" s="37"/>
      <c r="JP2451" s="52"/>
      <c r="JR2451" s="53"/>
      <c r="JU2451" s="61"/>
      <c r="JW2451" s="62"/>
      <c r="JX2451" s="1"/>
      <c r="KG2451" s="1"/>
      <c r="KH2451" s="67"/>
      <c r="KJ2451" s="66"/>
      <c r="KL2451" s="65"/>
      <c r="KN2451" s="53"/>
      <c r="KP2451" s="64"/>
      <c r="KR2451" s="63"/>
      <c r="KV2451" s="1"/>
      <c r="KW2451" s="34"/>
      <c r="KY2451" s="35"/>
      <c r="LA2451" s="36"/>
      <c r="LC2451" s="37"/>
      <c r="LQ2451" s="1"/>
      <c r="PH2451" s="1"/>
      <c r="PI2451" s="2" t="s">
        <v>93</v>
      </c>
      <c r="PK2451" s="7" t="s">
        <v>94</v>
      </c>
      <c r="PO2451" s="2" t="s">
        <v>95</v>
      </c>
      <c r="PQ2451" s="7" t="s">
        <v>96</v>
      </c>
      <c r="PR2451" s="1"/>
      <c r="QB2451" s="1"/>
      <c r="QC2451" s="2" t="s">
        <v>97</v>
      </c>
      <c r="QE2451" s="7" t="s">
        <v>98</v>
      </c>
      <c r="QI2451" s="2" t="s">
        <v>99</v>
      </c>
      <c r="QK2451" s="7" t="s">
        <v>100</v>
      </c>
      <c r="QL2451" s="1"/>
      <c r="VF2451" s="1"/>
      <c r="VT2451" s="1"/>
    </row>
    <row r="2452" spans="14:592" x14ac:dyDescent="0.3">
      <c r="N2452" s="1"/>
      <c r="O2452" s="34"/>
      <c r="Q2452" s="35"/>
      <c r="S2452" s="36"/>
      <c r="U2452" s="37"/>
      <c r="W2452" s="52"/>
      <c r="Y2452" s="53"/>
      <c r="AI2452" s="1"/>
      <c r="AM2452" s="59"/>
      <c r="AO2452" s="60"/>
      <c r="AP2452" s="34"/>
      <c r="AQ2452" s="34"/>
      <c r="AR2452" s="34"/>
      <c r="AS2452" s="34"/>
      <c r="AT2452" s="34"/>
      <c r="AU2452" s="34"/>
      <c r="AV2452" s="34"/>
      <c r="AW2452" s="34"/>
      <c r="AX2452" s="34"/>
      <c r="AY2452" s="34"/>
      <c r="AZ2452" s="34"/>
      <c r="BA2452" s="34"/>
      <c r="BB2452" s="34"/>
      <c r="BC2452" s="34"/>
      <c r="BD2452" s="34"/>
      <c r="BE2452" s="34"/>
      <c r="BF2452" s="34"/>
      <c r="BG2452" s="34"/>
      <c r="BH2452" s="34"/>
      <c r="BI2452" s="34"/>
      <c r="BJ2452" s="34"/>
      <c r="BK2452" s="34"/>
      <c r="BL2452" s="34"/>
      <c r="BM2452" s="34"/>
      <c r="BN2452" s="34"/>
      <c r="BO2452" s="34"/>
      <c r="BP2452" s="34"/>
      <c r="BQ2452" s="34"/>
      <c r="BR2452" s="34"/>
      <c r="BS2452" s="34"/>
      <c r="BT2452" s="34"/>
      <c r="BU2452" s="34"/>
      <c r="BV2452" s="34"/>
      <c r="BW2452" s="59"/>
      <c r="BX2452" s="34"/>
      <c r="BY2452" s="60"/>
      <c r="BZ2452" s="34"/>
      <c r="CA2452" s="34"/>
      <c r="CB2452" s="34"/>
      <c r="CC2452" s="34"/>
      <c r="CD2452" s="34"/>
      <c r="CE2452" s="34"/>
      <c r="CF2452" s="34"/>
      <c r="CG2452" s="34"/>
      <c r="CH2452" s="34"/>
      <c r="CI2452" s="34"/>
      <c r="CJ2452" s="34"/>
      <c r="CK2452" s="34"/>
      <c r="CL2452" s="34"/>
      <c r="CM2452" s="34"/>
      <c r="CN2452" s="34"/>
      <c r="CO2452" s="34"/>
      <c r="CP2452" s="34"/>
      <c r="CQ2452" s="34"/>
      <c r="CR2452" s="34"/>
      <c r="CS2452" s="34"/>
      <c r="CT2452" s="34"/>
      <c r="CU2452" s="34"/>
      <c r="CV2452" s="34"/>
      <c r="CW2452" s="34"/>
      <c r="CX2452" s="34"/>
      <c r="CY2452" s="34"/>
      <c r="CZ2452" s="34"/>
      <c r="DA2452" s="34"/>
      <c r="DB2452" s="34"/>
      <c r="DC2452" s="34"/>
      <c r="DD2452" s="34"/>
      <c r="DE2452" s="34"/>
      <c r="DF2452" s="34"/>
      <c r="DG2452" s="59"/>
      <c r="DH2452" s="34"/>
      <c r="DI2452" s="60"/>
      <c r="DJ2452" s="34"/>
      <c r="DT2452" s="36"/>
      <c r="DV2452" s="37"/>
      <c r="ED2452" s="52"/>
      <c r="EF2452" s="53"/>
      <c r="EI2452" s="61"/>
      <c r="EK2452" s="62"/>
      <c r="FY2452" s="59"/>
      <c r="GA2452" s="60"/>
      <c r="GB2452" s="34"/>
      <c r="GC2452" s="34"/>
      <c r="GD2452" s="34"/>
      <c r="GE2452" s="34"/>
      <c r="GF2452" s="34"/>
      <c r="GG2452" s="34"/>
      <c r="GH2452" s="34"/>
      <c r="GI2452" s="34"/>
      <c r="GJ2452" s="34"/>
      <c r="GK2452" s="34"/>
      <c r="GL2452" s="34"/>
      <c r="GM2452" s="34"/>
      <c r="GN2452" s="34"/>
      <c r="GO2452" s="34"/>
      <c r="GP2452" s="34"/>
      <c r="GQ2452" s="34"/>
      <c r="GR2452" s="34"/>
      <c r="GS2452" s="34"/>
      <c r="GT2452" s="34"/>
      <c r="GU2452" s="34"/>
      <c r="GV2452" s="34"/>
      <c r="GW2452" s="34"/>
      <c r="GX2452" s="34"/>
      <c r="GY2452" s="34"/>
      <c r="GZ2452" s="34"/>
      <c r="HA2452" s="34"/>
      <c r="HB2452" s="34"/>
      <c r="HC2452" s="34"/>
      <c r="HD2452" s="34"/>
      <c r="HE2452" s="34"/>
      <c r="HF2452" s="34"/>
      <c r="HG2452" s="34"/>
      <c r="HH2452" s="34"/>
      <c r="HI2452" s="59"/>
      <c r="HJ2452" s="34"/>
      <c r="HK2452" s="60"/>
      <c r="HL2452" s="34"/>
      <c r="HM2452" s="34"/>
      <c r="HN2452" s="34"/>
      <c r="HO2452" s="34"/>
      <c r="HP2452" s="34"/>
      <c r="HQ2452" s="34"/>
      <c r="HR2452" s="34"/>
      <c r="HS2452" s="34"/>
      <c r="HT2452" s="34"/>
      <c r="HU2452" s="34"/>
      <c r="HV2452" s="34"/>
      <c r="HW2452" s="34"/>
      <c r="HX2452" s="34"/>
      <c r="HY2452" s="34"/>
      <c r="HZ2452" s="34"/>
      <c r="IA2452" s="34"/>
      <c r="IB2452" s="34"/>
      <c r="IC2452" s="34"/>
      <c r="ID2452" s="34"/>
      <c r="IE2452" s="34"/>
      <c r="IF2452" s="34"/>
      <c r="IG2452" s="34"/>
      <c r="IH2452" s="34"/>
      <c r="II2452" s="34"/>
      <c r="IJ2452" s="34"/>
      <c r="IK2452" s="34"/>
      <c r="IL2452" s="34"/>
      <c r="IM2452" s="34"/>
      <c r="IN2452" s="34"/>
      <c r="IO2452" s="34"/>
      <c r="IP2452" s="34"/>
      <c r="IQ2452" s="34"/>
      <c r="IR2452" s="34"/>
      <c r="IS2452" s="59"/>
      <c r="IT2452" s="34"/>
      <c r="IU2452" s="60"/>
      <c r="IV2452" s="34"/>
      <c r="JF2452" s="36"/>
      <c r="JH2452" s="37"/>
      <c r="JP2452" s="52"/>
      <c r="JR2452" s="53"/>
      <c r="JU2452" s="61"/>
      <c r="JW2452" s="62"/>
      <c r="JX2452" s="1"/>
      <c r="KG2452" s="1"/>
      <c r="KH2452" s="67"/>
      <c r="KJ2452" s="66"/>
      <c r="KL2452" s="65"/>
      <c r="KN2452" s="53"/>
      <c r="KP2452" s="64"/>
      <c r="KR2452" s="63"/>
      <c r="KV2452" s="1"/>
      <c r="KW2452" s="34"/>
      <c r="KY2452" s="35"/>
      <c r="LA2452" s="36"/>
      <c r="LC2452" s="37"/>
      <c r="LQ2452" s="1"/>
      <c r="PH2452" s="1"/>
      <c r="PI2452" s="4">
        <f t="array" ref="PI2452:PI2455">ME2484:ME2487</f>
        <v>-0.33273664907194639</v>
      </c>
      <c r="PK2452" s="8">
        <f t="array" ref="PK2452:PK2455">PN2436:PN2439</f>
        <v>-1.3499203992181942E-4</v>
      </c>
      <c r="PO2452" s="4">
        <f t="array" ref="PO2452:PO2455">RQ2484:RQ2487</f>
        <v>0.35778654842465785</v>
      </c>
      <c r="PQ2452" s="8">
        <f t="array" ref="PQ2452:PQ2455">PN2440:PN2443</f>
        <v>-4.0559601889590549E-4</v>
      </c>
      <c r="PR2452" s="1"/>
      <c r="PW2452" s="1"/>
      <c r="QB2452" s="1"/>
      <c r="QC2452" s="4">
        <f t="array" ref="QC2452:QC2455">NO2484:NO2487</f>
        <v>-0.33259067437003331</v>
      </c>
      <c r="QE2452" s="8">
        <f t="array" ref="QE2452:QE2455">QH2436:QH2439</f>
        <v>2.9721698574875412E-5</v>
      </c>
      <c r="QI2452" s="4">
        <f t="array" ref="QI2452:QI2455">TA2484:TA2487</f>
        <v>0.35751648861831631</v>
      </c>
      <c r="QK2452" s="8">
        <f t="array" ref="QK2452:QK2455">QH2440:QH2443</f>
        <v>8.2771937469212906E-5</v>
      </c>
      <c r="QL2452" s="1"/>
      <c r="VF2452" s="1"/>
      <c r="VT2452" s="1"/>
    </row>
    <row r="2453" spans="14:592" x14ac:dyDescent="0.3">
      <c r="N2453" s="1"/>
      <c r="O2453" s="34"/>
      <c r="Q2453" s="35"/>
      <c r="S2453" s="36"/>
      <c r="U2453" s="37"/>
      <c r="W2453" s="52"/>
      <c r="Y2453" s="53"/>
      <c r="AI2453" s="1"/>
      <c r="AM2453" s="59"/>
      <c r="AO2453" s="60"/>
      <c r="AW2453" s="34"/>
      <c r="AY2453" s="35"/>
      <c r="AZ2453" s="36"/>
      <c r="BB2453" s="37"/>
      <c r="BJ2453" s="52"/>
      <c r="BL2453" s="53"/>
      <c r="BO2453" s="61"/>
      <c r="BQ2453" s="62"/>
      <c r="BW2453" s="59"/>
      <c r="BY2453" s="60"/>
      <c r="CJ2453" s="36"/>
      <c r="CL2453" s="37"/>
      <c r="CT2453" s="52"/>
      <c r="CV2453" s="53"/>
      <c r="CY2453" s="61"/>
      <c r="DA2453" s="62"/>
      <c r="DG2453" s="59"/>
      <c r="DI2453" s="60"/>
      <c r="DT2453" s="36"/>
      <c r="DV2453" s="37"/>
      <c r="ED2453" s="52"/>
      <c r="EF2453" s="53"/>
      <c r="EI2453" s="61"/>
      <c r="EK2453" s="62"/>
      <c r="EY2453" s="1"/>
      <c r="FY2453" s="59"/>
      <c r="GA2453" s="60"/>
      <c r="GI2453" s="34"/>
      <c r="GK2453" s="35"/>
      <c r="GL2453" s="36"/>
      <c r="GN2453" s="37"/>
      <c r="GV2453" s="52"/>
      <c r="GX2453" s="53"/>
      <c r="HA2453" s="61"/>
      <c r="HC2453" s="62"/>
      <c r="HI2453" s="59"/>
      <c r="HK2453" s="60"/>
      <c r="HV2453" s="36"/>
      <c r="HX2453" s="37"/>
      <c r="IF2453" s="52"/>
      <c r="IH2453" s="53"/>
      <c r="IK2453" s="61"/>
      <c r="IM2453" s="62"/>
      <c r="IS2453" s="59"/>
      <c r="IU2453" s="60"/>
      <c r="JF2453" s="36"/>
      <c r="JH2453" s="37"/>
      <c r="JP2453" s="52"/>
      <c r="JR2453" s="53"/>
      <c r="JU2453" s="61"/>
      <c r="JW2453" s="62"/>
      <c r="JX2453" s="1"/>
      <c r="KG2453" s="1"/>
      <c r="KH2453" s="67"/>
      <c r="KJ2453" s="66"/>
      <c r="KL2453" s="65"/>
      <c r="KN2453" s="53"/>
      <c r="KP2453" s="64"/>
      <c r="KR2453" s="63"/>
      <c r="KV2453" s="1"/>
      <c r="KW2453" s="34"/>
      <c r="KY2453" s="35"/>
      <c r="LA2453" s="36"/>
      <c r="LC2453" s="37"/>
      <c r="LQ2453" s="1"/>
      <c r="PH2453" s="1"/>
      <c r="PI2453" s="5">
        <v>-1.0788802846937555</v>
      </c>
      <c r="PK2453" s="9">
        <v>1.5195947853409155E-3</v>
      </c>
      <c r="PO2453" s="5">
        <v>1.9284320930521883</v>
      </c>
      <c r="PQ2453" s="9">
        <v>1.1589442399639206E-3</v>
      </c>
      <c r="PR2453" s="1"/>
      <c r="QB2453" s="1"/>
      <c r="QC2453" s="5">
        <v>-1.0786504133567898</v>
      </c>
      <c r="QE2453" s="9">
        <v>-4.5297629813704468E-4</v>
      </c>
      <c r="QI2453" s="5">
        <v>1.9284325917445593</v>
      </c>
      <c r="QK2453" s="9">
        <v>-4.0959015189077767E-4</v>
      </c>
      <c r="QL2453" s="1"/>
      <c r="VF2453" s="1"/>
      <c r="VT2453" s="1"/>
    </row>
    <row r="2454" spans="14:592" x14ac:dyDescent="0.3">
      <c r="N2454" s="1"/>
      <c r="O2454" s="34"/>
      <c r="Q2454" s="35"/>
      <c r="S2454" s="36"/>
      <c r="U2454" s="37"/>
      <c r="W2454" s="52"/>
      <c r="Y2454" s="53"/>
      <c r="AI2454" s="1"/>
      <c r="AM2454" s="59"/>
      <c r="AO2454" s="60"/>
      <c r="AW2454" s="34"/>
      <c r="AY2454" s="35"/>
      <c r="AZ2454" s="36"/>
      <c r="BB2454" s="37"/>
      <c r="BJ2454" s="52"/>
      <c r="BL2454" s="53"/>
      <c r="BO2454" s="61"/>
      <c r="BQ2454" s="62"/>
      <c r="BW2454" s="59"/>
      <c r="BY2454" s="60"/>
      <c r="CJ2454" s="36"/>
      <c r="CL2454" s="37"/>
      <c r="CT2454" s="52"/>
      <c r="CV2454" s="53"/>
      <c r="CY2454" s="61"/>
      <c r="DA2454" s="62"/>
      <c r="DG2454" s="59"/>
      <c r="DI2454" s="60"/>
      <c r="DT2454" s="36"/>
      <c r="DV2454" s="37"/>
      <c r="ED2454" s="52"/>
      <c r="EF2454" s="53"/>
      <c r="EI2454" s="61"/>
      <c r="EK2454" s="62"/>
      <c r="FY2454" s="59"/>
      <c r="GA2454" s="60"/>
      <c r="GI2454" s="34"/>
      <c r="GK2454" s="35"/>
      <c r="GL2454" s="36"/>
      <c r="GN2454" s="37"/>
      <c r="GV2454" s="52"/>
      <c r="GX2454" s="53"/>
      <c r="HA2454" s="61"/>
      <c r="HC2454" s="62"/>
      <c r="HI2454" s="59"/>
      <c r="HK2454" s="60"/>
      <c r="HV2454" s="36"/>
      <c r="HX2454" s="37"/>
      <c r="IF2454" s="52"/>
      <c r="IH2454" s="53"/>
      <c r="IK2454" s="61"/>
      <c r="IM2454" s="62"/>
      <c r="IS2454" s="59"/>
      <c r="IU2454" s="60"/>
      <c r="JF2454" s="36"/>
      <c r="JH2454" s="37"/>
      <c r="JP2454" s="52"/>
      <c r="JR2454" s="53"/>
      <c r="JU2454" s="61"/>
      <c r="JW2454" s="62"/>
      <c r="JX2454" s="1"/>
      <c r="KG2454" s="1"/>
      <c r="KH2454" s="67"/>
      <c r="KJ2454" s="66"/>
      <c r="KL2454" s="65"/>
      <c r="KN2454" s="53"/>
      <c r="KP2454" s="64"/>
      <c r="KR2454" s="63"/>
      <c r="KV2454" s="1"/>
      <c r="KW2454" s="34"/>
      <c r="KY2454" s="35"/>
      <c r="LA2454" s="36"/>
      <c r="LC2454" s="37"/>
      <c r="LQ2454" s="1"/>
      <c r="PH2454" s="1"/>
      <c r="PI2454" s="5">
        <v>1.3862269677275039</v>
      </c>
      <c r="PK2454" s="9">
        <v>6.0987455455591383E-4</v>
      </c>
      <c r="PO2454" s="5">
        <v>-1.542986281652575</v>
      </c>
      <c r="PQ2454" s="9">
        <v>6.1387399126374104E-4</v>
      </c>
      <c r="PR2454" s="1"/>
      <c r="PW2454" s="1"/>
      <c r="QB2454" s="1"/>
      <c r="QC2454" s="5">
        <v>1.386292217266694</v>
      </c>
      <c r="QE2454" s="9">
        <v>-1.6310114283738002E-4</v>
      </c>
      <c r="QI2454" s="5">
        <v>-1.5428234754927483</v>
      </c>
      <c r="QK2454" s="9">
        <v>-1.5946135835333638E-4</v>
      </c>
      <c r="QL2454" s="1"/>
      <c r="VF2454" s="1"/>
      <c r="VT2454" s="1"/>
    </row>
    <row r="2455" spans="14:592" ht="15" thickBot="1" x14ac:dyDescent="0.35">
      <c r="N2455" s="1"/>
      <c r="O2455" s="34"/>
      <c r="Q2455" s="35"/>
      <c r="S2455" s="36"/>
      <c r="U2455" s="37"/>
      <c r="W2455" s="52"/>
      <c r="Y2455" s="53"/>
      <c r="AI2455" s="1"/>
      <c r="AM2455" s="59"/>
      <c r="AO2455" s="60"/>
      <c r="AW2455" s="34"/>
      <c r="AY2455" s="35"/>
      <c r="AZ2455" s="36"/>
      <c r="BB2455" s="37"/>
      <c r="BJ2455" s="52"/>
      <c r="BL2455" s="53"/>
      <c r="BO2455" s="61"/>
      <c r="BQ2455" s="62"/>
      <c r="BW2455" s="59"/>
      <c r="BY2455" s="60"/>
      <c r="CJ2455" s="36"/>
      <c r="CL2455" s="37"/>
      <c r="CT2455" s="52"/>
      <c r="CV2455" s="53"/>
      <c r="CY2455" s="61"/>
      <c r="DA2455" s="62"/>
      <c r="DG2455" s="59"/>
      <c r="DI2455" s="60"/>
      <c r="DT2455" s="36"/>
      <c r="DV2455" s="37"/>
      <c r="ED2455" s="52"/>
      <c r="EF2455" s="53"/>
      <c r="EI2455" s="61"/>
      <c r="EK2455" s="62"/>
      <c r="EY2455" s="1"/>
      <c r="FY2455" s="59"/>
      <c r="GA2455" s="60"/>
      <c r="GI2455" s="34"/>
      <c r="GK2455" s="35"/>
      <c r="GL2455" s="36"/>
      <c r="GN2455" s="37"/>
      <c r="GV2455" s="52"/>
      <c r="GX2455" s="53"/>
      <c r="HA2455" s="61"/>
      <c r="HC2455" s="62"/>
      <c r="HI2455" s="59"/>
      <c r="HK2455" s="60"/>
      <c r="HV2455" s="36"/>
      <c r="HX2455" s="37"/>
      <c r="IF2455" s="52"/>
      <c r="IH2455" s="53"/>
      <c r="IK2455" s="61"/>
      <c r="IM2455" s="62"/>
      <c r="IS2455" s="59"/>
      <c r="IU2455" s="60"/>
      <c r="JF2455" s="36"/>
      <c r="JH2455" s="37"/>
      <c r="JP2455" s="52"/>
      <c r="JR2455" s="53"/>
      <c r="JU2455" s="61"/>
      <c r="JW2455" s="62"/>
      <c r="JX2455" s="1"/>
      <c r="KG2455" s="1"/>
      <c r="KH2455" s="67"/>
      <c r="KJ2455" s="66"/>
      <c r="KL2455" s="65"/>
      <c r="KN2455" s="53"/>
      <c r="KP2455" s="64"/>
      <c r="KR2455" s="63"/>
      <c r="KV2455" s="1"/>
      <c r="KW2455" s="34"/>
      <c r="KY2455" s="35"/>
      <c r="LA2455" s="36"/>
      <c r="LC2455" s="37"/>
      <c r="LQ2455" s="1"/>
      <c r="PH2455" s="1"/>
      <c r="PI2455" s="6">
        <v>0.28522082216615796</v>
      </c>
      <c r="PK2455" s="10">
        <v>-8.2553254411231979E-4</v>
      </c>
      <c r="PO2455" s="6">
        <v>0.78681065058078636</v>
      </c>
      <c r="PQ2455" s="10">
        <v>-7.4507512646770327E-4</v>
      </c>
      <c r="PR2455" s="1"/>
      <c r="QB2455" s="1"/>
      <c r="QC2455" s="6">
        <v>0.28493944705979207</v>
      </c>
      <c r="QE2455" s="10">
        <v>2.9238110079586886E-4</v>
      </c>
      <c r="QI2455" s="6">
        <v>0.78708971603065458</v>
      </c>
      <c r="QK2455" s="10">
        <v>4.4076771289478103E-5</v>
      </c>
      <c r="QL2455" s="1"/>
      <c r="VF2455" s="1"/>
      <c r="VT2455" s="1"/>
    </row>
    <row r="2456" spans="14:592" x14ac:dyDescent="0.3">
      <c r="N2456" s="1"/>
      <c r="O2456" s="34"/>
      <c r="Q2456" s="35"/>
      <c r="S2456" s="36"/>
      <c r="U2456" s="37"/>
      <c r="W2456" s="52"/>
      <c r="Y2456" s="53"/>
      <c r="AI2456" s="1"/>
      <c r="AM2456" s="59"/>
      <c r="AO2456" s="60"/>
      <c r="AW2456" s="34"/>
      <c r="AY2456" s="35"/>
      <c r="AZ2456" s="36"/>
      <c r="BB2456" s="37"/>
      <c r="BJ2456" s="52"/>
      <c r="BL2456" s="53"/>
      <c r="BO2456" s="61"/>
      <c r="BQ2456" s="62"/>
      <c r="BW2456" s="59"/>
      <c r="BY2456" s="60"/>
      <c r="CJ2456" s="36"/>
      <c r="CL2456" s="37"/>
      <c r="CT2456" s="52"/>
      <c r="CV2456" s="53"/>
      <c r="CY2456" s="61"/>
      <c r="DA2456" s="62"/>
      <c r="DG2456" s="59"/>
      <c r="DI2456" s="60"/>
      <c r="DT2456" s="36"/>
      <c r="DV2456" s="37"/>
      <c r="ED2456" s="52"/>
      <c r="EF2456" s="53"/>
      <c r="EI2456" s="61"/>
      <c r="EK2456" s="62"/>
      <c r="FY2456" s="59"/>
      <c r="GA2456" s="60"/>
      <c r="GI2456" s="34"/>
      <c r="GK2456" s="35"/>
      <c r="GL2456" s="36"/>
      <c r="GN2456" s="37"/>
      <c r="GV2456" s="52"/>
      <c r="GX2456" s="53"/>
      <c r="HA2456" s="61"/>
      <c r="HC2456" s="62"/>
      <c r="HI2456" s="59"/>
      <c r="HK2456" s="60"/>
      <c r="HV2456" s="36"/>
      <c r="HX2456" s="37"/>
      <c r="IF2456" s="52"/>
      <c r="IH2456" s="53"/>
      <c r="IK2456" s="61"/>
      <c r="IM2456" s="62"/>
      <c r="IS2456" s="59"/>
      <c r="IU2456" s="60"/>
      <c r="JF2456" s="36"/>
      <c r="JH2456" s="37"/>
      <c r="JP2456" s="52"/>
      <c r="JR2456" s="53"/>
      <c r="JU2456" s="61"/>
      <c r="JW2456" s="62"/>
      <c r="JX2456" s="1"/>
      <c r="KG2456" s="1"/>
      <c r="KH2456" s="67"/>
      <c r="KJ2456" s="66"/>
      <c r="KL2456" s="65"/>
      <c r="KN2456" s="53"/>
      <c r="KP2456" s="64"/>
      <c r="KR2456" s="63"/>
      <c r="KV2456" s="1"/>
      <c r="KW2456" s="34"/>
      <c r="KY2456" s="35"/>
      <c r="LA2456" s="36"/>
      <c r="LC2456" s="37"/>
      <c r="LQ2456" s="1"/>
      <c r="PH2456" s="1"/>
      <c r="PI2456" s="2"/>
      <c r="PJ2456" s="1"/>
      <c r="PK2456" s="7"/>
      <c r="PL2456" s="1"/>
      <c r="PM2456" s="1"/>
      <c r="PN2456" s="1"/>
      <c r="PO2456" s="2"/>
      <c r="PP2456" s="1"/>
      <c r="PQ2456" s="7"/>
      <c r="PR2456" s="1"/>
      <c r="PW2456" s="1"/>
      <c r="QB2456" s="1"/>
      <c r="QC2456" s="2"/>
      <c r="QD2456" s="1"/>
      <c r="QE2456" s="7"/>
      <c r="QF2456" s="1"/>
      <c r="QG2456" s="1"/>
      <c r="QH2456" s="1"/>
      <c r="QI2456" s="2"/>
      <c r="QJ2456" s="1"/>
      <c r="QK2456" s="7"/>
      <c r="QL2456" s="1"/>
      <c r="VF2456" s="1"/>
      <c r="VT2456" s="1"/>
    </row>
    <row r="2457" spans="14:592" x14ac:dyDescent="0.3">
      <c r="N2457" s="1"/>
      <c r="O2457" s="34"/>
      <c r="Q2457" s="35"/>
      <c r="S2457" s="36"/>
      <c r="U2457" s="37"/>
      <c r="W2457" s="52"/>
      <c r="Y2457" s="53"/>
      <c r="AI2457" s="1"/>
      <c r="AM2457" s="59"/>
      <c r="AO2457" s="60"/>
      <c r="AW2457" s="34"/>
      <c r="AY2457" s="35"/>
      <c r="AZ2457" s="36"/>
      <c r="BB2457" s="37"/>
      <c r="BJ2457" s="52"/>
      <c r="BL2457" s="53"/>
      <c r="BO2457" s="61"/>
      <c r="BQ2457" s="62"/>
      <c r="BW2457" s="59"/>
      <c r="BY2457" s="60"/>
      <c r="CJ2457" s="36"/>
      <c r="CL2457" s="37"/>
      <c r="CT2457" s="52"/>
      <c r="CV2457" s="53"/>
      <c r="CY2457" s="61"/>
      <c r="DA2457" s="62"/>
      <c r="DG2457" s="59"/>
      <c r="DI2457" s="60"/>
      <c r="DT2457" s="36"/>
      <c r="DV2457" s="37"/>
      <c r="ED2457" s="52"/>
      <c r="EF2457" s="53"/>
      <c r="EI2457" s="61"/>
      <c r="EK2457" s="62"/>
      <c r="EY2457" s="1"/>
      <c r="FY2457" s="59"/>
      <c r="GA2457" s="60"/>
      <c r="GI2457" s="34"/>
      <c r="GK2457" s="35"/>
      <c r="GL2457" s="36"/>
      <c r="GN2457" s="37"/>
      <c r="GV2457" s="52"/>
      <c r="GX2457" s="53"/>
      <c r="HA2457" s="61"/>
      <c r="HC2457" s="62"/>
      <c r="HI2457" s="59"/>
      <c r="HK2457" s="60"/>
      <c r="HV2457" s="36"/>
      <c r="HX2457" s="37"/>
      <c r="IF2457" s="52"/>
      <c r="IH2457" s="53"/>
      <c r="IK2457" s="61"/>
      <c r="IM2457" s="62"/>
      <c r="IS2457" s="59"/>
      <c r="IU2457" s="60"/>
      <c r="JF2457" s="36"/>
      <c r="JH2457" s="37"/>
      <c r="JP2457" s="52"/>
      <c r="JR2457" s="53"/>
      <c r="JU2457" s="61"/>
      <c r="JW2457" s="62"/>
      <c r="JX2457" s="1"/>
      <c r="KG2457" s="1"/>
      <c r="KH2457" s="67"/>
      <c r="KJ2457" s="66"/>
      <c r="KL2457" s="65"/>
      <c r="KN2457" s="53"/>
      <c r="KP2457" s="64"/>
      <c r="KR2457" s="63"/>
      <c r="KV2457" s="1"/>
      <c r="KW2457" s="34"/>
      <c r="KY2457" s="35"/>
      <c r="LA2457" s="36"/>
      <c r="LC2457" s="37"/>
      <c r="LQ2457" s="1"/>
      <c r="PI2457" s="34"/>
      <c r="PK2457" s="35"/>
      <c r="PO2457" s="34"/>
      <c r="PQ2457" s="35"/>
      <c r="QC2457" s="36"/>
      <c r="QE2457" s="37"/>
      <c r="QI2457" s="36"/>
      <c r="QK2457" s="37"/>
      <c r="VF2457" s="1"/>
      <c r="VT2457" s="1"/>
    </row>
    <row r="2458" spans="14:592" x14ac:dyDescent="0.3">
      <c r="N2458" s="1"/>
      <c r="O2458" s="34"/>
      <c r="Q2458" s="35"/>
      <c r="S2458" s="36"/>
      <c r="U2458" s="37"/>
      <c r="W2458" s="52"/>
      <c r="Y2458" s="53"/>
      <c r="AI2458" s="1"/>
      <c r="AM2458" s="59"/>
      <c r="AO2458" s="60"/>
      <c r="AW2458" s="34"/>
      <c r="AY2458" s="35"/>
      <c r="AZ2458" s="36"/>
      <c r="BB2458" s="37"/>
      <c r="BJ2458" s="52"/>
      <c r="BL2458" s="53"/>
      <c r="BO2458" s="61"/>
      <c r="BQ2458" s="62"/>
      <c r="BW2458" s="59"/>
      <c r="BY2458" s="60"/>
      <c r="CJ2458" s="36"/>
      <c r="CL2458" s="37"/>
      <c r="CT2458" s="52"/>
      <c r="CV2458" s="53"/>
      <c r="CY2458" s="61"/>
      <c r="DA2458" s="62"/>
      <c r="DG2458" s="59"/>
      <c r="DI2458" s="60"/>
      <c r="DT2458" s="36"/>
      <c r="DV2458" s="37"/>
      <c r="ED2458" s="52"/>
      <c r="EF2458" s="53"/>
      <c r="EI2458" s="61"/>
      <c r="EK2458" s="62"/>
      <c r="FY2458" s="59"/>
      <c r="GA2458" s="60"/>
      <c r="GI2458" s="34"/>
      <c r="GK2458" s="35"/>
      <c r="GL2458" s="36"/>
      <c r="GN2458" s="37"/>
      <c r="GV2458" s="52"/>
      <c r="GX2458" s="53"/>
      <c r="HA2458" s="61"/>
      <c r="HC2458" s="62"/>
      <c r="HI2458" s="59"/>
      <c r="HK2458" s="60"/>
      <c r="HV2458" s="36"/>
      <c r="HX2458" s="37"/>
      <c r="IF2458" s="52"/>
      <c r="IH2458" s="53"/>
      <c r="IK2458" s="61"/>
      <c r="IM2458" s="62"/>
      <c r="IS2458" s="59"/>
      <c r="IU2458" s="60"/>
      <c r="JF2458" s="36"/>
      <c r="JH2458" s="37"/>
      <c r="JP2458" s="52"/>
      <c r="JR2458" s="53"/>
      <c r="JU2458" s="61"/>
      <c r="JW2458" s="62"/>
      <c r="JX2458" s="1"/>
      <c r="KG2458" s="1"/>
      <c r="KH2458" s="67"/>
      <c r="KJ2458" s="66"/>
      <c r="KL2458" s="65"/>
      <c r="KN2458" s="53"/>
      <c r="KP2458" s="64"/>
      <c r="KR2458" s="63"/>
      <c r="KV2458" s="1"/>
      <c r="KW2458" s="34"/>
      <c r="KY2458" s="35"/>
      <c r="LA2458" s="36"/>
      <c r="LC2458" s="37"/>
      <c r="LQ2458" s="1"/>
      <c r="MG2458" s="35"/>
      <c r="MH2458" s="35"/>
      <c r="MI2458" s="35"/>
      <c r="MJ2458" s="35"/>
      <c r="MK2458" s="35"/>
      <c r="ML2458" s="35"/>
      <c r="MM2458" s="35"/>
      <c r="MN2458" s="35"/>
      <c r="MO2458" s="35"/>
      <c r="MP2458" s="35"/>
      <c r="MQ2458" s="35"/>
      <c r="MR2458" s="35"/>
      <c r="MS2458" s="35"/>
      <c r="MT2458" s="35"/>
      <c r="MU2458" s="35"/>
      <c r="MV2458" s="35"/>
      <c r="MW2458" s="35"/>
      <c r="MX2458" s="35"/>
      <c r="MY2458" s="35"/>
      <c r="MZ2458" s="35"/>
      <c r="NA2458" s="35"/>
      <c r="NB2458" s="35"/>
      <c r="NC2458" s="35"/>
      <c r="ND2458" s="35"/>
      <c r="NE2458" s="35"/>
      <c r="NF2458" s="35"/>
      <c r="NG2458" s="35"/>
      <c r="NH2458" s="35"/>
      <c r="NI2458" s="35"/>
      <c r="NJ2458" s="35"/>
      <c r="NK2458" s="35"/>
      <c r="NL2458" s="35"/>
      <c r="NM2458" s="35"/>
      <c r="NN2458" s="35"/>
      <c r="NO2458" s="35"/>
      <c r="NP2458" s="35"/>
      <c r="NQ2458" s="35"/>
      <c r="NR2458" s="35"/>
      <c r="NS2458" s="35"/>
      <c r="NT2458" s="35"/>
      <c r="NU2458" s="35"/>
      <c r="NV2458" s="35"/>
      <c r="NW2458" s="35"/>
      <c r="NX2458" s="35"/>
      <c r="NY2458" s="35"/>
      <c r="NZ2458" s="35"/>
      <c r="OA2458" s="35"/>
      <c r="OB2458" s="35"/>
      <c r="OC2458" s="35"/>
      <c r="OD2458" s="35"/>
      <c r="OE2458" s="35"/>
      <c r="OF2458" s="35"/>
      <c r="OG2458" s="35"/>
      <c r="OH2458" s="35"/>
      <c r="OI2458" s="35"/>
      <c r="OJ2458" s="35"/>
      <c r="OK2458" s="35"/>
      <c r="OL2458" s="35"/>
      <c r="OM2458" s="35"/>
      <c r="ON2458" s="35"/>
      <c r="OO2458" s="35"/>
      <c r="OP2458" s="35"/>
      <c r="OQ2458" s="35"/>
      <c r="OR2458" s="35"/>
      <c r="OS2458" s="35"/>
      <c r="OT2458" s="35"/>
      <c r="OU2458" s="35"/>
      <c r="OV2458" s="35"/>
      <c r="OW2458" s="35"/>
      <c r="OX2458" s="35"/>
      <c r="OY2458" s="35"/>
      <c r="OZ2458" s="35"/>
      <c r="PA2458" s="35"/>
      <c r="PB2458" s="35"/>
      <c r="PC2458" s="35"/>
      <c r="PD2458" s="35"/>
      <c r="PE2458" s="35"/>
      <c r="PF2458" s="35"/>
      <c r="PG2458" s="35"/>
      <c r="PH2458" s="35"/>
      <c r="PI2458" s="34"/>
      <c r="PJ2458" s="35"/>
      <c r="PK2458" s="35"/>
      <c r="PO2458" s="34"/>
      <c r="PQ2458" s="35"/>
      <c r="PR2458" s="35"/>
      <c r="PS2458" s="35"/>
      <c r="PT2458" s="35"/>
      <c r="PU2458" s="35"/>
      <c r="PV2458" s="35"/>
      <c r="PW2458" s="35"/>
      <c r="PX2458" s="35"/>
      <c r="PY2458" s="35"/>
      <c r="PZ2458" s="35"/>
      <c r="QA2458" s="35"/>
      <c r="QB2458" s="35"/>
      <c r="QC2458" s="35"/>
      <c r="QD2458" s="35"/>
      <c r="QE2458" s="35"/>
      <c r="QF2458" s="35"/>
      <c r="QG2458" s="35"/>
      <c r="QH2458" s="35"/>
      <c r="QI2458" s="35"/>
      <c r="QJ2458" s="35"/>
      <c r="QK2458" s="35"/>
      <c r="QL2458" s="35"/>
      <c r="QM2458" s="35"/>
      <c r="QN2458" s="35"/>
      <c r="QO2458" s="35"/>
      <c r="QP2458" s="35"/>
      <c r="QQ2458" s="35"/>
      <c r="QR2458" s="35"/>
      <c r="QS2458" s="35"/>
      <c r="QT2458" s="35"/>
      <c r="QU2458" s="35"/>
      <c r="QV2458" s="35"/>
      <c r="QW2458" s="35"/>
      <c r="QX2458" s="35"/>
      <c r="QY2458" s="35"/>
      <c r="QZ2458" s="35"/>
      <c r="RA2458" s="35"/>
      <c r="RB2458" s="35"/>
      <c r="RC2458" s="35"/>
      <c r="RD2458" s="35"/>
      <c r="RE2458" s="35"/>
      <c r="RF2458" s="35"/>
      <c r="RG2458" s="35"/>
      <c r="RH2458" s="35"/>
      <c r="RI2458" s="35"/>
      <c r="RJ2458" s="35"/>
      <c r="RK2458" s="35"/>
      <c r="RL2458" s="35"/>
      <c r="RM2458" s="35"/>
      <c r="RN2458" s="35"/>
      <c r="RO2458" s="35"/>
      <c r="RP2458" s="35"/>
      <c r="RQ2458" s="35"/>
      <c r="RR2458" s="35"/>
      <c r="RS2458" s="35"/>
      <c r="VF2458" s="1"/>
      <c r="VT2458" s="1"/>
    </row>
    <row r="2459" spans="14:592" x14ac:dyDescent="0.3">
      <c r="N2459" s="1"/>
      <c r="O2459" s="34"/>
      <c r="Q2459" s="35"/>
      <c r="S2459" s="36"/>
      <c r="U2459" s="37"/>
      <c r="W2459" s="52"/>
      <c r="Y2459" s="53"/>
      <c r="AI2459" s="1"/>
      <c r="AM2459" s="59"/>
      <c r="AO2459" s="60"/>
      <c r="AW2459" s="34"/>
      <c r="AY2459" s="35"/>
      <c r="AZ2459" s="36"/>
      <c r="BB2459" s="37"/>
      <c r="BJ2459" s="52"/>
      <c r="BL2459" s="53"/>
      <c r="BO2459" s="61"/>
      <c r="BQ2459" s="62"/>
      <c r="BW2459" s="59"/>
      <c r="BY2459" s="60"/>
      <c r="CJ2459" s="36"/>
      <c r="CL2459" s="37"/>
      <c r="CT2459" s="52"/>
      <c r="CV2459" s="53"/>
      <c r="CY2459" s="61"/>
      <c r="DA2459" s="62"/>
      <c r="DG2459" s="59"/>
      <c r="DI2459" s="60"/>
      <c r="DT2459" s="36"/>
      <c r="DV2459" s="37"/>
      <c r="ED2459" s="52"/>
      <c r="EF2459" s="53"/>
      <c r="EI2459" s="61"/>
      <c r="EK2459" s="62"/>
      <c r="EY2459" s="1"/>
      <c r="FY2459" s="59"/>
      <c r="GA2459" s="60"/>
      <c r="GI2459" s="34"/>
      <c r="GK2459" s="35"/>
      <c r="GL2459" s="36"/>
      <c r="GN2459" s="37"/>
      <c r="GV2459" s="52"/>
      <c r="GX2459" s="53"/>
      <c r="HA2459" s="61"/>
      <c r="HC2459" s="62"/>
      <c r="HI2459" s="59"/>
      <c r="HK2459" s="60"/>
      <c r="HV2459" s="36"/>
      <c r="HX2459" s="37"/>
      <c r="IF2459" s="52"/>
      <c r="IH2459" s="53"/>
      <c r="IK2459" s="61"/>
      <c r="IM2459" s="62"/>
      <c r="IS2459" s="59"/>
      <c r="IU2459" s="60"/>
      <c r="JF2459" s="36"/>
      <c r="JH2459" s="37"/>
      <c r="JP2459" s="52"/>
      <c r="JR2459" s="53"/>
      <c r="JU2459" s="61"/>
      <c r="JW2459" s="62"/>
      <c r="JX2459" s="1"/>
      <c r="KG2459" s="1"/>
      <c r="KH2459" s="67"/>
      <c r="KJ2459" s="66"/>
      <c r="KL2459" s="65"/>
      <c r="KN2459" s="53"/>
      <c r="KP2459" s="64"/>
      <c r="KR2459" s="63"/>
      <c r="KV2459" s="1"/>
      <c r="KW2459" s="34"/>
      <c r="KY2459" s="35"/>
      <c r="LA2459" s="36"/>
      <c r="LC2459" s="37"/>
      <c r="LQ2459" s="1"/>
      <c r="MG2459" s="35"/>
      <c r="MH2459" s="35"/>
      <c r="MI2459" s="35"/>
      <c r="MJ2459" s="35"/>
      <c r="MK2459" s="35"/>
      <c r="ML2459" s="35"/>
      <c r="MM2459" s="35"/>
      <c r="MN2459" s="35"/>
      <c r="MO2459" s="35"/>
      <c r="MP2459" s="35"/>
      <c r="MQ2459" s="35"/>
      <c r="MR2459" s="35"/>
      <c r="MS2459" s="35"/>
      <c r="MT2459" s="35"/>
      <c r="MU2459" s="35"/>
      <c r="MV2459" s="35"/>
      <c r="MW2459" s="35"/>
      <c r="MX2459" s="35"/>
      <c r="MY2459" s="35"/>
      <c r="MZ2459" s="35"/>
      <c r="NA2459" s="35"/>
      <c r="NB2459" s="35"/>
      <c r="NC2459" s="35"/>
      <c r="ND2459" s="35"/>
      <c r="NE2459" s="35"/>
      <c r="NF2459" s="35"/>
      <c r="NG2459" s="35"/>
      <c r="NH2459" s="35"/>
      <c r="NI2459" s="35"/>
      <c r="NJ2459" s="35"/>
      <c r="NK2459" s="35"/>
      <c r="NL2459" s="35"/>
      <c r="NM2459" s="35"/>
      <c r="NN2459" s="35"/>
      <c r="NO2459" s="35"/>
      <c r="NP2459" s="35"/>
      <c r="NQ2459" s="35"/>
      <c r="NR2459" s="35"/>
      <c r="NS2459" s="35"/>
      <c r="NT2459" s="35"/>
      <c r="NU2459" s="35"/>
      <c r="NV2459" s="35"/>
      <c r="NW2459" s="35"/>
      <c r="NX2459" s="35"/>
      <c r="NY2459" s="35"/>
      <c r="NZ2459" s="35"/>
      <c r="OA2459" s="35"/>
      <c r="OB2459" s="35"/>
      <c r="OC2459" s="35"/>
      <c r="OD2459" s="35"/>
      <c r="OE2459" s="35"/>
      <c r="OF2459" s="35"/>
      <c r="OG2459" s="35"/>
      <c r="OH2459" s="35"/>
      <c r="OI2459" s="35"/>
      <c r="OJ2459" s="35"/>
      <c r="OK2459" s="35"/>
      <c r="OL2459" s="35"/>
      <c r="OM2459" s="35"/>
      <c r="ON2459" s="35"/>
      <c r="OO2459" s="35"/>
      <c r="OP2459" s="35"/>
      <c r="OQ2459" s="35"/>
      <c r="OR2459" s="35"/>
      <c r="OS2459" s="35"/>
      <c r="OT2459" s="35"/>
      <c r="OU2459" s="35"/>
      <c r="OV2459" s="35"/>
      <c r="OW2459" s="35"/>
      <c r="OX2459" s="35"/>
      <c r="OY2459" s="35"/>
      <c r="OZ2459" s="35"/>
      <c r="PA2459" s="35"/>
      <c r="PB2459" s="35"/>
      <c r="PC2459" s="35"/>
      <c r="PD2459" s="35"/>
      <c r="PE2459" s="35"/>
      <c r="PF2459" s="35"/>
      <c r="PG2459" s="35"/>
      <c r="PH2459" s="35"/>
      <c r="PI2459" s="34"/>
      <c r="PJ2459" s="35"/>
      <c r="PK2459" s="35"/>
      <c r="PO2459" s="34"/>
      <c r="PQ2459" s="35"/>
      <c r="PR2459" s="35"/>
      <c r="PS2459" s="35"/>
      <c r="PT2459" s="35"/>
      <c r="PU2459" s="35"/>
      <c r="PV2459" s="35"/>
      <c r="PW2459" s="35"/>
      <c r="PX2459" s="35"/>
      <c r="PY2459" s="35"/>
      <c r="PZ2459" s="35"/>
      <c r="QA2459" s="35"/>
      <c r="QB2459" s="35"/>
      <c r="QC2459" s="35"/>
      <c r="QD2459" s="35"/>
      <c r="QE2459" s="35"/>
      <c r="QF2459" s="35"/>
      <c r="QG2459" s="35"/>
      <c r="QH2459" s="35"/>
      <c r="QI2459" s="35"/>
      <c r="QJ2459" s="35"/>
      <c r="QK2459" s="35"/>
      <c r="QL2459" s="35"/>
      <c r="QM2459" s="35"/>
      <c r="QN2459" s="35"/>
      <c r="QO2459" s="35"/>
      <c r="QP2459" s="35"/>
      <c r="QQ2459" s="35"/>
      <c r="QR2459" s="35"/>
      <c r="QS2459" s="35"/>
      <c r="QT2459" s="35"/>
      <c r="QU2459" s="35"/>
      <c r="QV2459" s="35"/>
      <c r="QW2459" s="35"/>
      <c r="QX2459" s="35"/>
      <c r="QY2459" s="35"/>
      <c r="QZ2459" s="35"/>
      <c r="RA2459" s="35"/>
      <c r="RB2459" s="35"/>
      <c r="RC2459" s="35"/>
      <c r="RD2459" s="35"/>
      <c r="RE2459" s="35"/>
      <c r="RF2459" s="35"/>
      <c r="RG2459" s="35"/>
      <c r="RH2459" s="35"/>
      <c r="RI2459" s="35"/>
      <c r="RJ2459" s="35"/>
      <c r="RK2459" s="35"/>
      <c r="RL2459" s="35"/>
      <c r="RM2459" s="35"/>
      <c r="RN2459" s="35"/>
      <c r="RO2459" s="35"/>
      <c r="RP2459" s="35"/>
      <c r="RQ2459" s="35"/>
      <c r="RR2459" s="35"/>
      <c r="RS2459" s="35"/>
      <c r="VF2459" s="1"/>
      <c r="VT2459" s="1"/>
    </row>
    <row r="2460" spans="14:592" x14ac:dyDescent="0.3">
      <c r="N2460" s="1"/>
      <c r="O2460" s="34"/>
      <c r="Q2460" s="35"/>
      <c r="S2460" s="36"/>
      <c r="U2460" s="37"/>
      <c r="W2460" s="52"/>
      <c r="Y2460" s="53"/>
      <c r="AI2460" s="1"/>
      <c r="AM2460" s="59"/>
      <c r="AO2460" s="60"/>
      <c r="AW2460" s="34"/>
      <c r="AY2460" s="35"/>
      <c r="AZ2460" s="36"/>
      <c r="BB2460" s="37"/>
      <c r="BJ2460" s="52"/>
      <c r="BL2460" s="53"/>
      <c r="BO2460" s="61"/>
      <c r="BQ2460" s="62"/>
      <c r="BW2460" s="59"/>
      <c r="BY2460" s="60"/>
      <c r="CJ2460" s="36"/>
      <c r="CL2460" s="37"/>
      <c r="CT2460" s="52"/>
      <c r="CV2460" s="53"/>
      <c r="CY2460" s="61"/>
      <c r="DA2460" s="62"/>
      <c r="DG2460" s="59"/>
      <c r="DI2460" s="60"/>
      <c r="DT2460" s="36"/>
      <c r="DV2460" s="37"/>
      <c r="ED2460" s="52"/>
      <c r="EF2460" s="53"/>
      <c r="EI2460" s="61"/>
      <c r="EK2460" s="62"/>
      <c r="FY2460" s="59"/>
      <c r="GA2460" s="60"/>
      <c r="GI2460" s="34"/>
      <c r="GK2460" s="35"/>
      <c r="GL2460" s="36"/>
      <c r="GN2460" s="37"/>
      <c r="GV2460" s="52"/>
      <c r="GX2460" s="53"/>
      <c r="HA2460" s="61"/>
      <c r="HC2460" s="62"/>
      <c r="HI2460" s="59"/>
      <c r="HK2460" s="60"/>
      <c r="HV2460" s="36"/>
      <c r="HX2460" s="37"/>
      <c r="IF2460" s="52"/>
      <c r="IH2460" s="53"/>
      <c r="IK2460" s="61"/>
      <c r="IM2460" s="62"/>
      <c r="IS2460" s="59"/>
      <c r="IU2460" s="60"/>
      <c r="JF2460" s="36"/>
      <c r="JH2460" s="37"/>
      <c r="JP2460" s="52"/>
      <c r="JR2460" s="53"/>
      <c r="JU2460" s="61"/>
      <c r="JW2460" s="62"/>
      <c r="JX2460" s="1"/>
      <c r="KG2460" s="1"/>
      <c r="KH2460" s="67"/>
      <c r="KJ2460" s="66"/>
      <c r="KL2460" s="65"/>
      <c r="KN2460" s="53"/>
      <c r="KP2460" s="64"/>
      <c r="KR2460" s="63"/>
      <c r="KV2460" s="1"/>
      <c r="KW2460" s="34"/>
      <c r="KY2460" s="35"/>
      <c r="LA2460" s="36"/>
      <c r="LC2460" s="37"/>
      <c r="LQ2460" s="1"/>
      <c r="MG2460" s="35"/>
      <c r="PI2460" s="34"/>
      <c r="PO2460" s="34"/>
      <c r="PW2460" s="1"/>
      <c r="QC2460" s="36"/>
      <c r="QE2460" s="37"/>
      <c r="QI2460" s="36"/>
      <c r="QK2460" s="37"/>
      <c r="RS2460" s="35"/>
      <c r="VF2460" s="1"/>
      <c r="VT2460" s="1"/>
    </row>
    <row r="2461" spans="14:592" x14ac:dyDescent="0.3">
      <c r="N2461" s="1"/>
      <c r="O2461" s="34"/>
      <c r="Q2461" s="35"/>
      <c r="S2461" s="36"/>
      <c r="U2461" s="37"/>
      <c r="W2461" s="52"/>
      <c r="Y2461" s="53"/>
      <c r="AI2461" s="1"/>
      <c r="AM2461" s="59"/>
      <c r="AO2461" s="60"/>
      <c r="AW2461" s="34"/>
      <c r="AY2461" s="35"/>
      <c r="AZ2461" s="36"/>
      <c r="BB2461" s="37"/>
      <c r="BJ2461" s="52"/>
      <c r="BL2461" s="53"/>
      <c r="BO2461" s="61"/>
      <c r="BQ2461" s="62"/>
      <c r="BW2461" s="59"/>
      <c r="BY2461" s="60"/>
      <c r="CJ2461" s="36"/>
      <c r="CL2461" s="37"/>
      <c r="CT2461" s="52"/>
      <c r="CV2461" s="53"/>
      <c r="CY2461" s="61"/>
      <c r="DA2461" s="62"/>
      <c r="DG2461" s="59"/>
      <c r="DI2461" s="60"/>
      <c r="DT2461" s="36"/>
      <c r="DV2461" s="37"/>
      <c r="ED2461" s="52"/>
      <c r="EF2461" s="53"/>
      <c r="EI2461" s="61"/>
      <c r="EK2461" s="62"/>
      <c r="EY2461" s="1"/>
      <c r="FY2461" s="59"/>
      <c r="GA2461" s="60"/>
      <c r="GI2461" s="34"/>
      <c r="GK2461" s="35"/>
      <c r="GL2461" s="36"/>
      <c r="GN2461" s="37"/>
      <c r="GV2461" s="52"/>
      <c r="GX2461" s="53"/>
      <c r="HA2461" s="61"/>
      <c r="HC2461" s="62"/>
      <c r="HI2461" s="59"/>
      <c r="HK2461" s="60"/>
      <c r="HV2461" s="36"/>
      <c r="HX2461" s="37"/>
      <c r="IF2461" s="52"/>
      <c r="IH2461" s="53"/>
      <c r="IK2461" s="61"/>
      <c r="IM2461" s="62"/>
      <c r="IS2461" s="59"/>
      <c r="IU2461" s="60"/>
      <c r="JF2461" s="36"/>
      <c r="JH2461" s="37"/>
      <c r="JP2461" s="52"/>
      <c r="JR2461" s="53"/>
      <c r="JU2461" s="61"/>
      <c r="JW2461" s="62"/>
      <c r="JX2461" s="1"/>
      <c r="KG2461" s="1"/>
      <c r="KH2461" s="67"/>
      <c r="KJ2461" s="66"/>
      <c r="KL2461" s="65"/>
      <c r="KN2461" s="53"/>
      <c r="KP2461" s="64"/>
      <c r="KR2461" s="63"/>
      <c r="KV2461" s="1"/>
      <c r="KW2461" s="34"/>
      <c r="KY2461" s="35"/>
      <c r="LA2461" s="36"/>
      <c r="LC2461" s="37"/>
      <c r="LQ2461" s="1"/>
      <c r="ME2461" s="34"/>
      <c r="MF2461" s="34"/>
      <c r="MG2461" s="34"/>
      <c r="MH2461" s="34"/>
      <c r="MI2461" s="34"/>
      <c r="MJ2461" s="34"/>
      <c r="MK2461" s="34"/>
      <c r="ML2461" s="34"/>
      <c r="MM2461" s="34"/>
      <c r="MN2461" s="34"/>
      <c r="MO2461" s="34"/>
      <c r="MP2461" s="34"/>
      <c r="MQ2461" s="34"/>
      <c r="MR2461" s="34"/>
      <c r="MS2461" s="34"/>
      <c r="MT2461" s="34"/>
      <c r="MU2461" s="34"/>
      <c r="MV2461" s="34"/>
      <c r="MW2461" s="34"/>
      <c r="MX2461" s="34"/>
      <c r="MY2461" s="34"/>
      <c r="MZ2461" s="34"/>
      <c r="NA2461" s="34"/>
      <c r="NB2461" s="34"/>
      <c r="NC2461" s="34"/>
      <c r="ND2461" s="34"/>
      <c r="NE2461" s="34"/>
      <c r="NF2461" s="34"/>
      <c r="NG2461" s="34"/>
      <c r="NH2461" s="34"/>
      <c r="NI2461" s="34"/>
      <c r="NJ2461" s="34"/>
      <c r="NK2461" s="34"/>
      <c r="NL2461" s="34"/>
      <c r="NM2461" s="34"/>
      <c r="NN2461" s="34"/>
      <c r="NO2461" s="34"/>
      <c r="NP2461" s="34"/>
      <c r="NQ2461" s="34"/>
      <c r="NR2461" s="34"/>
      <c r="NS2461" s="34"/>
      <c r="NT2461" s="34"/>
      <c r="NU2461" s="34"/>
      <c r="NV2461" s="34"/>
      <c r="NW2461" s="34"/>
      <c r="NX2461" s="34"/>
      <c r="NY2461" s="34"/>
      <c r="NZ2461" s="34"/>
      <c r="OA2461" s="34"/>
      <c r="OB2461" s="34"/>
      <c r="OC2461" s="34"/>
      <c r="OD2461" s="34"/>
      <c r="OE2461" s="34"/>
      <c r="OF2461" s="34"/>
      <c r="OG2461" s="34"/>
      <c r="OH2461" s="34"/>
      <c r="OI2461" s="34"/>
      <c r="OJ2461" s="34"/>
      <c r="OK2461" s="34"/>
      <c r="OL2461" s="34"/>
      <c r="OM2461" s="34"/>
      <c r="ON2461" s="34"/>
      <c r="OO2461" s="34"/>
      <c r="OP2461" s="34"/>
      <c r="OQ2461" s="34"/>
      <c r="OR2461" s="34"/>
      <c r="OS2461" s="34"/>
      <c r="OT2461" s="34"/>
      <c r="OU2461" s="34"/>
      <c r="OV2461" s="34"/>
      <c r="OW2461" s="34"/>
      <c r="OX2461" s="34"/>
      <c r="OY2461" s="34"/>
      <c r="OZ2461" s="34"/>
      <c r="PA2461" s="34"/>
      <c r="PB2461" s="34"/>
      <c r="PC2461" s="34"/>
      <c r="PD2461" s="34"/>
      <c r="PE2461" s="34"/>
      <c r="PF2461" s="34"/>
      <c r="PG2461" s="34"/>
      <c r="PH2461" s="34"/>
      <c r="PI2461" s="34"/>
      <c r="PO2461" s="34"/>
      <c r="PP2461" s="34"/>
      <c r="PQ2461" s="34"/>
      <c r="PR2461" s="34"/>
      <c r="PS2461" s="34"/>
      <c r="PT2461" s="34"/>
      <c r="PU2461" s="34"/>
      <c r="PV2461" s="34"/>
      <c r="PW2461" s="34"/>
      <c r="PX2461" s="34"/>
      <c r="PY2461" s="34"/>
      <c r="PZ2461" s="34"/>
      <c r="QA2461" s="34"/>
      <c r="QB2461" s="34"/>
      <c r="QC2461" s="34"/>
      <c r="QD2461" s="34"/>
      <c r="QE2461" s="34"/>
      <c r="QF2461" s="34"/>
      <c r="QG2461" s="34"/>
      <c r="QH2461" s="34"/>
      <c r="QI2461" s="34"/>
      <c r="QJ2461" s="34"/>
      <c r="QK2461" s="34"/>
      <c r="QL2461" s="34"/>
      <c r="QM2461" s="34"/>
      <c r="QN2461" s="34"/>
      <c r="QO2461" s="34"/>
      <c r="QP2461" s="34"/>
      <c r="QQ2461" s="34"/>
      <c r="QR2461" s="34"/>
      <c r="QS2461" s="34"/>
      <c r="QT2461" s="34"/>
      <c r="QU2461" s="34"/>
      <c r="QV2461" s="34"/>
      <c r="QW2461" s="34"/>
      <c r="QX2461" s="34"/>
      <c r="QY2461" s="34"/>
      <c r="QZ2461" s="34"/>
      <c r="RA2461" s="34"/>
      <c r="RB2461" s="34"/>
      <c r="RC2461" s="34"/>
      <c r="RD2461" s="34"/>
      <c r="RE2461" s="34"/>
      <c r="RF2461" s="34"/>
      <c r="RG2461" s="34"/>
      <c r="RH2461" s="34"/>
      <c r="RI2461" s="34"/>
      <c r="RJ2461" s="34"/>
      <c r="RK2461" s="34"/>
      <c r="RL2461" s="34"/>
      <c r="RM2461" s="34"/>
      <c r="RN2461" s="34"/>
      <c r="RO2461" s="34"/>
      <c r="RP2461" s="34"/>
      <c r="RQ2461" s="34"/>
      <c r="RS2461" s="35"/>
      <c r="VF2461" s="1"/>
      <c r="VT2461" s="1"/>
    </row>
    <row r="2462" spans="14:592" x14ac:dyDescent="0.3">
      <c r="N2462" s="1"/>
      <c r="O2462" s="34"/>
      <c r="Q2462" s="35"/>
      <c r="S2462" s="36"/>
      <c r="U2462" s="37"/>
      <c r="W2462" s="52"/>
      <c r="Y2462" s="53"/>
      <c r="AI2462" s="1"/>
      <c r="AM2462" s="59"/>
      <c r="AO2462" s="60"/>
      <c r="AW2462" s="34"/>
      <c r="AY2462" s="35"/>
      <c r="AZ2462" s="36"/>
      <c r="BB2462" s="37"/>
      <c r="BC2462" s="37"/>
      <c r="BD2462" s="37"/>
      <c r="BE2462" s="37"/>
      <c r="BF2462" s="37"/>
      <c r="BG2462" s="37"/>
      <c r="BH2462" s="37"/>
      <c r="BI2462" s="37"/>
      <c r="BJ2462" s="37"/>
      <c r="BK2462" s="37"/>
      <c r="BL2462" s="37"/>
      <c r="BM2462" s="37"/>
      <c r="BN2462" s="37"/>
      <c r="BO2462" s="37"/>
      <c r="BP2462" s="37"/>
      <c r="BQ2462" s="37"/>
      <c r="BR2462" s="37"/>
      <c r="BS2462" s="37"/>
      <c r="BT2462" s="37"/>
      <c r="BU2462" s="37"/>
      <c r="BV2462" s="37"/>
      <c r="BW2462" s="59"/>
      <c r="BX2462" s="37"/>
      <c r="BY2462" s="60"/>
      <c r="BZ2462" s="37"/>
      <c r="CA2462" s="37"/>
      <c r="CB2462" s="37"/>
      <c r="CC2462" s="37"/>
      <c r="CD2462" s="37"/>
      <c r="CE2462" s="37"/>
      <c r="CF2462" s="37"/>
      <c r="CG2462" s="37"/>
      <c r="CH2462" s="37"/>
      <c r="CI2462" s="37"/>
      <c r="CJ2462" s="36"/>
      <c r="CK2462" s="37"/>
      <c r="CL2462" s="37"/>
      <c r="CM2462" s="37"/>
      <c r="CN2462" s="37"/>
      <c r="CO2462" s="37"/>
      <c r="CP2462" s="37"/>
      <c r="CQ2462" s="37"/>
      <c r="CR2462" s="37"/>
      <c r="CS2462" s="37"/>
      <c r="CT2462" s="37"/>
      <c r="CU2462" s="37"/>
      <c r="CV2462" s="37"/>
      <c r="CW2462" s="37"/>
      <c r="CX2462" s="37"/>
      <c r="CY2462" s="37"/>
      <c r="CZ2462" s="37"/>
      <c r="DA2462" s="37"/>
      <c r="DB2462" s="37"/>
      <c r="DC2462" s="37"/>
      <c r="DD2462" s="37"/>
      <c r="DE2462" s="37"/>
      <c r="DF2462" s="37"/>
      <c r="DG2462" s="59"/>
      <c r="DH2462" s="37"/>
      <c r="DI2462" s="60"/>
      <c r="DJ2462" s="37"/>
      <c r="DK2462" s="37"/>
      <c r="DL2462" s="37"/>
      <c r="DM2462" s="37"/>
      <c r="DN2462" s="37"/>
      <c r="DO2462" s="37"/>
      <c r="DP2462" s="37"/>
      <c r="DQ2462" s="37"/>
      <c r="DR2462" s="37"/>
      <c r="DS2462" s="37"/>
      <c r="DT2462" s="36"/>
      <c r="DU2462" s="37"/>
      <c r="DV2462" s="37"/>
      <c r="ED2462" s="52"/>
      <c r="EF2462" s="53"/>
      <c r="EI2462" s="61"/>
      <c r="EK2462" s="62"/>
      <c r="FY2462" s="59"/>
      <c r="GA2462" s="60"/>
      <c r="GI2462" s="34"/>
      <c r="GK2462" s="35"/>
      <c r="GL2462" s="36"/>
      <c r="GN2462" s="37"/>
      <c r="GO2462" s="37"/>
      <c r="GP2462" s="37"/>
      <c r="GQ2462" s="37"/>
      <c r="GR2462" s="37"/>
      <c r="GS2462" s="37"/>
      <c r="GT2462" s="37"/>
      <c r="GU2462" s="37"/>
      <c r="GV2462" s="37"/>
      <c r="GW2462" s="37"/>
      <c r="GX2462" s="37"/>
      <c r="GY2462" s="37"/>
      <c r="GZ2462" s="37"/>
      <c r="HA2462" s="37"/>
      <c r="HB2462" s="37"/>
      <c r="HC2462" s="37"/>
      <c r="HD2462" s="37"/>
      <c r="HE2462" s="37"/>
      <c r="HF2462" s="37"/>
      <c r="HG2462" s="37"/>
      <c r="HH2462" s="37"/>
      <c r="HI2462" s="59"/>
      <c r="HJ2462" s="37"/>
      <c r="HK2462" s="60"/>
      <c r="HL2462" s="37"/>
      <c r="HM2462" s="37"/>
      <c r="HN2462" s="37"/>
      <c r="HO2462" s="37"/>
      <c r="HP2462" s="37"/>
      <c r="HQ2462" s="37"/>
      <c r="HR2462" s="37"/>
      <c r="HS2462" s="37"/>
      <c r="HT2462" s="37"/>
      <c r="HU2462" s="37"/>
      <c r="HV2462" s="36"/>
      <c r="HW2462" s="37"/>
      <c r="HX2462" s="37"/>
      <c r="HY2462" s="37"/>
      <c r="HZ2462" s="37"/>
      <c r="IA2462" s="37"/>
      <c r="IB2462" s="37"/>
      <c r="IC2462" s="37"/>
      <c r="ID2462" s="37"/>
      <c r="IE2462" s="37"/>
      <c r="IF2462" s="37"/>
      <c r="IG2462" s="37"/>
      <c r="IH2462" s="37"/>
      <c r="II2462" s="37"/>
      <c r="IJ2462" s="37"/>
      <c r="IK2462" s="37"/>
      <c r="IL2462" s="37"/>
      <c r="IM2462" s="37"/>
      <c r="IN2462" s="37"/>
      <c r="IO2462" s="37"/>
      <c r="IP2462" s="37"/>
      <c r="IQ2462" s="37"/>
      <c r="IR2462" s="37"/>
      <c r="IS2462" s="59"/>
      <c r="IT2462" s="37"/>
      <c r="IU2462" s="60"/>
      <c r="IV2462" s="37"/>
      <c r="IW2462" s="37"/>
      <c r="IX2462" s="37"/>
      <c r="IY2462" s="37"/>
      <c r="IZ2462" s="37"/>
      <c r="JA2462" s="37"/>
      <c r="JB2462" s="37"/>
      <c r="JC2462" s="37"/>
      <c r="JD2462" s="37"/>
      <c r="JE2462" s="37"/>
      <c r="JF2462" s="36"/>
      <c r="JG2462" s="37"/>
      <c r="JH2462" s="37"/>
      <c r="JP2462" s="52"/>
      <c r="JR2462" s="53"/>
      <c r="JU2462" s="61"/>
      <c r="JW2462" s="62"/>
      <c r="JX2462" s="1"/>
      <c r="KG2462" s="1"/>
      <c r="KH2462" s="67"/>
      <c r="KJ2462" s="66"/>
      <c r="KL2462" s="65"/>
      <c r="KN2462" s="53"/>
      <c r="KP2462" s="64"/>
      <c r="KR2462" s="63"/>
      <c r="KV2462" s="1"/>
      <c r="KW2462" s="34"/>
      <c r="KY2462" s="35"/>
      <c r="LA2462" s="36"/>
      <c r="LC2462" s="37"/>
      <c r="LQ2462" s="1"/>
      <c r="ME2462" s="34"/>
      <c r="MF2462" s="34"/>
      <c r="MG2462" s="34"/>
      <c r="MH2462" s="34"/>
      <c r="MI2462" s="34"/>
      <c r="MJ2462" s="34"/>
      <c r="MK2462" s="34"/>
      <c r="ML2462" s="34"/>
      <c r="MM2462" s="34"/>
      <c r="MN2462" s="34"/>
      <c r="MO2462" s="34"/>
      <c r="MP2462" s="34"/>
      <c r="MQ2462" s="34"/>
      <c r="MR2462" s="34"/>
      <c r="MS2462" s="34"/>
      <c r="MT2462" s="34"/>
      <c r="MU2462" s="34"/>
      <c r="MV2462" s="34"/>
      <c r="MW2462" s="34"/>
      <c r="MX2462" s="34"/>
      <c r="MY2462" s="34"/>
      <c r="MZ2462" s="34"/>
      <c r="NA2462" s="34"/>
      <c r="NB2462" s="34"/>
      <c r="NC2462" s="34"/>
      <c r="ND2462" s="34"/>
      <c r="NE2462" s="34"/>
      <c r="NF2462" s="34"/>
      <c r="NG2462" s="34"/>
      <c r="NH2462" s="34"/>
      <c r="NI2462" s="34"/>
      <c r="NJ2462" s="34"/>
      <c r="NK2462" s="34"/>
      <c r="NL2462" s="34"/>
      <c r="NM2462" s="34"/>
      <c r="NN2462" s="34"/>
      <c r="NO2462" s="34"/>
      <c r="NP2462" s="34"/>
      <c r="NQ2462" s="34"/>
      <c r="NR2462" s="34"/>
      <c r="NS2462" s="34"/>
      <c r="NT2462" s="34"/>
      <c r="NU2462" s="34"/>
      <c r="NV2462" s="34"/>
      <c r="NW2462" s="34"/>
      <c r="NX2462" s="34"/>
      <c r="NY2462" s="34"/>
      <c r="NZ2462" s="34"/>
      <c r="OA2462" s="34"/>
      <c r="OB2462" s="34"/>
      <c r="OC2462" s="34"/>
      <c r="OD2462" s="34"/>
      <c r="OE2462" s="34"/>
      <c r="OF2462" s="34"/>
      <c r="OG2462" s="34"/>
      <c r="OH2462" s="34"/>
      <c r="OI2462" s="34"/>
      <c r="OJ2462" s="34"/>
      <c r="OK2462" s="34"/>
      <c r="OL2462" s="34"/>
      <c r="OM2462" s="34"/>
      <c r="ON2462" s="34"/>
      <c r="OO2462" s="34"/>
      <c r="OP2462" s="34"/>
      <c r="OQ2462" s="34"/>
      <c r="OR2462" s="34"/>
      <c r="OS2462" s="34"/>
      <c r="OT2462" s="34"/>
      <c r="OU2462" s="34"/>
      <c r="OV2462" s="34"/>
      <c r="OW2462" s="34"/>
      <c r="OX2462" s="34"/>
      <c r="OY2462" s="34"/>
      <c r="OZ2462" s="34"/>
      <c r="PA2462" s="34"/>
      <c r="PB2462" s="34"/>
      <c r="PC2462" s="34"/>
      <c r="PD2462" s="34"/>
      <c r="PE2462" s="34"/>
      <c r="PF2462" s="34"/>
      <c r="PG2462" s="34"/>
      <c r="PH2462" s="34"/>
      <c r="PI2462" s="34"/>
      <c r="PO2462" s="34"/>
      <c r="PP2462" s="34"/>
      <c r="PQ2462" s="34"/>
      <c r="PR2462" s="34"/>
      <c r="PS2462" s="34"/>
      <c r="PT2462" s="34"/>
      <c r="PU2462" s="34"/>
      <c r="PV2462" s="34"/>
      <c r="PW2462" s="34"/>
      <c r="PX2462" s="34"/>
      <c r="PY2462" s="34"/>
      <c r="PZ2462" s="34"/>
      <c r="QA2462" s="34"/>
      <c r="QB2462" s="34"/>
      <c r="QC2462" s="34"/>
      <c r="QD2462" s="34"/>
      <c r="QE2462" s="34"/>
      <c r="QF2462" s="34"/>
      <c r="QG2462" s="34"/>
      <c r="QH2462" s="34"/>
      <c r="QI2462" s="34"/>
      <c r="QJ2462" s="34"/>
      <c r="QK2462" s="34"/>
      <c r="QL2462" s="34"/>
      <c r="QM2462" s="34"/>
      <c r="QN2462" s="34"/>
      <c r="QO2462" s="34"/>
      <c r="QP2462" s="34"/>
      <c r="QQ2462" s="34"/>
      <c r="QR2462" s="34"/>
      <c r="QS2462" s="34"/>
      <c r="QT2462" s="34"/>
      <c r="QU2462" s="34"/>
      <c r="QV2462" s="34"/>
      <c r="QW2462" s="34"/>
      <c r="QX2462" s="34"/>
      <c r="QY2462" s="34"/>
      <c r="QZ2462" s="34"/>
      <c r="RA2462" s="34"/>
      <c r="RB2462" s="34"/>
      <c r="RC2462" s="34"/>
      <c r="RD2462" s="34"/>
      <c r="RE2462" s="34"/>
      <c r="RF2462" s="34"/>
      <c r="RG2462" s="34"/>
      <c r="RH2462" s="34"/>
      <c r="RI2462" s="34"/>
      <c r="RJ2462" s="34"/>
      <c r="RK2462" s="34"/>
      <c r="RL2462" s="34"/>
      <c r="RM2462" s="34"/>
      <c r="RN2462" s="34"/>
      <c r="RO2462" s="34"/>
      <c r="RP2462" s="34"/>
      <c r="RQ2462" s="34"/>
      <c r="RS2462" s="35"/>
      <c r="VF2462" s="1"/>
      <c r="VT2462" s="1"/>
    </row>
    <row r="2463" spans="14:592" x14ac:dyDescent="0.3">
      <c r="N2463" s="1"/>
      <c r="O2463" s="34"/>
      <c r="Q2463" s="35"/>
      <c r="S2463" s="36"/>
      <c r="U2463" s="37"/>
      <c r="W2463" s="52"/>
      <c r="Y2463" s="53"/>
      <c r="AI2463" s="1"/>
      <c r="AM2463" s="59"/>
      <c r="AO2463" s="60"/>
      <c r="AW2463" s="34"/>
      <c r="AY2463" s="35"/>
      <c r="AZ2463" s="36"/>
      <c r="BB2463" s="37"/>
      <c r="BC2463" s="37"/>
      <c r="BD2463" s="37"/>
      <c r="BE2463" s="37"/>
      <c r="BF2463" s="37"/>
      <c r="BG2463" s="37"/>
      <c r="BH2463" s="37"/>
      <c r="BI2463" s="37"/>
      <c r="BJ2463" s="37"/>
      <c r="BK2463" s="37"/>
      <c r="BL2463" s="37"/>
      <c r="BM2463" s="37"/>
      <c r="BN2463" s="37"/>
      <c r="BO2463" s="37"/>
      <c r="BP2463" s="37"/>
      <c r="BQ2463" s="37"/>
      <c r="BR2463" s="37"/>
      <c r="BS2463" s="37"/>
      <c r="BT2463" s="37"/>
      <c r="BU2463" s="37"/>
      <c r="BV2463" s="37"/>
      <c r="BW2463" s="59"/>
      <c r="BX2463" s="37"/>
      <c r="BY2463" s="60"/>
      <c r="BZ2463" s="37"/>
      <c r="CA2463" s="37"/>
      <c r="CB2463" s="37"/>
      <c r="CC2463" s="37"/>
      <c r="CD2463" s="37"/>
      <c r="CE2463" s="37"/>
      <c r="CF2463" s="37"/>
      <c r="CG2463" s="37"/>
      <c r="CH2463" s="37"/>
      <c r="CI2463" s="37"/>
      <c r="CJ2463" s="36"/>
      <c r="CK2463" s="37"/>
      <c r="CL2463" s="37"/>
      <c r="CM2463" s="37"/>
      <c r="CN2463" s="37"/>
      <c r="CO2463" s="37"/>
      <c r="CP2463" s="37"/>
      <c r="CQ2463" s="37"/>
      <c r="CR2463" s="37"/>
      <c r="CS2463" s="37"/>
      <c r="CT2463" s="37"/>
      <c r="CU2463" s="37"/>
      <c r="CV2463" s="37"/>
      <c r="CW2463" s="37"/>
      <c r="CX2463" s="37"/>
      <c r="CY2463" s="37"/>
      <c r="CZ2463" s="37"/>
      <c r="DA2463" s="37"/>
      <c r="DB2463" s="37"/>
      <c r="DC2463" s="37"/>
      <c r="DD2463" s="37"/>
      <c r="DE2463" s="37"/>
      <c r="DF2463" s="37"/>
      <c r="DG2463" s="59"/>
      <c r="DH2463" s="37"/>
      <c r="DI2463" s="60"/>
      <c r="DJ2463" s="37"/>
      <c r="DK2463" s="37"/>
      <c r="DL2463" s="37"/>
      <c r="DM2463" s="37"/>
      <c r="DN2463" s="37"/>
      <c r="DO2463" s="37"/>
      <c r="DP2463" s="37"/>
      <c r="DQ2463" s="37"/>
      <c r="DR2463" s="37"/>
      <c r="DS2463" s="37"/>
      <c r="DT2463" s="36"/>
      <c r="DU2463" s="37"/>
      <c r="DV2463" s="37"/>
      <c r="ED2463" s="52"/>
      <c r="EF2463" s="53"/>
      <c r="EI2463" s="61"/>
      <c r="EK2463" s="62"/>
      <c r="EY2463" s="1"/>
      <c r="FY2463" s="59"/>
      <c r="GA2463" s="60"/>
      <c r="GI2463" s="34"/>
      <c r="GK2463" s="35"/>
      <c r="GL2463" s="36"/>
      <c r="GN2463" s="37"/>
      <c r="GO2463" s="37"/>
      <c r="GP2463" s="37"/>
      <c r="GQ2463" s="37"/>
      <c r="GR2463" s="37"/>
      <c r="GS2463" s="37"/>
      <c r="GT2463" s="37"/>
      <c r="GU2463" s="37"/>
      <c r="GV2463" s="37"/>
      <c r="GW2463" s="37"/>
      <c r="GX2463" s="37"/>
      <c r="GY2463" s="37"/>
      <c r="GZ2463" s="37"/>
      <c r="HA2463" s="37"/>
      <c r="HB2463" s="37"/>
      <c r="HC2463" s="37"/>
      <c r="HD2463" s="37"/>
      <c r="HE2463" s="37"/>
      <c r="HF2463" s="37"/>
      <c r="HG2463" s="37"/>
      <c r="HH2463" s="37"/>
      <c r="HI2463" s="59"/>
      <c r="HJ2463" s="37"/>
      <c r="HK2463" s="60"/>
      <c r="HL2463" s="37"/>
      <c r="HM2463" s="37"/>
      <c r="HN2463" s="37"/>
      <c r="HO2463" s="37"/>
      <c r="HP2463" s="37"/>
      <c r="HQ2463" s="37"/>
      <c r="HR2463" s="37"/>
      <c r="HS2463" s="37"/>
      <c r="HT2463" s="37"/>
      <c r="HU2463" s="37"/>
      <c r="HV2463" s="36"/>
      <c r="HW2463" s="37"/>
      <c r="HX2463" s="37"/>
      <c r="HY2463" s="37"/>
      <c r="HZ2463" s="37"/>
      <c r="IA2463" s="37"/>
      <c r="IB2463" s="37"/>
      <c r="IC2463" s="37"/>
      <c r="ID2463" s="37"/>
      <c r="IE2463" s="37"/>
      <c r="IF2463" s="37"/>
      <c r="IG2463" s="37"/>
      <c r="IH2463" s="37"/>
      <c r="II2463" s="37"/>
      <c r="IJ2463" s="37"/>
      <c r="IK2463" s="37"/>
      <c r="IL2463" s="37"/>
      <c r="IM2463" s="37"/>
      <c r="IN2463" s="37"/>
      <c r="IO2463" s="37"/>
      <c r="IP2463" s="37"/>
      <c r="IQ2463" s="37"/>
      <c r="IR2463" s="37"/>
      <c r="IS2463" s="59"/>
      <c r="IT2463" s="37"/>
      <c r="IU2463" s="60"/>
      <c r="IV2463" s="37"/>
      <c r="IW2463" s="37"/>
      <c r="IX2463" s="37"/>
      <c r="IY2463" s="37"/>
      <c r="IZ2463" s="37"/>
      <c r="JA2463" s="37"/>
      <c r="JB2463" s="37"/>
      <c r="JC2463" s="37"/>
      <c r="JD2463" s="37"/>
      <c r="JE2463" s="37"/>
      <c r="JF2463" s="36"/>
      <c r="JG2463" s="37"/>
      <c r="JH2463" s="37"/>
      <c r="JP2463" s="52"/>
      <c r="JR2463" s="53"/>
      <c r="JU2463" s="61"/>
      <c r="JW2463" s="62"/>
      <c r="JX2463" s="1"/>
      <c r="KG2463" s="1"/>
      <c r="KH2463" s="67"/>
      <c r="KJ2463" s="66"/>
      <c r="KL2463" s="65"/>
      <c r="KN2463" s="53"/>
      <c r="KP2463" s="64"/>
      <c r="KR2463" s="63"/>
      <c r="KV2463" s="1"/>
      <c r="KW2463" s="34"/>
      <c r="KY2463" s="35"/>
      <c r="LA2463" s="36"/>
      <c r="LC2463" s="37"/>
      <c r="LQ2463" s="1"/>
      <c r="ME2463" s="34"/>
      <c r="MG2463" s="35"/>
      <c r="QC2463" s="36"/>
      <c r="QE2463" s="37"/>
      <c r="QI2463" s="36"/>
      <c r="QK2463" s="37"/>
      <c r="RQ2463" s="34"/>
      <c r="RS2463" s="35"/>
      <c r="VF2463" s="1"/>
      <c r="VT2463" s="1"/>
    </row>
    <row r="2464" spans="14:592" x14ac:dyDescent="0.3">
      <c r="N2464" s="1"/>
      <c r="O2464" s="34"/>
      <c r="Q2464" s="35"/>
      <c r="S2464" s="36"/>
      <c r="U2464" s="37"/>
      <c r="W2464" s="52"/>
      <c r="Y2464" s="53"/>
      <c r="AI2464" s="1"/>
      <c r="AM2464" s="59"/>
      <c r="AO2464" s="60"/>
      <c r="AW2464" s="34"/>
      <c r="AY2464" s="35"/>
      <c r="AZ2464" s="36"/>
      <c r="BJ2464" s="52"/>
      <c r="BL2464" s="53"/>
      <c r="BO2464" s="61"/>
      <c r="BQ2464" s="62"/>
      <c r="BW2464" s="59"/>
      <c r="BY2464" s="60"/>
      <c r="CI2464" s="37"/>
      <c r="CJ2464" s="36"/>
      <c r="CT2464" s="52"/>
      <c r="CV2464" s="53"/>
      <c r="CY2464" s="61"/>
      <c r="DA2464" s="62"/>
      <c r="DG2464" s="59"/>
      <c r="DI2464" s="60"/>
      <c r="DT2464" s="36"/>
      <c r="ED2464" s="52"/>
      <c r="EF2464" s="53"/>
      <c r="EI2464" s="61"/>
      <c r="EK2464" s="62"/>
      <c r="FY2464" s="59"/>
      <c r="GA2464" s="60"/>
      <c r="GI2464" s="34"/>
      <c r="GK2464" s="35"/>
      <c r="GL2464" s="36"/>
      <c r="GV2464" s="52"/>
      <c r="GX2464" s="53"/>
      <c r="HA2464" s="61"/>
      <c r="HC2464" s="62"/>
      <c r="HI2464" s="59"/>
      <c r="HK2464" s="60"/>
      <c r="HU2464" s="37"/>
      <c r="HV2464" s="36"/>
      <c r="IF2464" s="52"/>
      <c r="IH2464" s="53"/>
      <c r="IK2464" s="61"/>
      <c r="IM2464" s="62"/>
      <c r="IS2464" s="59"/>
      <c r="IU2464" s="60"/>
      <c r="JF2464" s="36"/>
      <c r="JP2464" s="52"/>
      <c r="JR2464" s="53"/>
      <c r="JU2464" s="61"/>
      <c r="JW2464" s="62"/>
      <c r="JX2464" s="1"/>
      <c r="KG2464" s="1"/>
      <c r="KH2464" s="67"/>
      <c r="KJ2464" s="66"/>
      <c r="KL2464" s="65"/>
      <c r="KN2464" s="53"/>
      <c r="KP2464" s="64"/>
      <c r="KR2464" s="63"/>
      <c r="KV2464" s="1"/>
      <c r="KW2464" s="34"/>
      <c r="KY2464" s="35"/>
      <c r="LA2464" s="36"/>
      <c r="LC2464" s="37"/>
      <c r="LQ2464" s="1"/>
      <c r="ME2464" s="34"/>
      <c r="MG2464" s="35"/>
      <c r="NQ2464" s="37"/>
      <c r="NR2464" s="37"/>
      <c r="NS2464" s="37"/>
      <c r="NT2464" s="37"/>
      <c r="NU2464" s="37"/>
      <c r="NV2464" s="37"/>
      <c r="NW2464" s="37"/>
      <c r="NX2464" s="37"/>
      <c r="NY2464" s="37"/>
      <c r="NZ2464" s="37"/>
      <c r="OA2464" s="37"/>
      <c r="OB2464" s="37"/>
      <c r="OC2464" s="37"/>
      <c r="OD2464" s="37"/>
      <c r="OE2464" s="37"/>
      <c r="OF2464" s="37"/>
      <c r="OG2464" s="37"/>
      <c r="OH2464" s="37"/>
      <c r="OI2464" s="37"/>
      <c r="OJ2464" s="37"/>
      <c r="OK2464" s="37"/>
      <c r="OL2464" s="37"/>
      <c r="OM2464" s="37"/>
      <c r="ON2464" s="37"/>
      <c r="OO2464" s="37"/>
      <c r="OP2464" s="37"/>
      <c r="OQ2464" s="37"/>
      <c r="OR2464" s="37"/>
      <c r="OS2464" s="37"/>
      <c r="OT2464" s="37"/>
      <c r="OU2464" s="37"/>
      <c r="OV2464" s="37"/>
      <c r="OW2464" s="37"/>
      <c r="OX2464" s="37"/>
      <c r="OY2464" s="37"/>
      <c r="OZ2464" s="37"/>
      <c r="PA2464" s="37"/>
      <c r="PB2464" s="37"/>
      <c r="PC2464" s="37"/>
      <c r="PD2464" s="37"/>
      <c r="PE2464" s="37"/>
      <c r="PF2464" s="37"/>
      <c r="PG2464" s="37"/>
      <c r="PH2464" s="37"/>
      <c r="PI2464" s="37"/>
      <c r="PJ2464" s="37"/>
      <c r="PK2464" s="37"/>
      <c r="PL2464" s="37"/>
      <c r="PM2464" s="37"/>
      <c r="PN2464" s="37"/>
      <c r="PO2464" s="37"/>
      <c r="PP2464" s="37"/>
      <c r="PQ2464" s="37"/>
      <c r="PR2464" s="37"/>
      <c r="PS2464" s="37"/>
      <c r="PT2464" s="37"/>
      <c r="PU2464" s="37"/>
      <c r="PV2464" s="37"/>
      <c r="PW2464" s="37"/>
      <c r="PX2464" s="37"/>
      <c r="PY2464" s="37"/>
      <c r="PZ2464" s="37"/>
      <c r="QA2464" s="37"/>
      <c r="QB2464" s="37"/>
      <c r="QC2464" s="36"/>
      <c r="QD2464" s="37"/>
      <c r="QE2464" s="37"/>
      <c r="QI2464" s="36"/>
      <c r="QK2464" s="37"/>
      <c r="QL2464" s="37"/>
      <c r="QM2464" s="37"/>
      <c r="QN2464" s="37"/>
      <c r="QO2464" s="37"/>
      <c r="QP2464" s="37"/>
      <c r="QQ2464" s="37"/>
      <c r="QR2464" s="37"/>
      <c r="QS2464" s="37"/>
      <c r="QT2464" s="37"/>
      <c r="QU2464" s="37"/>
      <c r="QV2464" s="37"/>
      <c r="QW2464" s="37"/>
      <c r="QX2464" s="37"/>
      <c r="QY2464" s="37"/>
      <c r="QZ2464" s="37"/>
      <c r="RA2464" s="37"/>
      <c r="RB2464" s="37"/>
      <c r="RC2464" s="37"/>
      <c r="RD2464" s="37"/>
      <c r="RE2464" s="37"/>
      <c r="RF2464" s="37"/>
      <c r="RG2464" s="37"/>
      <c r="RH2464" s="37"/>
      <c r="RI2464" s="37"/>
      <c r="RJ2464" s="37"/>
      <c r="RK2464" s="37"/>
      <c r="RL2464" s="37"/>
      <c r="RM2464" s="37"/>
      <c r="RN2464" s="37"/>
      <c r="RO2464" s="37"/>
      <c r="RP2464" s="37"/>
      <c r="RQ2464" s="34"/>
      <c r="RR2464" s="37"/>
      <c r="RS2464" s="35"/>
      <c r="RT2464" s="37"/>
      <c r="RU2464" s="37"/>
      <c r="RV2464" s="37"/>
      <c r="RW2464" s="37"/>
      <c r="RX2464" s="37"/>
      <c r="RY2464" s="37"/>
      <c r="RZ2464" s="37"/>
      <c r="SA2464" s="37"/>
      <c r="SB2464" s="37"/>
      <c r="SC2464" s="37"/>
      <c r="SD2464" s="37"/>
      <c r="SE2464" s="37"/>
      <c r="SF2464" s="37"/>
      <c r="SG2464" s="37"/>
      <c r="SH2464" s="37"/>
      <c r="SI2464" s="37"/>
      <c r="SJ2464" s="37"/>
      <c r="SK2464" s="37"/>
      <c r="SL2464" s="37"/>
      <c r="SM2464" s="37"/>
      <c r="SN2464" s="37"/>
      <c r="SO2464" s="37"/>
      <c r="SP2464" s="37"/>
      <c r="SQ2464" s="37"/>
      <c r="SR2464" s="37"/>
      <c r="SS2464" s="37"/>
      <c r="ST2464" s="37"/>
      <c r="SU2464" s="37"/>
      <c r="SV2464" s="37"/>
      <c r="SW2464" s="37"/>
      <c r="SX2464" s="37"/>
      <c r="SY2464" s="37"/>
      <c r="SZ2464" s="37"/>
      <c r="TA2464" s="37"/>
      <c r="TB2464" s="37"/>
      <c r="TC2464" s="37"/>
      <c r="VF2464" s="1"/>
      <c r="VT2464" s="1"/>
    </row>
    <row r="2465" spans="14:592" x14ac:dyDescent="0.3">
      <c r="N2465" s="1"/>
      <c r="O2465" s="34"/>
      <c r="Q2465" s="35"/>
      <c r="S2465" s="36"/>
      <c r="U2465" s="37"/>
      <c r="W2465" s="52"/>
      <c r="Y2465" s="53"/>
      <c r="AI2465" s="1"/>
      <c r="AM2465" s="59"/>
      <c r="AO2465" s="60"/>
      <c r="AW2465" s="34"/>
      <c r="AY2465" s="35"/>
      <c r="AZ2465" s="36"/>
      <c r="BA2465" s="36"/>
      <c r="BB2465" s="36"/>
      <c r="BC2465" s="36"/>
      <c r="BD2465" s="36"/>
      <c r="BE2465" s="36"/>
      <c r="BF2465" s="36"/>
      <c r="BG2465" s="36"/>
      <c r="BH2465" s="36"/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  <c r="BT2465" s="36"/>
      <c r="BU2465" s="36"/>
      <c r="BV2465" s="36"/>
      <c r="BW2465" s="59"/>
      <c r="BX2465" s="36"/>
      <c r="BY2465" s="60"/>
      <c r="BZ2465" s="36"/>
      <c r="CA2465" s="36"/>
      <c r="CB2465" s="36"/>
      <c r="CC2465" s="36"/>
      <c r="CD2465" s="36"/>
      <c r="CE2465" s="36"/>
      <c r="CF2465" s="36"/>
      <c r="CG2465" s="36"/>
      <c r="CH2465" s="36"/>
      <c r="CI2465" s="36"/>
      <c r="CJ2465" s="36"/>
      <c r="CK2465" s="36"/>
      <c r="CL2465" s="36"/>
      <c r="CM2465" s="36"/>
      <c r="CN2465" s="36"/>
      <c r="CO2465" s="36"/>
      <c r="CP2465" s="36"/>
      <c r="CQ2465" s="36"/>
      <c r="CR2465" s="36"/>
      <c r="CS2465" s="36"/>
      <c r="CT2465" s="36"/>
      <c r="CU2465" s="36"/>
      <c r="CV2465" s="36"/>
      <c r="CW2465" s="36"/>
      <c r="CX2465" s="36"/>
      <c r="CY2465" s="36"/>
      <c r="CZ2465" s="36"/>
      <c r="DA2465" s="36"/>
      <c r="DB2465" s="36"/>
      <c r="DC2465" s="36"/>
      <c r="DD2465" s="36"/>
      <c r="DE2465" s="36"/>
      <c r="DF2465" s="36"/>
      <c r="DG2465" s="59"/>
      <c r="DH2465" s="36"/>
      <c r="DI2465" s="60"/>
      <c r="DJ2465" s="36"/>
      <c r="DK2465" s="36"/>
      <c r="DL2465" s="36"/>
      <c r="DM2465" s="36"/>
      <c r="DN2465" s="36"/>
      <c r="DO2465" s="36"/>
      <c r="DP2465" s="36"/>
      <c r="DQ2465" s="36"/>
      <c r="DR2465" s="36"/>
      <c r="DS2465" s="36"/>
      <c r="DT2465" s="36"/>
      <c r="ED2465" s="52"/>
      <c r="EF2465" s="53"/>
      <c r="EI2465" s="61"/>
      <c r="EK2465" s="62"/>
      <c r="EY2465" s="1"/>
      <c r="FY2465" s="59"/>
      <c r="GA2465" s="60"/>
      <c r="GI2465" s="34"/>
      <c r="GK2465" s="35"/>
      <c r="GL2465" s="36"/>
      <c r="GM2465" s="36"/>
      <c r="GN2465" s="36"/>
      <c r="GO2465" s="36"/>
      <c r="GP2465" s="36"/>
      <c r="GQ2465" s="36"/>
      <c r="GR2465" s="36"/>
      <c r="GS2465" s="36"/>
      <c r="GT2465" s="36"/>
      <c r="GU2465" s="36"/>
      <c r="GV2465" s="36"/>
      <c r="GW2465" s="36"/>
      <c r="GX2465" s="36"/>
      <c r="GY2465" s="36"/>
      <c r="GZ2465" s="36"/>
      <c r="HA2465" s="36"/>
      <c r="HB2465" s="36"/>
      <c r="HC2465" s="36"/>
      <c r="HD2465" s="36"/>
      <c r="HE2465" s="36"/>
      <c r="HF2465" s="36"/>
      <c r="HG2465" s="36"/>
      <c r="HH2465" s="36"/>
      <c r="HI2465" s="59"/>
      <c r="HJ2465" s="36"/>
      <c r="HK2465" s="60"/>
      <c r="HL2465" s="36"/>
      <c r="HM2465" s="36"/>
      <c r="HN2465" s="36"/>
      <c r="HO2465" s="36"/>
      <c r="HP2465" s="36"/>
      <c r="HQ2465" s="36"/>
      <c r="HR2465" s="36"/>
      <c r="HS2465" s="36"/>
      <c r="HT2465" s="36"/>
      <c r="HU2465" s="36"/>
      <c r="HV2465" s="36"/>
      <c r="HW2465" s="36"/>
      <c r="HX2465" s="36"/>
      <c r="HY2465" s="36"/>
      <c r="HZ2465" s="36"/>
      <c r="IA2465" s="36"/>
      <c r="IB2465" s="36"/>
      <c r="IC2465" s="36"/>
      <c r="ID2465" s="36"/>
      <c r="IE2465" s="36"/>
      <c r="IF2465" s="36"/>
      <c r="IG2465" s="36"/>
      <c r="IH2465" s="36"/>
      <c r="II2465" s="36"/>
      <c r="IJ2465" s="36"/>
      <c r="IK2465" s="36"/>
      <c r="IL2465" s="36"/>
      <c r="IM2465" s="36"/>
      <c r="IN2465" s="36"/>
      <c r="IO2465" s="36"/>
      <c r="IP2465" s="36"/>
      <c r="IQ2465" s="36"/>
      <c r="IR2465" s="36"/>
      <c r="IS2465" s="59"/>
      <c r="IT2465" s="36"/>
      <c r="IU2465" s="60"/>
      <c r="IV2465" s="36"/>
      <c r="IW2465" s="36"/>
      <c r="IX2465" s="36"/>
      <c r="IY2465" s="36"/>
      <c r="IZ2465" s="36"/>
      <c r="JA2465" s="36"/>
      <c r="JB2465" s="36"/>
      <c r="JC2465" s="36"/>
      <c r="JD2465" s="36"/>
      <c r="JE2465" s="36"/>
      <c r="JF2465" s="36"/>
      <c r="JP2465" s="52"/>
      <c r="JR2465" s="53"/>
      <c r="JU2465" s="61"/>
      <c r="JW2465" s="62"/>
      <c r="JX2465" s="1"/>
      <c r="KG2465" s="1"/>
      <c r="KH2465" s="67"/>
      <c r="KJ2465" s="66"/>
      <c r="KL2465" s="65"/>
      <c r="KN2465" s="53"/>
      <c r="KP2465" s="64"/>
      <c r="KR2465" s="63"/>
      <c r="KV2465" s="1"/>
      <c r="KW2465" s="34"/>
      <c r="KY2465" s="35"/>
      <c r="LA2465" s="36"/>
      <c r="LC2465" s="37"/>
      <c r="LQ2465" s="1"/>
      <c r="ME2465" s="34"/>
      <c r="MG2465" s="35"/>
      <c r="NQ2465" s="37"/>
      <c r="NR2465" s="37"/>
      <c r="NS2465" s="37"/>
      <c r="NT2465" s="37"/>
      <c r="NU2465" s="37"/>
      <c r="NV2465" s="37"/>
      <c r="NW2465" s="37"/>
      <c r="NX2465" s="37"/>
      <c r="NY2465" s="37"/>
      <c r="NZ2465" s="37"/>
      <c r="OA2465" s="37"/>
      <c r="OB2465" s="37"/>
      <c r="OC2465" s="37"/>
      <c r="OD2465" s="37"/>
      <c r="OE2465" s="37"/>
      <c r="OF2465" s="37"/>
      <c r="OG2465" s="37"/>
      <c r="OH2465" s="37"/>
      <c r="OI2465" s="37"/>
      <c r="OJ2465" s="37"/>
      <c r="OK2465" s="37"/>
      <c r="OL2465" s="37"/>
      <c r="OM2465" s="37"/>
      <c r="ON2465" s="37"/>
      <c r="OO2465" s="37"/>
      <c r="OP2465" s="37"/>
      <c r="OQ2465" s="37"/>
      <c r="OR2465" s="37"/>
      <c r="OS2465" s="37"/>
      <c r="OT2465" s="37"/>
      <c r="OU2465" s="37"/>
      <c r="OV2465" s="37"/>
      <c r="OW2465" s="37"/>
      <c r="OX2465" s="37"/>
      <c r="OY2465" s="37"/>
      <c r="OZ2465" s="37"/>
      <c r="PA2465" s="37"/>
      <c r="PB2465" s="37"/>
      <c r="PC2465" s="37"/>
      <c r="PD2465" s="37"/>
      <c r="PE2465" s="37"/>
      <c r="PF2465" s="37"/>
      <c r="PG2465" s="37"/>
      <c r="PH2465" s="37"/>
      <c r="PI2465" s="37"/>
      <c r="PJ2465" s="37"/>
      <c r="PK2465" s="37"/>
      <c r="PL2465" s="37"/>
      <c r="PM2465" s="37"/>
      <c r="PN2465" s="37"/>
      <c r="PO2465" s="37"/>
      <c r="PP2465" s="37"/>
      <c r="PQ2465" s="37"/>
      <c r="PR2465" s="37"/>
      <c r="PS2465" s="37"/>
      <c r="PT2465" s="37"/>
      <c r="PU2465" s="37"/>
      <c r="PV2465" s="37"/>
      <c r="PW2465" s="37"/>
      <c r="PX2465" s="37"/>
      <c r="PY2465" s="37"/>
      <c r="PZ2465" s="37"/>
      <c r="QA2465" s="37"/>
      <c r="QB2465" s="37"/>
      <c r="QC2465" s="36"/>
      <c r="QD2465" s="37"/>
      <c r="QE2465" s="37"/>
      <c r="QI2465" s="36"/>
      <c r="QK2465" s="37"/>
      <c r="QL2465" s="37"/>
      <c r="QM2465" s="37"/>
      <c r="QN2465" s="37"/>
      <c r="QO2465" s="37"/>
      <c r="QP2465" s="37"/>
      <c r="QQ2465" s="37"/>
      <c r="QR2465" s="37"/>
      <c r="QS2465" s="37"/>
      <c r="QT2465" s="37"/>
      <c r="QU2465" s="37"/>
      <c r="QV2465" s="37"/>
      <c r="QW2465" s="37"/>
      <c r="QX2465" s="37"/>
      <c r="QY2465" s="37"/>
      <c r="QZ2465" s="37"/>
      <c r="RA2465" s="37"/>
      <c r="RB2465" s="37"/>
      <c r="RC2465" s="37"/>
      <c r="RD2465" s="37"/>
      <c r="RE2465" s="37"/>
      <c r="RF2465" s="37"/>
      <c r="RG2465" s="37"/>
      <c r="RH2465" s="37"/>
      <c r="RI2465" s="37"/>
      <c r="RJ2465" s="37"/>
      <c r="RK2465" s="37"/>
      <c r="RL2465" s="37"/>
      <c r="RM2465" s="37"/>
      <c r="RN2465" s="37"/>
      <c r="RO2465" s="37"/>
      <c r="RP2465" s="37"/>
      <c r="RQ2465" s="34"/>
      <c r="RR2465" s="37"/>
      <c r="RS2465" s="35"/>
      <c r="RT2465" s="37"/>
      <c r="RU2465" s="37"/>
      <c r="RV2465" s="37"/>
      <c r="RW2465" s="37"/>
      <c r="RX2465" s="37"/>
      <c r="RY2465" s="37"/>
      <c r="RZ2465" s="37"/>
      <c r="SA2465" s="37"/>
      <c r="SB2465" s="37"/>
      <c r="SC2465" s="37"/>
      <c r="SD2465" s="37"/>
      <c r="SE2465" s="37"/>
      <c r="SF2465" s="37"/>
      <c r="SG2465" s="37"/>
      <c r="SH2465" s="37"/>
      <c r="SI2465" s="37"/>
      <c r="SJ2465" s="37"/>
      <c r="SK2465" s="37"/>
      <c r="SL2465" s="37"/>
      <c r="SM2465" s="37"/>
      <c r="SN2465" s="37"/>
      <c r="SO2465" s="37"/>
      <c r="SP2465" s="37"/>
      <c r="SQ2465" s="37"/>
      <c r="SR2465" s="37"/>
      <c r="SS2465" s="37"/>
      <c r="ST2465" s="37"/>
      <c r="SU2465" s="37"/>
      <c r="SV2465" s="37"/>
      <c r="SW2465" s="37"/>
      <c r="SX2465" s="37"/>
      <c r="SY2465" s="37"/>
      <c r="SZ2465" s="37"/>
      <c r="TA2465" s="37"/>
      <c r="TB2465" s="37"/>
      <c r="TC2465" s="51"/>
      <c r="VF2465" s="1"/>
      <c r="VT2465" s="1"/>
    </row>
    <row r="2466" spans="14:592" x14ac:dyDescent="0.3">
      <c r="N2466" s="1"/>
      <c r="O2466" s="34"/>
      <c r="Q2466" s="35"/>
      <c r="S2466" s="36"/>
      <c r="U2466" s="37"/>
      <c r="W2466" s="52"/>
      <c r="Y2466" s="53"/>
      <c r="AI2466" s="1"/>
      <c r="AM2466" s="59"/>
      <c r="AO2466" s="60"/>
      <c r="AW2466" s="34"/>
      <c r="AY2466" s="35"/>
      <c r="AZ2466" s="36"/>
      <c r="BA2466" s="36"/>
      <c r="BB2466" s="36"/>
      <c r="BC2466" s="36"/>
      <c r="BD2466" s="36"/>
      <c r="BE2466" s="36"/>
      <c r="BF2466" s="36"/>
      <c r="BG2466" s="36"/>
      <c r="BH2466" s="36"/>
      <c r="BI2466" s="36"/>
      <c r="BJ2466" s="36"/>
      <c r="BK2466" s="36"/>
      <c r="BL2466" s="36"/>
      <c r="BM2466" s="36"/>
      <c r="BN2466" s="36"/>
      <c r="BO2466" s="36"/>
      <c r="BP2466" s="36"/>
      <c r="BQ2466" s="36"/>
      <c r="BR2466" s="36"/>
      <c r="BS2466" s="36"/>
      <c r="BT2466" s="36"/>
      <c r="BU2466" s="36"/>
      <c r="BV2466" s="36"/>
      <c r="BW2466" s="59"/>
      <c r="BX2466" s="36"/>
      <c r="BY2466" s="60"/>
      <c r="BZ2466" s="36"/>
      <c r="CA2466" s="36"/>
      <c r="CB2466" s="36"/>
      <c r="CC2466" s="36"/>
      <c r="CD2466" s="36"/>
      <c r="CE2466" s="36"/>
      <c r="CF2466" s="36"/>
      <c r="CG2466" s="36"/>
      <c r="CH2466" s="36"/>
      <c r="CI2466" s="36"/>
      <c r="CJ2466" s="36"/>
      <c r="CK2466" s="36"/>
      <c r="CL2466" s="36"/>
      <c r="CM2466" s="36"/>
      <c r="CN2466" s="36"/>
      <c r="CO2466" s="36"/>
      <c r="CP2466" s="36"/>
      <c r="CQ2466" s="36"/>
      <c r="CR2466" s="36"/>
      <c r="CS2466" s="36"/>
      <c r="CT2466" s="36"/>
      <c r="CU2466" s="36"/>
      <c r="CV2466" s="36"/>
      <c r="CW2466" s="36"/>
      <c r="CX2466" s="36"/>
      <c r="CY2466" s="36"/>
      <c r="CZ2466" s="36"/>
      <c r="DA2466" s="36"/>
      <c r="DB2466" s="36"/>
      <c r="DC2466" s="36"/>
      <c r="DD2466" s="36"/>
      <c r="DE2466" s="36"/>
      <c r="DF2466" s="36"/>
      <c r="DG2466" s="59"/>
      <c r="DH2466" s="36"/>
      <c r="DI2466" s="60"/>
      <c r="DJ2466" s="36"/>
      <c r="DK2466" s="36"/>
      <c r="DL2466" s="36"/>
      <c r="DM2466" s="36"/>
      <c r="DN2466" s="36"/>
      <c r="DO2466" s="36"/>
      <c r="DP2466" s="36"/>
      <c r="DQ2466" s="36"/>
      <c r="DR2466" s="36"/>
      <c r="DS2466" s="36"/>
      <c r="DT2466" s="36"/>
      <c r="ED2466" s="52"/>
      <c r="EF2466" s="53"/>
      <c r="EI2466" s="61"/>
      <c r="EK2466" s="62"/>
      <c r="FY2466" s="59"/>
      <c r="GA2466" s="60"/>
      <c r="GI2466" s="34"/>
      <c r="GK2466" s="35"/>
      <c r="GL2466" s="36"/>
      <c r="GM2466" s="36"/>
      <c r="GN2466" s="36"/>
      <c r="GO2466" s="36"/>
      <c r="GP2466" s="36"/>
      <c r="GQ2466" s="36"/>
      <c r="GR2466" s="36"/>
      <c r="GS2466" s="36"/>
      <c r="GT2466" s="36"/>
      <c r="GU2466" s="36"/>
      <c r="GV2466" s="36"/>
      <c r="GW2466" s="36"/>
      <c r="GX2466" s="36"/>
      <c r="GY2466" s="36"/>
      <c r="GZ2466" s="36"/>
      <c r="HA2466" s="36"/>
      <c r="HB2466" s="36"/>
      <c r="HC2466" s="36"/>
      <c r="HD2466" s="36"/>
      <c r="HE2466" s="36"/>
      <c r="HF2466" s="36"/>
      <c r="HG2466" s="36"/>
      <c r="HH2466" s="36"/>
      <c r="HI2466" s="59"/>
      <c r="HJ2466" s="36"/>
      <c r="HK2466" s="60"/>
      <c r="HL2466" s="36"/>
      <c r="HM2466" s="36"/>
      <c r="HN2466" s="36"/>
      <c r="HO2466" s="36"/>
      <c r="HP2466" s="36"/>
      <c r="HQ2466" s="36"/>
      <c r="HR2466" s="36"/>
      <c r="HS2466" s="36"/>
      <c r="HT2466" s="36"/>
      <c r="HU2466" s="36"/>
      <c r="HV2466" s="36"/>
      <c r="HW2466" s="36"/>
      <c r="HX2466" s="36"/>
      <c r="HY2466" s="36"/>
      <c r="HZ2466" s="36"/>
      <c r="IA2466" s="36"/>
      <c r="IB2466" s="36"/>
      <c r="IC2466" s="36"/>
      <c r="ID2466" s="36"/>
      <c r="IE2466" s="36"/>
      <c r="IF2466" s="36"/>
      <c r="IG2466" s="36"/>
      <c r="IH2466" s="36"/>
      <c r="II2466" s="36"/>
      <c r="IJ2466" s="36"/>
      <c r="IK2466" s="36"/>
      <c r="IL2466" s="36"/>
      <c r="IM2466" s="36"/>
      <c r="IN2466" s="36"/>
      <c r="IO2466" s="36"/>
      <c r="IP2466" s="36"/>
      <c r="IQ2466" s="36"/>
      <c r="IR2466" s="36"/>
      <c r="IS2466" s="59"/>
      <c r="IT2466" s="36"/>
      <c r="IU2466" s="60"/>
      <c r="IV2466" s="36"/>
      <c r="IW2466" s="36"/>
      <c r="IX2466" s="36"/>
      <c r="IY2466" s="36"/>
      <c r="IZ2466" s="36"/>
      <c r="JA2466" s="36"/>
      <c r="JB2466" s="36"/>
      <c r="JC2466" s="36"/>
      <c r="JD2466" s="36"/>
      <c r="JE2466" s="36"/>
      <c r="JF2466" s="36"/>
      <c r="JP2466" s="52"/>
      <c r="JR2466" s="53"/>
      <c r="JU2466" s="61"/>
      <c r="JW2466" s="62"/>
      <c r="JX2466" s="1"/>
      <c r="KG2466" s="1"/>
      <c r="KH2466" s="67"/>
      <c r="KJ2466" s="66"/>
      <c r="KL2466" s="65"/>
      <c r="KN2466" s="53"/>
      <c r="KP2466" s="64"/>
      <c r="KR2466" s="63"/>
      <c r="KV2466" s="1"/>
      <c r="KW2466" s="34"/>
      <c r="KY2466" s="35"/>
      <c r="LA2466" s="36"/>
      <c r="LC2466" s="37"/>
      <c r="LQ2466" s="1"/>
      <c r="ME2466" s="34"/>
      <c r="MG2466" s="35"/>
      <c r="NQ2466" s="37"/>
      <c r="PW2466" s="1"/>
      <c r="QC2466" s="36"/>
      <c r="QI2466" s="36"/>
      <c r="RQ2466" s="34"/>
      <c r="RS2466" s="35"/>
      <c r="TC2466" s="51"/>
      <c r="VF2466" s="1"/>
      <c r="VT2466" s="1"/>
    </row>
    <row r="2467" spans="14:592" x14ac:dyDescent="0.3">
      <c r="N2467" s="1"/>
      <c r="O2467" s="34"/>
      <c r="Q2467" s="35"/>
      <c r="S2467" s="36"/>
      <c r="U2467" s="37"/>
      <c r="W2467" s="52"/>
      <c r="Y2467" s="53"/>
      <c r="AI2467" s="1"/>
      <c r="AM2467" s="59"/>
      <c r="AO2467" s="60"/>
      <c r="AW2467" s="34"/>
      <c r="AY2467" s="35"/>
      <c r="BJ2467" s="52"/>
      <c r="BL2467" s="53"/>
      <c r="BO2467" s="61"/>
      <c r="BQ2467" s="62"/>
      <c r="BW2467" s="59"/>
      <c r="BY2467" s="60"/>
      <c r="CG2467" s="36"/>
      <c r="CI2467" s="37"/>
      <c r="CT2467" s="52"/>
      <c r="CV2467" s="53"/>
      <c r="CY2467" s="61"/>
      <c r="DA2467" s="62"/>
      <c r="DG2467" s="59"/>
      <c r="DI2467" s="60"/>
      <c r="ED2467" s="52"/>
      <c r="EF2467" s="53"/>
      <c r="EI2467" s="61"/>
      <c r="EK2467" s="62"/>
      <c r="EY2467" s="1"/>
      <c r="FY2467" s="59"/>
      <c r="GA2467" s="60"/>
      <c r="GI2467" s="34"/>
      <c r="GK2467" s="35"/>
      <c r="GV2467" s="52"/>
      <c r="GX2467" s="53"/>
      <c r="HA2467" s="61"/>
      <c r="HC2467" s="62"/>
      <c r="HI2467" s="59"/>
      <c r="HK2467" s="60"/>
      <c r="HS2467" s="36"/>
      <c r="HU2467" s="37"/>
      <c r="IF2467" s="52"/>
      <c r="IH2467" s="53"/>
      <c r="IK2467" s="61"/>
      <c r="IM2467" s="62"/>
      <c r="IS2467" s="59"/>
      <c r="IU2467" s="60"/>
      <c r="JP2467" s="52"/>
      <c r="JR2467" s="53"/>
      <c r="JU2467" s="61"/>
      <c r="JW2467" s="62"/>
      <c r="JX2467" s="1"/>
      <c r="KG2467" s="1"/>
      <c r="KH2467" s="67"/>
      <c r="KJ2467" s="66"/>
      <c r="KL2467" s="65"/>
      <c r="KN2467" s="53"/>
      <c r="KP2467" s="64"/>
      <c r="KR2467" s="63"/>
      <c r="KV2467" s="1"/>
      <c r="KW2467" s="34"/>
      <c r="KY2467" s="35"/>
      <c r="LA2467" s="36"/>
      <c r="LC2467" s="37"/>
      <c r="LQ2467" s="1"/>
      <c r="ME2467" s="34"/>
      <c r="MG2467" s="35"/>
      <c r="NO2467" s="36"/>
      <c r="NP2467" s="36"/>
      <c r="NQ2467" s="36"/>
      <c r="NR2467" s="36"/>
      <c r="NS2467" s="36"/>
      <c r="NT2467" s="36"/>
      <c r="NU2467" s="36"/>
      <c r="NV2467" s="36"/>
      <c r="NW2467" s="36"/>
      <c r="NX2467" s="36"/>
      <c r="NY2467" s="36"/>
      <c r="NZ2467" s="36"/>
      <c r="OA2467" s="36"/>
      <c r="OB2467" s="36"/>
      <c r="OC2467" s="36"/>
      <c r="OD2467" s="36"/>
      <c r="OE2467" s="36"/>
      <c r="OF2467" s="36"/>
      <c r="OG2467" s="36"/>
      <c r="OH2467" s="36"/>
      <c r="OI2467" s="36"/>
      <c r="OJ2467" s="36"/>
      <c r="OK2467" s="36"/>
      <c r="OL2467" s="36"/>
      <c r="OM2467" s="36"/>
      <c r="ON2467" s="36"/>
      <c r="OO2467" s="36"/>
      <c r="OP2467" s="36"/>
      <c r="OQ2467" s="36"/>
      <c r="OR2467" s="36"/>
      <c r="OS2467" s="36"/>
      <c r="OT2467" s="36"/>
      <c r="OU2467" s="36"/>
      <c r="OV2467" s="36"/>
      <c r="OW2467" s="36"/>
      <c r="OX2467" s="36"/>
      <c r="OY2467" s="36"/>
      <c r="OZ2467" s="36"/>
      <c r="PA2467" s="36"/>
      <c r="PB2467" s="36"/>
      <c r="PC2467" s="36"/>
      <c r="PD2467" s="36"/>
      <c r="PE2467" s="36"/>
      <c r="PF2467" s="36"/>
      <c r="PG2467" s="36"/>
      <c r="PH2467" s="36"/>
      <c r="PI2467" s="36"/>
      <c r="PJ2467" s="36"/>
      <c r="PK2467" s="36"/>
      <c r="PL2467" s="36"/>
      <c r="PM2467" s="36"/>
      <c r="PN2467" s="36"/>
      <c r="PO2467" s="36"/>
      <c r="PP2467" s="36"/>
      <c r="PQ2467" s="36"/>
      <c r="PR2467" s="36"/>
      <c r="PS2467" s="36"/>
      <c r="PT2467" s="36"/>
      <c r="PU2467" s="36"/>
      <c r="PV2467" s="36"/>
      <c r="PW2467" s="36"/>
      <c r="PX2467" s="36"/>
      <c r="PY2467" s="36"/>
      <c r="PZ2467" s="36"/>
      <c r="QA2467" s="36"/>
      <c r="QB2467" s="36"/>
      <c r="QC2467" s="36"/>
      <c r="QI2467" s="36"/>
      <c r="QJ2467" s="36"/>
      <c r="QK2467" s="36"/>
      <c r="QL2467" s="36"/>
      <c r="QM2467" s="36"/>
      <c r="QN2467" s="36"/>
      <c r="QO2467" s="36"/>
      <c r="QP2467" s="36"/>
      <c r="QQ2467" s="36"/>
      <c r="QR2467" s="36"/>
      <c r="QS2467" s="36"/>
      <c r="QT2467" s="36"/>
      <c r="QU2467" s="36"/>
      <c r="QV2467" s="36"/>
      <c r="QW2467" s="36"/>
      <c r="QX2467" s="36"/>
      <c r="QY2467" s="36"/>
      <c r="QZ2467" s="36"/>
      <c r="RA2467" s="36"/>
      <c r="RB2467" s="36"/>
      <c r="RC2467" s="36"/>
      <c r="RD2467" s="36"/>
      <c r="RE2467" s="36"/>
      <c r="RF2467" s="36"/>
      <c r="RG2467" s="36"/>
      <c r="RH2467" s="36"/>
      <c r="RI2467" s="36"/>
      <c r="RJ2467" s="36"/>
      <c r="RK2467" s="36"/>
      <c r="RL2467" s="36"/>
      <c r="RM2467" s="36"/>
      <c r="RN2467" s="36"/>
      <c r="RO2467" s="36"/>
      <c r="RP2467" s="36"/>
      <c r="RQ2467" s="34"/>
      <c r="RR2467" s="36"/>
      <c r="RS2467" s="35"/>
      <c r="RT2467" s="36"/>
      <c r="RU2467" s="36"/>
      <c r="RV2467" s="36"/>
      <c r="RW2467" s="36"/>
      <c r="RX2467" s="36"/>
      <c r="RY2467" s="36"/>
      <c r="RZ2467" s="36"/>
      <c r="SA2467" s="36"/>
      <c r="SB2467" s="36"/>
      <c r="SC2467" s="36"/>
      <c r="SD2467" s="36"/>
      <c r="SE2467" s="36"/>
      <c r="SF2467" s="36"/>
      <c r="SG2467" s="36"/>
      <c r="SH2467" s="36"/>
      <c r="SI2467" s="36"/>
      <c r="SJ2467" s="36"/>
      <c r="SK2467" s="36"/>
      <c r="SL2467" s="36"/>
      <c r="SM2467" s="36"/>
      <c r="SN2467" s="36"/>
      <c r="SO2467" s="36"/>
      <c r="SP2467" s="36"/>
      <c r="SQ2467" s="36"/>
      <c r="SR2467" s="36"/>
      <c r="SS2467" s="36"/>
      <c r="ST2467" s="36"/>
      <c r="SU2467" s="36"/>
      <c r="SV2467" s="36"/>
      <c r="SW2467" s="36"/>
      <c r="SX2467" s="36"/>
      <c r="SY2467" s="36"/>
      <c r="SZ2467" s="36"/>
      <c r="TA2467" s="36"/>
      <c r="TC2467" s="51"/>
      <c r="VF2467" s="1"/>
      <c r="VT2467" s="1"/>
    </row>
    <row r="2468" spans="14:592" x14ac:dyDescent="0.3">
      <c r="N2468" s="1"/>
      <c r="O2468" s="34"/>
      <c r="Q2468" s="35"/>
      <c r="S2468" s="36"/>
      <c r="U2468" s="37"/>
      <c r="W2468" s="52"/>
      <c r="Y2468" s="53"/>
      <c r="AI2468" s="1"/>
      <c r="AM2468" s="59"/>
      <c r="AO2468" s="60"/>
      <c r="AW2468" s="34"/>
      <c r="AY2468" s="35"/>
      <c r="BJ2468" s="52"/>
      <c r="BL2468" s="53"/>
      <c r="BO2468" s="61"/>
      <c r="BQ2468" s="62"/>
      <c r="BW2468" s="59"/>
      <c r="BY2468" s="60"/>
      <c r="CG2468" s="36"/>
      <c r="CI2468" s="37"/>
      <c r="CT2468" s="52"/>
      <c r="CV2468" s="53"/>
      <c r="CY2468" s="61"/>
      <c r="DA2468" s="62"/>
      <c r="DG2468" s="59"/>
      <c r="DI2468" s="60"/>
      <c r="ED2468" s="52"/>
      <c r="EF2468" s="53"/>
      <c r="EI2468" s="61"/>
      <c r="EK2468" s="62"/>
      <c r="FY2468" s="59"/>
      <c r="GA2468" s="60"/>
      <c r="GI2468" s="34"/>
      <c r="GK2468" s="35"/>
      <c r="GV2468" s="52"/>
      <c r="GX2468" s="53"/>
      <c r="HA2468" s="61"/>
      <c r="HC2468" s="62"/>
      <c r="HI2468" s="59"/>
      <c r="HK2468" s="60"/>
      <c r="HS2468" s="36"/>
      <c r="HU2468" s="37"/>
      <c r="IF2468" s="52"/>
      <c r="IH2468" s="53"/>
      <c r="IK2468" s="61"/>
      <c r="IM2468" s="62"/>
      <c r="IS2468" s="59"/>
      <c r="IU2468" s="60"/>
      <c r="JP2468" s="52"/>
      <c r="JR2468" s="53"/>
      <c r="JU2468" s="61"/>
      <c r="JW2468" s="62"/>
      <c r="JX2468" s="1"/>
      <c r="KG2468" s="1"/>
      <c r="KH2468" s="67"/>
      <c r="KJ2468" s="66"/>
      <c r="KL2468" s="65"/>
      <c r="KN2468" s="53"/>
      <c r="KP2468" s="64"/>
      <c r="KR2468" s="63"/>
      <c r="KV2468" s="1"/>
      <c r="KW2468" s="34"/>
      <c r="KY2468" s="35"/>
      <c r="LA2468" s="36"/>
      <c r="LC2468" s="37"/>
      <c r="LQ2468" s="1"/>
      <c r="ME2468" s="34"/>
      <c r="MG2468" s="35"/>
      <c r="NO2468" s="36"/>
      <c r="NP2468" s="36"/>
      <c r="NQ2468" s="36"/>
      <c r="NR2468" s="36"/>
      <c r="NS2468" s="36"/>
      <c r="NT2468" s="36"/>
      <c r="NU2468" s="36"/>
      <c r="NV2468" s="36"/>
      <c r="NW2468" s="36"/>
      <c r="NX2468" s="36"/>
      <c r="NY2468" s="36"/>
      <c r="NZ2468" s="36"/>
      <c r="OA2468" s="36"/>
      <c r="OB2468" s="36"/>
      <c r="OC2468" s="36"/>
      <c r="OD2468" s="36"/>
      <c r="OE2468" s="36"/>
      <c r="OF2468" s="36"/>
      <c r="OG2468" s="36"/>
      <c r="OH2468" s="36"/>
      <c r="OI2468" s="36"/>
      <c r="OJ2468" s="36"/>
      <c r="OK2468" s="36"/>
      <c r="OL2468" s="36"/>
      <c r="OM2468" s="36"/>
      <c r="ON2468" s="36"/>
      <c r="OO2468" s="36"/>
      <c r="OP2468" s="36"/>
      <c r="OQ2468" s="36"/>
      <c r="OR2468" s="36"/>
      <c r="OS2468" s="36"/>
      <c r="OT2468" s="36"/>
      <c r="OU2468" s="36"/>
      <c r="OV2468" s="36"/>
      <c r="OW2468" s="36"/>
      <c r="OX2468" s="36"/>
      <c r="OY2468" s="36"/>
      <c r="OZ2468" s="36"/>
      <c r="PA2468" s="36"/>
      <c r="PB2468" s="36"/>
      <c r="PC2468" s="36"/>
      <c r="PD2468" s="36"/>
      <c r="PE2468" s="36"/>
      <c r="PF2468" s="36"/>
      <c r="PG2468" s="36"/>
      <c r="PH2468" s="36"/>
      <c r="PI2468" s="36"/>
      <c r="PJ2468" s="36"/>
      <c r="PK2468" s="36"/>
      <c r="PL2468" s="36"/>
      <c r="PM2468" s="36"/>
      <c r="PN2468" s="36"/>
      <c r="PO2468" s="36"/>
      <c r="PP2468" s="36"/>
      <c r="PQ2468" s="36"/>
      <c r="PR2468" s="36"/>
      <c r="PS2468" s="36"/>
      <c r="PT2468" s="36"/>
      <c r="PU2468" s="36"/>
      <c r="PV2468" s="36"/>
      <c r="PW2468" s="36"/>
      <c r="PX2468" s="36"/>
      <c r="PY2468" s="36"/>
      <c r="PZ2468" s="36"/>
      <c r="QA2468" s="36"/>
      <c r="QB2468" s="36"/>
      <c r="QC2468" s="36"/>
      <c r="QI2468" s="36"/>
      <c r="QJ2468" s="36"/>
      <c r="QK2468" s="36"/>
      <c r="QL2468" s="36"/>
      <c r="QM2468" s="36"/>
      <c r="QN2468" s="36"/>
      <c r="QO2468" s="36"/>
      <c r="QP2468" s="36"/>
      <c r="QQ2468" s="36"/>
      <c r="QR2468" s="36"/>
      <c r="QS2468" s="36"/>
      <c r="QT2468" s="36"/>
      <c r="QU2468" s="36"/>
      <c r="QV2468" s="36"/>
      <c r="QW2468" s="36"/>
      <c r="QX2468" s="36"/>
      <c r="QY2468" s="36"/>
      <c r="QZ2468" s="36"/>
      <c r="RA2468" s="36"/>
      <c r="RB2468" s="36"/>
      <c r="RC2468" s="36"/>
      <c r="RD2468" s="36"/>
      <c r="RE2468" s="36"/>
      <c r="RF2468" s="36"/>
      <c r="RG2468" s="36"/>
      <c r="RH2468" s="36"/>
      <c r="RI2468" s="36"/>
      <c r="RJ2468" s="36"/>
      <c r="RK2468" s="36"/>
      <c r="RL2468" s="36"/>
      <c r="RM2468" s="36"/>
      <c r="RN2468" s="36"/>
      <c r="RO2468" s="36"/>
      <c r="RP2468" s="36"/>
      <c r="RQ2468" s="34"/>
      <c r="RR2468" s="36"/>
      <c r="RS2468" s="35"/>
      <c r="RT2468" s="36"/>
      <c r="RU2468" s="36"/>
      <c r="RV2468" s="36"/>
      <c r="RW2468" s="36"/>
      <c r="RX2468" s="36"/>
      <c r="RY2468" s="36"/>
      <c r="RZ2468" s="36"/>
      <c r="SA2468" s="36"/>
      <c r="SB2468" s="36"/>
      <c r="SC2468" s="36"/>
      <c r="SD2468" s="36"/>
      <c r="SE2468" s="36"/>
      <c r="SF2468" s="36"/>
      <c r="SG2468" s="36"/>
      <c r="SH2468" s="36"/>
      <c r="SI2468" s="36"/>
      <c r="SJ2468" s="36"/>
      <c r="SK2468" s="36"/>
      <c r="SL2468" s="36"/>
      <c r="SM2468" s="36"/>
      <c r="SN2468" s="36"/>
      <c r="SO2468" s="36"/>
      <c r="SP2468" s="36"/>
      <c r="SQ2468" s="36"/>
      <c r="SR2468" s="36"/>
      <c r="SS2468" s="36"/>
      <c r="ST2468" s="36"/>
      <c r="SU2468" s="36"/>
      <c r="SV2468" s="36"/>
      <c r="SW2468" s="36"/>
      <c r="SX2468" s="36"/>
      <c r="SY2468" s="36"/>
      <c r="SZ2468" s="36"/>
      <c r="TA2468" s="36"/>
      <c r="TC2468" s="51"/>
      <c r="VF2468" s="1"/>
      <c r="VT2468" s="1"/>
    </row>
    <row r="2469" spans="14:592" x14ac:dyDescent="0.3">
      <c r="N2469" s="1"/>
      <c r="O2469" s="34"/>
      <c r="Q2469" s="35"/>
      <c r="S2469" s="36"/>
      <c r="U2469" s="37"/>
      <c r="W2469" s="52"/>
      <c r="Y2469" s="53"/>
      <c r="AI2469" s="1"/>
      <c r="AM2469" s="59"/>
      <c r="AO2469" s="60"/>
      <c r="AW2469" s="34"/>
      <c r="AY2469" s="35"/>
      <c r="BJ2469" s="52"/>
      <c r="BL2469" s="53"/>
      <c r="BO2469" s="61"/>
      <c r="BQ2469" s="62"/>
      <c r="BW2469" s="59"/>
      <c r="BY2469" s="60"/>
      <c r="CG2469" s="36"/>
      <c r="CI2469" s="37"/>
      <c r="CT2469" s="52"/>
      <c r="CV2469" s="53"/>
      <c r="CY2469" s="61"/>
      <c r="DA2469" s="62"/>
      <c r="DG2469" s="59"/>
      <c r="DI2469" s="60"/>
      <c r="ED2469" s="52"/>
      <c r="EF2469" s="53"/>
      <c r="EI2469" s="61"/>
      <c r="EK2469" s="62"/>
      <c r="EY2469" s="1"/>
      <c r="FY2469" s="59"/>
      <c r="GA2469" s="60"/>
      <c r="GI2469" s="34"/>
      <c r="GK2469" s="35"/>
      <c r="GV2469" s="52"/>
      <c r="GX2469" s="53"/>
      <c r="HA2469" s="61"/>
      <c r="HC2469" s="62"/>
      <c r="HI2469" s="59"/>
      <c r="HK2469" s="60"/>
      <c r="HS2469" s="36"/>
      <c r="HU2469" s="37"/>
      <c r="IF2469" s="52"/>
      <c r="IH2469" s="53"/>
      <c r="IK2469" s="61"/>
      <c r="IM2469" s="62"/>
      <c r="IS2469" s="59"/>
      <c r="IU2469" s="60"/>
      <c r="JP2469" s="52"/>
      <c r="JR2469" s="53"/>
      <c r="JU2469" s="61"/>
      <c r="JW2469" s="62"/>
      <c r="JX2469" s="1"/>
      <c r="KG2469" s="1"/>
      <c r="KH2469" s="67"/>
      <c r="KJ2469" s="66"/>
      <c r="KL2469" s="65"/>
      <c r="KN2469" s="53"/>
      <c r="KP2469" s="64"/>
      <c r="KR2469" s="63"/>
      <c r="KV2469" s="1"/>
      <c r="KW2469" s="34"/>
      <c r="KY2469" s="35"/>
      <c r="LA2469" s="36"/>
      <c r="LC2469" s="37"/>
      <c r="LQ2469" s="1"/>
      <c r="ME2469" s="34"/>
      <c r="MG2469" s="35"/>
      <c r="NO2469" s="36"/>
      <c r="NQ2469" s="37"/>
      <c r="RQ2469" s="34"/>
      <c r="RS2469" s="35"/>
      <c r="TA2469" s="36"/>
      <c r="TC2469" s="51"/>
      <c r="VF2469" s="1"/>
      <c r="VT2469" s="1"/>
    </row>
    <row r="2470" spans="14:592" x14ac:dyDescent="0.3">
      <c r="N2470" s="1"/>
      <c r="O2470" s="34"/>
      <c r="Q2470" s="35"/>
      <c r="S2470" s="36"/>
      <c r="U2470" s="37"/>
      <c r="W2470" s="52"/>
      <c r="Y2470" s="53"/>
      <c r="AI2470" s="1"/>
      <c r="AM2470" s="59"/>
      <c r="AO2470" s="60"/>
      <c r="AW2470" s="34"/>
      <c r="AY2470" s="35"/>
      <c r="BJ2470" s="52"/>
      <c r="BL2470" s="53"/>
      <c r="BO2470" s="61"/>
      <c r="BQ2470" s="62"/>
      <c r="BW2470" s="59"/>
      <c r="BY2470" s="60"/>
      <c r="CG2470" s="36"/>
      <c r="CI2470" s="37"/>
      <c r="CT2470" s="52"/>
      <c r="CV2470" s="53"/>
      <c r="CY2470" s="61"/>
      <c r="DA2470" s="62"/>
      <c r="DG2470" s="59"/>
      <c r="DI2470" s="60"/>
      <c r="ED2470" s="52"/>
      <c r="EF2470" s="53"/>
      <c r="EI2470" s="61"/>
      <c r="EK2470" s="62"/>
      <c r="FY2470" s="59"/>
      <c r="GA2470" s="60"/>
      <c r="GI2470" s="34"/>
      <c r="GK2470" s="35"/>
      <c r="GV2470" s="52"/>
      <c r="GX2470" s="53"/>
      <c r="HA2470" s="61"/>
      <c r="HC2470" s="62"/>
      <c r="HI2470" s="59"/>
      <c r="HK2470" s="60"/>
      <c r="HS2470" s="36"/>
      <c r="HU2470" s="37"/>
      <c r="IF2470" s="52"/>
      <c r="IH2470" s="53"/>
      <c r="IK2470" s="61"/>
      <c r="IM2470" s="62"/>
      <c r="IS2470" s="59"/>
      <c r="IU2470" s="60"/>
      <c r="JP2470" s="52"/>
      <c r="JR2470" s="53"/>
      <c r="JU2470" s="61"/>
      <c r="JW2470" s="62"/>
      <c r="JX2470" s="1"/>
      <c r="KG2470" s="1"/>
      <c r="KH2470" s="67"/>
      <c r="KJ2470" s="66"/>
      <c r="KL2470" s="65"/>
      <c r="KN2470" s="53"/>
      <c r="KP2470" s="64"/>
      <c r="KR2470" s="63"/>
      <c r="KV2470" s="1"/>
      <c r="KW2470" s="34"/>
      <c r="KY2470" s="35"/>
      <c r="LA2470" s="36"/>
      <c r="LC2470" s="37"/>
      <c r="LQ2470" s="1"/>
      <c r="ME2470" s="34"/>
      <c r="MG2470" s="35"/>
      <c r="NO2470" s="36"/>
      <c r="NQ2470" s="37"/>
      <c r="PW2470" s="1"/>
      <c r="RQ2470" s="34"/>
      <c r="RS2470" s="35"/>
      <c r="TA2470" s="36"/>
      <c r="TC2470" s="51"/>
      <c r="VF2470" s="1"/>
      <c r="VT2470" s="1"/>
    </row>
    <row r="2471" spans="14:592" x14ac:dyDescent="0.3">
      <c r="N2471" s="1"/>
      <c r="O2471" s="34"/>
      <c r="Q2471" s="35"/>
      <c r="S2471" s="36"/>
      <c r="U2471" s="37"/>
      <c r="W2471" s="52"/>
      <c r="Y2471" s="53"/>
      <c r="AI2471" s="1"/>
      <c r="AM2471" s="59"/>
      <c r="AO2471" s="60"/>
      <c r="AW2471" s="34"/>
      <c r="AY2471" s="35"/>
      <c r="BJ2471" s="52"/>
      <c r="BL2471" s="53"/>
      <c r="BO2471" s="61"/>
      <c r="BQ2471" s="62"/>
      <c r="BW2471" s="59"/>
      <c r="BY2471" s="60"/>
      <c r="CG2471" s="36"/>
      <c r="CI2471" s="37"/>
      <c r="CT2471" s="52"/>
      <c r="CV2471" s="53"/>
      <c r="CY2471" s="61"/>
      <c r="DA2471" s="62"/>
      <c r="DG2471" s="59"/>
      <c r="DI2471" s="60"/>
      <c r="ED2471" s="52"/>
      <c r="EF2471" s="53"/>
      <c r="EI2471" s="61"/>
      <c r="EK2471" s="62"/>
      <c r="EY2471" s="1"/>
      <c r="FY2471" s="59"/>
      <c r="GA2471" s="60"/>
      <c r="GI2471" s="34"/>
      <c r="GK2471" s="35"/>
      <c r="GV2471" s="52"/>
      <c r="GX2471" s="53"/>
      <c r="HA2471" s="61"/>
      <c r="HC2471" s="62"/>
      <c r="HI2471" s="59"/>
      <c r="HK2471" s="60"/>
      <c r="HS2471" s="36"/>
      <c r="HU2471" s="37"/>
      <c r="IF2471" s="52"/>
      <c r="IH2471" s="53"/>
      <c r="IK2471" s="61"/>
      <c r="IM2471" s="62"/>
      <c r="IS2471" s="59"/>
      <c r="IU2471" s="60"/>
      <c r="JP2471" s="52"/>
      <c r="JR2471" s="53"/>
      <c r="JU2471" s="61"/>
      <c r="JW2471" s="62"/>
      <c r="JX2471" s="1"/>
      <c r="KG2471" s="1"/>
      <c r="KH2471" s="67"/>
      <c r="KJ2471" s="66"/>
      <c r="KL2471" s="65"/>
      <c r="KN2471" s="53"/>
      <c r="KP2471" s="64"/>
      <c r="KR2471" s="63"/>
      <c r="KV2471" s="1"/>
      <c r="KW2471" s="34"/>
      <c r="KY2471" s="35"/>
      <c r="LA2471" s="36"/>
      <c r="LC2471" s="37"/>
      <c r="LQ2471" s="1"/>
      <c r="ME2471" s="34"/>
      <c r="MG2471" s="35"/>
      <c r="NO2471" s="36"/>
      <c r="NQ2471" s="37"/>
      <c r="RQ2471" s="34"/>
      <c r="RS2471" s="35"/>
      <c r="TA2471" s="36"/>
      <c r="TC2471" s="51"/>
      <c r="VF2471" s="1"/>
      <c r="VT2471" s="1"/>
    </row>
    <row r="2472" spans="14:592" x14ac:dyDescent="0.3">
      <c r="N2472" s="1"/>
      <c r="O2472" s="34"/>
      <c r="Q2472" s="35"/>
      <c r="S2472" s="36"/>
      <c r="U2472" s="37"/>
      <c r="W2472" s="52"/>
      <c r="Y2472" s="53"/>
      <c r="AI2472" s="1"/>
      <c r="AM2472" s="59"/>
      <c r="AO2472" s="60"/>
      <c r="AW2472" s="34"/>
      <c r="AY2472" s="35"/>
      <c r="BJ2472" s="52"/>
      <c r="BL2472" s="53"/>
      <c r="BO2472" s="61"/>
      <c r="BQ2472" s="62"/>
      <c r="BW2472" s="59"/>
      <c r="BY2472" s="60"/>
      <c r="CG2472" s="36"/>
      <c r="CI2472" s="37"/>
      <c r="CT2472" s="52"/>
      <c r="CV2472" s="53"/>
      <c r="CY2472" s="61"/>
      <c r="DA2472" s="62"/>
      <c r="DG2472" s="59"/>
      <c r="DI2472" s="60"/>
      <c r="ED2472" s="52"/>
      <c r="EF2472" s="53"/>
      <c r="EI2472" s="61"/>
      <c r="EK2472" s="62"/>
      <c r="FY2472" s="59"/>
      <c r="GA2472" s="60"/>
      <c r="GI2472" s="34"/>
      <c r="GK2472" s="35"/>
      <c r="GV2472" s="52"/>
      <c r="GX2472" s="53"/>
      <c r="HA2472" s="61"/>
      <c r="HC2472" s="62"/>
      <c r="HI2472" s="59"/>
      <c r="HK2472" s="60"/>
      <c r="HS2472" s="36"/>
      <c r="HU2472" s="37"/>
      <c r="IF2472" s="52"/>
      <c r="IH2472" s="53"/>
      <c r="IK2472" s="61"/>
      <c r="IM2472" s="62"/>
      <c r="IS2472" s="59"/>
      <c r="IU2472" s="60"/>
      <c r="JP2472" s="52"/>
      <c r="JR2472" s="53"/>
      <c r="JU2472" s="61"/>
      <c r="JW2472" s="62"/>
      <c r="JX2472" s="1"/>
      <c r="KG2472" s="1"/>
      <c r="KH2472" s="67"/>
      <c r="KJ2472" s="66"/>
      <c r="KL2472" s="65"/>
      <c r="KN2472" s="53"/>
      <c r="KP2472" s="64"/>
      <c r="KR2472" s="63"/>
      <c r="KV2472" s="1"/>
      <c r="KW2472" s="34"/>
      <c r="KY2472" s="35"/>
      <c r="LA2472" s="36"/>
      <c r="LC2472" s="37"/>
      <c r="LQ2472" s="1"/>
      <c r="ME2472" s="34"/>
      <c r="MG2472" s="35"/>
      <c r="NO2472" s="36"/>
      <c r="NQ2472" s="37"/>
      <c r="PW2472" s="1"/>
      <c r="RQ2472" s="34"/>
      <c r="RS2472" s="35"/>
      <c r="TA2472" s="36"/>
      <c r="TC2472" s="51"/>
      <c r="VF2472" s="1"/>
      <c r="VT2472" s="1"/>
    </row>
    <row r="2473" spans="14:592" x14ac:dyDescent="0.3">
      <c r="N2473" s="1"/>
      <c r="O2473" s="34"/>
      <c r="Q2473" s="35"/>
      <c r="S2473" s="36"/>
      <c r="U2473" s="37"/>
      <c r="W2473" s="52"/>
      <c r="Y2473" s="53"/>
      <c r="AI2473" s="1"/>
      <c r="AM2473" s="59"/>
      <c r="AO2473" s="60"/>
      <c r="AW2473" s="34"/>
      <c r="AY2473" s="35"/>
      <c r="BJ2473" s="52"/>
      <c r="BL2473" s="53"/>
      <c r="BO2473" s="61"/>
      <c r="BQ2473" s="62"/>
      <c r="BW2473" s="59"/>
      <c r="BY2473" s="60"/>
      <c r="CG2473" s="36"/>
      <c r="CI2473" s="37"/>
      <c r="CT2473" s="52"/>
      <c r="CV2473" s="53"/>
      <c r="CY2473" s="61"/>
      <c r="DA2473" s="62"/>
      <c r="DG2473" s="59"/>
      <c r="DI2473" s="60"/>
      <c r="ED2473" s="52"/>
      <c r="EF2473" s="53"/>
      <c r="EI2473" s="61"/>
      <c r="EK2473" s="62"/>
      <c r="EY2473" s="1"/>
      <c r="FY2473" s="59"/>
      <c r="GA2473" s="60"/>
      <c r="GI2473" s="34"/>
      <c r="GK2473" s="35"/>
      <c r="GV2473" s="52"/>
      <c r="GX2473" s="53"/>
      <c r="HA2473" s="61"/>
      <c r="HC2473" s="62"/>
      <c r="HI2473" s="59"/>
      <c r="HK2473" s="60"/>
      <c r="HS2473" s="36"/>
      <c r="HU2473" s="37"/>
      <c r="IF2473" s="52"/>
      <c r="IH2473" s="53"/>
      <c r="IK2473" s="61"/>
      <c r="IM2473" s="62"/>
      <c r="IS2473" s="59"/>
      <c r="IU2473" s="60"/>
      <c r="JP2473" s="52"/>
      <c r="JR2473" s="53"/>
      <c r="JU2473" s="61"/>
      <c r="JW2473" s="62"/>
      <c r="JX2473" s="1"/>
      <c r="KG2473" s="1"/>
      <c r="KH2473" s="67"/>
      <c r="KJ2473" s="66"/>
      <c r="KL2473" s="65"/>
      <c r="KN2473" s="53"/>
      <c r="KP2473" s="64"/>
      <c r="KR2473" s="63"/>
      <c r="KV2473" s="1"/>
      <c r="KW2473" s="34"/>
      <c r="KY2473" s="35"/>
      <c r="LA2473" s="36"/>
      <c r="LC2473" s="37"/>
      <c r="LQ2473" s="1"/>
      <c r="ME2473" s="34"/>
      <c r="MG2473" s="35"/>
      <c r="NO2473" s="36"/>
      <c r="NQ2473" s="37"/>
      <c r="RQ2473" s="34"/>
      <c r="RS2473" s="35"/>
      <c r="TA2473" s="36"/>
      <c r="TC2473" s="51"/>
      <c r="VF2473" s="1"/>
      <c r="VT2473" s="1"/>
    </row>
    <row r="2474" spans="14:592" x14ac:dyDescent="0.3">
      <c r="N2474" s="1"/>
      <c r="O2474" s="34"/>
      <c r="Q2474" s="35"/>
      <c r="S2474" s="36"/>
      <c r="U2474" s="37"/>
      <c r="W2474" s="52"/>
      <c r="Y2474" s="53"/>
      <c r="AI2474" s="1"/>
      <c r="AM2474" s="59"/>
      <c r="AO2474" s="60"/>
      <c r="AW2474" s="34"/>
      <c r="AY2474" s="35"/>
      <c r="BJ2474" s="52"/>
      <c r="BL2474" s="53"/>
      <c r="BO2474" s="61"/>
      <c r="BQ2474" s="62"/>
      <c r="BW2474" s="59"/>
      <c r="BY2474" s="60"/>
      <c r="CG2474" s="36"/>
      <c r="CI2474" s="37"/>
      <c r="CT2474" s="52"/>
      <c r="CV2474" s="53"/>
      <c r="CY2474" s="61"/>
      <c r="DA2474" s="62"/>
      <c r="DG2474" s="59"/>
      <c r="DI2474" s="60"/>
      <c r="ED2474" s="52"/>
      <c r="EF2474" s="53"/>
      <c r="EI2474" s="61"/>
      <c r="EK2474" s="62"/>
      <c r="FY2474" s="59"/>
      <c r="GA2474" s="60"/>
      <c r="GI2474" s="34"/>
      <c r="GK2474" s="35"/>
      <c r="GV2474" s="52"/>
      <c r="GX2474" s="53"/>
      <c r="HA2474" s="61"/>
      <c r="HC2474" s="62"/>
      <c r="HI2474" s="59"/>
      <c r="HK2474" s="60"/>
      <c r="HS2474" s="36"/>
      <c r="HU2474" s="37"/>
      <c r="IF2474" s="52"/>
      <c r="IH2474" s="53"/>
      <c r="IK2474" s="61"/>
      <c r="IM2474" s="62"/>
      <c r="IS2474" s="59"/>
      <c r="IU2474" s="60"/>
      <c r="JP2474" s="52"/>
      <c r="JR2474" s="53"/>
      <c r="JU2474" s="61"/>
      <c r="JW2474" s="62"/>
      <c r="JX2474" s="1"/>
      <c r="KG2474" s="1"/>
      <c r="KH2474" s="67"/>
      <c r="KJ2474" s="66"/>
      <c r="KL2474" s="65"/>
      <c r="KN2474" s="53"/>
      <c r="KP2474" s="64"/>
      <c r="KR2474" s="63"/>
      <c r="KV2474" s="1"/>
      <c r="KW2474" s="34"/>
      <c r="KY2474" s="35"/>
      <c r="LA2474" s="36"/>
      <c r="LC2474" s="37"/>
      <c r="LQ2474" s="1"/>
      <c r="ME2474" s="34"/>
      <c r="MG2474" s="35"/>
      <c r="NO2474" s="36"/>
      <c r="NQ2474" s="37"/>
      <c r="PW2474" s="1"/>
      <c r="RQ2474" s="34"/>
      <c r="RS2474" s="35"/>
      <c r="TA2474" s="36"/>
      <c r="TC2474" s="51"/>
      <c r="VF2474" s="1"/>
      <c r="VT2474" s="1"/>
    </row>
    <row r="2475" spans="14:592" x14ac:dyDescent="0.3">
      <c r="N2475" s="1"/>
      <c r="O2475" s="34"/>
      <c r="Q2475" s="35"/>
      <c r="S2475" s="36"/>
      <c r="U2475" s="37"/>
      <c r="W2475" s="52"/>
      <c r="Y2475" s="53"/>
      <c r="AI2475" s="1"/>
      <c r="AM2475" s="59"/>
      <c r="AO2475" s="60"/>
      <c r="AW2475" s="34"/>
      <c r="AY2475" s="35"/>
      <c r="BJ2475" s="52"/>
      <c r="BL2475" s="53"/>
      <c r="BO2475" s="61"/>
      <c r="BQ2475" s="62"/>
      <c r="BW2475" s="59"/>
      <c r="BY2475" s="60"/>
      <c r="CG2475" s="36"/>
      <c r="CI2475" s="37"/>
      <c r="CT2475" s="52"/>
      <c r="CV2475" s="53"/>
      <c r="CY2475" s="61"/>
      <c r="DA2475" s="62"/>
      <c r="DG2475" s="59"/>
      <c r="DI2475" s="60"/>
      <c r="ED2475" s="52"/>
      <c r="EF2475" s="53"/>
      <c r="EI2475" s="61"/>
      <c r="EK2475" s="62"/>
      <c r="EY2475" s="1"/>
      <c r="FY2475" s="59"/>
      <c r="GA2475" s="60"/>
      <c r="GI2475" s="34"/>
      <c r="GK2475" s="35"/>
      <c r="GV2475" s="52"/>
      <c r="GX2475" s="53"/>
      <c r="HA2475" s="61"/>
      <c r="HC2475" s="62"/>
      <c r="HI2475" s="59"/>
      <c r="HK2475" s="60"/>
      <c r="HS2475" s="36"/>
      <c r="HU2475" s="37"/>
      <c r="IF2475" s="52"/>
      <c r="IH2475" s="53"/>
      <c r="IK2475" s="61"/>
      <c r="IM2475" s="62"/>
      <c r="IS2475" s="59"/>
      <c r="IU2475" s="60"/>
      <c r="JP2475" s="52"/>
      <c r="JR2475" s="53"/>
      <c r="JU2475" s="61"/>
      <c r="JW2475" s="62"/>
      <c r="JX2475" s="1"/>
      <c r="KG2475" s="1"/>
      <c r="KH2475" s="67"/>
      <c r="KJ2475" s="66"/>
      <c r="KL2475" s="65"/>
      <c r="KN2475" s="53"/>
      <c r="KP2475" s="64"/>
      <c r="KR2475" s="63"/>
      <c r="KV2475" s="1"/>
      <c r="KW2475" s="34"/>
      <c r="KY2475" s="35"/>
      <c r="LA2475" s="36"/>
      <c r="LC2475" s="37"/>
      <c r="LQ2475" s="1"/>
      <c r="ME2475" s="34"/>
      <c r="MG2475" s="35"/>
      <c r="NO2475" s="36"/>
      <c r="NQ2475" s="37"/>
      <c r="RQ2475" s="34"/>
      <c r="RS2475" s="35"/>
      <c r="TA2475" s="36"/>
      <c r="TC2475" s="51"/>
      <c r="VF2475" s="1"/>
      <c r="VT2475" s="1"/>
    </row>
    <row r="2476" spans="14:592" x14ac:dyDescent="0.3">
      <c r="N2476" s="1"/>
      <c r="O2476" s="34"/>
      <c r="Q2476" s="35"/>
      <c r="S2476" s="36"/>
      <c r="U2476" s="37"/>
      <c r="W2476" s="52"/>
      <c r="Y2476" s="53"/>
      <c r="AI2476" s="1"/>
      <c r="AM2476" s="59"/>
      <c r="AO2476" s="60"/>
      <c r="AW2476" s="34"/>
      <c r="AY2476" s="35"/>
      <c r="BJ2476" s="52"/>
      <c r="BL2476" s="53"/>
      <c r="BO2476" s="61"/>
      <c r="BQ2476" s="62"/>
      <c r="BW2476" s="59"/>
      <c r="BY2476" s="60"/>
      <c r="CG2476" s="36"/>
      <c r="CI2476" s="37"/>
      <c r="CT2476" s="52"/>
      <c r="CV2476" s="53"/>
      <c r="CY2476" s="61"/>
      <c r="DA2476" s="62"/>
      <c r="DG2476" s="59"/>
      <c r="DI2476" s="60"/>
      <c r="ED2476" s="52"/>
      <c r="EF2476" s="53"/>
      <c r="EI2476" s="61"/>
      <c r="EK2476" s="62"/>
      <c r="FY2476" s="59"/>
      <c r="GA2476" s="60"/>
      <c r="GI2476" s="34"/>
      <c r="GK2476" s="35"/>
      <c r="GV2476" s="52"/>
      <c r="GX2476" s="53"/>
      <c r="HA2476" s="61"/>
      <c r="HC2476" s="62"/>
      <c r="HI2476" s="59"/>
      <c r="HK2476" s="60"/>
      <c r="HS2476" s="36"/>
      <c r="HU2476" s="37"/>
      <c r="IF2476" s="52"/>
      <c r="IH2476" s="53"/>
      <c r="IK2476" s="61"/>
      <c r="IM2476" s="62"/>
      <c r="IS2476" s="59"/>
      <c r="IU2476" s="60"/>
      <c r="JP2476" s="52"/>
      <c r="JR2476" s="53"/>
      <c r="JU2476" s="61"/>
      <c r="JW2476" s="62"/>
      <c r="JX2476" s="1"/>
      <c r="KG2476" s="1"/>
      <c r="KH2476" s="67"/>
      <c r="KJ2476" s="66"/>
      <c r="KL2476" s="65"/>
      <c r="KN2476" s="53"/>
      <c r="KP2476" s="64"/>
      <c r="KR2476" s="63"/>
      <c r="KV2476" s="1"/>
      <c r="KW2476" s="34"/>
      <c r="KY2476" s="35"/>
      <c r="LA2476" s="36"/>
      <c r="LC2476" s="37"/>
      <c r="LQ2476" s="1"/>
      <c r="ME2476" s="34"/>
      <c r="MG2476" s="35"/>
      <c r="NO2476" s="36"/>
      <c r="NQ2476" s="37"/>
      <c r="PW2476" s="1"/>
      <c r="RQ2476" s="34"/>
      <c r="RS2476" s="35"/>
      <c r="TA2476" s="36"/>
      <c r="TC2476" s="51"/>
      <c r="VF2476" s="1"/>
      <c r="VT2476" s="1"/>
    </row>
    <row r="2477" spans="14:592" x14ac:dyDescent="0.3">
      <c r="N2477" s="1"/>
      <c r="O2477" s="34"/>
      <c r="Q2477" s="35"/>
      <c r="S2477" s="36"/>
      <c r="U2477" s="37"/>
      <c r="W2477" s="52"/>
      <c r="Y2477" s="53"/>
      <c r="AI2477" s="1"/>
      <c r="AM2477" s="59"/>
      <c r="AO2477" s="60"/>
      <c r="AW2477" s="34"/>
      <c r="AY2477" s="35"/>
      <c r="BJ2477" s="52"/>
      <c r="BL2477" s="53"/>
      <c r="BM2477" s="53"/>
      <c r="BN2477" s="53"/>
      <c r="BO2477" s="53"/>
      <c r="BP2477" s="53"/>
      <c r="BQ2477" s="53"/>
      <c r="BR2477" s="53"/>
      <c r="BS2477" s="53"/>
      <c r="BT2477" s="53"/>
      <c r="BU2477" s="53"/>
      <c r="BV2477" s="53"/>
      <c r="BW2477" s="59"/>
      <c r="BX2477" s="53"/>
      <c r="BY2477" s="60"/>
      <c r="BZ2477" s="53"/>
      <c r="CA2477" s="53"/>
      <c r="CB2477" s="53"/>
      <c r="CC2477" s="53"/>
      <c r="CD2477" s="53"/>
      <c r="CE2477" s="53"/>
      <c r="CF2477" s="53"/>
      <c r="CG2477" s="36"/>
      <c r="CH2477" s="53"/>
      <c r="CI2477" s="37"/>
      <c r="CJ2477" s="53"/>
      <c r="CK2477" s="53"/>
      <c r="CL2477" s="53"/>
      <c r="CM2477" s="53"/>
      <c r="CN2477" s="53"/>
      <c r="CO2477" s="53"/>
      <c r="CP2477" s="53"/>
      <c r="CQ2477" s="53"/>
      <c r="CR2477" s="53"/>
      <c r="CS2477" s="53"/>
      <c r="CT2477" s="52"/>
      <c r="CU2477" s="53"/>
      <c r="CV2477" s="53"/>
      <c r="CW2477" s="53"/>
      <c r="CX2477" s="53"/>
      <c r="CY2477" s="53"/>
      <c r="CZ2477" s="53"/>
      <c r="DA2477" s="53"/>
      <c r="DB2477" s="53"/>
      <c r="DC2477" s="53"/>
      <c r="DD2477" s="53"/>
      <c r="DE2477" s="53"/>
      <c r="DF2477" s="53"/>
      <c r="DG2477" s="59"/>
      <c r="DH2477" s="53"/>
      <c r="DI2477" s="60"/>
      <c r="DJ2477" s="53"/>
      <c r="DK2477" s="53"/>
      <c r="DL2477" s="53"/>
      <c r="DM2477" s="53"/>
      <c r="DN2477" s="53"/>
      <c r="DO2477" s="53"/>
      <c r="DP2477" s="53"/>
      <c r="DQ2477" s="53"/>
      <c r="DR2477" s="53"/>
      <c r="DS2477" s="53"/>
      <c r="DT2477" s="53"/>
      <c r="DU2477" s="53"/>
      <c r="DV2477" s="53"/>
      <c r="DW2477" s="53"/>
      <c r="DX2477" s="53"/>
      <c r="DY2477" s="53"/>
      <c r="DZ2477" s="53"/>
      <c r="EA2477" s="53"/>
      <c r="EB2477" s="53"/>
      <c r="EC2477" s="53"/>
      <c r="ED2477" s="52"/>
      <c r="EE2477" s="53"/>
      <c r="EF2477" s="53"/>
      <c r="EI2477" s="61"/>
      <c r="EK2477" s="62"/>
      <c r="EY2477" s="1"/>
      <c r="FY2477" s="59"/>
      <c r="GA2477" s="60"/>
      <c r="GI2477" s="34"/>
      <c r="GK2477" s="35"/>
      <c r="GV2477" s="52"/>
      <c r="GX2477" s="53"/>
      <c r="GY2477" s="53"/>
      <c r="GZ2477" s="53"/>
      <c r="HA2477" s="53"/>
      <c r="HB2477" s="53"/>
      <c r="HC2477" s="53"/>
      <c r="HD2477" s="53"/>
      <c r="HE2477" s="53"/>
      <c r="HF2477" s="53"/>
      <c r="HG2477" s="53"/>
      <c r="HH2477" s="53"/>
      <c r="HI2477" s="59"/>
      <c r="HJ2477" s="53"/>
      <c r="HK2477" s="60"/>
      <c r="HL2477" s="53"/>
      <c r="HM2477" s="53"/>
      <c r="HN2477" s="53"/>
      <c r="HO2477" s="53"/>
      <c r="HP2477" s="53"/>
      <c r="HQ2477" s="53"/>
      <c r="HR2477" s="53"/>
      <c r="HS2477" s="36"/>
      <c r="HT2477" s="53"/>
      <c r="HU2477" s="37"/>
      <c r="HV2477" s="53"/>
      <c r="HW2477" s="53"/>
      <c r="HX2477" s="53"/>
      <c r="HY2477" s="53"/>
      <c r="HZ2477" s="53"/>
      <c r="IA2477" s="53"/>
      <c r="IB2477" s="53"/>
      <c r="IC2477" s="53"/>
      <c r="ID2477" s="53"/>
      <c r="IE2477" s="53"/>
      <c r="IF2477" s="52"/>
      <c r="IG2477" s="53"/>
      <c r="IH2477" s="53"/>
      <c r="II2477" s="53"/>
      <c r="IJ2477" s="53"/>
      <c r="IK2477" s="53"/>
      <c r="IL2477" s="53"/>
      <c r="IM2477" s="53"/>
      <c r="IN2477" s="53"/>
      <c r="IO2477" s="53"/>
      <c r="IP2477" s="53"/>
      <c r="IQ2477" s="53"/>
      <c r="IR2477" s="53"/>
      <c r="IS2477" s="59"/>
      <c r="IT2477" s="53"/>
      <c r="IU2477" s="60"/>
      <c r="IV2477" s="53"/>
      <c r="IW2477" s="53"/>
      <c r="IX2477" s="53"/>
      <c r="IY2477" s="53"/>
      <c r="IZ2477" s="53"/>
      <c r="JA2477" s="53"/>
      <c r="JB2477" s="53"/>
      <c r="JC2477" s="53"/>
      <c r="JD2477" s="53"/>
      <c r="JE2477" s="53"/>
      <c r="JF2477" s="53"/>
      <c r="JG2477" s="53"/>
      <c r="JH2477" s="53"/>
      <c r="JI2477" s="53"/>
      <c r="JJ2477" s="53"/>
      <c r="JK2477" s="53"/>
      <c r="JL2477" s="53"/>
      <c r="JM2477" s="53"/>
      <c r="JN2477" s="53"/>
      <c r="JO2477" s="53"/>
      <c r="JP2477" s="52"/>
      <c r="JQ2477" s="53"/>
      <c r="JR2477" s="53"/>
      <c r="JU2477" s="61"/>
      <c r="JW2477" s="62"/>
      <c r="JX2477" s="1"/>
      <c r="KG2477" s="1"/>
      <c r="KH2477" s="67"/>
      <c r="KJ2477" s="66"/>
      <c r="KL2477" s="65"/>
      <c r="KN2477" s="53"/>
      <c r="KP2477" s="64"/>
      <c r="KR2477" s="63"/>
      <c r="KV2477" s="1"/>
      <c r="KW2477" s="34"/>
      <c r="KY2477" s="35"/>
      <c r="LA2477" s="36"/>
      <c r="LC2477" s="37"/>
      <c r="LQ2477" s="1"/>
      <c r="ME2477" s="34"/>
      <c r="MG2477" s="35"/>
      <c r="NO2477" s="36"/>
      <c r="NQ2477" s="37"/>
      <c r="RQ2477" s="34"/>
      <c r="RS2477" s="35"/>
      <c r="TA2477" s="36"/>
      <c r="TC2477" s="51"/>
      <c r="VF2477" s="1"/>
      <c r="VT2477" s="1"/>
    </row>
    <row r="2478" spans="14:592" x14ac:dyDescent="0.3">
      <c r="N2478" s="1"/>
      <c r="O2478" s="34"/>
      <c r="Q2478" s="35"/>
      <c r="S2478" s="36"/>
      <c r="U2478" s="37"/>
      <c r="W2478" s="52"/>
      <c r="Y2478" s="53"/>
      <c r="AI2478" s="1"/>
      <c r="AM2478" s="59"/>
      <c r="AO2478" s="60"/>
      <c r="AW2478" s="34"/>
      <c r="AY2478" s="35"/>
      <c r="BJ2478" s="52"/>
      <c r="BL2478" s="53"/>
      <c r="BM2478" s="53"/>
      <c r="BN2478" s="53"/>
      <c r="BO2478" s="53"/>
      <c r="BP2478" s="53"/>
      <c r="BQ2478" s="53"/>
      <c r="BR2478" s="53"/>
      <c r="BS2478" s="53"/>
      <c r="BT2478" s="53"/>
      <c r="BU2478" s="53"/>
      <c r="BV2478" s="53"/>
      <c r="BW2478" s="59"/>
      <c r="BX2478" s="53"/>
      <c r="BY2478" s="60"/>
      <c r="BZ2478" s="53"/>
      <c r="CA2478" s="53"/>
      <c r="CB2478" s="53"/>
      <c r="CC2478" s="53"/>
      <c r="CD2478" s="53"/>
      <c r="CE2478" s="53"/>
      <c r="CF2478" s="53"/>
      <c r="CG2478" s="36"/>
      <c r="CH2478" s="53"/>
      <c r="CI2478" s="37"/>
      <c r="CJ2478" s="53"/>
      <c r="CK2478" s="53"/>
      <c r="CL2478" s="53"/>
      <c r="CM2478" s="53"/>
      <c r="CN2478" s="53"/>
      <c r="CO2478" s="53"/>
      <c r="CP2478" s="53"/>
      <c r="CQ2478" s="53"/>
      <c r="CR2478" s="53"/>
      <c r="CS2478" s="53"/>
      <c r="CT2478" s="52"/>
      <c r="CU2478" s="53"/>
      <c r="CV2478" s="53"/>
      <c r="CW2478" s="53"/>
      <c r="CX2478" s="53"/>
      <c r="CY2478" s="53"/>
      <c r="CZ2478" s="53"/>
      <c r="DA2478" s="53"/>
      <c r="DB2478" s="53"/>
      <c r="DC2478" s="53"/>
      <c r="DD2478" s="53"/>
      <c r="DE2478" s="53"/>
      <c r="DF2478" s="53"/>
      <c r="DG2478" s="59"/>
      <c r="DH2478" s="53"/>
      <c r="DI2478" s="60"/>
      <c r="DJ2478" s="53"/>
      <c r="DK2478" s="53"/>
      <c r="DL2478" s="53"/>
      <c r="DM2478" s="53"/>
      <c r="DN2478" s="53"/>
      <c r="DO2478" s="53"/>
      <c r="DP2478" s="53"/>
      <c r="DQ2478" s="53"/>
      <c r="DR2478" s="53"/>
      <c r="DS2478" s="53"/>
      <c r="DT2478" s="53"/>
      <c r="DU2478" s="53"/>
      <c r="DV2478" s="53"/>
      <c r="DW2478" s="53"/>
      <c r="DX2478" s="53"/>
      <c r="DY2478" s="53"/>
      <c r="DZ2478" s="53"/>
      <c r="EA2478" s="53"/>
      <c r="EB2478" s="53"/>
      <c r="EC2478" s="53"/>
      <c r="ED2478" s="52"/>
      <c r="EE2478" s="53"/>
      <c r="EF2478" s="53"/>
      <c r="EI2478" s="61"/>
      <c r="EK2478" s="62"/>
      <c r="FY2478" s="59"/>
      <c r="GA2478" s="60"/>
      <c r="GI2478" s="34"/>
      <c r="GK2478" s="35"/>
      <c r="GV2478" s="52"/>
      <c r="GX2478" s="53"/>
      <c r="GY2478" s="53"/>
      <c r="GZ2478" s="53"/>
      <c r="HA2478" s="53"/>
      <c r="HB2478" s="53"/>
      <c r="HC2478" s="53"/>
      <c r="HD2478" s="53"/>
      <c r="HE2478" s="53"/>
      <c r="HF2478" s="53"/>
      <c r="HG2478" s="53"/>
      <c r="HH2478" s="53"/>
      <c r="HI2478" s="59"/>
      <c r="HJ2478" s="53"/>
      <c r="HK2478" s="60"/>
      <c r="HL2478" s="53"/>
      <c r="HM2478" s="53"/>
      <c r="HN2478" s="53"/>
      <c r="HO2478" s="53"/>
      <c r="HP2478" s="53"/>
      <c r="HQ2478" s="53"/>
      <c r="HR2478" s="53"/>
      <c r="HS2478" s="36"/>
      <c r="HT2478" s="53"/>
      <c r="HU2478" s="37"/>
      <c r="HV2478" s="53"/>
      <c r="HW2478" s="53"/>
      <c r="HX2478" s="53"/>
      <c r="HY2478" s="53"/>
      <c r="HZ2478" s="53"/>
      <c r="IA2478" s="53"/>
      <c r="IB2478" s="53"/>
      <c r="IC2478" s="53"/>
      <c r="ID2478" s="53"/>
      <c r="IE2478" s="53"/>
      <c r="IF2478" s="52"/>
      <c r="IG2478" s="53"/>
      <c r="IH2478" s="53"/>
      <c r="II2478" s="53"/>
      <c r="IJ2478" s="53"/>
      <c r="IK2478" s="53"/>
      <c r="IL2478" s="53"/>
      <c r="IM2478" s="53"/>
      <c r="IN2478" s="53"/>
      <c r="IO2478" s="53"/>
      <c r="IP2478" s="53"/>
      <c r="IQ2478" s="53"/>
      <c r="IR2478" s="53"/>
      <c r="IS2478" s="59"/>
      <c r="IT2478" s="53"/>
      <c r="IU2478" s="60"/>
      <c r="IV2478" s="53"/>
      <c r="IW2478" s="53"/>
      <c r="IX2478" s="53"/>
      <c r="IY2478" s="53"/>
      <c r="IZ2478" s="53"/>
      <c r="JA2478" s="53"/>
      <c r="JB2478" s="53"/>
      <c r="JC2478" s="53"/>
      <c r="JD2478" s="53"/>
      <c r="JE2478" s="53"/>
      <c r="JF2478" s="53"/>
      <c r="JG2478" s="53"/>
      <c r="JH2478" s="53"/>
      <c r="JI2478" s="53"/>
      <c r="JJ2478" s="53"/>
      <c r="JK2478" s="53"/>
      <c r="JL2478" s="53"/>
      <c r="JM2478" s="53"/>
      <c r="JN2478" s="53"/>
      <c r="JO2478" s="53"/>
      <c r="JP2478" s="52"/>
      <c r="JQ2478" s="53"/>
      <c r="JR2478" s="53"/>
      <c r="JU2478" s="61"/>
      <c r="JW2478" s="62"/>
      <c r="JX2478" s="1"/>
      <c r="KG2478" s="1"/>
      <c r="KH2478" s="67"/>
      <c r="KJ2478" s="66"/>
      <c r="KL2478" s="65"/>
      <c r="KN2478" s="53"/>
      <c r="KP2478" s="64"/>
      <c r="KR2478" s="63"/>
      <c r="KV2478" s="1"/>
      <c r="KW2478" s="34"/>
      <c r="KY2478" s="35"/>
      <c r="LA2478" s="36"/>
      <c r="LC2478" s="37"/>
      <c r="LQ2478" s="1"/>
      <c r="ME2478" s="34"/>
      <c r="MG2478" s="35"/>
      <c r="NO2478" s="36"/>
      <c r="NQ2478" s="37"/>
      <c r="PW2478" s="1"/>
      <c r="RQ2478" s="34"/>
      <c r="RS2478" s="35"/>
      <c r="TA2478" s="36"/>
      <c r="TC2478" s="51"/>
      <c r="VF2478" s="1"/>
      <c r="VT2478" s="1"/>
    </row>
    <row r="2479" spans="14:592" x14ac:dyDescent="0.3">
      <c r="N2479" s="1"/>
      <c r="O2479" s="34"/>
      <c r="Q2479" s="35"/>
      <c r="S2479" s="36"/>
      <c r="U2479" s="37"/>
      <c r="W2479" s="52"/>
      <c r="Y2479" s="53"/>
      <c r="AI2479" s="1"/>
      <c r="AM2479" s="59"/>
      <c r="AO2479" s="60"/>
      <c r="AW2479" s="34"/>
      <c r="AY2479" s="35"/>
      <c r="BJ2479" s="52"/>
      <c r="BO2479" s="61"/>
      <c r="BQ2479" s="62"/>
      <c r="BW2479" s="59"/>
      <c r="BY2479" s="60"/>
      <c r="CG2479" s="36"/>
      <c r="CI2479" s="37"/>
      <c r="CT2479" s="52"/>
      <c r="CY2479" s="61"/>
      <c r="DA2479" s="62"/>
      <c r="DG2479" s="59"/>
      <c r="DI2479" s="60"/>
      <c r="DS2479" s="53"/>
      <c r="ED2479" s="52"/>
      <c r="EI2479" s="61"/>
      <c r="EK2479" s="62"/>
      <c r="EY2479" s="1"/>
      <c r="FY2479" s="59"/>
      <c r="GA2479" s="60"/>
      <c r="GI2479" s="34"/>
      <c r="GK2479" s="35"/>
      <c r="GV2479" s="52"/>
      <c r="HA2479" s="61"/>
      <c r="HC2479" s="62"/>
      <c r="HI2479" s="59"/>
      <c r="HK2479" s="60"/>
      <c r="HS2479" s="36"/>
      <c r="HU2479" s="37"/>
      <c r="IF2479" s="52"/>
      <c r="IK2479" s="61"/>
      <c r="IM2479" s="62"/>
      <c r="IS2479" s="59"/>
      <c r="IU2479" s="60"/>
      <c r="JE2479" s="53"/>
      <c r="JP2479" s="52"/>
      <c r="JU2479" s="61"/>
      <c r="JW2479" s="62"/>
      <c r="JX2479" s="1"/>
      <c r="KG2479" s="1"/>
      <c r="KH2479" s="67"/>
      <c r="KJ2479" s="66"/>
      <c r="KL2479" s="65"/>
      <c r="KN2479" s="53"/>
      <c r="KP2479" s="64"/>
      <c r="KR2479" s="63"/>
      <c r="KV2479" s="1"/>
      <c r="KW2479" s="34"/>
      <c r="KY2479" s="35"/>
      <c r="LA2479" s="36"/>
      <c r="LC2479" s="37"/>
      <c r="LQ2479" s="1"/>
      <c r="ME2479" s="34"/>
      <c r="MG2479" s="35"/>
      <c r="NO2479" s="36"/>
      <c r="NQ2479" s="37"/>
      <c r="RQ2479" s="34"/>
      <c r="RS2479" s="35"/>
      <c r="TA2479" s="36"/>
      <c r="TC2479" s="51"/>
      <c r="VF2479" s="1"/>
      <c r="VT2479" s="1"/>
    </row>
    <row r="2480" spans="14:592" x14ac:dyDescent="0.3">
      <c r="N2480" s="1"/>
      <c r="O2480" s="34"/>
      <c r="Q2480" s="35"/>
      <c r="S2480" s="36"/>
      <c r="U2480" s="37"/>
      <c r="W2480" s="52"/>
      <c r="Y2480" s="53"/>
      <c r="AI2480" s="1"/>
      <c r="AM2480" s="59"/>
      <c r="AO2480" s="60"/>
      <c r="AW2480" s="34"/>
      <c r="AY2480" s="35"/>
      <c r="BJ2480" s="52"/>
      <c r="BK2480" s="52"/>
      <c r="BL2480" s="52"/>
      <c r="BM2480" s="52"/>
      <c r="BN2480" s="52"/>
      <c r="BO2480" s="52"/>
      <c r="BP2480" s="52"/>
      <c r="BQ2480" s="52"/>
      <c r="BR2480" s="52"/>
      <c r="BS2480" s="52"/>
      <c r="BT2480" s="52"/>
      <c r="BU2480" s="52"/>
      <c r="BV2480" s="52"/>
      <c r="BW2480" s="59"/>
      <c r="BX2480" s="52"/>
      <c r="BY2480" s="60"/>
      <c r="BZ2480" s="52"/>
      <c r="CA2480" s="52"/>
      <c r="CB2480" s="52"/>
      <c r="CC2480" s="52"/>
      <c r="CD2480" s="52"/>
      <c r="CE2480" s="52"/>
      <c r="CF2480" s="52"/>
      <c r="CG2480" s="36"/>
      <c r="CH2480" s="52"/>
      <c r="CI2480" s="37"/>
      <c r="CJ2480" s="52"/>
      <c r="CK2480" s="52"/>
      <c r="CL2480" s="52"/>
      <c r="CM2480" s="52"/>
      <c r="CN2480" s="52"/>
      <c r="CO2480" s="52"/>
      <c r="CP2480" s="52"/>
      <c r="CQ2480" s="52"/>
      <c r="CR2480" s="52"/>
      <c r="CS2480" s="52"/>
      <c r="CT2480" s="52"/>
      <c r="CU2480" s="52"/>
      <c r="CV2480" s="52"/>
      <c r="CW2480" s="52"/>
      <c r="CX2480" s="52"/>
      <c r="CY2480" s="52"/>
      <c r="CZ2480" s="52"/>
      <c r="DA2480" s="52"/>
      <c r="DB2480" s="52"/>
      <c r="DC2480" s="52"/>
      <c r="DD2480" s="52"/>
      <c r="DE2480" s="52"/>
      <c r="DF2480" s="52"/>
      <c r="DG2480" s="59"/>
      <c r="DH2480" s="52"/>
      <c r="DI2480" s="60"/>
      <c r="DJ2480" s="52"/>
      <c r="DK2480" s="52"/>
      <c r="DL2480" s="52"/>
      <c r="DM2480" s="52"/>
      <c r="DN2480" s="52"/>
      <c r="DO2480" s="52"/>
      <c r="DP2480" s="52"/>
      <c r="DQ2480" s="52"/>
      <c r="DR2480" s="52"/>
      <c r="DS2480" s="52"/>
      <c r="DT2480" s="52"/>
      <c r="DU2480" s="52"/>
      <c r="DV2480" s="52"/>
      <c r="DW2480" s="52"/>
      <c r="DX2480" s="52"/>
      <c r="DY2480" s="52"/>
      <c r="DZ2480" s="52"/>
      <c r="EA2480" s="52"/>
      <c r="EB2480" s="52"/>
      <c r="EC2480" s="52"/>
      <c r="ED2480" s="52"/>
      <c r="EI2480" s="61"/>
      <c r="EK2480" s="62"/>
      <c r="FY2480" s="59"/>
      <c r="GA2480" s="60"/>
      <c r="GI2480" s="34"/>
      <c r="GK2480" s="35"/>
      <c r="GV2480" s="52"/>
      <c r="GW2480" s="52"/>
      <c r="GX2480" s="52"/>
      <c r="GY2480" s="52"/>
      <c r="GZ2480" s="52"/>
      <c r="HA2480" s="52"/>
      <c r="HB2480" s="52"/>
      <c r="HC2480" s="52"/>
      <c r="HD2480" s="52"/>
      <c r="HE2480" s="52"/>
      <c r="HF2480" s="52"/>
      <c r="HG2480" s="52"/>
      <c r="HH2480" s="52"/>
      <c r="HI2480" s="59"/>
      <c r="HJ2480" s="52"/>
      <c r="HK2480" s="60"/>
      <c r="HL2480" s="52"/>
      <c r="HM2480" s="52"/>
      <c r="HN2480" s="52"/>
      <c r="HO2480" s="52"/>
      <c r="HP2480" s="52"/>
      <c r="HQ2480" s="52"/>
      <c r="HR2480" s="52"/>
      <c r="HS2480" s="36"/>
      <c r="HT2480" s="52"/>
      <c r="HU2480" s="37"/>
      <c r="HV2480" s="52"/>
      <c r="HW2480" s="52"/>
      <c r="HX2480" s="52"/>
      <c r="HY2480" s="52"/>
      <c r="HZ2480" s="52"/>
      <c r="IA2480" s="52"/>
      <c r="IB2480" s="52"/>
      <c r="IC2480" s="52"/>
      <c r="ID2480" s="52"/>
      <c r="IE2480" s="52"/>
      <c r="IF2480" s="52"/>
      <c r="IG2480" s="52"/>
      <c r="IH2480" s="52"/>
      <c r="II2480" s="52"/>
      <c r="IJ2480" s="52"/>
      <c r="IK2480" s="52"/>
      <c r="IL2480" s="52"/>
      <c r="IM2480" s="52"/>
      <c r="IN2480" s="52"/>
      <c r="IO2480" s="52"/>
      <c r="IP2480" s="52"/>
      <c r="IQ2480" s="52"/>
      <c r="IR2480" s="52"/>
      <c r="IS2480" s="59"/>
      <c r="IT2480" s="52"/>
      <c r="IU2480" s="60"/>
      <c r="IV2480" s="52"/>
      <c r="IW2480" s="52"/>
      <c r="IX2480" s="52"/>
      <c r="IY2480" s="52"/>
      <c r="IZ2480" s="52"/>
      <c r="JA2480" s="52"/>
      <c r="JB2480" s="52"/>
      <c r="JC2480" s="52"/>
      <c r="JD2480" s="52"/>
      <c r="JE2480" s="52"/>
      <c r="JF2480" s="52"/>
      <c r="JG2480" s="52"/>
      <c r="JH2480" s="52"/>
      <c r="JI2480" s="52"/>
      <c r="JJ2480" s="52"/>
      <c r="JK2480" s="52"/>
      <c r="JL2480" s="52"/>
      <c r="JM2480" s="52"/>
      <c r="JN2480" s="52"/>
      <c r="JO2480" s="52"/>
      <c r="JP2480" s="52"/>
      <c r="JU2480" s="61"/>
      <c r="JW2480" s="62"/>
      <c r="JX2480" s="1"/>
      <c r="KG2480" s="1"/>
      <c r="KH2480" s="67"/>
      <c r="KJ2480" s="66"/>
      <c r="KL2480" s="65"/>
      <c r="KN2480" s="53"/>
      <c r="KP2480" s="64"/>
      <c r="KR2480" s="63"/>
      <c r="KV2480" s="1"/>
      <c r="KW2480" s="34"/>
      <c r="KY2480" s="35"/>
      <c r="LA2480" s="36"/>
      <c r="LC2480" s="37"/>
      <c r="LQ2480" s="1"/>
      <c r="ME2480" s="34"/>
      <c r="MG2480" s="35"/>
      <c r="NO2480" s="36"/>
      <c r="NQ2480" s="37"/>
      <c r="PW2480" s="1"/>
      <c r="RQ2480" s="34"/>
      <c r="RS2480" s="35"/>
      <c r="TA2480" s="36"/>
      <c r="TC2480" s="51"/>
      <c r="VF2480" s="1"/>
      <c r="VT2480" s="1"/>
    </row>
    <row r="2481" spans="14:592" x14ac:dyDescent="0.3">
      <c r="N2481" s="1"/>
      <c r="O2481" s="34"/>
      <c r="Q2481" s="35"/>
      <c r="S2481" s="36"/>
      <c r="U2481" s="37"/>
      <c r="W2481" s="52"/>
      <c r="Y2481" s="53"/>
      <c r="AI2481" s="1"/>
      <c r="AM2481" s="59"/>
      <c r="AO2481" s="60"/>
      <c r="AW2481" s="34"/>
      <c r="AY2481" s="35"/>
      <c r="BJ2481" s="52"/>
      <c r="BK2481" s="52"/>
      <c r="BL2481" s="52"/>
      <c r="BM2481" s="52"/>
      <c r="BN2481" s="52"/>
      <c r="BO2481" s="52"/>
      <c r="BP2481" s="52"/>
      <c r="BQ2481" s="52"/>
      <c r="BR2481" s="52"/>
      <c r="BS2481" s="52"/>
      <c r="BT2481" s="52"/>
      <c r="BU2481" s="52"/>
      <c r="BV2481" s="52"/>
      <c r="BW2481" s="59"/>
      <c r="BX2481" s="52"/>
      <c r="BY2481" s="60"/>
      <c r="BZ2481" s="52"/>
      <c r="CA2481" s="52"/>
      <c r="CB2481" s="52"/>
      <c r="CC2481" s="52"/>
      <c r="CD2481" s="52"/>
      <c r="CE2481" s="52"/>
      <c r="CF2481" s="52"/>
      <c r="CG2481" s="36"/>
      <c r="CH2481" s="52"/>
      <c r="CI2481" s="37"/>
      <c r="CJ2481" s="52"/>
      <c r="CK2481" s="52"/>
      <c r="CL2481" s="52"/>
      <c r="CM2481" s="52"/>
      <c r="CN2481" s="52"/>
      <c r="CO2481" s="52"/>
      <c r="CP2481" s="52"/>
      <c r="CQ2481" s="52"/>
      <c r="CR2481" s="52"/>
      <c r="CS2481" s="52"/>
      <c r="CT2481" s="52"/>
      <c r="CU2481" s="52"/>
      <c r="CV2481" s="52"/>
      <c r="CW2481" s="52"/>
      <c r="CX2481" s="52"/>
      <c r="CY2481" s="52"/>
      <c r="CZ2481" s="52"/>
      <c r="DA2481" s="52"/>
      <c r="DB2481" s="52"/>
      <c r="DC2481" s="52"/>
      <c r="DD2481" s="52"/>
      <c r="DE2481" s="52"/>
      <c r="DF2481" s="52"/>
      <c r="DG2481" s="59"/>
      <c r="DH2481" s="52"/>
      <c r="DI2481" s="60"/>
      <c r="DJ2481" s="52"/>
      <c r="DK2481" s="52"/>
      <c r="DL2481" s="52"/>
      <c r="DM2481" s="52"/>
      <c r="DN2481" s="52"/>
      <c r="DO2481" s="52"/>
      <c r="DP2481" s="52"/>
      <c r="DQ2481" s="52"/>
      <c r="DR2481" s="52"/>
      <c r="DS2481" s="52"/>
      <c r="DT2481" s="52"/>
      <c r="DU2481" s="52"/>
      <c r="DV2481" s="52"/>
      <c r="DW2481" s="52"/>
      <c r="DX2481" s="52"/>
      <c r="DY2481" s="52"/>
      <c r="DZ2481" s="52"/>
      <c r="EA2481" s="52"/>
      <c r="EB2481" s="52"/>
      <c r="EC2481" s="52"/>
      <c r="ED2481" s="52"/>
      <c r="EI2481" s="61"/>
      <c r="EK2481" s="62"/>
      <c r="EY2481" s="1"/>
      <c r="FY2481" s="59"/>
      <c r="GA2481" s="60"/>
      <c r="GI2481" s="34"/>
      <c r="GK2481" s="35"/>
      <c r="GV2481" s="52"/>
      <c r="GW2481" s="52"/>
      <c r="GX2481" s="52"/>
      <c r="GY2481" s="52"/>
      <c r="GZ2481" s="52"/>
      <c r="HA2481" s="52"/>
      <c r="HB2481" s="52"/>
      <c r="HC2481" s="52"/>
      <c r="HD2481" s="52"/>
      <c r="HE2481" s="52"/>
      <c r="HF2481" s="52"/>
      <c r="HG2481" s="52"/>
      <c r="HH2481" s="52"/>
      <c r="HI2481" s="59"/>
      <c r="HJ2481" s="52"/>
      <c r="HK2481" s="60"/>
      <c r="HL2481" s="52"/>
      <c r="HM2481" s="52"/>
      <c r="HN2481" s="52"/>
      <c r="HO2481" s="52"/>
      <c r="HP2481" s="52"/>
      <c r="HQ2481" s="52"/>
      <c r="HR2481" s="52"/>
      <c r="HS2481" s="36"/>
      <c r="HT2481" s="52"/>
      <c r="HU2481" s="37"/>
      <c r="HV2481" s="52"/>
      <c r="HW2481" s="52"/>
      <c r="HX2481" s="52"/>
      <c r="HY2481" s="52"/>
      <c r="HZ2481" s="52"/>
      <c r="IA2481" s="52"/>
      <c r="IB2481" s="52"/>
      <c r="IC2481" s="52"/>
      <c r="ID2481" s="52"/>
      <c r="IE2481" s="52"/>
      <c r="IF2481" s="52"/>
      <c r="IG2481" s="52"/>
      <c r="IH2481" s="52"/>
      <c r="II2481" s="52"/>
      <c r="IJ2481" s="52"/>
      <c r="IK2481" s="52"/>
      <c r="IL2481" s="52"/>
      <c r="IM2481" s="52"/>
      <c r="IN2481" s="52"/>
      <c r="IO2481" s="52"/>
      <c r="IP2481" s="52"/>
      <c r="IQ2481" s="52"/>
      <c r="IR2481" s="52"/>
      <c r="IS2481" s="59"/>
      <c r="IT2481" s="52"/>
      <c r="IU2481" s="60"/>
      <c r="IV2481" s="52"/>
      <c r="IW2481" s="52"/>
      <c r="IX2481" s="52"/>
      <c r="IY2481" s="52"/>
      <c r="IZ2481" s="52"/>
      <c r="JA2481" s="52"/>
      <c r="JB2481" s="52"/>
      <c r="JC2481" s="52"/>
      <c r="JD2481" s="52"/>
      <c r="JE2481" s="52"/>
      <c r="JF2481" s="52"/>
      <c r="JG2481" s="52"/>
      <c r="JH2481" s="52"/>
      <c r="JI2481" s="52"/>
      <c r="JJ2481" s="52"/>
      <c r="JK2481" s="52"/>
      <c r="JL2481" s="52"/>
      <c r="JM2481" s="52"/>
      <c r="JN2481" s="52"/>
      <c r="JO2481" s="52"/>
      <c r="JP2481" s="52"/>
      <c r="JU2481" s="61"/>
      <c r="JW2481" s="62"/>
      <c r="JX2481" s="1"/>
      <c r="KG2481" s="1"/>
      <c r="KH2481" s="67"/>
      <c r="KJ2481" s="66"/>
      <c r="KL2481" s="65"/>
      <c r="KN2481" s="53"/>
      <c r="KP2481" s="64"/>
      <c r="KR2481" s="63"/>
      <c r="KV2481" s="1"/>
      <c r="KW2481" s="34"/>
      <c r="KY2481" s="35"/>
      <c r="LA2481" s="36"/>
      <c r="LC2481" s="37"/>
      <c r="LQ2481" s="1"/>
      <c r="ME2481" s="34"/>
      <c r="MG2481" s="35"/>
      <c r="NO2481" s="36"/>
      <c r="NQ2481" s="37"/>
      <c r="RQ2481" s="34"/>
      <c r="RS2481" s="35"/>
      <c r="TA2481" s="36"/>
      <c r="TC2481" s="51"/>
      <c r="VF2481" s="1"/>
      <c r="VT2481" s="1"/>
    </row>
    <row r="2482" spans="14:592" x14ac:dyDescent="0.3">
      <c r="N2482" s="1"/>
      <c r="O2482" s="34"/>
      <c r="Q2482" s="35"/>
      <c r="S2482" s="36"/>
      <c r="U2482" s="37"/>
      <c r="W2482" s="52"/>
      <c r="Y2482" s="53"/>
      <c r="AI2482" s="1"/>
      <c r="AM2482" s="59"/>
      <c r="AO2482" s="60"/>
      <c r="AW2482" s="34"/>
      <c r="AY2482" s="35"/>
      <c r="BO2482" s="61"/>
      <c r="BQ2482" s="62"/>
      <c r="BW2482" s="59"/>
      <c r="BY2482" s="60"/>
      <c r="CG2482" s="36"/>
      <c r="CI2482" s="37"/>
      <c r="CY2482" s="61"/>
      <c r="DA2482" s="62"/>
      <c r="DG2482" s="59"/>
      <c r="DI2482" s="60"/>
      <c r="DQ2482" s="52"/>
      <c r="DS2482" s="53"/>
      <c r="EI2482" s="61"/>
      <c r="EK2482" s="62"/>
      <c r="FY2482" s="59"/>
      <c r="GA2482" s="60"/>
      <c r="GI2482" s="34"/>
      <c r="GK2482" s="35"/>
      <c r="HA2482" s="61"/>
      <c r="HC2482" s="62"/>
      <c r="HI2482" s="59"/>
      <c r="HK2482" s="60"/>
      <c r="HS2482" s="36"/>
      <c r="HU2482" s="37"/>
      <c r="IK2482" s="61"/>
      <c r="IM2482" s="62"/>
      <c r="IS2482" s="59"/>
      <c r="IU2482" s="60"/>
      <c r="JC2482" s="52"/>
      <c r="JE2482" s="53"/>
      <c r="JU2482" s="61"/>
      <c r="JW2482" s="62"/>
      <c r="JX2482" s="1"/>
      <c r="KG2482" s="1"/>
      <c r="KH2482" s="67"/>
      <c r="KJ2482" s="66"/>
      <c r="KL2482" s="65"/>
      <c r="KN2482" s="53"/>
      <c r="KP2482" s="64"/>
      <c r="KR2482" s="63"/>
      <c r="KV2482" s="1"/>
      <c r="KW2482" s="34"/>
      <c r="KY2482" s="35"/>
      <c r="LA2482" s="36"/>
      <c r="LC2482" s="37"/>
      <c r="LQ2482" s="1"/>
      <c r="LR2482" s="1"/>
      <c r="LS2482" s="1"/>
      <c r="LT2482" s="1"/>
      <c r="LU2482" s="1"/>
      <c r="LV2482" s="1"/>
      <c r="LW2482" s="1"/>
      <c r="LX2482" s="1"/>
      <c r="LY2482" s="1"/>
      <c r="LZ2482" s="1"/>
      <c r="MA2482" s="1"/>
      <c r="MB2482" s="1"/>
      <c r="MC2482" s="1"/>
      <c r="MD2482" s="1"/>
      <c r="ME2482" s="2"/>
      <c r="MF2482" s="1"/>
      <c r="MG2482" s="7"/>
      <c r="MH2482" s="1"/>
      <c r="MI2482" s="1"/>
      <c r="MJ2482" s="1"/>
      <c r="MK2482" s="1"/>
      <c r="ML2482" s="1"/>
      <c r="MM2482" s="1"/>
      <c r="MN2482" s="1"/>
      <c r="MO2482" s="1"/>
      <c r="MP2482" s="1"/>
      <c r="MQ2482" s="1"/>
      <c r="MR2482" s="1"/>
      <c r="MS2482" s="1"/>
      <c r="MT2482" s="1"/>
      <c r="MU2482" s="1"/>
      <c r="NA2482" s="1"/>
      <c r="NB2482" s="1"/>
      <c r="NC2482" s="1"/>
      <c r="ND2482" s="1"/>
      <c r="NE2482" s="1"/>
      <c r="NF2482" s="1"/>
      <c r="NG2482" s="1"/>
      <c r="NH2482" s="1"/>
      <c r="NI2482" s="1"/>
      <c r="NJ2482" s="1"/>
      <c r="NK2482" s="1"/>
      <c r="NL2482" s="1"/>
      <c r="NM2482" s="1"/>
      <c r="NN2482" s="1"/>
      <c r="NO2482" s="2"/>
      <c r="NP2482" s="1"/>
      <c r="NQ2482" s="7"/>
      <c r="NR2482" s="1"/>
      <c r="NS2482" s="1"/>
      <c r="NT2482" s="1"/>
      <c r="NU2482" s="1"/>
      <c r="NV2482" s="1"/>
      <c r="NW2482" s="1"/>
      <c r="NX2482" s="1"/>
      <c r="NY2482" s="1"/>
      <c r="NZ2482" s="1"/>
      <c r="OA2482" s="1"/>
      <c r="OB2482" s="1"/>
      <c r="OC2482" s="1"/>
      <c r="OD2482" s="1"/>
      <c r="OE2482" s="1"/>
      <c r="PW2482" s="1"/>
      <c r="RC2482" s="1"/>
      <c r="RD2482" s="1"/>
      <c r="RE2482" s="1"/>
      <c r="RF2482" s="1"/>
      <c r="RG2482" s="1"/>
      <c r="RH2482" s="1"/>
      <c r="RI2482" s="1"/>
      <c r="RJ2482" s="1"/>
      <c r="RK2482" s="1"/>
      <c r="RL2482" s="1"/>
      <c r="RM2482" s="1"/>
      <c r="RN2482" s="1"/>
      <c r="RO2482" s="1"/>
      <c r="RP2482" s="1"/>
      <c r="RQ2482" s="2"/>
      <c r="RR2482" s="1"/>
      <c r="RS2482" s="7"/>
      <c r="RT2482" s="1"/>
      <c r="RU2482" s="1"/>
      <c r="RV2482" s="1"/>
      <c r="RW2482" s="1"/>
      <c r="RX2482" s="1"/>
      <c r="RY2482" s="1"/>
      <c r="RZ2482" s="1"/>
      <c r="SA2482" s="1"/>
      <c r="SB2482" s="1"/>
      <c r="SC2482" s="1"/>
      <c r="SD2482" s="1"/>
      <c r="SE2482" s="1"/>
      <c r="SF2482" s="1"/>
      <c r="SG2482" s="1"/>
      <c r="SM2482" s="1"/>
      <c r="SN2482" s="1"/>
      <c r="SO2482" s="1"/>
      <c r="SP2482" s="1"/>
      <c r="SQ2482" s="1"/>
      <c r="SR2482" s="1"/>
      <c r="SS2482" s="1"/>
      <c r="ST2482" s="1"/>
      <c r="SU2482" s="1"/>
      <c r="SV2482" s="1"/>
      <c r="SW2482" s="1"/>
      <c r="SX2482" s="1"/>
      <c r="SY2482" s="1"/>
      <c r="SZ2482" s="1"/>
      <c r="TA2482" s="2"/>
      <c r="TB2482" s="1"/>
      <c r="TC2482" s="7"/>
      <c r="TD2482" s="1"/>
      <c r="TE2482" s="1"/>
      <c r="TF2482" s="1"/>
      <c r="TG2482" s="1"/>
      <c r="TH2482" s="1"/>
      <c r="TI2482" s="1"/>
      <c r="TJ2482" s="1"/>
      <c r="TK2482" s="1"/>
      <c r="TL2482" s="1"/>
      <c r="TM2482" s="1"/>
      <c r="TN2482" s="1"/>
      <c r="TO2482" s="1"/>
      <c r="TP2482" s="1"/>
      <c r="TQ2482" s="1"/>
      <c r="VF2482" s="1"/>
      <c r="VT2482" s="1"/>
    </row>
    <row r="2483" spans="14:592" ht="15" thickBot="1" x14ac:dyDescent="0.35">
      <c r="N2483" s="1"/>
      <c r="O2483" s="34"/>
      <c r="Q2483" s="35"/>
      <c r="S2483" s="36"/>
      <c r="U2483" s="37"/>
      <c r="W2483" s="52"/>
      <c r="Y2483" s="53"/>
      <c r="AI2483" s="1"/>
      <c r="AM2483" s="59"/>
      <c r="AO2483" s="60"/>
      <c r="AW2483" s="34"/>
      <c r="AY2483" s="35"/>
      <c r="BO2483" s="61"/>
      <c r="BQ2483" s="62"/>
      <c r="BW2483" s="59"/>
      <c r="BY2483" s="60"/>
      <c r="CG2483" s="36"/>
      <c r="CI2483" s="37"/>
      <c r="CY2483" s="61"/>
      <c r="DA2483" s="62"/>
      <c r="DG2483" s="59"/>
      <c r="DI2483" s="60"/>
      <c r="DQ2483" s="52"/>
      <c r="DS2483" s="53"/>
      <c r="EI2483" s="61"/>
      <c r="EK2483" s="62"/>
      <c r="EY2483" s="1"/>
      <c r="FY2483" s="59"/>
      <c r="GA2483" s="60"/>
      <c r="GI2483" s="34"/>
      <c r="GK2483" s="35"/>
      <c r="HA2483" s="61"/>
      <c r="HC2483" s="62"/>
      <c r="HI2483" s="59"/>
      <c r="HK2483" s="60"/>
      <c r="HS2483" s="36"/>
      <c r="HU2483" s="37"/>
      <c r="IK2483" s="61"/>
      <c r="IM2483" s="62"/>
      <c r="IS2483" s="59"/>
      <c r="IU2483" s="60"/>
      <c r="JC2483" s="52"/>
      <c r="JE2483" s="53"/>
      <c r="JU2483" s="61"/>
      <c r="JW2483" s="62"/>
      <c r="JX2483" s="1"/>
      <c r="KG2483" s="1"/>
      <c r="KH2483" s="67"/>
      <c r="KJ2483" s="66"/>
      <c r="KL2483" s="65"/>
      <c r="KN2483" s="53"/>
      <c r="KP2483" s="64"/>
      <c r="KR2483" s="63"/>
      <c r="KV2483" s="1"/>
      <c r="KW2483" s="34"/>
      <c r="KY2483" s="35"/>
      <c r="LA2483" s="36"/>
      <c r="LC2483" s="37"/>
      <c r="LQ2483" s="1"/>
      <c r="ME2483" s="2" t="s">
        <v>101</v>
      </c>
      <c r="MG2483" s="7" t="s">
        <v>102</v>
      </c>
      <c r="MU2483" s="1"/>
      <c r="NA2483" s="1"/>
      <c r="NO2483" s="2" t="s">
        <v>103</v>
      </c>
      <c r="NQ2483" s="7" t="s">
        <v>104</v>
      </c>
      <c r="OE2483" s="1"/>
      <c r="RC2483" s="1"/>
      <c r="RQ2483" s="2" t="s">
        <v>101</v>
      </c>
      <c r="RS2483" s="7" t="s">
        <v>102</v>
      </c>
      <c r="SG2483" s="1"/>
      <c r="SM2483" s="1"/>
      <c r="TA2483" s="2" t="s">
        <v>103</v>
      </c>
      <c r="TC2483" s="7" t="s">
        <v>104</v>
      </c>
      <c r="TQ2483" s="1"/>
      <c r="VF2483" s="1"/>
      <c r="VT2483" s="1"/>
    </row>
    <row r="2484" spans="14:592" x14ac:dyDescent="0.3">
      <c r="N2484" s="1"/>
      <c r="O2484" s="34"/>
      <c r="Q2484" s="35"/>
      <c r="S2484" s="36"/>
      <c r="U2484" s="37"/>
      <c r="W2484" s="52"/>
      <c r="Y2484" s="53"/>
      <c r="AI2484" s="1"/>
      <c r="AM2484" s="59"/>
      <c r="AO2484" s="60"/>
      <c r="AW2484" s="34"/>
      <c r="AY2484" s="35"/>
      <c r="BO2484" s="61"/>
      <c r="BQ2484" s="62"/>
      <c r="BW2484" s="59"/>
      <c r="BY2484" s="60"/>
      <c r="CG2484" s="36"/>
      <c r="CI2484" s="37"/>
      <c r="CY2484" s="61"/>
      <c r="DA2484" s="62"/>
      <c r="DG2484" s="59"/>
      <c r="DI2484" s="60"/>
      <c r="DQ2484" s="52"/>
      <c r="DS2484" s="53"/>
      <c r="EI2484" s="61"/>
      <c r="EK2484" s="62"/>
      <c r="FY2484" s="59"/>
      <c r="GA2484" s="60"/>
      <c r="GI2484" s="34"/>
      <c r="GK2484" s="35"/>
      <c r="HA2484" s="61"/>
      <c r="HC2484" s="62"/>
      <c r="HI2484" s="59"/>
      <c r="HK2484" s="60"/>
      <c r="HS2484" s="36"/>
      <c r="HU2484" s="37"/>
      <c r="IK2484" s="61"/>
      <c r="IM2484" s="62"/>
      <c r="IS2484" s="59"/>
      <c r="IU2484" s="60"/>
      <c r="JC2484" s="52"/>
      <c r="JE2484" s="53"/>
      <c r="JU2484" s="61"/>
      <c r="JW2484" s="62"/>
      <c r="JX2484" s="1"/>
      <c r="KG2484" s="1"/>
      <c r="KH2484" s="67"/>
      <c r="KJ2484" s="66"/>
      <c r="KL2484" s="65"/>
      <c r="KN2484" s="53"/>
      <c r="KP2484" s="64"/>
      <c r="KR2484" s="63"/>
      <c r="KV2484" s="1"/>
      <c r="KW2484" s="34"/>
      <c r="KY2484" s="35"/>
      <c r="LA2484" s="36"/>
      <c r="LC2484" s="37"/>
      <c r="LQ2484" s="1"/>
      <c r="ME2484" s="4">
        <f t="array" ref="ME2484:ME2487">LR2503*LV2500:LV2503+MC2503*MG2500:MG2503+MN2503*MR2500:MR2503</f>
        <v>-0.33273664907194639</v>
      </c>
      <c r="MG2484" s="8">
        <f t="array" ref="MG2484:MG2487">PK2452:PK2455</f>
        <v>-1.3499203992181942E-4</v>
      </c>
      <c r="MU2484" s="1"/>
      <c r="NA2484" s="1"/>
      <c r="NO2484" s="4">
        <f t="array" ref="NO2484:NO2487">NB2503*NF2500:NF2503+NM2503*NQ2500:NQ2503+NX2503*OB2500:OB2503</f>
        <v>-0.33259067437003331</v>
      </c>
      <c r="NQ2484" s="8">
        <f t="array" ref="NQ2484:NQ2487">QE2452:QE2455</f>
        <v>2.9721698574875412E-5</v>
      </c>
      <c r="OE2484" s="1"/>
      <c r="PW2484" s="1"/>
      <c r="RC2484" s="1"/>
      <c r="RQ2484" s="4">
        <f t="array" ref="RQ2484:RQ2487">RD2503*RH2500:RH2503+RO2503*RS2500:RS2503+RZ2503*SD2500:SD2503</f>
        <v>0.35778654842465785</v>
      </c>
      <c r="RS2484" s="8">
        <f t="array" ref="RS2484:RS2487">PQ2452:PQ2455</f>
        <v>-4.0559601889590549E-4</v>
      </c>
      <c r="SG2484" s="1"/>
      <c r="SM2484" s="1"/>
      <c r="TA2484" s="4">
        <f t="array" ref="TA2484:TA2487">SN2503*SR2500:SR2503+SY2503*TC2500:TC2503+TJ2503*TN2500:TN2503</f>
        <v>0.35751648861831631</v>
      </c>
      <c r="TC2484" s="8">
        <f t="array" ref="TC2484:TC2487">QK2452:QK2455</f>
        <v>8.2771937469212906E-5</v>
      </c>
      <c r="TQ2484" s="1"/>
      <c r="VF2484" s="1"/>
      <c r="VT2484" s="1"/>
    </row>
    <row r="2485" spans="14:592" x14ac:dyDescent="0.3">
      <c r="N2485" s="1"/>
      <c r="O2485" s="34"/>
      <c r="Q2485" s="35"/>
      <c r="S2485" s="36"/>
      <c r="U2485" s="37"/>
      <c r="W2485" s="52"/>
      <c r="Y2485" s="53"/>
      <c r="AI2485" s="1"/>
      <c r="AM2485" s="59"/>
      <c r="AO2485" s="60"/>
      <c r="AW2485" s="34"/>
      <c r="AY2485" s="35"/>
      <c r="BO2485" s="61"/>
      <c r="BQ2485" s="62"/>
      <c r="BW2485" s="59"/>
      <c r="BY2485" s="60"/>
      <c r="CG2485" s="36"/>
      <c r="CI2485" s="37"/>
      <c r="CY2485" s="61"/>
      <c r="DA2485" s="62"/>
      <c r="DG2485" s="59"/>
      <c r="DI2485" s="60"/>
      <c r="DQ2485" s="52"/>
      <c r="DS2485" s="53"/>
      <c r="EI2485" s="61"/>
      <c r="EK2485" s="62"/>
      <c r="EY2485" s="1"/>
      <c r="FY2485" s="59"/>
      <c r="GA2485" s="60"/>
      <c r="GI2485" s="34"/>
      <c r="GK2485" s="35"/>
      <c r="HA2485" s="61"/>
      <c r="HC2485" s="62"/>
      <c r="HI2485" s="59"/>
      <c r="HK2485" s="60"/>
      <c r="HS2485" s="36"/>
      <c r="HU2485" s="37"/>
      <c r="IK2485" s="61"/>
      <c r="IM2485" s="62"/>
      <c r="IS2485" s="59"/>
      <c r="IU2485" s="60"/>
      <c r="JC2485" s="52"/>
      <c r="JE2485" s="53"/>
      <c r="JU2485" s="61"/>
      <c r="JW2485" s="62"/>
      <c r="JX2485" s="1"/>
      <c r="KG2485" s="1"/>
      <c r="KH2485" s="67"/>
      <c r="KJ2485" s="66"/>
      <c r="KL2485" s="65"/>
      <c r="KN2485" s="53"/>
      <c r="KP2485" s="64"/>
      <c r="KR2485" s="63"/>
      <c r="KV2485" s="1"/>
      <c r="KW2485" s="34"/>
      <c r="KY2485" s="35"/>
      <c r="LA2485" s="36"/>
      <c r="LC2485" s="37"/>
      <c r="LQ2485" s="1"/>
      <c r="ME2485" s="5">
        <v>-1.0788802846937555</v>
      </c>
      <c r="MG2485" s="9">
        <v>1.5195947853409155E-3</v>
      </c>
      <c r="MU2485" s="1"/>
      <c r="NA2485" s="1"/>
      <c r="NO2485" s="5">
        <v>-1.0786504133567898</v>
      </c>
      <c r="NQ2485" s="9">
        <v>-4.5297629813704468E-4</v>
      </c>
      <c r="OE2485" s="1"/>
      <c r="RC2485" s="1"/>
      <c r="RQ2485" s="5">
        <v>1.9284320930521883</v>
      </c>
      <c r="RS2485" s="9">
        <v>1.1589442399639206E-3</v>
      </c>
      <c r="SG2485" s="1"/>
      <c r="SM2485" s="1"/>
      <c r="TA2485" s="5">
        <v>1.9284325917445593</v>
      </c>
      <c r="TC2485" s="9">
        <v>-4.0959015189077767E-4</v>
      </c>
      <c r="TQ2485" s="1"/>
      <c r="VF2485" s="1"/>
      <c r="VT2485" s="1"/>
    </row>
    <row r="2486" spans="14:592" x14ac:dyDescent="0.3">
      <c r="N2486" s="1"/>
      <c r="O2486" s="34"/>
      <c r="Q2486" s="35"/>
      <c r="S2486" s="36"/>
      <c r="U2486" s="37"/>
      <c r="W2486" s="52"/>
      <c r="Y2486" s="53"/>
      <c r="AI2486" s="1"/>
      <c r="AM2486" s="59"/>
      <c r="AO2486" s="60"/>
      <c r="AW2486" s="34"/>
      <c r="AY2486" s="35"/>
      <c r="BO2486" s="61"/>
      <c r="BQ2486" s="62"/>
      <c r="BW2486" s="59"/>
      <c r="BY2486" s="60"/>
      <c r="CG2486" s="36"/>
      <c r="CI2486" s="37"/>
      <c r="CY2486" s="61"/>
      <c r="DA2486" s="62"/>
      <c r="DG2486" s="59"/>
      <c r="DI2486" s="60"/>
      <c r="DQ2486" s="52"/>
      <c r="DS2486" s="53"/>
      <c r="EI2486" s="61"/>
      <c r="EK2486" s="62"/>
      <c r="FY2486" s="59"/>
      <c r="GA2486" s="60"/>
      <c r="GI2486" s="34"/>
      <c r="GK2486" s="35"/>
      <c r="HA2486" s="61"/>
      <c r="HC2486" s="62"/>
      <c r="HI2486" s="59"/>
      <c r="HK2486" s="60"/>
      <c r="HS2486" s="36"/>
      <c r="HU2486" s="37"/>
      <c r="IK2486" s="61"/>
      <c r="IM2486" s="62"/>
      <c r="IS2486" s="59"/>
      <c r="IU2486" s="60"/>
      <c r="JC2486" s="52"/>
      <c r="JE2486" s="53"/>
      <c r="JU2486" s="61"/>
      <c r="JW2486" s="62"/>
      <c r="JX2486" s="1"/>
      <c r="KG2486" s="1"/>
      <c r="KH2486" s="67"/>
      <c r="KJ2486" s="66"/>
      <c r="KL2486" s="65"/>
      <c r="KN2486" s="53"/>
      <c r="KP2486" s="64"/>
      <c r="KR2486" s="63"/>
      <c r="KV2486" s="1"/>
      <c r="KW2486" s="34"/>
      <c r="KY2486" s="35"/>
      <c r="LA2486" s="36"/>
      <c r="LC2486" s="37"/>
      <c r="LQ2486" s="1"/>
      <c r="ME2486" s="5">
        <v>1.3862269677275039</v>
      </c>
      <c r="MG2486" s="9">
        <v>6.0987455455591383E-4</v>
      </c>
      <c r="MU2486" s="1"/>
      <c r="NA2486" s="1"/>
      <c r="NO2486" s="5">
        <v>1.386292217266694</v>
      </c>
      <c r="NQ2486" s="9">
        <v>-1.6310114283738002E-4</v>
      </c>
      <c r="OE2486" s="1"/>
      <c r="PW2486" s="1"/>
      <c r="RC2486" s="1"/>
      <c r="RQ2486" s="5">
        <v>-1.542986281652575</v>
      </c>
      <c r="RS2486" s="9">
        <v>6.1387399126374104E-4</v>
      </c>
      <c r="SG2486" s="1"/>
      <c r="SM2486" s="1"/>
      <c r="TA2486" s="5">
        <v>-1.5428234754927483</v>
      </c>
      <c r="TC2486" s="9">
        <v>-1.5946135835333638E-4</v>
      </c>
      <c r="TQ2486" s="1"/>
      <c r="VF2486" s="1"/>
      <c r="VT2486" s="1"/>
    </row>
    <row r="2487" spans="14:592" ht="15" thickBot="1" x14ac:dyDescent="0.35">
      <c r="N2487" s="1"/>
      <c r="O2487" s="34"/>
      <c r="Q2487" s="35"/>
      <c r="S2487" s="36"/>
      <c r="U2487" s="37"/>
      <c r="W2487" s="52"/>
      <c r="Y2487" s="53"/>
      <c r="AI2487" s="1"/>
      <c r="AM2487" s="59"/>
      <c r="AO2487" s="60"/>
      <c r="AW2487" s="34"/>
      <c r="AY2487" s="35"/>
      <c r="BO2487" s="61"/>
      <c r="BQ2487" s="62"/>
      <c r="BW2487" s="59"/>
      <c r="BY2487" s="60"/>
      <c r="CG2487" s="36"/>
      <c r="CI2487" s="37"/>
      <c r="CY2487" s="61"/>
      <c r="DA2487" s="62"/>
      <c r="DG2487" s="59"/>
      <c r="DI2487" s="60"/>
      <c r="DQ2487" s="52"/>
      <c r="DS2487" s="53"/>
      <c r="EI2487" s="61"/>
      <c r="EK2487" s="62"/>
      <c r="EY2487" s="1"/>
      <c r="FY2487" s="59"/>
      <c r="GA2487" s="60"/>
      <c r="GI2487" s="34"/>
      <c r="GK2487" s="35"/>
      <c r="HA2487" s="61"/>
      <c r="HC2487" s="62"/>
      <c r="HI2487" s="59"/>
      <c r="HK2487" s="60"/>
      <c r="HS2487" s="36"/>
      <c r="HU2487" s="37"/>
      <c r="IK2487" s="61"/>
      <c r="IM2487" s="62"/>
      <c r="IS2487" s="59"/>
      <c r="IU2487" s="60"/>
      <c r="JC2487" s="52"/>
      <c r="JE2487" s="53"/>
      <c r="JU2487" s="61"/>
      <c r="JW2487" s="62"/>
      <c r="JX2487" s="1"/>
      <c r="KG2487" s="1"/>
      <c r="KH2487" s="67"/>
      <c r="KJ2487" s="66"/>
      <c r="KL2487" s="65"/>
      <c r="KN2487" s="53"/>
      <c r="KP2487" s="64"/>
      <c r="KR2487" s="63"/>
      <c r="KV2487" s="1"/>
      <c r="KW2487" s="34"/>
      <c r="KY2487" s="35"/>
      <c r="LA2487" s="36"/>
      <c r="LC2487" s="37"/>
      <c r="LQ2487" s="1"/>
      <c r="ME2487" s="6">
        <v>0.28522082216615796</v>
      </c>
      <c r="MG2487" s="10">
        <v>-8.2553254411231979E-4</v>
      </c>
      <c r="MU2487" s="1"/>
      <c r="NA2487" s="1"/>
      <c r="NO2487" s="6">
        <v>0.28493944705979207</v>
      </c>
      <c r="NQ2487" s="10">
        <v>2.9238110079586886E-4</v>
      </c>
      <c r="OE2487" s="1"/>
      <c r="RC2487" s="1"/>
      <c r="RQ2487" s="6">
        <v>0.78681065058078636</v>
      </c>
      <c r="RS2487" s="10">
        <v>-7.4507512646770327E-4</v>
      </c>
      <c r="SG2487" s="1"/>
      <c r="SM2487" s="1"/>
      <c r="TA2487" s="6">
        <v>0.78708971603065458</v>
      </c>
      <c r="TC2487" s="10">
        <v>4.4076771289478103E-5</v>
      </c>
      <c r="TQ2487" s="1"/>
      <c r="VF2487" s="1"/>
      <c r="VT2487" s="1"/>
    </row>
    <row r="2488" spans="14:592" x14ac:dyDescent="0.3">
      <c r="N2488" s="1"/>
      <c r="O2488" s="34"/>
      <c r="Q2488" s="35"/>
      <c r="S2488" s="36"/>
      <c r="U2488" s="37"/>
      <c r="W2488" s="52"/>
      <c r="Y2488" s="53"/>
      <c r="AI2488" s="1"/>
      <c r="AM2488" s="59"/>
      <c r="AO2488" s="60"/>
      <c r="AW2488" s="34"/>
      <c r="AY2488" s="35"/>
      <c r="BG2488" s="61"/>
      <c r="BH2488" s="61"/>
      <c r="BI2488" s="61"/>
      <c r="BJ2488" s="61"/>
      <c r="BK2488" s="61"/>
      <c r="BL2488" s="61"/>
      <c r="BM2488" s="61"/>
      <c r="BN2488" s="61"/>
      <c r="BO2488" s="61"/>
      <c r="BQ2488" s="62"/>
      <c r="BW2488" s="59"/>
      <c r="BY2488" s="60"/>
      <c r="CG2488" s="36"/>
      <c r="CI2488" s="37"/>
      <c r="CQ2488" s="61"/>
      <c r="CR2488" s="61"/>
      <c r="CS2488" s="61"/>
      <c r="CT2488" s="61"/>
      <c r="CU2488" s="61"/>
      <c r="CV2488" s="61"/>
      <c r="CW2488" s="61"/>
      <c r="CX2488" s="61"/>
      <c r="CY2488" s="61"/>
      <c r="DA2488" s="62"/>
      <c r="DG2488" s="59"/>
      <c r="DI2488" s="60"/>
      <c r="DQ2488" s="52"/>
      <c r="DS2488" s="53"/>
      <c r="EA2488" s="61"/>
      <c r="EB2488" s="61"/>
      <c r="EC2488" s="61"/>
      <c r="ED2488" s="61"/>
      <c r="EE2488" s="61"/>
      <c r="EF2488" s="61"/>
      <c r="EG2488" s="61"/>
      <c r="EH2488" s="61"/>
      <c r="EI2488" s="61"/>
      <c r="EK2488" s="62"/>
      <c r="FY2488" s="59"/>
      <c r="GA2488" s="60"/>
      <c r="GI2488" s="34"/>
      <c r="GK2488" s="35"/>
      <c r="GS2488" s="61"/>
      <c r="GT2488" s="61"/>
      <c r="GU2488" s="61"/>
      <c r="GV2488" s="61"/>
      <c r="GW2488" s="61"/>
      <c r="GX2488" s="61"/>
      <c r="GY2488" s="61"/>
      <c r="GZ2488" s="61"/>
      <c r="HA2488" s="61"/>
      <c r="HC2488" s="62"/>
      <c r="HI2488" s="59"/>
      <c r="HK2488" s="60"/>
      <c r="HS2488" s="36"/>
      <c r="HU2488" s="37"/>
      <c r="IC2488" s="61"/>
      <c r="ID2488" s="61"/>
      <c r="IE2488" s="61"/>
      <c r="IF2488" s="61"/>
      <c r="IG2488" s="61"/>
      <c r="IH2488" s="61"/>
      <c r="II2488" s="61"/>
      <c r="IJ2488" s="61"/>
      <c r="IK2488" s="61"/>
      <c r="IM2488" s="62"/>
      <c r="IS2488" s="59"/>
      <c r="IU2488" s="60"/>
      <c r="JC2488" s="52"/>
      <c r="JE2488" s="53"/>
      <c r="JM2488" s="61"/>
      <c r="JN2488" s="61"/>
      <c r="JO2488" s="61"/>
      <c r="JP2488" s="61"/>
      <c r="JQ2488" s="61"/>
      <c r="JR2488" s="61"/>
      <c r="JS2488" s="61"/>
      <c r="JT2488" s="61"/>
      <c r="JU2488" s="61"/>
      <c r="JW2488" s="62"/>
      <c r="JX2488" s="1"/>
      <c r="KG2488" s="1"/>
      <c r="KH2488" s="67"/>
      <c r="KJ2488" s="66"/>
      <c r="KL2488" s="65"/>
      <c r="KN2488" s="53"/>
      <c r="KP2488" s="64"/>
      <c r="KR2488" s="63"/>
      <c r="KV2488" s="1"/>
      <c r="KW2488" s="34"/>
      <c r="KY2488" s="35"/>
      <c r="LA2488" s="36"/>
      <c r="LC2488" s="37"/>
      <c r="LQ2488" s="1"/>
      <c r="LT2488" s="7"/>
      <c r="LU2488" s="7"/>
      <c r="LV2488" s="7"/>
      <c r="LW2488" s="7"/>
      <c r="LX2488" s="7"/>
      <c r="LY2488" s="7"/>
      <c r="LZ2488" s="7"/>
      <c r="MA2488" s="7"/>
      <c r="MB2488" s="7"/>
      <c r="MC2488" s="7"/>
      <c r="MD2488" s="7"/>
      <c r="ME2488" s="2"/>
      <c r="MF2488" s="7"/>
      <c r="MG2488" s="7"/>
      <c r="MH2488" s="7"/>
      <c r="MI2488" s="7"/>
      <c r="MJ2488" s="7"/>
      <c r="MK2488" s="7"/>
      <c r="ML2488" s="7"/>
      <c r="MM2488" s="7"/>
      <c r="MN2488" s="7"/>
      <c r="MO2488" s="7"/>
      <c r="MP2488" s="7"/>
      <c r="MQ2488" s="7"/>
      <c r="MR2488" s="7"/>
      <c r="MS2488" s="7"/>
      <c r="MT2488" s="7"/>
      <c r="MU2488" s="1"/>
      <c r="NA2488" s="1"/>
      <c r="ND2488" s="7"/>
      <c r="NE2488" s="7"/>
      <c r="NF2488" s="7"/>
      <c r="NG2488" s="7"/>
      <c r="NH2488" s="7"/>
      <c r="NI2488" s="7"/>
      <c r="NJ2488" s="7"/>
      <c r="NK2488" s="7"/>
      <c r="NL2488" s="7"/>
      <c r="NM2488" s="7"/>
      <c r="NN2488" s="7"/>
      <c r="NO2488" s="2"/>
      <c r="NP2488" s="7"/>
      <c r="NQ2488" s="7"/>
      <c r="NR2488" s="7"/>
      <c r="NS2488" s="7"/>
      <c r="NT2488" s="7"/>
      <c r="NU2488" s="7"/>
      <c r="NV2488" s="7"/>
      <c r="NW2488" s="7"/>
      <c r="NX2488" s="7"/>
      <c r="NY2488" s="7"/>
      <c r="NZ2488" s="7"/>
      <c r="OA2488" s="7"/>
      <c r="OB2488" s="7"/>
      <c r="OC2488" s="7"/>
      <c r="OD2488" s="7"/>
      <c r="OE2488" s="1"/>
      <c r="PW2488" s="1"/>
      <c r="RC2488" s="1"/>
      <c r="RF2488" s="7"/>
      <c r="RG2488" s="7"/>
      <c r="RH2488" s="7"/>
      <c r="RI2488" s="7"/>
      <c r="RJ2488" s="7"/>
      <c r="RK2488" s="7"/>
      <c r="RL2488" s="7"/>
      <c r="RM2488" s="7"/>
      <c r="RN2488" s="7"/>
      <c r="RO2488" s="7"/>
      <c r="RP2488" s="7"/>
      <c r="RQ2488" s="2"/>
      <c r="RR2488" s="7"/>
      <c r="RS2488" s="7"/>
      <c r="RT2488" s="7"/>
      <c r="RU2488" s="7"/>
      <c r="RV2488" s="7"/>
      <c r="RW2488" s="7"/>
      <c r="RX2488" s="7"/>
      <c r="RY2488" s="7"/>
      <c r="RZ2488" s="7"/>
      <c r="SA2488" s="7"/>
      <c r="SB2488" s="7"/>
      <c r="SC2488" s="7"/>
      <c r="SD2488" s="7"/>
      <c r="SE2488" s="7"/>
      <c r="SF2488" s="7"/>
      <c r="SG2488" s="1"/>
      <c r="SM2488" s="1"/>
      <c r="SP2488" s="7"/>
      <c r="SQ2488" s="7"/>
      <c r="SR2488" s="7"/>
      <c r="SS2488" s="7"/>
      <c r="ST2488" s="7"/>
      <c r="SU2488" s="7"/>
      <c r="SV2488" s="7"/>
      <c r="SW2488" s="7"/>
      <c r="SX2488" s="7"/>
      <c r="SY2488" s="7"/>
      <c r="SZ2488" s="7"/>
      <c r="TA2488" s="2"/>
      <c r="TB2488" s="7"/>
      <c r="TC2488" s="7"/>
      <c r="TD2488" s="7"/>
      <c r="TE2488" s="7"/>
      <c r="TF2488" s="7"/>
      <c r="TG2488" s="7"/>
      <c r="TH2488" s="7"/>
      <c r="TI2488" s="7"/>
      <c r="TJ2488" s="7"/>
      <c r="TK2488" s="7"/>
      <c r="TL2488" s="7"/>
      <c r="TM2488" s="7"/>
      <c r="TN2488" s="7"/>
      <c r="TO2488" s="7"/>
      <c r="TP2488" s="7"/>
      <c r="TQ2488" s="1"/>
      <c r="VF2488" s="1"/>
      <c r="VT2488" s="1"/>
    </row>
    <row r="2489" spans="14:592" x14ac:dyDescent="0.3">
      <c r="N2489" s="1"/>
      <c r="O2489" s="34"/>
      <c r="Q2489" s="35"/>
      <c r="S2489" s="36"/>
      <c r="U2489" s="37"/>
      <c r="W2489" s="52"/>
      <c r="Y2489" s="53"/>
      <c r="AI2489" s="1"/>
      <c r="AM2489" s="59"/>
      <c r="AO2489" s="60"/>
      <c r="AW2489" s="34"/>
      <c r="AY2489" s="35"/>
      <c r="BG2489" s="61"/>
      <c r="BQ2489" s="62"/>
      <c r="BW2489" s="59"/>
      <c r="BY2489" s="60"/>
      <c r="CG2489" s="36"/>
      <c r="CI2489" s="37"/>
      <c r="CQ2489" s="61"/>
      <c r="DA2489" s="62"/>
      <c r="DG2489" s="59"/>
      <c r="DI2489" s="60"/>
      <c r="DQ2489" s="52"/>
      <c r="DS2489" s="53"/>
      <c r="EA2489" s="61"/>
      <c r="EK2489" s="62"/>
      <c r="EY2489" s="1"/>
      <c r="FY2489" s="59"/>
      <c r="GA2489" s="60"/>
      <c r="GI2489" s="34"/>
      <c r="GK2489" s="35"/>
      <c r="GS2489" s="61"/>
      <c r="HC2489" s="62"/>
      <c r="HI2489" s="59"/>
      <c r="HK2489" s="60"/>
      <c r="HS2489" s="36"/>
      <c r="HU2489" s="37"/>
      <c r="IC2489" s="61"/>
      <c r="IM2489" s="62"/>
      <c r="IS2489" s="59"/>
      <c r="IU2489" s="60"/>
      <c r="JC2489" s="52"/>
      <c r="JE2489" s="53"/>
      <c r="JM2489" s="61"/>
      <c r="JW2489" s="62"/>
      <c r="JX2489" s="1"/>
      <c r="KG2489" s="1"/>
      <c r="KH2489" s="67"/>
      <c r="KJ2489" s="66"/>
      <c r="KL2489" s="65"/>
      <c r="KN2489" s="53"/>
      <c r="KP2489" s="64"/>
      <c r="KR2489" s="63"/>
      <c r="KV2489" s="1"/>
      <c r="KW2489" s="34"/>
      <c r="KY2489" s="35"/>
      <c r="LA2489" s="36"/>
      <c r="LC2489" s="37"/>
      <c r="LQ2489" s="1"/>
      <c r="LT2489" s="7"/>
      <c r="LX2489" s="7"/>
      <c r="ME2489" s="2"/>
      <c r="MI2489" s="7"/>
      <c r="MP2489" s="7"/>
      <c r="MT2489" s="7"/>
      <c r="MU2489" s="1"/>
      <c r="NA2489" s="1"/>
      <c r="ND2489" s="7"/>
      <c r="NH2489" s="7"/>
      <c r="NO2489" s="2"/>
      <c r="NS2489" s="7"/>
      <c r="NZ2489" s="7"/>
      <c r="OD2489" s="7"/>
      <c r="OE2489" s="1"/>
      <c r="RC2489" s="1"/>
      <c r="RF2489" s="7"/>
      <c r="RJ2489" s="7"/>
      <c r="RQ2489" s="2"/>
      <c r="RU2489" s="7"/>
      <c r="SB2489" s="7"/>
      <c r="SF2489" s="7"/>
      <c r="SG2489" s="1"/>
      <c r="SM2489" s="1"/>
      <c r="SP2489" s="7"/>
      <c r="ST2489" s="7"/>
      <c r="TA2489" s="2"/>
      <c r="TE2489" s="7"/>
      <c r="TL2489" s="7"/>
      <c r="TP2489" s="7"/>
      <c r="TQ2489" s="1"/>
      <c r="VF2489" s="1"/>
      <c r="VT2489" s="1"/>
    </row>
    <row r="2490" spans="14:592" x14ac:dyDescent="0.3">
      <c r="N2490" s="1"/>
      <c r="O2490" s="34"/>
      <c r="Q2490" s="35"/>
      <c r="S2490" s="36"/>
      <c r="U2490" s="37"/>
      <c r="W2490" s="52"/>
      <c r="Y2490" s="53"/>
      <c r="AI2490" s="1"/>
      <c r="AM2490" s="59"/>
      <c r="AO2490" s="60"/>
      <c r="AW2490" s="34"/>
      <c r="AY2490" s="35"/>
      <c r="BG2490" s="61"/>
      <c r="BI2490" s="62"/>
      <c r="BJ2490" s="62"/>
      <c r="BK2490" s="62"/>
      <c r="BL2490" s="62"/>
      <c r="BM2490" s="62"/>
      <c r="BN2490" s="62"/>
      <c r="BO2490" s="62"/>
      <c r="BP2490" s="62"/>
      <c r="BQ2490" s="62"/>
      <c r="BW2490" s="59"/>
      <c r="BY2490" s="60"/>
      <c r="CG2490" s="36"/>
      <c r="CI2490" s="37"/>
      <c r="CQ2490" s="61"/>
      <c r="CS2490" s="62"/>
      <c r="CT2490" s="62"/>
      <c r="CU2490" s="62"/>
      <c r="CV2490" s="62"/>
      <c r="CW2490" s="62"/>
      <c r="CX2490" s="62"/>
      <c r="CY2490" s="62"/>
      <c r="CZ2490" s="62"/>
      <c r="DA2490" s="62"/>
      <c r="DG2490" s="59"/>
      <c r="DI2490" s="60"/>
      <c r="DQ2490" s="52"/>
      <c r="DS2490" s="53"/>
      <c r="EA2490" s="61"/>
      <c r="EC2490" s="62"/>
      <c r="ED2490" s="62"/>
      <c r="EE2490" s="62"/>
      <c r="EF2490" s="62"/>
      <c r="EG2490" s="62"/>
      <c r="EH2490" s="62"/>
      <c r="EI2490" s="62"/>
      <c r="EJ2490" s="62"/>
      <c r="EK2490" s="62"/>
      <c r="FY2490" s="59"/>
      <c r="GA2490" s="60"/>
      <c r="GI2490" s="34"/>
      <c r="GK2490" s="35"/>
      <c r="GS2490" s="61"/>
      <c r="GU2490" s="62"/>
      <c r="GV2490" s="62"/>
      <c r="GW2490" s="62"/>
      <c r="GX2490" s="62"/>
      <c r="GY2490" s="62"/>
      <c r="GZ2490" s="62"/>
      <c r="HA2490" s="62"/>
      <c r="HB2490" s="62"/>
      <c r="HC2490" s="62"/>
      <c r="HI2490" s="59"/>
      <c r="HK2490" s="60"/>
      <c r="HS2490" s="36"/>
      <c r="HU2490" s="37"/>
      <c r="IC2490" s="61"/>
      <c r="IE2490" s="62"/>
      <c r="IF2490" s="62"/>
      <c r="IG2490" s="62"/>
      <c r="IH2490" s="62"/>
      <c r="II2490" s="62"/>
      <c r="IJ2490" s="62"/>
      <c r="IK2490" s="62"/>
      <c r="IL2490" s="62"/>
      <c r="IM2490" s="62"/>
      <c r="IS2490" s="59"/>
      <c r="IU2490" s="60"/>
      <c r="JC2490" s="52"/>
      <c r="JE2490" s="53"/>
      <c r="JM2490" s="61"/>
      <c r="JO2490" s="62"/>
      <c r="JP2490" s="62"/>
      <c r="JQ2490" s="62"/>
      <c r="JR2490" s="62"/>
      <c r="JS2490" s="62"/>
      <c r="JT2490" s="62"/>
      <c r="JU2490" s="62"/>
      <c r="JV2490" s="62"/>
      <c r="JW2490" s="62"/>
      <c r="JX2490" s="1"/>
      <c r="KG2490" s="1"/>
      <c r="KH2490" s="67"/>
      <c r="KJ2490" s="66"/>
      <c r="KL2490" s="65"/>
      <c r="KN2490" s="53"/>
      <c r="KP2490" s="64"/>
      <c r="KR2490" s="63"/>
      <c r="KV2490" s="1"/>
      <c r="KW2490" s="34"/>
      <c r="KY2490" s="35"/>
      <c r="LA2490" s="36"/>
      <c r="LC2490" s="37"/>
      <c r="LQ2490" s="1"/>
      <c r="LR2490" s="2"/>
      <c r="LS2490" s="2"/>
      <c r="LT2490" s="2"/>
      <c r="LU2490" s="2"/>
      <c r="LV2490" s="2"/>
      <c r="LW2490" s="2"/>
      <c r="LX2490" s="2"/>
      <c r="LY2490" s="2"/>
      <c r="LZ2490" s="2"/>
      <c r="MA2490" s="2"/>
      <c r="MB2490" s="2"/>
      <c r="MC2490" s="2"/>
      <c r="MD2490" s="2"/>
      <c r="ME2490" s="2"/>
      <c r="MF2490" s="2"/>
      <c r="MG2490" s="2"/>
      <c r="MH2490" s="2"/>
      <c r="MI2490" s="2"/>
      <c r="MJ2490" s="2"/>
      <c r="MK2490" s="2"/>
      <c r="ML2490" s="2"/>
      <c r="MM2490" s="2"/>
      <c r="MN2490" s="2"/>
      <c r="MO2490" s="2"/>
      <c r="MP2490" s="2"/>
      <c r="MQ2490" s="2"/>
      <c r="MR2490" s="2"/>
      <c r="MT2490" s="7"/>
      <c r="MU2490" s="1"/>
      <c r="NA2490" s="1"/>
      <c r="NB2490" s="2"/>
      <c r="NC2490" s="2"/>
      <c r="ND2490" s="2"/>
      <c r="NE2490" s="2"/>
      <c r="NF2490" s="2"/>
      <c r="NG2490" s="2"/>
      <c r="NH2490" s="2"/>
      <c r="NI2490" s="2"/>
      <c r="NJ2490" s="2"/>
      <c r="NK2490" s="2"/>
      <c r="NL2490" s="2"/>
      <c r="NM2490" s="2"/>
      <c r="NN2490" s="2"/>
      <c r="NO2490" s="2"/>
      <c r="NP2490" s="2"/>
      <c r="NQ2490" s="2"/>
      <c r="NR2490" s="2"/>
      <c r="NS2490" s="2"/>
      <c r="NT2490" s="2"/>
      <c r="NU2490" s="2"/>
      <c r="NV2490" s="2"/>
      <c r="NW2490" s="2"/>
      <c r="NX2490" s="2"/>
      <c r="NY2490" s="2"/>
      <c r="NZ2490" s="2"/>
      <c r="OA2490" s="2"/>
      <c r="OB2490" s="2"/>
      <c r="OD2490" s="7"/>
      <c r="OE2490" s="1"/>
      <c r="PW2490" s="1"/>
      <c r="RC2490" s="1"/>
      <c r="RD2490" s="2"/>
      <c r="RE2490" s="2"/>
      <c r="RF2490" s="2"/>
      <c r="RG2490" s="2"/>
      <c r="RH2490" s="2"/>
      <c r="RI2490" s="2"/>
      <c r="RJ2490" s="2"/>
      <c r="RK2490" s="2"/>
      <c r="RL2490" s="2"/>
      <c r="RM2490" s="2"/>
      <c r="RN2490" s="2"/>
      <c r="RO2490" s="2"/>
      <c r="RP2490" s="2"/>
      <c r="RQ2490" s="2"/>
      <c r="RR2490" s="2"/>
      <c r="RS2490" s="2"/>
      <c r="RT2490" s="2"/>
      <c r="RU2490" s="2"/>
      <c r="RV2490" s="2"/>
      <c r="RW2490" s="2"/>
      <c r="RX2490" s="2"/>
      <c r="RY2490" s="2"/>
      <c r="RZ2490" s="2"/>
      <c r="SA2490" s="2"/>
      <c r="SB2490" s="2"/>
      <c r="SC2490" s="2"/>
      <c r="SD2490" s="2"/>
      <c r="SF2490" s="7"/>
      <c r="SG2490" s="1"/>
      <c r="SM2490" s="1"/>
      <c r="SN2490" s="2"/>
      <c r="SO2490" s="2"/>
      <c r="SP2490" s="2"/>
      <c r="SQ2490" s="2"/>
      <c r="SR2490" s="2"/>
      <c r="SS2490" s="2"/>
      <c r="ST2490" s="2"/>
      <c r="SU2490" s="2"/>
      <c r="SV2490" s="2"/>
      <c r="SW2490" s="2"/>
      <c r="SX2490" s="2"/>
      <c r="SY2490" s="2"/>
      <c r="SZ2490" s="2"/>
      <c r="TA2490" s="2"/>
      <c r="TB2490" s="2"/>
      <c r="TC2490" s="2"/>
      <c r="TD2490" s="2"/>
      <c r="TE2490" s="2"/>
      <c r="TF2490" s="2"/>
      <c r="TG2490" s="2"/>
      <c r="TH2490" s="2"/>
      <c r="TI2490" s="2"/>
      <c r="TJ2490" s="2"/>
      <c r="TK2490" s="2"/>
      <c r="TL2490" s="2"/>
      <c r="TM2490" s="2"/>
      <c r="TN2490" s="2"/>
      <c r="TP2490" s="7"/>
      <c r="TQ2490" s="1"/>
      <c r="VF2490" s="1"/>
      <c r="VT2490" s="1"/>
    </row>
    <row r="2491" spans="14:592" ht="15" thickBot="1" x14ac:dyDescent="0.35">
      <c r="N2491" s="1"/>
      <c r="O2491" s="34"/>
      <c r="Q2491" s="35"/>
      <c r="S2491" s="36"/>
      <c r="U2491" s="37"/>
      <c r="W2491" s="52"/>
      <c r="Y2491" s="53"/>
      <c r="AI2491" s="1"/>
      <c r="AM2491" s="59"/>
      <c r="AO2491" s="60" t="s">
        <v>76</v>
      </c>
      <c r="AW2491" s="34"/>
      <c r="AY2491" s="35" t="s">
        <v>76</v>
      </c>
      <c r="BG2491" s="61"/>
      <c r="BI2491" s="62" t="s">
        <v>76</v>
      </c>
      <c r="BW2491" s="59"/>
      <c r="BY2491" s="60" t="s">
        <v>76</v>
      </c>
      <c r="CG2491" s="36"/>
      <c r="CI2491" s="37" t="s">
        <v>76</v>
      </c>
      <c r="CQ2491" s="61"/>
      <c r="CS2491" s="62" t="s">
        <v>76</v>
      </c>
      <c r="DG2491" s="59"/>
      <c r="DI2491" s="60" t="s">
        <v>76</v>
      </c>
      <c r="DQ2491" s="52"/>
      <c r="DS2491" s="53" t="s">
        <v>76</v>
      </c>
      <c r="EA2491" s="61"/>
      <c r="EC2491" s="62" t="s">
        <v>76</v>
      </c>
      <c r="EY2491" s="1"/>
      <c r="FY2491" s="59"/>
      <c r="GA2491" s="60" t="s">
        <v>76</v>
      </c>
      <c r="GI2491" s="34"/>
      <c r="GK2491" s="35" t="s">
        <v>76</v>
      </c>
      <c r="GS2491" s="61"/>
      <c r="GU2491" s="62" t="s">
        <v>76</v>
      </c>
      <c r="HI2491" s="59"/>
      <c r="HK2491" s="60" t="s">
        <v>76</v>
      </c>
      <c r="HS2491" s="36"/>
      <c r="HU2491" s="37" t="s">
        <v>76</v>
      </c>
      <c r="IC2491" s="61"/>
      <c r="IE2491" s="62" t="s">
        <v>76</v>
      </c>
      <c r="IS2491" s="59"/>
      <c r="IU2491" s="60" t="s">
        <v>76</v>
      </c>
      <c r="JC2491" s="52"/>
      <c r="JE2491" s="53" t="s">
        <v>76</v>
      </c>
      <c r="JM2491" s="61"/>
      <c r="JO2491" s="62" t="s">
        <v>76</v>
      </c>
      <c r="JX2491" s="1"/>
      <c r="KG2491" s="1"/>
      <c r="KH2491" s="67"/>
      <c r="KJ2491" s="66"/>
      <c r="KL2491" s="65"/>
      <c r="KN2491" s="53"/>
      <c r="KP2491" s="64"/>
      <c r="KR2491" s="63"/>
      <c r="KV2491" s="1"/>
      <c r="KW2491" s="34"/>
      <c r="KY2491" s="35"/>
      <c r="LA2491" s="36"/>
      <c r="LC2491" s="37"/>
      <c r="LQ2491" s="1"/>
      <c r="LR2491" s="2"/>
      <c r="LT2491" s="7"/>
      <c r="LV2491" s="2"/>
      <c r="LX2491" s="7"/>
      <c r="MC2491" s="2"/>
      <c r="ME2491" s="7"/>
      <c r="MG2491" s="2"/>
      <c r="MI2491" s="7"/>
      <c r="MN2491" s="2"/>
      <c r="MP2491" s="7"/>
      <c r="MR2491" s="2"/>
      <c r="MT2491" s="7"/>
      <c r="MU2491" s="1"/>
      <c r="NA2491" s="1"/>
      <c r="NB2491" s="2"/>
      <c r="ND2491" s="7"/>
      <c r="NF2491" s="2"/>
      <c r="NH2491" s="7"/>
      <c r="NM2491" s="2"/>
      <c r="NO2491" s="7"/>
      <c r="NQ2491" s="2"/>
      <c r="NS2491" s="7"/>
      <c r="NX2491" s="2"/>
      <c r="NZ2491" s="7"/>
      <c r="OB2491" s="2"/>
      <c r="OD2491" s="7"/>
      <c r="OE2491" s="1"/>
      <c r="RC2491" s="1"/>
      <c r="RD2491" s="2"/>
      <c r="RF2491" s="7"/>
      <c r="RH2491" s="2"/>
      <c r="RJ2491" s="7"/>
      <c r="RO2491" s="2"/>
      <c r="RQ2491" s="7"/>
      <c r="RS2491" s="2"/>
      <c r="RU2491" s="7"/>
      <c r="RZ2491" s="2"/>
      <c r="SB2491" s="7"/>
      <c r="SD2491" s="2"/>
      <c r="SF2491" s="7"/>
      <c r="SG2491" s="1"/>
      <c r="SM2491" s="1"/>
      <c r="SN2491" s="2"/>
      <c r="SP2491" s="7"/>
      <c r="SR2491" s="2"/>
      <c r="ST2491" s="7"/>
      <c r="SY2491" s="2"/>
      <c r="TA2491" s="7"/>
      <c r="TC2491" s="2"/>
      <c r="TE2491" s="7"/>
      <c r="TJ2491" s="2"/>
      <c r="TL2491" s="7"/>
      <c r="TN2491" s="2"/>
      <c r="TP2491" s="7"/>
      <c r="TQ2491" s="1"/>
      <c r="VF2491" s="1"/>
      <c r="VT2491" s="1"/>
    </row>
    <row r="2492" spans="14:592" x14ac:dyDescent="0.3">
      <c r="N2492" s="1"/>
      <c r="O2492" s="34"/>
      <c r="Q2492" s="35"/>
      <c r="S2492" s="36"/>
      <c r="U2492" s="37"/>
      <c r="W2492" s="52"/>
      <c r="Y2492" s="53"/>
      <c r="AI2492" s="1"/>
      <c r="AM2492" s="59"/>
      <c r="AO2492" s="77">
        <f t="array" ref="AO2492:AO2495">AL2426:AL2429+AV2426:AV2429+BF2426:BF2429</f>
        <v>1.6073133089737222E-6</v>
      </c>
      <c r="AW2492" s="34"/>
      <c r="AY2492" s="45">
        <f t="array" ref="AY2492:AY2495">AR2426:AR2429+CB2426:CB2429+DL2426:DL2429</f>
        <v>-2.8393273386745203E-4</v>
      </c>
      <c r="BG2492" s="61"/>
      <c r="BI2492" s="80">
        <f t="array" ref="BI2492:BI2495">AP2337:AP2340+BZ2337:BZ2340+DJ2337:DJ2340</f>
        <v>-2.6274183206630518E-2</v>
      </c>
      <c r="BW2492" s="59"/>
      <c r="BY2492" s="77">
        <f t="array" ref="BY2492:BY2495">BV2426:BV2429+CF2426:CF2429+CP2426:CP2429</f>
        <v>1.1441716055928962E-6</v>
      </c>
      <c r="CG2492" s="36"/>
      <c r="CI2492" s="48">
        <f t="array" ref="CI2492:CI2495">BB2426:BB2429+CL2426:CL2429+DV2426:DV2429</f>
        <v>4.9716977311236579E-4</v>
      </c>
      <c r="CQ2492" s="61"/>
      <c r="CS2492" s="80">
        <f t="array" ref="CS2492:CS2495">BA2337:BA2340+CK2337:CK2340+DU2337:DU2340</f>
        <v>-2.6439569176635418E-2</v>
      </c>
      <c r="DG2492" s="59"/>
      <c r="DI2492" s="77">
        <f t="array" ref="DI2492:DI2495">DF2426:DF2429+DP2426:DP2429+DZ2426:DZ2429</f>
        <v>1.5576503845200697E-6</v>
      </c>
      <c r="DQ2492" s="52"/>
      <c r="DS2492" s="83">
        <f t="array" ref="DS2492:DS2495">BL2426:BL2429+CV2426:CV2429+EF2426:EF2429</f>
        <v>-2.1323703924491441E-4</v>
      </c>
      <c r="EA2492" s="61"/>
      <c r="EC2492" s="80">
        <f t="array" ref="EC2492:EC2495">BL2337:BL2340+CV2337:CV2340+EF2337:EF2340</f>
        <v>-2.6289704612574363E-2</v>
      </c>
      <c r="FY2492" s="59"/>
      <c r="GA2492" s="77">
        <f t="array" ref="GA2492:GA2495">FX2426:FX2429+GH2426:GH2429+GR2426:GR2429</f>
        <v>3.5025381208235508E-6</v>
      </c>
      <c r="GI2492" s="34"/>
      <c r="GK2492" s="45">
        <f t="array" ref="GK2492:GK2495">GD2426:GD2429+HN2426:HN2429+IX2426:IX2429</f>
        <v>1.3829386097725187E-4</v>
      </c>
      <c r="GS2492" s="61"/>
      <c r="GU2492" s="80">
        <f t="array" ref="GU2492:GU2495">GB2337:GB2340+HL2337:HL2340+IV2337:IV2340</f>
        <v>-3.4988683190987642E-2</v>
      </c>
      <c r="HI2492" s="59"/>
      <c r="HK2492" s="77">
        <f t="array" ref="HK2492:HK2495">HH2426:HH2429+HR2426:HR2429+IB2426:IB2429</f>
        <v>2.7981160495326944E-6</v>
      </c>
      <c r="HS2492" s="36"/>
      <c r="HU2492" s="48">
        <f t="array" ref="HU2492:HU2495">GN2426:GN2429+HX2426:HX2429+JH2426:JH2429</f>
        <v>-2.4185000718821785E-4</v>
      </c>
      <c r="IC2492" s="61"/>
      <c r="IE2492" s="80">
        <f t="array" ref="IE2492:IE2495">GM2337:GM2340+HW2337:HW2340+JG2337:JG2340</f>
        <v>-3.5620525217674018E-2</v>
      </c>
      <c r="IS2492" s="59"/>
      <c r="IU2492" s="77">
        <f t="array" ref="IU2492:IU2495">IR2426:IR2429+JB2426:JB2429+JL2426:JL2429</f>
        <v>3.428026378158699E-6</v>
      </c>
      <c r="JC2492" s="52"/>
      <c r="JE2492" s="83">
        <f t="array" ref="JE2492:JE2495">GX2426:GX2429+IH2426:IH2429+JR2426:JR2429</f>
        <v>1.0355614621096766E-4</v>
      </c>
      <c r="JM2492" s="61"/>
      <c r="JO2492" s="80">
        <f t="array" ref="JO2492:JO2495">GX2337:GX2340+IH2337:IH2340+JR2337:JR2340</f>
        <v>-3.5039126741330827E-2</v>
      </c>
      <c r="JX2492" s="1"/>
      <c r="KG2492" s="1"/>
      <c r="KH2492" s="67"/>
      <c r="KJ2492" s="66"/>
      <c r="KL2492" s="65"/>
      <c r="KN2492" s="53"/>
      <c r="KP2492" s="64"/>
      <c r="KR2492" s="63"/>
      <c r="KV2492" s="1"/>
      <c r="KW2492" s="34"/>
      <c r="KY2492" s="35"/>
      <c r="LA2492" s="36"/>
      <c r="LC2492" s="37"/>
      <c r="LQ2492" s="1"/>
      <c r="LR2492" s="2"/>
      <c r="LT2492" s="7"/>
      <c r="LV2492" s="2"/>
      <c r="LX2492" s="7"/>
      <c r="MC2492" s="2"/>
      <c r="ME2492" s="7"/>
      <c r="MG2492" s="2"/>
      <c r="MI2492" s="7"/>
      <c r="MN2492" s="2"/>
      <c r="MP2492" s="7"/>
      <c r="MR2492" s="2"/>
      <c r="MT2492" s="7"/>
      <c r="MU2492" s="1"/>
      <c r="NA2492" s="1"/>
      <c r="NB2492" s="2"/>
      <c r="ND2492" s="7"/>
      <c r="NF2492" s="2"/>
      <c r="NH2492" s="7"/>
      <c r="NM2492" s="2"/>
      <c r="NO2492" s="7"/>
      <c r="NQ2492" s="2"/>
      <c r="NS2492" s="7"/>
      <c r="NX2492" s="2"/>
      <c r="NZ2492" s="7"/>
      <c r="OB2492" s="2"/>
      <c r="OD2492" s="7"/>
      <c r="OE2492" s="1"/>
      <c r="PW2492" s="1"/>
      <c r="RC2492" s="1"/>
      <c r="RD2492" s="2"/>
      <c r="RF2492" s="7"/>
      <c r="RH2492" s="2"/>
      <c r="RJ2492" s="7"/>
      <c r="RO2492" s="2"/>
      <c r="RQ2492" s="7"/>
      <c r="RS2492" s="2"/>
      <c r="RU2492" s="7"/>
      <c r="RZ2492" s="2"/>
      <c r="SB2492" s="7"/>
      <c r="SD2492" s="2"/>
      <c r="SF2492" s="7"/>
      <c r="SG2492" s="1"/>
      <c r="SM2492" s="1"/>
      <c r="SN2492" s="2"/>
      <c r="SP2492" s="7"/>
      <c r="SR2492" s="2"/>
      <c r="ST2492" s="7"/>
      <c r="SY2492" s="2"/>
      <c r="TA2492" s="7"/>
      <c r="TC2492" s="2"/>
      <c r="TE2492" s="7"/>
      <c r="TJ2492" s="2"/>
      <c r="TL2492" s="7"/>
      <c r="TN2492" s="2"/>
      <c r="TP2492" s="7"/>
      <c r="TQ2492" s="1"/>
      <c r="VF2492" s="1"/>
      <c r="VT2492" s="1"/>
    </row>
    <row r="2493" spans="14:592" x14ac:dyDescent="0.3">
      <c r="N2493" s="1"/>
      <c r="O2493" s="34"/>
      <c r="Q2493" s="35"/>
      <c r="S2493" s="36"/>
      <c r="U2493" s="37"/>
      <c r="W2493" s="52"/>
      <c r="Y2493" s="53"/>
      <c r="AI2493" s="1"/>
      <c r="AM2493" s="59"/>
      <c r="AO2493" s="78">
        <v>-3.4010171977578698E-6</v>
      </c>
      <c r="AW2493" s="34"/>
      <c r="AY2493" s="46">
        <v>1.5703203169363587E-4</v>
      </c>
      <c r="BG2493" s="61"/>
      <c r="BI2493" s="81">
        <v>-7.1769305996215726E-3</v>
      </c>
      <c r="BW2493" s="59"/>
      <c r="BY2493" s="78">
        <v>-2.4209801450539124E-6</v>
      </c>
      <c r="CG2493" s="36"/>
      <c r="CI2493" s="49">
        <v>-2.7496638580067577E-4</v>
      </c>
      <c r="CQ2493" s="61"/>
      <c r="CS2493" s="81">
        <v>-7.2219011334771497E-3</v>
      </c>
      <c r="DG2493" s="59"/>
      <c r="DI2493" s="78">
        <v>-3.2959271460272169E-6</v>
      </c>
      <c r="DQ2493" s="52"/>
      <c r="DS2493" s="84">
        <v>1.1793435410704031E-4</v>
      </c>
      <c r="EA2493" s="61"/>
      <c r="EC2493" s="81">
        <v>-7.1811529904457494E-3</v>
      </c>
      <c r="EY2493" s="1"/>
      <c r="FY2493" s="59"/>
      <c r="GA2493" s="78">
        <v>-9.002791247234411E-6</v>
      </c>
      <c r="GI2493" s="34"/>
      <c r="GK2493" s="46">
        <v>2.9650540906849123E-4</v>
      </c>
      <c r="GS2493" s="61"/>
      <c r="GU2493" s="81">
        <v>-4.3668443454276742E-2</v>
      </c>
      <c r="HI2493" s="59"/>
      <c r="HK2493" s="78">
        <v>-7.1921563142600095E-6</v>
      </c>
      <c r="HS2493" s="36"/>
      <c r="HU2493" s="49">
        <v>-5.1852591823053071E-4</v>
      </c>
      <c r="IC2493" s="61"/>
      <c r="IE2493" s="81">
        <v>-4.4457148630357157E-2</v>
      </c>
      <c r="IS2493" s="59"/>
      <c r="IU2493" s="78">
        <v>-8.8112674415518985E-6</v>
      </c>
      <c r="JC2493" s="52"/>
      <c r="JE2493" s="84">
        <v>2.2202050916204295E-4</v>
      </c>
      <c r="JM2493" s="61"/>
      <c r="JO2493" s="81">
        <v>-4.3731418841566221E-2</v>
      </c>
      <c r="JX2493" s="1"/>
      <c r="KG2493" s="1"/>
      <c r="KH2493" s="67"/>
      <c r="KJ2493" s="66"/>
      <c r="KL2493" s="65"/>
      <c r="KN2493" s="53"/>
      <c r="KP2493" s="64"/>
      <c r="KR2493" s="63"/>
      <c r="KV2493" s="1"/>
      <c r="KW2493" s="34"/>
      <c r="KY2493" s="35"/>
      <c r="LA2493" s="36"/>
      <c r="LC2493" s="37"/>
      <c r="LQ2493" s="1"/>
      <c r="LR2493" s="2"/>
      <c r="LT2493" s="7"/>
      <c r="LV2493" s="2"/>
      <c r="LX2493" s="7"/>
      <c r="MC2493" s="2"/>
      <c r="ME2493" s="7"/>
      <c r="MG2493" s="2"/>
      <c r="MI2493" s="7"/>
      <c r="MN2493" s="2"/>
      <c r="MP2493" s="7"/>
      <c r="MR2493" s="2"/>
      <c r="MT2493" s="7"/>
      <c r="MU2493" s="1"/>
      <c r="NA2493" s="1"/>
      <c r="NB2493" s="2"/>
      <c r="ND2493" s="7"/>
      <c r="NF2493" s="2"/>
      <c r="NH2493" s="7"/>
      <c r="NM2493" s="2"/>
      <c r="NO2493" s="7"/>
      <c r="NQ2493" s="2"/>
      <c r="NS2493" s="7"/>
      <c r="NX2493" s="2"/>
      <c r="NZ2493" s="7"/>
      <c r="OB2493" s="2"/>
      <c r="OD2493" s="7"/>
      <c r="OE2493" s="1"/>
      <c r="RC2493" s="1"/>
      <c r="RD2493" s="2"/>
      <c r="RF2493" s="7"/>
      <c r="RH2493" s="2"/>
      <c r="RJ2493" s="7"/>
      <c r="RO2493" s="2"/>
      <c r="RQ2493" s="7"/>
      <c r="RS2493" s="2"/>
      <c r="RU2493" s="7"/>
      <c r="RZ2493" s="2"/>
      <c r="SB2493" s="7"/>
      <c r="SD2493" s="2"/>
      <c r="SF2493" s="7"/>
      <c r="SG2493" s="1"/>
      <c r="SM2493" s="1"/>
      <c r="SN2493" s="2"/>
      <c r="SP2493" s="7"/>
      <c r="SR2493" s="2"/>
      <c r="ST2493" s="7"/>
      <c r="SY2493" s="2"/>
      <c r="TA2493" s="7"/>
      <c r="TC2493" s="2"/>
      <c r="TE2493" s="7"/>
      <c r="TJ2493" s="2"/>
      <c r="TL2493" s="7"/>
      <c r="TN2493" s="2"/>
      <c r="TP2493" s="7"/>
      <c r="TQ2493" s="1"/>
      <c r="VF2493" s="1"/>
      <c r="VT2493" s="1"/>
    </row>
    <row r="2494" spans="14:592" x14ac:dyDescent="0.3">
      <c r="N2494" s="1"/>
      <c r="O2494" s="34"/>
      <c r="Q2494" s="35"/>
      <c r="S2494" s="36"/>
      <c r="U2494" s="37"/>
      <c r="W2494" s="52"/>
      <c r="Y2494" s="53"/>
      <c r="AI2494" s="1"/>
      <c r="AM2494" s="59"/>
      <c r="AO2494" s="78">
        <v>-2.3589233901897167E-6</v>
      </c>
      <c r="AW2494" s="34"/>
      <c r="AY2494" s="46">
        <v>9.3746028201904685E-5</v>
      </c>
      <c r="BG2494" s="61"/>
      <c r="BI2494" s="81">
        <v>-6.3942227308392613E-3</v>
      </c>
      <c r="BW2494" s="59"/>
      <c r="BY2494" s="78">
        <v>-1.6791798629018571E-6</v>
      </c>
      <c r="CG2494" s="36"/>
      <c r="CI2494" s="49">
        <v>-1.6416610914854463E-4</v>
      </c>
      <c r="CQ2494" s="61"/>
      <c r="CS2494" s="81">
        <v>-6.4341236845092799E-3</v>
      </c>
      <c r="DG2494" s="59"/>
      <c r="DI2494" s="78">
        <v>-2.2860340353019322E-6</v>
      </c>
      <c r="DQ2494" s="52"/>
      <c r="DS2494" s="84">
        <v>7.0420080946640118E-5</v>
      </c>
      <c r="EA2494" s="61"/>
      <c r="EC2494" s="81">
        <v>-6.3979706802750058E-3</v>
      </c>
      <c r="FY2494" s="59"/>
      <c r="GA2494" s="78">
        <v>2.4622735038965101E-7</v>
      </c>
      <c r="GI2494" s="34"/>
      <c r="GK2494" s="46">
        <v>-2.9989962442853385E-4</v>
      </c>
      <c r="GS2494" s="61"/>
      <c r="GU2494" s="81">
        <v>-9.8278765091006914E-2</v>
      </c>
      <c r="HI2494" s="59"/>
      <c r="HK2494" s="78">
        <v>1.9667974866976925E-7</v>
      </c>
      <c r="HS2494" s="36"/>
      <c r="HU2494" s="49">
        <v>5.2446450787186716E-4</v>
      </c>
      <c r="IC2494" s="61"/>
      <c r="IE2494" s="81">
        <v>-0.10005384603871689</v>
      </c>
      <c r="IS2494" s="59"/>
      <c r="IU2494" s="78">
        <v>2.4098626730033009E-7</v>
      </c>
      <c r="JC2494" s="52"/>
      <c r="JE2494" s="84">
        <v>-2.2456488344333684E-4</v>
      </c>
      <c r="JM2494" s="61"/>
      <c r="JO2494" s="81">
        <v>-9.8420502530769172E-2</v>
      </c>
      <c r="JX2494" s="1"/>
      <c r="KG2494" s="1"/>
      <c r="KH2494" s="67"/>
      <c r="KJ2494" s="66"/>
      <c r="KL2494" s="65"/>
      <c r="KN2494" s="53"/>
      <c r="KP2494" s="64"/>
      <c r="KR2494" s="63"/>
      <c r="KV2494" s="1"/>
      <c r="KW2494" s="34"/>
      <c r="KY2494" s="35"/>
      <c r="LA2494" s="36"/>
      <c r="LC2494" s="37"/>
      <c r="LQ2494" s="1"/>
      <c r="LR2494" s="2"/>
      <c r="LT2494" s="7"/>
      <c r="LV2494" s="2"/>
      <c r="LX2494" s="7"/>
      <c r="MC2494" s="2"/>
      <c r="ME2494" s="7"/>
      <c r="MG2494" s="2"/>
      <c r="MI2494" s="7"/>
      <c r="MN2494" s="2"/>
      <c r="MP2494" s="7"/>
      <c r="MR2494" s="2"/>
      <c r="MT2494" s="7"/>
      <c r="MU2494" s="1"/>
      <c r="NA2494" s="1"/>
      <c r="NB2494" s="2"/>
      <c r="ND2494" s="7"/>
      <c r="NF2494" s="2"/>
      <c r="NH2494" s="7"/>
      <c r="NM2494" s="2"/>
      <c r="NO2494" s="7"/>
      <c r="NQ2494" s="2"/>
      <c r="NS2494" s="7"/>
      <c r="NX2494" s="2"/>
      <c r="NZ2494" s="7"/>
      <c r="OB2494" s="2"/>
      <c r="OD2494" s="7"/>
      <c r="OE2494" s="1"/>
      <c r="PW2494" s="1"/>
      <c r="RC2494" s="1"/>
      <c r="RD2494" s="2"/>
      <c r="RF2494" s="7"/>
      <c r="RH2494" s="2"/>
      <c r="RJ2494" s="7"/>
      <c r="RO2494" s="2"/>
      <c r="RQ2494" s="7"/>
      <c r="RS2494" s="2"/>
      <c r="RU2494" s="7"/>
      <c r="RZ2494" s="2"/>
      <c r="SB2494" s="7"/>
      <c r="SD2494" s="2"/>
      <c r="SF2494" s="7"/>
      <c r="SG2494" s="1"/>
      <c r="SM2494" s="1"/>
      <c r="SN2494" s="2"/>
      <c r="SP2494" s="7"/>
      <c r="SR2494" s="2"/>
      <c r="ST2494" s="7"/>
      <c r="SY2494" s="2"/>
      <c r="TA2494" s="7"/>
      <c r="TC2494" s="2"/>
      <c r="TE2494" s="7"/>
      <c r="TJ2494" s="2"/>
      <c r="TL2494" s="7"/>
      <c r="TN2494" s="2"/>
      <c r="TP2494" s="7"/>
      <c r="TQ2494" s="1"/>
      <c r="VF2494" s="1"/>
      <c r="VT2494" s="1"/>
    </row>
    <row r="2495" spans="14:592" ht="15" thickBot="1" x14ac:dyDescent="0.35">
      <c r="N2495" s="1"/>
      <c r="O2495" s="34"/>
      <c r="Q2495" s="35"/>
      <c r="S2495" s="36"/>
      <c r="U2495" s="37"/>
      <c r="W2495" s="52"/>
      <c r="Y2495" s="53"/>
      <c r="AI2495" s="1"/>
      <c r="AM2495" s="59"/>
      <c r="AO2495" s="79">
        <v>1.850309030394181E-6</v>
      </c>
      <c r="AW2495" s="34"/>
      <c r="AY2495" s="47">
        <v>-4.2345169075220149E-5</v>
      </c>
      <c r="BG2495" s="61"/>
      <c r="BI2495" s="82">
        <v>-3.6505123440196074E-2</v>
      </c>
      <c r="BW2495" s="59"/>
      <c r="BY2495" s="79">
        <v>1.317107391821463E-6</v>
      </c>
      <c r="CG2495" s="36"/>
      <c r="CI2495" s="50">
        <v>7.4155869492229773E-5</v>
      </c>
      <c r="CQ2495" s="61"/>
      <c r="CS2495" s="82">
        <v>-3.6735717698680947E-2</v>
      </c>
      <c r="DG2495" s="59"/>
      <c r="DI2495" s="79">
        <v>1.7931333873148359E-6</v>
      </c>
      <c r="DQ2495" s="52"/>
      <c r="DS2495" s="85">
        <v>-3.1810700417009706E-5</v>
      </c>
      <c r="EA2495" s="61"/>
      <c r="EC2495" s="82">
        <v>-3.6526757046856123E-2</v>
      </c>
      <c r="EY2495" s="1"/>
      <c r="FY2495" s="59"/>
      <c r="GA2495" s="79">
        <v>4.4575651344577191E-6</v>
      </c>
      <c r="GI2495" s="34"/>
      <c r="GK2495" s="47">
        <v>-3.2097553089729399E-4</v>
      </c>
      <c r="GS2495" s="61"/>
      <c r="GU2495" s="82">
        <v>-4.8975297146765769E-3</v>
      </c>
      <c r="HI2495" s="59"/>
      <c r="HK2495" s="79">
        <v>3.5610547192752013E-6</v>
      </c>
      <c r="HS2495" s="36"/>
      <c r="HU2495" s="50">
        <v>5.6132080589647209E-4</v>
      </c>
      <c r="IC2495" s="61"/>
      <c r="IE2495" s="82">
        <v>-4.9859566176208344E-3</v>
      </c>
      <c r="IS2495" s="59"/>
      <c r="IU2495" s="79">
        <v>4.3627347923139999E-6</v>
      </c>
      <c r="JC2495" s="52"/>
      <c r="JE2495" s="85">
        <v>-2.4034527499918178E-4</v>
      </c>
      <c r="JM2495" s="61"/>
      <c r="JO2495" s="82">
        <v>-4.9045882696798432E-3</v>
      </c>
      <c r="JX2495" s="1"/>
      <c r="KG2495" s="1"/>
      <c r="KH2495" s="67"/>
      <c r="KJ2495" s="66"/>
      <c r="KL2495" s="65"/>
      <c r="KN2495" s="53"/>
      <c r="KP2495" s="64"/>
      <c r="KR2495" s="63"/>
      <c r="KV2495" s="1"/>
      <c r="KW2495" s="34"/>
      <c r="KY2495" s="35"/>
      <c r="LA2495" s="36"/>
      <c r="LC2495" s="37"/>
      <c r="LQ2495" s="1"/>
      <c r="LR2495" s="2"/>
      <c r="LT2495" s="7"/>
      <c r="LV2495" s="2"/>
      <c r="LX2495" s="7"/>
      <c r="MC2495" s="2"/>
      <c r="ME2495" s="7"/>
      <c r="MG2495" s="2"/>
      <c r="MI2495" s="7"/>
      <c r="MN2495" s="2"/>
      <c r="MP2495" s="7"/>
      <c r="MR2495" s="2"/>
      <c r="MT2495" s="7"/>
      <c r="MU2495" s="1"/>
      <c r="NA2495" s="1"/>
      <c r="NB2495" s="2"/>
      <c r="ND2495" s="7"/>
      <c r="NF2495" s="2"/>
      <c r="NH2495" s="7"/>
      <c r="NM2495" s="2"/>
      <c r="NO2495" s="7"/>
      <c r="NQ2495" s="2"/>
      <c r="NS2495" s="7"/>
      <c r="NX2495" s="2"/>
      <c r="NZ2495" s="7"/>
      <c r="OB2495" s="2"/>
      <c r="OD2495" s="7"/>
      <c r="OE2495" s="1"/>
      <c r="RC2495" s="1"/>
      <c r="RD2495" s="2"/>
      <c r="RF2495" s="7"/>
      <c r="RH2495" s="2"/>
      <c r="RJ2495" s="7"/>
      <c r="RO2495" s="2"/>
      <c r="RQ2495" s="7"/>
      <c r="RS2495" s="2"/>
      <c r="RU2495" s="7"/>
      <c r="RZ2495" s="2"/>
      <c r="SB2495" s="7"/>
      <c r="SD2495" s="2"/>
      <c r="SF2495" s="7"/>
      <c r="SG2495" s="1"/>
      <c r="SM2495" s="1"/>
      <c r="SN2495" s="2"/>
      <c r="SP2495" s="7"/>
      <c r="SR2495" s="2"/>
      <c r="ST2495" s="7"/>
      <c r="SY2495" s="2"/>
      <c r="TA2495" s="7"/>
      <c r="TC2495" s="2"/>
      <c r="TE2495" s="7"/>
      <c r="TJ2495" s="2"/>
      <c r="TL2495" s="7"/>
      <c r="TN2495" s="2"/>
      <c r="TP2495" s="7"/>
      <c r="TQ2495" s="1"/>
      <c r="VF2495" s="1"/>
      <c r="VT2495" s="1"/>
    </row>
    <row r="2496" spans="14:592" x14ac:dyDescent="0.3">
      <c r="N2496" s="1"/>
      <c r="O2496" s="34"/>
      <c r="Q2496" s="35"/>
      <c r="S2496" s="36"/>
      <c r="U2496" s="37"/>
      <c r="W2496" s="52"/>
      <c r="Y2496" s="53"/>
      <c r="AI2496" s="1"/>
      <c r="AJ2496" s="1"/>
      <c r="AK2496" s="1"/>
      <c r="AL2496" s="1"/>
      <c r="AM2496" s="2"/>
      <c r="AN2496" s="1"/>
      <c r="AO2496" s="7"/>
      <c r="AP2496" s="1"/>
      <c r="AQ2496" s="1"/>
      <c r="AR2496" s="1"/>
      <c r="AS2496" s="1"/>
      <c r="AT2496" s="1"/>
      <c r="AU2496" s="1"/>
      <c r="AV2496" s="1"/>
      <c r="AW2496" s="2"/>
      <c r="AX2496" s="1"/>
      <c r="AY2496" s="7"/>
      <c r="AZ2496" s="1"/>
      <c r="BA2496" s="1"/>
      <c r="BB2496" s="1"/>
      <c r="BC2496" s="1"/>
      <c r="BD2496" s="1"/>
      <c r="BE2496" s="1"/>
      <c r="BF2496" s="1"/>
      <c r="BG2496" s="2"/>
      <c r="BH2496" s="1"/>
      <c r="BI2496" s="7"/>
      <c r="BJ2496" s="1"/>
      <c r="BK2496" s="1"/>
      <c r="BL2496" s="1"/>
      <c r="BM2496" s="1"/>
      <c r="BS2496" s="1"/>
      <c r="BT2496" s="1"/>
      <c r="BU2496" s="1"/>
      <c r="BV2496" s="1"/>
      <c r="BW2496" s="2"/>
      <c r="BX2496" s="1"/>
      <c r="BY2496" s="7"/>
      <c r="BZ2496" s="1"/>
      <c r="CA2496" s="1"/>
      <c r="CB2496" s="1"/>
      <c r="CC2496" s="1"/>
      <c r="CD2496" s="1"/>
      <c r="CE2496" s="1"/>
      <c r="CF2496" s="1"/>
      <c r="CG2496" s="2"/>
      <c r="CH2496" s="1"/>
      <c r="CI2496" s="7"/>
      <c r="CJ2496" s="1"/>
      <c r="CK2496" s="1"/>
      <c r="CL2496" s="1"/>
      <c r="CM2496" s="1"/>
      <c r="CN2496" s="1"/>
      <c r="CO2496" s="1"/>
      <c r="CP2496" s="1"/>
      <c r="CQ2496" s="2"/>
      <c r="CR2496" s="1"/>
      <c r="CS2496" s="7"/>
      <c r="CT2496" s="1"/>
      <c r="CU2496" s="1"/>
      <c r="CV2496" s="1"/>
      <c r="CW2496" s="1"/>
      <c r="DC2496" s="1"/>
      <c r="DD2496" s="1"/>
      <c r="DE2496" s="1"/>
      <c r="DF2496" s="1"/>
      <c r="DG2496" s="2"/>
      <c r="DH2496" s="1"/>
      <c r="DI2496" s="7"/>
      <c r="DJ2496" s="1"/>
      <c r="DK2496" s="1"/>
      <c r="DL2496" s="1"/>
      <c r="DM2496" s="1"/>
      <c r="DN2496" s="1"/>
      <c r="DO2496" s="1"/>
      <c r="DP2496" s="1"/>
      <c r="DQ2496" s="2"/>
      <c r="DR2496" s="1"/>
      <c r="DS2496" s="7"/>
      <c r="DT2496" s="1"/>
      <c r="DU2496" s="1"/>
      <c r="DV2496" s="1"/>
      <c r="DW2496" s="1"/>
      <c r="DX2496" s="1"/>
      <c r="DY2496" s="1"/>
      <c r="DZ2496" s="1"/>
      <c r="EA2496" s="2"/>
      <c r="EB2496" s="1"/>
      <c r="EC2496" s="7"/>
      <c r="ED2496" s="1"/>
      <c r="EE2496" s="1"/>
      <c r="EF2496" s="1"/>
      <c r="EG2496" s="1"/>
      <c r="EH2496" s="1"/>
      <c r="EI2496" s="1"/>
      <c r="EJ2496" s="1"/>
      <c r="EK2496" s="1"/>
      <c r="EL2496" s="1"/>
      <c r="EM2496" s="1"/>
      <c r="EN2496" s="1"/>
      <c r="EO2496" s="1"/>
      <c r="EP2496" s="1"/>
      <c r="EQ2496" s="1"/>
      <c r="ER2496" s="1"/>
      <c r="ES2496" s="1"/>
      <c r="ET2496" s="1"/>
      <c r="EU2496" s="1"/>
      <c r="FU2496" s="1"/>
      <c r="FV2496" s="1"/>
      <c r="FW2496" s="1"/>
      <c r="FX2496" s="1"/>
      <c r="FY2496" s="2"/>
      <c r="FZ2496" s="1"/>
      <c r="GA2496" s="7"/>
      <c r="GB2496" s="1"/>
      <c r="GC2496" s="1"/>
      <c r="GD2496" s="1"/>
      <c r="GE2496" s="1"/>
      <c r="GF2496" s="1"/>
      <c r="GG2496" s="1"/>
      <c r="GH2496" s="1"/>
      <c r="GI2496" s="2"/>
      <c r="GJ2496" s="1"/>
      <c r="GK2496" s="7"/>
      <c r="GL2496" s="1"/>
      <c r="GM2496" s="1"/>
      <c r="GN2496" s="1"/>
      <c r="GO2496" s="1"/>
      <c r="GP2496" s="1"/>
      <c r="GQ2496" s="1"/>
      <c r="GR2496" s="1"/>
      <c r="GS2496" s="2"/>
      <c r="GT2496" s="1"/>
      <c r="GU2496" s="7"/>
      <c r="GV2496" s="1"/>
      <c r="GW2496" s="1"/>
      <c r="GX2496" s="1"/>
      <c r="GY2496" s="1"/>
      <c r="HE2496" s="1"/>
      <c r="HF2496" s="1"/>
      <c r="HG2496" s="1"/>
      <c r="HH2496" s="1"/>
      <c r="HI2496" s="2"/>
      <c r="HJ2496" s="1"/>
      <c r="HK2496" s="7"/>
      <c r="HL2496" s="1"/>
      <c r="HM2496" s="1"/>
      <c r="HN2496" s="1"/>
      <c r="HO2496" s="1"/>
      <c r="HP2496" s="1"/>
      <c r="HQ2496" s="1"/>
      <c r="HR2496" s="1"/>
      <c r="HS2496" s="2"/>
      <c r="HT2496" s="1"/>
      <c r="HU2496" s="7"/>
      <c r="HV2496" s="1"/>
      <c r="HW2496" s="1"/>
      <c r="HX2496" s="1"/>
      <c r="HY2496" s="1"/>
      <c r="HZ2496" s="1"/>
      <c r="IA2496" s="1"/>
      <c r="IB2496" s="1"/>
      <c r="IC2496" s="2"/>
      <c r="ID2496" s="1"/>
      <c r="IE2496" s="7"/>
      <c r="IF2496" s="1"/>
      <c r="IG2496" s="1"/>
      <c r="IH2496" s="1"/>
      <c r="II2496" s="1"/>
      <c r="IO2496" s="1"/>
      <c r="IP2496" s="1"/>
      <c r="IQ2496" s="1"/>
      <c r="IR2496" s="1"/>
      <c r="IS2496" s="2"/>
      <c r="IT2496" s="1"/>
      <c r="IU2496" s="7"/>
      <c r="IV2496" s="1"/>
      <c r="IW2496" s="1"/>
      <c r="IX2496" s="1"/>
      <c r="IY2496" s="1"/>
      <c r="IZ2496" s="1"/>
      <c r="JA2496" s="1"/>
      <c r="JB2496" s="1"/>
      <c r="JC2496" s="2"/>
      <c r="JD2496" s="1"/>
      <c r="JE2496" s="7"/>
      <c r="JF2496" s="1"/>
      <c r="JG2496" s="1"/>
      <c r="JH2496" s="1"/>
      <c r="JI2496" s="1"/>
      <c r="JJ2496" s="1"/>
      <c r="JK2496" s="1"/>
      <c r="JL2496" s="1"/>
      <c r="JM2496" s="2"/>
      <c r="JN2496" s="1"/>
      <c r="JO2496" s="7"/>
      <c r="JP2496" s="1"/>
      <c r="JQ2496" s="1"/>
      <c r="JR2496" s="1"/>
      <c r="JS2496" s="1"/>
      <c r="JT2496" s="1"/>
      <c r="JU2496" s="1"/>
      <c r="JV2496" s="1"/>
      <c r="JW2496" s="1"/>
      <c r="JX2496" s="1"/>
      <c r="JY2496" s="1"/>
      <c r="JZ2496" s="1"/>
      <c r="KA2496" s="1"/>
      <c r="KB2496" s="1"/>
      <c r="KC2496" s="1"/>
      <c r="KD2496" s="1"/>
      <c r="KE2496" s="1"/>
      <c r="KF2496" s="1"/>
      <c r="KG2496" s="1"/>
      <c r="KH2496" s="67"/>
      <c r="KJ2496" s="66"/>
      <c r="KL2496" s="65"/>
      <c r="KN2496" s="53"/>
      <c r="KP2496" s="64"/>
      <c r="KR2496" s="63"/>
      <c r="KV2496" s="1"/>
      <c r="KW2496" s="34"/>
      <c r="KY2496" s="35"/>
      <c r="LA2496" s="36"/>
      <c r="LC2496" s="37"/>
      <c r="LQ2496" s="1"/>
      <c r="LR2496" s="2"/>
      <c r="LT2496" s="7"/>
      <c r="LV2496" s="2"/>
      <c r="LX2496" s="7"/>
      <c r="MC2496" s="2"/>
      <c r="ME2496" s="7"/>
      <c r="MG2496" s="2"/>
      <c r="MI2496" s="7"/>
      <c r="MN2496" s="2"/>
      <c r="MP2496" s="7"/>
      <c r="MR2496" s="2"/>
      <c r="MT2496" s="7"/>
      <c r="MU2496" s="1"/>
      <c r="NA2496" s="1"/>
      <c r="NB2496" s="2"/>
      <c r="ND2496" s="7"/>
      <c r="NF2496" s="2"/>
      <c r="NH2496" s="7"/>
      <c r="NM2496" s="2"/>
      <c r="NO2496" s="7"/>
      <c r="NQ2496" s="2"/>
      <c r="NS2496" s="7"/>
      <c r="NX2496" s="2"/>
      <c r="NZ2496" s="7"/>
      <c r="OB2496" s="2"/>
      <c r="OD2496" s="7"/>
      <c r="OE2496" s="1"/>
      <c r="PW2496" s="1"/>
      <c r="RC2496" s="1"/>
      <c r="RD2496" s="2"/>
      <c r="RF2496" s="7"/>
      <c r="RH2496" s="2"/>
      <c r="RJ2496" s="7"/>
      <c r="RO2496" s="2"/>
      <c r="RQ2496" s="7"/>
      <c r="RS2496" s="2"/>
      <c r="RU2496" s="7"/>
      <c r="RZ2496" s="2"/>
      <c r="SB2496" s="7"/>
      <c r="SD2496" s="2"/>
      <c r="SF2496" s="7"/>
      <c r="SG2496" s="1"/>
      <c r="SM2496" s="1"/>
      <c r="SN2496" s="2"/>
      <c r="SP2496" s="7"/>
      <c r="SR2496" s="2"/>
      <c r="ST2496" s="7"/>
      <c r="SY2496" s="2"/>
      <c r="TA2496" s="7"/>
      <c r="TC2496" s="2"/>
      <c r="TE2496" s="7"/>
      <c r="TJ2496" s="2"/>
      <c r="TL2496" s="7"/>
      <c r="TN2496" s="2"/>
      <c r="TP2496" s="7"/>
      <c r="TQ2496" s="1"/>
      <c r="VF2496" s="1"/>
      <c r="VT2496" s="1"/>
    </row>
    <row r="2497" spans="14:592" ht="15" thickBot="1" x14ac:dyDescent="0.35">
      <c r="N2497" s="1"/>
      <c r="O2497" s="34"/>
      <c r="Q2497" s="35"/>
      <c r="S2497" s="36"/>
      <c r="U2497" s="37"/>
      <c r="W2497" s="52"/>
      <c r="Y2497" s="53"/>
      <c r="AI2497" s="1"/>
      <c r="AK2497" t="s">
        <v>173</v>
      </c>
      <c r="AM2497" s="2" t="s">
        <v>162</v>
      </c>
      <c r="AO2497" s="7" t="s">
        <v>163</v>
      </c>
      <c r="AQ2497" t="s">
        <v>174</v>
      </c>
      <c r="AS2497" s="1"/>
      <c r="AU2497" t="s">
        <v>175</v>
      </c>
      <c r="AW2497" s="2" t="s">
        <v>164</v>
      </c>
      <c r="AY2497" s="7" t="s">
        <v>165</v>
      </c>
      <c r="BA2497" t="s">
        <v>176</v>
      </c>
      <c r="BC2497" s="1"/>
      <c r="BE2497" t="s">
        <v>177</v>
      </c>
      <c r="BG2497" s="2" t="s">
        <v>105</v>
      </c>
      <c r="BI2497" s="7" t="s">
        <v>106</v>
      </c>
      <c r="BK2497" t="s">
        <v>178</v>
      </c>
      <c r="BM2497" s="1"/>
      <c r="BS2497" s="1"/>
      <c r="BU2497" t="s">
        <v>173</v>
      </c>
      <c r="BW2497" s="2" t="s">
        <v>170</v>
      </c>
      <c r="BY2497" s="7" t="s">
        <v>171</v>
      </c>
      <c r="CA2497" t="s">
        <v>174</v>
      </c>
      <c r="CC2497" s="1"/>
      <c r="CE2497" t="s">
        <v>175</v>
      </c>
      <c r="CG2497" s="2" t="s">
        <v>166</v>
      </c>
      <c r="CI2497" s="7" t="s">
        <v>167</v>
      </c>
      <c r="CK2497" t="s">
        <v>176</v>
      </c>
      <c r="CM2497" s="1"/>
      <c r="CO2497" t="s">
        <v>177</v>
      </c>
      <c r="CQ2497" s="2" t="s">
        <v>107</v>
      </c>
      <c r="CS2497" s="7" t="s">
        <v>108</v>
      </c>
      <c r="CU2497" t="s">
        <v>178</v>
      </c>
      <c r="CW2497" s="1"/>
      <c r="DC2497" s="1"/>
      <c r="DE2497" t="s">
        <v>173</v>
      </c>
      <c r="DG2497" s="2" t="s">
        <v>247</v>
      </c>
      <c r="DI2497" s="7" t="s">
        <v>248</v>
      </c>
      <c r="DK2497" t="s">
        <v>174</v>
      </c>
      <c r="DM2497" s="1"/>
      <c r="DO2497" t="s">
        <v>175</v>
      </c>
      <c r="DQ2497" s="2" t="s">
        <v>168</v>
      </c>
      <c r="DS2497" s="7" t="s">
        <v>169</v>
      </c>
      <c r="DU2497" t="s">
        <v>176</v>
      </c>
      <c r="DW2497" s="1"/>
      <c r="DY2497" t="s">
        <v>177</v>
      </c>
      <c r="EA2497" s="2" t="s">
        <v>109</v>
      </c>
      <c r="EC2497" s="7" t="s">
        <v>110</v>
      </c>
      <c r="EE2497" t="s">
        <v>178</v>
      </c>
      <c r="EG2497" s="1"/>
      <c r="EH2497" s="11" t="s">
        <v>179</v>
      </c>
      <c r="EI2497" s="11"/>
      <c r="EJ2497" s="11"/>
      <c r="EK2497" s="11"/>
      <c r="EL2497" s="11" t="s">
        <v>180</v>
      </c>
      <c r="EM2497" s="11"/>
      <c r="EN2497" s="11"/>
      <c r="EO2497" s="11"/>
      <c r="EP2497" s="11" t="s">
        <v>181</v>
      </c>
      <c r="EQ2497" s="11"/>
      <c r="ER2497" s="11"/>
      <c r="ES2497" s="11"/>
      <c r="ET2497" s="11"/>
      <c r="EU2497" s="1"/>
      <c r="EY2497" s="1"/>
      <c r="FU2497" s="1"/>
      <c r="FW2497" t="s">
        <v>173</v>
      </c>
      <c r="FY2497" s="2" t="s">
        <v>162</v>
      </c>
      <c r="GA2497" s="7" t="s">
        <v>163</v>
      </c>
      <c r="GC2497" t="s">
        <v>174</v>
      </c>
      <c r="GE2497" s="1"/>
      <c r="GG2497" t="s">
        <v>175</v>
      </c>
      <c r="GI2497" s="2" t="s">
        <v>164</v>
      </c>
      <c r="GK2497" s="7" t="s">
        <v>165</v>
      </c>
      <c r="GM2497" t="s">
        <v>176</v>
      </c>
      <c r="GO2497" s="1"/>
      <c r="GQ2497" t="s">
        <v>177</v>
      </c>
      <c r="GS2497" s="2" t="s">
        <v>105</v>
      </c>
      <c r="GU2497" s="7" t="s">
        <v>106</v>
      </c>
      <c r="GW2497" t="s">
        <v>178</v>
      </c>
      <c r="GY2497" s="1"/>
      <c r="HE2497" s="1"/>
      <c r="HG2497" t="s">
        <v>173</v>
      </c>
      <c r="HI2497" s="2" t="s">
        <v>170</v>
      </c>
      <c r="HK2497" s="7" t="s">
        <v>171</v>
      </c>
      <c r="HM2497" t="s">
        <v>174</v>
      </c>
      <c r="HO2497" s="1"/>
      <c r="HQ2497" t="s">
        <v>175</v>
      </c>
      <c r="HS2497" s="2" t="s">
        <v>166</v>
      </c>
      <c r="HU2497" s="7" t="s">
        <v>167</v>
      </c>
      <c r="HW2497" t="s">
        <v>176</v>
      </c>
      <c r="HY2497" s="1"/>
      <c r="IA2497" t="s">
        <v>177</v>
      </c>
      <c r="IC2497" s="2" t="s">
        <v>107</v>
      </c>
      <c r="IE2497" s="7" t="s">
        <v>108</v>
      </c>
      <c r="IG2497" t="s">
        <v>178</v>
      </c>
      <c r="II2497" s="1"/>
      <c r="IO2497" s="1"/>
      <c r="IQ2497" t="s">
        <v>173</v>
      </c>
      <c r="IS2497" s="2" t="s">
        <v>247</v>
      </c>
      <c r="IU2497" s="7" t="s">
        <v>248</v>
      </c>
      <c r="IW2497" t="s">
        <v>174</v>
      </c>
      <c r="IY2497" s="1"/>
      <c r="JA2497" t="s">
        <v>175</v>
      </c>
      <c r="JC2497" s="2" t="s">
        <v>168</v>
      </c>
      <c r="JE2497" s="7" t="s">
        <v>169</v>
      </c>
      <c r="JG2497" t="s">
        <v>176</v>
      </c>
      <c r="JI2497" s="1"/>
      <c r="JK2497" t="s">
        <v>177</v>
      </c>
      <c r="JM2497" s="2" t="s">
        <v>109</v>
      </c>
      <c r="JO2497" s="7" t="s">
        <v>110</v>
      </c>
      <c r="JQ2497" t="s">
        <v>178</v>
      </c>
      <c r="JS2497" s="1"/>
      <c r="JT2497" s="11" t="s">
        <v>179</v>
      </c>
      <c r="JU2497" s="11"/>
      <c r="JV2497" s="11"/>
      <c r="JW2497" s="11"/>
      <c r="JX2497" s="11" t="s">
        <v>180</v>
      </c>
      <c r="JY2497" s="11"/>
      <c r="JZ2497" s="11"/>
      <c r="KA2497" s="11"/>
      <c r="KB2497" s="11" t="s">
        <v>181</v>
      </c>
      <c r="KC2497" s="11"/>
      <c r="KD2497" s="11"/>
      <c r="KE2497" s="11"/>
      <c r="KF2497" s="11"/>
      <c r="KG2497" s="1"/>
      <c r="KH2497" s="67"/>
      <c r="KJ2497" s="66"/>
      <c r="KL2497" s="65"/>
      <c r="KN2497" s="53"/>
      <c r="KP2497" s="64"/>
      <c r="KR2497" s="63"/>
      <c r="KV2497" s="1"/>
      <c r="KW2497" s="34"/>
      <c r="KY2497" s="35"/>
      <c r="LA2497" s="36"/>
      <c r="LC2497" s="37"/>
      <c r="LQ2497" s="1"/>
      <c r="LR2497" s="2"/>
      <c r="LT2497" s="7"/>
      <c r="LV2497" s="2"/>
      <c r="LX2497" s="7"/>
      <c r="MC2497" s="2"/>
      <c r="ME2497" s="7"/>
      <c r="MG2497" s="2"/>
      <c r="MI2497" s="7"/>
      <c r="MN2497" s="2"/>
      <c r="MP2497" s="7"/>
      <c r="MR2497" s="2"/>
      <c r="MT2497" s="7"/>
      <c r="MU2497" s="1"/>
      <c r="NA2497" s="1"/>
      <c r="NB2497" s="2"/>
      <c r="ND2497" s="7"/>
      <c r="NF2497" s="2"/>
      <c r="NH2497" s="7"/>
      <c r="NM2497" s="2"/>
      <c r="NO2497" s="7"/>
      <c r="NQ2497" s="2"/>
      <c r="NS2497" s="7"/>
      <c r="NX2497" s="2"/>
      <c r="NZ2497" s="7"/>
      <c r="OB2497" s="2"/>
      <c r="OD2497" s="7"/>
      <c r="OE2497" s="1"/>
      <c r="RC2497" s="1"/>
      <c r="RD2497" s="2"/>
      <c r="RF2497" s="7"/>
      <c r="RH2497" s="2"/>
      <c r="RJ2497" s="7"/>
      <c r="RO2497" s="2"/>
      <c r="RQ2497" s="7"/>
      <c r="RS2497" s="2"/>
      <c r="RU2497" s="7"/>
      <c r="RZ2497" s="2"/>
      <c r="SB2497" s="7"/>
      <c r="SD2497" s="2"/>
      <c r="SF2497" s="7"/>
      <c r="SG2497" s="1"/>
      <c r="SM2497" s="1"/>
      <c r="SN2497" s="2"/>
      <c r="SP2497" s="7"/>
      <c r="SR2497" s="2"/>
      <c r="ST2497" s="7"/>
      <c r="SY2497" s="2"/>
      <c r="TA2497" s="7"/>
      <c r="TC2497" s="2"/>
      <c r="TE2497" s="7"/>
      <c r="TJ2497" s="2"/>
      <c r="TL2497" s="7"/>
      <c r="TN2497" s="2"/>
      <c r="TP2497" s="7"/>
      <c r="TQ2497" s="1"/>
      <c r="VF2497" s="1"/>
      <c r="VT2497" s="1"/>
    </row>
    <row r="2498" spans="14:592" x14ac:dyDescent="0.3">
      <c r="N2498" s="1"/>
      <c r="O2498" s="34"/>
      <c r="Q2498" s="35"/>
      <c r="S2498" s="36"/>
      <c r="U2498" s="37"/>
      <c r="W2498" s="52"/>
      <c r="Y2498" s="53"/>
      <c r="AI2498" s="1"/>
      <c r="AK2498" s="12">
        <v>-0.39306975109887066</v>
      </c>
      <c r="AM2498" s="4">
        <f t="array" ref="AM2498:AM2501">MMULT(AJ2503:AL2506,AM2508:AM2510)+AK2498:AK2501</f>
        <v>-0.69991618481769358</v>
      </c>
      <c r="AO2498" s="8">
        <f t="array" ref="AO2498:AO2501">AO2492:AO2495</f>
        <v>1.6073133089737222E-6</v>
      </c>
      <c r="AQ2498" s="12">
        <f t="array" ref="AQ2498:AQ2501">AO2498:AO2501</f>
        <v>1.6073133089737222E-6</v>
      </c>
      <c r="AS2498" s="1"/>
      <c r="AU2498" s="12">
        <v>-0.56003448203561756</v>
      </c>
      <c r="AW2498" s="4">
        <f t="array" ref="AW2498:AW2501">MMULT(AT2503:AV2506,AW2508:AW2510)+AU2498:AU2501</f>
        <v>-0.45030556248111209</v>
      </c>
      <c r="AY2498" s="8">
        <f t="array" ref="AY2498:AY2501">AY2492:AY2495</f>
        <v>-2.8393273386745203E-4</v>
      </c>
      <c r="BA2498" s="12">
        <f t="array" ref="BA2498:BA2501">AY2498:AY2501</f>
        <v>-2.8393273386745203E-4</v>
      </c>
      <c r="BC2498" s="1"/>
      <c r="BE2498" s="12">
        <v>0.50312209065909264</v>
      </c>
      <c r="BG2498" s="4">
        <f t="array" ref="BG2498:BG2501">MMULT(BD2503:BF2506,BG2508:BG2510)+BE2498:BE2501</f>
        <v>-7.8265536243963707E-2</v>
      </c>
      <c r="BI2498" s="8">
        <f t="array" ref="BI2498:BI2501">BI2492:BI2495</f>
        <v>-2.6274183206630518E-2</v>
      </c>
      <c r="BK2498" s="12">
        <f t="array" ref="BK2498:BK2501">BI2498:BI2501</f>
        <v>-2.6274183206630518E-2</v>
      </c>
      <c r="BM2498" s="1"/>
      <c r="BS2498" s="1"/>
      <c r="BU2498" s="12">
        <f t="array" ref="BU2498:BU2501">AK2498:AK2501</f>
        <v>-0.39306975109887066</v>
      </c>
      <c r="BW2498" s="4">
        <f t="array" ref="BW2498:BW2501">MMULT(BT2503:BV2506,BW2508:BW2510)+BU2498:BU2501</f>
        <v>-0.70724994273586095</v>
      </c>
      <c r="BY2498" s="8">
        <f t="array" ref="BY2498:BY2501">BY2492:BY2495</f>
        <v>1.1441716055928962E-6</v>
      </c>
      <c r="CA2498" s="12">
        <f t="array" ref="CA2498:CA2501">BY2498:BY2501</f>
        <v>1.1441716055928962E-6</v>
      </c>
      <c r="CC2498" s="1"/>
      <c r="CE2498" s="12">
        <f t="array" ref="CE2498:CE2501">AU2498:AU2501</f>
        <v>-0.56003448203561756</v>
      </c>
      <c r="CG2498" s="4">
        <f t="array" ref="CG2498:CG2501">MMULT(CD2503:CF2506,CG2508:CG2510)+CE2498:CE2501</f>
        <v>-0.45668090467712424</v>
      </c>
      <c r="CI2498" s="8">
        <f t="array" ref="CI2498:CI2501">CI2492:CI2495</f>
        <v>4.9716977311236579E-4</v>
      </c>
      <c r="CK2498" s="12">
        <f t="array" ref="CK2498:CK2501">CI2498:CI2501</f>
        <v>4.9716977311236579E-4</v>
      </c>
      <c r="CM2498" s="1"/>
      <c r="CO2498" s="12">
        <f t="array" ref="CO2498:CO2501">BE2498:BE2501</f>
        <v>0.50312209065909264</v>
      </c>
      <c r="CQ2498" s="4">
        <f t="array" ref="CQ2498:CQ2501">MMULT(CN2503:CP2506,CQ2508:CQ2510)+CO2498:CO2501</f>
        <v>-4.3491945284242273E-2</v>
      </c>
      <c r="CS2498" s="8">
        <f t="array" ref="CS2498:CS2501">CS2492:CS2495</f>
        <v>-2.6439569176635418E-2</v>
      </c>
      <c r="CU2498" s="12">
        <f t="array" ref="CU2498:CU2501">CS2498:CS2501</f>
        <v>-2.6439569176635418E-2</v>
      </c>
      <c r="CW2498" s="1"/>
      <c r="DC2498" s="1"/>
      <c r="DE2498" s="12">
        <f t="array" ref="DE2498:DE2501">BU2498:BU2501</f>
        <v>-0.39306975109887066</v>
      </c>
      <c r="DG2498" s="4">
        <f t="array" ref="DG2498:DG2501">MMULT(DD2503:DF2506,DG2508:DG2510)+DE2498:DE2501</f>
        <v>-0.70074661797428395</v>
      </c>
      <c r="DI2498" s="8">
        <f t="array" ref="DI2498:DI2501">DI2492:DI2495</f>
        <v>1.5576503845200697E-6</v>
      </c>
      <c r="DK2498" s="12">
        <f t="array" ref="DK2498:DK2501">DI2498:DI2501</f>
        <v>1.5576503845200697E-6</v>
      </c>
      <c r="DM2498" s="1"/>
      <c r="DO2498" s="12">
        <f t="array" ref="DO2498:DO2501">CE2498:CE2501</f>
        <v>-0.56003448203561756</v>
      </c>
      <c r="DQ2498" s="4">
        <f t="array" ref="DQ2498:DQ2501">MMULT(DN2503:DP2506,DQ2508:DQ2510)+DO2498:DO2501</f>
        <v>-0.45098044191630005</v>
      </c>
      <c r="DS2498" s="8">
        <f t="array" ref="DS2498:DS2501">DS2492:DS2495</f>
        <v>-2.1323703924491441E-4</v>
      </c>
      <c r="DU2498" s="12">
        <f t="array" ref="DU2498:DU2501">DS2498:DS2501</f>
        <v>-2.1323703924491441E-4</v>
      </c>
      <c r="DW2498" s="1"/>
      <c r="DY2498" s="12">
        <f t="array" ref="DY2498:DY2501">CO2498:CO2501</f>
        <v>0.50312209065909264</v>
      </c>
      <c r="EA2498" s="4">
        <f t="array" ref="EA2498:EA2501">MMULT(DX2503:DZ2506,EA2508:EA2510)+DY2498:DY2501</f>
        <v>-7.516260747705017E-2</v>
      </c>
      <c r="EC2498" s="8">
        <f t="array" ref="EC2498:EC2501">EC2492:EC2495</f>
        <v>-2.6289704612574363E-2</v>
      </c>
      <c r="EE2498" s="12">
        <f t="array" ref="EE2498:EE2501">EC2498:EC2501</f>
        <v>-2.6289704612574363E-2</v>
      </c>
      <c r="EG2498" s="1"/>
      <c r="EH2498" s="15">
        <f t="array" ref="EH2498:EH2501">AQ2498:AQ2501+CA2498:CA2501+DK2498:DK2501</f>
        <v>4.3091352990866881E-6</v>
      </c>
      <c r="EI2498" s="11"/>
      <c r="EJ2498" s="11"/>
      <c r="EK2498" s="11"/>
      <c r="EL2498" s="15">
        <f t="array" ref="EL2498:EL2501">DU2498:DU2501+CK2498:CK2501+BA2498:BA2501</f>
        <v>-6.5052130349130266E-19</v>
      </c>
      <c r="EM2498" s="11"/>
      <c r="EN2498" s="11"/>
      <c r="EO2498" s="11"/>
      <c r="EP2498" s="15">
        <f t="array" ref="EP2498:EP2501">BK2498:BK2501+CU2498:CU2501+EE2498:EE2501</f>
        <v>-7.9003456995840299E-2</v>
      </c>
      <c r="EQ2498" s="11"/>
      <c r="ER2498" s="11"/>
      <c r="ES2498" s="11"/>
      <c r="ET2498" s="11"/>
      <c r="EU2498" s="1"/>
      <c r="FU2498" s="1"/>
      <c r="FW2498" s="12">
        <v>-0.74364533417632273</v>
      </c>
      <c r="FY2498" s="4">
        <f t="array" ref="FY2498:FY2501">MMULT(FV2503:FX2506,FY2508:FY2510)+FW2498:FW2501</f>
        <v>0.3496039156713755</v>
      </c>
      <c r="GA2498" s="8">
        <f t="array" ref="GA2498:GA2501">GA2492:GA2495</f>
        <v>3.5025381208235508E-6</v>
      </c>
      <c r="GC2498" s="12">
        <f t="array" ref="GC2498:GC2501">GA2498:GA2501</f>
        <v>3.5025381208235508E-6</v>
      </c>
      <c r="GE2498" s="1"/>
      <c r="GG2498" s="12">
        <v>-0.22052229887432981</v>
      </c>
      <c r="GI2498" s="4">
        <f t="array" ref="GI2498:GI2501">MMULT(GF2503:GH2506,GI2508:GI2510)+GG2498:GG2501</f>
        <v>0.33387120406935622</v>
      </c>
      <c r="GK2498" s="8">
        <f t="array" ref="GK2498:GK2501">GK2492:GK2495</f>
        <v>1.3829386097725187E-4</v>
      </c>
      <c r="GM2498" s="12">
        <f t="array" ref="GM2498:GM2501">GK2498:GK2501</f>
        <v>1.3829386097725187E-4</v>
      </c>
      <c r="GO2498" s="1"/>
      <c r="GQ2498" s="12">
        <v>0.47500183580690852</v>
      </c>
      <c r="GS2498" s="4">
        <f t="array" ref="GS2498:GS2501">MMULT(GP2503:GR2506,GS2508:GS2510)+GQ2498:GQ2501</f>
        <v>-3.6309662681693389E-2</v>
      </c>
      <c r="GU2498" s="8">
        <f t="array" ref="GU2498:GU2501">GU2492:GU2495</f>
        <v>-3.4988683190987642E-2</v>
      </c>
      <c r="GW2498" s="12">
        <f t="array" ref="GW2498:GW2501">GU2498:GU2501</f>
        <v>-3.4988683190987642E-2</v>
      </c>
      <c r="GY2498" s="1"/>
      <c r="HE2498" s="1"/>
      <c r="HG2498" s="12">
        <f t="array" ref="HG2498:HG2501">FW2498:FW2501</f>
        <v>-0.74364533417632273</v>
      </c>
      <c r="HI2498" s="4">
        <f t="array" ref="HI2498:HI2501">MMULT(HF2503:HH2506,HI2508:HI2510)+HG2498:HG2501</f>
        <v>0.30680591085968634</v>
      </c>
      <c r="HK2498" s="8">
        <f t="array" ref="HK2498:HK2501">HK2492:HK2495</f>
        <v>2.7981160495326944E-6</v>
      </c>
      <c r="HM2498" s="12">
        <f t="array" ref="HM2498:HM2501">HK2498:HK2501</f>
        <v>2.7981160495326944E-6</v>
      </c>
      <c r="HO2498" s="1"/>
      <c r="HQ2498" s="12">
        <f t="array" ref="HQ2498:HQ2501">GG2498:GG2501</f>
        <v>-0.22052229887432981</v>
      </c>
      <c r="HS2498" s="4">
        <f t="array" ref="HS2498:HS2501">MMULT(HP2503:HR2506,HS2508:HS2510)+HQ2498:HQ2501</f>
        <v>0.3197541400199877</v>
      </c>
      <c r="HU2498" s="8">
        <f t="array" ref="HU2498:HU2501">HU2492:HU2495</f>
        <v>-2.4185000718821785E-4</v>
      </c>
      <c r="HW2498" s="12">
        <f t="array" ref="HW2498:HW2501">HU2498:HU2501</f>
        <v>-2.4185000718821785E-4</v>
      </c>
      <c r="HY2498" s="1"/>
      <c r="IA2498" s="12">
        <f t="array" ref="IA2498:IA2501">GQ2498:GQ2501</f>
        <v>0.47500183580690852</v>
      </c>
      <c r="IC2498" s="4">
        <f t="array" ref="IC2498:IC2501">MMULT(HZ2503:IB2506,IC2508:IC2510)+IA2498:IA2501</f>
        <v>-1.7340087784303015E-2</v>
      </c>
      <c r="IE2498" s="8">
        <f t="array" ref="IE2498:IE2501">IE2492:IE2495</f>
        <v>-3.5620525217674018E-2</v>
      </c>
      <c r="IG2498" s="12">
        <f t="array" ref="IG2498:IG2501">IE2498:IE2501</f>
        <v>-3.5620525217674018E-2</v>
      </c>
      <c r="II2498" s="1"/>
      <c r="IO2498" s="1"/>
      <c r="IQ2498" s="12">
        <f t="array" ref="IQ2498:IQ2501">HG2498:HG2501</f>
        <v>-0.74364533417632273</v>
      </c>
      <c r="IS2498" s="4">
        <f t="array" ref="IS2498:IS2501">MMULT(IP2503:IR2506,IS2508:IS2510)+IQ2498:IQ2501</f>
        <v>0.34554832785762701</v>
      </c>
      <c r="IU2498" s="8">
        <f t="array" ref="IU2498:IU2501">IU2492:IU2495</f>
        <v>3.428026378158699E-6</v>
      </c>
      <c r="IW2498" s="12">
        <f t="array" ref="IW2498:IW2501">IU2498:IU2501</f>
        <v>3.428026378158699E-6</v>
      </c>
      <c r="IY2498" s="1"/>
      <c r="JA2498" s="12">
        <f t="array" ref="JA2498:JA2501">HQ2498:HQ2501</f>
        <v>-0.22052229887432981</v>
      </c>
      <c r="JC2498" s="4">
        <f t="array" ref="JC2498:JC2501">MMULT(IZ2503:JB2506,JC2508:JC2510)+JA2498:JA2501</f>
        <v>0.33245473890274702</v>
      </c>
      <c r="JE2498" s="8">
        <f t="array" ref="JE2498:JE2501">JE2492:JE2495</f>
        <v>1.0355614621096766E-4</v>
      </c>
      <c r="JG2498" s="12">
        <f t="array" ref="JG2498:JG2501">JE2498:JE2501</f>
        <v>1.0355614621096766E-4</v>
      </c>
      <c r="JI2498" s="1"/>
      <c r="JK2498" s="12">
        <f t="array" ref="JK2498:JK2501">IA2498:IA2501</f>
        <v>0.47500183580690852</v>
      </c>
      <c r="JM2498" s="4">
        <f t="array" ref="JM2498:JM2501">MMULT(JJ2503:JL2506,JM2508:JM2510)+JK2498:JK2501</f>
        <v>-3.480157155706104E-2</v>
      </c>
      <c r="JO2498" s="8">
        <f t="array" ref="JO2498:JO2501">JO2492:JO2495</f>
        <v>-3.5039126741330827E-2</v>
      </c>
      <c r="JQ2498" s="12">
        <f t="array" ref="JQ2498:JQ2501">JO2498:JO2501</f>
        <v>-3.5039126741330827E-2</v>
      </c>
      <c r="JS2498" s="1"/>
      <c r="JT2498" s="15">
        <f t="array" ref="JT2498:JT2501">GC2498:GC2501+HM2498:HM2501+IW2498:IW2501</f>
        <v>9.7286805485149442E-6</v>
      </c>
      <c r="JU2498" s="11"/>
      <c r="JV2498" s="11"/>
      <c r="JW2498" s="11"/>
      <c r="JX2498" s="15">
        <f t="array" ref="JX2498:JX2501">JG2498:JG2501+HW2498:HW2501+GM2498:GM2501</f>
        <v>1.6805133673525319E-18</v>
      </c>
      <c r="JY2498" s="11"/>
      <c r="JZ2498" s="11"/>
      <c r="KA2498" s="11"/>
      <c r="KB2498" s="15">
        <f t="array" ref="KB2498:KB2501">GW2498:GW2501+IG2498:IG2501+JQ2498:JQ2501</f>
        <v>-0.1056483351499925</v>
      </c>
      <c r="KC2498" s="11"/>
      <c r="KD2498" s="11"/>
      <c r="KE2498" s="11"/>
      <c r="KF2498" s="11"/>
      <c r="KG2498" s="1"/>
      <c r="KH2498" s="67"/>
      <c r="KJ2498" s="66"/>
      <c r="KL2498" s="65"/>
      <c r="KN2498" s="53"/>
      <c r="KP2498" s="64"/>
      <c r="KR2498" s="63"/>
      <c r="KV2498" s="1"/>
      <c r="KW2498" s="34"/>
      <c r="KY2498" s="35"/>
      <c r="LA2498" s="36"/>
      <c r="LC2498" s="37"/>
      <c r="LQ2498" s="1"/>
      <c r="LR2498" s="2"/>
      <c r="LT2498" s="7"/>
      <c r="LV2498" s="2"/>
      <c r="LX2498" s="7"/>
      <c r="MC2498" s="2"/>
      <c r="ME2498" s="7"/>
      <c r="MG2498" s="2"/>
      <c r="MI2498" s="7"/>
      <c r="MN2498" s="2"/>
      <c r="MP2498" s="7"/>
      <c r="MR2498" s="2"/>
      <c r="MT2498" s="7"/>
      <c r="MU2498" s="1"/>
      <c r="NA2498" s="1"/>
      <c r="NB2498" s="2"/>
      <c r="ND2498" s="7"/>
      <c r="NF2498" s="2"/>
      <c r="NH2498" s="7"/>
      <c r="NM2498" s="2"/>
      <c r="NO2498" s="7"/>
      <c r="NQ2498" s="2"/>
      <c r="NS2498" s="7"/>
      <c r="NX2498" s="2"/>
      <c r="NZ2498" s="7"/>
      <c r="OB2498" s="2"/>
      <c r="OD2498" s="7"/>
      <c r="OE2498" s="1"/>
      <c r="PW2498" s="1"/>
      <c r="RC2498" s="1"/>
      <c r="RD2498" s="2"/>
      <c r="RF2498" s="7"/>
      <c r="RH2498" s="2"/>
      <c r="RJ2498" s="7"/>
      <c r="RO2498" s="2"/>
      <c r="RQ2498" s="7"/>
      <c r="RS2498" s="2"/>
      <c r="RU2498" s="7"/>
      <c r="RZ2498" s="2"/>
      <c r="SB2498" s="7"/>
      <c r="SD2498" s="2"/>
      <c r="SF2498" s="7"/>
      <c r="SG2498" s="1"/>
      <c r="SM2498" s="1"/>
      <c r="SN2498" s="2"/>
      <c r="SP2498" s="7"/>
      <c r="SR2498" s="2"/>
      <c r="ST2498" s="7"/>
      <c r="SY2498" s="2"/>
      <c r="TA2498" s="7"/>
      <c r="TC2498" s="2"/>
      <c r="TE2498" s="7"/>
      <c r="TJ2498" s="2"/>
      <c r="TL2498" s="7"/>
      <c r="TN2498" s="2"/>
      <c r="TP2498" s="7"/>
      <c r="TQ2498" s="1"/>
      <c r="VF2498" s="1"/>
      <c r="VT2498" s="1"/>
    </row>
    <row r="2499" spans="14:592" ht="15" thickBot="1" x14ac:dyDescent="0.35">
      <c r="N2499" s="1"/>
      <c r="O2499" s="34"/>
      <c r="Q2499" s="35"/>
      <c r="S2499" s="36"/>
      <c r="U2499" s="37"/>
      <c r="W2499" s="52"/>
      <c r="Y2499" s="53"/>
      <c r="AI2499" s="1"/>
      <c r="AK2499" s="13">
        <v>0.38899547738727402</v>
      </c>
      <c r="AM2499" s="5">
        <v>0.38885783537731389</v>
      </c>
      <c r="AO2499" s="9">
        <v>-3.4010171977578698E-6</v>
      </c>
      <c r="AQ2499" s="13">
        <v>-3.4010171977578698E-6</v>
      </c>
      <c r="AS2499" s="1"/>
      <c r="AU2499" s="13">
        <v>-0.35150790559529976</v>
      </c>
      <c r="AW2499" s="5">
        <v>-0.87104586605709911</v>
      </c>
      <c r="AY2499" s="9">
        <v>1.5703203169363587E-4</v>
      </c>
      <c r="BA2499" s="13">
        <v>1.5703203169363587E-4</v>
      </c>
      <c r="BC2499" s="1"/>
      <c r="BE2499" s="13">
        <v>1.9155369393099007</v>
      </c>
      <c r="BG2499" s="5">
        <v>2.9121173865444501</v>
      </c>
      <c r="BI2499" s="9">
        <v>-7.1769305996215726E-3</v>
      </c>
      <c r="BK2499" s="13">
        <v>-7.1769305996215726E-3</v>
      </c>
      <c r="BM2499" s="1"/>
      <c r="BS2499" s="1"/>
      <c r="BU2499" s="13">
        <v>0.38899547738727402</v>
      </c>
      <c r="BW2499" s="5">
        <v>0.3868901900369156</v>
      </c>
      <c r="BY2499" s="9">
        <v>-2.4209801450539124E-6</v>
      </c>
      <c r="CA2499" s="13">
        <v>-2.4209801450539124E-6</v>
      </c>
      <c r="CC2499" s="1"/>
      <c r="CE2499" s="13">
        <v>-0.35150790559529976</v>
      </c>
      <c r="CG2499" s="5">
        <v>-0.85766243655663532</v>
      </c>
      <c r="CI2499" s="9">
        <v>-2.7496638580067577E-4</v>
      </c>
      <c r="CK2499" s="13">
        <v>-2.7496638580067577E-4</v>
      </c>
      <c r="CM2499" s="1"/>
      <c r="CO2499" s="13">
        <v>1.9155369393099007</v>
      </c>
      <c r="CQ2499" s="5">
        <v>2.8998567110470983</v>
      </c>
      <c r="CS2499" s="9">
        <v>-7.2219011334771497E-3</v>
      </c>
      <c r="CU2499" s="13">
        <v>-7.2219011334771497E-3</v>
      </c>
      <c r="CW2499" s="1"/>
      <c r="DC2499" s="1"/>
      <c r="DE2499" s="13">
        <v>0.38899547738727402</v>
      </c>
      <c r="DG2499" s="5">
        <v>0.38887300615541143</v>
      </c>
      <c r="DI2499" s="9">
        <v>-3.2959271460272169E-6</v>
      </c>
      <c r="DK2499" s="13">
        <v>-3.2959271460272169E-6</v>
      </c>
      <c r="DM2499" s="1"/>
      <c r="DO2499" s="13">
        <v>-0.35150790559529976</v>
      </c>
      <c r="DQ2499" s="5">
        <v>-0.86986613781698618</v>
      </c>
      <c r="DS2499" s="9">
        <v>1.1793435410704031E-4</v>
      </c>
      <c r="DU2499" s="13">
        <v>1.1793435410704031E-4</v>
      </c>
      <c r="DW2499" s="1"/>
      <c r="DY2499" s="13">
        <v>1.9155369393099007</v>
      </c>
      <c r="EA2499" s="5">
        <v>2.911274195817918</v>
      </c>
      <c r="EC2499" s="9">
        <v>-7.1811529904457494E-3</v>
      </c>
      <c r="EE2499" s="13">
        <v>-7.1811529904457494E-3</v>
      </c>
      <c r="EG2499" s="1"/>
      <c r="EH2499" s="16">
        <v>-9.1179244888389991E-6</v>
      </c>
      <c r="EI2499" s="11"/>
      <c r="EJ2499" s="11"/>
      <c r="EK2499" s="11"/>
      <c r="EL2499" s="16">
        <v>4.0657581468206416E-19</v>
      </c>
      <c r="EM2499" s="11"/>
      <c r="EN2499" s="11"/>
      <c r="EO2499" s="11"/>
      <c r="EP2499" s="16">
        <v>-2.1579984723544471E-2</v>
      </c>
      <c r="EQ2499" s="11"/>
      <c r="ER2499" s="11"/>
      <c r="ES2499" s="11"/>
      <c r="ET2499" s="11"/>
      <c r="EU2499" s="1"/>
      <c r="EY2499" s="1"/>
      <c r="FU2499" s="1"/>
      <c r="FW2499" s="13">
        <v>0.70031530263105535</v>
      </c>
      <c r="FY2499" s="5">
        <v>0.71834129048618511</v>
      </c>
      <c r="GA2499" s="9">
        <v>-9.002791247234411E-6</v>
      </c>
      <c r="GC2499" s="13">
        <v>-9.002791247234411E-6</v>
      </c>
      <c r="GE2499" s="1"/>
      <c r="GG2499" s="13">
        <v>0.56797016696056024</v>
      </c>
      <c r="GI2499" s="5">
        <v>-0.10531712815792593</v>
      </c>
      <c r="GK2499" s="9">
        <v>2.9650540906849123E-4</v>
      </c>
      <c r="GM2499" s="13">
        <v>2.9650540906849123E-4</v>
      </c>
      <c r="GO2499" s="1"/>
      <c r="GQ2499" s="13">
        <v>-0.910289670539144</v>
      </c>
      <c r="GS2499" s="5">
        <v>-0.4508078589228367</v>
      </c>
      <c r="GU2499" s="9">
        <v>-4.3668443454276742E-2</v>
      </c>
      <c r="GW2499" s="13">
        <v>-4.3668443454276742E-2</v>
      </c>
      <c r="GY2499" s="1"/>
      <c r="HE2499" s="1"/>
      <c r="HG2499" s="13">
        <v>0.70031530263105535</v>
      </c>
      <c r="HI2499" s="5">
        <v>0.72370306701991871</v>
      </c>
      <c r="HK2499" s="9">
        <v>-7.1921563142600095E-6</v>
      </c>
      <c r="HM2499" s="13">
        <v>-7.1921563142600095E-6</v>
      </c>
      <c r="HO2499" s="1"/>
      <c r="HQ2499" s="13">
        <v>0.56797016696056024</v>
      </c>
      <c r="HS2499" s="5">
        <v>-6.914382572458444E-2</v>
      </c>
      <c r="HU2499" s="9">
        <v>-5.1852591823053071E-4</v>
      </c>
      <c r="HW2499" s="13">
        <v>-5.1852591823053071E-4</v>
      </c>
      <c r="HY2499" s="1"/>
      <c r="IA2499" s="13">
        <v>-0.910289670539144</v>
      </c>
      <c r="IC2499" s="5">
        <v>-0.41522082991747389</v>
      </c>
      <c r="IE2499" s="9">
        <v>-4.4457148630357157E-2</v>
      </c>
      <c r="IG2499" s="13">
        <v>-4.4457148630357157E-2</v>
      </c>
      <c r="II2499" s="1"/>
      <c r="IO2499" s="1"/>
      <c r="IQ2499" s="13">
        <v>0.70031530263105535</v>
      </c>
      <c r="IS2499" s="5">
        <v>0.71894323115686698</v>
      </c>
      <c r="IU2499" s="9">
        <v>-8.8112674415518985E-6</v>
      </c>
      <c r="IW2499" s="13">
        <v>-8.8112674415518985E-6</v>
      </c>
      <c r="IY2499" s="1"/>
      <c r="JA2499" s="13">
        <v>0.56797016696056024</v>
      </c>
      <c r="JC2499" s="5">
        <v>-0.10193937034689982</v>
      </c>
      <c r="JE2499" s="9">
        <v>2.2202050916204295E-4</v>
      </c>
      <c r="JG2499" s="13">
        <v>2.2202050916204295E-4</v>
      </c>
      <c r="JI2499" s="1"/>
      <c r="JK2499" s="13">
        <v>-0.910289670539144</v>
      </c>
      <c r="JM2499" s="5">
        <v>-0.44772084865972678</v>
      </c>
      <c r="JO2499" s="9">
        <v>-4.3731418841566221E-2</v>
      </c>
      <c r="JQ2499" s="13">
        <v>-4.3731418841566221E-2</v>
      </c>
      <c r="JS2499" s="1"/>
      <c r="JT2499" s="16">
        <v>-2.5006215003046316E-5</v>
      </c>
      <c r="JU2499" s="11"/>
      <c r="JV2499" s="11"/>
      <c r="JW2499" s="11"/>
      <c r="JX2499" s="16">
        <v>3.4694469519536142E-18</v>
      </c>
      <c r="JY2499" s="11"/>
      <c r="JZ2499" s="11"/>
      <c r="KA2499" s="11"/>
      <c r="KB2499" s="16">
        <v>-0.13185701092620011</v>
      </c>
      <c r="KC2499" s="11"/>
      <c r="KD2499" s="11"/>
      <c r="KE2499" s="11"/>
      <c r="KF2499" s="11"/>
      <c r="KG2499" s="1"/>
      <c r="KH2499" s="67"/>
      <c r="KJ2499" s="66"/>
      <c r="KL2499" s="65"/>
      <c r="KN2499" s="53"/>
      <c r="KP2499" s="64"/>
      <c r="KR2499" s="63"/>
      <c r="KV2499" s="1"/>
      <c r="KW2499" s="34"/>
      <c r="KY2499" s="35"/>
      <c r="LA2499" s="36"/>
      <c r="LC2499" s="37"/>
      <c r="LQ2499" s="1"/>
      <c r="LR2499" s="2"/>
      <c r="LT2499" s="7"/>
      <c r="LV2499" s="2" t="s">
        <v>105</v>
      </c>
      <c r="LX2499" s="7" t="s">
        <v>106</v>
      </c>
      <c r="MC2499" s="2"/>
      <c r="ME2499" s="7"/>
      <c r="MG2499" s="2" t="s">
        <v>107</v>
      </c>
      <c r="MI2499" s="7" t="s">
        <v>108</v>
      </c>
      <c r="MN2499" s="2"/>
      <c r="MP2499" s="7"/>
      <c r="MR2499" s="2" t="s">
        <v>109</v>
      </c>
      <c r="MT2499" s="7" t="s">
        <v>110</v>
      </c>
      <c r="MU2499" s="1"/>
      <c r="NA2499" s="1"/>
      <c r="NB2499" s="2"/>
      <c r="ND2499" s="7"/>
      <c r="NF2499" s="2" t="s">
        <v>105</v>
      </c>
      <c r="NH2499" s="7" t="s">
        <v>106</v>
      </c>
      <c r="NM2499" s="2"/>
      <c r="NO2499" s="7"/>
      <c r="NQ2499" s="2" t="s">
        <v>107</v>
      </c>
      <c r="NS2499" s="7" t="s">
        <v>108</v>
      </c>
      <c r="NX2499" s="2"/>
      <c r="NZ2499" s="7"/>
      <c r="OB2499" s="2" t="s">
        <v>109</v>
      </c>
      <c r="OD2499" s="7" t="s">
        <v>110</v>
      </c>
      <c r="OE2499" s="1"/>
      <c r="RC2499" s="1"/>
      <c r="RD2499" s="2"/>
      <c r="RF2499" s="7"/>
      <c r="RH2499" s="2" t="s">
        <v>105</v>
      </c>
      <c r="RJ2499" s="7" t="s">
        <v>106</v>
      </c>
      <c r="RO2499" s="2"/>
      <c r="RQ2499" s="7"/>
      <c r="RS2499" s="2" t="s">
        <v>107</v>
      </c>
      <c r="RU2499" s="7" t="s">
        <v>108</v>
      </c>
      <c r="RZ2499" s="2"/>
      <c r="SB2499" s="7"/>
      <c r="SD2499" s="2" t="s">
        <v>109</v>
      </c>
      <c r="SF2499" s="7" t="s">
        <v>110</v>
      </c>
      <c r="SG2499" s="1"/>
      <c r="SM2499" s="1"/>
      <c r="SN2499" s="2"/>
      <c r="SP2499" s="7"/>
      <c r="SR2499" s="2" t="s">
        <v>105</v>
      </c>
      <c r="ST2499" s="7" t="s">
        <v>106</v>
      </c>
      <c r="SY2499" s="2"/>
      <c r="TA2499" s="7"/>
      <c r="TC2499" s="2" t="s">
        <v>107</v>
      </c>
      <c r="TE2499" s="7" t="s">
        <v>108</v>
      </c>
      <c r="TJ2499" s="2"/>
      <c r="TL2499" s="7"/>
      <c r="TN2499" s="2" t="s">
        <v>109</v>
      </c>
      <c r="TP2499" s="7" t="s">
        <v>110</v>
      </c>
      <c r="TQ2499" s="1"/>
      <c r="VF2499" s="1"/>
      <c r="VT2499" s="1"/>
    </row>
    <row r="2500" spans="14:592" x14ac:dyDescent="0.3">
      <c r="N2500" s="1"/>
      <c r="O2500" s="34"/>
      <c r="Q2500" s="35"/>
      <c r="S2500" s="36"/>
      <c r="U2500" s="37"/>
      <c r="W2500" s="52"/>
      <c r="Y2500" s="53"/>
      <c r="AI2500" s="1"/>
      <c r="AK2500" s="13">
        <v>0.24283928379576347</v>
      </c>
      <c r="AM2500" s="5">
        <v>0.25249408105592913</v>
      </c>
      <c r="AO2500" s="9">
        <v>-2.3589233901897167E-6</v>
      </c>
      <c r="AQ2500" s="13">
        <v>-2.3589233901897167E-6</v>
      </c>
      <c r="AS2500" s="1"/>
      <c r="AU2500" s="13">
        <v>0.59565898802799744</v>
      </c>
      <c r="AW2500" s="5">
        <v>0.56454941648074641</v>
      </c>
      <c r="AY2500" s="9">
        <v>9.3746028201904685E-5</v>
      </c>
      <c r="BA2500" s="13">
        <v>9.3746028201904685E-5</v>
      </c>
      <c r="BC2500" s="1"/>
      <c r="BE2500" s="13">
        <v>0.59061782590374712</v>
      </c>
      <c r="BG2500" s="5">
        <v>1.2632237121417789</v>
      </c>
      <c r="BI2500" s="9">
        <v>-6.3942227308392613E-3</v>
      </c>
      <c r="BK2500" s="13">
        <v>-6.3942227308392613E-3</v>
      </c>
      <c r="BM2500" s="1"/>
      <c r="BS2500" s="1"/>
      <c r="BU2500" s="13">
        <v>0.24283928379576347</v>
      </c>
      <c r="BW2500" s="5">
        <v>0.18354317243018392</v>
      </c>
      <c r="BY2500" s="9">
        <v>-1.6791798629018571E-6</v>
      </c>
      <c r="CA2500" s="13">
        <v>-1.6791798629018571E-6</v>
      </c>
      <c r="CC2500" s="1"/>
      <c r="CE2500" s="13">
        <v>0.59565898802799744</v>
      </c>
      <c r="CG2500" s="5">
        <v>0.57384089159063389</v>
      </c>
      <c r="CI2500" s="9">
        <v>-1.6416610914854463E-4</v>
      </c>
      <c r="CK2500" s="13">
        <v>-1.6416610914854463E-4</v>
      </c>
      <c r="CM2500" s="1"/>
      <c r="CO2500" s="13">
        <v>0.59061782590374712</v>
      </c>
      <c r="CQ2500" s="5">
        <v>1.2475101655756202</v>
      </c>
      <c r="CS2500" s="9">
        <v>-6.4341236845092799E-3</v>
      </c>
      <c r="CU2500" s="13">
        <v>-6.4341236845092799E-3</v>
      </c>
      <c r="CW2500" s="1"/>
      <c r="DC2500" s="1"/>
      <c r="DE2500" s="13">
        <v>0.24283928379576347</v>
      </c>
      <c r="DG2500" s="5">
        <v>0.2460424232228155</v>
      </c>
      <c r="DI2500" s="9">
        <v>-2.2860340353019322E-6</v>
      </c>
      <c r="DK2500" s="13">
        <v>-2.2860340353019322E-6</v>
      </c>
      <c r="DM2500" s="1"/>
      <c r="DO2500" s="13">
        <v>0.59565898802799744</v>
      </c>
      <c r="DQ2500" s="5">
        <v>0.56538820805590428</v>
      </c>
      <c r="DS2500" s="9">
        <v>7.0420080946640118E-5</v>
      </c>
      <c r="DU2500" s="13">
        <v>7.0420080946640118E-5</v>
      </c>
      <c r="DW2500" s="1"/>
      <c r="DY2500" s="13">
        <v>0.59061782590374712</v>
      </c>
      <c r="EA2500" s="5">
        <v>1.2620972090507649</v>
      </c>
      <c r="EC2500" s="9">
        <v>-6.3979706802750058E-3</v>
      </c>
      <c r="EE2500" s="13">
        <v>-6.3979706802750058E-3</v>
      </c>
      <c r="EG2500" s="1"/>
      <c r="EH2500" s="16">
        <v>-6.324137288393506E-6</v>
      </c>
      <c r="EI2500" s="11"/>
      <c r="EJ2500" s="11"/>
      <c r="EK2500" s="11"/>
      <c r="EL2500" s="16">
        <v>1.7618285302889447E-19</v>
      </c>
      <c r="EM2500" s="11"/>
      <c r="EN2500" s="11"/>
      <c r="EO2500" s="11"/>
      <c r="EP2500" s="16">
        <v>-1.9226317095623547E-2</v>
      </c>
      <c r="EQ2500" s="11"/>
      <c r="ER2500" s="11"/>
      <c r="ES2500" s="11"/>
      <c r="ET2500" s="11"/>
      <c r="EU2500" s="1"/>
      <c r="FU2500" s="1"/>
      <c r="FW2500" s="13">
        <v>-0.50358951170275845</v>
      </c>
      <c r="FY2500" s="5">
        <v>-0.74026953184614985</v>
      </c>
      <c r="GA2500" s="9">
        <v>2.4622735038965101E-7</v>
      </c>
      <c r="GC2500" s="13">
        <v>2.4622735038965101E-7</v>
      </c>
      <c r="GE2500" s="1"/>
      <c r="GG2500" s="13">
        <v>-1.2167802698589469</v>
      </c>
      <c r="GI2500" s="5">
        <v>-0.57776103576594484</v>
      </c>
      <c r="GK2500" s="9">
        <v>-2.9989962442853385E-4</v>
      </c>
      <c r="GM2500" s="13">
        <v>-2.9989962442853385E-4</v>
      </c>
      <c r="GO2500" s="1"/>
      <c r="GQ2500" s="13">
        <v>0.24454481264150593</v>
      </c>
      <c r="GS2500" s="5">
        <v>0.61425825769015474</v>
      </c>
      <c r="GU2500" s="9">
        <v>-9.8278765091006914E-2</v>
      </c>
      <c r="GW2500" s="13">
        <v>-9.8278765091006914E-2</v>
      </c>
      <c r="GY2500" s="1"/>
      <c r="HE2500" s="1"/>
      <c r="HG2500" s="13">
        <v>-0.50358951170275845</v>
      </c>
      <c r="HI2500" s="5">
        <v>-0.70293790206781437</v>
      </c>
      <c r="HK2500" s="9">
        <v>1.9667974866976925E-7</v>
      </c>
      <c r="HM2500" s="13">
        <v>1.9667974866976925E-7</v>
      </c>
      <c r="HO2500" s="1"/>
      <c r="HQ2500" s="13">
        <v>-1.2167802698589469</v>
      </c>
      <c r="HS2500" s="5">
        <v>-0.57855289391579467</v>
      </c>
      <c r="HU2500" s="9">
        <v>5.2446450787186716E-4</v>
      </c>
      <c r="HW2500" s="13">
        <v>5.2446450787186716E-4</v>
      </c>
      <c r="HY2500" s="1"/>
      <c r="IA2500" s="13">
        <v>0.24454481264150593</v>
      </c>
      <c r="IC2500" s="5">
        <v>0.61400702561696663</v>
      </c>
      <c r="IE2500" s="9">
        <v>-0.10005384603871689</v>
      </c>
      <c r="IG2500" s="13">
        <v>-0.10005384603871689</v>
      </c>
      <c r="II2500" s="1"/>
      <c r="IO2500" s="1"/>
      <c r="IQ2500" s="13">
        <v>-0.50358951170275845</v>
      </c>
      <c r="IS2500" s="5">
        <v>-0.73689241416760343</v>
      </c>
      <c r="IU2500" s="9">
        <v>2.4098626730033009E-7</v>
      </c>
      <c r="IW2500" s="13">
        <v>2.4098626730033009E-7</v>
      </c>
      <c r="IY2500" s="1"/>
      <c r="JA2500" s="13">
        <v>-1.2167802698589469</v>
      </c>
      <c r="JC2500" s="5">
        <v>-0.57739228838447998</v>
      </c>
      <c r="JE2500" s="9">
        <v>-2.2456488344333684E-4</v>
      </c>
      <c r="JG2500" s="13">
        <v>-2.2456488344333684E-4</v>
      </c>
      <c r="JI2500" s="1"/>
      <c r="JK2500" s="13">
        <v>0.24454481264150593</v>
      </c>
      <c r="JM2500" s="5">
        <v>0.61441660969721812</v>
      </c>
      <c r="JO2500" s="9">
        <v>-9.8420502530769172E-2</v>
      </c>
      <c r="JQ2500" s="13">
        <v>-9.8420502530769172E-2</v>
      </c>
      <c r="JS2500" s="1"/>
      <c r="JT2500" s="16">
        <v>6.8389336635975035E-7</v>
      </c>
      <c r="JU2500" s="11"/>
      <c r="JV2500" s="11"/>
      <c r="JW2500" s="11"/>
      <c r="JX2500" s="16">
        <v>-3.5236570605778894E-18</v>
      </c>
      <c r="JY2500" s="11"/>
      <c r="JZ2500" s="11"/>
      <c r="KA2500" s="11"/>
      <c r="KB2500" s="16">
        <v>-0.29675311366049295</v>
      </c>
      <c r="KC2500" s="11"/>
      <c r="KD2500" s="11"/>
      <c r="KE2500" s="11"/>
      <c r="KF2500" s="11"/>
      <c r="KG2500" s="1"/>
      <c r="KH2500" s="67"/>
      <c r="KJ2500" s="66"/>
      <c r="KL2500" s="65"/>
      <c r="KN2500" s="53"/>
      <c r="KP2500" s="64"/>
      <c r="KR2500" s="63"/>
      <c r="KV2500" s="1"/>
      <c r="KW2500" s="34"/>
      <c r="KY2500" s="35"/>
      <c r="LA2500" s="36"/>
      <c r="LC2500" s="37"/>
      <c r="LQ2500" s="1"/>
      <c r="LR2500" s="2"/>
      <c r="LT2500" s="7"/>
      <c r="LV2500" s="4">
        <f t="array" ref="LV2500:LV2503">MO2661:MO2664</f>
        <v>-0.35846565271920067</v>
      </c>
      <c r="LX2500" s="8">
        <f t="array" ref="LX2500:LX2503">MG2484:MG2487*LR2503</f>
        <v>-4.0194853553378119E-5</v>
      </c>
      <c r="MC2500" s="2"/>
      <c r="ME2500" s="7"/>
      <c r="MG2500" s="4">
        <f t="array" ref="MG2500:MG2503">NY2661:NY2664</f>
        <v>-0.29818149468846994</v>
      </c>
      <c r="MI2500" s="8">
        <f t="array" ref="MI2500:MI2503">MG2484:MG2487*MC2503</f>
        <v>-5.3512929756549439E-5</v>
      </c>
      <c r="MN2500" s="2"/>
      <c r="MP2500" s="7"/>
      <c r="MR2500" s="4">
        <f t="array" ref="MR2500:MR2503">PI2661:PI2664</f>
        <v>-0.3524772010996951</v>
      </c>
      <c r="MT2500" s="8">
        <f t="array" ref="MT2500:MT2503">MG2484:MG2487*MN2503</f>
        <v>-4.1284256611891858E-5</v>
      </c>
      <c r="MU2500" s="1"/>
      <c r="NA2500" s="1"/>
      <c r="NB2500" s="2"/>
      <c r="ND2500" s="7"/>
      <c r="NF2500" s="4">
        <f t="array" ref="NF2500:NF2503">LV2500:LV2503</f>
        <v>-0.35846565271920067</v>
      </c>
      <c r="NH2500" s="8">
        <f t="array" ref="NH2500:NH2503">NQ2484:NQ2487*NB2503</f>
        <v>8.8080237804429089E-6</v>
      </c>
      <c r="NM2500" s="2"/>
      <c r="NO2500" s="7"/>
      <c r="NQ2500" s="4">
        <f t="array" ref="NQ2500:NQ2503">MG2500:MG2503</f>
        <v>-0.29818149468846994</v>
      </c>
      <c r="NS2500" s="8">
        <f t="array" ref="NS2500:NS2503">NQ2484:NQ2487*NM2503</f>
        <v>1.1857434408473706E-5</v>
      </c>
      <c r="NX2500" s="2"/>
      <c r="NZ2500" s="7"/>
      <c r="OB2500" s="4">
        <f t="array" ref="OB2500:OB2503">MR2500:MR2503</f>
        <v>-0.3524772010996951</v>
      </c>
      <c r="OD2500" s="8">
        <f t="array" ref="OD2500:OD2503">NQ2484:NQ2487*NX2503</f>
        <v>9.0562403859587931E-6</v>
      </c>
      <c r="OE2500" s="1"/>
      <c r="PW2500" s="1"/>
      <c r="RC2500" s="1"/>
      <c r="RD2500" s="2"/>
      <c r="RF2500" s="7"/>
      <c r="RH2500" s="4">
        <f t="array" ref="RH2500:RH2503">SA2661:SA2664</f>
        <v>0.33131495874779882</v>
      </c>
      <c r="RJ2500" s="8">
        <f t="array" ref="RJ2500:RJ2503">RS2484:RS2487*RD2503</f>
        <v>-1.3294307565253738E-4</v>
      </c>
      <c r="RO2500" s="2"/>
      <c r="RQ2500" s="7"/>
      <c r="RS2500" s="4">
        <f t="array" ref="RS2500:RS2503">TK2661:TK2664</f>
        <v>0.40216582391647959</v>
      </c>
      <c r="RU2500" s="8">
        <f t="array" ref="RU2500:RU2503">RS2484:RS2487*RO2503</f>
        <v>-1.3914217035549314E-4</v>
      </c>
      <c r="RZ2500" s="2"/>
      <c r="SB2500" s="7"/>
      <c r="SD2500" s="4">
        <f t="array" ref="SD2500:SD2503">UU2661:UU2664</f>
        <v>0.33789441459727576</v>
      </c>
      <c r="SF2500" s="8">
        <f t="array" ref="SF2500:SF2503">RS2484:RS2487*RZ2503</f>
        <v>-1.33510772887875E-4</v>
      </c>
      <c r="SG2500" s="1"/>
      <c r="SM2500" s="1"/>
      <c r="SN2500" s="2"/>
      <c r="SP2500" s="7"/>
      <c r="SR2500" s="4">
        <f t="array" ref="SR2500:SR2503">RH2500:RH2503</f>
        <v>0.33131495874779882</v>
      </c>
      <c r="ST2500" s="8">
        <f t="array" ref="ST2500:ST2503">TC2484:TC2487*SN2503</f>
        <v>2.7318819947006517E-5</v>
      </c>
      <c r="SY2500" s="2"/>
      <c r="TA2500" s="7"/>
      <c r="TC2500" s="4">
        <f t="array" ref="TC2500:TC2503">RS2500:RS2503</f>
        <v>0.40216582391647959</v>
      </c>
      <c r="TE2500" s="8">
        <f t="array" ref="TE2500:TE2503">TC2484:TC2487*SY2503</f>
        <v>2.8066912997471609E-5</v>
      </c>
      <c r="TJ2500" s="2"/>
      <c r="TL2500" s="7"/>
      <c r="TN2500" s="4">
        <f t="array" ref="TN2500:TN2503">SD2500:SD2503</f>
        <v>0.33789441459727576</v>
      </c>
      <c r="TP2500" s="8">
        <f t="array" ref="TP2500:TP2503">TC2484:TC2487*TJ2503</f>
        <v>2.7386204524734773E-5</v>
      </c>
      <c r="TQ2500" s="1"/>
      <c r="VF2500" s="1"/>
      <c r="VT2500" s="1"/>
    </row>
    <row r="2501" spans="14:592" ht="15" thickBot="1" x14ac:dyDescent="0.35">
      <c r="N2501" s="1"/>
      <c r="O2501" s="34"/>
      <c r="Q2501" s="35"/>
      <c r="S2501" s="36"/>
      <c r="U2501" s="37"/>
      <c r="W2501" s="52"/>
      <c r="Y2501" s="53"/>
      <c r="AI2501" s="1"/>
      <c r="AK2501" s="14">
        <v>-0.6701703910042438</v>
      </c>
      <c r="AM2501" s="6">
        <v>-0.11675826572097936</v>
      </c>
      <c r="AO2501" s="10">
        <v>1.850309030394181E-6</v>
      </c>
      <c r="AQ2501" s="14">
        <v>1.850309030394181E-6</v>
      </c>
      <c r="AS2501" s="1"/>
      <c r="AU2501" s="14">
        <v>-0.89494337740974561</v>
      </c>
      <c r="AW2501" s="6">
        <v>-1.1445751734630472E-2</v>
      </c>
      <c r="AY2501" s="10">
        <v>-4.2345169075220149E-5</v>
      </c>
      <c r="BA2501" s="14">
        <v>-4.2345169075220149E-5</v>
      </c>
      <c r="BC2501" s="1"/>
      <c r="BE2501" s="14">
        <v>0.43390363306347052</v>
      </c>
      <c r="BG2501" s="6">
        <v>0.10714084659815354</v>
      </c>
      <c r="BI2501" s="10">
        <v>-3.6505123440196074E-2</v>
      </c>
      <c r="BK2501" s="14">
        <v>-3.6505123440196074E-2</v>
      </c>
      <c r="BM2501" s="1"/>
      <c r="BS2501" s="1"/>
      <c r="BU2501" s="14">
        <v>-0.6701703910042438</v>
      </c>
      <c r="BW2501" s="6">
        <v>-7.6904321774546092E-2</v>
      </c>
      <c r="BY2501" s="10">
        <v>1.317107391821463E-6</v>
      </c>
      <c r="CA2501" s="14">
        <v>1.317107391821463E-6</v>
      </c>
      <c r="CC2501" s="1"/>
      <c r="CE2501" s="14">
        <v>-0.89494337740974561</v>
      </c>
      <c r="CG2501" s="6">
        <v>-1.8688317701173851E-2</v>
      </c>
      <c r="CI2501" s="10">
        <v>7.4155869492229773E-5</v>
      </c>
      <c r="CK2501" s="14">
        <v>7.4155869492229773E-5</v>
      </c>
      <c r="CM2501" s="1"/>
      <c r="CO2501" s="14">
        <v>0.43390363306347052</v>
      </c>
      <c r="CQ2501" s="6">
        <v>0.14797842096504815</v>
      </c>
      <c r="CS2501" s="10">
        <v>-3.6735717698680947E-2</v>
      </c>
      <c r="CU2501" s="14">
        <v>-3.6735717698680947E-2</v>
      </c>
      <c r="CW2501" s="1"/>
      <c r="DC2501" s="1"/>
      <c r="DE2501" s="14">
        <v>-0.6701703910042438</v>
      </c>
      <c r="DG2501" s="6">
        <v>-0.11276073393816499</v>
      </c>
      <c r="DI2501" s="10">
        <v>1.7931333873148359E-6</v>
      </c>
      <c r="DK2501" s="14">
        <v>1.7931333873148359E-6</v>
      </c>
      <c r="DM2501" s="1"/>
      <c r="DO2501" s="14">
        <v>-0.89494337740974561</v>
      </c>
      <c r="DQ2501" s="6">
        <v>-1.1997566547323424E-2</v>
      </c>
      <c r="DS2501" s="10">
        <v>-3.1810700417009706E-5</v>
      </c>
      <c r="DU2501" s="14">
        <v>-3.1810700417009706E-5</v>
      </c>
      <c r="DW2501" s="1"/>
      <c r="DY2501" s="14">
        <v>0.43390363306347052</v>
      </c>
      <c r="EA2501" s="6">
        <v>0.11079642714510513</v>
      </c>
      <c r="EC2501" s="10">
        <v>-3.6526757046856123E-2</v>
      </c>
      <c r="EE2501" s="14">
        <v>-3.6526757046856123E-2</v>
      </c>
      <c r="EG2501" s="1"/>
      <c r="EH2501" s="17">
        <v>4.9605498095304797E-6</v>
      </c>
      <c r="EI2501" s="11"/>
      <c r="EJ2501" s="11"/>
      <c r="EK2501" s="11"/>
      <c r="EL2501" s="17">
        <v>-8.1315162936412833E-20</v>
      </c>
      <c r="EM2501" s="11"/>
      <c r="EN2501" s="11"/>
      <c r="EO2501" s="11"/>
      <c r="EP2501" s="17">
        <v>-0.10976759818573315</v>
      </c>
      <c r="EQ2501" s="11"/>
      <c r="ER2501" s="11"/>
      <c r="ES2501" s="11"/>
      <c r="ET2501" s="11"/>
      <c r="EU2501" s="1"/>
      <c r="EY2501" s="1"/>
      <c r="FU2501" s="1"/>
      <c r="FW2501" s="14">
        <v>6.5190089514895411E-2</v>
      </c>
      <c r="FY2501" s="6">
        <v>-0.78609736352481652</v>
      </c>
      <c r="GA2501" s="10">
        <v>4.4575651344577191E-6</v>
      </c>
      <c r="GC2501" s="14">
        <v>4.4575651344577191E-6</v>
      </c>
      <c r="GE2501" s="1"/>
      <c r="GG2501" s="14">
        <v>0.73832722184901511</v>
      </c>
      <c r="GI2501" s="6">
        <v>0.61101449318664991</v>
      </c>
      <c r="GK2501" s="10">
        <v>-3.2097553089729399E-4</v>
      </c>
      <c r="GM2501" s="14">
        <v>-3.2097553089729399E-4</v>
      </c>
      <c r="GO2501" s="1"/>
      <c r="GQ2501" s="14">
        <v>0.34568245185024904</v>
      </c>
      <c r="GS2501" s="6">
        <v>1.4837975663615195</v>
      </c>
      <c r="GU2501" s="10">
        <v>-4.8975297146765769E-3</v>
      </c>
      <c r="GW2501" s="14">
        <v>-4.8975297146765769E-3</v>
      </c>
      <c r="GY2501" s="1"/>
      <c r="HE2501" s="1"/>
      <c r="HG2501" s="14">
        <v>6.5190089514895411E-2</v>
      </c>
      <c r="HI2501" s="6">
        <v>-0.76521717303027015</v>
      </c>
      <c r="HK2501" s="10">
        <v>3.5610547192752013E-6</v>
      </c>
      <c r="HM2501" s="14">
        <v>3.5610547192752013E-6</v>
      </c>
      <c r="HO2501" s="1"/>
      <c r="HQ2501" s="14">
        <v>0.73832722184901511</v>
      </c>
      <c r="HS2501" s="6">
        <v>0.59316428080474459</v>
      </c>
      <c r="HU2501" s="10">
        <v>5.6132080589647209E-4</v>
      </c>
      <c r="HW2501" s="14">
        <v>5.6132080589647209E-4</v>
      </c>
      <c r="HY2501" s="1"/>
      <c r="IA2501" s="14">
        <v>0.34568245185024904</v>
      </c>
      <c r="IC2501" s="6">
        <v>1.4929995625533761</v>
      </c>
      <c r="IE2501" s="10">
        <v>-4.9859566176208344E-3</v>
      </c>
      <c r="IG2501" s="14">
        <v>-4.9859566176208344E-3</v>
      </c>
      <c r="II2501" s="1"/>
      <c r="IO2501" s="1"/>
      <c r="IQ2501" s="14">
        <v>6.5190089514895411E-2</v>
      </c>
      <c r="IS2501" s="6">
        <v>-0.78449181154648695</v>
      </c>
      <c r="IU2501" s="10">
        <v>4.3627347923139999E-6</v>
      </c>
      <c r="IW2501" s="14">
        <v>4.3627347923139999E-6</v>
      </c>
      <c r="IY2501" s="1"/>
      <c r="JA2501" s="14">
        <v>0.73832722184901511</v>
      </c>
      <c r="JC2501" s="6">
        <v>0.60948292384795044</v>
      </c>
      <c r="JE2501" s="10">
        <v>-2.4034527499918178E-4</v>
      </c>
      <c r="JG2501" s="14">
        <v>-2.4034527499918178E-4</v>
      </c>
      <c r="JI2501" s="1"/>
      <c r="JK2501" s="14">
        <v>0.34568245185024904</v>
      </c>
      <c r="JM2501" s="6">
        <v>1.4847425651930022</v>
      </c>
      <c r="JO2501" s="10">
        <v>-4.9045882696798432E-3</v>
      </c>
      <c r="JQ2501" s="14">
        <v>-4.9045882696798432E-3</v>
      </c>
      <c r="JS2501" s="1"/>
      <c r="JT2501" s="17">
        <v>1.238135464604692E-5</v>
      </c>
      <c r="JU2501" s="11"/>
      <c r="JV2501" s="11"/>
      <c r="JW2501" s="11"/>
      <c r="JX2501" s="17">
        <v>-3.6862873864507151E-18</v>
      </c>
      <c r="JY2501" s="11"/>
      <c r="JZ2501" s="11"/>
      <c r="KA2501" s="11"/>
      <c r="KB2501" s="17">
        <v>-1.4788074601977255E-2</v>
      </c>
      <c r="KC2501" s="11"/>
      <c r="KD2501" s="11"/>
      <c r="KE2501" s="11"/>
      <c r="KF2501" s="11"/>
      <c r="KG2501" s="1"/>
      <c r="KH2501" s="67"/>
      <c r="KJ2501" s="66"/>
      <c r="KL2501" s="65"/>
      <c r="KN2501" s="53"/>
      <c r="KP2501" s="64"/>
      <c r="KR2501" s="63"/>
      <c r="KV2501" s="1"/>
      <c r="KW2501" s="34"/>
      <c r="KY2501" s="35"/>
      <c r="LA2501" s="36"/>
      <c r="LC2501" s="37"/>
      <c r="LQ2501" s="1"/>
      <c r="LR2501" s="2"/>
      <c r="LT2501" s="7"/>
      <c r="LV2501" s="5">
        <v>-1.119075495541916</v>
      </c>
      <c r="LX2501" s="9">
        <v>4.5247030782429509E-4</v>
      </c>
      <c r="MC2501" s="2"/>
      <c r="ME2501" s="7"/>
      <c r="MG2501" s="5">
        <v>-1.0244400978022945</v>
      </c>
      <c r="MI2501" s="9">
        <v>6.0239084507103156E-4</v>
      </c>
      <c r="MN2501" s="2"/>
      <c r="MP2501" s="7"/>
      <c r="MR2501" s="5">
        <v>-1.1103114739644235</v>
      </c>
      <c r="MT2501" s="9">
        <v>4.6473363244558884E-4</v>
      </c>
      <c r="MU2501" s="1"/>
      <c r="NA2501" s="1"/>
      <c r="NB2501" s="2"/>
      <c r="ND2501" s="7"/>
      <c r="NF2501" s="5">
        <v>-1.119075495541916</v>
      </c>
      <c r="NH2501" s="9">
        <v>-1.3423950168651527E-4</v>
      </c>
      <c r="NM2501" s="2"/>
      <c r="NO2501" s="7"/>
      <c r="NQ2501" s="5">
        <v>-1.0244400978022945</v>
      </c>
      <c r="NS2501" s="9">
        <v>-1.8071432661300222E-4</v>
      </c>
      <c r="NX2501" s="2"/>
      <c r="NZ2501" s="7"/>
      <c r="OB2501" s="5">
        <v>-1.1103114739644235</v>
      </c>
      <c r="OD2501" s="9">
        <v>-1.3802246983752713E-4</v>
      </c>
      <c r="OE2501" s="1"/>
      <c r="RC2501" s="1"/>
      <c r="RD2501" s="2"/>
      <c r="RF2501" s="7"/>
      <c r="RH2501" s="5">
        <v>1.9283259828501849</v>
      </c>
      <c r="RJ2501" s="9">
        <v>3.7986963528391599E-4</v>
      </c>
      <c r="RO2501" s="2"/>
      <c r="RQ2501" s="7"/>
      <c r="RS2501" s="5">
        <v>1.9283341134161598</v>
      </c>
      <c r="RU2501" s="9">
        <v>3.9758283946806576E-4</v>
      </c>
      <c r="RZ2501" s="2"/>
      <c r="SB2501" s="7"/>
      <c r="SD2501" s="5">
        <v>1.9286398644193974</v>
      </c>
      <c r="SF2501" s="9">
        <v>3.8149176521193887E-4</v>
      </c>
      <c r="SG2501" s="1"/>
      <c r="SM2501" s="1"/>
      <c r="SN2501" s="2"/>
      <c r="SP2501" s="7"/>
      <c r="SR2501" s="5">
        <v>1.9283259828501849</v>
      </c>
      <c r="ST2501" s="9">
        <v>-1.3518494255052512E-4</v>
      </c>
      <c r="SY2501" s="2"/>
      <c r="TA2501" s="7"/>
      <c r="TC2501" s="5">
        <v>1.9283341134161598</v>
      </c>
      <c r="TE2501" s="9">
        <v>-1.3888681972698246E-4</v>
      </c>
      <c r="TJ2501" s="2"/>
      <c r="TL2501" s="7"/>
      <c r="TN2501" s="5">
        <v>1.9286398644193974</v>
      </c>
      <c r="TP2501" s="9">
        <v>-1.3551838961327003E-4</v>
      </c>
      <c r="TQ2501" s="1"/>
      <c r="VF2501" s="1"/>
      <c r="VT2501" s="1"/>
    </row>
    <row r="2502" spans="14:592" ht="15" thickBot="1" x14ac:dyDescent="0.35">
      <c r="N2502" s="1"/>
      <c r="O2502" s="34"/>
      <c r="Q2502" s="35"/>
      <c r="S2502" s="36"/>
      <c r="U2502" s="37"/>
      <c r="W2502" s="52"/>
      <c r="Y2502" s="53"/>
      <c r="AI2502" s="1"/>
      <c r="AJ2502" t="s">
        <v>182</v>
      </c>
      <c r="AM2502" s="2"/>
      <c r="AO2502" s="7"/>
      <c r="AP2502" t="s">
        <v>183</v>
      </c>
      <c r="AS2502" s="1"/>
      <c r="AT2502" t="s">
        <v>184</v>
      </c>
      <c r="AW2502" s="2"/>
      <c r="AY2502" s="7"/>
      <c r="AZ2502" t="s">
        <v>185</v>
      </c>
      <c r="BC2502" s="1"/>
      <c r="BD2502" t="s">
        <v>186</v>
      </c>
      <c r="BG2502" s="2"/>
      <c r="BI2502" s="7"/>
      <c r="BJ2502" t="s">
        <v>187</v>
      </c>
      <c r="BM2502" s="1"/>
      <c r="BS2502" s="1"/>
      <c r="BT2502" t="s">
        <v>182</v>
      </c>
      <c r="BW2502" s="2"/>
      <c r="BY2502" s="7"/>
      <c r="BZ2502" t="s">
        <v>183</v>
      </c>
      <c r="CC2502" s="1"/>
      <c r="CD2502" t="s">
        <v>184</v>
      </c>
      <c r="CG2502" s="2"/>
      <c r="CI2502" s="7"/>
      <c r="CJ2502" t="s">
        <v>185</v>
      </c>
      <c r="CM2502" s="1"/>
      <c r="CN2502" t="s">
        <v>186</v>
      </c>
      <c r="CQ2502" s="2"/>
      <c r="CS2502" s="7"/>
      <c r="CT2502" t="s">
        <v>187</v>
      </c>
      <c r="CW2502" s="1"/>
      <c r="DC2502" s="1"/>
      <c r="DD2502" t="s">
        <v>182</v>
      </c>
      <c r="DG2502" s="2"/>
      <c r="DI2502" s="7"/>
      <c r="DJ2502" t="s">
        <v>183</v>
      </c>
      <c r="DM2502" s="1"/>
      <c r="DN2502" t="s">
        <v>184</v>
      </c>
      <c r="DQ2502" s="2"/>
      <c r="DS2502" s="7"/>
      <c r="DT2502" t="s">
        <v>185</v>
      </c>
      <c r="DW2502" s="1"/>
      <c r="DX2502" t="s">
        <v>186</v>
      </c>
      <c r="EA2502" s="2"/>
      <c r="EC2502" s="7"/>
      <c r="ED2502" t="s">
        <v>187</v>
      </c>
      <c r="EG2502" s="1"/>
      <c r="EH2502" s="11" t="s">
        <v>188</v>
      </c>
      <c r="EI2502" s="11"/>
      <c r="EJ2502" s="11"/>
      <c r="EK2502" s="11"/>
      <c r="EL2502" s="11" t="s">
        <v>189</v>
      </c>
      <c r="EM2502" s="11"/>
      <c r="EN2502" s="11"/>
      <c r="EO2502" s="11"/>
      <c r="EP2502" s="11" t="s">
        <v>190</v>
      </c>
      <c r="EQ2502" s="11"/>
      <c r="ER2502" s="11"/>
      <c r="ES2502" s="11"/>
      <c r="ET2502" s="11"/>
      <c r="EU2502" s="1"/>
      <c r="FU2502" s="1"/>
      <c r="FV2502" t="s">
        <v>182</v>
      </c>
      <c r="FY2502" s="2"/>
      <c r="GA2502" s="7"/>
      <c r="GB2502" t="s">
        <v>183</v>
      </c>
      <c r="GE2502" s="1"/>
      <c r="GF2502" t="s">
        <v>184</v>
      </c>
      <c r="GI2502" s="2"/>
      <c r="GK2502" s="7"/>
      <c r="GL2502" t="s">
        <v>185</v>
      </c>
      <c r="GO2502" s="1"/>
      <c r="GP2502" t="s">
        <v>186</v>
      </c>
      <c r="GS2502" s="2"/>
      <c r="GU2502" s="7"/>
      <c r="GV2502" t="s">
        <v>187</v>
      </c>
      <c r="GY2502" s="1"/>
      <c r="HE2502" s="1"/>
      <c r="HF2502" t="s">
        <v>182</v>
      </c>
      <c r="HI2502" s="2"/>
      <c r="HK2502" s="7"/>
      <c r="HL2502" t="s">
        <v>183</v>
      </c>
      <c r="HO2502" s="1"/>
      <c r="HP2502" t="s">
        <v>184</v>
      </c>
      <c r="HS2502" s="2"/>
      <c r="HU2502" s="7"/>
      <c r="HV2502" t="s">
        <v>185</v>
      </c>
      <c r="HY2502" s="1"/>
      <c r="HZ2502" t="s">
        <v>186</v>
      </c>
      <c r="IC2502" s="2"/>
      <c r="IE2502" s="7"/>
      <c r="IF2502" t="s">
        <v>187</v>
      </c>
      <c r="II2502" s="1"/>
      <c r="IO2502" s="1"/>
      <c r="IP2502" t="s">
        <v>182</v>
      </c>
      <c r="IS2502" s="2"/>
      <c r="IU2502" s="7"/>
      <c r="IV2502" t="s">
        <v>183</v>
      </c>
      <c r="IY2502" s="1"/>
      <c r="IZ2502" t="s">
        <v>184</v>
      </c>
      <c r="JC2502" s="2"/>
      <c r="JE2502" s="7"/>
      <c r="JF2502" t="s">
        <v>185</v>
      </c>
      <c r="JI2502" s="1"/>
      <c r="JJ2502" t="s">
        <v>186</v>
      </c>
      <c r="JM2502" s="2"/>
      <c r="JO2502" s="7"/>
      <c r="JP2502" t="s">
        <v>187</v>
      </c>
      <c r="JS2502" s="1"/>
      <c r="JT2502" s="11" t="s">
        <v>188</v>
      </c>
      <c r="JU2502" s="11"/>
      <c r="JV2502" s="11"/>
      <c r="JW2502" s="11"/>
      <c r="JX2502" s="11" t="s">
        <v>189</v>
      </c>
      <c r="JY2502" s="11"/>
      <c r="JZ2502" s="11"/>
      <c r="KA2502" s="11"/>
      <c r="KB2502" s="11" t="s">
        <v>190</v>
      </c>
      <c r="KC2502" s="11"/>
      <c r="KD2502" s="11"/>
      <c r="KE2502" s="11"/>
      <c r="KF2502" s="11"/>
      <c r="KG2502" s="1"/>
      <c r="KH2502" s="67"/>
      <c r="KJ2502" s="66"/>
      <c r="KL2502" s="65"/>
      <c r="KN2502" s="53"/>
      <c r="KP2502" s="64"/>
      <c r="KR2502" s="63"/>
      <c r="KV2502" s="1"/>
      <c r="KW2502" s="34"/>
      <c r="KY2502" s="35"/>
      <c r="LA2502" s="36"/>
      <c r="LC2502" s="37"/>
      <c r="LQ2502" s="1"/>
      <c r="LR2502" s="2" t="s">
        <v>111</v>
      </c>
      <c r="LT2502" s="7" t="s">
        <v>112</v>
      </c>
      <c r="LV2502" s="5">
        <v>1.3748214131176777</v>
      </c>
      <c r="LX2502" s="9">
        <v>1.8159454750445907E-4</v>
      </c>
      <c r="MC2502" s="2" t="s">
        <v>113</v>
      </c>
      <c r="ME2502" s="7" t="s">
        <v>114</v>
      </c>
      <c r="MG2502" s="5">
        <v>1.4016802553603644</v>
      </c>
      <c r="MI2502" s="9">
        <v>2.4176369374934048E-4</v>
      </c>
      <c r="MN2502" s="2" t="s">
        <v>115</v>
      </c>
      <c r="MP2502" s="7" t="s">
        <v>116</v>
      </c>
      <c r="MR2502" s="5">
        <v>1.3773008993273317</v>
      </c>
      <c r="MT2502" s="9">
        <v>1.8651631330211427E-4</v>
      </c>
      <c r="MU2502" s="1"/>
      <c r="NA2502" s="1"/>
      <c r="NB2502" s="2" t="s">
        <v>117</v>
      </c>
      <c r="ND2502" s="7" t="s">
        <v>118</v>
      </c>
      <c r="NF2502" s="5">
        <v>1.3748214131176777</v>
      </c>
      <c r="NH2502" s="9">
        <v>-4.8335014942364576E-5</v>
      </c>
      <c r="NM2502" s="2" t="s">
        <v>119</v>
      </c>
      <c r="NO2502" s="7" t="s">
        <v>120</v>
      </c>
      <c r="NQ2502" s="5">
        <v>1.4016802553603644</v>
      </c>
      <c r="NS2502" s="9">
        <v>-6.5068996587434817E-5</v>
      </c>
      <c r="NX2502" s="2" t="s">
        <v>121</v>
      </c>
      <c r="NZ2502" s="7" t="s">
        <v>122</v>
      </c>
      <c r="OB2502" s="5">
        <v>1.3773008993273317</v>
      </c>
      <c r="OD2502" s="9">
        <v>-4.9697131307580601E-5</v>
      </c>
      <c r="OE2502" s="1"/>
      <c r="PW2502" s="1"/>
      <c r="RC2502" s="1"/>
      <c r="RD2502" s="2" t="s">
        <v>111</v>
      </c>
      <c r="RF2502" s="7" t="s">
        <v>112</v>
      </c>
      <c r="RH2502" s="5">
        <v>-1.5268822811663132</v>
      </c>
      <c r="RJ2502" s="9">
        <v>2.012107926597907E-4</v>
      </c>
      <c r="RO2502" s="2" t="s">
        <v>113</v>
      </c>
      <c r="RQ2502" s="7" t="s">
        <v>114</v>
      </c>
      <c r="RS2502" s="5">
        <v>-1.5697253757434322</v>
      </c>
      <c r="RU2502" s="9">
        <v>2.1059318999663937E-4</v>
      </c>
      <c r="RZ2502" s="2" t="s">
        <v>115</v>
      </c>
      <c r="SB2502" s="7" t="s">
        <v>116</v>
      </c>
      <c r="SD2502" s="5">
        <v>-1.5311548751224469</v>
      </c>
      <c r="SF2502" s="9">
        <v>2.0207000860731099E-4</v>
      </c>
      <c r="SG2502" s="1"/>
      <c r="SM2502" s="1"/>
      <c r="SN2502" s="2" t="s">
        <v>117</v>
      </c>
      <c r="SP2502" s="7" t="s">
        <v>118</v>
      </c>
      <c r="SR2502" s="5">
        <v>-1.5268822811663132</v>
      </c>
      <c r="ST2502" s="9">
        <v>-5.2630109558329574E-5</v>
      </c>
      <c r="SY2502" s="2" t="s">
        <v>119</v>
      </c>
      <c r="TA2502" s="7" t="s">
        <v>120</v>
      </c>
      <c r="TC2502" s="5">
        <v>-1.5697253757434322</v>
      </c>
      <c r="TE2502" s="9">
        <v>-5.4071321853815902E-5</v>
      </c>
      <c r="TJ2502" s="2" t="s">
        <v>121</v>
      </c>
      <c r="TL2502" s="7" t="s">
        <v>122</v>
      </c>
      <c r="TN2502" s="5">
        <v>-1.5311548751224469</v>
      </c>
      <c r="TP2502" s="9">
        <v>-5.2759926941190892E-5</v>
      </c>
      <c r="TQ2502" s="1"/>
      <c r="VF2502" s="1"/>
      <c r="VT2502" s="1"/>
    </row>
    <row r="2503" spans="14:592" ht="15" thickBot="1" x14ac:dyDescent="0.35">
      <c r="N2503" s="1"/>
      <c r="O2503" s="34"/>
      <c r="Q2503" s="35"/>
      <c r="S2503" s="36"/>
      <c r="U2503" s="37"/>
      <c r="W2503" s="52"/>
      <c r="Y2503" s="53"/>
      <c r="AI2503" s="1"/>
      <c r="AJ2503" s="18">
        <v>-0.39032817460520308</v>
      </c>
      <c r="AK2503" s="19">
        <v>-0.14195334693729597</v>
      </c>
      <c r="AL2503" s="20">
        <v>0.218624733834174</v>
      </c>
      <c r="AM2503" s="2"/>
      <c r="AO2503" s="7"/>
      <c r="AP2503" s="18">
        <f t="array" ref="AP2503:AR2506">MMULT(AO2498:AO2501,TRANSPOSE(AM2508:AM2510))</f>
        <v>1.2965188013228446E-6</v>
      </c>
      <c r="AQ2503" s="19">
        <v>7.1855987759580988E-7</v>
      </c>
      <c r="AR2503" s="20">
        <v>5.254274661392757E-7</v>
      </c>
      <c r="AS2503" s="1"/>
      <c r="AT2503" s="18">
        <v>-3.1605846076611842E-2</v>
      </c>
      <c r="AU2503" s="19">
        <v>6.6177305986349924E-2</v>
      </c>
      <c r="AV2503" s="20">
        <v>0.32315396606070668</v>
      </c>
      <c r="AW2503" s="2"/>
      <c r="AY2503" s="7"/>
      <c r="AZ2503" s="18">
        <f t="array" ref="AZ2503:BB2506">MMULT(AY2498:AY2501,TRANSPOSE(AW2508:AW2510))</f>
        <v>-2.2903072208441816E-4</v>
      </c>
      <c r="BA2503" s="19">
        <v>-1.2693397693789367E-4</v>
      </c>
      <c r="BB2503" s="20">
        <v>-9.2817035780801623E-5</v>
      </c>
      <c r="BC2503" s="1"/>
      <c r="BD2503" s="18">
        <v>-0.67147595509529123</v>
      </c>
      <c r="BE2503" s="19">
        <v>0.24740318446129667</v>
      </c>
      <c r="BF2503" s="20">
        <v>-0.45993954921255814</v>
      </c>
      <c r="BG2503" s="2"/>
      <c r="BI2503" s="7"/>
      <c r="BJ2503" s="18">
        <f t="array" ref="BJ2503:BL2506">MMULT(BI2498:BI2501,TRANSPOSE(BG2508:BG2510))</f>
        <v>-2.1193735114747522E-2</v>
      </c>
      <c r="BK2503" s="19">
        <v>-1.1746044634534268E-2</v>
      </c>
      <c r="BL2503" s="20">
        <v>-8.5889772890349915E-3</v>
      </c>
      <c r="BM2503" s="1"/>
      <c r="BS2503" s="1"/>
      <c r="BT2503" s="18">
        <f t="array" ref="BT2503:BV2506">AJ2503:AL2506</f>
        <v>-0.39032817460520308</v>
      </c>
      <c r="BU2503" s="19">
        <v>-0.14195334693729597</v>
      </c>
      <c r="BV2503" s="20">
        <v>0.218624733834174</v>
      </c>
      <c r="BW2503" s="2"/>
      <c r="BY2503" s="7"/>
      <c r="BZ2503" s="18">
        <f t="array" ref="BZ2503:CB2506">MMULT(BY2498:BY2501,TRANSPOSE(BW2508:BW2510))</f>
        <v>9.0634228119961249E-7</v>
      </c>
      <c r="CA2503" s="19">
        <v>5.62796726242537E-7</v>
      </c>
      <c r="CB2503" s="20">
        <v>3.3932918527476522E-7</v>
      </c>
      <c r="CC2503" s="1"/>
      <c r="CD2503" s="18">
        <f t="array" ref="CD2503:CF2506">AT2503:AV2506</f>
        <v>-3.1605846076611842E-2</v>
      </c>
      <c r="CE2503" s="19">
        <v>6.6177305986349924E-2</v>
      </c>
      <c r="CF2503" s="20">
        <v>0.32315396606070668</v>
      </c>
      <c r="CG2503" s="2"/>
      <c r="CI2503" s="7"/>
      <c r="CJ2503" s="18">
        <f t="array" ref="CJ2503:CL2506">MMULT(CI2498:CI2501,TRANSPOSE(CG2508:CG2510))</f>
        <v>3.9382727564949202E-4</v>
      </c>
      <c r="CK2503" s="19">
        <v>2.4454856188236944E-4</v>
      </c>
      <c r="CL2503" s="20">
        <v>1.4744660086721731E-4</v>
      </c>
      <c r="CM2503" s="1"/>
      <c r="CN2503" s="18">
        <f t="array" ref="CN2503:CP2506">BD2503:BF2506</f>
        <v>-0.67147595509529123</v>
      </c>
      <c r="CO2503" s="19">
        <v>0.24740318446129667</v>
      </c>
      <c r="CP2503" s="20">
        <v>-0.45993954921255814</v>
      </c>
      <c r="CQ2503" s="2"/>
      <c r="CS2503" s="7"/>
      <c r="CT2503" s="18">
        <f t="array" ref="CT2503:CV2506">MMULT(CS2498:CS2501,TRANSPOSE(CQ2508:CQ2510))</f>
        <v>-2.0943798399077739E-2</v>
      </c>
      <c r="CU2503" s="19">
        <v>-1.3005132187459599E-2</v>
      </c>
      <c r="CV2503" s="20">
        <v>-7.8412341504266337E-3</v>
      </c>
      <c r="CW2503" s="1"/>
      <c r="DC2503" s="1"/>
      <c r="DD2503" s="18">
        <f t="array" ref="DD2503:DF2506">BT2503:BV2506</f>
        <v>-0.39032817460520308</v>
      </c>
      <c r="DE2503" s="19">
        <v>-0.14195334693729597</v>
      </c>
      <c r="DF2503" s="20">
        <v>0.218624733834174</v>
      </c>
      <c r="DG2503" s="2"/>
      <c r="DI2503" s="7"/>
      <c r="DJ2503" s="18">
        <f t="array" ref="DJ2503:DL2506">MMULT(DI2498:DI2501,TRANSPOSE(DG2508:DG2510))</f>
        <v>1.2548261211805809E-6</v>
      </c>
      <c r="DK2503" s="19">
        <v>7.0270247518374743E-7</v>
      </c>
      <c r="DL2503" s="20">
        <v>5.0448074035409377E-7</v>
      </c>
      <c r="DM2503" s="1"/>
      <c r="DN2503" s="18">
        <f t="array" ref="DN2503:DP2506">CD2503:CF2506</f>
        <v>-3.1605846076611842E-2</v>
      </c>
      <c r="DO2503" s="19">
        <v>6.6177305986349924E-2</v>
      </c>
      <c r="DP2503" s="20">
        <v>0.32315396606070668</v>
      </c>
      <c r="DQ2503" s="2"/>
      <c r="DS2503" s="7"/>
      <c r="DT2503" s="18">
        <f t="array" ref="DT2503:DV2506">MMULT(DS2498:DS2501,TRANSPOSE(DQ2508:DQ2510))</f>
        <v>-1.7178142765982135E-4</v>
      </c>
      <c r="DU2503" s="19">
        <v>-9.6197578588486259E-5</v>
      </c>
      <c r="DV2503" s="20">
        <v>-6.9061697347658779E-5</v>
      </c>
      <c r="DW2503" s="1"/>
      <c r="DX2503" s="18">
        <f t="array" ref="DX2503:DZ2506">CN2503:CP2506</f>
        <v>-0.67147595509529123</v>
      </c>
      <c r="DY2503" s="19">
        <v>0.24740318446129667</v>
      </c>
      <c r="DZ2503" s="20">
        <v>-0.45993954921255814</v>
      </c>
      <c r="EA2503" s="2"/>
      <c r="EC2503" s="7"/>
      <c r="ED2503" s="18">
        <f t="array" ref="ED2503:EF2506">MMULT(EC2498:EC2501,TRANSPOSE(EA2508:EA2510))</f>
        <v>-2.1178698630851117E-2</v>
      </c>
      <c r="EE2503" s="19">
        <v>-1.1860068656419066E-2</v>
      </c>
      <c r="EF2503" s="20">
        <v>-8.5145227571258395E-3</v>
      </c>
      <c r="EG2503" s="1"/>
      <c r="EH2503" s="26">
        <f t="array" ref="EH2503:EJ2506">AP2503:AR2506+BZ2503:CB2506+DJ2503:DL2506</f>
        <v>3.4576872037030384E-6</v>
      </c>
      <c r="EI2503" s="27">
        <v>1.9840590790220945E-6</v>
      </c>
      <c r="EJ2503" s="28">
        <v>1.3692373917681345E-6</v>
      </c>
      <c r="EK2503" s="11"/>
      <c r="EL2503" s="26">
        <f t="array" ref="EL2503:EN2506">AZ2503:BB2506+CJ2503:CL2506+DT2503:DV2506</f>
        <v>-6.9848740947474829E-6</v>
      </c>
      <c r="EM2503" s="27">
        <v>2.1417006355989508E-5</v>
      </c>
      <c r="EN2503" s="28">
        <v>-1.4432132261243095E-5</v>
      </c>
      <c r="EO2503" s="11"/>
      <c r="EP2503" s="26">
        <f t="array" ref="EP2503:ER2506">BJ2503:BL2506+CT2503:CV2506+ED2503:EF2506</f>
        <v>-6.3316232144676382E-2</v>
      </c>
      <c r="EQ2503" s="27">
        <v>-3.6611245478412935E-2</v>
      </c>
      <c r="ER2503" s="28">
        <v>-2.4944734196587465E-2</v>
      </c>
      <c r="ES2503" s="11"/>
      <c r="ET2503" s="11"/>
      <c r="EU2503" s="1"/>
      <c r="EY2503" s="1"/>
      <c r="FU2503" s="1"/>
      <c r="FV2503" s="18">
        <v>0.71556820409325383</v>
      </c>
      <c r="FW2503" s="19">
        <v>0.17903071190395506</v>
      </c>
      <c r="FX2503" s="20">
        <v>1.3337752550085726</v>
      </c>
      <c r="FY2503" s="2"/>
      <c r="GA2503" s="7"/>
      <c r="GB2503" s="18">
        <f t="array" ref="GB2503:GD2506">MMULT(GA2498:GA2501,TRANSPOSE(FY2508:FY2510))</f>
        <v>2.8252777480560016E-6</v>
      </c>
      <c r="GC2503" s="19">
        <v>1.5658324667146617E-6</v>
      </c>
      <c r="GD2503" s="20">
        <v>1.144972619591882E-6</v>
      </c>
      <c r="GE2503" s="1"/>
      <c r="GF2503" s="18">
        <v>0.24226011929557584</v>
      </c>
      <c r="GG2503" s="19">
        <v>0.26301274671940034</v>
      </c>
      <c r="GH2503" s="20">
        <v>0.73844416999099627</v>
      </c>
      <c r="GI2503" s="2"/>
      <c r="GK2503" s="7"/>
      <c r="GL2503" s="18">
        <f t="array" ref="GL2503:GN2506">MMULT(GK2498:GK2501,TRANSPOSE(GI2508:GI2510))</f>
        <v>1.1155298090514726E-4</v>
      </c>
      <c r="GM2503" s="19">
        <v>6.1825170774897558E-5</v>
      </c>
      <c r="GN2503" s="20">
        <v>4.5207983129493684E-5</v>
      </c>
      <c r="GO2503" s="1"/>
      <c r="GP2503" s="18">
        <v>-0.76206148117800276</v>
      </c>
      <c r="GQ2503" s="19">
        <v>0.20293061405656815</v>
      </c>
      <c r="GR2503" s="20">
        <v>3.8771220910744038E-2</v>
      </c>
      <c r="GS2503" s="2"/>
      <c r="GU2503" s="7"/>
      <c r="GV2503" s="18">
        <f t="array" ref="GV2503:GX2506">MMULT(GU2498:GU2501,TRANSPOSE(GS2508:GS2510))</f>
        <v>-2.8223175492529753E-2</v>
      </c>
      <c r="GW2503" s="19">
        <v>-1.5641918579649916E-2</v>
      </c>
      <c r="GX2503" s="20">
        <v>-1.1437729688388378E-2</v>
      </c>
      <c r="GY2503" s="1"/>
      <c r="HE2503" s="1"/>
      <c r="HF2503" s="18">
        <f t="array" ref="HF2503:HH2506">FV2503:FX2506</f>
        <v>0.71556820409325383</v>
      </c>
      <c r="HG2503" s="19">
        <v>0.17903071190395506</v>
      </c>
      <c r="HH2503" s="20">
        <v>1.3337752550085726</v>
      </c>
      <c r="HI2503" s="2"/>
      <c r="HK2503" s="7"/>
      <c r="HL2503" s="18">
        <f t="array" ref="HL2503:HN2506">MMULT(HK2498:HK2501,TRANSPOSE(HI2508:HI2510))</f>
        <v>2.2164952101573597E-6</v>
      </c>
      <c r="HM2503" s="19">
        <v>1.3763412276846999E-6</v>
      </c>
      <c r="HN2503" s="20">
        <v>8.2984268684081109E-7</v>
      </c>
      <c r="HO2503" s="1"/>
      <c r="HP2503" s="18">
        <f t="array" ref="HP2503:HR2506">GF2503:GH2506</f>
        <v>0.24226011929557584</v>
      </c>
      <c r="HQ2503" s="19">
        <v>0.26301274671940034</v>
      </c>
      <c r="HR2503" s="20">
        <v>0.73844416999099627</v>
      </c>
      <c r="HS2503" s="2"/>
      <c r="HU2503" s="7"/>
      <c r="HV2503" s="18">
        <f t="array" ref="HV2503:HX2506">MMULT(HU2498:HU2501,TRANSPOSE(HS2508:HS2510))</f>
        <v>-1.9157868116253922E-4</v>
      </c>
      <c r="HW2503" s="19">
        <v>-1.189615190780156E-4</v>
      </c>
      <c r="HX2503" s="20">
        <v>-7.1725924237866438E-5</v>
      </c>
      <c r="HY2503" s="1"/>
      <c r="HZ2503" s="18">
        <f t="array" ref="HZ2503:IB2506">GP2503:GR2506</f>
        <v>-0.76206148117800276</v>
      </c>
      <c r="IA2503" s="19">
        <v>0.20293061405656815</v>
      </c>
      <c r="IB2503" s="20">
        <v>3.8771220910744038E-2</v>
      </c>
      <c r="IC2503" s="2"/>
      <c r="IE2503" s="7"/>
      <c r="IF2503" s="18">
        <f t="array" ref="IF2503:IH2506">MMULT(IE2498:IE2501,TRANSPOSE(IC2508:IC2510))</f>
        <v>-2.8216386358046006E-2</v>
      </c>
      <c r="IG2503" s="19">
        <v>-1.7521073658490673E-2</v>
      </c>
      <c r="IH2503" s="20">
        <v>-1.0564048034480954E-2</v>
      </c>
      <c r="II2503" s="1"/>
      <c r="IO2503" s="1"/>
      <c r="IP2503" s="18">
        <f t="array" ref="IP2503:IR2506">HF2503:HH2506</f>
        <v>0.71556820409325383</v>
      </c>
      <c r="IQ2503" s="19">
        <v>0.17903071190395506</v>
      </c>
      <c r="IR2503" s="20">
        <v>1.3337752550085726</v>
      </c>
      <c r="IS2503" s="2"/>
      <c r="IU2503" s="7"/>
      <c r="IV2503" s="18">
        <f t="array" ref="IV2503:IX2506">MMULT(IU2498:IU2501,TRANSPOSE(IS2508:IS2510))</f>
        <v>2.7615805742794853E-6</v>
      </c>
      <c r="IW2503" s="19">
        <v>1.5464847855890971E-6</v>
      </c>
      <c r="IX2503" s="20">
        <v>1.1102448292591045E-6</v>
      </c>
      <c r="IY2503" s="1"/>
      <c r="IZ2503" s="18">
        <f t="array" ref="IZ2503:JB2506">HP2503:HR2506</f>
        <v>0.24226011929557584</v>
      </c>
      <c r="JA2503" s="19">
        <v>0.26301274671940034</v>
      </c>
      <c r="JB2503" s="20">
        <v>0.73844416999099627</v>
      </c>
      <c r="JC2503" s="2"/>
      <c r="JE2503" s="7"/>
      <c r="JF2503" s="18">
        <f t="array" ref="JF2503:JH2506">MMULT(JE2498:JE2501,TRANSPOSE(JC2508:JC2510))</f>
        <v>8.3423699288178338E-5</v>
      </c>
      <c r="JG2503" s="19">
        <v>4.6717261451039956E-5</v>
      </c>
      <c r="JH2503" s="20">
        <v>3.3539028929667132E-5</v>
      </c>
      <c r="JI2503" s="1"/>
      <c r="JJ2503" s="18">
        <f t="array" ref="JJ2503:JL2506">HZ2503:IB2506</f>
        <v>-0.76206148117800276</v>
      </c>
      <c r="JK2503" s="19">
        <v>0.20293061405656815</v>
      </c>
      <c r="JL2503" s="20">
        <v>3.8771220910744038E-2</v>
      </c>
      <c r="JM2503" s="2"/>
      <c r="JO2503" s="7"/>
      <c r="JP2503" s="18">
        <f t="array" ref="JP2503:JR2506">MMULT(JO2498:JO2501,TRANSPOSE(JM2508:JM2510))</f>
        <v>-2.8227137447101768E-2</v>
      </c>
      <c r="JQ2503" s="19">
        <v>-1.5807193535920808E-2</v>
      </c>
      <c r="JR2503" s="20">
        <v>-1.1348223436720595E-2</v>
      </c>
      <c r="JS2503" s="1"/>
      <c r="JT2503" s="26">
        <f t="array" ref="JT2503:JV2506">GB2503:GD2506+HL2503:HN2506+IV2503:IX2506</f>
        <v>7.8033535324928479E-6</v>
      </c>
      <c r="JU2503" s="27">
        <v>4.4886584799884584E-6</v>
      </c>
      <c r="JV2503" s="28">
        <v>3.0850601356917975E-6</v>
      </c>
      <c r="JW2503" s="11"/>
      <c r="JX2503" s="26">
        <f t="array" ref="JX2503:JZ2506">GL2503:GN2506+HV2503:HX2506+JF2503:JH2506</f>
        <v>3.3979990307863824E-6</v>
      </c>
      <c r="JY2503" s="27">
        <v>-1.0419086852078084E-5</v>
      </c>
      <c r="JZ2503" s="28">
        <v>7.021087821294378E-6</v>
      </c>
      <c r="KA2503" s="11"/>
      <c r="KB2503" s="26">
        <f t="array" ref="KB2503:KD2506">GV2503:GX2506+IF2503:IH2506+JP2503:JR2506</f>
        <v>-8.4666699297677533E-2</v>
      </c>
      <c r="KC2503" s="27">
        <v>-4.8970185774061398E-2</v>
      </c>
      <c r="KD2503" s="28">
        <v>-3.3350001159589929E-2</v>
      </c>
      <c r="KE2503" s="11"/>
      <c r="KF2503" s="11"/>
      <c r="KG2503" s="1"/>
      <c r="KH2503" s="67"/>
      <c r="KJ2503" s="66"/>
      <c r="KL2503" s="65"/>
      <c r="KN2503" s="53"/>
      <c r="KP2503" s="64"/>
      <c r="KR2503" s="63"/>
      <c r="KV2503" s="1"/>
      <c r="KW2503" s="34"/>
      <c r="KY2503" s="35"/>
      <c r="LA2503" s="36"/>
      <c r="LC2503" s="37"/>
      <c r="LQ2503" s="1"/>
      <c r="LR2503" s="3">
        <f>LU2548</f>
        <v>0.2977572127708934</v>
      </c>
      <c r="LT2503" s="41">
        <f t="array" ref="LT2503">SUM(MG2484:MG2487*LV2500:LV2503)</f>
        <v>-1.0897364512156714E-3</v>
      </c>
      <c r="LV2503" s="6">
        <v>0.33439477629044601</v>
      </c>
      <c r="LX2503" s="10">
        <v>-2.4580826938654896E-4</v>
      </c>
      <c r="MC2503" s="3">
        <f>ME2548</f>
        <v>0.39641544632958675</v>
      </c>
      <c r="ME2503" s="41">
        <f t="array" ref="ME2503">SUM(MG2484:MG2487*MG2500:MG2503)</f>
        <v>-8.4207825601729039E-4</v>
      </c>
      <c r="MG2503" s="6">
        <v>0.21858093468558737</v>
      </c>
      <c r="MI2503" s="10">
        <v>-3.272538519338845E-4</v>
      </c>
      <c r="MN2503" s="3">
        <f>MO2548</f>
        <v>0.30582734089951985</v>
      </c>
      <c r="MP2503" s="41">
        <f t="array" ref="MP2503">SUM(MG2484:MG2487*MR2500:MR2503)</f>
        <v>-1.0669054476331319E-3</v>
      </c>
      <c r="MR2503" s="6">
        <v>0.32372353151633604</v>
      </c>
      <c r="MT2503" s="10">
        <v>-2.5247042279188633E-4</v>
      </c>
      <c r="MU2503" s="1"/>
      <c r="NA2503" s="1"/>
      <c r="NB2503" s="3">
        <f>NE2548</f>
        <v>0.29634994642898976</v>
      </c>
      <c r="ND2503" s="41">
        <f t="array" ref="ND2503">SUM(NQ2484:NQ2487*NF2500:NF2503)</f>
        <v>3.6979623634228378E-4</v>
      </c>
      <c r="NF2503" s="6">
        <v>0.33439477629044601</v>
      </c>
      <c r="NH2503" s="10">
        <v>8.6647123557704797E-5</v>
      </c>
      <c r="NM2503" s="3">
        <f>NO2548</f>
        <v>0.39894874711155065</v>
      </c>
      <c r="NO2503" s="41">
        <f t="array" ref="NO2503">SUM(NQ2484:NQ2487*NQ2500:NQ2503)</f>
        <v>2.9047790541439475E-4</v>
      </c>
      <c r="NQ2503" s="6">
        <v>0.21858093468558737</v>
      </c>
      <c r="NS2503" s="10">
        <v>1.1664507384160788E-4</v>
      </c>
      <c r="NX2503" s="3">
        <f>NY2548</f>
        <v>0.30470130645945948</v>
      </c>
      <c r="NZ2503" s="41">
        <f t="array" ref="NZ2503">SUM(NQ2484:NQ2487*OB2500:OB2503)</f>
        <v>3.6247985191692283E-4</v>
      </c>
      <c r="OB2503" s="6">
        <v>0.32372353151633604</v>
      </c>
      <c r="OD2503" s="10">
        <v>8.9088903396556155E-5</v>
      </c>
      <c r="OE2503" s="1"/>
      <c r="RC2503" s="1"/>
      <c r="RD2503" s="3">
        <f>RG2548</f>
        <v>0.32777214138942684</v>
      </c>
      <c r="RF2503" s="41">
        <f t="array" ref="RF2503">SUM(RS2484:RS2487*RH2500:RH2503)</f>
        <v>5.5647997154023002E-4</v>
      </c>
      <c r="RH2503" s="6">
        <v>0.81421181449792401</v>
      </c>
      <c r="RJ2503" s="10">
        <v>-2.4421486969831714E-4</v>
      </c>
      <c r="RO2503" s="3">
        <f>RQ2548</f>
        <v>0.34305605546686441</v>
      </c>
      <c r="RQ2503" s="41">
        <f t="array" ref="RQ2503">SUM(RS2484:RS2487*RS2500:RS2503)</f>
        <v>5.5603315902273687E-4</v>
      </c>
      <c r="RS2503" s="6">
        <v>0.7409563091335778</v>
      </c>
      <c r="RU2503" s="10">
        <v>-2.5560253391248541E-4</v>
      </c>
      <c r="RZ2503" s="3">
        <f>SA2548</f>
        <v>0.32917180314370881</v>
      </c>
      <c r="SB2503" s="41">
        <f t="array" ref="SB2503">SUM(RS2484:RS2487*SD2500:SD2503)</f>
        <v>5.5669136503402905E-4</v>
      </c>
      <c r="SD2503" s="6">
        <v>0.80731444606013536</v>
      </c>
      <c r="SF2503" s="10">
        <v>-2.4525772285690077E-4</v>
      </c>
      <c r="SG2503" s="1"/>
      <c r="SM2503" s="1"/>
      <c r="SN2503" s="3">
        <f>SQ2548</f>
        <v>0.33004929910173691</v>
      </c>
      <c r="SP2503" s="41">
        <f t="array" ref="SP2503">SUM(TC2484:TC2487*SR2500:SR2503)</f>
        <v>-4.8303320063321556E-4</v>
      </c>
      <c r="SR2503" s="6">
        <v>0.81421181449792401</v>
      </c>
      <c r="ST2503" s="10">
        <v>1.4547507470759809E-5</v>
      </c>
      <c r="SY2503" s="3">
        <f>TA2548</f>
        <v>0.33908730247991503</v>
      </c>
      <c r="TA2503" s="41">
        <f t="array" ref="TA2503">SUM(TC2484:TC2487*TC2500:TC2503)</f>
        <v>-4.7356911554989801E-4</v>
      </c>
      <c r="TC2503" s="6">
        <v>0.7409563091335778</v>
      </c>
      <c r="TE2503" s="10">
        <v>1.4945873478573297E-5</v>
      </c>
      <c r="TJ2503" s="3">
        <f>TK2548</f>
        <v>0.33086339841834794</v>
      </c>
      <c r="TL2503" s="41">
        <f t="array" ref="TL2503">SUM(TC2484:TC2487*TN2500:TN2503)</f>
        <v>-4.8223986921986511E-4</v>
      </c>
      <c r="TN2503" s="6">
        <v>0.80731444606013536</v>
      </c>
      <c r="TP2503" s="10">
        <v>1.4583390340144994E-5</v>
      </c>
      <c r="TQ2503" s="1"/>
      <c r="VF2503" s="1"/>
      <c r="VT2503" s="1"/>
    </row>
    <row r="2504" spans="14:592" x14ac:dyDescent="0.3">
      <c r="N2504" s="1"/>
      <c r="O2504" s="34"/>
      <c r="Q2504" s="35"/>
      <c r="S2504" s="36"/>
      <c r="U2504" s="37"/>
      <c r="W2504" s="52"/>
      <c r="Y2504" s="53"/>
      <c r="AI2504" s="1"/>
      <c r="AJ2504" s="21">
        <v>0.29909526941651626</v>
      </c>
      <c r="AK2504">
        <v>-0.23205061874956767</v>
      </c>
      <c r="AL2504" s="22">
        <v>-0.42110781044770579</v>
      </c>
      <c r="AM2504" s="2"/>
      <c r="AO2504" s="7"/>
      <c r="AP2504" s="21">
        <v>-2.7433871889799074E-6</v>
      </c>
      <c r="AQ2504">
        <v>-1.5204468772068715E-6</v>
      </c>
      <c r="AR2504" s="22">
        <v>-1.1117856354060917E-6</v>
      </c>
      <c r="AS2504" s="1"/>
      <c r="AT2504" s="21">
        <v>-0.46701017795802074</v>
      </c>
      <c r="AU2504">
        <v>-7.6918503129940252E-2</v>
      </c>
      <c r="AV2504" s="22">
        <v>-0.33173418459153592</v>
      </c>
      <c r="AW2504" s="2"/>
      <c r="AY2504" s="7"/>
      <c r="AZ2504" s="21">
        <v>1.2666788756370104E-4</v>
      </c>
      <c r="BA2504">
        <v>7.020219196993229E-5</v>
      </c>
      <c r="BB2504" s="22">
        <v>5.133345319474267E-5</v>
      </c>
      <c r="BC2504" s="1"/>
      <c r="BD2504" s="21">
        <v>1.1084387376240927</v>
      </c>
      <c r="BE2504">
        <v>0.15431061569998283</v>
      </c>
      <c r="BF2504" s="22">
        <v>0.10243837484410963</v>
      </c>
      <c r="BG2504" s="2"/>
      <c r="BI2504" s="7"/>
      <c r="BJ2504" s="21">
        <v>-5.7891796243135143E-3</v>
      </c>
      <c r="BK2504">
        <v>-3.2084935428491573E-3</v>
      </c>
      <c r="BL2504" s="22">
        <v>-2.3461240808267622E-3</v>
      </c>
      <c r="BM2504" s="1"/>
      <c r="BS2504" s="1"/>
      <c r="BT2504" s="21">
        <v>0.29909526941651626</v>
      </c>
      <c r="BU2504">
        <v>-0.23205061874956767</v>
      </c>
      <c r="BV2504" s="22">
        <v>-0.42110781044770579</v>
      </c>
      <c r="BW2504" s="2"/>
      <c r="BY2504" s="7"/>
      <c r="BZ2504" s="21">
        <v>-1.91775137285469E-6</v>
      </c>
      <c r="CA2504">
        <v>-1.1908350926332269E-6</v>
      </c>
      <c r="CB2504" s="22">
        <v>-7.1799476247431484E-7</v>
      </c>
      <c r="CC2504" s="1"/>
      <c r="CD2504" s="21">
        <v>-0.46701017795802074</v>
      </c>
      <c r="CE2504">
        <v>-7.6918503129940252E-2</v>
      </c>
      <c r="CF2504" s="22">
        <v>-0.33173418459153592</v>
      </c>
      <c r="CG2504" s="2"/>
      <c r="CI2504" s="7"/>
      <c r="CJ2504" s="21">
        <v>-2.1781143679986504E-4</v>
      </c>
      <c r="CK2504">
        <v>-1.3525084960937573E-4</v>
      </c>
      <c r="CL2504" s="22">
        <v>-8.1547312671984194E-5</v>
      </c>
      <c r="CM2504" s="1"/>
      <c r="CN2504" s="21">
        <v>1.1084387376240927</v>
      </c>
      <c r="CO2504">
        <v>0.15431061569998283</v>
      </c>
      <c r="CP2504" s="22">
        <v>0.10243837484410963</v>
      </c>
      <c r="CQ2504" s="2"/>
      <c r="CS2504" s="7"/>
      <c r="CT2504" s="21">
        <v>-5.720745311208749E-3</v>
      </c>
      <c r="CU2504">
        <v>-3.5523188089098324E-3</v>
      </c>
      <c r="CV2504" s="22">
        <v>-2.1418131823747119E-3</v>
      </c>
      <c r="CW2504" s="1"/>
      <c r="DC2504" s="1"/>
      <c r="DD2504" s="21">
        <v>0.29909526941651626</v>
      </c>
      <c r="DE2504">
        <v>-0.23205061874956767</v>
      </c>
      <c r="DF2504" s="22">
        <v>-0.42110781044770579</v>
      </c>
      <c r="DG2504" s="2"/>
      <c r="DI2504" s="7"/>
      <c r="DJ2504" s="21">
        <v>-2.6551628770132573E-6</v>
      </c>
      <c r="DK2504">
        <v>-1.486890888068078E-6</v>
      </c>
      <c r="DL2504" s="22">
        <v>-1.0674614684432366E-6</v>
      </c>
      <c r="DM2504" s="1"/>
      <c r="DN2504" s="21">
        <v>-0.46701017795802074</v>
      </c>
      <c r="DO2504">
        <v>-7.6918503129940252E-2</v>
      </c>
      <c r="DP2504" s="22">
        <v>-0.33173418459153592</v>
      </c>
      <c r="DQ2504" s="2"/>
      <c r="DS2504" s="7"/>
      <c r="DT2504" s="21">
        <v>9.5006626383410843E-5</v>
      </c>
      <c r="DU2504">
        <v>5.3203699215050645E-5</v>
      </c>
      <c r="DV2504" s="22">
        <v>3.8195740754388123E-5</v>
      </c>
      <c r="DW2504" s="1"/>
      <c r="DX2504" s="21">
        <v>1.1084387376240927</v>
      </c>
      <c r="DY2504">
        <v>0.15431061569998283</v>
      </c>
      <c r="DZ2504" s="22">
        <v>0.10243837484410963</v>
      </c>
      <c r="EA2504" s="2"/>
      <c r="EC2504" s="7"/>
      <c r="ED2504" s="21">
        <v>-5.7850583431029636E-3</v>
      </c>
      <c r="EE2504">
        <v>-3.2396319682572385E-3</v>
      </c>
      <c r="EF2504" s="22">
        <v>-2.3257808127029088E-3</v>
      </c>
      <c r="EG2504" s="1"/>
      <c r="EH2504" s="29">
        <v>-7.3163014388478546E-6</v>
      </c>
      <c r="EI2504" s="11">
        <v>-4.198172857908176E-6</v>
      </c>
      <c r="EJ2504" s="30">
        <v>-2.8972418663236433E-6</v>
      </c>
      <c r="EK2504" s="11"/>
      <c r="EL2504" s="29">
        <v>3.8630771472468429E-6</v>
      </c>
      <c r="EM2504" s="11">
        <v>-1.1844958424392791E-5</v>
      </c>
      <c r="EN2504" s="30">
        <v>7.9818812771465989E-6</v>
      </c>
      <c r="EO2504" s="11"/>
      <c r="EP2504" s="29">
        <v>-1.7294983278625227E-2</v>
      </c>
      <c r="EQ2504" s="11">
        <v>-1.0000444320016228E-2</v>
      </c>
      <c r="ER2504" s="30">
        <v>-6.8137180759043825E-3</v>
      </c>
      <c r="ES2504" s="11"/>
      <c r="ET2504" s="11"/>
      <c r="EU2504" s="1"/>
      <c r="FU2504" s="1"/>
      <c r="FV2504" s="21">
        <v>0.14716153337786583</v>
      </c>
      <c r="FW2504">
        <v>-2.1374167958724551E-2</v>
      </c>
      <c r="FX2504" s="22">
        <v>-0.27875525090649977</v>
      </c>
      <c r="FY2504" s="2"/>
      <c r="GA2504" s="7"/>
      <c r="GB2504" s="21">
        <v>-7.2619868517588339E-6</v>
      </c>
      <c r="GC2504">
        <v>-4.0247564308192694E-6</v>
      </c>
      <c r="GD2504" s="22">
        <v>-2.9429942294421463E-6</v>
      </c>
      <c r="GE2504" s="1"/>
      <c r="GF2504" s="21">
        <v>-0.52018652522759956</v>
      </c>
      <c r="GG2504">
        <v>5.9063044548248005E-2</v>
      </c>
      <c r="GH2504" s="22">
        <v>-0.85681161174046816</v>
      </c>
      <c r="GI2504" s="2"/>
      <c r="GK2504" s="7"/>
      <c r="GL2504" s="21">
        <v>2.3917231034232969E-4</v>
      </c>
      <c r="GM2504">
        <v>1.325546732284501E-4</v>
      </c>
      <c r="GN2504" s="22">
        <v>9.6927017846272178E-5</v>
      </c>
      <c r="GO2504" s="1"/>
      <c r="GP2504" s="21">
        <v>-0.15089023648751085</v>
      </c>
      <c r="GQ2504">
        <v>1.0118005894821673</v>
      </c>
      <c r="GR2504" s="22">
        <v>0.3942008463634033</v>
      </c>
      <c r="GS2504" s="2"/>
      <c r="GU2504" s="7"/>
      <c r="GV2504" s="21">
        <v>-3.522459351694382E-2</v>
      </c>
      <c r="GW2504">
        <v>-1.9522261906323606E-2</v>
      </c>
      <c r="GX2504" s="22">
        <v>-1.4275125743267262E-2</v>
      </c>
      <c r="GY2504" s="1"/>
      <c r="HE2504" s="1"/>
      <c r="HF2504" s="21">
        <v>0.14716153337786583</v>
      </c>
      <c r="HG2504">
        <v>-2.1374167958724551E-2</v>
      </c>
      <c r="HH2504" s="22">
        <v>-0.27875525090649977</v>
      </c>
      <c r="HI2504" s="2"/>
      <c r="HK2504" s="7"/>
      <c r="HL2504" s="21">
        <v>-5.6971832972841306E-6</v>
      </c>
      <c r="HM2504">
        <v>-3.5376878857194181E-6</v>
      </c>
      <c r="HN2504" s="22">
        <v>-2.1329917038292209E-6</v>
      </c>
      <c r="HO2504" s="1"/>
      <c r="HP2504" s="21">
        <v>-0.52018652522759956</v>
      </c>
      <c r="HQ2504">
        <v>5.9063044548248005E-2</v>
      </c>
      <c r="HR2504" s="22">
        <v>-0.85681161174046816</v>
      </c>
      <c r="HS2504" s="2"/>
      <c r="HU2504" s="7"/>
      <c r="HV2504" s="21">
        <v>-4.1074429857630858E-4</v>
      </c>
      <c r="HW2504">
        <v>-2.5505325234917713E-4</v>
      </c>
      <c r="HX2504" s="22">
        <v>-1.5378023411605272E-4</v>
      </c>
      <c r="HY2504" s="1"/>
      <c r="HZ2504" s="21">
        <v>-0.15089023648751085</v>
      </c>
      <c r="IA2504">
        <v>1.0118005894821673</v>
      </c>
      <c r="IB2504" s="22">
        <v>0.3942008463634033</v>
      </c>
      <c r="IC2504" s="2"/>
      <c r="IE2504" s="7"/>
      <c r="IF2504" s="21">
        <v>-3.5216215214839711E-2</v>
      </c>
      <c r="IG2504">
        <v>-2.1867644315712288E-2</v>
      </c>
      <c r="IH2504" s="22">
        <v>-1.3184742525192325E-2</v>
      </c>
      <c r="II2504" s="1"/>
      <c r="IO2504" s="1"/>
      <c r="IP2504" s="21">
        <v>0.14716153337786583</v>
      </c>
      <c r="IQ2504">
        <v>-2.1374167958724551E-2</v>
      </c>
      <c r="IR2504" s="22">
        <v>-0.27875525090649977</v>
      </c>
      <c r="IS2504" s="2"/>
      <c r="IU2504" s="7"/>
      <c r="IV2504" s="21">
        <v>-7.0982607241316091E-6</v>
      </c>
      <c r="IW2504">
        <v>-3.9750251418531372E-6</v>
      </c>
      <c r="IX2504" s="22">
        <v>-2.8537307001285884E-6</v>
      </c>
      <c r="IY2504" s="1"/>
      <c r="IZ2504" s="21">
        <v>-0.52018652522759956</v>
      </c>
      <c r="JA2504">
        <v>5.9063044548248005E-2</v>
      </c>
      <c r="JB2504" s="22">
        <v>-0.85681161174046816</v>
      </c>
      <c r="JC2504" s="2"/>
      <c r="JE2504" s="7"/>
      <c r="JF2504" s="21">
        <v>1.7885729500216637E-4</v>
      </c>
      <c r="JG2504">
        <v>1.0016006343926356E-4</v>
      </c>
      <c r="JH2504" s="22">
        <v>7.1906425183062097E-5</v>
      </c>
      <c r="JI2504" s="1"/>
      <c r="JJ2504" s="21">
        <v>-0.15089023648751085</v>
      </c>
      <c r="JK2504">
        <v>1.0118005894821673</v>
      </c>
      <c r="JL2504" s="22">
        <v>0.3942008463634033</v>
      </c>
      <c r="JM2504" s="2"/>
      <c r="JO2504" s="7"/>
      <c r="JP2504" s="21">
        <v>-3.5229552936934333E-2</v>
      </c>
      <c r="JQ2504">
        <v>-1.9728545358228173E-2</v>
      </c>
      <c r="JR2504" s="22">
        <v>-1.4163421248552991E-2</v>
      </c>
      <c r="JS2504" s="1"/>
      <c r="JT2504" s="29">
        <v>-2.0057430873174574E-5</v>
      </c>
      <c r="JU2504" s="11">
        <v>-1.1537469458391825E-5</v>
      </c>
      <c r="JV2504" s="30">
        <v>-7.9297166333999556E-6</v>
      </c>
      <c r="JW2504" s="11"/>
      <c r="JX2504" s="29">
        <v>7.2853067681874809E-6</v>
      </c>
      <c r="JY2504" s="11">
        <v>-2.2338515681463475E-5</v>
      </c>
      <c r="JZ2504" s="30">
        <v>1.5053208913281551E-5</v>
      </c>
      <c r="KA2504" s="11"/>
      <c r="KB2504" s="29">
        <v>-0.10567036166871786</v>
      </c>
      <c r="KC2504" s="11">
        <v>-6.1118451580264063E-2</v>
      </c>
      <c r="KD2504" s="30">
        <v>-4.1623289517012579E-2</v>
      </c>
      <c r="KE2504" s="11"/>
      <c r="KF2504" s="11"/>
      <c r="KG2504" s="1"/>
      <c r="KH2504" s="67"/>
      <c r="KJ2504" s="66"/>
      <c r="KL2504" s="65"/>
      <c r="KN2504" s="53"/>
      <c r="KP2504" s="64"/>
      <c r="KR2504" s="63"/>
      <c r="KV2504" s="1"/>
      <c r="KW2504" s="34"/>
      <c r="KY2504" s="35"/>
      <c r="LA2504" s="36"/>
      <c r="LC2504" s="37"/>
      <c r="LQ2504" s="1"/>
      <c r="LR2504" s="2"/>
      <c r="LS2504" s="1"/>
      <c r="LT2504" s="7"/>
      <c r="LU2504" s="1"/>
      <c r="LV2504" s="2"/>
      <c r="LW2504" s="1"/>
      <c r="LX2504" s="7"/>
      <c r="LY2504" s="1"/>
      <c r="LZ2504" s="1"/>
      <c r="MA2504" s="1"/>
      <c r="MB2504" s="1"/>
      <c r="MC2504" s="2"/>
      <c r="MD2504" s="1"/>
      <c r="ME2504" s="7"/>
      <c r="MF2504" s="1"/>
      <c r="MG2504" s="2"/>
      <c r="MH2504" s="1"/>
      <c r="MI2504" s="7"/>
      <c r="MJ2504" s="1"/>
      <c r="MK2504" s="1"/>
      <c r="ML2504" s="1"/>
      <c r="MM2504" s="1"/>
      <c r="MN2504" s="2"/>
      <c r="MO2504" s="1"/>
      <c r="MP2504" s="7"/>
      <c r="MQ2504" s="1"/>
      <c r="MR2504" s="2"/>
      <c r="MS2504" s="1"/>
      <c r="MT2504" s="7"/>
      <c r="MU2504" s="1"/>
      <c r="NA2504" s="1"/>
      <c r="NB2504" s="2"/>
      <c r="NC2504" s="1"/>
      <c r="ND2504" s="7"/>
      <c r="NE2504" s="1"/>
      <c r="NF2504" s="2"/>
      <c r="NG2504" s="1"/>
      <c r="NH2504" s="7"/>
      <c r="NI2504" s="1"/>
      <c r="NJ2504" s="1"/>
      <c r="NK2504" s="1"/>
      <c r="NL2504" s="1"/>
      <c r="NM2504" s="2"/>
      <c r="NN2504" s="1"/>
      <c r="NO2504" s="7"/>
      <c r="NP2504" s="1"/>
      <c r="NQ2504" s="2"/>
      <c r="NR2504" s="1"/>
      <c r="NS2504" s="7"/>
      <c r="NT2504" s="1"/>
      <c r="NU2504" s="1"/>
      <c r="NV2504" s="1"/>
      <c r="NW2504" s="1"/>
      <c r="NX2504" s="2"/>
      <c r="NY2504" s="1"/>
      <c r="NZ2504" s="7"/>
      <c r="OA2504" s="1"/>
      <c r="OB2504" s="2"/>
      <c r="OC2504" s="1"/>
      <c r="OD2504" s="7"/>
      <c r="OE2504" s="1"/>
      <c r="PW2504" s="1"/>
      <c r="RC2504" s="1"/>
      <c r="RD2504" s="2"/>
      <c r="RE2504" s="1"/>
      <c r="RF2504" s="7"/>
      <c r="RG2504" s="1"/>
      <c r="RH2504" s="2"/>
      <c r="RI2504" s="1"/>
      <c r="RJ2504" s="7"/>
      <c r="RK2504" s="1"/>
      <c r="RL2504" s="1"/>
      <c r="RM2504" s="1"/>
      <c r="RN2504" s="1"/>
      <c r="RO2504" s="2"/>
      <c r="RP2504" s="1"/>
      <c r="RQ2504" s="7"/>
      <c r="RR2504" s="1"/>
      <c r="RS2504" s="2"/>
      <c r="RT2504" s="1"/>
      <c r="RU2504" s="7"/>
      <c r="RV2504" s="1"/>
      <c r="RW2504" s="1"/>
      <c r="RX2504" s="1"/>
      <c r="RY2504" s="1"/>
      <c r="RZ2504" s="2"/>
      <c r="SA2504" s="1"/>
      <c r="SB2504" s="7"/>
      <c r="SC2504" s="1"/>
      <c r="SD2504" s="2"/>
      <c r="SE2504" s="1"/>
      <c r="SF2504" s="7"/>
      <c r="SG2504" s="1"/>
      <c r="SM2504" s="1"/>
      <c r="SN2504" s="2"/>
      <c r="SO2504" s="1"/>
      <c r="SP2504" s="7"/>
      <c r="SQ2504" s="1"/>
      <c r="SR2504" s="2"/>
      <c r="SS2504" s="1"/>
      <c r="ST2504" s="7"/>
      <c r="SU2504" s="1"/>
      <c r="SV2504" s="1"/>
      <c r="SW2504" s="1"/>
      <c r="SX2504" s="1"/>
      <c r="SY2504" s="2"/>
      <c r="SZ2504" s="1"/>
      <c r="TA2504" s="7"/>
      <c r="TB2504" s="1"/>
      <c r="TC2504" s="2"/>
      <c r="TD2504" s="1"/>
      <c r="TE2504" s="7"/>
      <c r="TF2504" s="1"/>
      <c r="TG2504" s="1"/>
      <c r="TH2504" s="1"/>
      <c r="TI2504" s="1"/>
      <c r="TJ2504" s="2"/>
      <c r="TK2504" s="1"/>
      <c r="TL2504" s="7"/>
      <c r="TM2504" s="1"/>
      <c r="TN2504" s="2"/>
      <c r="TO2504" s="1"/>
      <c r="TP2504" s="7"/>
      <c r="TQ2504" s="1"/>
      <c r="VF2504" s="1"/>
      <c r="VT2504" s="1"/>
    </row>
    <row r="2505" spans="14:592" x14ac:dyDescent="0.3">
      <c r="N2505" s="1"/>
      <c r="O2505" s="34"/>
      <c r="Q2505" s="35"/>
      <c r="S2505" s="36"/>
      <c r="U2505" s="37"/>
      <c r="W2505" s="52"/>
      <c r="Y2505" s="53"/>
      <c r="AI2505" s="1"/>
      <c r="AJ2505" s="21">
        <v>0.16614587972312683</v>
      </c>
      <c r="AK2505">
        <v>-0.90476314074096187</v>
      </c>
      <c r="AL2505" s="22">
        <v>0.85688995720111738</v>
      </c>
      <c r="AM2505" s="2"/>
      <c r="AO2505" s="7"/>
      <c r="AP2505" s="21">
        <v>-1.9027954967995561E-6</v>
      </c>
      <c r="AQ2505">
        <v>-1.0545720570153802E-6</v>
      </c>
      <c r="AR2505" s="22">
        <v>-7.7112727979303775E-7</v>
      </c>
      <c r="AS2505" s="1"/>
      <c r="AT2505" s="21">
        <v>-8.6488536441642408E-2</v>
      </c>
      <c r="AU2505">
        <v>0.13469048702758946</v>
      </c>
      <c r="AV2505" s="22">
        <v>-6.5950101381949608E-2</v>
      </c>
      <c r="AW2505" s="2"/>
      <c r="AY2505" s="7"/>
      <c r="AZ2505" s="21">
        <v>7.5619039196979696E-5</v>
      </c>
      <c r="BA2505">
        <v>4.1909772148197447E-5</v>
      </c>
      <c r="BB2505" s="22">
        <v>3.0645386797797712E-5</v>
      </c>
      <c r="BC2505" s="1"/>
      <c r="BD2505" s="21">
        <v>0.97027644354116727</v>
      </c>
      <c r="BE2505">
        <v>-0.13737744099231039</v>
      </c>
      <c r="BF2505" s="22">
        <v>-0.14879188230854626</v>
      </c>
      <c r="BG2505" s="2"/>
      <c r="BI2505" s="7"/>
      <c r="BJ2505" s="21">
        <v>-5.1578182947246039E-3</v>
      </c>
      <c r="BK2505">
        <v>-2.8585788950667625E-3</v>
      </c>
      <c r="BL2505" s="22">
        <v>-2.0902584633858464E-3</v>
      </c>
      <c r="BM2505" s="1"/>
      <c r="BS2505" s="1"/>
      <c r="BT2505" s="21">
        <v>0.16614587972312683</v>
      </c>
      <c r="BU2505">
        <v>-0.90476314074096187</v>
      </c>
      <c r="BV2505" s="22">
        <v>0.85688995720111738</v>
      </c>
      <c r="BW2505" s="2"/>
      <c r="BY2505" s="7"/>
      <c r="BZ2505" s="21">
        <v>-1.3301428737154205E-6</v>
      </c>
      <c r="CA2505">
        <v>-8.2595733454148289E-7</v>
      </c>
      <c r="CB2505" s="22">
        <v>-4.9799761855916549E-7</v>
      </c>
      <c r="CC2505" s="1"/>
      <c r="CD2505" s="21">
        <v>-8.6488536441642408E-2</v>
      </c>
      <c r="CE2505">
        <v>0.13469048702758946</v>
      </c>
      <c r="CF2505" s="22">
        <v>-6.5950101381949608E-2</v>
      </c>
      <c r="CG2505" s="2"/>
      <c r="CI2505" s="7"/>
      <c r="CJ2505" s="21">
        <v>-1.3004228136237914E-4</v>
      </c>
      <c r="CK2505">
        <v>-8.0750254889343638E-5</v>
      </c>
      <c r="CL2505" s="22">
        <v>-4.8687060397935198E-5</v>
      </c>
      <c r="CM2505" s="1"/>
      <c r="CN2505" s="21">
        <v>0.97027644354116727</v>
      </c>
      <c r="CO2505">
        <v>-0.13737744099231039</v>
      </c>
      <c r="CP2505" s="22">
        <v>-0.14879188230854626</v>
      </c>
      <c r="CQ2505" s="2"/>
      <c r="CS2505" s="7"/>
      <c r="CT2505" s="21">
        <v>-5.0967165320596926E-3</v>
      </c>
      <c r="CU2505">
        <v>-3.1648257378358727E-3</v>
      </c>
      <c r="CV2505" s="22">
        <v>-1.9081805012022225E-3</v>
      </c>
      <c r="CW2505" s="1"/>
      <c r="DC2505" s="1"/>
      <c r="DD2505" s="21">
        <v>0.16614587972312683</v>
      </c>
      <c r="DE2505">
        <v>-0.90476314074096187</v>
      </c>
      <c r="DF2505" s="22">
        <v>0.85688995720111738</v>
      </c>
      <c r="DG2505" s="2"/>
      <c r="DI2505" s="7"/>
      <c r="DJ2505" s="21">
        <v>-1.8416040273944761E-6</v>
      </c>
      <c r="DK2505">
        <v>-1.0312980312690059E-6</v>
      </c>
      <c r="DL2505" s="22">
        <v>-7.4038446243449445E-7</v>
      </c>
      <c r="DM2505" s="1"/>
      <c r="DN2505" s="21">
        <v>-8.6488536441642408E-2</v>
      </c>
      <c r="DO2505">
        <v>0.13469048702758946</v>
      </c>
      <c r="DP2505" s="22">
        <v>-6.5950101381949608E-2</v>
      </c>
      <c r="DQ2505" s="2"/>
      <c r="DS2505" s="7"/>
      <c r="DT2505" s="21">
        <v>5.6729647362248895E-5</v>
      </c>
      <c r="DU2505">
        <v>3.1768595620441855E-5</v>
      </c>
      <c r="DV2505" s="22">
        <v>2.2807155523992675E-5</v>
      </c>
      <c r="DW2505" s="1"/>
      <c r="DX2505" s="21">
        <v>0.97027644354116727</v>
      </c>
      <c r="DY2505">
        <v>-0.13737744099231039</v>
      </c>
      <c r="DZ2505" s="22">
        <v>-0.14879188230854626</v>
      </c>
      <c r="EA2505" s="2"/>
      <c r="EC2505" s="7"/>
      <c r="ED2505" s="21">
        <v>-5.154135235956812E-3</v>
      </c>
      <c r="EE2505">
        <v>-2.8863151050211571E-3</v>
      </c>
      <c r="EF2505" s="22">
        <v>-2.0721292901316863E-3</v>
      </c>
      <c r="EG2505" s="1"/>
      <c r="EH2505" s="29">
        <v>-5.0745423979094532E-6</v>
      </c>
      <c r="EI2505" s="11">
        <v>-2.9118274228258694E-6</v>
      </c>
      <c r="EJ2505" s="30">
        <v>-2.0095093607866976E-6</v>
      </c>
      <c r="EK2505" s="11"/>
      <c r="EL2505" s="29">
        <v>2.3064051968494498E-6</v>
      </c>
      <c r="EM2505" s="11">
        <v>-7.0718871207043366E-6</v>
      </c>
      <c r="EN2505" s="30">
        <v>4.7654819238551883E-6</v>
      </c>
      <c r="EO2505" s="11"/>
      <c r="EP2505" s="29">
        <v>-1.5408670062741108E-2</v>
      </c>
      <c r="EQ2505" s="11">
        <v>-8.9097197379237915E-3</v>
      </c>
      <c r="ER2505" s="30">
        <v>-6.0705682547197558E-3</v>
      </c>
      <c r="ES2505" s="11"/>
      <c r="ET2505" s="11"/>
      <c r="EU2505" s="1"/>
      <c r="EY2505" s="1"/>
      <c r="FU2505" s="1"/>
      <c r="FV2505" s="21">
        <v>-0.40782413164448517</v>
      </c>
      <c r="FW2505">
        <v>0.46327824995321221</v>
      </c>
      <c r="FX2505" s="22">
        <v>-0.35125772158371205</v>
      </c>
      <c r="FY2505" s="2"/>
      <c r="GA2505" s="7"/>
      <c r="GB2505" s="21">
        <v>1.9861615491999235E-7</v>
      </c>
      <c r="GC2505">
        <v>1.1007753981064113E-7</v>
      </c>
      <c r="GD2505" s="22">
        <v>8.0491222269557569E-8</v>
      </c>
      <c r="GE2505" s="1"/>
      <c r="GF2505" s="21">
        <v>1.0608206510141205</v>
      </c>
      <c r="GG2505">
        <v>-6.3874484304322826E-2</v>
      </c>
      <c r="GH2505" s="22">
        <v>-0.57547840013394058</v>
      </c>
      <c r="GI2505" s="2"/>
      <c r="GK2505" s="7"/>
      <c r="GL2505" s="21">
        <v>-2.4191021091558127E-4</v>
      </c>
      <c r="GM2505">
        <v>-1.3407207929982975E-4</v>
      </c>
      <c r="GN2505" s="22">
        <v>-9.8036579974701844E-5</v>
      </c>
      <c r="GO2505" s="1"/>
      <c r="GP2505" s="21">
        <v>0.50335080538892585</v>
      </c>
      <c r="GQ2505">
        <v>4.2625644339772006E-2</v>
      </c>
      <c r="GR2505" s="22">
        <v>-0.16936213964528715</v>
      </c>
      <c r="GS2505" s="2"/>
      <c r="GU2505" s="7"/>
      <c r="GV2505" s="21">
        <v>-7.9275313655332205E-2</v>
      </c>
      <c r="GW2505">
        <v>-4.3936161680358382E-2</v>
      </c>
      <c r="GX2505" s="22">
        <v>-3.2127129308744555E-2</v>
      </c>
      <c r="GY2505" s="1"/>
      <c r="HE2505" s="1"/>
      <c r="HF2505" s="21">
        <v>-0.40782413164448517</v>
      </c>
      <c r="HG2505">
        <v>0.46327824995321221</v>
      </c>
      <c r="HH2505" s="22">
        <v>-0.35125772158371205</v>
      </c>
      <c r="HI2505" s="2"/>
      <c r="HK2505" s="7"/>
      <c r="HL2505" s="21">
        <v>1.5579758421181351E-7</v>
      </c>
      <c r="HM2505">
        <v>9.6743109275284364E-8</v>
      </c>
      <c r="HN2505" s="22">
        <v>5.8329693334397098E-8</v>
      </c>
      <c r="HO2505" s="1"/>
      <c r="HP2505" s="21">
        <v>1.0608206510141205</v>
      </c>
      <c r="HQ2505">
        <v>-6.3874484304322826E-2</v>
      </c>
      <c r="HR2505" s="22">
        <v>-0.57547840013394058</v>
      </c>
      <c r="HS2505" s="2"/>
      <c r="HU2505" s="7"/>
      <c r="HV2505" s="21">
        <v>4.1544848355723913E-4</v>
      </c>
      <c r="HW2505">
        <v>2.5797433411025623E-4</v>
      </c>
      <c r="HX2505" s="22">
        <v>1.5554145312797851E-4</v>
      </c>
      <c r="HY2505" s="1"/>
      <c r="HZ2505" s="21">
        <v>0.50335080538892585</v>
      </c>
      <c r="IA2505">
        <v>4.2625644339772006E-2</v>
      </c>
      <c r="IB2505" s="22">
        <v>-0.16936213964528715</v>
      </c>
      <c r="IC2505" s="2"/>
      <c r="IE2505" s="7"/>
      <c r="IF2505" s="21">
        <v>-7.9256494933323055E-2</v>
      </c>
      <c r="IG2505">
        <v>-4.9214625431458367E-2</v>
      </c>
      <c r="IH2505" s="22">
        <v>-2.9673162569290899E-2</v>
      </c>
      <c r="II2505" s="1"/>
      <c r="IO2505" s="1"/>
      <c r="IP2505" s="21">
        <v>-0.40782413164448517</v>
      </c>
      <c r="IQ2505">
        <v>0.46327824995321221</v>
      </c>
      <c r="IR2505" s="22">
        <v>-0.35125772158371205</v>
      </c>
      <c r="IS2505" s="2"/>
      <c r="IU2505" s="7"/>
      <c r="IV2505" s="21">
        <v>1.9413590242038272E-7</v>
      </c>
      <c r="IW2505">
        <v>1.0871608173448386E-7</v>
      </c>
      <c r="IX2505" s="22">
        <v>7.8048920188401648E-8</v>
      </c>
      <c r="IY2505" s="1"/>
      <c r="IZ2505" s="21">
        <v>1.0608206510141205</v>
      </c>
      <c r="JA2505">
        <v>-6.3874484304322826E-2</v>
      </c>
      <c r="JB2505" s="22">
        <v>-0.57547840013394058</v>
      </c>
      <c r="JC2505" s="2"/>
      <c r="JE2505" s="7"/>
      <c r="JF2505" s="21">
        <v>-1.8090701510749754E-4</v>
      </c>
      <c r="JG2505">
        <v>-1.0130790644885518E-4</v>
      </c>
      <c r="JH2505" s="22">
        <v>-7.273047904901388E-5</v>
      </c>
      <c r="JI2505" s="1"/>
      <c r="JJ2505" s="21">
        <v>0.50335080538892585</v>
      </c>
      <c r="JK2505">
        <v>4.2625644339772006E-2</v>
      </c>
      <c r="JL2505" s="22">
        <v>-0.16936213964528715</v>
      </c>
      <c r="JM2505" s="2"/>
      <c r="JO2505" s="7"/>
      <c r="JP2505" s="21">
        <v>-7.9286480883436886E-2</v>
      </c>
      <c r="JQ2505">
        <v>-4.4400419647768953E-2</v>
      </c>
      <c r="JR2505" s="22">
        <v>-3.1875733140233856E-2</v>
      </c>
      <c r="JS2505" s="1"/>
      <c r="JT2505" s="29">
        <v>5.4854964155218861E-7</v>
      </c>
      <c r="JU2505" s="11">
        <v>3.1553673082040935E-7</v>
      </c>
      <c r="JV2505" s="30">
        <v>2.1686983579235633E-7</v>
      </c>
      <c r="JW2505" s="11"/>
      <c r="JX2505" s="29">
        <v>-7.3687424658396786E-6</v>
      </c>
      <c r="JY2505" s="11">
        <v>2.25943483615713E-5</v>
      </c>
      <c r="JZ2505" s="30">
        <v>-1.5225605895737219E-5</v>
      </c>
      <c r="KA2505" s="11"/>
      <c r="KB2505" s="29">
        <v>-0.23781828947209216</v>
      </c>
      <c r="KC2505" s="11">
        <v>-0.13755120675958571</v>
      </c>
      <c r="KD2505" s="30">
        <v>-9.3676025018269313E-2</v>
      </c>
      <c r="KE2505" s="11"/>
      <c r="KF2505" s="11"/>
      <c r="KG2505" s="1"/>
      <c r="KH2505" s="67"/>
      <c r="KJ2505" s="66"/>
      <c r="KL2505" s="65"/>
      <c r="KN2505" s="53"/>
      <c r="KP2505" s="64"/>
      <c r="KR2505" s="63"/>
      <c r="KV2505" s="1"/>
      <c r="KW2505" s="34"/>
      <c r="KY2505" s="35"/>
      <c r="LA2505" s="36"/>
      <c r="LC2505" s="37"/>
      <c r="LQ2505" s="1"/>
      <c r="LR2505" s="2"/>
      <c r="LT2505" s="7"/>
      <c r="LV2505" s="34"/>
      <c r="LX2505" s="35"/>
      <c r="MC2505" s="2"/>
      <c r="ME2505" s="7"/>
      <c r="MG2505" s="36"/>
      <c r="MI2505" s="37"/>
      <c r="MN2505" s="2"/>
      <c r="MP2505" s="7"/>
      <c r="MR2505" s="52"/>
      <c r="MT2505" s="53"/>
      <c r="NB2505" s="2"/>
      <c r="ND2505" s="7"/>
      <c r="NF2505" s="34"/>
      <c r="NH2505" s="35"/>
      <c r="NM2505" s="2"/>
      <c r="NO2505" s="7"/>
      <c r="NQ2505" s="36"/>
      <c r="NS2505" s="37"/>
      <c r="NX2505" s="2"/>
      <c r="NZ2505" s="7"/>
      <c r="OB2505" s="52"/>
      <c r="OD2505" s="53"/>
      <c r="RD2505" s="2"/>
      <c r="RF2505" s="7"/>
      <c r="RH2505" s="34"/>
      <c r="RJ2505" s="35"/>
      <c r="RO2505" s="2"/>
      <c r="RQ2505" s="7"/>
      <c r="RS2505" s="36"/>
      <c r="RU2505" s="37"/>
      <c r="RZ2505" s="2"/>
      <c r="SB2505" s="7"/>
      <c r="SD2505" s="52"/>
      <c r="SF2505" s="53"/>
      <c r="SN2505" s="2"/>
      <c r="SP2505" s="7"/>
      <c r="SR2505" s="34"/>
      <c r="ST2505" s="35"/>
      <c r="SY2505" s="2"/>
      <c r="TA2505" s="7"/>
      <c r="TC2505" s="36"/>
      <c r="TE2505" s="37"/>
      <c r="TJ2505" s="2"/>
      <c r="TL2505" s="7"/>
      <c r="TN2505" s="52"/>
      <c r="TP2505" s="53"/>
      <c r="VF2505" s="1"/>
      <c r="VT2505" s="1"/>
    </row>
    <row r="2506" spans="14:592" ht="15" thickBot="1" x14ac:dyDescent="0.35">
      <c r="N2506" s="1"/>
      <c r="O2506" s="34"/>
      <c r="Q2506" s="35"/>
      <c r="S2506" s="36"/>
      <c r="U2506" s="37"/>
      <c r="W2506" s="52"/>
      <c r="Y2506" s="53"/>
      <c r="AI2506" s="1"/>
      <c r="AJ2506" s="23">
        <v>0.65449204000003314</v>
      </c>
      <c r="AK2506" s="24">
        <v>0.59916344799647114</v>
      </c>
      <c r="AL2506" s="25">
        <v>-0.7414712778070135</v>
      </c>
      <c r="AM2506" s="2"/>
      <c r="AO2506" s="7"/>
      <c r="AP2506" s="23">
        <v>1.4925282039101926E-6</v>
      </c>
      <c r="AQ2506" s="24">
        <v>8.2719269663945849E-7</v>
      </c>
      <c r="AR2506" s="25">
        <v>6.0486227544235996E-7</v>
      </c>
      <c r="AS2506" s="1"/>
      <c r="AT2506" s="23">
        <v>0.76185254980205031</v>
      </c>
      <c r="AU2506" s="24">
        <v>0.33320041515247723</v>
      </c>
      <c r="AV2506" s="25">
        <v>0.36708565966406143</v>
      </c>
      <c r="AW2506" s="2"/>
      <c r="AY2506" s="7"/>
      <c r="AZ2506" s="23">
        <v>-3.4157191099395787E-5</v>
      </c>
      <c r="BA2506" s="24">
        <v>-1.8930683481300982E-5</v>
      </c>
      <c r="BB2506" s="25">
        <v>-1.3842550028182396E-5</v>
      </c>
      <c r="BC2506" s="1"/>
      <c r="BD2506" s="23">
        <v>-0.54625969435908139</v>
      </c>
      <c r="BE2506" s="24">
        <v>0.50384893036638878</v>
      </c>
      <c r="BF2506" s="25">
        <v>-0.34071275045416433</v>
      </c>
      <c r="BG2506" s="2"/>
      <c r="BI2506" s="7"/>
      <c r="BJ2506" s="23">
        <v>-2.9446392698039482E-2</v>
      </c>
      <c r="BK2506" s="24">
        <v>-1.6319853064338728E-2</v>
      </c>
      <c r="BL2506" s="25">
        <v>-1.1933450935294462E-2</v>
      </c>
      <c r="BM2506" s="1"/>
      <c r="BS2506" s="1"/>
      <c r="BT2506" s="23">
        <v>0.65449204000003314</v>
      </c>
      <c r="BU2506" s="24">
        <v>0.59916344799647114</v>
      </c>
      <c r="BV2506" s="25">
        <v>-0.7414712778070135</v>
      </c>
      <c r="BW2506" s="2"/>
      <c r="BY2506" s="7"/>
      <c r="BZ2506" s="23">
        <v>1.0433313606569963E-6</v>
      </c>
      <c r="CA2506" s="24">
        <v>6.4786062213355821E-7</v>
      </c>
      <c r="CB2506" s="25">
        <v>3.9061708576009682E-7</v>
      </c>
      <c r="CC2506" s="1"/>
      <c r="CD2506" s="23">
        <v>0.76185254980205031</v>
      </c>
      <c r="CE2506" s="24">
        <v>0.33320041515247723</v>
      </c>
      <c r="CF2506" s="25">
        <v>0.36708565966406143</v>
      </c>
      <c r="CG2506" s="2"/>
      <c r="CI2506" s="7"/>
      <c r="CJ2506" s="23">
        <v>5.8741712861420418E-5</v>
      </c>
      <c r="CK2506" s="24">
        <v>3.6475892582799521E-5</v>
      </c>
      <c r="CL2506" s="25">
        <v>2.1992549592332214E-5</v>
      </c>
      <c r="CM2506" s="1"/>
      <c r="CN2506" s="23">
        <v>-0.54625969435908139</v>
      </c>
      <c r="CO2506" s="24">
        <v>0.50384893036638878</v>
      </c>
      <c r="CP2506" s="25">
        <v>-0.34071275045416433</v>
      </c>
      <c r="CQ2506" s="2"/>
      <c r="CS2506" s="7"/>
      <c r="CT2506" s="23">
        <v>-2.9099773161451882E-2</v>
      </c>
      <c r="CU2506" s="24">
        <v>-1.8069616092486633E-2</v>
      </c>
      <c r="CV2506" s="25">
        <v>-1.0894782824747432E-2</v>
      </c>
      <c r="CW2506" s="1"/>
      <c r="DC2506" s="1"/>
      <c r="DD2506" s="23">
        <v>0.65449204000003314</v>
      </c>
      <c r="DE2506" s="24">
        <v>0.59916344799647114</v>
      </c>
      <c r="DF2506" s="25">
        <v>-0.7414712778070135</v>
      </c>
      <c r="DG2506" s="2"/>
      <c r="DI2506" s="7"/>
      <c r="DJ2506" s="23">
        <v>1.4445286538782224E-6</v>
      </c>
      <c r="DK2506" s="24">
        <v>8.0893587041291373E-7</v>
      </c>
      <c r="DL2506" s="25">
        <v>5.8074730233187128E-7</v>
      </c>
      <c r="DM2506" s="1"/>
      <c r="DN2506" s="23">
        <v>0.76185254980205031</v>
      </c>
      <c r="DO2506" s="24">
        <v>0.33320041515247723</v>
      </c>
      <c r="DP2506" s="25">
        <v>0.36708565966406143</v>
      </c>
      <c r="DQ2506" s="2"/>
      <c r="DS2506" s="7"/>
      <c r="DT2506" s="23">
        <v>-2.5626352494120584E-5</v>
      </c>
      <c r="DU2506" s="24">
        <v>-1.4350754278694411E-5</v>
      </c>
      <c r="DV2506" s="25">
        <v>-1.0302623654858132E-5</v>
      </c>
      <c r="DW2506" s="1"/>
      <c r="DX2506" s="23">
        <v>-0.54625969435908139</v>
      </c>
      <c r="DY2506" s="24">
        <v>0.50384893036638878</v>
      </c>
      <c r="DZ2506" s="25">
        <v>-0.34071275045416433</v>
      </c>
      <c r="EA2506" s="2"/>
      <c r="EC2506" s="7"/>
      <c r="ED2506" s="23">
        <v>-2.9425556158119613E-2</v>
      </c>
      <c r="EE2506" s="24">
        <v>-1.6478307868276632E-2</v>
      </c>
      <c r="EF2506" s="25">
        <v>-1.1830026571341089E-2</v>
      </c>
      <c r="EG2506" s="1"/>
      <c r="EH2506" s="31">
        <v>3.9803882184454117E-6</v>
      </c>
      <c r="EI2506" s="32">
        <v>2.2839891891859302E-6</v>
      </c>
      <c r="EJ2506" s="33">
        <v>1.576226663534328E-6</v>
      </c>
      <c r="EK2506" s="11"/>
      <c r="EL2506" s="31">
        <v>-1.0418307320959528E-6</v>
      </c>
      <c r="EM2506" s="32">
        <v>3.1944548228041276E-6</v>
      </c>
      <c r="EN2506" s="33">
        <v>-2.1526240907083138E-6</v>
      </c>
      <c r="EO2506" s="11"/>
      <c r="EP2506" s="31">
        <v>-8.797172201761097E-2</v>
      </c>
      <c r="EQ2506" s="32">
        <v>-5.0867777025101993E-2</v>
      </c>
      <c r="ER2506" s="33">
        <v>-3.4658260331382987E-2</v>
      </c>
      <c r="ES2506" s="11"/>
      <c r="ET2506" s="11"/>
      <c r="EU2506" s="1"/>
      <c r="FU2506" s="1"/>
      <c r="FV2506" s="23">
        <v>-1.1018029810747514</v>
      </c>
      <c r="FW2506" s="24">
        <v>9.71191706471249E-2</v>
      </c>
      <c r="FX2506" s="25">
        <v>-1.820101289864377E-2</v>
      </c>
      <c r="FY2506" s="2"/>
      <c r="GA2506" s="7"/>
      <c r="GB2506" s="23">
        <v>3.5956381202590487E-6</v>
      </c>
      <c r="GC2506" s="24">
        <v>1.992783509915959E-6</v>
      </c>
      <c r="GD2506" s="25">
        <v>1.4571690165648908E-6</v>
      </c>
      <c r="GE2506" s="1"/>
      <c r="GF2506" s="23">
        <v>0.1658692677119589</v>
      </c>
      <c r="GG2506" s="24">
        <v>-0.4596652590205772</v>
      </c>
      <c r="GH2506" s="25">
        <v>-0.17012253990243584</v>
      </c>
      <c r="GI2506" s="2"/>
      <c r="GK2506" s="7"/>
      <c r="GL2506" s="23">
        <v>-2.5891082233285161E-4</v>
      </c>
      <c r="GM2506" s="24">
        <v>-1.4349420048047421E-4</v>
      </c>
      <c r="GN2506" s="25">
        <v>-1.0492625112384434E-4</v>
      </c>
      <c r="GO2506" s="1"/>
      <c r="GP2506" s="23">
        <v>0.82285130514893678</v>
      </c>
      <c r="GQ2506" s="24">
        <v>0.75482138173188262</v>
      </c>
      <c r="GR2506" s="25">
        <v>0.41886090354701833</v>
      </c>
      <c r="GS2506" s="2"/>
      <c r="GU2506" s="7"/>
      <c r="GV2506" s="23">
        <v>-3.9505299431445819E-3</v>
      </c>
      <c r="GW2506" s="24">
        <v>-2.1894725394558264E-3</v>
      </c>
      <c r="GX2506" s="25">
        <v>-1.6009925469772828E-3</v>
      </c>
      <c r="GY2506" s="1"/>
      <c r="HE2506" s="1"/>
      <c r="HF2506" s="23">
        <v>-1.1018029810747514</v>
      </c>
      <c r="HG2506" s="24">
        <v>9.71191706471249E-2</v>
      </c>
      <c r="HH2506" s="25">
        <v>-1.820101289864377E-2</v>
      </c>
      <c r="HI2506" s="2"/>
      <c r="HK2506" s="7"/>
      <c r="HL2506" s="23">
        <v>2.8208482381207679E-6</v>
      </c>
      <c r="HM2506" s="24">
        <v>1.7516165653666028E-6</v>
      </c>
      <c r="HN2506" s="25">
        <v>1.0561088832337776E-6</v>
      </c>
      <c r="HO2506" s="1"/>
      <c r="HP2506" s="23">
        <v>0.1658692677119589</v>
      </c>
      <c r="HQ2506" s="24">
        <v>-0.4596652590205772</v>
      </c>
      <c r="HR2506" s="25">
        <v>-0.17012253990243584</v>
      </c>
      <c r="HS2506" s="2"/>
      <c r="HU2506" s="7"/>
      <c r="HV2506" s="23">
        <v>4.4464377302684923E-4</v>
      </c>
      <c r="HW2506" s="24">
        <v>2.7610326142174843E-4</v>
      </c>
      <c r="HX2506" s="25">
        <v>1.6647199669312182E-4</v>
      </c>
      <c r="HY2506" s="1"/>
      <c r="HZ2506" s="23">
        <v>0.82285130514893678</v>
      </c>
      <c r="IA2506" s="24">
        <v>0.75482138173188262</v>
      </c>
      <c r="IB2506" s="25">
        <v>0.41886090354701833</v>
      </c>
      <c r="IC2506" s="2"/>
      <c r="IE2506" s="7"/>
      <c r="IF2506" s="23">
        <v>-3.9495677682327094E-3</v>
      </c>
      <c r="IG2506" s="24">
        <v>-2.4524992998145949E-3</v>
      </c>
      <c r="IH2506" s="25">
        <v>-1.4786947942095532E-3</v>
      </c>
      <c r="II2506" s="1"/>
      <c r="IO2506" s="1"/>
      <c r="IP2506" s="23">
        <v>-1.1018029810747514</v>
      </c>
      <c r="IQ2506" s="24">
        <v>9.71191706471249E-2</v>
      </c>
      <c r="IR2506" s="25">
        <v>-1.820101289864377E-2</v>
      </c>
      <c r="IS2506" s="2"/>
      <c r="IU2506" s="7"/>
      <c r="IV2506" s="23">
        <v>3.5145714542777152E-6</v>
      </c>
      <c r="IW2506" s="24">
        <v>1.968159586770095E-6</v>
      </c>
      <c r="IX2506" s="25">
        <v>1.41297154988554E-6</v>
      </c>
      <c r="IY2506" s="1"/>
      <c r="IZ2506" s="23">
        <v>0.1658692677119589</v>
      </c>
      <c r="JA2506" s="24">
        <v>-0.4596652590205772</v>
      </c>
      <c r="JB2506" s="25">
        <v>-0.17012253990243584</v>
      </c>
      <c r="JC2506" s="2"/>
      <c r="JE2506" s="7"/>
      <c r="JF2506" s="23">
        <v>-1.9361952603005146E-4</v>
      </c>
      <c r="JG2506" s="24">
        <v>-1.0842691101872699E-4</v>
      </c>
      <c r="JH2506" s="25">
        <v>-7.7841320155776743E-5</v>
      </c>
      <c r="JI2506" s="1"/>
      <c r="JJ2506" s="23">
        <v>0.82285130514893678</v>
      </c>
      <c r="JK2506" s="24">
        <v>0.75482138173188262</v>
      </c>
      <c r="JL2506" s="25">
        <v>0.41886090354701833</v>
      </c>
      <c r="JM2506" s="2"/>
      <c r="JO2506" s="7"/>
      <c r="JP2506" s="23">
        <v>-3.9510826919780069E-3</v>
      </c>
      <c r="JQ2506" s="24">
        <v>-2.2126058267710022E-3</v>
      </c>
      <c r="JR2506" s="25">
        <v>-1.5884632045864661E-3</v>
      </c>
      <c r="JS2506" s="1"/>
      <c r="JT2506" s="31">
        <v>9.9310578126575309E-6</v>
      </c>
      <c r="JU2506" s="32">
        <v>5.7125596620526572E-6</v>
      </c>
      <c r="JV2506" s="33">
        <v>3.9262494496842086E-6</v>
      </c>
      <c r="JW2506" s="11"/>
      <c r="JX2506" s="31">
        <v>-7.8865753360538352E-6</v>
      </c>
      <c r="JY2506" s="32">
        <v>2.418214992254723E-5</v>
      </c>
      <c r="JZ2506" s="33">
        <v>-1.6295574586499263E-5</v>
      </c>
      <c r="KA2506" s="11"/>
      <c r="KB2506" s="31">
        <v>-1.18511804033553E-2</v>
      </c>
      <c r="KC2506" s="32">
        <v>-6.854577666041424E-3</v>
      </c>
      <c r="KD2506" s="33">
        <v>-4.6681505457733018E-3</v>
      </c>
      <c r="KE2506" s="11"/>
      <c r="KF2506" s="11"/>
      <c r="KG2506" s="1"/>
      <c r="KH2506" s="67"/>
      <c r="KJ2506" s="66"/>
      <c r="KL2506" s="65"/>
      <c r="KN2506" s="53"/>
      <c r="KP2506" s="64"/>
      <c r="KR2506" s="63"/>
      <c r="KV2506" s="1"/>
      <c r="KW2506" s="34"/>
      <c r="KY2506" s="35"/>
      <c r="LA2506" s="36"/>
      <c r="LC2506" s="37"/>
      <c r="LQ2506" s="1"/>
      <c r="LR2506" s="2"/>
      <c r="LT2506" s="7"/>
      <c r="LV2506" s="34"/>
      <c r="LX2506" s="35"/>
      <c r="MC2506" s="2"/>
      <c r="ME2506" s="7"/>
      <c r="MG2506" s="36"/>
      <c r="MI2506" s="37"/>
      <c r="MN2506" s="2"/>
      <c r="MP2506" s="7"/>
      <c r="MR2506" s="52"/>
      <c r="MT2506" s="53"/>
      <c r="NB2506" s="2"/>
      <c r="ND2506" s="7"/>
      <c r="NF2506" s="34"/>
      <c r="NH2506" s="35"/>
      <c r="NM2506" s="2"/>
      <c r="NO2506" s="7"/>
      <c r="NQ2506" s="36"/>
      <c r="NS2506" s="37"/>
      <c r="NX2506" s="2"/>
      <c r="NZ2506" s="7"/>
      <c r="OB2506" s="52"/>
      <c r="OD2506" s="53"/>
      <c r="PW2506" s="1"/>
      <c r="RD2506" s="2"/>
      <c r="RF2506" s="7"/>
      <c r="RH2506" s="34"/>
      <c r="RJ2506" s="35"/>
      <c r="RO2506" s="2"/>
      <c r="RQ2506" s="7"/>
      <c r="RS2506" s="36"/>
      <c r="RU2506" s="37"/>
      <c r="RZ2506" s="2"/>
      <c r="SB2506" s="7"/>
      <c r="SD2506" s="52"/>
      <c r="SF2506" s="53"/>
      <c r="SN2506" s="2"/>
      <c r="SP2506" s="7"/>
      <c r="SR2506" s="34"/>
      <c r="ST2506" s="35"/>
      <c r="SY2506" s="2"/>
      <c r="TA2506" s="7"/>
      <c r="TC2506" s="36"/>
      <c r="TE2506" s="37"/>
      <c r="TJ2506" s="2"/>
      <c r="TL2506" s="7"/>
      <c r="TN2506" s="52"/>
      <c r="TP2506" s="53"/>
      <c r="VF2506" s="1"/>
      <c r="VT2506" s="1"/>
    </row>
    <row r="2507" spans="14:592" ht="15" thickBot="1" x14ac:dyDescent="0.35">
      <c r="N2507" s="1"/>
      <c r="O2507" s="34"/>
      <c r="Q2507" s="35"/>
      <c r="S2507" s="36"/>
      <c r="U2507" s="37"/>
      <c r="W2507" s="52"/>
      <c r="Y2507" s="53"/>
      <c r="AI2507" s="1"/>
      <c r="AM2507" s="2" t="s">
        <v>191</v>
      </c>
      <c r="AO2507" s="7" t="s">
        <v>192</v>
      </c>
      <c r="AS2507" s="1"/>
      <c r="AW2507" s="2" t="s">
        <v>191</v>
      </c>
      <c r="AY2507" s="7" t="s">
        <v>192</v>
      </c>
      <c r="BC2507" s="1"/>
      <c r="BG2507" s="2" t="s">
        <v>191</v>
      </c>
      <c r="BI2507" s="7" t="s">
        <v>192</v>
      </c>
      <c r="BM2507" s="1"/>
      <c r="BS2507" s="1"/>
      <c r="BW2507" s="2" t="s">
        <v>193</v>
      </c>
      <c r="BY2507" s="7" t="s">
        <v>50</v>
      </c>
      <c r="CC2507" s="1"/>
      <c r="CG2507" s="2" t="s">
        <v>193</v>
      </c>
      <c r="CI2507" s="7" t="s">
        <v>50</v>
      </c>
      <c r="CM2507" s="1"/>
      <c r="CQ2507" s="2" t="s">
        <v>193</v>
      </c>
      <c r="CS2507" s="7" t="s">
        <v>50</v>
      </c>
      <c r="CW2507" s="1"/>
      <c r="DC2507" s="1"/>
      <c r="DG2507" s="2" t="s">
        <v>194</v>
      </c>
      <c r="DI2507" s="7" t="s">
        <v>51</v>
      </c>
      <c r="DM2507" s="1"/>
      <c r="DQ2507" s="2" t="s">
        <v>194</v>
      </c>
      <c r="DS2507" s="7" t="s">
        <v>51</v>
      </c>
      <c r="DW2507" s="1"/>
      <c r="EA2507" s="2" t="s">
        <v>194</v>
      </c>
      <c r="EC2507" s="7" t="s">
        <v>51</v>
      </c>
      <c r="EG2507" s="1"/>
      <c r="EH2507" s="11"/>
      <c r="EI2507" s="11"/>
      <c r="EJ2507" s="11"/>
      <c r="EK2507" s="11"/>
      <c r="EL2507" s="11"/>
      <c r="EM2507" s="11"/>
      <c r="EN2507" s="11"/>
      <c r="EO2507" s="11"/>
      <c r="EP2507" s="11"/>
      <c r="EQ2507" s="11"/>
      <c r="ER2507" s="11"/>
      <c r="ES2507" s="11"/>
      <c r="ET2507" s="11"/>
      <c r="EU2507" s="1"/>
      <c r="EY2507" s="1"/>
      <c r="FU2507" s="1"/>
      <c r="FY2507" s="2" t="s">
        <v>191</v>
      </c>
      <c r="GA2507" s="7" t="s">
        <v>192</v>
      </c>
      <c r="GE2507" s="1"/>
      <c r="GI2507" s="2" t="s">
        <v>191</v>
      </c>
      <c r="GK2507" s="7" t="s">
        <v>192</v>
      </c>
      <c r="GO2507" s="1"/>
      <c r="GS2507" s="2" t="s">
        <v>191</v>
      </c>
      <c r="GU2507" s="7" t="s">
        <v>192</v>
      </c>
      <c r="GY2507" s="1"/>
      <c r="HE2507" s="1"/>
      <c r="HI2507" s="2" t="s">
        <v>193</v>
      </c>
      <c r="HK2507" s="7" t="s">
        <v>50</v>
      </c>
      <c r="HO2507" s="1"/>
      <c r="HS2507" s="2" t="s">
        <v>193</v>
      </c>
      <c r="HU2507" s="7" t="s">
        <v>50</v>
      </c>
      <c r="HY2507" s="1"/>
      <c r="IC2507" s="2" t="s">
        <v>193</v>
      </c>
      <c r="IE2507" s="7" t="s">
        <v>50</v>
      </c>
      <c r="II2507" s="1"/>
      <c r="IO2507" s="1"/>
      <c r="IS2507" s="2" t="s">
        <v>194</v>
      </c>
      <c r="IU2507" s="7" t="s">
        <v>51</v>
      </c>
      <c r="IY2507" s="1"/>
      <c r="JC2507" s="2" t="s">
        <v>194</v>
      </c>
      <c r="JE2507" s="7" t="s">
        <v>51</v>
      </c>
      <c r="JI2507" s="1"/>
      <c r="JM2507" s="2" t="s">
        <v>194</v>
      </c>
      <c r="JO2507" s="7" t="s">
        <v>51</v>
      </c>
      <c r="JS2507" s="1"/>
      <c r="JT2507" s="11"/>
      <c r="JU2507" s="11"/>
      <c r="JV2507" s="11"/>
      <c r="JW2507" s="11"/>
      <c r="JX2507" s="11"/>
      <c r="JY2507" s="11"/>
      <c r="JZ2507" s="11"/>
      <c r="KA2507" s="11"/>
      <c r="KB2507" s="11"/>
      <c r="KC2507" s="11"/>
      <c r="KD2507" s="11"/>
      <c r="KE2507" s="11"/>
      <c r="KF2507" s="11"/>
      <c r="KG2507" s="1"/>
      <c r="KH2507" s="67"/>
      <c r="KJ2507" s="66"/>
      <c r="KL2507" s="65"/>
      <c r="KN2507" s="53"/>
      <c r="KP2507" s="64"/>
      <c r="KR2507" s="63"/>
      <c r="KV2507" s="1"/>
      <c r="KW2507" s="34"/>
      <c r="KY2507" s="35"/>
      <c r="LA2507" s="36"/>
      <c r="LC2507" s="37"/>
      <c r="LQ2507" s="1"/>
      <c r="LR2507" s="2"/>
      <c r="LT2507" s="7"/>
      <c r="LV2507" s="34"/>
      <c r="LX2507" s="35"/>
      <c r="LY2507" s="35"/>
      <c r="LZ2507" s="35"/>
      <c r="MA2507" s="35"/>
      <c r="MB2507" s="35"/>
      <c r="MC2507" s="2"/>
      <c r="MD2507" s="35"/>
      <c r="ME2507" s="7"/>
      <c r="MF2507" s="35"/>
      <c r="MG2507" s="35"/>
      <c r="MH2507" s="35"/>
      <c r="MI2507" s="35"/>
      <c r="MJ2507" s="35"/>
      <c r="MK2507" s="35"/>
      <c r="ML2507" s="35"/>
      <c r="MM2507" s="35"/>
      <c r="MN2507" s="2"/>
      <c r="MO2507" s="35"/>
      <c r="MP2507" s="7"/>
      <c r="MQ2507" s="35"/>
      <c r="MR2507" s="35"/>
      <c r="MS2507" s="35"/>
      <c r="MT2507" s="35"/>
      <c r="MU2507" s="35"/>
      <c r="MV2507" s="35"/>
      <c r="MW2507" s="35"/>
      <c r="MX2507" s="35"/>
      <c r="MY2507" s="35"/>
      <c r="MZ2507" s="35"/>
      <c r="NA2507" s="35"/>
      <c r="NB2507" s="2"/>
      <c r="NC2507" s="35"/>
      <c r="ND2507" s="7"/>
      <c r="NE2507" s="35"/>
      <c r="NF2507" s="34"/>
      <c r="NG2507" s="35"/>
      <c r="NH2507" s="35"/>
      <c r="NM2507" s="2"/>
      <c r="NO2507" s="7"/>
      <c r="NQ2507" s="36"/>
      <c r="NS2507" s="37"/>
      <c r="NX2507" s="2"/>
      <c r="NZ2507" s="7"/>
      <c r="OB2507" s="52"/>
      <c r="OD2507" s="53"/>
      <c r="RD2507" s="2"/>
      <c r="RF2507" s="7"/>
      <c r="RH2507" s="34"/>
      <c r="RJ2507" s="35"/>
      <c r="RK2507" s="35"/>
      <c r="RL2507" s="35"/>
      <c r="RM2507" s="35"/>
      <c r="RN2507" s="35"/>
      <c r="RO2507" s="2"/>
      <c r="RP2507" s="35"/>
      <c r="RQ2507" s="7"/>
      <c r="RR2507" s="35"/>
      <c r="RS2507" s="35"/>
      <c r="RT2507" s="35"/>
      <c r="RU2507" s="35"/>
      <c r="RV2507" s="35"/>
      <c r="RW2507" s="35"/>
      <c r="RX2507" s="35"/>
      <c r="RY2507" s="35"/>
      <c r="RZ2507" s="2"/>
      <c r="SA2507" s="35"/>
      <c r="SB2507" s="7"/>
      <c r="SC2507" s="35"/>
      <c r="SD2507" s="35"/>
      <c r="SE2507" s="35"/>
      <c r="SF2507" s="35"/>
      <c r="SG2507" s="35"/>
      <c r="SH2507" s="35"/>
      <c r="SI2507" s="35"/>
      <c r="SJ2507" s="35"/>
      <c r="SK2507" s="35"/>
      <c r="SL2507" s="35"/>
      <c r="SM2507" s="35"/>
      <c r="SN2507" s="2"/>
      <c r="SO2507" s="35"/>
      <c r="SP2507" s="7"/>
      <c r="SQ2507" s="35"/>
      <c r="SR2507" s="34"/>
      <c r="SS2507" s="35"/>
      <c r="ST2507" s="35"/>
      <c r="SY2507" s="2"/>
      <c r="TA2507" s="7"/>
      <c r="TC2507" s="36"/>
      <c r="TE2507" s="37"/>
      <c r="TJ2507" s="2"/>
      <c r="TL2507" s="7"/>
      <c r="TN2507" s="52"/>
      <c r="TP2507" s="53"/>
      <c r="VF2507" s="1"/>
      <c r="VT2507" s="1"/>
    </row>
    <row r="2508" spans="14:592" x14ac:dyDescent="0.3">
      <c r="N2508" s="1"/>
      <c r="O2508" s="34"/>
      <c r="Q2508" s="35"/>
      <c r="S2508" s="36"/>
      <c r="U2508" s="37"/>
      <c r="W2508" s="52"/>
      <c r="Y2508" s="53"/>
      <c r="AI2508" s="1"/>
      <c r="AM2508" s="4">
        <f t="array" ref="AM2508:AM2510">EL2554:EL2556</f>
        <v>0.80663725863794311</v>
      </c>
      <c r="AO2508" s="8">
        <f t="array" ref="AO2508:AO2510">MMULT(TRANSPOSE(AJ2503:AL2506),AO2498:AO2501)</f>
        <v>-8.2552069489331724E-7</v>
      </c>
      <c r="AS2508" s="1"/>
      <c r="AW2508" s="4">
        <f t="array" ref="AW2508:AW2510">AM2508:AM2510</f>
        <v>0.80663725863794311</v>
      </c>
      <c r="AY2508" s="8">
        <f t="array" ref="AY2508:AY2510">MMULT(TRANSPOSE(AT2503:AV2506),AY2498:AY2501)</f>
        <v>-1.0473035459178323E-4</v>
      </c>
      <c r="BC2508" s="1"/>
      <c r="BG2508" s="4">
        <f t="array" ref="BG2508:BG2510">AM2508:AM2510</f>
        <v>0.80663725863794311</v>
      </c>
      <c r="BI2508" s="8">
        <f t="array" ref="BI2508:BI2510">MMULT(TRANSPOSE(BD2503:BF2506),BI2498:BI2501)</f>
        <v>2.3424408251653865E-2</v>
      </c>
      <c r="BM2508" s="1"/>
      <c r="BS2508" s="1"/>
      <c r="BW2508" s="4">
        <f t="array" ref="BW2508:BW2510">EX2554:EX2556</f>
        <v>0.79213841417604192</v>
      </c>
      <c r="BY2508" s="8">
        <f t="array" ref="BY2508:BY2510">MMULT(TRANSPOSE(BT2503:BV2506),BY2498:BY2501)</f>
        <v>-5.8765863474595214E-7</v>
      </c>
      <c r="CC2508" s="1"/>
      <c r="CG2508" s="4">
        <f t="array" ref="CG2508:CG2510">BW2508:BW2510</f>
        <v>0.79213841417604192</v>
      </c>
      <c r="CI2508" s="8">
        <f t="array" ref="CI2508:CI2510">MMULT(TRANSPOSE(CD2503:CF2506),CI2498:CI2501)</f>
        <v>1.8339295421133378E-4</v>
      </c>
      <c r="CM2508" s="1"/>
      <c r="CQ2508" s="4">
        <f t="array" ref="CQ2508:CQ2510">BW2508:BW2510</f>
        <v>0.79213841417604192</v>
      </c>
      <c r="CS2508" s="8">
        <f t="array" ref="CS2508:CS2510">MMULT(TRANSPOSE(CN2503:CP2506),CS2498:CS2501)</f>
        <v>2.3572863265785171E-2</v>
      </c>
      <c r="CW2508" s="1"/>
      <c r="DC2508" s="1"/>
      <c r="DG2508" s="4">
        <f t="array" ref="DG2508:DG2510">FJ2554:FJ2556</f>
        <v>0.80558906777223149</v>
      </c>
      <c r="DI2508" s="8">
        <f t="array" ref="DI2508:DI2510">MMULT(TRANSPOSE(DD2503:DF2506),DI2498:DI2501)</f>
        <v>-8.0001465619742409E-7</v>
      </c>
      <c r="DM2508" s="1"/>
      <c r="DQ2508" s="4">
        <f t="array" ref="DQ2508:DQ2510">DG2508:DG2510</f>
        <v>0.80558906777223149</v>
      </c>
      <c r="DS2508" s="8">
        <f t="array" ref="DS2508:DS2510">MMULT(TRANSPOSE(DN2503:DP2506),DS2498:DS2501)</f>
        <v>-7.8662599619550803E-5</v>
      </c>
      <c r="DW2508" s="1"/>
      <c r="EA2508" s="4">
        <f t="array" ref="EA2508:EA2510">DQ2508:DQ2510</f>
        <v>0.80558906777223149</v>
      </c>
      <c r="EC2508" s="8">
        <f t="array" ref="EC2508:EC2510">MMULT(TRANSPOSE(DX2503:DZ2506),EC2498:EC2501)</f>
        <v>2.3438331261292442E-2</v>
      </c>
      <c r="EG2508" s="1"/>
      <c r="EH2508" s="11"/>
      <c r="EI2508" s="11"/>
      <c r="EJ2508" s="11"/>
      <c r="EK2508" s="11"/>
      <c r="EL2508" s="11"/>
      <c r="EM2508" s="11"/>
      <c r="EN2508" s="11"/>
      <c r="EO2508" s="11"/>
      <c r="EP2508" s="11"/>
      <c r="EQ2508" s="11"/>
      <c r="ER2508" s="11"/>
      <c r="ES2508" s="11"/>
      <c r="ET2508" s="11"/>
      <c r="EU2508" s="1"/>
      <c r="FU2508" s="1"/>
      <c r="FY2508" s="4">
        <f t="array" ref="FY2508:FY2510">EL2554:EL2556</f>
        <v>0.80663725863794311</v>
      </c>
      <c r="GA2508" s="8">
        <f t="array" ref="GA2508:GA2510">MMULT(TRANSPOSE(FV2503:FX2506),GA2498:GA2501)</f>
        <v>-3.830335660578148E-6</v>
      </c>
      <c r="GE2508" s="1"/>
      <c r="GI2508" s="4">
        <f t="array" ref="GI2508:GI2510">FY2508:FY2510</f>
        <v>0.80663725863794311</v>
      </c>
      <c r="GK2508" s="8">
        <f t="array" ref="GK2508:GK2510">MMULT(TRANSPOSE(GF2503:GH2506),GK2498:GK2501)</f>
        <v>-4.9211472228489052E-4</v>
      </c>
      <c r="GO2508" s="1"/>
      <c r="GS2508" s="4">
        <f t="array" ref="GS2508:GS2510">FY2508:FY2510</f>
        <v>0.80663725863794311</v>
      </c>
      <c r="GU2508" s="8">
        <f t="array" ref="GU2508:GU2510">MMULT(TRANSPOSE(GP2503:GR2506),GU2498:GU2501)</f>
        <v>-2.0245964782065456E-2</v>
      </c>
      <c r="GY2508" s="1"/>
      <c r="HE2508" s="1"/>
      <c r="HI2508" s="4">
        <f t="array" ref="HI2508:HI2510">EX2554:EX2556</f>
        <v>0.79213841417604192</v>
      </c>
      <c r="HK2508" s="8">
        <f t="array" ref="HK2508:HK2510">MMULT(TRANSPOSE(HF2503:HH2506),HK2498:HK2501)</f>
        <v>-3.0599573282722158E-6</v>
      </c>
      <c r="HO2508" s="1"/>
      <c r="HS2508" s="4">
        <f t="array" ref="HS2508:HS2510">HI2508:HI2510</f>
        <v>0.79213841417604192</v>
      </c>
      <c r="HU2508" s="8">
        <f t="array" ref="HU2508:HU2510">MMULT(TRANSPOSE(HP2503:HR2506),HU2498:HU2501)</f>
        <v>8.6060823575170549E-4</v>
      </c>
      <c r="HY2508" s="1"/>
      <c r="IC2508" s="4">
        <f t="array" ref="IC2508:IC2510">HI2508:HI2510</f>
        <v>0.79213841417604192</v>
      </c>
      <c r="IE2508" s="8">
        <f t="array" ref="IE2508:IE2510">MMULT(TRANSPOSE(HZ2503:IB2506),IE2498:IE2501)</f>
        <v>-2.0611705017958944E-2</v>
      </c>
      <c r="II2508" s="1"/>
      <c r="IO2508" s="1"/>
      <c r="IS2508" s="4">
        <f t="array" ref="IS2508:IS2510">FJ2554:FJ2556</f>
        <v>0.80558906777223149</v>
      </c>
      <c r="IU2508" s="8">
        <f t="array" ref="IU2508:IU2510">MMULT(TRANSPOSE(IP2503:IR2506),IU2498:IU2501)</f>
        <v>-3.7488471637080243E-6</v>
      </c>
      <c r="IY2508" s="1"/>
      <c r="JC2508" s="4">
        <f t="array" ref="JC2508:JC2510">IS2508:IS2510</f>
        <v>0.80558906777223149</v>
      </c>
      <c r="JE2508" s="8">
        <f t="array" ref="JE2508:JE2510">MMULT(TRANSPOSE(IZ2503:JB2506),JE2498:JE2501)</f>
        <v>-3.6849351346682072E-4</v>
      </c>
      <c r="JI2508" s="1"/>
      <c r="JM2508" s="4">
        <f t="array" ref="JM2508:JM2510">JC2508:JC2510</f>
        <v>0.80558906777223149</v>
      </c>
      <c r="JO2508" s="8">
        <f t="array" ref="JO2508:JO2510">MMULT(TRANSPOSE(JJ2503:JL2506),JO2498:JO2501)</f>
        <v>-2.0275173119949051E-2</v>
      </c>
      <c r="JS2508" s="1"/>
      <c r="JT2508" s="11"/>
      <c r="JU2508" s="11"/>
      <c r="JV2508" s="11"/>
      <c r="JW2508" s="11"/>
      <c r="JX2508" s="11"/>
      <c r="JY2508" s="11"/>
      <c r="JZ2508" s="11"/>
      <c r="KA2508" s="11"/>
      <c r="KB2508" s="11"/>
      <c r="KC2508" s="11"/>
      <c r="KD2508" s="11"/>
      <c r="KE2508" s="11"/>
      <c r="KF2508" s="11"/>
      <c r="KG2508" s="1"/>
      <c r="KH2508" s="67"/>
      <c r="KJ2508" s="66"/>
      <c r="KL2508" s="65"/>
      <c r="KN2508" s="53"/>
      <c r="KP2508" s="64"/>
      <c r="KR2508" s="63"/>
      <c r="KV2508" s="1"/>
      <c r="KW2508" s="34"/>
      <c r="KY2508" s="35"/>
      <c r="LA2508" s="36"/>
      <c r="LC2508" s="37"/>
      <c r="LQ2508" s="1"/>
      <c r="LR2508" s="2"/>
      <c r="LT2508" s="7"/>
      <c r="LV2508" s="34"/>
      <c r="MC2508" s="2"/>
      <c r="ME2508" s="7"/>
      <c r="MG2508" s="36"/>
      <c r="MI2508" s="37"/>
      <c r="MN2508" s="2"/>
      <c r="MP2508" s="7"/>
      <c r="MR2508" s="52"/>
      <c r="MT2508" s="53"/>
      <c r="MY2508" s="35"/>
      <c r="NB2508" s="2"/>
      <c r="ND2508" s="7"/>
      <c r="NF2508" s="34"/>
      <c r="NM2508" s="2"/>
      <c r="NO2508" s="7"/>
      <c r="NQ2508" s="36"/>
      <c r="NS2508" s="37"/>
      <c r="NX2508" s="2"/>
      <c r="NZ2508" s="7"/>
      <c r="OB2508" s="52"/>
      <c r="OD2508" s="53"/>
      <c r="PW2508" s="1"/>
      <c r="RD2508" s="2"/>
      <c r="RF2508" s="7"/>
      <c r="RH2508" s="34"/>
      <c r="RO2508" s="2"/>
      <c r="RQ2508" s="7"/>
      <c r="RS2508" s="36"/>
      <c r="RU2508" s="37"/>
      <c r="RZ2508" s="2"/>
      <c r="SB2508" s="7"/>
      <c r="SD2508" s="52"/>
      <c r="SF2508" s="53"/>
      <c r="SK2508" s="35"/>
      <c r="SN2508" s="2"/>
      <c r="SP2508" s="7"/>
      <c r="SR2508" s="34"/>
      <c r="SY2508" s="2"/>
      <c r="TA2508" s="7"/>
      <c r="TC2508" s="36"/>
      <c r="TE2508" s="37"/>
      <c r="TJ2508" s="2"/>
      <c r="TL2508" s="7"/>
      <c r="TN2508" s="52"/>
      <c r="TP2508" s="53"/>
      <c r="VF2508" s="1"/>
      <c r="VT2508" s="1"/>
    </row>
    <row r="2509" spans="14:592" x14ac:dyDescent="0.3">
      <c r="N2509" s="1"/>
      <c r="O2509" s="34"/>
      <c r="Q2509" s="35"/>
      <c r="S2509" s="36"/>
      <c r="U2509" s="37"/>
      <c r="W2509" s="52"/>
      <c r="Y2509" s="53"/>
      <c r="AI2509" s="1"/>
      <c r="AM2509" s="5">
        <v>0.44705650950816433</v>
      </c>
      <c r="AO2509" s="9">
        <v>3.8039491151173048E-6</v>
      </c>
      <c r="AS2509" s="1"/>
      <c r="AW2509" s="5">
        <v>0.44705650950816433</v>
      </c>
      <c r="AY2509" s="9">
        <v>-3.2351301950163558E-5</v>
      </c>
      <c r="BC2509" s="1"/>
      <c r="BG2509" s="5">
        <v>0.44705650950816433</v>
      </c>
      <c r="BI2509" s="9">
        <v>-2.5122438616441783E-2</v>
      </c>
      <c r="BM2509" s="1"/>
      <c r="BS2509" s="1"/>
      <c r="BW2509" s="5">
        <v>0.49188139566783118</v>
      </c>
      <c r="BY2509" s="9">
        <v>2.707793604649096E-6</v>
      </c>
      <c r="CC2509" s="1"/>
      <c r="CG2509" s="5">
        <v>0.49188139566783118</v>
      </c>
      <c r="CI2509" s="9">
        <v>5.664851231542083E-5</v>
      </c>
      <c r="CM2509" s="1"/>
      <c r="CQ2509" s="5">
        <v>0.49188139566783118</v>
      </c>
      <c r="CS2509" s="9">
        <v>-2.528099824243172E-2</v>
      </c>
      <c r="CW2509" s="1"/>
      <c r="DC2509" s="1"/>
      <c r="DG2509" s="5">
        <v>0.45112977993470482</v>
      </c>
      <c r="DI2509" s="9">
        <v>3.6864075648299825E-6</v>
      </c>
      <c r="DM2509" s="1"/>
      <c r="DQ2509" s="5">
        <v>0.45112977993470482</v>
      </c>
      <c r="DS2509" s="9">
        <v>-2.4297210365257353E-5</v>
      </c>
      <c r="DW2509" s="1"/>
      <c r="EA2509" s="5">
        <v>0.45112977993470482</v>
      </c>
      <c r="EC2509" s="9">
        <v>-2.5137315407300593E-2</v>
      </c>
      <c r="EG2509" s="1"/>
      <c r="EH2509" s="11"/>
      <c r="EI2509" s="11"/>
      <c r="EJ2509" s="11"/>
      <c r="EK2509" s="11"/>
      <c r="EL2509" s="11"/>
      <c r="EM2509" s="11"/>
      <c r="EN2509" s="11"/>
      <c r="EO2509" s="11"/>
      <c r="EP2509" s="11"/>
      <c r="EQ2509" s="11"/>
      <c r="ER2509" s="11"/>
      <c r="ES2509" s="11"/>
      <c r="ET2509" s="11"/>
      <c r="EU2509" s="1"/>
      <c r="EY2509" s="1"/>
      <c r="FU2509" s="1"/>
      <c r="FY2509" s="5">
        <v>0.44705650950816433</v>
      </c>
      <c r="GA2509" s="9">
        <v>1.3664758704007121E-6</v>
      </c>
      <c r="GE2509" s="1"/>
      <c r="GI2509" s="5">
        <v>0.44705650950816433</v>
      </c>
      <c r="GK2509" s="9">
        <v>2.2058279481727134E-4</v>
      </c>
      <c r="GO2509" s="1"/>
      <c r="GS2509" s="5">
        <v>0.44705650950816433</v>
      </c>
      <c r="GU2509" s="9">
        <v>-5.9169987627010132E-2</v>
      </c>
      <c r="GY2509" s="1"/>
      <c r="HE2509" s="1"/>
      <c r="HI2509" s="5">
        <v>0.49188139566783118</v>
      </c>
      <c r="HK2509" s="9">
        <v>1.0916391961141213E-6</v>
      </c>
      <c r="HO2509" s="1"/>
      <c r="HS2509" s="5">
        <v>0.49188139566783118</v>
      </c>
      <c r="HU2509" s="9">
        <v>-3.8575492770482792E-4</v>
      </c>
      <c r="HY2509" s="1"/>
      <c r="IC2509" s="5">
        <v>0.49188139566783118</v>
      </c>
      <c r="IE2509" s="9">
        <v>-6.0238630565772194E-2</v>
      </c>
      <c r="II2509" s="1"/>
      <c r="IO2509" s="1"/>
      <c r="IS2509" s="5">
        <v>0.45112977993470482</v>
      </c>
      <c r="IU2509" s="9">
        <v>1.3374043940928062E-6</v>
      </c>
      <c r="IY2509" s="1"/>
      <c r="JC2509" s="5">
        <v>0.45112977993470482</v>
      </c>
      <c r="JE2509" s="9">
        <v>1.6517213288755913E-4</v>
      </c>
      <c r="JI2509" s="1"/>
      <c r="JM2509" s="5">
        <v>0.45112977993470482</v>
      </c>
      <c r="JO2509" s="9">
        <v>-5.9255312299576361E-2</v>
      </c>
      <c r="JS2509" s="1"/>
      <c r="JT2509" s="11"/>
      <c r="JU2509" s="11"/>
      <c r="JV2509" s="11"/>
      <c r="JW2509" s="11"/>
      <c r="JX2509" s="11"/>
      <c r="JY2509" s="11"/>
      <c r="JZ2509" s="11"/>
      <c r="KA2509" s="11"/>
      <c r="KB2509" s="11"/>
      <c r="KC2509" s="11"/>
      <c r="KD2509" s="11"/>
      <c r="KE2509" s="11"/>
      <c r="KF2509" s="11"/>
      <c r="KG2509" s="1"/>
      <c r="KH2509" s="67"/>
      <c r="KJ2509" s="66"/>
      <c r="KL2509" s="65"/>
      <c r="KN2509" s="53"/>
      <c r="KP2509" s="64"/>
      <c r="KR2509" s="63"/>
      <c r="KV2509" s="1"/>
      <c r="KW2509" s="34"/>
      <c r="KY2509" s="35"/>
      <c r="LA2509" s="36"/>
      <c r="LC2509" s="37"/>
      <c r="LQ2509" s="1"/>
      <c r="LR2509" s="2"/>
      <c r="LT2509" s="7"/>
      <c r="LV2509" s="34"/>
      <c r="LW2509" s="34"/>
      <c r="LX2509" s="34"/>
      <c r="LY2509" s="34"/>
      <c r="LZ2509" s="34"/>
      <c r="MA2509" s="34"/>
      <c r="MB2509" s="34"/>
      <c r="MC2509" s="2"/>
      <c r="MD2509" s="34"/>
      <c r="ME2509" s="7"/>
      <c r="MF2509" s="34"/>
      <c r="MG2509" s="34"/>
      <c r="MH2509" s="34"/>
      <c r="MI2509" s="34"/>
      <c r="MJ2509" s="34"/>
      <c r="MK2509" s="34"/>
      <c r="ML2509" s="34"/>
      <c r="MM2509" s="34"/>
      <c r="MN2509" s="2"/>
      <c r="MO2509" s="34"/>
      <c r="MP2509" s="7"/>
      <c r="MQ2509" s="34"/>
      <c r="MR2509" s="34"/>
      <c r="MS2509" s="34"/>
      <c r="MT2509" s="34"/>
      <c r="MU2509" s="34"/>
      <c r="MV2509" s="34"/>
      <c r="MW2509" s="34"/>
      <c r="MX2509" s="34"/>
      <c r="MY2509" s="34"/>
      <c r="MZ2509" s="34"/>
      <c r="NA2509" s="34"/>
      <c r="NB2509" s="2"/>
      <c r="NC2509" s="34"/>
      <c r="ND2509" s="7"/>
      <c r="NE2509" s="34"/>
      <c r="NF2509" s="34"/>
      <c r="NM2509" s="2"/>
      <c r="NO2509" s="7"/>
      <c r="NQ2509" s="36"/>
      <c r="NS2509" s="37"/>
      <c r="NX2509" s="2"/>
      <c r="NZ2509" s="7"/>
      <c r="OB2509" s="52"/>
      <c r="OD2509" s="53"/>
      <c r="RD2509" s="2"/>
      <c r="RF2509" s="7"/>
      <c r="RH2509" s="34"/>
      <c r="RI2509" s="34"/>
      <c r="RJ2509" s="34"/>
      <c r="RK2509" s="34"/>
      <c r="RL2509" s="34"/>
      <c r="RM2509" s="34"/>
      <c r="RN2509" s="34"/>
      <c r="RO2509" s="2"/>
      <c r="RP2509" s="34"/>
      <c r="RQ2509" s="7"/>
      <c r="RR2509" s="34"/>
      <c r="RS2509" s="34"/>
      <c r="RT2509" s="34"/>
      <c r="RU2509" s="34"/>
      <c r="RV2509" s="34"/>
      <c r="RW2509" s="34"/>
      <c r="RX2509" s="34"/>
      <c r="RY2509" s="34"/>
      <c r="RZ2509" s="2"/>
      <c r="SA2509" s="34"/>
      <c r="SB2509" s="7"/>
      <c r="SC2509" s="34"/>
      <c r="SD2509" s="34"/>
      <c r="SE2509" s="34"/>
      <c r="SF2509" s="34"/>
      <c r="SG2509" s="34"/>
      <c r="SH2509" s="34"/>
      <c r="SI2509" s="34"/>
      <c r="SJ2509" s="34"/>
      <c r="SK2509" s="34"/>
      <c r="SL2509" s="34"/>
      <c r="SM2509" s="34"/>
      <c r="SN2509" s="2"/>
      <c r="SO2509" s="34"/>
      <c r="SP2509" s="7"/>
      <c r="SQ2509" s="34"/>
      <c r="SR2509" s="34"/>
      <c r="SY2509" s="2"/>
      <c r="TA2509" s="7"/>
      <c r="TC2509" s="36"/>
      <c r="TE2509" s="37"/>
      <c r="TJ2509" s="2"/>
      <c r="TL2509" s="7"/>
      <c r="TN2509" s="52"/>
      <c r="TP2509" s="53"/>
      <c r="VF2509" s="1"/>
      <c r="VT2509" s="1"/>
    </row>
    <row r="2510" spans="14:592" ht="15" thickBot="1" x14ac:dyDescent="0.35">
      <c r="N2510" s="1"/>
      <c r="O2510" s="34"/>
      <c r="Q2510" s="35"/>
      <c r="S2510" s="36"/>
      <c r="U2510" s="37"/>
      <c r="W2510" s="52"/>
      <c r="Y2510" s="53"/>
      <c r="AI2510" s="1"/>
      <c r="AM2510" s="6">
        <v>0.32689797515256303</v>
      </c>
      <c r="AO2510" s="10">
        <v>-1.6096954141592963E-6</v>
      </c>
      <c r="AS2510" s="1"/>
      <c r="AW2510" s="6">
        <v>0.32689797515256303</v>
      </c>
      <c r="AY2510" s="10">
        <v>-1.6557374642000092E-4</v>
      </c>
      <c r="BC2510" s="1"/>
      <c r="BG2510" s="6">
        <v>0.32689797515256303</v>
      </c>
      <c r="BI2510" s="10">
        <v>2.4738512321991271E-2</v>
      </c>
      <c r="BM2510" s="1"/>
      <c r="BS2510" s="1"/>
      <c r="BW2510" s="6">
        <v>0.29657193345479749</v>
      </c>
      <c r="BY2510" s="10">
        <v>-1.1458318009234849E-6</v>
      </c>
      <c r="CC2510" s="1"/>
      <c r="CG2510" s="6">
        <v>0.29657193345479749</v>
      </c>
      <c r="CI2510" s="10">
        <v>2.899264615827755E-4</v>
      </c>
      <c r="CM2510" s="1"/>
      <c r="CQ2510" s="6">
        <v>0.29657193345479749</v>
      </c>
      <c r="CS2510" s="10">
        <v>2.4894476504127152E-2</v>
      </c>
      <c r="CW2510" s="1"/>
      <c r="DC2510" s="1"/>
      <c r="DG2510" s="6">
        <v>0.3238728955917346</v>
      </c>
      <c r="DI2510" s="10">
        <v>-1.5599549460598441E-6</v>
      </c>
      <c r="DM2510" s="1"/>
      <c r="DQ2510" s="6">
        <v>0.3238728955917346</v>
      </c>
      <c r="DS2510" s="10">
        <v>-1.2435271516277497E-4</v>
      </c>
      <c r="DW2510" s="1"/>
      <c r="EA2510" s="6">
        <v>0.3238728955917346</v>
      </c>
      <c r="EC2510" s="10">
        <v>2.4753147205668971E-2</v>
      </c>
      <c r="EG2510" s="1"/>
      <c r="EH2510" s="11"/>
      <c r="EI2510" s="11"/>
      <c r="EJ2510" s="11"/>
      <c r="EK2510" s="11"/>
      <c r="EL2510" s="11"/>
      <c r="EM2510" s="11"/>
      <c r="EN2510" s="11"/>
      <c r="EO2510" s="11"/>
      <c r="EP2510" s="11"/>
      <c r="EQ2510" s="11"/>
      <c r="ER2510" s="11"/>
      <c r="ES2510" s="11"/>
      <c r="ET2510" s="11"/>
      <c r="EU2510" s="1"/>
      <c r="FU2510" s="1"/>
      <c r="FY2510" s="6">
        <v>0.32689797515256303</v>
      </c>
      <c r="GA2510" s="10">
        <v>7.0135525496620729E-6</v>
      </c>
      <c r="GE2510" s="1"/>
      <c r="GI2510" s="6">
        <v>0.32689797515256303</v>
      </c>
      <c r="GK2510" s="10">
        <v>7.5263946580138912E-5</v>
      </c>
      <c r="GO2510" s="1"/>
      <c r="GS2510" s="6">
        <v>0.32689797515256303</v>
      </c>
      <c r="GU2510" s="10">
        <v>-3.9773731183504468E-3</v>
      </c>
      <c r="GY2510" s="1"/>
      <c r="HE2510" s="1"/>
      <c r="HI2510" s="6">
        <v>0.29657193345479749</v>
      </c>
      <c r="HK2510" s="10">
        <v>5.6030092021716602E-6</v>
      </c>
      <c r="HO2510" s="1"/>
      <c r="HS2510" s="6">
        <v>0.29657193345479749</v>
      </c>
      <c r="HU2510" s="10">
        <v>-1.3162501720843939E-4</v>
      </c>
      <c r="HY2510" s="1"/>
      <c r="IC2510" s="6">
        <v>0.29657193345479749</v>
      </c>
      <c r="IE2510" s="10">
        <v>-4.0491857182072405E-3</v>
      </c>
      <c r="II2510" s="1"/>
      <c r="IO2510" s="1"/>
      <c r="IS2510" s="6">
        <v>0.3238728955917346</v>
      </c>
      <c r="IU2510" s="10">
        <v>6.8643493437656581E-6</v>
      </c>
      <c r="IY2510" s="1"/>
      <c r="JC2510" s="6">
        <v>0.3238728955917346</v>
      </c>
      <c r="JE2510" s="10">
        <v>5.6361070628301423E-5</v>
      </c>
      <c r="JI2510" s="1"/>
      <c r="JM2510" s="6">
        <v>0.3238728955917346</v>
      </c>
      <c r="JO2510" s="10">
        <v>-3.9831054240143243E-3</v>
      </c>
      <c r="JS2510" s="1"/>
      <c r="JT2510" s="11"/>
      <c r="JU2510" s="11"/>
      <c r="JV2510" s="11"/>
      <c r="JW2510" s="11"/>
      <c r="JX2510" s="11"/>
      <c r="JY2510" s="11"/>
      <c r="JZ2510" s="11"/>
      <c r="KA2510" s="11"/>
      <c r="KB2510" s="11"/>
      <c r="KC2510" s="11"/>
      <c r="KD2510" s="11"/>
      <c r="KE2510" s="11"/>
      <c r="KF2510" s="11"/>
      <c r="KG2510" s="1"/>
      <c r="KH2510" s="67"/>
      <c r="KJ2510" s="66"/>
      <c r="KL2510" s="65"/>
      <c r="KN2510" s="53"/>
      <c r="KP2510" s="64"/>
      <c r="KR2510" s="63"/>
      <c r="KV2510" s="1"/>
      <c r="KW2510" s="34"/>
      <c r="KY2510" s="35"/>
      <c r="LA2510" s="36"/>
      <c r="LC2510" s="37"/>
      <c r="LQ2510" s="1"/>
      <c r="LR2510" s="2"/>
      <c r="LT2510" s="7"/>
      <c r="MC2510" s="2"/>
      <c r="ME2510" s="7"/>
      <c r="MG2510" s="36"/>
      <c r="MI2510" s="37"/>
      <c r="MN2510" s="2"/>
      <c r="MP2510" s="7"/>
      <c r="MR2510" s="52"/>
      <c r="MT2510" s="53"/>
      <c r="MW2510" s="34"/>
      <c r="MY2510" s="35"/>
      <c r="NB2510" s="2"/>
      <c r="ND2510" s="7"/>
      <c r="NM2510" s="2"/>
      <c r="NO2510" s="7"/>
      <c r="NQ2510" s="36"/>
      <c r="NS2510" s="37"/>
      <c r="NX2510" s="2"/>
      <c r="NZ2510" s="7"/>
      <c r="OB2510" s="52"/>
      <c r="OD2510" s="53"/>
      <c r="PW2510" s="1"/>
      <c r="RD2510" s="2"/>
      <c r="RF2510" s="7"/>
      <c r="RO2510" s="2"/>
      <c r="RQ2510" s="7"/>
      <c r="RS2510" s="36"/>
      <c r="RU2510" s="37"/>
      <c r="RZ2510" s="2"/>
      <c r="SB2510" s="7"/>
      <c r="SD2510" s="52"/>
      <c r="SF2510" s="53"/>
      <c r="SI2510" s="34"/>
      <c r="SK2510" s="35"/>
      <c r="SN2510" s="2"/>
      <c r="SP2510" s="7"/>
      <c r="SY2510" s="2"/>
      <c r="TA2510" s="7"/>
      <c r="TC2510" s="36"/>
      <c r="TE2510" s="37"/>
      <c r="TJ2510" s="2"/>
      <c r="TL2510" s="7"/>
      <c r="TN2510" s="52"/>
      <c r="TP2510" s="53"/>
      <c r="VF2510" s="1"/>
      <c r="VT2510" s="1"/>
    </row>
    <row r="2511" spans="14:592" x14ac:dyDescent="0.3">
      <c r="N2511" s="1"/>
      <c r="O2511" s="34"/>
      <c r="Q2511" s="35"/>
      <c r="S2511" s="36"/>
      <c r="U2511" s="37"/>
      <c r="W2511" s="52"/>
      <c r="Y2511" s="53"/>
      <c r="AI2511" s="1"/>
      <c r="AJ2511" s="1"/>
      <c r="AK2511" s="1"/>
      <c r="AL2511" s="1"/>
      <c r="AM2511" s="2"/>
      <c r="AN2511" s="1"/>
      <c r="AO2511" s="7"/>
      <c r="AP2511" s="1"/>
      <c r="AQ2511" s="1"/>
      <c r="AR2511" s="1"/>
      <c r="AS2511" s="1"/>
      <c r="AT2511" s="1"/>
      <c r="AU2511" s="1"/>
      <c r="AV2511" s="1"/>
      <c r="AW2511" s="2"/>
      <c r="AX2511" s="1"/>
      <c r="AY2511" s="7"/>
      <c r="AZ2511" s="1"/>
      <c r="BA2511" s="1"/>
      <c r="BB2511" s="1"/>
      <c r="BC2511" s="1"/>
      <c r="BD2511" s="1"/>
      <c r="BE2511" s="1"/>
      <c r="BF2511" s="1"/>
      <c r="BG2511" s="2"/>
      <c r="BH2511" s="1"/>
      <c r="BI2511" s="7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2"/>
      <c r="BX2511" s="1"/>
      <c r="BY2511" s="7"/>
      <c r="BZ2511" s="1"/>
      <c r="CA2511" s="1"/>
      <c r="CB2511" s="1"/>
      <c r="CC2511" s="1"/>
      <c r="CD2511" s="1"/>
      <c r="CE2511" s="1"/>
      <c r="CF2511" s="1"/>
      <c r="CG2511" s="2"/>
      <c r="CH2511" s="1"/>
      <c r="CI2511" s="7"/>
      <c r="CJ2511" s="1"/>
      <c r="CK2511" s="1"/>
      <c r="CL2511" s="1"/>
      <c r="CM2511" s="1"/>
      <c r="CN2511" s="1"/>
      <c r="CO2511" s="1"/>
      <c r="CP2511" s="1"/>
      <c r="CQ2511" s="2"/>
      <c r="CR2511" s="1"/>
      <c r="CS2511" s="7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2"/>
      <c r="DH2511" s="1"/>
      <c r="DI2511" s="7"/>
      <c r="DJ2511" s="1"/>
      <c r="DK2511" s="1"/>
      <c r="DL2511" s="1"/>
      <c r="DM2511" s="1"/>
      <c r="DN2511" s="1"/>
      <c r="DO2511" s="1"/>
      <c r="DP2511" s="1"/>
      <c r="DQ2511" s="2"/>
      <c r="DR2511" s="1"/>
      <c r="DS2511" s="7"/>
      <c r="DT2511" s="1"/>
      <c r="DU2511" s="1"/>
      <c r="DV2511" s="1"/>
      <c r="DW2511" s="1"/>
      <c r="DX2511" s="1"/>
      <c r="DY2511" s="1"/>
      <c r="DZ2511" s="1"/>
      <c r="EA2511" s="2"/>
      <c r="EB2511" s="1"/>
      <c r="EC2511" s="7"/>
      <c r="ED2511" s="1"/>
      <c r="EE2511" s="1"/>
      <c r="EF2511" s="1"/>
      <c r="EG2511" s="1"/>
      <c r="EH2511" s="1"/>
      <c r="EI2511" s="1"/>
      <c r="EJ2511" s="1"/>
      <c r="EK2511" s="1"/>
      <c r="EL2511" s="1"/>
      <c r="EM2511" s="1"/>
      <c r="EN2511" s="1"/>
      <c r="EO2511" s="1"/>
      <c r="EP2511" s="1"/>
      <c r="EQ2511" s="1"/>
      <c r="ER2511" s="1"/>
      <c r="ES2511" s="1"/>
      <c r="ET2511" s="1"/>
      <c r="EU2511" s="1"/>
      <c r="EV2511" s="1"/>
      <c r="EW2511" s="1"/>
      <c r="EX2511" s="1"/>
      <c r="EY2511" s="1"/>
      <c r="EZ2511" s="1"/>
      <c r="FA2511" s="1"/>
      <c r="FB2511" s="1"/>
      <c r="FC2511" s="1"/>
      <c r="FD2511" s="1"/>
      <c r="FE2511" s="1"/>
      <c r="FF2511" s="1"/>
      <c r="FG2511" s="1"/>
      <c r="FH2511" s="1"/>
      <c r="FI2511" s="1"/>
      <c r="FJ2511" s="1"/>
      <c r="FK2511" s="1"/>
      <c r="FL2511" s="1"/>
      <c r="FM2511" s="1"/>
      <c r="FN2511" s="1"/>
      <c r="FO2511" s="1"/>
      <c r="FP2511" s="1"/>
      <c r="FQ2511" s="1"/>
      <c r="FR2511" s="1"/>
      <c r="FS2511" s="1"/>
      <c r="FT2511" s="1"/>
      <c r="FU2511" s="1"/>
      <c r="FV2511" s="1"/>
      <c r="FW2511" s="1"/>
      <c r="FX2511" s="1"/>
      <c r="FY2511" s="2"/>
      <c r="FZ2511" s="1"/>
      <c r="GA2511" s="7"/>
      <c r="GB2511" s="1"/>
      <c r="GC2511" s="1"/>
      <c r="GD2511" s="1"/>
      <c r="GE2511" s="1"/>
      <c r="GF2511" s="1"/>
      <c r="GG2511" s="1"/>
      <c r="GH2511" s="1"/>
      <c r="GI2511" s="2"/>
      <c r="GJ2511" s="1"/>
      <c r="GK2511" s="7"/>
      <c r="GL2511" s="1"/>
      <c r="GM2511" s="1"/>
      <c r="GN2511" s="1"/>
      <c r="GO2511" s="1"/>
      <c r="GP2511" s="1"/>
      <c r="GQ2511" s="1"/>
      <c r="GR2511" s="1"/>
      <c r="GS2511" s="2"/>
      <c r="GT2511" s="1"/>
      <c r="GU2511" s="7"/>
      <c r="GV2511" s="1"/>
      <c r="GW2511" s="1"/>
      <c r="GX2511" s="1"/>
      <c r="GY2511" s="1"/>
      <c r="GZ2511" s="1"/>
      <c r="HA2511" s="1"/>
      <c r="HB2511" s="1"/>
      <c r="HC2511" s="1"/>
      <c r="HD2511" s="1"/>
      <c r="HE2511" s="1"/>
      <c r="HF2511" s="1"/>
      <c r="HG2511" s="1"/>
      <c r="HH2511" s="1"/>
      <c r="HI2511" s="2"/>
      <c r="HJ2511" s="1"/>
      <c r="HK2511" s="7"/>
      <c r="HL2511" s="1"/>
      <c r="HM2511" s="1"/>
      <c r="HN2511" s="1"/>
      <c r="HO2511" s="1"/>
      <c r="HP2511" s="1"/>
      <c r="HQ2511" s="1"/>
      <c r="HR2511" s="1"/>
      <c r="HS2511" s="2"/>
      <c r="HT2511" s="1"/>
      <c r="HU2511" s="7"/>
      <c r="HV2511" s="1"/>
      <c r="HW2511" s="1"/>
      <c r="HX2511" s="1"/>
      <c r="HY2511" s="1"/>
      <c r="HZ2511" s="1"/>
      <c r="IA2511" s="1"/>
      <c r="IB2511" s="1"/>
      <c r="IC2511" s="2"/>
      <c r="ID2511" s="1"/>
      <c r="IE2511" s="7"/>
      <c r="IF2511" s="1"/>
      <c r="IG2511" s="1"/>
      <c r="IH2511" s="1"/>
      <c r="II2511" s="1"/>
      <c r="IJ2511" s="1"/>
      <c r="IK2511" s="1"/>
      <c r="IL2511" s="1"/>
      <c r="IM2511" s="1"/>
      <c r="IN2511" s="1"/>
      <c r="IO2511" s="1"/>
      <c r="IP2511" s="1"/>
      <c r="IQ2511" s="1"/>
      <c r="IR2511" s="1"/>
      <c r="IS2511" s="2"/>
      <c r="IT2511" s="1"/>
      <c r="IU2511" s="7"/>
      <c r="IV2511" s="1"/>
      <c r="IW2511" s="1"/>
      <c r="IX2511" s="1"/>
      <c r="IY2511" s="1"/>
      <c r="IZ2511" s="1"/>
      <c r="JA2511" s="1"/>
      <c r="JB2511" s="1"/>
      <c r="JC2511" s="2"/>
      <c r="JD2511" s="1"/>
      <c r="JE2511" s="7"/>
      <c r="JF2511" s="1"/>
      <c r="JG2511" s="1"/>
      <c r="JH2511" s="1"/>
      <c r="JI2511" s="1"/>
      <c r="JJ2511" s="1"/>
      <c r="JK2511" s="1"/>
      <c r="JL2511" s="1"/>
      <c r="JM2511" s="2"/>
      <c r="JN2511" s="1"/>
      <c r="JO2511" s="7"/>
      <c r="JP2511" s="1"/>
      <c r="JQ2511" s="1"/>
      <c r="JR2511" s="1"/>
      <c r="JS2511" s="1"/>
      <c r="JT2511" s="1"/>
      <c r="JU2511" s="1"/>
      <c r="JV2511" s="1"/>
      <c r="JW2511" s="1"/>
      <c r="JX2511" s="1"/>
      <c r="JY2511" s="1"/>
      <c r="JZ2511" s="1"/>
      <c r="KA2511" s="1"/>
      <c r="KB2511" s="1"/>
      <c r="KC2511" s="1"/>
      <c r="KD2511" s="1"/>
      <c r="KE2511" s="1"/>
      <c r="KF2511" s="1"/>
      <c r="KG2511" s="1"/>
      <c r="KH2511" s="67"/>
      <c r="KJ2511" s="66"/>
      <c r="KL2511" s="65"/>
      <c r="KN2511" s="53"/>
      <c r="KP2511" s="64"/>
      <c r="KR2511" s="63"/>
      <c r="KV2511" s="1"/>
      <c r="KW2511" s="34"/>
      <c r="KY2511" s="35"/>
      <c r="LA2511" s="36"/>
      <c r="LC2511" s="37"/>
      <c r="LQ2511" s="1"/>
      <c r="LR2511" s="2"/>
      <c r="LT2511" s="7"/>
      <c r="MC2511" s="2"/>
      <c r="ME2511" s="7"/>
      <c r="MG2511" s="36"/>
      <c r="MI2511" s="37"/>
      <c r="MN2511" s="2"/>
      <c r="MP2511" s="7"/>
      <c r="MR2511" s="52"/>
      <c r="MT2511" s="53"/>
      <c r="MW2511" s="34"/>
      <c r="MY2511" s="35"/>
      <c r="NB2511" s="2"/>
      <c r="ND2511" s="7"/>
      <c r="NM2511" s="2"/>
      <c r="NO2511" s="7"/>
      <c r="NQ2511" s="36"/>
      <c r="NS2511" s="37"/>
      <c r="NX2511" s="2"/>
      <c r="NZ2511" s="7"/>
      <c r="OB2511" s="52"/>
      <c r="OD2511" s="53"/>
      <c r="RD2511" s="2"/>
      <c r="RF2511" s="7"/>
      <c r="RO2511" s="2"/>
      <c r="RQ2511" s="7"/>
      <c r="RS2511" s="36"/>
      <c r="RU2511" s="37"/>
      <c r="RZ2511" s="2"/>
      <c r="SB2511" s="7"/>
      <c r="SD2511" s="52"/>
      <c r="SF2511" s="53"/>
      <c r="SI2511" s="34"/>
      <c r="SK2511" s="35"/>
      <c r="SN2511" s="2"/>
      <c r="SP2511" s="7"/>
      <c r="SY2511" s="2"/>
      <c r="TA2511" s="7"/>
      <c r="TC2511" s="36"/>
      <c r="TE2511" s="37"/>
      <c r="TJ2511" s="2"/>
      <c r="TL2511" s="7"/>
      <c r="TN2511" s="52"/>
      <c r="TP2511" s="53"/>
      <c r="VF2511" s="1"/>
      <c r="VT2511" s="1"/>
    </row>
    <row r="2512" spans="14:592" x14ac:dyDescent="0.3">
      <c r="N2512" s="1"/>
      <c r="O2512" s="34"/>
      <c r="Q2512" s="35"/>
      <c r="S2512" s="36"/>
      <c r="U2512" s="37"/>
      <c r="W2512" s="52"/>
      <c r="Y2512" s="53"/>
      <c r="AM2512" s="34"/>
      <c r="AO2512" s="35"/>
      <c r="AW2512" s="34"/>
      <c r="AY2512" s="35"/>
      <c r="BG2512" s="34"/>
      <c r="BI2512" s="35"/>
      <c r="BW2512" s="36"/>
      <c r="BY2512" s="37"/>
      <c r="CG2512" s="36"/>
      <c r="CI2512" s="37"/>
      <c r="CQ2512" s="36"/>
      <c r="CS2512" s="37"/>
      <c r="DG2512" s="52"/>
      <c r="DI2512" s="54"/>
      <c r="DQ2512" s="52"/>
      <c r="DS2512" s="54"/>
      <c r="EA2512" s="52"/>
      <c r="EC2512" s="54"/>
      <c r="FY2512" s="34"/>
      <c r="GA2512" s="35"/>
      <c r="GI2512" s="34"/>
      <c r="GK2512" s="35"/>
      <c r="GS2512" s="34"/>
      <c r="GU2512" s="35"/>
      <c r="HI2512" s="36"/>
      <c r="HK2512" s="37"/>
      <c r="HS2512" s="36"/>
      <c r="HU2512" s="37"/>
      <c r="IC2512" s="36"/>
      <c r="IE2512" s="37"/>
      <c r="IS2512" s="52"/>
      <c r="IU2512" s="54"/>
      <c r="JC2512" s="52"/>
      <c r="JE2512" s="54"/>
      <c r="JM2512" s="52"/>
      <c r="JO2512" s="54"/>
      <c r="KG2512" s="1"/>
      <c r="KH2512" s="67"/>
      <c r="KJ2512" s="66"/>
      <c r="KL2512" s="65"/>
      <c r="KN2512" s="53"/>
      <c r="KP2512" s="64"/>
      <c r="KR2512" s="63"/>
      <c r="KV2512" s="1"/>
      <c r="KW2512" s="34"/>
      <c r="KY2512" s="35"/>
      <c r="LA2512" s="36"/>
      <c r="LC2512" s="37"/>
      <c r="LQ2512" s="1"/>
      <c r="LR2512" s="2"/>
      <c r="LT2512" s="7"/>
      <c r="MC2512" s="2"/>
      <c r="ME2512" s="7"/>
      <c r="MG2512" s="36"/>
      <c r="MI2512" s="37"/>
      <c r="MN2512" s="2"/>
      <c r="MP2512" s="7"/>
      <c r="MR2512" s="52"/>
      <c r="MT2512" s="53"/>
      <c r="MW2512" s="34"/>
      <c r="MY2512" s="35"/>
      <c r="NB2512" s="2"/>
      <c r="ND2512" s="7"/>
      <c r="NM2512" s="2"/>
      <c r="NO2512" s="7"/>
      <c r="NQ2512" s="36"/>
      <c r="NS2512" s="37"/>
      <c r="NX2512" s="2"/>
      <c r="NZ2512" s="7"/>
      <c r="OB2512" s="52"/>
      <c r="OD2512" s="53"/>
      <c r="PW2512" s="1"/>
      <c r="RD2512" s="2"/>
      <c r="RF2512" s="7"/>
      <c r="RO2512" s="2"/>
      <c r="RQ2512" s="7"/>
      <c r="RS2512" s="36"/>
      <c r="RU2512" s="37"/>
      <c r="RZ2512" s="2"/>
      <c r="SB2512" s="7"/>
      <c r="SD2512" s="52"/>
      <c r="SF2512" s="53"/>
      <c r="SI2512" s="34"/>
      <c r="SK2512" s="35"/>
      <c r="SN2512" s="2"/>
      <c r="SP2512" s="7"/>
      <c r="SY2512" s="2"/>
      <c r="TA2512" s="7"/>
      <c r="TC2512" s="36"/>
      <c r="TE2512" s="37"/>
      <c r="TJ2512" s="2"/>
      <c r="TL2512" s="7"/>
      <c r="TN2512" s="52"/>
      <c r="TP2512" s="53"/>
      <c r="VF2512" s="1"/>
      <c r="VT2512" s="1"/>
    </row>
    <row r="2513" spans="14:592" x14ac:dyDescent="0.3">
      <c r="N2513" s="1"/>
      <c r="O2513" s="34"/>
      <c r="Q2513" s="35"/>
      <c r="S2513" s="36"/>
      <c r="U2513" s="37"/>
      <c r="W2513" s="52"/>
      <c r="Y2513" s="53"/>
      <c r="AM2513" s="34"/>
      <c r="AO2513" s="35"/>
      <c r="AW2513" s="34"/>
      <c r="AY2513" s="35"/>
      <c r="BG2513" s="34"/>
      <c r="BI2513" s="35"/>
      <c r="BW2513" s="36"/>
      <c r="BY2513" s="37"/>
      <c r="CG2513" s="36"/>
      <c r="CI2513" s="37"/>
      <c r="CQ2513" s="36"/>
      <c r="CS2513" s="37"/>
      <c r="DG2513" s="52"/>
      <c r="DI2513" s="54"/>
      <c r="DQ2513" s="52"/>
      <c r="DS2513" s="54"/>
      <c r="EA2513" s="52"/>
      <c r="EC2513" s="54"/>
      <c r="FY2513" s="34"/>
      <c r="GA2513" s="35"/>
      <c r="GI2513" s="34"/>
      <c r="GK2513" s="35"/>
      <c r="GS2513" s="34"/>
      <c r="GU2513" s="35"/>
      <c r="HI2513" s="36"/>
      <c r="HK2513" s="37"/>
      <c r="HS2513" s="36"/>
      <c r="HU2513" s="37"/>
      <c r="IC2513" s="36"/>
      <c r="IE2513" s="37"/>
      <c r="IS2513" s="52"/>
      <c r="IU2513" s="54"/>
      <c r="JC2513" s="52"/>
      <c r="JE2513" s="54"/>
      <c r="JM2513" s="52"/>
      <c r="JO2513" s="54"/>
      <c r="KG2513" s="1"/>
      <c r="KH2513" s="67"/>
      <c r="KJ2513" s="66"/>
      <c r="KL2513" s="65"/>
      <c r="KN2513" s="53"/>
      <c r="KP2513" s="64"/>
      <c r="KR2513" s="63"/>
      <c r="KV2513" s="1"/>
      <c r="KW2513" s="34"/>
      <c r="KY2513" s="35"/>
      <c r="LA2513" s="36"/>
      <c r="LC2513" s="37"/>
      <c r="LQ2513" s="1"/>
      <c r="LR2513" s="2"/>
      <c r="LT2513" s="7"/>
      <c r="MC2513" s="2"/>
      <c r="ME2513" s="7"/>
      <c r="MG2513" s="36"/>
      <c r="MI2513" s="37"/>
      <c r="MN2513" s="2"/>
      <c r="MP2513" s="7"/>
      <c r="MR2513" s="52"/>
      <c r="MT2513" s="53"/>
      <c r="MW2513" s="34"/>
      <c r="MY2513" s="35"/>
      <c r="NB2513" s="2"/>
      <c r="ND2513" s="7"/>
      <c r="NM2513" s="2"/>
      <c r="NO2513" s="7"/>
      <c r="NQ2513" s="36"/>
      <c r="NS2513" s="37"/>
      <c r="NX2513" s="2"/>
      <c r="NZ2513" s="7"/>
      <c r="OB2513" s="52"/>
      <c r="OD2513" s="53"/>
      <c r="RD2513" s="2"/>
      <c r="RF2513" s="7"/>
      <c r="RO2513" s="2"/>
      <c r="RQ2513" s="7"/>
      <c r="RS2513" s="36"/>
      <c r="RU2513" s="37"/>
      <c r="RZ2513" s="2"/>
      <c r="SB2513" s="7"/>
      <c r="SD2513" s="52"/>
      <c r="SF2513" s="53"/>
      <c r="SI2513" s="34"/>
      <c r="SK2513" s="35"/>
      <c r="SN2513" s="2"/>
      <c r="SP2513" s="7"/>
      <c r="SY2513" s="2"/>
      <c r="TA2513" s="7"/>
      <c r="TC2513" s="36"/>
      <c r="TE2513" s="37"/>
      <c r="TJ2513" s="2"/>
      <c r="TL2513" s="7"/>
      <c r="TN2513" s="52"/>
      <c r="TP2513" s="53"/>
      <c r="VF2513" s="1"/>
      <c r="VT2513" s="1"/>
    </row>
    <row r="2514" spans="14:592" x14ac:dyDescent="0.3">
      <c r="N2514" s="1"/>
      <c r="O2514" s="34"/>
      <c r="Q2514" s="35"/>
      <c r="S2514" s="36"/>
      <c r="U2514" s="37"/>
      <c r="W2514" s="52"/>
      <c r="Y2514" s="53"/>
      <c r="AM2514" s="34"/>
      <c r="AO2514" s="35"/>
      <c r="AW2514" s="34"/>
      <c r="AY2514" s="35"/>
      <c r="BG2514" s="34"/>
      <c r="BI2514" s="35"/>
      <c r="BW2514" s="36"/>
      <c r="BY2514" s="37"/>
      <c r="CG2514" s="36"/>
      <c r="CI2514" s="37"/>
      <c r="CQ2514" s="36"/>
      <c r="CS2514" s="37"/>
      <c r="DG2514" s="52"/>
      <c r="DI2514" s="54"/>
      <c r="DQ2514" s="52"/>
      <c r="DS2514" s="54"/>
      <c r="EA2514" s="52"/>
      <c r="EC2514" s="54"/>
      <c r="FY2514" s="34"/>
      <c r="GA2514" s="35"/>
      <c r="GI2514" s="34"/>
      <c r="GK2514" s="35"/>
      <c r="GS2514" s="34"/>
      <c r="GU2514" s="35"/>
      <c r="HI2514" s="36"/>
      <c r="HK2514" s="37"/>
      <c r="HS2514" s="36"/>
      <c r="HU2514" s="37"/>
      <c r="IC2514" s="36"/>
      <c r="IE2514" s="37"/>
      <c r="IS2514" s="52"/>
      <c r="IU2514" s="54"/>
      <c r="JC2514" s="52"/>
      <c r="JE2514" s="54"/>
      <c r="JM2514" s="52"/>
      <c r="JO2514" s="54"/>
      <c r="KG2514" s="1"/>
      <c r="KH2514" s="67"/>
      <c r="KJ2514" s="66"/>
      <c r="KL2514" s="65"/>
      <c r="KN2514" s="53"/>
      <c r="KP2514" s="64"/>
      <c r="KR2514" s="63"/>
      <c r="KV2514" s="1"/>
      <c r="KW2514" s="34"/>
      <c r="KY2514" s="35"/>
      <c r="LA2514" s="36"/>
      <c r="LC2514" s="37"/>
      <c r="LQ2514" s="1"/>
      <c r="LR2514" s="2"/>
      <c r="LT2514" s="7"/>
      <c r="MC2514" s="2"/>
      <c r="ME2514" s="7"/>
      <c r="MG2514" s="36"/>
      <c r="MI2514" s="37"/>
      <c r="MN2514" s="2"/>
      <c r="MP2514" s="7"/>
      <c r="MR2514" s="52"/>
      <c r="MT2514" s="53"/>
      <c r="MW2514" s="34"/>
      <c r="MY2514" s="35"/>
      <c r="NB2514" s="2"/>
      <c r="ND2514" s="7"/>
      <c r="NM2514" s="2"/>
      <c r="NO2514" s="7"/>
      <c r="NQ2514" s="36"/>
      <c r="NS2514" s="37"/>
      <c r="NX2514" s="2"/>
      <c r="NZ2514" s="7"/>
      <c r="OB2514" s="52"/>
      <c r="OD2514" s="53"/>
      <c r="PW2514" s="1"/>
      <c r="RD2514" s="2"/>
      <c r="RF2514" s="7"/>
      <c r="RO2514" s="2"/>
      <c r="RQ2514" s="7"/>
      <c r="RS2514" s="36"/>
      <c r="RU2514" s="37"/>
      <c r="RZ2514" s="2"/>
      <c r="SB2514" s="7"/>
      <c r="SD2514" s="52"/>
      <c r="SF2514" s="53"/>
      <c r="SI2514" s="34"/>
      <c r="SK2514" s="35"/>
      <c r="SN2514" s="2"/>
      <c r="SP2514" s="7"/>
      <c r="SY2514" s="2"/>
      <c r="TA2514" s="7"/>
      <c r="TC2514" s="36"/>
      <c r="TE2514" s="37"/>
      <c r="TJ2514" s="2"/>
      <c r="TL2514" s="7"/>
      <c r="TN2514" s="52"/>
      <c r="TP2514" s="53"/>
      <c r="VF2514" s="1"/>
      <c r="VT2514" s="1"/>
    </row>
    <row r="2515" spans="14:592" x14ac:dyDescent="0.3">
      <c r="N2515" s="1"/>
      <c r="O2515" s="34"/>
      <c r="Q2515" s="35"/>
      <c r="S2515" s="36"/>
      <c r="U2515" s="37"/>
      <c r="W2515" s="52"/>
      <c r="Y2515" s="53"/>
      <c r="AM2515" s="34"/>
      <c r="AO2515" s="35"/>
      <c r="AW2515" s="34"/>
      <c r="AY2515" s="35"/>
      <c r="BG2515" s="34"/>
      <c r="BI2515" s="35"/>
      <c r="BW2515" s="36"/>
      <c r="BY2515" s="37"/>
      <c r="CG2515" s="36"/>
      <c r="CI2515" s="37"/>
      <c r="CQ2515" s="36"/>
      <c r="CS2515" s="37"/>
      <c r="DG2515" s="52"/>
      <c r="DI2515" s="54"/>
      <c r="DQ2515" s="52"/>
      <c r="DS2515" s="54"/>
      <c r="EA2515" s="52"/>
      <c r="EC2515" s="54"/>
      <c r="FY2515" s="34"/>
      <c r="GA2515" s="35"/>
      <c r="GI2515" s="34"/>
      <c r="GK2515" s="35"/>
      <c r="GS2515" s="34"/>
      <c r="GU2515" s="35"/>
      <c r="HI2515" s="36"/>
      <c r="HK2515" s="37"/>
      <c r="HS2515" s="36"/>
      <c r="HU2515" s="37"/>
      <c r="IC2515" s="36"/>
      <c r="IE2515" s="37"/>
      <c r="IS2515" s="52"/>
      <c r="IU2515" s="54"/>
      <c r="JC2515" s="52"/>
      <c r="JE2515" s="54"/>
      <c r="JM2515" s="52"/>
      <c r="JO2515" s="54"/>
      <c r="KG2515" s="1"/>
      <c r="KH2515" s="67"/>
      <c r="KJ2515" s="66"/>
      <c r="KL2515" s="65"/>
      <c r="KN2515" s="53"/>
      <c r="KP2515" s="64"/>
      <c r="KR2515" s="63"/>
      <c r="KV2515" s="1"/>
      <c r="KW2515" s="34"/>
      <c r="KY2515" s="35"/>
      <c r="LA2515" s="36"/>
      <c r="LC2515" s="37"/>
      <c r="LQ2515" s="1"/>
      <c r="LR2515" s="2"/>
      <c r="LT2515" s="7"/>
      <c r="MC2515" s="2"/>
      <c r="ME2515" s="7"/>
      <c r="MG2515" s="36"/>
      <c r="MI2515" s="37"/>
      <c r="MN2515" s="2"/>
      <c r="MP2515" s="7"/>
      <c r="MR2515" s="52"/>
      <c r="MT2515" s="53"/>
      <c r="MW2515" s="34"/>
      <c r="MY2515" s="35"/>
      <c r="NB2515" s="2"/>
      <c r="ND2515" s="7"/>
      <c r="NM2515" s="2"/>
      <c r="NO2515" s="7"/>
      <c r="NQ2515" s="36"/>
      <c r="NS2515" s="37"/>
      <c r="NX2515" s="2"/>
      <c r="NZ2515" s="7"/>
      <c r="OB2515" s="52"/>
      <c r="OD2515" s="53"/>
      <c r="RD2515" s="2"/>
      <c r="RF2515" s="7"/>
      <c r="RO2515" s="2"/>
      <c r="RQ2515" s="7"/>
      <c r="RS2515" s="36"/>
      <c r="RU2515" s="37"/>
      <c r="RZ2515" s="2"/>
      <c r="SB2515" s="7"/>
      <c r="SD2515" s="52"/>
      <c r="SF2515" s="53"/>
      <c r="SI2515" s="34"/>
      <c r="SK2515" s="35"/>
      <c r="SN2515" s="2"/>
      <c r="SP2515" s="7"/>
      <c r="SY2515" s="2"/>
      <c r="TA2515" s="7"/>
      <c r="TC2515" s="36"/>
      <c r="TE2515" s="37"/>
      <c r="TJ2515" s="2"/>
      <c r="TL2515" s="7"/>
      <c r="TN2515" s="52"/>
      <c r="TP2515" s="53"/>
      <c r="VF2515" s="1"/>
      <c r="VT2515" s="1"/>
    </row>
    <row r="2516" spans="14:592" x14ac:dyDescent="0.3">
      <c r="N2516" s="1"/>
      <c r="O2516" s="34"/>
      <c r="Q2516" s="35"/>
      <c r="S2516" s="36"/>
      <c r="U2516" s="37"/>
      <c r="W2516" s="52"/>
      <c r="Y2516" s="53"/>
      <c r="AM2516" s="34"/>
      <c r="AO2516" s="35"/>
      <c r="AW2516" s="34"/>
      <c r="AY2516" s="35"/>
      <c r="BG2516" s="34"/>
      <c r="BI2516" s="35"/>
      <c r="BW2516" s="36"/>
      <c r="BY2516" s="37"/>
      <c r="CG2516" s="36"/>
      <c r="CI2516" s="37"/>
      <c r="CQ2516" s="36"/>
      <c r="CS2516" s="37"/>
      <c r="DG2516" s="52"/>
      <c r="DI2516" s="54"/>
      <c r="DQ2516" s="52"/>
      <c r="DS2516" s="54"/>
      <c r="EA2516" s="52"/>
      <c r="EC2516" s="54"/>
      <c r="FY2516" s="34"/>
      <c r="GA2516" s="35"/>
      <c r="GI2516" s="34"/>
      <c r="GK2516" s="35"/>
      <c r="GS2516" s="34"/>
      <c r="GU2516" s="35"/>
      <c r="HI2516" s="36"/>
      <c r="HK2516" s="37"/>
      <c r="HS2516" s="36"/>
      <c r="HU2516" s="37"/>
      <c r="IC2516" s="36"/>
      <c r="IE2516" s="37"/>
      <c r="IS2516" s="52"/>
      <c r="IU2516" s="54"/>
      <c r="JC2516" s="52"/>
      <c r="JE2516" s="54"/>
      <c r="JM2516" s="52"/>
      <c r="JO2516" s="54"/>
      <c r="KG2516" s="1"/>
      <c r="KH2516" s="67"/>
      <c r="KJ2516" s="66"/>
      <c r="KL2516" s="65"/>
      <c r="KN2516" s="53"/>
      <c r="KP2516" s="64"/>
      <c r="KR2516" s="63"/>
      <c r="KV2516" s="1"/>
      <c r="KW2516" s="34"/>
      <c r="KY2516" s="35"/>
      <c r="LA2516" s="36"/>
      <c r="LC2516" s="37"/>
      <c r="LQ2516" s="1"/>
      <c r="LR2516" s="2"/>
      <c r="LT2516" s="7"/>
      <c r="MC2516" s="2"/>
      <c r="ME2516" s="7"/>
      <c r="MG2516" s="36"/>
      <c r="MI2516" s="37"/>
      <c r="MN2516" s="2"/>
      <c r="MP2516" s="7"/>
      <c r="MR2516" s="52"/>
      <c r="MT2516" s="53"/>
      <c r="MW2516" s="34"/>
      <c r="MY2516" s="35"/>
      <c r="NB2516" s="2"/>
      <c r="ND2516" s="7"/>
      <c r="NM2516" s="2"/>
      <c r="NO2516" s="7"/>
      <c r="NQ2516" s="36"/>
      <c r="NS2516" s="37"/>
      <c r="NX2516" s="2"/>
      <c r="NZ2516" s="7"/>
      <c r="OB2516" s="52"/>
      <c r="OD2516" s="53"/>
      <c r="PW2516" s="1"/>
      <c r="RD2516" s="2"/>
      <c r="RF2516" s="7"/>
      <c r="RO2516" s="2"/>
      <c r="RQ2516" s="7"/>
      <c r="RS2516" s="36"/>
      <c r="RU2516" s="37"/>
      <c r="RZ2516" s="2"/>
      <c r="SB2516" s="7"/>
      <c r="SD2516" s="52"/>
      <c r="SF2516" s="53"/>
      <c r="SI2516" s="34"/>
      <c r="SK2516" s="35"/>
      <c r="SN2516" s="2"/>
      <c r="SP2516" s="7"/>
      <c r="SY2516" s="2"/>
      <c r="TA2516" s="7"/>
      <c r="TC2516" s="36"/>
      <c r="TE2516" s="37"/>
      <c r="TJ2516" s="2"/>
      <c r="TL2516" s="7"/>
      <c r="TN2516" s="52"/>
      <c r="TP2516" s="53"/>
      <c r="VF2516" s="1"/>
      <c r="VT2516" s="1"/>
    </row>
    <row r="2517" spans="14:592" x14ac:dyDescent="0.3">
      <c r="N2517" s="1"/>
      <c r="O2517" s="34"/>
      <c r="Q2517" s="35"/>
      <c r="S2517" s="36"/>
      <c r="U2517" s="37"/>
      <c r="W2517" s="52"/>
      <c r="Y2517" s="53"/>
      <c r="AM2517" s="34"/>
      <c r="AO2517" s="35"/>
      <c r="AW2517" s="34"/>
      <c r="AY2517" s="35"/>
      <c r="BG2517" s="34"/>
      <c r="BI2517" s="35"/>
      <c r="BW2517" s="36"/>
      <c r="BY2517" s="37"/>
      <c r="CG2517" s="36"/>
      <c r="CI2517" s="37"/>
      <c r="CQ2517" s="36"/>
      <c r="CS2517" s="37"/>
      <c r="DG2517" s="52"/>
      <c r="DI2517" s="54"/>
      <c r="DQ2517" s="52"/>
      <c r="DS2517" s="54"/>
      <c r="EA2517" s="52"/>
      <c r="EC2517" s="54"/>
      <c r="FY2517" s="34"/>
      <c r="GA2517" s="35"/>
      <c r="GI2517" s="34"/>
      <c r="GK2517" s="35"/>
      <c r="GS2517" s="34"/>
      <c r="GU2517" s="35"/>
      <c r="HI2517" s="36"/>
      <c r="HK2517" s="37"/>
      <c r="HS2517" s="36"/>
      <c r="HU2517" s="37"/>
      <c r="IC2517" s="36"/>
      <c r="IE2517" s="37"/>
      <c r="IS2517" s="52"/>
      <c r="IU2517" s="54"/>
      <c r="JC2517" s="52"/>
      <c r="JE2517" s="54"/>
      <c r="JM2517" s="52"/>
      <c r="JO2517" s="54"/>
      <c r="KG2517" s="1"/>
      <c r="KH2517" s="67"/>
      <c r="KJ2517" s="66"/>
      <c r="KL2517" s="65"/>
      <c r="KN2517" s="53"/>
      <c r="KP2517" s="64"/>
      <c r="KR2517" s="63"/>
      <c r="KV2517" s="1"/>
      <c r="KW2517" s="34"/>
      <c r="KY2517" s="35"/>
      <c r="LA2517" s="36"/>
      <c r="LC2517" s="37"/>
      <c r="LQ2517" s="1"/>
      <c r="LR2517" s="2"/>
      <c r="LT2517" s="7"/>
      <c r="MC2517" s="2"/>
      <c r="ME2517" s="7"/>
      <c r="MG2517" s="36"/>
      <c r="MI2517" s="37"/>
      <c r="MJ2517" s="37"/>
      <c r="MK2517" s="37"/>
      <c r="ML2517" s="37"/>
      <c r="MM2517" s="37"/>
      <c r="MN2517" s="2"/>
      <c r="MO2517" s="37"/>
      <c r="MP2517" s="7"/>
      <c r="MQ2517" s="37"/>
      <c r="MR2517" s="37"/>
      <c r="MS2517" s="37"/>
      <c r="MT2517" s="37"/>
      <c r="MU2517" s="37"/>
      <c r="MV2517" s="37"/>
      <c r="MW2517" s="37"/>
      <c r="MX2517" s="37"/>
      <c r="MY2517" s="37"/>
      <c r="MZ2517" s="37"/>
      <c r="NA2517" s="37"/>
      <c r="NB2517" s="2"/>
      <c r="NC2517" s="37"/>
      <c r="ND2517" s="7"/>
      <c r="NE2517" s="37"/>
      <c r="NF2517" s="37"/>
      <c r="NG2517" s="37"/>
      <c r="NH2517" s="37"/>
      <c r="NI2517" s="37"/>
      <c r="NJ2517" s="37"/>
      <c r="NK2517" s="37"/>
      <c r="NL2517" s="37"/>
      <c r="NM2517" s="2"/>
      <c r="NN2517" s="37"/>
      <c r="NO2517" s="7"/>
      <c r="NP2517" s="37"/>
      <c r="NQ2517" s="36"/>
      <c r="NR2517" s="37"/>
      <c r="NS2517" s="37"/>
      <c r="NT2517" s="37"/>
      <c r="NU2517" s="37"/>
      <c r="NV2517" s="37"/>
      <c r="NW2517" s="37"/>
      <c r="NX2517" s="2"/>
      <c r="NY2517" s="37"/>
      <c r="NZ2517" s="7"/>
      <c r="OA2517" s="37"/>
      <c r="OB2517" s="37"/>
      <c r="OC2517" s="37"/>
      <c r="OD2517" s="37"/>
      <c r="OE2517" s="37"/>
      <c r="OF2517" s="37"/>
      <c r="OG2517" s="37"/>
      <c r="OH2517" s="37"/>
      <c r="OI2517" s="37"/>
      <c r="RD2517" s="2"/>
      <c r="RF2517" s="7"/>
      <c r="RO2517" s="2"/>
      <c r="RQ2517" s="7"/>
      <c r="RS2517" s="36"/>
      <c r="RU2517" s="37"/>
      <c r="RV2517" s="37"/>
      <c r="RW2517" s="37"/>
      <c r="RX2517" s="37"/>
      <c r="RY2517" s="37"/>
      <c r="RZ2517" s="2"/>
      <c r="SA2517" s="37"/>
      <c r="SB2517" s="7"/>
      <c r="SC2517" s="37"/>
      <c r="SD2517" s="37"/>
      <c r="SE2517" s="37"/>
      <c r="SF2517" s="37"/>
      <c r="SG2517" s="37"/>
      <c r="SH2517" s="37"/>
      <c r="SI2517" s="37"/>
      <c r="SJ2517" s="37"/>
      <c r="SK2517" s="37"/>
      <c r="SL2517" s="37"/>
      <c r="SM2517" s="37"/>
      <c r="SN2517" s="2"/>
      <c r="SO2517" s="37"/>
      <c r="SP2517" s="7"/>
      <c r="SQ2517" s="37"/>
      <c r="SR2517" s="37"/>
      <c r="SS2517" s="37"/>
      <c r="ST2517" s="37"/>
      <c r="SU2517" s="37"/>
      <c r="SV2517" s="37"/>
      <c r="SW2517" s="37"/>
      <c r="SX2517" s="37"/>
      <c r="SY2517" s="2"/>
      <c r="SZ2517" s="37"/>
      <c r="TA2517" s="7"/>
      <c r="TB2517" s="37"/>
      <c r="TC2517" s="36"/>
      <c r="TD2517" s="37"/>
      <c r="TE2517" s="37"/>
      <c r="TF2517" s="37"/>
      <c r="TG2517" s="37"/>
      <c r="TH2517" s="37"/>
      <c r="TI2517" s="37"/>
      <c r="TJ2517" s="2"/>
      <c r="TK2517" s="37"/>
      <c r="TL2517" s="7"/>
      <c r="TM2517" s="37"/>
      <c r="TN2517" s="37"/>
      <c r="TO2517" s="37"/>
      <c r="TP2517" s="37"/>
      <c r="TQ2517" s="37"/>
      <c r="TR2517" s="37"/>
      <c r="TS2517" s="37"/>
      <c r="TT2517" s="37"/>
      <c r="TU2517" s="37"/>
      <c r="VF2517" s="1"/>
      <c r="VT2517" s="1"/>
    </row>
    <row r="2518" spans="14:592" x14ac:dyDescent="0.3">
      <c r="N2518" s="1"/>
      <c r="O2518" s="34"/>
      <c r="Q2518" s="35"/>
      <c r="S2518" s="36"/>
      <c r="U2518" s="37"/>
      <c r="W2518" s="52"/>
      <c r="Y2518" s="53"/>
      <c r="AM2518" s="34"/>
      <c r="AO2518" s="35"/>
      <c r="AW2518" s="34"/>
      <c r="AY2518" s="35"/>
      <c r="BG2518" s="34"/>
      <c r="BI2518" s="35"/>
      <c r="BW2518" s="36"/>
      <c r="BY2518" s="37"/>
      <c r="CG2518" s="36"/>
      <c r="CI2518" s="37"/>
      <c r="CQ2518" s="36"/>
      <c r="CS2518" s="37"/>
      <c r="DG2518" s="52"/>
      <c r="DI2518" s="54"/>
      <c r="DQ2518" s="52"/>
      <c r="DS2518" s="54"/>
      <c r="EA2518" s="52"/>
      <c r="EC2518" s="54"/>
      <c r="FY2518" s="34"/>
      <c r="GA2518" s="35"/>
      <c r="GI2518" s="34"/>
      <c r="GK2518" s="35"/>
      <c r="GS2518" s="34"/>
      <c r="GU2518" s="35"/>
      <c r="HI2518" s="36"/>
      <c r="HK2518" s="37"/>
      <c r="HS2518" s="36"/>
      <c r="HU2518" s="37"/>
      <c r="IC2518" s="36"/>
      <c r="IE2518" s="37"/>
      <c r="IS2518" s="52"/>
      <c r="IU2518" s="54"/>
      <c r="JC2518" s="52"/>
      <c r="JE2518" s="54"/>
      <c r="JM2518" s="52"/>
      <c r="JO2518" s="54"/>
      <c r="KG2518" s="1"/>
      <c r="KH2518" s="67"/>
      <c r="KJ2518" s="66"/>
      <c r="KL2518" s="65"/>
      <c r="KN2518" s="53"/>
      <c r="KP2518" s="64"/>
      <c r="KR2518" s="63"/>
      <c r="KV2518" s="1"/>
      <c r="KW2518" s="34"/>
      <c r="KY2518" s="35"/>
      <c r="LA2518" s="36"/>
      <c r="LC2518" s="37"/>
      <c r="LQ2518" s="1"/>
      <c r="LR2518" s="2"/>
      <c r="LT2518" s="7"/>
      <c r="MC2518" s="2"/>
      <c r="ME2518" s="7"/>
      <c r="MG2518" s="36"/>
      <c r="MN2518" s="2"/>
      <c r="MP2518" s="7"/>
      <c r="MR2518" s="52"/>
      <c r="MT2518" s="53"/>
      <c r="MW2518" s="34"/>
      <c r="MY2518" s="35"/>
      <c r="NB2518" s="2"/>
      <c r="ND2518" s="7"/>
      <c r="NM2518" s="2"/>
      <c r="NO2518" s="7"/>
      <c r="NQ2518" s="36"/>
      <c r="NX2518" s="2"/>
      <c r="NZ2518" s="7"/>
      <c r="OB2518" s="52"/>
      <c r="OD2518" s="53"/>
      <c r="OI2518" s="37"/>
      <c r="PW2518" s="1"/>
      <c r="RD2518" s="2"/>
      <c r="RF2518" s="7"/>
      <c r="RO2518" s="2"/>
      <c r="RQ2518" s="7"/>
      <c r="RS2518" s="36"/>
      <c r="RZ2518" s="2"/>
      <c r="SB2518" s="7"/>
      <c r="SD2518" s="52"/>
      <c r="SF2518" s="53"/>
      <c r="SI2518" s="34"/>
      <c r="SK2518" s="35"/>
      <c r="SN2518" s="2"/>
      <c r="SP2518" s="7"/>
      <c r="SY2518" s="2"/>
      <c r="TA2518" s="7"/>
      <c r="TC2518" s="36"/>
      <c r="TJ2518" s="2"/>
      <c r="TL2518" s="7"/>
      <c r="TN2518" s="52"/>
      <c r="TP2518" s="53"/>
      <c r="TU2518" s="37"/>
      <c r="VF2518" s="1"/>
      <c r="VT2518" s="1"/>
    </row>
    <row r="2519" spans="14:592" x14ac:dyDescent="0.3">
      <c r="N2519" s="1"/>
      <c r="O2519" s="34"/>
      <c r="Q2519" s="35"/>
      <c r="S2519" s="36"/>
      <c r="U2519" s="37"/>
      <c r="W2519" s="52"/>
      <c r="Y2519" s="53"/>
      <c r="AM2519" s="34"/>
      <c r="AO2519" s="35"/>
      <c r="AW2519" s="34"/>
      <c r="AY2519" s="35"/>
      <c r="BG2519" s="34"/>
      <c r="BI2519" s="35"/>
      <c r="BW2519" s="36"/>
      <c r="BY2519" s="37"/>
      <c r="CG2519" s="36"/>
      <c r="CI2519" s="37"/>
      <c r="CQ2519" s="36"/>
      <c r="CS2519" s="37"/>
      <c r="DG2519" s="52"/>
      <c r="DI2519" s="54"/>
      <c r="DQ2519" s="52"/>
      <c r="DS2519" s="54"/>
      <c r="EA2519" s="52"/>
      <c r="EC2519" s="54"/>
      <c r="FY2519" s="34"/>
      <c r="GA2519" s="35"/>
      <c r="GI2519" s="34"/>
      <c r="GK2519" s="35"/>
      <c r="GS2519" s="34"/>
      <c r="GU2519" s="35"/>
      <c r="HI2519" s="36"/>
      <c r="HK2519" s="37"/>
      <c r="HS2519" s="36"/>
      <c r="HU2519" s="37"/>
      <c r="IC2519" s="36"/>
      <c r="IE2519" s="37"/>
      <c r="IS2519" s="52"/>
      <c r="IU2519" s="54"/>
      <c r="JC2519" s="52"/>
      <c r="JE2519" s="54"/>
      <c r="JM2519" s="52"/>
      <c r="JO2519" s="54"/>
      <c r="KG2519" s="1"/>
      <c r="KH2519" s="67"/>
      <c r="KJ2519" s="66"/>
      <c r="KL2519" s="65"/>
      <c r="KN2519" s="53"/>
      <c r="KP2519" s="64"/>
      <c r="KR2519" s="63"/>
      <c r="KV2519" s="1"/>
      <c r="KW2519" s="34"/>
      <c r="KY2519" s="35"/>
      <c r="LA2519" s="36"/>
      <c r="LC2519" s="37"/>
      <c r="LQ2519" s="1"/>
      <c r="LR2519" s="2"/>
      <c r="LT2519" s="7"/>
      <c r="MC2519" s="2"/>
      <c r="ME2519" s="7"/>
      <c r="MG2519" s="36"/>
      <c r="MH2519" s="36"/>
      <c r="MI2519" s="36"/>
      <c r="MJ2519" s="36"/>
      <c r="MK2519" s="36"/>
      <c r="ML2519" s="36"/>
      <c r="MM2519" s="36"/>
      <c r="MN2519" s="2"/>
      <c r="MO2519" s="36"/>
      <c r="MP2519" s="7"/>
      <c r="MQ2519" s="36"/>
      <c r="MR2519" s="36"/>
      <c r="MS2519" s="36"/>
      <c r="MT2519" s="36"/>
      <c r="MU2519" s="36"/>
      <c r="MV2519" s="36"/>
      <c r="MW2519" s="36"/>
      <c r="MX2519" s="36"/>
      <c r="MY2519" s="36"/>
      <c r="MZ2519" s="36"/>
      <c r="NA2519" s="36"/>
      <c r="NB2519" s="2"/>
      <c r="NC2519" s="36"/>
      <c r="ND2519" s="7"/>
      <c r="NE2519" s="36"/>
      <c r="NF2519" s="36"/>
      <c r="NG2519" s="36"/>
      <c r="NH2519" s="36"/>
      <c r="NI2519" s="36"/>
      <c r="NJ2519" s="36"/>
      <c r="NK2519" s="36"/>
      <c r="NL2519" s="36"/>
      <c r="NM2519" s="2"/>
      <c r="NN2519" s="36"/>
      <c r="NO2519" s="7"/>
      <c r="NP2519" s="36"/>
      <c r="NQ2519" s="36"/>
      <c r="NR2519" s="36"/>
      <c r="NS2519" s="36"/>
      <c r="NT2519" s="36"/>
      <c r="NU2519" s="36"/>
      <c r="NV2519" s="36"/>
      <c r="NW2519" s="36"/>
      <c r="NX2519" s="2"/>
      <c r="NY2519" s="36"/>
      <c r="NZ2519" s="7"/>
      <c r="OA2519" s="36"/>
      <c r="OB2519" s="36"/>
      <c r="OC2519" s="36"/>
      <c r="OD2519" s="36"/>
      <c r="OE2519" s="36"/>
      <c r="OF2519" s="36"/>
      <c r="OG2519" s="36"/>
      <c r="OI2519" s="37"/>
      <c r="RD2519" s="2"/>
      <c r="RF2519" s="7"/>
      <c r="RO2519" s="2"/>
      <c r="RQ2519" s="7"/>
      <c r="RS2519" s="36"/>
      <c r="RT2519" s="36"/>
      <c r="RU2519" s="36"/>
      <c r="RV2519" s="36"/>
      <c r="RW2519" s="36"/>
      <c r="RX2519" s="36"/>
      <c r="RY2519" s="36"/>
      <c r="RZ2519" s="2"/>
      <c r="SA2519" s="36"/>
      <c r="SB2519" s="7"/>
      <c r="SC2519" s="36"/>
      <c r="SD2519" s="36"/>
      <c r="SE2519" s="36"/>
      <c r="SF2519" s="36"/>
      <c r="SG2519" s="36"/>
      <c r="SH2519" s="36"/>
      <c r="SI2519" s="36"/>
      <c r="SJ2519" s="36"/>
      <c r="SK2519" s="36"/>
      <c r="SL2519" s="36"/>
      <c r="SM2519" s="36"/>
      <c r="SN2519" s="2"/>
      <c r="SO2519" s="36"/>
      <c r="SP2519" s="7"/>
      <c r="SQ2519" s="36"/>
      <c r="SR2519" s="36"/>
      <c r="SS2519" s="36"/>
      <c r="ST2519" s="36"/>
      <c r="SU2519" s="36"/>
      <c r="SV2519" s="36"/>
      <c r="SW2519" s="36"/>
      <c r="SX2519" s="36"/>
      <c r="SY2519" s="2"/>
      <c r="SZ2519" s="36"/>
      <c r="TA2519" s="7"/>
      <c r="TB2519" s="36"/>
      <c r="TC2519" s="36"/>
      <c r="TD2519" s="36"/>
      <c r="TE2519" s="36"/>
      <c r="TF2519" s="36"/>
      <c r="TG2519" s="36"/>
      <c r="TH2519" s="36"/>
      <c r="TI2519" s="36"/>
      <c r="TJ2519" s="2"/>
      <c r="TK2519" s="36"/>
      <c r="TL2519" s="7"/>
      <c r="TM2519" s="36"/>
      <c r="TN2519" s="36"/>
      <c r="TO2519" s="36"/>
      <c r="TP2519" s="36"/>
      <c r="TQ2519" s="36"/>
      <c r="TR2519" s="36"/>
      <c r="TS2519" s="36"/>
      <c r="TU2519" s="37"/>
      <c r="VF2519" s="1"/>
      <c r="VT2519" s="1"/>
    </row>
    <row r="2520" spans="14:592" x14ac:dyDescent="0.3">
      <c r="N2520" s="1"/>
      <c r="O2520" s="34"/>
      <c r="Q2520" s="35"/>
      <c r="S2520" s="36"/>
      <c r="U2520" s="37"/>
      <c r="W2520" s="52"/>
      <c r="Y2520" s="53"/>
      <c r="AM2520" s="34"/>
      <c r="AO2520" s="35"/>
      <c r="AW2520" s="34"/>
      <c r="AY2520" s="35"/>
      <c r="BG2520" s="34"/>
      <c r="BI2520" s="35"/>
      <c r="BW2520" s="36"/>
      <c r="BY2520" s="37"/>
      <c r="CG2520" s="36"/>
      <c r="CI2520" s="37"/>
      <c r="CQ2520" s="36"/>
      <c r="CS2520" s="37"/>
      <c r="DG2520" s="52"/>
      <c r="DI2520" s="54"/>
      <c r="DQ2520" s="52"/>
      <c r="DS2520" s="54"/>
      <c r="EA2520" s="52"/>
      <c r="EC2520" s="54"/>
      <c r="FY2520" s="34"/>
      <c r="GA2520" s="35"/>
      <c r="GI2520" s="34"/>
      <c r="GK2520" s="35"/>
      <c r="GS2520" s="34"/>
      <c r="GU2520" s="35"/>
      <c r="HI2520" s="36"/>
      <c r="HK2520" s="37"/>
      <c r="HS2520" s="36"/>
      <c r="HU2520" s="37"/>
      <c r="IC2520" s="36"/>
      <c r="IE2520" s="37"/>
      <c r="IS2520" s="52"/>
      <c r="IU2520" s="54"/>
      <c r="JC2520" s="52"/>
      <c r="JE2520" s="54"/>
      <c r="JM2520" s="52"/>
      <c r="JO2520" s="54"/>
      <c r="KG2520" s="1"/>
      <c r="KH2520" s="67"/>
      <c r="KJ2520" s="66"/>
      <c r="KL2520" s="65"/>
      <c r="KN2520" s="53"/>
      <c r="KP2520" s="64"/>
      <c r="KR2520" s="63"/>
      <c r="KV2520" s="1"/>
      <c r="KW2520" s="34"/>
      <c r="KY2520" s="35"/>
      <c r="LA2520" s="36"/>
      <c r="LC2520" s="37"/>
      <c r="LQ2520" s="1"/>
      <c r="LR2520" s="2"/>
      <c r="LT2520" s="7"/>
      <c r="MC2520" s="2"/>
      <c r="ME2520" s="7"/>
      <c r="MN2520" s="2"/>
      <c r="MP2520" s="7"/>
      <c r="MR2520" s="52"/>
      <c r="MT2520" s="53"/>
      <c r="MW2520" s="34"/>
      <c r="MY2520" s="35"/>
      <c r="NB2520" s="2"/>
      <c r="ND2520" s="7"/>
      <c r="NM2520" s="2"/>
      <c r="NO2520" s="7"/>
      <c r="NX2520" s="2"/>
      <c r="NZ2520" s="7"/>
      <c r="OB2520" s="52"/>
      <c r="OD2520" s="53"/>
      <c r="OG2520" s="36"/>
      <c r="OI2520" s="37"/>
      <c r="PW2520" s="1"/>
      <c r="RD2520" s="2"/>
      <c r="RF2520" s="7"/>
      <c r="RO2520" s="2"/>
      <c r="RQ2520" s="7"/>
      <c r="RZ2520" s="2"/>
      <c r="SB2520" s="7"/>
      <c r="SD2520" s="52"/>
      <c r="SF2520" s="53"/>
      <c r="SI2520" s="34"/>
      <c r="SK2520" s="35"/>
      <c r="SN2520" s="2"/>
      <c r="SP2520" s="7"/>
      <c r="SY2520" s="2"/>
      <c r="TA2520" s="7"/>
      <c r="TJ2520" s="2"/>
      <c r="TL2520" s="7"/>
      <c r="TN2520" s="52"/>
      <c r="TP2520" s="53"/>
      <c r="TS2520" s="36"/>
      <c r="TU2520" s="37"/>
      <c r="VF2520" s="1"/>
      <c r="VT2520" s="1"/>
    </row>
    <row r="2521" spans="14:592" x14ac:dyDescent="0.3">
      <c r="N2521" s="1"/>
      <c r="O2521" s="34"/>
      <c r="Q2521" s="35"/>
      <c r="S2521" s="36"/>
      <c r="U2521" s="37"/>
      <c r="W2521" s="52"/>
      <c r="Y2521" s="53"/>
      <c r="AM2521" s="34"/>
      <c r="AO2521" s="35"/>
      <c r="AW2521" s="34"/>
      <c r="AY2521" s="35"/>
      <c r="BG2521" s="34"/>
      <c r="BI2521" s="35"/>
      <c r="BW2521" s="36"/>
      <c r="BY2521" s="37"/>
      <c r="CG2521" s="36"/>
      <c r="CI2521" s="37"/>
      <c r="CQ2521" s="36"/>
      <c r="CS2521" s="37"/>
      <c r="DG2521" s="52"/>
      <c r="DI2521" s="54"/>
      <c r="DQ2521" s="52"/>
      <c r="DS2521" s="54"/>
      <c r="EA2521" s="52"/>
      <c r="EC2521" s="54"/>
      <c r="FY2521" s="34"/>
      <c r="GA2521" s="35"/>
      <c r="GI2521" s="34"/>
      <c r="GK2521" s="35"/>
      <c r="GS2521" s="34"/>
      <c r="GU2521" s="35"/>
      <c r="HI2521" s="36"/>
      <c r="HK2521" s="37"/>
      <c r="HS2521" s="36"/>
      <c r="HU2521" s="37"/>
      <c r="IC2521" s="36"/>
      <c r="IE2521" s="37"/>
      <c r="IS2521" s="52"/>
      <c r="IU2521" s="54"/>
      <c r="JC2521" s="52"/>
      <c r="JE2521" s="54"/>
      <c r="JM2521" s="52"/>
      <c r="JO2521" s="54"/>
      <c r="KG2521" s="1"/>
      <c r="KH2521" s="67"/>
      <c r="KJ2521" s="66"/>
      <c r="KL2521" s="65"/>
      <c r="KN2521" s="53"/>
      <c r="KP2521" s="64"/>
      <c r="KR2521" s="63"/>
      <c r="KV2521" s="1"/>
      <c r="KW2521" s="34"/>
      <c r="KY2521" s="35"/>
      <c r="LA2521" s="36"/>
      <c r="LC2521" s="37"/>
      <c r="LQ2521" s="1"/>
      <c r="LR2521" s="2"/>
      <c r="LT2521" s="7"/>
      <c r="MC2521" s="2"/>
      <c r="ME2521" s="7"/>
      <c r="MN2521" s="2"/>
      <c r="MP2521" s="7"/>
      <c r="MR2521" s="52"/>
      <c r="MT2521" s="53"/>
      <c r="MW2521" s="34"/>
      <c r="MY2521" s="35"/>
      <c r="NB2521" s="2"/>
      <c r="ND2521" s="7"/>
      <c r="NM2521" s="2"/>
      <c r="NO2521" s="7"/>
      <c r="NX2521" s="2"/>
      <c r="NZ2521" s="7"/>
      <c r="OB2521" s="52"/>
      <c r="OD2521" s="53"/>
      <c r="OG2521" s="36"/>
      <c r="OI2521" s="37"/>
      <c r="RD2521" s="2"/>
      <c r="RF2521" s="7"/>
      <c r="RO2521" s="2"/>
      <c r="RQ2521" s="7"/>
      <c r="RZ2521" s="2"/>
      <c r="SB2521" s="7"/>
      <c r="SD2521" s="52"/>
      <c r="SF2521" s="53"/>
      <c r="SI2521" s="34"/>
      <c r="SK2521" s="35"/>
      <c r="SN2521" s="2"/>
      <c r="SP2521" s="7"/>
      <c r="SY2521" s="2"/>
      <c r="TA2521" s="7"/>
      <c r="TJ2521" s="2"/>
      <c r="TL2521" s="7"/>
      <c r="TN2521" s="52"/>
      <c r="TP2521" s="53"/>
      <c r="TS2521" s="36"/>
      <c r="TU2521" s="37"/>
      <c r="VF2521" s="1"/>
      <c r="VT2521" s="1"/>
    </row>
    <row r="2522" spans="14:592" x14ac:dyDescent="0.3">
      <c r="N2522" s="1"/>
      <c r="O2522" s="34"/>
      <c r="Q2522" s="35"/>
      <c r="S2522" s="36"/>
      <c r="U2522" s="37"/>
      <c r="W2522" s="52"/>
      <c r="Y2522" s="53"/>
      <c r="AM2522" s="34"/>
      <c r="AO2522" s="35"/>
      <c r="AW2522" s="34"/>
      <c r="AY2522" s="35"/>
      <c r="BG2522" s="34"/>
      <c r="BI2522" s="35"/>
      <c r="BW2522" s="36"/>
      <c r="BY2522" s="37"/>
      <c r="CG2522" s="36"/>
      <c r="CI2522" s="37"/>
      <c r="CQ2522" s="36"/>
      <c r="CS2522" s="37"/>
      <c r="DG2522" s="52"/>
      <c r="DI2522" s="54"/>
      <c r="DQ2522" s="52"/>
      <c r="DS2522" s="54"/>
      <c r="EA2522" s="52"/>
      <c r="EC2522" s="54"/>
      <c r="FY2522" s="34"/>
      <c r="GA2522" s="35"/>
      <c r="GI2522" s="34"/>
      <c r="GK2522" s="35"/>
      <c r="GS2522" s="34"/>
      <c r="GU2522" s="35"/>
      <c r="HI2522" s="36"/>
      <c r="HK2522" s="37"/>
      <c r="HS2522" s="36"/>
      <c r="HU2522" s="37"/>
      <c r="IC2522" s="36"/>
      <c r="IE2522" s="37"/>
      <c r="IS2522" s="52"/>
      <c r="IU2522" s="54"/>
      <c r="JC2522" s="52"/>
      <c r="JE2522" s="54"/>
      <c r="JM2522" s="52"/>
      <c r="JO2522" s="54"/>
      <c r="KG2522" s="1"/>
      <c r="KH2522" s="67"/>
      <c r="KJ2522" s="66"/>
      <c r="KL2522" s="65"/>
      <c r="KN2522" s="53"/>
      <c r="KP2522" s="64"/>
      <c r="KR2522" s="63"/>
      <c r="KV2522" s="1"/>
      <c r="KW2522" s="34"/>
      <c r="KY2522" s="35"/>
      <c r="LA2522" s="36"/>
      <c r="LC2522" s="37"/>
      <c r="LQ2522" s="1"/>
      <c r="LR2522" s="2"/>
      <c r="LT2522" s="7"/>
      <c r="MC2522" s="2"/>
      <c r="ME2522" s="7"/>
      <c r="MN2522" s="2"/>
      <c r="MP2522" s="7"/>
      <c r="MR2522" s="52"/>
      <c r="MT2522" s="53"/>
      <c r="MW2522" s="34"/>
      <c r="MY2522" s="35"/>
      <c r="NB2522" s="2"/>
      <c r="ND2522" s="7"/>
      <c r="NM2522" s="2"/>
      <c r="NO2522" s="7"/>
      <c r="NX2522" s="2"/>
      <c r="NZ2522" s="7"/>
      <c r="OB2522" s="52"/>
      <c r="OD2522" s="53"/>
      <c r="OG2522" s="36"/>
      <c r="OI2522" s="37"/>
      <c r="PW2522" s="1"/>
      <c r="RD2522" s="2"/>
      <c r="RF2522" s="7"/>
      <c r="RO2522" s="2"/>
      <c r="RQ2522" s="7"/>
      <c r="RZ2522" s="2"/>
      <c r="SB2522" s="7"/>
      <c r="SD2522" s="52"/>
      <c r="SF2522" s="53"/>
      <c r="SI2522" s="34"/>
      <c r="SK2522" s="35"/>
      <c r="SN2522" s="2"/>
      <c r="SP2522" s="7"/>
      <c r="SY2522" s="2"/>
      <c r="TA2522" s="7"/>
      <c r="TJ2522" s="2"/>
      <c r="TL2522" s="7"/>
      <c r="TN2522" s="52"/>
      <c r="TP2522" s="53"/>
      <c r="TS2522" s="36"/>
      <c r="TU2522" s="37"/>
      <c r="VF2522" s="1"/>
      <c r="VT2522" s="1"/>
    </row>
    <row r="2523" spans="14:592" x14ac:dyDescent="0.3">
      <c r="N2523" s="1"/>
      <c r="O2523" s="34"/>
      <c r="Q2523" s="35"/>
      <c r="S2523" s="36"/>
      <c r="U2523" s="37"/>
      <c r="W2523" s="52"/>
      <c r="Y2523" s="53"/>
      <c r="AM2523" s="34"/>
      <c r="AO2523" s="35"/>
      <c r="AW2523" s="34"/>
      <c r="AY2523" s="35"/>
      <c r="BG2523" s="34"/>
      <c r="BI2523" s="35"/>
      <c r="BW2523" s="36"/>
      <c r="BY2523" s="37"/>
      <c r="CG2523" s="36"/>
      <c r="CI2523" s="37"/>
      <c r="CQ2523" s="36"/>
      <c r="CS2523" s="37"/>
      <c r="DG2523" s="52"/>
      <c r="DI2523" s="54"/>
      <c r="DQ2523" s="52"/>
      <c r="DS2523" s="54"/>
      <c r="EA2523" s="52"/>
      <c r="EC2523" s="54"/>
      <c r="FY2523" s="34"/>
      <c r="GA2523" s="35"/>
      <c r="GI2523" s="34"/>
      <c r="GK2523" s="35"/>
      <c r="GS2523" s="34"/>
      <c r="GU2523" s="35"/>
      <c r="HI2523" s="36"/>
      <c r="HK2523" s="37"/>
      <c r="HS2523" s="36"/>
      <c r="HU2523" s="37"/>
      <c r="IC2523" s="36"/>
      <c r="IE2523" s="37"/>
      <c r="IS2523" s="52"/>
      <c r="IU2523" s="54"/>
      <c r="JC2523" s="52"/>
      <c r="JE2523" s="54"/>
      <c r="JM2523" s="52"/>
      <c r="JO2523" s="54"/>
      <c r="KG2523" s="1"/>
      <c r="KH2523" s="67"/>
      <c r="KJ2523" s="66"/>
      <c r="KL2523" s="65"/>
      <c r="KN2523" s="53"/>
      <c r="KP2523" s="64"/>
      <c r="KR2523" s="63"/>
      <c r="KV2523" s="1"/>
      <c r="KW2523" s="34"/>
      <c r="KY2523" s="35"/>
      <c r="LA2523" s="36"/>
      <c r="LC2523" s="37"/>
      <c r="LQ2523" s="1"/>
      <c r="LR2523" s="2"/>
      <c r="LT2523" s="7"/>
      <c r="MC2523" s="2"/>
      <c r="ME2523" s="7"/>
      <c r="MN2523" s="2"/>
      <c r="MP2523" s="7"/>
      <c r="MR2523" s="52"/>
      <c r="MT2523" s="53"/>
      <c r="MW2523" s="34"/>
      <c r="MY2523" s="35"/>
      <c r="NB2523" s="2"/>
      <c r="ND2523" s="7"/>
      <c r="NM2523" s="2"/>
      <c r="NO2523" s="7"/>
      <c r="NX2523" s="2"/>
      <c r="NZ2523" s="7"/>
      <c r="OB2523" s="52"/>
      <c r="OD2523" s="53"/>
      <c r="OG2523" s="36"/>
      <c r="OI2523" s="37"/>
      <c r="RD2523" s="2"/>
      <c r="RF2523" s="7"/>
      <c r="RO2523" s="2"/>
      <c r="RQ2523" s="7"/>
      <c r="RZ2523" s="2"/>
      <c r="SB2523" s="7"/>
      <c r="SD2523" s="52"/>
      <c r="SF2523" s="53"/>
      <c r="SI2523" s="34"/>
      <c r="SK2523" s="35"/>
      <c r="SN2523" s="2"/>
      <c r="SP2523" s="7"/>
      <c r="SY2523" s="2"/>
      <c r="TA2523" s="7"/>
      <c r="TJ2523" s="2"/>
      <c r="TL2523" s="7"/>
      <c r="TN2523" s="52"/>
      <c r="TP2523" s="53"/>
      <c r="TS2523" s="36"/>
      <c r="TU2523" s="37"/>
      <c r="VF2523" s="1"/>
      <c r="VT2523" s="1"/>
    </row>
    <row r="2524" spans="14:592" x14ac:dyDescent="0.3">
      <c r="N2524" s="1"/>
      <c r="O2524" s="34"/>
      <c r="Q2524" s="35"/>
      <c r="S2524" s="36"/>
      <c r="U2524" s="37"/>
      <c r="W2524" s="52"/>
      <c r="Y2524" s="53"/>
      <c r="AM2524" s="34"/>
      <c r="AO2524" s="35"/>
      <c r="AW2524" s="34"/>
      <c r="AY2524" s="35"/>
      <c r="BG2524" s="34"/>
      <c r="BI2524" s="35"/>
      <c r="BW2524" s="36"/>
      <c r="BY2524" s="37"/>
      <c r="CG2524" s="36"/>
      <c r="CI2524" s="37"/>
      <c r="CQ2524" s="36"/>
      <c r="CS2524" s="37"/>
      <c r="DG2524" s="52"/>
      <c r="DI2524" s="54"/>
      <c r="DQ2524" s="52"/>
      <c r="DS2524" s="54"/>
      <c r="EA2524" s="52"/>
      <c r="EC2524" s="54"/>
      <c r="FY2524" s="34"/>
      <c r="GA2524" s="35"/>
      <c r="GI2524" s="34"/>
      <c r="GK2524" s="35"/>
      <c r="GS2524" s="34"/>
      <c r="GU2524" s="35"/>
      <c r="HI2524" s="36"/>
      <c r="HK2524" s="37"/>
      <c r="HS2524" s="36"/>
      <c r="HU2524" s="37"/>
      <c r="IC2524" s="36"/>
      <c r="IE2524" s="37"/>
      <c r="IS2524" s="52"/>
      <c r="IU2524" s="54"/>
      <c r="JC2524" s="52"/>
      <c r="JE2524" s="54"/>
      <c r="JM2524" s="52"/>
      <c r="JO2524" s="54"/>
      <c r="KG2524" s="1"/>
      <c r="KH2524" s="67"/>
      <c r="KJ2524" s="66"/>
      <c r="KL2524" s="65"/>
      <c r="KN2524" s="53"/>
      <c r="KP2524" s="64"/>
      <c r="KR2524" s="63"/>
      <c r="KV2524" s="1"/>
      <c r="KW2524" s="34"/>
      <c r="KY2524" s="35"/>
      <c r="LA2524" s="36"/>
      <c r="LC2524" s="37"/>
      <c r="LQ2524" s="1"/>
      <c r="LR2524" s="2"/>
      <c r="LT2524" s="7"/>
      <c r="MC2524" s="2"/>
      <c r="ME2524" s="7"/>
      <c r="MN2524" s="2"/>
      <c r="MP2524" s="7"/>
      <c r="MR2524" s="52"/>
      <c r="MT2524" s="53"/>
      <c r="MW2524" s="34"/>
      <c r="MY2524" s="35"/>
      <c r="NB2524" s="2"/>
      <c r="ND2524" s="7"/>
      <c r="NM2524" s="2"/>
      <c r="NO2524" s="7"/>
      <c r="NX2524" s="2"/>
      <c r="NZ2524" s="7"/>
      <c r="OB2524" s="52"/>
      <c r="OD2524" s="53"/>
      <c r="OG2524" s="36"/>
      <c r="OI2524" s="37"/>
      <c r="PW2524" s="1"/>
      <c r="RD2524" s="2"/>
      <c r="RF2524" s="7"/>
      <c r="RO2524" s="2"/>
      <c r="RQ2524" s="7"/>
      <c r="RZ2524" s="2"/>
      <c r="SB2524" s="7"/>
      <c r="SD2524" s="52"/>
      <c r="SF2524" s="53"/>
      <c r="SI2524" s="34"/>
      <c r="SK2524" s="35"/>
      <c r="SN2524" s="2"/>
      <c r="SP2524" s="7"/>
      <c r="SY2524" s="2"/>
      <c r="TA2524" s="7"/>
      <c r="TJ2524" s="2"/>
      <c r="TL2524" s="7"/>
      <c r="TN2524" s="52"/>
      <c r="TP2524" s="53"/>
      <c r="TS2524" s="36"/>
      <c r="TU2524" s="37"/>
      <c r="VF2524" s="1"/>
      <c r="VT2524" s="1"/>
    </row>
    <row r="2525" spans="14:592" x14ac:dyDescent="0.3">
      <c r="N2525" s="1"/>
      <c r="O2525" s="34"/>
      <c r="Q2525" s="35"/>
      <c r="S2525" s="36"/>
      <c r="U2525" s="37"/>
      <c r="W2525" s="52"/>
      <c r="Y2525" s="53"/>
      <c r="AM2525" s="34"/>
      <c r="AO2525" s="35"/>
      <c r="AW2525" s="34"/>
      <c r="AY2525" s="35"/>
      <c r="BG2525" s="34"/>
      <c r="BI2525" s="35"/>
      <c r="BW2525" s="36"/>
      <c r="BY2525" s="37"/>
      <c r="CG2525" s="36"/>
      <c r="CI2525" s="37"/>
      <c r="CQ2525" s="36"/>
      <c r="CS2525" s="37"/>
      <c r="DG2525" s="52"/>
      <c r="DI2525" s="54"/>
      <c r="DQ2525" s="52"/>
      <c r="DS2525" s="54"/>
      <c r="EA2525" s="52"/>
      <c r="EC2525" s="54"/>
      <c r="FY2525" s="34"/>
      <c r="GA2525" s="35"/>
      <c r="GI2525" s="34"/>
      <c r="GK2525" s="35"/>
      <c r="GS2525" s="34"/>
      <c r="GU2525" s="35"/>
      <c r="HI2525" s="36"/>
      <c r="HK2525" s="37"/>
      <c r="HS2525" s="36"/>
      <c r="HU2525" s="37"/>
      <c r="IC2525" s="36"/>
      <c r="IE2525" s="37"/>
      <c r="IS2525" s="52"/>
      <c r="IU2525" s="54"/>
      <c r="JC2525" s="52"/>
      <c r="JE2525" s="54"/>
      <c r="JM2525" s="52"/>
      <c r="JO2525" s="54"/>
      <c r="KG2525" s="1"/>
      <c r="KH2525" s="67"/>
      <c r="KJ2525" s="66"/>
      <c r="KL2525" s="65"/>
      <c r="KN2525" s="53"/>
      <c r="KP2525" s="64"/>
      <c r="KR2525" s="63"/>
      <c r="KV2525" s="1"/>
      <c r="KW2525" s="34"/>
      <c r="KY2525" s="35"/>
      <c r="LA2525" s="36"/>
      <c r="LC2525" s="37"/>
      <c r="LQ2525" s="1"/>
      <c r="LR2525" s="2"/>
      <c r="LT2525" s="7"/>
      <c r="MC2525" s="2"/>
      <c r="ME2525" s="7"/>
      <c r="MN2525" s="2"/>
      <c r="MP2525" s="7"/>
      <c r="MR2525" s="52"/>
      <c r="MT2525" s="53"/>
      <c r="MW2525" s="34"/>
      <c r="MY2525" s="35"/>
      <c r="NB2525" s="2"/>
      <c r="ND2525" s="7"/>
      <c r="NM2525" s="2"/>
      <c r="NO2525" s="7"/>
      <c r="NX2525" s="2"/>
      <c r="NZ2525" s="7"/>
      <c r="OB2525" s="52"/>
      <c r="OD2525" s="53"/>
      <c r="OG2525" s="36"/>
      <c r="OI2525" s="37"/>
      <c r="RD2525" s="2"/>
      <c r="RF2525" s="7"/>
      <c r="RO2525" s="2"/>
      <c r="RQ2525" s="7"/>
      <c r="RZ2525" s="2"/>
      <c r="SB2525" s="7"/>
      <c r="SD2525" s="52"/>
      <c r="SF2525" s="53"/>
      <c r="SI2525" s="34"/>
      <c r="SK2525" s="35"/>
      <c r="SN2525" s="2"/>
      <c r="SP2525" s="7"/>
      <c r="SY2525" s="2"/>
      <c r="TA2525" s="7"/>
      <c r="TJ2525" s="2"/>
      <c r="TL2525" s="7"/>
      <c r="TN2525" s="52"/>
      <c r="TP2525" s="53"/>
      <c r="TS2525" s="36"/>
      <c r="TU2525" s="37"/>
      <c r="VF2525" s="1"/>
      <c r="VT2525" s="1"/>
    </row>
    <row r="2526" spans="14:592" x14ac:dyDescent="0.3">
      <c r="N2526" s="1"/>
      <c r="O2526" s="34"/>
      <c r="Q2526" s="35"/>
      <c r="S2526" s="36"/>
      <c r="U2526" s="37"/>
      <c r="W2526" s="52"/>
      <c r="Y2526" s="53"/>
      <c r="AM2526" s="34"/>
      <c r="AO2526" s="35"/>
      <c r="AW2526" s="34"/>
      <c r="AY2526" s="35"/>
      <c r="BG2526" s="34"/>
      <c r="BI2526" s="35"/>
      <c r="BW2526" s="36"/>
      <c r="BY2526" s="37"/>
      <c r="CG2526" s="36"/>
      <c r="CI2526" s="37"/>
      <c r="CQ2526" s="36"/>
      <c r="CS2526" s="37"/>
      <c r="DG2526" s="52"/>
      <c r="DI2526" s="54"/>
      <c r="DQ2526" s="52"/>
      <c r="DS2526" s="54"/>
      <c r="EA2526" s="52"/>
      <c r="EC2526" s="54"/>
      <c r="FY2526" s="34"/>
      <c r="GA2526" s="35"/>
      <c r="GI2526" s="34"/>
      <c r="GK2526" s="35"/>
      <c r="GS2526" s="34"/>
      <c r="GU2526" s="35"/>
      <c r="HI2526" s="36"/>
      <c r="HK2526" s="37"/>
      <c r="HS2526" s="36"/>
      <c r="HU2526" s="37"/>
      <c r="IC2526" s="36"/>
      <c r="IE2526" s="37"/>
      <c r="IS2526" s="52"/>
      <c r="IU2526" s="54"/>
      <c r="JC2526" s="52"/>
      <c r="JE2526" s="54"/>
      <c r="JM2526" s="52"/>
      <c r="JO2526" s="54"/>
      <c r="KG2526" s="1"/>
      <c r="KH2526" s="67"/>
      <c r="KJ2526" s="66"/>
      <c r="KL2526" s="65"/>
      <c r="KN2526" s="53"/>
      <c r="KP2526" s="64"/>
      <c r="KR2526" s="63"/>
      <c r="KV2526" s="1"/>
      <c r="KW2526" s="34"/>
      <c r="KY2526" s="35"/>
      <c r="LA2526" s="36"/>
      <c r="LC2526" s="37"/>
      <c r="LQ2526" s="1"/>
      <c r="LR2526" s="2"/>
      <c r="LT2526" s="7"/>
      <c r="MC2526" s="2"/>
      <c r="ME2526" s="7"/>
      <c r="MN2526" s="2"/>
      <c r="MP2526" s="7"/>
      <c r="MR2526" s="52"/>
      <c r="MT2526" s="53"/>
      <c r="MW2526" s="34"/>
      <c r="MY2526" s="35"/>
      <c r="NB2526" s="2"/>
      <c r="ND2526" s="7"/>
      <c r="NM2526" s="2"/>
      <c r="NO2526" s="7"/>
      <c r="NX2526" s="2"/>
      <c r="NZ2526" s="7"/>
      <c r="OB2526" s="52"/>
      <c r="OD2526" s="53"/>
      <c r="OG2526" s="36"/>
      <c r="OI2526" s="37"/>
      <c r="PW2526" s="1"/>
      <c r="RD2526" s="2"/>
      <c r="RF2526" s="7"/>
      <c r="RO2526" s="2"/>
      <c r="RQ2526" s="7"/>
      <c r="RZ2526" s="2"/>
      <c r="SB2526" s="7"/>
      <c r="SD2526" s="52"/>
      <c r="SF2526" s="53"/>
      <c r="SI2526" s="34"/>
      <c r="SK2526" s="35"/>
      <c r="SN2526" s="2"/>
      <c r="SP2526" s="7"/>
      <c r="SY2526" s="2"/>
      <c r="TA2526" s="7"/>
      <c r="TJ2526" s="2"/>
      <c r="TL2526" s="7"/>
      <c r="TN2526" s="52"/>
      <c r="TP2526" s="53"/>
      <c r="TS2526" s="36"/>
      <c r="TU2526" s="37"/>
      <c r="VF2526" s="1"/>
      <c r="VT2526" s="1"/>
    </row>
    <row r="2527" spans="14:592" x14ac:dyDescent="0.3">
      <c r="N2527" s="1"/>
      <c r="O2527" s="34"/>
      <c r="Q2527" s="35"/>
      <c r="S2527" s="36"/>
      <c r="U2527" s="37"/>
      <c r="W2527" s="52"/>
      <c r="Y2527" s="53"/>
      <c r="AM2527" s="34"/>
      <c r="AO2527" s="35"/>
      <c r="AW2527" s="34"/>
      <c r="AY2527" s="35"/>
      <c r="BG2527" s="34"/>
      <c r="BI2527" s="35"/>
      <c r="BW2527" s="36"/>
      <c r="BY2527" s="37"/>
      <c r="CG2527" s="36"/>
      <c r="CI2527" s="37"/>
      <c r="CQ2527" s="36"/>
      <c r="CS2527" s="37"/>
      <c r="DG2527" s="52"/>
      <c r="DI2527" s="54"/>
      <c r="DQ2527" s="52"/>
      <c r="DS2527" s="54"/>
      <c r="EA2527" s="52"/>
      <c r="EC2527" s="54"/>
      <c r="FY2527" s="34"/>
      <c r="GA2527" s="35"/>
      <c r="GI2527" s="34"/>
      <c r="GK2527" s="35"/>
      <c r="GS2527" s="34"/>
      <c r="GU2527" s="35"/>
      <c r="HI2527" s="36"/>
      <c r="HK2527" s="37"/>
      <c r="HS2527" s="36"/>
      <c r="HU2527" s="37"/>
      <c r="IC2527" s="36"/>
      <c r="IE2527" s="37"/>
      <c r="IS2527" s="52"/>
      <c r="IU2527" s="54"/>
      <c r="JC2527" s="52"/>
      <c r="JE2527" s="54"/>
      <c r="JM2527" s="52"/>
      <c r="JO2527" s="54"/>
      <c r="KG2527" s="1"/>
      <c r="KH2527" s="67"/>
      <c r="KJ2527" s="66"/>
      <c r="KL2527" s="65"/>
      <c r="KN2527" s="53"/>
      <c r="KP2527" s="64"/>
      <c r="KR2527" s="63"/>
      <c r="KV2527" s="1"/>
      <c r="KW2527" s="34"/>
      <c r="KY2527" s="35"/>
      <c r="LA2527" s="36"/>
      <c r="LC2527" s="37"/>
      <c r="LQ2527" s="1"/>
      <c r="LR2527" s="2"/>
      <c r="LT2527" s="7"/>
      <c r="MC2527" s="2"/>
      <c r="ME2527" s="7"/>
      <c r="MN2527" s="2"/>
      <c r="MP2527" s="7"/>
      <c r="MR2527" s="52"/>
      <c r="MT2527" s="53"/>
      <c r="MU2527" s="53"/>
      <c r="MV2527" s="53"/>
      <c r="MW2527" s="53"/>
      <c r="MX2527" s="53"/>
      <c r="MY2527" s="53"/>
      <c r="MZ2527" s="53"/>
      <c r="NA2527" s="53"/>
      <c r="NB2527" s="2"/>
      <c r="NC2527" s="53"/>
      <c r="ND2527" s="7"/>
      <c r="NE2527" s="53"/>
      <c r="NF2527" s="53"/>
      <c r="NG2527" s="53"/>
      <c r="NH2527" s="53"/>
      <c r="NI2527" s="53"/>
      <c r="NJ2527" s="53"/>
      <c r="NK2527" s="53"/>
      <c r="NL2527" s="53"/>
      <c r="NM2527" s="2"/>
      <c r="NN2527" s="53"/>
      <c r="NO2527" s="7"/>
      <c r="NP2527" s="53"/>
      <c r="NQ2527" s="53"/>
      <c r="NR2527" s="53"/>
      <c r="NS2527" s="53"/>
      <c r="NT2527" s="53"/>
      <c r="NU2527" s="53"/>
      <c r="NV2527" s="53"/>
      <c r="NW2527" s="53"/>
      <c r="NX2527" s="2"/>
      <c r="NY2527" s="53"/>
      <c r="NZ2527" s="7"/>
      <c r="OA2527" s="53"/>
      <c r="OB2527" s="52"/>
      <c r="OC2527" s="53"/>
      <c r="OD2527" s="53"/>
      <c r="OE2527" s="53"/>
      <c r="OF2527" s="54"/>
      <c r="OG2527" s="54"/>
      <c r="OH2527" s="54"/>
      <c r="OI2527" s="54"/>
      <c r="OJ2527" s="54"/>
      <c r="OK2527" s="54"/>
      <c r="OL2527" s="54"/>
      <c r="OM2527" s="54"/>
      <c r="ON2527" s="54"/>
      <c r="OO2527" s="54"/>
      <c r="OP2527" s="54"/>
      <c r="OQ2527" s="54"/>
      <c r="OR2527" s="54"/>
      <c r="OS2527" s="54"/>
      <c r="OT2527" s="54"/>
      <c r="OU2527" s="54"/>
      <c r="OV2527" s="54"/>
      <c r="OW2527" s="54"/>
      <c r="OX2527" s="54"/>
      <c r="OY2527" s="54"/>
      <c r="OZ2527" s="54"/>
      <c r="PA2527" s="54"/>
      <c r="PB2527" s="54"/>
      <c r="PC2527" s="54"/>
      <c r="PD2527" s="54"/>
      <c r="PE2527" s="54"/>
      <c r="PF2527" s="54"/>
      <c r="PG2527" s="54"/>
      <c r="PH2527" s="54"/>
      <c r="PI2527" s="54"/>
      <c r="PJ2527" s="54"/>
      <c r="PK2527" s="54"/>
      <c r="PL2527" s="54"/>
      <c r="PM2527" s="54"/>
      <c r="PN2527" s="53"/>
      <c r="PO2527" s="53"/>
      <c r="PP2527" s="53"/>
      <c r="PQ2527" s="53"/>
      <c r="PR2527" s="53"/>
      <c r="PS2527" s="53"/>
      <c r="RD2527" s="2"/>
      <c r="RF2527" s="7"/>
      <c r="RO2527" s="2"/>
      <c r="RQ2527" s="7"/>
      <c r="RZ2527" s="2"/>
      <c r="SB2527" s="7"/>
      <c r="SD2527" s="52"/>
      <c r="SF2527" s="53"/>
      <c r="SG2527" s="53"/>
      <c r="SH2527" s="53"/>
      <c r="SI2527" s="53"/>
      <c r="SJ2527" s="53"/>
      <c r="SK2527" s="53"/>
      <c r="SL2527" s="53"/>
      <c r="SM2527" s="53"/>
      <c r="SN2527" s="2"/>
      <c r="SO2527" s="53"/>
      <c r="SP2527" s="7"/>
      <c r="SQ2527" s="53"/>
      <c r="SR2527" s="53"/>
      <c r="SS2527" s="53"/>
      <c r="ST2527" s="53"/>
      <c r="SU2527" s="53"/>
      <c r="SV2527" s="53"/>
      <c r="SW2527" s="53"/>
      <c r="SX2527" s="53"/>
      <c r="SY2527" s="2"/>
      <c r="SZ2527" s="53"/>
      <c r="TA2527" s="7"/>
      <c r="TB2527" s="53"/>
      <c r="TC2527" s="53"/>
      <c r="TD2527" s="53"/>
      <c r="TE2527" s="53"/>
      <c r="TF2527" s="53"/>
      <c r="TG2527" s="53"/>
      <c r="TH2527" s="53"/>
      <c r="TI2527" s="53"/>
      <c r="TJ2527" s="2"/>
      <c r="TK2527" s="53"/>
      <c r="TL2527" s="7"/>
      <c r="TM2527" s="53"/>
      <c r="TN2527" s="52"/>
      <c r="TO2527" s="53"/>
      <c r="TP2527" s="53"/>
      <c r="TQ2527" s="53"/>
      <c r="TR2527" s="54"/>
      <c r="TS2527" s="54"/>
      <c r="TT2527" s="54"/>
      <c r="TU2527" s="54"/>
      <c r="TV2527" s="54"/>
      <c r="TW2527" s="54"/>
      <c r="TX2527" s="54"/>
      <c r="TY2527" s="54"/>
      <c r="TZ2527" s="54"/>
      <c r="UA2527" s="54"/>
      <c r="UB2527" s="54"/>
      <c r="UC2527" s="54"/>
      <c r="UD2527" s="54"/>
      <c r="UE2527" s="54"/>
      <c r="UF2527" s="54"/>
      <c r="UG2527" s="54"/>
      <c r="UH2527" s="54"/>
      <c r="UI2527" s="54"/>
      <c r="UJ2527" s="54"/>
      <c r="UK2527" s="54"/>
      <c r="UL2527" s="54"/>
      <c r="UM2527" s="54"/>
      <c r="UN2527" s="54"/>
      <c r="UO2527" s="54"/>
      <c r="UP2527" s="54"/>
      <c r="UQ2527" s="54"/>
      <c r="UR2527" s="54"/>
      <c r="US2527" s="54"/>
      <c r="UT2527" s="54"/>
      <c r="UU2527" s="54"/>
      <c r="UV2527" s="54"/>
      <c r="UW2527" s="54"/>
      <c r="UX2527" s="54"/>
      <c r="UY2527" s="54"/>
      <c r="UZ2527" s="53"/>
      <c r="VA2527" s="53"/>
      <c r="VB2527" s="53"/>
      <c r="VC2527" s="53"/>
      <c r="VD2527" s="53"/>
      <c r="VE2527" s="53"/>
      <c r="VF2527" s="1"/>
      <c r="VT2527" s="1"/>
    </row>
    <row r="2528" spans="14:592" x14ac:dyDescent="0.3">
      <c r="N2528" s="1"/>
      <c r="O2528" s="34"/>
      <c r="Q2528" s="35"/>
      <c r="S2528" s="36"/>
      <c r="U2528" s="37"/>
      <c r="W2528" s="52"/>
      <c r="Y2528" s="53"/>
      <c r="AM2528" s="34"/>
      <c r="AO2528" s="35"/>
      <c r="AW2528" s="34"/>
      <c r="AY2528" s="35"/>
      <c r="BG2528" s="34"/>
      <c r="BI2528" s="35"/>
      <c r="BW2528" s="36"/>
      <c r="BY2528" s="37"/>
      <c r="CG2528" s="36"/>
      <c r="CI2528" s="37"/>
      <c r="CQ2528" s="36"/>
      <c r="CS2528" s="37"/>
      <c r="DG2528" s="52"/>
      <c r="DI2528" s="54"/>
      <c r="DQ2528" s="52"/>
      <c r="DS2528" s="54"/>
      <c r="EA2528" s="52"/>
      <c r="EC2528" s="54"/>
      <c r="FY2528" s="34"/>
      <c r="GA2528" s="35"/>
      <c r="GI2528" s="34"/>
      <c r="GK2528" s="35"/>
      <c r="GS2528" s="34"/>
      <c r="GU2528" s="35"/>
      <c r="HI2528" s="36"/>
      <c r="HK2528" s="37"/>
      <c r="HS2528" s="36"/>
      <c r="HU2528" s="37"/>
      <c r="IC2528" s="36"/>
      <c r="IE2528" s="37"/>
      <c r="IS2528" s="52"/>
      <c r="IU2528" s="54"/>
      <c r="JC2528" s="52"/>
      <c r="JE2528" s="54"/>
      <c r="JM2528" s="52"/>
      <c r="JO2528" s="54"/>
      <c r="KG2528" s="1"/>
      <c r="KH2528" s="67"/>
      <c r="KJ2528" s="66"/>
      <c r="KL2528" s="65"/>
      <c r="KN2528" s="53"/>
      <c r="KP2528" s="64"/>
      <c r="KR2528" s="63"/>
      <c r="KV2528" s="1"/>
      <c r="KW2528" s="34"/>
      <c r="KY2528" s="35"/>
      <c r="LA2528" s="36"/>
      <c r="LC2528" s="37"/>
      <c r="LQ2528" s="1"/>
      <c r="LR2528" s="2"/>
      <c r="LT2528" s="7"/>
      <c r="MC2528" s="2"/>
      <c r="ME2528" s="7"/>
      <c r="MN2528" s="2"/>
      <c r="MP2528" s="7"/>
      <c r="MR2528" s="52"/>
      <c r="MW2528" s="34"/>
      <c r="MY2528" s="35"/>
      <c r="NB2528" s="2"/>
      <c r="ND2528" s="7"/>
      <c r="NM2528" s="2"/>
      <c r="NO2528" s="7"/>
      <c r="NX2528" s="2"/>
      <c r="NZ2528" s="7"/>
      <c r="OB2528" s="52"/>
      <c r="OG2528" s="36"/>
      <c r="OI2528" s="37"/>
      <c r="PS2528" s="53"/>
      <c r="PW2528" s="1"/>
      <c r="RD2528" s="2"/>
      <c r="RF2528" s="7"/>
      <c r="RO2528" s="2"/>
      <c r="RQ2528" s="7"/>
      <c r="RZ2528" s="2"/>
      <c r="SB2528" s="7"/>
      <c r="SD2528" s="52"/>
      <c r="SI2528" s="34"/>
      <c r="SK2528" s="35"/>
      <c r="SN2528" s="2"/>
      <c r="SP2528" s="7"/>
      <c r="SY2528" s="2"/>
      <c r="TA2528" s="7"/>
      <c r="TJ2528" s="2"/>
      <c r="TL2528" s="7"/>
      <c r="TN2528" s="52"/>
      <c r="TS2528" s="36"/>
      <c r="TU2528" s="37"/>
      <c r="VE2528" s="53"/>
      <c r="VF2528" s="1"/>
      <c r="VT2528" s="1"/>
    </row>
    <row r="2529" spans="14:592" x14ac:dyDescent="0.3">
      <c r="N2529" s="1"/>
      <c r="O2529" s="34"/>
      <c r="Q2529" s="35"/>
      <c r="S2529" s="36"/>
      <c r="U2529" s="37"/>
      <c r="W2529" s="52"/>
      <c r="Y2529" s="53"/>
      <c r="AM2529" s="34"/>
      <c r="AO2529" s="35"/>
      <c r="AW2529" s="34"/>
      <c r="AY2529" s="35"/>
      <c r="BG2529" s="34"/>
      <c r="BI2529" s="35"/>
      <c r="BW2529" s="36"/>
      <c r="BY2529" s="37"/>
      <c r="CG2529" s="36"/>
      <c r="CI2529" s="37"/>
      <c r="CQ2529" s="36"/>
      <c r="CS2529" s="37"/>
      <c r="DG2529" s="52"/>
      <c r="DI2529" s="54"/>
      <c r="DQ2529" s="52"/>
      <c r="DS2529" s="54"/>
      <c r="EA2529" s="52"/>
      <c r="EC2529" s="54"/>
      <c r="FY2529" s="34"/>
      <c r="GA2529" s="35"/>
      <c r="GI2529" s="34"/>
      <c r="GK2529" s="35"/>
      <c r="GS2529" s="34"/>
      <c r="GU2529" s="35"/>
      <c r="HI2529" s="36"/>
      <c r="HK2529" s="37"/>
      <c r="HS2529" s="36"/>
      <c r="HU2529" s="37"/>
      <c r="IC2529" s="36"/>
      <c r="IE2529" s="37"/>
      <c r="IS2529" s="52"/>
      <c r="IU2529" s="54"/>
      <c r="JC2529" s="52"/>
      <c r="JE2529" s="54"/>
      <c r="JM2529" s="52"/>
      <c r="JO2529" s="54"/>
      <c r="KG2529" s="1"/>
      <c r="KH2529" s="67"/>
      <c r="KJ2529" s="66"/>
      <c r="KL2529" s="65"/>
      <c r="KN2529" s="53"/>
      <c r="KP2529" s="64"/>
      <c r="KR2529" s="63"/>
      <c r="KV2529" s="1"/>
      <c r="KW2529" s="34"/>
      <c r="KY2529" s="35"/>
      <c r="LA2529" s="36"/>
      <c r="LC2529" s="37"/>
      <c r="LQ2529" s="1"/>
      <c r="LR2529" s="2"/>
      <c r="LT2529" s="7"/>
      <c r="MC2529" s="2"/>
      <c r="ME2529" s="7"/>
      <c r="MN2529" s="2"/>
      <c r="MP2529" s="7"/>
      <c r="MR2529" s="52"/>
      <c r="MS2529" s="52"/>
      <c r="MT2529" s="52"/>
      <c r="MU2529" s="52"/>
      <c r="MV2529" s="52"/>
      <c r="MW2529" s="52"/>
      <c r="MX2529" s="52"/>
      <c r="MY2529" s="52"/>
      <c r="MZ2529" s="52"/>
      <c r="NA2529" s="52"/>
      <c r="NB2529" s="2"/>
      <c r="NC2529" s="52"/>
      <c r="ND2529" s="7"/>
      <c r="NE2529" s="52"/>
      <c r="NF2529" s="52"/>
      <c r="NG2529" s="52"/>
      <c r="NH2529" s="52"/>
      <c r="NI2529" s="52"/>
      <c r="NJ2529" s="52"/>
      <c r="NK2529" s="52"/>
      <c r="NL2529" s="52"/>
      <c r="NM2529" s="2"/>
      <c r="NN2529" s="52"/>
      <c r="NO2529" s="7"/>
      <c r="NP2529" s="52"/>
      <c r="NQ2529" s="52"/>
      <c r="NR2529" s="52"/>
      <c r="NS2529" s="52"/>
      <c r="NT2529" s="52"/>
      <c r="NU2529" s="52"/>
      <c r="NV2529" s="52"/>
      <c r="NW2529" s="52"/>
      <c r="NX2529" s="2"/>
      <c r="NY2529" s="52"/>
      <c r="NZ2529" s="7"/>
      <c r="OA2529" s="52"/>
      <c r="OB2529" s="52"/>
      <c r="OC2529" s="52"/>
      <c r="OD2529" s="52"/>
      <c r="OE2529" s="52"/>
      <c r="OF2529" s="52"/>
      <c r="OG2529" s="52"/>
      <c r="OH2529" s="52"/>
      <c r="OI2529" s="52"/>
      <c r="OJ2529" s="52"/>
      <c r="OK2529" s="52"/>
      <c r="OL2529" s="52"/>
      <c r="OM2529" s="52"/>
      <c r="ON2529" s="52"/>
      <c r="OO2529" s="52"/>
      <c r="OP2529" s="52"/>
      <c r="OQ2529" s="52"/>
      <c r="OR2529" s="52"/>
      <c r="OS2529" s="52"/>
      <c r="OT2529" s="52"/>
      <c r="OU2529" s="52"/>
      <c r="OV2529" s="52"/>
      <c r="OW2529" s="52"/>
      <c r="OX2529" s="52"/>
      <c r="OY2529" s="52"/>
      <c r="OZ2529" s="52"/>
      <c r="PA2529" s="52"/>
      <c r="PB2529" s="52"/>
      <c r="PC2529" s="52"/>
      <c r="PD2529" s="52"/>
      <c r="PE2529" s="52"/>
      <c r="PF2529" s="52"/>
      <c r="PG2529" s="52"/>
      <c r="PH2529" s="52"/>
      <c r="PI2529" s="52"/>
      <c r="PJ2529" s="52"/>
      <c r="PK2529" s="52"/>
      <c r="PL2529" s="52"/>
      <c r="PM2529" s="52"/>
      <c r="PN2529" s="52"/>
      <c r="PO2529" s="52"/>
      <c r="PP2529" s="52"/>
      <c r="PQ2529" s="52"/>
      <c r="PS2529" s="53"/>
      <c r="RD2529" s="2"/>
      <c r="RF2529" s="7"/>
      <c r="RO2529" s="2"/>
      <c r="RQ2529" s="7"/>
      <c r="RZ2529" s="2"/>
      <c r="SB2529" s="7"/>
      <c r="SD2529" s="52"/>
      <c r="SE2529" s="52"/>
      <c r="SF2529" s="52"/>
      <c r="SG2529" s="52"/>
      <c r="SH2529" s="52"/>
      <c r="SI2529" s="52"/>
      <c r="SJ2529" s="52"/>
      <c r="SK2529" s="52"/>
      <c r="SL2529" s="52"/>
      <c r="SM2529" s="52"/>
      <c r="SN2529" s="2"/>
      <c r="SO2529" s="52"/>
      <c r="SP2529" s="7"/>
      <c r="SQ2529" s="52"/>
      <c r="SR2529" s="52"/>
      <c r="SS2529" s="52"/>
      <c r="ST2529" s="52"/>
      <c r="SU2529" s="52"/>
      <c r="SV2529" s="52"/>
      <c r="SW2529" s="52"/>
      <c r="SX2529" s="52"/>
      <c r="SY2529" s="2"/>
      <c r="SZ2529" s="52"/>
      <c r="TA2529" s="7"/>
      <c r="TB2529" s="52"/>
      <c r="TC2529" s="52"/>
      <c r="TD2529" s="52"/>
      <c r="TE2529" s="52"/>
      <c r="TF2529" s="52"/>
      <c r="TG2529" s="52"/>
      <c r="TH2529" s="52"/>
      <c r="TI2529" s="52"/>
      <c r="TJ2529" s="2"/>
      <c r="TK2529" s="52"/>
      <c r="TL2529" s="7"/>
      <c r="TM2529" s="52"/>
      <c r="TN2529" s="52"/>
      <c r="TO2529" s="52"/>
      <c r="TP2529" s="52"/>
      <c r="TQ2529" s="52"/>
      <c r="TR2529" s="52"/>
      <c r="TS2529" s="52"/>
      <c r="TT2529" s="52"/>
      <c r="TU2529" s="52"/>
      <c r="TV2529" s="52"/>
      <c r="TW2529" s="52"/>
      <c r="TX2529" s="52"/>
      <c r="TY2529" s="52"/>
      <c r="TZ2529" s="52"/>
      <c r="UA2529" s="52"/>
      <c r="UB2529" s="52"/>
      <c r="UC2529" s="52"/>
      <c r="UD2529" s="52"/>
      <c r="UE2529" s="52"/>
      <c r="UF2529" s="52"/>
      <c r="UG2529" s="52"/>
      <c r="UH2529" s="52"/>
      <c r="UI2529" s="52"/>
      <c r="UJ2529" s="52"/>
      <c r="UK2529" s="52"/>
      <c r="UL2529" s="52"/>
      <c r="UM2529" s="52"/>
      <c r="UN2529" s="52"/>
      <c r="UO2529" s="52"/>
      <c r="UP2529" s="52"/>
      <c r="UQ2529" s="52"/>
      <c r="UR2529" s="52"/>
      <c r="US2529" s="52"/>
      <c r="UT2529" s="52"/>
      <c r="UU2529" s="52"/>
      <c r="UV2529" s="52"/>
      <c r="UW2529" s="52"/>
      <c r="UX2529" s="52"/>
      <c r="UY2529" s="52"/>
      <c r="UZ2529" s="52"/>
      <c r="VA2529" s="52"/>
      <c r="VB2529" s="52"/>
      <c r="VC2529" s="52"/>
      <c r="VE2529" s="53"/>
      <c r="VF2529" s="1"/>
      <c r="VT2529" s="1"/>
    </row>
    <row r="2530" spans="14:592" x14ac:dyDescent="0.3">
      <c r="N2530" s="1"/>
      <c r="O2530" s="34"/>
      <c r="Q2530" s="35"/>
      <c r="S2530" s="36"/>
      <c r="U2530" s="37"/>
      <c r="W2530" s="52"/>
      <c r="Y2530" s="53"/>
      <c r="AM2530" s="34"/>
      <c r="AO2530" s="35"/>
      <c r="AW2530" s="34"/>
      <c r="AY2530" s="35"/>
      <c r="BG2530" s="34"/>
      <c r="BI2530" s="35"/>
      <c r="BW2530" s="36"/>
      <c r="BY2530" s="37"/>
      <c r="CG2530" s="36"/>
      <c r="CI2530" s="37"/>
      <c r="CQ2530" s="36"/>
      <c r="CS2530" s="37"/>
      <c r="DG2530" s="52"/>
      <c r="DI2530" s="54"/>
      <c r="DQ2530" s="52"/>
      <c r="DS2530" s="54"/>
      <c r="EA2530" s="52"/>
      <c r="EC2530" s="54"/>
      <c r="FY2530" s="34"/>
      <c r="GA2530" s="35"/>
      <c r="GI2530" s="34"/>
      <c r="GK2530" s="35"/>
      <c r="GS2530" s="34"/>
      <c r="GU2530" s="35"/>
      <c r="HI2530" s="36"/>
      <c r="HK2530" s="37"/>
      <c r="HS2530" s="36"/>
      <c r="HU2530" s="37"/>
      <c r="IC2530" s="36"/>
      <c r="IE2530" s="37"/>
      <c r="IS2530" s="52"/>
      <c r="IU2530" s="54"/>
      <c r="JC2530" s="52"/>
      <c r="JE2530" s="54"/>
      <c r="JM2530" s="52"/>
      <c r="JO2530" s="54"/>
      <c r="KG2530" s="1"/>
      <c r="KH2530" s="67"/>
      <c r="KJ2530" s="66"/>
      <c r="KL2530" s="65"/>
      <c r="KN2530" s="53"/>
      <c r="KP2530" s="64"/>
      <c r="KR2530" s="63"/>
      <c r="KV2530" s="1"/>
      <c r="KW2530" s="34"/>
      <c r="KY2530" s="35"/>
      <c r="LA2530" s="36"/>
      <c r="LC2530" s="37"/>
      <c r="LQ2530" s="1"/>
      <c r="LR2530" s="2"/>
      <c r="LT2530" s="7"/>
      <c r="MC2530" s="2"/>
      <c r="ME2530" s="7"/>
      <c r="MN2530" s="2"/>
      <c r="MP2530" s="7"/>
      <c r="MW2530" s="34"/>
      <c r="MY2530" s="35"/>
      <c r="NB2530" s="2"/>
      <c r="ND2530" s="7"/>
      <c r="NM2530" s="2"/>
      <c r="NO2530" s="7"/>
      <c r="NX2530" s="2"/>
      <c r="NZ2530" s="7"/>
      <c r="OG2530" s="36"/>
      <c r="OI2530" s="37"/>
      <c r="PQ2530" s="52"/>
      <c r="PS2530" s="53"/>
      <c r="PW2530" s="1"/>
      <c r="RD2530" s="2"/>
      <c r="RF2530" s="7"/>
      <c r="RO2530" s="2"/>
      <c r="RQ2530" s="7"/>
      <c r="RZ2530" s="2"/>
      <c r="SB2530" s="7"/>
      <c r="SI2530" s="34"/>
      <c r="SK2530" s="35"/>
      <c r="SN2530" s="2"/>
      <c r="SP2530" s="7"/>
      <c r="SY2530" s="2"/>
      <c r="TA2530" s="7"/>
      <c r="TJ2530" s="2"/>
      <c r="TL2530" s="7"/>
      <c r="TS2530" s="36"/>
      <c r="TU2530" s="37"/>
      <c r="VC2530" s="52"/>
      <c r="VE2530" s="53"/>
      <c r="VF2530" s="1"/>
      <c r="VT2530" s="1"/>
    </row>
    <row r="2531" spans="14:592" x14ac:dyDescent="0.3">
      <c r="N2531" s="1"/>
      <c r="O2531" s="34"/>
      <c r="Q2531" s="35"/>
      <c r="S2531" s="36"/>
      <c r="U2531" s="37"/>
      <c r="W2531" s="52"/>
      <c r="Y2531" s="53"/>
      <c r="Z2531" s="53"/>
      <c r="AA2531" s="53"/>
      <c r="AB2531" s="53"/>
      <c r="AC2531" s="53"/>
      <c r="AD2531" s="53"/>
      <c r="AE2531" s="53"/>
      <c r="AF2531" s="53"/>
      <c r="AG2531" s="53"/>
      <c r="AH2531" s="53"/>
      <c r="AI2531" s="53"/>
      <c r="AJ2531" s="53"/>
      <c r="AK2531" s="53"/>
      <c r="AL2531" s="53"/>
      <c r="AM2531" s="34"/>
      <c r="AN2531" s="53"/>
      <c r="AO2531" s="35"/>
      <c r="AP2531" s="53"/>
      <c r="AQ2531" s="53"/>
      <c r="AR2531" s="53"/>
      <c r="AS2531" s="53"/>
      <c r="AT2531" s="53"/>
      <c r="AU2531" s="53"/>
      <c r="AV2531" s="53"/>
      <c r="AW2531" s="34"/>
      <c r="AX2531" s="53"/>
      <c r="AY2531" s="35"/>
      <c r="AZ2531" s="53"/>
      <c r="BA2531" s="53"/>
      <c r="BB2531" s="53"/>
      <c r="BC2531" s="53"/>
      <c r="BD2531" s="53"/>
      <c r="BE2531" s="53"/>
      <c r="BF2531" s="53"/>
      <c r="BG2531" s="34"/>
      <c r="BH2531" s="53"/>
      <c r="BI2531" s="35"/>
      <c r="BJ2531" s="53"/>
      <c r="BK2531" s="53"/>
      <c r="BL2531" s="53"/>
      <c r="BM2531" s="53"/>
      <c r="BN2531" s="53"/>
      <c r="BO2531" s="53"/>
      <c r="BP2531" s="53"/>
      <c r="BQ2531" s="53"/>
      <c r="BR2531" s="53"/>
      <c r="BS2531" s="53"/>
      <c r="BT2531" s="53"/>
      <c r="BU2531" s="53"/>
      <c r="BV2531" s="53"/>
      <c r="BW2531" s="36"/>
      <c r="BX2531" s="53"/>
      <c r="BY2531" s="37"/>
      <c r="BZ2531" s="53"/>
      <c r="CA2531" s="53"/>
      <c r="CB2531" s="53"/>
      <c r="CC2531" s="53"/>
      <c r="CD2531" s="53"/>
      <c r="CE2531" s="53"/>
      <c r="CF2531" s="53"/>
      <c r="CG2531" s="36"/>
      <c r="CH2531" s="53"/>
      <c r="CI2531" s="37"/>
      <c r="CJ2531" s="53"/>
      <c r="CK2531" s="53"/>
      <c r="CL2531" s="53"/>
      <c r="CM2531" s="53"/>
      <c r="CN2531" s="53"/>
      <c r="CO2531" s="53"/>
      <c r="CP2531" s="53"/>
      <c r="CQ2531" s="36"/>
      <c r="CR2531" s="53"/>
      <c r="CS2531" s="37"/>
      <c r="CT2531" s="53"/>
      <c r="CU2531" s="53"/>
      <c r="CV2531" s="53"/>
      <c r="CW2531" s="53"/>
      <c r="CX2531" s="53"/>
      <c r="CY2531" s="53"/>
      <c r="CZ2531" s="53"/>
      <c r="DA2531" s="53"/>
      <c r="DB2531" s="53"/>
      <c r="DC2531" s="53"/>
      <c r="DD2531" s="53"/>
      <c r="DE2531" s="53"/>
      <c r="DF2531" s="53"/>
      <c r="DG2531" s="52"/>
      <c r="DH2531" s="53"/>
      <c r="DI2531" s="54"/>
      <c r="DJ2531" s="54"/>
      <c r="DK2531" s="54"/>
      <c r="DL2531" s="54"/>
      <c r="DM2531" s="54"/>
      <c r="DN2531" s="54"/>
      <c r="DO2531" s="54"/>
      <c r="DP2531" s="54"/>
      <c r="DQ2531" s="52"/>
      <c r="DR2531" s="54"/>
      <c r="DS2531" s="54"/>
      <c r="DT2531" s="54"/>
      <c r="DU2531" s="54"/>
      <c r="DV2531" s="54"/>
      <c r="DW2531" s="54"/>
      <c r="DX2531" s="54"/>
      <c r="DY2531" s="54"/>
      <c r="DZ2531" s="54"/>
      <c r="EA2531" s="52"/>
      <c r="EB2531" s="54"/>
      <c r="EC2531" s="54"/>
      <c r="ED2531" s="54"/>
      <c r="EE2531" s="54"/>
      <c r="EF2531" s="54"/>
      <c r="EG2531" s="54"/>
      <c r="EH2531" s="54"/>
      <c r="EI2531" s="54"/>
      <c r="EJ2531" s="54"/>
      <c r="EK2531" s="54"/>
      <c r="EL2531" s="54"/>
      <c r="EM2531" s="54"/>
      <c r="EN2531" s="54"/>
      <c r="EO2531" s="54"/>
      <c r="EP2531" s="54"/>
      <c r="EQ2531" s="54"/>
      <c r="ER2531" s="54"/>
      <c r="ES2531" s="54"/>
      <c r="ET2531" s="54"/>
      <c r="EU2531" s="54"/>
      <c r="EV2531" s="54"/>
      <c r="EW2531" s="54"/>
      <c r="EX2531" s="54"/>
      <c r="EY2531" s="54"/>
      <c r="EZ2531" s="54"/>
      <c r="FA2531" s="54"/>
      <c r="FB2531" s="54"/>
      <c r="FC2531" s="54"/>
      <c r="FD2531" s="54"/>
      <c r="FE2531" s="54"/>
      <c r="FF2531" s="54"/>
      <c r="FG2531" s="54"/>
      <c r="FH2531" s="54"/>
      <c r="FI2531" s="54"/>
      <c r="FJ2531" s="54"/>
      <c r="FK2531" s="54"/>
      <c r="FL2531" s="54"/>
      <c r="FM2531" s="54"/>
      <c r="FN2531" s="54"/>
      <c r="FO2531" s="54"/>
      <c r="FP2531" s="54"/>
      <c r="FQ2531" s="54"/>
      <c r="FR2531" s="54"/>
      <c r="FS2531" s="54"/>
      <c r="FT2531" s="54"/>
      <c r="FU2531" s="54"/>
      <c r="FV2531" s="54"/>
      <c r="FW2531" s="54"/>
      <c r="FX2531" s="54"/>
      <c r="FY2531" s="34"/>
      <c r="FZ2531" s="54"/>
      <c r="GA2531" s="35"/>
      <c r="GB2531" s="54"/>
      <c r="GC2531" s="54"/>
      <c r="GD2531" s="54"/>
      <c r="GE2531" s="54"/>
      <c r="GF2531" s="54"/>
      <c r="GG2531" s="54"/>
      <c r="GH2531" s="54"/>
      <c r="GI2531" s="34"/>
      <c r="GJ2531" s="54"/>
      <c r="GK2531" s="35"/>
      <c r="GL2531" s="54"/>
      <c r="GM2531" s="54"/>
      <c r="GN2531" s="54"/>
      <c r="GO2531" s="54"/>
      <c r="GP2531" s="54"/>
      <c r="GQ2531" s="54"/>
      <c r="GR2531" s="54"/>
      <c r="GS2531" s="34"/>
      <c r="GT2531" s="54"/>
      <c r="GU2531" s="35"/>
      <c r="GV2531" s="54"/>
      <c r="GW2531" s="54"/>
      <c r="GX2531" s="54"/>
      <c r="GY2531" s="54"/>
      <c r="GZ2531" s="54"/>
      <c r="HA2531" s="54"/>
      <c r="HB2531" s="54"/>
      <c r="HC2531" s="54"/>
      <c r="HD2531" s="54"/>
      <c r="HE2531" s="54"/>
      <c r="HF2531" s="54"/>
      <c r="HG2531" s="54"/>
      <c r="HH2531" s="54"/>
      <c r="HI2531" s="36"/>
      <c r="HJ2531" s="54"/>
      <c r="HK2531" s="37"/>
      <c r="HL2531" s="54"/>
      <c r="HM2531" s="54"/>
      <c r="HN2531" s="54"/>
      <c r="HO2531" s="54"/>
      <c r="HP2531" s="54"/>
      <c r="HQ2531" s="54"/>
      <c r="HR2531" s="54"/>
      <c r="HS2531" s="36"/>
      <c r="HT2531" s="54"/>
      <c r="HU2531" s="37"/>
      <c r="HV2531" s="54"/>
      <c r="HW2531" s="54"/>
      <c r="HX2531" s="54"/>
      <c r="HY2531" s="54"/>
      <c r="HZ2531" s="54"/>
      <c r="IA2531" s="54"/>
      <c r="IB2531" s="54"/>
      <c r="IC2531" s="36"/>
      <c r="ID2531" s="54"/>
      <c r="IE2531" s="37"/>
      <c r="IF2531" s="54"/>
      <c r="IG2531" s="54"/>
      <c r="IH2531" s="54"/>
      <c r="II2531" s="54"/>
      <c r="IJ2531" s="54"/>
      <c r="IK2531" s="54"/>
      <c r="IL2531" s="54"/>
      <c r="IM2531" s="54"/>
      <c r="IN2531" s="54"/>
      <c r="IO2531" s="54"/>
      <c r="IP2531" s="54"/>
      <c r="IQ2531" s="54"/>
      <c r="IR2531" s="54"/>
      <c r="IS2531" s="52"/>
      <c r="IT2531" s="54"/>
      <c r="IU2531" s="54"/>
      <c r="IV2531" s="54"/>
      <c r="IW2531" s="54"/>
      <c r="IX2531" s="54"/>
      <c r="IY2531" s="54"/>
      <c r="IZ2531" s="54"/>
      <c r="JA2531" s="54"/>
      <c r="JB2531" s="54"/>
      <c r="JC2531" s="52"/>
      <c r="JD2531" s="54"/>
      <c r="JE2531" s="54"/>
      <c r="JF2531" s="54"/>
      <c r="JG2531" s="54"/>
      <c r="JH2531" s="54"/>
      <c r="JI2531" s="54"/>
      <c r="JJ2531" s="54"/>
      <c r="JK2531" s="54"/>
      <c r="JL2531" s="54"/>
      <c r="JM2531" s="52"/>
      <c r="JN2531" s="54"/>
      <c r="JO2531" s="54"/>
      <c r="KG2531" s="1"/>
      <c r="KH2531" s="67"/>
      <c r="KJ2531" s="66"/>
      <c r="KL2531" s="65"/>
      <c r="KN2531" s="53"/>
      <c r="KP2531" s="64"/>
      <c r="KR2531" s="63"/>
      <c r="KV2531" s="1"/>
      <c r="KW2531" s="34"/>
      <c r="KY2531" s="35"/>
      <c r="LA2531" s="36"/>
      <c r="LC2531" s="37"/>
      <c r="LQ2531" s="1"/>
      <c r="LR2531" s="2"/>
      <c r="LT2531" s="7"/>
      <c r="MC2531" s="2"/>
      <c r="ME2531" s="7"/>
      <c r="MN2531" s="2"/>
      <c r="MP2531" s="7"/>
      <c r="MW2531" s="34"/>
      <c r="MY2531" s="35"/>
      <c r="NB2531" s="2"/>
      <c r="ND2531" s="7"/>
      <c r="NM2531" s="2"/>
      <c r="NO2531" s="7"/>
      <c r="NX2531" s="2"/>
      <c r="NZ2531" s="7"/>
      <c r="OG2531" s="36"/>
      <c r="OI2531" s="37"/>
      <c r="PQ2531" s="52"/>
      <c r="PS2531" s="53"/>
      <c r="RD2531" s="2"/>
      <c r="RF2531" s="7"/>
      <c r="RO2531" s="2"/>
      <c r="RQ2531" s="7"/>
      <c r="RZ2531" s="2"/>
      <c r="SB2531" s="7"/>
      <c r="SI2531" s="34"/>
      <c r="SK2531" s="35"/>
      <c r="SN2531" s="2"/>
      <c r="SP2531" s="7"/>
      <c r="SY2531" s="2"/>
      <c r="TA2531" s="7"/>
      <c r="TJ2531" s="2"/>
      <c r="TL2531" s="7"/>
      <c r="TS2531" s="36"/>
      <c r="TU2531" s="37"/>
      <c r="VC2531" s="52"/>
      <c r="VE2531" s="53"/>
      <c r="VF2531" s="1"/>
      <c r="VT2531" s="1"/>
    </row>
    <row r="2532" spans="14:592" x14ac:dyDescent="0.3">
      <c r="N2532" s="1"/>
      <c r="O2532" s="34"/>
      <c r="Q2532" s="35"/>
      <c r="S2532" s="36"/>
      <c r="U2532" s="37"/>
      <c r="W2532" s="52"/>
      <c r="Y2532" s="53"/>
      <c r="Z2532" s="53"/>
      <c r="AA2532" s="53"/>
      <c r="AB2532" s="53"/>
      <c r="AC2532" s="53"/>
      <c r="AD2532" s="53"/>
      <c r="AE2532" s="53"/>
      <c r="AF2532" s="53"/>
      <c r="AG2532" s="53"/>
      <c r="AH2532" s="53"/>
      <c r="AI2532" s="53"/>
      <c r="AJ2532" s="53"/>
      <c r="AK2532" s="53"/>
      <c r="AL2532" s="53"/>
      <c r="AM2532" s="34"/>
      <c r="AN2532" s="53"/>
      <c r="AO2532" s="35"/>
      <c r="AP2532" s="53"/>
      <c r="AQ2532" s="53"/>
      <c r="AR2532" s="53"/>
      <c r="AS2532" s="53"/>
      <c r="AT2532" s="53"/>
      <c r="AU2532" s="53"/>
      <c r="AV2532" s="53"/>
      <c r="AW2532" s="34"/>
      <c r="AX2532" s="53"/>
      <c r="AY2532" s="35"/>
      <c r="AZ2532" s="53"/>
      <c r="BA2532" s="53"/>
      <c r="BB2532" s="53"/>
      <c r="BC2532" s="53"/>
      <c r="BD2532" s="53"/>
      <c r="BE2532" s="53"/>
      <c r="BF2532" s="53"/>
      <c r="BG2532" s="34"/>
      <c r="BH2532" s="53"/>
      <c r="BI2532" s="35"/>
      <c r="BJ2532" s="53"/>
      <c r="BK2532" s="53"/>
      <c r="BL2532" s="53"/>
      <c r="BM2532" s="53"/>
      <c r="BN2532" s="53"/>
      <c r="BO2532" s="53"/>
      <c r="BP2532" s="53"/>
      <c r="BQ2532" s="53"/>
      <c r="BR2532" s="53"/>
      <c r="BS2532" s="53"/>
      <c r="BT2532" s="53"/>
      <c r="BU2532" s="53"/>
      <c r="BV2532" s="53"/>
      <c r="BW2532" s="36"/>
      <c r="BX2532" s="53"/>
      <c r="BY2532" s="37"/>
      <c r="BZ2532" s="53"/>
      <c r="CA2532" s="53"/>
      <c r="CB2532" s="53"/>
      <c r="CC2532" s="53"/>
      <c r="CD2532" s="53"/>
      <c r="CE2532" s="53"/>
      <c r="CF2532" s="53"/>
      <c r="CG2532" s="36"/>
      <c r="CH2532" s="53"/>
      <c r="CI2532" s="37"/>
      <c r="CJ2532" s="53"/>
      <c r="CK2532" s="53"/>
      <c r="CL2532" s="53"/>
      <c r="CM2532" s="53"/>
      <c r="CN2532" s="53"/>
      <c r="CO2532" s="53"/>
      <c r="CP2532" s="53"/>
      <c r="CQ2532" s="36"/>
      <c r="CR2532" s="53"/>
      <c r="CS2532" s="37"/>
      <c r="CT2532" s="53"/>
      <c r="CU2532" s="53"/>
      <c r="CV2532" s="53"/>
      <c r="CW2532" s="53"/>
      <c r="CX2532" s="53"/>
      <c r="CY2532" s="53"/>
      <c r="CZ2532" s="53"/>
      <c r="DA2532" s="53"/>
      <c r="DB2532" s="53"/>
      <c r="DC2532" s="53"/>
      <c r="DD2532" s="53"/>
      <c r="DE2532" s="53"/>
      <c r="DF2532" s="53"/>
      <c r="DG2532" s="52"/>
      <c r="DH2532" s="53"/>
      <c r="DI2532" s="54"/>
      <c r="DJ2532" s="54"/>
      <c r="DK2532" s="54"/>
      <c r="DL2532" s="54"/>
      <c r="DM2532" s="54"/>
      <c r="DN2532" s="54"/>
      <c r="DO2532" s="54"/>
      <c r="DP2532" s="54"/>
      <c r="DQ2532" s="52"/>
      <c r="DR2532" s="54"/>
      <c r="DS2532" s="54"/>
      <c r="DT2532" s="54"/>
      <c r="DU2532" s="54"/>
      <c r="DV2532" s="54"/>
      <c r="DW2532" s="54"/>
      <c r="DX2532" s="54"/>
      <c r="DY2532" s="54"/>
      <c r="DZ2532" s="54"/>
      <c r="EA2532" s="52"/>
      <c r="EB2532" s="54"/>
      <c r="EC2532" s="54"/>
      <c r="ED2532" s="54"/>
      <c r="EE2532" s="54"/>
      <c r="EF2532" s="54"/>
      <c r="EG2532" s="54"/>
      <c r="EH2532" s="54"/>
      <c r="EI2532" s="54"/>
      <c r="EJ2532" s="54"/>
      <c r="EK2532" s="54"/>
      <c r="EL2532" s="54"/>
      <c r="EM2532" s="54"/>
      <c r="EN2532" s="54"/>
      <c r="EO2532" s="54"/>
      <c r="EP2532" s="54"/>
      <c r="EQ2532" s="54"/>
      <c r="ER2532" s="54"/>
      <c r="ES2532" s="54"/>
      <c r="ET2532" s="54"/>
      <c r="EU2532" s="54"/>
      <c r="EV2532" s="54"/>
      <c r="EW2532" s="54"/>
      <c r="EX2532" s="54"/>
      <c r="EY2532" s="54"/>
      <c r="EZ2532" s="54"/>
      <c r="FA2532" s="54"/>
      <c r="FB2532" s="54"/>
      <c r="FC2532" s="54"/>
      <c r="FD2532" s="54"/>
      <c r="FE2532" s="54"/>
      <c r="FF2532" s="54"/>
      <c r="FG2532" s="54"/>
      <c r="FH2532" s="54"/>
      <c r="FI2532" s="54"/>
      <c r="FJ2532" s="54"/>
      <c r="FK2532" s="54"/>
      <c r="FL2532" s="54"/>
      <c r="FM2532" s="54"/>
      <c r="FN2532" s="54"/>
      <c r="FO2532" s="54"/>
      <c r="FP2532" s="54"/>
      <c r="FQ2532" s="54"/>
      <c r="FR2532" s="54"/>
      <c r="FS2532" s="54"/>
      <c r="FT2532" s="54"/>
      <c r="FU2532" s="54"/>
      <c r="FV2532" s="54"/>
      <c r="FW2532" s="54"/>
      <c r="FX2532" s="54"/>
      <c r="FY2532" s="34"/>
      <c r="FZ2532" s="54"/>
      <c r="GA2532" s="35"/>
      <c r="GB2532" s="54"/>
      <c r="GC2532" s="54"/>
      <c r="GD2532" s="54"/>
      <c r="GE2532" s="54"/>
      <c r="GF2532" s="54"/>
      <c r="GG2532" s="54"/>
      <c r="GH2532" s="54"/>
      <c r="GI2532" s="34"/>
      <c r="GJ2532" s="54"/>
      <c r="GK2532" s="35"/>
      <c r="GL2532" s="54"/>
      <c r="GM2532" s="54"/>
      <c r="GN2532" s="54"/>
      <c r="GO2532" s="54"/>
      <c r="GP2532" s="54"/>
      <c r="GQ2532" s="54"/>
      <c r="GR2532" s="54"/>
      <c r="GS2532" s="34"/>
      <c r="GT2532" s="54"/>
      <c r="GU2532" s="35"/>
      <c r="GV2532" s="54"/>
      <c r="GW2532" s="54"/>
      <c r="GX2532" s="54"/>
      <c r="GY2532" s="54"/>
      <c r="GZ2532" s="54"/>
      <c r="HA2532" s="54"/>
      <c r="HB2532" s="54"/>
      <c r="HC2532" s="54"/>
      <c r="HD2532" s="54"/>
      <c r="HE2532" s="54"/>
      <c r="HF2532" s="54"/>
      <c r="HG2532" s="54"/>
      <c r="HH2532" s="54"/>
      <c r="HI2532" s="36"/>
      <c r="HJ2532" s="54"/>
      <c r="HK2532" s="37"/>
      <c r="HL2532" s="54"/>
      <c r="HM2532" s="54"/>
      <c r="HN2532" s="54"/>
      <c r="HO2532" s="54"/>
      <c r="HP2532" s="54"/>
      <c r="HQ2532" s="54"/>
      <c r="HR2532" s="54"/>
      <c r="HS2532" s="36"/>
      <c r="HT2532" s="54"/>
      <c r="HU2532" s="37"/>
      <c r="HV2532" s="54"/>
      <c r="HW2532" s="54"/>
      <c r="HX2532" s="54"/>
      <c r="HY2532" s="54"/>
      <c r="HZ2532" s="54"/>
      <c r="IA2532" s="54"/>
      <c r="IB2532" s="54"/>
      <c r="IC2532" s="36"/>
      <c r="ID2532" s="54"/>
      <c r="IE2532" s="37"/>
      <c r="IF2532" s="54"/>
      <c r="IG2532" s="54"/>
      <c r="IH2532" s="54"/>
      <c r="II2532" s="54"/>
      <c r="IJ2532" s="54"/>
      <c r="IK2532" s="54"/>
      <c r="IL2532" s="54"/>
      <c r="IM2532" s="54"/>
      <c r="IN2532" s="54"/>
      <c r="IO2532" s="54"/>
      <c r="IP2532" s="54"/>
      <c r="IQ2532" s="54"/>
      <c r="IR2532" s="54"/>
      <c r="IS2532" s="52"/>
      <c r="IT2532" s="54"/>
      <c r="IU2532" s="54"/>
      <c r="IV2532" s="54"/>
      <c r="IW2532" s="54"/>
      <c r="IX2532" s="54"/>
      <c r="IY2532" s="54"/>
      <c r="IZ2532" s="54"/>
      <c r="JA2532" s="54"/>
      <c r="JB2532" s="54"/>
      <c r="JC2532" s="52"/>
      <c r="JD2532" s="54"/>
      <c r="JE2532" s="54"/>
      <c r="JF2532" s="54"/>
      <c r="JG2532" s="54"/>
      <c r="JH2532" s="54"/>
      <c r="JI2532" s="54"/>
      <c r="JJ2532" s="54"/>
      <c r="JK2532" s="54"/>
      <c r="JL2532" s="54"/>
      <c r="JM2532" s="52"/>
      <c r="JN2532" s="54"/>
      <c r="JO2532" s="54"/>
      <c r="KG2532" s="1"/>
      <c r="KH2532" s="67"/>
      <c r="KJ2532" s="66"/>
      <c r="KL2532" s="65"/>
      <c r="KN2532" s="53"/>
      <c r="KP2532" s="64"/>
      <c r="KR2532" s="63"/>
      <c r="KV2532" s="1"/>
      <c r="KW2532" s="34"/>
      <c r="KY2532" s="35"/>
      <c r="LA2532" s="36"/>
      <c r="LC2532" s="37"/>
      <c r="LQ2532" s="1"/>
      <c r="LR2532" s="2"/>
      <c r="LT2532" s="7"/>
      <c r="MC2532" s="2"/>
      <c r="ME2532" s="7"/>
      <c r="MN2532" s="2"/>
      <c r="MP2532" s="7"/>
      <c r="MW2532" s="34"/>
      <c r="MY2532" s="35"/>
      <c r="NB2532" s="2"/>
      <c r="ND2532" s="7"/>
      <c r="NM2532" s="2"/>
      <c r="NO2532" s="7"/>
      <c r="NX2532" s="2"/>
      <c r="NZ2532" s="7"/>
      <c r="OG2532" s="36"/>
      <c r="OI2532" s="37"/>
      <c r="PQ2532" s="52"/>
      <c r="PS2532" s="53"/>
      <c r="PW2532" s="1"/>
      <c r="RD2532" s="2"/>
      <c r="RF2532" s="7"/>
      <c r="RO2532" s="2"/>
      <c r="RQ2532" s="7"/>
      <c r="RZ2532" s="2"/>
      <c r="SB2532" s="7"/>
      <c r="SI2532" s="34"/>
      <c r="SK2532" s="35"/>
      <c r="SN2532" s="2"/>
      <c r="SP2532" s="7"/>
      <c r="SY2532" s="2"/>
      <c r="TA2532" s="7"/>
      <c r="TJ2532" s="2"/>
      <c r="TL2532" s="7"/>
      <c r="TS2532" s="36"/>
      <c r="TU2532" s="37"/>
      <c r="VC2532" s="52"/>
      <c r="VE2532" s="53"/>
      <c r="VF2532" s="1"/>
      <c r="VT2532" s="1"/>
    </row>
    <row r="2533" spans="14:592" x14ac:dyDescent="0.3">
      <c r="N2533" s="1"/>
      <c r="O2533" s="34"/>
      <c r="Q2533" s="35"/>
      <c r="S2533" s="36"/>
      <c r="U2533" s="37"/>
      <c r="W2533" s="52"/>
      <c r="AM2533" s="34"/>
      <c r="AO2533" s="35"/>
      <c r="AW2533" s="34"/>
      <c r="AY2533" s="35"/>
      <c r="BG2533" s="34"/>
      <c r="BI2533" s="35"/>
      <c r="BW2533" s="36"/>
      <c r="BY2533" s="37"/>
      <c r="CG2533" s="36"/>
      <c r="CI2533" s="37"/>
      <c r="CQ2533" s="36"/>
      <c r="CS2533" s="37"/>
      <c r="DG2533" s="52"/>
      <c r="DQ2533" s="52"/>
      <c r="EA2533" s="52"/>
      <c r="FL2533" s="54"/>
      <c r="FY2533" s="34"/>
      <c r="GA2533" s="35"/>
      <c r="GI2533" s="34"/>
      <c r="GK2533" s="35"/>
      <c r="GS2533" s="34"/>
      <c r="GU2533" s="35"/>
      <c r="HI2533" s="36"/>
      <c r="HK2533" s="37"/>
      <c r="HS2533" s="36"/>
      <c r="HU2533" s="37"/>
      <c r="IC2533" s="36"/>
      <c r="IE2533" s="37"/>
      <c r="IS2533" s="52"/>
      <c r="JC2533" s="52"/>
      <c r="JM2533" s="52"/>
      <c r="KG2533" s="1"/>
      <c r="KH2533" s="67"/>
      <c r="KJ2533" s="66"/>
      <c r="KL2533" s="65"/>
      <c r="KN2533" s="53"/>
      <c r="KP2533" s="64"/>
      <c r="KR2533" s="63"/>
      <c r="KV2533" s="1"/>
      <c r="KW2533" s="34"/>
      <c r="KY2533" s="35"/>
      <c r="LA2533" s="36"/>
      <c r="LC2533" s="37"/>
      <c r="LQ2533" s="1"/>
      <c r="LR2533" s="2"/>
      <c r="LT2533" s="7"/>
      <c r="MC2533" s="2"/>
      <c r="ME2533" s="7"/>
      <c r="MN2533" s="2"/>
      <c r="MP2533" s="7"/>
      <c r="MW2533" s="34"/>
      <c r="MY2533" s="35"/>
      <c r="NB2533" s="2"/>
      <c r="ND2533" s="7"/>
      <c r="NM2533" s="2"/>
      <c r="NO2533" s="7"/>
      <c r="NX2533" s="2"/>
      <c r="NZ2533" s="7"/>
      <c r="OG2533" s="36"/>
      <c r="OI2533" s="37"/>
      <c r="PQ2533" s="52"/>
      <c r="PS2533" s="53"/>
      <c r="RD2533" s="2"/>
      <c r="RF2533" s="7"/>
      <c r="RO2533" s="2"/>
      <c r="RQ2533" s="7"/>
      <c r="RZ2533" s="2"/>
      <c r="SB2533" s="7"/>
      <c r="SI2533" s="34"/>
      <c r="SK2533" s="35"/>
      <c r="SN2533" s="2"/>
      <c r="SP2533" s="7"/>
      <c r="SY2533" s="2"/>
      <c r="TA2533" s="7"/>
      <c r="TJ2533" s="2"/>
      <c r="TL2533" s="7"/>
      <c r="TS2533" s="36"/>
      <c r="TU2533" s="37"/>
      <c r="VC2533" s="52"/>
      <c r="VE2533" s="53"/>
      <c r="VF2533" s="1"/>
      <c r="VT2533" s="1"/>
    </row>
    <row r="2534" spans="14:592" x14ac:dyDescent="0.3">
      <c r="N2534" s="1"/>
      <c r="O2534" s="34"/>
      <c r="Q2534" s="35"/>
      <c r="S2534" s="36"/>
      <c r="U2534" s="37"/>
      <c r="W2534" s="52"/>
      <c r="X2534" s="52"/>
      <c r="Y2534" s="52"/>
      <c r="Z2534" s="52"/>
      <c r="AA2534" s="52"/>
      <c r="AB2534" s="52"/>
      <c r="AC2534" s="52"/>
      <c r="AD2534" s="52"/>
      <c r="AE2534" s="52"/>
      <c r="AF2534" s="52"/>
      <c r="AG2534" s="52"/>
      <c r="AH2534" s="52"/>
      <c r="AI2534" s="52"/>
      <c r="AJ2534" s="52"/>
      <c r="AK2534" s="52"/>
      <c r="AL2534" s="52"/>
      <c r="AM2534" s="34"/>
      <c r="AN2534" s="52"/>
      <c r="AO2534" s="35"/>
      <c r="AP2534" s="52"/>
      <c r="AQ2534" s="52"/>
      <c r="AR2534" s="52"/>
      <c r="AS2534" s="52"/>
      <c r="AT2534" s="52"/>
      <c r="AU2534" s="52"/>
      <c r="AV2534" s="52"/>
      <c r="AW2534" s="34"/>
      <c r="AX2534" s="52"/>
      <c r="AY2534" s="35"/>
      <c r="AZ2534" s="52"/>
      <c r="BA2534" s="52"/>
      <c r="BB2534" s="52"/>
      <c r="BC2534" s="52"/>
      <c r="BD2534" s="52"/>
      <c r="BE2534" s="52"/>
      <c r="BF2534" s="52"/>
      <c r="BG2534" s="34"/>
      <c r="BH2534" s="52"/>
      <c r="BI2534" s="35"/>
      <c r="BJ2534" s="52"/>
      <c r="BK2534" s="52"/>
      <c r="BL2534" s="52"/>
      <c r="BM2534" s="52"/>
      <c r="BN2534" s="52"/>
      <c r="BO2534" s="52"/>
      <c r="BP2534" s="52"/>
      <c r="BQ2534" s="52"/>
      <c r="BR2534" s="52"/>
      <c r="BS2534" s="52"/>
      <c r="BT2534" s="52"/>
      <c r="BU2534" s="52"/>
      <c r="BV2534" s="52"/>
      <c r="BW2534" s="36"/>
      <c r="BX2534" s="52"/>
      <c r="BY2534" s="37"/>
      <c r="BZ2534" s="52"/>
      <c r="CA2534" s="52"/>
      <c r="CB2534" s="52"/>
      <c r="CC2534" s="52"/>
      <c r="CD2534" s="52"/>
      <c r="CE2534" s="52"/>
      <c r="CF2534" s="52"/>
      <c r="CG2534" s="36"/>
      <c r="CH2534" s="52"/>
      <c r="CI2534" s="37"/>
      <c r="CJ2534" s="52"/>
      <c r="CK2534" s="52"/>
      <c r="CL2534" s="52"/>
      <c r="CM2534" s="52"/>
      <c r="CN2534" s="52"/>
      <c r="CO2534" s="52"/>
      <c r="CP2534" s="52"/>
      <c r="CQ2534" s="36"/>
      <c r="CR2534" s="52"/>
      <c r="CS2534" s="37"/>
      <c r="CT2534" s="52"/>
      <c r="CU2534" s="52"/>
      <c r="CV2534" s="52"/>
      <c r="CW2534" s="52"/>
      <c r="CX2534" s="52"/>
      <c r="CY2534" s="52"/>
      <c r="CZ2534" s="52"/>
      <c r="DA2534" s="52"/>
      <c r="DB2534" s="52"/>
      <c r="DC2534" s="52"/>
      <c r="DD2534" s="52"/>
      <c r="DE2534" s="52"/>
      <c r="DF2534" s="52"/>
      <c r="DG2534" s="52"/>
      <c r="DH2534" s="52"/>
      <c r="DI2534" s="52"/>
      <c r="DJ2534" s="52"/>
      <c r="DK2534" s="52"/>
      <c r="DL2534" s="52"/>
      <c r="DM2534" s="52"/>
      <c r="DN2534" s="52"/>
      <c r="DO2534" s="52"/>
      <c r="DP2534" s="52"/>
      <c r="DQ2534" s="52"/>
      <c r="DR2534" s="52"/>
      <c r="DS2534" s="52"/>
      <c r="DT2534" s="52"/>
      <c r="DU2534" s="52"/>
      <c r="DV2534" s="52"/>
      <c r="DW2534" s="52"/>
      <c r="DX2534" s="52"/>
      <c r="DY2534" s="52"/>
      <c r="DZ2534" s="52"/>
      <c r="EA2534" s="52"/>
      <c r="EB2534" s="52"/>
      <c r="EC2534" s="52"/>
      <c r="ED2534" s="52"/>
      <c r="EE2534" s="52"/>
      <c r="EF2534" s="52"/>
      <c r="EG2534" s="52"/>
      <c r="EH2534" s="52"/>
      <c r="EI2534" s="52"/>
      <c r="EJ2534" s="52"/>
      <c r="EK2534" s="52"/>
      <c r="EL2534" s="52"/>
      <c r="EM2534" s="52"/>
      <c r="EN2534" s="52"/>
      <c r="EO2534" s="52"/>
      <c r="EP2534" s="52"/>
      <c r="EQ2534" s="52"/>
      <c r="ER2534" s="52"/>
      <c r="ES2534" s="52"/>
      <c r="ET2534" s="52"/>
      <c r="EU2534" s="52"/>
      <c r="EV2534" s="52"/>
      <c r="EW2534" s="52"/>
      <c r="EX2534" s="52"/>
      <c r="EY2534" s="52"/>
      <c r="EZ2534" s="52"/>
      <c r="FA2534" s="52"/>
      <c r="FB2534" s="52"/>
      <c r="FC2534" s="52"/>
      <c r="FD2534" s="52"/>
      <c r="FE2534" s="52"/>
      <c r="FF2534" s="52"/>
      <c r="FG2534" s="52"/>
      <c r="FH2534" s="52"/>
      <c r="FI2534" s="52"/>
      <c r="FJ2534" s="52"/>
      <c r="FK2534" s="52"/>
      <c r="FL2534" s="52"/>
      <c r="FM2534" s="52"/>
      <c r="FN2534" s="52"/>
      <c r="FO2534" s="52"/>
      <c r="FP2534" s="52"/>
      <c r="FQ2534" s="52"/>
      <c r="FR2534" s="52"/>
      <c r="FS2534" s="52"/>
      <c r="FT2534" s="52"/>
      <c r="FU2534" s="52"/>
      <c r="FV2534" s="52"/>
      <c r="FW2534" s="52"/>
      <c r="FX2534" s="52"/>
      <c r="FY2534" s="34"/>
      <c r="FZ2534" s="52"/>
      <c r="GA2534" s="35"/>
      <c r="GB2534" s="52"/>
      <c r="GC2534" s="52"/>
      <c r="GD2534" s="52"/>
      <c r="GE2534" s="52"/>
      <c r="GF2534" s="52"/>
      <c r="GG2534" s="52"/>
      <c r="GH2534" s="52"/>
      <c r="GI2534" s="34"/>
      <c r="GJ2534" s="52"/>
      <c r="GK2534" s="35"/>
      <c r="GL2534" s="52"/>
      <c r="GM2534" s="52"/>
      <c r="GN2534" s="52"/>
      <c r="GO2534" s="52"/>
      <c r="GP2534" s="52"/>
      <c r="GQ2534" s="52"/>
      <c r="GR2534" s="52"/>
      <c r="GS2534" s="34"/>
      <c r="GT2534" s="52"/>
      <c r="GU2534" s="35"/>
      <c r="GV2534" s="52"/>
      <c r="GW2534" s="52"/>
      <c r="GX2534" s="52"/>
      <c r="GY2534" s="52"/>
      <c r="GZ2534" s="52"/>
      <c r="HA2534" s="52"/>
      <c r="HB2534" s="52"/>
      <c r="HC2534" s="52"/>
      <c r="HD2534" s="52"/>
      <c r="HE2534" s="52"/>
      <c r="HF2534" s="52"/>
      <c r="HG2534" s="52"/>
      <c r="HH2534" s="52"/>
      <c r="HI2534" s="36"/>
      <c r="HJ2534" s="52"/>
      <c r="HK2534" s="37"/>
      <c r="HL2534" s="52"/>
      <c r="HM2534" s="52"/>
      <c r="HN2534" s="52"/>
      <c r="HO2534" s="52"/>
      <c r="HP2534" s="52"/>
      <c r="HQ2534" s="52"/>
      <c r="HR2534" s="52"/>
      <c r="HS2534" s="36"/>
      <c r="HT2534" s="52"/>
      <c r="HU2534" s="37"/>
      <c r="HV2534" s="52"/>
      <c r="HW2534" s="52"/>
      <c r="HX2534" s="52"/>
      <c r="HY2534" s="52"/>
      <c r="HZ2534" s="52"/>
      <c r="IA2534" s="52"/>
      <c r="IB2534" s="52"/>
      <c r="IC2534" s="36"/>
      <c r="ID2534" s="52"/>
      <c r="IE2534" s="37"/>
      <c r="IF2534" s="52"/>
      <c r="IG2534" s="52"/>
      <c r="IH2534" s="52"/>
      <c r="II2534" s="52"/>
      <c r="IJ2534" s="52"/>
      <c r="IK2534" s="52"/>
      <c r="IL2534" s="52"/>
      <c r="IM2534" s="52"/>
      <c r="IN2534" s="52"/>
      <c r="IO2534" s="52"/>
      <c r="IP2534" s="52"/>
      <c r="IQ2534" s="52"/>
      <c r="IR2534" s="52"/>
      <c r="IS2534" s="52"/>
      <c r="IT2534" s="52"/>
      <c r="IU2534" s="52"/>
      <c r="IV2534" s="52"/>
      <c r="IW2534" s="52"/>
      <c r="IX2534" s="52"/>
      <c r="IY2534" s="52"/>
      <c r="IZ2534" s="52"/>
      <c r="JA2534" s="52"/>
      <c r="JB2534" s="52"/>
      <c r="JC2534" s="52"/>
      <c r="JD2534" s="52"/>
      <c r="JE2534" s="52"/>
      <c r="JF2534" s="52"/>
      <c r="JG2534" s="52"/>
      <c r="JH2534" s="52"/>
      <c r="JI2534" s="52"/>
      <c r="JJ2534" s="52"/>
      <c r="JK2534" s="52"/>
      <c r="JL2534" s="52"/>
      <c r="JM2534" s="52"/>
      <c r="KG2534" s="1"/>
      <c r="KH2534" s="67"/>
      <c r="KJ2534" s="66"/>
      <c r="KL2534" s="65"/>
      <c r="KN2534" s="53"/>
      <c r="KP2534" s="64"/>
      <c r="KR2534" s="63"/>
      <c r="KV2534" s="1"/>
      <c r="KW2534" s="34"/>
      <c r="KY2534" s="35"/>
      <c r="LA2534" s="36"/>
      <c r="LC2534" s="37"/>
      <c r="LQ2534" s="1"/>
      <c r="LR2534" s="2"/>
      <c r="LT2534" s="7"/>
      <c r="MC2534" s="2"/>
      <c r="ME2534" s="7"/>
      <c r="MN2534" s="2"/>
      <c r="MP2534" s="7"/>
      <c r="MW2534" s="34"/>
      <c r="MY2534" s="35"/>
      <c r="NB2534" s="2"/>
      <c r="ND2534" s="7"/>
      <c r="NM2534" s="2"/>
      <c r="NO2534" s="7"/>
      <c r="NX2534" s="2"/>
      <c r="NZ2534" s="7"/>
      <c r="OG2534" s="36"/>
      <c r="OI2534" s="37"/>
      <c r="PQ2534" s="52"/>
      <c r="PS2534" s="53"/>
      <c r="PW2534" s="1"/>
      <c r="RD2534" s="2"/>
      <c r="RF2534" s="7"/>
      <c r="RO2534" s="2"/>
      <c r="RQ2534" s="7"/>
      <c r="RZ2534" s="2"/>
      <c r="SB2534" s="7"/>
      <c r="SI2534" s="34"/>
      <c r="SK2534" s="35"/>
      <c r="SN2534" s="2"/>
      <c r="SP2534" s="7"/>
      <c r="SY2534" s="2"/>
      <c r="TA2534" s="7"/>
      <c r="TJ2534" s="2"/>
      <c r="TL2534" s="7"/>
      <c r="TS2534" s="36"/>
      <c r="TU2534" s="37"/>
      <c r="VC2534" s="52"/>
      <c r="VE2534" s="53"/>
      <c r="VF2534" s="1"/>
      <c r="VT2534" s="1"/>
    </row>
    <row r="2535" spans="14:592" x14ac:dyDescent="0.3">
      <c r="N2535" s="1"/>
      <c r="O2535" s="34"/>
      <c r="Q2535" s="35"/>
      <c r="S2535" s="36"/>
      <c r="U2535" s="37"/>
      <c r="W2535" s="52"/>
      <c r="X2535" s="52"/>
      <c r="Y2535" s="52"/>
      <c r="Z2535" s="52"/>
      <c r="AA2535" s="52"/>
      <c r="AB2535" s="52"/>
      <c r="AC2535" s="52"/>
      <c r="AD2535" s="52"/>
      <c r="AE2535" s="52"/>
      <c r="AF2535" s="52"/>
      <c r="AG2535" s="52"/>
      <c r="AH2535" s="52"/>
      <c r="AI2535" s="52"/>
      <c r="AJ2535" s="52"/>
      <c r="AK2535" s="52"/>
      <c r="AL2535" s="52"/>
      <c r="AM2535" s="34"/>
      <c r="AN2535" s="52"/>
      <c r="AO2535" s="35"/>
      <c r="AP2535" s="52"/>
      <c r="AQ2535" s="52"/>
      <c r="AR2535" s="52"/>
      <c r="AS2535" s="52"/>
      <c r="AT2535" s="52"/>
      <c r="AU2535" s="52"/>
      <c r="AV2535" s="52"/>
      <c r="AW2535" s="34"/>
      <c r="AX2535" s="52"/>
      <c r="AY2535" s="35"/>
      <c r="AZ2535" s="52"/>
      <c r="BA2535" s="52"/>
      <c r="BB2535" s="52"/>
      <c r="BC2535" s="52"/>
      <c r="BD2535" s="52"/>
      <c r="BE2535" s="52"/>
      <c r="BF2535" s="52"/>
      <c r="BG2535" s="34"/>
      <c r="BH2535" s="52"/>
      <c r="BI2535" s="35"/>
      <c r="BJ2535" s="52"/>
      <c r="BK2535" s="52"/>
      <c r="BL2535" s="52"/>
      <c r="BM2535" s="52"/>
      <c r="BN2535" s="52"/>
      <c r="BO2535" s="52"/>
      <c r="BP2535" s="52"/>
      <c r="BQ2535" s="52"/>
      <c r="BR2535" s="52"/>
      <c r="BS2535" s="52"/>
      <c r="BT2535" s="52"/>
      <c r="BU2535" s="52"/>
      <c r="BV2535" s="52"/>
      <c r="BW2535" s="36"/>
      <c r="BX2535" s="52"/>
      <c r="BY2535" s="37"/>
      <c r="BZ2535" s="52"/>
      <c r="CA2535" s="52"/>
      <c r="CB2535" s="52"/>
      <c r="CC2535" s="52"/>
      <c r="CD2535" s="52"/>
      <c r="CE2535" s="52"/>
      <c r="CF2535" s="52"/>
      <c r="CG2535" s="36"/>
      <c r="CH2535" s="52"/>
      <c r="CI2535" s="37"/>
      <c r="CJ2535" s="52"/>
      <c r="CK2535" s="52"/>
      <c r="CL2535" s="52"/>
      <c r="CM2535" s="52"/>
      <c r="CN2535" s="52"/>
      <c r="CO2535" s="52"/>
      <c r="CP2535" s="52"/>
      <c r="CQ2535" s="36"/>
      <c r="CR2535" s="52"/>
      <c r="CS2535" s="37"/>
      <c r="CT2535" s="52"/>
      <c r="CU2535" s="52"/>
      <c r="CV2535" s="52"/>
      <c r="CW2535" s="52"/>
      <c r="CX2535" s="52"/>
      <c r="CY2535" s="52"/>
      <c r="CZ2535" s="52"/>
      <c r="DA2535" s="52"/>
      <c r="DB2535" s="52"/>
      <c r="DC2535" s="52"/>
      <c r="DD2535" s="52"/>
      <c r="DE2535" s="52"/>
      <c r="DF2535" s="52"/>
      <c r="DG2535" s="52"/>
      <c r="DH2535" s="52"/>
      <c r="DI2535" s="52"/>
      <c r="DJ2535" s="52"/>
      <c r="DK2535" s="52"/>
      <c r="DL2535" s="52"/>
      <c r="DM2535" s="52"/>
      <c r="DN2535" s="52"/>
      <c r="DO2535" s="52"/>
      <c r="DP2535" s="52"/>
      <c r="DQ2535" s="52"/>
      <c r="DR2535" s="52"/>
      <c r="DS2535" s="52"/>
      <c r="DT2535" s="52"/>
      <c r="DU2535" s="52"/>
      <c r="DV2535" s="52"/>
      <c r="DW2535" s="52"/>
      <c r="DX2535" s="52"/>
      <c r="DY2535" s="52"/>
      <c r="DZ2535" s="52"/>
      <c r="EA2535" s="52"/>
      <c r="EB2535" s="52"/>
      <c r="EC2535" s="52"/>
      <c r="ED2535" s="52"/>
      <c r="EE2535" s="52"/>
      <c r="EF2535" s="52"/>
      <c r="EG2535" s="52"/>
      <c r="EH2535" s="52"/>
      <c r="EI2535" s="52"/>
      <c r="EJ2535" s="52"/>
      <c r="EK2535" s="52"/>
      <c r="EL2535" s="52"/>
      <c r="EM2535" s="52"/>
      <c r="EN2535" s="52"/>
      <c r="EO2535" s="52"/>
      <c r="EP2535" s="52"/>
      <c r="EQ2535" s="52"/>
      <c r="ER2535" s="52"/>
      <c r="ES2535" s="52"/>
      <c r="ET2535" s="52"/>
      <c r="EU2535" s="52"/>
      <c r="EV2535" s="52"/>
      <c r="EW2535" s="52"/>
      <c r="EX2535" s="52"/>
      <c r="EY2535" s="52"/>
      <c r="EZ2535" s="52"/>
      <c r="FA2535" s="52"/>
      <c r="FB2535" s="52"/>
      <c r="FC2535" s="52"/>
      <c r="FD2535" s="52"/>
      <c r="FE2535" s="52"/>
      <c r="FF2535" s="52"/>
      <c r="FG2535" s="52"/>
      <c r="FH2535" s="52"/>
      <c r="FI2535" s="52"/>
      <c r="FJ2535" s="52"/>
      <c r="FK2535" s="52"/>
      <c r="FL2535" s="52"/>
      <c r="FM2535" s="52"/>
      <c r="FN2535" s="52"/>
      <c r="FO2535" s="52"/>
      <c r="FP2535" s="52"/>
      <c r="FQ2535" s="52"/>
      <c r="FR2535" s="52"/>
      <c r="FS2535" s="52"/>
      <c r="FT2535" s="52"/>
      <c r="FU2535" s="52"/>
      <c r="FV2535" s="52"/>
      <c r="FW2535" s="52"/>
      <c r="FX2535" s="52"/>
      <c r="FY2535" s="34"/>
      <c r="FZ2535" s="52"/>
      <c r="GA2535" s="35"/>
      <c r="GB2535" s="52"/>
      <c r="GC2535" s="52"/>
      <c r="GD2535" s="52"/>
      <c r="GE2535" s="52"/>
      <c r="GF2535" s="52"/>
      <c r="GG2535" s="52"/>
      <c r="GH2535" s="52"/>
      <c r="GI2535" s="34"/>
      <c r="GJ2535" s="52"/>
      <c r="GK2535" s="35"/>
      <c r="GL2535" s="52"/>
      <c r="GM2535" s="52"/>
      <c r="GN2535" s="52"/>
      <c r="GO2535" s="52"/>
      <c r="GP2535" s="52"/>
      <c r="GQ2535" s="52"/>
      <c r="GR2535" s="52"/>
      <c r="GS2535" s="34"/>
      <c r="GT2535" s="52"/>
      <c r="GU2535" s="35"/>
      <c r="GV2535" s="52"/>
      <c r="GW2535" s="52"/>
      <c r="GX2535" s="52"/>
      <c r="GY2535" s="52"/>
      <c r="GZ2535" s="52"/>
      <c r="HA2535" s="52"/>
      <c r="HB2535" s="52"/>
      <c r="HC2535" s="52"/>
      <c r="HD2535" s="52"/>
      <c r="HE2535" s="52"/>
      <c r="HF2535" s="52"/>
      <c r="HG2535" s="52"/>
      <c r="HH2535" s="52"/>
      <c r="HI2535" s="36"/>
      <c r="HJ2535" s="52"/>
      <c r="HK2535" s="37"/>
      <c r="HL2535" s="52"/>
      <c r="HM2535" s="52"/>
      <c r="HN2535" s="52"/>
      <c r="HO2535" s="52"/>
      <c r="HP2535" s="52"/>
      <c r="HQ2535" s="52"/>
      <c r="HR2535" s="52"/>
      <c r="HS2535" s="36"/>
      <c r="HT2535" s="52"/>
      <c r="HU2535" s="37"/>
      <c r="HV2535" s="52"/>
      <c r="HW2535" s="52"/>
      <c r="HX2535" s="52"/>
      <c r="HY2535" s="52"/>
      <c r="HZ2535" s="52"/>
      <c r="IA2535" s="52"/>
      <c r="IB2535" s="52"/>
      <c r="IC2535" s="36"/>
      <c r="ID2535" s="52"/>
      <c r="IE2535" s="37"/>
      <c r="IF2535" s="52"/>
      <c r="IG2535" s="52"/>
      <c r="IH2535" s="52"/>
      <c r="II2535" s="52"/>
      <c r="IJ2535" s="52"/>
      <c r="IK2535" s="52"/>
      <c r="IL2535" s="52"/>
      <c r="IM2535" s="52"/>
      <c r="IN2535" s="52"/>
      <c r="IO2535" s="52"/>
      <c r="IP2535" s="52"/>
      <c r="IQ2535" s="52"/>
      <c r="IR2535" s="52"/>
      <c r="IS2535" s="52"/>
      <c r="IT2535" s="52"/>
      <c r="IU2535" s="52"/>
      <c r="IV2535" s="52"/>
      <c r="IW2535" s="52"/>
      <c r="IX2535" s="52"/>
      <c r="IY2535" s="52"/>
      <c r="IZ2535" s="52"/>
      <c r="JA2535" s="52"/>
      <c r="JB2535" s="52"/>
      <c r="JC2535" s="52"/>
      <c r="JD2535" s="52"/>
      <c r="JE2535" s="52"/>
      <c r="JF2535" s="52"/>
      <c r="JG2535" s="52"/>
      <c r="JH2535" s="52"/>
      <c r="JI2535" s="52"/>
      <c r="JJ2535" s="52"/>
      <c r="JK2535" s="52"/>
      <c r="JL2535" s="52"/>
      <c r="JM2535" s="52"/>
      <c r="KG2535" s="1"/>
      <c r="KH2535" s="67"/>
      <c r="KJ2535" s="66"/>
      <c r="KL2535" s="65"/>
      <c r="KN2535" s="53"/>
      <c r="KP2535" s="64"/>
      <c r="KR2535" s="63"/>
      <c r="KV2535" s="1"/>
      <c r="KW2535" s="34"/>
      <c r="KY2535" s="35"/>
      <c r="LA2535" s="36"/>
      <c r="LC2535" s="37"/>
      <c r="LQ2535" s="1"/>
      <c r="LR2535" s="2"/>
      <c r="LT2535" s="7"/>
      <c r="MC2535" s="2"/>
      <c r="ME2535" s="7"/>
      <c r="MN2535" s="2"/>
      <c r="MP2535" s="7"/>
      <c r="MW2535" s="34"/>
      <c r="MY2535" s="35"/>
      <c r="NB2535" s="2"/>
      <c r="ND2535" s="7"/>
      <c r="NM2535" s="2"/>
      <c r="NO2535" s="7"/>
      <c r="NX2535" s="2"/>
      <c r="NZ2535" s="7"/>
      <c r="OG2535" s="36"/>
      <c r="OI2535" s="37"/>
      <c r="PQ2535" s="52"/>
      <c r="PS2535" s="53"/>
      <c r="RD2535" s="2"/>
      <c r="RF2535" s="7"/>
      <c r="RO2535" s="2"/>
      <c r="RQ2535" s="7"/>
      <c r="RZ2535" s="2"/>
      <c r="SB2535" s="7"/>
      <c r="SI2535" s="34"/>
      <c r="SK2535" s="35"/>
      <c r="SN2535" s="2"/>
      <c r="SP2535" s="7"/>
      <c r="SY2535" s="2"/>
      <c r="TA2535" s="7"/>
      <c r="TJ2535" s="2"/>
      <c r="TL2535" s="7"/>
      <c r="TS2535" s="36"/>
      <c r="TU2535" s="37"/>
      <c r="VC2535" s="52"/>
      <c r="VE2535" s="53"/>
      <c r="VF2535" s="1"/>
      <c r="VT2535" s="1"/>
    </row>
    <row r="2536" spans="14:592" x14ac:dyDescent="0.3">
      <c r="N2536" s="1"/>
      <c r="O2536" s="34"/>
      <c r="Q2536" s="35"/>
      <c r="S2536" s="36"/>
      <c r="U2536" s="37"/>
      <c r="AM2536" s="34"/>
      <c r="AO2536" s="35"/>
      <c r="AW2536" s="34"/>
      <c r="AY2536" s="35"/>
      <c r="BG2536" s="34"/>
      <c r="BI2536" s="35"/>
      <c r="BW2536" s="36"/>
      <c r="BY2536" s="37"/>
      <c r="CG2536" s="36"/>
      <c r="CI2536" s="37"/>
      <c r="CQ2536" s="36"/>
      <c r="CS2536" s="37"/>
      <c r="FJ2536" s="52"/>
      <c r="FL2536" s="54"/>
      <c r="FY2536" s="34"/>
      <c r="GA2536" s="35"/>
      <c r="GI2536" s="34"/>
      <c r="GK2536" s="35"/>
      <c r="GS2536" s="34"/>
      <c r="GU2536" s="35"/>
      <c r="HI2536" s="36"/>
      <c r="HK2536" s="37"/>
      <c r="HS2536" s="36"/>
      <c r="HU2536" s="37"/>
      <c r="IC2536" s="36"/>
      <c r="IE2536" s="37"/>
      <c r="KG2536" s="1"/>
      <c r="KH2536" s="67"/>
      <c r="KJ2536" s="66"/>
      <c r="KL2536" s="65"/>
      <c r="KN2536" s="53"/>
      <c r="KP2536" s="64"/>
      <c r="KR2536" s="63"/>
      <c r="KV2536" s="1"/>
      <c r="KW2536" s="34"/>
      <c r="KY2536" s="35"/>
      <c r="LA2536" s="36"/>
      <c r="LC2536" s="37"/>
      <c r="LQ2536" s="1"/>
      <c r="LR2536" s="2"/>
      <c r="LT2536" s="7"/>
      <c r="MC2536" s="2"/>
      <c r="ME2536" s="7"/>
      <c r="MN2536" s="2"/>
      <c r="MP2536" s="7"/>
      <c r="MW2536" s="34"/>
      <c r="MY2536" s="35"/>
      <c r="NB2536" s="2"/>
      <c r="ND2536" s="7"/>
      <c r="NM2536" s="2"/>
      <c r="NO2536" s="7"/>
      <c r="NX2536" s="2"/>
      <c r="NZ2536" s="7"/>
      <c r="OG2536" s="36"/>
      <c r="OI2536" s="37"/>
      <c r="PQ2536" s="52"/>
      <c r="PS2536" s="53"/>
      <c r="PW2536" s="1"/>
      <c r="RD2536" s="2"/>
      <c r="RF2536" s="7"/>
      <c r="RO2536" s="2"/>
      <c r="RQ2536" s="7"/>
      <c r="RZ2536" s="2"/>
      <c r="SB2536" s="7"/>
      <c r="SI2536" s="34"/>
      <c r="SK2536" s="35"/>
      <c r="SN2536" s="2"/>
      <c r="SP2536" s="7"/>
      <c r="SY2536" s="2"/>
      <c r="TA2536" s="7"/>
      <c r="TJ2536" s="2"/>
      <c r="TL2536" s="7"/>
      <c r="TS2536" s="36"/>
      <c r="TU2536" s="37"/>
      <c r="VC2536" s="52"/>
      <c r="VE2536" s="53"/>
      <c r="VF2536" s="1"/>
      <c r="VT2536" s="1"/>
    </row>
    <row r="2537" spans="14:592" x14ac:dyDescent="0.3">
      <c r="N2537" s="1"/>
      <c r="O2537" s="34"/>
      <c r="Q2537" s="35"/>
      <c r="S2537" s="36"/>
      <c r="U2537" s="37"/>
      <c r="V2537" s="37"/>
      <c r="W2537" s="37"/>
      <c r="X2537" s="37"/>
      <c r="Y2537" s="37"/>
      <c r="Z2537" s="37"/>
      <c r="AA2537" s="37"/>
      <c r="AB2537" s="37"/>
      <c r="AC2537" s="37"/>
      <c r="AD2537" s="37"/>
      <c r="AE2537" s="37"/>
      <c r="AF2537" s="37"/>
      <c r="AG2537" s="37"/>
      <c r="AH2537" s="37"/>
      <c r="AI2537" s="37"/>
      <c r="AJ2537" s="37"/>
      <c r="AK2537" s="37"/>
      <c r="AL2537" s="37"/>
      <c r="AM2537" s="34"/>
      <c r="AN2537" s="37"/>
      <c r="AO2537" s="35"/>
      <c r="AP2537" s="37"/>
      <c r="AQ2537" s="37"/>
      <c r="AR2537" s="37"/>
      <c r="AS2537" s="37"/>
      <c r="AT2537" s="37"/>
      <c r="AU2537" s="37"/>
      <c r="AV2537" s="37"/>
      <c r="AW2537" s="34"/>
      <c r="AX2537" s="37"/>
      <c r="AY2537" s="35"/>
      <c r="AZ2537" s="37"/>
      <c r="BA2537" s="37"/>
      <c r="BB2537" s="37"/>
      <c r="BC2537" s="37"/>
      <c r="BD2537" s="37"/>
      <c r="BE2537" s="37"/>
      <c r="BF2537" s="37"/>
      <c r="BG2537" s="34"/>
      <c r="BH2537" s="37"/>
      <c r="BI2537" s="35"/>
      <c r="BJ2537" s="37"/>
      <c r="BK2537" s="37"/>
      <c r="BL2537" s="37"/>
      <c r="BM2537" s="37"/>
      <c r="BN2537" s="37"/>
      <c r="BO2537" s="37"/>
      <c r="BP2537" s="37"/>
      <c r="BQ2537" s="37"/>
      <c r="BR2537" s="37"/>
      <c r="BS2537" s="37"/>
      <c r="BT2537" s="37"/>
      <c r="BU2537" s="37"/>
      <c r="BV2537" s="37"/>
      <c r="BW2537" s="36"/>
      <c r="BX2537" s="37"/>
      <c r="BY2537" s="37"/>
      <c r="BZ2537" s="37"/>
      <c r="CA2537" s="37"/>
      <c r="CB2537" s="37"/>
      <c r="CC2537" s="37"/>
      <c r="CD2537" s="37"/>
      <c r="CE2537" s="37"/>
      <c r="CF2537" s="37"/>
      <c r="CG2537" s="36"/>
      <c r="CH2537" s="37"/>
      <c r="CI2537" s="37"/>
      <c r="CJ2537" s="37"/>
      <c r="CK2537" s="37"/>
      <c r="CL2537" s="37"/>
      <c r="CM2537" s="37"/>
      <c r="CN2537" s="37"/>
      <c r="CO2537" s="37"/>
      <c r="CP2537" s="37"/>
      <c r="CQ2537" s="36"/>
      <c r="CR2537" s="37"/>
      <c r="CS2537" s="37"/>
      <c r="CT2537" s="37"/>
      <c r="CU2537" s="37"/>
      <c r="CV2537" s="37"/>
      <c r="CW2537" s="37"/>
      <c r="CX2537" s="37"/>
      <c r="CY2537" s="37"/>
      <c r="CZ2537" s="37"/>
      <c r="DA2537" s="37"/>
      <c r="DB2537" s="37"/>
      <c r="DC2537" s="37"/>
      <c r="DD2537" s="37"/>
      <c r="DE2537" s="37"/>
      <c r="DF2537" s="37"/>
      <c r="DG2537" s="37"/>
      <c r="DH2537" s="37"/>
      <c r="DI2537" s="37"/>
      <c r="DJ2537" s="37"/>
      <c r="DK2537" s="37"/>
      <c r="DL2537" s="37"/>
      <c r="DM2537" s="37"/>
      <c r="DN2537" s="37"/>
      <c r="DO2537" s="37"/>
      <c r="DP2537" s="37"/>
      <c r="DQ2537" s="37"/>
      <c r="DR2537" s="37"/>
      <c r="DS2537" s="37"/>
      <c r="DT2537" s="37"/>
      <c r="DU2537" s="37"/>
      <c r="DV2537" s="37"/>
      <c r="DW2537" s="37"/>
      <c r="DX2537" s="37"/>
      <c r="DY2537" s="37"/>
      <c r="DZ2537" s="37"/>
      <c r="EA2537" s="37"/>
      <c r="EB2537" s="37"/>
      <c r="EC2537" s="37"/>
      <c r="ED2537" s="37"/>
      <c r="EE2537" s="37"/>
      <c r="EF2537" s="37"/>
      <c r="EG2537" s="37"/>
      <c r="EH2537" s="37"/>
      <c r="EI2537" s="37"/>
      <c r="EJ2537" s="37"/>
      <c r="EK2537" s="37"/>
      <c r="EL2537" s="37"/>
      <c r="EM2537" s="37"/>
      <c r="EN2537" s="37"/>
      <c r="EO2537" s="37"/>
      <c r="EP2537" s="37"/>
      <c r="EQ2537" s="37"/>
      <c r="ER2537" s="37"/>
      <c r="ES2537" s="37"/>
      <c r="ET2537" s="37"/>
      <c r="EU2537" s="37"/>
      <c r="EV2537" s="37"/>
      <c r="EW2537" s="37"/>
      <c r="EX2537" s="37"/>
      <c r="EY2537" s="37"/>
      <c r="EZ2537" s="37"/>
      <c r="FA2537" s="37"/>
      <c r="FB2537" s="37"/>
      <c r="FC2537" s="37"/>
      <c r="FD2537" s="37"/>
      <c r="FE2537" s="37"/>
      <c r="FF2537" s="37"/>
      <c r="FG2537" s="37"/>
      <c r="FH2537" s="37"/>
      <c r="FI2537" s="37"/>
      <c r="FJ2537" s="37"/>
      <c r="FK2537" s="37"/>
      <c r="FL2537" s="37"/>
      <c r="FM2537" s="37"/>
      <c r="FN2537" s="37"/>
      <c r="FO2537" s="37"/>
      <c r="FP2537" s="37"/>
      <c r="FQ2537" s="37"/>
      <c r="FR2537" s="37"/>
      <c r="FS2537" s="37"/>
      <c r="FT2537" s="37"/>
      <c r="FU2537" s="37"/>
      <c r="FV2537" s="37"/>
      <c r="FW2537" s="37"/>
      <c r="FX2537" s="37"/>
      <c r="FY2537" s="34"/>
      <c r="FZ2537" s="37"/>
      <c r="GA2537" s="35"/>
      <c r="GB2537" s="37"/>
      <c r="GC2537" s="37"/>
      <c r="GD2537" s="37"/>
      <c r="GE2537" s="37"/>
      <c r="GF2537" s="37"/>
      <c r="GG2537" s="37"/>
      <c r="GH2537" s="37"/>
      <c r="GI2537" s="34"/>
      <c r="GJ2537" s="37"/>
      <c r="GK2537" s="35"/>
      <c r="GL2537" s="37"/>
      <c r="GM2537" s="37"/>
      <c r="GN2537" s="37"/>
      <c r="GO2537" s="37"/>
      <c r="GP2537" s="37"/>
      <c r="GQ2537" s="37"/>
      <c r="GR2537" s="37"/>
      <c r="GS2537" s="34"/>
      <c r="GT2537" s="37"/>
      <c r="GU2537" s="35"/>
      <c r="GV2537" s="37"/>
      <c r="GW2537" s="37"/>
      <c r="GX2537" s="37"/>
      <c r="GY2537" s="37"/>
      <c r="GZ2537" s="37"/>
      <c r="HA2537" s="37"/>
      <c r="HB2537" s="37"/>
      <c r="HC2537" s="37"/>
      <c r="HD2537" s="37"/>
      <c r="HE2537" s="37"/>
      <c r="HF2537" s="37"/>
      <c r="HG2537" s="37"/>
      <c r="HH2537" s="37"/>
      <c r="HI2537" s="36"/>
      <c r="HJ2537" s="37"/>
      <c r="HK2537" s="37"/>
      <c r="HL2537" s="37"/>
      <c r="HM2537" s="37"/>
      <c r="HN2537" s="37"/>
      <c r="HO2537" s="37"/>
      <c r="HP2537" s="37"/>
      <c r="HQ2537" s="37"/>
      <c r="HR2537" s="37"/>
      <c r="HS2537" s="36"/>
      <c r="HT2537" s="37"/>
      <c r="HU2537" s="37"/>
      <c r="HV2537" s="37"/>
      <c r="HW2537" s="37"/>
      <c r="HX2537" s="37"/>
      <c r="HY2537" s="37"/>
      <c r="HZ2537" s="37"/>
      <c r="IA2537" s="37"/>
      <c r="IB2537" s="37"/>
      <c r="IC2537" s="36"/>
      <c r="ID2537" s="37"/>
      <c r="IE2537" s="37"/>
      <c r="KG2537" s="1"/>
      <c r="KH2537" s="67"/>
      <c r="KJ2537" s="66"/>
      <c r="KL2537" s="65"/>
      <c r="KN2537" s="53"/>
      <c r="KP2537" s="64"/>
      <c r="KR2537" s="63"/>
      <c r="KV2537" s="1"/>
      <c r="KW2537" s="34"/>
      <c r="KY2537" s="35"/>
      <c r="LA2537" s="36"/>
      <c r="LC2537" s="37"/>
      <c r="LQ2537" s="1"/>
      <c r="LR2537" s="2"/>
      <c r="LT2537" s="7"/>
      <c r="MC2537" s="2"/>
      <c r="ME2537" s="7"/>
      <c r="MN2537" s="2"/>
      <c r="MP2537" s="7"/>
      <c r="MW2537" s="34"/>
      <c r="MY2537" s="35"/>
      <c r="NB2537" s="2"/>
      <c r="ND2537" s="7"/>
      <c r="NM2537" s="2"/>
      <c r="NO2537" s="7"/>
      <c r="NX2537" s="2"/>
      <c r="NZ2537" s="7"/>
      <c r="OG2537" s="36"/>
      <c r="OI2537" s="37"/>
      <c r="PQ2537" s="52"/>
      <c r="PS2537" s="53"/>
      <c r="RD2537" s="2"/>
      <c r="RF2537" s="7"/>
      <c r="RO2537" s="2"/>
      <c r="RQ2537" s="7"/>
      <c r="RZ2537" s="2"/>
      <c r="SB2537" s="7"/>
      <c r="SI2537" s="34"/>
      <c r="SK2537" s="35"/>
      <c r="SN2537" s="2"/>
      <c r="SP2537" s="7"/>
      <c r="SY2537" s="2"/>
      <c r="TA2537" s="7"/>
      <c r="TJ2537" s="2"/>
      <c r="TL2537" s="7"/>
      <c r="TS2537" s="36"/>
      <c r="TU2537" s="37"/>
      <c r="VC2537" s="52"/>
      <c r="VE2537" s="53"/>
      <c r="VF2537" s="1"/>
      <c r="VT2537" s="1"/>
    </row>
    <row r="2538" spans="14:592" x14ac:dyDescent="0.3">
      <c r="N2538" s="1"/>
      <c r="O2538" s="34"/>
      <c r="Q2538" s="35"/>
      <c r="S2538" s="36"/>
      <c r="U2538" s="37"/>
      <c r="V2538" s="37"/>
      <c r="W2538" s="37"/>
      <c r="X2538" s="37"/>
      <c r="Y2538" s="37"/>
      <c r="Z2538" s="37"/>
      <c r="AA2538" s="37"/>
      <c r="AB2538" s="37"/>
      <c r="AC2538" s="37"/>
      <c r="AD2538" s="37"/>
      <c r="AE2538" s="37"/>
      <c r="AF2538" s="37"/>
      <c r="AG2538" s="37"/>
      <c r="AH2538" s="37"/>
      <c r="AI2538" s="37"/>
      <c r="AJ2538" s="37"/>
      <c r="AK2538" s="37"/>
      <c r="AL2538" s="37"/>
      <c r="AM2538" s="34"/>
      <c r="AN2538" s="37"/>
      <c r="AO2538" s="35"/>
      <c r="AP2538" s="37"/>
      <c r="AQ2538" s="37"/>
      <c r="AR2538" s="37"/>
      <c r="AS2538" s="37"/>
      <c r="AT2538" s="37"/>
      <c r="AU2538" s="37"/>
      <c r="AV2538" s="37"/>
      <c r="AW2538" s="34"/>
      <c r="AX2538" s="37"/>
      <c r="AY2538" s="35"/>
      <c r="AZ2538" s="37"/>
      <c r="BA2538" s="37"/>
      <c r="BB2538" s="37"/>
      <c r="BC2538" s="37"/>
      <c r="BD2538" s="37"/>
      <c r="BE2538" s="37"/>
      <c r="BF2538" s="37"/>
      <c r="BG2538" s="34"/>
      <c r="BH2538" s="37"/>
      <c r="BI2538" s="35"/>
      <c r="BJ2538" s="37"/>
      <c r="BK2538" s="37"/>
      <c r="BL2538" s="37"/>
      <c r="BM2538" s="37"/>
      <c r="BN2538" s="37"/>
      <c r="BO2538" s="37"/>
      <c r="BP2538" s="37"/>
      <c r="BQ2538" s="37"/>
      <c r="BR2538" s="37"/>
      <c r="BS2538" s="37"/>
      <c r="BT2538" s="37"/>
      <c r="BU2538" s="37"/>
      <c r="BV2538" s="37"/>
      <c r="BW2538" s="36"/>
      <c r="BX2538" s="37"/>
      <c r="BY2538" s="37"/>
      <c r="BZ2538" s="37"/>
      <c r="CA2538" s="37"/>
      <c r="CB2538" s="37"/>
      <c r="CC2538" s="37"/>
      <c r="CD2538" s="37"/>
      <c r="CE2538" s="37"/>
      <c r="CF2538" s="37"/>
      <c r="CG2538" s="36"/>
      <c r="CH2538" s="37"/>
      <c r="CI2538" s="37"/>
      <c r="CJ2538" s="37"/>
      <c r="CK2538" s="37"/>
      <c r="CL2538" s="37"/>
      <c r="CM2538" s="37"/>
      <c r="CN2538" s="37"/>
      <c r="CO2538" s="37"/>
      <c r="CP2538" s="37"/>
      <c r="CQ2538" s="36"/>
      <c r="CR2538" s="37"/>
      <c r="CS2538" s="37"/>
      <c r="CT2538" s="37"/>
      <c r="CU2538" s="37"/>
      <c r="CV2538" s="37"/>
      <c r="CW2538" s="37"/>
      <c r="CX2538" s="37"/>
      <c r="CY2538" s="37"/>
      <c r="CZ2538" s="37"/>
      <c r="DA2538" s="37"/>
      <c r="DB2538" s="37"/>
      <c r="DC2538" s="37"/>
      <c r="DD2538" s="37"/>
      <c r="DE2538" s="37"/>
      <c r="DF2538" s="37"/>
      <c r="DG2538" s="37"/>
      <c r="DH2538" s="37"/>
      <c r="DI2538" s="37"/>
      <c r="DJ2538" s="37"/>
      <c r="DK2538" s="37"/>
      <c r="DL2538" s="37"/>
      <c r="DM2538" s="37"/>
      <c r="DN2538" s="37"/>
      <c r="DO2538" s="37"/>
      <c r="DP2538" s="37"/>
      <c r="DQ2538" s="37"/>
      <c r="DR2538" s="37"/>
      <c r="DS2538" s="37"/>
      <c r="DT2538" s="37"/>
      <c r="DU2538" s="37"/>
      <c r="DV2538" s="37"/>
      <c r="DW2538" s="37"/>
      <c r="DX2538" s="37"/>
      <c r="DY2538" s="37"/>
      <c r="DZ2538" s="37"/>
      <c r="EA2538" s="37"/>
      <c r="EB2538" s="37"/>
      <c r="EC2538" s="37"/>
      <c r="ED2538" s="37"/>
      <c r="EE2538" s="37"/>
      <c r="EF2538" s="37"/>
      <c r="EG2538" s="37"/>
      <c r="EH2538" s="37"/>
      <c r="EI2538" s="37"/>
      <c r="EJ2538" s="37"/>
      <c r="EK2538" s="37"/>
      <c r="EL2538" s="37"/>
      <c r="EM2538" s="37"/>
      <c r="EN2538" s="37"/>
      <c r="EO2538" s="37"/>
      <c r="EP2538" s="37"/>
      <c r="EQ2538" s="37"/>
      <c r="ER2538" s="37"/>
      <c r="ES2538" s="37"/>
      <c r="ET2538" s="37"/>
      <c r="EU2538" s="37"/>
      <c r="EV2538" s="37"/>
      <c r="EW2538" s="37"/>
      <c r="EX2538" s="37"/>
      <c r="EY2538" s="37"/>
      <c r="EZ2538" s="37"/>
      <c r="FA2538" s="37"/>
      <c r="FB2538" s="37"/>
      <c r="FC2538" s="37"/>
      <c r="FD2538" s="37"/>
      <c r="FE2538" s="37"/>
      <c r="FF2538" s="37"/>
      <c r="FG2538" s="37"/>
      <c r="FH2538" s="37"/>
      <c r="FI2538" s="37"/>
      <c r="FJ2538" s="37"/>
      <c r="FK2538" s="37"/>
      <c r="FL2538" s="37"/>
      <c r="FM2538" s="37"/>
      <c r="FN2538" s="37"/>
      <c r="FO2538" s="37"/>
      <c r="FP2538" s="37"/>
      <c r="FQ2538" s="37"/>
      <c r="FR2538" s="37"/>
      <c r="FS2538" s="37"/>
      <c r="FT2538" s="37"/>
      <c r="FU2538" s="37"/>
      <c r="FV2538" s="37"/>
      <c r="FW2538" s="37"/>
      <c r="FX2538" s="37"/>
      <c r="FY2538" s="34"/>
      <c r="FZ2538" s="37"/>
      <c r="GA2538" s="35"/>
      <c r="GB2538" s="37"/>
      <c r="GC2538" s="37"/>
      <c r="GD2538" s="37"/>
      <c r="GE2538" s="37"/>
      <c r="GF2538" s="37"/>
      <c r="GG2538" s="37"/>
      <c r="GH2538" s="37"/>
      <c r="GI2538" s="34"/>
      <c r="GJ2538" s="37"/>
      <c r="GK2538" s="35"/>
      <c r="GL2538" s="37"/>
      <c r="GM2538" s="37"/>
      <c r="GN2538" s="37"/>
      <c r="GO2538" s="37"/>
      <c r="GP2538" s="37"/>
      <c r="GQ2538" s="37"/>
      <c r="GR2538" s="37"/>
      <c r="GS2538" s="34"/>
      <c r="GT2538" s="37"/>
      <c r="GU2538" s="35"/>
      <c r="GV2538" s="37"/>
      <c r="GW2538" s="37"/>
      <c r="GX2538" s="37"/>
      <c r="GY2538" s="37"/>
      <c r="GZ2538" s="37"/>
      <c r="HA2538" s="37"/>
      <c r="HB2538" s="37"/>
      <c r="HC2538" s="37"/>
      <c r="HD2538" s="37"/>
      <c r="HE2538" s="37"/>
      <c r="HF2538" s="37"/>
      <c r="HG2538" s="37"/>
      <c r="HH2538" s="37"/>
      <c r="HI2538" s="36"/>
      <c r="HJ2538" s="37"/>
      <c r="HK2538" s="37"/>
      <c r="HL2538" s="37"/>
      <c r="HM2538" s="37"/>
      <c r="HN2538" s="37"/>
      <c r="HO2538" s="37"/>
      <c r="HP2538" s="37"/>
      <c r="HQ2538" s="37"/>
      <c r="HR2538" s="37"/>
      <c r="HS2538" s="36"/>
      <c r="HT2538" s="37"/>
      <c r="HU2538" s="37"/>
      <c r="HV2538" s="37"/>
      <c r="HW2538" s="37"/>
      <c r="HX2538" s="37"/>
      <c r="HY2538" s="37"/>
      <c r="HZ2538" s="37"/>
      <c r="IA2538" s="37"/>
      <c r="IB2538" s="37"/>
      <c r="IC2538" s="36"/>
      <c r="ID2538" s="37"/>
      <c r="IE2538" s="37"/>
      <c r="KG2538" s="1"/>
      <c r="KH2538" s="67"/>
      <c r="KJ2538" s="66"/>
      <c r="KL2538" s="65"/>
      <c r="KN2538" s="53"/>
      <c r="KP2538" s="64"/>
      <c r="KR2538" s="63"/>
      <c r="KV2538" s="1"/>
      <c r="KW2538" s="34"/>
      <c r="KY2538" s="35"/>
      <c r="LA2538" s="36"/>
      <c r="LC2538" s="37"/>
      <c r="LQ2538" s="1"/>
      <c r="LR2538" s="2"/>
      <c r="LT2538" s="7"/>
      <c r="MC2538" s="2"/>
      <c r="ME2538" s="7"/>
      <c r="MN2538" s="2"/>
      <c r="MP2538" s="7"/>
      <c r="MW2538" s="34"/>
      <c r="MY2538" s="35"/>
      <c r="NB2538" s="2"/>
      <c r="ND2538" s="7"/>
      <c r="NM2538" s="2"/>
      <c r="NO2538" s="7"/>
      <c r="NX2538" s="2"/>
      <c r="NZ2538" s="7"/>
      <c r="OG2538" s="36"/>
      <c r="OI2538" s="37"/>
      <c r="PQ2538" s="52"/>
      <c r="PS2538" s="53"/>
      <c r="PW2538" s="1"/>
      <c r="RD2538" s="2"/>
      <c r="RF2538" s="7"/>
      <c r="RO2538" s="2"/>
      <c r="RQ2538" s="7"/>
      <c r="RZ2538" s="2"/>
      <c r="SB2538" s="7"/>
      <c r="SI2538" s="34"/>
      <c r="SK2538" s="35"/>
      <c r="SN2538" s="2"/>
      <c r="SP2538" s="7"/>
      <c r="SY2538" s="2"/>
      <c r="TA2538" s="7"/>
      <c r="TJ2538" s="2"/>
      <c r="TL2538" s="7"/>
      <c r="TS2538" s="36"/>
      <c r="TU2538" s="37"/>
      <c r="VC2538" s="52"/>
      <c r="VE2538" s="53"/>
      <c r="VF2538" s="1"/>
      <c r="VT2538" s="1"/>
    </row>
    <row r="2539" spans="14:592" x14ac:dyDescent="0.3">
      <c r="N2539" s="1"/>
      <c r="O2539" s="34"/>
      <c r="Q2539" s="35"/>
      <c r="S2539" s="36"/>
      <c r="AM2539" s="34"/>
      <c r="AO2539" s="35"/>
      <c r="AW2539" s="34"/>
      <c r="AY2539" s="35"/>
      <c r="BG2539" s="34"/>
      <c r="BI2539" s="35"/>
      <c r="BW2539" s="36"/>
      <c r="CG2539" s="36"/>
      <c r="CQ2539" s="36"/>
      <c r="EZ2539" s="37"/>
      <c r="FJ2539" s="52"/>
      <c r="FL2539" s="54"/>
      <c r="FY2539" s="34"/>
      <c r="GA2539" s="35"/>
      <c r="GI2539" s="34"/>
      <c r="GK2539" s="35"/>
      <c r="GS2539" s="34"/>
      <c r="GU2539" s="35"/>
      <c r="HI2539" s="36"/>
      <c r="HS2539" s="36"/>
      <c r="IC2539" s="36"/>
      <c r="KG2539" s="1"/>
      <c r="KH2539" s="67"/>
      <c r="KJ2539" s="66"/>
      <c r="KL2539" s="65"/>
      <c r="KN2539" s="53"/>
      <c r="KP2539" s="64"/>
      <c r="KR2539" s="63"/>
      <c r="KV2539" s="1"/>
      <c r="KW2539" s="34"/>
      <c r="KY2539" s="35"/>
      <c r="LA2539" s="36"/>
      <c r="LC2539" s="37"/>
      <c r="LQ2539" s="1"/>
      <c r="LR2539" s="2"/>
      <c r="LT2539" s="7"/>
      <c r="MC2539" s="2"/>
      <c r="ME2539" s="7"/>
      <c r="MN2539" s="2"/>
      <c r="MP2539" s="7"/>
      <c r="MW2539" s="34"/>
      <c r="MY2539" s="35"/>
      <c r="NB2539" s="2"/>
      <c r="ND2539" s="7"/>
      <c r="NM2539" s="2"/>
      <c r="NO2539" s="7"/>
      <c r="NX2539" s="2"/>
      <c r="NZ2539" s="7"/>
      <c r="OG2539" s="36"/>
      <c r="OI2539" s="37"/>
      <c r="PQ2539" s="52"/>
      <c r="PS2539" s="53"/>
      <c r="RD2539" s="2"/>
      <c r="RF2539" s="7"/>
      <c r="RO2539" s="2"/>
      <c r="RQ2539" s="7"/>
      <c r="RZ2539" s="2"/>
      <c r="SB2539" s="7"/>
      <c r="SI2539" s="34"/>
      <c r="SK2539" s="35"/>
      <c r="SN2539" s="2"/>
      <c r="SP2539" s="7"/>
      <c r="SY2539" s="2"/>
      <c r="TA2539" s="7"/>
      <c r="TJ2539" s="2"/>
      <c r="TL2539" s="7"/>
      <c r="TS2539" s="36"/>
      <c r="TU2539" s="37"/>
      <c r="VC2539" s="52"/>
      <c r="VE2539" s="53"/>
      <c r="VF2539" s="1"/>
      <c r="VT2539" s="1"/>
    </row>
    <row r="2540" spans="14:592" x14ac:dyDescent="0.3">
      <c r="N2540" s="1"/>
      <c r="O2540" s="34"/>
      <c r="Q2540" s="35"/>
      <c r="S2540" s="36"/>
      <c r="T2540" s="36"/>
      <c r="U2540" s="36"/>
      <c r="V2540" s="36"/>
      <c r="W2540" s="36"/>
      <c r="X2540" s="36"/>
      <c r="Y2540" s="36"/>
      <c r="Z2540" s="36"/>
      <c r="AA2540" s="36"/>
      <c r="AB2540" s="36"/>
      <c r="AC2540" s="36"/>
      <c r="AD2540" s="36"/>
      <c r="AE2540" s="36"/>
      <c r="AF2540" s="36"/>
      <c r="AG2540" s="36"/>
      <c r="AH2540" s="36"/>
      <c r="AI2540" s="36"/>
      <c r="AJ2540" s="36"/>
      <c r="AK2540" s="36"/>
      <c r="AL2540" s="36"/>
      <c r="AM2540" s="34"/>
      <c r="AN2540" s="36"/>
      <c r="AO2540" s="35"/>
      <c r="AP2540" s="36"/>
      <c r="AQ2540" s="36"/>
      <c r="AR2540" s="36"/>
      <c r="AS2540" s="36"/>
      <c r="AT2540" s="36"/>
      <c r="AU2540" s="36"/>
      <c r="AV2540" s="36"/>
      <c r="AW2540" s="34"/>
      <c r="AX2540" s="36"/>
      <c r="AY2540" s="35"/>
      <c r="AZ2540" s="36"/>
      <c r="BA2540" s="36"/>
      <c r="BB2540" s="36"/>
      <c r="BC2540" s="36"/>
      <c r="BD2540" s="36"/>
      <c r="BE2540" s="36"/>
      <c r="BF2540" s="36"/>
      <c r="BG2540" s="34"/>
      <c r="BH2540" s="36"/>
      <c r="BI2540" s="35"/>
      <c r="BJ2540" s="36"/>
      <c r="BK2540" s="36"/>
      <c r="BL2540" s="36"/>
      <c r="BM2540" s="36"/>
      <c r="BN2540" s="36"/>
      <c r="BO2540" s="36"/>
      <c r="BP2540" s="36"/>
      <c r="BQ2540" s="36"/>
      <c r="BR2540" s="36"/>
      <c r="BS2540" s="36"/>
      <c r="BT2540" s="36"/>
      <c r="BU2540" s="36"/>
      <c r="BV2540" s="36"/>
      <c r="BW2540" s="36"/>
      <c r="BX2540" s="36"/>
      <c r="BY2540" s="36"/>
      <c r="BZ2540" s="36"/>
      <c r="CA2540" s="36"/>
      <c r="CB2540" s="36"/>
      <c r="CC2540" s="36"/>
      <c r="CD2540" s="36"/>
      <c r="CE2540" s="36"/>
      <c r="CF2540" s="36"/>
      <c r="CG2540" s="36"/>
      <c r="CH2540" s="36"/>
      <c r="CI2540" s="36"/>
      <c r="CJ2540" s="36"/>
      <c r="CK2540" s="36"/>
      <c r="CL2540" s="36"/>
      <c r="CM2540" s="36"/>
      <c r="CN2540" s="36"/>
      <c r="CO2540" s="36"/>
      <c r="CP2540" s="36"/>
      <c r="CQ2540" s="36"/>
      <c r="CR2540" s="36"/>
      <c r="CS2540" s="36"/>
      <c r="CT2540" s="36"/>
      <c r="CU2540" s="36"/>
      <c r="CV2540" s="36"/>
      <c r="CW2540" s="36"/>
      <c r="CX2540" s="36"/>
      <c r="CY2540" s="36"/>
      <c r="CZ2540" s="36"/>
      <c r="DA2540" s="36"/>
      <c r="DB2540" s="36"/>
      <c r="DC2540" s="36"/>
      <c r="DD2540" s="36"/>
      <c r="DE2540" s="36"/>
      <c r="DF2540" s="36"/>
      <c r="DG2540" s="36"/>
      <c r="DH2540" s="36"/>
      <c r="DI2540" s="36"/>
      <c r="DJ2540" s="36"/>
      <c r="DK2540" s="36"/>
      <c r="DL2540" s="36"/>
      <c r="DM2540" s="36"/>
      <c r="DN2540" s="36"/>
      <c r="DO2540" s="36"/>
      <c r="DP2540" s="36"/>
      <c r="DQ2540" s="36"/>
      <c r="DR2540" s="36"/>
      <c r="DS2540" s="36"/>
      <c r="DT2540" s="36"/>
      <c r="DU2540" s="36"/>
      <c r="DV2540" s="36"/>
      <c r="DW2540" s="36"/>
      <c r="DX2540" s="36"/>
      <c r="DY2540" s="36"/>
      <c r="DZ2540" s="36"/>
      <c r="EA2540" s="36"/>
      <c r="EB2540" s="36"/>
      <c r="EC2540" s="36"/>
      <c r="ED2540" s="36"/>
      <c r="EE2540" s="36"/>
      <c r="EF2540" s="36"/>
      <c r="EG2540" s="36"/>
      <c r="EH2540" s="36"/>
      <c r="EI2540" s="36"/>
      <c r="EJ2540" s="36"/>
      <c r="EK2540" s="36"/>
      <c r="EL2540" s="36"/>
      <c r="EM2540" s="36"/>
      <c r="EN2540" s="36"/>
      <c r="EO2540" s="36"/>
      <c r="EP2540" s="36"/>
      <c r="EQ2540" s="36"/>
      <c r="ER2540" s="36"/>
      <c r="ES2540" s="36"/>
      <c r="ET2540" s="36"/>
      <c r="EU2540" s="36"/>
      <c r="EV2540" s="36"/>
      <c r="EW2540" s="36"/>
      <c r="EX2540" s="36"/>
      <c r="EY2540" s="36"/>
      <c r="EZ2540" s="36"/>
      <c r="FA2540" s="36"/>
      <c r="FB2540" s="36"/>
      <c r="FC2540" s="36"/>
      <c r="FD2540" s="36"/>
      <c r="FE2540" s="36"/>
      <c r="FF2540" s="36"/>
      <c r="FG2540" s="36"/>
      <c r="FH2540" s="36"/>
      <c r="FI2540" s="36"/>
      <c r="FJ2540" s="36"/>
      <c r="FK2540" s="36"/>
      <c r="FL2540" s="36"/>
      <c r="FM2540" s="36"/>
      <c r="FN2540" s="36"/>
      <c r="FO2540" s="36"/>
      <c r="FP2540" s="36"/>
      <c r="FQ2540" s="36"/>
      <c r="FR2540" s="36"/>
      <c r="FS2540" s="36"/>
      <c r="FT2540" s="36"/>
      <c r="FU2540" s="36"/>
      <c r="FV2540" s="36"/>
      <c r="FW2540" s="36"/>
      <c r="FX2540" s="36"/>
      <c r="FY2540" s="34"/>
      <c r="FZ2540" s="36"/>
      <c r="GA2540" s="35"/>
      <c r="GB2540" s="36"/>
      <c r="GC2540" s="36"/>
      <c r="GD2540" s="36"/>
      <c r="GE2540" s="36"/>
      <c r="GF2540" s="36"/>
      <c r="GG2540" s="36"/>
      <c r="GH2540" s="36"/>
      <c r="GI2540" s="34"/>
      <c r="GJ2540" s="36"/>
      <c r="GK2540" s="35"/>
      <c r="GL2540" s="36"/>
      <c r="GM2540" s="36"/>
      <c r="GN2540" s="36"/>
      <c r="GO2540" s="36"/>
      <c r="GP2540" s="36"/>
      <c r="GQ2540" s="36"/>
      <c r="GR2540" s="36"/>
      <c r="GS2540" s="34"/>
      <c r="GT2540" s="36"/>
      <c r="GU2540" s="35"/>
      <c r="GV2540" s="36"/>
      <c r="GW2540" s="36"/>
      <c r="GX2540" s="36"/>
      <c r="GY2540" s="36"/>
      <c r="GZ2540" s="36"/>
      <c r="HA2540" s="36"/>
      <c r="HB2540" s="36"/>
      <c r="HC2540" s="36"/>
      <c r="HD2540" s="36"/>
      <c r="HE2540" s="36"/>
      <c r="HF2540" s="36"/>
      <c r="HG2540" s="36"/>
      <c r="HH2540" s="36"/>
      <c r="HI2540" s="36"/>
      <c r="HJ2540" s="36"/>
      <c r="HK2540" s="36"/>
      <c r="HL2540" s="36"/>
      <c r="HM2540" s="36"/>
      <c r="HN2540" s="36"/>
      <c r="HO2540" s="36"/>
      <c r="HP2540" s="36"/>
      <c r="HQ2540" s="36"/>
      <c r="HR2540" s="36"/>
      <c r="HS2540" s="36"/>
      <c r="HT2540" s="36"/>
      <c r="HU2540" s="36"/>
      <c r="HV2540" s="36"/>
      <c r="HW2540" s="36"/>
      <c r="HX2540" s="36"/>
      <c r="HY2540" s="36"/>
      <c r="HZ2540" s="36"/>
      <c r="IA2540" s="36"/>
      <c r="IB2540" s="36"/>
      <c r="IC2540" s="36"/>
      <c r="KG2540" s="1"/>
      <c r="KH2540" s="67"/>
      <c r="KJ2540" s="66"/>
      <c r="KL2540" s="65"/>
      <c r="KN2540" s="53"/>
      <c r="KP2540" s="64"/>
      <c r="KR2540" s="63"/>
      <c r="KV2540" s="1"/>
      <c r="KW2540" s="34"/>
      <c r="KY2540" s="35"/>
      <c r="LA2540" s="36"/>
      <c r="LC2540" s="37"/>
      <c r="LQ2540" s="1"/>
      <c r="LR2540" s="2"/>
      <c r="LT2540" s="7"/>
      <c r="MC2540" s="2"/>
      <c r="ME2540" s="7"/>
      <c r="MN2540" s="2"/>
      <c r="MP2540" s="7"/>
      <c r="MW2540" s="34"/>
      <c r="MY2540" s="35"/>
      <c r="NB2540" s="2"/>
      <c r="ND2540" s="7"/>
      <c r="NM2540" s="2"/>
      <c r="NO2540" s="7"/>
      <c r="NX2540" s="2"/>
      <c r="NZ2540" s="7"/>
      <c r="OG2540" s="36"/>
      <c r="OI2540" s="37"/>
      <c r="PQ2540" s="52"/>
      <c r="PS2540" s="53"/>
      <c r="PW2540" s="1"/>
      <c r="RD2540" s="2"/>
      <c r="RF2540" s="7"/>
      <c r="RO2540" s="2"/>
      <c r="RQ2540" s="7"/>
      <c r="RZ2540" s="2"/>
      <c r="SB2540" s="7"/>
      <c r="SI2540" s="34"/>
      <c r="SK2540" s="35"/>
      <c r="SN2540" s="2"/>
      <c r="SP2540" s="7"/>
      <c r="SY2540" s="2"/>
      <c r="TA2540" s="7"/>
      <c r="TJ2540" s="2"/>
      <c r="TL2540" s="7"/>
      <c r="TS2540" s="36"/>
      <c r="TU2540" s="37"/>
      <c r="VC2540" s="52"/>
      <c r="VE2540" s="53"/>
      <c r="VF2540" s="1"/>
      <c r="VT2540" s="1"/>
    </row>
    <row r="2541" spans="14:592" x14ac:dyDescent="0.3">
      <c r="N2541" s="1"/>
      <c r="O2541" s="34"/>
      <c r="Q2541" s="35"/>
      <c r="S2541" s="36"/>
      <c r="T2541" s="36"/>
      <c r="U2541" s="36"/>
      <c r="V2541" s="36"/>
      <c r="W2541" s="36"/>
      <c r="X2541" s="36"/>
      <c r="Y2541" s="36"/>
      <c r="Z2541" s="36"/>
      <c r="AA2541" s="36"/>
      <c r="AB2541" s="36"/>
      <c r="AC2541" s="36"/>
      <c r="AD2541" s="36"/>
      <c r="AE2541" s="36"/>
      <c r="AF2541" s="36"/>
      <c r="AG2541" s="36"/>
      <c r="AH2541" s="36"/>
      <c r="AI2541" s="36"/>
      <c r="AJ2541" s="36"/>
      <c r="AK2541" s="36"/>
      <c r="AL2541" s="36"/>
      <c r="AM2541" s="34"/>
      <c r="AN2541" s="36"/>
      <c r="AO2541" s="35"/>
      <c r="AP2541" s="36"/>
      <c r="AQ2541" s="36"/>
      <c r="AR2541" s="36"/>
      <c r="AS2541" s="36"/>
      <c r="AT2541" s="36"/>
      <c r="AU2541" s="36"/>
      <c r="AV2541" s="36"/>
      <c r="AW2541" s="34"/>
      <c r="AX2541" s="36"/>
      <c r="AY2541" s="35"/>
      <c r="AZ2541" s="36"/>
      <c r="BA2541" s="36"/>
      <c r="BB2541" s="36"/>
      <c r="BC2541" s="36"/>
      <c r="BD2541" s="36"/>
      <c r="BE2541" s="36"/>
      <c r="BF2541" s="36"/>
      <c r="BG2541" s="34"/>
      <c r="BH2541" s="36"/>
      <c r="BI2541" s="35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  <c r="BT2541" s="36"/>
      <c r="BU2541" s="36"/>
      <c r="BV2541" s="36"/>
      <c r="BW2541" s="36"/>
      <c r="BX2541" s="36"/>
      <c r="BY2541" s="36"/>
      <c r="BZ2541" s="36"/>
      <c r="CA2541" s="36"/>
      <c r="CB2541" s="36"/>
      <c r="CC2541" s="36"/>
      <c r="CD2541" s="36"/>
      <c r="CE2541" s="36"/>
      <c r="CF2541" s="36"/>
      <c r="CG2541" s="36"/>
      <c r="CH2541" s="36"/>
      <c r="CI2541" s="36"/>
      <c r="CJ2541" s="36"/>
      <c r="CK2541" s="36"/>
      <c r="CL2541" s="36"/>
      <c r="CM2541" s="36"/>
      <c r="CN2541" s="36"/>
      <c r="CO2541" s="36"/>
      <c r="CP2541" s="36"/>
      <c r="CQ2541" s="36"/>
      <c r="CR2541" s="36"/>
      <c r="CS2541" s="36"/>
      <c r="CT2541" s="36"/>
      <c r="CU2541" s="36"/>
      <c r="CV2541" s="36"/>
      <c r="CW2541" s="36"/>
      <c r="CX2541" s="36"/>
      <c r="CY2541" s="36"/>
      <c r="CZ2541" s="36"/>
      <c r="DA2541" s="36"/>
      <c r="DB2541" s="36"/>
      <c r="DC2541" s="36"/>
      <c r="DD2541" s="36"/>
      <c r="DE2541" s="36"/>
      <c r="DF2541" s="36"/>
      <c r="DG2541" s="36"/>
      <c r="DH2541" s="36"/>
      <c r="DI2541" s="36"/>
      <c r="DJ2541" s="36"/>
      <c r="DK2541" s="36"/>
      <c r="DL2541" s="36"/>
      <c r="DM2541" s="36"/>
      <c r="DN2541" s="36"/>
      <c r="DO2541" s="36"/>
      <c r="DP2541" s="36"/>
      <c r="DQ2541" s="36"/>
      <c r="DR2541" s="36"/>
      <c r="DS2541" s="36"/>
      <c r="DT2541" s="36"/>
      <c r="DU2541" s="36"/>
      <c r="DV2541" s="36"/>
      <c r="DW2541" s="36"/>
      <c r="DX2541" s="36"/>
      <c r="DY2541" s="36"/>
      <c r="DZ2541" s="36"/>
      <c r="EA2541" s="36"/>
      <c r="EB2541" s="36"/>
      <c r="EC2541" s="36"/>
      <c r="ED2541" s="36"/>
      <c r="EE2541" s="36"/>
      <c r="EF2541" s="36"/>
      <c r="EG2541" s="36"/>
      <c r="EH2541" s="36"/>
      <c r="EI2541" s="36"/>
      <c r="EJ2541" s="36"/>
      <c r="EK2541" s="36"/>
      <c r="EL2541" s="36"/>
      <c r="EM2541" s="36"/>
      <c r="EN2541" s="36"/>
      <c r="EO2541" s="36"/>
      <c r="EP2541" s="36"/>
      <c r="EQ2541" s="36"/>
      <c r="ER2541" s="36"/>
      <c r="ES2541" s="36"/>
      <c r="ET2541" s="36"/>
      <c r="EU2541" s="36"/>
      <c r="EV2541" s="36"/>
      <c r="EW2541" s="36"/>
      <c r="EX2541" s="36"/>
      <c r="EY2541" s="36"/>
      <c r="EZ2541" s="36"/>
      <c r="FA2541" s="36"/>
      <c r="FB2541" s="36"/>
      <c r="FC2541" s="36"/>
      <c r="FD2541" s="36"/>
      <c r="FE2541" s="36"/>
      <c r="FF2541" s="36"/>
      <c r="FG2541" s="36"/>
      <c r="FH2541" s="36"/>
      <c r="FI2541" s="36"/>
      <c r="FJ2541" s="36"/>
      <c r="FK2541" s="36"/>
      <c r="FL2541" s="36"/>
      <c r="FM2541" s="36"/>
      <c r="FN2541" s="36"/>
      <c r="FO2541" s="36"/>
      <c r="FP2541" s="36"/>
      <c r="FQ2541" s="36"/>
      <c r="FR2541" s="36"/>
      <c r="FS2541" s="36"/>
      <c r="FT2541" s="36"/>
      <c r="FU2541" s="36"/>
      <c r="FV2541" s="36"/>
      <c r="FW2541" s="36"/>
      <c r="FX2541" s="36"/>
      <c r="FY2541" s="34"/>
      <c r="FZ2541" s="36"/>
      <c r="GA2541" s="35"/>
      <c r="GB2541" s="36"/>
      <c r="GC2541" s="36"/>
      <c r="GD2541" s="36"/>
      <c r="GE2541" s="36"/>
      <c r="GF2541" s="36"/>
      <c r="GG2541" s="36"/>
      <c r="GH2541" s="36"/>
      <c r="GI2541" s="34"/>
      <c r="GJ2541" s="36"/>
      <c r="GK2541" s="35"/>
      <c r="GL2541" s="36"/>
      <c r="GM2541" s="36"/>
      <c r="GN2541" s="36"/>
      <c r="GO2541" s="36"/>
      <c r="GP2541" s="36"/>
      <c r="GQ2541" s="36"/>
      <c r="GR2541" s="36"/>
      <c r="GS2541" s="34"/>
      <c r="GT2541" s="36"/>
      <c r="GU2541" s="35"/>
      <c r="GV2541" s="36"/>
      <c r="GW2541" s="36"/>
      <c r="GX2541" s="36"/>
      <c r="GY2541" s="36"/>
      <c r="GZ2541" s="36"/>
      <c r="HA2541" s="36"/>
      <c r="HB2541" s="36"/>
      <c r="HC2541" s="36"/>
      <c r="HD2541" s="36"/>
      <c r="HE2541" s="36"/>
      <c r="HF2541" s="36"/>
      <c r="HG2541" s="36"/>
      <c r="HH2541" s="36"/>
      <c r="HI2541" s="36"/>
      <c r="HJ2541" s="36"/>
      <c r="HK2541" s="36"/>
      <c r="HL2541" s="36"/>
      <c r="HM2541" s="36"/>
      <c r="HN2541" s="36"/>
      <c r="HO2541" s="36"/>
      <c r="HP2541" s="36"/>
      <c r="HQ2541" s="36"/>
      <c r="HR2541" s="36"/>
      <c r="HS2541" s="36"/>
      <c r="HT2541" s="36"/>
      <c r="HU2541" s="36"/>
      <c r="HV2541" s="36"/>
      <c r="HW2541" s="36"/>
      <c r="HX2541" s="36"/>
      <c r="HY2541" s="36"/>
      <c r="HZ2541" s="36"/>
      <c r="IA2541" s="36"/>
      <c r="IB2541" s="36"/>
      <c r="IC2541" s="36"/>
      <c r="KG2541" s="1"/>
      <c r="KH2541" s="67"/>
      <c r="KJ2541" s="66"/>
      <c r="KL2541" s="65"/>
      <c r="KN2541" s="53"/>
      <c r="KP2541" s="64"/>
      <c r="KR2541" s="63"/>
      <c r="KV2541" s="1"/>
      <c r="KW2541" s="34"/>
      <c r="KY2541" s="35"/>
      <c r="LA2541" s="36"/>
      <c r="LC2541" s="37"/>
      <c r="LQ2541" s="1"/>
      <c r="LR2541" s="2"/>
      <c r="LT2541" s="7"/>
      <c r="MC2541" s="2"/>
      <c r="ME2541" s="7"/>
      <c r="MN2541" s="2"/>
      <c r="MP2541" s="7"/>
      <c r="MW2541" s="34"/>
      <c r="MY2541" s="35"/>
      <c r="NB2541" s="2"/>
      <c r="ND2541" s="7"/>
      <c r="NM2541" s="2"/>
      <c r="NO2541" s="7"/>
      <c r="NX2541" s="2"/>
      <c r="NZ2541" s="7"/>
      <c r="OG2541" s="36"/>
      <c r="OI2541" s="37"/>
      <c r="PQ2541" s="52"/>
      <c r="PS2541" s="53"/>
      <c r="RD2541" s="2"/>
      <c r="RF2541" s="7"/>
      <c r="RO2541" s="2"/>
      <c r="RQ2541" s="7"/>
      <c r="RZ2541" s="2"/>
      <c r="SB2541" s="7"/>
      <c r="SI2541" s="34"/>
      <c r="SK2541" s="35"/>
      <c r="SN2541" s="2"/>
      <c r="SP2541" s="7"/>
      <c r="SY2541" s="2"/>
      <c r="TA2541" s="7"/>
      <c r="TJ2541" s="2"/>
      <c r="TL2541" s="7"/>
      <c r="TS2541" s="36"/>
      <c r="TU2541" s="37"/>
      <c r="VC2541" s="52"/>
      <c r="VE2541" s="53"/>
      <c r="VF2541" s="1"/>
      <c r="VT2541" s="1"/>
    </row>
    <row r="2542" spans="14:592" x14ac:dyDescent="0.3">
      <c r="N2542" s="1"/>
      <c r="O2542" s="34"/>
      <c r="Q2542" s="35"/>
      <c r="AM2542" s="34"/>
      <c r="AO2542" s="35"/>
      <c r="AW2542" s="34"/>
      <c r="AY2542" s="35"/>
      <c r="BG2542" s="34"/>
      <c r="BI2542" s="35"/>
      <c r="EX2542" s="36"/>
      <c r="EZ2542" s="37"/>
      <c r="FJ2542" s="52"/>
      <c r="FL2542" s="54"/>
      <c r="FY2542" s="34"/>
      <c r="GA2542" s="35"/>
      <c r="GI2542" s="34"/>
      <c r="GK2542" s="35"/>
      <c r="GS2542" s="34"/>
      <c r="GU2542" s="35"/>
      <c r="KG2542" s="1"/>
      <c r="KH2542" s="67"/>
      <c r="KJ2542" s="66"/>
      <c r="KL2542" s="65"/>
      <c r="KN2542" s="53"/>
      <c r="KP2542" s="64"/>
      <c r="KR2542" s="63"/>
      <c r="KV2542" s="1"/>
      <c r="KW2542" s="34"/>
      <c r="KY2542" s="35"/>
      <c r="LA2542" s="36"/>
      <c r="LC2542" s="37"/>
      <c r="LQ2542" s="1"/>
      <c r="LR2542" s="2"/>
      <c r="LT2542" s="7"/>
      <c r="MC2542" s="2"/>
      <c r="ME2542" s="7"/>
      <c r="MN2542" s="2"/>
      <c r="MP2542" s="7"/>
      <c r="MW2542" s="34"/>
      <c r="MY2542" s="35"/>
      <c r="NB2542" s="2"/>
      <c r="ND2542" s="7"/>
      <c r="NM2542" s="2"/>
      <c r="NO2542" s="7"/>
      <c r="NX2542" s="2"/>
      <c r="NZ2542" s="7"/>
      <c r="OG2542" s="36"/>
      <c r="OI2542" s="37"/>
      <c r="PQ2542" s="52"/>
      <c r="PS2542" s="53"/>
      <c r="PW2542" s="1"/>
      <c r="RD2542" s="2"/>
      <c r="RF2542" s="7"/>
      <c r="RO2542" s="2"/>
      <c r="RQ2542" s="7"/>
      <c r="RZ2542" s="2"/>
      <c r="SB2542" s="7"/>
      <c r="SI2542" s="34"/>
      <c r="SK2542" s="35"/>
      <c r="SN2542" s="2"/>
      <c r="SP2542" s="7"/>
      <c r="SY2542" s="2"/>
      <c r="TA2542" s="7"/>
      <c r="TJ2542" s="2"/>
      <c r="TL2542" s="7"/>
      <c r="TS2542" s="36"/>
      <c r="TU2542" s="37"/>
      <c r="VC2542" s="52"/>
      <c r="VE2542" s="53"/>
      <c r="VF2542" s="1"/>
      <c r="VT2542" s="1"/>
    </row>
    <row r="2543" spans="14:592" x14ac:dyDescent="0.3">
      <c r="N2543" s="1"/>
      <c r="O2543" s="34"/>
      <c r="Q2543" s="35"/>
      <c r="R2543" s="35"/>
      <c r="S2543" s="35"/>
      <c r="T2543" s="35"/>
      <c r="U2543" s="35"/>
      <c r="V2543" s="35"/>
      <c r="W2543" s="35"/>
      <c r="X2543" s="35"/>
      <c r="Y2543" s="35"/>
      <c r="Z2543" s="35"/>
      <c r="AA2543" s="35"/>
      <c r="AB2543" s="35"/>
      <c r="AC2543" s="35"/>
      <c r="AD2543" s="35"/>
      <c r="AE2543" s="35"/>
      <c r="AF2543" s="35"/>
      <c r="AG2543" s="35"/>
      <c r="AH2543" s="35"/>
      <c r="AI2543" s="35"/>
      <c r="AJ2543" s="35"/>
      <c r="AK2543" s="35"/>
      <c r="AL2543" s="35"/>
      <c r="AM2543" s="34"/>
      <c r="AN2543" s="35"/>
      <c r="AO2543" s="35"/>
      <c r="AP2543" s="35"/>
      <c r="AQ2543" s="35"/>
      <c r="AR2543" s="35"/>
      <c r="AS2543" s="35"/>
      <c r="AT2543" s="35"/>
      <c r="AU2543" s="35"/>
      <c r="AV2543" s="35"/>
      <c r="AW2543" s="34"/>
      <c r="AX2543" s="35"/>
      <c r="AY2543" s="35"/>
      <c r="AZ2543" s="35"/>
      <c r="BA2543" s="35"/>
      <c r="BB2543" s="35"/>
      <c r="BC2543" s="35"/>
      <c r="BD2543" s="35"/>
      <c r="BE2543" s="35"/>
      <c r="BF2543" s="35"/>
      <c r="BG2543" s="34"/>
      <c r="BH2543" s="35"/>
      <c r="BI2543" s="35"/>
      <c r="BJ2543" s="35"/>
      <c r="BK2543" s="35"/>
      <c r="BL2543" s="35"/>
      <c r="BM2543" s="35"/>
      <c r="BN2543" s="35"/>
      <c r="BO2543" s="35"/>
      <c r="BP2543" s="35"/>
      <c r="BQ2543" s="35"/>
      <c r="BR2543" s="35"/>
      <c r="BS2543" s="35"/>
      <c r="BT2543" s="35"/>
      <c r="BU2543" s="35"/>
      <c r="BV2543" s="35"/>
      <c r="BW2543" s="35"/>
      <c r="BX2543" s="35"/>
      <c r="BY2543" s="35"/>
      <c r="BZ2543" s="35"/>
      <c r="CA2543" s="35"/>
      <c r="CB2543" s="35"/>
      <c r="CC2543" s="35"/>
      <c r="CD2543" s="35"/>
      <c r="CE2543" s="35"/>
      <c r="CF2543" s="35"/>
      <c r="CG2543" s="35"/>
      <c r="CH2543" s="35"/>
      <c r="CI2543" s="35"/>
      <c r="CJ2543" s="35"/>
      <c r="CK2543" s="35"/>
      <c r="CL2543" s="35"/>
      <c r="CM2543" s="35"/>
      <c r="CN2543" s="35"/>
      <c r="CO2543" s="35"/>
      <c r="CP2543" s="35"/>
      <c r="CQ2543" s="35"/>
      <c r="CR2543" s="35"/>
      <c r="CS2543" s="35"/>
      <c r="CT2543" s="35"/>
      <c r="CU2543" s="35"/>
      <c r="CV2543" s="35"/>
      <c r="CW2543" s="35"/>
      <c r="CX2543" s="35"/>
      <c r="CY2543" s="35"/>
      <c r="CZ2543" s="35"/>
      <c r="DA2543" s="35"/>
      <c r="DB2543" s="35"/>
      <c r="DC2543" s="35"/>
      <c r="DD2543" s="35"/>
      <c r="DE2543" s="35"/>
      <c r="DF2543" s="35"/>
      <c r="DG2543" s="35"/>
      <c r="DH2543" s="35"/>
      <c r="DI2543" s="35"/>
      <c r="DJ2543" s="35"/>
      <c r="DK2543" s="35"/>
      <c r="DL2543" s="35"/>
      <c r="DM2543" s="35"/>
      <c r="DN2543" s="35"/>
      <c r="DO2543" s="35"/>
      <c r="DP2543" s="35"/>
      <c r="DQ2543" s="35"/>
      <c r="DR2543" s="35"/>
      <c r="DS2543" s="35"/>
      <c r="DT2543" s="35"/>
      <c r="DU2543" s="35"/>
      <c r="DV2543" s="35"/>
      <c r="DW2543" s="35"/>
      <c r="DX2543" s="35"/>
      <c r="DY2543" s="35"/>
      <c r="DZ2543" s="35"/>
      <c r="EA2543" s="35"/>
      <c r="EB2543" s="35"/>
      <c r="EC2543" s="35"/>
      <c r="ED2543" s="35"/>
      <c r="EE2543" s="35"/>
      <c r="EF2543" s="35"/>
      <c r="EG2543" s="35"/>
      <c r="EH2543" s="35"/>
      <c r="EI2543" s="35"/>
      <c r="EJ2543" s="35"/>
      <c r="EK2543" s="35"/>
      <c r="EL2543" s="35"/>
      <c r="EM2543" s="35"/>
      <c r="EN2543" s="35"/>
      <c r="EO2543" s="35"/>
      <c r="EP2543" s="35"/>
      <c r="EQ2543" s="35"/>
      <c r="ER2543" s="35"/>
      <c r="ES2543" s="35"/>
      <c r="ET2543" s="35"/>
      <c r="EU2543" s="35"/>
      <c r="EV2543" s="35"/>
      <c r="EW2543" s="35"/>
      <c r="EX2543" s="35"/>
      <c r="EY2543" s="35"/>
      <c r="EZ2543" s="35"/>
      <c r="FA2543" s="35"/>
      <c r="FB2543" s="35"/>
      <c r="FC2543" s="35"/>
      <c r="FD2543" s="35"/>
      <c r="FE2543" s="35"/>
      <c r="FF2543" s="35"/>
      <c r="FG2543" s="35"/>
      <c r="FH2543" s="35"/>
      <c r="FI2543" s="35"/>
      <c r="FJ2543" s="35"/>
      <c r="FK2543" s="35"/>
      <c r="FL2543" s="35"/>
      <c r="FM2543" s="35"/>
      <c r="FN2543" s="35"/>
      <c r="FO2543" s="35"/>
      <c r="FP2543" s="35"/>
      <c r="FQ2543" s="35"/>
      <c r="FR2543" s="35"/>
      <c r="FS2543" s="35"/>
      <c r="FT2543" s="35"/>
      <c r="FU2543" s="35"/>
      <c r="FV2543" s="35"/>
      <c r="FW2543" s="35"/>
      <c r="FX2543" s="35"/>
      <c r="FY2543" s="34"/>
      <c r="FZ2543" s="35"/>
      <c r="GA2543" s="35"/>
      <c r="GB2543" s="35"/>
      <c r="GC2543" s="35"/>
      <c r="GD2543" s="35"/>
      <c r="GE2543" s="35"/>
      <c r="GF2543" s="35"/>
      <c r="GG2543" s="35"/>
      <c r="GH2543" s="35"/>
      <c r="GI2543" s="34"/>
      <c r="GJ2543" s="35"/>
      <c r="GK2543" s="35"/>
      <c r="GL2543" s="35"/>
      <c r="GM2543" s="35"/>
      <c r="GN2543" s="35"/>
      <c r="GO2543" s="35"/>
      <c r="GP2543" s="35"/>
      <c r="GQ2543" s="35"/>
      <c r="GR2543" s="35"/>
      <c r="GS2543" s="34"/>
      <c r="GT2543" s="35"/>
      <c r="GU2543" s="35"/>
      <c r="KG2543" s="1"/>
      <c r="KH2543" s="67"/>
      <c r="KJ2543" s="66"/>
      <c r="KL2543" s="65"/>
      <c r="KN2543" s="53"/>
      <c r="KP2543" s="64"/>
      <c r="KR2543" s="63"/>
      <c r="KV2543" s="1"/>
      <c r="KW2543" s="34"/>
      <c r="KY2543" s="35"/>
      <c r="LA2543" s="36"/>
      <c r="LC2543" s="37"/>
      <c r="LQ2543" s="1"/>
      <c r="LR2543" s="2"/>
      <c r="LT2543" s="7"/>
      <c r="LU2543" s="7"/>
      <c r="LV2543" s="7"/>
      <c r="LW2543" s="7"/>
      <c r="MC2543" s="2"/>
      <c r="ME2543" s="7"/>
      <c r="MF2543" s="7"/>
      <c r="MG2543" s="7"/>
      <c r="MN2543" s="2"/>
      <c r="MP2543" s="7"/>
      <c r="MQ2543" s="7"/>
      <c r="MW2543" s="34"/>
      <c r="MY2543" s="35"/>
      <c r="NB2543" s="2"/>
      <c r="ND2543" s="7"/>
      <c r="NE2543" s="7"/>
      <c r="NF2543" s="7"/>
      <c r="NG2543" s="7"/>
      <c r="NM2543" s="2"/>
      <c r="NO2543" s="7"/>
      <c r="NP2543" s="7"/>
      <c r="NQ2543" s="7"/>
      <c r="NX2543" s="2"/>
      <c r="NZ2543" s="7"/>
      <c r="OA2543" s="7"/>
      <c r="OG2543" s="36"/>
      <c r="OI2543" s="37"/>
      <c r="PQ2543" s="52"/>
      <c r="PS2543" s="53"/>
      <c r="RD2543" s="2"/>
      <c r="RF2543" s="7"/>
      <c r="RG2543" s="7"/>
      <c r="RH2543" s="7"/>
      <c r="RI2543" s="7"/>
      <c r="RO2543" s="2"/>
      <c r="RQ2543" s="7"/>
      <c r="RR2543" s="7"/>
      <c r="RS2543" s="7"/>
      <c r="RZ2543" s="2"/>
      <c r="SB2543" s="7"/>
      <c r="SC2543" s="7"/>
      <c r="SI2543" s="34"/>
      <c r="SK2543" s="35"/>
      <c r="SN2543" s="2"/>
      <c r="SP2543" s="7"/>
      <c r="SQ2543" s="7"/>
      <c r="SR2543" s="7"/>
      <c r="SS2543" s="7"/>
      <c r="SY2543" s="2"/>
      <c r="TA2543" s="7"/>
      <c r="TB2543" s="7"/>
      <c r="TC2543" s="7"/>
      <c r="TJ2543" s="2"/>
      <c r="TL2543" s="7"/>
      <c r="TM2543" s="7"/>
      <c r="TS2543" s="36"/>
      <c r="TU2543" s="37"/>
      <c r="VC2543" s="52"/>
      <c r="VE2543" s="53"/>
      <c r="VF2543" s="1"/>
      <c r="VT2543" s="1"/>
    </row>
    <row r="2544" spans="14:592" x14ac:dyDescent="0.3">
      <c r="N2544" s="1"/>
      <c r="O2544" s="34"/>
      <c r="Q2544" s="35"/>
      <c r="R2544" s="35"/>
      <c r="S2544" s="35"/>
      <c r="T2544" s="35"/>
      <c r="U2544" s="35"/>
      <c r="V2544" s="35"/>
      <c r="W2544" s="35"/>
      <c r="X2544" s="35"/>
      <c r="Y2544" s="35"/>
      <c r="Z2544" s="35"/>
      <c r="AA2544" s="35"/>
      <c r="AB2544" s="35"/>
      <c r="AC2544" s="35"/>
      <c r="AD2544" s="35"/>
      <c r="AE2544" s="35"/>
      <c r="AF2544" s="35"/>
      <c r="AG2544" s="35"/>
      <c r="AH2544" s="35"/>
      <c r="AI2544" s="35"/>
      <c r="AJ2544" s="35"/>
      <c r="AK2544" s="35"/>
      <c r="AL2544" s="35"/>
      <c r="AM2544" s="34"/>
      <c r="AN2544" s="35"/>
      <c r="AO2544" s="35"/>
      <c r="AP2544" s="35"/>
      <c r="AQ2544" s="35"/>
      <c r="AR2544" s="35"/>
      <c r="AS2544" s="35"/>
      <c r="AT2544" s="35"/>
      <c r="AU2544" s="35"/>
      <c r="AV2544" s="35"/>
      <c r="AW2544" s="34"/>
      <c r="AX2544" s="35"/>
      <c r="AY2544" s="35"/>
      <c r="AZ2544" s="35"/>
      <c r="BA2544" s="35"/>
      <c r="BB2544" s="35"/>
      <c r="BC2544" s="35"/>
      <c r="BD2544" s="35"/>
      <c r="BE2544" s="35"/>
      <c r="BF2544" s="35"/>
      <c r="BG2544" s="34"/>
      <c r="BH2544" s="35"/>
      <c r="BI2544" s="35"/>
      <c r="BJ2544" s="35"/>
      <c r="BK2544" s="35"/>
      <c r="BL2544" s="35"/>
      <c r="BM2544" s="35"/>
      <c r="BN2544" s="35"/>
      <c r="BO2544" s="35"/>
      <c r="BP2544" s="35"/>
      <c r="BQ2544" s="35"/>
      <c r="BR2544" s="35"/>
      <c r="BS2544" s="35"/>
      <c r="BT2544" s="35"/>
      <c r="BU2544" s="35"/>
      <c r="BV2544" s="35"/>
      <c r="BW2544" s="35"/>
      <c r="BX2544" s="35"/>
      <c r="BY2544" s="35"/>
      <c r="BZ2544" s="35"/>
      <c r="CA2544" s="35"/>
      <c r="CB2544" s="35"/>
      <c r="CC2544" s="35"/>
      <c r="CD2544" s="35"/>
      <c r="CE2544" s="35"/>
      <c r="CF2544" s="35"/>
      <c r="CG2544" s="35"/>
      <c r="CH2544" s="35"/>
      <c r="CI2544" s="35"/>
      <c r="CJ2544" s="35"/>
      <c r="CK2544" s="35"/>
      <c r="CL2544" s="35"/>
      <c r="CM2544" s="35"/>
      <c r="CN2544" s="35"/>
      <c r="CO2544" s="35"/>
      <c r="CP2544" s="35"/>
      <c r="CQ2544" s="35"/>
      <c r="CR2544" s="35"/>
      <c r="CS2544" s="35"/>
      <c r="CT2544" s="35"/>
      <c r="CU2544" s="35"/>
      <c r="CV2544" s="35"/>
      <c r="CW2544" s="35"/>
      <c r="CX2544" s="35"/>
      <c r="CY2544" s="35"/>
      <c r="CZ2544" s="35"/>
      <c r="DA2544" s="35"/>
      <c r="DB2544" s="35"/>
      <c r="DC2544" s="35"/>
      <c r="DD2544" s="35"/>
      <c r="DE2544" s="35"/>
      <c r="DF2544" s="35"/>
      <c r="DG2544" s="35"/>
      <c r="DH2544" s="35"/>
      <c r="DI2544" s="35"/>
      <c r="DJ2544" s="35"/>
      <c r="DK2544" s="35"/>
      <c r="DL2544" s="35"/>
      <c r="DM2544" s="35"/>
      <c r="DN2544" s="35"/>
      <c r="DO2544" s="35"/>
      <c r="DP2544" s="35"/>
      <c r="DQ2544" s="35"/>
      <c r="DR2544" s="35"/>
      <c r="DS2544" s="35"/>
      <c r="DT2544" s="35"/>
      <c r="DU2544" s="35"/>
      <c r="DV2544" s="35"/>
      <c r="DW2544" s="35"/>
      <c r="DX2544" s="35"/>
      <c r="DY2544" s="35"/>
      <c r="DZ2544" s="35"/>
      <c r="EA2544" s="35"/>
      <c r="EB2544" s="35"/>
      <c r="EC2544" s="35"/>
      <c r="ED2544" s="35"/>
      <c r="EE2544" s="35"/>
      <c r="EF2544" s="35"/>
      <c r="EG2544" s="35"/>
      <c r="EH2544" s="35"/>
      <c r="EI2544" s="35"/>
      <c r="EJ2544" s="35"/>
      <c r="EK2544" s="35"/>
      <c r="EL2544" s="35"/>
      <c r="EM2544" s="35"/>
      <c r="EN2544" s="35"/>
      <c r="EO2544" s="35"/>
      <c r="EP2544" s="35"/>
      <c r="EQ2544" s="35"/>
      <c r="ER2544" s="35"/>
      <c r="ES2544" s="35"/>
      <c r="ET2544" s="35"/>
      <c r="EU2544" s="35"/>
      <c r="EV2544" s="35"/>
      <c r="EW2544" s="35"/>
      <c r="EX2544" s="35"/>
      <c r="EY2544" s="35"/>
      <c r="EZ2544" s="35"/>
      <c r="FA2544" s="35"/>
      <c r="FB2544" s="35"/>
      <c r="FC2544" s="35"/>
      <c r="FD2544" s="35"/>
      <c r="FE2544" s="35"/>
      <c r="FF2544" s="35"/>
      <c r="FG2544" s="35"/>
      <c r="FH2544" s="35"/>
      <c r="FI2544" s="35"/>
      <c r="FJ2544" s="35"/>
      <c r="FK2544" s="35"/>
      <c r="FL2544" s="35"/>
      <c r="FM2544" s="35"/>
      <c r="FN2544" s="35"/>
      <c r="FO2544" s="35"/>
      <c r="FP2544" s="35"/>
      <c r="FQ2544" s="35"/>
      <c r="FR2544" s="35"/>
      <c r="FS2544" s="35"/>
      <c r="FT2544" s="35"/>
      <c r="FU2544" s="35"/>
      <c r="FV2544" s="35"/>
      <c r="FW2544" s="35"/>
      <c r="FX2544" s="35"/>
      <c r="FY2544" s="34"/>
      <c r="FZ2544" s="35"/>
      <c r="GA2544" s="35"/>
      <c r="GB2544" s="35"/>
      <c r="GC2544" s="35"/>
      <c r="GD2544" s="35"/>
      <c r="GE2544" s="35"/>
      <c r="GF2544" s="35"/>
      <c r="GG2544" s="35"/>
      <c r="GH2544" s="35"/>
      <c r="GI2544" s="34"/>
      <c r="GJ2544" s="35"/>
      <c r="GK2544" s="35"/>
      <c r="GL2544" s="35"/>
      <c r="GM2544" s="35"/>
      <c r="GN2544" s="35"/>
      <c r="GO2544" s="35"/>
      <c r="GP2544" s="35"/>
      <c r="GQ2544" s="35"/>
      <c r="GR2544" s="35"/>
      <c r="GS2544" s="34"/>
      <c r="GT2544" s="35"/>
      <c r="GU2544" s="35"/>
      <c r="KG2544" s="1"/>
      <c r="KH2544" s="67"/>
      <c r="KJ2544" s="66"/>
      <c r="KL2544" s="65"/>
      <c r="KN2544" s="53"/>
      <c r="KP2544" s="64"/>
      <c r="KR2544" s="63"/>
      <c r="KV2544" s="1"/>
      <c r="KW2544" s="34"/>
      <c r="KY2544" s="35"/>
      <c r="LA2544" s="36"/>
      <c r="LC2544" s="37"/>
      <c r="LQ2544" s="1"/>
      <c r="LR2544" s="2"/>
      <c r="LW2544" s="7"/>
      <c r="MC2544" s="2"/>
      <c r="MG2544" s="7"/>
      <c r="MN2544" s="2"/>
      <c r="MQ2544" s="7"/>
      <c r="MW2544" s="34"/>
      <c r="MY2544" s="35"/>
      <c r="NB2544" s="2"/>
      <c r="NG2544" s="7"/>
      <c r="NM2544" s="2"/>
      <c r="NQ2544" s="7"/>
      <c r="NX2544" s="2"/>
      <c r="OA2544" s="7"/>
      <c r="OG2544" s="36"/>
      <c r="OI2544" s="37"/>
      <c r="PQ2544" s="52"/>
      <c r="PS2544" s="53"/>
      <c r="PW2544" s="1"/>
      <c r="RD2544" s="2"/>
      <c r="RI2544" s="7"/>
      <c r="RO2544" s="2"/>
      <c r="RS2544" s="7"/>
      <c r="RZ2544" s="2"/>
      <c r="SC2544" s="7"/>
      <c r="SI2544" s="34"/>
      <c r="SK2544" s="35"/>
      <c r="SN2544" s="2"/>
      <c r="SS2544" s="7"/>
      <c r="SY2544" s="2"/>
      <c r="TC2544" s="7"/>
      <c r="TJ2544" s="2"/>
      <c r="TM2544" s="7"/>
      <c r="TS2544" s="36"/>
      <c r="TU2544" s="37"/>
      <c r="VC2544" s="52"/>
      <c r="VE2544" s="53"/>
      <c r="VF2544" s="1"/>
      <c r="VT2544" s="1"/>
    </row>
    <row r="2545" spans="14:592" x14ac:dyDescent="0.3">
      <c r="N2545" s="1"/>
      <c r="O2545" s="34"/>
      <c r="AM2545" s="34"/>
      <c r="AW2545" s="34"/>
      <c r="BG2545" s="34"/>
      <c r="EN2545" s="35"/>
      <c r="EX2545" s="36"/>
      <c r="EZ2545" s="37"/>
      <c r="FJ2545" s="52"/>
      <c r="FL2545" s="54"/>
      <c r="FY2545" s="34"/>
      <c r="GI2545" s="34"/>
      <c r="GS2545" s="34"/>
      <c r="KG2545" s="1"/>
      <c r="KH2545" s="67"/>
      <c r="KJ2545" s="66"/>
      <c r="KL2545" s="65"/>
      <c r="KN2545" s="53"/>
      <c r="KP2545" s="64"/>
      <c r="KR2545" s="63"/>
      <c r="KV2545" s="1"/>
      <c r="KW2545" s="34"/>
      <c r="KY2545" s="35"/>
      <c r="LA2545" s="36"/>
      <c r="LC2545" s="37"/>
      <c r="LQ2545" s="1"/>
      <c r="LR2545" s="2"/>
      <c r="LS2545" s="2"/>
      <c r="LT2545" s="2"/>
      <c r="LU2545" s="2"/>
      <c r="LW2545" s="7"/>
      <c r="MC2545" s="2"/>
      <c r="MD2545" s="2"/>
      <c r="ME2545" s="2"/>
      <c r="MG2545" s="7"/>
      <c r="MN2545" s="2"/>
      <c r="MO2545" s="2"/>
      <c r="MQ2545" s="7"/>
      <c r="MW2545" s="34"/>
      <c r="MY2545" s="35"/>
      <c r="NB2545" s="2"/>
      <c r="NC2545" s="2"/>
      <c r="ND2545" s="2"/>
      <c r="NE2545" s="2"/>
      <c r="NG2545" s="7"/>
      <c r="NM2545" s="2"/>
      <c r="NN2545" s="2"/>
      <c r="NO2545" s="2"/>
      <c r="NQ2545" s="7"/>
      <c r="NX2545" s="2"/>
      <c r="NY2545" s="2"/>
      <c r="OA2545" s="7"/>
      <c r="OG2545" s="36"/>
      <c r="OI2545" s="37"/>
      <c r="PQ2545" s="52"/>
      <c r="PS2545" s="53"/>
      <c r="RD2545" s="2"/>
      <c r="RE2545" s="2"/>
      <c r="RF2545" s="2"/>
      <c r="RG2545" s="2"/>
      <c r="RI2545" s="7"/>
      <c r="RO2545" s="2"/>
      <c r="RP2545" s="2"/>
      <c r="RQ2545" s="2"/>
      <c r="RS2545" s="7"/>
      <c r="RZ2545" s="2"/>
      <c r="SA2545" s="2"/>
      <c r="SC2545" s="7"/>
      <c r="SI2545" s="34"/>
      <c r="SK2545" s="35"/>
      <c r="SN2545" s="2"/>
      <c r="SO2545" s="2"/>
      <c r="SP2545" s="2"/>
      <c r="SQ2545" s="2"/>
      <c r="SS2545" s="7"/>
      <c r="SY2545" s="2"/>
      <c r="SZ2545" s="2"/>
      <c r="TA2545" s="2"/>
      <c r="TC2545" s="7"/>
      <c r="TJ2545" s="2"/>
      <c r="TK2545" s="2"/>
      <c r="TM2545" s="7"/>
      <c r="TS2545" s="36"/>
      <c r="TU2545" s="37"/>
      <c r="VC2545" s="52"/>
      <c r="VE2545" s="53"/>
      <c r="VF2545" s="1"/>
      <c r="VT2545" s="1"/>
    </row>
    <row r="2546" spans="14:592" x14ac:dyDescent="0.3">
      <c r="N2546" s="1"/>
      <c r="O2546" s="34"/>
      <c r="P2546" s="34"/>
      <c r="Q2546" s="34"/>
      <c r="R2546" s="34"/>
      <c r="S2546" s="34"/>
      <c r="T2546" s="34"/>
      <c r="U2546" s="34"/>
      <c r="V2546" s="34"/>
      <c r="W2546" s="34"/>
      <c r="X2546" s="34"/>
      <c r="Y2546" s="34"/>
      <c r="Z2546" s="34"/>
      <c r="AA2546" s="34"/>
      <c r="AB2546" s="34"/>
      <c r="AC2546" s="34"/>
      <c r="AD2546" s="34"/>
      <c r="AE2546" s="34"/>
      <c r="AF2546" s="34"/>
      <c r="AG2546" s="34"/>
      <c r="AH2546" s="34"/>
      <c r="AI2546" s="34"/>
      <c r="AJ2546" s="34"/>
      <c r="AK2546" s="34"/>
      <c r="AL2546" s="34"/>
      <c r="AM2546" s="34"/>
      <c r="AN2546" s="34"/>
      <c r="AO2546" s="34"/>
      <c r="AP2546" s="34"/>
      <c r="AQ2546" s="34"/>
      <c r="AR2546" s="34"/>
      <c r="AS2546" s="34"/>
      <c r="AT2546" s="34"/>
      <c r="AU2546" s="34"/>
      <c r="AV2546" s="34"/>
      <c r="AW2546" s="34"/>
      <c r="AX2546" s="34"/>
      <c r="AY2546" s="34"/>
      <c r="AZ2546" s="34"/>
      <c r="BA2546" s="34"/>
      <c r="BB2546" s="34"/>
      <c r="BC2546" s="34"/>
      <c r="BD2546" s="34"/>
      <c r="BE2546" s="34"/>
      <c r="BF2546" s="34"/>
      <c r="BG2546" s="34"/>
      <c r="BH2546" s="34"/>
      <c r="BI2546" s="34"/>
      <c r="BJ2546" s="34"/>
      <c r="BK2546" s="34"/>
      <c r="BL2546" s="34"/>
      <c r="BM2546" s="34"/>
      <c r="BN2546" s="34"/>
      <c r="BO2546" s="34"/>
      <c r="BP2546" s="34"/>
      <c r="BQ2546" s="34"/>
      <c r="BR2546" s="34"/>
      <c r="BS2546" s="34"/>
      <c r="BT2546" s="34"/>
      <c r="BU2546" s="34"/>
      <c r="BV2546" s="34"/>
      <c r="BW2546" s="34"/>
      <c r="BX2546" s="34"/>
      <c r="BY2546" s="34"/>
      <c r="BZ2546" s="34"/>
      <c r="CA2546" s="34"/>
      <c r="CB2546" s="34"/>
      <c r="CC2546" s="34"/>
      <c r="CD2546" s="34"/>
      <c r="CE2546" s="34"/>
      <c r="CF2546" s="34"/>
      <c r="CG2546" s="34"/>
      <c r="CH2546" s="34"/>
      <c r="CI2546" s="34"/>
      <c r="CJ2546" s="34"/>
      <c r="CK2546" s="34"/>
      <c r="CL2546" s="34"/>
      <c r="CM2546" s="34"/>
      <c r="CN2546" s="34"/>
      <c r="CO2546" s="34"/>
      <c r="CP2546" s="34"/>
      <c r="CQ2546" s="34"/>
      <c r="CR2546" s="34"/>
      <c r="CS2546" s="34"/>
      <c r="CT2546" s="34"/>
      <c r="CU2546" s="34"/>
      <c r="CV2546" s="34"/>
      <c r="CW2546" s="34"/>
      <c r="CX2546" s="34"/>
      <c r="CY2546" s="34"/>
      <c r="CZ2546" s="34"/>
      <c r="DA2546" s="34"/>
      <c r="DB2546" s="34"/>
      <c r="DC2546" s="34"/>
      <c r="DD2546" s="34"/>
      <c r="DE2546" s="34"/>
      <c r="DF2546" s="34"/>
      <c r="DG2546" s="34"/>
      <c r="DH2546" s="34"/>
      <c r="DI2546" s="34"/>
      <c r="DJ2546" s="34"/>
      <c r="DK2546" s="34"/>
      <c r="DL2546" s="34"/>
      <c r="DM2546" s="34"/>
      <c r="DN2546" s="34"/>
      <c r="DO2546" s="34"/>
      <c r="DP2546" s="34"/>
      <c r="DQ2546" s="34"/>
      <c r="DR2546" s="34"/>
      <c r="DS2546" s="34"/>
      <c r="DT2546" s="34"/>
      <c r="DU2546" s="34"/>
      <c r="DV2546" s="34"/>
      <c r="DW2546" s="34"/>
      <c r="DX2546" s="34"/>
      <c r="DY2546" s="34"/>
      <c r="DZ2546" s="34"/>
      <c r="EA2546" s="34"/>
      <c r="EB2546" s="34"/>
      <c r="EC2546" s="34"/>
      <c r="ED2546" s="34"/>
      <c r="EE2546" s="34"/>
      <c r="EF2546" s="34"/>
      <c r="EG2546" s="34"/>
      <c r="EH2546" s="34"/>
      <c r="EI2546" s="34"/>
      <c r="EJ2546" s="34"/>
      <c r="EK2546" s="34"/>
      <c r="EL2546" s="34"/>
      <c r="EM2546" s="34"/>
      <c r="EN2546" s="34"/>
      <c r="EO2546" s="34"/>
      <c r="EP2546" s="34"/>
      <c r="EQ2546" s="34"/>
      <c r="ER2546" s="34"/>
      <c r="ES2546" s="34"/>
      <c r="ET2546" s="34"/>
      <c r="EU2546" s="34"/>
      <c r="EV2546" s="34"/>
      <c r="EW2546" s="34"/>
      <c r="EX2546" s="34"/>
      <c r="EY2546" s="34"/>
      <c r="EZ2546" s="34"/>
      <c r="FA2546" s="34"/>
      <c r="FB2546" s="34"/>
      <c r="FC2546" s="34"/>
      <c r="FD2546" s="34"/>
      <c r="FE2546" s="34"/>
      <c r="FF2546" s="34"/>
      <c r="FG2546" s="34"/>
      <c r="FH2546" s="34"/>
      <c r="FI2546" s="34"/>
      <c r="FJ2546" s="34"/>
      <c r="FK2546" s="34"/>
      <c r="FL2546" s="34"/>
      <c r="FM2546" s="34"/>
      <c r="FN2546" s="34"/>
      <c r="FO2546" s="34"/>
      <c r="FP2546" s="34"/>
      <c r="FQ2546" s="34"/>
      <c r="FR2546" s="34"/>
      <c r="FS2546" s="34"/>
      <c r="FT2546" s="34"/>
      <c r="FU2546" s="34"/>
      <c r="FV2546" s="34"/>
      <c r="FW2546" s="34"/>
      <c r="FX2546" s="34"/>
      <c r="FY2546" s="34"/>
      <c r="FZ2546" s="34"/>
      <c r="GA2546" s="34"/>
      <c r="GB2546" s="34"/>
      <c r="GC2546" s="34"/>
      <c r="GD2546" s="34"/>
      <c r="GE2546" s="34"/>
      <c r="GF2546" s="34"/>
      <c r="GG2546" s="34"/>
      <c r="GH2546" s="34"/>
      <c r="GI2546" s="34"/>
      <c r="GJ2546" s="34"/>
      <c r="GK2546" s="34"/>
      <c r="GL2546" s="34"/>
      <c r="GM2546" s="34"/>
      <c r="GN2546" s="34"/>
      <c r="GO2546" s="34"/>
      <c r="GP2546" s="34"/>
      <c r="GQ2546" s="34"/>
      <c r="GR2546" s="34"/>
      <c r="GS2546" s="34"/>
      <c r="KG2546" s="1"/>
      <c r="KH2546" s="67"/>
      <c r="KJ2546" s="66"/>
      <c r="KL2546" s="65"/>
      <c r="KN2546" s="53"/>
      <c r="KP2546" s="64"/>
      <c r="KR2546" s="63"/>
      <c r="KV2546" s="1"/>
      <c r="KW2546" s="34"/>
      <c r="KY2546" s="35"/>
      <c r="LA2546" s="36"/>
      <c r="LC2546" s="37"/>
      <c r="LQ2546" s="1"/>
      <c r="LR2546" s="1"/>
      <c r="LS2546" s="1"/>
      <c r="LT2546" s="1"/>
      <c r="LU2546" s="2"/>
      <c r="LV2546" s="1"/>
      <c r="LW2546" s="7"/>
      <c r="LX2546" s="1"/>
      <c r="LY2546" s="1"/>
      <c r="LZ2546" s="1"/>
      <c r="MA2546" s="1"/>
      <c r="MB2546" s="1"/>
      <c r="MC2546" s="1"/>
      <c r="MD2546" s="1"/>
      <c r="ME2546" s="2"/>
      <c r="MF2546" s="1"/>
      <c r="MG2546" s="7"/>
      <c r="MH2546" s="1"/>
      <c r="MI2546" s="1"/>
      <c r="MJ2546" s="1"/>
      <c r="MK2546" s="1"/>
      <c r="ML2546" s="1"/>
      <c r="MM2546" s="1"/>
      <c r="MN2546" s="1"/>
      <c r="MO2546" s="2"/>
      <c r="MP2546" s="1"/>
      <c r="MQ2546" s="7"/>
      <c r="MR2546" s="1"/>
      <c r="MS2546" s="1"/>
      <c r="MT2546" s="1"/>
      <c r="MU2546" s="1"/>
      <c r="MW2546" s="34"/>
      <c r="MY2546" s="35"/>
      <c r="NA2546" s="1"/>
      <c r="NB2546" s="1"/>
      <c r="NC2546" s="1"/>
      <c r="ND2546" s="1"/>
      <c r="NE2546" s="2"/>
      <c r="NF2546" s="1"/>
      <c r="NG2546" s="7"/>
      <c r="NH2546" s="1"/>
      <c r="NI2546" s="1"/>
      <c r="NJ2546" s="1"/>
      <c r="NK2546" s="1"/>
      <c r="NL2546" s="1"/>
      <c r="NM2546" s="1"/>
      <c r="NN2546" s="1"/>
      <c r="NO2546" s="2"/>
      <c r="NP2546" s="1"/>
      <c r="NQ2546" s="7"/>
      <c r="NR2546" s="1"/>
      <c r="NS2546" s="1"/>
      <c r="NT2546" s="1"/>
      <c r="NU2546" s="1"/>
      <c r="NV2546" s="1"/>
      <c r="NW2546" s="1"/>
      <c r="NX2546" s="1"/>
      <c r="NY2546" s="2"/>
      <c r="NZ2546" s="1"/>
      <c r="OA2546" s="7"/>
      <c r="OB2546" s="1"/>
      <c r="OC2546" s="1"/>
      <c r="OD2546" s="1"/>
      <c r="OE2546" s="1"/>
      <c r="OG2546" s="36"/>
      <c r="OI2546" s="37"/>
      <c r="PQ2546" s="52"/>
      <c r="PS2546" s="53"/>
      <c r="PW2546" s="1"/>
      <c r="RC2546" s="1"/>
      <c r="RD2546" s="1"/>
      <c r="RE2546" s="1"/>
      <c r="RF2546" s="1"/>
      <c r="RG2546" s="2"/>
      <c r="RH2546" s="1"/>
      <c r="RI2546" s="7"/>
      <c r="RJ2546" s="1"/>
      <c r="RK2546" s="1"/>
      <c r="RL2546" s="1"/>
      <c r="RM2546" s="1"/>
      <c r="RN2546" s="1"/>
      <c r="RO2546" s="1"/>
      <c r="RP2546" s="1"/>
      <c r="RQ2546" s="2"/>
      <c r="RR2546" s="1"/>
      <c r="RS2546" s="7"/>
      <c r="RT2546" s="1"/>
      <c r="RU2546" s="1"/>
      <c r="RV2546" s="1"/>
      <c r="RW2546" s="1"/>
      <c r="RX2546" s="1"/>
      <c r="RY2546" s="1"/>
      <c r="RZ2546" s="1"/>
      <c r="SA2546" s="2"/>
      <c r="SB2546" s="1"/>
      <c r="SC2546" s="7"/>
      <c r="SD2546" s="1"/>
      <c r="SE2546" s="1"/>
      <c r="SF2546" s="1"/>
      <c r="SG2546" s="1"/>
      <c r="SI2546" s="34"/>
      <c r="SK2546" s="35"/>
      <c r="SM2546" s="1"/>
      <c r="SN2546" s="1"/>
      <c r="SO2546" s="1"/>
      <c r="SP2546" s="1"/>
      <c r="SQ2546" s="2"/>
      <c r="SR2546" s="1"/>
      <c r="SS2546" s="7"/>
      <c r="ST2546" s="1"/>
      <c r="SU2546" s="1"/>
      <c r="SV2546" s="1"/>
      <c r="SW2546" s="1"/>
      <c r="SX2546" s="1"/>
      <c r="SY2546" s="1"/>
      <c r="SZ2546" s="1"/>
      <c r="TA2546" s="2"/>
      <c r="TB2546" s="1"/>
      <c r="TC2546" s="7"/>
      <c r="TD2546" s="1"/>
      <c r="TE2546" s="1"/>
      <c r="TF2546" s="1"/>
      <c r="TG2546" s="1"/>
      <c r="TH2546" s="1"/>
      <c r="TI2546" s="1"/>
      <c r="TJ2546" s="1"/>
      <c r="TK2546" s="2"/>
      <c r="TL2546" s="1"/>
      <c r="TM2546" s="7"/>
      <c r="TN2546" s="1"/>
      <c r="TO2546" s="1"/>
      <c r="TP2546" s="1"/>
      <c r="TQ2546" s="1"/>
      <c r="TS2546" s="36"/>
      <c r="TU2546" s="37"/>
      <c r="VC2546" s="52"/>
      <c r="VE2546" s="53"/>
      <c r="VF2546" s="1"/>
      <c r="VT2546" s="1"/>
    </row>
    <row r="2547" spans="14:592" ht="15" thickBot="1" x14ac:dyDescent="0.35">
      <c r="N2547" s="1"/>
      <c r="O2547" s="34"/>
      <c r="P2547" s="34"/>
      <c r="Q2547" s="34"/>
      <c r="R2547" s="34"/>
      <c r="S2547" s="34"/>
      <c r="T2547" s="34"/>
      <c r="U2547" s="34"/>
      <c r="V2547" s="34"/>
      <c r="W2547" s="34"/>
      <c r="X2547" s="34"/>
      <c r="Y2547" s="34"/>
      <c r="Z2547" s="34"/>
      <c r="AA2547" s="34"/>
      <c r="AB2547" s="34"/>
      <c r="AC2547" s="34"/>
      <c r="AD2547" s="34"/>
      <c r="AE2547" s="34"/>
      <c r="AF2547" s="34"/>
      <c r="AG2547" s="34"/>
      <c r="AH2547" s="34"/>
      <c r="AI2547" s="34"/>
      <c r="AJ2547" s="34"/>
      <c r="AK2547" s="34"/>
      <c r="AL2547" s="34"/>
      <c r="AM2547" s="34"/>
      <c r="AN2547" s="34"/>
      <c r="AO2547" s="34"/>
      <c r="AP2547" s="34"/>
      <c r="AQ2547" s="34"/>
      <c r="AR2547" s="34"/>
      <c r="AS2547" s="34"/>
      <c r="AT2547" s="34"/>
      <c r="AU2547" s="34"/>
      <c r="AV2547" s="34"/>
      <c r="AW2547" s="34"/>
      <c r="AX2547" s="34"/>
      <c r="AY2547" s="34"/>
      <c r="AZ2547" s="34"/>
      <c r="BA2547" s="34"/>
      <c r="BB2547" s="34"/>
      <c r="BC2547" s="34"/>
      <c r="BD2547" s="34"/>
      <c r="BE2547" s="34"/>
      <c r="BF2547" s="34"/>
      <c r="BG2547" s="34"/>
      <c r="BH2547" s="34"/>
      <c r="BI2547" s="34"/>
      <c r="BJ2547" s="34"/>
      <c r="BK2547" s="34"/>
      <c r="BL2547" s="34"/>
      <c r="BM2547" s="34"/>
      <c r="BN2547" s="34"/>
      <c r="BO2547" s="34"/>
      <c r="BP2547" s="34"/>
      <c r="BQ2547" s="34"/>
      <c r="BR2547" s="34"/>
      <c r="BS2547" s="34"/>
      <c r="BT2547" s="34"/>
      <c r="BU2547" s="34"/>
      <c r="BV2547" s="34"/>
      <c r="BW2547" s="34"/>
      <c r="BX2547" s="34"/>
      <c r="BY2547" s="34"/>
      <c r="BZ2547" s="34"/>
      <c r="CA2547" s="34"/>
      <c r="CB2547" s="34"/>
      <c r="CC2547" s="34"/>
      <c r="CD2547" s="34"/>
      <c r="CE2547" s="34"/>
      <c r="CF2547" s="34"/>
      <c r="CG2547" s="34"/>
      <c r="CH2547" s="34"/>
      <c r="CI2547" s="34"/>
      <c r="CJ2547" s="34"/>
      <c r="CK2547" s="34"/>
      <c r="CL2547" s="34"/>
      <c r="CM2547" s="34"/>
      <c r="CN2547" s="34"/>
      <c r="CO2547" s="34"/>
      <c r="CP2547" s="34"/>
      <c r="CQ2547" s="34"/>
      <c r="CR2547" s="34"/>
      <c r="CS2547" s="34"/>
      <c r="CT2547" s="34"/>
      <c r="CU2547" s="34"/>
      <c r="CV2547" s="34"/>
      <c r="CW2547" s="34"/>
      <c r="CX2547" s="34"/>
      <c r="CY2547" s="34"/>
      <c r="CZ2547" s="34"/>
      <c r="DA2547" s="34"/>
      <c r="DB2547" s="34"/>
      <c r="DC2547" s="34"/>
      <c r="DD2547" s="34"/>
      <c r="DE2547" s="34"/>
      <c r="DF2547" s="34"/>
      <c r="DG2547" s="34"/>
      <c r="DH2547" s="34"/>
      <c r="DI2547" s="34"/>
      <c r="DJ2547" s="34"/>
      <c r="DK2547" s="34"/>
      <c r="DL2547" s="34"/>
      <c r="DM2547" s="34"/>
      <c r="DN2547" s="34"/>
      <c r="DO2547" s="34"/>
      <c r="DP2547" s="34"/>
      <c r="DQ2547" s="34"/>
      <c r="DR2547" s="34"/>
      <c r="DS2547" s="34"/>
      <c r="DT2547" s="34"/>
      <c r="DU2547" s="34"/>
      <c r="DV2547" s="34"/>
      <c r="DW2547" s="34"/>
      <c r="DX2547" s="34"/>
      <c r="DY2547" s="34"/>
      <c r="DZ2547" s="34"/>
      <c r="EA2547" s="34"/>
      <c r="EB2547" s="34"/>
      <c r="EC2547" s="34"/>
      <c r="ED2547" s="34"/>
      <c r="EE2547" s="34"/>
      <c r="EF2547" s="34"/>
      <c r="EG2547" s="34"/>
      <c r="EH2547" s="34"/>
      <c r="EI2547" s="34"/>
      <c r="EJ2547" s="34"/>
      <c r="EK2547" s="34"/>
      <c r="EL2547" s="34"/>
      <c r="EM2547" s="34"/>
      <c r="EN2547" s="34"/>
      <c r="EO2547" s="34"/>
      <c r="EP2547" s="34"/>
      <c r="EQ2547" s="34"/>
      <c r="ER2547" s="34"/>
      <c r="ES2547" s="34"/>
      <c r="ET2547" s="34"/>
      <c r="EU2547" s="34"/>
      <c r="EV2547" s="34"/>
      <c r="EW2547" s="34"/>
      <c r="EX2547" s="34"/>
      <c r="EY2547" s="34"/>
      <c r="EZ2547" s="34"/>
      <c r="FA2547" s="34"/>
      <c r="FB2547" s="34"/>
      <c r="FC2547" s="34"/>
      <c r="FD2547" s="34"/>
      <c r="FE2547" s="34"/>
      <c r="FF2547" s="34"/>
      <c r="FG2547" s="34"/>
      <c r="FH2547" s="34"/>
      <c r="FI2547" s="34"/>
      <c r="FJ2547" s="34"/>
      <c r="FK2547" s="34"/>
      <c r="FL2547" s="34"/>
      <c r="FM2547" s="34"/>
      <c r="FN2547" s="34"/>
      <c r="FO2547" s="34"/>
      <c r="FP2547" s="34"/>
      <c r="FQ2547" s="34"/>
      <c r="FR2547" s="34"/>
      <c r="FS2547" s="34"/>
      <c r="FT2547" s="34"/>
      <c r="FU2547" s="34"/>
      <c r="FV2547" s="34"/>
      <c r="FW2547" s="34"/>
      <c r="FX2547" s="34"/>
      <c r="FY2547" s="34"/>
      <c r="FZ2547" s="34"/>
      <c r="GA2547" s="34"/>
      <c r="GB2547" s="34"/>
      <c r="GC2547" s="34"/>
      <c r="GD2547" s="34"/>
      <c r="GE2547" s="34"/>
      <c r="GF2547" s="34"/>
      <c r="GG2547" s="34"/>
      <c r="GH2547" s="34"/>
      <c r="GI2547" s="34"/>
      <c r="GJ2547" s="34"/>
      <c r="GK2547" s="34"/>
      <c r="GL2547" s="34"/>
      <c r="GM2547" s="34"/>
      <c r="GN2547" s="34"/>
      <c r="GO2547" s="34"/>
      <c r="GP2547" s="34"/>
      <c r="GQ2547" s="34"/>
      <c r="GR2547" s="34"/>
      <c r="GS2547" s="34"/>
      <c r="KG2547" s="1"/>
      <c r="KH2547" s="67"/>
      <c r="KJ2547" s="66"/>
      <c r="KL2547" s="65"/>
      <c r="KN2547" s="53"/>
      <c r="KP2547" s="64"/>
      <c r="KR2547" s="63"/>
      <c r="KV2547" s="1"/>
      <c r="KW2547" s="34"/>
      <c r="KY2547" s="35"/>
      <c r="LA2547" s="36"/>
      <c r="LC2547" s="37"/>
      <c r="LQ2547" s="1"/>
      <c r="LU2547" s="2" t="s">
        <v>111</v>
      </c>
      <c r="LW2547" s="7" t="s">
        <v>112</v>
      </c>
      <c r="MA2547" s="1"/>
      <c r="ME2547" s="2" t="s">
        <v>113</v>
      </c>
      <c r="MG2547" s="7" t="s">
        <v>114</v>
      </c>
      <c r="MK2547" s="1"/>
      <c r="MO2547" s="2" t="s">
        <v>115</v>
      </c>
      <c r="MQ2547" s="7" t="s">
        <v>116</v>
      </c>
      <c r="MU2547" s="1"/>
      <c r="MW2547" s="34"/>
      <c r="MY2547" s="35"/>
      <c r="NA2547" s="1"/>
      <c r="NE2547" s="2" t="s">
        <v>117</v>
      </c>
      <c r="NG2547" s="7" t="s">
        <v>118</v>
      </c>
      <c r="NK2547" s="1"/>
      <c r="NO2547" s="2" t="s">
        <v>119</v>
      </c>
      <c r="NQ2547" s="7" t="s">
        <v>120</v>
      </c>
      <c r="NU2547" s="1"/>
      <c r="NY2547" s="2" t="s">
        <v>121</v>
      </c>
      <c r="OA2547" s="7" t="s">
        <v>122</v>
      </c>
      <c r="OE2547" s="1"/>
      <c r="OG2547" s="36"/>
      <c r="OI2547" s="37"/>
      <c r="PQ2547" s="52"/>
      <c r="PS2547" s="53"/>
      <c r="RC2547" s="1"/>
      <c r="RG2547" s="2" t="s">
        <v>111</v>
      </c>
      <c r="RI2547" s="7" t="s">
        <v>112</v>
      </c>
      <c r="RM2547" s="1"/>
      <c r="RQ2547" s="2" t="s">
        <v>113</v>
      </c>
      <c r="RS2547" s="7" t="s">
        <v>114</v>
      </c>
      <c r="RW2547" s="1"/>
      <c r="SA2547" s="2" t="s">
        <v>115</v>
      </c>
      <c r="SC2547" s="7" t="s">
        <v>116</v>
      </c>
      <c r="SG2547" s="1"/>
      <c r="SI2547" s="34"/>
      <c r="SK2547" s="35"/>
      <c r="SM2547" s="1"/>
      <c r="SQ2547" s="2" t="s">
        <v>117</v>
      </c>
      <c r="SS2547" s="7" t="s">
        <v>118</v>
      </c>
      <c r="SW2547" s="1"/>
      <c r="TA2547" s="2" t="s">
        <v>119</v>
      </c>
      <c r="TC2547" s="7" t="s">
        <v>120</v>
      </c>
      <c r="TG2547" s="1"/>
      <c r="TK2547" s="2" t="s">
        <v>121</v>
      </c>
      <c r="TM2547" s="7" t="s">
        <v>122</v>
      </c>
      <c r="TQ2547" s="1"/>
      <c r="TS2547" s="36"/>
      <c r="TU2547" s="37"/>
      <c r="VC2547" s="52"/>
      <c r="VE2547" s="53"/>
      <c r="VF2547" s="1"/>
      <c r="VT2547" s="1"/>
    </row>
    <row r="2548" spans="14:592" ht="15" thickBot="1" x14ac:dyDescent="0.35"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  <c r="EA2548" s="1"/>
      <c r="EB2548" s="1"/>
      <c r="EC2548" s="1"/>
      <c r="ED2548" s="1"/>
      <c r="EE2548" s="1"/>
      <c r="EF2548" s="1"/>
      <c r="EG2548" s="1"/>
      <c r="EH2548" s="1"/>
      <c r="EI2548" s="1"/>
      <c r="EJ2548" s="1"/>
      <c r="EK2548" s="1"/>
      <c r="EL2548" s="34"/>
      <c r="EM2548" s="1"/>
      <c r="EN2548" s="35" t="s">
        <v>76</v>
      </c>
      <c r="EO2548" s="1"/>
      <c r="EP2548" s="1"/>
      <c r="EQ2548" s="1"/>
      <c r="ER2548" s="1"/>
      <c r="ES2548" s="1"/>
      <c r="ET2548" s="1"/>
      <c r="EU2548" s="1"/>
      <c r="EV2548" s="1"/>
      <c r="EW2548" s="1"/>
      <c r="EX2548" s="36"/>
      <c r="EY2548" s="1"/>
      <c r="EZ2548" s="37" t="s">
        <v>76</v>
      </c>
      <c r="FA2548" s="1"/>
      <c r="FB2548" s="1"/>
      <c r="FC2548" s="1"/>
      <c r="FD2548" s="1"/>
      <c r="FE2548" s="1"/>
      <c r="FF2548" s="1"/>
      <c r="FG2548" s="1"/>
      <c r="FH2548" s="1"/>
      <c r="FI2548" s="1"/>
      <c r="FJ2548" s="52"/>
      <c r="FK2548" s="1"/>
      <c r="FL2548" s="54" t="s">
        <v>76</v>
      </c>
      <c r="FM2548" s="1"/>
      <c r="FN2548" s="1"/>
      <c r="FO2548" s="1"/>
      <c r="FP2548" s="1"/>
      <c r="FQ2548" s="1"/>
      <c r="FR2548" s="1"/>
      <c r="FS2548" s="1"/>
      <c r="FT2548" s="1"/>
      <c r="FU2548" s="1"/>
      <c r="FV2548" s="1"/>
      <c r="FW2548" s="1"/>
      <c r="FX2548" s="1"/>
      <c r="FY2548" s="1"/>
      <c r="FZ2548" s="1"/>
      <c r="GA2548" s="1"/>
      <c r="GB2548" s="1"/>
      <c r="GC2548" s="1"/>
      <c r="GD2548" s="1"/>
      <c r="GE2548" s="1"/>
      <c r="GF2548" s="1"/>
      <c r="GG2548" s="1"/>
      <c r="GH2548" s="1"/>
      <c r="GI2548" s="1"/>
      <c r="GJ2548" s="1"/>
      <c r="GK2548" s="1"/>
      <c r="GL2548" s="1"/>
      <c r="GM2548" s="1"/>
      <c r="GN2548" s="1"/>
      <c r="GO2548" s="1"/>
      <c r="GP2548" s="1"/>
      <c r="GQ2548" s="1"/>
      <c r="GR2548" s="1"/>
      <c r="GS2548" s="1"/>
      <c r="GT2548" s="1"/>
      <c r="GU2548" s="1"/>
      <c r="GV2548" s="1"/>
      <c r="GW2548" s="1"/>
      <c r="GX2548" s="1"/>
      <c r="GY2548" s="1"/>
      <c r="GZ2548" s="1"/>
      <c r="HA2548" s="1"/>
      <c r="HB2548" s="1"/>
      <c r="HC2548" s="1"/>
      <c r="HD2548" s="1"/>
      <c r="HE2548" s="1"/>
      <c r="HF2548" s="1"/>
      <c r="HG2548" s="1"/>
      <c r="HH2548" s="1"/>
      <c r="HI2548" s="1"/>
      <c r="HJ2548" s="1"/>
      <c r="HK2548" s="1"/>
      <c r="HL2548" s="1"/>
      <c r="HM2548" s="1"/>
      <c r="HN2548" s="1"/>
      <c r="HO2548" s="1"/>
      <c r="HP2548" s="1"/>
      <c r="HQ2548" s="1"/>
      <c r="HR2548" s="1"/>
      <c r="HS2548" s="1"/>
      <c r="HT2548" s="1"/>
      <c r="HU2548" s="1"/>
      <c r="HV2548" s="1"/>
      <c r="HW2548" s="1"/>
      <c r="HX2548" s="1"/>
      <c r="HY2548" s="1"/>
      <c r="HZ2548" s="1"/>
      <c r="IA2548" s="1"/>
      <c r="IB2548" s="1"/>
      <c r="IC2548" s="1"/>
      <c r="ID2548" s="1"/>
      <c r="IE2548" s="1"/>
      <c r="IF2548" s="1"/>
      <c r="IG2548" s="1"/>
      <c r="IH2548" s="1"/>
      <c r="II2548" s="1"/>
      <c r="IJ2548" s="1"/>
      <c r="IK2548" s="1"/>
      <c r="IL2548" s="1"/>
      <c r="IM2548" s="1"/>
      <c r="IN2548" s="1"/>
      <c r="IO2548" s="1"/>
      <c r="IP2548" s="1"/>
      <c r="IQ2548" s="1"/>
      <c r="IR2548" s="1"/>
      <c r="IS2548" s="1"/>
      <c r="IT2548" s="1"/>
      <c r="IU2548" s="1"/>
      <c r="IV2548" s="1"/>
      <c r="IW2548" s="1"/>
      <c r="IX2548" s="1"/>
      <c r="IY2548" s="1"/>
      <c r="IZ2548" s="1"/>
      <c r="JA2548" s="1"/>
      <c r="JB2548" s="1"/>
      <c r="JC2548" s="1"/>
      <c r="JD2548" s="1"/>
      <c r="JE2548" s="1"/>
      <c r="JF2548" s="1"/>
      <c r="JG2548" s="1"/>
      <c r="JH2548" s="1"/>
      <c r="JI2548" s="1"/>
      <c r="JJ2548" s="1"/>
      <c r="JK2548" s="1"/>
      <c r="JL2548" s="1"/>
      <c r="JM2548" s="1"/>
      <c r="JN2548" s="1"/>
      <c r="JO2548" s="1"/>
      <c r="JP2548" s="1"/>
      <c r="JQ2548" s="1"/>
      <c r="JR2548" s="1"/>
      <c r="JS2548" s="1"/>
      <c r="JT2548" s="1"/>
      <c r="JU2548" s="1"/>
      <c r="JV2548" s="1"/>
      <c r="JW2548" s="1"/>
      <c r="JX2548" s="1"/>
      <c r="JY2548" s="1"/>
      <c r="JZ2548" s="1"/>
      <c r="KA2548" s="1"/>
      <c r="KB2548" s="1"/>
      <c r="KC2548" s="1"/>
      <c r="KD2548" s="1"/>
      <c r="KE2548" s="1"/>
      <c r="KF2548" s="1"/>
      <c r="KG2548" s="1"/>
      <c r="KH2548" s="67"/>
      <c r="KJ2548" s="66"/>
      <c r="KL2548" s="65"/>
      <c r="KN2548" s="53"/>
      <c r="KP2548" s="64"/>
      <c r="KR2548" s="63"/>
      <c r="KV2548" s="1"/>
      <c r="KW2548" s="34"/>
      <c r="KY2548" s="35"/>
      <c r="LA2548" s="36"/>
      <c r="LC2548" s="37"/>
      <c r="LQ2548" s="1"/>
      <c r="LU2548" s="3">
        <f t="array" ref="LU2548">EXP(LU2557)/(EXP(LU2557)+EXP(ME2557)+EXP(MO2557))</f>
        <v>0.2977572127708934</v>
      </c>
      <c r="LW2548" s="41">
        <f t="array" ref="LW2548">LT2503</f>
        <v>-1.0897364512156714E-3</v>
      </c>
      <c r="MA2548" s="1"/>
      <c r="ME2548" s="3">
        <f t="array" ref="ME2548">EXP(ME2557)/(EXP(LU2557)+EXP(ME2557)+EXP(MO2557))</f>
        <v>0.39641544632958675</v>
      </c>
      <c r="MG2548" s="41">
        <f t="array" ref="MG2548">ME2503</f>
        <v>-8.4207825601729039E-4</v>
      </c>
      <c r="MK2548" s="1"/>
      <c r="MO2548" s="3">
        <f t="array" ref="MO2548">EXP(MO2557)/(EXP(LU2557)+EXP(ME2557)+EXP(MO2557))</f>
        <v>0.30582734089951985</v>
      </c>
      <c r="MQ2548" s="41">
        <f t="array" ref="MQ2548">MP2503</f>
        <v>-1.0669054476331319E-3</v>
      </c>
      <c r="MU2548" s="1"/>
      <c r="MW2548" s="34"/>
      <c r="MY2548" s="35"/>
      <c r="NA2548" s="1"/>
      <c r="NE2548" s="3">
        <f t="array" ref="NE2548">EXP(NE2557)/(EXP(NE2557)+EXP(NO2557)+EXP(NY2557))</f>
        <v>0.29634994642898976</v>
      </c>
      <c r="NG2548" s="41">
        <f>ND2503</f>
        <v>3.6979623634228378E-4</v>
      </c>
      <c r="NK2548" s="1"/>
      <c r="NO2548" s="3">
        <f t="array" ref="NO2548">EXP(NO2557)/(EXP(NE2557)+EXP(NO2557)+EXP(NY2557))</f>
        <v>0.39894874711155065</v>
      </c>
      <c r="NQ2548" s="41">
        <f>NO2503</f>
        <v>2.9047790541439475E-4</v>
      </c>
      <c r="NU2548" s="1"/>
      <c r="NY2548" s="3">
        <f t="array" ref="NY2548">EXP(NY2557)/(EXP(NE2557)+EXP(NO2557)+EXP(NY2557))</f>
        <v>0.30470130645945948</v>
      </c>
      <c r="OA2548" s="41">
        <f>NZ2503</f>
        <v>3.6247985191692283E-4</v>
      </c>
      <c r="OE2548" s="1"/>
      <c r="OG2548" s="36"/>
      <c r="OI2548" s="37"/>
      <c r="PQ2548" s="52"/>
      <c r="PS2548" s="53"/>
      <c r="PW2548" s="1"/>
      <c r="RC2548" s="1"/>
      <c r="RG2548" s="3">
        <f t="array" ref="RG2548">EXP(RG2557)/(EXP(RG2557)+EXP(RQ2557)+EXP(SA2557))</f>
        <v>0.32777214138942684</v>
      </c>
      <c r="RI2548" s="41">
        <f t="array" ref="RI2548">RF2503</f>
        <v>5.5647997154023002E-4</v>
      </c>
      <c r="RM2548" s="1"/>
      <c r="RQ2548" s="3">
        <f t="array" ref="RQ2548">EXP(RQ2557)/(EXP(RG2557)+EXP(RQ2557)+EXP(SA2557))</f>
        <v>0.34305605546686441</v>
      </c>
      <c r="RS2548" s="41">
        <f t="array" ref="RS2548">RQ2503</f>
        <v>5.5603315902273687E-4</v>
      </c>
      <c r="RW2548" s="1"/>
      <c r="SA2548" s="3">
        <f t="array" ref="SA2548">EXP(SA2557)/(EXP(RG2557)+EXP(RQ2557)+EXP(SA2557))</f>
        <v>0.32917180314370881</v>
      </c>
      <c r="SC2548" s="41">
        <f t="array" ref="SC2548">SB2503</f>
        <v>5.5669136503402905E-4</v>
      </c>
      <c r="SG2548" s="1"/>
      <c r="SI2548" s="34"/>
      <c r="SK2548" s="35"/>
      <c r="SM2548" s="1"/>
      <c r="SQ2548" s="3">
        <f t="array" ref="SQ2548">EXP(SQ2557)/(EXP(SQ2557)+EXP(TA2557)+EXP(TK2557))</f>
        <v>0.33004929910173691</v>
      </c>
      <c r="SS2548" s="41">
        <f>SP2503</f>
        <v>-4.8303320063321556E-4</v>
      </c>
      <c r="SW2548" s="1"/>
      <c r="TA2548" s="3">
        <f t="array" ref="TA2548">EXP(TA2557)/(EXP(SQ2557)+EXP(TA2557)+EXP(TK2557))</f>
        <v>0.33908730247991503</v>
      </c>
      <c r="TC2548" s="41">
        <f>TA2503</f>
        <v>-4.7356911554989801E-4</v>
      </c>
      <c r="TG2548" s="1"/>
      <c r="TK2548" s="3">
        <f t="array" ref="TK2548">EXP(TK2557)/(EXP(SQ2557)+EXP(TA2557)+EXP(TK2557))</f>
        <v>0.33086339841834794</v>
      </c>
      <c r="TM2548" s="41">
        <f>TL2503</f>
        <v>-4.8223986921986511E-4</v>
      </c>
      <c r="TQ2548" s="1"/>
      <c r="TS2548" s="36"/>
      <c r="TU2548" s="37"/>
      <c r="VC2548" s="52"/>
      <c r="VE2548" s="53"/>
      <c r="VF2548" s="1"/>
      <c r="VT2548" s="1"/>
    </row>
    <row r="2549" spans="14:592" x14ac:dyDescent="0.3">
      <c r="EL2549" s="34"/>
      <c r="EN2549" s="45">
        <f t="array" ref="EN2549:EN2551">AO2508:AO2510+AY2508:AY2510+BI2508:BI2510+GA2508:GA2510+GK2508:GK2510+GU2508:GU2510+EA2210:EA2212</f>
        <v>8.6856903228982582E-2</v>
      </c>
      <c r="EX2549" s="36"/>
      <c r="EZ2549" s="48">
        <f t="array" ref="EZ2549:EZ2551">BY2508:BY2510+CI2508:CI2510+CS2508:CS2510+HK2508:HK2510+HU2508:HU2510+IE2508:IE2510+EU2210:EU2212</f>
        <v>7.5343503558175373E-2</v>
      </c>
      <c r="FJ2549" s="52"/>
      <c r="FL2549" s="109">
        <f t="array" ref="FL2549:FL2551">DI2508:DI2510+DS2508:DS2510+EC2508:EC2510+IU2508:IU2510+JE2508:JE2510+JO2508:JO2510+FO2210:FO2212</f>
        <v>8.5641883440076116E-2</v>
      </c>
      <c r="KH2549" s="67"/>
      <c r="KJ2549" s="66"/>
      <c r="KL2549" s="65"/>
      <c r="KN2549" s="53"/>
      <c r="KP2549" s="64"/>
      <c r="KR2549" s="63"/>
      <c r="KV2549" s="1"/>
      <c r="KW2549" s="34"/>
      <c r="KY2549" s="35"/>
      <c r="LA2549" s="36"/>
      <c r="LC2549" s="37"/>
      <c r="LQ2549" s="1"/>
      <c r="LU2549" s="2"/>
      <c r="LW2549" s="7"/>
      <c r="MA2549" s="1"/>
      <c r="ME2549" s="2"/>
      <c r="MG2549" s="7"/>
      <c r="MK2549" s="1"/>
      <c r="MO2549" s="2"/>
      <c r="MQ2549" s="7"/>
      <c r="MU2549" s="1"/>
      <c r="MW2549" s="34"/>
      <c r="MY2549" s="35"/>
      <c r="NA2549" s="1"/>
      <c r="NE2549" s="2"/>
      <c r="NG2549" s="7"/>
      <c r="NK2549" s="1"/>
      <c r="NO2549" s="2"/>
      <c r="NQ2549" s="7"/>
      <c r="NU2549" s="1"/>
      <c r="NY2549" s="2"/>
      <c r="OA2549" s="7"/>
      <c r="OE2549" s="1"/>
      <c r="OG2549" s="36"/>
      <c r="OI2549" s="37"/>
      <c r="PQ2549" s="52"/>
      <c r="PS2549" s="53"/>
      <c r="RC2549" s="1"/>
      <c r="RG2549" s="2"/>
      <c r="RI2549" s="7"/>
      <c r="RM2549" s="1"/>
      <c r="RQ2549" s="2"/>
      <c r="RS2549" s="7"/>
      <c r="RW2549" s="1"/>
      <c r="SA2549" s="2"/>
      <c r="SC2549" s="7"/>
      <c r="SG2549" s="1"/>
      <c r="SI2549" s="34"/>
      <c r="SK2549" s="35"/>
      <c r="SM2549" s="1"/>
      <c r="SQ2549" s="2"/>
      <c r="SS2549" s="7"/>
      <c r="SW2549" s="1"/>
      <c r="TA2549" s="2"/>
      <c r="TC2549" s="7"/>
      <c r="TG2549" s="1"/>
      <c r="TK2549" s="2"/>
      <c r="TM2549" s="7"/>
      <c r="TQ2549" s="1"/>
      <c r="TS2549" s="36"/>
      <c r="TU2549" s="37"/>
      <c r="VC2549" s="52"/>
      <c r="VE2549" s="53"/>
      <c r="VF2549" s="1"/>
      <c r="VT2549" s="1"/>
    </row>
    <row r="2550" spans="14:592" ht="15" thickBot="1" x14ac:dyDescent="0.35">
      <c r="EL2550" s="34"/>
      <c r="EN2550" s="46">
        <v>-0.13795639765361326</v>
      </c>
      <c r="EX2550" s="36"/>
      <c r="EZ2550" s="49">
        <v>-0.12589168287383196</v>
      </c>
      <c r="FJ2550" s="52"/>
      <c r="FL2550" s="110">
        <v>-0.13662893331462658</v>
      </c>
      <c r="KH2550" s="67"/>
      <c r="KJ2550" s="66"/>
      <c r="KL2550" s="65"/>
      <c r="KN2550" s="53"/>
      <c r="KP2550" s="64"/>
      <c r="KR2550" s="63"/>
      <c r="KV2550" s="1"/>
      <c r="KW2550" s="34"/>
      <c r="KY2550" s="35"/>
      <c r="LA2550" s="36"/>
      <c r="LC2550" s="37"/>
      <c r="LQ2550" s="1"/>
      <c r="LU2550" s="2"/>
      <c r="LW2550" s="7"/>
      <c r="LY2550" t="s">
        <v>123</v>
      </c>
      <c r="MA2550" s="1"/>
      <c r="ME2550" s="2"/>
      <c r="MG2550" s="7"/>
      <c r="MI2550" t="s">
        <v>123</v>
      </c>
      <c r="MK2550" s="1"/>
      <c r="MO2550" s="2"/>
      <c r="MQ2550" s="7"/>
      <c r="MS2550" t="s">
        <v>123</v>
      </c>
      <c r="MU2550" s="1"/>
      <c r="MW2550" s="34"/>
      <c r="MY2550" s="35"/>
      <c r="NA2550" s="1"/>
      <c r="NE2550" s="2"/>
      <c r="NG2550" s="7"/>
      <c r="NI2550" t="s">
        <v>123</v>
      </c>
      <c r="NK2550" s="1"/>
      <c r="NO2550" s="2"/>
      <c r="NQ2550" s="7"/>
      <c r="NS2550" t="s">
        <v>123</v>
      </c>
      <c r="NU2550" s="1"/>
      <c r="NY2550" s="2"/>
      <c r="OA2550" s="7"/>
      <c r="OC2550" t="s">
        <v>123</v>
      </c>
      <c r="OE2550" s="1"/>
      <c r="OG2550" s="36"/>
      <c r="OI2550" s="37"/>
      <c r="PQ2550" s="52"/>
      <c r="PS2550" s="53"/>
      <c r="PW2550" s="1"/>
      <c r="RC2550" s="1"/>
      <c r="RG2550" s="2"/>
      <c r="RI2550" s="7"/>
      <c r="RK2550" t="s">
        <v>123</v>
      </c>
      <c r="RM2550" s="1"/>
      <c r="RQ2550" s="2"/>
      <c r="RS2550" s="7"/>
      <c r="RU2550" t="s">
        <v>123</v>
      </c>
      <c r="RW2550" s="1"/>
      <c r="SA2550" s="2"/>
      <c r="SC2550" s="7"/>
      <c r="SE2550" t="s">
        <v>123</v>
      </c>
      <c r="SG2550" s="1"/>
      <c r="SI2550" s="34"/>
      <c r="SK2550" s="35"/>
      <c r="SM2550" s="1"/>
      <c r="SQ2550" s="2"/>
      <c r="SS2550" s="7"/>
      <c r="SU2550" t="s">
        <v>123</v>
      </c>
      <c r="SW2550" s="1"/>
      <c r="TA2550" s="2"/>
      <c r="TC2550" s="7"/>
      <c r="TE2550" t="s">
        <v>123</v>
      </c>
      <c r="TG2550" s="1"/>
      <c r="TK2550" s="2"/>
      <c r="TM2550" s="7"/>
      <c r="TO2550" t="s">
        <v>123</v>
      </c>
      <c r="TQ2550" s="1"/>
      <c r="TS2550" s="36"/>
      <c r="TU2550" s="37"/>
      <c r="VC2550" s="52"/>
      <c r="VE2550" s="53"/>
      <c r="VF2550" s="1"/>
      <c r="VT2550" s="1"/>
    </row>
    <row r="2551" spans="14:592" ht="15" thickBot="1" x14ac:dyDescent="0.35">
      <c r="EL2551" s="34"/>
      <c r="EN2551" s="47">
        <v>-9.746354103675893E-3</v>
      </c>
      <c r="EX2551" s="36"/>
      <c r="EZ2551" s="50">
        <v>-1.0287195245614226E-2</v>
      </c>
      <c r="FJ2551" s="52"/>
      <c r="FL2551" s="85">
        <v>-9.8408713998902608E-3</v>
      </c>
      <c r="KH2551" s="67"/>
      <c r="KJ2551" s="66"/>
      <c r="KL2551" s="65"/>
      <c r="KN2551" s="53"/>
      <c r="KP2551" s="64"/>
      <c r="KR2551" s="63"/>
      <c r="KV2551" s="1"/>
      <c r="KW2551" s="34"/>
      <c r="KY2551" s="35"/>
      <c r="LA2551" s="36"/>
      <c r="LC2551" s="37"/>
      <c r="LQ2551" s="1"/>
      <c r="LU2551" s="2"/>
      <c r="LW2551" s="7"/>
      <c r="LY2551" s="43">
        <f>LU2548*(1-LU2548)</f>
        <v>0.20909785501380232</v>
      </c>
      <c r="MA2551" s="1"/>
      <c r="ME2551" s="2"/>
      <c r="MG2551" s="7"/>
      <c r="MI2551" s="43">
        <f>ME2548*(1-ME2548)</f>
        <v>0.23927024024090127</v>
      </c>
      <c r="MK2551" s="1"/>
      <c r="MO2551" s="2"/>
      <c r="MQ2551" s="7"/>
      <c r="MS2551" s="43">
        <f>MO2548*(1-MO2548)</f>
        <v>0.21229697845784873</v>
      </c>
      <c r="MU2551" s="1"/>
      <c r="MW2551" s="34"/>
      <c r="MY2551" s="35"/>
      <c r="NA2551" s="1"/>
      <c r="NE2551" s="2"/>
      <c r="NG2551" s="7"/>
      <c r="NI2551" s="43">
        <f>NE2548*(1-NE2548)</f>
        <v>0.20852665568052464</v>
      </c>
      <c r="NK2551" s="1"/>
      <c r="NO2551" s="2"/>
      <c r="NQ2551" s="7"/>
      <c r="NS2551" s="43">
        <f>NO2548*(1-NO2548)</f>
        <v>0.23978864428967464</v>
      </c>
      <c r="NU2551" s="1"/>
      <c r="NY2551" s="2"/>
      <c r="OA2551" s="7"/>
      <c r="OC2551" s="43">
        <f>NY2548*(1-NY2548)</f>
        <v>0.21185842030135804</v>
      </c>
      <c r="OE2551" s="1"/>
      <c r="OG2551" s="36"/>
      <c r="OI2551" s="37"/>
      <c r="PQ2551" s="52"/>
      <c r="PS2551" s="53"/>
      <c r="RC2551" s="1"/>
      <c r="RG2551" s="2"/>
      <c r="RI2551" s="7"/>
      <c r="RK2551" s="43">
        <f>RG2548*(1-RG2548)</f>
        <v>0.22033756471841645</v>
      </c>
      <c r="RM2551" s="1"/>
      <c r="RQ2551" s="2"/>
      <c r="RS2551" s="7"/>
      <c r="RU2551" s="43">
        <f>RQ2548*(1-RQ2548)</f>
        <v>0.22536859827438005</v>
      </c>
      <c r="RW2551" s="1"/>
      <c r="SA2551" s="2"/>
      <c r="SC2551" s="7"/>
      <c r="SE2551" s="43">
        <f>SA2548*(1-SA2548)</f>
        <v>0.22081772715882825</v>
      </c>
      <c r="SG2551" s="1"/>
      <c r="SI2551" s="34"/>
      <c r="SK2551" s="35"/>
      <c r="SM2551" s="1"/>
      <c r="SQ2551" s="2"/>
      <c r="SS2551" s="7"/>
      <c r="SU2551" s="43">
        <f>SQ2548*(1-SQ2548)</f>
        <v>0.22111675926418911</v>
      </c>
      <c r="SW2551" s="1"/>
      <c r="TA2551" s="2"/>
      <c r="TC2551" s="7"/>
      <c r="TE2551" s="43">
        <f>TA2548*(1-TA2548)</f>
        <v>0.22410710377680965</v>
      </c>
      <c r="TG2551" s="1"/>
      <c r="TK2551" s="2"/>
      <c r="TM2551" s="7"/>
      <c r="TO2551" s="43">
        <f>TK2548*(1-TK2548)</f>
        <v>0.22139281000540947</v>
      </c>
      <c r="TQ2551" s="1"/>
      <c r="TS2551" s="36"/>
      <c r="TU2551" s="37"/>
      <c r="VC2551" s="52"/>
      <c r="VE2551" s="53"/>
      <c r="VF2551" s="1"/>
      <c r="VT2551" s="1"/>
    </row>
    <row r="2552" spans="14:592" x14ac:dyDescent="0.3">
      <c r="EL2552" s="34"/>
      <c r="EN2552" s="35"/>
      <c r="EX2552" s="36"/>
      <c r="EZ2552" s="37"/>
      <c r="FJ2552" s="52"/>
      <c r="FL2552" s="53"/>
      <c r="KH2552" s="67"/>
      <c r="KJ2552" s="66"/>
      <c r="KL2552" s="65"/>
      <c r="KN2552" s="53"/>
      <c r="KP2552" s="64"/>
      <c r="KR2552" s="63"/>
      <c r="KV2552" s="1"/>
      <c r="KW2552" s="34"/>
      <c r="KY2552" s="35"/>
      <c r="LA2552" s="36"/>
      <c r="LC2552" s="37"/>
      <c r="LQ2552" s="1"/>
      <c r="LU2552" s="2"/>
      <c r="LW2552" s="7"/>
      <c r="MA2552" s="1"/>
      <c r="ME2552" s="2"/>
      <c r="MG2552" s="7"/>
      <c r="MK2552" s="1"/>
      <c r="MO2552" s="2"/>
      <c r="MQ2552" s="7"/>
      <c r="MU2552" s="1"/>
      <c r="MW2552" s="34"/>
      <c r="MY2552" s="35"/>
      <c r="NA2552" s="1"/>
      <c r="NE2552" s="2"/>
      <c r="NG2552" s="7"/>
      <c r="NK2552" s="1"/>
      <c r="NO2552" s="2"/>
      <c r="NQ2552" s="7"/>
      <c r="NU2552" s="1"/>
      <c r="NY2552" s="2"/>
      <c r="OA2552" s="7"/>
      <c r="OE2552" s="1"/>
      <c r="OG2552" s="36"/>
      <c r="OI2552" s="37"/>
      <c r="PQ2552" s="52"/>
      <c r="PS2552" s="53"/>
      <c r="PW2552" s="1"/>
      <c r="RC2552" s="1"/>
      <c r="RG2552" s="2"/>
      <c r="RI2552" s="7"/>
      <c r="RM2552" s="1"/>
      <c r="RQ2552" s="2"/>
      <c r="RS2552" s="7"/>
      <c r="RW2552" s="1"/>
      <c r="SA2552" s="2"/>
      <c r="SC2552" s="7"/>
      <c r="SG2552" s="1"/>
      <c r="SI2552" s="34"/>
      <c r="SK2552" s="35"/>
      <c r="SM2552" s="1"/>
      <c r="SQ2552" s="2"/>
      <c r="SS2552" s="7"/>
      <c r="SW2552" s="1"/>
      <c r="TA2552" s="2"/>
      <c r="TC2552" s="7"/>
      <c r="TG2552" s="1"/>
      <c r="TK2552" s="2"/>
      <c r="TM2552" s="7"/>
      <c r="TQ2552" s="1"/>
      <c r="TS2552" s="36"/>
      <c r="TU2552" s="37"/>
      <c r="VC2552" s="52"/>
      <c r="VE2552" s="53"/>
      <c r="VF2552" s="1"/>
      <c r="VT2552" s="1"/>
    </row>
    <row r="2553" spans="14:592" ht="15" thickBot="1" x14ac:dyDescent="0.35">
      <c r="EL2553" s="34" t="s">
        <v>77</v>
      </c>
      <c r="EN2553" s="35" t="s">
        <v>79</v>
      </c>
      <c r="EX2553" s="36" t="s">
        <v>78</v>
      </c>
      <c r="EZ2553" s="37" t="s">
        <v>80</v>
      </c>
      <c r="FJ2553" s="52" t="s">
        <v>211</v>
      </c>
      <c r="FL2553" s="53" t="s">
        <v>212</v>
      </c>
      <c r="KH2553" s="67"/>
      <c r="KJ2553" s="66"/>
      <c r="KL2553" s="65"/>
      <c r="KN2553" s="53"/>
      <c r="KP2553" s="64"/>
      <c r="KR2553" s="63"/>
      <c r="KV2553" s="1"/>
      <c r="KW2553" s="34"/>
      <c r="KY2553" s="35"/>
      <c r="LA2553" s="36"/>
      <c r="LC2553" s="37"/>
      <c r="LQ2553" s="1"/>
      <c r="LU2553" s="2"/>
      <c r="LW2553" s="7"/>
      <c r="MA2553" s="1"/>
      <c r="ME2553" s="2"/>
      <c r="MG2553" s="7"/>
      <c r="MK2553" s="1"/>
      <c r="MO2553" s="2"/>
      <c r="MQ2553" s="7"/>
      <c r="MU2553" s="1"/>
      <c r="MW2553" s="34"/>
      <c r="MY2553" s="35"/>
      <c r="NA2553" s="1"/>
      <c r="NE2553" s="2"/>
      <c r="NG2553" s="7"/>
      <c r="NK2553" s="1"/>
      <c r="NO2553" s="2"/>
      <c r="NQ2553" s="7"/>
      <c r="NU2553" s="1"/>
      <c r="NY2553" s="2"/>
      <c r="OA2553" s="7"/>
      <c r="OE2553" s="1"/>
      <c r="OG2553" s="36"/>
      <c r="OI2553" s="37"/>
      <c r="PQ2553" s="52"/>
      <c r="PS2553" s="53"/>
      <c r="RC2553" s="1"/>
      <c r="RG2553" s="2"/>
      <c r="RI2553" s="7"/>
      <c r="RM2553" s="1"/>
      <c r="RQ2553" s="2"/>
      <c r="RS2553" s="7"/>
      <c r="RW2553" s="1"/>
      <c r="SA2553" s="2"/>
      <c r="SC2553" s="7"/>
      <c r="SG2553" s="1"/>
      <c r="SI2553" s="34"/>
      <c r="SK2553" s="35"/>
      <c r="SM2553" s="1"/>
      <c r="SQ2553" s="2"/>
      <c r="SS2553" s="7"/>
      <c r="SW2553" s="1"/>
      <c r="TA2553" s="2"/>
      <c r="TC2553" s="7"/>
      <c r="TG2553" s="1"/>
      <c r="TK2553" s="2"/>
      <c r="TM2553" s="7"/>
      <c r="TQ2553" s="1"/>
      <c r="TS2553" s="36"/>
      <c r="TU2553" s="37"/>
      <c r="VC2553" s="52"/>
      <c r="VE2553" s="53"/>
      <c r="VF2553" s="1"/>
      <c r="VT2553" s="1"/>
    </row>
    <row r="2554" spans="14:592" x14ac:dyDescent="0.3">
      <c r="EL2554" s="100">
        <f t="array" ref="EL2554:EL2556">EA2635:EA2637</f>
        <v>0.80663725863794311</v>
      </c>
      <c r="EN2554" s="45">
        <f t="array" ref="EN2554:EN2556">EN2549:EN2551</f>
        <v>8.6856903228982582E-2</v>
      </c>
      <c r="EX2554" s="103">
        <f t="array" ref="EX2554:EX2556">EU2635:EU2637</f>
        <v>0.79213841417604192</v>
      </c>
      <c r="EZ2554" s="48">
        <f t="array" ref="EZ2554:EZ2556">EZ2549:EZ2551</f>
        <v>7.5343503558175373E-2</v>
      </c>
      <c r="FJ2554" s="111">
        <f t="array" ref="FJ2554:FJ2556">FO2635:FO2637</f>
        <v>0.80558906777223149</v>
      </c>
      <c r="FL2554" s="83">
        <f t="array" ref="FL2554:FL2556">FL2549:FL2551</f>
        <v>8.5641883440076116E-2</v>
      </c>
      <c r="KH2554" s="67"/>
      <c r="KJ2554" s="66"/>
      <c r="KL2554" s="65"/>
      <c r="KN2554" s="53"/>
      <c r="KP2554" s="64"/>
      <c r="KR2554" s="63"/>
      <c r="KV2554" s="1"/>
      <c r="KW2554" s="34"/>
      <c r="KY2554" s="35"/>
      <c r="LA2554" s="36"/>
      <c r="LC2554" s="37"/>
      <c r="LQ2554" s="1"/>
      <c r="LU2554" s="2"/>
      <c r="LW2554" s="7"/>
      <c r="MA2554" s="1"/>
      <c r="ME2554" s="2"/>
      <c r="MG2554" s="7"/>
      <c r="MK2554" s="1"/>
      <c r="MO2554" s="2"/>
      <c r="MQ2554" s="7"/>
      <c r="MU2554" s="1"/>
      <c r="MW2554" s="34"/>
      <c r="MY2554" s="35"/>
      <c r="NA2554" s="1"/>
      <c r="NE2554" s="2"/>
      <c r="NG2554" s="7"/>
      <c r="NK2554" s="1"/>
      <c r="NO2554" s="2"/>
      <c r="NQ2554" s="7"/>
      <c r="NU2554" s="1"/>
      <c r="NY2554" s="2"/>
      <c r="OA2554" s="7"/>
      <c r="OE2554" s="1"/>
      <c r="OG2554" s="36"/>
      <c r="OI2554" s="37"/>
      <c r="PQ2554" s="52"/>
      <c r="PS2554" s="53"/>
      <c r="PW2554" s="1"/>
      <c r="RC2554" s="1"/>
      <c r="RG2554" s="2"/>
      <c r="RI2554" s="7"/>
      <c r="RM2554" s="1"/>
      <c r="RQ2554" s="2"/>
      <c r="RS2554" s="7"/>
      <c r="RW2554" s="1"/>
      <c r="SA2554" s="2"/>
      <c r="SC2554" s="7"/>
      <c r="SG2554" s="1"/>
      <c r="SI2554" s="34"/>
      <c r="SK2554" s="35"/>
      <c r="SM2554" s="1"/>
      <c r="SQ2554" s="2"/>
      <c r="SS2554" s="7"/>
      <c r="SW2554" s="1"/>
      <c r="TA2554" s="2"/>
      <c r="TC2554" s="7"/>
      <c r="TG2554" s="1"/>
      <c r="TK2554" s="2"/>
      <c r="TM2554" s="7"/>
      <c r="TQ2554" s="1"/>
      <c r="TS2554" s="36"/>
      <c r="TU2554" s="37"/>
      <c r="VC2554" s="52"/>
      <c r="VE2554" s="53"/>
      <c r="VF2554" s="1"/>
      <c r="VT2554" s="1"/>
    </row>
    <row r="2555" spans="14:592" x14ac:dyDescent="0.3">
      <c r="EL2555" s="101">
        <v>0.44705650950816433</v>
      </c>
      <c r="EN2555" s="46">
        <v>-0.13795639765361326</v>
      </c>
      <c r="EX2555" s="104">
        <v>0.49188139566783118</v>
      </c>
      <c r="EZ2555" s="49">
        <v>-0.12589168287383196</v>
      </c>
      <c r="FJ2555" s="112">
        <v>0.45112977993470482</v>
      </c>
      <c r="FL2555" s="84">
        <v>-0.13662893331462658</v>
      </c>
      <c r="KH2555" s="67"/>
      <c r="KJ2555" s="66"/>
      <c r="KL2555" s="65"/>
      <c r="KN2555" s="53"/>
      <c r="KP2555" s="64"/>
      <c r="KR2555" s="63"/>
      <c r="KV2555" s="1"/>
      <c r="KW2555" s="34"/>
      <c r="KY2555" s="35"/>
      <c r="LA2555" s="36"/>
      <c r="LC2555" s="37"/>
      <c r="LQ2555" s="1"/>
      <c r="LU2555" s="2"/>
      <c r="LW2555" s="7"/>
      <c r="MA2555" s="1"/>
      <c r="ME2555" s="2"/>
      <c r="MG2555" s="7"/>
      <c r="MK2555" s="1"/>
      <c r="MO2555" s="2"/>
      <c r="MQ2555" s="7"/>
      <c r="MU2555" s="1"/>
      <c r="MW2555" s="34"/>
      <c r="MY2555" s="35"/>
      <c r="NA2555" s="1"/>
      <c r="NE2555" s="2"/>
      <c r="NG2555" s="7"/>
      <c r="NK2555" s="1"/>
      <c r="NO2555" s="2"/>
      <c r="NQ2555" s="7"/>
      <c r="NU2555" s="1"/>
      <c r="NY2555" s="2"/>
      <c r="OA2555" s="7"/>
      <c r="OE2555" s="1"/>
      <c r="OG2555" s="36"/>
      <c r="OI2555" s="37"/>
      <c r="PQ2555" s="52"/>
      <c r="PS2555" s="53"/>
      <c r="RC2555" s="1"/>
      <c r="RG2555" s="2"/>
      <c r="RI2555" s="7"/>
      <c r="RM2555" s="1"/>
      <c r="RQ2555" s="2"/>
      <c r="RS2555" s="7"/>
      <c r="RW2555" s="1"/>
      <c r="SA2555" s="2"/>
      <c r="SC2555" s="7"/>
      <c r="SG2555" s="1"/>
      <c r="SI2555" s="34"/>
      <c r="SK2555" s="35"/>
      <c r="SM2555" s="1"/>
      <c r="SQ2555" s="2"/>
      <c r="SS2555" s="7"/>
      <c r="SW2555" s="1"/>
      <c r="TA2555" s="2"/>
      <c r="TC2555" s="7"/>
      <c r="TG2555" s="1"/>
      <c r="TK2555" s="2"/>
      <c r="TM2555" s="7"/>
      <c r="TQ2555" s="1"/>
      <c r="TS2555" s="36"/>
      <c r="TU2555" s="37"/>
      <c r="VC2555" s="52"/>
      <c r="VE2555" s="53"/>
      <c r="VF2555" s="1"/>
      <c r="VT2555" s="1"/>
    </row>
    <row r="2556" spans="14:592" ht="15" thickBot="1" x14ac:dyDescent="0.35">
      <c r="EL2556" s="102">
        <v>0.32689797515256303</v>
      </c>
      <c r="EN2556" s="47">
        <v>-9.746354103675893E-3</v>
      </c>
      <c r="EX2556" s="105">
        <v>0.29657193345479749</v>
      </c>
      <c r="EZ2556" s="50">
        <v>-1.0287195245614226E-2</v>
      </c>
      <c r="FJ2556" s="113">
        <v>0.3238728955917346</v>
      </c>
      <c r="FL2556" s="85">
        <v>-9.8408713998902608E-3</v>
      </c>
      <c r="KH2556" s="67"/>
      <c r="KJ2556" s="66"/>
      <c r="KL2556" s="65"/>
      <c r="KN2556" s="53"/>
      <c r="KP2556" s="64"/>
      <c r="KR2556" s="63"/>
      <c r="KV2556" s="1"/>
      <c r="KW2556" s="34"/>
      <c r="KY2556" s="35"/>
      <c r="LA2556" s="36"/>
      <c r="LC2556" s="37"/>
      <c r="LQ2556" s="1"/>
      <c r="LU2556" s="2" t="s">
        <v>124</v>
      </c>
      <c r="LW2556" s="7" t="s">
        <v>125</v>
      </c>
      <c r="MA2556" s="1"/>
      <c r="ME2556" s="2" t="s">
        <v>126</v>
      </c>
      <c r="MG2556" s="7" t="s">
        <v>127</v>
      </c>
      <c r="MK2556" s="1"/>
      <c r="MO2556" s="2" t="s">
        <v>128</v>
      </c>
      <c r="MQ2556" s="7" t="s">
        <v>129</v>
      </c>
      <c r="MU2556" s="1"/>
      <c r="MW2556" s="34"/>
      <c r="MY2556" s="35"/>
      <c r="NA2556" s="1"/>
      <c r="NE2556" s="2" t="s">
        <v>130</v>
      </c>
      <c r="NG2556" s="7" t="s">
        <v>131</v>
      </c>
      <c r="NK2556" s="1"/>
      <c r="NO2556" s="2" t="s">
        <v>132</v>
      </c>
      <c r="NQ2556" s="7" t="s">
        <v>133</v>
      </c>
      <c r="NU2556" s="1"/>
      <c r="NY2556" s="2" t="s">
        <v>134</v>
      </c>
      <c r="OA2556" s="7" t="s">
        <v>135</v>
      </c>
      <c r="OE2556" s="1"/>
      <c r="OG2556" s="36"/>
      <c r="OI2556" s="37"/>
      <c r="PQ2556" s="52"/>
      <c r="PS2556" s="53"/>
      <c r="PW2556" s="1"/>
      <c r="RC2556" s="1"/>
      <c r="RG2556" s="2" t="s">
        <v>124</v>
      </c>
      <c r="RI2556" s="7" t="s">
        <v>125</v>
      </c>
      <c r="RM2556" s="1"/>
      <c r="RQ2556" s="2" t="s">
        <v>126</v>
      </c>
      <c r="RS2556" s="7" t="s">
        <v>127</v>
      </c>
      <c r="RW2556" s="1"/>
      <c r="SA2556" s="2" t="s">
        <v>128</v>
      </c>
      <c r="SC2556" s="7" t="s">
        <v>129</v>
      </c>
      <c r="SG2556" s="1"/>
      <c r="SI2556" s="34"/>
      <c r="SK2556" s="35"/>
      <c r="SM2556" s="1"/>
      <c r="SQ2556" s="2" t="s">
        <v>130</v>
      </c>
      <c r="SS2556" s="7" t="s">
        <v>131</v>
      </c>
      <c r="SW2556" s="1"/>
      <c r="TA2556" s="2" t="s">
        <v>132</v>
      </c>
      <c r="TC2556" s="7" t="s">
        <v>133</v>
      </c>
      <c r="TG2556" s="1"/>
      <c r="TK2556" s="2" t="s">
        <v>134</v>
      </c>
      <c r="TM2556" s="7" t="s">
        <v>135</v>
      </c>
      <c r="TQ2556" s="1"/>
      <c r="TS2556" s="36"/>
      <c r="TU2556" s="37"/>
      <c r="VC2556" s="52"/>
      <c r="VE2556" s="53"/>
      <c r="VF2556" s="1"/>
      <c r="VT2556" s="1"/>
    </row>
    <row r="2557" spans="14:592" ht="15" thickBot="1" x14ac:dyDescent="0.35">
      <c r="EL2557" s="34"/>
      <c r="EN2557" s="35"/>
      <c r="EX2557" s="36"/>
      <c r="EZ2557" s="37"/>
      <c r="FJ2557" s="52"/>
      <c r="FL2557" s="53"/>
      <c r="KH2557" s="67"/>
      <c r="KJ2557" s="66"/>
      <c r="KL2557" s="65"/>
      <c r="KN2557" s="53"/>
      <c r="KP2557" s="64"/>
      <c r="KR2557" s="63"/>
      <c r="KV2557" s="1"/>
      <c r="KW2557" s="34"/>
      <c r="KY2557" s="35"/>
      <c r="LA2557" s="36"/>
      <c r="LC2557" s="37"/>
      <c r="LQ2557" s="1"/>
      <c r="LU2557" s="3">
        <f>LU2568</f>
        <v>-3.7555500680777554</v>
      </c>
      <c r="LW2557" s="41">
        <f>LW2548*LY2551+MG2548*-1*ME2548*LU2548+MQ2548*-1*MO2548*LU2548</f>
        <v>-3.1311516982447532E-5</v>
      </c>
      <c r="MA2557" s="1"/>
      <c r="ME2557" s="3">
        <f>ME2568</f>
        <v>-3.4693657320519651</v>
      </c>
      <c r="MG2557" s="41">
        <f>LW2548*-1*LU2548*ME2548+MG2548*MI2551+MQ2548*-1*MO2548*ME2548</f>
        <v>5.6489326407271119E-5</v>
      </c>
      <c r="MK2557" s="1"/>
      <c r="MO2557" s="3">
        <f>MO2568</f>
        <v>-3.7288078029916747</v>
      </c>
      <c r="MQ2557" s="41">
        <f t="array" ref="MQ2557">LW2548*-1*LU2548*MO2548+MG2548*-1*ME2548*MO2548+MQ2548*MS2551</f>
        <v>-2.5177809424823533E-5</v>
      </c>
      <c r="MU2557" s="1"/>
      <c r="MW2557" s="34"/>
      <c r="MY2557" s="35"/>
      <c r="NA2557" s="1"/>
      <c r="NE2557" s="3">
        <f>NE2568</f>
        <v>-3.8919194393300418</v>
      </c>
      <c r="NG2557" s="41">
        <f>NG2548*NI2551+NQ2548*-1*NO2548*NE2548+OA2548*-1*NY2548*NE2548</f>
        <v>1.0038338975928911E-5</v>
      </c>
      <c r="NK2557" s="1"/>
      <c r="NO2557" s="3">
        <f>NO2568</f>
        <v>-3.5946274915099625</v>
      </c>
      <c r="NQ2557" s="41">
        <f>NG2548*-1*NE2548*NO2548+NQ2548*NS2551+OA2548*-1*NY2548*NO2548</f>
        <v>-1.8130253853898159E-5</v>
      </c>
      <c r="NU2557" s="1"/>
      <c r="NY2557" s="3">
        <f>NY2568</f>
        <v>-3.8641284731209677</v>
      </c>
      <c r="OA2557" s="41">
        <f t="array" ref="OA2557">NG2548*-1*NE2548*NY2548+NQ2548*-1*NO2548*NY2548+OA2548*OC2551</f>
        <v>8.0919148779692683E-6</v>
      </c>
      <c r="OE2557" s="1"/>
      <c r="OG2557" s="36"/>
      <c r="OI2557" s="37"/>
      <c r="PQ2557" s="52"/>
      <c r="PS2557" s="53"/>
      <c r="RC2557" s="1"/>
      <c r="RG2557" s="3">
        <f>RG2568</f>
        <v>0.93151799054176698</v>
      </c>
      <c r="RI2557" s="41">
        <f>RI2548*RK2551+RS2548*-1*RQ2548*RG2548+SC2548*-1*SA2548*RG2548</f>
        <v>2.7433532547024918E-8</v>
      </c>
      <c r="RM2557" s="1"/>
      <c r="RQ2557" s="3">
        <f>RQ2568</f>
        <v>0.97709317528333739</v>
      </c>
      <c r="RS2557" s="41">
        <f>RI2548*-1*RG2548*RQ2548+RS2548*RU2551+SC2548*-1*SA2548*RQ2548</f>
        <v>-1.2456899005773461E-7</v>
      </c>
      <c r="RW2557" s="1"/>
      <c r="SA2557" s="3">
        <f>SA2568</f>
        <v>0.93577912692567544</v>
      </c>
      <c r="SC2557" s="41">
        <f t="array" ref="SC2557">RI2548*-1*RG2548*SA2548+RS2548*-1*RQ2548*SA2548+SC2548*SE2551</f>
        <v>9.7135457510696141E-8</v>
      </c>
      <c r="SG2557" s="1"/>
      <c r="SI2557" s="34"/>
      <c r="SK2557" s="35"/>
      <c r="SM2557" s="1"/>
      <c r="SQ2557" s="3">
        <f>SQ2568</f>
        <v>0.56718558154425991</v>
      </c>
      <c r="SS2557" s="41">
        <f>SS2548*SU2551+TC2548*-1*TA2548*SQ2548+TM2548*-1*TK2548*SQ2548</f>
        <v>-1.1458108334230039E-6</v>
      </c>
      <c r="SW2557" s="1"/>
      <c r="TA2557" s="3">
        <f>TA2568</f>
        <v>0.59420115068881973</v>
      </c>
      <c r="TC2557" s="41">
        <f>SS2548*-1*SQ2548*TA2548+TC2548*TE2551+TM2548*-1*TK2548*TA2548</f>
        <v>2.0319635953666742E-6</v>
      </c>
      <c r="TG2557" s="1"/>
      <c r="TK2557" s="3">
        <f>TK2568</f>
        <v>0.5696491436195712</v>
      </c>
      <c r="TM2557" s="41">
        <f t="array" ref="TM2557">SS2548*-1*SQ2548*TK2548+TC2548*-1*TA2548*TK2548+TM2548*TO2551</f>
        <v>-8.8615276194369734E-7</v>
      </c>
      <c r="TQ2557" s="1"/>
      <c r="TS2557" s="36"/>
      <c r="TU2557" s="37"/>
      <c r="VC2557" s="52"/>
      <c r="VE2557" s="53"/>
      <c r="VF2557" s="1"/>
      <c r="VT2557" s="1"/>
    </row>
    <row r="2558" spans="14:592" x14ac:dyDescent="0.3">
      <c r="EL2558" s="34"/>
      <c r="EN2558" s="35"/>
      <c r="EX2558" s="36"/>
      <c r="EZ2558" s="37"/>
      <c r="FJ2558" s="52"/>
      <c r="FL2558" s="53"/>
      <c r="KH2558" s="67"/>
      <c r="KJ2558" s="66"/>
      <c r="KL2558" s="65"/>
      <c r="KN2558" s="53"/>
      <c r="KP2558" s="64"/>
      <c r="KR2558" s="63"/>
      <c r="KV2558" s="1"/>
      <c r="KW2558" s="34"/>
      <c r="KY2558" s="35"/>
      <c r="LA2558" s="36"/>
      <c r="LC2558" s="37"/>
      <c r="LQ2558" s="1"/>
      <c r="LR2558" s="1"/>
      <c r="LS2558" s="1"/>
      <c r="LT2558" s="1"/>
      <c r="LU2558" s="55"/>
      <c r="LV2558" s="1"/>
      <c r="LW2558" s="7"/>
      <c r="LX2558" s="1"/>
      <c r="LY2558" s="1"/>
      <c r="LZ2558" s="1"/>
      <c r="MA2558" s="1"/>
      <c r="MB2558" s="1"/>
      <c r="MC2558" s="1"/>
      <c r="MD2558" s="1"/>
      <c r="ME2558" s="55"/>
      <c r="MF2558" s="1"/>
      <c r="MG2558" s="7"/>
      <c r="MH2558" s="1"/>
      <c r="MI2558" s="1"/>
      <c r="MJ2558" s="1"/>
      <c r="MK2558" s="1"/>
      <c r="ML2558" s="1"/>
      <c r="MM2558" s="1"/>
      <c r="MN2558" s="1"/>
      <c r="MO2558" s="55"/>
      <c r="MP2558" s="1"/>
      <c r="MQ2558" s="7"/>
      <c r="MR2558" s="1"/>
      <c r="MS2558" s="1"/>
      <c r="MT2558" s="1"/>
      <c r="MU2558" s="1"/>
      <c r="MW2558" s="34"/>
      <c r="MY2558" s="35"/>
      <c r="NA2558" s="1"/>
      <c r="NB2558" s="1"/>
      <c r="NC2558" s="1"/>
      <c r="ND2558" s="1"/>
      <c r="NE2558" s="55"/>
      <c r="NF2558" s="1"/>
      <c r="NG2558" s="7"/>
      <c r="NH2558" s="1"/>
      <c r="NI2558" s="1"/>
      <c r="NJ2558" s="1"/>
      <c r="NK2558" s="1"/>
      <c r="NL2558" s="1"/>
      <c r="NM2558" s="1"/>
      <c r="NN2558" s="1"/>
      <c r="NO2558" s="55"/>
      <c r="NP2558" s="1"/>
      <c r="NQ2558" s="7"/>
      <c r="NR2558" s="1"/>
      <c r="NS2558" s="1"/>
      <c r="NT2558" s="1"/>
      <c r="NU2558" s="1"/>
      <c r="NV2558" s="1"/>
      <c r="NW2558" s="1"/>
      <c r="NX2558" s="1"/>
      <c r="NY2558" s="55"/>
      <c r="NZ2558" s="1"/>
      <c r="OA2558" s="7"/>
      <c r="OB2558" s="1"/>
      <c r="OC2558" s="1"/>
      <c r="OD2558" s="1"/>
      <c r="OE2558" s="1"/>
      <c r="OG2558" s="36"/>
      <c r="OI2558" s="37"/>
      <c r="OO2558" s="56"/>
      <c r="OY2558" s="56"/>
      <c r="PI2558" s="56"/>
      <c r="PQ2558" s="52"/>
      <c r="PS2558" s="53"/>
      <c r="PW2558" s="1"/>
      <c r="RC2558" s="1"/>
      <c r="RD2558" s="1"/>
      <c r="RE2558" s="1"/>
      <c r="RF2558" s="1"/>
      <c r="RG2558" s="55"/>
      <c r="RH2558" s="1"/>
      <c r="RI2558" s="7"/>
      <c r="RJ2558" s="1"/>
      <c r="RK2558" s="1"/>
      <c r="RL2558" s="1"/>
      <c r="RM2558" s="1"/>
      <c r="RN2558" s="1"/>
      <c r="RO2558" s="1"/>
      <c r="RP2558" s="1"/>
      <c r="RQ2558" s="55"/>
      <c r="RR2558" s="1"/>
      <c r="RS2558" s="7"/>
      <c r="RT2558" s="1"/>
      <c r="RU2558" s="1"/>
      <c r="RV2558" s="1"/>
      <c r="RW2558" s="1"/>
      <c r="RX2558" s="1"/>
      <c r="RY2558" s="1"/>
      <c r="RZ2558" s="1"/>
      <c r="SA2558" s="55"/>
      <c r="SB2558" s="1"/>
      <c r="SC2558" s="7"/>
      <c r="SD2558" s="1"/>
      <c r="SE2558" s="1"/>
      <c r="SF2558" s="1"/>
      <c r="SG2558" s="1"/>
      <c r="SI2558" s="34"/>
      <c r="SK2558" s="35"/>
      <c r="SM2558" s="1"/>
      <c r="SN2558" s="1"/>
      <c r="SO2558" s="1"/>
      <c r="SP2558" s="1"/>
      <c r="SQ2558" s="55"/>
      <c r="SR2558" s="1"/>
      <c r="SS2558" s="7"/>
      <c r="ST2558" s="1"/>
      <c r="SU2558" s="1"/>
      <c r="SV2558" s="1"/>
      <c r="SW2558" s="1"/>
      <c r="SX2558" s="1"/>
      <c r="SY2558" s="1"/>
      <c r="SZ2558" s="1"/>
      <c r="TA2558" s="55"/>
      <c r="TB2558" s="1"/>
      <c r="TC2558" s="7"/>
      <c r="TD2558" s="1"/>
      <c r="TE2558" s="1"/>
      <c r="TF2558" s="1"/>
      <c r="TG2558" s="1"/>
      <c r="TH2558" s="1"/>
      <c r="TI2558" s="1"/>
      <c r="TJ2558" s="1"/>
      <c r="TK2558" s="55"/>
      <c r="TL2558" s="1"/>
      <c r="TM2558" s="7"/>
      <c r="TN2558" s="1"/>
      <c r="TO2558" s="1"/>
      <c r="TP2558" s="1"/>
      <c r="TQ2558" s="1"/>
      <c r="TS2558" s="36"/>
      <c r="TU2558" s="37"/>
      <c r="UA2558" s="56"/>
      <c r="UK2558" s="56"/>
      <c r="UU2558" s="56"/>
      <c r="VC2558" s="52"/>
      <c r="VE2558" s="53"/>
      <c r="VF2558" s="1"/>
      <c r="VT2558" s="1"/>
    </row>
    <row r="2559" spans="14:592" x14ac:dyDescent="0.3">
      <c r="EL2559" s="34"/>
      <c r="EN2559" s="35"/>
      <c r="EX2559" s="36"/>
      <c r="EZ2559" s="37"/>
      <c r="FJ2559" s="52"/>
      <c r="FL2559" s="53"/>
      <c r="KH2559" s="67"/>
      <c r="KJ2559" s="66"/>
      <c r="KL2559" s="65"/>
      <c r="KN2559" s="53"/>
      <c r="KP2559" s="64"/>
      <c r="KR2559" s="63"/>
      <c r="KV2559" s="1"/>
      <c r="KW2559" s="34"/>
      <c r="KY2559" s="35"/>
      <c r="LA2559" s="36"/>
      <c r="LC2559" s="37"/>
      <c r="LQ2559" s="1"/>
      <c r="LU2559" s="34"/>
      <c r="LW2559" s="35"/>
      <c r="ME2559" s="36"/>
      <c r="MG2559" s="37"/>
      <c r="MO2559" s="52"/>
      <c r="MQ2559" s="54"/>
      <c r="MW2559" s="34"/>
      <c r="MY2559" s="35"/>
      <c r="NE2559" s="34"/>
      <c r="NG2559" s="35"/>
      <c r="NO2559" s="36"/>
      <c r="NQ2559" s="37"/>
      <c r="NY2559" s="52"/>
      <c r="OA2559" s="54"/>
      <c r="OG2559" s="36"/>
      <c r="OI2559" s="37"/>
      <c r="PQ2559" s="52"/>
      <c r="PS2559" s="53"/>
      <c r="RG2559" s="34"/>
      <c r="RI2559" s="35"/>
      <c r="RQ2559" s="36"/>
      <c r="RS2559" s="37"/>
      <c r="SA2559" s="52"/>
      <c r="SC2559" s="54"/>
      <c r="SI2559" s="34"/>
      <c r="SK2559" s="35"/>
      <c r="SQ2559" s="34"/>
      <c r="SS2559" s="35"/>
      <c r="TA2559" s="36"/>
      <c r="TC2559" s="37"/>
      <c r="TK2559" s="52"/>
      <c r="TM2559" s="54"/>
      <c r="TS2559" s="36"/>
      <c r="TU2559" s="37"/>
      <c r="VC2559" s="52"/>
      <c r="VE2559" s="53"/>
      <c r="VF2559" s="1"/>
      <c r="VT2559" s="1"/>
    </row>
    <row r="2560" spans="14:592" x14ac:dyDescent="0.3">
      <c r="EL2560" s="34"/>
      <c r="EN2560" s="35"/>
      <c r="EX2560" s="36"/>
      <c r="EZ2560" s="37"/>
      <c r="FJ2560" s="52"/>
      <c r="FL2560" s="53"/>
      <c r="KH2560" s="67"/>
      <c r="KJ2560" s="66"/>
      <c r="KL2560" s="65"/>
      <c r="KN2560" s="53"/>
      <c r="KP2560" s="64"/>
      <c r="KR2560" s="63"/>
      <c r="KV2560" s="1"/>
      <c r="KW2560" s="34"/>
      <c r="KY2560" s="35"/>
      <c r="LA2560" s="36"/>
      <c r="LC2560" s="37"/>
      <c r="LQ2560" s="1"/>
      <c r="LU2560" s="34"/>
      <c r="LW2560" s="35"/>
      <c r="ME2560" s="36"/>
      <c r="MG2560" s="37"/>
      <c r="MO2560" s="52"/>
      <c r="MQ2560" s="54"/>
      <c r="MW2560" s="34"/>
      <c r="MY2560" s="35"/>
      <c r="NE2560" s="34"/>
      <c r="NG2560" s="35"/>
      <c r="NO2560" s="36"/>
      <c r="NQ2560" s="37"/>
      <c r="NY2560" s="52"/>
      <c r="OA2560" s="54"/>
      <c r="OG2560" s="36"/>
      <c r="OI2560" s="37"/>
      <c r="PQ2560" s="52"/>
      <c r="PS2560" s="53"/>
      <c r="PW2560" s="1"/>
      <c r="RG2560" s="34"/>
      <c r="RI2560" s="35"/>
      <c r="RQ2560" s="36"/>
      <c r="RS2560" s="37"/>
      <c r="SA2560" s="52"/>
      <c r="SC2560" s="54"/>
      <c r="SI2560" s="34"/>
      <c r="SK2560" s="35"/>
      <c r="SQ2560" s="34"/>
      <c r="SS2560" s="35"/>
      <c r="TA2560" s="36"/>
      <c r="TC2560" s="37"/>
      <c r="TK2560" s="52"/>
      <c r="TM2560" s="54"/>
      <c r="TS2560" s="36"/>
      <c r="TU2560" s="37"/>
      <c r="VC2560" s="52"/>
      <c r="VE2560" s="53"/>
      <c r="VF2560" s="1"/>
      <c r="VT2560" s="1"/>
    </row>
    <row r="2561" spans="142:592" x14ac:dyDescent="0.3">
      <c r="EL2561" s="34"/>
      <c r="EN2561" s="35"/>
      <c r="EX2561" s="36"/>
      <c r="EZ2561" s="37"/>
      <c r="FJ2561" s="52"/>
      <c r="FL2561" s="53"/>
      <c r="KH2561" s="67"/>
      <c r="KJ2561" s="66"/>
      <c r="KL2561" s="65"/>
      <c r="KN2561" s="53"/>
      <c r="KP2561" s="64"/>
      <c r="KR2561" s="63"/>
      <c r="KV2561" s="1"/>
      <c r="KW2561" s="34"/>
      <c r="KY2561" s="35"/>
      <c r="LA2561" s="36"/>
      <c r="LC2561" s="37"/>
      <c r="LQ2561" s="1"/>
      <c r="LU2561" s="34"/>
      <c r="LW2561" s="35"/>
      <c r="ME2561" s="36"/>
      <c r="MG2561" s="37"/>
      <c r="MO2561" s="52"/>
      <c r="MQ2561" s="54"/>
      <c r="MW2561" s="34"/>
      <c r="MY2561" s="35"/>
      <c r="NE2561" s="34"/>
      <c r="NG2561" s="35"/>
      <c r="NO2561" s="36"/>
      <c r="NQ2561" s="37"/>
      <c r="NY2561" s="52"/>
      <c r="OA2561" s="54"/>
      <c r="OG2561" s="36"/>
      <c r="OI2561" s="37"/>
      <c r="PQ2561" s="52"/>
      <c r="PS2561" s="53"/>
      <c r="RG2561" s="34"/>
      <c r="RI2561" s="35"/>
      <c r="RQ2561" s="36"/>
      <c r="RS2561" s="37"/>
      <c r="SA2561" s="52"/>
      <c r="SC2561" s="54"/>
      <c r="SI2561" s="34"/>
      <c r="SK2561" s="35"/>
      <c r="SQ2561" s="34"/>
      <c r="SS2561" s="35"/>
      <c r="TA2561" s="36"/>
      <c r="TC2561" s="37"/>
      <c r="TK2561" s="52"/>
      <c r="TM2561" s="54"/>
      <c r="TS2561" s="36"/>
      <c r="TU2561" s="37"/>
      <c r="VC2561" s="52"/>
      <c r="VE2561" s="53"/>
      <c r="VF2561" s="1"/>
      <c r="VT2561" s="1"/>
    </row>
    <row r="2562" spans="142:592" x14ac:dyDescent="0.3">
      <c r="EL2562" s="34"/>
      <c r="EN2562" s="35"/>
      <c r="EX2562" s="36"/>
      <c r="EZ2562" s="37"/>
      <c r="FJ2562" s="52"/>
      <c r="FL2562" s="53"/>
      <c r="KH2562" s="67"/>
      <c r="KJ2562" s="66"/>
      <c r="KL2562" s="65"/>
      <c r="KN2562" s="53"/>
      <c r="KP2562" s="64"/>
      <c r="KR2562" s="63"/>
      <c r="KV2562" s="1"/>
      <c r="KW2562" s="34"/>
      <c r="KY2562" s="35"/>
      <c r="LA2562" s="36"/>
      <c r="LC2562" s="37"/>
      <c r="LQ2562" s="1"/>
      <c r="LU2562" s="34"/>
      <c r="LW2562" s="35"/>
      <c r="ME2562" s="36"/>
      <c r="MG2562" s="37"/>
      <c r="MO2562" s="52"/>
      <c r="MQ2562" s="54"/>
      <c r="MW2562" s="34"/>
      <c r="MY2562" s="35"/>
      <c r="NE2562" s="34"/>
      <c r="NG2562" s="35"/>
      <c r="NO2562" s="36"/>
      <c r="NQ2562" s="37"/>
      <c r="NY2562" s="52"/>
      <c r="OA2562" s="54"/>
      <c r="OG2562" s="36"/>
      <c r="OI2562" s="37"/>
      <c r="PQ2562" s="52"/>
      <c r="PS2562" s="53"/>
      <c r="PW2562" s="1"/>
      <c r="RG2562" s="34"/>
      <c r="RI2562" s="35"/>
      <c r="RQ2562" s="36"/>
      <c r="RS2562" s="37"/>
      <c r="SA2562" s="52"/>
      <c r="SC2562" s="54"/>
      <c r="SI2562" s="34"/>
      <c r="SK2562" s="35"/>
      <c r="SQ2562" s="34"/>
      <c r="SS2562" s="35"/>
      <c r="TA2562" s="36"/>
      <c r="TC2562" s="37"/>
      <c r="TK2562" s="52"/>
      <c r="TM2562" s="54"/>
      <c r="TS2562" s="36"/>
      <c r="TU2562" s="37"/>
      <c r="VC2562" s="52"/>
      <c r="VE2562" s="53"/>
      <c r="VF2562" s="1"/>
      <c r="VT2562" s="1"/>
    </row>
    <row r="2563" spans="142:592" x14ac:dyDescent="0.3">
      <c r="EL2563" s="34"/>
      <c r="EN2563" s="35"/>
      <c r="EX2563" s="36"/>
      <c r="EZ2563" s="37"/>
      <c r="FJ2563" s="52"/>
      <c r="FL2563" s="53"/>
      <c r="KH2563" s="67"/>
      <c r="KJ2563" s="66"/>
      <c r="KL2563" s="65"/>
      <c r="KN2563" s="53"/>
      <c r="KP2563" s="64"/>
      <c r="KR2563" s="63"/>
      <c r="KV2563" s="1"/>
      <c r="KW2563" s="34"/>
      <c r="KY2563" s="35"/>
      <c r="LA2563" s="36"/>
      <c r="LC2563" s="37"/>
      <c r="LQ2563" s="1"/>
      <c r="LU2563" s="34"/>
      <c r="LW2563" s="35"/>
      <c r="ME2563" s="36"/>
      <c r="MG2563" s="37"/>
      <c r="MO2563" s="52"/>
      <c r="MQ2563" s="54"/>
      <c r="MW2563" s="34"/>
      <c r="MY2563" s="35"/>
      <c r="NE2563" s="34"/>
      <c r="NG2563" s="35"/>
      <c r="NO2563" s="36"/>
      <c r="NQ2563" s="37"/>
      <c r="NY2563" s="52"/>
      <c r="OA2563" s="54"/>
      <c r="OG2563" s="36"/>
      <c r="OI2563" s="37"/>
      <c r="PQ2563" s="52"/>
      <c r="PS2563" s="53"/>
      <c r="RG2563" s="34"/>
      <c r="RI2563" s="35"/>
      <c r="RQ2563" s="36"/>
      <c r="RS2563" s="37"/>
      <c r="SA2563" s="52"/>
      <c r="SC2563" s="54"/>
      <c r="SI2563" s="34"/>
      <c r="SK2563" s="35"/>
      <c r="SQ2563" s="34"/>
      <c r="SS2563" s="35"/>
      <c r="TA2563" s="36"/>
      <c r="TC2563" s="37"/>
      <c r="TK2563" s="52"/>
      <c r="TM2563" s="54"/>
      <c r="TS2563" s="36"/>
      <c r="TU2563" s="37"/>
      <c r="VC2563" s="52"/>
      <c r="VE2563" s="53"/>
      <c r="VF2563" s="1"/>
      <c r="VT2563" s="1"/>
    </row>
    <row r="2564" spans="142:592" x14ac:dyDescent="0.3">
      <c r="EL2564" s="34"/>
      <c r="EN2564" s="35"/>
      <c r="EX2564" s="36"/>
      <c r="EZ2564" s="37"/>
      <c r="FJ2564" s="52"/>
      <c r="FL2564" s="53"/>
      <c r="KH2564" s="67"/>
      <c r="KJ2564" s="66"/>
      <c r="KL2564" s="65"/>
      <c r="KN2564" s="53"/>
      <c r="KP2564" s="64"/>
      <c r="KR2564" s="63"/>
      <c r="KV2564" s="1"/>
      <c r="KW2564" s="34"/>
      <c r="KY2564" s="35"/>
      <c r="LA2564" s="36"/>
      <c r="LC2564" s="37"/>
      <c r="LQ2564" s="1"/>
      <c r="LU2564" s="34"/>
      <c r="LW2564" s="35"/>
      <c r="ME2564" s="36"/>
      <c r="MG2564" s="37"/>
      <c r="MO2564" s="52"/>
      <c r="MQ2564" s="54"/>
      <c r="MW2564" s="34"/>
      <c r="MY2564" s="35"/>
      <c r="NE2564" s="34"/>
      <c r="NG2564" s="35"/>
      <c r="NO2564" s="36"/>
      <c r="NQ2564" s="37"/>
      <c r="NY2564" s="52"/>
      <c r="OA2564" s="54"/>
      <c r="OG2564" s="36"/>
      <c r="OI2564" s="37"/>
      <c r="PQ2564" s="52"/>
      <c r="PS2564" s="53"/>
      <c r="PW2564" s="1"/>
      <c r="RG2564" s="34"/>
      <c r="RI2564" s="35"/>
      <c r="RQ2564" s="36"/>
      <c r="RS2564" s="37"/>
      <c r="SA2564" s="52"/>
      <c r="SC2564" s="54"/>
      <c r="SI2564" s="34"/>
      <c r="SK2564" s="35"/>
      <c r="SQ2564" s="34"/>
      <c r="SS2564" s="35"/>
      <c r="TA2564" s="36"/>
      <c r="TC2564" s="37"/>
      <c r="TK2564" s="52"/>
      <c r="TM2564" s="54"/>
      <c r="TS2564" s="36"/>
      <c r="TU2564" s="37"/>
      <c r="VC2564" s="52"/>
      <c r="VE2564" s="53"/>
      <c r="VF2564" s="1"/>
      <c r="VT2564" s="1"/>
    </row>
    <row r="2565" spans="142:592" x14ac:dyDescent="0.3">
      <c r="EL2565" s="34"/>
      <c r="EN2565" s="35"/>
      <c r="EX2565" s="36"/>
      <c r="EZ2565" s="37"/>
      <c r="FJ2565" s="52"/>
      <c r="FL2565" s="53"/>
      <c r="KH2565" s="67"/>
      <c r="KJ2565" s="66"/>
      <c r="KL2565" s="65"/>
      <c r="KN2565" s="53"/>
      <c r="KP2565" s="64"/>
      <c r="KR2565" s="63"/>
      <c r="KV2565" s="1"/>
      <c r="KW2565" s="34"/>
      <c r="KY2565" s="35"/>
      <c r="LA2565" s="36"/>
      <c r="LC2565" s="37"/>
      <c r="LQ2565" s="1"/>
      <c r="LU2565" s="34"/>
      <c r="LW2565" s="35"/>
      <c r="ME2565" s="36"/>
      <c r="MG2565" s="37"/>
      <c r="MO2565" s="52"/>
      <c r="MQ2565" s="54"/>
      <c r="MW2565" s="34"/>
      <c r="MY2565" s="35"/>
      <c r="NE2565" s="34"/>
      <c r="NG2565" s="35"/>
      <c r="NO2565" s="36"/>
      <c r="NQ2565" s="37"/>
      <c r="NY2565" s="52"/>
      <c r="OA2565" s="54"/>
      <c r="OG2565" s="36"/>
      <c r="OI2565" s="37"/>
      <c r="PQ2565" s="52"/>
      <c r="PS2565" s="53"/>
      <c r="RG2565" s="34"/>
      <c r="RI2565" s="35"/>
      <c r="RQ2565" s="36"/>
      <c r="RS2565" s="37"/>
      <c r="SA2565" s="52"/>
      <c r="SC2565" s="54"/>
      <c r="SI2565" s="34"/>
      <c r="SK2565" s="35"/>
      <c r="SQ2565" s="34"/>
      <c r="SS2565" s="35"/>
      <c r="TA2565" s="36"/>
      <c r="TC2565" s="37"/>
      <c r="TK2565" s="52"/>
      <c r="TM2565" s="54"/>
      <c r="TS2565" s="36"/>
      <c r="TU2565" s="37"/>
      <c r="VC2565" s="52"/>
      <c r="VE2565" s="53"/>
      <c r="VF2565" s="1"/>
      <c r="VT2565" s="1"/>
    </row>
    <row r="2566" spans="142:592" x14ac:dyDescent="0.3">
      <c r="EL2566" s="34"/>
      <c r="EN2566" s="35"/>
      <c r="EX2566" s="36"/>
      <c r="EZ2566" s="37"/>
      <c r="FJ2566" s="52"/>
      <c r="FL2566" s="53"/>
      <c r="KH2566" s="67"/>
      <c r="KJ2566" s="66"/>
      <c r="KL2566" s="65"/>
      <c r="KN2566" s="53"/>
      <c r="KP2566" s="64"/>
      <c r="KR2566" s="63"/>
      <c r="KV2566" s="1"/>
      <c r="KW2566" s="34"/>
      <c r="KY2566" s="35"/>
      <c r="LA2566" s="36"/>
      <c r="LC2566" s="37"/>
      <c r="LQ2566" s="1"/>
      <c r="LR2566" s="1"/>
      <c r="LS2566" s="1"/>
      <c r="LT2566" s="1"/>
      <c r="LU2566" s="2"/>
      <c r="LV2566" s="1"/>
      <c r="LW2566" s="7"/>
      <c r="LX2566" s="1"/>
      <c r="LY2566" s="1"/>
      <c r="LZ2566" s="1"/>
      <c r="MA2566" s="1"/>
      <c r="MB2566" s="1"/>
      <c r="MC2566" s="1"/>
      <c r="MD2566" s="1"/>
      <c r="ME2566" s="2"/>
      <c r="MF2566" s="1"/>
      <c r="MG2566" s="7"/>
      <c r="MH2566" s="1"/>
      <c r="MI2566" s="1"/>
      <c r="MJ2566" s="1"/>
      <c r="MK2566" s="1"/>
      <c r="ML2566" s="1"/>
      <c r="MM2566" s="1"/>
      <c r="MN2566" s="1"/>
      <c r="MO2566" s="2"/>
      <c r="MP2566" s="1"/>
      <c r="MQ2566" s="7"/>
      <c r="MR2566" s="1"/>
      <c r="MS2566" s="1"/>
      <c r="MT2566" s="1"/>
      <c r="MW2566" s="34"/>
      <c r="MY2566" s="35"/>
      <c r="NB2566" s="1"/>
      <c r="NC2566" s="1"/>
      <c r="ND2566" s="1"/>
      <c r="NE2566" s="2"/>
      <c r="NF2566" s="1"/>
      <c r="NG2566" s="7"/>
      <c r="NH2566" s="1"/>
      <c r="NI2566" s="1"/>
      <c r="NJ2566" s="1"/>
      <c r="NK2566" s="1"/>
      <c r="NL2566" s="1"/>
      <c r="NM2566" s="1"/>
      <c r="NN2566" s="1"/>
      <c r="NO2566" s="2"/>
      <c r="NP2566" s="1"/>
      <c r="NQ2566" s="7"/>
      <c r="NR2566" s="1"/>
      <c r="NS2566" s="1"/>
      <c r="NT2566" s="1"/>
      <c r="NU2566" s="1"/>
      <c r="NV2566" s="1"/>
      <c r="NW2566" s="1"/>
      <c r="NX2566" s="1"/>
      <c r="NY2566" s="2"/>
      <c r="NZ2566" s="1"/>
      <c r="OA2566" s="7"/>
      <c r="OB2566" s="1"/>
      <c r="OC2566" s="1"/>
      <c r="OD2566" s="1"/>
      <c r="OG2566" s="36"/>
      <c r="OI2566" s="37"/>
      <c r="PQ2566" s="52"/>
      <c r="PS2566" s="53"/>
      <c r="PW2566" s="1"/>
      <c r="RD2566" s="1"/>
      <c r="RE2566" s="1"/>
      <c r="RF2566" s="1"/>
      <c r="RG2566" s="2"/>
      <c r="RH2566" s="1"/>
      <c r="RI2566" s="7"/>
      <c r="RJ2566" s="1"/>
      <c r="RK2566" s="1"/>
      <c r="RL2566" s="1"/>
      <c r="RM2566" s="1"/>
      <c r="RN2566" s="1"/>
      <c r="RO2566" s="1"/>
      <c r="RP2566" s="1"/>
      <c r="RQ2566" s="2"/>
      <c r="RR2566" s="1"/>
      <c r="RS2566" s="7"/>
      <c r="RT2566" s="1"/>
      <c r="RU2566" s="1"/>
      <c r="RV2566" s="1"/>
      <c r="RW2566" s="1"/>
      <c r="RX2566" s="1"/>
      <c r="RY2566" s="1"/>
      <c r="RZ2566" s="1"/>
      <c r="SA2566" s="2"/>
      <c r="SB2566" s="1"/>
      <c r="SC2566" s="7"/>
      <c r="SD2566" s="1"/>
      <c r="SE2566" s="1"/>
      <c r="SF2566" s="1"/>
      <c r="SI2566" s="34"/>
      <c r="SK2566" s="35"/>
      <c r="SN2566" s="1"/>
      <c r="SO2566" s="1"/>
      <c r="SP2566" s="1"/>
      <c r="SQ2566" s="2"/>
      <c r="SR2566" s="1"/>
      <c r="SS2566" s="7"/>
      <c r="ST2566" s="1"/>
      <c r="SU2566" s="1"/>
      <c r="SV2566" s="1"/>
      <c r="SW2566" s="1"/>
      <c r="SX2566" s="1"/>
      <c r="SY2566" s="1"/>
      <c r="SZ2566" s="1"/>
      <c r="TA2566" s="2"/>
      <c r="TB2566" s="1"/>
      <c r="TC2566" s="7"/>
      <c r="TD2566" s="1"/>
      <c r="TE2566" s="1"/>
      <c r="TF2566" s="1"/>
      <c r="TG2566" s="1"/>
      <c r="TH2566" s="1"/>
      <c r="TI2566" s="1"/>
      <c r="TJ2566" s="1"/>
      <c r="TK2566" s="2"/>
      <c r="TL2566" s="1"/>
      <c r="TM2566" s="7"/>
      <c r="TN2566" s="1"/>
      <c r="TO2566" s="1"/>
      <c r="TP2566" s="1"/>
      <c r="TS2566" s="36"/>
      <c r="TU2566" s="37"/>
      <c r="VC2566" s="52"/>
      <c r="VE2566" s="53"/>
      <c r="VF2566" s="1"/>
      <c r="VT2566" s="1"/>
    </row>
    <row r="2567" spans="142:592" ht="15" thickBot="1" x14ac:dyDescent="0.35">
      <c r="EL2567" s="34"/>
      <c r="EN2567" s="35"/>
      <c r="EX2567" s="36"/>
      <c r="EZ2567" s="37"/>
      <c r="FJ2567" s="52"/>
      <c r="FL2567" s="53"/>
      <c r="KH2567" s="67"/>
      <c r="KJ2567" s="66"/>
      <c r="KL2567" s="65"/>
      <c r="KN2567" s="53"/>
      <c r="KP2567" s="64"/>
      <c r="KR2567" s="63"/>
      <c r="KV2567" s="1"/>
      <c r="KW2567" s="34"/>
      <c r="KY2567" s="35"/>
      <c r="LA2567" s="36"/>
      <c r="LC2567" s="37"/>
      <c r="LQ2567" s="1"/>
      <c r="LR2567" s="1"/>
      <c r="LS2567" t="s">
        <v>136</v>
      </c>
      <c r="LU2567" s="2" t="s">
        <v>137</v>
      </c>
      <c r="LW2567" s="7" t="s">
        <v>138</v>
      </c>
      <c r="LZ2567" s="1"/>
      <c r="MB2567" s="1"/>
      <c r="MC2567" t="s">
        <v>136</v>
      </c>
      <c r="ME2567" s="2" t="s">
        <v>139</v>
      </c>
      <c r="MG2567" s="7" t="s">
        <v>140</v>
      </c>
      <c r="MJ2567" s="1"/>
      <c r="ML2567" s="1"/>
      <c r="MM2567" t="s">
        <v>136</v>
      </c>
      <c r="MO2567" s="2" t="s">
        <v>141</v>
      </c>
      <c r="MQ2567" s="7" t="s">
        <v>142</v>
      </c>
      <c r="MT2567" s="1"/>
      <c r="MW2567" s="34"/>
      <c r="MY2567" s="35"/>
      <c r="NB2567" s="1"/>
      <c r="NC2567" t="s">
        <v>136</v>
      </c>
      <c r="NE2567" s="2" t="s">
        <v>143</v>
      </c>
      <c r="NG2567" s="7" t="s">
        <v>144</v>
      </c>
      <c r="NJ2567" s="1"/>
      <c r="NL2567" s="1"/>
      <c r="NM2567" t="s">
        <v>136</v>
      </c>
      <c r="NO2567" s="2" t="s">
        <v>145</v>
      </c>
      <c r="NQ2567" s="7" t="s">
        <v>146</v>
      </c>
      <c r="NT2567" s="1"/>
      <c r="NV2567" s="1"/>
      <c r="NW2567" t="s">
        <v>136</v>
      </c>
      <c r="NY2567" s="2" t="s">
        <v>147</v>
      </c>
      <c r="OA2567" s="7" t="s">
        <v>148</v>
      </c>
      <c r="OD2567" s="1"/>
      <c r="OG2567" s="36"/>
      <c r="OI2567" s="37"/>
      <c r="PQ2567" s="52"/>
      <c r="PS2567" s="53"/>
      <c r="RD2567" s="1"/>
      <c r="RE2567" t="s">
        <v>136</v>
      </c>
      <c r="RG2567" s="2" t="s">
        <v>137</v>
      </c>
      <c r="RI2567" s="7" t="s">
        <v>138</v>
      </c>
      <c r="RL2567" s="1"/>
      <c r="RN2567" s="1"/>
      <c r="RO2567" t="s">
        <v>136</v>
      </c>
      <c r="RQ2567" s="2" t="s">
        <v>139</v>
      </c>
      <c r="RS2567" s="7" t="s">
        <v>140</v>
      </c>
      <c r="RV2567" s="1"/>
      <c r="RX2567" s="1"/>
      <c r="RY2567" t="s">
        <v>136</v>
      </c>
      <c r="SA2567" s="2" t="s">
        <v>141</v>
      </c>
      <c r="SC2567" s="7" t="s">
        <v>142</v>
      </c>
      <c r="SF2567" s="1"/>
      <c r="SI2567" s="34"/>
      <c r="SK2567" s="35"/>
      <c r="SN2567" s="1"/>
      <c r="SO2567" t="s">
        <v>136</v>
      </c>
      <c r="SQ2567" s="2" t="s">
        <v>143</v>
      </c>
      <c r="SS2567" s="7" t="s">
        <v>144</v>
      </c>
      <c r="SV2567" s="1"/>
      <c r="SX2567" s="1"/>
      <c r="SY2567" t="s">
        <v>136</v>
      </c>
      <c r="TA2567" s="2" t="s">
        <v>145</v>
      </c>
      <c r="TC2567" s="7" t="s">
        <v>146</v>
      </c>
      <c r="TF2567" s="1"/>
      <c r="TH2567" s="1"/>
      <c r="TI2567" t="s">
        <v>136</v>
      </c>
      <c r="TK2567" s="2" t="s">
        <v>147</v>
      </c>
      <c r="TM2567" s="7" t="s">
        <v>148</v>
      </c>
      <c r="TP2567" s="1"/>
      <c r="TS2567" s="36"/>
      <c r="TU2567" s="37"/>
      <c r="VC2567" s="52"/>
      <c r="VE2567" s="53"/>
      <c r="VF2567" s="1"/>
      <c r="VT2567" s="1"/>
    </row>
    <row r="2568" spans="142:592" ht="15" thickBot="1" x14ac:dyDescent="0.35">
      <c r="EL2568" s="34"/>
      <c r="EN2568" s="35"/>
      <c r="EX2568" s="36"/>
      <c r="EZ2568" s="37"/>
      <c r="FJ2568" s="52"/>
      <c r="FL2568" s="53"/>
      <c r="KH2568" s="67"/>
      <c r="KJ2568" s="66"/>
      <c r="KL2568" s="65"/>
      <c r="KN2568" s="53"/>
      <c r="KP2568" s="64"/>
      <c r="KR2568" s="63"/>
      <c r="KV2568" s="1"/>
      <c r="KW2568" s="34"/>
      <c r="KY2568" s="35"/>
      <c r="LA2568" s="36"/>
      <c r="LC2568" s="37"/>
      <c r="LQ2568" s="1"/>
      <c r="LR2568" s="1"/>
      <c r="LS2568" s="57">
        <v>4</v>
      </c>
      <c r="LU2568" s="58">
        <f t="array" ref="LU2568">LU2577*LS2570</f>
        <v>-3.7555500680777554</v>
      </c>
      <c r="LW2568" s="41">
        <f>LW2557</f>
        <v>-3.1311516982447532E-5</v>
      </c>
      <c r="LZ2568" s="1"/>
      <c r="MB2568" s="1"/>
      <c r="MC2568" s="57">
        <v>4</v>
      </c>
      <c r="ME2568" s="58">
        <f t="array" ref="ME2568">ME2577*MC2570</f>
        <v>-3.4693657320519651</v>
      </c>
      <c r="MG2568" s="41">
        <f>MG2557</f>
        <v>5.6489326407271119E-5</v>
      </c>
      <c r="MJ2568" s="1"/>
      <c r="ML2568" s="1"/>
      <c r="MM2568" s="57">
        <v>4</v>
      </c>
      <c r="MO2568" s="58">
        <f t="array" ref="MO2568">MO2577*MM2570</f>
        <v>-3.7288078029916747</v>
      </c>
      <c r="MQ2568" s="41">
        <f>MQ2557</f>
        <v>-2.5177809424823533E-5</v>
      </c>
      <c r="MT2568" s="1"/>
      <c r="MW2568" s="34"/>
      <c r="MY2568" s="35"/>
      <c r="NB2568" s="1"/>
      <c r="NC2568" s="57">
        <v>4</v>
      </c>
      <c r="NE2568" s="58">
        <f t="array" ref="NE2568">NE2577*NC2570</f>
        <v>-3.8919194393300418</v>
      </c>
      <c r="NG2568" s="41">
        <f>NG2557</f>
        <v>1.0038338975928911E-5</v>
      </c>
      <c r="NJ2568" s="1"/>
      <c r="NL2568" s="1"/>
      <c r="NM2568" s="57">
        <v>4</v>
      </c>
      <c r="NO2568" s="58">
        <f t="array" ref="NO2568">NO2577*NM2570</f>
        <v>-3.5946274915099625</v>
      </c>
      <c r="NQ2568" s="41">
        <f>NQ2557</f>
        <v>-1.8130253853898159E-5</v>
      </c>
      <c r="NT2568" s="1"/>
      <c r="NV2568" s="1"/>
      <c r="NW2568" s="57">
        <v>4</v>
      </c>
      <c r="NY2568" s="58">
        <f t="array" ref="NY2568">NY2577*NW2570</f>
        <v>-3.8641284731209677</v>
      </c>
      <c r="OA2568" s="41">
        <f>OA2557</f>
        <v>8.0919148779692683E-6</v>
      </c>
      <c r="OD2568" s="1"/>
      <c r="OG2568" s="36"/>
      <c r="OI2568" s="37"/>
      <c r="OO2568" s="56"/>
      <c r="OY2568" s="56"/>
      <c r="PI2568" s="56"/>
      <c r="PQ2568" s="52"/>
      <c r="PS2568" s="53"/>
      <c r="PW2568" s="1"/>
      <c r="RD2568" s="1"/>
      <c r="RE2568" s="57">
        <v>4</v>
      </c>
      <c r="RG2568" s="58">
        <f t="array" ref="RG2568">RG2577*RE2570</f>
        <v>0.93151799054176698</v>
      </c>
      <c r="RI2568" s="41">
        <f>RI2557</f>
        <v>2.7433532547024918E-8</v>
      </c>
      <c r="RL2568" s="1"/>
      <c r="RN2568" s="1"/>
      <c r="RO2568" s="57">
        <v>4</v>
      </c>
      <c r="RQ2568" s="58">
        <f t="array" ref="RQ2568">RQ2577*RO2570</f>
        <v>0.97709317528333739</v>
      </c>
      <c r="RS2568" s="41">
        <f>RS2557</f>
        <v>-1.2456899005773461E-7</v>
      </c>
      <c r="RV2568" s="1"/>
      <c r="RX2568" s="1"/>
      <c r="RY2568" s="57">
        <v>4</v>
      </c>
      <c r="SA2568" s="58">
        <f t="array" ref="SA2568">SA2577*RY2570</f>
        <v>0.93577912692567544</v>
      </c>
      <c r="SC2568" s="41">
        <f>SC2557</f>
        <v>9.7135457510696141E-8</v>
      </c>
      <c r="SF2568" s="1"/>
      <c r="SI2568" s="34"/>
      <c r="SK2568" s="35"/>
      <c r="SN2568" s="1"/>
      <c r="SO2568" s="57">
        <v>4</v>
      </c>
      <c r="SQ2568" s="58">
        <f t="array" ref="SQ2568">SQ2577*SO2570</f>
        <v>0.56718558154425991</v>
      </c>
      <c r="SS2568" s="41">
        <f>SS2557</f>
        <v>-1.1458108334230039E-6</v>
      </c>
      <c r="SV2568" s="1"/>
      <c r="SX2568" s="1"/>
      <c r="SY2568" s="57">
        <v>4</v>
      </c>
      <c r="TA2568" s="58">
        <f t="array" ref="TA2568">TA2577*SY2570</f>
        <v>0.59420115068881973</v>
      </c>
      <c r="TC2568" s="41">
        <f>TC2557</f>
        <v>2.0319635953666742E-6</v>
      </c>
      <c r="TF2568" s="1"/>
      <c r="TH2568" s="1"/>
      <c r="TI2568" s="57">
        <v>4</v>
      </c>
      <c r="TK2568" s="58">
        <f t="array" ref="TK2568">TK2577*TI2570</f>
        <v>0.5696491436195712</v>
      </c>
      <c r="TM2568" s="41">
        <f>TM2557</f>
        <v>-8.8615276194369734E-7</v>
      </c>
      <c r="TP2568" s="1"/>
      <c r="TS2568" s="36"/>
      <c r="TU2568" s="37"/>
      <c r="UA2568" s="56"/>
      <c r="UK2568" s="56"/>
      <c r="UU2568" s="56"/>
      <c r="VC2568" s="52"/>
      <c r="VE2568" s="53"/>
      <c r="VF2568" s="1"/>
      <c r="VT2568" s="1"/>
    </row>
    <row r="2569" spans="142:592" ht="15" thickBot="1" x14ac:dyDescent="0.35">
      <c r="EL2569" s="34"/>
      <c r="EN2569" s="35"/>
      <c r="EX2569" s="36"/>
      <c r="EZ2569" s="37"/>
      <c r="FJ2569" s="52"/>
      <c r="FL2569" s="53"/>
      <c r="KH2569" s="67"/>
      <c r="KJ2569" s="66"/>
      <c r="KL2569" s="65"/>
      <c r="KN2569" s="53"/>
      <c r="KP2569" s="64"/>
      <c r="KR2569" s="63"/>
      <c r="KV2569" s="1"/>
      <c r="KW2569" s="34"/>
      <c r="KY2569" s="35"/>
      <c r="LA2569" s="36"/>
      <c r="LC2569" s="37"/>
      <c r="LQ2569" s="1"/>
      <c r="LR2569" s="1"/>
      <c r="LS2569" t="s">
        <v>149</v>
      </c>
      <c r="LU2569" s="55"/>
      <c r="LW2569" s="7"/>
      <c r="LZ2569" s="1"/>
      <c r="MB2569" s="1"/>
      <c r="MC2569" t="s">
        <v>149</v>
      </c>
      <c r="ME2569" s="55"/>
      <c r="MG2569" s="7"/>
      <c r="MJ2569" s="1"/>
      <c r="ML2569" s="1"/>
      <c r="MM2569" t="s">
        <v>149</v>
      </c>
      <c r="MO2569" s="55"/>
      <c r="MQ2569" s="7"/>
      <c r="MT2569" s="1"/>
      <c r="MW2569" s="34"/>
      <c r="MY2569" s="35"/>
      <c r="NB2569" s="1"/>
      <c r="NC2569" t="s">
        <v>149</v>
      </c>
      <c r="NE2569" s="55"/>
      <c r="NG2569" s="7"/>
      <c r="NJ2569" s="1"/>
      <c r="NL2569" s="1"/>
      <c r="NM2569" t="s">
        <v>149</v>
      </c>
      <c r="NO2569" s="55"/>
      <c r="NQ2569" s="7"/>
      <c r="NT2569" s="1"/>
      <c r="NV2569" s="1"/>
      <c r="NW2569" t="s">
        <v>149</v>
      </c>
      <c r="NY2569" s="55"/>
      <c r="OA2569" s="7"/>
      <c r="OD2569" s="1"/>
      <c r="OG2569" s="36"/>
      <c r="OI2569" s="37"/>
      <c r="OO2569" s="56"/>
      <c r="OY2569" s="56"/>
      <c r="PI2569" s="56"/>
      <c r="PQ2569" s="52"/>
      <c r="PS2569" s="53"/>
      <c r="RD2569" s="1"/>
      <c r="RE2569" t="s">
        <v>149</v>
      </c>
      <c r="RG2569" s="55"/>
      <c r="RI2569" s="7"/>
      <c r="RL2569" s="1"/>
      <c r="RN2569" s="1"/>
      <c r="RO2569" t="s">
        <v>149</v>
      </c>
      <c r="RQ2569" s="55"/>
      <c r="RS2569" s="7"/>
      <c r="RV2569" s="1"/>
      <c r="RX2569" s="1"/>
      <c r="RY2569" t="s">
        <v>149</v>
      </c>
      <c r="SA2569" s="55"/>
      <c r="SC2569" s="7"/>
      <c r="SF2569" s="1"/>
      <c r="SI2569" s="34"/>
      <c r="SK2569" s="35"/>
      <c r="SN2569" s="1"/>
      <c r="SO2569" t="s">
        <v>149</v>
      </c>
      <c r="SQ2569" s="55"/>
      <c r="SS2569" s="7"/>
      <c r="SV2569" s="1"/>
      <c r="SX2569" s="1"/>
      <c r="SY2569" t="s">
        <v>149</v>
      </c>
      <c r="TA2569" s="55"/>
      <c r="TC2569" s="7"/>
      <c r="TF2569" s="1"/>
      <c r="TH2569" s="1"/>
      <c r="TI2569" t="s">
        <v>149</v>
      </c>
      <c r="TK2569" s="55"/>
      <c r="TM2569" s="7"/>
      <c r="TP2569" s="1"/>
      <c r="TS2569" s="36"/>
      <c r="TU2569" s="37"/>
      <c r="UA2569" s="56"/>
      <c r="UK2569" s="56"/>
      <c r="UU2569" s="56"/>
      <c r="VC2569" s="52"/>
      <c r="VE2569" s="53"/>
      <c r="VF2569" s="1"/>
      <c r="VT2569" s="1"/>
    </row>
    <row r="2570" spans="142:592" ht="15" thickBot="1" x14ac:dyDescent="0.35">
      <c r="EL2570" s="34"/>
      <c r="EN2570" s="35"/>
      <c r="EX2570" s="36"/>
      <c r="EZ2570" s="37"/>
      <c r="FJ2570" s="52"/>
      <c r="FL2570" s="53"/>
      <c r="KH2570" s="67"/>
      <c r="KJ2570" s="66"/>
      <c r="KL2570" s="65"/>
      <c r="KN2570" s="53"/>
      <c r="KP2570" s="64"/>
      <c r="KR2570" s="63"/>
      <c r="KV2570" s="1"/>
      <c r="KW2570" s="34"/>
      <c r="KY2570" s="35"/>
      <c r="LA2570" s="36"/>
      <c r="LC2570" s="37"/>
      <c r="LQ2570" s="1"/>
      <c r="LR2570" s="1"/>
      <c r="LS2570" s="57">
        <f>1/SQRT(LS2568)</f>
        <v>0.5</v>
      </c>
      <c r="LU2570" s="55"/>
      <c r="LW2570" s="7"/>
      <c r="LZ2570" s="1"/>
      <c r="MB2570" s="1"/>
      <c r="MC2570" s="57">
        <f>1/SQRT(MC2568)</f>
        <v>0.5</v>
      </c>
      <c r="ME2570" s="55"/>
      <c r="MG2570" s="7"/>
      <c r="MJ2570" s="1"/>
      <c r="ML2570" s="1"/>
      <c r="MM2570" s="57">
        <f>1/SQRT(MM2568)</f>
        <v>0.5</v>
      </c>
      <c r="MO2570" s="55"/>
      <c r="MQ2570" s="7"/>
      <c r="MT2570" s="1"/>
      <c r="MW2570" s="34"/>
      <c r="MY2570" s="35"/>
      <c r="NB2570" s="1"/>
      <c r="NC2570" s="57">
        <f>1/SQRT(NC2568)</f>
        <v>0.5</v>
      </c>
      <c r="NE2570" s="55"/>
      <c r="NG2570" s="7"/>
      <c r="NJ2570" s="1"/>
      <c r="NL2570" s="1"/>
      <c r="NM2570" s="57">
        <f>1/SQRT(NM2568)</f>
        <v>0.5</v>
      </c>
      <c r="NO2570" s="55"/>
      <c r="NQ2570" s="7"/>
      <c r="NT2570" s="1"/>
      <c r="NV2570" s="1"/>
      <c r="NW2570" s="57">
        <f>1/SQRT(NW2568)</f>
        <v>0.5</v>
      </c>
      <c r="NY2570" s="55"/>
      <c r="OA2570" s="7"/>
      <c r="OD2570" s="1"/>
      <c r="OG2570" s="36"/>
      <c r="OI2570" s="37"/>
      <c r="OO2570" s="56"/>
      <c r="OY2570" s="56"/>
      <c r="PI2570" s="56"/>
      <c r="PQ2570" s="52"/>
      <c r="PS2570" s="53"/>
      <c r="PW2570" s="1"/>
      <c r="RD2570" s="1"/>
      <c r="RE2570" s="57">
        <f>1/SQRT(RE2568)</f>
        <v>0.5</v>
      </c>
      <c r="RG2570" s="55"/>
      <c r="RI2570" s="7"/>
      <c r="RL2570" s="1"/>
      <c r="RN2570" s="1"/>
      <c r="RO2570" s="57">
        <f>1/SQRT(RO2568)</f>
        <v>0.5</v>
      </c>
      <c r="RQ2570" s="55"/>
      <c r="RS2570" s="7"/>
      <c r="RV2570" s="1"/>
      <c r="RX2570" s="1"/>
      <c r="RY2570" s="57">
        <f>1/SQRT(RY2568)</f>
        <v>0.5</v>
      </c>
      <c r="SA2570" s="55"/>
      <c r="SC2570" s="7"/>
      <c r="SF2570" s="1"/>
      <c r="SI2570" s="34"/>
      <c r="SK2570" s="35"/>
      <c r="SN2570" s="1"/>
      <c r="SO2570" s="57">
        <f>1/SQRT(SO2568)</f>
        <v>0.5</v>
      </c>
      <c r="SQ2570" s="55"/>
      <c r="SS2570" s="7"/>
      <c r="SV2570" s="1"/>
      <c r="SX2570" s="1"/>
      <c r="SY2570" s="57">
        <f>1/SQRT(SY2568)</f>
        <v>0.5</v>
      </c>
      <c r="TA2570" s="55"/>
      <c r="TC2570" s="7"/>
      <c r="TF2570" s="1"/>
      <c r="TH2570" s="1"/>
      <c r="TI2570" s="57">
        <f>1/SQRT(TI2568)</f>
        <v>0.5</v>
      </c>
      <c r="TK2570" s="55"/>
      <c r="TM2570" s="7"/>
      <c r="TP2570" s="1"/>
      <c r="TS2570" s="36"/>
      <c r="TU2570" s="37"/>
      <c r="UA2570" s="56"/>
      <c r="UK2570" s="56"/>
      <c r="UU2570" s="56"/>
      <c r="VC2570" s="52"/>
      <c r="VE2570" s="53"/>
      <c r="VF2570" s="1"/>
      <c r="VT2570" s="1"/>
    </row>
    <row r="2571" spans="142:592" x14ac:dyDescent="0.3">
      <c r="EL2571" s="34"/>
      <c r="EN2571" s="35"/>
      <c r="EX2571" s="36"/>
      <c r="EZ2571" s="37"/>
      <c r="FJ2571" s="52"/>
      <c r="FL2571" s="53"/>
      <c r="KH2571" s="67"/>
      <c r="KJ2571" s="66"/>
      <c r="KL2571" s="65"/>
      <c r="KN2571" s="53"/>
      <c r="KP2571" s="64"/>
      <c r="KR2571" s="63"/>
      <c r="KV2571" s="1"/>
      <c r="KW2571" s="34"/>
      <c r="KY2571" s="35"/>
      <c r="LA2571" s="36"/>
      <c r="LC2571" s="37"/>
      <c r="LQ2571" s="1"/>
      <c r="LR2571" s="1"/>
      <c r="LU2571" s="55"/>
      <c r="LW2571" s="7"/>
      <c r="LZ2571" s="1"/>
      <c r="MB2571" s="1"/>
      <c r="ME2571" s="55"/>
      <c r="MG2571" s="7"/>
      <c r="MJ2571" s="1"/>
      <c r="ML2571" s="1"/>
      <c r="MO2571" s="55"/>
      <c r="MQ2571" s="7"/>
      <c r="MT2571" s="1"/>
      <c r="MW2571" s="34"/>
      <c r="MY2571" s="35"/>
      <c r="NB2571" s="1"/>
      <c r="NE2571" s="55"/>
      <c r="NG2571" s="7"/>
      <c r="NJ2571" s="1"/>
      <c r="NL2571" s="1"/>
      <c r="NO2571" s="55"/>
      <c r="NQ2571" s="7"/>
      <c r="NT2571" s="1"/>
      <c r="NV2571" s="1"/>
      <c r="NY2571" s="55"/>
      <c r="OA2571" s="7"/>
      <c r="OD2571" s="1"/>
      <c r="OG2571" s="36"/>
      <c r="OI2571" s="37"/>
      <c r="OO2571" s="56"/>
      <c r="OY2571" s="56"/>
      <c r="PI2571" s="56"/>
      <c r="PQ2571" s="52"/>
      <c r="PS2571" s="53"/>
      <c r="RD2571" s="1"/>
      <c r="RG2571" s="55"/>
      <c r="RI2571" s="7"/>
      <c r="RL2571" s="1"/>
      <c r="RN2571" s="1"/>
      <c r="RQ2571" s="55"/>
      <c r="RS2571" s="7"/>
      <c r="RV2571" s="1"/>
      <c r="RX2571" s="1"/>
      <c r="SA2571" s="55"/>
      <c r="SC2571" s="7"/>
      <c r="SF2571" s="1"/>
      <c r="SI2571" s="34"/>
      <c r="SK2571" s="35"/>
      <c r="SN2571" s="1"/>
      <c r="SQ2571" s="55"/>
      <c r="SS2571" s="7"/>
      <c r="SV2571" s="1"/>
      <c r="SX2571" s="1"/>
      <c r="TA2571" s="55"/>
      <c r="TC2571" s="7"/>
      <c r="TF2571" s="1"/>
      <c r="TH2571" s="1"/>
      <c r="TK2571" s="55"/>
      <c r="TM2571" s="7"/>
      <c r="TP2571" s="1"/>
      <c r="TS2571" s="36"/>
      <c r="TU2571" s="37"/>
      <c r="UA2571" s="56"/>
      <c r="UK2571" s="56"/>
      <c r="UU2571" s="56"/>
      <c r="VC2571" s="52"/>
      <c r="VE2571" s="53"/>
      <c r="VF2571" s="1"/>
      <c r="VT2571" s="1"/>
    </row>
    <row r="2572" spans="142:592" x14ac:dyDescent="0.3">
      <c r="EL2572" s="34"/>
      <c r="EN2572" s="35"/>
      <c r="EX2572" s="36"/>
      <c r="EZ2572" s="37"/>
      <c r="FJ2572" s="52"/>
      <c r="FL2572" s="53"/>
      <c r="KH2572" s="67"/>
      <c r="KJ2572" s="66"/>
      <c r="KL2572" s="65"/>
      <c r="KN2572" s="53"/>
      <c r="KP2572" s="64"/>
      <c r="KR2572" s="63"/>
      <c r="KV2572" s="1"/>
      <c r="KW2572" s="34"/>
      <c r="KY2572" s="35"/>
      <c r="LA2572" s="36"/>
      <c r="LC2572" s="37"/>
      <c r="LQ2572" s="1"/>
      <c r="LR2572" s="1"/>
      <c r="LU2572" s="55"/>
      <c r="LW2572" s="7"/>
      <c r="LZ2572" s="1"/>
      <c r="MB2572" s="1"/>
      <c r="ME2572" s="55"/>
      <c r="MG2572" s="7"/>
      <c r="MJ2572" s="1"/>
      <c r="ML2572" s="1"/>
      <c r="MO2572" s="55"/>
      <c r="MQ2572" s="7"/>
      <c r="MT2572" s="1"/>
      <c r="MW2572" s="34"/>
      <c r="MY2572" s="35"/>
      <c r="NB2572" s="1"/>
      <c r="NE2572" s="55"/>
      <c r="NG2572" s="7"/>
      <c r="NJ2572" s="1"/>
      <c r="NL2572" s="1"/>
      <c r="NO2572" s="55"/>
      <c r="NQ2572" s="7"/>
      <c r="NT2572" s="1"/>
      <c r="NV2572" s="1"/>
      <c r="NY2572" s="55"/>
      <c r="OA2572" s="7"/>
      <c r="OD2572" s="1"/>
      <c r="OG2572" s="36"/>
      <c r="OI2572" s="37"/>
      <c r="OO2572" s="56"/>
      <c r="OY2572" s="56"/>
      <c r="PI2572" s="56"/>
      <c r="PQ2572" s="52"/>
      <c r="PS2572" s="53"/>
      <c r="PW2572" s="1"/>
      <c r="RD2572" s="1"/>
      <c r="RG2572" s="55"/>
      <c r="RI2572" s="7"/>
      <c r="RL2572" s="1"/>
      <c r="RN2572" s="1"/>
      <c r="RQ2572" s="55"/>
      <c r="RS2572" s="7"/>
      <c r="RV2572" s="1"/>
      <c r="RX2572" s="1"/>
      <c r="SA2572" s="55"/>
      <c r="SC2572" s="7"/>
      <c r="SF2572" s="1"/>
      <c r="SI2572" s="34"/>
      <c r="SK2572" s="35"/>
      <c r="SN2572" s="1"/>
      <c r="SQ2572" s="55"/>
      <c r="SS2572" s="7"/>
      <c r="SV2572" s="1"/>
      <c r="SX2572" s="1"/>
      <c r="TA2572" s="55"/>
      <c r="TC2572" s="7"/>
      <c r="TF2572" s="1"/>
      <c r="TH2572" s="1"/>
      <c r="TK2572" s="55"/>
      <c r="TM2572" s="7"/>
      <c r="TP2572" s="1"/>
      <c r="TS2572" s="36"/>
      <c r="TU2572" s="37"/>
      <c r="UA2572" s="56"/>
      <c r="UK2572" s="56"/>
      <c r="UU2572" s="56"/>
      <c r="VC2572" s="52"/>
      <c r="VE2572" s="53"/>
      <c r="VF2572" s="1"/>
      <c r="VT2572" s="1"/>
    </row>
    <row r="2573" spans="142:592" x14ac:dyDescent="0.3">
      <c r="EL2573" s="34"/>
      <c r="EN2573" s="35"/>
      <c r="EX2573" s="36"/>
      <c r="EZ2573" s="37"/>
      <c r="FJ2573" s="52"/>
      <c r="FL2573" s="53"/>
      <c r="KH2573" s="67"/>
      <c r="KJ2573" s="66"/>
      <c r="KL2573" s="65"/>
      <c r="KN2573" s="53"/>
      <c r="KP2573" s="64"/>
      <c r="KR2573" s="63"/>
      <c r="KV2573" s="1"/>
      <c r="KW2573" s="34"/>
      <c r="KY2573" s="35"/>
      <c r="LA2573" s="36"/>
      <c r="LC2573" s="37"/>
      <c r="LQ2573" s="1"/>
      <c r="LR2573" s="1"/>
      <c r="LU2573" s="55"/>
      <c r="LW2573" s="7"/>
      <c r="LZ2573" s="1"/>
      <c r="MB2573" s="1"/>
      <c r="ME2573" s="55"/>
      <c r="MG2573" s="7"/>
      <c r="MJ2573" s="1"/>
      <c r="ML2573" s="1"/>
      <c r="MO2573" s="55"/>
      <c r="MQ2573" s="7"/>
      <c r="MT2573" s="1"/>
      <c r="MW2573" s="34"/>
      <c r="MY2573" s="35"/>
      <c r="NB2573" s="1"/>
      <c r="NE2573" s="55"/>
      <c r="NG2573" s="7"/>
      <c r="NJ2573" s="1"/>
      <c r="NL2573" s="1"/>
      <c r="NO2573" s="55"/>
      <c r="NQ2573" s="7"/>
      <c r="NT2573" s="1"/>
      <c r="NV2573" s="1"/>
      <c r="NY2573" s="55"/>
      <c r="OA2573" s="7"/>
      <c r="OD2573" s="1"/>
      <c r="OG2573" s="36"/>
      <c r="OI2573" s="37"/>
      <c r="OO2573" s="56"/>
      <c r="OY2573" s="56"/>
      <c r="PI2573" s="56"/>
      <c r="PQ2573" s="52"/>
      <c r="PS2573" s="53"/>
      <c r="RD2573" s="1"/>
      <c r="RG2573" s="55"/>
      <c r="RI2573" s="7"/>
      <c r="RL2573" s="1"/>
      <c r="RN2573" s="1"/>
      <c r="RQ2573" s="55"/>
      <c r="RS2573" s="7"/>
      <c r="RV2573" s="1"/>
      <c r="RX2573" s="1"/>
      <c r="SA2573" s="55"/>
      <c r="SC2573" s="7"/>
      <c r="SF2573" s="1"/>
      <c r="SI2573" s="34"/>
      <c r="SK2573" s="35"/>
      <c r="SN2573" s="1"/>
      <c r="SQ2573" s="55"/>
      <c r="SS2573" s="7"/>
      <c r="SV2573" s="1"/>
      <c r="SX2573" s="1"/>
      <c r="TA2573" s="55"/>
      <c r="TC2573" s="7"/>
      <c r="TF2573" s="1"/>
      <c r="TH2573" s="1"/>
      <c r="TK2573" s="55"/>
      <c r="TM2573" s="7"/>
      <c r="TP2573" s="1"/>
      <c r="TS2573" s="36"/>
      <c r="TU2573" s="37"/>
      <c r="UA2573" s="56"/>
      <c r="UK2573" s="56"/>
      <c r="UU2573" s="56"/>
      <c r="VC2573" s="52"/>
      <c r="VE2573" s="53"/>
      <c r="VF2573" s="1"/>
      <c r="VT2573" s="1"/>
    </row>
    <row r="2574" spans="142:592" x14ac:dyDescent="0.3">
      <c r="EL2574" s="34"/>
      <c r="EN2574" s="35"/>
      <c r="EX2574" s="36"/>
      <c r="EZ2574" s="37"/>
      <c r="FJ2574" s="52"/>
      <c r="FL2574" s="53"/>
      <c r="KH2574" s="67"/>
      <c r="KJ2574" s="66"/>
      <c r="KL2574" s="65"/>
      <c r="KN2574" s="53"/>
      <c r="KP2574" s="64"/>
      <c r="KR2574" s="63"/>
      <c r="KV2574" s="1"/>
      <c r="KW2574" s="34"/>
      <c r="KY2574" s="35"/>
      <c r="LA2574" s="36"/>
      <c r="LC2574" s="37"/>
      <c r="LQ2574" s="1"/>
      <c r="LR2574" s="1"/>
      <c r="LU2574" s="55"/>
      <c r="LW2574" s="7"/>
      <c r="LZ2574" s="1"/>
      <c r="MB2574" s="1"/>
      <c r="ME2574" s="55"/>
      <c r="MG2574" s="7"/>
      <c r="MJ2574" s="1"/>
      <c r="ML2574" s="1"/>
      <c r="MO2574" s="55"/>
      <c r="MQ2574" s="7"/>
      <c r="MT2574" s="1"/>
      <c r="MW2574" s="34"/>
      <c r="MY2574" s="35"/>
      <c r="NB2574" s="1"/>
      <c r="NE2574" s="55"/>
      <c r="NG2574" s="7"/>
      <c r="NJ2574" s="1"/>
      <c r="NL2574" s="1"/>
      <c r="NO2574" s="55"/>
      <c r="NQ2574" s="7"/>
      <c r="NT2574" s="1"/>
      <c r="NV2574" s="1"/>
      <c r="NY2574" s="55"/>
      <c r="OA2574" s="7"/>
      <c r="OD2574" s="1"/>
      <c r="OG2574" s="36"/>
      <c r="OI2574" s="37"/>
      <c r="OO2574" s="56"/>
      <c r="OY2574" s="56"/>
      <c r="PI2574" s="56"/>
      <c r="PQ2574" s="52"/>
      <c r="PS2574" s="53"/>
      <c r="PW2574" s="1"/>
      <c r="RD2574" s="1"/>
      <c r="RG2574" s="55"/>
      <c r="RI2574" s="7"/>
      <c r="RL2574" s="1"/>
      <c r="RN2574" s="1"/>
      <c r="RQ2574" s="55"/>
      <c r="RS2574" s="7"/>
      <c r="RV2574" s="1"/>
      <c r="RX2574" s="1"/>
      <c r="SA2574" s="55"/>
      <c r="SC2574" s="7"/>
      <c r="SF2574" s="1"/>
      <c r="SI2574" s="34"/>
      <c r="SK2574" s="35"/>
      <c r="SN2574" s="1"/>
      <c r="SQ2574" s="55"/>
      <c r="SS2574" s="7"/>
      <c r="SV2574" s="1"/>
      <c r="SX2574" s="1"/>
      <c r="TA2574" s="55"/>
      <c r="TC2574" s="7"/>
      <c r="TF2574" s="1"/>
      <c r="TH2574" s="1"/>
      <c r="TK2574" s="55"/>
      <c r="TM2574" s="7"/>
      <c r="TP2574" s="1"/>
      <c r="TS2574" s="36"/>
      <c r="TU2574" s="37"/>
      <c r="UA2574" s="56"/>
      <c r="UK2574" s="56"/>
      <c r="UU2574" s="56"/>
      <c r="VC2574" s="52"/>
      <c r="VE2574" s="53"/>
      <c r="VF2574" s="1"/>
      <c r="VT2574" s="1"/>
    </row>
    <row r="2575" spans="142:592" x14ac:dyDescent="0.3">
      <c r="EL2575" s="34"/>
      <c r="EN2575" s="35"/>
      <c r="EX2575" s="36"/>
      <c r="EZ2575" s="37"/>
      <c r="FJ2575" s="52"/>
      <c r="FL2575" s="53"/>
      <c r="KH2575" s="67"/>
      <c r="KJ2575" s="66"/>
      <c r="KL2575" s="65"/>
      <c r="KN2575" s="53"/>
      <c r="KP2575" s="64"/>
      <c r="KR2575" s="63"/>
      <c r="KV2575" s="1"/>
      <c r="KW2575" s="34"/>
      <c r="KY2575" s="35"/>
      <c r="LA2575" s="36"/>
      <c r="LC2575" s="37"/>
      <c r="LQ2575" s="1"/>
      <c r="LR2575" s="1"/>
      <c r="LU2575" s="55"/>
      <c r="LW2575" s="7"/>
      <c r="LZ2575" s="1"/>
      <c r="MB2575" s="1"/>
      <c r="ME2575" s="55"/>
      <c r="MG2575" s="7"/>
      <c r="MJ2575" s="1"/>
      <c r="ML2575" s="1"/>
      <c r="MO2575" s="55"/>
      <c r="MQ2575" s="7"/>
      <c r="MT2575" s="1"/>
      <c r="MW2575" s="34"/>
      <c r="MY2575" s="35"/>
      <c r="NB2575" s="1"/>
      <c r="NE2575" s="55"/>
      <c r="NG2575" s="7"/>
      <c r="NJ2575" s="1"/>
      <c r="NL2575" s="1"/>
      <c r="NO2575" s="55"/>
      <c r="NQ2575" s="7"/>
      <c r="NT2575" s="1"/>
      <c r="NV2575" s="1"/>
      <c r="NY2575" s="55"/>
      <c r="OA2575" s="7"/>
      <c r="OD2575" s="1"/>
      <c r="OG2575" s="36"/>
      <c r="OI2575" s="37"/>
      <c r="OO2575" s="56"/>
      <c r="OY2575" s="56"/>
      <c r="PI2575" s="56"/>
      <c r="PQ2575" s="52"/>
      <c r="PS2575" s="53"/>
      <c r="RD2575" s="1"/>
      <c r="RG2575" s="55"/>
      <c r="RI2575" s="7"/>
      <c r="RL2575" s="1"/>
      <c r="RN2575" s="1"/>
      <c r="RQ2575" s="55"/>
      <c r="RS2575" s="7"/>
      <c r="RV2575" s="1"/>
      <c r="RX2575" s="1"/>
      <c r="SA2575" s="55"/>
      <c r="SC2575" s="7"/>
      <c r="SF2575" s="1"/>
      <c r="SI2575" s="34"/>
      <c r="SK2575" s="35"/>
      <c r="SN2575" s="1"/>
      <c r="SQ2575" s="55"/>
      <c r="SS2575" s="7"/>
      <c r="SV2575" s="1"/>
      <c r="SX2575" s="1"/>
      <c r="TA2575" s="55"/>
      <c r="TC2575" s="7"/>
      <c r="TF2575" s="1"/>
      <c r="TH2575" s="1"/>
      <c r="TK2575" s="55"/>
      <c r="TM2575" s="7"/>
      <c r="TP2575" s="1"/>
      <c r="TS2575" s="36"/>
      <c r="TU2575" s="37"/>
      <c r="UA2575" s="56"/>
      <c r="UK2575" s="56"/>
      <c r="UU2575" s="56"/>
      <c r="VC2575" s="52"/>
      <c r="VE2575" s="53"/>
      <c r="VF2575" s="1"/>
      <c r="VT2575" s="1"/>
    </row>
    <row r="2576" spans="142:592" ht="15" thickBot="1" x14ac:dyDescent="0.35">
      <c r="EL2576" s="34"/>
      <c r="EN2576" s="35"/>
      <c r="EX2576" s="36"/>
      <c r="EZ2576" s="37"/>
      <c r="FJ2576" s="52"/>
      <c r="FL2576" s="53"/>
      <c r="KH2576" s="67"/>
      <c r="KJ2576" s="66"/>
      <c r="KL2576" s="65"/>
      <c r="KN2576" s="53"/>
      <c r="KP2576" s="64"/>
      <c r="KR2576" s="63"/>
      <c r="KV2576" s="1"/>
      <c r="KW2576" s="34"/>
      <c r="KY2576" s="35"/>
      <c r="LA2576" s="36"/>
      <c r="LC2576" s="37"/>
      <c r="LQ2576" s="1"/>
      <c r="LR2576" s="1"/>
      <c r="LU2576" s="2" t="s">
        <v>150</v>
      </c>
      <c r="LW2576" s="7" t="s">
        <v>151</v>
      </c>
      <c r="LZ2576" s="1"/>
      <c r="MB2576" s="1"/>
      <c r="ME2576" s="2" t="s">
        <v>152</v>
      </c>
      <c r="MG2576" s="7" t="s">
        <v>153</v>
      </c>
      <c r="MJ2576" s="1"/>
      <c r="ML2576" s="1"/>
      <c r="MO2576" s="2" t="s">
        <v>154</v>
      </c>
      <c r="MQ2576" s="7" t="s">
        <v>155</v>
      </c>
      <c r="MT2576" s="1"/>
      <c r="MW2576" s="34"/>
      <c r="MY2576" s="35"/>
      <c r="NB2576" s="1"/>
      <c r="NE2576" s="2" t="s">
        <v>156</v>
      </c>
      <c r="NG2576" s="7" t="s">
        <v>157</v>
      </c>
      <c r="NJ2576" s="1"/>
      <c r="NL2576" s="1"/>
      <c r="NO2576" s="2" t="s">
        <v>158</v>
      </c>
      <c r="NQ2576" s="7" t="s">
        <v>159</v>
      </c>
      <c r="NT2576" s="1"/>
      <c r="NV2576" s="1"/>
      <c r="NY2576" s="2" t="s">
        <v>160</v>
      </c>
      <c r="OA2576" s="7" t="s">
        <v>161</v>
      </c>
      <c r="OD2576" s="1"/>
      <c r="OG2576" s="36"/>
      <c r="OI2576" s="37"/>
      <c r="PQ2576" s="52"/>
      <c r="PS2576" s="53"/>
      <c r="PW2576" s="1"/>
      <c r="RD2576" s="1"/>
      <c r="RG2576" s="2" t="s">
        <v>150</v>
      </c>
      <c r="RI2576" s="7" t="s">
        <v>151</v>
      </c>
      <c r="RL2576" s="1"/>
      <c r="RN2576" s="1"/>
      <c r="RQ2576" s="2" t="s">
        <v>152</v>
      </c>
      <c r="RS2576" s="7" t="s">
        <v>153</v>
      </c>
      <c r="RV2576" s="1"/>
      <c r="RX2576" s="1"/>
      <c r="SA2576" s="2" t="s">
        <v>154</v>
      </c>
      <c r="SC2576" s="7" t="s">
        <v>155</v>
      </c>
      <c r="SF2576" s="1"/>
      <c r="SI2576" s="34"/>
      <c r="SK2576" s="35"/>
      <c r="SN2576" s="1"/>
      <c r="SQ2576" s="2" t="s">
        <v>156</v>
      </c>
      <c r="SS2576" s="7" t="s">
        <v>157</v>
      </c>
      <c r="SV2576" s="1"/>
      <c r="SX2576" s="1"/>
      <c r="TA2576" s="2" t="s">
        <v>158</v>
      </c>
      <c r="TC2576" s="7" t="s">
        <v>159</v>
      </c>
      <c r="TF2576" s="1"/>
      <c r="TH2576" s="1"/>
      <c r="TK2576" s="2" t="s">
        <v>160</v>
      </c>
      <c r="TM2576" s="7" t="s">
        <v>161</v>
      </c>
      <c r="TP2576" s="1"/>
      <c r="TS2576" s="36"/>
      <c r="TU2576" s="37"/>
      <c r="VC2576" s="52"/>
      <c r="VE2576" s="53"/>
      <c r="VF2576" s="1"/>
      <c r="VT2576" s="1"/>
    </row>
    <row r="2577" spans="14:592" ht="15" thickBot="1" x14ac:dyDescent="0.35">
      <c r="EL2577" s="34"/>
      <c r="EN2577" s="35"/>
      <c r="EX2577" s="36"/>
      <c r="EZ2577" s="37"/>
      <c r="FJ2577" s="52"/>
      <c r="FL2577" s="53"/>
      <c r="KH2577" s="67"/>
      <c r="KJ2577" s="66"/>
      <c r="KL2577" s="65"/>
      <c r="KN2577" s="53"/>
      <c r="KP2577" s="64"/>
      <c r="KR2577" s="63"/>
      <c r="KV2577" s="1"/>
      <c r="KW2577" s="34"/>
      <c r="KY2577" s="35"/>
      <c r="LA2577" s="36"/>
      <c r="LC2577" s="37"/>
      <c r="LQ2577" s="1"/>
      <c r="LR2577" s="1"/>
      <c r="LU2577" s="58">
        <f>LU2580</f>
        <v>-7.5111001361555108</v>
      </c>
      <c r="LW2577" s="41">
        <f>LW2568*LS2570</f>
        <v>-1.5655758491223766E-5</v>
      </c>
      <c r="LZ2577" s="1"/>
      <c r="MB2577" s="1"/>
      <c r="ME2577" s="58">
        <f>ME2580</f>
        <v>-6.9387314641039302</v>
      </c>
      <c r="MG2577" s="41">
        <f t="array" ref="MG2577">MG2568*MC2570</f>
        <v>2.824466320363556E-5</v>
      </c>
      <c r="MJ2577" s="1"/>
      <c r="ML2577" s="1"/>
      <c r="MO2577" s="58">
        <f>MO2580</f>
        <v>-7.4576156059833494</v>
      </c>
      <c r="MQ2577" s="41">
        <f t="array" ref="MQ2577">MQ2568*MM2570</f>
        <v>-1.2588904712411766E-5</v>
      </c>
      <c r="MT2577" s="1"/>
      <c r="MW2577" s="34"/>
      <c r="MY2577" s="35"/>
      <c r="NB2577" s="1"/>
      <c r="NE2577" s="58">
        <f>NE2580</f>
        <v>-7.7838388786600836</v>
      </c>
      <c r="NG2577" s="41">
        <f t="array" ref="NG2577">NG2568*NC2570</f>
        <v>5.0191694879644555E-6</v>
      </c>
      <c r="NJ2577" s="1"/>
      <c r="NL2577" s="1"/>
      <c r="NO2577" s="58">
        <f>NO2580</f>
        <v>-7.189254983019925</v>
      </c>
      <c r="NQ2577" s="41">
        <f t="array" ref="NQ2577">NQ2568*NM2570</f>
        <v>-9.0651269269490795E-6</v>
      </c>
      <c r="NT2577" s="1"/>
      <c r="NV2577" s="1"/>
      <c r="NY2577" s="58">
        <f>NY2580</f>
        <v>-7.7282569462419355</v>
      </c>
      <c r="OA2577" s="41">
        <f t="array" ref="OA2577">OA2568*NW2570</f>
        <v>4.0459574389846342E-6</v>
      </c>
      <c r="OD2577" s="1"/>
      <c r="OG2577" s="36"/>
      <c r="OI2577" s="37"/>
      <c r="OO2577" s="56"/>
      <c r="OY2577" s="56"/>
      <c r="PI2577" s="56"/>
      <c r="PQ2577" s="52"/>
      <c r="PS2577" s="53"/>
      <c r="RD2577" s="1"/>
      <c r="RG2577" s="58">
        <f>RG2580</f>
        <v>1.863035981083534</v>
      </c>
      <c r="RI2577" s="41">
        <f>RI2568*RE2570</f>
        <v>1.3716766273512459E-8</v>
      </c>
      <c r="RL2577" s="1"/>
      <c r="RN2577" s="1"/>
      <c r="RQ2577" s="58">
        <f>RQ2580</f>
        <v>1.9541863505666748</v>
      </c>
      <c r="RS2577" s="41">
        <f t="array" ref="RS2577">RS2568*RO2570</f>
        <v>-6.2284495028867306E-8</v>
      </c>
      <c r="RV2577" s="1"/>
      <c r="RX2577" s="1"/>
      <c r="SA2577" s="58">
        <f>SA2580</f>
        <v>1.8715582538513509</v>
      </c>
      <c r="SC2577" s="41">
        <f t="array" ref="SC2577">SC2568*RY2570</f>
        <v>4.8567728755348071E-8</v>
      </c>
      <c r="SF2577" s="1"/>
      <c r="SI2577" s="34"/>
      <c r="SK2577" s="35"/>
      <c r="SN2577" s="1"/>
      <c r="SQ2577" s="58">
        <f>SQ2580</f>
        <v>1.1343711630885198</v>
      </c>
      <c r="SS2577" s="41">
        <f t="array" ref="SS2577">SS2568*SO2570</f>
        <v>-5.7290541671150197E-7</v>
      </c>
      <c r="SV2577" s="1"/>
      <c r="SX2577" s="1"/>
      <c r="TA2577" s="58">
        <f>TA2580</f>
        <v>1.1884023013776395</v>
      </c>
      <c r="TC2577" s="41">
        <f t="array" ref="TC2577">TC2568*SY2570</f>
        <v>1.0159817976833371E-6</v>
      </c>
      <c r="TF2577" s="1"/>
      <c r="TH2577" s="1"/>
      <c r="TK2577" s="58">
        <f>TK2580</f>
        <v>1.1392982872391424</v>
      </c>
      <c r="TM2577" s="41">
        <f t="array" ref="TM2577">TM2568*TI2570</f>
        <v>-4.4307638097184867E-7</v>
      </c>
      <c r="TP2577" s="1"/>
      <c r="TS2577" s="36"/>
      <c r="TU2577" s="37"/>
      <c r="UA2577" s="56"/>
      <c r="UK2577" s="56"/>
      <c r="UU2577" s="56"/>
      <c r="VC2577" s="52"/>
      <c r="VE2577" s="53"/>
      <c r="VF2577" s="1"/>
      <c r="VT2577" s="1"/>
    </row>
    <row r="2578" spans="14:592" x14ac:dyDescent="0.3">
      <c r="EL2578" s="34"/>
      <c r="EN2578" s="35"/>
      <c r="EX2578" s="36"/>
      <c r="EZ2578" s="37"/>
      <c r="FJ2578" s="52"/>
      <c r="FL2578" s="53"/>
      <c r="KH2578" s="67"/>
      <c r="KJ2578" s="66"/>
      <c r="KL2578" s="65"/>
      <c r="KN2578" s="53"/>
      <c r="KP2578" s="64"/>
      <c r="KR2578" s="63"/>
      <c r="KV2578" s="1"/>
      <c r="KW2578" s="34"/>
      <c r="KY2578" s="35"/>
      <c r="LA2578" s="36"/>
      <c r="LC2578" s="37"/>
      <c r="LQ2578" s="1"/>
      <c r="LR2578" s="1"/>
      <c r="LS2578" s="1"/>
      <c r="LT2578" s="1"/>
      <c r="LU2578" s="2"/>
      <c r="LV2578" s="1"/>
      <c r="LW2578" s="7"/>
      <c r="LX2578" s="1"/>
      <c r="LY2578" s="1"/>
      <c r="LZ2578" s="1"/>
      <c r="MA2578" s="1"/>
      <c r="MB2578" s="1"/>
      <c r="MC2578" s="1"/>
      <c r="MD2578" s="1"/>
      <c r="ME2578" s="2"/>
      <c r="MF2578" s="1"/>
      <c r="MG2578" s="7"/>
      <c r="MH2578" s="1"/>
      <c r="MI2578" s="1"/>
      <c r="MJ2578" s="1"/>
      <c r="MK2578" s="1"/>
      <c r="ML2578" s="1"/>
      <c r="MM2578" s="1"/>
      <c r="MN2578" s="1"/>
      <c r="MO2578" s="2"/>
      <c r="MP2578" s="1"/>
      <c r="MQ2578" s="7"/>
      <c r="MR2578" s="1"/>
      <c r="MS2578" s="1"/>
      <c r="MT2578" s="1"/>
      <c r="MU2578" s="1"/>
      <c r="MW2578" s="34"/>
      <c r="MY2578" s="35"/>
      <c r="NA2578" s="1"/>
      <c r="NB2578" s="1"/>
      <c r="NC2578" s="1"/>
      <c r="ND2578" s="1"/>
      <c r="NE2578" s="2"/>
      <c r="NF2578" s="1"/>
      <c r="NG2578" s="7"/>
      <c r="NH2578" s="1"/>
      <c r="NI2578" s="1"/>
      <c r="NJ2578" s="1"/>
      <c r="NK2578" s="1"/>
      <c r="NL2578" s="1"/>
      <c r="NM2578" s="1"/>
      <c r="NN2578" s="1"/>
      <c r="NO2578" s="2"/>
      <c r="NP2578" s="1"/>
      <c r="NQ2578" s="7"/>
      <c r="NR2578" s="1"/>
      <c r="NS2578" s="1"/>
      <c r="NT2578" s="1"/>
      <c r="NU2578" s="1"/>
      <c r="NV2578" s="1"/>
      <c r="NW2578" s="1"/>
      <c r="NX2578" s="1"/>
      <c r="NY2578" s="2"/>
      <c r="NZ2578" s="1"/>
      <c r="OA2578" s="7"/>
      <c r="OB2578" s="1"/>
      <c r="OC2578" s="1"/>
      <c r="OD2578" s="1"/>
      <c r="OE2578" s="1"/>
      <c r="OG2578" s="36"/>
      <c r="OI2578" s="37"/>
      <c r="PQ2578" s="52"/>
      <c r="PS2578" s="53"/>
      <c r="PW2578" s="1"/>
      <c r="RC2578" s="1"/>
      <c r="RD2578" s="1"/>
      <c r="RE2578" s="1"/>
      <c r="RF2578" s="1"/>
      <c r="RG2578" s="2"/>
      <c r="RH2578" s="1"/>
      <c r="RI2578" s="7"/>
      <c r="RJ2578" s="1"/>
      <c r="RK2578" s="1"/>
      <c r="RL2578" s="1"/>
      <c r="RM2578" s="1"/>
      <c r="RN2578" s="1"/>
      <c r="RO2578" s="1"/>
      <c r="RP2578" s="1"/>
      <c r="RQ2578" s="2"/>
      <c r="RR2578" s="1"/>
      <c r="RS2578" s="7"/>
      <c r="RT2578" s="1"/>
      <c r="RU2578" s="1"/>
      <c r="RV2578" s="1"/>
      <c r="RW2578" s="1"/>
      <c r="RX2578" s="1"/>
      <c r="RY2578" s="1"/>
      <c r="RZ2578" s="1"/>
      <c r="SA2578" s="2"/>
      <c r="SB2578" s="1"/>
      <c r="SC2578" s="7"/>
      <c r="SD2578" s="1"/>
      <c r="SE2578" s="1"/>
      <c r="SF2578" s="1"/>
      <c r="SG2578" s="1"/>
      <c r="SI2578" s="34"/>
      <c r="SK2578" s="35"/>
      <c r="SM2578" s="1"/>
      <c r="SN2578" s="1"/>
      <c r="SO2578" s="1"/>
      <c r="SP2578" s="1"/>
      <c r="SQ2578" s="2"/>
      <c r="SR2578" s="1"/>
      <c r="SS2578" s="7"/>
      <c r="ST2578" s="1"/>
      <c r="SU2578" s="1"/>
      <c r="SV2578" s="1"/>
      <c r="SW2578" s="1"/>
      <c r="SX2578" s="1"/>
      <c r="SY2578" s="1"/>
      <c r="SZ2578" s="1"/>
      <c r="TA2578" s="2"/>
      <c r="TB2578" s="1"/>
      <c r="TC2578" s="7"/>
      <c r="TD2578" s="1"/>
      <c r="TE2578" s="1"/>
      <c r="TF2578" s="1"/>
      <c r="TG2578" s="1"/>
      <c r="TH2578" s="1"/>
      <c r="TI2578" s="1"/>
      <c r="TJ2578" s="1"/>
      <c r="TK2578" s="2"/>
      <c r="TL2578" s="1"/>
      <c r="TM2578" s="7"/>
      <c r="TN2578" s="1"/>
      <c r="TO2578" s="1"/>
      <c r="TP2578" s="1"/>
      <c r="TQ2578" s="1"/>
      <c r="TS2578" s="36"/>
      <c r="TU2578" s="37"/>
      <c r="VC2578" s="52"/>
      <c r="VE2578" s="53"/>
      <c r="VF2578" s="1"/>
      <c r="VT2578" s="1"/>
    </row>
    <row r="2579" spans="14:592" ht="15" thickBot="1" x14ac:dyDescent="0.35">
      <c r="EL2579" s="34"/>
      <c r="EN2579" s="35"/>
      <c r="EX2579" s="36"/>
      <c r="EZ2579" s="37"/>
      <c r="FJ2579" s="52"/>
      <c r="FL2579" s="53"/>
      <c r="KH2579" s="67"/>
      <c r="KJ2579" s="66"/>
      <c r="KL2579" s="65"/>
      <c r="KN2579" s="53"/>
      <c r="KP2579" s="64"/>
      <c r="KR2579" s="63"/>
      <c r="KV2579" s="1"/>
      <c r="KW2579" s="34"/>
      <c r="KY2579" s="35"/>
      <c r="LA2579" s="36"/>
      <c r="LC2579" s="37"/>
      <c r="LQ2579" s="1"/>
      <c r="LU2579" s="2" t="s">
        <v>150</v>
      </c>
      <c r="LW2579" s="7" t="s">
        <v>151</v>
      </c>
      <c r="MA2579" s="1"/>
      <c r="ME2579" s="2" t="s">
        <v>152</v>
      </c>
      <c r="MG2579" s="7" t="s">
        <v>153</v>
      </c>
      <c r="MK2579" s="1"/>
      <c r="MO2579" s="2" t="s">
        <v>154</v>
      </c>
      <c r="MQ2579" s="7" t="s">
        <v>155</v>
      </c>
      <c r="MU2579" s="1"/>
      <c r="MW2579" s="34"/>
      <c r="MY2579" s="35"/>
      <c r="NA2579" s="1"/>
      <c r="NE2579" s="2" t="s">
        <v>156</v>
      </c>
      <c r="NG2579" s="7" t="s">
        <v>157</v>
      </c>
      <c r="NK2579" s="1"/>
      <c r="NO2579" s="2" t="s">
        <v>158</v>
      </c>
      <c r="NQ2579" s="7" t="s">
        <v>159</v>
      </c>
      <c r="NU2579" s="1"/>
      <c r="NY2579" s="2" t="s">
        <v>160</v>
      </c>
      <c r="OA2579" s="7" t="s">
        <v>161</v>
      </c>
      <c r="OE2579" s="1"/>
      <c r="OG2579" s="36"/>
      <c r="OI2579" s="37"/>
      <c r="PQ2579" s="52"/>
      <c r="PS2579" s="53"/>
      <c r="RC2579" s="1"/>
      <c r="RG2579" s="2" t="s">
        <v>150</v>
      </c>
      <c r="RI2579" s="7" t="s">
        <v>151</v>
      </c>
      <c r="RM2579" s="1"/>
      <c r="RQ2579" s="2" t="s">
        <v>152</v>
      </c>
      <c r="RS2579" s="7" t="s">
        <v>153</v>
      </c>
      <c r="RW2579" s="1"/>
      <c r="SA2579" s="2" t="s">
        <v>154</v>
      </c>
      <c r="SC2579" s="7" t="s">
        <v>155</v>
      </c>
      <c r="SG2579" s="1"/>
      <c r="SI2579" s="34"/>
      <c r="SK2579" s="35"/>
      <c r="SM2579" s="1"/>
      <c r="SQ2579" s="2" t="s">
        <v>156</v>
      </c>
      <c r="SS2579" s="7" t="s">
        <v>157</v>
      </c>
      <c r="SW2579" s="1"/>
      <c r="TA2579" s="2" t="s">
        <v>158</v>
      </c>
      <c r="TC2579" s="7" t="s">
        <v>159</v>
      </c>
      <c r="TG2579" s="1"/>
      <c r="TK2579" s="2" t="s">
        <v>160</v>
      </c>
      <c r="TM2579" s="7" t="s">
        <v>161</v>
      </c>
      <c r="TQ2579" s="1"/>
      <c r="TS2579" s="36"/>
      <c r="TU2579" s="37"/>
      <c r="VC2579" s="52"/>
      <c r="VE2579" s="53"/>
      <c r="VF2579" s="1"/>
      <c r="VT2579" s="1"/>
    </row>
    <row r="2580" spans="14:592" ht="15" thickBot="1" x14ac:dyDescent="0.35">
      <c r="EL2580" s="34"/>
      <c r="EN2580" s="35"/>
      <c r="EX2580" s="36"/>
      <c r="EZ2580" s="37"/>
      <c r="FJ2580" s="52"/>
      <c r="FL2580" s="53"/>
      <c r="KH2580" s="67"/>
      <c r="KJ2580" s="66"/>
      <c r="KL2580" s="65"/>
      <c r="KN2580" s="53"/>
      <c r="KP2580" s="64"/>
      <c r="KR2580" s="63"/>
      <c r="KV2580" s="1"/>
      <c r="KW2580" s="34"/>
      <c r="KY2580" s="35"/>
      <c r="LA2580" s="36"/>
      <c r="LC2580" s="37"/>
      <c r="LQ2580" s="1"/>
      <c r="LU2580" s="3">
        <f t="array" ref="LU2580">MMULT(TRANSPOSE(LR2589:LR2592),LX2589:LX2592)</f>
        <v>-7.5111001361555108</v>
      </c>
      <c r="LW2580" s="41">
        <f>LW2577</f>
        <v>-1.5655758491223766E-5</v>
      </c>
      <c r="MA2580" s="1"/>
      <c r="ME2580" s="3">
        <f t="array" ref="ME2580">MMULT(TRANSPOSE(MB2589:MB2592),MH2589:MH2592)</f>
        <v>-6.9387314641039302</v>
      </c>
      <c r="MG2580" s="41">
        <f>MG2577</f>
        <v>2.824466320363556E-5</v>
      </c>
      <c r="MK2580" s="1"/>
      <c r="MO2580" s="3">
        <f t="array" ref="MO2580">MMULT(TRANSPOSE(ML2589:ML2592),MR2589:MR2592)</f>
        <v>-7.4576156059833494</v>
      </c>
      <c r="MQ2580" s="41">
        <f>MQ2577</f>
        <v>-1.2588904712411766E-5</v>
      </c>
      <c r="MU2580" s="1"/>
      <c r="MW2580" s="34"/>
      <c r="MY2580" s="35"/>
      <c r="NA2580" s="1"/>
      <c r="NE2580" s="3">
        <f t="array" ref="NE2580">MMULT(TRANSPOSE(NB2589:NB2592),NH2589:NH2592)</f>
        <v>-7.7838388786600836</v>
      </c>
      <c r="NG2580" s="41">
        <f>NG2577</f>
        <v>5.0191694879644555E-6</v>
      </c>
      <c r="NK2580" s="1"/>
      <c r="NO2580" s="3">
        <f t="array" ref="NO2580">MMULT(TRANSPOSE(NL2589:NL2592),NR2589:NR2592)</f>
        <v>-7.189254983019925</v>
      </c>
      <c r="NQ2580" s="41">
        <f>NQ2577</f>
        <v>-9.0651269269490795E-6</v>
      </c>
      <c r="NU2580" s="1"/>
      <c r="NY2580" s="3">
        <f t="array" ref="NY2580">MMULT(TRANSPOSE(NV2589:NV2592),OB2589:OB2592)</f>
        <v>-7.7282569462419355</v>
      </c>
      <c r="OA2580" s="41">
        <f>OA2577</f>
        <v>4.0459574389846342E-6</v>
      </c>
      <c r="OE2580" s="1"/>
      <c r="OG2580" s="36"/>
      <c r="OI2580" s="37"/>
      <c r="PQ2580" s="52"/>
      <c r="PS2580" s="53"/>
      <c r="PW2580" s="1"/>
      <c r="RC2580" s="1"/>
      <c r="RG2580" s="3">
        <f t="array" ref="RG2580">MMULT(TRANSPOSE(RD2589:RD2592),RJ2589:RJ2592)</f>
        <v>1.863035981083534</v>
      </c>
      <c r="RI2580" s="41">
        <f>RI2577</f>
        <v>1.3716766273512459E-8</v>
      </c>
      <c r="RM2580" s="1"/>
      <c r="RQ2580" s="3">
        <f t="array" ref="RQ2580">MMULT(TRANSPOSE(RN2589:RN2592),RT2589:RT2592)</f>
        <v>1.9541863505666748</v>
      </c>
      <c r="RS2580" s="41">
        <f>RS2577</f>
        <v>-6.2284495028867306E-8</v>
      </c>
      <c r="RW2580" s="1"/>
      <c r="SA2580" s="3">
        <f t="array" ref="SA2580">MMULT(TRANSPOSE(RX2589:RX2592),SD2589:SD2592)</f>
        <v>1.8715582538513509</v>
      </c>
      <c r="SC2580" s="41">
        <f>SC2577</f>
        <v>4.8567728755348071E-8</v>
      </c>
      <c r="SG2580" s="1"/>
      <c r="SI2580" s="34"/>
      <c r="SK2580" s="35"/>
      <c r="SM2580" s="1"/>
      <c r="SQ2580" s="3">
        <f t="array" ref="SQ2580">MMULT(TRANSPOSE(SN2589:SN2592),ST2589:ST2592)</f>
        <v>1.1343711630885198</v>
      </c>
      <c r="SS2580" s="41">
        <f>SS2577</f>
        <v>-5.7290541671150197E-7</v>
      </c>
      <c r="SW2580" s="1"/>
      <c r="TA2580" s="3">
        <f t="array" ref="TA2580">MMULT(TRANSPOSE(SX2589:SX2592),TD2589:TD2592)</f>
        <v>1.1884023013776395</v>
      </c>
      <c r="TC2580" s="41">
        <f>TC2577</f>
        <v>1.0159817976833371E-6</v>
      </c>
      <c r="TG2580" s="1"/>
      <c r="TK2580" s="3">
        <f t="array" ref="TK2580">MMULT(TRANSPOSE(TH2589:TH2592),TN2589:TN2592)</f>
        <v>1.1392982872391424</v>
      </c>
      <c r="TM2580" s="41">
        <f>TM2577</f>
        <v>-4.4307638097184867E-7</v>
      </c>
      <c r="TQ2580" s="1"/>
      <c r="TS2580" s="36"/>
      <c r="TU2580" s="37"/>
      <c r="VC2580" s="52"/>
      <c r="VE2580" s="53"/>
      <c r="VF2580" s="1"/>
      <c r="VT2580" s="1"/>
    </row>
    <row r="2581" spans="14:592" x14ac:dyDescent="0.3">
      <c r="EL2581" s="34"/>
      <c r="EN2581" s="35"/>
      <c r="EX2581" s="36"/>
      <c r="EZ2581" s="37"/>
      <c r="FJ2581" s="52"/>
      <c r="FL2581" s="53"/>
      <c r="KH2581" s="67"/>
      <c r="KJ2581" s="66"/>
      <c r="KL2581" s="65"/>
      <c r="KN2581" s="53"/>
      <c r="KP2581" s="64"/>
      <c r="KR2581" s="63"/>
      <c r="KV2581" s="1"/>
      <c r="KW2581" s="34"/>
      <c r="KY2581" s="35"/>
      <c r="LA2581" s="36"/>
      <c r="LC2581" s="37"/>
      <c r="LQ2581" s="1"/>
      <c r="LR2581" s="2"/>
      <c r="LS2581" s="2"/>
      <c r="LT2581" s="2"/>
      <c r="LU2581" s="2"/>
      <c r="LV2581" s="2"/>
      <c r="LW2581" s="2"/>
      <c r="LX2581" s="2"/>
      <c r="MA2581" s="1"/>
      <c r="MB2581" s="2"/>
      <c r="MC2581" s="2"/>
      <c r="MD2581" s="2"/>
      <c r="ME2581" s="2"/>
      <c r="MF2581" s="2"/>
      <c r="MG2581" s="2"/>
      <c r="MH2581" s="2"/>
      <c r="MK2581" s="1"/>
      <c r="ML2581" s="2"/>
      <c r="MM2581" s="2"/>
      <c r="MN2581" s="2"/>
      <c r="MO2581" s="2"/>
      <c r="MP2581" s="2"/>
      <c r="MQ2581" s="2"/>
      <c r="MR2581" s="2"/>
      <c r="MU2581" s="1"/>
      <c r="MW2581" s="34"/>
      <c r="MY2581" s="35"/>
      <c r="NA2581" s="1"/>
      <c r="NB2581" s="2"/>
      <c r="NC2581" s="2"/>
      <c r="ND2581" s="2"/>
      <c r="NE2581" s="2"/>
      <c r="NF2581" s="2"/>
      <c r="NG2581" s="2"/>
      <c r="NH2581" s="2"/>
      <c r="NK2581" s="1"/>
      <c r="NL2581" s="2"/>
      <c r="NM2581" s="2"/>
      <c r="NN2581" s="2"/>
      <c r="NO2581" s="2"/>
      <c r="NP2581" s="2"/>
      <c r="NQ2581" s="2"/>
      <c r="NR2581" s="2"/>
      <c r="NU2581" s="1"/>
      <c r="NV2581" s="2"/>
      <c r="NW2581" s="2"/>
      <c r="NX2581" s="2"/>
      <c r="NY2581" s="2"/>
      <c r="NZ2581" s="2"/>
      <c r="OA2581" s="2"/>
      <c r="OB2581" s="2"/>
      <c r="OE2581" s="1"/>
      <c r="OG2581" s="36"/>
      <c r="OI2581" s="37"/>
      <c r="PQ2581" s="52"/>
      <c r="PS2581" s="53"/>
      <c r="RC2581" s="1"/>
      <c r="RD2581" s="2"/>
      <c r="RE2581" s="2"/>
      <c r="RF2581" s="2"/>
      <c r="RG2581" s="2"/>
      <c r="RH2581" s="2"/>
      <c r="RI2581" s="2"/>
      <c r="RJ2581" s="2"/>
      <c r="RM2581" s="1"/>
      <c r="RN2581" s="2"/>
      <c r="RO2581" s="2"/>
      <c r="RP2581" s="2"/>
      <c r="RQ2581" s="2"/>
      <c r="RR2581" s="2"/>
      <c r="RS2581" s="2"/>
      <c r="RT2581" s="2"/>
      <c r="RW2581" s="1"/>
      <c r="RX2581" s="2"/>
      <c r="RY2581" s="2"/>
      <c r="RZ2581" s="2"/>
      <c r="SA2581" s="2"/>
      <c r="SB2581" s="2"/>
      <c r="SC2581" s="2"/>
      <c r="SD2581" s="2"/>
      <c r="SG2581" s="1"/>
      <c r="SI2581" s="34"/>
      <c r="SK2581" s="35"/>
      <c r="SM2581" s="1"/>
      <c r="SN2581" s="2"/>
      <c r="SO2581" s="2"/>
      <c r="SP2581" s="2"/>
      <c r="SQ2581" s="2"/>
      <c r="SR2581" s="2"/>
      <c r="SS2581" s="2"/>
      <c r="ST2581" s="2"/>
      <c r="SW2581" s="1"/>
      <c r="SX2581" s="2"/>
      <c r="SY2581" s="2"/>
      <c r="SZ2581" s="2"/>
      <c r="TA2581" s="2"/>
      <c r="TB2581" s="2"/>
      <c r="TC2581" s="2"/>
      <c r="TD2581" s="2"/>
      <c r="TG2581" s="1"/>
      <c r="TH2581" s="2"/>
      <c r="TI2581" s="2"/>
      <c r="TJ2581" s="2"/>
      <c r="TK2581" s="2"/>
      <c r="TL2581" s="2"/>
      <c r="TM2581" s="2"/>
      <c r="TN2581" s="2"/>
      <c r="TQ2581" s="1"/>
      <c r="TS2581" s="36"/>
      <c r="TU2581" s="37"/>
      <c r="VC2581" s="52"/>
      <c r="VE2581" s="53"/>
      <c r="VF2581" s="1"/>
      <c r="VT2581" s="1"/>
    </row>
    <row r="2582" spans="14:592" x14ac:dyDescent="0.3">
      <c r="EA2582" s="34"/>
      <c r="EB2582" s="34"/>
      <c r="EC2582" s="34"/>
      <c r="ED2582" s="34"/>
      <c r="EE2582" s="34"/>
      <c r="EF2582" s="34"/>
      <c r="EG2582" s="34"/>
      <c r="EH2582" s="34"/>
      <c r="EI2582" s="34"/>
      <c r="EJ2582" s="34"/>
      <c r="EK2582" s="34"/>
      <c r="EL2582" s="34"/>
      <c r="EN2582" s="35"/>
      <c r="EU2582" s="36"/>
      <c r="EV2582" s="36"/>
      <c r="EW2582" s="36"/>
      <c r="EX2582" s="36"/>
      <c r="EZ2582" s="37"/>
      <c r="FA2582" s="37"/>
      <c r="FB2582" s="37"/>
      <c r="FC2582" s="37"/>
      <c r="FJ2582" s="52"/>
      <c r="FL2582" s="53"/>
      <c r="FM2582" s="53"/>
      <c r="FN2582" s="53"/>
      <c r="FO2582" s="53"/>
      <c r="FP2582" s="53"/>
      <c r="FQ2582" s="53"/>
      <c r="FR2582" s="53"/>
      <c r="FS2582" s="53"/>
      <c r="FT2582" s="53"/>
      <c r="FU2582" s="53"/>
      <c r="FV2582" s="53"/>
      <c r="FW2582" s="53"/>
      <c r="KH2582" s="67"/>
      <c r="KJ2582" s="66"/>
      <c r="KL2582" s="65"/>
      <c r="KN2582" s="53"/>
      <c r="KP2582" s="64"/>
      <c r="KR2582" s="63"/>
      <c r="KV2582" s="1"/>
      <c r="KW2582" s="34"/>
      <c r="KY2582" s="35"/>
      <c r="LA2582" s="36"/>
      <c r="LC2582" s="37"/>
      <c r="LQ2582" s="1"/>
      <c r="LR2582" s="2"/>
      <c r="LW2582" s="7"/>
      <c r="LX2582" s="2"/>
      <c r="MA2582" s="1"/>
      <c r="MB2582" s="2"/>
      <c r="MG2582" s="7"/>
      <c r="MH2582" s="2"/>
      <c r="MK2582" s="1"/>
      <c r="ML2582" s="2"/>
      <c r="MQ2582" s="7"/>
      <c r="MR2582" s="2"/>
      <c r="MU2582" s="1"/>
      <c r="MW2582" s="34"/>
      <c r="MY2582" s="35"/>
      <c r="NA2582" s="1"/>
      <c r="NB2582" s="2"/>
      <c r="NG2582" s="7"/>
      <c r="NH2582" s="2"/>
      <c r="NK2582" s="1"/>
      <c r="NL2582" s="2"/>
      <c r="NQ2582" s="7"/>
      <c r="NR2582" s="2"/>
      <c r="NU2582" s="1"/>
      <c r="NV2582" s="2"/>
      <c r="OA2582" s="7"/>
      <c r="OB2582" s="2"/>
      <c r="OE2582" s="1"/>
      <c r="OG2582" s="36"/>
      <c r="OI2582" s="37"/>
      <c r="PQ2582" s="52"/>
      <c r="PS2582" s="53"/>
      <c r="PW2582" s="1"/>
      <c r="RC2582" s="1"/>
      <c r="RD2582" s="2"/>
      <c r="RI2582" s="7"/>
      <c r="RJ2582" s="2"/>
      <c r="RM2582" s="1"/>
      <c r="RN2582" s="2"/>
      <c r="RS2582" s="7"/>
      <c r="RT2582" s="2"/>
      <c r="RW2582" s="1"/>
      <c r="RX2582" s="2"/>
      <c r="SC2582" s="7"/>
      <c r="SD2582" s="2"/>
      <c r="SG2582" s="1"/>
      <c r="SI2582" s="34"/>
      <c r="SK2582" s="35"/>
      <c r="SM2582" s="1"/>
      <c r="SN2582" s="2"/>
      <c r="SS2582" s="7"/>
      <c r="ST2582" s="2"/>
      <c r="SW2582" s="1"/>
      <c r="SX2582" s="2"/>
      <c r="TC2582" s="7"/>
      <c r="TD2582" s="2"/>
      <c r="TG2582" s="1"/>
      <c r="TH2582" s="2"/>
      <c r="TM2582" s="7"/>
      <c r="TN2582" s="2"/>
      <c r="TQ2582" s="1"/>
      <c r="TS2582" s="36"/>
      <c r="TU2582" s="37"/>
      <c r="VC2582" s="52"/>
      <c r="VE2582" s="53"/>
      <c r="VF2582" s="1"/>
      <c r="VT2582" s="1"/>
    </row>
    <row r="2583" spans="14:592" x14ac:dyDescent="0.3">
      <c r="EA2583" s="34"/>
      <c r="EB2583" s="34"/>
      <c r="EC2583" s="34"/>
      <c r="ED2583" s="34"/>
      <c r="EE2583" s="34"/>
      <c r="EF2583" s="34"/>
      <c r="EG2583" s="34"/>
      <c r="EH2583" s="34"/>
      <c r="EI2583" s="34"/>
      <c r="EJ2583" s="34"/>
      <c r="EK2583" s="34"/>
      <c r="EL2583" s="34"/>
      <c r="EN2583" s="35"/>
      <c r="EU2583" s="36"/>
      <c r="EV2583" s="36"/>
      <c r="EW2583" s="36"/>
      <c r="EX2583" s="36"/>
      <c r="EZ2583" s="37"/>
      <c r="FA2583" s="37"/>
      <c r="FB2583" s="37"/>
      <c r="FC2583" s="37"/>
      <c r="FJ2583" s="52"/>
      <c r="FL2583" s="53"/>
      <c r="FM2583" s="53"/>
      <c r="FN2583" s="53"/>
      <c r="FO2583" s="53"/>
      <c r="FP2583" s="53"/>
      <c r="FQ2583" s="53"/>
      <c r="FR2583" s="53"/>
      <c r="FS2583" s="53"/>
      <c r="FT2583" s="53"/>
      <c r="FU2583" s="53"/>
      <c r="FV2583" s="53"/>
      <c r="FW2583" s="53"/>
      <c r="KH2583" s="67"/>
      <c r="KJ2583" s="66"/>
      <c r="KL2583" s="65"/>
      <c r="KN2583" s="53"/>
      <c r="KP2583" s="64"/>
      <c r="KR2583" s="63"/>
      <c r="KV2583" s="1"/>
      <c r="KW2583" s="34"/>
      <c r="KY2583" s="35"/>
      <c r="LA2583" s="36"/>
      <c r="LC2583" s="37"/>
      <c r="LQ2583" s="1"/>
      <c r="LR2583" s="2"/>
      <c r="LW2583" s="7"/>
      <c r="LX2583" s="2"/>
      <c r="MA2583" s="1"/>
      <c r="MB2583" s="2"/>
      <c r="MG2583" s="7"/>
      <c r="MH2583" s="2"/>
      <c r="MK2583" s="1"/>
      <c r="ML2583" s="2"/>
      <c r="MQ2583" s="7"/>
      <c r="MR2583" s="2"/>
      <c r="MU2583" s="1"/>
      <c r="MW2583" s="34"/>
      <c r="MY2583" s="35"/>
      <c r="NA2583" s="1"/>
      <c r="NB2583" s="2"/>
      <c r="NG2583" s="7"/>
      <c r="NH2583" s="2"/>
      <c r="NK2583" s="1"/>
      <c r="NL2583" s="2"/>
      <c r="NQ2583" s="7"/>
      <c r="NR2583" s="2"/>
      <c r="NU2583" s="1"/>
      <c r="NV2583" s="2"/>
      <c r="OA2583" s="7"/>
      <c r="OB2583" s="2"/>
      <c r="OE2583" s="1"/>
      <c r="OG2583" s="36"/>
      <c r="OI2583" s="37"/>
      <c r="PQ2583" s="52"/>
      <c r="PS2583" s="53"/>
      <c r="RC2583" s="1"/>
      <c r="RD2583" s="2"/>
      <c r="RI2583" s="7"/>
      <c r="RJ2583" s="2"/>
      <c r="RM2583" s="1"/>
      <c r="RN2583" s="2"/>
      <c r="RS2583" s="7"/>
      <c r="RT2583" s="2"/>
      <c r="RW2583" s="1"/>
      <c r="RX2583" s="2"/>
      <c r="SC2583" s="7"/>
      <c r="SD2583" s="2"/>
      <c r="SG2583" s="1"/>
      <c r="SI2583" s="34"/>
      <c r="SK2583" s="35"/>
      <c r="SM2583" s="1"/>
      <c r="SN2583" s="2"/>
      <c r="SS2583" s="7"/>
      <c r="ST2583" s="2"/>
      <c r="SW2583" s="1"/>
      <c r="SX2583" s="2"/>
      <c r="TC2583" s="7"/>
      <c r="TD2583" s="2"/>
      <c r="TG2583" s="1"/>
      <c r="TH2583" s="2"/>
      <c r="TM2583" s="7"/>
      <c r="TN2583" s="2"/>
      <c r="TQ2583" s="1"/>
      <c r="TS2583" s="36"/>
      <c r="TU2583" s="37"/>
      <c r="VC2583" s="52"/>
      <c r="VE2583" s="53"/>
      <c r="VF2583" s="1"/>
      <c r="VT2583" s="1"/>
    </row>
    <row r="2584" spans="14:592" x14ac:dyDescent="0.3">
      <c r="EA2584" s="34"/>
      <c r="EN2584" s="35"/>
      <c r="EU2584" s="36"/>
      <c r="FC2584" s="37"/>
      <c r="FJ2584" s="52"/>
      <c r="FW2584" s="53"/>
      <c r="KH2584" s="67"/>
      <c r="KJ2584" s="66"/>
      <c r="KL2584" s="65"/>
      <c r="KN2584" s="53"/>
      <c r="KP2584" s="64"/>
      <c r="KR2584" s="63"/>
      <c r="KV2584" s="1"/>
      <c r="KW2584" s="34"/>
      <c r="KY2584" s="35"/>
      <c r="LA2584" s="36"/>
      <c r="LC2584" s="37"/>
      <c r="LQ2584" s="1"/>
      <c r="LR2584" s="2"/>
      <c r="LT2584" s="7"/>
      <c r="LU2584" s="7"/>
      <c r="LV2584" s="7"/>
      <c r="LW2584" s="7"/>
      <c r="LX2584" s="2"/>
      <c r="LY2584" s="7"/>
      <c r="LZ2584" s="7"/>
      <c r="MA2584" s="1"/>
      <c r="MB2584" s="2"/>
      <c r="MD2584" s="7"/>
      <c r="ME2584" s="7"/>
      <c r="MF2584" s="7"/>
      <c r="MG2584" s="7"/>
      <c r="MH2584" s="2"/>
      <c r="MI2584" s="7"/>
      <c r="MJ2584" s="7"/>
      <c r="MK2584" s="1"/>
      <c r="ML2584" s="2"/>
      <c r="MN2584" s="7"/>
      <c r="MO2584" s="7"/>
      <c r="MP2584" s="7"/>
      <c r="MQ2584" s="7"/>
      <c r="MR2584" s="2"/>
      <c r="MS2584" s="7"/>
      <c r="MT2584" s="7"/>
      <c r="MU2584" s="1"/>
      <c r="MW2584" s="34"/>
      <c r="MY2584" s="35"/>
      <c r="NA2584" s="1"/>
      <c r="NB2584" s="2"/>
      <c r="ND2584" s="7"/>
      <c r="NE2584" s="7"/>
      <c r="NF2584" s="7"/>
      <c r="NG2584" s="7"/>
      <c r="NH2584" s="2"/>
      <c r="NI2584" s="7"/>
      <c r="NJ2584" s="7"/>
      <c r="NK2584" s="1"/>
      <c r="NL2584" s="2"/>
      <c r="NN2584" s="7"/>
      <c r="NO2584" s="7"/>
      <c r="NP2584" s="7"/>
      <c r="NQ2584" s="7"/>
      <c r="NR2584" s="2"/>
      <c r="NS2584" s="7"/>
      <c r="NT2584" s="7"/>
      <c r="NU2584" s="1"/>
      <c r="NV2584" s="2"/>
      <c r="NX2584" s="7"/>
      <c r="NY2584" s="7"/>
      <c r="NZ2584" s="7"/>
      <c r="OA2584" s="7"/>
      <c r="OB2584" s="2"/>
      <c r="OC2584" s="7"/>
      <c r="OD2584" s="7"/>
      <c r="OE2584" s="1"/>
      <c r="OG2584" s="36"/>
      <c r="OI2584" s="37"/>
      <c r="PQ2584" s="52"/>
      <c r="PS2584" s="53"/>
      <c r="PW2584" s="1"/>
      <c r="RC2584" s="1"/>
      <c r="RD2584" s="2"/>
      <c r="RF2584" s="7"/>
      <c r="RG2584" s="7"/>
      <c r="RH2584" s="7"/>
      <c r="RI2584" s="7"/>
      <c r="RJ2584" s="2"/>
      <c r="RK2584" s="7"/>
      <c r="RL2584" s="7"/>
      <c r="RM2584" s="1"/>
      <c r="RN2584" s="2"/>
      <c r="RP2584" s="7"/>
      <c r="RQ2584" s="7"/>
      <c r="RR2584" s="7"/>
      <c r="RS2584" s="7"/>
      <c r="RT2584" s="2"/>
      <c r="RU2584" s="7"/>
      <c r="RV2584" s="7"/>
      <c r="RW2584" s="1"/>
      <c r="RX2584" s="2"/>
      <c r="RZ2584" s="7"/>
      <c r="SA2584" s="7"/>
      <c r="SB2584" s="7"/>
      <c r="SC2584" s="7"/>
      <c r="SD2584" s="2"/>
      <c r="SE2584" s="7"/>
      <c r="SF2584" s="7"/>
      <c r="SG2584" s="1"/>
      <c r="SI2584" s="34"/>
      <c r="SK2584" s="35"/>
      <c r="SM2584" s="1"/>
      <c r="SN2584" s="2"/>
      <c r="SP2584" s="7"/>
      <c r="SQ2584" s="7"/>
      <c r="SR2584" s="7"/>
      <c r="SS2584" s="7"/>
      <c r="ST2584" s="2"/>
      <c r="SU2584" s="7"/>
      <c r="SV2584" s="7"/>
      <c r="SW2584" s="1"/>
      <c r="SX2584" s="2"/>
      <c r="SZ2584" s="7"/>
      <c r="TA2584" s="7"/>
      <c r="TB2584" s="7"/>
      <c r="TC2584" s="7"/>
      <c r="TD2584" s="2"/>
      <c r="TE2584" s="7"/>
      <c r="TF2584" s="7"/>
      <c r="TG2584" s="1"/>
      <c r="TH2584" s="2"/>
      <c r="TJ2584" s="7"/>
      <c r="TK2584" s="7"/>
      <c r="TL2584" s="7"/>
      <c r="TM2584" s="7"/>
      <c r="TN2584" s="2"/>
      <c r="TO2584" s="7"/>
      <c r="TP2584" s="7"/>
      <c r="TQ2584" s="1"/>
      <c r="TS2584" s="36"/>
      <c r="TU2584" s="37"/>
      <c r="VC2584" s="52"/>
      <c r="VE2584" s="53"/>
      <c r="VF2584" s="1"/>
      <c r="VT2584" s="1"/>
    </row>
    <row r="2585" spans="14:592" x14ac:dyDescent="0.3">
      <c r="EA2585" s="34"/>
      <c r="EN2585" s="35"/>
      <c r="EU2585" s="36"/>
      <c r="FC2585" s="37"/>
      <c r="FJ2585" s="52"/>
      <c r="FW2585" s="53"/>
      <c r="KH2585" s="67"/>
      <c r="KJ2585" s="66"/>
      <c r="KL2585" s="65"/>
      <c r="KN2585" s="53"/>
      <c r="KP2585" s="64"/>
      <c r="KR2585" s="63"/>
      <c r="KV2585" s="1"/>
      <c r="KW2585" s="34"/>
      <c r="KY2585" s="35"/>
      <c r="LA2585" s="36"/>
      <c r="LC2585" s="37"/>
      <c r="LQ2585" s="1"/>
      <c r="LR2585" s="2"/>
      <c r="LT2585" s="7"/>
      <c r="LX2585" s="2"/>
      <c r="LZ2585" s="7"/>
      <c r="MA2585" s="1"/>
      <c r="MB2585" s="2"/>
      <c r="MD2585" s="7"/>
      <c r="MH2585" s="2"/>
      <c r="MJ2585" s="7"/>
      <c r="MK2585" s="1"/>
      <c r="ML2585" s="2"/>
      <c r="MN2585" s="7"/>
      <c r="MR2585" s="2"/>
      <c r="MT2585" s="7"/>
      <c r="MU2585" s="1"/>
      <c r="MW2585" s="34"/>
      <c r="MY2585" s="35"/>
      <c r="NA2585" s="1"/>
      <c r="NB2585" s="2"/>
      <c r="ND2585" s="7"/>
      <c r="NH2585" s="2"/>
      <c r="NJ2585" s="7"/>
      <c r="NK2585" s="1"/>
      <c r="NL2585" s="2"/>
      <c r="NN2585" s="7"/>
      <c r="NR2585" s="2"/>
      <c r="NT2585" s="7"/>
      <c r="NU2585" s="1"/>
      <c r="NV2585" s="2"/>
      <c r="NX2585" s="7"/>
      <c r="OB2585" s="2"/>
      <c r="OD2585" s="7"/>
      <c r="OE2585" s="1"/>
      <c r="OG2585" s="36"/>
      <c r="OI2585" s="37"/>
      <c r="PQ2585" s="52"/>
      <c r="PS2585" s="53"/>
      <c r="RC2585" s="1"/>
      <c r="RD2585" s="2"/>
      <c r="RF2585" s="7"/>
      <c r="RJ2585" s="2"/>
      <c r="RL2585" s="7"/>
      <c r="RM2585" s="1"/>
      <c r="RN2585" s="2"/>
      <c r="RP2585" s="7"/>
      <c r="RT2585" s="2"/>
      <c r="RV2585" s="7"/>
      <c r="RW2585" s="1"/>
      <c r="RX2585" s="2"/>
      <c r="RZ2585" s="7"/>
      <c r="SD2585" s="2"/>
      <c r="SF2585" s="7"/>
      <c r="SG2585" s="1"/>
      <c r="SI2585" s="34"/>
      <c r="SK2585" s="35"/>
      <c r="SM2585" s="1"/>
      <c r="SN2585" s="2"/>
      <c r="SP2585" s="7"/>
      <c r="ST2585" s="2"/>
      <c r="SV2585" s="7"/>
      <c r="SW2585" s="1"/>
      <c r="SX2585" s="2"/>
      <c r="SZ2585" s="7"/>
      <c r="TD2585" s="2"/>
      <c r="TF2585" s="7"/>
      <c r="TG2585" s="1"/>
      <c r="TH2585" s="2"/>
      <c r="TJ2585" s="7"/>
      <c r="TN2585" s="2"/>
      <c r="TP2585" s="7"/>
      <c r="TQ2585" s="1"/>
      <c r="TS2585" s="36"/>
      <c r="TU2585" s="37"/>
      <c r="VC2585" s="52"/>
      <c r="VE2585" s="53"/>
      <c r="VF2585" s="1"/>
      <c r="VT2585" s="1"/>
    </row>
    <row r="2586" spans="14:592" x14ac:dyDescent="0.3">
      <c r="EA2586" s="34"/>
      <c r="EI2586" s="35"/>
      <c r="EJ2586" s="35"/>
      <c r="EK2586" s="35"/>
      <c r="EL2586" s="35"/>
      <c r="EM2586" s="35"/>
      <c r="EN2586" s="35"/>
      <c r="EU2586" s="36"/>
      <c r="FC2586" s="37"/>
      <c r="FJ2586" s="52"/>
      <c r="FK2586" s="52"/>
      <c r="FL2586" s="52"/>
      <c r="FM2586" s="52"/>
      <c r="FN2586" s="52"/>
      <c r="FO2586" s="52"/>
      <c r="FW2586" s="53"/>
      <c r="KH2586" s="67"/>
      <c r="KJ2586" s="66"/>
      <c r="KL2586" s="65"/>
      <c r="KN2586" s="53"/>
      <c r="KP2586" s="64"/>
      <c r="KR2586" s="63"/>
      <c r="KV2586" s="1"/>
      <c r="KW2586" s="34"/>
      <c r="KY2586" s="35"/>
      <c r="LA2586" s="36"/>
      <c r="LC2586" s="37"/>
      <c r="LQ2586" s="1"/>
      <c r="LR2586" s="2"/>
      <c r="LT2586" s="7"/>
      <c r="LX2586" s="2"/>
      <c r="LZ2586" s="7"/>
      <c r="MA2586" s="1"/>
      <c r="MB2586" s="2"/>
      <c r="MD2586" s="7"/>
      <c r="MH2586" s="2"/>
      <c r="MJ2586" s="7"/>
      <c r="MK2586" s="1"/>
      <c r="ML2586" s="2"/>
      <c r="MN2586" s="7"/>
      <c r="MR2586" s="2"/>
      <c r="MT2586" s="7"/>
      <c r="MU2586" s="1"/>
      <c r="MW2586" s="34"/>
      <c r="MY2586" s="35"/>
      <c r="NA2586" s="1"/>
      <c r="NB2586" s="2"/>
      <c r="ND2586" s="7"/>
      <c r="NH2586" s="2"/>
      <c r="NJ2586" s="7"/>
      <c r="NK2586" s="1"/>
      <c r="NL2586" s="2"/>
      <c r="NN2586" s="7"/>
      <c r="NR2586" s="2"/>
      <c r="NT2586" s="7"/>
      <c r="NU2586" s="1"/>
      <c r="NV2586" s="2"/>
      <c r="NX2586" s="7"/>
      <c r="OB2586" s="2"/>
      <c r="OD2586" s="7"/>
      <c r="OE2586" s="1"/>
      <c r="OG2586" s="36"/>
      <c r="OI2586" s="37"/>
      <c r="PQ2586" s="52"/>
      <c r="PS2586" s="53"/>
      <c r="PW2586" s="1"/>
      <c r="RC2586" s="1"/>
      <c r="RD2586" s="2"/>
      <c r="RF2586" s="7"/>
      <c r="RJ2586" s="2"/>
      <c r="RL2586" s="7"/>
      <c r="RM2586" s="1"/>
      <c r="RN2586" s="2"/>
      <c r="RP2586" s="7"/>
      <c r="RT2586" s="2"/>
      <c r="RV2586" s="7"/>
      <c r="RW2586" s="1"/>
      <c r="RX2586" s="2"/>
      <c r="RZ2586" s="7"/>
      <c r="SD2586" s="2"/>
      <c r="SF2586" s="7"/>
      <c r="SG2586" s="1"/>
      <c r="SI2586" s="34"/>
      <c r="SK2586" s="35"/>
      <c r="SM2586" s="1"/>
      <c r="SN2586" s="2"/>
      <c r="SP2586" s="7"/>
      <c r="ST2586" s="2"/>
      <c r="SV2586" s="7"/>
      <c r="SW2586" s="1"/>
      <c r="SX2586" s="2"/>
      <c r="SZ2586" s="7"/>
      <c r="TD2586" s="2"/>
      <c r="TF2586" s="7"/>
      <c r="TG2586" s="1"/>
      <c r="TH2586" s="2"/>
      <c r="TJ2586" s="7"/>
      <c r="TN2586" s="2"/>
      <c r="TP2586" s="7"/>
      <c r="TQ2586" s="1"/>
      <c r="TS2586" s="36"/>
      <c r="TU2586" s="37"/>
      <c r="VC2586" s="52"/>
      <c r="VE2586" s="53"/>
      <c r="VF2586" s="1"/>
      <c r="VT2586" s="1"/>
    </row>
    <row r="2587" spans="14:592" x14ac:dyDescent="0.3">
      <c r="EA2587" s="34"/>
      <c r="EI2587" s="35"/>
      <c r="EJ2587" s="35"/>
      <c r="EK2587" s="35"/>
      <c r="EL2587" s="35"/>
      <c r="EM2587" s="35"/>
      <c r="EN2587" s="35"/>
      <c r="EU2587" s="36"/>
      <c r="FC2587" s="37"/>
      <c r="FJ2587" s="52"/>
      <c r="FK2587" s="52"/>
      <c r="FL2587" s="52"/>
      <c r="FM2587" s="52"/>
      <c r="FN2587" s="52"/>
      <c r="FO2587" s="52"/>
      <c r="FW2587" s="53"/>
      <c r="KH2587" s="67"/>
      <c r="KJ2587" s="66"/>
      <c r="KL2587" s="65"/>
      <c r="KN2587" s="53"/>
      <c r="KP2587" s="64"/>
      <c r="KR2587" s="63"/>
      <c r="KV2587" s="1"/>
      <c r="KW2587" s="34"/>
      <c r="KY2587" s="35"/>
      <c r="LA2587" s="36"/>
      <c r="LC2587" s="37"/>
      <c r="LQ2587" s="1"/>
      <c r="LR2587" s="2"/>
      <c r="LT2587" s="7"/>
      <c r="LX2587" s="2"/>
      <c r="LZ2587" s="7"/>
      <c r="MA2587" s="1"/>
      <c r="MB2587" s="2"/>
      <c r="MD2587" s="7"/>
      <c r="MH2587" s="2"/>
      <c r="MJ2587" s="7"/>
      <c r="MK2587" s="1"/>
      <c r="ML2587" s="2"/>
      <c r="MN2587" s="7"/>
      <c r="MR2587" s="2"/>
      <c r="MT2587" s="7"/>
      <c r="MU2587" s="1"/>
      <c r="MW2587" s="34"/>
      <c r="MY2587" s="35"/>
      <c r="NA2587" s="1"/>
      <c r="NB2587" s="2"/>
      <c r="ND2587" s="7"/>
      <c r="NH2587" s="2"/>
      <c r="NJ2587" s="7"/>
      <c r="NK2587" s="1"/>
      <c r="NL2587" s="2"/>
      <c r="NN2587" s="7"/>
      <c r="NR2587" s="2"/>
      <c r="NT2587" s="7"/>
      <c r="NU2587" s="1"/>
      <c r="NV2587" s="2"/>
      <c r="NX2587" s="7"/>
      <c r="OB2587" s="2"/>
      <c r="OD2587" s="7"/>
      <c r="OE2587" s="1"/>
      <c r="OG2587" s="36"/>
      <c r="OI2587" s="37"/>
      <c r="PQ2587" s="52"/>
      <c r="PS2587" s="53"/>
      <c r="RC2587" s="1"/>
      <c r="RD2587" s="2"/>
      <c r="RF2587" s="7"/>
      <c r="RJ2587" s="2"/>
      <c r="RL2587" s="7"/>
      <c r="RM2587" s="1"/>
      <c r="RN2587" s="2"/>
      <c r="RP2587" s="7"/>
      <c r="RT2587" s="2"/>
      <c r="RV2587" s="7"/>
      <c r="RW2587" s="1"/>
      <c r="RX2587" s="2"/>
      <c r="RZ2587" s="7"/>
      <c r="SD2587" s="2"/>
      <c r="SF2587" s="7"/>
      <c r="SG2587" s="1"/>
      <c r="SI2587" s="34"/>
      <c r="SK2587" s="35"/>
      <c r="SM2587" s="1"/>
      <c r="SN2587" s="2"/>
      <c r="SP2587" s="7"/>
      <c r="ST2587" s="2"/>
      <c r="SV2587" s="7"/>
      <c r="SW2587" s="1"/>
      <c r="SX2587" s="2"/>
      <c r="SZ2587" s="7"/>
      <c r="TD2587" s="2"/>
      <c r="TF2587" s="7"/>
      <c r="TG2587" s="1"/>
      <c r="TH2587" s="2"/>
      <c r="TJ2587" s="7"/>
      <c r="TN2587" s="2"/>
      <c r="TP2587" s="7"/>
      <c r="TQ2587" s="1"/>
      <c r="TS2587" s="36"/>
      <c r="TU2587" s="37"/>
      <c r="VC2587" s="52"/>
      <c r="VE2587" s="53"/>
      <c r="VF2587" s="1"/>
      <c r="VT2587" s="1"/>
    </row>
    <row r="2588" spans="14:592" ht="15" thickBot="1" x14ac:dyDescent="0.35"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34"/>
      <c r="EB2588" s="1"/>
      <c r="EC2588" s="1"/>
      <c r="ED2588" s="1"/>
      <c r="EE2588" s="1"/>
      <c r="EF2588" s="1"/>
      <c r="EG2588" s="1"/>
      <c r="EH2588" s="1"/>
      <c r="EI2588" s="35"/>
      <c r="EJ2588" s="1"/>
      <c r="EK2588" s="1"/>
      <c r="EL2588" s="1"/>
      <c r="EM2588" s="1"/>
      <c r="EN2588" s="1"/>
      <c r="EO2588" s="1"/>
      <c r="EP2588" s="1"/>
      <c r="EQ2588" s="1"/>
      <c r="ER2588" s="1"/>
      <c r="ES2588" s="1"/>
      <c r="ET2588" s="1"/>
      <c r="EU2588" s="36"/>
      <c r="EV2588" s="1"/>
      <c r="EW2588" s="1"/>
      <c r="EX2588" s="1"/>
      <c r="EY2588" s="1"/>
      <c r="EZ2588" s="1"/>
      <c r="FA2588" s="1"/>
      <c r="FB2588" s="1"/>
      <c r="FC2588" s="37"/>
      <c r="FD2588" s="1"/>
      <c r="FE2588" s="1"/>
      <c r="FF2588" s="1"/>
      <c r="FG2588" s="1"/>
      <c r="FH2588" s="1"/>
      <c r="FI2588" s="1"/>
      <c r="FJ2588" s="1"/>
      <c r="FK2588" s="1"/>
      <c r="FL2588" s="1"/>
      <c r="FM2588" s="1"/>
      <c r="FN2588" s="1"/>
      <c r="FO2588" s="52"/>
      <c r="FP2588" s="1"/>
      <c r="FQ2588" s="1"/>
      <c r="FR2588" s="1"/>
      <c r="FS2588" s="1"/>
      <c r="FT2588" s="1"/>
      <c r="FU2588" s="1"/>
      <c r="FV2588" s="1"/>
      <c r="FW2588" s="53"/>
      <c r="FX2588" s="1"/>
      <c r="FY2588" s="1"/>
      <c r="FZ2588" s="1"/>
      <c r="GA2588" s="1"/>
      <c r="GB2588" s="1"/>
      <c r="GC2588" s="1"/>
      <c r="GD2588" s="1"/>
      <c r="GE2588" s="1"/>
      <c r="GF2588" s="1"/>
      <c r="GG2588" s="1"/>
      <c r="GH2588" s="1"/>
      <c r="GI2588" s="1"/>
      <c r="GJ2588" s="1"/>
      <c r="GK2588" s="1"/>
      <c r="GL2588" s="1"/>
      <c r="GM2588" s="1"/>
      <c r="GN2588" s="1"/>
      <c r="GO2588" s="1"/>
      <c r="GP2588" s="1"/>
      <c r="GQ2588" s="1"/>
      <c r="GR2588" s="1"/>
      <c r="GS2588" s="1"/>
      <c r="GT2588" s="1"/>
      <c r="GU2588" s="1"/>
      <c r="GV2588" s="1"/>
      <c r="GW2588" s="1"/>
      <c r="GX2588" s="1"/>
      <c r="GY2588" s="1"/>
      <c r="GZ2588" s="1"/>
      <c r="HA2588" s="1"/>
      <c r="HB2588" s="1"/>
      <c r="HC2588" s="1"/>
      <c r="HD2588" s="1"/>
      <c r="HE2588" s="1"/>
      <c r="HF2588" s="1"/>
      <c r="HG2588" s="1"/>
      <c r="HH2588" s="1"/>
      <c r="HI2588" s="1"/>
      <c r="HJ2588" s="1"/>
      <c r="HK2588" s="1"/>
      <c r="HL2588" s="1"/>
      <c r="HM2588" s="1"/>
      <c r="HN2588" s="1"/>
      <c r="HO2588" s="1"/>
      <c r="HP2588" s="1"/>
      <c r="HQ2588" s="1"/>
      <c r="HR2588" s="1"/>
      <c r="HS2588" s="1"/>
      <c r="HT2588" s="1"/>
      <c r="HU2588" s="1"/>
      <c r="HV2588" s="1"/>
      <c r="HW2588" s="1"/>
      <c r="HX2588" s="1"/>
      <c r="HY2588" s="1"/>
      <c r="HZ2588" s="1"/>
      <c r="IA2588" s="1"/>
      <c r="IB2588" s="1"/>
      <c r="IC2588" s="1"/>
      <c r="ID2588" s="1"/>
      <c r="IE2588" s="1"/>
      <c r="IF2588" s="1"/>
      <c r="IG2588" s="1"/>
      <c r="IH2588" s="1"/>
      <c r="II2588" s="1"/>
      <c r="IJ2588" s="1"/>
      <c r="IK2588" s="1"/>
      <c r="IL2588" s="1"/>
      <c r="IM2588" s="1"/>
      <c r="IN2588" s="1"/>
      <c r="IO2588" s="1"/>
      <c r="IP2588" s="1"/>
      <c r="IQ2588" s="1"/>
      <c r="IR2588" s="1"/>
      <c r="IS2588" s="1"/>
      <c r="IT2588" s="1"/>
      <c r="IU2588" s="1"/>
      <c r="IV2588" s="1"/>
      <c r="IW2588" s="1"/>
      <c r="IX2588" s="1"/>
      <c r="IY2588" s="1"/>
      <c r="IZ2588" s="1"/>
      <c r="JA2588" s="1"/>
      <c r="JB2588" s="1"/>
      <c r="JC2588" s="1"/>
      <c r="JD2588" s="1"/>
      <c r="JE2588" s="1"/>
      <c r="JF2588" s="1"/>
      <c r="JG2588" s="1"/>
      <c r="JH2588" s="1"/>
      <c r="JI2588" s="1"/>
      <c r="JJ2588" s="1"/>
      <c r="JK2588" s="1"/>
      <c r="JL2588" s="1"/>
      <c r="JM2588" s="1"/>
      <c r="JN2588" s="1"/>
      <c r="JO2588" s="1"/>
      <c r="JP2588" s="1"/>
      <c r="JQ2588" s="1"/>
      <c r="JR2588" s="1"/>
      <c r="JS2588" s="1"/>
      <c r="JT2588" s="1"/>
      <c r="JU2588" s="1"/>
      <c r="JV2588" s="1"/>
      <c r="JW2588" s="1"/>
      <c r="JX2588" s="1"/>
      <c r="JY2588" s="1"/>
      <c r="JZ2588" s="1"/>
      <c r="KA2588" s="1"/>
      <c r="KB2588" s="1"/>
      <c r="KC2588" s="1"/>
      <c r="KD2588" s="1"/>
      <c r="KE2588" s="1"/>
      <c r="KF2588" s="1"/>
      <c r="KG2588" s="1"/>
      <c r="KH2588" s="67"/>
      <c r="KJ2588" s="66"/>
      <c r="KL2588" s="65"/>
      <c r="KN2588" s="53"/>
      <c r="KP2588" s="64"/>
      <c r="KR2588" s="63"/>
      <c r="KV2588" s="1"/>
      <c r="KW2588" s="34"/>
      <c r="KY2588" s="35"/>
      <c r="LA2588" s="36"/>
      <c r="LC2588" s="37"/>
      <c r="LQ2588" s="1"/>
      <c r="LR2588" s="2" t="s">
        <v>162</v>
      </c>
      <c r="LT2588" s="7" t="s">
        <v>163</v>
      </c>
      <c r="LX2588" s="2" t="s">
        <v>164</v>
      </c>
      <c r="LZ2588" s="7" t="s">
        <v>165</v>
      </c>
      <c r="MA2588" s="1"/>
      <c r="MB2588" s="2" t="s">
        <v>162</v>
      </c>
      <c r="MD2588" s="7" t="s">
        <v>163</v>
      </c>
      <c r="MH2588" s="2" t="s">
        <v>166</v>
      </c>
      <c r="MJ2588" s="7" t="s">
        <v>167</v>
      </c>
      <c r="MK2588" s="1"/>
      <c r="ML2588" s="2" t="s">
        <v>162</v>
      </c>
      <c r="MN2588" s="7" t="s">
        <v>163</v>
      </c>
      <c r="MR2588" s="2" t="s">
        <v>168</v>
      </c>
      <c r="MT2588" s="7" t="s">
        <v>169</v>
      </c>
      <c r="MU2588" s="1"/>
      <c r="MW2588" s="34"/>
      <c r="MY2588" s="35"/>
      <c r="NA2588" s="1"/>
      <c r="NB2588" s="2" t="s">
        <v>170</v>
      </c>
      <c r="ND2588" s="7" t="s">
        <v>171</v>
      </c>
      <c r="NH2588" s="2" t="s">
        <v>164</v>
      </c>
      <c r="NJ2588" s="7" t="s">
        <v>165</v>
      </c>
      <c r="NK2588" s="1"/>
      <c r="NL2588" s="2" t="s">
        <v>170</v>
      </c>
      <c r="NN2588" s="7" t="s">
        <v>171</v>
      </c>
      <c r="NR2588" s="2" t="s">
        <v>166</v>
      </c>
      <c r="NT2588" s="7" t="s">
        <v>167</v>
      </c>
      <c r="NU2588" s="1"/>
      <c r="NV2588" s="2" t="s">
        <v>170</v>
      </c>
      <c r="NX2588" s="7" t="s">
        <v>171</v>
      </c>
      <c r="OB2588" s="2" t="s">
        <v>168</v>
      </c>
      <c r="OD2588" s="7" t="s">
        <v>169</v>
      </c>
      <c r="OE2588" s="1"/>
      <c r="OG2588" s="36"/>
      <c r="OI2588" s="37"/>
      <c r="PQ2588" s="52"/>
      <c r="PS2588" s="53"/>
      <c r="PW2588" s="1"/>
      <c r="RC2588" s="1"/>
      <c r="RD2588" s="2" t="s">
        <v>162</v>
      </c>
      <c r="RF2588" s="7" t="s">
        <v>163</v>
      </c>
      <c r="RJ2588" s="2" t="s">
        <v>164</v>
      </c>
      <c r="RL2588" s="7" t="s">
        <v>165</v>
      </c>
      <c r="RM2588" s="1"/>
      <c r="RN2588" s="2" t="s">
        <v>162</v>
      </c>
      <c r="RP2588" s="7" t="s">
        <v>163</v>
      </c>
      <c r="RT2588" s="2" t="s">
        <v>166</v>
      </c>
      <c r="RV2588" s="7" t="s">
        <v>167</v>
      </c>
      <c r="RW2588" s="1"/>
      <c r="RX2588" s="2" t="s">
        <v>162</v>
      </c>
      <c r="RZ2588" s="7" t="s">
        <v>163</v>
      </c>
      <c r="SD2588" s="2" t="s">
        <v>168</v>
      </c>
      <c r="SF2588" s="7" t="s">
        <v>169</v>
      </c>
      <c r="SG2588" s="1"/>
      <c r="SI2588" s="34"/>
      <c r="SK2588" s="35"/>
      <c r="SM2588" s="1"/>
      <c r="SN2588" s="2" t="s">
        <v>170</v>
      </c>
      <c r="SP2588" s="7" t="s">
        <v>171</v>
      </c>
      <c r="ST2588" s="2" t="s">
        <v>164</v>
      </c>
      <c r="SV2588" s="7" t="s">
        <v>165</v>
      </c>
      <c r="SW2588" s="1"/>
      <c r="SX2588" s="2" t="s">
        <v>170</v>
      </c>
      <c r="SZ2588" s="7" t="s">
        <v>171</v>
      </c>
      <c r="TD2588" s="2" t="s">
        <v>166</v>
      </c>
      <c r="TF2588" s="7" t="s">
        <v>167</v>
      </c>
      <c r="TG2588" s="1"/>
      <c r="TH2588" s="2" t="s">
        <v>170</v>
      </c>
      <c r="TJ2588" s="7" t="s">
        <v>171</v>
      </c>
      <c r="TN2588" s="2" t="s">
        <v>168</v>
      </c>
      <c r="TP2588" s="7" t="s">
        <v>169</v>
      </c>
      <c r="TQ2588" s="1"/>
      <c r="TS2588" s="36"/>
      <c r="TU2588" s="37"/>
      <c r="VC2588" s="52"/>
      <c r="VE2588" s="53"/>
      <c r="VF2588" s="1"/>
      <c r="VT2588" s="1"/>
    </row>
    <row r="2589" spans="14:592" x14ac:dyDescent="0.3">
      <c r="N2589" s="1"/>
      <c r="O2589" s="127" t="s">
        <v>376</v>
      </c>
      <c r="P2589" s="127"/>
      <c r="Q2589" s="127"/>
      <c r="R2589" s="127"/>
      <c r="S2589" s="127"/>
      <c r="T2589" s="127"/>
      <c r="U2589" s="127"/>
      <c r="V2589" s="127"/>
      <c r="W2589" s="127"/>
      <c r="X2589" s="127"/>
      <c r="Y2589" s="127"/>
      <c r="Z2589" s="127"/>
      <c r="AA2589" s="127"/>
      <c r="AB2589" s="127"/>
      <c r="AC2589" s="127"/>
      <c r="AD2589" s="127"/>
      <c r="AE2589" s="127"/>
      <c r="AF2589" s="127"/>
      <c r="AG2589" s="127"/>
      <c r="AH2589" s="127"/>
      <c r="AI2589" s="127"/>
      <c r="AJ2589" s="127"/>
      <c r="AK2589" s="127"/>
      <c r="AL2589" s="127"/>
      <c r="AM2589" s="127"/>
      <c r="AN2589" s="127"/>
      <c r="AO2589" s="1"/>
      <c r="EA2589" s="34"/>
      <c r="EI2589" s="35"/>
      <c r="EU2589" s="36"/>
      <c r="FC2589" s="37"/>
      <c r="FO2589" s="52"/>
      <c r="FW2589" s="53"/>
      <c r="KG2589" s="1"/>
      <c r="KH2589" s="67"/>
      <c r="KJ2589" s="66"/>
      <c r="KL2589" s="65"/>
      <c r="KN2589" s="53"/>
      <c r="KP2589" s="64"/>
      <c r="KR2589" s="63"/>
      <c r="KV2589" s="1"/>
      <c r="KW2589" s="34"/>
      <c r="KY2589" s="35"/>
      <c r="LA2589" s="36"/>
      <c r="LC2589" s="37"/>
      <c r="LQ2589" s="1"/>
      <c r="LR2589" s="4">
        <f t="array" ref="LR2589:LR2592">LU2661:LU2664</f>
        <v>-4.6390994610229033</v>
      </c>
      <c r="LT2589" s="8">
        <f t="array" ref="LT2589:LT2592">LW2580*LX2589:LX2592</f>
        <v>-2.1175319861889755E-5</v>
      </c>
      <c r="LX2589" s="4">
        <f t="array" ref="LX2589:LX2592">ME2661:ME2664</f>
        <v>1.3525579021776633</v>
      </c>
      <c r="LZ2589" s="8">
        <f t="array" ref="LZ2589:LZ2592">LW2580*LR2589:LR2592</f>
        <v>7.2628620778540914E-5</v>
      </c>
      <c r="MA2589" s="1"/>
      <c r="MB2589" s="4">
        <f t="array" ref="MB2589:MB2592">LR2589:LR2592</f>
        <v>-4.6390994610229033</v>
      </c>
      <c r="MD2589" s="8">
        <f t="array" ref="MD2589:MD2592">MG2580*MH2589:MH2592</f>
        <v>3.5964995996296983E-5</v>
      </c>
      <c r="MH2589" s="4">
        <f t="array" ref="MH2589:MH2592">NO2661:NO2664</f>
        <v>1.2733377536492518</v>
      </c>
      <c r="MJ2589" s="8">
        <f t="array" ref="MJ2589:MJ2592">MG2580*MB2589:MB2592</f>
        <v>-1.3102980184475916E-4</v>
      </c>
      <c r="MK2589" s="1"/>
      <c r="ML2589" s="4">
        <f t="array" ref="ML2589:ML2592">LR2589:LR2592</f>
        <v>-4.6390994610229033</v>
      </c>
      <c r="MN2589" s="8">
        <f t="array" ref="MN2589:MN2592">MQ2580*MR2589:MR2592</f>
        <v>-1.6934522392793093E-5</v>
      </c>
      <c r="MR2589" s="4">
        <f t="array" ref="MR2589:MR2592">OY2661:OY2664</f>
        <v>1.3451942626983948</v>
      </c>
      <c r="MT2589" s="8">
        <f t="array" ref="MT2589:MT2592">MQ2580*ML2589:ML2592</f>
        <v>5.8401181066218116E-5</v>
      </c>
      <c r="MU2589" s="1"/>
      <c r="MW2589" s="34"/>
      <c r="MY2589" s="35"/>
      <c r="NA2589" s="1"/>
      <c r="NB2589" s="4">
        <f t="array" ref="NB2589:NB2592">NE2661:NE2664</f>
        <v>-4.7525664352101469</v>
      </c>
      <c r="ND2589" s="8">
        <f t="array" ref="ND2589:ND2592">NG2580*NH2589:NH2592</f>
        <v>6.7887173533153398E-6</v>
      </c>
      <c r="NH2589" s="4">
        <f t="array" ref="NH2589:NH2592">LX2589:LX2592</f>
        <v>1.3525579021776633</v>
      </c>
      <c r="NJ2589" s="8">
        <f t="array" ref="NJ2589:NJ2592">NG2580*NB2589:NB2592</f>
        <v>-2.3853936441130772E-5</v>
      </c>
      <c r="NK2589" s="1"/>
      <c r="NL2589" s="4">
        <f t="array" ref="NL2589:NL2592">NB2589:NB2592</f>
        <v>-4.7525664352101469</v>
      </c>
      <c r="NN2589" s="8">
        <f t="array" ref="NN2589:NN2592">NQ2580*NR2589:NR2592</f>
        <v>-1.1542968357706686E-5</v>
      </c>
      <c r="NR2589" s="4">
        <f t="array" ref="NR2589:NR2592">MH2589:MH2592</f>
        <v>1.2733377536492518</v>
      </c>
      <c r="NT2589" s="8">
        <f t="array" ref="NT2589:NT2592">NQ2580*NL2589:NL2592</f>
        <v>4.30826179639379E-5</v>
      </c>
      <c r="NU2589" s="1"/>
      <c r="NV2589" s="4">
        <f t="array" ref="NV2589:NV2592">NL2589:NL2592</f>
        <v>-4.7525664352101469</v>
      </c>
      <c r="NX2589" s="8">
        <f t="array" ref="NX2589:NX2592">OA2580*OB2589:OB2592</f>
        <v>5.4425987340440204E-6</v>
      </c>
      <c r="OB2589" s="4">
        <f t="array" ref="OB2589:OB2592">MR2589:MR2592</f>
        <v>1.3451942626983948</v>
      </c>
      <c r="OD2589" s="8">
        <f t="array" ref="OD2589:OD2592">OA2580*NV2589:NV2592</f>
        <v>-1.9228681522807179E-5</v>
      </c>
      <c r="OE2589" s="1"/>
      <c r="OG2589" s="36"/>
      <c r="OI2589" s="37"/>
      <c r="PQ2589" s="52"/>
      <c r="PS2589" s="53"/>
      <c r="RC2589" s="1"/>
      <c r="RD2589" s="4">
        <f t="array" ref="RD2589:RD2592">RG2661:RG2664</f>
        <v>-1.1008857015260261</v>
      </c>
      <c r="RF2589" s="8">
        <f t="array" ref="RF2589:RF2592">RI2580*RJ2589:RJ2592</f>
        <v>5.2574970771112995E-9</v>
      </c>
      <c r="RJ2589" s="4">
        <f t="array" ref="RJ2589:RJ2592">RQ2661:RQ2664</f>
        <v>0.38328983466487321</v>
      </c>
      <c r="RL2589" s="8">
        <f t="array" ref="RL2589:RL2592">RI2580*RD2589:RD2592</f>
        <v>-1.5100591861684297E-8</v>
      </c>
      <c r="RM2589" s="1"/>
      <c r="RN2589" s="4">
        <f t="array" ref="RN2589:RN2592">RD2589:RD2592</f>
        <v>-1.1008857015260261</v>
      </c>
      <c r="RP2589" s="8">
        <f t="array" ref="RP2589:RP2592">RS2580*RT2589:RT2592</f>
        <v>-2.2506970169844692E-8</v>
      </c>
      <c r="RT2589" s="4">
        <f t="array" ref="RT2589:RT2592">TA2661:TA2664</f>
        <v>0.36135751216114498</v>
      </c>
      <c r="RV2589" s="8">
        <f t="array" ref="RV2589:RV2592">RS2580*RN2589:RN2592</f>
        <v>6.8568110004048868E-8</v>
      </c>
      <c r="RW2589" s="1"/>
      <c r="RX2589" s="4">
        <f t="array" ref="RX2589:RX2592">RD2589:RD2592</f>
        <v>-1.1008857015260261</v>
      </c>
      <c r="RZ2589" s="8">
        <f t="array" ref="RZ2589:RZ2592">SC2580*SD2589:SD2592</f>
        <v>1.8525981161891538E-8</v>
      </c>
      <c r="SD2589" s="4">
        <f t="array" ref="SD2589:SD2592">UK2661:UK2664</f>
        <v>0.38144631500503379</v>
      </c>
      <c r="SF2589" s="8">
        <f t="array" ref="SF2589:SF2592">SC2580*RX2589:RX2592</f>
        <v>-5.3467518142357106E-8</v>
      </c>
      <c r="SG2589" s="1"/>
      <c r="SI2589" s="34"/>
      <c r="SK2589" s="35"/>
      <c r="SM2589" s="1"/>
      <c r="SN2589" s="4">
        <f t="array" ref="SN2589:SN2592">SQ2661:SQ2664</f>
        <v>-1.2497323997745644</v>
      </c>
      <c r="SP2589" s="8">
        <f t="array" ref="SP2589:SP2592">SS2580*ST2589:ST2592</f>
        <v>-2.1958882244996189E-7</v>
      </c>
      <c r="ST2589" s="4">
        <f t="array" ref="ST2589:ST2592">RJ2589:RJ2592</f>
        <v>0.38328983466487321</v>
      </c>
      <c r="SV2589" s="8">
        <f t="array" ref="SV2589:SV2592">SS2580*SN2589:SN2592</f>
        <v>7.1597846127071217E-7</v>
      </c>
      <c r="SW2589" s="1"/>
      <c r="SX2589" s="4">
        <f t="array" ref="SX2589:SX2592">SN2589:SN2592</f>
        <v>-1.2497323997745644</v>
      </c>
      <c r="SZ2589" s="8">
        <f t="array" ref="SZ2589:SZ2592">TC2580*TD2589:TD2592</f>
        <v>3.6713265481185839E-7</v>
      </c>
      <c r="TD2589" s="4">
        <f t="array" ref="TD2589:TD2592">RT2589:RT2592</f>
        <v>0.36135751216114498</v>
      </c>
      <c r="TF2589" s="8">
        <f t="array" ref="TF2589:TF2592">TC2580*SX2589:SX2592</f>
        <v>-1.2697053701460728E-6</v>
      </c>
      <c r="TG2589" s="1"/>
      <c r="TH2589" s="4">
        <f t="array" ref="TH2589:TH2592">SX2589:SX2592</f>
        <v>-1.2497323997745644</v>
      </c>
      <c r="TJ2589" s="8">
        <f t="array" ref="TJ2589:TJ2592">TM2580*TN2589:TN2592</f>
        <v>-1.6900985278747814E-7</v>
      </c>
      <c r="TN2589" s="4">
        <f t="array" ref="TN2589:TN2592">SD2589:SD2592</f>
        <v>0.38144631500503379</v>
      </c>
      <c r="TP2589" s="8">
        <f t="array" ref="TP2589:TP2592">TM2580*TH2589:TH2592</f>
        <v>5.5372690887537761E-7</v>
      </c>
      <c r="TQ2589" s="1"/>
      <c r="TS2589" s="36"/>
      <c r="TU2589" s="37"/>
      <c r="VC2589" s="52"/>
      <c r="VE2589" s="53"/>
      <c r="VF2589" s="1"/>
      <c r="VT2589" s="1"/>
    </row>
    <row r="2590" spans="14:592" x14ac:dyDescent="0.3">
      <c r="N2590" s="1"/>
      <c r="O2590" s="127"/>
      <c r="P2590" s="127"/>
      <c r="Q2590" s="127"/>
      <c r="R2590" s="127"/>
      <c r="S2590" s="127"/>
      <c r="T2590" s="127"/>
      <c r="U2590" s="127"/>
      <c r="V2590" s="127"/>
      <c r="W2590" s="127"/>
      <c r="X2590" s="127"/>
      <c r="Y2590" s="127"/>
      <c r="Z2590" s="127"/>
      <c r="AA2590" s="127"/>
      <c r="AB2590" s="127"/>
      <c r="AC2590" s="127"/>
      <c r="AD2590" s="127"/>
      <c r="AE2590" s="127"/>
      <c r="AF2590" s="127"/>
      <c r="AG2590" s="127"/>
      <c r="AH2590" s="127"/>
      <c r="AI2590" s="127"/>
      <c r="AJ2590" s="127"/>
      <c r="AK2590" s="127"/>
      <c r="AL2590" s="127"/>
      <c r="AM2590" s="127"/>
      <c r="AN2590" s="127"/>
      <c r="AO2590" s="1"/>
      <c r="EA2590" s="34"/>
      <c r="EI2590" s="35"/>
      <c r="EU2590" s="36"/>
      <c r="FC2590" s="37"/>
      <c r="FO2590" s="52"/>
      <c r="FW2590" s="53"/>
      <c r="KG2590" s="1"/>
      <c r="KH2590" s="67"/>
      <c r="KJ2590" s="66"/>
      <c r="KL2590" s="65"/>
      <c r="KN2590" s="53"/>
      <c r="KP2590" s="64"/>
      <c r="KR2590" s="63"/>
      <c r="KV2590" s="1"/>
      <c r="KW2590" s="34"/>
      <c r="KY2590" s="35"/>
      <c r="LA2590" s="36"/>
      <c r="LC2590" s="37"/>
      <c r="LQ2590" s="1"/>
      <c r="LR2590" s="5">
        <v>-0.93755625988065894</v>
      </c>
      <c r="LT2590" s="9">
        <v>1.2655457707028305E-5</v>
      </c>
      <c r="LX2590" s="5">
        <v>-0.80835800540246217</v>
      </c>
      <c r="LZ2590" s="9">
        <v>1.4678154376626622E-5</v>
      </c>
      <c r="MA2590" s="1"/>
      <c r="MB2590" s="5">
        <v>-0.93755625988065894</v>
      </c>
      <c r="MD2590" s="9">
        <v>-2.1423280505187974E-5</v>
      </c>
      <c r="MH2590" s="5">
        <v>-0.75848950121063718</v>
      </c>
      <c r="MJ2590" s="9">
        <v>-2.6480960794789425E-5</v>
      </c>
      <c r="MK2590" s="1"/>
      <c r="ML2590" s="5">
        <v>-0.93755625988065894</v>
      </c>
      <c r="MN2590" s="9">
        <v>1.011849425820869E-5</v>
      </c>
      <c r="MR2590" s="5">
        <v>-0.80376287606916064</v>
      </c>
      <c r="MT2590" s="9">
        <v>1.1802806418162778E-5</v>
      </c>
      <c r="MU2590" s="1"/>
      <c r="MW2590" s="34"/>
      <c r="MY2590" s="35"/>
      <c r="NA2590" s="1"/>
      <c r="NB2590" s="5">
        <v>-0.91234416709331889</v>
      </c>
      <c r="ND2590" s="9">
        <v>-4.0572858360678448E-6</v>
      </c>
      <c r="NH2590" s="5">
        <v>-0.80835800540246217</v>
      </c>
      <c r="NJ2590" s="9">
        <v>-4.5792100059971313E-6</v>
      </c>
      <c r="NK2590" s="1"/>
      <c r="NL2590" s="5">
        <v>-0.91234416709331889</v>
      </c>
      <c r="NN2590" s="9">
        <v>6.8758036012327233E-6</v>
      </c>
      <c r="NR2590" s="5">
        <v>-0.75848950121063718</v>
      </c>
      <c r="NT2590" s="9">
        <v>8.2705156757625762E-6</v>
      </c>
      <c r="NU2590" s="1"/>
      <c r="NV2590" s="5">
        <v>-0.91234416709331889</v>
      </c>
      <c r="NX2590" s="9">
        <v>-3.2519903876117051E-6</v>
      </c>
      <c r="OB2590" s="5">
        <v>-0.80376287606916064</v>
      </c>
      <c r="OD2590" s="9">
        <v>-3.6913056697654538E-6</v>
      </c>
      <c r="OE2590" s="1"/>
      <c r="OG2590" s="36"/>
      <c r="OI2590" s="37"/>
      <c r="PQ2590" s="52"/>
      <c r="PS2590" s="53"/>
      <c r="PW2590" s="1"/>
      <c r="RC2590" s="1"/>
      <c r="RD2590" s="5">
        <v>-0.16341317745360151</v>
      </c>
      <c r="RF2590" s="9">
        <v>-1.318632321686818E-8</v>
      </c>
      <c r="RJ2590" s="5">
        <v>-0.96132885506195564</v>
      </c>
      <c r="RL2590" s="9">
        <v>-2.2415003611430678E-9</v>
      </c>
      <c r="RM2590" s="1"/>
      <c r="RN2590" s="5">
        <v>-0.16341317745360151</v>
      </c>
      <c r="RP2590" s="9">
        <v>6.8802069617664573E-8</v>
      </c>
      <c r="RT2590" s="5">
        <v>-1.1046420073852494</v>
      </c>
      <c r="RV2590" s="9">
        <v>1.0178107238760254E-8</v>
      </c>
      <c r="RW2590" s="1"/>
      <c r="RX2590" s="5">
        <v>-0.16341317745360151</v>
      </c>
      <c r="RZ2590" s="9">
        <v>-4.7352448226657258E-8</v>
      </c>
      <c r="SD2590" s="5">
        <v>-0.97497761250453796</v>
      </c>
      <c r="SF2590" s="9">
        <v>-7.9366068776160797E-9</v>
      </c>
      <c r="SG2590" s="1"/>
      <c r="SI2590" s="34"/>
      <c r="SK2590" s="35"/>
      <c r="SM2590" s="1"/>
      <c r="SN2590" s="5">
        <v>-2.4889007729423984E-2</v>
      </c>
      <c r="SP2590" s="9">
        <v>5.5075050830606077E-7</v>
      </c>
      <c r="ST2590" s="5">
        <v>-0.96132885506195564</v>
      </c>
      <c r="SV2590" s="9">
        <v>1.425904734476144E-8</v>
      </c>
      <c r="SW2590" s="1"/>
      <c r="SX2590" s="5">
        <v>-2.4889007729423984E-2</v>
      </c>
      <c r="SZ2590" s="9">
        <v>-1.1222961724597959E-6</v>
      </c>
      <c r="TD2590" s="5">
        <v>-1.1046420073852494</v>
      </c>
      <c r="TF2590" s="9">
        <v>-2.528677881549465E-8</v>
      </c>
      <c r="TG2590" s="1"/>
      <c r="TH2590" s="5">
        <v>-2.4889007729423984E-2</v>
      </c>
      <c r="TJ2590" s="9">
        <v>4.3198955207708408E-7</v>
      </c>
      <c r="TN2590" s="5">
        <v>-0.97497761250453796</v>
      </c>
      <c r="TP2590" s="9">
        <v>1.1027731470733548E-8</v>
      </c>
      <c r="TQ2590" s="1"/>
      <c r="TS2590" s="36"/>
      <c r="TU2590" s="37"/>
      <c r="VC2590" s="52"/>
      <c r="VE2590" s="53"/>
      <c r="VF2590" s="1"/>
      <c r="VT2590" s="1"/>
    </row>
    <row r="2591" spans="14:592" x14ac:dyDescent="0.3">
      <c r="N2591" s="1"/>
      <c r="O2591" s="127"/>
      <c r="P2591" s="127"/>
      <c r="Q2591" s="127"/>
      <c r="R2591" s="127"/>
      <c r="S2591" s="127"/>
      <c r="T2591" s="127"/>
      <c r="U2591" s="127"/>
      <c r="V2591" s="127"/>
      <c r="W2591" s="127"/>
      <c r="X2591" s="127"/>
      <c r="Y2591" s="127"/>
      <c r="Z2591" s="127"/>
      <c r="AA2591" s="127"/>
      <c r="AB2591" s="127"/>
      <c r="AC2591" s="127"/>
      <c r="AD2591" s="127"/>
      <c r="AE2591" s="127"/>
      <c r="AF2591" s="127"/>
      <c r="AG2591" s="127"/>
      <c r="AH2591" s="127"/>
      <c r="AI2591" s="127"/>
      <c r="AJ2591" s="127"/>
      <c r="AK2591" s="127"/>
      <c r="AL2591" s="127"/>
      <c r="AM2591" s="127"/>
      <c r="AN2591" s="127"/>
      <c r="AO2591" s="1"/>
      <c r="EA2591" s="34"/>
      <c r="EI2591" s="35"/>
      <c r="EU2591" s="36"/>
      <c r="FC2591" s="37"/>
      <c r="FO2591" s="52"/>
      <c r="FW2591" s="53"/>
      <c r="KG2591" s="1"/>
      <c r="KH2591" s="67"/>
      <c r="KJ2591" s="66"/>
      <c r="KL2591" s="65"/>
      <c r="KN2591" s="53"/>
      <c r="KP2591" s="64"/>
      <c r="KR2591" s="63"/>
      <c r="KV2591" s="1"/>
      <c r="KW2591" s="34"/>
      <c r="KY2591" s="35"/>
      <c r="LA2591" s="36"/>
      <c r="LC2591" s="37"/>
      <c r="LQ2591" s="1"/>
      <c r="LR2591" s="5">
        <v>-1.1758599686718612</v>
      </c>
      <c r="LT2591" s="9">
        <v>-1.5588724038029842E-5</v>
      </c>
      <c r="LX2591" s="5">
        <v>0.99571822385791764</v>
      </c>
      <c r="LZ2591" s="9">
        <v>1.8408979689024601E-5</v>
      </c>
      <c r="MA2591" s="1"/>
      <c r="MB2591" s="5">
        <v>-1.1758599686718612</v>
      </c>
      <c r="MD2591" s="9">
        <v>2.4664246133228788E-5</v>
      </c>
      <c r="MH2591" s="5">
        <v>0.87323562527217846</v>
      </c>
      <c r="MJ2591" s="9">
        <v>-3.3211768789774176E-5</v>
      </c>
      <c r="MK2591" s="1"/>
      <c r="ML2591" s="5">
        <v>-1.1758599686718612</v>
      </c>
      <c r="MN2591" s="9">
        <v>-1.2388476192608017E-5</v>
      </c>
      <c r="MR2591" s="5">
        <v>0.98407895489063946</v>
      </c>
      <c r="MT2591" s="9">
        <v>1.4802789100749544E-5</v>
      </c>
      <c r="MU2591" s="1"/>
      <c r="MW2591" s="34"/>
      <c r="MY2591" s="35"/>
      <c r="NA2591" s="1"/>
      <c r="NB2591" s="5">
        <v>-1.3008106409445646</v>
      </c>
      <c r="ND2591" s="9">
        <v>4.9976785277978213E-6</v>
      </c>
      <c r="NH2591" s="5">
        <v>0.99571822385791764</v>
      </c>
      <c r="NJ2591" s="9">
        <v>-6.5289890786484453E-6</v>
      </c>
      <c r="NK2591" s="1"/>
      <c r="NL2591" s="5">
        <v>-1.3008106409445646</v>
      </c>
      <c r="NN2591" s="9">
        <v>-7.9159917802260413E-6</v>
      </c>
      <c r="NR2591" s="5">
        <v>0.87323562527217846</v>
      </c>
      <c r="NT2591" s="9">
        <v>1.1792013568088462E-5</v>
      </c>
      <c r="NU2591" s="1"/>
      <c r="NV2591" s="5">
        <v>-1.3008106409445646</v>
      </c>
      <c r="NX2591" s="9">
        <v>3.9815415680880067E-6</v>
      </c>
      <c r="OB2591" s="5">
        <v>0.98407895489063946</v>
      </c>
      <c r="OD2591" s="9">
        <v>-5.2630244894400307E-6</v>
      </c>
      <c r="OE2591" s="1"/>
      <c r="OG2591" s="36"/>
      <c r="OI2591" s="37"/>
      <c r="PQ2591" s="52"/>
      <c r="PS2591" s="53"/>
      <c r="RC2591" s="1"/>
      <c r="RD2591" s="5">
        <v>-0.93218349874018935</v>
      </c>
      <c r="RF2591" s="9">
        <v>-2.9118999013412992E-8</v>
      </c>
      <c r="RJ2591" s="5">
        <v>-2.1228763713531205</v>
      </c>
      <c r="RL2591" s="9">
        <v>-1.2786543176244273E-8</v>
      </c>
      <c r="RM2591" s="1"/>
      <c r="RN2591" s="5">
        <v>-0.93218349874018935</v>
      </c>
      <c r="RP2591" s="9">
        <v>1.3472327837743874E-7</v>
      </c>
      <c r="RT2591" s="5">
        <v>-2.1630307561295612</v>
      </c>
      <c r="RV2591" s="9">
        <v>5.8060578493275458E-8</v>
      </c>
      <c r="RW2591" s="1"/>
      <c r="RX2591" s="5">
        <v>-0.93218349874018935</v>
      </c>
      <c r="RZ2591" s="9">
        <v>-1.0329449125182179E-7</v>
      </c>
      <c r="SD2591" s="5">
        <v>-2.1268132955557952</v>
      </c>
      <c r="SF2591" s="9">
        <v>-4.5274035317024865E-8</v>
      </c>
      <c r="SG2591" s="1"/>
      <c r="SI2591" s="34"/>
      <c r="SK2591" s="35"/>
      <c r="SM2591" s="1"/>
      <c r="SN2591" s="5">
        <v>-0.8961719246072819</v>
      </c>
      <c r="SP2591" s="9">
        <v>1.2162073721570606E-6</v>
      </c>
      <c r="ST2591" s="5">
        <v>-2.1228763713531205</v>
      </c>
      <c r="SV2591" s="9">
        <v>5.1342174991228354E-7</v>
      </c>
      <c r="SW2591" s="1"/>
      <c r="SX2591" s="5">
        <v>-0.8961719246072819</v>
      </c>
      <c r="SZ2591" s="9">
        <v>-2.1975998760568595E-6</v>
      </c>
      <c r="TD2591" s="5">
        <v>-2.1630307561295612</v>
      </c>
      <c r="TF2591" s="9">
        <v>-9.1049436299584233E-7</v>
      </c>
      <c r="TG2591" s="1"/>
      <c r="TH2591" s="5">
        <v>-0.8961719246072819</v>
      </c>
      <c r="TJ2591" s="9">
        <v>9.423407379976725E-7</v>
      </c>
      <c r="TN2591" s="5">
        <v>-2.1268132955557952</v>
      </c>
      <c r="TP2591" s="9">
        <v>3.9707261308357086E-7</v>
      </c>
      <c r="TQ2591" s="1"/>
      <c r="TS2591" s="36"/>
      <c r="TU2591" s="37"/>
      <c r="VC2591" s="52"/>
      <c r="VE2591" s="53"/>
      <c r="VF2591" s="1"/>
      <c r="VT2591" s="1"/>
    </row>
    <row r="2592" spans="14:592" ht="15" thickBot="1" x14ac:dyDescent="0.35">
      <c r="N2592" s="1"/>
      <c r="O2592" s="127"/>
      <c r="P2592" s="127"/>
      <c r="Q2592" s="127"/>
      <c r="R2592" s="127"/>
      <c r="S2592" s="127"/>
      <c r="T2592" s="127"/>
      <c r="U2592" s="127"/>
      <c r="V2592" s="127"/>
      <c r="W2592" s="127"/>
      <c r="X2592" s="127"/>
      <c r="Y2592" s="127"/>
      <c r="Z2592" s="127"/>
      <c r="AA2592" s="127"/>
      <c r="AB2592" s="127"/>
      <c r="AC2592" s="127"/>
      <c r="AD2592" s="127"/>
      <c r="AE2592" s="127"/>
      <c r="AF2592" s="127"/>
      <c r="AG2592" s="127"/>
      <c r="AH2592" s="127"/>
      <c r="AI2592" s="127"/>
      <c r="AJ2592" s="127"/>
      <c r="AK2592" s="127"/>
      <c r="AL2592" s="127"/>
      <c r="AM2592" s="127"/>
      <c r="AN2592" s="127"/>
      <c r="AO2592" s="1"/>
      <c r="EA2592" s="34"/>
      <c r="EI2592" s="35"/>
      <c r="EU2592" s="36"/>
      <c r="FC2592" s="37"/>
      <c r="FO2592" s="52"/>
      <c r="FW2592" s="53"/>
      <c r="KG2592" s="1"/>
      <c r="KH2592" s="67"/>
      <c r="KJ2592" s="66"/>
      <c r="KL2592" s="65"/>
      <c r="KN2592" s="53"/>
      <c r="KP2592" s="64"/>
      <c r="KR2592" s="63"/>
      <c r="KV2592" s="1"/>
      <c r="KW2592" s="34"/>
      <c r="KY2592" s="35"/>
      <c r="LA2592" s="36"/>
      <c r="LC2592" s="37"/>
      <c r="LQ2592" s="1"/>
      <c r="LR2592" s="6">
        <v>1.3387756173348744</v>
      </c>
      <c r="LT2592" s="10">
        <v>9.6301438760298569E-6</v>
      </c>
      <c r="LX2592" s="6">
        <v>-0.61511832093145014</v>
      </c>
      <c r="LZ2592" s="10">
        <v>-2.09595477389338E-5</v>
      </c>
      <c r="MA2592" s="1"/>
      <c r="MB2592" s="6">
        <v>1.3387756173348744</v>
      </c>
      <c r="MD2592" s="10">
        <v>-1.5103928185897958E-5</v>
      </c>
      <c r="MH2592" s="6">
        <v>-0.53475334710147404</v>
      </c>
      <c r="MJ2592" s="10">
        <v>3.7813266416862806E-5</v>
      </c>
      <c r="MK2592" s="1"/>
      <c r="ML2592" s="6">
        <v>1.3387756173348744</v>
      </c>
      <c r="MN2592" s="10">
        <v>7.6501415266578243E-6</v>
      </c>
      <c r="MR2592" s="6">
        <v>-0.60768920739509036</v>
      </c>
      <c r="MT2592" s="10">
        <v>-1.6853718677928972E-5</v>
      </c>
      <c r="MU2592" s="1"/>
      <c r="MW2592" s="34"/>
      <c r="MY2592" s="35"/>
      <c r="NA2592" s="1"/>
      <c r="NB2592" s="6">
        <v>1.2972747097814441</v>
      </c>
      <c r="ND2592" s="10">
        <v>-3.0873831079070623E-6</v>
      </c>
      <c r="NH2592" s="6">
        <v>-0.61511832093145014</v>
      </c>
      <c r="NJ2592" s="10">
        <v>6.5112416408429688E-6</v>
      </c>
      <c r="NK2592" s="1"/>
      <c r="NL2592" s="6">
        <v>1.2972747097814441</v>
      </c>
      <c r="NN2592" s="10">
        <v>4.8476069660857198E-6</v>
      </c>
      <c r="NR2592" s="6">
        <v>-0.53475334710147404</v>
      </c>
      <c r="NT2592" s="10">
        <v>-1.1759959903289822E-5</v>
      </c>
      <c r="NU2592" s="1"/>
      <c r="NV2592" s="6">
        <v>1.2972747097814441</v>
      </c>
      <c r="NX2592" s="10">
        <v>-2.4586846692508421E-6</v>
      </c>
      <c r="OB2592" s="6">
        <v>-0.60768920739509036</v>
      </c>
      <c r="OD2592" s="10">
        <v>5.2487182624468664E-6</v>
      </c>
      <c r="OE2592" s="1"/>
      <c r="OG2592" s="36"/>
      <c r="OI2592" s="37"/>
      <c r="PQ2592" s="52"/>
      <c r="PS2592" s="53"/>
      <c r="PW2592" s="1"/>
      <c r="RC2592" s="1"/>
      <c r="RD2592" s="6">
        <v>0.12551334850177651</v>
      </c>
      <c r="RF2592" s="10">
        <v>1.6282436395285239E-8</v>
      </c>
      <c r="RJ2592" s="6">
        <v>1.187046281216235</v>
      </c>
      <c r="RL2592" s="10">
        <v>1.7216372656047836E-9</v>
      </c>
      <c r="RM2592" s="1"/>
      <c r="RN2592" s="6">
        <v>0.12551334850177651</v>
      </c>
      <c r="RP2592" s="10">
        <v>-7.6988862030341122E-8</v>
      </c>
      <c r="RT2592" s="6">
        <v>1.2360839081164374</v>
      </c>
      <c r="RV2592" s="10">
        <v>-7.8175355308153879E-9</v>
      </c>
      <c r="RW2592" s="1"/>
      <c r="RX2592" s="6">
        <v>0.12551334850177651</v>
      </c>
      <c r="RZ2592" s="10">
        <v>5.7881390281074502E-8</v>
      </c>
      <c r="SD2592" s="6">
        <v>1.1917664623075637</v>
      </c>
      <c r="SF2592" s="10">
        <v>6.0958982652097548E-9</v>
      </c>
      <c r="SG2592" s="1"/>
      <c r="SI2592" s="34"/>
      <c r="SK2592" s="35"/>
      <c r="SM2592" s="1"/>
      <c r="SN2592" s="6">
        <v>-0.26368629572627256</v>
      </c>
      <c r="SP2592" s="10">
        <v>-6.8006524439602589E-7</v>
      </c>
      <c r="ST2592" s="6">
        <v>1.187046281216235</v>
      </c>
      <c r="SV2592" s="10">
        <v>1.5106730713417252E-7</v>
      </c>
      <c r="SW2592" s="1"/>
      <c r="SX2592" s="6">
        <v>-0.26368629572627256</v>
      </c>
      <c r="SZ2592" s="10">
        <v>1.2558387510555829E-6</v>
      </c>
      <c r="TD2592" s="6">
        <v>1.2360839081164374</v>
      </c>
      <c r="TF2592" s="10">
        <v>-2.6790047675643842E-7</v>
      </c>
      <c r="TG2592" s="1"/>
      <c r="TH2592" s="6">
        <v>-0.26368629572627256</v>
      </c>
      <c r="TJ2592" s="10">
        <v>-5.280435710828584E-7</v>
      </c>
      <c r="TN2592" s="6">
        <v>1.1917664623075637</v>
      </c>
      <c r="TP2592" s="10">
        <v>1.1683316962226949E-7</v>
      </c>
      <c r="TQ2592" s="1"/>
      <c r="TS2592" s="36"/>
      <c r="TU2592" s="37"/>
      <c r="VC2592" s="52"/>
      <c r="VE2592" s="53"/>
      <c r="VF2592" s="1"/>
      <c r="VT2592" s="1"/>
    </row>
    <row r="2593" spans="14:592" x14ac:dyDescent="0.3">
      <c r="N2593" s="1"/>
      <c r="O2593" s="127"/>
      <c r="P2593" s="127"/>
      <c r="Q2593" s="127"/>
      <c r="R2593" s="127"/>
      <c r="S2593" s="127"/>
      <c r="T2593" s="127"/>
      <c r="U2593" s="127"/>
      <c r="V2593" s="127"/>
      <c r="W2593" s="127"/>
      <c r="X2593" s="127"/>
      <c r="Y2593" s="127"/>
      <c r="Z2593" s="127"/>
      <c r="AA2593" s="127"/>
      <c r="AB2593" s="127"/>
      <c r="AC2593" s="127"/>
      <c r="AD2593" s="127"/>
      <c r="AE2593" s="127"/>
      <c r="AF2593" s="127"/>
      <c r="AG2593" s="127"/>
      <c r="AH2593" s="127"/>
      <c r="AI2593" s="127"/>
      <c r="AJ2593" s="127"/>
      <c r="AK2593" s="127"/>
      <c r="AL2593" s="127"/>
      <c r="AM2593" s="127"/>
      <c r="AN2593" s="127"/>
      <c r="AO2593" s="1"/>
      <c r="EA2593" s="34"/>
      <c r="EI2593" s="35"/>
      <c r="EU2593" s="36"/>
      <c r="FC2593" s="37"/>
      <c r="FO2593" s="52"/>
      <c r="FW2593" s="53"/>
      <c r="KG2593" s="1"/>
      <c r="KH2593" s="67"/>
      <c r="KJ2593" s="66"/>
      <c r="KL2593" s="65"/>
      <c r="KN2593" s="53"/>
      <c r="KP2593" s="64"/>
      <c r="KR2593" s="63"/>
      <c r="KV2593" s="1"/>
      <c r="KW2593" s="34"/>
      <c r="KY2593" s="35"/>
      <c r="LA2593" s="36"/>
      <c r="LC2593" s="37"/>
      <c r="LQ2593" s="1"/>
      <c r="LR2593" s="2"/>
      <c r="LS2593" s="1"/>
      <c r="LT2593" s="7"/>
      <c r="LU2593" s="1"/>
      <c r="LV2593" s="1"/>
      <c r="LW2593" s="1"/>
      <c r="LX2593" s="2"/>
      <c r="LY2593" s="1"/>
      <c r="LZ2593" s="7"/>
      <c r="MA2593" s="1"/>
      <c r="MB2593" s="2"/>
      <c r="MC2593" s="1"/>
      <c r="MD2593" s="7"/>
      <c r="ME2593" s="1"/>
      <c r="MF2593" s="1"/>
      <c r="MG2593" s="1"/>
      <c r="MH2593" s="2"/>
      <c r="MI2593" s="1"/>
      <c r="MJ2593" s="7"/>
      <c r="MK2593" s="1"/>
      <c r="ML2593" s="2"/>
      <c r="MM2593" s="1"/>
      <c r="MN2593" s="7"/>
      <c r="MO2593" s="1"/>
      <c r="MP2593" s="1"/>
      <c r="MQ2593" s="1"/>
      <c r="MR2593" s="2"/>
      <c r="MS2593" s="1"/>
      <c r="MT2593" s="7"/>
      <c r="MU2593" s="1"/>
      <c r="MW2593" s="34"/>
      <c r="MY2593" s="35"/>
      <c r="NA2593" s="1"/>
      <c r="NB2593" s="2"/>
      <c r="NC2593" s="1"/>
      <c r="ND2593" s="7"/>
      <c r="NE2593" s="1"/>
      <c r="NF2593" s="1"/>
      <c r="NG2593" s="1"/>
      <c r="NH2593" s="2"/>
      <c r="NI2593" s="1"/>
      <c r="NJ2593" s="7"/>
      <c r="NK2593" s="1"/>
      <c r="NL2593" s="2"/>
      <c r="NM2593" s="1"/>
      <c r="NN2593" s="7"/>
      <c r="NO2593" s="1"/>
      <c r="NP2593" s="1"/>
      <c r="NQ2593" s="1"/>
      <c r="NR2593" s="2"/>
      <c r="NS2593" s="1"/>
      <c r="NT2593" s="7"/>
      <c r="NU2593" s="1"/>
      <c r="NV2593" s="2"/>
      <c r="NW2593" s="1"/>
      <c r="NX2593" s="7"/>
      <c r="NY2593" s="1"/>
      <c r="NZ2593" s="1"/>
      <c r="OA2593" s="1"/>
      <c r="OB2593" s="2"/>
      <c r="OC2593" s="1"/>
      <c r="OD2593" s="7"/>
      <c r="OE2593" s="1"/>
      <c r="OG2593" s="36"/>
      <c r="OI2593" s="37"/>
      <c r="PQ2593" s="52"/>
      <c r="PS2593" s="53"/>
      <c r="RC2593" s="1"/>
      <c r="RD2593" s="2"/>
      <c r="RE2593" s="1"/>
      <c r="RF2593" s="7"/>
      <c r="RG2593" s="1"/>
      <c r="RH2593" s="1"/>
      <c r="RI2593" s="1"/>
      <c r="RJ2593" s="2"/>
      <c r="RK2593" s="1"/>
      <c r="RL2593" s="7"/>
      <c r="RM2593" s="1"/>
      <c r="RN2593" s="2"/>
      <c r="RO2593" s="1"/>
      <c r="RP2593" s="7"/>
      <c r="RQ2593" s="1"/>
      <c r="RR2593" s="1"/>
      <c r="RS2593" s="1"/>
      <c r="RT2593" s="2"/>
      <c r="RU2593" s="1"/>
      <c r="RV2593" s="7"/>
      <c r="RW2593" s="1"/>
      <c r="RX2593" s="2"/>
      <c r="RY2593" s="1"/>
      <c r="RZ2593" s="7"/>
      <c r="SA2593" s="1"/>
      <c r="SB2593" s="1"/>
      <c r="SC2593" s="1"/>
      <c r="SD2593" s="2"/>
      <c r="SE2593" s="1"/>
      <c r="SF2593" s="7"/>
      <c r="SG2593" s="1"/>
      <c r="SI2593" s="34"/>
      <c r="SK2593" s="35"/>
      <c r="SM2593" s="1"/>
      <c r="SN2593" s="2"/>
      <c r="SO2593" s="1"/>
      <c r="SP2593" s="7"/>
      <c r="SQ2593" s="1"/>
      <c r="SR2593" s="1"/>
      <c r="SS2593" s="1"/>
      <c r="ST2593" s="2"/>
      <c r="SU2593" s="1"/>
      <c r="SV2593" s="7"/>
      <c r="SW2593" s="1"/>
      <c r="SX2593" s="2"/>
      <c r="SY2593" s="1"/>
      <c r="SZ2593" s="7"/>
      <c r="TA2593" s="1"/>
      <c r="TB2593" s="1"/>
      <c r="TC2593" s="1"/>
      <c r="TD2593" s="2"/>
      <c r="TE2593" s="1"/>
      <c r="TF2593" s="7"/>
      <c r="TG2593" s="1"/>
      <c r="TH2593" s="2"/>
      <c r="TI2593" s="1"/>
      <c r="TJ2593" s="7"/>
      <c r="TK2593" s="1"/>
      <c r="TL2593" s="1"/>
      <c r="TM2593" s="1"/>
      <c r="TN2593" s="2"/>
      <c r="TO2593" s="1"/>
      <c r="TP2593" s="7"/>
      <c r="TQ2593" s="1"/>
      <c r="TS2593" s="36"/>
      <c r="TU2593" s="37"/>
      <c r="VC2593" s="52"/>
      <c r="VE2593" s="53"/>
      <c r="VF2593" s="1"/>
      <c r="VT2593" s="1"/>
    </row>
    <row r="2594" spans="14:592" x14ac:dyDescent="0.3">
      <c r="N2594" s="1"/>
      <c r="O2594" s="127"/>
      <c r="P2594" s="127"/>
      <c r="Q2594" s="127"/>
      <c r="R2594" s="127"/>
      <c r="S2594" s="127"/>
      <c r="T2594" s="127"/>
      <c r="U2594" s="127"/>
      <c r="V2594" s="127"/>
      <c r="W2594" s="127"/>
      <c r="X2594" s="127"/>
      <c r="Y2594" s="127"/>
      <c r="Z2594" s="127"/>
      <c r="AA2594" s="127"/>
      <c r="AB2594" s="127"/>
      <c r="AC2594" s="127"/>
      <c r="AD2594" s="127"/>
      <c r="AE2594" s="127"/>
      <c r="AF2594" s="127"/>
      <c r="AG2594" s="127"/>
      <c r="AH2594" s="127"/>
      <c r="AI2594" s="127"/>
      <c r="AJ2594" s="127"/>
      <c r="AK2594" s="127"/>
      <c r="AL2594" s="127"/>
      <c r="AM2594" s="127"/>
      <c r="AN2594" s="127"/>
      <c r="AO2594" s="1"/>
      <c r="EA2594" s="34"/>
      <c r="EI2594" s="35"/>
      <c r="EU2594" s="36"/>
      <c r="FC2594" s="37"/>
      <c r="FO2594" s="52"/>
      <c r="FW2594" s="53"/>
      <c r="KG2594" s="1"/>
      <c r="KH2594" s="67"/>
      <c r="KJ2594" s="66"/>
      <c r="KL2594" s="65"/>
      <c r="KN2594" s="53"/>
      <c r="KP2594" s="64"/>
      <c r="KR2594" s="63"/>
      <c r="KV2594" s="1"/>
      <c r="KW2594" s="34"/>
      <c r="KY2594" s="35"/>
      <c r="LA2594" s="36"/>
      <c r="LC2594" s="37"/>
      <c r="LQ2594" s="1"/>
      <c r="LR2594" s="59"/>
      <c r="LT2594" s="60"/>
      <c r="LX2594" s="34"/>
      <c r="LZ2594" s="35"/>
      <c r="MB2594" s="59"/>
      <c r="MD2594" s="60"/>
      <c r="MH2594" s="36"/>
      <c r="MJ2594" s="37"/>
      <c r="ML2594" s="59"/>
      <c r="MN2594" s="60"/>
      <c r="MR2594" s="52"/>
      <c r="MT2594" s="53"/>
      <c r="MW2594" s="34"/>
      <c r="MY2594" s="35"/>
      <c r="NB2594" s="59"/>
      <c r="ND2594" s="60"/>
      <c r="NH2594" s="34"/>
      <c r="NJ2594" s="35"/>
      <c r="NL2594" s="59"/>
      <c r="NN2594" s="60"/>
      <c r="NR2594" s="36"/>
      <c r="NT2594" s="37"/>
      <c r="NV2594" s="59"/>
      <c r="NX2594" s="60"/>
      <c r="OB2594" s="52"/>
      <c r="OD2594" s="53"/>
      <c r="OG2594" s="36"/>
      <c r="OI2594" s="37"/>
      <c r="PQ2594" s="52"/>
      <c r="PS2594" s="53"/>
      <c r="PW2594" s="1"/>
      <c r="RD2594" s="59"/>
      <c r="RF2594" s="60"/>
      <c r="RJ2594" s="34"/>
      <c r="RL2594" s="35"/>
      <c r="RN2594" s="59"/>
      <c r="RP2594" s="60"/>
      <c r="RT2594" s="36"/>
      <c r="RV2594" s="37"/>
      <c r="RX2594" s="59"/>
      <c r="RZ2594" s="60"/>
      <c r="SD2594" s="52"/>
      <c r="SF2594" s="53"/>
      <c r="SI2594" s="34"/>
      <c r="SK2594" s="35"/>
      <c r="SN2594" s="59"/>
      <c r="SP2594" s="60"/>
      <c r="ST2594" s="34"/>
      <c r="SV2594" s="35"/>
      <c r="SX2594" s="59"/>
      <c r="SZ2594" s="60"/>
      <c r="TD2594" s="36"/>
      <c r="TF2594" s="37"/>
      <c r="TH2594" s="59"/>
      <c r="TJ2594" s="60"/>
      <c r="TN2594" s="52"/>
      <c r="TP2594" s="53"/>
      <c r="TS2594" s="36"/>
      <c r="TU2594" s="37"/>
      <c r="VC2594" s="52"/>
      <c r="VE2594" s="53"/>
      <c r="VF2594" s="1"/>
      <c r="VT2594" s="1"/>
    </row>
    <row r="2595" spans="14:592" x14ac:dyDescent="0.3">
      <c r="N2595" s="1"/>
      <c r="O2595" s="127"/>
      <c r="P2595" s="127"/>
      <c r="Q2595" s="127"/>
      <c r="R2595" s="127"/>
      <c r="S2595" s="127"/>
      <c r="T2595" s="127"/>
      <c r="U2595" s="127"/>
      <c r="V2595" s="127"/>
      <c r="W2595" s="127"/>
      <c r="X2595" s="127"/>
      <c r="Y2595" s="127"/>
      <c r="Z2595" s="127"/>
      <c r="AA2595" s="127"/>
      <c r="AB2595" s="127"/>
      <c r="AC2595" s="127"/>
      <c r="AD2595" s="127"/>
      <c r="AE2595" s="127"/>
      <c r="AF2595" s="127"/>
      <c r="AG2595" s="127"/>
      <c r="AH2595" s="127"/>
      <c r="AI2595" s="127"/>
      <c r="AJ2595" s="127"/>
      <c r="AK2595" s="127"/>
      <c r="AL2595" s="127"/>
      <c r="AM2595" s="127"/>
      <c r="AN2595" s="127"/>
      <c r="AO2595" s="1"/>
      <c r="EA2595" s="34"/>
      <c r="EI2595" s="35"/>
      <c r="EU2595" s="36"/>
      <c r="FC2595" s="37"/>
      <c r="FO2595" s="52"/>
      <c r="FW2595" s="53"/>
      <c r="KG2595" s="1"/>
      <c r="KH2595" s="67"/>
      <c r="KJ2595" s="66"/>
      <c r="KL2595" s="65"/>
      <c r="KN2595" s="53"/>
      <c r="KP2595" s="64"/>
      <c r="KR2595" s="63"/>
      <c r="KV2595" s="1"/>
      <c r="KW2595" s="34"/>
      <c r="KY2595" s="35"/>
      <c r="LA2595" s="36"/>
      <c r="LC2595" s="37"/>
      <c r="LQ2595" s="1"/>
      <c r="LR2595" s="59"/>
      <c r="LT2595" s="60"/>
      <c r="LX2595" s="34"/>
      <c r="LZ2595" s="35"/>
      <c r="MB2595" s="59"/>
      <c r="MD2595" s="60"/>
      <c r="MH2595" s="36"/>
      <c r="MJ2595" s="37"/>
      <c r="ML2595" s="59"/>
      <c r="MN2595" s="60"/>
      <c r="MR2595" s="52"/>
      <c r="MT2595" s="53"/>
      <c r="MW2595" s="34"/>
      <c r="MY2595" s="35"/>
      <c r="NB2595" s="59"/>
      <c r="ND2595" s="60"/>
      <c r="NH2595" s="34"/>
      <c r="NJ2595" s="35"/>
      <c r="NL2595" s="59"/>
      <c r="NN2595" s="60"/>
      <c r="NR2595" s="36"/>
      <c r="NT2595" s="37"/>
      <c r="NV2595" s="59"/>
      <c r="NX2595" s="60"/>
      <c r="OB2595" s="52"/>
      <c r="OD2595" s="53"/>
      <c r="OG2595" s="36"/>
      <c r="OI2595" s="37"/>
      <c r="PQ2595" s="52"/>
      <c r="PS2595" s="53"/>
      <c r="RD2595" s="59"/>
      <c r="RF2595" s="60"/>
      <c r="RJ2595" s="34"/>
      <c r="RL2595" s="35"/>
      <c r="RN2595" s="59"/>
      <c r="RP2595" s="60"/>
      <c r="RT2595" s="36"/>
      <c r="RV2595" s="37"/>
      <c r="RX2595" s="59"/>
      <c r="RZ2595" s="60"/>
      <c r="SD2595" s="52"/>
      <c r="SF2595" s="53"/>
      <c r="SI2595" s="34"/>
      <c r="SK2595" s="35"/>
      <c r="SN2595" s="59"/>
      <c r="SP2595" s="60"/>
      <c r="ST2595" s="34"/>
      <c r="SV2595" s="35"/>
      <c r="SX2595" s="59"/>
      <c r="SZ2595" s="60"/>
      <c r="TD2595" s="36"/>
      <c r="TF2595" s="37"/>
      <c r="TH2595" s="59"/>
      <c r="TJ2595" s="60"/>
      <c r="TN2595" s="52"/>
      <c r="TP2595" s="53"/>
      <c r="TS2595" s="36"/>
      <c r="TU2595" s="37"/>
      <c r="VC2595" s="52"/>
      <c r="VE2595" s="53"/>
      <c r="VF2595" s="1"/>
      <c r="VT2595" s="1"/>
    </row>
    <row r="2596" spans="14:592" x14ac:dyDescent="0.3">
      <c r="N2596" s="1"/>
      <c r="O2596" s="127"/>
      <c r="P2596" s="127"/>
      <c r="Q2596" s="127"/>
      <c r="R2596" s="127"/>
      <c r="S2596" s="127"/>
      <c r="T2596" s="127"/>
      <c r="U2596" s="127"/>
      <c r="V2596" s="127"/>
      <c r="W2596" s="127"/>
      <c r="X2596" s="127"/>
      <c r="Y2596" s="127"/>
      <c r="Z2596" s="127"/>
      <c r="AA2596" s="127"/>
      <c r="AB2596" s="127"/>
      <c r="AC2596" s="127"/>
      <c r="AD2596" s="127"/>
      <c r="AE2596" s="127"/>
      <c r="AF2596" s="127"/>
      <c r="AG2596" s="127"/>
      <c r="AH2596" s="127"/>
      <c r="AI2596" s="127"/>
      <c r="AJ2596" s="127"/>
      <c r="AK2596" s="127"/>
      <c r="AL2596" s="127"/>
      <c r="AM2596" s="127"/>
      <c r="AN2596" s="127"/>
      <c r="AO2596" s="1"/>
      <c r="EA2596" s="34"/>
      <c r="EI2596" s="35"/>
      <c r="EU2596" s="36"/>
      <c r="FC2596" s="37"/>
      <c r="FO2596" s="52"/>
      <c r="FW2596" s="53"/>
      <c r="KG2596" s="1"/>
      <c r="KH2596" s="67"/>
      <c r="KJ2596" s="66"/>
      <c r="KL2596" s="65"/>
      <c r="KN2596" s="53"/>
      <c r="KP2596" s="64"/>
      <c r="KR2596" s="63"/>
      <c r="KV2596" s="1"/>
      <c r="KW2596" s="34"/>
      <c r="KY2596" s="35"/>
      <c r="LA2596" s="36"/>
      <c r="LC2596" s="37"/>
      <c r="LQ2596" s="1"/>
      <c r="LR2596" s="59"/>
      <c r="LT2596" s="60"/>
      <c r="LX2596" s="34"/>
      <c r="LZ2596" s="35"/>
      <c r="MB2596" s="59"/>
      <c r="MD2596" s="60"/>
      <c r="MH2596" s="36"/>
      <c r="MJ2596" s="37"/>
      <c r="ML2596" s="59"/>
      <c r="MN2596" s="60"/>
      <c r="MR2596" s="52"/>
      <c r="MT2596" s="53"/>
      <c r="MW2596" s="34"/>
      <c r="MY2596" s="35"/>
      <c r="NB2596" s="59"/>
      <c r="ND2596" s="60"/>
      <c r="NH2596" s="34"/>
      <c r="NJ2596" s="35"/>
      <c r="NL2596" s="59"/>
      <c r="NN2596" s="60"/>
      <c r="NR2596" s="36"/>
      <c r="NT2596" s="37"/>
      <c r="NV2596" s="59"/>
      <c r="NX2596" s="60"/>
      <c r="OB2596" s="52"/>
      <c r="OD2596" s="53"/>
      <c r="OG2596" s="36"/>
      <c r="OI2596" s="37"/>
      <c r="PQ2596" s="52"/>
      <c r="PS2596" s="53"/>
      <c r="PW2596" s="1"/>
      <c r="RD2596" s="59"/>
      <c r="RF2596" s="60"/>
      <c r="RJ2596" s="34"/>
      <c r="RL2596" s="35"/>
      <c r="RN2596" s="59"/>
      <c r="RP2596" s="60"/>
      <c r="RT2596" s="36"/>
      <c r="RV2596" s="37"/>
      <c r="RX2596" s="59"/>
      <c r="RZ2596" s="60"/>
      <c r="SD2596" s="52"/>
      <c r="SF2596" s="53"/>
      <c r="SI2596" s="34"/>
      <c r="SK2596" s="35"/>
      <c r="SN2596" s="59"/>
      <c r="SP2596" s="60"/>
      <c r="ST2596" s="34"/>
      <c r="SV2596" s="35"/>
      <c r="SX2596" s="59"/>
      <c r="SZ2596" s="60"/>
      <c r="TD2596" s="36"/>
      <c r="TF2596" s="37"/>
      <c r="TH2596" s="59"/>
      <c r="TJ2596" s="60"/>
      <c r="TN2596" s="52"/>
      <c r="TP2596" s="53"/>
      <c r="TS2596" s="36"/>
      <c r="TU2596" s="37"/>
      <c r="VC2596" s="52"/>
      <c r="VE2596" s="53"/>
      <c r="VF2596" s="1"/>
      <c r="VT2596" s="1"/>
    </row>
    <row r="2597" spans="14:592" x14ac:dyDescent="0.3">
      <c r="N2597" s="1"/>
      <c r="O2597" s="127"/>
      <c r="P2597" s="127"/>
      <c r="Q2597" s="127"/>
      <c r="R2597" s="127"/>
      <c r="S2597" s="127"/>
      <c r="T2597" s="127"/>
      <c r="U2597" s="127"/>
      <c r="V2597" s="127"/>
      <c r="W2597" s="127"/>
      <c r="X2597" s="127"/>
      <c r="Y2597" s="127"/>
      <c r="Z2597" s="127"/>
      <c r="AA2597" s="127"/>
      <c r="AB2597" s="127"/>
      <c r="AC2597" s="127"/>
      <c r="AD2597" s="127"/>
      <c r="AE2597" s="127"/>
      <c r="AF2597" s="127"/>
      <c r="AG2597" s="127"/>
      <c r="AH2597" s="127"/>
      <c r="AI2597" s="127"/>
      <c r="AJ2597" s="127"/>
      <c r="AK2597" s="127"/>
      <c r="AL2597" s="127"/>
      <c r="AM2597" s="127"/>
      <c r="AN2597" s="127"/>
      <c r="AO2597" s="1"/>
      <c r="EA2597" s="34"/>
      <c r="EI2597" s="35"/>
      <c r="EU2597" s="36"/>
      <c r="FC2597" s="37"/>
      <c r="FO2597" s="52"/>
      <c r="FW2597" s="53"/>
      <c r="KG2597" s="1"/>
      <c r="KH2597" s="67"/>
      <c r="KJ2597" s="66"/>
      <c r="KL2597" s="65"/>
      <c r="KN2597" s="53"/>
      <c r="KP2597" s="64"/>
      <c r="KR2597" s="63"/>
      <c r="KV2597" s="1"/>
      <c r="KW2597" s="34"/>
      <c r="KY2597" s="35"/>
      <c r="LA2597" s="36"/>
      <c r="LC2597" s="37"/>
      <c r="LQ2597" s="1"/>
      <c r="LR2597" s="59"/>
      <c r="LT2597" s="60"/>
      <c r="LX2597" s="34"/>
      <c r="LZ2597" s="35"/>
      <c r="MB2597" s="59"/>
      <c r="MD2597" s="60"/>
      <c r="MH2597" s="36"/>
      <c r="MJ2597" s="37"/>
      <c r="ML2597" s="59"/>
      <c r="MN2597" s="60"/>
      <c r="MR2597" s="52"/>
      <c r="MT2597" s="53"/>
      <c r="MW2597" s="34"/>
      <c r="MY2597" s="35"/>
      <c r="NB2597" s="59"/>
      <c r="ND2597" s="60"/>
      <c r="NH2597" s="34"/>
      <c r="NJ2597" s="35"/>
      <c r="NL2597" s="59"/>
      <c r="NN2597" s="60"/>
      <c r="NR2597" s="36"/>
      <c r="NT2597" s="37"/>
      <c r="NV2597" s="59"/>
      <c r="NX2597" s="60"/>
      <c r="OB2597" s="52"/>
      <c r="OD2597" s="53"/>
      <c r="OG2597" s="36"/>
      <c r="OI2597" s="37"/>
      <c r="PQ2597" s="52"/>
      <c r="PS2597" s="53"/>
      <c r="RD2597" s="59"/>
      <c r="RF2597" s="60"/>
      <c r="RJ2597" s="34"/>
      <c r="RL2597" s="35"/>
      <c r="RN2597" s="59"/>
      <c r="RP2597" s="60"/>
      <c r="RT2597" s="36"/>
      <c r="RV2597" s="37"/>
      <c r="RX2597" s="59"/>
      <c r="RZ2597" s="60"/>
      <c r="SD2597" s="52"/>
      <c r="SF2597" s="53"/>
      <c r="SI2597" s="34"/>
      <c r="SK2597" s="35"/>
      <c r="SN2597" s="59"/>
      <c r="SP2597" s="60"/>
      <c r="ST2597" s="34"/>
      <c r="SV2597" s="35"/>
      <c r="SX2597" s="59"/>
      <c r="SZ2597" s="60"/>
      <c r="TD2597" s="36"/>
      <c r="TF2597" s="37"/>
      <c r="TH2597" s="59"/>
      <c r="TJ2597" s="60"/>
      <c r="TN2597" s="52"/>
      <c r="TP2597" s="53"/>
      <c r="TS2597" s="36"/>
      <c r="TU2597" s="37"/>
      <c r="VC2597" s="52"/>
      <c r="VE2597" s="53"/>
      <c r="VF2597" s="1"/>
      <c r="VT2597" s="1"/>
    </row>
    <row r="2598" spans="14:592" x14ac:dyDescent="0.3">
      <c r="N2598" s="1"/>
      <c r="O2598" s="127"/>
      <c r="P2598" s="127"/>
      <c r="Q2598" s="127"/>
      <c r="R2598" s="127"/>
      <c r="S2598" s="127"/>
      <c r="T2598" s="127"/>
      <c r="U2598" s="127"/>
      <c r="V2598" s="127"/>
      <c r="W2598" s="127"/>
      <c r="X2598" s="127"/>
      <c r="Y2598" s="127"/>
      <c r="Z2598" s="127"/>
      <c r="AA2598" s="127"/>
      <c r="AB2598" s="127"/>
      <c r="AC2598" s="127"/>
      <c r="AD2598" s="127"/>
      <c r="AE2598" s="127"/>
      <c r="AF2598" s="127"/>
      <c r="AG2598" s="127"/>
      <c r="AH2598" s="127"/>
      <c r="AI2598" s="127"/>
      <c r="AJ2598" s="127"/>
      <c r="AK2598" s="127"/>
      <c r="AL2598" s="127"/>
      <c r="AM2598" s="127"/>
      <c r="AN2598" s="127"/>
      <c r="AO2598" s="1"/>
      <c r="EA2598" s="34"/>
      <c r="EI2598" s="35"/>
      <c r="EU2598" s="36"/>
      <c r="FC2598" s="37"/>
      <c r="FO2598" s="52"/>
      <c r="FW2598" s="53"/>
      <c r="KG2598" s="1"/>
      <c r="KH2598" s="67"/>
      <c r="KJ2598" s="66"/>
      <c r="KL2598" s="65"/>
      <c r="KN2598" s="53"/>
      <c r="KP2598" s="64"/>
      <c r="KR2598" s="63"/>
      <c r="KV2598" s="1"/>
      <c r="KW2598" s="34"/>
      <c r="KY2598" s="35"/>
      <c r="LA2598" s="36"/>
      <c r="LC2598" s="37"/>
      <c r="LQ2598" s="1"/>
      <c r="LR2598" s="59"/>
      <c r="LT2598" s="60"/>
      <c r="LX2598" s="34"/>
      <c r="LZ2598" s="35"/>
      <c r="MB2598" s="59"/>
      <c r="MD2598" s="60"/>
      <c r="MH2598" s="36"/>
      <c r="MJ2598" s="37"/>
      <c r="ML2598" s="59"/>
      <c r="MN2598" s="60"/>
      <c r="MR2598" s="52"/>
      <c r="MT2598" s="53"/>
      <c r="MW2598" s="34"/>
      <c r="MY2598" s="35"/>
      <c r="NB2598" s="59"/>
      <c r="ND2598" s="60"/>
      <c r="NH2598" s="34"/>
      <c r="NJ2598" s="35"/>
      <c r="NL2598" s="59"/>
      <c r="NN2598" s="60"/>
      <c r="NR2598" s="36"/>
      <c r="NT2598" s="37"/>
      <c r="NV2598" s="59"/>
      <c r="NX2598" s="60"/>
      <c r="OB2598" s="52"/>
      <c r="OD2598" s="53"/>
      <c r="OG2598" s="36"/>
      <c r="OI2598" s="37"/>
      <c r="PQ2598" s="52"/>
      <c r="PS2598" s="53"/>
      <c r="PW2598" s="1"/>
      <c r="RD2598" s="59"/>
      <c r="RF2598" s="60"/>
      <c r="RJ2598" s="34"/>
      <c r="RL2598" s="35"/>
      <c r="RN2598" s="59"/>
      <c r="RP2598" s="60"/>
      <c r="RT2598" s="36"/>
      <c r="RV2598" s="37"/>
      <c r="RX2598" s="59"/>
      <c r="RZ2598" s="60"/>
      <c r="SD2598" s="52"/>
      <c r="SF2598" s="53"/>
      <c r="SI2598" s="34"/>
      <c r="SK2598" s="35"/>
      <c r="SN2598" s="59"/>
      <c r="SP2598" s="60"/>
      <c r="ST2598" s="34"/>
      <c r="SV2598" s="35"/>
      <c r="SX2598" s="59"/>
      <c r="SZ2598" s="60"/>
      <c r="TD2598" s="36"/>
      <c r="TF2598" s="37"/>
      <c r="TH2598" s="59"/>
      <c r="TJ2598" s="60"/>
      <c r="TN2598" s="52"/>
      <c r="TP2598" s="53"/>
      <c r="TS2598" s="36"/>
      <c r="TU2598" s="37"/>
      <c r="VC2598" s="52"/>
      <c r="VE2598" s="53"/>
      <c r="VF2598" s="1"/>
      <c r="VT2598" s="1"/>
    </row>
    <row r="2599" spans="14:592" x14ac:dyDescent="0.3">
      <c r="N2599" s="1"/>
      <c r="O2599" s="127"/>
      <c r="P2599" s="127"/>
      <c r="Q2599" s="127"/>
      <c r="R2599" s="127"/>
      <c r="S2599" s="127"/>
      <c r="T2599" s="127"/>
      <c r="U2599" s="127"/>
      <c r="V2599" s="127"/>
      <c r="W2599" s="127"/>
      <c r="X2599" s="127"/>
      <c r="Y2599" s="127"/>
      <c r="Z2599" s="127"/>
      <c r="AA2599" s="127"/>
      <c r="AB2599" s="127"/>
      <c r="AC2599" s="127"/>
      <c r="AD2599" s="127"/>
      <c r="AE2599" s="127"/>
      <c r="AF2599" s="127"/>
      <c r="AG2599" s="127"/>
      <c r="AH2599" s="127"/>
      <c r="AI2599" s="127"/>
      <c r="AJ2599" s="127"/>
      <c r="AK2599" s="127"/>
      <c r="AL2599" s="127"/>
      <c r="AM2599" s="127"/>
      <c r="AN2599" s="127"/>
      <c r="AO2599" s="1"/>
      <c r="EA2599" s="34"/>
      <c r="EI2599" s="35"/>
      <c r="EU2599" s="36"/>
      <c r="FC2599" s="37"/>
      <c r="FO2599" s="52"/>
      <c r="FW2599" s="53"/>
      <c r="KG2599" s="1"/>
      <c r="KH2599" s="67"/>
      <c r="KJ2599" s="66"/>
      <c r="KL2599" s="65"/>
      <c r="KN2599" s="53"/>
      <c r="KP2599" s="64"/>
      <c r="KR2599" s="63"/>
      <c r="KV2599" s="1"/>
      <c r="KW2599" s="34"/>
      <c r="KY2599" s="35"/>
      <c r="LA2599" s="36"/>
      <c r="LC2599" s="37"/>
      <c r="LQ2599" s="1"/>
      <c r="LR2599" s="59"/>
      <c r="LT2599" s="60"/>
      <c r="LX2599" s="34"/>
      <c r="LZ2599" s="35"/>
      <c r="MB2599" s="59"/>
      <c r="MD2599" s="60"/>
      <c r="MH2599" s="36"/>
      <c r="MJ2599" s="37"/>
      <c r="ML2599" s="59"/>
      <c r="MN2599" s="60"/>
      <c r="MR2599" s="52"/>
      <c r="MT2599" s="53"/>
      <c r="MW2599" s="34"/>
      <c r="MY2599" s="35"/>
      <c r="NB2599" s="59"/>
      <c r="ND2599" s="60"/>
      <c r="NH2599" s="34"/>
      <c r="NJ2599" s="35"/>
      <c r="NL2599" s="59"/>
      <c r="NN2599" s="60"/>
      <c r="NR2599" s="36"/>
      <c r="NT2599" s="37"/>
      <c r="NV2599" s="59"/>
      <c r="NX2599" s="60"/>
      <c r="OB2599" s="52"/>
      <c r="OD2599" s="53"/>
      <c r="OG2599" s="36"/>
      <c r="OI2599" s="37"/>
      <c r="PQ2599" s="52"/>
      <c r="PS2599" s="53"/>
      <c r="RD2599" s="59"/>
      <c r="RF2599" s="60"/>
      <c r="RJ2599" s="34"/>
      <c r="RL2599" s="35"/>
      <c r="RN2599" s="59"/>
      <c r="RP2599" s="60"/>
      <c r="RT2599" s="36"/>
      <c r="RV2599" s="37"/>
      <c r="RX2599" s="59"/>
      <c r="RZ2599" s="60"/>
      <c r="SD2599" s="52"/>
      <c r="SF2599" s="53"/>
      <c r="SI2599" s="34"/>
      <c r="SK2599" s="35"/>
      <c r="SN2599" s="59"/>
      <c r="SP2599" s="60"/>
      <c r="ST2599" s="34"/>
      <c r="SV2599" s="35"/>
      <c r="SX2599" s="59"/>
      <c r="SZ2599" s="60"/>
      <c r="TD2599" s="36"/>
      <c r="TF2599" s="37"/>
      <c r="TH2599" s="59"/>
      <c r="TJ2599" s="60"/>
      <c r="TN2599" s="52"/>
      <c r="TP2599" s="53"/>
      <c r="TS2599" s="36"/>
      <c r="TU2599" s="37"/>
      <c r="VC2599" s="52"/>
      <c r="VE2599" s="53"/>
      <c r="VF2599" s="1"/>
      <c r="VT2599" s="1"/>
    </row>
    <row r="2600" spans="14:592" x14ac:dyDescent="0.3">
      <c r="N2600" s="1"/>
      <c r="O2600" s="127"/>
      <c r="P2600" s="127"/>
      <c r="Q2600" s="127"/>
      <c r="R2600" s="127"/>
      <c r="S2600" s="127"/>
      <c r="T2600" s="127"/>
      <c r="U2600" s="127"/>
      <c r="V2600" s="127"/>
      <c r="W2600" s="127"/>
      <c r="X2600" s="127"/>
      <c r="Y2600" s="127"/>
      <c r="Z2600" s="127"/>
      <c r="AA2600" s="127"/>
      <c r="AB2600" s="127"/>
      <c r="AC2600" s="127"/>
      <c r="AD2600" s="127"/>
      <c r="AE2600" s="127"/>
      <c r="AF2600" s="127"/>
      <c r="AG2600" s="127"/>
      <c r="AH2600" s="127"/>
      <c r="AI2600" s="127"/>
      <c r="AJ2600" s="127"/>
      <c r="AK2600" s="127"/>
      <c r="AL2600" s="127"/>
      <c r="AM2600" s="127"/>
      <c r="AN2600" s="127"/>
      <c r="AO2600" s="1"/>
      <c r="EA2600" s="34"/>
      <c r="EI2600" s="35"/>
      <c r="EU2600" s="36"/>
      <c r="FC2600" s="37"/>
      <c r="FO2600" s="52"/>
      <c r="FW2600" s="53"/>
      <c r="KG2600" s="1"/>
      <c r="KH2600" s="67"/>
      <c r="KJ2600" s="66"/>
      <c r="KL2600" s="65"/>
      <c r="KN2600" s="53"/>
      <c r="KP2600" s="64"/>
      <c r="KR2600" s="63"/>
      <c r="KV2600" s="1"/>
      <c r="KW2600" s="34"/>
      <c r="KY2600" s="35"/>
      <c r="LA2600" s="36"/>
      <c r="LC2600" s="37"/>
      <c r="LQ2600" s="1"/>
      <c r="LR2600" s="59"/>
      <c r="LT2600" s="60"/>
      <c r="LU2600" s="60"/>
      <c r="LV2600" s="60"/>
      <c r="LW2600" s="60"/>
      <c r="LX2600" s="60"/>
      <c r="LY2600" s="60"/>
      <c r="LZ2600" s="60"/>
      <c r="MA2600" s="60"/>
      <c r="MB2600" s="59"/>
      <c r="MC2600" s="60"/>
      <c r="MD2600" s="60"/>
      <c r="ME2600" s="60"/>
      <c r="MF2600" s="60"/>
      <c r="MG2600" s="60"/>
      <c r="MH2600" s="60"/>
      <c r="MI2600" s="60"/>
      <c r="MJ2600" s="60"/>
      <c r="MK2600" s="60"/>
      <c r="ML2600" s="59"/>
      <c r="MM2600" s="60"/>
      <c r="MN2600" s="60"/>
      <c r="MR2600" s="52"/>
      <c r="MT2600" s="53"/>
      <c r="MW2600" s="34"/>
      <c r="MY2600" s="35"/>
      <c r="NB2600" s="59"/>
      <c r="ND2600" s="60"/>
      <c r="NE2600" s="60"/>
      <c r="NF2600" s="60"/>
      <c r="NG2600" s="60"/>
      <c r="NH2600" s="60"/>
      <c r="NI2600" s="60"/>
      <c r="NJ2600" s="60"/>
      <c r="NK2600" s="60"/>
      <c r="NL2600" s="59"/>
      <c r="NM2600" s="60"/>
      <c r="NN2600" s="60"/>
      <c r="NO2600" s="60"/>
      <c r="NP2600" s="60"/>
      <c r="NQ2600" s="60"/>
      <c r="NR2600" s="60"/>
      <c r="NS2600" s="60"/>
      <c r="NT2600" s="60"/>
      <c r="NU2600" s="60"/>
      <c r="NV2600" s="59"/>
      <c r="NW2600" s="60"/>
      <c r="NX2600" s="60"/>
      <c r="OB2600" s="52"/>
      <c r="OD2600" s="53"/>
      <c r="OG2600" s="36"/>
      <c r="OI2600" s="37"/>
      <c r="PQ2600" s="52"/>
      <c r="PS2600" s="53"/>
      <c r="PW2600" s="1"/>
      <c r="RD2600" s="59"/>
      <c r="RF2600" s="60"/>
      <c r="RG2600" s="60"/>
      <c r="RH2600" s="60"/>
      <c r="RI2600" s="60"/>
      <c r="RJ2600" s="60"/>
      <c r="RK2600" s="60"/>
      <c r="RL2600" s="60"/>
      <c r="RM2600" s="60"/>
      <c r="RN2600" s="59"/>
      <c r="RO2600" s="60"/>
      <c r="RP2600" s="60"/>
      <c r="RQ2600" s="60"/>
      <c r="RR2600" s="60"/>
      <c r="RS2600" s="60"/>
      <c r="RT2600" s="60"/>
      <c r="RU2600" s="60"/>
      <c r="RV2600" s="60"/>
      <c r="RW2600" s="60"/>
      <c r="RX2600" s="59"/>
      <c r="RY2600" s="60"/>
      <c r="RZ2600" s="60"/>
      <c r="SD2600" s="52"/>
      <c r="SF2600" s="53"/>
      <c r="SI2600" s="34"/>
      <c r="SK2600" s="35"/>
      <c r="SN2600" s="59"/>
      <c r="SP2600" s="60"/>
      <c r="SQ2600" s="60"/>
      <c r="SR2600" s="60"/>
      <c r="SS2600" s="60"/>
      <c r="ST2600" s="60"/>
      <c r="SU2600" s="60"/>
      <c r="SV2600" s="60"/>
      <c r="SW2600" s="60"/>
      <c r="SX2600" s="59"/>
      <c r="SY2600" s="60"/>
      <c r="SZ2600" s="60"/>
      <c r="TA2600" s="60"/>
      <c r="TB2600" s="60"/>
      <c r="TC2600" s="60"/>
      <c r="TD2600" s="60"/>
      <c r="TE2600" s="60"/>
      <c r="TF2600" s="60"/>
      <c r="TG2600" s="60"/>
      <c r="TH2600" s="59"/>
      <c r="TI2600" s="60"/>
      <c r="TJ2600" s="60"/>
      <c r="TN2600" s="52"/>
      <c r="TP2600" s="53"/>
      <c r="TS2600" s="36"/>
      <c r="TU2600" s="37"/>
      <c r="VC2600" s="52"/>
      <c r="VE2600" s="53"/>
      <c r="VF2600" s="1"/>
      <c r="VT2600" s="1"/>
    </row>
    <row r="2601" spans="14:592" x14ac:dyDescent="0.3">
      <c r="N2601" s="1"/>
      <c r="O2601" s="127"/>
      <c r="P2601" s="127"/>
      <c r="Q2601" s="127"/>
      <c r="R2601" s="127"/>
      <c r="S2601" s="127"/>
      <c r="T2601" s="127"/>
      <c r="U2601" s="127"/>
      <c r="V2601" s="127"/>
      <c r="W2601" s="127"/>
      <c r="X2601" s="127"/>
      <c r="Y2601" s="127"/>
      <c r="Z2601" s="127"/>
      <c r="AA2601" s="127"/>
      <c r="AB2601" s="127"/>
      <c r="AC2601" s="127"/>
      <c r="AD2601" s="127"/>
      <c r="AE2601" s="127"/>
      <c r="AF2601" s="127"/>
      <c r="AG2601" s="127"/>
      <c r="AH2601" s="127"/>
      <c r="AI2601" s="127"/>
      <c r="AJ2601" s="127"/>
      <c r="AK2601" s="127"/>
      <c r="AL2601" s="127"/>
      <c r="AM2601" s="127"/>
      <c r="AN2601" s="127"/>
      <c r="AO2601" s="1"/>
      <c r="EA2601" s="34"/>
      <c r="EI2601" s="35"/>
      <c r="EU2601" s="36"/>
      <c r="FC2601" s="37"/>
      <c r="FO2601" s="52"/>
      <c r="FW2601" s="53"/>
      <c r="KG2601" s="1"/>
      <c r="KH2601" s="67"/>
      <c r="KJ2601" s="66"/>
      <c r="KL2601" s="65"/>
      <c r="KN2601" s="53"/>
      <c r="KP2601" s="64"/>
      <c r="KR2601" s="63"/>
      <c r="KV2601" s="1"/>
      <c r="KW2601" s="34"/>
      <c r="KY2601" s="35"/>
      <c r="LA2601" s="36"/>
      <c r="LC2601" s="37"/>
      <c r="LQ2601" s="1"/>
      <c r="LR2601" s="59"/>
      <c r="LT2601" s="60"/>
      <c r="LU2601" s="60"/>
      <c r="LV2601" s="60"/>
      <c r="LW2601" s="60"/>
      <c r="LX2601" s="60"/>
      <c r="LY2601" s="60"/>
      <c r="LZ2601" s="60"/>
      <c r="MA2601" s="60"/>
      <c r="MB2601" s="59"/>
      <c r="MC2601" s="60"/>
      <c r="MD2601" s="60"/>
      <c r="ME2601" s="60"/>
      <c r="MF2601" s="60"/>
      <c r="MG2601" s="60"/>
      <c r="MH2601" s="60"/>
      <c r="MI2601" s="60"/>
      <c r="MJ2601" s="60"/>
      <c r="MK2601" s="60"/>
      <c r="ML2601" s="59"/>
      <c r="MM2601" s="60"/>
      <c r="MN2601" s="60"/>
      <c r="MR2601" s="52"/>
      <c r="MT2601" s="53"/>
      <c r="MW2601" s="34"/>
      <c r="MY2601" s="35"/>
      <c r="NB2601" s="59"/>
      <c r="ND2601" s="60"/>
      <c r="NE2601" s="60"/>
      <c r="NF2601" s="60"/>
      <c r="NG2601" s="60"/>
      <c r="NH2601" s="60"/>
      <c r="NI2601" s="60"/>
      <c r="NJ2601" s="60"/>
      <c r="NK2601" s="60"/>
      <c r="NL2601" s="59"/>
      <c r="NM2601" s="60"/>
      <c r="NN2601" s="60"/>
      <c r="NO2601" s="60"/>
      <c r="NP2601" s="60"/>
      <c r="NQ2601" s="60"/>
      <c r="NR2601" s="60"/>
      <c r="NS2601" s="60"/>
      <c r="NT2601" s="60"/>
      <c r="NU2601" s="60"/>
      <c r="NV2601" s="59"/>
      <c r="NW2601" s="60"/>
      <c r="NX2601" s="60"/>
      <c r="OB2601" s="52"/>
      <c r="OD2601" s="53"/>
      <c r="OG2601" s="36"/>
      <c r="OI2601" s="37"/>
      <c r="PQ2601" s="52"/>
      <c r="PS2601" s="53"/>
      <c r="RD2601" s="59"/>
      <c r="RF2601" s="60"/>
      <c r="RG2601" s="60"/>
      <c r="RH2601" s="60"/>
      <c r="RI2601" s="60"/>
      <c r="RJ2601" s="60"/>
      <c r="RK2601" s="60"/>
      <c r="RL2601" s="60"/>
      <c r="RM2601" s="60"/>
      <c r="RN2601" s="59"/>
      <c r="RO2601" s="60"/>
      <c r="RP2601" s="60"/>
      <c r="RQ2601" s="60"/>
      <c r="RR2601" s="60"/>
      <c r="RS2601" s="60"/>
      <c r="RT2601" s="60"/>
      <c r="RU2601" s="60"/>
      <c r="RV2601" s="60"/>
      <c r="RW2601" s="60"/>
      <c r="RX2601" s="59"/>
      <c r="RY2601" s="60"/>
      <c r="RZ2601" s="60"/>
      <c r="SD2601" s="52"/>
      <c r="SF2601" s="53"/>
      <c r="SI2601" s="34"/>
      <c r="SK2601" s="35"/>
      <c r="SN2601" s="59"/>
      <c r="SP2601" s="60"/>
      <c r="SQ2601" s="60"/>
      <c r="SR2601" s="60"/>
      <c r="SS2601" s="60"/>
      <c r="ST2601" s="60"/>
      <c r="SU2601" s="60"/>
      <c r="SV2601" s="60"/>
      <c r="SW2601" s="60"/>
      <c r="SX2601" s="59"/>
      <c r="SY2601" s="60"/>
      <c r="SZ2601" s="60"/>
      <c r="TA2601" s="60"/>
      <c r="TB2601" s="60"/>
      <c r="TC2601" s="60"/>
      <c r="TD2601" s="60"/>
      <c r="TE2601" s="60"/>
      <c r="TF2601" s="60"/>
      <c r="TG2601" s="60"/>
      <c r="TH2601" s="59"/>
      <c r="TI2601" s="60"/>
      <c r="TJ2601" s="60"/>
      <c r="TN2601" s="52"/>
      <c r="TP2601" s="53"/>
      <c r="TS2601" s="36"/>
      <c r="TU2601" s="37"/>
      <c r="VC2601" s="52"/>
      <c r="VE2601" s="53"/>
      <c r="VF2601" s="1"/>
      <c r="VT2601" s="1"/>
    </row>
    <row r="2602" spans="14:592" x14ac:dyDescent="0.3">
      <c r="N2602" s="1"/>
      <c r="O2602" s="127"/>
      <c r="P2602" s="127"/>
      <c r="Q2602" s="127"/>
      <c r="R2602" s="127"/>
      <c r="S2602" s="127"/>
      <c r="T2602" s="127"/>
      <c r="U2602" s="127"/>
      <c r="V2602" s="127"/>
      <c r="W2602" s="127"/>
      <c r="X2602" s="127"/>
      <c r="Y2602" s="127"/>
      <c r="Z2602" s="127"/>
      <c r="AA2602" s="127"/>
      <c r="AB2602" s="127"/>
      <c r="AC2602" s="127"/>
      <c r="AD2602" s="127"/>
      <c r="AE2602" s="127"/>
      <c r="AF2602" s="127"/>
      <c r="AG2602" s="127"/>
      <c r="AH2602" s="127"/>
      <c r="AI2602" s="127"/>
      <c r="AJ2602" s="127"/>
      <c r="AK2602" s="127"/>
      <c r="AL2602" s="127"/>
      <c r="AM2602" s="127"/>
      <c r="AN2602" s="127"/>
      <c r="AO2602" s="1"/>
      <c r="EA2602" s="34"/>
      <c r="EI2602" s="35"/>
      <c r="EU2602" s="36"/>
      <c r="FC2602" s="37"/>
      <c r="FO2602" s="52"/>
      <c r="FW2602" s="53"/>
      <c r="KG2602" s="1"/>
      <c r="KH2602" s="67"/>
      <c r="KJ2602" s="66"/>
      <c r="KL2602" s="65"/>
      <c r="KN2602" s="53"/>
      <c r="KP2602" s="64"/>
      <c r="KR2602" s="63"/>
      <c r="KV2602" s="1"/>
      <c r="KW2602" s="34"/>
      <c r="KY2602" s="35"/>
      <c r="LA2602" s="36"/>
      <c r="LC2602" s="37"/>
      <c r="LQ2602" s="1"/>
      <c r="LR2602" s="59"/>
      <c r="LW2602" s="60"/>
      <c r="LX2602" s="34"/>
      <c r="LZ2602" s="35"/>
      <c r="MB2602" s="59"/>
      <c r="MH2602" s="36"/>
      <c r="MJ2602" s="37"/>
      <c r="ML2602" s="59"/>
      <c r="MR2602" s="52"/>
      <c r="MT2602" s="53"/>
      <c r="MW2602" s="34"/>
      <c r="MY2602" s="35"/>
      <c r="NB2602" s="59"/>
      <c r="NG2602" s="60"/>
      <c r="NH2602" s="34"/>
      <c r="NJ2602" s="35"/>
      <c r="NL2602" s="59"/>
      <c r="NR2602" s="36"/>
      <c r="NT2602" s="37"/>
      <c r="NV2602" s="59"/>
      <c r="OB2602" s="52"/>
      <c r="OD2602" s="53"/>
      <c r="OG2602" s="36"/>
      <c r="OI2602" s="37"/>
      <c r="PQ2602" s="52"/>
      <c r="PS2602" s="53"/>
      <c r="PW2602" s="1"/>
      <c r="RD2602" s="59"/>
      <c r="RI2602" s="60"/>
      <c r="RJ2602" s="34"/>
      <c r="RL2602" s="35"/>
      <c r="RN2602" s="59"/>
      <c r="RT2602" s="36"/>
      <c r="RV2602" s="37"/>
      <c r="RX2602" s="59"/>
      <c r="SD2602" s="52"/>
      <c r="SF2602" s="53"/>
      <c r="SI2602" s="34"/>
      <c r="SK2602" s="35"/>
      <c r="SN2602" s="59"/>
      <c r="SS2602" s="60"/>
      <c r="ST2602" s="34"/>
      <c r="SV2602" s="35"/>
      <c r="SX2602" s="59"/>
      <c r="TD2602" s="36"/>
      <c r="TF2602" s="37"/>
      <c r="TH2602" s="59"/>
      <c r="TN2602" s="52"/>
      <c r="TP2602" s="53"/>
      <c r="TS2602" s="36"/>
      <c r="TU2602" s="37"/>
      <c r="VC2602" s="52"/>
      <c r="VE2602" s="53"/>
      <c r="VF2602" s="1"/>
      <c r="VT2602" s="1"/>
    </row>
    <row r="2603" spans="14:592" x14ac:dyDescent="0.3">
      <c r="N2603" s="1"/>
      <c r="O2603" s="127"/>
      <c r="P2603" s="127"/>
      <c r="Q2603" s="127"/>
      <c r="R2603" s="127"/>
      <c r="S2603" s="127"/>
      <c r="T2603" s="127"/>
      <c r="U2603" s="127"/>
      <c r="V2603" s="127"/>
      <c r="W2603" s="127"/>
      <c r="X2603" s="127"/>
      <c r="Y2603" s="127"/>
      <c r="Z2603" s="127"/>
      <c r="AA2603" s="127"/>
      <c r="AB2603" s="127"/>
      <c r="AC2603" s="127"/>
      <c r="AD2603" s="127"/>
      <c r="AE2603" s="127"/>
      <c r="AF2603" s="127"/>
      <c r="AG2603" s="127"/>
      <c r="AH2603" s="127"/>
      <c r="AI2603" s="127"/>
      <c r="AJ2603" s="127"/>
      <c r="AK2603" s="127"/>
      <c r="AL2603" s="127"/>
      <c r="AM2603" s="127"/>
      <c r="AN2603" s="127"/>
      <c r="AO2603" s="1"/>
      <c r="EA2603" s="34"/>
      <c r="EI2603" s="35"/>
      <c r="EU2603" s="36"/>
      <c r="FC2603" s="37"/>
      <c r="FO2603" s="52"/>
      <c r="FW2603" s="53"/>
      <c r="KG2603" s="1"/>
      <c r="KH2603" s="67"/>
      <c r="KJ2603" s="66"/>
      <c r="KL2603" s="65"/>
      <c r="KN2603" s="53"/>
      <c r="KP2603" s="64"/>
      <c r="KR2603" s="63"/>
      <c r="KV2603" s="1"/>
      <c r="KW2603" s="34"/>
      <c r="KY2603" s="35"/>
      <c r="LA2603" s="36"/>
      <c r="LC2603" s="37"/>
      <c r="LQ2603" s="1"/>
      <c r="LR2603" s="59"/>
      <c r="LS2603" s="59"/>
      <c r="LT2603" s="59"/>
      <c r="LU2603" s="59"/>
      <c r="LV2603" s="59"/>
      <c r="LW2603" s="59"/>
      <c r="LX2603" s="59"/>
      <c r="LY2603" s="59"/>
      <c r="LZ2603" s="59"/>
      <c r="MA2603" s="59"/>
      <c r="MB2603" s="59"/>
      <c r="MC2603" s="59"/>
      <c r="MD2603" s="59"/>
      <c r="ME2603" s="59"/>
      <c r="MF2603" s="59"/>
      <c r="MG2603" s="59"/>
      <c r="MH2603" s="59"/>
      <c r="MI2603" s="59"/>
      <c r="MJ2603" s="59"/>
      <c r="MK2603" s="59"/>
      <c r="ML2603" s="59"/>
      <c r="MR2603" s="52"/>
      <c r="MT2603" s="53"/>
      <c r="MW2603" s="34"/>
      <c r="MY2603" s="35"/>
      <c r="NB2603" s="59"/>
      <c r="NC2603" s="59"/>
      <c r="ND2603" s="59"/>
      <c r="NE2603" s="59"/>
      <c r="NF2603" s="59"/>
      <c r="NG2603" s="59"/>
      <c r="NH2603" s="59"/>
      <c r="NI2603" s="59"/>
      <c r="NJ2603" s="59"/>
      <c r="NK2603" s="59"/>
      <c r="NL2603" s="59"/>
      <c r="NM2603" s="59"/>
      <c r="NN2603" s="59"/>
      <c r="NO2603" s="59"/>
      <c r="NP2603" s="59"/>
      <c r="NQ2603" s="59"/>
      <c r="NR2603" s="59"/>
      <c r="NS2603" s="59"/>
      <c r="NT2603" s="59"/>
      <c r="NU2603" s="59"/>
      <c r="NV2603" s="59"/>
      <c r="OB2603" s="52"/>
      <c r="OD2603" s="53"/>
      <c r="OG2603" s="36"/>
      <c r="OI2603" s="37"/>
      <c r="PQ2603" s="52"/>
      <c r="PS2603" s="53"/>
      <c r="RD2603" s="59"/>
      <c r="RE2603" s="59"/>
      <c r="RF2603" s="59"/>
      <c r="RG2603" s="59"/>
      <c r="RH2603" s="59"/>
      <c r="RI2603" s="59"/>
      <c r="RJ2603" s="59"/>
      <c r="RK2603" s="59"/>
      <c r="RL2603" s="59"/>
      <c r="RM2603" s="59"/>
      <c r="RN2603" s="59"/>
      <c r="RO2603" s="59"/>
      <c r="RP2603" s="59"/>
      <c r="RQ2603" s="59"/>
      <c r="RR2603" s="59"/>
      <c r="RS2603" s="59"/>
      <c r="RT2603" s="59"/>
      <c r="RU2603" s="59"/>
      <c r="RV2603" s="59"/>
      <c r="RW2603" s="59"/>
      <c r="RX2603" s="59"/>
      <c r="SD2603" s="52"/>
      <c r="SF2603" s="53"/>
      <c r="SI2603" s="34"/>
      <c r="SK2603" s="35"/>
      <c r="SN2603" s="59"/>
      <c r="SO2603" s="59"/>
      <c r="SP2603" s="59"/>
      <c r="SQ2603" s="59"/>
      <c r="SR2603" s="59"/>
      <c r="SS2603" s="59"/>
      <c r="ST2603" s="59"/>
      <c r="SU2603" s="59"/>
      <c r="SV2603" s="59"/>
      <c r="SW2603" s="59"/>
      <c r="SX2603" s="59"/>
      <c r="SY2603" s="59"/>
      <c r="SZ2603" s="59"/>
      <c r="TA2603" s="59"/>
      <c r="TB2603" s="59"/>
      <c r="TC2603" s="59"/>
      <c r="TD2603" s="59"/>
      <c r="TE2603" s="59"/>
      <c r="TF2603" s="59"/>
      <c r="TG2603" s="59"/>
      <c r="TH2603" s="59"/>
      <c r="TN2603" s="52"/>
      <c r="TP2603" s="53"/>
      <c r="TS2603" s="36"/>
      <c r="TU2603" s="37"/>
      <c r="VC2603" s="52"/>
      <c r="VE2603" s="53"/>
      <c r="VF2603" s="1"/>
      <c r="VT2603" s="1"/>
    </row>
    <row r="2604" spans="14:592" x14ac:dyDescent="0.3">
      <c r="N2604" s="1"/>
      <c r="O2604" s="127"/>
      <c r="P2604" s="127"/>
      <c r="Q2604" s="127"/>
      <c r="R2604" s="127"/>
      <c r="S2604" s="127"/>
      <c r="T2604" s="127"/>
      <c r="U2604" s="127"/>
      <c r="V2604" s="127"/>
      <c r="W2604" s="127"/>
      <c r="X2604" s="127"/>
      <c r="Y2604" s="127"/>
      <c r="Z2604" s="127"/>
      <c r="AA2604" s="127"/>
      <c r="AB2604" s="127"/>
      <c r="AC2604" s="127"/>
      <c r="AD2604" s="127"/>
      <c r="AE2604" s="127"/>
      <c r="AF2604" s="127"/>
      <c r="AG2604" s="127"/>
      <c r="AH2604" s="127"/>
      <c r="AI2604" s="127"/>
      <c r="AJ2604" s="127"/>
      <c r="AK2604" s="127"/>
      <c r="AL2604" s="127"/>
      <c r="AM2604" s="127"/>
      <c r="AN2604" s="127"/>
      <c r="AO2604" s="1"/>
      <c r="EA2604" s="34"/>
      <c r="EI2604" s="35"/>
      <c r="EU2604" s="36"/>
      <c r="FC2604" s="37"/>
      <c r="FO2604" s="52"/>
      <c r="FW2604" s="53"/>
      <c r="KG2604" s="1"/>
      <c r="KH2604" s="67"/>
      <c r="KJ2604" s="66"/>
      <c r="KL2604" s="65"/>
      <c r="KN2604" s="53"/>
      <c r="KP2604" s="64"/>
      <c r="KR2604" s="63"/>
      <c r="KV2604" s="1"/>
      <c r="KW2604" s="34"/>
      <c r="KY2604" s="35"/>
      <c r="LA2604" s="36"/>
      <c r="LC2604" s="37"/>
      <c r="LQ2604" s="1"/>
      <c r="LR2604" s="59"/>
      <c r="LS2604" s="59"/>
      <c r="LT2604" s="59"/>
      <c r="LU2604" s="59"/>
      <c r="LV2604" s="59"/>
      <c r="LW2604" s="59"/>
      <c r="LX2604" s="59"/>
      <c r="LY2604" s="59"/>
      <c r="LZ2604" s="59"/>
      <c r="MA2604" s="59"/>
      <c r="MB2604" s="59"/>
      <c r="MC2604" s="59"/>
      <c r="MD2604" s="59"/>
      <c r="ME2604" s="59"/>
      <c r="MF2604" s="59"/>
      <c r="MG2604" s="59"/>
      <c r="MH2604" s="59"/>
      <c r="MI2604" s="59"/>
      <c r="MJ2604" s="59"/>
      <c r="MK2604" s="59"/>
      <c r="ML2604" s="59"/>
      <c r="MR2604" s="52"/>
      <c r="MT2604" s="53"/>
      <c r="MW2604" s="34"/>
      <c r="MY2604" s="35"/>
      <c r="NB2604" s="59"/>
      <c r="NC2604" s="59"/>
      <c r="ND2604" s="59"/>
      <c r="NE2604" s="59"/>
      <c r="NF2604" s="59"/>
      <c r="NG2604" s="59"/>
      <c r="NH2604" s="59"/>
      <c r="NI2604" s="59"/>
      <c r="NJ2604" s="59"/>
      <c r="NK2604" s="59"/>
      <c r="NL2604" s="59"/>
      <c r="NM2604" s="59"/>
      <c r="NN2604" s="59"/>
      <c r="NO2604" s="59"/>
      <c r="NP2604" s="59"/>
      <c r="NQ2604" s="59"/>
      <c r="NR2604" s="59"/>
      <c r="NS2604" s="59"/>
      <c r="NT2604" s="59"/>
      <c r="NU2604" s="59"/>
      <c r="NV2604" s="59"/>
      <c r="OB2604" s="52"/>
      <c r="OD2604" s="53"/>
      <c r="OG2604" s="36"/>
      <c r="OI2604" s="37"/>
      <c r="PQ2604" s="52"/>
      <c r="PS2604" s="53"/>
      <c r="PW2604" s="1"/>
      <c r="RD2604" s="59"/>
      <c r="RE2604" s="59"/>
      <c r="RF2604" s="59"/>
      <c r="RG2604" s="59"/>
      <c r="RH2604" s="59"/>
      <c r="RI2604" s="59"/>
      <c r="RJ2604" s="59"/>
      <c r="RK2604" s="59"/>
      <c r="RL2604" s="59"/>
      <c r="RM2604" s="59"/>
      <c r="RN2604" s="59"/>
      <c r="RO2604" s="59"/>
      <c r="RP2604" s="59"/>
      <c r="RQ2604" s="59"/>
      <c r="RR2604" s="59"/>
      <c r="RS2604" s="59"/>
      <c r="RT2604" s="59"/>
      <c r="RU2604" s="59"/>
      <c r="RV2604" s="59"/>
      <c r="RW2604" s="59"/>
      <c r="RX2604" s="59"/>
      <c r="SD2604" s="52"/>
      <c r="SF2604" s="53"/>
      <c r="SI2604" s="34"/>
      <c r="SK2604" s="35"/>
      <c r="SN2604" s="59"/>
      <c r="SO2604" s="59"/>
      <c r="SP2604" s="59"/>
      <c r="SQ2604" s="59"/>
      <c r="SR2604" s="59"/>
      <c r="SS2604" s="59"/>
      <c r="ST2604" s="59"/>
      <c r="SU2604" s="59"/>
      <c r="SV2604" s="59"/>
      <c r="SW2604" s="59"/>
      <c r="SX2604" s="59"/>
      <c r="SY2604" s="59"/>
      <c r="SZ2604" s="59"/>
      <c r="TA2604" s="59"/>
      <c r="TB2604" s="59"/>
      <c r="TC2604" s="59"/>
      <c r="TD2604" s="59"/>
      <c r="TE2604" s="59"/>
      <c r="TF2604" s="59"/>
      <c r="TG2604" s="59"/>
      <c r="TH2604" s="59"/>
      <c r="TN2604" s="52"/>
      <c r="TP2604" s="53"/>
      <c r="TS2604" s="36"/>
      <c r="TU2604" s="37"/>
      <c r="VC2604" s="52"/>
      <c r="VE2604" s="53"/>
      <c r="VF2604" s="1"/>
      <c r="VT2604" s="1"/>
    </row>
    <row r="2605" spans="14:592" x14ac:dyDescent="0.3">
      <c r="N2605" s="1"/>
      <c r="O2605" s="127"/>
      <c r="P2605" s="127"/>
      <c r="Q2605" s="127"/>
      <c r="R2605" s="127"/>
      <c r="S2605" s="127"/>
      <c r="T2605" s="127"/>
      <c r="U2605" s="127"/>
      <c r="V2605" s="127"/>
      <c r="W2605" s="127"/>
      <c r="X2605" s="127"/>
      <c r="Y2605" s="127"/>
      <c r="Z2605" s="127"/>
      <c r="AA2605" s="127"/>
      <c r="AB2605" s="127"/>
      <c r="AC2605" s="127"/>
      <c r="AD2605" s="127"/>
      <c r="AE2605" s="127"/>
      <c r="AF2605" s="127"/>
      <c r="AG2605" s="127"/>
      <c r="AH2605" s="127"/>
      <c r="AI2605" s="127"/>
      <c r="AJ2605" s="127"/>
      <c r="AK2605" s="127"/>
      <c r="AL2605" s="127"/>
      <c r="AM2605" s="127"/>
      <c r="AN2605" s="127"/>
      <c r="AO2605" s="1"/>
      <c r="EA2605" s="34"/>
      <c r="EI2605" s="35"/>
      <c r="EU2605" s="36"/>
      <c r="FC2605" s="37"/>
      <c r="FO2605" s="52"/>
      <c r="FW2605" s="53"/>
      <c r="KG2605" s="1"/>
      <c r="KH2605" s="67"/>
      <c r="KJ2605" s="66"/>
      <c r="KL2605" s="65"/>
      <c r="KN2605" s="53"/>
      <c r="KP2605" s="64"/>
      <c r="KR2605" s="63"/>
      <c r="KV2605" s="1"/>
      <c r="KW2605" s="34"/>
      <c r="KY2605" s="35"/>
      <c r="LA2605" s="36"/>
      <c r="LC2605" s="37"/>
      <c r="LQ2605" s="1"/>
      <c r="LU2605" s="59"/>
      <c r="LW2605" s="60"/>
      <c r="LX2605" s="34"/>
      <c r="LZ2605" s="35"/>
      <c r="MH2605" s="36"/>
      <c r="MJ2605" s="37"/>
      <c r="MR2605" s="52"/>
      <c r="MT2605" s="53"/>
      <c r="MW2605" s="61"/>
      <c r="MY2605" s="62"/>
      <c r="NE2605" s="59"/>
      <c r="NG2605" s="60"/>
      <c r="NH2605" s="34"/>
      <c r="NJ2605" s="35"/>
      <c r="NR2605" s="36"/>
      <c r="NT2605" s="37"/>
      <c r="OB2605" s="52"/>
      <c r="OD2605" s="53"/>
      <c r="OG2605" s="61"/>
      <c r="OI2605" s="62"/>
      <c r="PQ2605" s="61"/>
      <c r="PS2605" s="62"/>
      <c r="RG2605" s="59"/>
      <c r="RI2605" s="60"/>
      <c r="RJ2605" s="34"/>
      <c r="RL2605" s="35"/>
      <c r="RT2605" s="36"/>
      <c r="RV2605" s="37"/>
      <c r="SD2605" s="52"/>
      <c r="SF2605" s="53"/>
      <c r="SI2605" s="61"/>
      <c r="SK2605" s="62"/>
      <c r="SQ2605" s="59"/>
      <c r="SS2605" s="60"/>
      <c r="ST2605" s="34"/>
      <c r="SV2605" s="35"/>
      <c r="TD2605" s="36"/>
      <c r="TF2605" s="37"/>
      <c r="TN2605" s="52"/>
      <c r="TP2605" s="53"/>
      <c r="TS2605" s="61"/>
      <c r="TU2605" s="62"/>
      <c r="VC2605" s="61"/>
      <c r="VE2605" s="62"/>
      <c r="VF2605" s="1"/>
      <c r="VT2605" s="1"/>
    </row>
    <row r="2606" spans="14:592" x14ac:dyDescent="0.3">
      <c r="N2606" s="1"/>
      <c r="O2606" s="127"/>
      <c r="P2606" s="127"/>
      <c r="Q2606" s="127"/>
      <c r="R2606" s="127"/>
      <c r="S2606" s="127"/>
      <c r="T2606" s="127"/>
      <c r="U2606" s="127"/>
      <c r="V2606" s="127"/>
      <c r="W2606" s="127"/>
      <c r="X2606" s="127"/>
      <c r="Y2606" s="127"/>
      <c r="Z2606" s="127"/>
      <c r="AA2606" s="127"/>
      <c r="AB2606" s="127"/>
      <c r="AC2606" s="127"/>
      <c r="AD2606" s="127"/>
      <c r="AE2606" s="127"/>
      <c r="AF2606" s="127"/>
      <c r="AG2606" s="127"/>
      <c r="AH2606" s="127"/>
      <c r="AI2606" s="127"/>
      <c r="AJ2606" s="127"/>
      <c r="AK2606" s="127"/>
      <c r="AL2606" s="127"/>
      <c r="AM2606" s="127"/>
      <c r="AN2606" s="127"/>
      <c r="AO2606" s="1"/>
      <c r="EA2606" s="34"/>
      <c r="EI2606" s="35"/>
      <c r="EU2606" s="36"/>
      <c r="FC2606" s="37"/>
      <c r="FO2606" s="52"/>
      <c r="FW2606" s="53"/>
      <c r="KG2606" s="1"/>
      <c r="KH2606" s="67"/>
      <c r="KJ2606" s="66"/>
      <c r="KL2606" s="65"/>
      <c r="KN2606" s="53"/>
      <c r="KP2606" s="64"/>
      <c r="KR2606" s="63"/>
      <c r="KV2606" s="1"/>
      <c r="KW2606" s="34"/>
      <c r="KY2606" s="35"/>
      <c r="LA2606" s="36"/>
      <c r="LC2606" s="37"/>
      <c r="LQ2606" s="1"/>
      <c r="LU2606" s="59"/>
      <c r="LW2606" s="60"/>
      <c r="LX2606" s="34"/>
      <c r="LZ2606" s="35"/>
      <c r="MH2606" s="36"/>
      <c r="MJ2606" s="37"/>
      <c r="MR2606" s="52"/>
      <c r="MT2606" s="53"/>
      <c r="MW2606" s="61"/>
      <c r="MY2606" s="62"/>
      <c r="NE2606" s="59"/>
      <c r="NG2606" s="60"/>
      <c r="NH2606" s="34"/>
      <c r="NJ2606" s="35"/>
      <c r="NR2606" s="36"/>
      <c r="NT2606" s="37"/>
      <c r="OB2606" s="52"/>
      <c r="OD2606" s="53"/>
      <c r="OG2606" s="61"/>
      <c r="OI2606" s="62"/>
      <c r="PQ2606" s="61"/>
      <c r="PS2606" s="62"/>
      <c r="PW2606" s="1"/>
      <c r="RG2606" s="59"/>
      <c r="RI2606" s="60"/>
      <c r="RJ2606" s="34"/>
      <c r="RL2606" s="35"/>
      <c r="RT2606" s="36"/>
      <c r="RV2606" s="37"/>
      <c r="SD2606" s="52"/>
      <c r="SF2606" s="53"/>
      <c r="SI2606" s="61"/>
      <c r="SK2606" s="62"/>
      <c r="SQ2606" s="59"/>
      <c r="SS2606" s="60"/>
      <c r="ST2606" s="34"/>
      <c r="SV2606" s="35"/>
      <c r="TD2606" s="36"/>
      <c r="TF2606" s="37"/>
      <c r="TN2606" s="52"/>
      <c r="TP2606" s="53"/>
      <c r="TS2606" s="61"/>
      <c r="TU2606" s="62"/>
      <c r="VC2606" s="61"/>
      <c r="VE2606" s="62"/>
      <c r="VF2606" s="1"/>
      <c r="VT2606" s="1"/>
    </row>
    <row r="2607" spans="14:592" x14ac:dyDescent="0.3">
      <c r="N2607" s="1"/>
      <c r="O2607" s="127"/>
      <c r="P2607" s="127"/>
      <c r="Q2607" s="127"/>
      <c r="R2607" s="127"/>
      <c r="S2607" s="127"/>
      <c r="T2607" s="127"/>
      <c r="U2607" s="127"/>
      <c r="V2607" s="127"/>
      <c r="W2607" s="127"/>
      <c r="X2607" s="127"/>
      <c r="Y2607" s="127"/>
      <c r="Z2607" s="127"/>
      <c r="AA2607" s="127"/>
      <c r="AB2607" s="127"/>
      <c r="AC2607" s="127"/>
      <c r="AD2607" s="127"/>
      <c r="AE2607" s="127"/>
      <c r="AF2607" s="127"/>
      <c r="AG2607" s="127"/>
      <c r="AH2607" s="127"/>
      <c r="AI2607" s="127"/>
      <c r="AJ2607" s="127"/>
      <c r="AK2607" s="127"/>
      <c r="AL2607" s="127"/>
      <c r="AM2607" s="127"/>
      <c r="AN2607" s="127"/>
      <c r="AO2607" s="1"/>
      <c r="EA2607" s="34"/>
      <c r="EI2607" s="35"/>
      <c r="EU2607" s="36"/>
      <c r="FC2607" s="37"/>
      <c r="FO2607" s="52"/>
      <c r="FW2607" s="53"/>
      <c r="KG2607" s="1"/>
      <c r="KH2607" s="67"/>
      <c r="KJ2607" s="66"/>
      <c r="KL2607" s="65"/>
      <c r="KN2607" s="53"/>
      <c r="KP2607" s="64"/>
      <c r="KR2607" s="63"/>
      <c r="KV2607" s="1"/>
      <c r="KW2607" s="34"/>
      <c r="KY2607" s="35"/>
      <c r="LA2607" s="36"/>
      <c r="LC2607" s="37"/>
      <c r="LQ2607" s="1"/>
      <c r="LU2607" s="59"/>
      <c r="LW2607" s="60"/>
      <c r="LX2607" s="34"/>
      <c r="LZ2607" s="35"/>
      <c r="MH2607" s="36"/>
      <c r="MJ2607" s="37"/>
      <c r="MR2607" s="52"/>
      <c r="MT2607" s="53"/>
      <c r="MW2607" s="61"/>
      <c r="MY2607" s="62"/>
      <c r="NE2607" s="59"/>
      <c r="NG2607" s="60"/>
      <c r="NH2607" s="34"/>
      <c r="NJ2607" s="35"/>
      <c r="NR2607" s="36"/>
      <c r="NT2607" s="37"/>
      <c r="OB2607" s="52"/>
      <c r="OD2607" s="53"/>
      <c r="OG2607" s="61"/>
      <c r="OI2607" s="62"/>
      <c r="PQ2607" s="61"/>
      <c r="PS2607" s="62"/>
      <c r="RG2607" s="59"/>
      <c r="RI2607" s="60"/>
      <c r="RJ2607" s="34"/>
      <c r="RL2607" s="35"/>
      <c r="RT2607" s="36"/>
      <c r="RV2607" s="37"/>
      <c r="SD2607" s="52"/>
      <c r="SF2607" s="53"/>
      <c r="SI2607" s="61"/>
      <c r="SK2607" s="62"/>
      <c r="SQ2607" s="59"/>
      <c r="SS2607" s="60"/>
      <c r="ST2607" s="34"/>
      <c r="SV2607" s="35"/>
      <c r="TD2607" s="36"/>
      <c r="TF2607" s="37"/>
      <c r="TN2607" s="52"/>
      <c r="TP2607" s="53"/>
      <c r="TS2607" s="61"/>
      <c r="TU2607" s="62"/>
      <c r="VC2607" s="61"/>
      <c r="VE2607" s="62"/>
      <c r="VF2607" s="1"/>
      <c r="VT2607" s="1"/>
    </row>
    <row r="2608" spans="14:592" x14ac:dyDescent="0.3">
      <c r="N2608" s="1"/>
      <c r="O2608" s="127"/>
      <c r="P2608" s="127"/>
      <c r="Q2608" s="127"/>
      <c r="R2608" s="127"/>
      <c r="S2608" s="127"/>
      <c r="T2608" s="127"/>
      <c r="U2608" s="127"/>
      <c r="V2608" s="127"/>
      <c r="W2608" s="127"/>
      <c r="X2608" s="127"/>
      <c r="Y2608" s="127"/>
      <c r="Z2608" s="127"/>
      <c r="AA2608" s="127"/>
      <c r="AB2608" s="127"/>
      <c r="AC2608" s="127"/>
      <c r="AD2608" s="127"/>
      <c r="AE2608" s="127"/>
      <c r="AF2608" s="127"/>
      <c r="AG2608" s="127"/>
      <c r="AH2608" s="127"/>
      <c r="AI2608" s="127"/>
      <c r="AJ2608" s="127"/>
      <c r="AK2608" s="127"/>
      <c r="AL2608" s="127"/>
      <c r="AM2608" s="127"/>
      <c r="AN2608" s="127"/>
      <c r="AO2608" s="1"/>
      <c r="EA2608" s="34"/>
      <c r="EI2608" s="35"/>
      <c r="EU2608" s="36"/>
      <c r="FC2608" s="37"/>
      <c r="FO2608" s="52"/>
      <c r="FW2608" s="53"/>
      <c r="KG2608" s="1"/>
      <c r="KH2608" s="67"/>
      <c r="KJ2608" s="66"/>
      <c r="KL2608" s="65"/>
      <c r="KN2608" s="53"/>
      <c r="KP2608" s="64"/>
      <c r="KR2608" s="63"/>
      <c r="KV2608" s="1"/>
      <c r="KW2608" s="34"/>
      <c r="KY2608" s="35"/>
      <c r="LA2608" s="36"/>
      <c r="LC2608" s="37"/>
      <c r="LQ2608" s="1"/>
      <c r="LU2608" s="59"/>
      <c r="LW2608" s="60"/>
      <c r="LX2608" s="34"/>
      <c r="LZ2608" s="35"/>
      <c r="MH2608" s="36"/>
      <c r="MJ2608" s="37"/>
      <c r="MR2608" s="52"/>
      <c r="MT2608" s="53"/>
      <c r="MW2608" s="61"/>
      <c r="MY2608" s="62"/>
      <c r="NE2608" s="59"/>
      <c r="NG2608" s="60"/>
      <c r="NH2608" s="34"/>
      <c r="NJ2608" s="35"/>
      <c r="NR2608" s="36"/>
      <c r="NT2608" s="37"/>
      <c r="OB2608" s="52"/>
      <c r="OD2608" s="53"/>
      <c r="OG2608" s="61"/>
      <c r="OI2608" s="62"/>
      <c r="PQ2608" s="61"/>
      <c r="PS2608" s="62"/>
      <c r="PW2608" s="1"/>
      <c r="RG2608" s="59"/>
      <c r="RI2608" s="60"/>
      <c r="RJ2608" s="34"/>
      <c r="RL2608" s="35"/>
      <c r="RT2608" s="36"/>
      <c r="RV2608" s="37"/>
      <c r="SD2608" s="52"/>
      <c r="SF2608" s="53"/>
      <c r="SI2608" s="61"/>
      <c r="SK2608" s="62"/>
      <c r="SQ2608" s="59"/>
      <c r="SS2608" s="60"/>
      <c r="ST2608" s="34"/>
      <c r="SV2608" s="35"/>
      <c r="TD2608" s="36"/>
      <c r="TF2608" s="37"/>
      <c r="TN2608" s="52"/>
      <c r="TP2608" s="53"/>
      <c r="TS2608" s="61"/>
      <c r="TU2608" s="62"/>
      <c r="VC2608" s="61"/>
      <c r="VE2608" s="62"/>
      <c r="VF2608" s="1"/>
      <c r="VT2608" s="1"/>
    </row>
    <row r="2609" spans="14:592" x14ac:dyDescent="0.3">
      <c r="N2609" s="1"/>
      <c r="O2609" s="127"/>
      <c r="P2609" s="127"/>
      <c r="Q2609" s="127"/>
      <c r="R2609" s="127"/>
      <c r="S2609" s="127"/>
      <c r="T2609" s="127"/>
      <c r="U2609" s="127"/>
      <c r="V2609" s="127"/>
      <c r="W2609" s="127"/>
      <c r="X2609" s="127"/>
      <c r="Y2609" s="127"/>
      <c r="Z2609" s="127"/>
      <c r="AA2609" s="127"/>
      <c r="AB2609" s="127"/>
      <c r="AC2609" s="127"/>
      <c r="AD2609" s="127"/>
      <c r="AE2609" s="127"/>
      <c r="AF2609" s="127"/>
      <c r="AG2609" s="127"/>
      <c r="AH2609" s="127"/>
      <c r="AI2609" s="127"/>
      <c r="AJ2609" s="127"/>
      <c r="AK2609" s="127"/>
      <c r="AL2609" s="127"/>
      <c r="AM2609" s="127"/>
      <c r="AN2609" s="127"/>
      <c r="AO2609" s="1"/>
      <c r="EA2609" s="34"/>
      <c r="EI2609" s="35"/>
      <c r="EU2609" s="36"/>
      <c r="FC2609" s="37"/>
      <c r="FO2609" s="52"/>
      <c r="FW2609" s="53"/>
      <c r="KG2609" s="1"/>
      <c r="KH2609" s="67"/>
      <c r="KJ2609" s="66"/>
      <c r="KL2609" s="65"/>
      <c r="KN2609" s="53"/>
      <c r="KP2609" s="64"/>
      <c r="KR2609" s="63"/>
      <c r="KV2609" s="1"/>
      <c r="KW2609" s="34"/>
      <c r="KY2609" s="35"/>
      <c r="LA2609" s="36"/>
      <c r="LC2609" s="37"/>
      <c r="LQ2609" s="1"/>
      <c r="LU2609" s="59"/>
      <c r="LW2609" s="60"/>
      <c r="LX2609" s="34"/>
      <c r="LZ2609" s="35"/>
      <c r="MH2609" s="36"/>
      <c r="MJ2609" s="37"/>
      <c r="MR2609" s="52"/>
      <c r="MT2609" s="53"/>
      <c r="MW2609" s="61"/>
      <c r="MY2609" s="62"/>
      <c r="NE2609" s="59"/>
      <c r="NG2609" s="60"/>
      <c r="NH2609" s="34"/>
      <c r="NJ2609" s="35"/>
      <c r="NR2609" s="36"/>
      <c r="NT2609" s="37"/>
      <c r="OB2609" s="52"/>
      <c r="OD2609" s="53"/>
      <c r="OG2609" s="61"/>
      <c r="OI2609" s="62"/>
      <c r="PQ2609" s="61"/>
      <c r="PS2609" s="62"/>
      <c r="RG2609" s="59"/>
      <c r="RI2609" s="60"/>
      <c r="RJ2609" s="34"/>
      <c r="RL2609" s="35"/>
      <c r="RT2609" s="36"/>
      <c r="RV2609" s="37"/>
      <c r="SD2609" s="52"/>
      <c r="SF2609" s="53"/>
      <c r="SI2609" s="61"/>
      <c r="SK2609" s="62"/>
      <c r="SQ2609" s="59"/>
      <c r="SS2609" s="60"/>
      <c r="ST2609" s="34"/>
      <c r="SV2609" s="35"/>
      <c r="TD2609" s="36"/>
      <c r="TF2609" s="37"/>
      <c r="TN2609" s="52"/>
      <c r="TP2609" s="53"/>
      <c r="TS2609" s="61"/>
      <c r="TU2609" s="62"/>
      <c r="VC2609" s="61"/>
      <c r="VE2609" s="62"/>
      <c r="VF2609" s="1"/>
      <c r="VT2609" s="1"/>
    </row>
    <row r="2610" spans="14:592" x14ac:dyDescent="0.3">
      <c r="N2610" s="1"/>
      <c r="O2610" s="127"/>
      <c r="P2610" s="127"/>
      <c r="Q2610" s="127"/>
      <c r="R2610" s="127"/>
      <c r="S2610" s="127"/>
      <c r="T2610" s="127"/>
      <c r="U2610" s="127"/>
      <c r="V2610" s="127"/>
      <c r="W2610" s="127"/>
      <c r="X2610" s="127"/>
      <c r="Y2610" s="127"/>
      <c r="Z2610" s="127"/>
      <c r="AA2610" s="127"/>
      <c r="AB2610" s="127"/>
      <c r="AC2610" s="127"/>
      <c r="AD2610" s="127"/>
      <c r="AE2610" s="127"/>
      <c r="AF2610" s="127"/>
      <c r="AG2610" s="127"/>
      <c r="AH2610" s="127"/>
      <c r="AI2610" s="127"/>
      <c r="AJ2610" s="127"/>
      <c r="AK2610" s="127"/>
      <c r="AL2610" s="127"/>
      <c r="AM2610" s="127"/>
      <c r="AN2610" s="127"/>
      <c r="AO2610" s="1"/>
      <c r="EA2610" s="34"/>
      <c r="EI2610" s="35"/>
      <c r="EU2610" s="36"/>
      <c r="FC2610" s="37"/>
      <c r="FO2610" s="52"/>
      <c r="FW2610" s="53"/>
      <c r="KG2610" s="1"/>
      <c r="KH2610" s="67"/>
      <c r="KJ2610" s="66"/>
      <c r="KL2610" s="65"/>
      <c r="KN2610" s="53"/>
      <c r="KP2610" s="64"/>
      <c r="KR2610" s="63"/>
      <c r="KV2610" s="1"/>
      <c r="KW2610" s="34"/>
      <c r="KY2610" s="35"/>
      <c r="LA2610" s="36"/>
      <c r="LC2610" s="37"/>
      <c r="LQ2610" s="1"/>
      <c r="LU2610" s="59"/>
      <c r="LW2610" s="60"/>
      <c r="LX2610" s="34"/>
      <c r="LZ2610" s="35"/>
      <c r="MH2610" s="36"/>
      <c r="MJ2610" s="37"/>
      <c r="MR2610" s="52"/>
      <c r="MT2610" s="53"/>
      <c r="MW2610" s="61"/>
      <c r="MY2610" s="62"/>
      <c r="NE2610" s="59"/>
      <c r="NG2610" s="60"/>
      <c r="NH2610" s="34"/>
      <c r="NJ2610" s="35"/>
      <c r="NR2610" s="36"/>
      <c r="NT2610" s="37"/>
      <c r="OB2610" s="52"/>
      <c r="OD2610" s="53"/>
      <c r="OG2610" s="61"/>
      <c r="OI2610" s="62"/>
      <c r="PQ2610" s="61"/>
      <c r="PS2610" s="62"/>
      <c r="PW2610" s="1"/>
      <c r="RG2610" s="59"/>
      <c r="RI2610" s="60"/>
      <c r="RJ2610" s="34"/>
      <c r="RL2610" s="35"/>
      <c r="RT2610" s="36"/>
      <c r="RV2610" s="37"/>
      <c r="SD2610" s="52"/>
      <c r="SF2610" s="53"/>
      <c r="SI2610" s="61"/>
      <c r="SK2610" s="62"/>
      <c r="SQ2610" s="59"/>
      <c r="SS2610" s="60"/>
      <c r="ST2610" s="34"/>
      <c r="SV2610" s="35"/>
      <c r="TD2610" s="36"/>
      <c r="TF2610" s="37"/>
      <c r="TN2610" s="52"/>
      <c r="TP2610" s="53"/>
      <c r="TS2610" s="61"/>
      <c r="TU2610" s="62"/>
      <c r="VC2610" s="61"/>
      <c r="VE2610" s="62"/>
      <c r="VF2610" s="1"/>
      <c r="VT2610" s="1"/>
    </row>
    <row r="2611" spans="14:592" x14ac:dyDescent="0.3">
      <c r="N2611" s="1"/>
      <c r="O2611" s="127"/>
      <c r="P2611" s="127"/>
      <c r="Q2611" s="127"/>
      <c r="R2611" s="127"/>
      <c r="S2611" s="127"/>
      <c r="T2611" s="127"/>
      <c r="U2611" s="127"/>
      <c r="V2611" s="127"/>
      <c r="W2611" s="127"/>
      <c r="X2611" s="127"/>
      <c r="Y2611" s="127"/>
      <c r="Z2611" s="127"/>
      <c r="AA2611" s="127"/>
      <c r="AB2611" s="127"/>
      <c r="AC2611" s="127"/>
      <c r="AD2611" s="127"/>
      <c r="AE2611" s="127"/>
      <c r="AF2611" s="127"/>
      <c r="AG2611" s="127"/>
      <c r="AH2611" s="127"/>
      <c r="AI2611" s="127"/>
      <c r="AJ2611" s="127"/>
      <c r="AK2611" s="127"/>
      <c r="AL2611" s="127"/>
      <c r="AM2611" s="127"/>
      <c r="AN2611" s="127"/>
      <c r="AO2611" s="1"/>
      <c r="EA2611" s="34"/>
      <c r="EI2611" s="35"/>
      <c r="EU2611" s="36"/>
      <c r="FC2611" s="37"/>
      <c r="FO2611" s="52"/>
      <c r="FW2611" s="53"/>
      <c r="KG2611" s="1"/>
      <c r="KH2611" s="67"/>
      <c r="KJ2611" s="66"/>
      <c r="KL2611" s="65"/>
      <c r="KN2611" s="53"/>
      <c r="KP2611" s="64"/>
      <c r="KR2611" s="63"/>
      <c r="KV2611" s="1"/>
      <c r="KW2611" s="34"/>
      <c r="KY2611" s="35"/>
      <c r="LA2611" s="36"/>
      <c r="LC2611" s="37"/>
      <c r="LQ2611" s="1"/>
      <c r="LU2611" s="59"/>
      <c r="LW2611" s="60"/>
      <c r="LX2611" s="34"/>
      <c r="LZ2611" s="35"/>
      <c r="MA2611" s="35"/>
      <c r="MB2611" s="35"/>
      <c r="MC2611" s="35"/>
      <c r="MD2611" s="35"/>
      <c r="ME2611" s="35"/>
      <c r="MF2611" s="35"/>
      <c r="MG2611" s="35"/>
      <c r="MH2611" s="35"/>
      <c r="MI2611" s="35"/>
      <c r="MJ2611" s="35"/>
      <c r="MK2611" s="35"/>
      <c r="ML2611" s="35"/>
      <c r="MM2611" s="35"/>
      <c r="MN2611" s="35"/>
      <c r="MO2611" s="35"/>
      <c r="MP2611" s="35"/>
      <c r="MQ2611" s="35"/>
      <c r="MR2611" s="35"/>
      <c r="MS2611" s="35"/>
      <c r="MT2611" s="35"/>
      <c r="MU2611" s="35"/>
      <c r="MV2611" s="35"/>
      <c r="MW2611" s="35"/>
      <c r="MX2611" s="35"/>
      <c r="MY2611" s="35"/>
      <c r="MZ2611" s="35"/>
      <c r="NA2611" s="35"/>
      <c r="NB2611" s="35"/>
      <c r="NC2611" s="35"/>
      <c r="ND2611" s="35"/>
      <c r="NE2611" s="59"/>
      <c r="NF2611" s="35"/>
      <c r="NG2611" s="60"/>
      <c r="NH2611" s="34"/>
      <c r="NI2611" s="35"/>
      <c r="NJ2611" s="35"/>
      <c r="NR2611" s="36"/>
      <c r="NT2611" s="37"/>
      <c r="OB2611" s="52"/>
      <c r="OD2611" s="53"/>
      <c r="OG2611" s="61"/>
      <c r="OI2611" s="62"/>
      <c r="PQ2611" s="61"/>
      <c r="PS2611" s="62"/>
      <c r="RG2611" s="59"/>
      <c r="RI2611" s="60"/>
      <c r="RJ2611" s="34"/>
      <c r="RL2611" s="35"/>
      <c r="RM2611" s="35"/>
      <c r="RN2611" s="35"/>
      <c r="RO2611" s="35"/>
      <c r="RP2611" s="35"/>
      <c r="RQ2611" s="35"/>
      <c r="RR2611" s="35"/>
      <c r="RS2611" s="35"/>
      <c r="RT2611" s="35"/>
      <c r="RU2611" s="35"/>
      <c r="RV2611" s="35"/>
      <c r="RW2611" s="35"/>
      <c r="RX2611" s="35"/>
      <c r="RY2611" s="35"/>
      <c r="RZ2611" s="35"/>
      <c r="SA2611" s="35"/>
      <c r="SB2611" s="35"/>
      <c r="SC2611" s="35"/>
      <c r="SD2611" s="35"/>
      <c r="SE2611" s="35"/>
      <c r="SF2611" s="35"/>
      <c r="SG2611" s="35"/>
      <c r="SH2611" s="35"/>
      <c r="SI2611" s="35"/>
      <c r="SJ2611" s="35"/>
      <c r="SK2611" s="35"/>
      <c r="SL2611" s="35"/>
      <c r="SM2611" s="35"/>
      <c r="SN2611" s="35"/>
      <c r="SO2611" s="35"/>
      <c r="SP2611" s="35"/>
      <c r="SQ2611" s="59"/>
      <c r="SR2611" s="35"/>
      <c r="SS2611" s="60"/>
      <c r="ST2611" s="34"/>
      <c r="SU2611" s="35"/>
      <c r="SV2611" s="35"/>
      <c r="TD2611" s="36"/>
      <c r="TF2611" s="37"/>
      <c r="TN2611" s="52"/>
      <c r="TP2611" s="53"/>
      <c r="TS2611" s="61"/>
      <c r="TU2611" s="62"/>
      <c r="VC2611" s="61"/>
      <c r="VE2611" s="62"/>
      <c r="VF2611" s="1"/>
      <c r="VT2611" s="1"/>
    </row>
    <row r="2612" spans="14:592" x14ac:dyDescent="0.3">
      <c r="N2612" s="1"/>
      <c r="O2612" s="127"/>
      <c r="P2612" s="127"/>
      <c r="Q2612" s="127"/>
      <c r="R2612" s="127"/>
      <c r="S2612" s="127"/>
      <c r="T2612" s="127"/>
      <c r="U2612" s="127"/>
      <c r="V2612" s="127"/>
      <c r="W2612" s="127"/>
      <c r="X2612" s="127"/>
      <c r="Y2612" s="127"/>
      <c r="Z2612" s="127"/>
      <c r="AA2612" s="127"/>
      <c r="AB2612" s="127"/>
      <c r="AC2612" s="127"/>
      <c r="AD2612" s="127"/>
      <c r="AE2612" s="127"/>
      <c r="AF2612" s="127"/>
      <c r="AG2612" s="127"/>
      <c r="AH2612" s="127"/>
      <c r="AI2612" s="127"/>
      <c r="AJ2612" s="127"/>
      <c r="AK2612" s="127"/>
      <c r="AL2612" s="127"/>
      <c r="AM2612" s="127"/>
      <c r="AN2612" s="127"/>
      <c r="AO2612" s="1"/>
      <c r="EA2612" s="34"/>
      <c r="EI2612" s="35"/>
      <c r="EU2612" s="36"/>
      <c r="FC2612" s="37"/>
      <c r="FO2612" s="52"/>
      <c r="FW2612" s="53"/>
      <c r="KG2612" s="1"/>
      <c r="KH2612" s="67"/>
      <c r="KJ2612" s="66"/>
      <c r="KL2612" s="65"/>
      <c r="KN2612" s="53"/>
      <c r="KP2612" s="64"/>
      <c r="KR2612" s="63"/>
      <c r="KV2612" s="1"/>
      <c r="KW2612" s="34"/>
      <c r="KY2612" s="35"/>
      <c r="LA2612" s="36"/>
      <c r="LC2612" s="37"/>
      <c r="LQ2612" s="1"/>
      <c r="LU2612" s="59"/>
      <c r="LW2612" s="60"/>
      <c r="LX2612" s="34"/>
      <c r="LZ2612" s="35"/>
      <c r="MA2612" s="35"/>
      <c r="MB2612" s="35"/>
      <c r="MC2612" s="35"/>
      <c r="MD2612" s="35"/>
      <c r="ME2612" s="35"/>
      <c r="MF2612" s="35"/>
      <c r="MG2612" s="35"/>
      <c r="MH2612" s="35"/>
      <c r="MI2612" s="35"/>
      <c r="MJ2612" s="35"/>
      <c r="MK2612" s="35"/>
      <c r="ML2612" s="35"/>
      <c r="MM2612" s="35"/>
      <c r="MN2612" s="35"/>
      <c r="MO2612" s="35"/>
      <c r="MP2612" s="35"/>
      <c r="MQ2612" s="35"/>
      <c r="MR2612" s="35"/>
      <c r="MS2612" s="35"/>
      <c r="MT2612" s="35"/>
      <c r="MU2612" s="35"/>
      <c r="MV2612" s="35"/>
      <c r="MW2612" s="35"/>
      <c r="MX2612" s="35"/>
      <c r="MY2612" s="35"/>
      <c r="MZ2612" s="35"/>
      <c r="NA2612" s="35"/>
      <c r="NB2612" s="35"/>
      <c r="NC2612" s="35"/>
      <c r="ND2612" s="35"/>
      <c r="NE2612" s="59"/>
      <c r="NF2612" s="35"/>
      <c r="NG2612" s="60"/>
      <c r="NH2612" s="34"/>
      <c r="NI2612" s="35"/>
      <c r="NJ2612" s="35"/>
      <c r="NR2612" s="36"/>
      <c r="NT2612" s="37"/>
      <c r="OB2612" s="52"/>
      <c r="OD2612" s="53"/>
      <c r="OG2612" s="61"/>
      <c r="OI2612" s="62"/>
      <c r="PQ2612" s="61"/>
      <c r="PS2612" s="62"/>
      <c r="PW2612" s="1"/>
      <c r="RG2612" s="59"/>
      <c r="RI2612" s="60"/>
      <c r="RJ2612" s="34"/>
      <c r="RL2612" s="35"/>
      <c r="RM2612" s="35"/>
      <c r="RN2612" s="35"/>
      <c r="RO2612" s="35"/>
      <c r="RP2612" s="35"/>
      <c r="RQ2612" s="35"/>
      <c r="RR2612" s="35"/>
      <c r="RS2612" s="35"/>
      <c r="RT2612" s="35"/>
      <c r="RU2612" s="35"/>
      <c r="RV2612" s="35"/>
      <c r="RW2612" s="35"/>
      <c r="RX2612" s="35"/>
      <c r="RY2612" s="35"/>
      <c r="RZ2612" s="35"/>
      <c r="SA2612" s="35"/>
      <c r="SB2612" s="35"/>
      <c r="SC2612" s="35"/>
      <c r="SD2612" s="35"/>
      <c r="SE2612" s="35"/>
      <c r="SF2612" s="35"/>
      <c r="SG2612" s="35"/>
      <c r="SH2612" s="35"/>
      <c r="SI2612" s="35"/>
      <c r="SJ2612" s="35"/>
      <c r="SK2612" s="35"/>
      <c r="SL2612" s="35"/>
      <c r="SM2612" s="35"/>
      <c r="SN2612" s="35"/>
      <c r="SO2612" s="35"/>
      <c r="SP2612" s="35"/>
      <c r="SQ2612" s="59"/>
      <c r="SR2612" s="35"/>
      <c r="SS2612" s="60"/>
      <c r="ST2612" s="34"/>
      <c r="SU2612" s="35"/>
      <c r="SV2612" s="35"/>
      <c r="TD2612" s="36"/>
      <c r="TF2612" s="37"/>
      <c r="TN2612" s="52"/>
      <c r="TP2612" s="53"/>
      <c r="TS2612" s="61"/>
      <c r="TU2612" s="62"/>
      <c r="VC2612" s="61"/>
      <c r="VE2612" s="62"/>
      <c r="VF2612" s="1"/>
      <c r="VT2612" s="1"/>
    </row>
    <row r="2613" spans="14:592" x14ac:dyDescent="0.3">
      <c r="N2613" s="1"/>
      <c r="O2613" s="127"/>
      <c r="P2613" s="127"/>
      <c r="Q2613" s="127"/>
      <c r="R2613" s="127"/>
      <c r="S2613" s="127"/>
      <c r="T2613" s="127"/>
      <c r="U2613" s="127"/>
      <c r="V2613" s="127"/>
      <c r="W2613" s="127"/>
      <c r="X2613" s="127"/>
      <c r="Y2613" s="127"/>
      <c r="Z2613" s="127"/>
      <c r="AA2613" s="127"/>
      <c r="AB2613" s="127"/>
      <c r="AC2613" s="127"/>
      <c r="AD2613" s="127"/>
      <c r="AE2613" s="127"/>
      <c r="AF2613" s="127"/>
      <c r="AG2613" s="127"/>
      <c r="AH2613" s="127"/>
      <c r="AI2613" s="127"/>
      <c r="AJ2613" s="127"/>
      <c r="AK2613" s="127"/>
      <c r="AL2613" s="127"/>
      <c r="AM2613" s="127"/>
      <c r="AN2613" s="127"/>
      <c r="AO2613" s="1"/>
      <c r="EA2613" s="34"/>
      <c r="EI2613" s="35"/>
      <c r="EU2613" s="36"/>
      <c r="FC2613" s="37"/>
      <c r="FO2613" s="52"/>
      <c r="FW2613" s="53"/>
      <c r="KG2613" s="1"/>
      <c r="KH2613" s="67"/>
      <c r="KJ2613" s="66"/>
      <c r="KL2613" s="65"/>
      <c r="KN2613" s="53"/>
      <c r="KP2613" s="64"/>
      <c r="KR2613" s="63"/>
      <c r="KV2613" s="1"/>
      <c r="KW2613" s="34"/>
      <c r="KY2613" s="35"/>
      <c r="LA2613" s="36"/>
      <c r="LC2613" s="37"/>
      <c r="LQ2613" s="1"/>
      <c r="LU2613" s="59"/>
      <c r="LW2613" s="60"/>
      <c r="LX2613" s="34"/>
      <c r="MG2613" s="35"/>
      <c r="MH2613" s="36"/>
      <c r="MJ2613" s="37"/>
      <c r="MR2613" s="52"/>
      <c r="MT2613" s="53"/>
      <c r="MW2613" s="61"/>
      <c r="MY2613" s="62"/>
      <c r="NE2613" s="59"/>
      <c r="NG2613" s="60"/>
      <c r="NH2613" s="34"/>
      <c r="NR2613" s="36"/>
      <c r="NT2613" s="37"/>
      <c r="OB2613" s="52"/>
      <c r="OD2613" s="53"/>
      <c r="OG2613" s="61"/>
      <c r="OI2613" s="62"/>
      <c r="PQ2613" s="61"/>
      <c r="PS2613" s="62"/>
      <c r="RG2613" s="59"/>
      <c r="RI2613" s="60"/>
      <c r="RJ2613" s="34"/>
      <c r="RS2613" s="35"/>
      <c r="RT2613" s="36"/>
      <c r="RV2613" s="37"/>
      <c r="SD2613" s="52"/>
      <c r="SF2613" s="53"/>
      <c r="SI2613" s="61"/>
      <c r="SK2613" s="62"/>
      <c r="SQ2613" s="59"/>
      <c r="SS2613" s="60"/>
      <c r="ST2613" s="34"/>
      <c r="TD2613" s="36"/>
      <c r="TF2613" s="37"/>
      <c r="TN2613" s="52"/>
      <c r="TP2613" s="53"/>
      <c r="TS2613" s="61"/>
      <c r="TU2613" s="62"/>
      <c r="VC2613" s="61"/>
      <c r="VE2613" s="62"/>
      <c r="VF2613" s="1"/>
      <c r="VT2613" s="1"/>
    </row>
    <row r="2614" spans="14:592" x14ac:dyDescent="0.3">
      <c r="N2614" s="1"/>
      <c r="O2614" s="127"/>
      <c r="P2614" s="127"/>
      <c r="Q2614" s="127"/>
      <c r="R2614" s="127"/>
      <c r="S2614" s="127"/>
      <c r="T2614" s="127"/>
      <c r="U2614" s="127"/>
      <c r="V2614" s="127"/>
      <c r="W2614" s="127"/>
      <c r="X2614" s="127"/>
      <c r="Y2614" s="127"/>
      <c r="Z2614" s="127"/>
      <c r="AA2614" s="127"/>
      <c r="AB2614" s="127"/>
      <c r="AC2614" s="127"/>
      <c r="AD2614" s="127"/>
      <c r="AE2614" s="127"/>
      <c r="AF2614" s="127"/>
      <c r="AG2614" s="127"/>
      <c r="AH2614" s="127"/>
      <c r="AI2614" s="127"/>
      <c r="AJ2614" s="127"/>
      <c r="AK2614" s="127"/>
      <c r="AL2614" s="127"/>
      <c r="AM2614" s="127"/>
      <c r="AN2614" s="127"/>
      <c r="AO2614" s="1"/>
      <c r="EA2614" s="34"/>
      <c r="EI2614" s="35"/>
      <c r="EU2614" s="36"/>
      <c r="FC2614" s="37"/>
      <c r="FO2614" s="52"/>
      <c r="FW2614" s="53"/>
      <c r="KG2614" s="1"/>
      <c r="KH2614" s="67"/>
      <c r="KJ2614" s="66"/>
      <c r="KL2614" s="65"/>
      <c r="KN2614" s="53"/>
      <c r="KP2614" s="64"/>
      <c r="KR2614" s="63"/>
      <c r="KV2614" s="1"/>
      <c r="KW2614" s="34"/>
      <c r="KY2614" s="35"/>
      <c r="LA2614" s="36"/>
      <c r="LC2614" s="37"/>
      <c r="LQ2614" s="1"/>
      <c r="LU2614" s="59"/>
      <c r="LW2614" s="60"/>
      <c r="LX2614" s="34"/>
      <c r="LY2614" s="34"/>
      <c r="LZ2614" s="34"/>
      <c r="MA2614" s="34"/>
      <c r="MB2614" s="34"/>
      <c r="MC2614" s="34"/>
      <c r="MD2614" s="34"/>
      <c r="ME2614" s="34"/>
      <c r="MF2614" s="34"/>
      <c r="MG2614" s="34"/>
      <c r="MH2614" s="34"/>
      <c r="MI2614" s="34"/>
      <c r="MJ2614" s="34"/>
      <c r="MK2614" s="34"/>
      <c r="ML2614" s="34"/>
      <c r="MM2614" s="34"/>
      <c r="MN2614" s="34"/>
      <c r="MO2614" s="34"/>
      <c r="MP2614" s="34"/>
      <c r="MQ2614" s="34"/>
      <c r="MR2614" s="34"/>
      <c r="MS2614" s="34"/>
      <c r="MT2614" s="34"/>
      <c r="MU2614" s="34"/>
      <c r="MV2614" s="34"/>
      <c r="MW2614" s="34"/>
      <c r="MX2614" s="34"/>
      <c r="MY2614" s="34"/>
      <c r="MZ2614" s="34"/>
      <c r="NA2614" s="34"/>
      <c r="NB2614" s="34"/>
      <c r="NC2614" s="34"/>
      <c r="ND2614" s="34"/>
      <c r="NE2614" s="59"/>
      <c r="NF2614" s="34"/>
      <c r="NG2614" s="60"/>
      <c r="NH2614" s="34"/>
      <c r="NR2614" s="36"/>
      <c r="NT2614" s="37"/>
      <c r="OB2614" s="52"/>
      <c r="OD2614" s="53"/>
      <c r="OG2614" s="61"/>
      <c r="OI2614" s="62"/>
      <c r="PQ2614" s="61"/>
      <c r="PS2614" s="62"/>
      <c r="PW2614" s="1"/>
      <c r="RG2614" s="59"/>
      <c r="RI2614" s="60"/>
      <c r="RJ2614" s="34"/>
      <c r="RK2614" s="34"/>
      <c r="RL2614" s="34"/>
      <c r="RM2614" s="34"/>
      <c r="RN2614" s="34"/>
      <c r="RO2614" s="34"/>
      <c r="RP2614" s="34"/>
      <c r="RQ2614" s="34"/>
      <c r="RR2614" s="34"/>
      <c r="RS2614" s="34"/>
      <c r="RT2614" s="34"/>
      <c r="RU2614" s="34"/>
      <c r="RV2614" s="34"/>
      <c r="RW2614" s="34"/>
      <c r="RX2614" s="34"/>
      <c r="RY2614" s="34"/>
      <c r="RZ2614" s="34"/>
      <c r="SA2614" s="34"/>
      <c r="SB2614" s="34"/>
      <c r="SC2614" s="34"/>
      <c r="SD2614" s="34"/>
      <c r="SE2614" s="34"/>
      <c r="SF2614" s="34"/>
      <c r="SG2614" s="34"/>
      <c r="SH2614" s="34"/>
      <c r="SI2614" s="34"/>
      <c r="SJ2614" s="34"/>
      <c r="SK2614" s="34"/>
      <c r="SL2614" s="34"/>
      <c r="SM2614" s="34"/>
      <c r="SN2614" s="34"/>
      <c r="SO2614" s="34"/>
      <c r="SP2614" s="34"/>
      <c r="SQ2614" s="59"/>
      <c r="SR2614" s="34"/>
      <c r="SS2614" s="60"/>
      <c r="ST2614" s="34"/>
      <c r="TD2614" s="36"/>
      <c r="TF2614" s="37"/>
      <c r="TN2614" s="52"/>
      <c r="TP2614" s="53"/>
      <c r="TS2614" s="61"/>
      <c r="TU2614" s="62"/>
      <c r="VC2614" s="61"/>
      <c r="VE2614" s="62"/>
      <c r="VF2614" s="1"/>
      <c r="VT2614" s="1"/>
    </row>
    <row r="2615" spans="14:592" x14ac:dyDescent="0.3">
      <c r="N2615" s="1"/>
      <c r="O2615" s="127"/>
      <c r="P2615" s="127"/>
      <c r="Q2615" s="127"/>
      <c r="R2615" s="127"/>
      <c r="S2615" s="127"/>
      <c r="T2615" s="127"/>
      <c r="U2615" s="127"/>
      <c r="V2615" s="127"/>
      <c r="W2615" s="127"/>
      <c r="X2615" s="127"/>
      <c r="Y2615" s="127"/>
      <c r="Z2615" s="127"/>
      <c r="AA2615" s="127"/>
      <c r="AB2615" s="127"/>
      <c r="AC2615" s="127"/>
      <c r="AD2615" s="127"/>
      <c r="AE2615" s="127"/>
      <c r="AF2615" s="127"/>
      <c r="AG2615" s="127"/>
      <c r="AH2615" s="127"/>
      <c r="AI2615" s="127"/>
      <c r="AJ2615" s="127"/>
      <c r="AK2615" s="127"/>
      <c r="AL2615" s="127"/>
      <c r="AM2615" s="127"/>
      <c r="AN2615" s="127"/>
      <c r="AO2615" s="1"/>
      <c r="EA2615" s="34"/>
      <c r="EI2615" s="35"/>
      <c r="EU2615" s="36"/>
      <c r="FC2615" s="37"/>
      <c r="FO2615" s="52"/>
      <c r="FW2615" s="53"/>
      <c r="KG2615" s="1"/>
      <c r="KH2615" s="67"/>
      <c r="KJ2615" s="66"/>
      <c r="KL2615" s="65"/>
      <c r="KN2615" s="53"/>
      <c r="KP2615" s="64"/>
      <c r="KR2615" s="63"/>
      <c r="KV2615" s="1"/>
      <c r="KW2615" s="34"/>
      <c r="KY2615" s="35"/>
      <c r="LA2615" s="36"/>
      <c r="LC2615" s="37"/>
      <c r="LQ2615" s="1"/>
      <c r="LU2615" s="59"/>
      <c r="LW2615" s="60"/>
      <c r="LX2615" s="34"/>
      <c r="LY2615" s="34"/>
      <c r="LZ2615" s="34"/>
      <c r="MA2615" s="34"/>
      <c r="MB2615" s="34"/>
      <c r="MC2615" s="34"/>
      <c r="MD2615" s="34"/>
      <c r="ME2615" s="34"/>
      <c r="MF2615" s="34"/>
      <c r="MG2615" s="34"/>
      <c r="MH2615" s="34"/>
      <c r="MI2615" s="34"/>
      <c r="MJ2615" s="34"/>
      <c r="MK2615" s="34"/>
      <c r="ML2615" s="34"/>
      <c r="MM2615" s="34"/>
      <c r="MN2615" s="34"/>
      <c r="MO2615" s="34"/>
      <c r="MP2615" s="34"/>
      <c r="MQ2615" s="34"/>
      <c r="MR2615" s="34"/>
      <c r="MS2615" s="34"/>
      <c r="MT2615" s="34"/>
      <c r="MU2615" s="34"/>
      <c r="MV2615" s="34"/>
      <c r="MW2615" s="34"/>
      <c r="MX2615" s="34"/>
      <c r="MY2615" s="34"/>
      <c r="MZ2615" s="34"/>
      <c r="NA2615" s="34"/>
      <c r="NB2615" s="34"/>
      <c r="NC2615" s="34"/>
      <c r="ND2615" s="34"/>
      <c r="NE2615" s="59"/>
      <c r="NF2615" s="34"/>
      <c r="NG2615" s="60"/>
      <c r="NH2615" s="34"/>
      <c r="NR2615" s="36"/>
      <c r="NT2615" s="37"/>
      <c r="OB2615" s="52"/>
      <c r="OD2615" s="53"/>
      <c r="OG2615" s="61"/>
      <c r="OI2615" s="62"/>
      <c r="PQ2615" s="61"/>
      <c r="PS2615" s="62"/>
      <c r="RG2615" s="59"/>
      <c r="RI2615" s="60"/>
      <c r="RJ2615" s="34"/>
      <c r="RK2615" s="34"/>
      <c r="RL2615" s="34"/>
      <c r="RM2615" s="34"/>
      <c r="RN2615" s="34"/>
      <c r="RO2615" s="34"/>
      <c r="RP2615" s="34"/>
      <c r="RQ2615" s="34"/>
      <c r="RR2615" s="34"/>
      <c r="RS2615" s="34"/>
      <c r="RT2615" s="34"/>
      <c r="RU2615" s="34"/>
      <c r="RV2615" s="34"/>
      <c r="RW2615" s="34"/>
      <c r="RX2615" s="34"/>
      <c r="RY2615" s="34"/>
      <c r="RZ2615" s="34"/>
      <c r="SA2615" s="34"/>
      <c r="SB2615" s="34"/>
      <c r="SC2615" s="34"/>
      <c r="SD2615" s="34"/>
      <c r="SE2615" s="34"/>
      <c r="SF2615" s="34"/>
      <c r="SG2615" s="34"/>
      <c r="SH2615" s="34"/>
      <c r="SI2615" s="34"/>
      <c r="SJ2615" s="34"/>
      <c r="SK2615" s="34"/>
      <c r="SL2615" s="34"/>
      <c r="SM2615" s="34"/>
      <c r="SN2615" s="34"/>
      <c r="SO2615" s="34"/>
      <c r="SP2615" s="34"/>
      <c r="SQ2615" s="59"/>
      <c r="SR2615" s="34"/>
      <c r="SS2615" s="60"/>
      <c r="ST2615" s="34"/>
      <c r="TD2615" s="36"/>
      <c r="TF2615" s="37"/>
      <c r="TN2615" s="52"/>
      <c r="TP2615" s="53"/>
      <c r="TS2615" s="61"/>
      <c r="TU2615" s="62"/>
      <c r="VC2615" s="61"/>
      <c r="VE2615" s="62"/>
      <c r="VF2615" s="1"/>
      <c r="VT2615" s="1"/>
    </row>
    <row r="2616" spans="14:592" x14ac:dyDescent="0.3">
      <c r="N2616" s="1"/>
      <c r="O2616" s="127"/>
      <c r="P2616" s="127"/>
      <c r="Q2616" s="127"/>
      <c r="R2616" s="127"/>
      <c r="S2616" s="127"/>
      <c r="T2616" s="127"/>
      <c r="U2616" s="127"/>
      <c r="V2616" s="127"/>
      <c r="W2616" s="127"/>
      <c r="X2616" s="127"/>
      <c r="Y2616" s="127"/>
      <c r="Z2616" s="127"/>
      <c r="AA2616" s="127"/>
      <c r="AB2616" s="127"/>
      <c r="AC2616" s="127"/>
      <c r="AD2616" s="127"/>
      <c r="AE2616" s="127"/>
      <c r="AF2616" s="127"/>
      <c r="AG2616" s="127"/>
      <c r="AH2616" s="127"/>
      <c r="AI2616" s="127"/>
      <c r="AJ2616" s="127"/>
      <c r="AK2616" s="127"/>
      <c r="AL2616" s="127"/>
      <c r="AM2616" s="127"/>
      <c r="AN2616" s="127"/>
      <c r="AO2616" s="1"/>
      <c r="EA2616" s="34"/>
      <c r="EI2616" s="35"/>
      <c r="EU2616" s="36"/>
      <c r="FC2616" s="37"/>
      <c r="FO2616" s="52"/>
      <c r="FW2616" s="53"/>
      <c r="KG2616" s="1"/>
      <c r="KH2616" s="67"/>
      <c r="KJ2616" s="66"/>
      <c r="KL2616" s="65"/>
      <c r="KN2616" s="53"/>
      <c r="KP2616" s="64"/>
      <c r="KR2616" s="63"/>
      <c r="KV2616" s="1"/>
      <c r="KW2616" s="34"/>
      <c r="KY2616" s="35"/>
      <c r="LA2616" s="36"/>
      <c r="LC2616" s="37"/>
      <c r="LQ2616" s="1"/>
      <c r="LU2616" s="59"/>
      <c r="LW2616" s="60"/>
      <c r="ME2616" s="34"/>
      <c r="MG2616" s="35"/>
      <c r="MH2616" s="36"/>
      <c r="MJ2616" s="37"/>
      <c r="MR2616" s="52"/>
      <c r="MT2616" s="53"/>
      <c r="MW2616" s="61"/>
      <c r="MY2616" s="62"/>
      <c r="NE2616" s="59"/>
      <c r="NG2616" s="60"/>
      <c r="NR2616" s="36"/>
      <c r="NT2616" s="37"/>
      <c r="OB2616" s="52"/>
      <c r="OD2616" s="53"/>
      <c r="OG2616" s="61"/>
      <c r="OI2616" s="62"/>
      <c r="PQ2616" s="61"/>
      <c r="PS2616" s="62"/>
      <c r="PW2616" s="1"/>
      <c r="RG2616" s="59"/>
      <c r="RI2616" s="60"/>
      <c r="RQ2616" s="34"/>
      <c r="RS2616" s="35"/>
      <c r="RT2616" s="36"/>
      <c r="RV2616" s="37"/>
      <c r="SD2616" s="52"/>
      <c r="SF2616" s="53"/>
      <c r="SI2616" s="61"/>
      <c r="SK2616" s="62"/>
      <c r="SQ2616" s="59"/>
      <c r="SS2616" s="60"/>
      <c r="TD2616" s="36"/>
      <c r="TF2616" s="37"/>
      <c r="TN2616" s="52"/>
      <c r="TP2616" s="53"/>
      <c r="TS2616" s="61"/>
      <c r="TU2616" s="62"/>
      <c r="VC2616" s="61"/>
      <c r="VE2616" s="62"/>
      <c r="VF2616" s="1"/>
      <c r="VT2616" s="1"/>
    </row>
    <row r="2617" spans="14:592" x14ac:dyDescent="0.3"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EA2617" s="34"/>
      <c r="EI2617" s="35"/>
      <c r="EU2617" s="36"/>
      <c r="FC2617" s="37"/>
      <c r="FO2617" s="52"/>
      <c r="FW2617" s="53"/>
      <c r="KG2617" s="1"/>
      <c r="KH2617" s="67"/>
      <c r="KJ2617" s="66"/>
      <c r="KL2617" s="65"/>
      <c r="KN2617" s="53"/>
      <c r="KP2617" s="64"/>
      <c r="KR2617" s="63"/>
      <c r="KV2617" s="1"/>
      <c r="KW2617" s="34"/>
      <c r="KY2617" s="35"/>
      <c r="LA2617" s="36"/>
      <c r="LC2617" s="37"/>
      <c r="LQ2617" s="1"/>
      <c r="LU2617" s="59"/>
      <c r="LW2617" s="60"/>
      <c r="ME2617" s="34"/>
      <c r="MG2617" s="35"/>
      <c r="MH2617" s="36"/>
      <c r="MJ2617" s="37"/>
      <c r="MR2617" s="52"/>
      <c r="MT2617" s="53"/>
      <c r="MW2617" s="61"/>
      <c r="MY2617" s="62"/>
      <c r="NE2617" s="59"/>
      <c r="NG2617" s="60"/>
      <c r="NR2617" s="36"/>
      <c r="NT2617" s="37"/>
      <c r="OB2617" s="52"/>
      <c r="OD2617" s="53"/>
      <c r="OG2617" s="61"/>
      <c r="OI2617" s="62"/>
      <c r="PQ2617" s="61"/>
      <c r="PS2617" s="62"/>
      <c r="RG2617" s="59"/>
      <c r="RI2617" s="60"/>
      <c r="RQ2617" s="34"/>
      <c r="RS2617" s="35"/>
      <c r="RT2617" s="36"/>
      <c r="RV2617" s="37"/>
      <c r="SD2617" s="52"/>
      <c r="SF2617" s="53"/>
      <c r="SI2617" s="61"/>
      <c r="SK2617" s="62"/>
      <c r="SQ2617" s="59"/>
      <c r="SS2617" s="60"/>
      <c r="TD2617" s="36"/>
      <c r="TF2617" s="37"/>
      <c r="TN2617" s="52"/>
      <c r="TP2617" s="53"/>
      <c r="TS2617" s="61"/>
      <c r="TU2617" s="62"/>
      <c r="VC2617" s="61"/>
      <c r="VE2617" s="62"/>
      <c r="VF2617" s="1"/>
      <c r="VT2617" s="1"/>
    </row>
    <row r="2618" spans="14:592" x14ac:dyDescent="0.3">
      <c r="N2618" s="1"/>
      <c r="EA2618" s="34"/>
      <c r="EI2618" s="35"/>
      <c r="EU2618" s="36"/>
      <c r="FC2618" s="37"/>
      <c r="FO2618" s="52"/>
      <c r="FW2618" s="53"/>
      <c r="KG2618" s="1"/>
      <c r="KH2618" s="67"/>
      <c r="KJ2618" s="66"/>
      <c r="KL2618" s="65"/>
      <c r="KN2618" s="53"/>
      <c r="KP2618" s="64"/>
      <c r="KR2618" s="63"/>
      <c r="KV2618" s="1"/>
      <c r="KW2618" s="34"/>
      <c r="KY2618" s="35"/>
      <c r="LA2618" s="36"/>
      <c r="LC2618" s="37"/>
      <c r="LQ2618" s="1"/>
      <c r="LU2618" s="59"/>
      <c r="LW2618" s="60"/>
      <c r="ME2618" s="34"/>
      <c r="MG2618" s="35"/>
      <c r="MH2618" s="36"/>
      <c r="MJ2618" s="37"/>
      <c r="MR2618" s="52"/>
      <c r="MT2618" s="53"/>
      <c r="MW2618" s="61"/>
      <c r="MY2618" s="62"/>
      <c r="NE2618" s="59"/>
      <c r="NG2618" s="60"/>
      <c r="NR2618" s="36"/>
      <c r="NT2618" s="37"/>
      <c r="OB2618" s="52"/>
      <c r="OD2618" s="53"/>
      <c r="OG2618" s="61"/>
      <c r="OI2618" s="62"/>
      <c r="PQ2618" s="61"/>
      <c r="PS2618" s="62"/>
      <c r="PW2618" s="1"/>
      <c r="RG2618" s="59"/>
      <c r="RI2618" s="60"/>
      <c r="RQ2618" s="34"/>
      <c r="RS2618" s="35"/>
      <c r="RT2618" s="36"/>
      <c r="RV2618" s="37"/>
      <c r="SD2618" s="52"/>
      <c r="SF2618" s="53"/>
      <c r="SI2618" s="61"/>
      <c r="SK2618" s="62"/>
      <c r="SQ2618" s="59"/>
      <c r="SS2618" s="60"/>
      <c r="TD2618" s="36"/>
      <c r="TF2618" s="37"/>
      <c r="TN2618" s="52"/>
      <c r="TP2618" s="53"/>
      <c r="TS2618" s="61"/>
      <c r="TU2618" s="62"/>
      <c r="VC2618" s="61"/>
      <c r="VE2618" s="62"/>
      <c r="VF2618" s="1"/>
      <c r="VT2618" s="1"/>
    </row>
    <row r="2619" spans="14:592" x14ac:dyDescent="0.3">
      <c r="N2619" s="1"/>
      <c r="EA2619" s="34"/>
      <c r="EI2619" s="35"/>
      <c r="EU2619" s="36"/>
      <c r="FC2619" s="37"/>
      <c r="FO2619" s="52"/>
      <c r="FW2619" s="53"/>
      <c r="KG2619" s="1"/>
      <c r="KH2619" s="67"/>
      <c r="KJ2619" s="66"/>
      <c r="KL2619" s="65"/>
      <c r="KN2619" s="53"/>
      <c r="KP2619" s="64"/>
      <c r="KR2619" s="63"/>
      <c r="KV2619" s="1"/>
      <c r="KW2619" s="34"/>
      <c r="KY2619" s="35"/>
      <c r="LA2619" s="36"/>
      <c r="LC2619" s="37"/>
      <c r="LQ2619" s="1"/>
      <c r="LU2619" s="59"/>
      <c r="LW2619" s="60"/>
      <c r="ME2619" s="34"/>
      <c r="MG2619" s="35"/>
      <c r="MH2619" s="36"/>
      <c r="MJ2619" s="37"/>
      <c r="MR2619" s="52"/>
      <c r="MT2619" s="53"/>
      <c r="MW2619" s="61"/>
      <c r="MY2619" s="62"/>
      <c r="NE2619" s="59"/>
      <c r="NG2619" s="60"/>
      <c r="NR2619" s="36"/>
      <c r="NT2619" s="37"/>
      <c r="OB2619" s="52"/>
      <c r="OD2619" s="53"/>
      <c r="OG2619" s="61"/>
      <c r="OI2619" s="62"/>
      <c r="PQ2619" s="61"/>
      <c r="PS2619" s="62"/>
      <c r="RG2619" s="59"/>
      <c r="RI2619" s="60"/>
      <c r="RQ2619" s="34"/>
      <c r="RS2619" s="35"/>
      <c r="RT2619" s="36"/>
      <c r="RV2619" s="37"/>
      <c r="SD2619" s="52"/>
      <c r="SF2619" s="53"/>
      <c r="SI2619" s="61"/>
      <c r="SK2619" s="62"/>
      <c r="SQ2619" s="59"/>
      <c r="SS2619" s="60"/>
      <c r="TD2619" s="36"/>
      <c r="TF2619" s="37"/>
      <c r="TN2619" s="52"/>
      <c r="TP2619" s="53"/>
      <c r="TS2619" s="61"/>
      <c r="TU2619" s="62"/>
      <c r="VC2619" s="61"/>
      <c r="VE2619" s="62"/>
      <c r="VF2619" s="1"/>
      <c r="VT2619" s="1"/>
    </row>
    <row r="2620" spans="14:592" x14ac:dyDescent="0.3">
      <c r="N2620" s="1"/>
      <c r="EA2620" s="34"/>
      <c r="EI2620" s="35"/>
      <c r="EU2620" s="36"/>
      <c r="FC2620" s="37"/>
      <c r="FO2620" s="52"/>
      <c r="FW2620" s="53"/>
      <c r="KG2620" s="1"/>
      <c r="KH2620" s="67"/>
      <c r="KJ2620" s="66"/>
      <c r="KL2620" s="65"/>
      <c r="KN2620" s="53"/>
      <c r="KP2620" s="64"/>
      <c r="KR2620" s="63"/>
      <c r="KV2620" s="1"/>
      <c r="KW2620" s="34"/>
      <c r="KY2620" s="35"/>
      <c r="LA2620" s="36"/>
      <c r="LC2620" s="37"/>
      <c r="LQ2620" s="1"/>
      <c r="LU2620" s="59"/>
      <c r="LW2620" s="60"/>
      <c r="ME2620" s="34"/>
      <c r="MG2620" s="35"/>
      <c r="MH2620" s="36"/>
      <c r="MJ2620" s="37"/>
      <c r="MR2620" s="52"/>
      <c r="MT2620" s="53"/>
      <c r="MW2620" s="61"/>
      <c r="MY2620" s="62"/>
      <c r="NE2620" s="59"/>
      <c r="NG2620" s="60"/>
      <c r="NR2620" s="36"/>
      <c r="NT2620" s="37"/>
      <c r="OB2620" s="52"/>
      <c r="OD2620" s="53"/>
      <c r="OG2620" s="61"/>
      <c r="OI2620" s="62"/>
      <c r="PQ2620" s="61"/>
      <c r="PS2620" s="62"/>
      <c r="PW2620" s="1"/>
      <c r="RG2620" s="59"/>
      <c r="RI2620" s="60"/>
      <c r="RQ2620" s="34"/>
      <c r="RS2620" s="35"/>
      <c r="RT2620" s="36"/>
      <c r="RV2620" s="37"/>
      <c r="SD2620" s="52"/>
      <c r="SF2620" s="53"/>
      <c r="SI2620" s="61"/>
      <c r="SK2620" s="62"/>
      <c r="SQ2620" s="59"/>
      <c r="SS2620" s="60"/>
      <c r="TD2620" s="36"/>
      <c r="TF2620" s="37"/>
      <c r="TN2620" s="52"/>
      <c r="TP2620" s="53"/>
      <c r="TS2620" s="61"/>
      <c r="TU2620" s="62"/>
      <c r="VC2620" s="61"/>
      <c r="VE2620" s="62"/>
      <c r="VF2620" s="1"/>
      <c r="VT2620" s="1"/>
    </row>
    <row r="2621" spans="14:592" x14ac:dyDescent="0.3">
      <c r="N2621" s="1"/>
      <c r="EA2621" s="34"/>
      <c r="EI2621" s="35"/>
      <c r="EU2621" s="36"/>
      <c r="FC2621" s="37"/>
      <c r="FO2621" s="52"/>
      <c r="FW2621" s="53"/>
      <c r="KG2621" s="1"/>
      <c r="KH2621" s="67"/>
      <c r="KJ2621" s="66"/>
      <c r="KL2621" s="65"/>
      <c r="KN2621" s="53"/>
      <c r="KP2621" s="64"/>
      <c r="KR2621" s="63"/>
      <c r="KV2621" s="1"/>
      <c r="KW2621" s="34"/>
      <c r="KY2621" s="35"/>
      <c r="LA2621" s="36"/>
      <c r="LC2621" s="37"/>
      <c r="LQ2621" s="1"/>
      <c r="LU2621" s="59"/>
      <c r="LW2621" s="60"/>
      <c r="ME2621" s="34"/>
      <c r="MG2621" s="35"/>
      <c r="MH2621" s="36"/>
      <c r="MJ2621" s="37"/>
      <c r="MR2621" s="52"/>
      <c r="MT2621" s="53"/>
      <c r="MW2621" s="61"/>
      <c r="MY2621" s="62"/>
      <c r="NE2621" s="59"/>
      <c r="NG2621" s="60"/>
      <c r="NR2621" s="36"/>
      <c r="NT2621" s="37"/>
      <c r="OB2621" s="52"/>
      <c r="OD2621" s="53"/>
      <c r="OG2621" s="61"/>
      <c r="OI2621" s="62"/>
      <c r="PQ2621" s="61"/>
      <c r="PS2621" s="62"/>
      <c r="RG2621" s="59"/>
      <c r="RI2621" s="60"/>
      <c r="RQ2621" s="34"/>
      <c r="RS2621" s="35"/>
      <c r="RT2621" s="36"/>
      <c r="RV2621" s="37"/>
      <c r="SD2621" s="52"/>
      <c r="SF2621" s="53"/>
      <c r="SI2621" s="61"/>
      <c r="SK2621" s="62"/>
      <c r="SQ2621" s="59"/>
      <c r="SS2621" s="60"/>
      <c r="TD2621" s="36"/>
      <c r="TF2621" s="37"/>
      <c r="TN2621" s="52"/>
      <c r="TP2621" s="53"/>
      <c r="TS2621" s="61"/>
      <c r="TU2621" s="62"/>
      <c r="VC2621" s="61"/>
      <c r="VE2621" s="62"/>
      <c r="VF2621" s="1"/>
      <c r="VT2621" s="1"/>
    </row>
    <row r="2622" spans="14:592" x14ac:dyDescent="0.3">
      <c r="N2622" s="1"/>
      <c r="EA2622" s="34"/>
      <c r="EI2622" s="35"/>
      <c r="EU2622" s="36"/>
      <c r="FC2622" s="37"/>
      <c r="FO2622" s="52"/>
      <c r="FW2622" s="53"/>
      <c r="KG2622" s="1"/>
      <c r="KH2622" s="67"/>
      <c r="KJ2622" s="66"/>
      <c r="KL2622" s="65"/>
      <c r="KN2622" s="53"/>
      <c r="KP2622" s="64"/>
      <c r="KR2622" s="63"/>
      <c r="KV2622" s="1"/>
      <c r="KW2622" s="34"/>
      <c r="KY2622" s="35"/>
      <c r="LA2622" s="36"/>
      <c r="LC2622" s="37"/>
      <c r="LQ2622" s="1"/>
      <c r="LU2622" s="59"/>
      <c r="LW2622" s="60"/>
      <c r="ME2622" s="34"/>
      <c r="MG2622" s="35"/>
      <c r="MH2622" s="36"/>
      <c r="MJ2622" s="37"/>
      <c r="MR2622" s="52"/>
      <c r="MT2622" s="53"/>
      <c r="MW2622" s="61"/>
      <c r="MY2622" s="62"/>
      <c r="NE2622" s="59"/>
      <c r="NG2622" s="60"/>
      <c r="NR2622" s="36"/>
      <c r="NT2622" s="37"/>
      <c r="OB2622" s="52"/>
      <c r="OD2622" s="53"/>
      <c r="OG2622" s="61"/>
      <c r="OI2622" s="62"/>
      <c r="PQ2622" s="61"/>
      <c r="PS2622" s="62"/>
      <c r="PW2622" s="1"/>
      <c r="RG2622" s="59"/>
      <c r="RI2622" s="60"/>
      <c r="RQ2622" s="34"/>
      <c r="RS2622" s="35"/>
      <c r="RT2622" s="36"/>
      <c r="RV2622" s="37"/>
      <c r="SD2622" s="52"/>
      <c r="SF2622" s="53"/>
      <c r="SI2622" s="61"/>
      <c r="SK2622" s="62"/>
      <c r="SQ2622" s="59"/>
      <c r="SS2622" s="60"/>
      <c r="TD2622" s="36"/>
      <c r="TF2622" s="37"/>
      <c r="TN2622" s="52"/>
      <c r="TP2622" s="53"/>
      <c r="TS2622" s="61"/>
      <c r="TU2622" s="62"/>
      <c r="VC2622" s="61"/>
      <c r="VE2622" s="62"/>
      <c r="VF2622" s="1"/>
      <c r="VT2622" s="1"/>
    </row>
    <row r="2623" spans="14:592" x14ac:dyDescent="0.3">
      <c r="N2623" s="1"/>
      <c r="EA2623" s="34"/>
      <c r="EI2623" s="35"/>
      <c r="EU2623" s="36"/>
      <c r="FC2623" s="37"/>
      <c r="FO2623" s="52"/>
      <c r="FW2623" s="53"/>
      <c r="KG2623" s="1"/>
      <c r="KH2623" s="67"/>
      <c r="KJ2623" s="66"/>
      <c r="KL2623" s="65"/>
      <c r="KN2623" s="53"/>
      <c r="KP2623" s="64"/>
      <c r="KR2623" s="63"/>
      <c r="KV2623" s="1"/>
      <c r="KW2623" s="34"/>
      <c r="KY2623" s="35"/>
      <c r="LA2623" s="36"/>
      <c r="LC2623" s="37"/>
      <c r="LQ2623" s="1"/>
      <c r="LU2623" s="59"/>
      <c r="LW2623" s="60"/>
      <c r="ME2623" s="34"/>
      <c r="MG2623" s="35"/>
      <c r="MH2623" s="36"/>
      <c r="MJ2623" s="37"/>
      <c r="MR2623" s="52"/>
      <c r="MT2623" s="53"/>
      <c r="MW2623" s="61"/>
      <c r="MY2623" s="62"/>
      <c r="NE2623" s="59"/>
      <c r="NG2623" s="60"/>
      <c r="NR2623" s="36"/>
      <c r="NT2623" s="37"/>
      <c r="OB2623" s="52"/>
      <c r="OD2623" s="53"/>
      <c r="OG2623" s="61"/>
      <c r="OI2623" s="62"/>
      <c r="PQ2623" s="61"/>
      <c r="PS2623" s="62"/>
      <c r="RG2623" s="59"/>
      <c r="RI2623" s="60"/>
      <c r="RQ2623" s="34"/>
      <c r="RS2623" s="35"/>
      <c r="RT2623" s="36"/>
      <c r="RV2623" s="37"/>
      <c r="SD2623" s="52"/>
      <c r="SF2623" s="53"/>
      <c r="SI2623" s="61"/>
      <c r="SK2623" s="62"/>
      <c r="SQ2623" s="59"/>
      <c r="SS2623" s="60"/>
      <c r="TD2623" s="36"/>
      <c r="TF2623" s="37"/>
      <c r="TN2623" s="52"/>
      <c r="TP2623" s="53"/>
      <c r="TS2623" s="61"/>
      <c r="TU2623" s="62"/>
      <c r="VC2623" s="61"/>
      <c r="VE2623" s="62"/>
      <c r="VF2623" s="1"/>
      <c r="VT2623" s="1"/>
    </row>
    <row r="2624" spans="14:592" x14ac:dyDescent="0.3">
      <c r="N2624" s="1"/>
      <c r="EA2624" s="34"/>
      <c r="EI2624" s="35"/>
      <c r="EU2624" s="36"/>
      <c r="FC2624" s="37"/>
      <c r="FO2624" s="52"/>
      <c r="FW2624" s="53"/>
      <c r="KG2624" s="1"/>
      <c r="KH2624" s="67"/>
      <c r="KJ2624" s="66"/>
      <c r="KL2624" s="65"/>
      <c r="KN2624" s="53"/>
      <c r="KP2624" s="64"/>
      <c r="KR2624" s="63"/>
      <c r="KV2624" s="1"/>
      <c r="KW2624" s="34"/>
      <c r="KY2624" s="35"/>
      <c r="LA2624" s="36"/>
      <c r="LC2624" s="37"/>
      <c r="LQ2624" s="1"/>
      <c r="LU2624" s="59"/>
      <c r="LW2624" s="60"/>
      <c r="ME2624" s="34"/>
      <c r="MG2624" s="35"/>
      <c r="MH2624" s="36"/>
      <c r="MJ2624" s="37"/>
      <c r="MR2624" s="52"/>
      <c r="MT2624" s="53"/>
      <c r="MW2624" s="61"/>
      <c r="MY2624" s="62"/>
      <c r="NE2624" s="59"/>
      <c r="NG2624" s="60"/>
      <c r="NR2624" s="36"/>
      <c r="NT2624" s="37"/>
      <c r="OB2624" s="52"/>
      <c r="OD2624" s="53"/>
      <c r="OG2624" s="61"/>
      <c r="OI2624" s="62"/>
      <c r="PQ2624" s="61"/>
      <c r="PS2624" s="62"/>
      <c r="PW2624" s="1"/>
      <c r="RG2624" s="59"/>
      <c r="RI2624" s="60"/>
      <c r="RQ2624" s="34"/>
      <c r="RS2624" s="35"/>
      <c r="RT2624" s="36"/>
      <c r="RV2624" s="37"/>
      <c r="SD2624" s="52"/>
      <c r="SF2624" s="53"/>
      <c r="SI2624" s="61"/>
      <c r="SK2624" s="62"/>
      <c r="SQ2624" s="59"/>
      <c r="SS2624" s="60"/>
      <c r="TD2624" s="36"/>
      <c r="TF2624" s="37"/>
      <c r="TN2624" s="52"/>
      <c r="TP2624" s="53"/>
      <c r="TS2624" s="61"/>
      <c r="TU2624" s="62"/>
      <c r="VC2624" s="61"/>
      <c r="VE2624" s="62"/>
      <c r="VF2624" s="1"/>
      <c r="VT2624" s="1"/>
    </row>
    <row r="2625" spans="14:592" x14ac:dyDescent="0.3">
      <c r="N2625" s="1"/>
      <c r="EA2625" s="34"/>
      <c r="EI2625" s="35"/>
      <c r="EU2625" s="36"/>
      <c r="FC2625" s="37"/>
      <c r="FO2625" s="52"/>
      <c r="FW2625" s="53"/>
      <c r="KG2625" s="1"/>
      <c r="KH2625" s="67"/>
      <c r="KJ2625" s="66"/>
      <c r="KL2625" s="65"/>
      <c r="KN2625" s="53"/>
      <c r="KP2625" s="64"/>
      <c r="KR2625" s="63"/>
      <c r="KV2625" s="1"/>
      <c r="KW2625" s="34"/>
      <c r="KY2625" s="35"/>
      <c r="LA2625" s="36"/>
      <c r="LC2625" s="37"/>
      <c r="LQ2625" s="1"/>
      <c r="LU2625" s="59"/>
      <c r="LW2625" s="60"/>
      <c r="ME2625" s="34"/>
      <c r="MG2625" s="35"/>
      <c r="MH2625" s="36"/>
      <c r="MJ2625" s="37"/>
      <c r="MK2625" s="37"/>
      <c r="ML2625" s="37"/>
      <c r="MM2625" s="37"/>
      <c r="MN2625" s="37"/>
      <c r="MO2625" s="37"/>
      <c r="MP2625" s="37"/>
      <c r="MQ2625" s="37"/>
      <c r="MR2625" s="37"/>
      <c r="MS2625" s="37"/>
      <c r="MT2625" s="37"/>
      <c r="MU2625" s="37"/>
      <c r="MV2625" s="37"/>
      <c r="MW2625" s="37"/>
      <c r="MX2625" s="37"/>
      <c r="MY2625" s="37"/>
      <c r="MZ2625" s="37"/>
      <c r="NA2625" s="37"/>
      <c r="NB2625" s="37"/>
      <c r="NC2625" s="37"/>
      <c r="ND2625" s="37"/>
      <c r="NE2625" s="59"/>
      <c r="NF2625" s="37"/>
      <c r="NG2625" s="60"/>
      <c r="NH2625" s="37"/>
      <c r="NI2625" s="37"/>
      <c r="NJ2625" s="37"/>
      <c r="NK2625" s="37"/>
      <c r="NL2625" s="37"/>
      <c r="NM2625" s="37"/>
      <c r="NN2625" s="37"/>
      <c r="NO2625" s="37"/>
      <c r="NP2625" s="37"/>
      <c r="NQ2625" s="37"/>
      <c r="NR2625" s="36"/>
      <c r="NS2625" s="37"/>
      <c r="NT2625" s="37"/>
      <c r="OB2625" s="52"/>
      <c r="OD2625" s="53"/>
      <c r="OG2625" s="61"/>
      <c r="OI2625" s="62"/>
      <c r="PQ2625" s="61"/>
      <c r="PS2625" s="62"/>
      <c r="RG2625" s="59"/>
      <c r="RI2625" s="60"/>
      <c r="RQ2625" s="34"/>
      <c r="RS2625" s="35"/>
      <c r="RT2625" s="36"/>
      <c r="RV2625" s="37"/>
      <c r="RW2625" s="37"/>
      <c r="RX2625" s="37"/>
      <c r="RY2625" s="37"/>
      <c r="RZ2625" s="37"/>
      <c r="SA2625" s="37"/>
      <c r="SB2625" s="37"/>
      <c r="SC2625" s="37"/>
      <c r="SD2625" s="37"/>
      <c r="SE2625" s="37"/>
      <c r="SF2625" s="37"/>
      <c r="SG2625" s="37"/>
      <c r="SH2625" s="37"/>
      <c r="SI2625" s="37"/>
      <c r="SJ2625" s="37"/>
      <c r="SK2625" s="37"/>
      <c r="SL2625" s="37"/>
      <c r="SM2625" s="37"/>
      <c r="SN2625" s="37"/>
      <c r="SO2625" s="37"/>
      <c r="SP2625" s="37"/>
      <c r="SQ2625" s="59"/>
      <c r="SR2625" s="37"/>
      <c r="SS2625" s="60"/>
      <c r="ST2625" s="37"/>
      <c r="SU2625" s="37"/>
      <c r="SV2625" s="37"/>
      <c r="SW2625" s="37"/>
      <c r="SX2625" s="37"/>
      <c r="SY2625" s="37"/>
      <c r="SZ2625" s="37"/>
      <c r="TA2625" s="37"/>
      <c r="TB2625" s="37"/>
      <c r="TC2625" s="37"/>
      <c r="TD2625" s="36"/>
      <c r="TE2625" s="37"/>
      <c r="TF2625" s="37"/>
      <c r="TN2625" s="52"/>
      <c r="TP2625" s="53"/>
      <c r="TS2625" s="61"/>
      <c r="TU2625" s="62"/>
      <c r="VC2625" s="61"/>
      <c r="VE2625" s="62"/>
      <c r="VF2625" s="1"/>
      <c r="VT2625" s="1"/>
    </row>
    <row r="2626" spans="14:592" x14ac:dyDescent="0.3">
      <c r="N2626" s="1"/>
      <c r="EA2626" s="34"/>
      <c r="EI2626" s="35"/>
      <c r="EU2626" s="36"/>
      <c r="FC2626" s="37"/>
      <c r="FO2626" s="52"/>
      <c r="FW2626" s="53"/>
      <c r="KG2626" s="1"/>
      <c r="KH2626" s="67"/>
      <c r="KJ2626" s="66"/>
      <c r="KL2626" s="65"/>
      <c r="KN2626" s="53"/>
      <c r="KP2626" s="64"/>
      <c r="KR2626" s="63"/>
      <c r="KV2626" s="1"/>
      <c r="KW2626" s="34"/>
      <c r="KY2626" s="35"/>
      <c r="LA2626" s="36"/>
      <c r="LC2626" s="37"/>
      <c r="LQ2626" s="1"/>
      <c r="LU2626" s="59"/>
      <c r="LW2626" s="60"/>
      <c r="ME2626" s="34"/>
      <c r="MG2626" s="35"/>
      <c r="MH2626" s="36"/>
      <c r="MJ2626" s="37"/>
      <c r="MK2626" s="37"/>
      <c r="ML2626" s="37"/>
      <c r="MM2626" s="37"/>
      <c r="MN2626" s="37"/>
      <c r="MO2626" s="37"/>
      <c r="MP2626" s="37"/>
      <c r="MQ2626" s="37"/>
      <c r="MR2626" s="37"/>
      <c r="MS2626" s="37"/>
      <c r="MT2626" s="37"/>
      <c r="MU2626" s="37"/>
      <c r="MV2626" s="37"/>
      <c r="MW2626" s="37"/>
      <c r="MX2626" s="37"/>
      <c r="MY2626" s="37"/>
      <c r="MZ2626" s="37"/>
      <c r="NA2626" s="37"/>
      <c r="NB2626" s="37"/>
      <c r="NC2626" s="37"/>
      <c r="ND2626" s="37"/>
      <c r="NE2626" s="59"/>
      <c r="NF2626" s="37"/>
      <c r="NG2626" s="60"/>
      <c r="NH2626" s="37"/>
      <c r="NI2626" s="37"/>
      <c r="NJ2626" s="37"/>
      <c r="NK2626" s="37"/>
      <c r="NL2626" s="37"/>
      <c r="NM2626" s="37"/>
      <c r="NN2626" s="37"/>
      <c r="NO2626" s="37"/>
      <c r="NP2626" s="37"/>
      <c r="NQ2626" s="37"/>
      <c r="NR2626" s="36"/>
      <c r="NS2626" s="37"/>
      <c r="NT2626" s="37"/>
      <c r="OB2626" s="52"/>
      <c r="OD2626" s="53"/>
      <c r="OG2626" s="61"/>
      <c r="OI2626" s="62"/>
      <c r="PQ2626" s="61"/>
      <c r="PS2626" s="62"/>
      <c r="PW2626" s="1"/>
      <c r="RG2626" s="59"/>
      <c r="RI2626" s="60"/>
      <c r="RQ2626" s="34"/>
      <c r="RS2626" s="35"/>
      <c r="RT2626" s="36"/>
      <c r="RV2626" s="37"/>
      <c r="RW2626" s="37"/>
      <c r="RX2626" s="37"/>
      <c r="RY2626" s="37"/>
      <c r="RZ2626" s="37"/>
      <c r="SA2626" s="37"/>
      <c r="SB2626" s="37"/>
      <c r="SC2626" s="37"/>
      <c r="SD2626" s="37"/>
      <c r="SE2626" s="37"/>
      <c r="SF2626" s="37"/>
      <c r="SG2626" s="37"/>
      <c r="SH2626" s="37"/>
      <c r="SI2626" s="37"/>
      <c r="SJ2626" s="37"/>
      <c r="SK2626" s="37"/>
      <c r="SL2626" s="37"/>
      <c r="SM2626" s="37"/>
      <c r="SN2626" s="37"/>
      <c r="SO2626" s="37"/>
      <c r="SP2626" s="37"/>
      <c r="SQ2626" s="59"/>
      <c r="SR2626" s="37"/>
      <c r="SS2626" s="60"/>
      <c r="ST2626" s="37"/>
      <c r="SU2626" s="37"/>
      <c r="SV2626" s="37"/>
      <c r="SW2626" s="37"/>
      <c r="SX2626" s="37"/>
      <c r="SY2626" s="37"/>
      <c r="SZ2626" s="37"/>
      <c r="TA2626" s="37"/>
      <c r="TB2626" s="37"/>
      <c r="TC2626" s="37"/>
      <c r="TD2626" s="36"/>
      <c r="TE2626" s="37"/>
      <c r="TF2626" s="37"/>
      <c r="TN2626" s="52"/>
      <c r="TP2626" s="53"/>
      <c r="TS2626" s="61"/>
      <c r="TU2626" s="62"/>
      <c r="VC2626" s="61"/>
      <c r="VE2626" s="62"/>
      <c r="VF2626" s="1"/>
      <c r="VT2626" s="1"/>
    </row>
    <row r="2627" spans="14:592" x14ac:dyDescent="0.3">
      <c r="N2627" s="1"/>
      <c r="EA2627" s="34"/>
      <c r="EI2627" s="35"/>
      <c r="EU2627" s="36"/>
      <c r="FC2627" s="37"/>
      <c r="FO2627" s="52"/>
      <c r="FW2627" s="53"/>
      <c r="KG2627" s="1"/>
      <c r="KH2627" s="67"/>
      <c r="KJ2627" s="66"/>
      <c r="KL2627" s="65"/>
      <c r="KN2627" s="53"/>
      <c r="KP2627" s="64"/>
      <c r="KR2627" s="63"/>
      <c r="KV2627" s="1"/>
      <c r="KW2627" s="34"/>
      <c r="KY2627" s="35"/>
      <c r="LA2627" s="36"/>
      <c r="LC2627" s="37"/>
      <c r="LQ2627" s="1"/>
      <c r="LU2627" s="59"/>
      <c r="LW2627" s="60"/>
      <c r="ME2627" s="34"/>
      <c r="MG2627" s="35"/>
      <c r="MH2627" s="36"/>
      <c r="MR2627" s="52"/>
      <c r="MT2627" s="53"/>
      <c r="MW2627" s="61"/>
      <c r="MY2627" s="62"/>
      <c r="NE2627" s="59"/>
      <c r="NG2627" s="60"/>
      <c r="NQ2627" s="37"/>
      <c r="NR2627" s="36"/>
      <c r="OB2627" s="52"/>
      <c r="OD2627" s="53"/>
      <c r="OG2627" s="61"/>
      <c r="OI2627" s="62"/>
      <c r="PQ2627" s="61"/>
      <c r="PS2627" s="62"/>
      <c r="RG2627" s="59"/>
      <c r="RI2627" s="60"/>
      <c r="RQ2627" s="34"/>
      <c r="RS2627" s="35"/>
      <c r="RT2627" s="36"/>
      <c r="SD2627" s="52"/>
      <c r="SF2627" s="53"/>
      <c r="SI2627" s="61"/>
      <c r="SK2627" s="62"/>
      <c r="SQ2627" s="59"/>
      <c r="SS2627" s="60"/>
      <c r="TC2627" s="37"/>
      <c r="TD2627" s="36"/>
      <c r="TN2627" s="52"/>
      <c r="TP2627" s="53"/>
      <c r="TS2627" s="61"/>
      <c r="TU2627" s="62"/>
      <c r="VC2627" s="61"/>
      <c r="VE2627" s="62"/>
      <c r="VF2627" s="1"/>
      <c r="VT2627" s="1"/>
    </row>
    <row r="2628" spans="14:592" x14ac:dyDescent="0.3">
      <c r="N2628" s="1"/>
      <c r="EA2628" s="34"/>
      <c r="EI2628" s="35"/>
      <c r="EU2628" s="36"/>
      <c r="FC2628" s="37"/>
      <c r="FO2628" s="52"/>
      <c r="FW2628" s="53"/>
      <c r="KG2628" s="1"/>
      <c r="KH2628" s="67"/>
      <c r="KJ2628" s="66"/>
      <c r="KL2628" s="65"/>
      <c r="KN2628" s="53"/>
      <c r="KP2628" s="64"/>
      <c r="KR2628" s="63"/>
      <c r="KV2628" s="1"/>
      <c r="KW2628" s="34"/>
      <c r="KY2628" s="35"/>
      <c r="LA2628" s="36"/>
      <c r="LC2628" s="37"/>
      <c r="LQ2628" s="1"/>
      <c r="LU2628" s="59"/>
      <c r="LW2628" s="60"/>
      <c r="ME2628" s="34"/>
      <c r="MG2628" s="35"/>
      <c r="MH2628" s="36"/>
      <c r="MI2628" s="36"/>
      <c r="MJ2628" s="36"/>
      <c r="MK2628" s="36"/>
      <c r="ML2628" s="36"/>
      <c r="MM2628" s="36"/>
      <c r="MN2628" s="36"/>
      <c r="MO2628" s="36"/>
      <c r="MP2628" s="36"/>
      <c r="MQ2628" s="36"/>
      <c r="MR2628" s="36"/>
      <c r="MS2628" s="36"/>
      <c r="MT2628" s="36"/>
      <c r="MU2628" s="36"/>
      <c r="MV2628" s="36"/>
      <c r="MW2628" s="36"/>
      <c r="MX2628" s="36"/>
      <c r="MY2628" s="36"/>
      <c r="MZ2628" s="36"/>
      <c r="NA2628" s="36"/>
      <c r="NB2628" s="36"/>
      <c r="NC2628" s="36"/>
      <c r="ND2628" s="36"/>
      <c r="NE2628" s="59"/>
      <c r="NF2628" s="36"/>
      <c r="NG2628" s="60"/>
      <c r="NH2628" s="36"/>
      <c r="NI2628" s="36"/>
      <c r="NJ2628" s="36"/>
      <c r="NK2628" s="36"/>
      <c r="NL2628" s="36"/>
      <c r="NM2628" s="36"/>
      <c r="NN2628" s="36"/>
      <c r="NO2628" s="36"/>
      <c r="NP2628" s="36"/>
      <c r="NQ2628" s="36"/>
      <c r="NR2628" s="36"/>
      <c r="OB2628" s="52"/>
      <c r="OD2628" s="53"/>
      <c r="OG2628" s="61"/>
      <c r="OI2628" s="62"/>
      <c r="PQ2628" s="61"/>
      <c r="PS2628" s="62"/>
      <c r="PW2628" s="1"/>
      <c r="RG2628" s="59"/>
      <c r="RI2628" s="60"/>
      <c r="RQ2628" s="34"/>
      <c r="RS2628" s="35"/>
      <c r="RT2628" s="36"/>
      <c r="RU2628" s="36"/>
      <c r="RV2628" s="36"/>
      <c r="RW2628" s="36"/>
      <c r="RX2628" s="36"/>
      <c r="RY2628" s="36"/>
      <c r="RZ2628" s="36"/>
      <c r="SA2628" s="36"/>
      <c r="SB2628" s="36"/>
      <c r="SC2628" s="36"/>
      <c r="SD2628" s="36"/>
      <c r="SE2628" s="36"/>
      <c r="SF2628" s="36"/>
      <c r="SG2628" s="36"/>
      <c r="SH2628" s="36"/>
      <c r="SI2628" s="36"/>
      <c r="SJ2628" s="36"/>
      <c r="SK2628" s="36"/>
      <c r="SL2628" s="36"/>
      <c r="SM2628" s="36"/>
      <c r="SN2628" s="36"/>
      <c r="SO2628" s="36"/>
      <c r="SP2628" s="36"/>
      <c r="SQ2628" s="59"/>
      <c r="SR2628" s="36"/>
      <c r="SS2628" s="60"/>
      <c r="ST2628" s="36"/>
      <c r="SU2628" s="36"/>
      <c r="SV2628" s="36"/>
      <c r="SW2628" s="36"/>
      <c r="SX2628" s="36"/>
      <c r="SY2628" s="36"/>
      <c r="SZ2628" s="36"/>
      <c r="TA2628" s="36"/>
      <c r="TB2628" s="36"/>
      <c r="TC2628" s="36"/>
      <c r="TD2628" s="36"/>
      <c r="TN2628" s="52"/>
      <c r="TP2628" s="53"/>
      <c r="TS2628" s="61"/>
      <c r="TU2628" s="62"/>
      <c r="VC2628" s="61"/>
      <c r="VE2628" s="62"/>
      <c r="VF2628" s="1"/>
      <c r="VT2628" s="1"/>
    </row>
    <row r="2629" spans="14:592" x14ac:dyDescent="0.3">
      <c r="N2629" s="1"/>
      <c r="EA2629" s="34"/>
      <c r="EI2629" s="35"/>
      <c r="EU2629" s="36"/>
      <c r="FC2629" s="37"/>
      <c r="FO2629" s="52"/>
      <c r="FW2629" s="53"/>
      <c r="KG2629" s="1"/>
      <c r="KH2629" s="67"/>
      <c r="KJ2629" s="66"/>
      <c r="KL2629" s="65"/>
      <c r="KN2629" s="53"/>
      <c r="KP2629" s="64"/>
      <c r="KR2629" s="63"/>
      <c r="KV2629" s="1"/>
      <c r="KW2629" s="34"/>
      <c r="KY2629" s="35"/>
      <c r="LA2629" s="36"/>
      <c r="LC2629" s="37"/>
      <c r="LQ2629" s="1"/>
      <c r="LU2629" s="59"/>
      <c r="LW2629" s="60"/>
      <c r="ME2629" s="34"/>
      <c r="MG2629" s="35"/>
      <c r="MH2629" s="36"/>
      <c r="MI2629" s="36"/>
      <c r="MJ2629" s="36"/>
      <c r="MK2629" s="36"/>
      <c r="ML2629" s="36"/>
      <c r="MM2629" s="36"/>
      <c r="MN2629" s="36"/>
      <c r="MO2629" s="36"/>
      <c r="MP2629" s="36"/>
      <c r="MQ2629" s="36"/>
      <c r="MR2629" s="36"/>
      <c r="MS2629" s="36"/>
      <c r="MT2629" s="36"/>
      <c r="MU2629" s="36"/>
      <c r="MV2629" s="36"/>
      <c r="MW2629" s="36"/>
      <c r="MX2629" s="36"/>
      <c r="MY2629" s="36"/>
      <c r="MZ2629" s="36"/>
      <c r="NA2629" s="36"/>
      <c r="NB2629" s="36"/>
      <c r="NC2629" s="36"/>
      <c r="ND2629" s="36"/>
      <c r="NE2629" s="59"/>
      <c r="NF2629" s="36"/>
      <c r="NG2629" s="60"/>
      <c r="NH2629" s="36"/>
      <c r="NI2629" s="36"/>
      <c r="NJ2629" s="36"/>
      <c r="NK2629" s="36"/>
      <c r="NL2629" s="36"/>
      <c r="NM2629" s="36"/>
      <c r="NN2629" s="36"/>
      <c r="NO2629" s="36"/>
      <c r="NP2629" s="36"/>
      <c r="NQ2629" s="36"/>
      <c r="NR2629" s="36"/>
      <c r="OB2629" s="52"/>
      <c r="OD2629" s="53"/>
      <c r="OG2629" s="61"/>
      <c r="OI2629" s="62"/>
      <c r="PQ2629" s="61"/>
      <c r="PS2629" s="62"/>
      <c r="RG2629" s="59"/>
      <c r="RI2629" s="60"/>
      <c r="RQ2629" s="34"/>
      <c r="RS2629" s="35"/>
      <c r="RT2629" s="36"/>
      <c r="RU2629" s="36"/>
      <c r="RV2629" s="36"/>
      <c r="RW2629" s="36"/>
      <c r="RX2629" s="36"/>
      <c r="RY2629" s="36"/>
      <c r="RZ2629" s="36"/>
      <c r="SA2629" s="36"/>
      <c r="SB2629" s="36"/>
      <c r="SC2629" s="36"/>
      <c r="SD2629" s="36"/>
      <c r="SE2629" s="36"/>
      <c r="SF2629" s="36"/>
      <c r="SG2629" s="36"/>
      <c r="SH2629" s="36"/>
      <c r="SI2629" s="36"/>
      <c r="SJ2629" s="36"/>
      <c r="SK2629" s="36"/>
      <c r="SL2629" s="36"/>
      <c r="SM2629" s="36"/>
      <c r="SN2629" s="36"/>
      <c r="SO2629" s="36"/>
      <c r="SP2629" s="36"/>
      <c r="SQ2629" s="59"/>
      <c r="SR2629" s="36"/>
      <c r="SS2629" s="60"/>
      <c r="ST2629" s="36"/>
      <c r="SU2629" s="36"/>
      <c r="SV2629" s="36"/>
      <c r="SW2629" s="36"/>
      <c r="SX2629" s="36"/>
      <c r="SY2629" s="36"/>
      <c r="SZ2629" s="36"/>
      <c r="TA2629" s="36"/>
      <c r="TB2629" s="36"/>
      <c r="TC2629" s="36"/>
      <c r="TD2629" s="36"/>
      <c r="TN2629" s="52"/>
      <c r="TP2629" s="53"/>
      <c r="TS2629" s="61"/>
      <c r="TU2629" s="62"/>
      <c r="VC2629" s="61"/>
      <c r="VE2629" s="62"/>
      <c r="VF2629" s="1"/>
      <c r="VT2629" s="1"/>
    </row>
    <row r="2630" spans="14:592" x14ac:dyDescent="0.3">
      <c r="N2630" s="1"/>
      <c r="EA2630" s="34"/>
      <c r="EI2630" s="35"/>
      <c r="EU2630" s="36"/>
      <c r="FC2630" s="37"/>
      <c r="FO2630" s="52"/>
      <c r="FW2630" s="53"/>
      <c r="KG2630" s="1"/>
      <c r="KH2630" s="67"/>
      <c r="KJ2630" s="66"/>
      <c r="KL2630" s="65"/>
      <c r="KN2630" s="53"/>
      <c r="KP2630" s="64"/>
      <c r="KR2630" s="63"/>
      <c r="KV2630" s="1"/>
      <c r="KW2630" s="34"/>
      <c r="KY2630" s="35"/>
      <c r="LA2630" s="36"/>
      <c r="LC2630" s="37"/>
      <c r="LQ2630" s="1"/>
      <c r="LU2630" s="59"/>
      <c r="LW2630" s="60"/>
      <c r="ME2630" s="34"/>
      <c r="MG2630" s="35"/>
      <c r="MR2630" s="52"/>
      <c r="MT2630" s="53"/>
      <c r="MW2630" s="61"/>
      <c r="MY2630" s="62"/>
      <c r="NE2630" s="59"/>
      <c r="NG2630" s="60"/>
      <c r="NO2630" s="36"/>
      <c r="NQ2630" s="37"/>
      <c r="OB2630" s="52"/>
      <c r="OD2630" s="53"/>
      <c r="OG2630" s="61"/>
      <c r="OI2630" s="62"/>
      <c r="PQ2630" s="61"/>
      <c r="PS2630" s="62"/>
      <c r="PW2630" s="1"/>
      <c r="RG2630" s="59"/>
      <c r="RI2630" s="60"/>
      <c r="RQ2630" s="34"/>
      <c r="RS2630" s="35"/>
      <c r="SD2630" s="52"/>
      <c r="SF2630" s="53"/>
      <c r="SI2630" s="61"/>
      <c r="SK2630" s="62"/>
      <c r="SQ2630" s="59"/>
      <c r="SS2630" s="60"/>
      <c r="TA2630" s="36"/>
      <c r="TC2630" s="37"/>
      <c r="TN2630" s="52"/>
      <c r="TP2630" s="53"/>
      <c r="TS2630" s="61"/>
      <c r="TU2630" s="62"/>
      <c r="VC2630" s="61"/>
      <c r="VE2630" s="62"/>
      <c r="VF2630" s="1"/>
      <c r="VT2630" s="1"/>
    </row>
    <row r="2631" spans="14:592" x14ac:dyDescent="0.3">
      <c r="N2631" s="1"/>
      <c r="EA2631" s="34"/>
      <c r="EI2631" s="35"/>
      <c r="EU2631" s="36"/>
      <c r="FC2631" s="37"/>
      <c r="FO2631" s="52"/>
      <c r="FW2631" s="53"/>
      <c r="KG2631" s="1"/>
      <c r="KH2631" s="67"/>
      <c r="KJ2631" s="66"/>
      <c r="KL2631" s="65"/>
      <c r="KN2631" s="53"/>
      <c r="KP2631" s="64"/>
      <c r="KR2631" s="63"/>
      <c r="KV2631" s="1"/>
      <c r="KW2631" s="34"/>
      <c r="KY2631" s="35"/>
      <c r="LA2631" s="36"/>
      <c r="LC2631" s="37"/>
      <c r="LQ2631" s="1"/>
      <c r="LU2631" s="59"/>
      <c r="LW2631" s="60"/>
      <c r="ME2631" s="34"/>
      <c r="MG2631" s="35"/>
      <c r="MR2631" s="52"/>
      <c r="MT2631" s="53"/>
      <c r="MW2631" s="61"/>
      <c r="MY2631" s="62"/>
      <c r="NE2631" s="59"/>
      <c r="NG2631" s="60"/>
      <c r="NO2631" s="36"/>
      <c r="NQ2631" s="37"/>
      <c r="OB2631" s="52"/>
      <c r="OD2631" s="53"/>
      <c r="OG2631" s="61"/>
      <c r="OI2631" s="62"/>
      <c r="PQ2631" s="61"/>
      <c r="PS2631" s="62"/>
      <c r="RG2631" s="59"/>
      <c r="RI2631" s="60"/>
      <c r="RQ2631" s="34"/>
      <c r="RS2631" s="35"/>
      <c r="SD2631" s="52"/>
      <c r="SF2631" s="53"/>
      <c r="SI2631" s="61"/>
      <c r="SK2631" s="62"/>
      <c r="SQ2631" s="59"/>
      <c r="SS2631" s="60"/>
      <c r="TA2631" s="36"/>
      <c r="TC2631" s="37"/>
      <c r="TN2631" s="52"/>
      <c r="TP2631" s="53"/>
      <c r="TS2631" s="61"/>
      <c r="TU2631" s="62"/>
      <c r="VC2631" s="61"/>
      <c r="VE2631" s="62"/>
      <c r="VF2631" s="1"/>
      <c r="VT2631" s="1"/>
    </row>
    <row r="2632" spans="14:592" x14ac:dyDescent="0.3">
      <c r="N2632" s="1"/>
      <c r="EA2632" s="34"/>
      <c r="EI2632" s="35"/>
      <c r="EU2632" s="36"/>
      <c r="FC2632" s="37"/>
      <c r="FO2632" s="52"/>
      <c r="FW2632" s="53"/>
      <c r="KG2632" s="1"/>
      <c r="KH2632" s="67"/>
      <c r="KJ2632" s="66"/>
      <c r="KL2632" s="65"/>
      <c r="KN2632" s="53"/>
      <c r="KP2632" s="64"/>
      <c r="KR2632" s="63"/>
      <c r="KV2632" s="1"/>
      <c r="KW2632" s="34"/>
      <c r="KY2632" s="35"/>
      <c r="LA2632" s="36"/>
      <c r="LC2632" s="37"/>
      <c r="LQ2632" s="1"/>
      <c r="LU2632" s="59"/>
      <c r="LW2632" s="60"/>
      <c r="ME2632" s="34"/>
      <c r="MG2632" s="35"/>
      <c r="MR2632" s="52"/>
      <c r="MT2632" s="53"/>
      <c r="MW2632" s="61"/>
      <c r="MY2632" s="62"/>
      <c r="NE2632" s="59"/>
      <c r="NG2632" s="60"/>
      <c r="NO2632" s="36"/>
      <c r="NQ2632" s="37"/>
      <c r="OB2632" s="52"/>
      <c r="OD2632" s="53"/>
      <c r="OG2632" s="61"/>
      <c r="OI2632" s="62"/>
      <c r="PQ2632" s="61"/>
      <c r="PS2632" s="62"/>
      <c r="PW2632" s="1"/>
      <c r="RG2632" s="59"/>
      <c r="RI2632" s="60"/>
      <c r="RQ2632" s="34"/>
      <c r="RS2632" s="35"/>
      <c r="SD2632" s="52"/>
      <c r="SF2632" s="53"/>
      <c r="SI2632" s="61"/>
      <c r="SK2632" s="62"/>
      <c r="SQ2632" s="59"/>
      <c r="SS2632" s="60"/>
      <c r="TA2632" s="36"/>
      <c r="TC2632" s="37"/>
      <c r="TN2632" s="52"/>
      <c r="TP2632" s="53"/>
      <c r="TS2632" s="61"/>
      <c r="TU2632" s="62"/>
      <c r="VC2632" s="61"/>
      <c r="VE2632" s="62"/>
      <c r="VF2632" s="1"/>
      <c r="VT2632" s="1"/>
    </row>
    <row r="2633" spans="14:592" x14ac:dyDescent="0.3">
      <c r="N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2"/>
      <c r="EB2633" s="1"/>
      <c r="EC2633" s="1"/>
      <c r="ED2633" s="1"/>
      <c r="EE2633" s="1"/>
      <c r="EF2633" s="1"/>
      <c r="EG2633" s="1"/>
      <c r="EH2633" s="1"/>
      <c r="EI2633" s="7"/>
      <c r="EJ2633" s="1"/>
      <c r="EK2633" s="1"/>
      <c r="EL2633" s="1"/>
      <c r="EM2633" s="1"/>
      <c r="EN2633" s="1"/>
      <c r="EO2633" s="1"/>
      <c r="EP2633" s="1"/>
      <c r="EQ2633" s="1"/>
      <c r="ER2633" s="1"/>
      <c r="ES2633" s="1"/>
      <c r="ET2633" s="1"/>
      <c r="EU2633" s="36"/>
      <c r="EV2633" s="1"/>
      <c r="EW2633" s="1"/>
      <c r="EX2633" s="1"/>
      <c r="EY2633" s="1"/>
      <c r="EZ2633" s="1"/>
      <c r="FA2633" s="1"/>
      <c r="FB2633" s="1"/>
      <c r="FC2633" s="7"/>
      <c r="FD2633" s="1"/>
      <c r="FE2633" s="1"/>
      <c r="FF2633" s="1"/>
      <c r="FG2633" s="1"/>
      <c r="FH2633" s="1"/>
      <c r="FI2633" s="1"/>
      <c r="FJ2633" s="1"/>
      <c r="FK2633" s="1"/>
      <c r="FL2633" s="1"/>
      <c r="FM2633" s="1"/>
      <c r="FN2633" s="1"/>
      <c r="FO2633" s="2"/>
      <c r="FP2633" s="1"/>
      <c r="FQ2633" s="1"/>
      <c r="FR2633" s="1"/>
      <c r="FS2633" s="1"/>
      <c r="FT2633" s="1"/>
      <c r="FU2633" s="1"/>
      <c r="FV2633" s="1"/>
      <c r="FW2633" s="7"/>
      <c r="FX2633" s="1"/>
      <c r="FY2633" s="1"/>
      <c r="FZ2633" s="1"/>
      <c r="GA2633" s="1"/>
      <c r="GB2633" s="1"/>
      <c r="GC2633" s="1"/>
      <c r="GD2633" s="1"/>
      <c r="GE2633" s="1"/>
      <c r="GF2633" s="1"/>
      <c r="GG2633" s="1"/>
      <c r="GH2633" s="1"/>
      <c r="GI2633" s="1"/>
      <c r="GJ2633" s="1"/>
      <c r="GK2633" s="1"/>
      <c r="GL2633" s="1"/>
      <c r="GM2633" s="1"/>
      <c r="GN2633" s="1"/>
      <c r="GO2633" s="1"/>
      <c r="GP2633" s="1"/>
      <c r="GQ2633" s="1"/>
      <c r="GR2633" s="1"/>
      <c r="GS2633" s="1"/>
      <c r="GT2633" s="1"/>
      <c r="GU2633" s="1"/>
      <c r="GV2633" s="1"/>
      <c r="GW2633" s="1"/>
      <c r="GX2633" s="1"/>
      <c r="GY2633" s="1"/>
      <c r="GZ2633" s="1"/>
      <c r="HA2633" s="1"/>
      <c r="HB2633" s="1"/>
      <c r="HC2633" s="1"/>
      <c r="HD2633" s="1"/>
      <c r="HE2633" s="1"/>
      <c r="HF2633" s="1"/>
      <c r="HG2633" s="1"/>
      <c r="HH2633" s="1"/>
      <c r="HI2633" s="1"/>
      <c r="HJ2633" s="1"/>
      <c r="HK2633" s="1"/>
      <c r="HL2633" s="1"/>
      <c r="HM2633" s="1"/>
      <c r="HN2633" s="1"/>
      <c r="HO2633" s="1"/>
      <c r="HP2633" s="1"/>
      <c r="HQ2633" s="1"/>
      <c r="HR2633" s="1"/>
      <c r="HS2633" s="1"/>
      <c r="HT2633" s="1"/>
      <c r="HU2633" s="1"/>
      <c r="HV2633" s="1"/>
      <c r="HW2633" s="1"/>
      <c r="HX2633" s="1"/>
      <c r="HY2633" s="1"/>
      <c r="HZ2633" s="1"/>
      <c r="IA2633" s="1"/>
      <c r="IB2633" s="1"/>
      <c r="IC2633" s="1"/>
      <c r="ID2633" s="1"/>
      <c r="IE2633" s="1"/>
      <c r="IF2633" s="1"/>
      <c r="IG2633" s="1"/>
      <c r="IH2633" s="1"/>
      <c r="II2633" s="1"/>
      <c r="IJ2633" s="1"/>
      <c r="IK2633" s="1"/>
      <c r="IL2633" s="1"/>
      <c r="IM2633" s="1"/>
      <c r="IN2633" s="1"/>
      <c r="IO2633" s="1"/>
      <c r="IP2633" s="1"/>
      <c r="IQ2633" s="1"/>
      <c r="IR2633" s="1"/>
      <c r="IS2633" s="1"/>
      <c r="IT2633" s="1"/>
      <c r="IU2633" s="1"/>
      <c r="IV2633" s="1"/>
      <c r="IW2633" s="1"/>
      <c r="IX2633" s="1"/>
      <c r="IY2633" s="1"/>
      <c r="IZ2633" s="1"/>
      <c r="JA2633" s="1"/>
      <c r="JB2633" s="1"/>
      <c r="JC2633" s="1"/>
      <c r="JD2633" s="1"/>
      <c r="JE2633" s="1"/>
      <c r="JF2633" s="1"/>
      <c r="JG2633" s="1"/>
      <c r="JH2633" s="1"/>
      <c r="JI2633" s="1"/>
      <c r="JJ2633" s="1"/>
      <c r="JK2633" s="1"/>
      <c r="JL2633" s="1"/>
      <c r="JM2633" s="1"/>
      <c r="JN2633" s="1"/>
      <c r="JO2633" s="1"/>
      <c r="JP2633" s="1"/>
      <c r="JQ2633" s="1"/>
      <c r="JR2633" s="1"/>
      <c r="JS2633" s="1"/>
      <c r="JT2633" s="1"/>
      <c r="JU2633" s="1"/>
      <c r="JV2633" s="1"/>
      <c r="JW2633" s="1"/>
      <c r="JX2633" s="1"/>
      <c r="KG2633" s="1"/>
      <c r="KH2633" s="67"/>
      <c r="KJ2633" s="66"/>
      <c r="KL2633" s="65"/>
      <c r="KN2633" s="53"/>
      <c r="KP2633" s="64"/>
      <c r="KR2633" s="63"/>
      <c r="KV2633" s="1"/>
      <c r="KW2633" s="34"/>
      <c r="KY2633" s="35"/>
      <c r="LA2633" s="36"/>
      <c r="LC2633" s="37"/>
      <c r="LQ2633" s="1"/>
      <c r="LU2633" s="59"/>
      <c r="LW2633" s="60"/>
      <c r="ME2633" s="34"/>
      <c r="MG2633" s="35"/>
      <c r="MR2633" s="52"/>
      <c r="MT2633" s="53"/>
      <c r="MW2633" s="61"/>
      <c r="MY2633" s="62"/>
      <c r="NE2633" s="59"/>
      <c r="NG2633" s="60"/>
      <c r="NO2633" s="36"/>
      <c r="NQ2633" s="37"/>
      <c r="OB2633" s="52"/>
      <c r="OD2633" s="53"/>
      <c r="OG2633" s="61"/>
      <c r="OI2633" s="62"/>
      <c r="PQ2633" s="61"/>
      <c r="PS2633" s="62"/>
      <c r="RG2633" s="59"/>
      <c r="RI2633" s="60"/>
      <c r="RQ2633" s="34"/>
      <c r="RS2633" s="35"/>
      <c r="SD2633" s="52"/>
      <c r="SF2633" s="53"/>
      <c r="SI2633" s="61"/>
      <c r="SK2633" s="62"/>
      <c r="SQ2633" s="59"/>
      <c r="SS2633" s="60"/>
      <c r="TA2633" s="36"/>
      <c r="TC2633" s="37"/>
      <c r="TN2633" s="52"/>
      <c r="TP2633" s="53"/>
      <c r="TS2633" s="61"/>
      <c r="TU2633" s="62"/>
      <c r="VC2633" s="61"/>
      <c r="VE2633" s="62"/>
      <c r="VF2633" s="1"/>
      <c r="VT2633" s="1"/>
    </row>
    <row r="2634" spans="14:592" ht="15" thickBot="1" x14ac:dyDescent="0.35">
      <c r="N2634" s="1"/>
      <c r="AI2634" s="1"/>
      <c r="AJ2634" s="125" t="s">
        <v>17</v>
      </c>
      <c r="AK2634" s="125"/>
      <c r="AL2634" s="125"/>
      <c r="AM2634" s="125"/>
      <c r="AN2634" s="125"/>
      <c r="AO2634" s="125"/>
      <c r="AP2634" s="125"/>
      <c r="AQ2634" s="125"/>
      <c r="AR2634" s="125"/>
      <c r="AS2634" s="125"/>
      <c r="AT2634" s="125"/>
      <c r="AU2634" s="125"/>
      <c r="AV2634" s="125"/>
      <c r="AW2634" s="125"/>
      <c r="AX2634" s="125"/>
      <c r="AY2634" s="1"/>
      <c r="DX2634" s="1"/>
      <c r="EA2634" s="2" t="s">
        <v>18</v>
      </c>
      <c r="EI2634" s="7" t="s">
        <v>19</v>
      </c>
      <c r="EL2634" s="1"/>
      <c r="ER2634" s="1"/>
      <c r="EU2634" s="2" t="s">
        <v>20</v>
      </c>
      <c r="FC2634" s="7" t="s">
        <v>21</v>
      </c>
      <c r="FF2634" s="1"/>
      <c r="FL2634" s="1"/>
      <c r="FO2634" s="2" t="s">
        <v>200</v>
      </c>
      <c r="FW2634" s="7" t="s">
        <v>201</v>
      </c>
      <c r="FZ2634" s="1"/>
      <c r="GA2634" s="11"/>
      <c r="GB2634" s="1"/>
      <c r="JX2634" s="1"/>
      <c r="KG2634" s="1"/>
      <c r="KH2634" s="67"/>
      <c r="KJ2634" s="66"/>
      <c r="KL2634" s="65"/>
      <c r="KN2634" s="53"/>
      <c r="KP2634" s="64"/>
      <c r="KR2634" s="63"/>
      <c r="KV2634" s="1"/>
      <c r="KW2634" s="34"/>
      <c r="KY2634" s="35"/>
      <c r="LA2634" s="36"/>
      <c r="LC2634" s="37"/>
      <c r="LQ2634" s="1"/>
      <c r="LU2634" s="59"/>
      <c r="LW2634" s="60"/>
      <c r="ME2634" s="34"/>
      <c r="MG2634" s="35"/>
      <c r="MR2634" s="52"/>
      <c r="MT2634" s="53"/>
      <c r="MW2634" s="61"/>
      <c r="MY2634" s="62"/>
      <c r="NE2634" s="59"/>
      <c r="NG2634" s="60"/>
      <c r="NO2634" s="36"/>
      <c r="NQ2634" s="37"/>
      <c r="OB2634" s="52"/>
      <c r="OD2634" s="53"/>
      <c r="OG2634" s="61"/>
      <c r="OI2634" s="62"/>
      <c r="PQ2634" s="61"/>
      <c r="PS2634" s="62"/>
      <c r="PW2634" s="1"/>
      <c r="RG2634" s="59"/>
      <c r="RI2634" s="60"/>
      <c r="RQ2634" s="34"/>
      <c r="RS2634" s="35"/>
      <c r="SD2634" s="52"/>
      <c r="SF2634" s="53"/>
      <c r="SI2634" s="61"/>
      <c r="SK2634" s="62"/>
      <c r="SQ2634" s="59"/>
      <c r="SS2634" s="60"/>
      <c r="TA2634" s="36"/>
      <c r="TC2634" s="37"/>
      <c r="TN2634" s="52"/>
      <c r="TP2634" s="53"/>
      <c r="TS2634" s="61"/>
      <c r="TU2634" s="62"/>
      <c r="VC2634" s="61"/>
      <c r="VE2634" s="62"/>
      <c r="VF2634" s="1"/>
      <c r="VT2634" s="1"/>
    </row>
    <row r="2635" spans="14:592" x14ac:dyDescent="0.3">
      <c r="N2635" s="1"/>
      <c r="AI2635" s="1"/>
      <c r="AJ2635" s="125"/>
      <c r="AK2635" s="125"/>
      <c r="AL2635" s="125"/>
      <c r="AM2635" s="125"/>
      <c r="AN2635" s="125"/>
      <c r="AO2635" s="125"/>
      <c r="AP2635" s="125"/>
      <c r="AQ2635" s="125"/>
      <c r="AR2635" s="125"/>
      <c r="AS2635" s="125"/>
      <c r="AT2635" s="125"/>
      <c r="AU2635" s="125"/>
      <c r="AV2635" s="125"/>
      <c r="AW2635" s="125"/>
      <c r="AX2635" s="125"/>
      <c r="AY2635" s="1"/>
      <c r="DX2635" s="1"/>
      <c r="EA2635" s="4">
        <f t="array" ref="EA2635:EA2637">DY2637+EA2642:EA2644</f>
        <v>0.80663725863794311</v>
      </c>
      <c r="EI2635" s="8">
        <f t="array" ref="EI2635:EI2637">EN2554:EN2556</f>
        <v>8.6856903228982582E-2</v>
      </c>
      <c r="EL2635" s="1"/>
      <c r="ER2635" s="1"/>
      <c r="EU2635" s="4">
        <f t="array" ref="EU2635:EU2637">ES2637+EU2642:EU2644</f>
        <v>0.79213841417604192</v>
      </c>
      <c r="FC2635" s="8">
        <f t="array" ref="FC2635:FC2637">EZ2554:EZ2556</f>
        <v>7.5343503558175373E-2</v>
      </c>
      <c r="FF2635" s="1"/>
      <c r="FL2635" s="1"/>
      <c r="FO2635" s="4">
        <f t="array" ref="FO2635:FO2637">FM2637+FO2642:FO2644</f>
        <v>0.80558906777223149</v>
      </c>
      <c r="FW2635" s="8">
        <f t="array" ref="FW2635:FW2637">FL2554:FL2556</f>
        <v>8.5641883440076116E-2</v>
      </c>
      <c r="FZ2635" s="1"/>
      <c r="GA2635" s="11"/>
      <c r="GB2635" s="1"/>
      <c r="JX2635" s="1"/>
      <c r="KG2635" s="1"/>
      <c r="KH2635" s="67"/>
      <c r="KJ2635" s="66"/>
      <c r="KL2635" s="65"/>
      <c r="KN2635" s="53"/>
      <c r="KP2635" s="64"/>
      <c r="KR2635" s="63"/>
      <c r="KV2635" s="1"/>
      <c r="KW2635" s="34"/>
      <c r="KY2635" s="35"/>
      <c r="LA2635" s="36"/>
      <c r="LC2635" s="37"/>
      <c r="LQ2635" s="1"/>
      <c r="LU2635" s="59"/>
      <c r="LW2635" s="60"/>
      <c r="ME2635" s="34"/>
      <c r="MG2635" s="35"/>
      <c r="MR2635" s="52"/>
      <c r="MT2635" s="53"/>
      <c r="MW2635" s="61"/>
      <c r="MY2635" s="62"/>
      <c r="NE2635" s="59"/>
      <c r="NG2635" s="60"/>
      <c r="NO2635" s="36"/>
      <c r="NQ2635" s="37"/>
      <c r="OB2635" s="52"/>
      <c r="OD2635" s="53"/>
      <c r="OG2635" s="61"/>
      <c r="OI2635" s="62"/>
      <c r="PQ2635" s="61"/>
      <c r="PS2635" s="62"/>
      <c r="RG2635" s="59"/>
      <c r="RI2635" s="60"/>
      <c r="RQ2635" s="34"/>
      <c r="RS2635" s="35"/>
      <c r="SD2635" s="52"/>
      <c r="SF2635" s="53"/>
      <c r="SI2635" s="61"/>
      <c r="SK2635" s="62"/>
      <c r="SQ2635" s="59"/>
      <c r="SS2635" s="60"/>
      <c r="TA2635" s="36"/>
      <c r="TC2635" s="37"/>
      <c r="TN2635" s="52"/>
      <c r="TP2635" s="53"/>
      <c r="TS2635" s="61"/>
      <c r="TU2635" s="62"/>
      <c r="VC2635" s="61"/>
      <c r="VE2635" s="62"/>
      <c r="VF2635" s="1"/>
      <c r="VT2635" s="1"/>
    </row>
    <row r="2636" spans="14:592" ht="15" thickBot="1" x14ac:dyDescent="0.35">
      <c r="N2636" s="1"/>
      <c r="AI2636" s="1"/>
      <c r="AJ2636" s="125"/>
      <c r="AK2636" s="125"/>
      <c r="AL2636" s="125"/>
      <c r="AM2636" s="125"/>
      <c r="AN2636" s="125"/>
      <c r="AO2636" s="125"/>
      <c r="AP2636" s="125"/>
      <c r="AQ2636" s="125"/>
      <c r="AR2636" s="125"/>
      <c r="AS2636" s="125"/>
      <c r="AT2636" s="125"/>
      <c r="AU2636" s="125"/>
      <c r="AV2636" s="125"/>
      <c r="AW2636" s="125"/>
      <c r="AX2636" s="125"/>
      <c r="AY2636" s="1"/>
      <c r="DX2636" s="1"/>
      <c r="DY2636" s="38" t="s">
        <v>22</v>
      </c>
      <c r="DZ2636" s="2"/>
      <c r="EA2636" s="5">
        <v>0.44705650950816433</v>
      </c>
      <c r="EI2636" s="9">
        <v>-0.13795639765361326</v>
      </c>
      <c r="EJ2636" s="7"/>
      <c r="EK2636" s="7" t="s">
        <v>23</v>
      </c>
      <c r="EL2636" s="1"/>
      <c r="ER2636" s="1"/>
      <c r="ES2636" s="38" t="s">
        <v>22</v>
      </c>
      <c r="ET2636" s="2"/>
      <c r="EU2636" s="5">
        <v>0.49188139566783118</v>
      </c>
      <c r="FC2636" s="9">
        <v>-0.12589168287383196</v>
      </c>
      <c r="FD2636" s="7"/>
      <c r="FE2636" s="7" t="s">
        <v>23</v>
      </c>
      <c r="FF2636" s="1"/>
      <c r="FL2636" s="1"/>
      <c r="FM2636" s="38" t="s">
        <v>22</v>
      </c>
      <c r="FN2636" s="2"/>
      <c r="FO2636" s="5">
        <v>0.45112977993470482</v>
      </c>
      <c r="FW2636" s="9">
        <v>-0.13662893331462658</v>
      </c>
      <c r="FX2636" s="7"/>
      <c r="FY2636" s="7" t="s">
        <v>23</v>
      </c>
      <c r="FZ2636" s="1"/>
      <c r="GA2636" s="11" t="s">
        <v>24</v>
      </c>
      <c r="GB2636" s="1"/>
      <c r="JX2636" s="1"/>
      <c r="KG2636" s="1"/>
      <c r="KH2636" s="67"/>
      <c r="KJ2636" s="66"/>
      <c r="KL2636" s="65"/>
      <c r="KN2636" s="53"/>
      <c r="KP2636" s="64"/>
      <c r="KR2636" s="63"/>
      <c r="KV2636" s="1"/>
      <c r="KW2636" s="34"/>
      <c r="KY2636" s="35"/>
      <c r="LA2636" s="36"/>
      <c r="LC2636" s="37"/>
      <c r="LQ2636" s="1"/>
      <c r="LU2636" s="59"/>
      <c r="LW2636" s="60"/>
      <c r="ME2636" s="34"/>
      <c r="MG2636" s="35"/>
      <c r="MR2636" s="52"/>
      <c r="MT2636" s="53"/>
      <c r="MW2636" s="61"/>
      <c r="MY2636" s="62"/>
      <c r="NE2636" s="59"/>
      <c r="NG2636" s="60"/>
      <c r="NO2636" s="36"/>
      <c r="NQ2636" s="37"/>
      <c r="OB2636" s="52"/>
      <c r="OD2636" s="53"/>
      <c r="OG2636" s="61"/>
      <c r="OI2636" s="62"/>
      <c r="PQ2636" s="61"/>
      <c r="PS2636" s="62"/>
      <c r="PW2636" s="1"/>
      <c r="RG2636" s="59"/>
      <c r="RI2636" s="60"/>
      <c r="RQ2636" s="34"/>
      <c r="RS2636" s="35"/>
      <c r="SD2636" s="52"/>
      <c r="SF2636" s="53"/>
      <c r="SI2636" s="61"/>
      <c r="SK2636" s="62"/>
      <c r="SQ2636" s="59"/>
      <c r="SS2636" s="60"/>
      <c r="TA2636" s="36"/>
      <c r="TC2636" s="37"/>
      <c r="TN2636" s="52"/>
      <c r="TP2636" s="53"/>
      <c r="TS2636" s="61"/>
      <c r="TU2636" s="62"/>
      <c r="VC2636" s="61"/>
      <c r="VE2636" s="62"/>
      <c r="VF2636" s="1"/>
      <c r="VT2636" s="1"/>
    </row>
    <row r="2637" spans="14:592" ht="15" thickBot="1" x14ac:dyDescent="0.35">
      <c r="N2637" s="1"/>
      <c r="AI2637" s="1"/>
      <c r="AJ2637" s="125"/>
      <c r="AK2637" s="125"/>
      <c r="AL2637" s="125"/>
      <c r="AM2637" s="125"/>
      <c r="AN2637" s="125"/>
      <c r="AO2637" s="125"/>
      <c r="AP2637" s="125"/>
      <c r="AQ2637" s="125"/>
      <c r="AR2637" s="125"/>
      <c r="AS2637" s="125"/>
      <c r="AT2637" s="125"/>
      <c r="AU2637" s="125"/>
      <c r="AV2637" s="125"/>
      <c r="AW2637" s="125"/>
      <c r="AX2637" s="125"/>
      <c r="AY2637" s="1"/>
      <c r="DX2637" s="1"/>
      <c r="DY2637" s="3">
        <v>0.52686391443289016</v>
      </c>
      <c r="DZ2637" s="38" t="s">
        <v>25</v>
      </c>
      <c r="EA2637" s="6">
        <v>0.32689797515256303</v>
      </c>
      <c r="EI2637" s="10">
        <v>-9.746354103675893E-3</v>
      </c>
      <c r="EJ2637" s="40" t="s">
        <v>25</v>
      </c>
      <c r="EK2637" s="41">
        <f t="array" ref="EK2637">SUM(EI2635:EI2637)</f>
        <v>-6.0845848528306566E-2</v>
      </c>
      <c r="EL2637" s="1"/>
      <c r="ER2637" s="1"/>
      <c r="ES2637" s="3">
        <f>DY2637</f>
        <v>0.52686391443289016</v>
      </c>
      <c r="ET2637" s="38" t="s">
        <v>25</v>
      </c>
      <c r="EU2637" s="6">
        <v>0.29657193345479749</v>
      </c>
      <c r="FC2637" s="10">
        <v>-1.0287195245614226E-2</v>
      </c>
      <c r="FD2637" s="40" t="s">
        <v>25</v>
      </c>
      <c r="FE2637" s="41">
        <f t="array" ref="FE2637">SUM(FC2635:FC2637)</f>
        <v>-6.0835374561270805E-2</v>
      </c>
      <c r="FF2637" s="1"/>
      <c r="FL2637" s="1"/>
      <c r="FM2637" s="3">
        <f>ES2637</f>
        <v>0.52686391443289016</v>
      </c>
      <c r="FN2637" s="38" t="s">
        <v>25</v>
      </c>
      <c r="FO2637" s="6">
        <v>0.3238728955917346</v>
      </c>
      <c r="FW2637" s="10">
        <v>-9.8408713998902608E-3</v>
      </c>
      <c r="FX2637" s="40" t="s">
        <v>25</v>
      </c>
      <c r="FY2637" s="41">
        <f t="array" ref="FY2637">SUM(FW2635:FW2637)</f>
        <v>-6.0827921274440727E-2</v>
      </c>
      <c r="FZ2637" s="1"/>
      <c r="GA2637" s="42">
        <f t="array" ref="GA2637">SUM(EK2637,FE2637,FY2637)</f>
        <v>-0.18250914436401811</v>
      </c>
      <c r="GB2637" s="1"/>
      <c r="JX2637" s="1"/>
      <c r="KG2637" s="1"/>
      <c r="KH2637" s="67"/>
      <c r="KJ2637" s="66"/>
      <c r="KL2637" s="65"/>
      <c r="KN2637" s="53"/>
      <c r="KP2637" s="64"/>
      <c r="KR2637" s="63"/>
      <c r="KV2637" s="1"/>
      <c r="KW2637" s="34"/>
      <c r="KY2637" s="35"/>
      <c r="LA2637" s="36"/>
      <c r="LC2637" s="37"/>
      <c r="LQ2637" s="1"/>
      <c r="LU2637" s="59"/>
      <c r="LW2637" s="60"/>
      <c r="ME2637" s="34"/>
      <c r="MG2637" s="35"/>
      <c r="MR2637" s="52"/>
      <c r="MT2637" s="53"/>
      <c r="MW2637" s="61"/>
      <c r="MY2637" s="62"/>
      <c r="NE2637" s="59"/>
      <c r="NG2637" s="60"/>
      <c r="NO2637" s="36"/>
      <c r="NQ2637" s="37"/>
      <c r="OB2637" s="52"/>
      <c r="OD2637" s="53"/>
      <c r="OG2637" s="61"/>
      <c r="OI2637" s="62"/>
      <c r="PQ2637" s="61"/>
      <c r="PS2637" s="62"/>
      <c r="RG2637" s="59"/>
      <c r="RI2637" s="60"/>
      <c r="RQ2637" s="34"/>
      <c r="RS2637" s="35"/>
      <c r="SD2637" s="52"/>
      <c r="SF2637" s="53"/>
      <c r="SI2637" s="61"/>
      <c r="SK2637" s="62"/>
      <c r="SQ2637" s="59"/>
      <c r="SS2637" s="60"/>
      <c r="TA2637" s="36"/>
      <c r="TC2637" s="37"/>
      <c r="TN2637" s="52"/>
      <c r="TP2637" s="53"/>
      <c r="TS2637" s="61"/>
      <c r="TU2637" s="62"/>
      <c r="VC2637" s="61"/>
      <c r="VE2637" s="62"/>
      <c r="VF2637" s="1"/>
      <c r="VT2637" s="1"/>
    </row>
    <row r="2638" spans="14:592" x14ac:dyDescent="0.3">
      <c r="N2638" s="1"/>
      <c r="AI2638" s="1"/>
      <c r="AJ2638" s="125"/>
      <c r="AK2638" s="125"/>
      <c r="AL2638" s="125"/>
      <c r="AM2638" s="125"/>
      <c r="AN2638" s="125"/>
      <c r="AO2638" s="125"/>
      <c r="AP2638" s="125"/>
      <c r="AQ2638" s="125"/>
      <c r="AR2638" s="125"/>
      <c r="AS2638" s="125"/>
      <c r="AT2638" s="125"/>
      <c r="AU2638" s="125"/>
      <c r="AV2638" s="125"/>
      <c r="AW2638" s="125"/>
      <c r="AX2638" s="125"/>
      <c r="AY2638" s="1"/>
      <c r="DX2638" s="1"/>
      <c r="EA2638" s="38" t="s">
        <v>26</v>
      </c>
      <c r="EI2638" s="40" t="s">
        <v>27</v>
      </c>
      <c r="EL2638" s="1"/>
      <c r="ER2638" s="1"/>
      <c r="EU2638" s="38" t="s">
        <v>26</v>
      </c>
      <c r="FC2638" s="40" t="s">
        <v>27</v>
      </c>
      <c r="FF2638" s="1"/>
      <c r="FL2638" s="1"/>
      <c r="FO2638" s="38" t="s">
        <v>26</v>
      </c>
      <c r="FW2638" s="40" t="s">
        <v>27</v>
      </c>
      <c r="FZ2638" s="1"/>
      <c r="GA2638" s="11"/>
      <c r="GB2638" s="1"/>
      <c r="JX2638" s="1"/>
      <c r="KG2638" s="1"/>
      <c r="KH2638" s="67"/>
      <c r="KJ2638" s="66"/>
      <c r="KL2638" s="65"/>
      <c r="KN2638" s="53"/>
      <c r="KP2638" s="64"/>
      <c r="KR2638" s="63"/>
      <c r="KV2638" s="1"/>
      <c r="KW2638" s="34"/>
      <c r="KY2638" s="35"/>
      <c r="LA2638" s="36"/>
      <c r="LC2638" s="37"/>
      <c r="LQ2638" s="1"/>
      <c r="LU2638" s="59"/>
      <c r="LW2638" s="60"/>
      <c r="ME2638" s="34"/>
      <c r="MG2638" s="35"/>
      <c r="MR2638" s="52"/>
      <c r="MT2638" s="53"/>
      <c r="MW2638" s="61"/>
      <c r="MY2638" s="62"/>
      <c r="NE2638" s="59"/>
      <c r="NG2638" s="60"/>
      <c r="NO2638" s="36"/>
      <c r="NQ2638" s="37"/>
      <c r="OB2638" s="52"/>
      <c r="OD2638" s="53"/>
      <c r="OG2638" s="61"/>
      <c r="OI2638" s="62"/>
      <c r="PQ2638" s="61"/>
      <c r="PS2638" s="62"/>
      <c r="PW2638" s="1"/>
      <c r="RG2638" s="59"/>
      <c r="RI2638" s="60"/>
      <c r="RQ2638" s="34"/>
      <c r="RS2638" s="35"/>
      <c r="SD2638" s="52"/>
      <c r="SF2638" s="53"/>
      <c r="SI2638" s="61"/>
      <c r="SK2638" s="62"/>
      <c r="SQ2638" s="59"/>
      <c r="SS2638" s="60"/>
      <c r="TA2638" s="36"/>
      <c r="TC2638" s="37"/>
      <c r="TN2638" s="52"/>
      <c r="TP2638" s="53"/>
      <c r="TS2638" s="61"/>
      <c r="TU2638" s="62"/>
      <c r="VC2638" s="61"/>
      <c r="VE2638" s="62"/>
      <c r="VF2638" s="1"/>
      <c r="VT2638" s="1"/>
    </row>
    <row r="2639" spans="14:592" x14ac:dyDescent="0.3">
      <c r="N2639" s="1"/>
      <c r="AI2639" s="1"/>
      <c r="AJ2639" s="125"/>
      <c r="AK2639" s="125"/>
      <c r="AL2639" s="125"/>
      <c r="AM2639" s="125"/>
      <c r="AN2639" s="125"/>
      <c r="AO2639" s="125"/>
      <c r="AP2639" s="125"/>
      <c r="AQ2639" s="125"/>
      <c r="AR2639" s="125"/>
      <c r="AS2639" s="125"/>
      <c r="AT2639" s="125"/>
      <c r="AU2639" s="125"/>
      <c r="AV2639" s="125"/>
      <c r="AW2639" s="125"/>
      <c r="AX2639" s="125"/>
      <c r="AY2639" s="1"/>
      <c r="DX2639" s="1"/>
      <c r="EA2639" s="38" t="s">
        <v>26</v>
      </c>
      <c r="EI2639" s="40" t="s">
        <v>27</v>
      </c>
      <c r="EL2639" s="1"/>
      <c r="ER2639" s="1"/>
      <c r="EU2639" s="38" t="s">
        <v>26</v>
      </c>
      <c r="FC2639" s="40" t="s">
        <v>27</v>
      </c>
      <c r="FF2639" s="1"/>
      <c r="FL2639" s="1"/>
      <c r="FO2639" s="38" t="s">
        <v>26</v>
      </c>
      <c r="FW2639" s="40" t="s">
        <v>27</v>
      </c>
      <c r="FZ2639" s="1"/>
      <c r="GA2639" s="11"/>
      <c r="GB2639" s="1"/>
      <c r="JX2639" s="1"/>
      <c r="KG2639" s="1"/>
      <c r="KH2639" s="67"/>
      <c r="KJ2639" s="66"/>
      <c r="KL2639" s="65"/>
      <c r="KN2639" s="53"/>
      <c r="KP2639" s="64"/>
      <c r="KR2639" s="63"/>
      <c r="KV2639" s="1"/>
      <c r="KW2639" s="34"/>
      <c r="KY2639" s="35"/>
      <c r="LA2639" s="36"/>
      <c r="LC2639" s="37"/>
      <c r="LQ2639" s="1"/>
      <c r="LU2639" s="59"/>
      <c r="LW2639" s="60"/>
      <c r="ME2639" s="34"/>
      <c r="MG2639" s="35"/>
      <c r="MR2639" s="52"/>
      <c r="MT2639" s="53"/>
      <c r="MW2639" s="61"/>
      <c r="MY2639" s="62"/>
      <c r="NE2639" s="59"/>
      <c r="NG2639" s="60"/>
      <c r="NO2639" s="36"/>
      <c r="NQ2639" s="37"/>
      <c r="OB2639" s="52"/>
      <c r="OD2639" s="53"/>
      <c r="OG2639" s="61"/>
      <c r="OI2639" s="62"/>
      <c r="PQ2639" s="61"/>
      <c r="PS2639" s="62"/>
      <c r="RG2639" s="59"/>
      <c r="RI2639" s="60"/>
      <c r="RQ2639" s="34"/>
      <c r="RS2639" s="35"/>
      <c r="SD2639" s="52"/>
      <c r="SF2639" s="53"/>
      <c r="SI2639" s="61"/>
      <c r="SK2639" s="62"/>
      <c r="SQ2639" s="59"/>
      <c r="SS2639" s="60"/>
      <c r="TA2639" s="36"/>
      <c r="TC2639" s="37"/>
      <c r="TN2639" s="52"/>
      <c r="TP2639" s="53"/>
      <c r="TS2639" s="61"/>
      <c r="TU2639" s="62"/>
      <c r="VC2639" s="61"/>
      <c r="VE2639" s="62"/>
      <c r="VF2639" s="1"/>
      <c r="VT2639" s="1"/>
    </row>
    <row r="2640" spans="14:592" x14ac:dyDescent="0.3">
      <c r="N2640" s="1"/>
      <c r="AI2640" s="1"/>
      <c r="AJ2640" s="125"/>
      <c r="AK2640" s="125"/>
      <c r="AL2640" s="125"/>
      <c r="AM2640" s="125"/>
      <c r="AN2640" s="125"/>
      <c r="AO2640" s="125"/>
      <c r="AP2640" s="125"/>
      <c r="AQ2640" s="125"/>
      <c r="AR2640" s="125"/>
      <c r="AS2640" s="125"/>
      <c r="AT2640" s="125"/>
      <c r="AU2640" s="125"/>
      <c r="AV2640" s="125"/>
      <c r="AW2640" s="125"/>
      <c r="AX2640" s="125"/>
      <c r="AY2640" s="1"/>
      <c r="DX2640" s="1"/>
      <c r="EA2640" s="38" t="s">
        <v>26</v>
      </c>
      <c r="EI2640" s="40" t="s">
        <v>27</v>
      </c>
      <c r="EL2640" s="1"/>
      <c r="ER2640" s="1"/>
      <c r="EU2640" s="38" t="s">
        <v>26</v>
      </c>
      <c r="FC2640" s="40" t="s">
        <v>27</v>
      </c>
      <c r="FF2640" s="1"/>
      <c r="FL2640" s="1"/>
      <c r="FO2640" s="38" t="s">
        <v>26</v>
      </c>
      <c r="FW2640" s="40" t="s">
        <v>27</v>
      </c>
      <c r="FZ2640" s="1"/>
      <c r="GA2640" s="11"/>
      <c r="GB2640" s="1"/>
      <c r="JX2640" s="1"/>
      <c r="KG2640" s="1"/>
      <c r="KH2640" s="67"/>
      <c r="KJ2640" s="66"/>
      <c r="KL2640" s="65"/>
      <c r="KN2640" s="53"/>
      <c r="KP2640" s="64"/>
      <c r="KR2640" s="63"/>
      <c r="KV2640" s="1"/>
      <c r="KW2640" s="34"/>
      <c r="KY2640" s="35"/>
      <c r="LA2640" s="36"/>
      <c r="LC2640" s="37"/>
      <c r="LQ2640" s="1"/>
      <c r="LU2640" s="59"/>
      <c r="LW2640" s="60"/>
      <c r="ME2640" s="34"/>
      <c r="MG2640" s="35"/>
      <c r="MR2640" s="52"/>
      <c r="MT2640" s="53"/>
      <c r="MU2640" s="53"/>
      <c r="MV2640" s="53"/>
      <c r="MW2640" s="53"/>
      <c r="MX2640" s="53"/>
      <c r="MY2640" s="53"/>
      <c r="MZ2640" s="53"/>
      <c r="NA2640" s="53"/>
      <c r="NB2640" s="53"/>
      <c r="NC2640" s="53"/>
      <c r="ND2640" s="53"/>
      <c r="NE2640" s="59"/>
      <c r="NF2640" s="53"/>
      <c r="NG2640" s="60"/>
      <c r="NH2640" s="53"/>
      <c r="NI2640" s="53"/>
      <c r="NJ2640" s="53"/>
      <c r="NK2640" s="53"/>
      <c r="NL2640" s="53"/>
      <c r="NM2640" s="53"/>
      <c r="NN2640" s="53"/>
      <c r="NO2640" s="36"/>
      <c r="NP2640" s="53"/>
      <c r="NQ2640" s="37"/>
      <c r="NR2640" s="53"/>
      <c r="NS2640" s="53"/>
      <c r="NT2640" s="53"/>
      <c r="NU2640" s="53"/>
      <c r="NV2640" s="53"/>
      <c r="NW2640" s="53"/>
      <c r="NX2640" s="53"/>
      <c r="NY2640" s="53"/>
      <c r="NZ2640" s="53"/>
      <c r="OA2640" s="53"/>
      <c r="OB2640" s="52"/>
      <c r="OC2640" s="53"/>
      <c r="OD2640" s="53"/>
      <c r="OE2640" s="53"/>
      <c r="OF2640" s="53"/>
      <c r="OG2640" s="53"/>
      <c r="OH2640" s="53"/>
      <c r="OI2640" s="53"/>
      <c r="OJ2640" s="53"/>
      <c r="OK2640" s="53"/>
      <c r="OL2640" s="53"/>
      <c r="OM2640" s="53"/>
      <c r="ON2640" s="53"/>
      <c r="OO2640" s="53"/>
      <c r="OP2640" s="53"/>
      <c r="OQ2640" s="53"/>
      <c r="OR2640" s="53"/>
      <c r="OS2640" s="53"/>
      <c r="OT2640" s="53"/>
      <c r="OU2640" s="53"/>
      <c r="OV2640" s="53"/>
      <c r="OW2640" s="53"/>
      <c r="OX2640" s="53"/>
      <c r="OY2640" s="53"/>
      <c r="OZ2640" s="53"/>
      <c r="PA2640" s="53"/>
      <c r="PQ2640" s="61"/>
      <c r="PS2640" s="62"/>
      <c r="PW2640" s="1"/>
      <c r="RG2640" s="59"/>
      <c r="RI2640" s="60"/>
      <c r="RQ2640" s="34"/>
      <c r="RS2640" s="35"/>
      <c r="SD2640" s="52"/>
      <c r="SF2640" s="53"/>
      <c r="SG2640" s="53"/>
      <c r="SH2640" s="53"/>
      <c r="SI2640" s="53"/>
      <c r="SJ2640" s="53"/>
      <c r="SK2640" s="53"/>
      <c r="SL2640" s="53"/>
      <c r="SM2640" s="53"/>
      <c r="SN2640" s="53"/>
      <c r="SO2640" s="53"/>
      <c r="SP2640" s="53"/>
      <c r="SQ2640" s="59"/>
      <c r="SR2640" s="53"/>
      <c r="SS2640" s="60"/>
      <c r="ST2640" s="53"/>
      <c r="SU2640" s="53"/>
      <c r="SV2640" s="53"/>
      <c r="SW2640" s="53"/>
      <c r="SX2640" s="53"/>
      <c r="SY2640" s="53"/>
      <c r="SZ2640" s="53"/>
      <c r="TA2640" s="36"/>
      <c r="TB2640" s="53"/>
      <c r="TC2640" s="37"/>
      <c r="TD2640" s="53"/>
      <c r="TE2640" s="53"/>
      <c r="TF2640" s="53"/>
      <c r="TG2640" s="53"/>
      <c r="TH2640" s="53"/>
      <c r="TI2640" s="53"/>
      <c r="TJ2640" s="53"/>
      <c r="TK2640" s="53"/>
      <c r="TL2640" s="53"/>
      <c r="TM2640" s="53"/>
      <c r="TN2640" s="52"/>
      <c r="TO2640" s="53"/>
      <c r="TP2640" s="53"/>
      <c r="TQ2640" s="53"/>
      <c r="TR2640" s="53"/>
      <c r="TS2640" s="53"/>
      <c r="TT2640" s="53"/>
      <c r="TU2640" s="53"/>
      <c r="TV2640" s="53"/>
      <c r="TW2640" s="53"/>
      <c r="TX2640" s="53"/>
      <c r="TY2640" s="53"/>
      <c r="TZ2640" s="53"/>
      <c r="UA2640" s="53"/>
      <c r="UB2640" s="53"/>
      <c r="UC2640" s="53"/>
      <c r="UD2640" s="53"/>
      <c r="UE2640" s="53"/>
      <c r="UF2640" s="53"/>
      <c r="UG2640" s="53"/>
      <c r="UH2640" s="53"/>
      <c r="UI2640" s="53"/>
      <c r="UJ2640" s="53"/>
      <c r="UK2640" s="53"/>
      <c r="UL2640" s="53"/>
      <c r="UM2640" s="53"/>
      <c r="VC2640" s="61"/>
      <c r="VE2640" s="62"/>
      <c r="VF2640" s="1"/>
      <c r="VT2640" s="1"/>
    </row>
    <row r="2641" spans="14:592" ht="15" thickBot="1" x14ac:dyDescent="0.35">
      <c r="N2641" s="1"/>
      <c r="AI2641" s="1"/>
      <c r="AJ2641" s="125"/>
      <c r="AK2641" s="125"/>
      <c r="AL2641" s="125"/>
      <c r="AM2641" s="125"/>
      <c r="AN2641" s="125"/>
      <c r="AO2641" s="125"/>
      <c r="AP2641" s="125"/>
      <c r="AQ2641" s="125"/>
      <c r="AR2641" s="125"/>
      <c r="AS2641" s="125"/>
      <c r="AT2641" s="125"/>
      <c r="AU2641" s="125"/>
      <c r="AV2641" s="125"/>
      <c r="AW2641" s="125"/>
      <c r="AX2641" s="125"/>
      <c r="AY2641" s="1"/>
      <c r="DX2641" s="1"/>
      <c r="EA2641" s="38" t="s">
        <v>28</v>
      </c>
      <c r="EI2641" s="7" t="s">
        <v>29</v>
      </c>
      <c r="EL2641" s="1"/>
      <c r="ER2641" s="1"/>
      <c r="EU2641" s="38" t="s">
        <v>28</v>
      </c>
      <c r="FC2641" s="7" t="s">
        <v>29</v>
      </c>
      <c r="FF2641" s="1"/>
      <c r="FL2641" s="1"/>
      <c r="FO2641" s="38" t="s">
        <v>28</v>
      </c>
      <c r="FW2641" s="7" t="s">
        <v>29</v>
      </c>
      <c r="FZ2641" s="1"/>
      <c r="GA2641" s="11"/>
      <c r="GB2641" s="1"/>
      <c r="JX2641" s="1"/>
      <c r="KG2641" s="1"/>
      <c r="KH2641" s="67"/>
      <c r="KJ2641" s="66"/>
      <c r="KL2641" s="65"/>
      <c r="KN2641" s="53"/>
      <c r="KP2641" s="64"/>
      <c r="KR2641" s="63"/>
      <c r="KV2641" s="1"/>
      <c r="KW2641" s="34"/>
      <c r="KY2641" s="35"/>
      <c r="LA2641" s="36"/>
      <c r="LC2641" s="37"/>
      <c r="LQ2641" s="1"/>
      <c r="LU2641" s="59"/>
      <c r="LW2641" s="60"/>
      <c r="ME2641" s="34"/>
      <c r="MG2641" s="35"/>
      <c r="MR2641" s="52"/>
      <c r="MT2641" s="53"/>
      <c r="MU2641" s="53"/>
      <c r="MV2641" s="53"/>
      <c r="MW2641" s="53"/>
      <c r="MX2641" s="53"/>
      <c r="MY2641" s="53"/>
      <c r="MZ2641" s="53"/>
      <c r="NA2641" s="53"/>
      <c r="NB2641" s="53"/>
      <c r="NC2641" s="53"/>
      <c r="ND2641" s="53"/>
      <c r="NE2641" s="59"/>
      <c r="NF2641" s="53"/>
      <c r="NG2641" s="60"/>
      <c r="NH2641" s="53"/>
      <c r="NI2641" s="53"/>
      <c r="NJ2641" s="53"/>
      <c r="NK2641" s="53"/>
      <c r="NL2641" s="53"/>
      <c r="NM2641" s="53"/>
      <c r="NN2641" s="53"/>
      <c r="NO2641" s="36"/>
      <c r="NP2641" s="53"/>
      <c r="NQ2641" s="37"/>
      <c r="NR2641" s="53"/>
      <c r="NS2641" s="53"/>
      <c r="NT2641" s="53"/>
      <c r="NU2641" s="53"/>
      <c r="NV2641" s="53"/>
      <c r="NW2641" s="53"/>
      <c r="NX2641" s="53"/>
      <c r="NY2641" s="53"/>
      <c r="NZ2641" s="53"/>
      <c r="OA2641" s="53"/>
      <c r="OB2641" s="52"/>
      <c r="OC2641" s="53"/>
      <c r="OD2641" s="53"/>
      <c r="OE2641" s="53"/>
      <c r="OF2641" s="53"/>
      <c r="OG2641" s="53"/>
      <c r="OH2641" s="53"/>
      <c r="OI2641" s="53"/>
      <c r="OJ2641" s="53"/>
      <c r="OK2641" s="53"/>
      <c r="OL2641" s="53"/>
      <c r="OM2641" s="53"/>
      <c r="ON2641" s="53"/>
      <c r="OO2641" s="53"/>
      <c r="OP2641" s="53"/>
      <c r="OQ2641" s="53"/>
      <c r="OR2641" s="53"/>
      <c r="OS2641" s="53"/>
      <c r="OT2641" s="53"/>
      <c r="OU2641" s="53"/>
      <c r="OV2641" s="53"/>
      <c r="OW2641" s="53"/>
      <c r="OX2641" s="53"/>
      <c r="OY2641" s="53"/>
      <c r="OZ2641" s="53"/>
      <c r="PA2641" s="53"/>
      <c r="PQ2641" s="61"/>
      <c r="PS2641" s="62"/>
      <c r="RG2641" s="59"/>
      <c r="RI2641" s="60"/>
      <c r="RQ2641" s="34"/>
      <c r="RS2641" s="35"/>
      <c r="SD2641" s="52"/>
      <c r="SF2641" s="53"/>
      <c r="SG2641" s="53"/>
      <c r="SH2641" s="53"/>
      <c r="SI2641" s="53"/>
      <c r="SJ2641" s="53"/>
      <c r="SK2641" s="53"/>
      <c r="SL2641" s="53"/>
      <c r="SM2641" s="53"/>
      <c r="SN2641" s="53"/>
      <c r="SO2641" s="53"/>
      <c r="SP2641" s="53"/>
      <c r="SQ2641" s="59"/>
      <c r="SR2641" s="53"/>
      <c r="SS2641" s="60"/>
      <c r="ST2641" s="53"/>
      <c r="SU2641" s="53"/>
      <c r="SV2641" s="53"/>
      <c r="SW2641" s="53"/>
      <c r="SX2641" s="53"/>
      <c r="SY2641" s="53"/>
      <c r="SZ2641" s="53"/>
      <c r="TA2641" s="36"/>
      <c r="TB2641" s="53"/>
      <c r="TC2641" s="37"/>
      <c r="TD2641" s="53"/>
      <c r="TE2641" s="53"/>
      <c r="TF2641" s="53"/>
      <c r="TG2641" s="53"/>
      <c r="TH2641" s="53"/>
      <c r="TI2641" s="53"/>
      <c r="TJ2641" s="53"/>
      <c r="TK2641" s="53"/>
      <c r="TL2641" s="53"/>
      <c r="TM2641" s="53"/>
      <c r="TN2641" s="52"/>
      <c r="TO2641" s="53"/>
      <c r="TP2641" s="53"/>
      <c r="TQ2641" s="53"/>
      <c r="TR2641" s="53"/>
      <c r="TS2641" s="53"/>
      <c r="TT2641" s="53"/>
      <c r="TU2641" s="53"/>
      <c r="TV2641" s="53"/>
      <c r="TW2641" s="53"/>
      <c r="TX2641" s="53"/>
      <c r="TY2641" s="53"/>
      <c r="TZ2641" s="53"/>
      <c r="UA2641" s="53"/>
      <c r="UB2641" s="53"/>
      <c r="UC2641" s="53"/>
      <c r="UD2641" s="53"/>
      <c r="UE2641" s="53"/>
      <c r="UF2641" s="53"/>
      <c r="UG2641" s="53"/>
      <c r="UH2641" s="53"/>
      <c r="UI2641" s="53"/>
      <c r="UJ2641" s="53"/>
      <c r="UK2641" s="53"/>
      <c r="UL2641" s="53"/>
      <c r="UM2641" s="53"/>
      <c r="VC2641" s="61"/>
      <c r="VE2641" s="62"/>
      <c r="VF2641" s="1"/>
      <c r="VT2641" s="1"/>
    </row>
    <row r="2642" spans="14:592" x14ac:dyDescent="0.3">
      <c r="N2642" s="1"/>
      <c r="AI2642" s="1"/>
      <c r="AJ2642" s="125"/>
      <c r="AK2642" s="125"/>
      <c r="AL2642" s="125"/>
      <c r="AM2642" s="125"/>
      <c r="AN2642" s="125"/>
      <c r="AO2642" s="125"/>
      <c r="AP2642" s="125"/>
      <c r="AQ2642" s="125"/>
      <c r="AR2642" s="125"/>
      <c r="AS2642" s="125"/>
      <c r="AT2642" s="125"/>
      <c r="AU2642" s="125"/>
      <c r="AV2642" s="125"/>
      <c r="AW2642" s="125"/>
      <c r="AX2642" s="125"/>
      <c r="AY2642" s="1"/>
      <c r="DX2642" s="1"/>
      <c r="EA2642" s="4">
        <f t="array" ref="EA2642:EA2644">EA2647:EA2649*DY2644</f>
        <v>0.27977334420505295</v>
      </c>
      <c r="EI2642" s="8">
        <f t="array" ref="EI2642:EI2644">EI2635:EI2637</f>
        <v>8.6856903228982582E-2</v>
      </c>
      <c r="EL2642" s="1"/>
      <c r="ER2642" s="1"/>
      <c r="EU2642" s="4">
        <f t="array" ref="EU2642:EU2644">EU2647:EU2649*ES2644</f>
        <v>0.26527449974315181</v>
      </c>
      <c r="FC2642" s="8">
        <f t="array" ref="FC2642:FC2644">FC2635:FC2637</f>
        <v>7.5343503558175373E-2</v>
      </c>
      <c r="FF2642" s="1"/>
      <c r="FL2642" s="1"/>
      <c r="FO2642" s="4">
        <f t="array" ref="FO2642:FO2644">FO2647:FO2649*FM2644</f>
        <v>0.27872515333934128</v>
      </c>
      <c r="FW2642" s="8">
        <f t="array" ref="FW2642:FW2644">FW2635:FW2637</f>
        <v>8.5641883440076116E-2</v>
      </c>
      <c r="FZ2642" s="1"/>
      <c r="GA2642" s="11"/>
      <c r="GB2642" s="1"/>
      <c r="JX2642" s="1"/>
      <c r="KG2642" s="1"/>
      <c r="KH2642" s="67"/>
      <c r="KJ2642" s="66"/>
      <c r="KL2642" s="65"/>
      <c r="KN2642" s="53"/>
      <c r="KP2642" s="64"/>
      <c r="KR2642" s="63"/>
      <c r="KV2642" s="1"/>
      <c r="KW2642" s="34"/>
      <c r="KY2642" s="35"/>
      <c r="LA2642" s="36"/>
      <c r="LC2642" s="37"/>
      <c r="LQ2642" s="1"/>
      <c r="LU2642" s="59"/>
      <c r="LW2642" s="60"/>
      <c r="ME2642" s="34"/>
      <c r="MG2642" s="35"/>
      <c r="MR2642" s="52"/>
      <c r="MW2642" s="61"/>
      <c r="MY2642" s="62"/>
      <c r="NE2642" s="59"/>
      <c r="NG2642" s="60"/>
      <c r="NO2642" s="36"/>
      <c r="NQ2642" s="37"/>
      <c r="OB2642" s="52"/>
      <c r="OG2642" s="61"/>
      <c r="OI2642" s="62"/>
      <c r="PA2642" s="53"/>
      <c r="PQ2642" s="61"/>
      <c r="PS2642" s="62"/>
      <c r="PW2642" s="1"/>
      <c r="RG2642" s="59"/>
      <c r="RI2642" s="60"/>
      <c r="RQ2642" s="34"/>
      <c r="RS2642" s="35"/>
      <c r="SD2642" s="52"/>
      <c r="SI2642" s="61"/>
      <c r="SK2642" s="62"/>
      <c r="SQ2642" s="59"/>
      <c r="SS2642" s="60"/>
      <c r="TA2642" s="36"/>
      <c r="TC2642" s="37"/>
      <c r="TN2642" s="52"/>
      <c r="TS2642" s="61"/>
      <c r="TU2642" s="62"/>
      <c r="UM2642" s="53"/>
      <c r="VC2642" s="61"/>
      <c r="VE2642" s="62"/>
      <c r="VF2642" s="1"/>
      <c r="VT2642" s="1"/>
    </row>
    <row r="2643" spans="14:592" ht="15" thickBot="1" x14ac:dyDescent="0.35">
      <c r="N2643" s="1"/>
      <c r="AI2643" s="1"/>
      <c r="AJ2643" s="125"/>
      <c r="AK2643" s="125"/>
      <c r="AL2643" s="125"/>
      <c r="AM2643" s="125"/>
      <c r="AN2643" s="125"/>
      <c r="AO2643" s="125"/>
      <c r="AP2643" s="125"/>
      <c r="AQ2643" s="125"/>
      <c r="AR2643" s="125"/>
      <c r="AS2643" s="125"/>
      <c r="AT2643" s="125"/>
      <c r="AU2643" s="125"/>
      <c r="AV2643" s="125"/>
      <c r="AW2643" s="125"/>
      <c r="AX2643" s="125"/>
      <c r="AY2643" s="1"/>
      <c r="DX2643" s="1"/>
      <c r="DY2643" s="38" t="s">
        <v>30</v>
      </c>
      <c r="DZ2643" s="2"/>
      <c r="EA2643" s="5">
        <v>-7.9807404924725808E-2</v>
      </c>
      <c r="EI2643" s="9">
        <v>-0.13795639765361326</v>
      </c>
      <c r="EJ2643" s="7"/>
      <c r="EK2643" s="7" t="s">
        <v>31</v>
      </c>
      <c r="EL2643" s="1"/>
      <c r="ER2643" s="1"/>
      <c r="ES2643" s="38" t="s">
        <v>30</v>
      </c>
      <c r="ET2643" s="2"/>
      <c r="EU2643" s="5">
        <v>-3.4982518765058979E-2</v>
      </c>
      <c r="FC2643" s="9">
        <v>-0.12589168287383196</v>
      </c>
      <c r="FD2643" s="7"/>
      <c r="FE2643" s="7" t="s">
        <v>31</v>
      </c>
      <c r="FF2643" s="1"/>
      <c r="FL2643" s="1"/>
      <c r="FM2643" s="38" t="s">
        <v>30</v>
      </c>
      <c r="FN2643" s="2"/>
      <c r="FO2643" s="5">
        <v>-7.5734134498185321E-2</v>
      </c>
      <c r="FW2643" s="9">
        <v>-0.13662893331462658</v>
      </c>
      <c r="FX2643" s="7"/>
      <c r="FY2643" s="7" t="s">
        <v>31</v>
      </c>
      <c r="FZ2643" s="1"/>
      <c r="GA2643" s="11" t="s">
        <v>32</v>
      </c>
      <c r="GB2643" s="1"/>
      <c r="JX2643" s="1"/>
      <c r="KG2643" s="1"/>
      <c r="KH2643" s="67"/>
      <c r="KJ2643" s="66"/>
      <c r="KL2643" s="65"/>
      <c r="KN2643" s="53"/>
      <c r="KP2643" s="64"/>
      <c r="KR2643" s="63"/>
      <c r="KV2643" s="1"/>
      <c r="KW2643" s="34"/>
      <c r="KY2643" s="35"/>
      <c r="LA2643" s="36"/>
      <c r="LC2643" s="37"/>
      <c r="LQ2643" s="1"/>
      <c r="LU2643" s="59"/>
      <c r="LW2643" s="60"/>
      <c r="ME2643" s="34"/>
      <c r="MG2643" s="35"/>
      <c r="MR2643" s="52"/>
      <c r="MS2643" s="52"/>
      <c r="MT2643" s="52"/>
      <c r="MU2643" s="52"/>
      <c r="MV2643" s="52"/>
      <c r="MW2643" s="52"/>
      <c r="MX2643" s="52"/>
      <c r="MY2643" s="52"/>
      <c r="MZ2643" s="52"/>
      <c r="NA2643" s="52"/>
      <c r="NB2643" s="52"/>
      <c r="NC2643" s="52"/>
      <c r="ND2643" s="52"/>
      <c r="NE2643" s="59"/>
      <c r="NF2643" s="52"/>
      <c r="NG2643" s="60"/>
      <c r="NH2643" s="52"/>
      <c r="NI2643" s="52"/>
      <c r="NJ2643" s="52"/>
      <c r="NK2643" s="52"/>
      <c r="NL2643" s="52"/>
      <c r="NM2643" s="52"/>
      <c r="NN2643" s="52"/>
      <c r="NO2643" s="36"/>
      <c r="NP2643" s="52"/>
      <c r="NQ2643" s="37"/>
      <c r="NR2643" s="52"/>
      <c r="NS2643" s="52"/>
      <c r="NT2643" s="52"/>
      <c r="NU2643" s="52"/>
      <c r="NV2643" s="52"/>
      <c r="NW2643" s="52"/>
      <c r="NX2643" s="52"/>
      <c r="NY2643" s="52"/>
      <c r="NZ2643" s="52"/>
      <c r="OA2643" s="52"/>
      <c r="OB2643" s="52"/>
      <c r="OC2643" s="52"/>
      <c r="OD2643" s="52"/>
      <c r="OE2643" s="52"/>
      <c r="OF2643" s="52"/>
      <c r="OG2643" s="52"/>
      <c r="OH2643" s="52"/>
      <c r="OI2643" s="52"/>
      <c r="OJ2643" s="52"/>
      <c r="OK2643" s="52"/>
      <c r="OL2643" s="52"/>
      <c r="OM2643" s="52"/>
      <c r="ON2643" s="52"/>
      <c r="OO2643" s="52"/>
      <c r="OP2643" s="52"/>
      <c r="OQ2643" s="52"/>
      <c r="OR2643" s="52"/>
      <c r="OS2643" s="52"/>
      <c r="OT2643" s="52"/>
      <c r="OU2643" s="52"/>
      <c r="OV2643" s="52"/>
      <c r="OW2643" s="52"/>
      <c r="OX2643" s="52"/>
      <c r="OY2643" s="52"/>
      <c r="PA2643" s="53"/>
      <c r="PQ2643" s="61"/>
      <c r="PS2643" s="62"/>
      <c r="RG2643" s="59"/>
      <c r="RI2643" s="60"/>
      <c r="RQ2643" s="34"/>
      <c r="RS2643" s="35"/>
      <c r="SD2643" s="52"/>
      <c r="SE2643" s="52"/>
      <c r="SF2643" s="52"/>
      <c r="SG2643" s="52"/>
      <c r="SH2643" s="52"/>
      <c r="SI2643" s="52"/>
      <c r="SJ2643" s="52"/>
      <c r="SK2643" s="52"/>
      <c r="SL2643" s="52"/>
      <c r="SM2643" s="52"/>
      <c r="SN2643" s="52"/>
      <c r="SO2643" s="52"/>
      <c r="SP2643" s="52"/>
      <c r="SQ2643" s="59"/>
      <c r="SR2643" s="52"/>
      <c r="SS2643" s="60"/>
      <c r="ST2643" s="52"/>
      <c r="SU2643" s="52"/>
      <c r="SV2643" s="52"/>
      <c r="SW2643" s="52"/>
      <c r="SX2643" s="52"/>
      <c r="SY2643" s="52"/>
      <c r="SZ2643" s="52"/>
      <c r="TA2643" s="36"/>
      <c r="TB2643" s="52"/>
      <c r="TC2643" s="37"/>
      <c r="TD2643" s="52"/>
      <c r="TE2643" s="52"/>
      <c r="TF2643" s="52"/>
      <c r="TG2643" s="52"/>
      <c r="TH2643" s="52"/>
      <c r="TI2643" s="52"/>
      <c r="TJ2643" s="52"/>
      <c r="TK2643" s="52"/>
      <c r="TL2643" s="52"/>
      <c r="TM2643" s="52"/>
      <c r="TN2643" s="52"/>
      <c r="TO2643" s="52"/>
      <c r="TP2643" s="52"/>
      <c r="TQ2643" s="52"/>
      <c r="TR2643" s="52"/>
      <c r="TS2643" s="52"/>
      <c r="TT2643" s="52"/>
      <c r="TU2643" s="52"/>
      <c r="TV2643" s="52"/>
      <c r="TW2643" s="52"/>
      <c r="TX2643" s="52"/>
      <c r="TY2643" s="52"/>
      <c r="TZ2643" s="52"/>
      <c r="UA2643" s="52"/>
      <c r="UB2643" s="52"/>
      <c r="UC2643" s="52"/>
      <c r="UD2643" s="52"/>
      <c r="UE2643" s="52"/>
      <c r="UF2643" s="52"/>
      <c r="UG2643" s="52"/>
      <c r="UH2643" s="52"/>
      <c r="UI2643" s="52"/>
      <c r="UJ2643" s="52"/>
      <c r="UK2643" s="52"/>
      <c r="UM2643" s="53"/>
      <c r="VC2643" s="61"/>
      <c r="VE2643" s="62"/>
      <c r="VF2643" s="1"/>
      <c r="VT2643" s="1"/>
    </row>
    <row r="2644" spans="14:592" ht="15" thickBot="1" x14ac:dyDescent="0.35">
      <c r="N2644" s="1"/>
      <c r="AI2644" s="1"/>
      <c r="AJ2644" s="125"/>
      <c r="AK2644" s="125"/>
      <c r="AL2644" s="125"/>
      <c r="AM2644" s="125"/>
      <c r="AN2644" s="125"/>
      <c r="AO2644" s="125"/>
      <c r="AP2644" s="125"/>
      <c r="AQ2644" s="125"/>
      <c r="AR2644" s="125"/>
      <c r="AS2644" s="125"/>
      <c r="AT2644" s="125"/>
      <c r="AU2644" s="125"/>
      <c r="AV2644" s="125"/>
      <c r="AW2644" s="125"/>
      <c r="AX2644" s="125"/>
      <c r="AY2644" s="1"/>
      <c r="DX2644" s="1"/>
      <c r="DY2644" s="3">
        <v>-0.20382086316161915</v>
      </c>
      <c r="DZ2644" s="38" t="s">
        <v>25</v>
      </c>
      <c r="EA2644" s="6">
        <v>-0.19996593928032716</v>
      </c>
      <c r="EI2644" s="10">
        <v>-9.746354103675893E-3</v>
      </c>
      <c r="EJ2644" s="40" t="s">
        <v>25</v>
      </c>
      <c r="EK2644" s="41">
        <f t="array" ref="EK2644">SUM(EI2642:EI2644*EA2647:EA2649)</f>
        <v>-0.18280330407845066</v>
      </c>
      <c r="EL2644" s="1"/>
      <c r="ER2644" s="1"/>
      <c r="ES2644" s="3">
        <f>DY2644</f>
        <v>-0.20382086316161915</v>
      </c>
      <c r="ET2644" s="38" t="s">
        <v>25</v>
      </c>
      <c r="EU2644" s="6">
        <v>-0.23029198097809264</v>
      </c>
      <c r="FC2644" s="10">
        <v>-1.0287195245614226E-2</v>
      </c>
      <c r="FD2644" s="40" t="s">
        <v>25</v>
      </c>
      <c r="FE2644" s="41">
        <f t="array" ref="FE2644">SUM(FC2642:FC2644*EU2647:EU2649)</f>
        <v>-0.13129066637497194</v>
      </c>
      <c r="FF2644" s="1"/>
      <c r="FL2644" s="1"/>
      <c r="FM2644" s="3">
        <f>ES2644</f>
        <v>-0.20382086316161915</v>
      </c>
      <c r="FN2644" s="38" t="s">
        <v>25</v>
      </c>
      <c r="FO2644" s="6">
        <v>-0.20299101884115553</v>
      </c>
      <c r="FW2644" s="10">
        <v>-9.8408713998902608E-3</v>
      </c>
      <c r="FX2644" s="40" t="s">
        <v>25</v>
      </c>
      <c r="FY2644" s="41">
        <f t="array" ref="FY2644">SUM(FW2642:FW2644*FO2647:FO2649)</f>
        <v>-0.17768362402199311</v>
      </c>
      <c r="FZ2644" s="1"/>
      <c r="GA2644" s="42">
        <f t="array" ref="GA2644">SUM(EK2644,FE2644,FY2644)</f>
        <v>-0.49177759447541569</v>
      </c>
      <c r="GB2644" s="1"/>
      <c r="JX2644" s="1"/>
      <c r="KG2644" s="1"/>
      <c r="KH2644" s="67"/>
      <c r="KJ2644" s="66"/>
      <c r="KL2644" s="65"/>
      <c r="KN2644" s="53"/>
      <c r="KP2644" s="64"/>
      <c r="KR2644" s="63"/>
      <c r="KV2644" s="1"/>
      <c r="KW2644" s="34"/>
      <c r="KY2644" s="35"/>
      <c r="LA2644" s="36"/>
      <c r="LC2644" s="37"/>
      <c r="LQ2644" s="1"/>
      <c r="LU2644" s="59"/>
      <c r="LW2644" s="60"/>
      <c r="ME2644" s="34"/>
      <c r="MG2644" s="35"/>
      <c r="MR2644" s="52"/>
      <c r="MS2644" s="52"/>
      <c r="MT2644" s="52"/>
      <c r="MU2644" s="52"/>
      <c r="MV2644" s="52"/>
      <c r="MW2644" s="52"/>
      <c r="MX2644" s="52"/>
      <c r="MY2644" s="52"/>
      <c r="MZ2644" s="52"/>
      <c r="NA2644" s="52"/>
      <c r="NB2644" s="52"/>
      <c r="NC2644" s="52"/>
      <c r="ND2644" s="52"/>
      <c r="NE2644" s="59"/>
      <c r="NF2644" s="52"/>
      <c r="NG2644" s="60"/>
      <c r="NH2644" s="52"/>
      <c r="NI2644" s="52"/>
      <c r="NJ2644" s="52"/>
      <c r="NK2644" s="52"/>
      <c r="NL2644" s="52"/>
      <c r="NM2644" s="52"/>
      <c r="NN2644" s="52"/>
      <c r="NO2644" s="36"/>
      <c r="NP2644" s="52"/>
      <c r="NQ2644" s="37"/>
      <c r="NR2644" s="52"/>
      <c r="NS2644" s="52"/>
      <c r="NT2644" s="52"/>
      <c r="NU2644" s="52"/>
      <c r="NV2644" s="52"/>
      <c r="NW2644" s="52"/>
      <c r="NX2644" s="52"/>
      <c r="NY2644" s="52"/>
      <c r="NZ2644" s="52"/>
      <c r="OA2644" s="52"/>
      <c r="OB2644" s="52"/>
      <c r="OC2644" s="52"/>
      <c r="OD2644" s="52"/>
      <c r="OE2644" s="52"/>
      <c r="OF2644" s="52"/>
      <c r="OG2644" s="52"/>
      <c r="OH2644" s="52"/>
      <c r="OI2644" s="52"/>
      <c r="OJ2644" s="52"/>
      <c r="OK2644" s="52"/>
      <c r="OL2644" s="52"/>
      <c r="OM2644" s="52"/>
      <c r="ON2644" s="52"/>
      <c r="OO2644" s="52"/>
      <c r="OP2644" s="52"/>
      <c r="OQ2644" s="52"/>
      <c r="OR2644" s="52"/>
      <c r="OS2644" s="52"/>
      <c r="OT2644" s="52"/>
      <c r="OU2644" s="52"/>
      <c r="OV2644" s="52"/>
      <c r="OW2644" s="52"/>
      <c r="OX2644" s="52"/>
      <c r="OY2644" s="52"/>
      <c r="PA2644" s="53"/>
      <c r="PQ2644" s="61"/>
      <c r="PS2644" s="62"/>
      <c r="PW2644" s="1"/>
      <c r="RG2644" s="59"/>
      <c r="RI2644" s="60"/>
      <c r="RQ2644" s="34"/>
      <c r="RS2644" s="35"/>
      <c r="SD2644" s="52"/>
      <c r="SE2644" s="52"/>
      <c r="SF2644" s="52"/>
      <c r="SG2644" s="52"/>
      <c r="SH2644" s="52"/>
      <c r="SI2644" s="52"/>
      <c r="SJ2644" s="52"/>
      <c r="SK2644" s="52"/>
      <c r="SL2644" s="52"/>
      <c r="SM2644" s="52"/>
      <c r="SN2644" s="52"/>
      <c r="SO2644" s="52"/>
      <c r="SP2644" s="52"/>
      <c r="SQ2644" s="59"/>
      <c r="SR2644" s="52"/>
      <c r="SS2644" s="60"/>
      <c r="ST2644" s="52"/>
      <c r="SU2644" s="52"/>
      <c r="SV2644" s="52"/>
      <c r="SW2644" s="52"/>
      <c r="SX2644" s="52"/>
      <c r="SY2644" s="52"/>
      <c r="SZ2644" s="52"/>
      <c r="TA2644" s="36"/>
      <c r="TB2644" s="52"/>
      <c r="TC2644" s="37"/>
      <c r="TD2644" s="52"/>
      <c r="TE2644" s="52"/>
      <c r="TF2644" s="52"/>
      <c r="TG2644" s="52"/>
      <c r="TH2644" s="52"/>
      <c r="TI2644" s="52"/>
      <c r="TJ2644" s="52"/>
      <c r="TK2644" s="52"/>
      <c r="TL2644" s="52"/>
      <c r="TM2644" s="52"/>
      <c r="TN2644" s="52"/>
      <c r="TO2644" s="52"/>
      <c r="TP2644" s="52"/>
      <c r="TQ2644" s="52"/>
      <c r="TR2644" s="52"/>
      <c r="TS2644" s="52"/>
      <c r="TT2644" s="52"/>
      <c r="TU2644" s="52"/>
      <c r="TV2644" s="52"/>
      <c r="TW2644" s="52"/>
      <c r="TX2644" s="52"/>
      <c r="TY2644" s="52"/>
      <c r="TZ2644" s="52"/>
      <c r="UA2644" s="52"/>
      <c r="UB2644" s="52"/>
      <c r="UC2644" s="52"/>
      <c r="UD2644" s="52"/>
      <c r="UE2644" s="52"/>
      <c r="UF2644" s="52"/>
      <c r="UG2644" s="52"/>
      <c r="UH2644" s="52"/>
      <c r="UI2644" s="52"/>
      <c r="UJ2644" s="52"/>
      <c r="UK2644" s="52"/>
      <c r="UM2644" s="53"/>
      <c r="VC2644" s="61"/>
      <c r="VE2644" s="62"/>
      <c r="VF2644" s="1"/>
      <c r="VT2644" s="1"/>
    </row>
    <row r="2645" spans="14:592" x14ac:dyDescent="0.3">
      <c r="N2645" s="1"/>
      <c r="AI2645" s="1"/>
      <c r="AJ2645" s="125"/>
      <c r="AK2645" s="125"/>
      <c r="AL2645" s="125"/>
      <c r="AM2645" s="125"/>
      <c r="AN2645" s="125"/>
      <c r="AO2645" s="125"/>
      <c r="AP2645" s="125"/>
      <c r="AQ2645" s="125"/>
      <c r="AR2645" s="125"/>
      <c r="AS2645" s="125"/>
      <c r="AT2645" s="125"/>
      <c r="AU2645" s="125"/>
      <c r="AV2645" s="125"/>
      <c r="AW2645" s="125"/>
      <c r="AX2645" s="125"/>
      <c r="AY2645" s="1"/>
      <c r="DX2645" s="1"/>
      <c r="EA2645" s="38" t="s">
        <v>26</v>
      </c>
      <c r="EI2645" s="40" t="s">
        <v>27</v>
      </c>
      <c r="EL2645" s="1"/>
      <c r="ER2645" s="1"/>
      <c r="EU2645" s="38" t="s">
        <v>26</v>
      </c>
      <c r="FC2645" s="40" t="s">
        <v>27</v>
      </c>
      <c r="FF2645" s="1"/>
      <c r="FL2645" s="1"/>
      <c r="FO2645" s="38" t="s">
        <v>26</v>
      </c>
      <c r="FW2645" s="40" t="s">
        <v>27</v>
      </c>
      <c r="FZ2645" s="1"/>
      <c r="GA2645" s="1"/>
      <c r="GB2645" s="1"/>
      <c r="JX2645" s="1"/>
      <c r="KG2645" s="1"/>
      <c r="KH2645" s="67"/>
      <c r="KJ2645" s="66"/>
      <c r="KL2645" s="65"/>
      <c r="KN2645" s="53"/>
      <c r="KP2645" s="64"/>
      <c r="KR2645" s="63"/>
      <c r="KV2645" s="1"/>
      <c r="KW2645" s="34"/>
      <c r="KY2645" s="35"/>
      <c r="LA2645" s="36"/>
      <c r="LC2645" s="37"/>
      <c r="LQ2645" s="1"/>
      <c r="LU2645" s="59"/>
      <c r="LW2645" s="60"/>
      <c r="ME2645" s="34"/>
      <c r="MG2645" s="35"/>
      <c r="MW2645" s="61"/>
      <c r="MY2645" s="62"/>
      <c r="NE2645" s="59"/>
      <c r="NG2645" s="60"/>
      <c r="NO2645" s="36"/>
      <c r="NQ2645" s="37"/>
      <c r="OG2645" s="61"/>
      <c r="OI2645" s="62"/>
      <c r="OY2645" s="52"/>
      <c r="PA2645" s="53"/>
      <c r="PQ2645" s="61"/>
      <c r="PS2645" s="62"/>
      <c r="RG2645" s="59"/>
      <c r="RI2645" s="60"/>
      <c r="RQ2645" s="34"/>
      <c r="RS2645" s="35"/>
      <c r="SI2645" s="61"/>
      <c r="SK2645" s="62"/>
      <c r="SQ2645" s="59"/>
      <c r="SS2645" s="60"/>
      <c r="TA2645" s="36"/>
      <c r="TC2645" s="37"/>
      <c r="TS2645" s="61"/>
      <c r="TU2645" s="62"/>
      <c r="UK2645" s="52"/>
      <c r="UM2645" s="53"/>
      <c r="VC2645" s="61"/>
      <c r="VE2645" s="62"/>
      <c r="VF2645" s="1"/>
      <c r="VT2645" s="1"/>
    </row>
    <row r="2646" spans="14:592" ht="15" thickBot="1" x14ac:dyDescent="0.35">
      <c r="N2646" s="1"/>
      <c r="AI2646" s="1"/>
      <c r="AJ2646" s="125"/>
      <c r="AK2646" s="125"/>
      <c r="AL2646" s="125"/>
      <c r="AM2646" s="125"/>
      <c r="AN2646" s="125"/>
      <c r="AO2646" s="125"/>
      <c r="AP2646" s="125"/>
      <c r="AQ2646" s="125"/>
      <c r="AR2646" s="125"/>
      <c r="AS2646" s="125"/>
      <c r="AT2646" s="125"/>
      <c r="AU2646" s="125"/>
      <c r="AV2646" s="125"/>
      <c r="AW2646" s="125"/>
      <c r="AX2646" s="125"/>
      <c r="AY2646" s="1"/>
      <c r="DX2646" s="1"/>
      <c r="EA2646" s="2" t="s">
        <v>33</v>
      </c>
      <c r="EI2646" s="7" t="s">
        <v>34</v>
      </c>
      <c r="EL2646" s="1"/>
      <c r="ER2646" s="1"/>
      <c r="EU2646" s="2" t="s">
        <v>33</v>
      </c>
      <c r="FC2646" s="7" t="s">
        <v>34</v>
      </c>
      <c r="FF2646" s="1"/>
      <c r="FL2646" s="1"/>
      <c r="FO2646" s="2" t="s">
        <v>33</v>
      </c>
      <c r="FW2646" s="7" t="s">
        <v>34</v>
      </c>
      <c r="FZ2646" s="1"/>
      <c r="JX2646" s="1"/>
      <c r="KG2646" s="1"/>
      <c r="KH2646" s="67"/>
      <c r="KJ2646" s="66"/>
      <c r="KL2646" s="65"/>
      <c r="KN2646" s="53"/>
      <c r="KP2646" s="64"/>
      <c r="KR2646" s="63"/>
      <c r="KV2646" s="1"/>
      <c r="KW2646" s="34"/>
      <c r="KY2646" s="35"/>
      <c r="LA2646" s="36"/>
      <c r="LC2646" s="37"/>
      <c r="LQ2646" s="1"/>
      <c r="LU2646" s="59"/>
      <c r="LW2646" s="60"/>
      <c r="ME2646" s="34"/>
      <c r="MG2646" s="35"/>
      <c r="MW2646" s="61"/>
      <c r="MY2646" s="62"/>
      <c r="NE2646" s="59"/>
      <c r="NG2646" s="60"/>
      <c r="NO2646" s="36"/>
      <c r="NQ2646" s="37"/>
      <c r="OG2646" s="61"/>
      <c r="OI2646" s="62"/>
      <c r="OY2646" s="52"/>
      <c r="PA2646" s="53"/>
      <c r="PQ2646" s="61"/>
      <c r="PS2646" s="62"/>
      <c r="PW2646" s="1"/>
      <c r="RG2646" s="59"/>
      <c r="RI2646" s="60"/>
      <c r="RQ2646" s="34"/>
      <c r="RS2646" s="35"/>
      <c r="SI2646" s="61"/>
      <c r="SK2646" s="62"/>
      <c r="SQ2646" s="59"/>
      <c r="SS2646" s="60"/>
      <c r="TA2646" s="36"/>
      <c r="TC2646" s="37"/>
      <c r="TS2646" s="61"/>
      <c r="TU2646" s="62"/>
      <c r="UK2646" s="52"/>
      <c r="UM2646" s="53"/>
      <c r="VC2646" s="61"/>
      <c r="VE2646" s="62"/>
      <c r="VF2646" s="1"/>
      <c r="VT2646" s="1"/>
    </row>
    <row r="2647" spans="14:592" x14ac:dyDescent="0.3">
      <c r="N2647" s="1"/>
      <c r="AI2647" s="1"/>
      <c r="AJ2647" s="125"/>
      <c r="AK2647" s="125"/>
      <c r="AL2647" s="125"/>
      <c r="AM2647" s="125"/>
      <c r="AN2647" s="125"/>
      <c r="AO2647" s="125"/>
      <c r="AP2647" s="125"/>
      <c r="AQ2647" s="125"/>
      <c r="AR2647" s="125"/>
      <c r="AS2647" s="125"/>
      <c r="AT2647" s="125"/>
      <c r="AU2647" s="125"/>
      <c r="AV2647" s="125"/>
      <c r="AW2647" s="125"/>
      <c r="AX2647" s="125"/>
      <c r="AY2647" s="1"/>
      <c r="DX2647" s="1"/>
      <c r="EA2647" s="4">
        <f t="array" ref="EA2647:EA2649">ED2652*EA2667:EA2669</f>
        <v>-1.3726433097440447</v>
      </c>
      <c r="EI2647" s="8">
        <f t="array" ref="EI2647:EI2649">EI2642:EI2644*DY2644</f>
        <v>-1.7703248987676456E-2</v>
      </c>
      <c r="EL2647" s="1"/>
      <c r="ER2647" s="1"/>
      <c r="EU2647" s="4">
        <f t="array" ref="EU2647:EU2649">EX2652*EU2667:EU2669</f>
        <v>-1.3015080773787282</v>
      </c>
      <c r="FC2647" s="8">
        <f t="array" ref="FC2647:FC2649">FC2642:FC2644*ES2644</f>
        <v>-1.5356577928847828E-2</v>
      </c>
      <c r="FF2647" s="1"/>
      <c r="FL2647" s="1"/>
      <c r="FO2647" s="4">
        <f t="array" ref="FO2647:FO2649">FR2652*FO2667:FO2669</f>
        <v>-1.367500603303436</v>
      </c>
      <c r="FW2647" s="8">
        <f t="array" ref="FW2647:FW2649">FW2642:FW2644*FM2644</f>
        <v>-1.7455602605543092E-2</v>
      </c>
      <c r="FZ2647" s="1"/>
      <c r="JX2647" s="1"/>
      <c r="KG2647" s="1"/>
      <c r="KH2647" s="67"/>
      <c r="KJ2647" s="66"/>
      <c r="KL2647" s="65"/>
      <c r="KN2647" s="53"/>
      <c r="KP2647" s="64"/>
      <c r="KR2647" s="63"/>
      <c r="KV2647" s="1"/>
      <c r="KW2647" s="34"/>
      <c r="KY2647" s="35"/>
      <c r="LA2647" s="36"/>
      <c r="LC2647" s="37"/>
      <c r="LQ2647" s="1"/>
      <c r="LU2647" s="59"/>
      <c r="LW2647" s="60"/>
      <c r="ME2647" s="34"/>
      <c r="MG2647" s="35"/>
      <c r="MW2647" s="61"/>
      <c r="MY2647" s="62"/>
      <c r="NE2647" s="59"/>
      <c r="NG2647" s="60"/>
      <c r="NO2647" s="36"/>
      <c r="NQ2647" s="37"/>
      <c r="OG2647" s="61"/>
      <c r="OI2647" s="62"/>
      <c r="OY2647" s="52"/>
      <c r="PA2647" s="53"/>
      <c r="PQ2647" s="61"/>
      <c r="PS2647" s="62"/>
      <c r="RG2647" s="59"/>
      <c r="RI2647" s="60"/>
      <c r="RQ2647" s="34"/>
      <c r="RS2647" s="35"/>
      <c r="SI2647" s="61"/>
      <c r="SK2647" s="62"/>
      <c r="SQ2647" s="59"/>
      <c r="SS2647" s="60"/>
      <c r="TA2647" s="36"/>
      <c r="TC2647" s="37"/>
      <c r="TS2647" s="61"/>
      <c r="TU2647" s="62"/>
      <c r="UK2647" s="52"/>
      <c r="UM2647" s="53"/>
      <c r="VC2647" s="61"/>
      <c r="VE2647" s="62"/>
      <c r="VF2647" s="1"/>
      <c r="VT2647" s="1"/>
    </row>
    <row r="2648" spans="14:592" x14ac:dyDescent="0.3">
      <c r="N2648" s="1"/>
      <c r="AI2648" s="1"/>
      <c r="AJ2648" s="125"/>
      <c r="AK2648" s="125"/>
      <c r="AL2648" s="125"/>
      <c r="AM2648" s="125"/>
      <c r="AN2648" s="125"/>
      <c r="AO2648" s="125"/>
      <c r="AP2648" s="125"/>
      <c r="AQ2648" s="125"/>
      <c r="AR2648" s="125"/>
      <c r="AS2648" s="125"/>
      <c r="AT2648" s="125"/>
      <c r="AU2648" s="125"/>
      <c r="AV2648" s="125"/>
      <c r="AW2648" s="125"/>
      <c r="AX2648" s="125"/>
      <c r="AY2648" s="1"/>
      <c r="DX2648" s="1"/>
      <c r="EA2648" s="5">
        <v>0.39155660361148975</v>
      </c>
      <c r="EI2648" s="9">
        <v>2.8118392048427025E-2</v>
      </c>
      <c r="EL2648" s="1"/>
      <c r="ER2648" s="1"/>
      <c r="EU2648" s="5">
        <v>0.17163365036541767</v>
      </c>
      <c r="FC2648" s="9">
        <v>2.5659351468213257E-2</v>
      </c>
      <c r="FF2648" s="1"/>
      <c r="FL2648" s="1"/>
      <c r="FO2648" s="5">
        <v>0.37157204283906975</v>
      </c>
      <c r="FW2648" s="9">
        <v>2.7847827121038494E-2</v>
      </c>
      <c r="FZ2648" s="1"/>
      <c r="JX2648" s="1"/>
      <c r="KG2648" s="1"/>
      <c r="KH2648" s="67"/>
      <c r="KJ2648" s="66"/>
      <c r="KL2648" s="65"/>
      <c r="KN2648" s="53"/>
      <c r="KP2648" s="64"/>
      <c r="KR2648" s="63"/>
      <c r="KV2648" s="1"/>
      <c r="KW2648" s="34"/>
      <c r="KY2648" s="35"/>
      <c r="LA2648" s="36"/>
      <c r="LC2648" s="37"/>
      <c r="LQ2648" s="1"/>
      <c r="LU2648" s="59"/>
      <c r="LW2648" s="60"/>
      <c r="ME2648" s="34"/>
      <c r="MG2648" s="35"/>
      <c r="MW2648" s="61"/>
      <c r="MY2648" s="62"/>
      <c r="NE2648" s="59"/>
      <c r="NG2648" s="60"/>
      <c r="NO2648" s="36"/>
      <c r="NQ2648" s="37"/>
      <c r="OG2648" s="61"/>
      <c r="OI2648" s="62"/>
      <c r="OY2648" s="52"/>
      <c r="PA2648" s="53"/>
      <c r="PQ2648" s="61"/>
      <c r="PS2648" s="62"/>
      <c r="PW2648" s="1"/>
      <c r="RG2648" s="59"/>
      <c r="RI2648" s="60"/>
      <c r="RQ2648" s="34"/>
      <c r="RS2648" s="35"/>
      <c r="SI2648" s="61"/>
      <c r="SK2648" s="62"/>
      <c r="SQ2648" s="59"/>
      <c r="SS2648" s="60"/>
      <c r="TA2648" s="36"/>
      <c r="TC2648" s="37"/>
      <c r="TS2648" s="61"/>
      <c r="TU2648" s="62"/>
      <c r="UK2648" s="52"/>
      <c r="UM2648" s="53"/>
      <c r="VC2648" s="61"/>
      <c r="VE2648" s="62"/>
      <c r="VF2648" s="1"/>
      <c r="VT2648" s="1"/>
    </row>
    <row r="2649" spans="14:592" ht="15" thickBot="1" x14ac:dyDescent="0.35">
      <c r="N2649" s="1"/>
      <c r="AI2649" s="1"/>
      <c r="AJ2649" s="125"/>
      <c r="AK2649" s="125"/>
      <c r="AL2649" s="125"/>
      <c r="AM2649" s="125"/>
      <c r="AN2649" s="125"/>
      <c r="AO2649" s="125"/>
      <c r="AP2649" s="125"/>
      <c r="AQ2649" s="125"/>
      <c r="AR2649" s="125"/>
      <c r="AS2649" s="125"/>
      <c r="AT2649" s="125"/>
      <c r="AU2649" s="125"/>
      <c r="AV2649" s="125"/>
      <c r="AW2649" s="125"/>
      <c r="AX2649" s="125"/>
      <c r="AY2649" s="1"/>
      <c r="DX2649" s="1"/>
      <c r="EA2649" s="6">
        <v>0.981086706132555</v>
      </c>
      <c r="EI2649" s="10">
        <v>1.9865103060900096E-3</v>
      </c>
      <c r="EL2649" s="1"/>
      <c r="ER2649" s="1"/>
      <c r="EU2649" s="6">
        <v>1.1298744270133096</v>
      </c>
      <c r="FC2649" s="10">
        <v>2.0967450144731962E-3</v>
      </c>
      <c r="FF2649" s="1"/>
      <c r="FL2649" s="1"/>
      <c r="FO2649" s="6">
        <v>0.99592856046436429</v>
      </c>
      <c r="FW2649" s="10">
        <v>2.0057749029881245E-3</v>
      </c>
      <c r="FZ2649" s="1"/>
      <c r="JX2649" s="1"/>
      <c r="KG2649" s="1"/>
      <c r="KH2649" s="67"/>
      <c r="KJ2649" s="66"/>
      <c r="KL2649" s="65"/>
      <c r="KN2649" s="53"/>
      <c r="KP2649" s="64"/>
      <c r="KR2649" s="63"/>
      <c r="KV2649" s="1"/>
      <c r="KW2649" s="34"/>
      <c r="KY2649" s="35"/>
      <c r="LA2649" s="36"/>
      <c r="LC2649" s="37"/>
      <c r="LQ2649" s="1"/>
      <c r="LU2649" s="59"/>
      <c r="LW2649" s="60"/>
      <c r="ME2649" s="34"/>
      <c r="MG2649" s="35"/>
      <c r="MW2649" s="61"/>
      <c r="MY2649" s="62"/>
      <c r="NE2649" s="59"/>
      <c r="NG2649" s="60"/>
      <c r="NO2649" s="36"/>
      <c r="NQ2649" s="37"/>
      <c r="OG2649" s="61"/>
      <c r="OI2649" s="62"/>
      <c r="OY2649" s="52"/>
      <c r="PA2649" s="53"/>
      <c r="PQ2649" s="61"/>
      <c r="PS2649" s="62"/>
      <c r="RG2649" s="59"/>
      <c r="RI2649" s="60"/>
      <c r="RQ2649" s="34"/>
      <c r="RS2649" s="35"/>
      <c r="SI2649" s="61"/>
      <c r="SK2649" s="62"/>
      <c r="SQ2649" s="59"/>
      <c r="SS2649" s="60"/>
      <c r="TA2649" s="36"/>
      <c r="TC2649" s="37"/>
      <c r="TS2649" s="61"/>
      <c r="TU2649" s="62"/>
      <c r="UK2649" s="52"/>
      <c r="UM2649" s="53"/>
      <c r="VC2649" s="61"/>
      <c r="VE2649" s="62"/>
      <c r="VF2649" s="1"/>
      <c r="VT2649" s="1"/>
    </row>
    <row r="2650" spans="14:592" x14ac:dyDescent="0.3">
      <c r="N2650" s="1"/>
      <c r="AI2650" s="1"/>
      <c r="AJ2650" s="125"/>
      <c r="AK2650" s="125"/>
      <c r="AL2650" s="125"/>
      <c r="AM2650" s="125"/>
      <c r="AN2650" s="125"/>
      <c r="AO2650" s="125"/>
      <c r="AP2650" s="125"/>
      <c r="AQ2650" s="125"/>
      <c r="AR2650" s="125"/>
      <c r="AS2650" s="125"/>
      <c r="AT2650" s="125"/>
      <c r="AU2650" s="125"/>
      <c r="AV2650" s="125"/>
      <c r="AW2650" s="125"/>
      <c r="AX2650" s="125"/>
      <c r="AY2650" s="1"/>
      <c r="DX2650" s="1"/>
      <c r="EA2650" s="2"/>
      <c r="EB2650" s="38" t="s">
        <v>35</v>
      </c>
      <c r="EC2650" s="38" t="s">
        <v>35</v>
      </c>
      <c r="ED2650" s="2"/>
      <c r="EF2650" s="7"/>
      <c r="EG2650" s="40" t="s">
        <v>35</v>
      </c>
      <c r="EH2650" s="40" t="s">
        <v>35</v>
      </c>
      <c r="EI2650" s="7"/>
      <c r="EL2650" s="1"/>
      <c r="ER2650" s="1"/>
      <c r="EU2650" s="2"/>
      <c r="EV2650" s="38" t="s">
        <v>35</v>
      </c>
      <c r="EW2650" s="38" t="s">
        <v>35</v>
      </c>
      <c r="EX2650" s="2"/>
      <c r="EZ2650" s="7"/>
      <c r="FA2650" s="40" t="s">
        <v>35</v>
      </c>
      <c r="FB2650" s="40" t="s">
        <v>35</v>
      </c>
      <c r="FC2650" s="7"/>
      <c r="FF2650" s="1"/>
      <c r="FL2650" s="1"/>
      <c r="FO2650" s="2"/>
      <c r="FP2650" s="38" t="s">
        <v>35</v>
      </c>
      <c r="FQ2650" s="38" t="s">
        <v>35</v>
      </c>
      <c r="FR2650" s="2"/>
      <c r="FT2650" s="7"/>
      <c r="FU2650" s="40" t="s">
        <v>35</v>
      </c>
      <c r="FV2650" s="40" t="s">
        <v>35</v>
      </c>
      <c r="FW2650" s="7"/>
      <c r="FZ2650" s="1"/>
      <c r="JX2650" s="1"/>
      <c r="KG2650" s="1"/>
      <c r="KH2650" s="67"/>
      <c r="KJ2650" s="66"/>
      <c r="KL2650" s="65"/>
      <c r="KN2650" s="53"/>
      <c r="KP2650" s="64"/>
      <c r="KR2650" s="63"/>
      <c r="KV2650" s="1"/>
      <c r="KW2650" s="34"/>
      <c r="KY2650" s="35"/>
      <c r="LA2650" s="36"/>
      <c r="LC2650" s="37"/>
      <c r="LQ2650" s="1"/>
      <c r="LU2650" s="59"/>
      <c r="LW2650" s="60"/>
      <c r="ME2650" s="34"/>
      <c r="MG2650" s="35"/>
      <c r="MW2650" s="61"/>
      <c r="MY2650" s="62"/>
      <c r="NE2650" s="59"/>
      <c r="NG2650" s="60"/>
      <c r="NO2650" s="36"/>
      <c r="NQ2650" s="37"/>
      <c r="OG2650" s="61"/>
      <c r="OI2650" s="62"/>
      <c r="OY2650" s="52"/>
      <c r="PA2650" s="53"/>
      <c r="PQ2650" s="61"/>
      <c r="PS2650" s="62"/>
      <c r="PW2650" s="1"/>
      <c r="RG2650" s="59"/>
      <c r="RI2650" s="60"/>
      <c r="RQ2650" s="34"/>
      <c r="RS2650" s="35"/>
      <c r="SI2650" s="61"/>
      <c r="SK2650" s="62"/>
      <c r="SQ2650" s="59"/>
      <c r="SS2650" s="60"/>
      <c r="TA2650" s="36"/>
      <c r="TC2650" s="37"/>
      <c r="TS2650" s="61"/>
      <c r="TU2650" s="62"/>
      <c r="UK2650" s="52"/>
      <c r="UM2650" s="53"/>
      <c r="VC2650" s="61"/>
      <c r="VE2650" s="62"/>
      <c r="VF2650" s="1"/>
      <c r="VT2650" s="1"/>
    </row>
    <row r="2651" spans="14:592" ht="15" thickBot="1" x14ac:dyDescent="0.35">
      <c r="N2651" s="1"/>
      <c r="AI2651" s="1"/>
      <c r="AJ2651" s="125"/>
      <c r="AK2651" s="125"/>
      <c r="AL2651" s="125"/>
      <c r="AM2651" s="125"/>
      <c r="AN2651" s="125"/>
      <c r="AO2651" s="125"/>
      <c r="AP2651" s="125"/>
      <c r="AQ2651" s="125"/>
      <c r="AR2651" s="125"/>
      <c r="AS2651" s="125"/>
      <c r="AT2651" s="125"/>
      <c r="AU2651" s="125"/>
      <c r="AV2651" s="125"/>
      <c r="AW2651" s="125"/>
      <c r="AX2651" s="125"/>
      <c r="AY2651" s="1"/>
      <c r="DX2651" s="1"/>
      <c r="EA2651" s="38" t="s">
        <v>26</v>
      </c>
      <c r="ED2651" s="2" t="s">
        <v>36</v>
      </c>
      <c r="EF2651" s="7" t="s">
        <v>37</v>
      </c>
      <c r="EI2651" s="40" t="s">
        <v>27</v>
      </c>
      <c r="EL2651" s="1"/>
      <c r="ER2651" s="1"/>
      <c r="EU2651" s="38" t="s">
        <v>26</v>
      </c>
      <c r="EX2651" s="2" t="s">
        <v>36</v>
      </c>
      <c r="EZ2651" s="7" t="s">
        <v>37</v>
      </c>
      <c r="FC2651" s="40" t="s">
        <v>27</v>
      </c>
      <c r="FF2651" s="1"/>
      <c r="FL2651" s="1"/>
      <c r="FO2651" s="38" t="s">
        <v>26</v>
      </c>
      <c r="FR2651" s="2" t="s">
        <v>36</v>
      </c>
      <c r="FT2651" s="7" t="s">
        <v>37</v>
      </c>
      <c r="FW2651" s="40" t="s">
        <v>27</v>
      </c>
      <c r="FZ2651" s="1"/>
      <c r="JX2651" s="1"/>
      <c r="KG2651" s="1"/>
      <c r="KH2651" s="67"/>
      <c r="KJ2651" s="66"/>
      <c r="KL2651" s="65"/>
      <c r="KN2651" s="53"/>
      <c r="KP2651" s="64"/>
      <c r="KR2651" s="63"/>
      <c r="KV2651" s="1"/>
      <c r="KW2651" s="34"/>
      <c r="KY2651" s="35"/>
      <c r="LA2651" s="36"/>
      <c r="LC2651" s="37"/>
      <c r="LQ2651" s="1"/>
      <c r="LU2651" s="59"/>
      <c r="LW2651" s="60"/>
      <c r="ME2651" s="34"/>
      <c r="MG2651" s="35"/>
      <c r="MO2651" s="61"/>
      <c r="MP2651" s="61"/>
      <c r="MQ2651" s="61"/>
      <c r="MR2651" s="61"/>
      <c r="MS2651" s="61"/>
      <c r="MT2651" s="61"/>
      <c r="MU2651" s="61"/>
      <c r="MV2651" s="61"/>
      <c r="MW2651" s="61"/>
      <c r="MY2651" s="62"/>
      <c r="NE2651" s="59"/>
      <c r="NG2651" s="60"/>
      <c r="NO2651" s="36"/>
      <c r="NQ2651" s="37"/>
      <c r="NY2651" s="61"/>
      <c r="NZ2651" s="61"/>
      <c r="OA2651" s="61"/>
      <c r="OB2651" s="61"/>
      <c r="OC2651" s="61"/>
      <c r="OD2651" s="61"/>
      <c r="OE2651" s="61"/>
      <c r="OF2651" s="61"/>
      <c r="OG2651" s="61"/>
      <c r="OI2651" s="62"/>
      <c r="OY2651" s="52"/>
      <c r="PA2651" s="53"/>
      <c r="PI2651" s="61"/>
      <c r="PJ2651" s="61"/>
      <c r="PK2651" s="61"/>
      <c r="PL2651" s="61"/>
      <c r="PM2651" s="61"/>
      <c r="PN2651" s="61"/>
      <c r="PO2651" s="61"/>
      <c r="PP2651" s="61"/>
      <c r="PQ2651" s="61"/>
      <c r="PS2651" s="62"/>
      <c r="RG2651" s="59"/>
      <c r="RI2651" s="60"/>
      <c r="RQ2651" s="34"/>
      <c r="RS2651" s="35"/>
      <c r="SA2651" s="61"/>
      <c r="SB2651" s="61"/>
      <c r="SC2651" s="61"/>
      <c r="SD2651" s="61"/>
      <c r="SE2651" s="61"/>
      <c r="SF2651" s="61"/>
      <c r="SG2651" s="61"/>
      <c r="SH2651" s="61"/>
      <c r="SI2651" s="61"/>
      <c r="SK2651" s="62"/>
      <c r="SQ2651" s="59"/>
      <c r="SS2651" s="60"/>
      <c r="TA2651" s="36"/>
      <c r="TC2651" s="37"/>
      <c r="TK2651" s="61"/>
      <c r="TL2651" s="61"/>
      <c r="TM2651" s="61"/>
      <c r="TN2651" s="61"/>
      <c r="TO2651" s="61"/>
      <c r="TP2651" s="61"/>
      <c r="TQ2651" s="61"/>
      <c r="TR2651" s="61"/>
      <c r="TS2651" s="61"/>
      <c r="TU2651" s="62"/>
      <c r="UK2651" s="52"/>
      <c r="UM2651" s="53"/>
      <c r="UU2651" s="61"/>
      <c r="UV2651" s="61"/>
      <c r="UW2651" s="61"/>
      <c r="UX2651" s="61"/>
      <c r="UY2651" s="61"/>
      <c r="UZ2651" s="61"/>
      <c r="VA2651" s="61"/>
      <c r="VB2651" s="61"/>
      <c r="VC2651" s="61"/>
      <c r="VE2651" s="62"/>
      <c r="VF2651" s="1"/>
      <c r="VT2651" s="1"/>
    </row>
    <row r="2652" spans="14:592" ht="15" thickBot="1" x14ac:dyDescent="0.35">
      <c r="N2652" s="1"/>
      <c r="AI2652" s="1"/>
      <c r="AJ2652" s="125"/>
      <c r="AK2652" s="125"/>
      <c r="AL2652" s="125"/>
      <c r="AM2652" s="125"/>
      <c r="AN2652" s="125"/>
      <c r="AO2652" s="125"/>
      <c r="AP2652" s="125"/>
      <c r="AQ2652" s="125"/>
      <c r="AR2652" s="125"/>
      <c r="AS2652" s="125"/>
      <c r="AT2652" s="125"/>
      <c r="AU2652" s="125"/>
      <c r="AV2652" s="125"/>
      <c r="AW2652" s="125"/>
      <c r="AX2652" s="125"/>
      <c r="AY2652" s="1"/>
      <c r="DX2652" s="1"/>
      <c r="EA2652" s="38" t="s">
        <v>26</v>
      </c>
      <c r="ED2652" s="3">
        <f>1/ED2655</f>
        <v>9.3904794398666791</v>
      </c>
      <c r="EF2652" s="41">
        <f t="array" ref="EF2652">SUM(EI2647:EI2649*EA2667:EA2669)</f>
        <v>3.9677555831584606E-3</v>
      </c>
      <c r="EI2652" s="40" t="s">
        <v>27</v>
      </c>
      <c r="EL2652" s="1"/>
      <c r="ER2652" s="1"/>
      <c r="EU2652" s="38" t="s">
        <v>26</v>
      </c>
      <c r="EX2652" s="3">
        <f>1/EX2655</f>
        <v>8.9326396137569244</v>
      </c>
      <c r="EZ2652" s="41">
        <f t="array" ref="EZ2652">SUM(FC2647:FC2649*EU2667:EU2669)</f>
        <v>2.9957300532307287E-3</v>
      </c>
      <c r="FC2652" s="40" t="s">
        <v>27</v>
      </c>
      <c r="FF2652" s="1"/>
      <c r="FL2652" s="1"/>
      <c r="FO2652" s="38" t="s">
        <v>26</v>
      </c>
      <c r="FR2652" s="3">
        <f>1/FR2655</f>
        <v>9.3441541764301626</v>
      </c>
      <c r="FT2652" s="41">
        <f t="array" ref="FT2652">SUM(FW2647:FW2649*FO2667:FO2669)</f>
        <v>3.8757525757866992E-3</v>
      </c>
      <c r="FW2652" s="40" t="s">
        <v>27</v>
      </c>
      <c r="FZ2652" s="1"/>
      <c r="JX2652" s="1"/>
      <c r="KG2652" s="1"/>
      <c r="KH2652" s="67"/>
      <c r="KJ2652" s="66"/>
      <c r="KL2652" s="65"/>
      <c r="KN2652" s="53"/>
      <c r="KP2652" s="64"/>
      <c r="KR2652" s="63"/>
      <c r="KV2652" s="1"/>
      <c r="KW2652" s="34"/>
      <c r="KY2652" s="35"/>
      <c r="LA2652" s="36"/>
      <c r="LC2652" s="37"/>
      <c r="LQ2652" s="1"/>
      <c r="LU2652" s="59"/>
      <c r="LW2652" s="60"/>
      <c r="ME2652" s="34"/>
      <c r="MG2652" s="35"/>
      <c r="MO2652" s="61"/>
      <c r="MY2652" s="62"/>
      <c r="NE2652" s="59"/>
      <c r="NG2652" s="60"/>
      <c r="NO2652" s="36"/>
      <c r="NQ2652" s="37"/>
      <c r="NY2652" s="61"/>
      <c r="OI2652" s="62"/>
      <c r="OY2652" s="52"/>
      <c r="PA2652" s="53"/>
      <c r="PI2652" s="61"/>
      <c r="PS2652" s="62"/>
      <c r="PW2652" s="1"/>
      <c r="RG2652" s="59"/>
      <c r="RI2652" s="60"/>
      <c r="RQ2652" s="34"/>
      <c r="RS2652" s="35"/>
      <c r="SA2652" s="61"/>
      <c r="SK2652" s="62"/>
      <c r="SQ2652" s="59"/>
      <c r="SS2652" s="60"/>
      <c r="TA2652" s="36"/>
      <c r="TC2652" s="37"/>
      <c r="TK2652" s="61"/>
      <c r="TU2652" s="62"/>
      <c r="UK2652" s="52"/>
      <c r="UM2652" s="53"/>
      <c r="UU2652" s="61"/>
      <c r="VE2652" s="62"/>
      <c r="VF2652" s="1"/>
      <c r="VT2652" s="1"/>
    </row>
    <row r="2653" spans="14:592" x14ac:dyDescent="0.3">
      <c r="N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DX2653" s="1"/>
      <c r="EA2653" s="38" t="s">
        <v>26</v>
      </c>
      <c r="ED2653" s="38" t="s">
        <v>26</v>
      </c>
      <c r="EF2653" s="7"/>
      <c r="EI2653" s="40" t="s">
        <v>27</v>
      </c>
      <c r="EL2653" s="1"/>
      <c r="ER2653" s="1"/>
      <c r="EU2653" s="38" t="s">
        <v>26</v>
      </c>
      <c r="EX2653" s="38" t="s">
        <v>26</v>
      </c>
      <c r="EZ2653" s="7"/>
      <c r="FC2653" s="40" t="s">
        <v>27</v>
      </c>
      <c r="FF2653" s="1"/>
      <c r="FL2653" s="1"/>
      <c r="FO2653" s="38" t="s">
        <v>26</v>
      </c>
      <c r="FR2653" s="38" t="s">
        <v>26</v>
      </c>
      <c r="FT2653" s="7"/>
      <c r="FW2653" s="40" t="s">
        <v>27</v>
      </c>
      <c r="FZ2653" s="1"/>
      <c r="JX2653" s="1"/>
      <c r="KG2653" s="1"/>
      <c r="KH2653" s="67"/>
      <c r="KJ2653" s="66"/>
      <c r="KL2653" s="65"/>
      <c r="KN2653" s="53"/>
      <c r="KP2653" s="64"/>
      <c r="KR2653" s="63"/>
      <c r="KV2653" s="1"/>
      <c r="KW2653" s="34"/>
      <c r="KY2653" s="35"/>
      <c r="LA2653" s="36"/>
      <c r="LC2653" s="37"/>
      <c r="LQ2653" s="1"/>
      <c r="LU2653" s="59"/>
      <c r="LW2653" s="60"/>
      <c r="ME2653" s="34"/>
      <c r="MG2653" s="35"/>
      <c r="MO2653" s="61"/>
      <c r="MQ2653" s="62"/>
      <c r="MR2653" s="62"/>
      <c r="MS2653" s="62"/>
      <c r="MT2653" s="62"/>
      <c r="MU2653" s="62"/>
      <c r="MV2653" s="62"/>
      <c r="MW2653" s="62"/>
      <c r="MX2653" s="62"/>
      <c r="MY2653" s="62"/>
      <c r="NE2653" s="59"/>
      <c r="NG2653" s="60"/>
      <c r="NO2653" s="36"/>
      <c r="NQ2653" s="37"/>
      <c r="NY2653" s="61"/>
      <c r="OA2653" s="62"/>
      <c r="OB2653" s="62"/>
      <c r="OC2653" s="62"/>
      <c r="OD2653" s="62"/>
      <c r="OE2653" s="62"/>
      <c r="OF2653" s="62"/>
      <c r="OG2653" s="62"/>
      <c r="OH2653" s="62"/>
      <c r="OI2653" s="62"/>
      <c r="OY2653" s="52"/>
      <c r="PA2653" s="53"/>
      <c r="PI2653" s="61"/>
      <c r="PK2653" s="62"/>
      <c r="PL2653" s="62"/>
      <c r="PM2653" s="62"/>
      <c r="PN2653" s="62"/>
      <c r="PO2653" s="62"/>
      <c r="PP2653" s="62"/>
      <c r="PQ2653" s="62"/>
      <c r="PR2653" s="62"/>
      <c r="PS2653" s="62"/>
      <c r="RG2653" s="59"/>
      <c r="RI2653" s="60"/>
      <c r="RQ2653" s="34"/>
      <c r="RS2653" s="35"/>
      <c r="SA2653" s="61"/>
      <c r="SC2653" s="62"/>
      <c r="SD2653" s="62"/>
      <c r="SE2653" s="62"/>
      <c r="SF2653" s="62"/>
      <c r="SG2653" s="62"/>
      <c r="SH2653" s="62"/>
      <c r="SI2653" s="62"/>
      <c r="SJ2653" s="62"/>
      <c r="SK2653" s="62"/>
      <c r="SQ2653" s="59"/>
      <c r="SS2653" s="60"/>
      <c r="TA2653" s="36"/>
      <c r="TC2653" s="37"/>
      <c r="TK2653" s="61"/>
      <c r="TM2653" s="62"/>
      <c r="TN2653" s="62"/>
      <c r="TO2653" s="62"/>
      <c r="TP2653" s="62"/>
      <c r="TQ2653" s="62"/>
      <c r="TR2653" s="62"/>
      <c r="TS2653" s="62"/>
      <c r="TT2653" s="62"/>
      <c r="TU2653" s="62"/>
      <c r="UK2653" s="52"/>
      <c r="UM2653" s="53"/>
      <c r="UU2653" s="61"/>
      <c r="UW2653" s="62"/>
      <c r="UX2653" s="62"/>
      <c r="UY2653" s="62"/>
      <c r="UZ2653" s="62"/>
      <c r="VA2653" s="62"/>
      <c r="VB2653" s="62"/>
      <c r="VC2653" s="62"/>
      <c r="VD2653" s="62"/>
      <c r="VE2653" s="62"/>
      <c r="VF2653" s="1"/>
      <c r="VT2653" s="1"/>
    </row>
    <row r="2654" spans="14:592" ht="15" thickBot="1" x14ac:dyDescent="0.35">
      <c r="N2654" s="1"/>
      <c r="AI2654" s="1"/>
      <c r="DX2654" s="1"/>
      <c r="EA2654" s="38" t="s">
        <v>26</v>
      </c>
      <c r="ED2654" s="2" t="s">
        <v>38</v>
      </c>
      <c r="EF2654" s="7" t="s">
        <v>39</v>
      </c>
      <c r="EI2654" s="40" t="s">
        <v>27</v>
      </c>
      <c r="EL2654" s="1"/>
      <c r="ER2654" s="1"/>
      <c r="EU2654" s="38" t="s">
        <v>26</v>
      </c>
      <c r="EX2654" s="2" t="s">
        <v>38</v>
      </c>
      <c r="EZ2654" s="7" t="s">
        <v>39</v>
      </c>
      <c r="FC2654" s="40" t="s">
        <v>27</v>
      </c>
      <c r="FF2654" s="1"/>
      <c r="FL2654" s="1"/>
      <c r="FO2654" s="38" t="s">
        <v>26</v>
      </c>
      <c r="FR2654" s="2" t="s">
        <v>38</v>
      </c>
      <c r="FT2654" s="7" t="s">
        <v>39</v>
      </c>
      <c r="FW2654" s="40" t="s">
        <v>27</v>
      </c>
      <c r="FZ2654" s="1"/>
      <c r="JX2654" s="1"/>
      <c r="KG2654" s="1"/>
      <c r="KH2654" s="67"/>
      <c r="KJ2654" s="66"/>
      <c r="KL2654" s="65"/>
      <c r="KN2654" s="53"/>
      <c r="KP2654" s="64"/>
      <c r="KR2654" s="63"/>
      <c r="KV2654" s="1"/>
      <c r="KW2654" s="34"/>
      <c r="KY2654" s="35"/>
      <c r="LA2654" s="36"/>
      <c r="LC2654" s="37"/>
      <c r="LQ2654" s="1"/>
      <c r="LU2654" s="59"/>
      <c r="LW2654" s="60" t="s">
        <v>76</v>
      </c>
      <c r="ME2654" s="34"/>
      <c r="MG2654" s="35" t="s">
        <v>76</v>
      </c>
      <c r="MO2654" s="61"/>
      <c r="MQ2654" s="62" t="s">
        <v>76</v>
      </c>
      <c r="NE2654" s="59"/>
      <c r="NG2654" s="60" t="s">
        <v>76</v>
      </c>
      <c r="NO2654" s="36"/>
      <c r="NQ2654" s="37" t="s">
        <v>76</v>
      </c>
      <c r="NY2654" s="61"/>
      <c r="OA2654" s="62" t="s">
        <v>76</v>
      </c>
      <c r="OY2654" s="52"/>
      <c r="PA2654" s="53" t="s">
        <v>76</v>
      </c>
      <c r="PI2654" s="61"/>
      <c r="PK2654" s="62" t="s">
        <v>76</v>
      </c>
      <c r="PW2654" s="1"/>
      <c r="RG2654" s="59"/>
      <c r="RI2654" s="60" t="s">
        <v>76</v>
      </c>
      <c r="RQ2654" s="34"/>
      <c r="RS2654" s="35" t="s">
        <v>76</v>
      </c>
      <c r="SA2654" s="61"/>
      <c r="SC2654" s="62" t="s">
        <v>76</v>
      </c>
      <c r="SQ2654" s="59"/>
      <c r="SS2654" s="60" t="s">
        <v>76</v>
      </c>
      <c r="TA2654" s="36"/>
      <c r="TC2654" s="37" t="s">
        <v>76</v>
      </c>
      <c r="TK2654" s="61"/>
      <c r="TM2654" s="62" t="s">
        <v>76</v>
      </c>
      <c r="UK2654" s="52"/>
      <c r="UM2654" s="53" t="s">
        <v>76</v>
      </c>
      <c r="UU2654" s="61"/>
      <c r="UW2654" s="62" t="s">
        <v>76</v>
      </c>
      <c r="VF2654" s="1"/>
      <c r="VT2654" s="1"/>
    </row>
    <row r="2655" spans="14:592" ht="15" thickBot="1" x14ac:dyDescent="0.35">
      <c r="N2655" s="1"/>
      <c r="AI2655" s="1"/>
      <c r="DX2655" s="1"/>
      <c r="EA2655" s="38" t="s">
        <v>26</v>
      </c>
      <c r="ED2655" s="3">
        <f>SQRT(ED2658+DZ2678)</f>
        <v>0.10649083536188408</v>
      </c>
      <c r="EF2655" s="41">
        <f>EF2652*((-1)/(ED2655^2))</f>
        <v>-0.34988106816374726</v>
      </c>
      <c r="EI2655" s="40" t="s">
        <v>27</v>
      </c>
      <c r="EL2655" s="1"/>
      <c r="ER2655" s="1"/>
      <c r="EU2655" s="38" t="s">
        <v>26</v>
      </c>
      <c r="EX2655" s="3">
        <f>SQRT(EX2658+ET2678)</f>
        <v>0.11194899192618565</v>
      </c>
      <c r="EZ2655" s="41">
        <f>EZ2652*((-1)/(EX2655^2))</f>
        <v>-0.23903544359966356</v>
      </c>
      <c r="FC2655" s="40" t="s">
        <v>27</v>
      </c>
      <c r="FF2655" s="1"/>
      <c r="FL2655" s="1"/>
      <c r="FO2655" s="38" t="s">
        <v>26</v>
      </c>
      <c r="FR2655" s="3">
        <f>SQRT(FR2658+FN2678)</f>
        <v>0.10701878213037358</v>
      </c>
      <c r="FT2655" s="41">
        <f>FT2652*((-1)/(FR2655^2))</f>
        <v>-0.3384044267456553</v>
      </c>
      <c r="FW2655" s="40" t="s">
        <v>27</v>
      </c>
      <c r="FZ2655" s="1"/>
      <c r="JX2655" s="1"/>
      <c r="KG2655" s="1"/>
      <c r="KH2655" s="67"/>
      <c r="KJ2655" s="66"/>
      <c r="KL2655" s="65"/>
      <c r="KN2655" s="53"/>
      <c r="KP2655" s="64"/>
      <c r="KR2655" s="63"/>
      <c r="KV2655" s="1"/>
      <c r="KW2655" s="34"/>
      <c r="KY2655" s="35"/>
      <c r="LA2655" s="36"/>
      <c r="LC2655" s="37"/>
      <c r="LQ2655" s="1"/>
      <c r="LU2655" s="59"/>
      <c r="LW2655" s="77">
        <f t="array" ref="LW2655:LW2658">LT2589:LT2592+MD2589:MD2592+MN2589:MN2592</f>
        <v>-2.1448462583858651E-6</v>
      </c>
      <c r="ME2655" s="34"/>
      <c r="MG2655" s="45">
        <f t="array" ref="MG2655:MG2658">LZ2589:LZ2592+NJ2589:NJ2592</f>
        <v>4.8774684337410142E-5</v>
      </c>
      <c r="MO2655" s="61"/>
      <c r="MQ2655" s="80">
        <f t="array" ref="MQ2655:MQ2658">LX2500:LX2503+NH2500:NH2503</f>
        <v>-3.1386829772935212E-5</v>
      </c>
      <c r="NE2655" s="59"/>
      <c r="NG2655" s="77">
        <f t="array" ref="NG2655:NG2658">ND2589:ND2592+NN2589:NN2592+NX2589:NX2592</f>
        <v>6.883477296526741E-7</v>
      </c>
      <c r="NO2655" s="36"/>
      <c r="NQ2655" s="48">
        <f t="array" ref="NQ2655:NQ2658">MJ2589:MJ2592+NT2589:NT2592</f>
        <v>-8.7947183880821272E-5</v>
      </c>
      <c r="NY2655" s="61"/>
      <c r="OA2655" s="80">
        <f t="array" ref="OA2655:OA2658">MI2500:MI2503+NS2500:NS2503</f>
        <v>-4.1655495348075729E-5</v>
      </c>
      <c r="OY2655" s="52"/>
      <c r="PA2655" s="83">
        <f t="array" ref="PA2655:PA2658">MT2589:MT2592+OD2589:OD2592</f>
        <v>3.9172499543410933E-5</v>
      </c>
      <c r="PI2655" s="61"/>
      <c r="PK2655" s="80">
        <f t="array" ref="PK2655:PK2658">MT2500:MT2503+OD2500:OD2503</f>
        <v>-3.2228016225933063E-5</v>
      </c>
      <c r="RG2655" s="59"/>
      <c r="RI2655" s="77">
        <f t="array" ref="RI2655:RI2658">RF2589:RF2592+RP2589:RP2592+RZ2589:RZ2592</f>
        <v>1.2765080691581465E-9</v>
      </c>
      <c r="RQ2655" s="34"/>
      <c r="RS2655" s="45">
        <f t="array" ref="RS2655:RS2658">RL2589:RL2592+SV2589:SV2592</f>
        <v>7.0087786940902788E-7</v>
      </c>
      <c r="SA2655" s="61"/>
      <c r="SC2655" s="80">
        <f t="array" ref="SC2655:SC2658">RJ2500:RJ2503+ST2500:ST2503</f>
        <v>-1.0562425570553086E-4</v>
      </c>
      <c r="SQ2655" s="59"/>
      <c r="SS2655" s="77">
        <f t="array" ref="SS2655:SS2658">SP2589:SP2592+SZ2589:SZ2592+TJ2589:TJ2592</f>
        <v>-2.1466020425581628E-8</v>
      </c>
      <c r="TA2655" s="36"/>
      <c r="TC2655" s="48">
        <f t="array" ref="TC2655:TC2658">RV2589:RV2592+TF2589:TF2592</f>
        <v>-1.201137260142024E-6</v>
      </c>
      <c r="TK2655" s="61"/>
      <c r="TM2655" s="80">
        <f t="array" ref="TM2655:TM2658">RU2500:RU2503+TE2500:TE2503</f>
        <v>-1.1107525735802153E-4</v>
      </c>
      <c r="UK2655" s="52"/>
      <c r="UM2655" s="83">
        <f t="array" ref="UM2655:UM2658">SF2589:SF2592+TP2589:TP2592</f>
        <v>5.0025939073302048E-7</v>
      </c>
      <c r="UU2655" s="61"/>
      <c r="UW2655" s="80">
        <f t="array" ref="UW2655:UW2658">SF2500:SF2503+TP2500:TP2503</f>
        <v>-1.0612456836314022E-4</v>
      </c>
      <c r="VF2655" s="1"/>
      <c r="VT2655" s="1"/>
    </row>
    <row r="2656" spans="14:592" ht="15" thickBot="1" x14ac:dyDescent="0.35">
      <c r="N2656" s="1"/>
      <c r="AI2656" s="1"/>
      <c r="DX2656" s="1"/>
      <c r="EA2656" s="38" t="s">
        <v>26</v>
      </c>
      <c r="ED2656" s="38" t="s">
        <v>26</v>
      </c>
      <c r="EF2656" s="7"/>
      <c r="EI2656" s="7" t="s">
        <v>40</v>
      </c>
      <c r="EJ2656" s="7" t="s">
        <v>41</v>
      </c>
      <c r="EL2656" s="1"/>
      <c r="ER2656" s="1"/>
      <c r="EU2656" s="38" t="s">
        <v>26</v>
      </c>
      <c r="EX2656" s="38" t="s">
        <v>26</v>
      </c>
      <c r="EZ2656" s="7"/>
      <c r="FC2656" s="7" t="s">
        <v>40</v>
      </c>
      <c r="FD2656" s="7" t="s">
        <v>41</v>
      </c>
      <c r="FF2656" s="1"/>
      <c r="FL2656" s="1"/>
      <c r="FO2656" s="38" t="s">
        <v>26</v>
      </c>
      <c r="FR2656" s="38" t="s">
        <v>26</v>
      </c>
      <c r="FT2656" s="7"/>
      <c r="FW2656" s="7" t="s">
        <v>40</v>
      </c>
      <c r="FX2656" s="7" t="s">
        <v>41</v>
      </c>
      <c r="FZ2656" s="1"/>
      <c r="JX2656" s="1"/>
      <c r="KG2656" s="1"/>
      <c r="KH2656" s="67"/>
      <c r="KJ2656" s="66"/>
      <c r="KL2656" s="65"/>
      <c r="KN2656" s="53"/>
      <c r="KP2656" s="64"/>
      <c r="KR2656" s="63"/>
      <c r="KV2656" s="1"/>
      <c r="KW2656" s="34"/>
      <c r="KY2656" s="35"/>
      <c r="LA2656" s="36"/>
      <c r="LC2656" s="37"/>
      <c r="LQ2656" s="1"/>
      <c r="LU2656" s="59"/>
      <c r="LW2656" s="78">
        <v>1.350671460049021E-6</v>
      </c>
      <c r="ME2656" s="34"/>
      <c r="MG2656" s="46">
        <v>1.0098944370629491E-5</v>
      </c>
      <c r="MO2656" s="61"/>
      <c r="MQ2656" s="81">
        <v>3.1823080613777981E-4</v>
      </c>
      <c r="NE2656" s="59"/>
      <c r="NG2656" s="78">
        <v>-4.3347262244682657E-7</v>
      </c>
      <c r="NO2656" s="36"/>
      <c r="NQ2656" s="49">
        <v>-1.8210445119026849E-5</v>
      </c>
      <c r="NY2656" s="61"/>
      <c r="OA2656" s="81">
        <v>4.2167651845802934E-4</v>
      </c>
      <c r="OY2656" s="52"/>
      <c r="PA2656" s="84">
        <v>8.1115007483973244E-6</v>
      </c>
      <c r="PI2656" s="61"/>
      <c r="PK2656" s="81">
        <v>3.2671116260806171E-4</v>
      </c>
      <c r="PW2656" s="1"/>
      <c r="RG2656" s="59"/>
      <c r="RI2656" s="78">
        <v>8.2632981741391362E-9</v>
      </c>
      <c r="RQ2656" s="34"/>
      <c r="RS2656" s="46">
        <v>1.2017546983618373E-8</v>
      </c>
      <c r="SA2656" s="61"/>
      <c r="SC2656" s="81">
        <v>2.4468469273339084E-4</v>
      </c>
      <c r="SQ2656" s="59"/>
      <c r="SS2656" s="78">
        <v>-1.3955611207665102E-7</v>
      </c>
      <c r="TA2656" s="36"/>
      <c r="TC2656" s="49">
        <v>-1.5108671576734395E-8</v>
      </c>
      <c r="TK2656" s="61"/>
      <c r="TM2656" s="81">
        <v>2.5869601974108333E-4</v>
      </c>
      <c r="UK2656" s="52"/>
      <c r="UM2656" s="84">
        <v>3.0911245931174679E-9</v>
      </c>
      <c r="UU2656" s="61"/>
      <c r="UW2656" s="81">
        <v>2.4597337559866884E-4</v>
      </c>
      <c r="VF2656" s="1"/>
      <c r="VT2656" s="1"/>
    </row>
    <row r="2657" spans="14:592" ht="15" thickBot="1" x14ac:dyDescent="0.35">
      <c r="N2657" s="1"/>
      <c r="AI2657" s="1"/>
      <c r="DX2657" s="1"/>
      <c r="EA2657" s="38" t="s">
        <v>26</v>
      </c>
      <c r="ED2657" s="38" t="s">
        <v>42</v>
      </c>
      <c r="EF2657" s="7" t="s">
        <v>43</v>
      </c>
      <c r="EI2657" s="8">
        <f t="array" ref="EI2657:EI2659">EI2647:EI2649*ED2652</f>
        <v>-0.16624199563761635</v>
      </c>
      <c r="EJ2657" s="8">
        <f t="array" ref="EJ2657:EJ2659">EF2661:EF2663*2*EA2667:EA2669</f>
        <v>0.16008730247368927</v>
      </c>
      <c r="EL2657" s="1"/>
      <c r="ER2657" s="1"/>
      <c r="EU2657" s="38" t="s">
        <v>26</v>
      </c>
      <c r="EX2657" s="38" t="s">
        <v>42</v>
      </c>
      <c r="EZ2657" s="7" t="s">
        <v>43</v>
      </c>
      <c r="FC2657" s="8">
        <f t="array" ref="FC2657:FC2659">FC2647:FC2649*EX2652</f>
        <v>-0.13717477633897138</v>
      </c>
      <c r="FD2657" s="8">
        <f t="array" ref="FD2657:FD2659">EZ2661:EZ2663*2*EU2667:EU2669</f>
        <v>0.10370218687492319</v>
      </c>
      <c r="FF2657" s="1"/>
      <c r="FL2657" s="1"/>
      <c r="FO2657" s="38" t="s">
        <v>26</v>
      </c>
      <c r="FR2657" s="38" t="s">
        <v>42</v>
      </c>
      <c r="FT2657" s="7" t="s">
        <v>43</v>
      </c>
      <c r="FW2657" s="8">
        <f t="array" ref="FW2657:FW2659">FW2647:FW2649*FR2652</f>
        <v>-0.16310784198869072</v>
      </c>
      <c r="FX2657" s="8">
        <f t="array" ref="FX2657:FX2659">FT2661:FT2663*2*FO2667:FO2669</f>
        <v>0.15425608591174567</v>
      </c>
      <c r="FZ2657" s="1"/>
      <c r="JX2657" s="1"/>
      <c r="KG2657" s="1"/>
      <c r="KH2657" s="67"/>
      <c r="KJ2657" s="66"/>
      <c r="KL2657" s="65"/>
      <c r="KN2657" s="53"/>
      <c r="KP2657" s="64"/>
      <c r="KR2657" s="63"/>
      <c r="KV2657" s="1"/>
      <c r="KW2657" s="34"/>
      <c r="KY2657" s="35"/>
      <c r="LA2657" s="36"/>
      <c r="LC2657" s="37"/>
      <c r="LQ2657" s="1"/>
      <c r="LU2657" s="59"/>
      <c r="LW2657" s="78">
        <v>-3.3129540974090713E-6</v>
      </c>
      <c r="ME2657" s="34"/>
      <c r="MG2657" s="46">
        <v>1.1879990610376156E-5</v>
      </c>
      <c r="MO2657" s="61"/>
      <c r="MQ2657" s="81">
        <v>1.3325953256209449E-4</v>
      </c>
      <c r="NE2657" s="59"/>
      <c r="NG2657" s="78">
        <v>1.0632283156597867E-6</v>
      </c>
      <c r="NO2657" s="36"/>
      <c r="NQ2657" s="49">
        <v>-2.1419755221685712E-5</v>
      </c>
      <c r="NY2657" s="61"/>
      <c r="OA2657" s="81">
        <v>1.7669469716190565E-4</v>
      </c>
      <c r="OY2657" s="52"/>
      <c r="PA2657" s="84">
        <v>9.5397646113095136E-6</v>
      </c>
      <c r="PI2657" s="61"/>
      <c r="PK2657" s="81">
        <v>1.3681918199453367E-4</v>
      </c>
      <c r="RG2657" s="59"/>
      <c r="RI2657" s="78">
        <v>2.3097881122039638E-9</v>
      </c>
      <c r="RQ2657" s="34"/>
      <c r="RS2657" s="46">
        <v>5.0063520673603927E-7</v>
      </c>
      <c r="SA2657" s="61"/>
      <c r="SC2657" s="81">
        <v>1.4858068310146113E-4</v>
      </c>
      <c r="SQ2657" s="59"/>
      <c r="SS2657" s="78">
        <v>-3.9051765902126424E-8</v>
      </c>
      <c r="TA2657" s="36"/>
      <c r="TC2657" s="49">
        <v>-8.5243378450256691E-7</v>
      </c>
      <c r="TK2657" s="61"/>
      <c r="TM2657" s="81">
        <v>1.5652186814282349E-4</v>
      </c>
      <c r="UK2657" s="52"/>
      <c r="UM2657" s="84">
        <v>3.5179857776654601E-7</v>
      </c>
      <c r="UU2657" s="61"/>
      <c r="UW2657" s="81">
        <v>1.4931008166612009E-4</v>
      </c>
      <c r="VF2657" s="1"/>
      <c r="VT2657" s="1"/>
    </row>
    <row r="2658" spans="14:592" ht="15" thickBot="1" x14ac:dyDescent="0.35">
      <c r="N2658" s="1"/>
      <c r="AI2658" s="1"/>
      <c r="DX2658" s="1"/>
      <c r="EA2658" s="38" t="s">
        <v>26</v>
      </c>
      <c r="ED2658" s="3">
        <f>AVERAGE(ED2661:ED2663)</f>
        <v>1.1340288016071903E-2</v>
      </c>
      <c r="EF2658" s="41">
        <f t="array" ref="EF2658">EF2655*0.5*(1/(SQRT(ED2658+DZ2678)))</f>
        <v>-1.6427754884951304</v>
      </c>
      <c r="EI2658" s="9">
        <v>0.26404518241286468</v>
      </c>
      <c r="EJ2658" s="9">
        <v>-4.5666080906052342E-2</v>
      </c>
      <c r="EL2658" s="1"/>
      <c r="ER2658" s="1"/>
      <c r="EU2658" s="38" t="s">
        <v>26</v>
      </c>
      <c r="EX2658" s="3">
        <f>AVERAGE(EX2661:EX2663)</f>
        <v>1.2532566793289181E-2</v>
      </c>
      <c r="EZ2658" s="41">
        <f t="array" ref="EZ2658">EZ2655*0.5*(1/(SQRT(EX2658+ET2678)))</f>
        <v>-1.067608736295157</v>
      </c>
      <c r="FC2658" s="9">
        <v>0.22920573938827363</v>
      </c>
      <c r="FD2658" s="9">
        <v>-1.3675508583909058E-2</v>
      </c>
      <c r="FF2658" s="1"/>
      <c r="FL2658" s="1"/>
      <c r="FO2658" s="38" t="s">
        <v>26</v>
      </c>
      <c r="FR2658" s="3">
        <f>AVERAGE(FR2661:FR2663)</f>
        <v>1.1453009728668369E-2</v>
      </c>
      <c r="FT2658" s="41">
        <f t="array" ref="FT2658">FT2655*0.5*(1/(SQRT(FR2658+FN2678)))</f>
        <v>-1.581051568748935</v>
      </c>
      <c r="FW2658" s="9">
        <v>0.26021439009755698</v>
      </c>
      <c r="FX2658" s="9">
        <v>-4.1913874717222487E-2</v>
      </c>
      <c r="FZ2658" s="1"/>
      <c r="JX2658" s="1"/>
      <c r="KG2658" s="1"/>
      <c r="KH2658" s="67"/>
      <c r="KJ2658" s="66"/>
      <c r="KL2658" s="65"/>
      <c r="KN2658" s="53"/>
      <c r="KP2658" s="64"/>
      <c r="KR2658" s="63"/>
      <c r="KV2658" s="1"/>
      <c r="KW2658" s="34"/>
      <c r="KY2658" s="35"/>
      <c r="LA2658" s="36"/>
      <c r="LC2658" s="37"/>
      <c r="LQ2658" s="1"/>
      <c r="LU2658" s="59"/>
      <c r="LW2658" s="79">
        <v>2.1763572167897234E-6</v>
      </c>
      <c r="ME2658" s="34"/>
      <c r="MG2658" s="47">
        <v>-1.4448306098090832E-5</v>
      </c>
      <c r="MO2658" s="61"/>
      <c r="MQ2658" s="82">
        <v>-1.5916114582884417E-4</v>
      </c>
      <c r="NE2658" s="59"/>
      <c r="NG2658" s="79">
        <v>-6.9846081107218457E-7</v>
      </c>
      <c r="NO2658" s="36"/>
      <c r="NQ2658" s="50">
        <v>2.6053306513572983E-5</v>
      </c>
      <c r="NY2658" s="61"/>
      <c r="OA2658" s="82">
        <v>-2.1060877809227663E-4</v>
      </c>
      <c r="OY2658" s="52"/>
      <c r="PA2658" s="85">
        <v>-1.1605000415482107E-5</v>
      </c>
      <c r="PI2658" s="61"/>
      <c r="PK2658" s="82">
        <v>-1.6338151939533017E-4</v>
      </c>
      <c r="PW2658" s="1"/>
      <c r="RG2658" s="59"/>
      <c r="RI2658" s="79">
        <v>-2.8250353539813768E-9</v>
      </c>
      <c r="RQ2658" s="34"/>
      <c r="RS2658" s="47">
        <v>1.527889443997773E-7</v>
      </c>
      <c r="SA2658" s="61"/>
      <c r="SC2658" s="82">
        <v>-2.2966736222755732E-4</v>
      </c>
      <c r="SQ2658" s="59"/>
      <c r="SS2658" s="79">
        <v>4.7729935576698617E-8</v>
      </c>
      <c r="TA2658" s="36"/>
      <c r="TC2658" s="50">
        <v>-2.7571801228725383E-7</v>
      </c>
      <c r="TK2658" s="61"/>
      <c r="TM2658" s="82">
        <v>-2.4065666043391213E-4</v>
      </c>
      <c r="UK2658" s="52"/>
      <c r="UM2658" s="85">
        <v>1.2292906788747925E-7</v>
      </c>
      <c r="UU2658" s="61"/>
      <c r="UW2658" s="82">
        <v>-2.3067433251675577E-4</v>
      </c>
      <c r="VF2658" s="1"/>
      <c r="VT2658" s="1"/>
    </row>
    <row r="2659" spans="14:592" ht="15" thickBot="1" x14ac:dyDescent="0.35">
      <c r="N2659" s="1"/>
      <c r="AI2659" s="1"/>
      <c r="DX2659" s="1"/>
      <c r="EA2659" s="38" t="s">
        <v>26</v>
      </c>
      <c r="ED2659" s="38" t="s">
        <v>26</v>
      </c>
      <c r="EF2659" s="7"/>
      <c r="EI2659" s="10">
        <v>1.86542841864215E-2</v>
      </c>
      <c r="EJ2659" s="10">
        <v>-0.11442122156763693</v>
      </c>
      <c r="EL2659" s="1"/>
      <c r="ER2659" s="1"/>
      <c r="EU2659" s="38" t="s">
        <v>26</v>
      </c>
      <c r="EX2659" s="38" t="s">
        <v>26</v>
      </c>
      <c r="EZ2659" s="7"/>
      <c r="FC2659" s="10">
        <v>1.8729467576230608E-2</v>
      </c>
      <c r="FD2659" s="10">
        <v>-9.0026678291014045E-2</v>
      </c>
      <c r="FF2659" s="1"/>
      <c r="FL2659" s="1"/>
      <c r="FO2659" s="38" t="s">
        <v>26</v>
      </c>
      <c r="FR2659" s="38" t="s">
        <v>26</v>
      </c>
      <c r="FT2659" s="7"/>
      <c r="FW2659" s="10">
        <v>1.8742269936735289E-2</v>
      </c>
      <c r="FX2659" s="10">
        <v>-0.11234221119452295</v>
      </c>
      <c r="FZ2659" s="1"/>
      <c r="JX2659" s="1"/>
      <c r="KG2659" s="1"/>
      <c r="KH2659" s="67"/>
      <c r="KJ2659" s="66"/>
      <c r="KL2659" s="65"/>
      <c r="KN2659" s="53"/>
      <c r="KP2659" s="64"/>
      <c r="KR2659" s="63"/>
      <c r="KV2659" s="1"/>
      <c r="KW2659" s="34"/>
      <c r="KY2659" s="35"/>
      <c r="LA2659" s="36"/>
      <c r="LC2659" s="37"/>
      <c r="LQ2659" s="1"/>
      <c r="LR2659" s="1"/>
      <c r="LS2659" s="1"/>
      <c r="LT2659" s="1"/>
      <c r="LU2659" s="2"/>
      <c r="LV2659" s="1"/>
      <c r="LW2659" s="7"/>
      <c r="LX2659" s="1"/>
      <c r="LY2659" s="1"/>
      <c r="LZ2659" s="1"/>
      <c r="MA2659" s="1"/>
      <c r="MB2659" s="1"/>
      <c r="MC2659" s="1"/>
      <c r="MD2659" s="1"/>
      <c r="ME2659" s="2"/>
      <c r="MF2659" s="1"/>
      <c r="MG2659" s="7"/>
      <c r="MH2659" s="1"/>
      <c r="MI2659" s="1"/>
      <c r="MJ2659" s="1"/>
      <c r="MK2659" s="1"/>
      <c r="ML2659" s="1"/>
      <c r="MM2659" s="1"/>
      <c r="MN2659" s="1"/>
      <c r="MO2659" s="2"/>
      <c r="MP2659" s="1"/>
      <c r="MQ2659" s="7"/>
      <c r="MR2659" s="1"/>
      <c r="MS2659" s="1"/>
      <c r="MT2659" s="1"/>
      <c r="MU2659" s="1"/>
      <c r="NA2659" s="1"/>
      <c r="NB2659" s="1"/>
      <c r="NC2659" s="1"/>
      <c r="ND2659" s="1"/>
      <c r="NE2659" s="2"/>
      <c r="NF2659" s="1"/>
      <c r="NG2659" s="7"/>
      <c r="NH2659" s="1"/>
      <c r="NI2659" s="1"/>
      <c r="NJ2659" s="1"/>
      <c r="NK2659" s="1"/>
      <c r="NL2659" s="1"/>
      <c r="NM2659" s="1"/>
      <c r="NN2659" s="1"/>
      <c r="NO2659" s="2"/>
      <c r="NP2659" s="1"/>
      <c r="NQ2659" s="7"/>
      <c r="NR2659" s="1"/>
      <c r="NS2659" s="1"/>
      <c r="NT2659" s="1"/>
      <c r="NU2659" s="1"/>
      <c r="NV2659" s="1"/>
      <c r="NW2659" s="1"/>
      <c r="NX2659" s="1"/>
      <c r="NY2659" s="2"/>
      <c r="NZ2659" s="1"/>
      <c r="OA2659" s="7"/>
      <c r="OB2659" s="1"/>
      <c r="OC2659" s="1"/>
      <c r="OD2659" s="1"/>
      <c r="OE2659" s="1"/>
      <c r="OU2659" s="1"/>
      <c r="OV2659" s="1"/>
      <c r="OW2659" s="1"/>
      <c r="OX2659" s="1"/>
      <c r="OY2659" s="2"/>
      <c r="OZ2659" s="1"/>
      <c r="PA2659" s="7"/>
      <c r="PB2659" s="1"/>
      <c r="PC2659" s="1"/>
      <c r="PD2659" s="1"/>
      <c r="PE2659" s="1"/>
      <c r="PF2659" s="1"/>
      <c r="PG2659" s="1"/>
      <c r="PH2659" s="1"/>
      <c r="PI2659" s="2"/>
      <c r="PJ2659" s="1"/>
      <c r="PK2659" s="7"/>
      <c r="PL2659" s="1"/>
      <c r="PM2659" s="1"/>
      <c r="PN2659" s="1"/>
      <c r="PO2659" s="1"/>
      <c r="PP2659" s="1"/>
      <c r="PQ2659" s="1"/>
      <c r="PR2659" s="1"/>
      <c r="PS2659" s="1"/>
      <c r="PT2659" s="1"/>
      <c r="PU2659" s="1"/>
      <c r="PV2659" s="1"/>
      <c r="PW2659" s="1"/>
      <c r="PX2659" s="1"/>
      <c r="PY2659" s="1"/>
      <c r="PZ2659" s="1"/>
      <c r="QA2659" s="1"/>
      <c r="QB2659" s="1"/>
      <c r="QC2659" s="1"/>
      <c r="RC2659" s="1"/>
      <c r="RD2659" s="1"/>
      <c r="RE2659" s="1"/>
      <c r="RF2659" s="1"/>
      <c r="RG2659" s="2"/>
      <c r="RH2659" s="1"/>
      <c r="RI2659" s="7"/>
      <c r="RJ2659" s="1"/>
      <c r="RK2659" s="1"/>
      <c r="RL2659" s="1"/>
      <c r="RM2659" s="1"/>
      <c r="RN2659" s="1"/>
      <c r="RO2659" s="1"/>
      <c r="RP2659" s="1"/>
      <c r="RQ2659" s="2"/>
      <c r="RR2659" s="1"/>
      <c r="RS2659" s="7"/>
      <c r="RT2659" s="1"/>
      <c r="RU2659" s="1"/>
      <c r="RV2659" s="1"/>
      <c r="RW2659" s="1"/>
      <c r="RX2659" s="1"/>
      <c r="RY2659" s="1"/>
      <c r="RZ2659" s="1"/>
      <c r="SA2659" s="2"/>
      <c r="SB2659" s="1"/>
      <c r="SC2659" s="7"/>
      <c r="SD2659" s="1"/>
      <c r="SE2659" s="1"/>
      <c r="SF2659" s="1"/>
      <c r="SG2659" s="1"/>
      <c r="SM2659" s="1"/>
      <c r="SN2659" s="1"/>
      <c r="SO2659" s="1"/>
      <c r="SP2659" s="1"/>
      <c r="SQ2659" s="2"/>
      <c r="SR2659" s="1"/>
      <c r="SS2659" s="7"/>
      <c r="ST2659" s="1"/>
      <c r="SU2659" s="1"/>
      <c r="SV2659" s="1"/>
      <c r="SW2659" s="1"/>
      <c r="SX2659" s="1"/>
      <c r="SY2659" s="1"/>
      <c r="SZ2659" s="1"/>
      <c r="TA2659" s="2"/>
      <c r="TB2659" s="1"/>
      <c r="TC2659" s="7"/>
      <c r="TD2659" s="1"/>
      <c r="TE2659" s="1"/>
      <c r="TF2659" s="1"/>
      <c r="TG2659" s="1"/>
      <c r="TH2659" s="1"/>
      <c r="TI2659" s="1"/>
      <c r="TJ2659" s="1"/>
      <c r="TK2659" s="2"/>
      <c r="TL2659" s="1"/>
      <c r="TM2659" s="7"/>
      <c r="TN2659" s="1"/>
      <c r="TO2659" s="1"/>
      <c r="TP2659" s="1"/>
      <c r="TQ2659" s="1"/>
      <c r="UG2659" s="1"/>
      <c r="UH2659" s="1"/>
      <c r="UI2659" s="1"/>
      <c r="UJ2659" s="1"/>
      <c r="UK2659" s="2"/>
      <c r="UL2659" s="1"/>
      <c r="UM2659" s="7"/>
      <c r="UN2659" s="1"/>
      <c r="UO2659" s="1"/>
      <c r="UP2659" s="1"/>
      <c r="UQ2659" s="1"/>
      <c r="UR2659" s="1"/>
      <c r="US2659" s="1"/>
      <c r="UT2659" s="1"/>
      <c r="UU2659" s="2"/>
      <c r="UV2659" s="1"/>
      <c r="UW2659" s="7"/>
      <c r="UX2659" s="1"/>
      <c r="UY2659" s="1"/>
      <c r="UZ2659" s="1"/>
      <c r="VA2659" s="1"/>
      <c r="VB2659" s="1"/>
      <c r="VC2659" s="1"/>
      <c r="VD2659" s="1"/>
      <c r="VE2659" s="1"/>
      <c r="VF2659" s="1"/>
      <c r="VG2659" s="1"/>
      <c r="VH2659" s="1"/>
      <c r="VI2659" s="1"/>
      <c r="VJ2659" s="1"/>
      <c r="VK2659" s="1"/>
      <c r="VL2659" s="1"/>
      <c r="VM2659" s="1"/>
      <c r="VN2659" s="1"/>
      <c r="VO2659" s="1"/>
      <c r="VT2659" s="1"/>
    </row>
    <row r="2660" spans="14:592" ht="15" thickBot="1" x14ac:dyDescent="0.35">
      <c r="N2660" s="1"/>
      <c r="AI2660" s="1"/>
      <c r="DX2660" s="1"/>
      <c r="EA2660" s="38" t="s">
        <v>26</v>
      </c>
      <c r="ED2660" s="2" t="s">
        <v>44</v>
      </c>
      <c r="EF2660" s="7" t="s">
        <v>45</v>
      </c>
      <c r="EI2660" s="40" t="s">
        <v>27</v>
      </c>
      <c r="EL2660" s="1"/>
      <c r="ER2660" s="1"/>
      <c r="EU2660" s="38" t="s">
        <v>26</v>
      </c>
      <c r="EX2660" s="2" t="s">
        <v>44</v>
      </c>
      <c r="EZ2660" s="7" t="s">
        <v>45</v>
      </c>
      <c r="FC2660" s="40" t="s">
        <v>27</v>
      </c>
      <c r="FF2660" s="1"/>
      <c r="FL2660" s="1"/>
      <c r="FO2660" s="38" t="s">
        <v>26</v>
      </c>
      <c r="FR2660" s="2" t="s">
        <v>44</v>
      </c>
      <c r="FT2660" s="7" t="s">
        <v>45</v>
      </c>
      <c r="FW2660" s="40" t="s">
        <v>27</v>
      </c>
      <c r="FZ2660" s="1"/>
      <c r="JX2660" s="1"/>
      <c r="KG2660" s="1"/>
      <c r="KH2660" s="67"/>
      <c r="KJ2660" s="66"/>
      <c r="KL2660" s="65"/>
      <c r="KN2660" s="53"/>
      <c r="KP2660" s="64"/>
      <c r="KR2660" s="63"/>
      <c r="KV2660" s="1"/>
      <c r="KW2660" s="34"/>
      <c r="KY2660" s="35"/>
      <c r="LA2660" s="36"/>
      <c r="LC2660" s="37"/>
      <c r="LQ2660" s="1"/>
      <c r="LS2660" t="s">
        <v>173</v>
      </c>
      <c r="LU2660" s="2" t="s">
        <v>162</v>
      </c>
      <c r="LW2660" s="7" t="s">
        <v>163</v>
      </c>
      <c r="LY2660" t="s">
        <v>174</v>
      </c>
      <c r="MA2660" s="1"/>
      <c r="MC2660" t="s">
        <v>175</v>
      </c>
      <c r="ME2660" s="2" t="s">
        <v>164</v>
      </c>
      <c r="MG2660" s="7" t="s">
        <v>165</v>
      </c>
      <c r="MI2660" t="s">
        <v>176</v>
      </c>
      <c r="MK2660" s="1"/>
      <c r="MM2660" t="s">
        <v>177</v>
      </c>
      <c r="MO2660" s="2" t="s">
        <v>105</v>
      </c>
      <c r="MQ2660" s="7" t="s">
        <v>106</v>
      </c>
      <c r="MS2660" t="s">
        <v>178</v>
      </c>
      <c r="MU2660" s="1"/>
      <c r="NA2660" s="1"/>
      <c r="NC2660" t="s">
        <v>173</v>
      </c>
      <c r="NE2660" s="2" t="s">
        <v>170</v>
      </c>
      <c r="NG2660" s="7" t="s">
        <v>171</v>
      </c>
      <c r="NI2660" t="s">
        <v>174</v>
      </c>
      <c r="NK2660" s="1"/>
      <c r="NM2660" t="s">
        <v>175</v>
      </c>
      <c r="NO2660" s="2" t="s">
        <v>166</v>
      </c>
      <c r="NQ2660" s="7" t="s">
        <v>167</v>
      </c>
      <c r="NS2660" t="s">
        <v>176</v>
      </c>
      <c r="NU2660" s="1"/>
      <c r="NW2660" t="s">
        <v>177</v>
      </c>
      <c r="NY2660" s="2" t="s">
        <v>107</v>
      </c>
      <c r="OA2660" s="7" t="s">
        <v>108</v>
      </c>
      <c r="OC2660" t="s">
        <v>178</v>
      </c>
      <c r="OE2660" s="1"/>
      <c r="OU2660" s="1"/>
      <c r="OW2660" t="s">
        <v>175</v>
      </c>
      <c r="OY2660" s="2" t="s">
        <v>166</v>
      </c>
      <c r="PA2660" s="7" t="s">
        <v>167</v>
      </c>
      <c r="PC2660" t="s">
        <v>176</v>
      </c>
      <c r="PE2660" s="1"/>
      <c r="PG2660" t="s">
        <v>177</v>
      </c>
      <c r="PI2660" s="2" t="s">
        <v>107</v>
      </c>
      <c r="PK2660" s="7" t="s">
        <v>108</v>
      </c>
      <c r="PM2660" t="s">
        <v>178</v>
      </c>
      <c r="PO2660" s="1"/>
      <c r="PP2660" s="11" t="s">
        <v>179</v>
      </c>
      <c r="PQ2660" s="11"/>
      <c r="PR2660" s="11"/>
      <c r="PS2660" s="11"/>
      <c r="PT2660" s="11" t="s">
        <v>180</v>
      </c>
      <c r="PU2660" s="11"/>
      <c r="PV2660" s="11"/>
      <c r="PW2660" s="11"/>
      <c r="PX2660" s="11" t="s">
        <v>181</v>
      </c>
      <c r="PY2660" s="11"/>
      <c r="PZ2660" s="11"/>
      <c r="QA2660" s="11"/>
      <c r="QB2660" s="11"/>
      <c r="QC2660" s="1"/>
      <c r="RC2660" s="1"/>
      <c r="RE2660" t="s">
        <v>173</v>
      </c>
      <c r="RG2660" s="2" t="s">
        <v>162</v>
      </c>
      <c r="RI2660" s="7" t="s">
        <v>163</v>
      </c>
      <c r="RK2660" t="s">
        <v>174</v>
      </c>
      <c r="RM2660" s="1"/>
      <c r="RO2660" t="s">
        <v>175</v>
      </c>
      <c r="RQ2660" s="2" t="s">
        <v>164</v>
      </c>
      <c r="RS2660" s="7" t="s">
        <v>165</v>
      </c>
      <c r="RU2660" t="s">
        <v>176</v>
      </c>
      <c r="RW2660" s="1"/>
      <c r="RY2660" t="s">
        <v>177</v>
      </c>
      <c r="SA2660" s="2" t="s">
        <v>105</v>
      </c>
      <c r="SC2660" s="7" t="s">
        <v>106</v>
      </c>
      <c r="SE2660" t="s">
        <v>178</v>
      </c>
      <c r="SG2660" s="1"/>
      <c r="SM2660" s="1"/>
      <c r="SO2660" t="s">
        <v>173</v>
      </c>
      <c r="SQ2660" s="2" t="s">
        <v>170</v>
      </c>
      <c r="SS2660" s="7" t="s">
        <v>171</v>
      </c>
      <c r="SU2660" t="s">
        <v>174</v>
      </c>
      <c r="SW2660" s="1"/>
      <c r="SY2660" t="s">
        <v>175</v>
      </c>
      <c r="TA2660" s="2" t="s">
        <v>166</v>
      </c>
      <c r="TC2660" s="7" t="s">
        <v>167</v>
      </c>
      <c r="TE2660" t="s">
        <v>176</v>
      </c>
      <c r="TG2660" s="1"/>
      <c r="TI2660" t="s">
        <v>177</v>
      </c>
      <c r="TK2660" s="2" t="s">
        <v>107</v>
      </c>
      <c r="TM2660" s="7" t="s">
        <v>108</v>
      </c>
      <c r="TO2660" t="s">
        <v>178</v>
      </c>
      <c r="TQ2660" s="1"/>
      <c r="UG2660" s="1"/>
      <c r="UI2660" t="s">
        <v>175</v>
      </c>
      <c r="UK2660" s="2" t="s">
        <v>166</v>
      </c>
      <c r="UM2660" s="7" t="s">
        <v>167</v>
      </c>
      <c r="UO2660" t="s">
        <v>176</v>
      </c>
      <c r="UQ2660" s="1"/>
      <c r="US2660" t="s">
        <v>177</v>
      </c>
      <c r="UU2660" s="2" t="s">
        <v>107</v>
      </c>
      <c r="UW2660" s="7" t="s">
        <v>108</v>
      </c>
      <c r="UY2660" t="s">
        <v>178</v>
      </c>
      <c r="VA2660" s="1"/>
      <c r="VB2660" s="11" t="s">
        <v>179</v>
      </c>
      <c r="VC2660" s="11"/>
      <c r="VD2660" s="11"/>
      <c r="VE2660" s="11"/>
      <c r="VF2660" s="11" t="s">
        <v>180</v>
      </c>
      <c r="VG2660" s="11"/>
      <c r="VH2660" s="11"/>
      <c r="VI2660" s="11"/>
      <c r="VJ2660" s="11" t="s">
        <v>181</v>
      </c>
      <c r="VK2660" s="11"/>
      <c r="VL2660" s="11"/>
      <c r="VM2660" s="11"/>
      <c r="VN2660" s="11"/>
      <c r="VO2660" s="1"/>
      <c r="VT2660" s="1"/>
    </row>
    <row r="2661" spans="14:592" x14ac:dyDescent="0.3">
      <c r="N2661" s="1"/>
      <c r="AI2661" s="1"/>
      <c r="DX2661" s="1"/>
      <c r="EA2661" s="38" t="s">
        <v>26</v>
      </c>
      <c r="ED2661" s="4">
        <f t="array" ref="ED2661:ED2663">EA2667:EA2669^2</f>
        <v>2.1366818603482163E-2</v>
      </c>
      <c r="EF2661" s="8">
        <f t="array" ref="EF2661:EF2663">(1/3)*EF2658</f>
        <v>-0.54759182949837681</v>
      </c>
      <c r="EI2661" s="40" t="s">
        <v>27</v>
      </c>
      <c r="EL2661" s="1"/>
      <c r="ER2661" s="1"/>
      <c r="EU2661" s="38" t="s">
        <v>26</v>
      </c>
      <c r="EX2661" s="4">
        <f t="array" ref="EX2661:EX2663">EU2667:EU2669^2</f>
        <v>2.1229223531919028E-2</v>
      </c>
      <c r="EZ2661" s="8">
        <f t="array" ref="EZ2661:EZ2663">(1/3)*EZ2658</f>
        <v>-0.35586957876505232</v>
      </c>
      <c r="FC2661" s="40" t="s">
        <v>27</v>
      </c>
      <c r="FF2661" s="1"/>
      <c r="FL2661" s="1"/>
      <c r="FO2661" s="38" t="s">
        <v>26</v>
      </c>
      <c r="FR2661" s="4">
        <f t="array" ref="FR2661:FR2663">FO2667:FO2669^2</f>
        <v>2.141781002285599E-2</v>
      </c>
      <c r="FT2661" s="8">
        <f t="array" ref="FT2661:FT2663">(1/3)*FT2658</f>
        <v>-0.52701718958297827</v>
      </c>
      <c r="FW2661" s="40" t="s">
        <v>27</v>
      </c>
      <c r="FZ2661" s="1"/>
      <c r="JX2661" s="1"/>
      <c r="KG2661" s="1"/>
      <c r="KH2661" s="67"/>
      <c r="KJ2661" s="66"/>
      <c r="KL2661" s="65"/>
      <c r="KN2661" s="53"/>
      <c r="KP2661" s="64"/>
      <c r="KR2661" s="63"/>
      <c r="KV2661" s="1"/>
      <c r="KW2661" s="34"/>
      <c r="KY2661" s="35"/>
      <c r="LA2661" s="36"/>
      <c r="LC2661" s="37"/>
      <c r="LQ2661" s="1"/>
      <c r="LS2661" s="12">
        <v>-0.4586892215668068</v>
      </c>
      <c r="LU2661" s="114">
        <f t="array" ref="LU2661:LU2664">MMULT(LR2666:LT2669,LU2671:LU2673)+LS2661:LS2664</f>
        <v>-4.6390994610229033</v>
      </c>
      <c r="LW2661" s="8">
        <f t="array" ref="LW2661:LW2664">LW2655:LW2658</f>
        <v>-2.1448462583858651E-6</v>
      </c>
      <c r="LY2661" s="12">
        <f t="array" ref="LY2661:LY2664">LW2661:LW2664</f>
        <v>-2.1448462583858651E-6</v>
      </c>
      <c r="MA2661" s="1"/>
      <c r="MC2661" s="12">
        <v>-1.2402249337866086E-2</v>
      </c>
      <c r="ME2661" s="4">
        <f t="array" ref="ME2661:ME2664">MMULT(MB2666:MD2669,ME2671:ME2673)+MC2661:MC2664</f>
        <v>1.3525579021776633</v>
      </c>
      <c r="MG2661" s="8">
        <f t="array" ref="MG2661:MG2664">MG2655:MG2658</f>
        <v>4.8774684337410142E-5</v>
      </c>
      <c r="MI2661" s="12">
        <f t="array" ref="MI2661:MI2664">MG2661:MG2664</f>
        <v>4.8774684337410142E-5</v>
      </c>
      <c r="MK2661" s="1"/>
      <c r="MM2661" s="12">
        <v>0.28608491150676824</v>
      </c>
      <c r="MO2661" s="4">
        <f t="array" ref="MO2661:MO2664">MMULT(ML2666:MN2669,MO2671:MO2673)+MM2661:MM2664</f>
        <v>-0.35846565271920067</v>
      </c>
      <c r="MQ2661" s="8">
        <f t="array" ref="MQ2661:MQ2664">MQ2655:MQ2658</f>
        <v>-3.1386829772935212E-5</v>
      </c>
      <c r="MS2661" s="12">
        <f t="array" ref="MS2661:MS2664">MQ2661:MQ2664</f>
        <v>-3.1386829772935212E-5</v>
      </c>
      <c r="MU2661" s="1"/>
      <c r="NA2661" s="1"/>
      <c r="NC2661" s="12">
        <f t="array" ref="NC2661:NC2664">LS2661:LS2664</f>
        <v>-0.4586892215668068</v>
      </c>
      <c r="NE2661" s="4">
        <f t="array" ref="NE2661:NE2664">MMULT(NB2666:ND2669,NE2671:NE2673)+NC2661:NC2664</f>
        <v>-4.7525664352101469</v>
      </c>
      <c r="NG2661" s="8">
        <f t="array" ref="NG2661:NG2664">NG2655:NG2658</f>
        <v>6.883477296526741E-7</v>
      </c>
      <c r="NI2661" s="12">
        <f t="array" ref="NI2661:NI2664">NG2661:NG2664</f>
        <v>6.883477296526741E-7</v>
      </c>
      <c r="NK2661" s="1"/>
      <c r="NM2661" s="12">
        <f t="array" ref="NM2661:NM2664">MC2661:MC2664</f>
        <v>-1.2402249337866086E-2</v>
      </c>
      <c r="NO2661" s="4">
        <f t="array" ref="NO2661:NO2664">MMULT(NL2666:NN2669,NO2671:NO2673)+NM2661:NM2664</f>
        <v>1.2733377536492518</v>
      </c>
      <c r="NQ2661" s="8">
        <f t="array" ref="NQ2661:NQ2664">NQ2655:NQ2658</f>
        <v>-8.7947183880821272E-5</v>
      </c>
      <c r="NS2661" s="12">
        <f t="array" ref="NS2661:NS2664">NQ2661:NQ2664</f>
        <v>-8.7947183880821272E-5</v>
      </c>
      <c r="NU2661" s="1"/>
      <c r="NW2661" s="12">
        <f t="array" ref="NW2661:NW2664">MM2661:MM2664</f>
        <v>0.28608491150676824</v>
      </c>
      <c r="NY2661" s="4">
        <f t="array" ref="NY2661:NY2664">MMULT(NV2666:NX2669,NY2671:NY2673)+NW2661:NW2664</f>
        <v>-0.29818149468846994</v>
      </c>
      <c r="OA2661" s="8">
        <f t="array" ref="OA2661:OA2664">OA2655:OA2658</f>
        <v>-4.1655495348075729E-5</v>
      </c>
      <c r="OC2661" s="12">
        <f t="array" ref="OC2661:OC2664">OA2661:OA2664</f>
        <v>-4.1655495348075729E-5</v>
      </c>
      <c r="OE2661" s="1"/>
      <c r="OU2661" s="1"/>
      <c r="OW2661" s="12">
        <f t="array" ref="OW2661:OW2664">NM2661:NM2664</f>
        <v>-1.2402249337866086E-2</v>
      </c>
      <c r="OY2661" s="4">
        <f t="array" ref="OY2661:OY2664">MMULT(OV2666:OX2669,OY2671:OY2673)+OW2661:OW2664</f>
        <v>1.3451942626983948</v>
      </c>
      <c r="PA2661" s="8">
        <f t="array" ref="PA2661:PA2664">PA2655:PA2658</f>
        <v>3.9172499543410933E-5</v>
      </c>
      <c r="PC2661" s="12">
        <f t="array" ref="PC2661:PC2664">PA2661:PA2664</f>
        <v>3.9172499543410933E-5</v>
      </c>
      <c r="PE2661" s="1"/>
      <c r="PG2661" s="12">
        <f t="array" ref="PG2661:PG2664">NW2661:NW2664</f>
        <v>0.28608491150676824</v>
      </c>
      <c r="PI2661" s="4">
        <f t="array" ref="PI2661:PI2664">MMULT(PF2666:PH2669,PI2671:PI2673)+PG2661:PG2664</f>
        <v>-0.3524772010996951</v>
      </c>
      <c r="PK2661" s="8">
        <f t="array" ref="PK2661:PK2664">PK2655:PK2658</f>
        <v>-3.2228016225933063E-5</v>
      </c>
      <c r="PM2661" s="12">
        <f t="array" ref="PM2661:PM2664">PK2661:PK2664</f>
        <v>-3.2228016225933063E-5</v>
      </c>
      <c r="PO2661" s="1"/>
      <c r="PP2661" s="15">
        <f t="array" ref="PP2661:PP2664">LY2661:LY2664+NI2661:NI2664</f>
        <v>-1.456498528733191E-6</v>
      </c>
      <c r="PQ2661" s="11"/>
      <c r="PR2661" s="11"/>
      <c r="PS2661" s="11"/>
      <c r="PT2661" s="15">
        <f t="array" ref="PT2661:PT2664">PC2661:PC2664+NS2661:NS2664+MI2661:MI2664</f>
        <v>-1.9651164376299768E-19</v>
      </c>
      <c r="PU2661" s="11"/>
      <c r="PV2661" s="11"/>
      <c r="PW2661" s="11"/>
      <c r="PX2661" s="15">
        <f t="array" ref="PX2661:PX2664">MS2661:MS2664+OC2661:OC2664+PM2661:PM2664</f>
        <v>-1.0527034134694401E-4</v>
      </c>
      <c r="PY2661" s="11"/>
      <c r="PZ2661" s="11"/>
      <c r="QA2661" s="11"/>
      <c r="QB2661" s="11"/>
      <c r="QC2661" s="1"/>
      <c r="RC2661" s="1"/>
      <c r="RE2661" s="12">
        <v>-0.26838684959906545</v>
      </c>
      <c r="RG2661" s="4">
        <f t="array" ref="RG2661:RG2664">MMULT(RD2666:RF2669,RG2671:RG2673)+RE2661:RE2664</f>
        <v>-1.1008857015260261</v>
      </c>
      <c r="RI2661" s="8">
        <f t="array" ref="RI2661:RI2664">RI2655:RI2658</f>
        <v>1.2765080691581465E-9</v>
      </c>
      <c r="RK2661" s="12">
        <f t="array" ref="RK2661:RK2664">RI2661:RI2664</f>
        <v>1.2765080691581465E-9</v>
      </c>
      <c r="RM2661" s="1"/>
      <c r="RO2661" s="12">
        <v>-0.64672258263322124</v>
      </c>
      <c r="RQ2661" s="4">
        <f t="array" ref="RQ2661:RQ2664">MMULT(RN2666:RP2669,RQ2671:RQ2673)+RO2661:RO2664</f>
        <v>0.38328983466487321</v>
      </c>
      <c r="RS2661" s="8">
        <f t="array" ref="RS2661:RS2664">RS2655:RS2658</f>
        <v>7.0087786940902788E-7</v>
      </c>
      <c r="RU2661" s="12">
        <f t="array" ref="RU2661:RU2664">RS2661:RS2664</f>
        <v>7.0087786940902788E-7</v>
      </c>
      <c r="RW2661" s="1"/>
      <c r="RY2661" s="12">
        <v>0.65275807168075162</v>
      </c>
      <c r="SA2661" s="4">
        <f t="array" ref="SA2661:SA2664">MMULT(RX2666:RZ2669,SA2671:SA2673)+RY2661:RY2664</f>
        <v>0.33131495874779882</v>
      </c>
      <c r="SC2661" s="8">
        <f t="array" ref="SC2661:SC2664">SC2655:SC2658</f>
        <v>-1.0562425570553086E-4</v>
      </c>
      <c r="SE2661" s="12">
        <f t="array" ref="SE2661:SE2664">SC2661:SC2664</f>
        <v>-1.0562425570553086E-4</v>
      </c>
      <c r="SG2661" s="1"/>
      <c r="SM2661" s="1"/>
      <c r="SO2661" s="12">
        <f t="array" ref="SO2661:SO2664">RE2661:RE2664</f>
        <v>-0.26838684959906545</v>
      </c>
      <c r="SQ2661" s="4">
        <f t="array" ref="SQ2661:SQ2664">MMULT(SN2666:SP2669,SQ2671:SQ2673)+SO2661:SO2664</f>
        <v>-1.2497323997745644</v>
      </c>
      <c r="SS2661" s="8">
        <f t="array" ref="SS2661:SS2664">SS2655:SS2658</f>
        <v>-2.1466020425581628E-8</v>
      </c>
      <c r="SU2661" s="12">
        <f t="array" ref="SU2661:SU2664">SS2661:SS2664</f>
        <v>-2.1466020425581628E-8</v>
      </c>
      <c r="SW2661" s="1"/>
      <c r="SY2661" s="12">
        <f t="array" ref="SY2661:SY2664">RO2661:RO2664</f>
        <v>-0.64672258263322124</v>
      </c>
      <c r="TA2661" s="4">
        <f t="array" ref="TA2661:TA2664">MMULT(SX2666:SZ2669,TA2671:TA2673)+SY2661:SY2664</f>
        <v>0.36135751216114498</v>
      </c>
      <c r="TC2661" s="8">
        <f t="array" ref="TC2661:TC2664">TC2655:TC2658</f>
        <v>-1.201137260142024E-6</v>
      </c>
      <c r="TE2661" s="12">
        <f t="array" ref="TE2661:TE2664">TC2661:TC2664</f>
        <v>-1.201137260142024E-6</v>
      </c>
      <c r="TG2661" s="1"/>
      <c r="TI2661" s="12">
        <f t="array" ref="TI2661:TI2664">RY2661:RY2664</f>
        <v>0.65275807168075162</v>
      </c>
      <c r="TK2661" s="4">
        <f t="array" ref="TK2661:TK2664">MMULT(TH2666:TJ2669,TK2671:TK2673)+TI2661:TI2664</f>
        <v>0.40216582391647959</v>
      </c>
      <c r="TM2661" s="8">
        <f t="array" ref="TM2661:TM2664">TM2655:TM2658</f>
        <v>-1.1107525735802153E-4</v>
      </c>
      <c r="TO2661" s="12">
        <f t="array" ref="TO2661:TO2664">TM2661:TM2664</f>
        <v>-1.1107525735802153E-4</v>
      </c>
      <c r="TQ2661" s="1"/>
      <c r="UG2661" s="1"/>
      <c r="UI2661" s="12">
        <f t="array" ref="UI2661:UI2664">SY2661:SY2664</f>
        <v>-0.64672258263322124</v>
      </c>
      <c r="UK2661" s="4">
        <f t="array" ref="UK2661:UK2664">MMULT(UH2666:UJ2669,UK2671:UK2673)+UI2661:UI2664</f>
        <v>0.38144631500503379</v>
      </c>
      <c r="UM2661" s="8">
        <f t="array" ref="UM2661:UM2664">UM2655:UM2658</f>
        <v>5.0025939073302048E-7</v>
      </c>
      <c r="UO2661" s="12">
        <f t="array" ref="UO2661:UO2664">UM2661:UM2664</f>
        <v>5.0025939073302048E-7</v>
      </c>
      <c r="UQ2661" s="1"/>
      <c r="US2661" s="12">
        <f t="array" ref="US2661:US2664">TI2661:TI2664</f>
        <v>0.65275807168075162</v>
      </c>
      <c r="UU2661" s="4">
        <f t="array" ref="UU2661:UU2664">MMULT(UR2666:UT2669,UU2671:UU2673)+US2661:US2664</f>
        <v>0.33789441459727576</v>
      </c>
      <c r="UW2661" s="8">
        <f t="array" ref="UW2661:UW2664">UW2655:UW2658</f>
        <v>-1.0612456836314022E-4</v>
      </c>
      <c r="UY2661" s="12">
        <f t="array" ref="UY2661:UY2664">UW2661:UW2664</f>
        <v>-1.0612456836314022E-4</v>
      </c>
      <c r="VA2661" s="1"/>
      <c r="VB2661" s="15">
        <f t="array" ref="VB2661:VB2664">RK2661:RK2664+SU2661:SU2664</f>
        <v>-2.0189512356423481E-8</v>
      </c>
      <c r="VC2661" s="11"/>
      <c r="VD2661" s="11"/>
      <c r="VE2661" s="11"/>
      <c r="VF2661" s="15">
        <f t="array" ref="VF2661:VF2664">UO2661:UO2664+TE2661:TE2664+RU2661:RU2664</f>
        <v>2.4352197233561135E-20</v>
      </c>
      <c r="VG2661" s="11"/>
      <c r="VH2661" s="11"/>
      <c r="VI2661" s="11"/>
      <c r="VJ2661" s="15">
        <f t="array" ref="VJ2661:VJ2664">SE2661:SE2664+TO2661:TO2664+UY2661:UY2664</f>
        <v>-3.2282408142669263E-4</v>
      </c>
      <c r="VK2661" s="11"/>
      <c r="VL2661" s="11"/>
      <c r="VM2661" s="11"/>
      <c r="VN2661" s="11"/>
      <c r="VO2661" s="1"/>
      <c r="VT2661" s="1"/>
    </row>
    <row r="2662" spans="14:592" x14ac:dyDescent="0.3">
      <c r="N2662" s="1"/>
      <c r="AI2662" s="1"/>
      <c r="DX2662" s="1"/>
      <c r="EA2662" s="38" t="s">
        <v>26</v>
      </c>
      <c r="ED2662" s="5">
        <v>1.7386556380553093E-3</v>
      </c>
      <c r="EF2662" s="9">
        <v>-0.54759182949837681</v>
      </c>
      <c r="EI2662" s="40" t="s">
        <v>27</v>
      </c>
      <c r="EL2662" s="1"/>
      <c r="ER2662" s="1"/>
      <c r="EU2662" s="38" t="s">
        <v>26</v>
      </c>
      <c r="EX2662" s="5">
        <v>3.6918602498011278E-4</v>
      </c>
      <c r="EZ2662" s="9">
        <v>-0.35586957876505232</v>
      </c>
      <c r="FC2662" s="40" t="s">
        <v>27</v>
      </c>
      <c r="FF2662" s="1"/>
      <c r="FL2662" s="1"/>
      <c r="FO2662" s="38" t="s">
        <v>26</v>
      </c>
      <c r="FR2662" s="5">
        <v>1.5812701367775191E-3</v>
      </c>
      <c r="FT2662" s="9">
        <v>-0.52701718958297827</v>
      </c>
      <c r="FW2662" s="40" t="s">
        <v>27</v>
      </c>
      <c r="FZ2662" s="1"/>
      <c r="JX2662" s="1"/>
      <c r="KG2662" s="1"/>
      <c r="KH2662" s="67"/>
      <c r="KJ2662" s="66"/>
      <c r="KL2662" s="65"/>
      <c r="KN2662" s="53"/>
      <c r="KP2662" s="64"/>
      <c r="KR2662" s="63"/>
      <c r="KV2662" s="1"/>
      <c r="KW2662" s="34"/>
      <c r="KY2662" s="35"/>
      <c r="LA2662" s="36"/>
      <c r="LC2662" s="37"/>
      <c r="LQ2662" s="1"/>
      <c r="LS2662" s="13">
        <v>-0.16763196672300518</v>
      </c>
      <c r="LU2662" s="5">
        <v>-0.93755625988065894</v>
      </c>
      <c r="LW2662" s="9">
        <v>1.350671460049021E-6</v>
      </c>
      <c r="LY2662" s="13">
        <v>1.350671460049021E-6</v>
      </c>
      <c r="MA2662" s="1"/>
      <c r="MC2662" s="13">
        <v>-0.60815123756676703</v>
      </c>
      <c r="ME2662" s="5">
        <v>-0.80835800540246217</v>
      </c>
      <c r="MG2662" s="9">
        <v>1.0098944370629491E-5</v>
      </c>
      <c r="MI2662" s="13">
        <v>1.0098944370629491E-5</v>
      </c>
      <c r="MK2662" s="1"/>
      <c r="MM2662" s="13">
        <v>-0.41665379585851603</v>
      </c>
      <c r="MO2662" s="5">
        <v>-1.119075495541916</v>
      </c>
      <c r="MQ2662" s="9">
        <v>3.1823080613777981E-4</v>
      </c>
      <c r="MS2662" s="13">
        <v>3.1823080613777981E-4</v>
      </c>
      <c r="MU2662" s="1"/>
      <c r="NA2662" s="1"/>
      <c r="NC2662" s="13">
        <v>-0.16763196672300518</v>
      </c>
      <c r="NE2662" s="5">
        <v>-0.91234416709331889</v>
      </c>
      <c r="NG2662" s="9">
        <v>-4.3347262244682657E-7</v>
      </c>
      <c r="NI2662" s="13">
        <v>-4.3347262244682657E-7</v>
      </c>
      <c r="NK2662" s="1"/>
      <c r="NM2662" s="13">
        <v>-0.60815123756676703</v>
      </c>
      <c r="NO2662" s="5">
        <v>-0.75848950121063718</v>
      </c>
      <c r="NQ2662" s="9">
        <v>-1.8210445119026849E-5</v>
      </c>
      <c r="NS2662" s="13">
        <v>-1.8210445119026849E-5</v>
      </c>
      <c r="NU2662" s="1"/>
      <c r="NW2662" s="13">
        <v>-0.41665379585851603</v>
      </c>
      <c r="NY2662" s="5">
        <v>-1.0244400978022945</v>
      </c>
      <c r="OA2662" s="9">
        <v>4.2167651845802934E-4</v>
      </c>
      <c r="OC2662" s="13">
        <v>4.2167651845802934E-4</v>
      </c>
      <c r="OE2662" s="1"/>
      <c r="OU2662" s="1"/>
      <c r="OW2662" s="13">
        <v>-0.60815123756676703</v>
      </c>
      <c r="OY2662" s="5">
        <v>-0.80376287606916064</v>
      </c>
      <c r="PA2662" s="9">
        <v>8.1115007483973244E-6</v>
      </c>
      <c r="PC2662" s="13">
        <v>8.1115007483973244E-6</v>
      </c>
      <c r="PE2662" s="1"/>
      <c r="PG2662" s="13">
        <v>-0.41665379585851603</v>
      </c>
      <c r="PI2662" s="5">
        <v>-1.1103114739644235</v>
      </c>
      <c r="PK2662" s="9">
        <v>3.2671116260806171E-4</v>
      </c>
      <c r="PM2662" s="13">
        <v>3.2671116260806171E-4</v>
      </c>
      <c r="PO2662" s="1"/>
      <c r="PP2662" s="16">
        <v>9.1719883760219447E-7</v>
      </c>
      <c r="PQ2662" s="11"/>
      <c r="PR2662" s="11"/>
      <c r="PS2662" s="11"/>
      <c r="PT2662" s="16">
        <v>-3.3881317890172014E-20</v>
      </c>
      <c r="PU2662" s="11"/>
      <c r="PV2662" s="11"/>
      <c r="PW2662" s="11"/>
      <c r="PX2662" s="16">
        <v>1.0666184872038709E-3</v>
      </c>
      <c r="PY2662" s="11"/>
      <c r="PZ2662" s="11"/>
      <c r="QA2662" s="11"/>
      <c r="QB2662" s="11"/>
      <c r="QC2662" s="1"/>
      <c r="RC2662" s="1"/>
      <c r="RE2662" s="13">
        <v>-0.10864212960336339</v>
      </c>
      <c r="RG2662" s="5">
        <v>-0.16341317745360151</v>
      </c>
      <c r="RI2662" s="9">
        <v>8.2632981741391362E-9</v>
      </c>
      <c r="RK2662" s="13">
        <v>8.2632981741391362E-9</v>
      </c>
      <c r="RM2662" s="1"/>
      <c r="RO2662" s="13">
        <v>-3.7306213174249703E-2</v>
      </c>
      <c r="RQ2662" s="5">
        <v>-0.96132885506195564</v>
      </c>
      <c r="RS2662" s="9">
        <v>1.2017546983618373E-8</v>
      </c>
      <c r="RU2662" s="13">
        <v>1.2017546983618373E-8</v>
      </c>
      <c r="RW2662" s="1"/>
      <c r="RY2662" s="13">
        <v>0.93963382173161181</v>
      </c>
      <c r="SA2662" s="5">
        <v>1.9283259828501849</v>
      </c>
      <c r="SC2662" s="9">
        <v>2.4468469273339084E-4</v>
      </c>
      <c r="SE2662" s="13">
        <v>2.4468469273339084E-4</v>
      </c>
      <c r="SG2662" s="1"/>
      <c r="SM2662" s="1"/>
      <c r="SO2662" s="13">
        <v>-0.10864212960336339</v>
      </c>
      <c r="SQ2662" s="5">
        <v>-2.4889007729423984E-2</v>
      </c>
      <c r="SS2662" s="9">
        <v>-1.3955611207665102E-7</v>
      </c>
      <c r="SU2662" s="13">
        <v>-1.3955611207665102E-7</v>
      </c>
      <c r="SW2662" s="1"/>
      <c r="SY2662" s="13">
        <v>-3.7306213174249703E-2</v>
      </c>
      <c r="TA2662" s="5">
        <v>-1.1046420073852494</v>
      </c>
      <c r="TC2662" s="9">
        <v>-1.5108671576734395E-8</v>
      </c>
      <c r="TE2662" s="13">
        <v>-1.5108671576734395E-8</v>
      </c>
      <c r="TG2662" s="1"/>
      <c r="TI2662" s="13">
        <v>0.93963382173161181</v>
      </c>
      <c r="TK2662" s="5">
        <v>1.9283341134161598</v>
      </c>
      <c r="TM2662" s="9">
        <v>2.5869601974108333E-4</v>
      </c>
      <c r="TO2662" s="13">
        <v>2.5869601974108333E-4</v>
      </c>
      <c r="TQ2662" s="1"/>
      <c r="UG2662" s="1"/>
      <c r="UI2662" s="13">
        <v>-3.7306213174249703E-2</v>
      </c>
      <c r="UK2662" s="5">
        <v>-0.97497761250453796</v>
      </c>
      <c r="UM2662" s="9">
        <v>3.0911245931174679E-9</v>
      </c>
      <c r="UO2662" s="13">
        <v>3.0911245931174679E-9</v>
      </c>
      <c r="UQ2662" s="1"/>
      <c r="US2662" s="13">
        <v>0.93963382173161181</v>
      </c>
      <c r="UU2662" s="5">
        <v>1.9286398644193974</v>
      </c>
      <c r="UW2662" s="9">
        <v>2.4597337559866884E-4</v>
      </c>
      <c r="UY2662" s="13">
        <v>2.4597337559866884E-4</v>
      </c>
      <c r="VA2662" s="1"/>
      <c r="VB2662" s="16">
        <v>-1.3129281390251188E-7</v>
      </c>
      <c r="VC2662" s="11"/>
      <c r="VD2662" s="11"/>
      <c r="VE2662" s="11"/>
      <c r="VF2662" s="16">
        <v>1.4459117107426924E-21</v>
      </c>
      <c r="VG2662" s="11"/>
      <c r="VH2662" s="11"/>
      <c r="VI2662" s="11"/>
      <c r="VJ2662" s="16">
        <v>7.49354088073143E-4</v>
      </c>
      <c r="VK2662" s="11"/>
      <c r="VL2662" s="11"/>
      <c r="VM2662" s="11"/>
      <c r="VN2662" s="11"/>
      <c r="VO2662" s="1"/>
      <c r="VT2662" s="1"/>
    </row>
    <row r="2663" spans="14:592" ht="15" thickBot="1" x14ac:dyDescent="0.35">
      <c r="N2663" s="1"/>
      <c r="AI2663" s="1"/>
      <c r="DX2663" s="1"/>
      <c r="EA2663" s="38" t="s">
        <v>26</v>
      </c>
      <c r="ED2663" s="6">
        <v>1.0915389806678239E-2</v>
      </c>
      <c r="EF2663" s="10">
        <v>-0.54759182949837681</v>
      </c>
      <c r="EI2663" s="40" t="s">
        <v>27</v>
      </c>
      <c r="EL2663" s="1"/>
      <c r="ER2663" s="1"/>
      <c r="EU2663" s="38" t="s">
        <v>26</v>
      </c>
      <c r="EX2663" s="6">
        <v>1.5999290822968405E-2</v>
      </c>
      <c r="EZ2663" s="10">
        <v>-0.35586957876505232</v>
      </c>
      <c r="FC2663" s="40" t="s">
        <v>27</v>
      </c>
      <c r="FF2663" s="1"/>
      <c r="FL2663" s="1"/>
      <c r="FO2663" s="38" t="s">
        <v>26</v>
      </c>
      <c r="FR2663" s="6">
        <v>1.1359949026371597E-2</v>
      </c>
      <c r="FT2663" s="10">
        <v>-0.52701718958297827</v>
      </c>
      <c r="FW2663" s="40" t="s">
        <v>27</v>
      </c>
      <c r="FZ2663" s="1"/>
      <c r="JX2663" s="1"/>
      <c r="KG2663" s="1"/>
      <c r="KH2663" s="67"/>
      <c r="KJ2663" s="66"/>
      <c r="KL2663" s="65"/>
      <c r="KN2663" s="53"/>
      <c r="KP2663" s="64"/>
      <c r="KR2663" s="63"/>
      <c r="KV2663" s="1"/>
      <c r="KW2663" s="34"/>
      <c r="KY2663" s="35"/>
      <c r="LA2663" s="36"/>
      <c r="LC2663" s="37"/>
      <c r="LQ2663" s="1"/>
      <c r="LS2663" s="13">
        <v>-0.48800262219817209</v>
      </c>
      <c r="LU2663" s="5">
        <v>-1.1758599686718612</v>
      </c>
      <c r="LW2663" s="9">
        <v>-3.3129540974090713E-6</v>
      </c>
      <c r="LY2663" s="13">
        <v>-3.3129540974090713E-6</v>
      </c>
      <c r="MA2663" s="1"/>
      <c r="MC2663" s="13">
        <v>-0.10516430452528704</v>
      </c>
      <c r="ME2663" s="5">
        <v>0.99571822385791764</v>
      </c>
      <c r="MG2663" s="9">
        <v>1.1879990610376156E-5</v>
      </c>
      <c r="MI2663" s="13">
        <v>1.1879990610376156E-5</v>
      </c>
      <c r="MK2663" s="1"/>
      <c r="MM2663" s="13">
        <v>0.83610326905409649</v>
      </c>
      <c r="MO2663" s="5">
        <v>1.3748214131176777</v>
      </c>
      <c r="MQ2663" s="9">
        <v>1.3325953256209449E-4</v>
      </c>
      <c r="MS2663" s="13">
        <v>1.3325953256209449E-4</v>
      </c>
      <c r="MU2663" s="1"/>
      <c r="NA2663" s="1"/>
      <c r="NC2663" s="13">
        <v>-0.48800262219817209</v>
      </c>
      <c r="NE2663" s="5">
        <v>-1.3008106409445646</v>
      </c>
      <c r="NG2663" s="9">
        <v>1.0632283156597867E-6</v>
      </c>
      <c r="NI2663" s="13">
        <v>1.0632283156597867E-6</v>
      </c>
      <c r="NK2663" s="1"/>
      <c r="NM2663" s="13">
        <v>-0.10516430452528704</v>
      </c>
      <c r="NO2663" s="5">
        <v>0.87323562527217846</v>
      </c>
      <c r="NQ2663" s="9">
        <v>-2.1419755221685712E-5</v>
      </c>
      <c r="NS2663" s="13">
        <v>-2.1419755221685712E-5</v>
      </c>
      <c r="NU2663" s="1"/>
      <c r="NW2663" s="13">
        <v>0.83610326905409649</v>
      </c>
      <c r="NY2663" s="5">
        <v>1.4016802553603644</v>
      </c>
      <c r="OA2663" s="9">
        <v>1.7669469716190565E-4</v>
      </c>
      <c r="OC2663" s="13">
        <v>1.7669469716190565E-4</v>
      </c>
      <c r="OE2663" s="1"/>
      <c r="OU2663" s="1"/>
      <c r="OW2663" s="13">
        <v>-0.10516430452528704</v>
      </c>
      <c r="OY2663" s="5">
        <v>0.98407895489063946</v>
      </c>
      <c r="PA2663" s="9">
        <v>9.5397646113095136E-6</v>
      </c>
      <c r="PC2663" s="13">
        <v>9.5397646113095136E-6</v>
      </c>
      <c r="PE2663" s="1"/>
      <c r="PG2663" s="13">
        <v>0.83610326905409649</v>
      </c>
      <c r="PI2663" s="5">
        <v>1.3773008993273317</v>
      </c>
      <c r="PK2663" s="9">
        <v>1.3681918199453367E-4</v>
      </c>
      <c r="PM2663" s="13">
        <v>1.3681918199453367E-4</v>
      </c>
      <c r="PO2663" s="1"/>
      <c r="PP2663" s="16">
        <v>-2.2497257817492846E-6</v>
      </c>
      <c r="PQ2663" s="11"/>
      <c r="PR2663" s="11"/>
      <c r="PS2663" s="11"/>
      <c r="PT2663" s="16">
        <v>-4.2351647362715017E-20</v>
      </c>
      <c r="PU2663" s="11"/>
      <c r="PV2663" s="11"/>
      <c r="PW2663" s="11"/>
      <c r="PX2663" s="16">
        <v>4.4677341171853375E-4</v>
      </c>
      <c r="PY2663" s="11"/>
      <c r="PZ2663" s="11"/>
      <c r="QA2663" s="11"/>
      <c r="QB2663" s="11"/>
      <c r="QC2663" s="1"/>
      <c r="RC2663" s="1"/>
      <c r="RE2663" s="13">
        <v>-0.3037796773766544</v>
      </c>
      <c r="RG2663" s="5">
        <v>-0.93218349874018935</v>
      </c>
      <c r="RI2663" s="9">
        <v>2.3097881122039638E-9</v>
      </c>
      <c r="RK2663" s="13">
        <v>2.3097881122039638E-9</v>
      </c>
      <c r="RM2663" s="1"/>
      <c r="RO2663" s="13">
        <v>-0.37210259466982754</v>
      </c>
      <c r="RQ2663" s="5">
        <v>-2.1228763713531205</v>
      </c>
      <c r="RS2663" s="9">
        <v>5.0063520673603927E-7</v>
      </c>
      <c r="RU2663" s="13">
        <v>5.0063520673603927E-7</v>
      </c>
      <c r="RW2663" s="1"/>
      <c r="RY2663" s="13">
        <v>0.39665858009696531</v>
      </c>
      <c r="SA2663" s="5">
        <v>-1.5268822811663132</v>
      </c>
      <c r="SC2663" s="9">
        <v>1.4858068310146113E-4</v>
      </c>
      <c r="SE2663" s="13">
        <v>1.4858068310146113E-4</v>
      </c>
      <c r="SG2663" s="1"/>
      <c r="SM2663" s="1"/>
      <c r="SO2663" s="13">
        <v>-0.3037796773766544</v>
      </c>
      <c r="SQ2663" s="5">
        <v>-0.8961719246072819</v>
      </c>
      <c r="SS2663" s="9">
        <v>-3.9051765902126424E-8</v>
      </c>
      <c r="SU2663" s="13">
        <v>-3.9051765902126424E-8</v>
      </c>
      <c r="SW2663" s="1"/>
      <c r="SY2663" s="13">
        <v>-0.37210259466982754</v>
      </c>
      <c r="TA2663" s="5">
        <v>-2.1630307561295612</v>
      </c>
      <c r="TC2663" s="9">
        <v>-8.5243378450256691E-7</v>
      </c>
      <c r="TE2663" s="13">
        <v>-8.5243378450256691E-7</v>
      </c>
      <c r="TG2663" s="1"/>
      <c r="TI2663" s="13">
        <v>0.39665858009696531</v>
      </c>
      <c r="TK2663" s="5">
        <v>-1.5697253757434322</v>
      </c>
      <c r="TM2663" s="9">
        <v>1.5652186814282349E-4</v>
      </c>
      <c r="TO2663" s="13">
        <v>1.5652186814282349E-4</v>
      </c>
      <c r="TQ2663" s="1"/>
      <c r="UG2663" s="1"/>
      <c r="UI2663" s="13">
        <v>-0.37210259466982754</v>
      </c>
      <c r="UK2663" s="5">
        <v>-2.1268132955557952</v>
      </c>
      <c r="UM2663" s="9">
        <v>3.5179857776654601E-7</v>
      </c>
      <c r="UO2663" s="13">
        <v>3.5179857776654601E-7</v>
      </c>
      <c r="UQ2663" s="1"/>
      <c r="US2663" s="13">
        <v>0.39665858009696531</v>
      </c>
      <c r="UU2663" s="5">
        <v>-1.5311548751224469</v>
      </c>
      <c r="UW2663" s="9">
        <v>1.4931008166612009E-4</v>
      </c>
      <c r="UY2663" s="13">
        <v>1.4931008166612009E-4</v>
      </c>
      <c r="VA2663" s="1"/>
      <c r="VB2663" s="16">
        <v>-3.6741977789922461E-8</v>
      </c>
      <c r="VC2663" s="11"/>
      <c r="VD2663" s="11"/>
      <c r="VE2663" s="11"/>
      <c r="VF2663" s="16">
        <v>1.8317087484374245E-20</v>
      </c>
      <c r="VG2663" s="11"/>
      <c r="VH2663" s="11"/>
      <c r="VI2663" s="11"/>
      <c r="VJ2663" s="16">
        <v>4.5441263291040471E-4</v>
      </c>
      <c r="VK2663" s="11"/>
      <c r="VL2663" s="11"/>
      <c r="VM2663" s="11"/>
      <c r="VN2663" s="11"/>
      <c r="VO2663" s="1"/>
      <c r="VT2663" s="1"/>
    </row>
    <row r="2664" spans="14:592" ht="15" thickBot="1" x14ac:dyDescent="0.35">
      <c r="N2664" s="1"/>
      <c r="AI2664" s="1"/>
      <c r="DX2664" s="1"/>
      <c r="EA2664" s="38" t="s">
        <v>26</v>
      </c>
      <c r="ED2664" s="38" t="s">
        <v>26</v>
      </c>
      <c r="EF2664" s="7"/>
      <c r="EI2664" s="40" t="s">
        <v>27</v>
      </c>
      <c r="EL2664" s="1"/>
      <c r="ER2664" s="1"/>
      <c r="EU2664" s="38" t="s">
        <v>26</v>
      </c>
      <c r="EX2664" s="38" t="s">
        <v>26</v>
      </c>
      <c r="EZ2664" s="7"/>
      <c r="FC2664" s="40" t="s">
        <v>27</v>
      </c>
      <c r="FF2664" s="1"/>
      <c r="FL2664" s="1"/>
      <c r="FO2664" s="38" t="s">
        <v>26</v>
      </c>
      <c r="FR2664" s="38" t="s">
        <v>26</v>
      </c>
      <c r="FT2664" s="7"/>
      <c r="FW2664" s="40" t="s">
        <v>27</v>
      </c>
      <c r="FZ2664" s="1"/>
      <c r="JX2664" s="1"/>
      <c r="KG2664" s="1"/>
      <c r="KH2664" s="67"/>
      <c r="KJ2664" s="66"/>
      <c r="KL2664" s="65"/>
      <c r="KN2664" s="53"/>
      <c r="KP2664" s="64"/>
      <c r="KR2664" s="63"/>
      <c r="KV2664" s="1"/>
      <c r="KW2664" s="34"/>
      <c r="KY2664" s="35"/>
      <c r="LA2664" s="36"/>
      <c r="LC2664" s="37"/>
      <c r="LQ2664" s="1"/>
      <c r="LS2664" s="14">
        <v>0.10994467656842664</v>
      </c>
      <c r="LU2664" s="6">
        <v>1.3387756173348744</v>
      </c>
      <c r="LW2664" s="10">
        <v>2.1763572167897234E-6</v>
      </c>
      <c r="LY2664" s="14">
        <v>2.1763572167897234E-6</v>
      </c>
      <c r="MA2664" s="1"/>
      <c r="MC2664" s="14">
        <v>1.1955088777865535</v>
      </c>
      <c r="ME2664" s="6">
        <v>-0.61511832093145014</v>
      </c>
      <c r="MG2664" s="10">
        <v>-1.4448306098090832E-5</v>
      </c>
      <c r="MI2664" s="14">
        <v>-1.4448306098090832E-5</v>
      </c>
      <c r="MK2664" s="1"/>
      <c r="MM2664" s="14">
        <v>-1.2879859644859186</v>
      </c>
      <c r="MO2664" s="6">
        <v>0.33439477629044601</v>
      </c>
      <c r="MQ2664" s="10">
        <v>-1.5916114582884417E-4</v>
      </c>
      <c r="MS2664" s="14">
        <v>-1.5916114582884417E-4</v>
      </c>
      <c r="MU2664" s="1"/>
      <c r="NA2664" s="1"/>
      <c r="NC2664" s="14">
        <v>0.10994467656842664</v>
      </c>
      <c r="NE2664" s="6">
        <v>1.2972747097814441</v>
      </c>
      <c r="NG2664" s="10">
        <v>-6.9846081107218457E-7</v>
      </c>
      <c r="NI2664" s="14">
        <v>-6.9846081107218457E-7</v>
      </c>
      <c r="NK2664" s="1"/>
      <c r="NM2664" s="14">
        <v>1.1955088777865535</v>
      </c>
      <c r="NO2664" s="6">
        <v>-0.53475334710147404</v>
      </c>
      <c r="NQ2664" s="10">
        <v>2.6053306513572983E-5</v>
      </c>
      <c r="NS2664" s="14">
        <v>2.6053306513572983E-5</v>
      </c>
      <c r="NU2664" s="1"/>
      <c r="NW2664" s="14">
        <v>-1.2879859644859186</v>
      </c>
      <c r="NY2664" s="6">
        <v>0.21858093468558737</v>
      </c>
      <c r="OA2664" s="10">
        <v>-2.1060877809227663E-4</v>
      </c>
      <c r="OC2664" s="14">
        <v>-2.1060877809227663E-4</v>
      </c>
      <c r="OE2664" s="1"/>
      <c r="OU2664" s="1"/>
      <c r="OW2664" s="14">
        <v>1.1955088777865535</v>
      </c>
      <c r="OY2664" s="6">
        <v>-0.60768920739509036</v>
      </c>
      <c r="PA2664" s="10">
        <v>-1.1605000415482107E-5</v>
      </c>
      <c r="PC2664" s="14">
        <v>-1.1605000415482107E-5</v>
      </c>
      <c r="PE2664" s="1"/>
      <c r="PG2664" s="14">
        <v>-1.2879859644859186</v>
      </c>
      <c r="PI2664" s="6">
        <v>0.32372353151633604</v>
      </c>
      <c r="PK2664" s="10">
        <v>-1.6338151939533017E-4</v>
      </c>
      <c r="PM2664" s="14">
        <v>-1.6338151939533017E-4</v>
      </c>
      <c r="PO2664" s="1"/>
      <c r="PP2664" s="17">
        <v>1.4778964057175388E-6</v>
      </c>
      <c r="PQ2664" s="11"/>
      <c r="PR2664" s="11"/>
      <c r="PS2664" s="11"/>
      <c r="PT2664" s="17">
        <v>4.4045713257223618E-20</v>
      </c>
      <c r="PU2664" s="11"/>
      <c r="PV2664" s="11"/>
      <c r="PW2664" s="11"/>
      <c r="PX2664" s="17">
        <v>-5.3315144331645098E-4</v>
      </c>
      <c r="PY2664" s="11"/>
      <c r="PZ2664" s="11"/>
      <c r="QA2664" s="11"/>
      <c r="QB2664" s="11"/>
      <c r="QC2664" s="1"/>
      <c r="RC2664" s="1"/>
      <c r="RE2664" s="14">
        <v>-0.13092278194443305</v>
      </c>
      <c r="RG2664" s="6">
        <v>0.12551334850177651</v>
      </c>
      <c r="RI2664" s="10">
        <v>-2.8250353539813768E-9</v>
      </c>
      <c r="RK2664" s="14">
        <v>-2.8250353539813768E-9</v>
      </c>
      <c r="RM2664" s="1"/>
      <c r="RO2664" s="14">
        <v>-0.36086862701987416</v>
      </c>
      <c r="RQ2664" s="6">
        <v>1.187046281216235</v>
      </c>
      <c r="RS2664" s="10">
        <v>1.527889443997773E-7</v>
      </c>
      <c r="RU2664" s="14">
        <v>1.527889443997773E-7</v>
      </c>
      <c r="RW2664" s="1"/>
      <c r="RY2664" s="14">
        <v>0.11988171302542061</v>
      </c>
      <c r="SA2664" s="6">
        <v>0.81421181449792401</v>
      </c>
      <c r="SC2664" s="10">
        <v>-2.2966736222755732E-4</v>
      </c>
      <c r="SE2664" s="14">
        <v>-2.2966736222755732E-4</v>
      </c>
      <c r="SG2664" s="1"/>
      <c r="SM2664" s="1"/>
      <c r="SO2664" s="14">
        <v>-0.13092278194443305</v>
      </c>
      <c r="SQ2664" s="6">
        <v>-0.26368629572627256</v>
      </c>
      <c r="SS2664" s="10">
        <v>4.7729935576698617E-8</v>
      </c>
      <c r="SU2664" s="14">
        <v>4.7729935576698617E-8</v>
      </c>
      <c r="SW2664" s="1"/>
      <c r="SY2664" s="14">
        <v>-0.36086862701987416</v>
      </c>
      <c r="TA2664" s="6">
        <v>1.2360839081164374</v>
      </c>
      <c r="TC2664" s="10">
        <v>-2.7571801228725383E-7</v>
      </c>
      <c r="TE2664" s="14">
        <v>-2.7571801228725383E-7</v>
      </c>
      <c r="TG2664" s="1"/>
      <c r="TI2664" s="14">
        <v>0.11988171302542061</v>
      </c>
      <c r="TK2664" s="6">
        <v>0.7409563091335778</v>
      </c>
      <c r="TM2664" s="10">
        <v>-2.4065666043391213E-4</v>
      </c>
      <c r="TO2664" s="14">
        <v>-2.4065666043391213E-4</v>
      </c>
      <c r="TQ2664" s="1"/>
      <c r="UG2664" s="1"/>
      <c r="UI2664" s="14">
        <v>-0.36086862701987416</v>
      </c>
      <c r="UK2664" s="6">
        <v>1.1917664623075637</v>
      </c>
      <c r="UM2664" s="10">
        <v>1.2292906788747925E-7</v>
      </c>
      <c r="UO2664" s="14">
        <v>1.2292906788747925E-7</v>
      </c>
      <c r="UQ2664" s="1"/>
      <c r="US2664" s="14">
        <v>0.11988171302542061</v>
      </c>
      <c r="UU2664" s="6">
        <v>0.80731444606013536</v>
      </c>
      <c r="UW2664" s="10">
        <v>-2.3067433251675577E-4</v>
      </c>
      <c r="UY2664" s="14">
        <v>-2.3067433251675577E-4</v>
      </c>
      <c r="VA2664" s="1"/>
      <c r="VB2664" s="17">
        <v>4.490490022271724E-8</v>
      </c>
      <c r="VC2664" s="11"/>
      <c r="VD2664" s="11"/>
      <c r="VE2664" s="11"/>
      <c r="VF2664" s="17">
        <v>2.7263872989747792E-21</v>
      </c>
      <c r="VG2664" s="11"/>
      <c r="VH2664" s="11"/>
      <c r="VI2664" s="11"/>
      <c r="VJ2664" s="17">
        <v>-7.0099835517822514E-4</v>
      </c>
      <c r="VK2664" s="11"/>
      <c r="VL2664" s="11"/>
      <c r="VM2664" s="11"/>
      <c r="VN2664" s="11"/>
      <c r="VO2664" s="1"/>
      <c r="VT2664" s="1"/>
    </row>
    <row r="2665" spans="14:592" ht="15" thickBot="1" x14ac:dyDescent="0.35">
      <c r="N2665" s="1"/>
      <c r="AI2665" s="1"/>
      <c r="DX2665" s="1"/>
      <c r="EA2665" s="2"/>
      <c r="EB2665" s="38" t="s">
        <v>25</v>
      </c>
      <c r="EC2665" s="38" t="s">
        <v>25</v>
      </c>
      <c r="ED2665" s="2"/>
      <c r="EF2665" s="7"/>
      <c r="EG2665" s="40" t="s">
        <v>25</v>
      </c>
      <c r="EH2665" s="40" t="s">
        <v>25</v>
      </c>
      <c r="EI2665" s="7"/>
      <c r="EL2665" s="1"/>
      <c r="ER2665" s="1"/>
      <c r="EU2665" s="2"/>
      <c r="EV2665" s="38" t="s">
        <v>25</v>
      </c>
      <c r="EW2665" s="38" t="s">
        <v>25</v>
      </c>
      <c r="EX2665" s="2"/>
      <c r="EZ2665" s="7"/>
      <c r="FA2665" s="40" t="s">
        <v>25</v>
      </c>
      <c r="FB2665" s="40" t="s">
        <v>25</v>
      </c>
      <c r="FC2665" s="7"/>
      <c r="FF2665" s="1"/>
      <c r="FL2665" s="1"/>
      <c r="FO2665" s="2"/>
      <c r="FP2665" s="38" t="s">
        <v>25</v>
      </c>
      <c r="FQ2665" s="38" t="s">
        <v>25</v>
      </c>
      <c r="FR2665" s="2"/>
      <c r="FT2665" s="7"/>
      <c r="FU2665" s="40" t="s">
        <v>25</v>
      </c>
      <c r="FV2665" s="40" t="s">
        <v>25</v>
      </c>
      <c r="FW2665" s="7"/>
      <c r="FZ2665" s="1"/>
      <c r="JX2665" s="1"/>
      <c r="KG2665" s="1"/>
      <c r="KH2665" s="67"/>
      <c r="KJ2665" s="66"/>
      <c r="KL2665" s="65"/>
      <c r="KN2665" s="53"/>
      <c r="KP2665" s="64"/>
      <c r="KR2665" s="63"/>
      <c r="KV2665" s="1"/>
      <c r="KW2665" s="34"/>
      <c r="KY2665" s="35"/>
      <c r="LA2665" s="36"/>
      <c r="LC2665" s="37"/>
      <c r="LQ2665" s="1"/>
      <c r="LR2665" t="s">
        <v>182</v>
      </c>
      <c r="LU2665" s="2"/>
      <c r="LW2665" s="7"/>
      <c r="LX2665" t="s">
        <v>183</v>
      </c>
      <c r="MA2665" s="1"/>
      <c r="MB2665" t="s">
        <v>184</v>
      </c>
      <c r="ME2665" s="2"/>
      <c r="MG2665" s="7"/>
      <c r="MH2665" t="s">
        <v>185</v>
      </c>
      <c r="MK2665" s="1"/>
      <c r="ML2665" t="s">
        <v>186</v>
      </c>
      <c r="MO2665" s="2"/>
      <c r="MQ2665" s="7"/>
      <c r="MR2665" t="s">
        <v>187</v>
      </c>
      <c r="MU2665" s="1"/>
      <c r="NA2665" s="1"/>
      <c r="NB2665" t="s">
        <v>182</v>
      </c>
      <c r="NE2665" s="2"/>
      <c r="NG2665" s="7"/>
      <c r="NH2665" t="s">
        <v>183</v>
      </c>
      <c r="NK2665" s="1"/>
      <c r="NL2665" t="s">
        <v>184</v>
      </c>
      <c r="NO2665" s="2"/>
      <c r="NQ2665" s="7"/>
      <c r="NR2665" t="s">
        <v>185</v>
      </c>
      <c r="NU2665" s="1"/>
      <c r="NV2665" t="s">
        <v>186</v>
      </c>
      <c r="NY2665" s="2"/>
      <c r="OA2665" s="7"/>
      <c r="OB2665" t="s">
        <v>187</v>
      </c>
      <c r="OE2665" s="1"/>
      <c r="OU2665" s="1"/>
      <c r="OV2665" t="s">
        <v>184</v>
      </c>
      <c r="OY2665" s="2"/>
      <c r="PA2665" s="7"/>
      <c r="PB2665" t="s">
        <v>185</v>
      </c>
      <c r="PE2665" s="1"/>
      <c r="PF2665" t="s">
        <v>186</v>
      </c>
      <c r="PI2665" s="2"/>
      <c r="PK2665" s="7"/>
      <c r="PL2665" t="s">
        <v>187</v>
      </c>
      <c r="PO2665" s="1"/>
      <c r="PP2665" s="11" t="s">
        <v>188</v>
      </c>
      <c r="PQ2665" s="11"/>
      <c r="PR2665" s="11"/>
      <c r="PS2665" s="11"/>
      <c r="PT2665" s="11" t="s">
        <v>189</v>
      </c>
      <c r="PU2665" s="11"/>
      <c r="PV2665" s="11"/>
      <c r="PW2665" s="11"/>
      <c r="PX2665" s="11" t="s">
        <v>190</v>
      </c>
      <c r="PY2665" s="11"/>
      <c r="PZ2665" s="11"/>
      <c r="QA2665" s="11"/>
      <c r="QB2665" s="11"/>
      <c r="QC2665" s="1"/>
      <c r="RC2665" s="1"/>
      <c r="RD2665" t="s">
        <v>182</v>
      </c>
      <c r="RG2665" s="2"/>
      <c r="RI2665" s="7"/>
      <c r="RJ2665" t="s">
        <v>183</v>
      </c>
      <c r="RM2665" s="1"/>
      <c r="RN2665" t="s">
        <v>184</v>
      </c>
      <c r="RQ2665" s="2"/>
      <c r="RS2665" s="7"/>
      <c r="RT2665" t="s">
        <v>185</v>
      </c>
      <c r="RW2665" s="1"/>
      <c r="RX2665" t="s">
        <v>186</v>
      </c>
      <c r="SA2665" s="2"/>
      <c r="SC2665" s="7"/>
      <c r="SD2665" t="s">
        <v>187</v>
      </c>
      <c r="SG2665" s="1"/>
      <c r="SM2665" s="1"/>
      <c r="SN2665" t="s">
        <v>182</v>
      </c>
      <c r="SQ2665" s="2"/>
      <c r="SS2665" s="7"/>
      <c r="ST2665" t="s">
        <v>183</v>
      </c>
      <c r="SW2665" s="1"/>
      <c r="SX2665" t="s">
        <v>184</v>
      </c>
      <c r="TA2665" s="2"/>
      <c r="TC2665" s="7"/>
      <c r="TD2665" t="s">
        <v>185</v>
      </c>
      <c r="TG2665" s="1"/>
      <c r="TH2665" t="s">
        <v>186</v>
      </c>
      <c r="TK2665" s="2"/>
      <c r="TM2665" s="7"/>
      <c r="TN2665" t="s">
        <v>187</v>
      </c>
      <c r="TQ2665" s="1"/>
      <c r="UG2665" s="1"/>
      <c r="UH2665" t="s">
        <v>184</v>
      </c>
      <c r="UK2665" s="2"/>
      <c r="UM2665" s="7"/>
      <c r="UN2665" t="s">
        <v>185</v>
      </c>
      <c r="UQ2665" s="1"/>
      <c r="UR2665" t="s">
        <v>186</v>
      </c>
      <c r="UU2665" s="2"/>
      <c r="UW2665" s="7"/>
      <c r="UX2665" t="s">
        <v>187</v>
      </c>
      <c r="VA2665" s="1"/>
      <c r="VB2665" s="11" t="s">
        <v>188</v>
      </c>
      <c r="VC2665" s="11"/>
      <c r="VD2665" s="11"/>
      <c r="VE2665" s="11"/>
      <c r="VF2665" s="11" t="s">
        <v>189</v>
      </c>
      <c r="VG2665" s="11"/>
      <c r="VH2665" s="11"/>
      <c r="VI2665" s="11"/>
      <c r="VJ2665" s="11" t="s">
        <v>190</v>
      </c>
      <c r="VK2665" s="11"/>
      <c r="VL2665" s="11"/>
      <c r="VM2665" s="11"/>
      <c r="VN2665" s="11"/>
      <c r="VO2665" s="1"/>
      <c r="VT2665" s="1"/>
    </row>
    <row r="2666" spans="14:592" ht="15" thickBot="1" x14ac:dyDescent="0.35">
      <c r="N2666" s="1"/>
      <c r="AI2666" s="1"/>
      <c r="DX2666" s="1"/>
      <c r="EA2666" s="2" t="s">
        <v>46</v>
      </c>
      <c r="EI2666" s="7" t="s">
        <v>47</v>
      </c>
      <c r="EL2666" s="1"/>
      <c r="ER2666" s="1"/>
      <c r="EU2666" s="2" t="s">
        <v>46</v>
      </c>
      <c r="FC2666" s="7" t="s">
        <v>47</v>
      </c>
      <c r="FF2666" s="1"/>
      <c r="FL2666" s="1"/>
      <c r="FO2666" s="2" t="s">
        <v>46</v>
      </c>
      <c r="FW2666" s="7" t="s">
        <v>47</v>
      </c>
      <c r="FZ2666" s="1"/>
      <c r="JX2666" s="1"/>
      <c r="KG2666" s="1"/>
      <c r="KH2666" s="67" t="s">
        <v>76</v>
      </c>
      <c r="KJ2666" s="66"/>
      <c r="KL2666" s="65" t="s">
        <v>76</v>
      </c>
      <c r="KN2666" s="53"/>
      <c r="KP2666" s="64" t="s">
        <v>76</v>
      </c>
      <c r="KR2666" s="63"/>
      <c r="KV2666" s="1"/>
      <c r="KW2666" s="34"/>
      <c r="KY2666" s="35"/>
      <c r="LA2666" s="36"/>
      <c r="LC2666" s="37"/>
      <c r="LQ2666" s="1"/>
      <c r="LR2666" s="18">
        <v>0.41832906292858318</v>
      </c>
      <c r="LS2666" s="19">
        <v>1.3626644435541955</v>
      </c>
      <c r="LT2666" s="20">
        <v>0.66573865839156954</v>
      </c>
      <c r="LU2666" s="2"/>
      <c r="LW2666" s="7"/>
      <c r="LX2666" s="18">
        <f t="array" ref="LX2666:LZ2669">MMULT(LW2661:LW2664,TRANSPOSE(LU2671:LU2673))</f>
        <v>3.081214128000176E-6</v>
      </c>
      <c r="LY2666" s="19">
        <v>4.666701012735009E-6</v>
      </c>
      <c r="LZ2666" s="20">
        <v>1.9800987765968742E-6</v>
      </c>
      <c r="MA2666" s="1"/>
      <c r="MB2666" s="18">
        <v>0.25467182626352125</v>
      </c>
      <c r="MC2666" s="19">
        <v>-0.37756696392728339</v>
      </c>
      <c r="MD2666" s="20">
        <v>-0.64083742212703398</v>
      </c>
      <c r="ME2666" s="2"/>
      <c r="MG2666" s="7"/>
      <c r="MH2666" s="18">
        <f t="array" ref="MH2666:MJ2669">MMULT(MG2661:MG2664,TRANSPOSE(ME2671:ME2673))</f>
        <v>-4.4557078850245913E-5</v>
      </c>
      <c r="MI2666" s="19">
        <v>-6.2569457539818048E-6</v>
      </c>
      <c r="MJ2666" s="20">
        <v>-1.1790902738558586E-4</v>
      </c>
      <c r="MK2666" s="1"/>
      <c r="ML2666" s="18">
        <v>0.1776952255466083</v>
      </c>
      <c r="MM2666" s="19">
        <v>1.0972773513778218</v>
      </c>
      <c r="MN2666" s="20">
        <v>0.14124928038394541</v>
      </c>
      <c r="MO2666" s="2"/>
      <c r="MQ2666" s="7"/>
      <c r="MR2666" s="18">
        <f t="array" ref="MR2666:MT2669">MMULT(MQ2661:MQ2664,TRANSPOSE(MO2671:MO2673))</f>
        <v>2.8672772936415866E-5</v>
      </c>
      <c r="MS2666" s="19">
        <v>4.0263856946807342E-6</v>
      </c>
      <c r="MT2666" s="20">
        <v>7.5875233669226154E-5</v>
      </c>
      <c r="MU2666" s="1"/>
      <c r="NA2666" s="1"/>
      <c r="NB2666" s="18">
        <f t="array" ref="NB2666:ND2669">LR2666:LT2669</f>
        <v>0.41832906292858318</v>
      </c>
      <c r="NC2666" s="19">
        <v>1.3626644435541955</v>
      </c>
      <c r="ND2666" s="20">
        <v>0.66573865839156954</v>
      </c>
      <c r="NE2666" s="2"/>
      <c r="NG2666" s="7"/>
      <c r="NH2666" s="18">
        <f t="array" ref="NH2666:NJ2669">MMULT(NG2661:NG2664,TRANSPOSE(NE2671:NE2673))</f>
        <v>-7.9553101371157353E-7</v>
      </c>
      <c r="NI2666" s="19">
        <v>-1.5411284898144673E-6</v>
      </c>
      <c r="NJ2666" s="20">
        <v>-7.8536207160750885E-7</v>
      </c>
      <c r="NK2666" s="1"/>
      <c r="NL2666" s="18">
        <f t="array" ref="NL2666:NN2669">MB2666:MD2669</f>
        <v>0.25467182626352125</v>
      </c>
      <c r="NM2666" s="19">
        <v>-0.37756696392728339</v>
      </c>
      <c r="NN2666" s="20">
        <v>-0.64083742212703398</v>
      </c>
      <c r="NO2666" s="2"/>
      <c r="NQ2666" s="7"/>
      <c r="NR2666" s="18">
        <f t="array" ref="NR2666:NT2669">MMULT(NQ2661:NQ2664,TRANSPOSE(NO2671:NO2673))</f>
        <v>8.9859462809546947E-5</v>
      </c>
      <c r="NS2666" s="19">
        <v>5.3736055364056054E-6</v>
      </c>
      <c r="NT2666" s="20">
        <v>2.0899683041938341E-4</v>
      </c>
      <c r="NU2666" s="1"/>
      <c r="NV2666" s="18">
        <f t="array" ref="NV2666:NX2669">ML2666:MN2669</f>
        <v>0.1776952255466083</v>
      </c>
      <c r="NW2666" s="19">
        <v>1.0972773513778218</v>
      </c>
      <c r="NX2666" s="20">
        <v>0.14124928038394541</v>
      </c>
      <c r="NY2666" s="2"/>
      <c r="OA2666" s="7"/>
      <c r="OB2666" s="18">
        <f t="array" ref="OB2666:OD2669">MMULT(OA2661:OA2664,TRANSPOSE(NY2671:NY2673))</f>
        <v>4.2561231296684382E-5</v>
      </c>
      <c r="OC2666" s="19">
        <v>2.5451662071120702E-6</v>
      </c>
      <c r="OD2666" s="20">
        <v>9.8989713065681165E-5</v>
      </c>
      <c r="OE2666" s="1"/>
      <c r="OU2666" s="1"/>
      <c r="OV2666" s="18">
        <f t="array" ref="OV2666:OX2669">NL2666:NN2669</f>
        <v>0.25467182626352125</v>
      </c>
      <c r="OW2666" s="19">
        <v>-0.37756696392728339</v>
      </c>
      <c r="OX2666" s="20">
        <v>-0.64083742212703398</v>
      </c>
      <c r="OY2666" s="2"/>
      <c r="PA2666" s="7"/>
      <c r="PB2666" s="18">
        <f t="array" ref="PB2666:PD2669">MMULT(PA2661:PA2664,TRANSPOSE(OY2671:OY2673))</f>
        <v>-3.6183921621264631E-5</v>
      </c>
      <c r="PC2666" s="19">
        <v>-4.7645800216536625E-6</v>
      </c>
      <c r="PD2666" s="20">
        <v>-9.4558345132603389E-5</v>
      </c>
      <c r="PE2666" s="1"/>
      <c r="PF2666" s="18">
        <f t="array" ref="PF2666:PH2669">NV2666:NX2669</f>
        <v>0.1776952255466083</v>
      </c>
      <c r="PG2666" s="19">
        <v>1.0972773513778218</v>
      </c>
      <c r="PH2666" s="20">
        <v>0.14124928038394541</v>
      </c>
      <c r="PI2666" s="2"/>
      <c r="PK2666" s="7"/>
      <c r="PL2666" s="18">
        <f t="array" ref="PL2666:PN2669">MMULT(PK2661:PK2664,TRANSPOSE(PI2671:PI2673))</f>
        <v>2.9769252070210526E-5</v>
      </c>
      <c r="PM2666" s="19">
        <v>3.9199173919816752E-6</v>
      </c>
      <c r="PN2666" s="20">
        <v>7.7795083713097336E-5</v>
      </c>
      <c r="PO2666" s="1"/>
      <c r="PP2666" s="26">
        <f t="array" ref="PP2666:PR2669">LX2666:LZ2669+NH2666:NJ2669</f>
        <v>2.2856831142886023E-6</v>
      </c>
      <c r="PQ2666" s="27">
        <v>3.1255725229205417E-6</v>
      </c>
      <c r="PR2666" s="28">
        <v>1.1947367049893653E-6</v>
      </c>
      <c r="PS2666" s="11"/>
      <c r="PT2666" s="26">
        <f t="array" ref="PT2666:PV2669">MH2666:MJ2669+NR2666:NT2669+PB2666:PD2669</f>
        <v>9.1184623380364025E-6</v>
      </c>
      <c r="PU2666" s="27">
        <v>-5.6479202392298619E-6</v>
      </c>
      <c r="PV2666" s="28">
        <v>-3.4705420988058461E-6</v>
      </c>
      <c r="PW2666" s="11"/>
      <c r="PX2666" s="26">
        <f t="array" ref="PX2666:PZ2669">MR2666:MT2669+OB2666:OD2669+PL2666:PN2669</f>
        <v>1.0100325630331076E-4</v>
      </c>
      <c r="PY2666" s="27">
        <v>1.049146929377448E-5</v>
      </c>
      <c r="PZ2666" s="28">
        <v>2.5266003044800467E-4</v>
      </c>
      <c r="QA2666" s="11"/>
      <c r="QB2666" s="11"/>
      <c r="QC2666" s="1"/>
      <c r="RC2666" s="1"/>
      <c r="RD2666" s="18">
        <v>2.7882616259547336E-3</v>
      </c>
      <c r="RE2666" s="19">
        <v>0.10172212554432643</v>
      </c>
      <c r="RF2666" s="20">
        <v>0.6576864172880007</v>
      </c>
      <c r="RG2666" s="2"/>
      <c r="RI2666" s="7"/>
      <c r="RJ2666" s="18">
        <f t="array" ref="RJ2666:RL2669">MMULT(RI2661:RI2664,TRANSPOSE(RG2671:RG2673))</f>
        <v>-1.8337886372127619E-9</v>
      </c>
      <c r="RK2666" s="19">
        <v>-2.7773932401046872E-9</v>
      </c>
      <c r="RL2666" s="20">
        <v>-1.1784583888815763E-9</v>
      </c>
      <c r="RM2666" s="1"/>
      <c r="RN2666" s="18">
        <v>0.12805333170239516</v>
      </c>
      <c r="RO2666" s="19">
        <v>0.17527227767647752</v>
      </c>
      <c r="RP2666" s="20">
        <v>-0.48377027029568503</v>
      </c>
      <c r="RQ2666" s="2"/>
      <c r="RS2666" s="7"/>
      <c r="RT2666" s="18">
        <f t="array" ref="RT2666:RV2669">MMULT(RS2661:RS2664,TRANSPOSE(RQ2671:RQ2673))</f>
        <v>-6.4027211894629823E-7</v>
      </c>
      <c r="RU2666" s="19">
        <v>-8.9910470331738627E-8</v>
      </c>
      <c r="RV2666" s="20">
        <v>-1.694318046764179E-6</v>
      </c>
      <c r="RW2666" s="1"/>
      <c r="RX2666" s="18">
        <v>-0.49561756984994154</v>
      </c>
      <c r="RY2666" s="19">
        <v>6.2714039405485394E-2</v>
      </c>
      <c r="RZ2666" s="20">
        <v>0.31693212972008167</v>
      </c>
      <c r="SA2666" s="2"/>
      <c r="SC2666" s="7"/>
      <c r="SD2666" s="18">
        <f t="array" ref="SD2666:SF2669">MMULT(SC2661:SC2664,TRANSPOSE(SA2671:SA2673))</f>
        <v>9.6490799559314448E-5</v>
      </c>
      <c r="SE2666" s="19">
        <v>1.3549759413764393E-5</v>
      </c>
      <c r="SF2666" s="20">
        <v>2.553384696948887E-4</v>
      </c>
      <c r="SG2666" s="1"/>
      <c r="SM2666" s="1"/>
      <c r="SN2666" s="18">
        <f t="array" ref="SN2666:SP2669">RD2666:RF2669</f>
        <v>2.7882616259547336E-3</v>
      </c>
      <c r="SO2666" s="19">
        <v>0.10172212554432643</v>
      </c>
      <c r="SP2666" s="20">
        <v>0.6576864172880007</v>
      </c>
      <c r="SQ2666" s="2"/>
      <c r="SS2666" s="7"/>
      <c r="ST2666" s="18">
        <f t="array" ref="ST2666:SV2669">MMULT(SS2661:SS2664,TRANSPOSE(SQ2671:SQ2673))</f>
        <v>2.4808515019193765E-8</v>
      </c>
      <c r="SU2666" s="19">
        <v>4.8059860177784787E-8</v>
      </c>
      <c r="SV2666" s="20">
        <v>2.4491398089030354E-8</v>
      </c>
      <c r="SW2666" s="1"/>
      <c r="SX2666" s="18">
        <f t="array" ref="SX2666:SZ2669">RN2666:RP2669</f>
        <v>0.12805333170239516</v>
      </c>
      <c r="SY2666" s="19">
        <v>0.17527227767647752</v>
      </c>
      <c r="SZ2666" s="20">
        <v>-0.48377027029568503</v>
      </c>
      <c r="TA2666" s="2"/>
      <c r="TC2666" s="7"/>
      <c r="TD2666" s="18">
        <f t="array" ref="TD2666:TF2669">MMULT(TC2661:TC2664,TRANSPOSE(TA2671:TA2673))</f>
        <v>1.2272541790895307E-6</v>
      </c>
      <c r="TE2666" s="19">
        <v>7.3389931846240348E-8</v>
      </c>
      <c r="TF2666" s="20">
        <v>2.854370875689274E-6</v>
      </c>
      <c r="TG2666" s="1"/>
      <c r="TH2666" s="18">
        <f t="array" ref="TH2666:TJ2669">RX2666:RZ2669</f>
        <v>-0.49561756984994154</v>
      </c>
      <c r="TI2666" s="19">
        <v>6.2714039405485394E-2</v>
      </c>
      <c r="TJ2666" s="20">
        <v>0.31693212972008167</v>
      </c>
      <c r="TK2666" s="2"/>
      <c r="TM2666" s="7"/>
      <c r="TN2666" s="18">
        <f t="array" ref="TN2666:TP2669">MMULT(TM2661:TM2664,TRANSPOSE(TK2671:TK2673))</f>
        <v>1.134904213777855E-4</v>
      </c>
      <c r="TO2666" s="19">
        <v>6.7867393992464494E-6</v>
      </c>
      <c r="TP2666" s="20">
        <v>2.6395815876608389E-4</v>
      </c>
      <c r="TQ2666" s="1"/>
      <c r="UG2666" s="1"/>
      <c r="UH2666" s="18">
        <f t="array" ref="UH2666:UJ2669">SX2666:SZ2669</f>
        <v>0.12805333170239516</v>
      </c>
      <c r="UI2666" s="19">
        <v>0.17527227767647752</v>
      </c>
      <c r="UJ2666" s="20">
        <v>-0.48377027029568503</v>
      </c>
      <c r="UK2666" s="2"/>
      <c r="UM2666" s="7"/>
      <c r="UN2666" s="18">
        <f t="array" ref="UN2666:UP2669">MMULT(UM2661:UM2664,TRANSPOSE(UK2671:UK2673))</f>
        <v>-4.6209322344940775E-7</v>
      </c>
      <c r="UO2666" s="19">
        <v>-6.0846918795410573E-8</v>
      </c>
      <c r="UP2666" s="20">
        <v>-1.207574208338095E-6</v>
      </c>
      <c r="UQ2666" s="1"/>
      <c r="UR2666" s="18">
        <f t="array" ref="UR2666:UT2669">TH2666:TJ2669</f>
        <v>-0.49561756984994154</v>
      </c>
      <c r="US2666" s="19">
        <v>6.2714039405485394E-2</v>
      </c>
      <c r="UT2666" s="20">
        <v>0.31693212972008167</v>
      </c>
      <c r="UU2666" s="2"/>
      <c r="UW2666" s="7"/>
      <c r="UX2666" s="18">
        <f t="array" ref="UX2666:UZ2669">MMULT(UW2661:UW2664,TRANSPOSE(UU2671:UU2673))</f>
        <v>9.8028032637716101E-5</v>
      </c>
      <c r="UY2666" s="19">
        <v>1.2908009550661618E-5</v>
      </c>
      <c r="UZ2666" s="20">
        <v>2.5617368509276865E-4</v>
      </c>
      <c r="VA2666" s="1"/>
      <c r="VB2666" s="26">
        <f t="array" ref="VB2666:VD2669">RJ2666:RL2669+ST2666:SV2669</f>
        <v>2.2974726381981003E-8</v>
      </c>
      <c r="VC2666" s="27">
        <v>4.5282466937680102E-8</v>
      </c>
      <c r="VD2666" s="28">
        <v>2.3312939700148777E-8</v>
      </c>
      <c r="VE2666" s="11"/>
      <c r="VF2666" s="26">
        <f t="array" ref="VF2666:VH2669">RT2666:RV2669+TD2666:TF2669+UN2666:UP2669</f>
        <v>1.2488883669382477E-7</v>
      </c>
      <c r="VG2666" s="27">
        <v>-7.7367457280908853E-8</v>
      </c>
      <c r="VH2666" s="28">
        <v>-4.7521379413000048E-8</v>
      </c>
      <c r="VI2666" s="11"/>
      <c r="VJ2666" s="26">
        <f t="array" ref="VJ2666:VL2669">SD2666:SF2669+TN2666:TP2669+UX2666:UZ2669</f>
        <v>3.0800925357481602E-4</v>
      </c>
      <c r="VK2666" s="27">
        <v>3.3244508363672463E-5</v>
      </c>
      <c r="VL2666" s="28">
        <v>7.7547031355374124E-4</v>
      </c>
      <c r="VM2666" s="11"/>
      <c r="VN2666" s="11"/>
      <c r="VO2666" s="1"/>
      <c r="VT2666" s="1"/>
    </row>
    <row r="2667" spans="14:592" x14ac:dyDescent="0.3">
      <c r="N2667" s="1"/>
      <c r="AI2667" s="1"/>
      <c r="DX2667" s="1"/>
      <c r="EA2667" s="4">
        <f t="array" ref="EA2667:EA2669">ED2676:ED2678-ED2672</f>
        <v>-0.14617393270854473</v>
      </c>
      <c r="EI2667" s="8">
        <f t="array" ref="EI2667:EI2669">EI2657:EI2659+EJ2657:EJ2659</f>
        <v>-6.154693163927083E-3</v>
      </c>
      <c r="EL2667" s="1"/>
      <c r="ER2667" s="1"/>
      <c r="EU2667" s="4">
        <f t="array" ref="EU2667:EU2669">EX2676:EX2678-EX2672</f>
        <v>-0.14570251724633665</v>
      </c>
      <c r="FC2667" s="8">
        <f t="array" ref="FC2667:FC2669">FC2657:FC2659+FD2657:FD2659</f>
        <v>-3.3472589464048186E-2</v>
      </c>
      <c r="FF2667" s="1"/>
      <c r="FL2667" s="1"/>
      <c r="FO2667" s="4">
        <f t="array" ref="FO2667:FO2669">FR2676:FR2678-FR2672</f>
        <v>-0.14634824912808486</v>
      </c>
      <c r="FW2667" s="8">
        <f t="array" ref="FW2667:FW2669">FW2657:FW2659+FX2657:FX2659</f>
        <v>-8.8517560769450498E-3</v>
      </c>
      <c r="FZ2667" s="1"/>
      <c r="JX2667" s="1"/>
      <c r="KG2667" s="1"/>
      <c r="KH2667" s="68">
        <f t="array" ref="KH2667:KH2669">PA2671:PA2673+PK2671:PK2673+UM2671:UM2673+UW2671:UW2673</f>
        <v>-2.5210578961006616E-4</v>
      </c>
      <c r="KJ2667" s="66"/>
      <c r="KL2667" s="71">
        <f t="array" ref="KL2667:KL2669">NQ2671:NQ2673+OA2671:OA2673+TC2671:TC2673+TM2671:TM2673</f>
        <v>-3.9210316187306929E-4</v>
      </c>
      <c r="KN2667" s="53"/>
      <c r="KP2667" s="74">
        <f t="array" ref="KP2667:KP2669">MG2671:MG2673+MQ2671:MQ2673+RS2671:RS2673+SC2671:SC2673</f>
        <v>-2.4017166902226095E-4</v>
      </c>
      <c r="KR2667" s="63"/>
      <c r="KV2667" s="1"/>
      <c r="KW2667" s="34"/>
      <c r="KY2667" s="35"/>
      <c r="LA2667" s="36"/>
      <c r="LC2667" s="37"/>
      <c r="LQ2667" s="1"/>
      <c r="LR2667" s="21">
        <v>2.2813376952645478E-3</v>
      </c>
      <c r="LS2667">
        <v>0.45635284598565318</v>
      </c>
      <c r="LT2667" s="22">
        <v>-0.2451000650975961</v>
      </c>
      <c r="LU2667" s="2"/>
      <c r="LW2667" s="7"/>
      <c r="LX2667" s="21">
        <v>-1.9403292747525981E-6</v>
      </c>
      <c r="LY2667">
        <v>-2.9387560277754307E-6</v>
      </c>
      <c r="LZ2667" s="22">
        <v>-1.2469252260719543E-6</v>
      </c>
      <c r="MA2667" s="1"/>
      <c r="MB2667" s="21">
        <v>-0.40155545211224908</v>
      </c>
      <c r="MC2667">
        <v>-4.938714021177678E-2</v>
      </c>
      <c r="MD2667" s="22">
        <v>0.2371843201768197</v>
      </c>
      <c r="ME2667" s="2"/>
      <c r="MG2667" s="7"/>
      <c r="MH2667" s="21">
        <v>-9.2256765315701185E-6</v>
      </c>
      <c r="MI2667">
        <v>-1.2955193448795544E-6</v>
      </c>
      <c r="MJ2667" s="22">
        <v>-2.4413417012086156E-5</v>
      </c>
      <c r="MK2667" s="1"/>
      <c r="ML2667" s="21">
        <v>-0.61350796787726203</v>
      </c>
      <c r="MM2667">
        <v>0.10474902202202778</v>
      </c>
      <c r="MN2667" s="22">
        <v>0.51684855669195096</v>
      </c>
      <c r="MO2667" s="2"/>
      <c r="MQ2667" s="7"/>
      <c r="MR2667" s="21">
        <v>-2.9071300643524129E-4</v>
      </c>
      <c r="MS2667">
        <v>-4.0823491085574812E-5</v>
      </c>
      <c r="MT2667" s="22">
        <v>-7.6929836339416314E-4</v>
      </c>
      <c r="MU2667" s="1"/>
      <c r="NA2667" s="1"/>
      <c r="NB2667" s="21">
        <v>2.2813376952645478E-3</v>
      </c>
      <c r="NC2667">
        <v>0.45635284598565318</v>
      </c>
      <c r="ND2667" s="22">
        <v>-0.2451000650975961</v>
      </c>
      <c r="NE2667" s="2"/>
      <c r="NG2667" s="7"/>
      <c r="NH2667" s="21">
        <v>5.00969059526553E-7</v>
      </c>
      <c r="NI2667">
        <v>9.704935154568929E-7</v>
      </c>
      <c r="NJ2667" s="22">
        <v>4.9456538038086443E-7</v>
      </c>
      <c r="NK2667" s="1"/>
      <c r="NL2667" s="21">
        <v>-0.40155545211224908</v>
      </c>
      <c r="NM2667">
        <v>-4.938714021177678E-2</v>
      </c>
      <c r="NN2667" s="22">
        <v>0.2371843201768197</v>
      </c>
      <c r="NO2667" s="2"/>
      <c r="NQ2667" s="7"/>
      <c r="NR2667" s="21">
        <v>1.8606403794986503E-5</v>
      </c>
      <c r="NS2667">
        <v>1.112664947232638E-6</v>
      </c>
      <c r="NT2667" s="22">
        <v>4.3275124255942261E-5</v>
      </c>
      <c r="NU2667" s="1"/>
      <c r="NV2667" s="21">
        <v>-0.61350796787726203</v>
      </c>
      <c r="NW2667">
        <v>0.10474902202202778</v>
      </c>
      <c r="NX2667" s="22">
        <v>0.51684855669195096</v>
      </c>
      <c r="NY2667" s="2"/>
      <c r="OA2667" s="7"/>
      <c r="OB2667" s="21">
        <v>-4.3084523865353222E-4</v>
      </c>
      <c r="OC2667">
        <v>-2.5764591589753438E-5</v>
      </c>
      <c r="OD2667" s="22">
        <v>-1.0020679677411153E-3</v>
      </c>
      <c r="OE2667" s="1"/>
      <c r="OU2667" s="1"/>
      <c r="OV2667" s="21">
        <v>-0.40155545211224908</v>
      </c>
      <c r="OW2667">
        <v>-4.938714021177678E-2</v>
      </c>
      <c r="OX2667" s="22">
        <v>0.2371843201768197</v>
      </c>
      <c r="OY2667" s="2"/>
      <c r="PA2667" s="7"/>
      <c r="PB2667" s="21">
        <v>-7.4926520066858426E-6</v>
      </c>
      <c r="PC2667">
        <v>-9.8660782084158462E-7</v>
      </c>
      <c r="PD2667" s="22">
        <v>-1.9580320282098029E-5</v>
      </c>
      <c r="PE2667" s="1"/>
      <c r="PF2667" s="21">
        <v>-0.61350796787726203</v>
      </c>
      <c r="PG2667">
        <v>0.10474902202202778</v>
      </c>
      <c r="PH2667" s="22">
        <v>0.51684855669195096</v>
      </c>
      <c r="PI2667" s="2"/>
      <c r="PK2667" s="7"/>
      <c r="PL2667" s="21">
        <v>-3.0178546782549731E-4</v>
      </c>
      <c r="PM2667">
        <v>-3.9738119761506238E-5</v>
      </c>
      <c r="PN2667" s="22">
        <v>-7.8864681173411747E-4</v>
      </c>
      <c r="PO2667" s="1"/>
      <c r="PP2667" s="29">
        <v>-1.4393602152260451E-6</v>
      </c>
      <c r="PQ2667" s="11">
        <v>-1.9682625123185376E-6</v>
      </c>
      <c r="PR2667" s="30">
        <v>-7.5235984569108986E-7</v>
      </c>
      <c r="PS2667" s="11"/>
      <c r="PT2667" s="29">
        <v>1.888075256730542E-6</v>
      </c>
      <c r="PU2667" s="11">
        <v>-1.169462218488501E-6</v>
      </c>
      <c r="PV2667" s="30">
        <v>-7.186130382419239E-7</v>
      </c>
      <c r="PW2667" s="11"/>
      <c r="PX2667" s="29">
        <v>-1.0233437129142707E-3</v>
      </c>
      <c r="PY2667" s="11">
        <v>-1.0632620243683448E-4</v>
      </c>
      <c r="PZ2667" s="30">
        <v>-2.5600131428693959E-3</v>
      </c>
      <c r="QA2667" s="11"/>
      <c r="QB2667" s="11"/>
      <c r="QC2667" s="1"/>
      <c r="RC2667" s="1"/>
      <c r="RD2667" s="21">
        <v>0.47307214914244466</v>
      </c>
      <c r="RE2667">
        <v>-0.31486651051833292</v>
      </c>
      <c r="RF2667" s="22">
        <v>6.526278011377272E-2</v>
      </c>
      <c r="RG2667" s="2"/>
      <c r="RI2667" s="7"/>
      <c r="RJ2667" s="21">
        <v>-1.1870776741451204E-8</v>
      </c>
      <c r="RK2667">
        <v>-1.7979070437807092E-8</v>
      </c>
      <c r="RL2667" s="22">
        <v>-7.6285871499161238E-9</v>
      </c>
      <c r="RM2667" s="1"/>
      <c r="RN2667" s="21">
        <v>1.0285710351556574</v>
      </c>
      <c r="RO2667">
        <v>-0.48829816754420868</v>
      </c>
      <c r="RP2667" s="22">
        <v>1.9456076936109193E-2</v>
      </c>
      <c r="RQ2667" s="2"/>
      <c r="RS2667" s="7"/>
      <c r="RT2667" s="21">
        <v>-1.0978375274177146E-8</v>
      </c>
      <c r="RU2667">
        <v>-1.5416427721451136E-9</v>
      </c>
      <c r="RV2667" s="22">
        <v>-2.9051490453464671E-8</v>
      </c>
      <c r="RW2667" s="1"/>
      <c r="RX2667" s="21">
        <v>0.10898843957742345</v>
      </c>
      <c r="RY2667">
        <v>0.46571794104806219</v>
      </c>
      <c r="RZ2667" s="22">
        <v>-0.47488583102404303</v>
      </c>
      <c r="SA2667" s="2"/>
      <c r="SC2667" s="7"/>
      <c r="SD2667" s="21">
        <v>-2.2352651371661939E-4</v>
      </c>
      <c r="SE2667">
        <v>-3.1388800769506427E-5</v>
      </c>
      <c r="SF2667" s="22">
        <v>-5.9150632194264572E-4</v>
      </c>
      <c r="SG2667" s="1"/>
      <c r="SM2667" s="1"/>
      <c r="SN2667" s="21">
        <v>0.47307214914244466</v>
      </c>
      <c r="SO2667">
        <v>-0.31486651051833292</v>
      </c>
      <c r="SP2667" s="22">
        <v>6.526278011377272E-2</v>
      </c>
      <c r="SQ2667" s="2"/>
      <c r="SS2667" s="7"/>
      <c r="ST2667" s="21">
        <v>1.6128652790937967E-7</v>
      </c>
      <c r="SU2667">
        <v>3.1244949461457443E-7</v>
      </c>
      <c r="SV2667" s="22">
        <v>1.5922486929870641E-7</v>
      </c>
      <c r="SW2667" s="1"/>
      <c r="SX2667" s="21">
        <v>1.0285710351556574</v>
      </c>
      <c r="SY2667">
        <v>-0.48829816754420868</v>
      </c>
      <c r="SZ2667" s="22">
        <v>1.9456076936109193E-2</v>
      </c>
      <c r="TA2667" s="2"/>
      <c r="TC2667" s="7"/>
      <c r="TD2667" s="21">
        <v>1.5437186863095102E-8</v>
      </c>
      <c r="TE2667">
        <v>9.2314543399699139E-10</v>
      </c>
      <c r="TF2667" s="22">
        <v>3.5904099847744088E-8</v>
      </c>
      <c r="TG2667" s="1"/>
      <c r="TH2667" s="21">
        <v>0.10898843957742345</v>
      </c>
      <c r="TI2667">
        <v>0.46571794104806219</v>
      </c>
      <c r="TJ2667" s="22">
        <v>-0.47488583102404303</v>
      </c>
      <c r="TK2667" s="2"/>
      <c r="TM2667" s="7"/>
      <c r="TN2667" s="21">
        <v>-2.643209746932106E-4</v>
      </c>
      <c r="TO2667">
        <v>-1.5806422702636715E-5</v>
      </c>
      <c r="TP2667" s="22">
        <v>-6.1476269940903723E-4</v>
      </c>
      <c r="TQ2667" s="1"/>
      <c r="UG2667" s="1"/>
      <c r="UH2667" s="21">
        <v>1.0285710351556574</v>
      </c>
      <c r="UI2667">
        <v>-0.48829816754420868</v>
      </c>
      <c r="UJ2667" s="22">
        <v>1.9456076936109193E-2</v>
      </c>
      <c r="UK2667" s="2"/>
      <c r="UM2667" s="7"/>
      <c r="UN2667" s="21">
        <v>-2.8552941809336164E-9</v>
      </c>
      <c r="UO2667">
        <v>-3.7597576494929397E-10</v>
      </c>
      <c r="UP2667" s="22">
        <v>-7.4616536991713384E-9</v>
      </c>
      <c r="UQ2667" s="1"/>
      <c r="UR2667" s="21">
        <v>0.10898843957742345</v>
      </c>
      <c r="US2667">
        <v>0.46571794104806219</v>
      </c>
      <c r="UT2667" s="22">
        <v>-0.47488583102404303</v>
      </c>
      <c r="UU2667" s="2"/>
      <c r="UW2667" s="7"/>
      <c r="UX2667" s="21">
        <v>-2.2720738904385805E-4</v>
      </c>
      <c r="UY2667">
        <v>-2.9917923157733784E-5</v>
      </c>
      <c r="UZ2667" s="22">
        <v>-5.9375417995767641E-4</v>
      </c>
      <c r="VA2667" s="1"/>
      <c r="VB2667" s="29">
        <v>1.4941575116792845E-7</v>
      </c>
      <c r="VC2667" s="11">
        <v>2.9447042417676732E-7</v>
      </c>
      <c r="VD2667" s="30">
        <v>1.5159628214879028E-7</v>
      </c>
      <c r="VE2667" s="11"/>
      <c r="VF2667" s="29">
        <v>1.6035174079843388E-9</v>
      </c>
      <c r="VG2667" s="11">
        <v>-9.944731030974162E-10</v>
      </c>
      <c r="VH2667" s="30">
        <v>-6.0904430489192125E-10</v>
      </c>
      <c r="VI2667" s="11"/>
      <c r="VJ2667" s="29">
        <v>-7.1505487745368796E-4</v>
      </c>
      <c r="VK2667" s="11">
        <v>-7.7113146629876933E-5</v>
      </c>
      <c r="VL2667" s="30">
        <v>-1.8000232013093594E-3</v>
      </c>
      <c r="VM2667" s="11"/>
      <c r="VN2667" s="11"/>
      <c r="VO2667" s="1"/>
      <c r="VT2667" s="1"/>
    </row>
    <row r="2668" spans="14:592" x14ac:dyDescent="0.3">
      <c r="N2668" s="1"/>
      <c r="AI2668" s="1"/>
      <c r="DX2668" s="1"/>
      <c r="EA2668" s="5">
        <v>4.1697189810049662E-2</v>
      </c>
      <c r="EI2668" s="9">
        <v>0.21837910150681233</v>
      </c>
      <c r="EL2668" s="1"/>
      <c r="ER2668" s="1"/>
      <c r="EU2668" s="5">
        <v>1.9214214139019914E-2</v>
      </c>
      <c r="FC2668" s="9">
        <v>0.21553023080436456</v>
      </c>
      <c r="FF2668" s="1"/>
      <c r="FL2668" s="1"/>
      <c r="FO2668" s="5">
        <v>3.9765187498332244E-2</v>
      </c>
      <c r="FW2668" s="9">
        <v>0.21830051538033449</v>
      </c>
      <c r="FZ2668" s="1"/>
      <c r="JX2668" s="1"/>
      <c r="KG2668" s="1"/>
      <c r="KH2668" s="69">
        <v>1.58226900882763E-4</v>
      </c>
      <c r="KJ2668" s="66"/>
      <c r="KL2668" s="72">
        <v>2.6102008757295235E-4</v>
      </c>
      <c r="KN2668" s="53"/>
      <c r="KP2668" s="75">
        <v>1.5022362859747559E-4</v>
      </c>
      <c r="KR2668" s="63"/>
      <c r="KV2668" s="1"/>
      <c r="KW2668" s="34"/>
      <c r="KY2668" s="35"/>
      <c r="LA2668" s="36"/>
      <c r="LC2668" s="37"/>
      <c r="LQ2668" s="1"/>
      <c r="LR2668" s="21">
        <v>-0.23660269657824928</v>
      </c>
      <c r="LS2668">
        <v>0.40861753957022789</v>
      </c>
      <c r="LT2668" s="22">
        <v>0.15023287983882974</v>
      </c>
      <c r="LU2668" s="2"/>
      <c r="LW2668" s="7"/>
      <c r="LX2668" s="21">
        <v>4.7592786338145376E-6</v>
      </c>
      <c r="LY2668">
        <v>7.2082398358745688E-6</v>
      </c>
      <c r="LZ2668" s="22">
        <v>3.0584832500480048E-6</v>
      </c>
      <c r="MA2668" s="1"/>
      <c r="MB2668" s="21">
        <v>0.36486846846270193</v>
      </c>
      <c r="MC2668">
        <v>-0.9023155954865737</v>
      </c>
      <c r="MD2668" s="22">
        <v>-0.5453944674608685</v>
      </c>
      <c r="ME2668" s="2"/>
      <c r="MG2668" s="7"/>
      <c r="MH2668" s="21">
        <v>-1.0852713565604974E-5</v>
      </c>
      <c r="MI2668">
        <v>-1.5239966760773859E-6</v>
      </c>
      <c r="MJ2668" s="22">
        <v>-2.8718958559101626E-5</v>
      </c>
      <c r="MK2668" s="1"/>
      <c r="ML2668" s="21">
        <v>-0.39740404274873242</v>
      </c>
      <c r="MM2668">
        <v>-0.20251133553535794</v>
      </c>
      <c r="MN2668" s="22">
        <v>-6.1925213669062153E-2</v>
      </c>
      <c r="MO2668" s="2"/>
      <c r="MQ2668" s="7"/>
      <c r="MR2668" s="21">
        <v>-1.2173642086212294E-4</v>
      </c>
      <c r="MS2668">
        <v>-1.7094885959158839E-5</v>
      </c>
      <c r="MT2668" s="22">
        <v>-3.2214461431589206E-4</v>
      </c>
      <c r="MU2668" s="1"/>
      <c r="NA2668" s="1"/>
      <c r="NB2668" s="21">
        <v>-0.23660269657824928</v>
      </c>
      <c r="NC2668">
        <v>0.40861753957022789</v>
      </c>
      <c r="ND2668" s="22">
        <v>0.15023287983882974</v>
      </c>
      <c r="NE2668" s="2"/>
      <c r="NG2668" s="7"/>
      <c r="NH2668" s="21">
        <v>-1.2287846147040649E-6</v>
      </c>
      <c r="NI2668">
        <v>-2.3804414220521012E-6</v>
      </c>
      <c r="NJ2668" s="22">
        <v>-1.2130775719993523E-6</v>
      </c>
      <c r="NK2668" s="1"/>
      <c r="NL2668" s="21">
        <v>0.36486846846270193</v>
      </c>
      <c r="NM2668">
        <v>-0.9023155954865737</v>
      </c>
      <c r="NN2668" s="22">
        <v>-0.5453944674608685</v>
      </c>
      <c r="NO2668" s="2"/>
      <c r="NQ2668" s="7"/>
      <c r="NR2668" s="21">
        <v>2.188549550763276E-5</v>
      </c>
      <c r="NS2668">
        <v>1.3087549841695782E-6</v>
      </c>
      <c r="NT2668" s="22">
        <v>5.0901697497872705E-5</v>
      </c>
      <c r="NU2668" s="1"/>
      <c r="NV2668" s="21">
        <v>-0.39740404274873242</v>
      </c>
      <c r="NW2668">
        <v>-0.20251133553535794</v>
      </c>
      <c r="NX2668" s="22">
        <v>-6.1925213669062153E-2</v>
      </c>
      <c r="NY2668" s="2"/>
      <c r="OA2668" s="7"/>
      <c r="OB2668" s="21">
        <v>-1.8053665697562925E-4</v>
      </c>
      <c r="OC2668">
        <v>-1.079611149584272E-5</v>
      </c>
      <c r="OD2668" s="22">
        <v>-4.1989555582352381E-4</v>
      </c>
      <c r="OE2668" s="1"/>
      <c r="OU2668" s="1"/>
      <c r="OV2668" s="21">
        <v>0.36486846846270193</v>
      </c>
      <c r="OW2668">
        <v>-0.9023155954865737</v>
      </c>
      <c r="OX2668" s="22">
        <v>-0.5453944674608685</v>
      </c>
      <c r="OY2668" s="2"/>
      <c r="PA2668" s="7"/>
      <c r="PB2668" s="21">
        <v>-8.8119496842013496E-6</v>
      </c>
      <c r="PC2668">
        <v>-1.1603286082868667E-6</v>
      </c>
      <c r="PD2668" s="22">
        <v>-2.302800089640269E-5</v>
      </c>
      <c r="PE2668" s="1"/>
      <c r="PF2668" s="21">
        <v>-0.39740404274873242</v>
      </c>
      <c r="PG2668">
        <v>-0.20251133553535794</v>
      </c>
      <c r="PH2668" s="22">
        <v>-6.1925213669062153E-2</v>
      </c>
      <c r="PI2668" s="2"/>
      <c r="PK2668" s="7"/>
      <c r="PL2668" s="21">
        <v>-1.2638086962230827E-4</v>
      </c>
      <c r="PM2668">
        <v>-1.6641418053696883E-5</v>
      </c>
      <c r="PN2668" s="22">
        <v>-3.3026729421395173E-4</v>
      </c>
      <c r="PO2668" s="1"/>
      <c r="PP2668" s="29">
        <v>3.5304940191104725E-6</v>
      </c>
      <c r="PQ2668" s="11">
        <v>4.8277984138224671E-6</v>
      </c>
      <c r="PR2668" s="30">
        <v>1.8454056780486525E-6</v>
      </c>
      <c r="PS2668" s="11"/>
      <c r="PT2668" s="29">
        <v>2.2208322578264361E-6</v>
      </c>
      <c r="PU2668" s="11">
        <v>-1.3755703001946745E-6</v>
      </c>
      <c r="PV2668" s="30">
        <v>-8.4526195763161144E-7</v>
      </c>
      <c r="PW2668" s="11"/>
      <c r="PX2668" s="29">
        <v>-4.2865394746006047E-4</v>
      </c>
      <c r="PY2668" s="11">
        <v>-4.4532415508698439E-5</v>
      </c>
      <c r="PZ2668" s="30">
        <v>-1.0723074643533676E-3</v>
      </c>
      <c r="QA2668" s="11"/>
      <c r="QB2668" s="11"/>
      <c r="QC2668" s="1"/>
      <c r="RC2668" s="1"/>
      <c r="RD2668" s="21">
        <v>0.30050057270702674</v>
      </c>
      <c r="RE2668">
        <v>-4.4154931516464987E-3</v>
      </c>
      <c r="RF2668" s="22">
        <v>0.2234882251849043</v>
      </c>
      <c r="RG2668" s="2"/>
      <c r="RI2668" s="7"/>
      <c r="RJ2668" s="21">
        <v>-3.3181640577659274E-9</v>
      </c>
      <c r="RK2668">
        <v>-5.0255772320657994E-9</v>
      </c>
      <c r="RL2668" s="22">
        <v>-2.1323713050720041E-9</v>
      </c>
      <c r="RM2668" s="1"/>
      <c r="RN2668" s="21">
        <v>0.5773077416226986</v>
      </c>
      <c r="RO2668">
        <v>2.3898169348536658E-2</v>
      </c>
      <c r="RP2668" s="22">
        <v>0.50480241852665864</v>
      </c>
      <c r="RQ2668" s="2"/>
      <c r="RS2668" s="7"/>
      <c r="RT2668" s="21">
        <v>-4.5734467961769128E-7</v>
      </c>
      <c r="RU2668">
        <v>-6.4222810944535007E-8</v>
      </c>
      <c r="RV2668" s="22">
        <v>-1.2102468955591496E-6</v>
      </c>
      <c r="RW2668" s="1"/>
      <c r="RX2668" s="21">
        <v>0.54115211937712115</v>
      </c>
      <c r="RY2668">
        <v>-0.13138849002304026</v>
      </c>
      <c r="RZ2668" s="22">
        <v>0.59817329413876796</v>
      </c>
      <c r="SA2668" s="2"/>
      <c r="SC2668" s="7"/>
      <c r="SD2668" s="21">
        <v>-1.3573273312806299E-4</v>
      </c>
      <c r="SE2668">
        <v>-1.9060323749596342E-5</v>
      </c>
      <c r="SF2668" s="22">
        <v>-3.5918231088052731E-4</v>
      </c>
      <c r="SG2668" s="1"/>
      <c r="SM2668" s="1"/>
      <c r="SN2668" s="21">
        <v>0.30050057270702674</v>
      </c>
      <c r="SO2668">
        <v>-4.4154931516464987E-3</v>
      </c>
      <c r="SP2668" s="22">
        <v>0.2234882251849043</v>
      </c>
      <c r="SQ2668" s="2"/>
      <c r="SS2668" s="7"/>
      <c r="ST2668" s="21">
        <v>4.5132553761775896E-8</v>
      </c>
      <c r="SU2668">
        <v>8.7432247419047469E-8</v>
      </c>
      <c r="SV2668" s="22">
        <v>4.4555643096695925E-8</v>
      </c>
      <c r="SW2668" s="1"/>
      <c r="SX2668" s="21">
        <v>0.5773077416226986</v>
      </c>
      <c r="SY2668">
        <v>2.3898169348536658E-2</v>
      </c>
      <c r="SZ2668" s="22">
        <v>0.50480241852665864</v>
      </c>
      <c r="TA2668" s="2"/>
      <c r="TC2668" s="7"/>
      <c r="TD2668" s="21">
        <v>8.7096867206016176E-7</v>
      </c>
      <c r="TE2668">
        <v>5.2084020223199916E-8</v>
      </c>
      <c r="TF2668" s="22">
        <v>2.0257153355229473E-6</v>
      </c>
      <c r="TG2668" s="1"/>
      <c r="TH2668" s="21">
        <v>0.54115211937712115</v>
      </c>
      <c r="TI2668">
        <v>-0.13138849002304026</v>
      </c>
      <c r="TJ2668" s="22">
        <v>0.59817329413876796</v>
      </c>
      <c r="TK2668" s="2"/>
      <c r="TM2668" s="7"/>
      <c r="TN2668" s="21">
        <v>-1.5992520020107227E-4</v>
      </c>
      <c r="TO2668">
        <v>-9.5635441648773598E-6</v>
      </c>
      <c r="TP2668" s="22">
        <v>-3.7195704159783142E-4</v>
      </c>
      <c r="TQ2668" s="1"/>
      <c r="UG2668" s="1"/>
      <c r="UH2668" s="21">
        <v>0.5773077416226986</v>
      </c>
      <c r="UI2668">
        <v>2.3898169348536658E-2</v>
      </c>
      <c r="UJ2668" s="22">
        <v>0.50480241852665864</v>
      </c>
      <c r="UK2668" s="2"/>
      <c r="UM2668" s="7"/>
      <c r="UN2668" s="21">
        <v>-3.2495889495819134E-7</v>
      </c>
      <c r="UO2668">
        <v>-4.2789520577187693E-8</v>
      </c>
      <c r="UP2668" s="22">
        <v>-8.4920522614961753E-7</v>
      </c>
      <c r="UQ2668" s="1"/>
      <c r="UR2668" s="21">
        <v>0.54115211937712115</v>
      </c>
      <c r="US2668">
        <v>-0.13138849002304026</v>
      </c>
      <c r="UT2668" s="22">
        <v>0.59817329413876796</v>
      </c>
      <c r="UU2668" s="2"/>
      <c r="UW2668" s="7"/>
      <c r="UX2668" s="21">
        <v>-1.3791880414177623E-4</v>
      </c>
      <c r="UY2668">
        <v>-1.8160695396766804E-5</v>
      </c>
      <c r="UZ2668" s="22">
        <v>-3.6041902861766722E-4</v>
      </c>
      <c r="VA2668" s="1"/>
      <c r="VB2668" s="29">
        <v>4.1814389704009966E-8</v>
      </c>
      <c r="VC2668" s="11">
        <v>8.2406670186981675E-8</v>
      </c>
      <c r="VD2668" s="30">
        <v>4.2423271791623922E-8</v>
      </c>
      <c r="VE2668" s="11"/>
      <c r="VF2668" s="29">
        <v>8.8665097484279138E-8</v>
      </c>
      <c r="VG2668" s="11">
        <v>-5.4928311298522783E-8</v>
      </c>
      <c r="VH2668" s="30">
        <v>-3.3736786185819783E-8</v>
      </c>
      <c r="VI2668" s="11"/>
      <c r="VJ2668" s="29">
        <v>-4.3357673747091151E-4</v>
      </c>
      <c r="VK2668" s="11">
        <v>-4.6784563311240506E-5</v>
      </c>
      <c r="VL2668" s="30">
        <v>-1.0915583810960261E-3</v>
      </c>
      <c r="VM2668" s="11"/>
      <c r="VN2668" s="11"/>
      <c r="VO2668" s="1"/>
      <c r="VT2668" s="1"/>
    </row>
    <row r="2669" spans="14:592" ht="15" thickBot="1" x14ac:dyDescent="0.35">
      <c r="N2669" s="1"/>
      <c r="AI2669" s="1"/>
      <c r="DX2669" s="1"/>
      <c r="EA2669" s="6">
        <v>0.10447674289849507</v>
      </c>
      <c r="EI2669" s="10">
        <v>-9.5766937381215431E-2</v>
      </c>
      <c r="EL2669" s="1"/>
      <c r="ER2669" s="1"/>
      <c r="EU2669" s="6">
        <v>0.12648830310731662</v>
      </c>
      <c r="FC2669" s="10">
        <v>-7.1297210714783441E-2</v>
      </c>
      <c r="FF2669" s="1"/>
      <c r="FL2669" s="1"/>
      <c r="FO2669" s="6">
        <v>0.1065830616297524</v>
      </c>
      <c r="FW2669" s="10">
        <v>-9.3599941257787658E-2</v>
      </c>
      <c r="FZ2669" s="1"/>
      <c r="JX2669" s="1"/>
      <c r="KG2669" s="1"/>
      <c r="KH2669" s="70">
        <v>2.882001744394585E-4</v>
      </c>
      <c r="KJ2669" s="66"/>
      <c r="KL2669" s="73">
        <v>4.982842763138636E-4</v>
      </c>
      <c r="KN2669" s="53"/>
      <c r="KP2669" s="76">
        <v>2.7111422384438534E-4</v>
      </c>
      <c r="KR2669" s="63"/>
      <c r="KV2669" s="1"/>
      <c r="KW2669" s="34"/>
      <c r="KY2669" s="35"/>
      <c r="LA2669" s="36"/>
      <c r="LC2669" s="37"/>
      <c r="LQ2669" s="1"/>
      <c r="LR2669" s="23">
        <v>2.6665731131953467E-2</v>
      </c>
      <c r="LS2669" s="24">
        <v>-0.77288804970589509</v>
      </c>
      <c r="LT2669" s="25">
        <v>0.4489781933163397</v>
      </c>
      <c r="LU2669" s="2"/>
      <c r="LW2669" s="7"/>
      <c r="LX2669" s="23">
        <v>-3.1264817129569937E-6</v>
      </c>
      <c r="LY2669" s="24">
        <v>-4.7352617410019399E-6</v>
      </c>
      <c r="LZ2669" s="25">
        <v>-2.00918935124339E-6</v>
      </c>
      <c r="MA2669" s="1"/>
      <c r="MB2669" s="23">
        <v>-0.18684684126688336</v>
      </c>
      <c r="MC2669" s="24">
        <v>0.40789683477737754</v>
      </c>
      <c r="MD2669" s="25">
        <v>0.7979535852954257</v>
      </c>
      <c r="ME2669" s="2"/>
      <c r="MG2669" s="7"/>
      <c r="MH2669" s="23">
        <v>1.3198943730966348E-5</v>
      </c>
      <c r="MI2669" s="24">
        <v>1.8534669925754986E-6</v>
      </c>
      <c r="MJ2669" s="25">
        <v>3.4927662629452847E-5</v>
      </c>
      <c r="MK2669" s="1"/>
      <c r="ML2669" s="23">
        <v>0.59849665769037286</v>
      </c>
      <c r="MM2669" s="24">
        <v>-0.21890382638545736</v>
      </c>
      <c r="MN2669" s="25">
        <v>-0.88567181176250398</v>
      </c>
      <c r="MO2669" s="2"/>
      <c r="MQ2669" s="7"/>
      <c r="MR2669" s="23">
        <v>1.4539829054622765E-4</v>
      </c>
      <c r="MS2669" s="24">
        <v>2.0417613545247276E-5</v>
      </c>
      <c r="MT2669" s="25">
        <v>3.8475976128174541E-4</v>
      </c>
      <c r="MU2669" s="1"/>
      <c r="NA2669" s="1"/>
      <c r="NB2669" s="23">
        <v>2.6665731131953467E-2</v>
      </c>
      <c r="NC2669" s="24">
        <v>-0.77288804970589509</v>
      </c>
      <c r="ND2669" s="25">
        <v>0.4489781933163397</v>
      </c>
      <c r="NE2669" s="2"/>
      <c r="NG2669" s="7"/>
      <c r="NH2669" s="23">
        <v>8.0721881272192303E-7</v>
      </c>
      <c r="NI2669" s="24">
        <v>1.5637704732539785E-6</v>
      </c>
      <c r="NJ2669" s="25">
        <v>7.9690047034381285E-7</v>
      </c>
      <c r="NK2669" s="1"/>
      <c r="NL2669" s="23">
        <v>-0.18684684126688336</v>
      </c>
      <c r="NM2669" s="24">
        <v>0.40789683477737754</v>
      </c>
      <c r="NN2669" s="25">
        <v>0.7979535852954257</v>
      </c>
      <c r="NO2669" s="2"/>
      <c r="NQ2669" s="7"/>
      <c r="NR2669" s="23">
        <v>-2.6619796387052621E-5</v>
      </c>
      <c r="NS2669" s="24">
        <v>-1.5918666857227022E-6</v>
      </c>
      <c r="NT2669" s="25">
        <v>-6.1912823617639895E-5</v>
      </c>
      <c r="NU2669" s="1"/>
      <c r="NV2669" s="23">
        <v>0.59849665769037286</v>
      </c>
      <c r="NW2669" s="24">
        <v>-0.21890382638545736</v>
      </c>
      <c r="NX2669" s="25">
        <v>-0.88567181176250398</v>
      </c>
      <c r="NY2669" s="2"/>
      <c r="OA2669" s="7"/>
      <c r="OB2669" s="23">
        <v>2.1518814846866396E-4</v>
      </c>
      <c r="OC2669" s="24">
        <v>1.2868274412355282E-5</v>
      </c>
      <c r="OD2669" s="25">
        <v>5.0048864713431521E-4</v>
      </c>
      <c r="OE2669" s="1"/>
      <c r="OU2669" s="1"/>
      <c r="OV2669" s="23">
        <v>-0.18684684126688336</v>
      </c>
      <c r="OW2669" s="24">
        <v>0.40789683477737754</v>
      </c>
      <c r="OX2669" s="25">
        <v>0.7979535852954257</v>
      </c>
      <c r="OY2669" s="2"/>
      <c r="PA2669" s="7"/>
      <c r="PB2669" s="23">
        <v>1.0719622958529854E-5</v>
      </c>
      <c r="PC2669" s="24">
        <v>1.4115247629172321E-6</v>
      </c>
      <c r="PD2669" s="25">
        <v>2.8013265615973285E-5</v>
      </c>
      <c r="PE2669" s="1"/>
      <c r="PF2669" s="23">
        <v>0.59849665769037286</v>
      </c>
      <c r="PG2669" s="24">
        <v>-0.21890382638545736</v>
      </c>
      <c r="PH2669" s="25">
        <v>-0.88567181176250398</v>
      </c>
      <c r="PI2669" s="2"/>
      <c r="PK2669" s="7"/>
      <c r="PL2669" s="23">
        <v>1.5091669311559553E-4</v>
      </c>
      <c r="PM2669" s="24">
        <v>1.9872214749935454E-5</v>
      </c>
      <c r="PN2669" s="25">
        <v>3.9438601772532028E-4</v>
      </c>
      <c r="PO2669" s="1"/>
      <c r="PP2669" s="31">
        <v>-2.3192629002350708E-6</v>
      </c>
      <c r="PQ2669" s="32">
        <v>-3.1714912677479612E-6</v>
      </c>
      <c r="PR2669" s="33">
        <v>-1.2122888808995771E-6</v>
      </c>
      <c r="PS2669" s="11"/>
      <c r="PT2669" s="31">
        <v>-2.7012296975564195E-6</v>
      </c>
      <c r="PU2669" s="32">
        <v>1.6731250697700284E-6</v>
      </c>
      <c r="PV2669" s="33">
        <v>1.0281046277862366E-6</v>
      </c>
      <c r="PW2669" s="11"/>
      <c r="PX2669" s="31">
        <v>5.1150313213048706E-4</v>
      </c>
      <c r="PY2669" s="32">
        <v>5.3158102707538012E-5</v>
      </c>
      <c r="PZ2669" s="33">
        <v>1.2796344261413808E-3</v>
      </c>
      <c r="QA2669" s="11"/>
      <c r="QB2669" s="11"/>
      <c r="QC2669" s="1"/>
      <c r="RC2669" s="1"/>
      <c r="RD2669" s="23">
        <v>-1.0928276262935037</v>
      </c>
      <c r="RE2669" s="24">
        <v>0.5055339807908803</v>
      </c>
      <c r="RF2669" s="25">
        <v>0.23132376626200465</v>
      </c>
      <c r="RG2669" s="2"/>
      <c r="RI2669" s="7"/>
      <c r="RJ2669" s="23">
        <v>4.0583509474185447E-9</v>
      </c>
      <c r="RK2669" s="24">
        <v>6.1466388539002321E-9</v>
      </c>
      <c r="RL2669" s="25">
        <v>2.6080419640292415E-9</v>
      </c>
      <c r="RM2669" s="1"/>
      <c r="RN2669" s="23">
        <v>-0.64500598329118752</v>
      </c>
      <c r="RO2669" s="24">
        <v>-6.9058995827836311E-2</v>
      </c>
      <c r="RP2669" s="25">
        <v>-0.39290783081250125</v>
      </c>
      <c r="RQ2669" s="2"/>
      <c r="RS2669" s="7"/>
      <c r="RT2669" s="23">
        <v>-1.3957710102175109E-7</v>
      </c>
      <c r="RU2669" s="24">
        <v>-1.9600170660342E-8</v>
      </c>
      <c r="RV2669" s="25">
        <v>-3.6935545712246583E-7</v>
      </c>
      <c r="RW2669" s="1"/>
      <c r="RX2669" s="23">
        <v>0.28849041277694865</v>
      </c>
      <c r="RY2669" s="24">
        <v>-0.39655510040215375</v>
      </c>
      <c r="RZ2669" s="25">
        <v>-0.37519432416803067</v>
      </c>
      <c r="SA2669" s="2"/>
      <c r="SC2669" s="7"/>
      <c r="SD2669" s="23">
        <v>2.0980774980131086E-4</v>
      </c>
      <c r="SE2669" s="24">
        <v>2.9462337818057917E-5</v>
      </c>
      <c r="SF2669" s="25">
        <v>5.5520308681309295E-4</v>
      </c>
      <c r="SG2669" s="1"/>
      <c r="SM2669" s="1"/>
      <c r="SN2669" s="23">
        <v>-1.0928276262935037</v>
      </c>
      <c r="SO2669" s="24">
        <v>0.5055339807908803</v>
      </c>
      <c r="SP2669" s="25">
        <v>0.23132376626200465</v>
      </c>
      <c r="SQ2669" s="2"/>
      <c r="SS2669" s="7"/>
      <c r="ST2669" s="23">
        <v>-5.5162009545492858E-8</v>
      </c>
      <c r="SU2669" s="24">
        <v>-1.068616345569632E-7</v>
      </c>
      <c r="SV2669" s="25">
        <v>-5.4456896518164229E-8</v>
      </c>
      <c r="SW2669" s="1"/>
      <c r="SX2669" s="23">
        <v>-0.64500598329118752</v>
      </c>
      <c r="SY2669" s="24">
        <v>-6.9058995827836311E-2</v>
      </c>
      <c r="SZ2669" s="25">
        <v>-0.39290783081250125</v>
      </c>
      <c r="TA2669" s="2"/>
      <c r="TC2669" s="7"/>
      <c r="TD2669" s="23">
        <v>2.8171308480579548E-7</v>
      </c>
      <c r="TE2669" s="24">
        <v>1.6846472757118377E-8</v>
      </c>
      <c r="TF2669" s="25">
        <v>6.5521359655649892E-7</v>
      </c>
      <c r="TG2669" s="1"/>
      <c r="TH2669" s="23">
        <v>0.28849041277694865</v>
      </c>
      <c r="TI2669" s="24">
        <v>-0.39655510040215375</v>
      </c>
      <c r="TJ2669" s="25">
        <v>-0.37519432416803067</v>
      </c>
      <c r="TK2669" s="2"/>
      <c r="TM2669" s="7"/>
      <c r="TN2669" s="23">
        <v>2.4588937671313817E-4</v>
      </c>
      <c r="TO2669" s="24">
        <v>1.4704211161928541E-5</v>
      </c>
      <c r="TP2669" s="25">
        <v>5.7189414180855501E-4</v>
      </c>
      <c r="TQ2669" s="1"/>
      <c r="UG2669" s="1"/>
      <c r="UH2669" s="23">
        <v>-0.64500598329118752</v>
      </c>
      <c r="UI2669" s="24">
        <v>-6.9058995827836311E-2</v>
      </c>
      <c r="UJ2669" s="25">
        <v>-0.39290783081250125</v>
      </c>
      <c r="UK2669" s="2"/>
      <c r="UM2669" s="7"/>
      <c r="UN2669" s="23">
        <v>-1.1355047059190942E-7</v>
      </c>
      <c r="UO2669" s="24">
        <v>-1.495195322647492E-8</v>
      </c>
      <c r="UP2669" s="25">
        <v>-2.9673800149647899E-7</v>
      </c>
      <c r="UQ2669" s="1"/>
      <c r="UR2669" s="23">
        <v>0.28849041277694865</v>
      </c>
      <c r="US2669" s="24">
        <v>-0.39655510040215375</v>
      </c>
      <c r="UT2669" s="25">
        <v>-0.37519432416803067</v>
      </c>
      <c r="UU2669" s="2"/>
      <c r="UW2669" s="7"/>
      <c r="UX2669" s="23">
        <v>2.1307555211211421E-4</v>
      </c>
      <c r="UY2669" s="24">
        <v>2.8057089259766126E-5</v>
      </c>
      <c r="UZ2669" s="25">
        <v>5.5682387903738598E-4</v>
      </c>
      <c r="VA2669" s="1"/>
      <c r="VB2669" s="31">
        <v>-5.1103658598074316E-8</v>
      </c>
      <c r="VC2669" s="32">
        <v>-1.0071499570306296E-7</v>
      </c>
      <c r="VD2669" s="33">
        <v>-5.1848854554134986E-8</v>
      </c>
      <c r="VE2669" s="11"/>
      <c r="VF2669" s="31">
        <v>2.8585513192134967E-8</v>
      </c>
      <c r="VG2669" s="32">
        <v>-1.7705651129698543E-8</v>
      </c>
      <c r="VH2669" s="33">
        <v>-1.0879862062445894E-8</v>
      </c>
      <c r="VI2669" s="11"/>
      <c r="VJ2669" s="31">
        <v>6.6877267862656324E-4</v>
      </c>
      <c r="VK2669" s="32">
        <v>7.2223638239752582E-5</v>
      </c>
      <c r="VL2669" s="33">
        <v>1.6839211076590339E-3</v>
      </c>
      <c r="VM2669" s="11"/>
      <c r="VN2669" s="11"/>
      <c r="VO2669" s="1"/>
      <c r="VT2669" s="1"/>
    </row>
    <row r="2670" spans="14:592" ht="15" thickBot="1" x14ac:dyDescent="0.35">
      <c r="N2670" s="1"/>
      <c r="AI2670" s="1"/>
      <c r="DX2670" s="1"/>
      <c r="EA2670" s="2"/>
      <c r="EB2670" s="38" t="s">
        <v>35</v>
      </c>
      <c r="EC2670" s="38" t="s">
        <v>35</v>
      </c>
      <c r="ED2670" s="2"/>
      <c r="EF2670" s="7"/>
      <c r="EG2670" s="40" t="s">
        <v>35</v>
      </c>
      <c r="EH2670" s="40" t="s">
        <v>35</v>
      </c>
      <c r="EI2670" s="7"/>
      <c r="EL2670" s="1"/>
      <c r="ER2670" s="1"/>
      <c r="EU2670" s="2"/>
      <c r="EV2670" s="38" t="s">
        <v>35</v>
      </c>
      <c r="EW2670" s="38" t="s">
        <v>35</v>
      </c>
      <c r="EX2670" s="2"/>
      <c r="EZ2670" s="7"/>
      <c r="FA2670" s="40" t="s">
        <v>35</v>
      </c>
      <c r="FB2670" s="40" t="s">
        <v>35</v>
      </c>
      <c r="FC2670" s="7"/>
      <c r="FF2670" s="1"/>
      <c r="FL2670" s="1"/>
      <c r="FO2670" s="2"/>
      <c r="FP2670" s="38" t="s">
        <v>35</v>
      </c>
      <c r="FQ2670" s="38" t="s">
        <v>35</v>
      </c>
      <c r="FR2670" s="2"/>
      <c r="FT2670" s="7"/>
      <c r="FU2670" s="40" t="s">
        <v>35</v>
      </c>
      <c r="FV2670" s="40" t="s">
        <v>35</v>
      </c>
      <c r="FW2670" s="7"/>
      <c r="FZ2670" s="1"/>
      <c r="JX2670" s="1"/>
      <c r="KG2670" s="1"/>
      <c r="KH2670" s="67"/>
      <c r="KJ2670" s="66"/>
      <c r="KL2670" s="65"/>
      <c r="KN2670" s="53"/>
      <c r="KP2670" s="64"/>
      <c r="KR2670" s="63"/>
      <c r="KV2670" s="1"/>
      <c r="KW2670" s="34"/>
      <c r="KY2670" s="35"/>
      <c r="LA2670" s="36"/>
      <c r="LC2670" s="37"/>
      <c r="LQ2670" s="1"/>
      <c r="LU2670" s="2" t="s">
        <v>191</v>
      </c>
      <c r="LW2670" s="7" t="s">
        <v>192</v>
      </c>
      <c r="MA2670" s="1"/>
      <c r="ME2670" s="2" t="s">
        <v>191</v>
      </c>
      <c r="MG2670" s="7" t="s">
        <v>192</v>
      </c>
      <c r="MK2670" s="1"/>
      <c r="MO2670" s="2" t="s">
        <v>191</v>
      </c>
      <c r="MQ2670" s="7" t="s">
        <v>192</v>
      </c>
      <c r="MU2670" s="1"/>
      <c r="NA2670" s="1"/>
      <c r="NE2670" s="2" t="s">
        <v>193</v>
      </c>
      <c r="NG2670" s="7" t="s">
        <v>50</v>
      </c>
      <c r="NK2670" s="1"/>
      <c r="NO2670" s="2" t="s">
        <v>193</v>
      </c>
      <c r="NQ2670" s="7" t="s">
        <v>50</v>
      </c>
      <c r="NU2670" s="1"/>
      <c r="NY2670" s="2" t="s">
        <v>193</v>
      </c>
      <c r="OA2670" s="7" t="s">
        <v>50</v>
      </c>
      <c r="OE2670" s="1"/>
      <c r="OU2670" s="1"/>
      <c r="OY2670" s="2" t="s">
        <v>194</v>
      </c>
      <c r="PA2670" s="7" t="s">
        <v>51</v>
      </c>
      <c r="PE2670" s="1"/>
      <c r="PI2670" s="2" t="s">
        <v>194</v>
      </c>
      <c r="PK2670" s="7" t="s">
        <v>51</v>
      </c>
      <c r="PO2670" s="1"/>
      <c r="PP2670" s="11"/>
      <c r="PQ2670" s="11"/>
      <c r="PR2670" s="11"/>
      <c r="PS2670" s="11"/>
      <c r="PT2670" s="11"/>
      <c r="PU2670" s="11"/>
      <c r="PV2670" s="11"/>
      <c r="PW2670" s="11"/>
      <c r="PX2670" s="11"/>
      <c r="PY2670" s="11"/>
      <c r="PZ2670" s="11"/>
      <c r="QA2670" s="11"/>
      <c r="QB2670" s="11"/>
      <c r="QC2670" s="1"/>
      <c r="RC2670" s="1"/>
      <c r="RG2670" s="2" t="s">
        <v>191</v>
      </c>
      <c r="RI2670" s="7" t="s">
        <v>192</v>
      </c>
      <c r="RM2670" s="1"/>
      <c r="RQ2670" s="2" t="s">
        <v>191</v>
      </c>
      <c r="RS2670" s="7" t="s">
        <v>192</v>
      </c>
      <c r="RW2670" s="1"/>
      <c r="SA2670" s="2" t="s">
        <v>191</v>
      </c>
      <c r="SC2670" s="7" t="s">
        <v>192</v>
      </c>
      <c r="SG2670" s="1"/>
      <c r="SM2670" s="1"/>
      <c r="SQ2670" s="2" t="s">
        <v>193</v>
      </c>
      <c r="SS2670" s="7" t="s">
        <v>50</v>
      </c>
      <c r="SW2670" s="1"/>
      <c r="TA2670" s="2" t="s">
        <v>193</v>
      </c>
      <c r="TC2670" s="7" t="s">
        <v>50</v>
      </c>
      <c r="TG2670" s="1"/>
      <c r="TK2670" s="2" t="s">
        <v>193</v>
      </c>
      <c r="TM2670" s="7" t="s">
        <v>50</v>
      </c>
      <c r="TQ2670" s="1"/>
      <c r="UG2670" s="1"/>
      <c r="UK2670" s="2" t="s">
        <v>194</v>
      </c>
      <c r="UM2670" s="7" t="s">
        <v>51</v>
      </c>
      <c r="UQ2670" s="1"/>
      <c r="UU2670" s="2" t="s">
        <v>194</v>
      </c>
      <c r="UW2670" s="7" t="s">
        <v>51</v>
      </c>
      <c r="VA2670" s="1"/>
      <c r="VB2670" s="11"/>
      <c r="VC2670" s="11"/>
      <c r="VD2670" s="11"/>
      <c r="VE2670" s="11"/>
      <c r="VF2670" s="11"/>
      <c r="VG2670" s="11"/>
      <c r="VH2670" s="11"/>
      <c r="VI2670" s="11"/>
      <c r="VJ2670" s="11"/>
      <c r="VK2670" s="11"/>
      <c r="VL2670" s="11"/>
      <c r="VM2670" s="11"/>
      <c r="VN2670" s="11"/>
      <c r="VO2670" s="1"/>
      <c r="VT2670" s="1"/>
    </row>
    <row r="2671" spans="14:592" ht="15" thickBot="1" x14ac:dyDescent="0.35">
      <c r="N2671" s="1"/>
      <c r="AI2671" s="1"/>
      <c r="DX2671" s="1"/>
      <c r="EA2671" s="38" t="s">
        <v>26</v>
      </c>
      <c r="ED2671" s="38" t="s">
        <v>48</v>
      </c>
      <c r="EF2671" s="7" t="s">
        <v>49</v>
      </c>
      <c r="EI2671" s="7" t="s">
        <v>50</v>
      </c>
      <c r="EJ2671" s="7" t="s">
        <v>51</v>
      </c>
      <c r="EL2671" s="1"/>
      <c r="ER2671" s="1"/>
      <c r="EU2671" s="38" t="s">
        <v>26</v>
      </c>
      <c r="EX2671" s="38" t="s">
        <v>48</v>
      </c>
      <c r="EZ2671" s="7" t="s">
        <v>49</v>
      </c>
      <c r="FC2671" s="7" t="s">
        <v>50</v>
      </c>
      <c r="FD2671" s="7" t="s">
        <v>51</v>
      </c>
      <c r="FF2671" s="1"/>
      <c r="FL2671" s="1"/>
      <c r="FO2671" s="38" t="s">
        <v>26</v>
      </c>
      <c r="FR2671" s="38" t="s">
        <v>48</v>
      </c>
      <c r="FT2671" s="7" t="s">
        <v>49</v>
      </c>
      <c r="FW2671" s="7" t="s">
        <v>50</v>
      </c>
      <c r="FX2671" s="7" t="s">
        <v>51</v>
      </c>
      <c r="FZ2671" s="1"/>
      <c r="JX2671" s="1"/>
      <c r="KG2671" s="1"/>
      <c r="KH2671" s="67"/>
      <c r="KJ2671" s="66"/>
      <c r="KL2671" s="65"/>
      <c r="KN2671" s="53"/>
      <c r="KP2671" s="64"/>
      <c r="KR2671" s="63"/>
      <c r="KV2671" s="1"/>
      <c r="KW2671" s="34"/>
      <c r="KY2671" s="35"/>
      <c r="LA2671" s="36"/>
      <c r="LC2671" s="37"/>
      <c r="LQ2671" s="1"/>
      <c r="LU2671" s="4">
        <f t="array" ref="LU2671:LU2673">PI2768:PI2770</f>
        <v>-1.4365664279914347</v>
      </c>
      <c r="LW2671" s="8">
        <f t="array" ref="LW2671:LW2673">MMULT(TRANSPOSE(LR2666:LT2669),LW2661:LW2664)</f>
        <v>-5.2282158203761374E-8</v>
      </c>
      <c r="MA2671" s="1"/>
      <c r="ME2671" s="4">
        <f t="array" ref="ME2671:ME2673">KR2673:KR2675</f>
        <v>-0.91352879994080605</v>
      </c>
      <c r="MG2671" s="8">
        <f t="array" ref="MG2671:MG2673">MMULT(TRANSPOSE(MB2666:MD2669),MG2661:MG2664)</f>
        <v>1.5400506098474975E-5</v>
      </c>
      <c r="MK2671" s="1"/>
      <c r="MO2671" s="4">
        <f t="array" ref="MO2671:MO2673">KR2673:KR2675</f>
        <v>-0.91352879994080605</v>
      </c>
      <c r="MQ2671" s="8">
        <f t="array" ref="MQ2671:MQ2673">MMULT(TRANSPOSE(ML2666:MN2669),MQ2661:MQ2664)</f>
        <v>-3.4902971577294292E-4</v>
      </c>
      <c r="MU2671" s="1"/>
      <c r="NA2671" s="1"/>
      <c r="NE2671" s="4">
        <f t="array" ref="NE2671:NE2673">QC2768:QC2770</f>
        <v>-1.1557109574734588</v>
      </c>
      <c r="NG2671" s="8">
        <f t="array" ref="NG2671:NG2673">MMULT(TRANSPOSE(NB2666:ND2669),NG2661:NG2664)</f>
        <v>1.6779308523455131E-8</v>
      </c>
      <c r="NK2671" s="1"/>
      <c r="NO2671" s="4">
        <f t="array" ref="NO2671:NO2673">KN2673:KN2675</f>
        <v>-1.0217434924501623</v>
      </c>
      <c r="NQ2671" s="8">
        <f t="array" ref="NQ2671:NQ2673">MMULT(TRANSPOSE(NL2666:NN2669),NQ2661:NQ2664)</f>
        <v>-2.7768537719927805E-5</v>
      </c>
      <c r="NU2671" s="1"/>
      <c r="NY2671" s="4">
        <f t="array" ref="NY2671:NY2673">NO2671:NO2673</f>
        <v>-1.0217434924501623</v>
      </c>
      <c r="OA2671" s="8">
        <f t="array" ref="OA2671:OA2673">MMULT(TRANSPOSE(NV2666:NX2669),OA2661:OA2664)</f>
        <v>-4.6237172333476171E-4</v>
      </c>
      <c r="OE2671" s="1"/>
      <c r="OU2671" s="1"/>
      <c r="OY2671" s="4">
        <f t="array" ref="OY2671:OY2673">KJ2673:KJ2675</f>
        <v>-0.92370724470021726</v>
      </c>
      <c r="PA2671" s="8">
        <f t="array" ref="PA2671:PA2673">MMULT(TRANSPOSE(OV2666:OX2669),PA2661:PA2664)</f>
        <v>1.2368031621452766E-5</v>
      </c>
      <c r="PE2671" s="1"/>
      <c r="PI2671" s="4">
        <f t="array" ref="PI2671:PI2673">OY2671:OY2673</f>
        <v>-0.92370724470021726</v>
      </c>
      <c r="PK2671" s="8">
        <f t="array" ref="PK2671:PK2673">MMULT(TRANSPOSE(PF2666:PH2669),PK2661:PK2664)</f>
        <v>-3.583224554033588E-4</v>
      </c>
      <c r="PO2671" s="1"/>
      <c r="PP2671" s="11"/>
      <c r="PQ2671" s="11"/>
      <c r="PR2671" s="11"/>
      <c r="PS2671" s="11"/>
      <c r="PT2671" s="11"/>
      <c r="PU2671" s="11"/>
      <c r="PV2671" s="11"/>
      <c r="PW2671" s="11"/>
      <c r="PX2671" s="11"/>
      <c r="PY2671" s="11"/>
      <c r="PZ2671" s="11"/>
      <c r="QA2671" s="11"/>
      <c r="QB2671" s="11"/>
      <c r="QC2671" s="1"/>
      <c r="RC2671" s="1"/>
      <c r="RG2671" s="4">
        <f t="array" ref="RG2671:RG2673">PI2768:PI2770</f>
        <v>-1.4365664279914347</v>
      </c>
      <c r="RI2671" s="8">
        <f t="array" ref="RI2671:RI2673">MMULT(TRANSPOSE(RD2666:RF2669),RI2661:RI2664)</f>
        <v>7.6940647953451653E-9</v>
      </c>
      <c r="RM2671" s="1"/>
      <c r="RQ2671" s="4">
        <f t="array" ref="RQ2671:RQ2673">KR2673:KR2675</f>
        <v>-0.91352879994080605</v>
      </c>
      <c r="RS2671" s="8">
        <f t="array" ref="RS2671:RS2673">MMULT(TRANSPOSE(RN2666:RP2669),RS2661:RS2664)</f>
        <v>2.9258144429426908E-7</v>
      </c>
      <c r="RW2671" s="1"/>
      <c r="SA2671" s="4">
        <f t="array" ref="SA2671:SA2673">RQ2671:RQ2673</f>
        <v>-0.91352879994080605</v>
      </c>
      <c r="SC2671" s="8">
        <f t="array" ref="SC2671:SC2673">MMULT(TRANSPOSE(RX2666:RZ2669),SC2661:SC2664)</f>
        <v>9.3164959207912715E-5</v>
      </c>
      <c r="SG2671" s="1"/>
      <c r="SM2671" s="1"/>
      <c r="SQ2671" s="4">
        <f t="array" ref="SQ2671:SQ2673">QC2768:QC2770</f>
        <v>-1.1557109574734588</v>
      </c>
      <c r="SS2671" s="8">
        <f t="array" ref="SS2671:SS2673">MMULT(TRANSPOSE(SN2666:SP2669),SS2661:SS2664)</f>
        <v>-1.2997563296531492E-7</v>
      </c>
      <c r="SW2671" s="1"/>
      <c r="TA2671" s="4">
        <f t="array" ref="TA2671:TA2673">KN2673:KN2675</f>
        <v>-1.0217434924501623</v>
      </c>
      <c r="TC2671" s="8">
        <f t="array" ref="TC2671:TC2673">MMULT(TRANSPOSE(SX2666:SZ2669),TC2661:TC2664)</f>
        <v>-4.8362682534421653E-7</v>
      </c>
      <c r="TG2671" s="1"/>
      <c r="TK2671" s="4">
        <f t="array" ref="TK2671:TK2673">TA2671:TA2673</f>
        <v>-1.0217434924501623</v>
      </c>
      <c r="TM2671" s="8">
        <f t="array" ref="TM2671:TM2673">MMULT(TRANSPOSE(TH2666:TJ2669),TM2661:TM2664)</f>
        <v>9.8520726006964438E-5</v>
      </c>
      <c r="TQ2671" s="1"/>
      <c r="UG2671" s="1"/>
      <c r="UK2671" s="4">
        <f t="array" ref="UK2671:UK2673">KJ2673:KJ2675</f>
        <v>-0.92370724470021726</v>
      </c>
      <c r="UM2671" s="8">
        <f t="array" ref="UM2671:UM2673">MMULT(TRANSPOSE(UH2666:UJ2669),UM2661:UM2664)</f>
        <v>1.9104538104996079E-7</v>
      </c>
      <c r="UQ2671" s="1"/>
      <c r="UU2671" s="4">
        <f t="array" ref="UU2671:UU2673">UK2671:UK2673</f>
        <v>-0.92370724470021726</v>
      </c>
      <c r="UW2671" s="8">
        <f t="array" ref="UW2671:UW2673">MMULT(TRANSPOSE(UR2666:UT2669),UW2661:UW2664)</f>
        <v>9.3657588790789902E-5</v>
      </c>
      <c r="VA2671" s="1"/>
      <c r="VB2671" s="11"/>
      <c r="VC2671" s="11"/>
      <c r="VD2671" s="11"/>
      <c r="VE2671" s="11"/>
      <c r="VF2671" s="11"/>
      <c r="VG2671" s="11"/>
      <c r="VH2671" s="11"/>
      <c r="VI2671" s="11"/>
      <c r="VJ2671" s="11"/>
      <c r="VK2671" s="11"/>
      <c r="VL2671" s="11"/>
      <c r="VM2671" s="11"/>
      <c r="VN2671" s="11"/>
      <c r="VO2671" s="1"/>
      <c r="VT2671" s="1"/>
    </row>
    <row r="2672" spans="14:592" ht="15" thickBot="1" x14ac:dyDescent="0.35">
      <c r="N2672" s="1"/>
      <c r="AI2672" s="1"/>
      <c r="DX2672" s="1"/>
      <c r="EA2672" s="38" t="s">
        <v>26</v>
      </c>
      <c r="ED2672" s="3">
        <f>AVERAGE(ED2676:ED2678)</f>
        <v>0.90083445841304111</v>
      </c>
      <c r="EF2672" s="41">
        <f t="array" ref="EF2672">SUM(EI2667:EI2669*-1)</f>
        <v>-0.11645747096166982</v>
      </c>
      <c r="EI2672" s="8">
        <f t="array" ref="EI2672:EI2674">EI2667:EI2669</f>
        <v>-6.154693163927083E-3</v>
      </c>
      <c r="EJ2672" s="8">
        <f t="array" ref="EJ2672:EJ2674">EF2672*(1/3)</f>
        <v>-3.8819156987223269E-2</v>
      </c>
      <c r="EL2672" s="1"/>
      <c r="ER2672" s="1"/>
      <c r="EU2672" s="38" t="s">
        <v>26</v>
      </c>
      <c r="EX2672" s="3">
        <f>AVERAGE(EX2676:EX2678)</f>
        <v>0.90108157317558513</v>
      </c>
      <c r="EZ2672" s="41">
        <f t="array" ref="EZ2672">SUM(FC2667:FC2669*-1)</f>
        <v>-0.11076043062553294</v>
      </c>
      <c r="FC2672" s="8">
        <f t="array" ref="FC2672:FC2674">FC2667:FC2669</f>
        <v>-3.3472589464048186E-2</v>
      </c>
      <c r="FD2672" s="8">
        <f t="array" ref="FD2672:FD2674">EZ2672*(1/3)</f>
        <v>-3.6920143541844308E-2</v>
      </c>
      <c r="FF2672" s="1"/>
      <c r="FL2672" s="1"/>
      <c r="FO2672" s="38" t="s">
        <v>26</v>
      </c>
      <c r="FR2672" s="3">
        <f>AVERAGE(FR2676:FR2678)</f>
        <v>0.90085404806507829</v>
      </c>
      <c r="FT2672" s="41">
        <f t="array" ref="FT2672">SUM(FW2667:FW2669*-1)</f>
        <v>-0.11584881804560178</v>
      </c>
      <c r="FW2672" s="8">
        <f t="array" ref="FW2672:FW2674">FW2667:FW2669</f>
        <v>-8.8517560769450498E-3</v>
      </c>
      <c r="FX2672" s="8">
        <f t="array" ref="FX2672:FX2674">FT2672*(1/3)</f>
        <v>-3.8616272681867257E-2</v>
      </c>
      <c r="FZ2672" s="1"/>
      <c r="JX2672" s="1"/>
      <c r="KG2672" s="1"/>
      <c r="KH2672" s="67"/>
      <c r="KJ2672" s="86" t="s">
        <v>195</v>
      </c>
      <c r="KL2672" s="65"/>
      <c r="KN2672" s="87" t="s">
        <v>195</v>
      </c>
      <c r="KP2672" s="64"/>
      <c r="KR2672" s="88" t="s">
        <v>195</v>
      </c>
      <c r="KV2672" s="1"/>
      <c r="KW2672" s="34"/>
      <c r="KY2672" s="35"/>
      <c r="LA2672" s="36"/>
      <c r="LC2672" s="37"/>
      <c r="LQ2672" s="1"/>
      <c r="LU2672" s="5">
        <v>-2.1757741350874267</v>
      </c>
      <c r="LW2672" s="9">
        <v>-5.3421346051480632E-6</v>
      </c>
      <c r="MA2672" s="1"/>
      <c r="ME2672" s="5">
        <v>-0.12828264988242544</v>
      </c>
      <c r="MG2672" s="9">
        <v>-3.5527386590693181E-5</v>
      </c>
      <c r="MK2672" s="1"/>
      <c r="MO2672" s="5">
        <v>-0.12828264988242544</v>
      </c>
      <c r="MQ2672" s="9">
        <v>6.7487262006815359E-6</v>
      </c>
      <c r="MU2672" s="1"/>
      <c r="NA2672" s="1"/>
      <c r="NE2672" s="5">
        <v>-2.2388807624775469</v>
      </c>
      <c r="NG2672" s="9">
        <v>1.714456263500359E-6</v>
      </c>
      <c r="NK2672" s="1"/>
      <c r="NO2672" s="5">
        <v>-6.110037069165819E-2</v>
      </c>
      <c r="NQ2672" s="9">
        <v>6.405975346065169E-5</v>
      </c>
      <c r="NU2672" s="1"/>
      <c r="NY2672" s="5">
        <v>-6.110037069165819E-2</v>
      </c>
      <c r="OA2672" s="9">
        <v>8.7829596027563109E-6</v>
      </c>
      <c r="OE2672" s="1"/>
      <c r="OU2672" s="1"/>
      <c r="OY2672" s="5">
        <v>-0.12163073781834011</v>
      </c>
      <c r="PA2672" s="9">
        <v>-2.853236686995838E-5</v>
      </c>
      <c r="PE2672" s="1"/>
      <c r="PI2672" s="5">
        <v>-0.12163073781834011</v>
      </c>
      <c r="PK2672" s="9">
        <v>6.9170069660602377E-6</v>
      </c>
      <c r="PO2672" s="1"/>
      <c r="PP2672" s="11"/>
      <c r="PQ2672" s="11"/>
      <c r="PR2672" s="11"/>
      <c r="PS2672" s="11"/>
      <c r="PT2672" s="11"/>
      <c r="PU2672" s="11"/>
      <c r="PV2672" s="11"/>
      <c r="PW2672" s="11"/>
      <c r="PX2672" s="11"/>
      <c r="PY2672" s="11"/>
      <c r="PZ2672" s="11"/>
      <c r="QA2672" s="11"/>
      <c r="QB2672" s="11"/>
      <c r="QC2672" s="1"/>
      <c r="RC2672" s="1"/>
      <c r="RG2672" s="5">
        <v>-2.1757741350874267</v>
      </c>
      <c r="RI2672" s="9">
        <v>-3.9103369693588212E-9</v>
      </c>
      <c r="RM2672" s="1"/>
      <c r="RQ2672" s="5">
        <v>-0.12828264988242544</v>
      </c>
      <c r="RS2672" s="9">
        <v>1.1838912825245361E-7</v>
      </c>
      <c r="RW2672" s="1"/>
      <c r="SA2672" s="5">
        <v>-0.12828264988242544</v>
      </c>
      <c r="SC2672" s="9">
        <v>1.7888389985923478E-4</v>
      </c>
      <c r="SG2672" s="1"/>
      <c r="SM2672" s="1"/>
      <c r="SQ2672" s="5">
        <v>-2.2388807624775469</v>
      </c>
      <c r="SS2672" s="9">
        <v>6.6059513946293659E-8</v>
      </c>
      <c r="SW2672" s="1"/>
      <c r="TA2672" s="5">
        <v>-6.110037069165819E-2</v>
      </c>
      <c r="TC2672" s="9">
        <v>-2.0447932462248115E-7</v>
      </c>
      <c r="TG2672" s="1"/>
      <c r="TK2672" s="5">
        <v>-6.110037069165819E-2</v>
      </c>
      <c r="TM2672" s="9">
        <v>1.8838185383416683E-4</v>
      </c>
      <c r="TQ2672" s="1"/>
      <c r="UG2672" s="1"/>
      <c r="UK2672" s="5">
        <v>-0.12163073781834011</v>
      </c>
      <c r="UM2672" s="9">
        <v>8.6090196370031354E-8</v>
      </c>
      <c r="UQ2672" s="1"/>
      <c r="UU2672" s="5">
        <v>-0.12163073781834011</v>
      </c>
      <c r="UW2672" s="9">
        <v>1.7975617059029112E-4</v>
      </c>
      <c r="VA2672" s="1"/>
      <c r="VB2672" s="11"/>
      <c r="VC2672" s="11"/>
      <c r="VD2672" s="11"/>
      <c r="VE2672" s="11"/>
      <c r="VF2672" s="11"/>
      <c r="VG2672" s="11"/>
      <c r="VH2672" s="11"/>
      <c r="VI2672" s="11"/>
      <c r="VJ2672" s="11"/>
      <c r="VK2672" s="11"/>
      <c r="VL2672" s="11"/>
      <c r="VM2672" s="11"/>
      <c r="VN2672" s="11"/>
      <c r="VO2672" s="1"/>
      <c r="VT2672" s="1"/>
    </row>
    <row r="2673" spans="14:592" ht="15" thickBot="1" x14ac:dyDescent="0.35">
      <c r="N2673" s="1"/>
      <c r="AI2673" s="1"/>
      <c r="DX2673" s="1"/>
      <c r="EA2673" s="38" t="s">
        <v>26</v>
      </c>
      <c r="ED2673" s="38" t="s">
        <v>26</v>
      </c>
      <c r="EF2673" s="7"/>
      <c r="EI2673" s="9">
        <v>0.21837910150681233</v>
      </c>
      <c r="EJ2673" s="9">
        <v>-3.8819156987223269E-2</v>
      </c>
      <c r="EL2673" s="1"/>
      <c r="ER2673" s="1"/>
      <c r="EU2673" s="38" t="s">
        <v>26</v>
      </c>
      <c r="EX2673" s="38" t="s">
        <v>26</v>
      </c>
      <c r="EZ2673" s="7"/>
      <c r="FC2673" s="9">
        <v>0.21553023080436456</v>
      </c>
      <c r="FD2673" s="9">
        <v>-3.6920143541844308E-2</v>
      </c>
      <c r="FF2673" s="1"/>
      <c r="FL2673" s="1"/>
      <c r="FO2673" s="38" t="s">
        <v>26</v>
      </c>
      <c r="FR2673" s="38" t="s">
        <v>26</v>
      </c>
      <c r="FT2673" s="7"/>
      <c r="FW2673" s="9">
        <v>0.21830051538033449</v>
      </c>
      <c r="FX2673" s="9">
        <v>-3.8616272681867257E-2</v>
      </c>
      <c r="FZ2673" s="1"/>
      <c r="JX2673" s="1"/>
      <c r="KG2673" s="1"/>
      <c r="KH2673" s="67"/>
      <c r="KJ2673" s="89">
        <f t="array" ref="KJ2673:KJ2675">KJ1585:KJ1587</f>
        <v>-0.92370724470021726</v>
      </c>
      <c r="KL2673" s="65"/>
      <c r="KN2673" s="83">
        <f t="array" ref="KN2673:KN2675">KN1585:KN1587</f>
        <v>-1.0217434924501623</v>
      </c>
      <c r="KP2673" s="64"/>
      <c r="KR2673" s="92">
        <f t="array" ref="KR2673:KR2675">KR1585:KR1587</f>
        <v>-0.91352879994080605</v>
      </c>
      <c r="KV2673" s="1"/>
      <c r="KW2673" s="34"/>
      <c r="KY2673" s="35"/>
      <c r="LA2673" s="36"/>
      <c r="LC2673" s="37"/>
      <c r="LQ2673" s="1"/>
      <c r="LU2673" s="6">
        <v>-0.92318914181150957</v>
      </c>
      <c r="LW2673" s="10">
        <v>-1.2795344369198517E-6</v>
      </c>
      <c r="MA2673" s="1"/>
      <c r="ME2673" s="6">
        <v>-2.4174226647972326</v>
      </c>
      <c r="MG2673" s="10">
        <v>-4.6869690525598027E-5</v>
      </c>
      <c r="MK2673" s="1"/>
      <c r="MO2673" s="6">
        <v>-2.4174226647972326</v>
      </c>
      <c r="MQ2673" s="10">
        <v>2.9275618108934851E-4</v>
      </c>
      <c r="MU2673" s="1"/>
      <c r="NA2673" s="1"/>
      <c r="NE2673" s="6">
        <v>-1.140937984939365</v>
      </c>
      <c r="NG2673" s="10">
        <v>4.1064204075590027E-7</v>
      </c>
      <c r="NK2673" s="1"/>
      <c r="NO2673" s="6">
        <v>-2.3763902514786439</v>
      </c>
      <c r="NQ2673" s="10">
        <v>8.4512159889423729E-5</v>
      </c>
      <c r="NU2673" s="1"/>
      <c r="NY2673" s="6">
        <v>-2.3763902514786439</v>
      </c>
      <c r="OA2673" s="10">
        <v>3.8764749240409934E-4</v>
      </c>
      <c r="OE2673" s="1"/>
      <c r="OU2673" s="1"/>
      <c r="OY2673" s="6">
        <v>-2.4138961321019075</v>
      </c>
      <c r="PA2673" s="10">
        <v>-3.7642469363825539E-5</v>
      </c>
      <c r="PE2673" s="1"/>
      <c r="PI2673" s="6">
        <v>-2.4138961321019075</v>
      </c>
      <c r="PK2673" s="10">
        <v>3.0053785796134577E-4</v>
      </c>
      <c r="PO2673" s="1"/>
      <c r="PP2673" s="11"/>
      <c r="PQ2673" s="11"/>
      <c r="PR2673" s="11"/>
      <c r="PS2673" s="11"/>
      <c r="PT2673" s="11"/>
      <c r="PU2673" s="11"/>
      <c r="PV2673" s="11"/>
      <c r="PW2673" s="11"/>
      <c r="PX2673" s="11"/>
      <c r="PY2673" s="11"/>
      <c r="PZ2673" s="11"/>
      <c r="QA2673" s="11"/>
      <c r="QB2673" s="11"/>
      <c r="QC2673" s="1"/>
      <c r="RC2673" s="1"/>
      <c r="RG2673" s="6">
        <v>-0.92318914181150957</v>
      </c>
      <c r="RI2673" s="10">
        <v>1.2415404582405937E-9</v>
      </c>
      <c r="RM2673" s="1"/>
      <c r="RQ2673" s="6">
        <v>-2.4174226647972326</v>
      </c>
      <c r="RS2673" s="10">
        <v>-1.4614017156587465E-7</v>
      </c>
      <c r="RW2673" s="1"/>
      <c r="SA2673" s="6">
        <v>-2.4174226647972326</v>
      </c>
      <c r="SC2673" s="10">
        <v>2.537387345220072E-5</v>
      </c>
      <c r="SG2673" s="1"/>
      <c r="SM2673" s="1"/>
      <c r="SQ2673" s="6">
        <v>-1.140937984939365</v>
      </c>
      <c r="SS2673" s="10">
        <v>-2.0912271313881147E-8</v>
      </c>
      <c r="SW2673" s="1"/>
      <c r="TA2673" s="6">
        <v>-2.3763902514786439</v>
      </c>
      <c r="TC2673" s="10">
        <v>2.5880167159751741E-7</v>
      </c>
      <c r="TG2673" s="1"/>
      <c r="TK2673" s="6">
        <v>-2.3763902514786439</v>
      </c>
      <c r="TM2673" s="10">
        <v>2.5865822348742999E-5</v>
      </c>
      <c r="TQ2673" s="1"/>
      <c r="UG2673" s="1"/>
      <c r="UK2673" s="6">
        <v>-2.4138961321019075</v>
      </c>
      <c r="UM2673" s="10">
        <v>-1.1266150003164623E-7</v>
      </c>
      <c r="UQ2673" s="1"/>
      <c r="UU2673" s="6">
        <v>-2.4138961321019075</v>
      </c>
      <c r="UW2673" s="10">
        <v>2.5417447341969922E-5</v>
      </c>
      <c r="VA2673" s="1"/>
      <c r="VB2673" s="11"/>
      <c r="VC2673" s="11"/>
      <c r="VD2673" s="11"/>
      <c r="VE2673" s="11"/>
      <c r="VF2673" s="11"/>
      <c r="VG2673" s="11"/>
      <c r="VH2673" s="11"/>
      <c r="VI2673" s="11"/>
      <c r="VJ2673" s="11"/>
      <c r="VK2673" s="11"/>
      <c r="VL2673" s="11"/>
      <c r="VM2673" s="11"/>
      <c r="VN2673" s="11"/>
      <c r="VO2673" s="1"/>
      <c r="VT2673" s="1"/>
    </row>
    <row r="2674" spans="14:592" ht="15" thickBot="1" x14ac:dyDescent="0.35">
      <c r="N2674" s="1"/>
      <c r="AI2674" s="1"/>
      <c r="DX2674" s="1"/>
      <c r="EA2674" s="38" t="s">
        <v>26</v>
      </c>
      <c r="ED2674" s="38" t="s">
        <v>26</v>
      </c>
      <c r="EF2674" s="7"/>
      <c r="EI2674" s="10">
        <v>-9.5766937381215431E-2</v>
      </c>
      <c r="EJ2674" s="10">
        <v>-3.8819156987223269E-2</v>
      </c>
      <c r="EL2674" s="1"/>
      <c r="ER2674" s="1"/>
      <c r="EU2674" s="38" t="s">
        <v>26</v>
      </c>
      <c r="EX2674" s="38" t="s">
        <v>26</v>
      </c>
      <c r="EZ2674" s="7"/>
      <c r="FC2674" s="10">
        <v>-7.1297210714783441E-2</v>
      </c>
      <c r="FD2674" s="10">
        <v>-3.6920143541844308E-2</v>
      </c>
      <c r="FF2674" s="1"/>
      <c r="FL2674" s="1"/>
      <c r="FO2674" s="38" t="s">
        <v>26</v>
      </c>
      <c r="FR2674" s="38" t="s">
        <v>26</v>
      </c>
      <c r="FT2674" s="7"/>
      <c r="FW2674" s="10">
        <v>-9.3599941257787658E-2</v>
      </c>
      <c r="FX2674" s="10">
        <v>-3.8616272681867257E-2</v>
      </c>
      <c r="FZ2674" s="1"/>
      <c r="JX2674" s="1"/>
      <c r="KG2674" s="1"/>
      <c r="KH2674" s="67"/>
      <c r="KJ2674" s="90">
        <v>-0.12163073781834011</v>
      </c>
      <c r="KL2674" s="65"/>
      <c r="KN2674" s="84">
        <v>-6.110037069165819E-2</v>
      </c>
      <c r="KP2674" s="64"/>
      <c r="KR2674" s="93">
        <v>-0.12828264988242544</v>
      </c>
      <c r="KV2674" s="1"/>
      <c r="KW2674" s="34"/>
      <c r="KY2674" s="35"/>
      <c r="LA2674" s="36"/>
      <c r="LC2674" s="37"/>
      <c r="LQ2674" s="1"/>
      <c r="LR2674" s="1"/>
      <c r="LS2674" s="1"/>
      <c r="LT2674" s="1"/>
      <c r="LU2674" s="2"/>
      <c r="LV2674" s="1"/>
      <c r="LW2674" s="7"/>
      <c r="LX2674" s="1"/>
      <c r="LY2674" s="1"/>
      <c r="LZ2674" s="1"/>
      <c r="MA2674" s="1"/>
      <c r="MB2674" s="1"/>
      <c r="MC2674" s="1"/>
      <c r="MD2674" s="1"/>
      <c r="ME2674" s="2"/>
      <c r="MF2674" s="1"/>
      <c r="MG2674" s="7"/>
      <c r="MH2674" s="1"/>
      <c r="MI2674" s="1"/>
      <c r="MJ2674" s="1"/>
      <c r="MK2674" s="1"/>
      <c r="ML2674" s="1"/>
      <c r="MM2674" s="1"/>
      <c r="MN2674" s="1"/>
      <c r="MO2674" s="2"/>
      <c r="MP2674" s="1"/>
      <c r="MQ2674" s="7"/>
      <c r="MR2674" s="1"/>
      <c r="MS2674" s="1"/>
      <c r="MT2674" s="1"/>
      <c r="MU2674" s="1"/>
      <c r="MV2674" s="1"/>
      <c r="MW2674" s="1"/>
      <c r="MX2674" s="1"/>
      <c r="MY2674" s="1"/>
      <c r="MZ2674" s="1"/>
      <c r="NA2674" s="1"/>
      <c r="NB2674" s="1"/>
      <c r="NC2674" s="1"/>
      <c r="ND2674" s="1"/>
      <c r="NE2674" s="2"/>
      <c r="NF2674" s="1"/>
      <c r="NG2674" s="7"/>
      <c r="NH2674" s="1"/>
      <c r="NI2674" s="1"/>
      <c r="NJ2674" s="1"/>
      <c r="NK2674" s="1"/>
      <c r="NL2674" s="1"/>
      <c r="NM2674" s="1"/>
      <c r="NN2674" s="1"/>
      <c r="NO2674" s="2"/>
      <c r="NP2674" s="1"/>
      <c r="NQ2674" s="7"/>
      <c r="NR2674" s="1"/>
      <c r="NS2674" s="1"/>
      <c r="NT2674" s="1"/>
      <c r="NU2674" s="1"/>
      <c r="NV2674" s="1"/>
      <c r="NW2674" s="1"/>
      <c r="NX2674" s="1"/>
      <c r="NY2674" s="2"/>
      <c r="NZ2674" s="1"/>
      <c r="OA2674" s="7"/>
      <c r="OB2674" s="1"/>
      <c r="OC2674" s="1"/>
      <c r="OD2674" s="1"/>
      <c r="OE2674" s="1"/>
      <c r="OF2674" s="1"/>
      <c r="OG2674" s="1"/>
      <c r="OH2674" s="1"/>
      <c r="OI2674" s="1"/>
      <c r="OJ2674" s="1"/>
      <c r="OK2674" s="1"/>
      <c r="OL2674" s="1"/>
      <c r="OM2674" s="1"/>
      <c r="ON2674" s="1"/>
      <c r="OO2674" s="1"/>
      <c r="OP2674" s="1"/>
      <c r="OQ2674" s="1"/>
      <c r="OR2674" s="1"/>
      <c r="OS2674" s="1"/>
      <c r="OT2674" s="1"/>
      <c r="OU2674" s="1"/>
      <c r="OV2674" s="1"/>
      <c r="OW2674" s="1"/>
      <c r="OX2674" s="1"/>
      <c r="OY2674" s="2"/>
      <c r="OZ2674" s="1"/>
      <c r="PA2674" s="7"/>
      <c r="PB2674" s="1"/>
      <c r="PC2674" s="1"/>
      <c r="PD2674" s="1"/>
      <c r="PE2674" s="1"/>
      <c r="PF2674" s="1"/>
      <c r="PG2674" s="1"/>
      <c r="PH2674" s="1"/>
      <c r="PI2674" s="2"/>
      <c r="PJ2674" s="1"/>
      <c r="PK2674" s="7"/>
      <c r="PL2674" s="1"/>
      <c r="PM2674" s="1"/>
      <c r="PN2674" s="1"/>
      <c r="PO2674" s="1"/>
      <c r="PP2674" s="1"/>
      <c r="PQ2674" s="1"/>
      <c r="PR2674" s="1"/>
      <c r="PS2674" s="1"/>
      <c r="PT2674" s="1"/>
      <c r="PU2674" s="1"/>
      <c r="PV2674" s="1"/>
      <c r="PW2674" s="1"/>
      <c r="PX2674" s="1"/>
      <c r="PY2674" s="1"/>
      <c r="PZ2674" s="1"/>
      <c r="QA2674" s="1"/>
      <c r="QB2674" s="1"/>
      <c r="QC2674" s="1"/>
      <c r="QD2674" s="1"/>
      <c r="QE2674" s="1"/>
      <c r="QF2674" s="1"/>
      <c r="QG2674" s="1"/>
      <c r="QH2674" s="1"/>
      <c r="QI2674" s="1"/>
      <c r="QJ2674" s="1"/>
      <c r="QK2674" s="1"/>
      <c r="QL2674" s="1"/>
      <c r="QM2674" s="1"/>
      <c r="QN2674" s="1"/>
      <c r="QO2674" s="1"/>
      <c r="QP2674" s="1"/>
      <c r="QQ2674" s="1"/>
      <c r="QR2674" s="1"/>
      <c r="QS2674" s="1"/>
      <c r="QT2674" s="1"/>
      <c r="QU2674" s="1"/>
      <c r="QV2674" s="1"/>
      <c r="QW2674" s="1"/>
      <c r="QX2674" s="1"/>
      <c r="QY2674" s="1"/>
      <c r="QZ2674" s="1"/>
      <c r="RA2674" s="1"/>
      <c r="RB2674" s="1"/>
      <c r="RC2674" s="1"/>
      <c r="RD2674" s="1"/>
      <c r="RE2674" s="1"/>
      <c r="RF2674" s="1"/>
      <c r="RG2674" s="2"/>
      <c r="RH2674" s="1"/>
      <c r="RI2674" s="7"/>
      <c r="RJ2674" s="1"/>
      <c r="RK2674" s="1"/>
      <c r="RL2674" s="1"/>
      <c r="RM2674" s="1"/>
      <c r="RN2674" s="1"/>
      <c r="RO2674" s="1"/>
      <c r="RP2674" s="1"/>
      <c r="RQ2674" s="2"/>
      <c r="RR2674" s="1"/>
      <c r="RS2674" s="7"/>
      <c r="RT2674" s="1"/>
      <c r="RU2674" s="1"/>
      <c r="RV2674" s="1"/>
      <c r="RW2674" s="1"/>
      <c r="RX2674" s="1"/>
      <c r="RY2674" s="1"/>
      <c r="RZ2674" s="1"/>
      <c r="SA2674" s="2"/>
      <c r="SB2674" s="1"/>
      <c r="SC2674" s="7"/>
      <c r="SD2674" s="1"/>
      <c r="SE2674" s="1"/>
      <c r="SF2674" s="1"/>
      <c r="SG2674" s="1"/>
      <c r="SH2674" s="1"/>
      <c r="SI2674" s="1"/>
      <c r="SJ2674" s="1"/>
      <c r="SK2674" s="1"/>
      <c r="SL2674" s="1"/>
      <c r="SM2674" s="1"/>
      <c r="SN2674" s="1"/>
      <c r="SO2674" s="1"/>
      <c r="SP2674" s="1"/>
      <c r="SQ2674" s="2"/>
      <c r="SR2674" s="1"/>
      <c r="SS2674" s="7"/>
      <c r="ST2674" s="1"/>
      <c r="SU2674" s="1"/>
      <c r="SV2674" s="1"/>
      <c r="SW2674" s="1"/>
      <c r="SX2674" s="1"/>
      <c r="SY2674" s="1"/>
      <c r="SZ2674" s="1"/>
      <c r="TA2674" s="2"/>
      <c r="TB2674" s="1"/>
      <c r="TC2674" s="7"/>
      <c r="TD2674" s="1"/>
      <c r="TE2674" s="1"/>
      <c r="TF2674" s="1"/>
      <c r="TG2674" s="1"/>
      <c r="TH2674" s="1"/>
      <c r="TI2674" s="1"/>
      <c r="TJ2674" s="1"/>
      <c r="TK2674" s="2"/>
      <c r="TL2674" s="1"/>
      <c r="TM2674" s="7"/>
      <c r="TN2674" s="1"/>
      <c r="TO2674" s="1"/>
      <c r="TP2674" s="1"/>
      <c r="TQ2674" s="1"/>
      <c r="TR2674" s="1"/>
      <c r="TS2674" s="1"/>
      <c r="TT2674" s="1"/>
      <c r="TU2674" s="1"/>
      <c r="TV2674" s="1"/>
      <c r="TW2674" s="1"/>
      <c r="TX2674" s="1"/>
      <c r="TY2674" s="1"/>
      <c r="TZ2674" s="1"/>
      <c r="UA2674" s="1"/>
      <c r="UB2674" s="1"/>
      <c r="UC2674" s="1"/>
      <c r="UD2674" s="1"/>
      <c r="UE2674" s="1"/>
      <c r="UF2674" s="1"/>
      <c r="UG2674" s="1"/>
      <c r="UH2674" s="1"/>
      <c r="UI2674" s="1"/>
      <c r="UJ2674" s="1"/>
      <c r="UK2674" s="2"/>
      <c r="UL2674" s="1"/>
      <c r="UM2674" s="7"/>
      <c r="UN2674" s="1"/>
      <c r="UO2674" s="1"/>
      <c r="UP2674" s="1"/>
      <c r="UQ2674" s="1"/>
      <c r="UR2674" s="1"/>
      <c r="US2674" s="1"/>
      <c r="UT2674" s="1"/>
      <c r="UU2674" s="2"/>
      <c r="UV2674" s="1"/>
      <c r="UW2674" s="7"/>
      <c r="UX2674" s="1"/>
      <c r="UY2674" s="1"/>
      <c r="UZ2674" s="1"/>
      <c r="VA2674" s="1"/>
      <c r="VB2674" s="1"/>
      <c r="VC2674" s="1"/>
      <c r="VD2674" s="1"/>
      <c r="VE2674" s="1"/>
      <c r="VF2674" s="1"/>
      <c r="VG2674" s="1"/>
      <c r="VH2674" s="1"/>
      <c r="VI2674" s="1"/>
      <c r="VJ2674" s="1"/>
      <c r="VK2674" s="1"/>
      <c r="VL2674" s="1"/>
      <c r="VM2674" s="1"/>
      <c r="VN2674" s="1"/>
      <c r="VO2674" s="1"/>
      <c r="VT2674" s="1"/>
    </row>
    <row r="2675" spans="14:592" ht="15" thickBot="1" x14ac:dyDescent="0.35">
      <c r="N2675" s="1"/>
      <c r="AI2675" s="1"/>
      <c r="DX2675" s="1"/>
      <c r="EA2675" s="2"/>
      <c r="EB2675" s="38" t="s">
        <v>35</v>
      </c>
      <c r="EC2675" s="38" t="s">
        <v>35</v>
      </c>
      <c r="ED2675" s="2" t="s">
        <v>52</v>
      </c>
      <c r="EF2675" s="7" t="s">
        <v>53</v>
      </c>
      <c r="EG2675" s="40" t="s">
        <v>35</v>
      </c>
      <c r="EH2675" s="40" t="s">
        <v>35</v>
      </c>
      <c r="EI2675" s="7"/>
      <c r="EL2675" s="1"/>
      <c r="ER2675" s="1"/>
      <c r="EU2675" s="2"/>
      <c r="EV2675" s="38" t="s">
        <v>35</v>
      </c>
      <c r="EW2675" s="38" t="s">
        <v>35</v>
      </c>
      <c r="EX2675" s="2" t="s">
        <v>54</v>
      </c>
      <c r="EZ2675" s="7" t="s">
        <v>55</v>
      </c>
      <c r="FA2675" s="40" t="s">
        <v>35</v>
      </c>
      <c r="FB2675" s="40" t="s">
        <v>35</v>
      </c>
      <c r="FC2675" s="7"/>
      <c r="FF2675" s="1"/>
      <c r="FL2675" s="1"/>
      <c r="FO2675" s="2"/>
      <c r="FP2675" s="38" t="s">
        <v>35</v>
      </c>
      <c r="FQ2675" s="38" t="s">
        <v>35</v>
      </c>
      <c r="FR2675" s="2" t="s">
        <v>202</v>
      </c>
      <c r="FT2675" s="7" t="s">
        <v>203</v>
      </c>
      <c r="FU2675" s="40" t="s">
        <v>35</v>
      </c>
      <c r="FV2675" s="40" t="s">
        <v>35</v>
      </c>
      <c r="FW2675" s="7"/>
      <c r="FZ2675" s="1"/>
      <c r="JX2675" s="1"/>
      <c r="KG2675" s="1"/>
      <c r="KH2675" s="67"/>
      <c r="KJ2675" s="91">
        <v>-2.4138961321019075</v>
      </c>
      <c r="KL2675" s="65"/>
      <c r="KN2675" s="85">
        <v>-2.3763902514786439</v>
      </c>
      <c r="KP2675" s="64"/>
      <c r="KR2675" s="94">
        <v>-2.4174226647972326</v>
      </c>
      <c r="KV2675" s="1"/>
      <c r="KW2675" s="34"/>
      <c r="KY2675" s="35"/>
      <c r="LA2675" s="36"/>
      <c r="LC2675" s="37"/>
      <c r="LU2675" s="34"/>
      <c r="LW2675" s="35"/>
      <c r="ME2675" s="63"/>
      <c r="MG2675" s="64"/>
      <c r="MO2675" s="63"/>
      <c r="MQ2675" s="64"/>
      <c r="NE2675" s="36"/>
      <c r="NG2675" s="37"/>
      <c r="NO2675" s="53"/>
      <c r="NQ2675" s="65"/>
      <c r="NY2675" s="53"/>
      <c r="OA2675" s="65"/>
      <c r="OY2675" s="66"/>
      <c r="PA2675" s="67"/>
      <c r="PI2675" s="66"/>
      <c r="PK2675" s="67"/>
      <c r="RG2675" s="34"/>
      <c r="RI2675" s="35"/>
      <c r="RQ2675" s="63"/>
      <c r="RS2675" s="64"/>
      <c r="SA2675" s="63"/>
      <c r="SC2675" s="64"/>
      <c r="SQ2675" s="36"/>
      <c r="SS2675" s="37"/>
      <c r="TA2675" s="53"/>
      <c r="TC2675" s="65"/>
      <c r="TK2675" s="53"/>
      <c r="TM2675" s="65"/>
      <c r="UK2675" s="66"/>
      <c r="UM2675" s="67"/>
      <c r="UU2675" s="66"/>
      <c r="UW2675" s="67"/>
      <c r="VT2675" s="1"/>
    </row>
    <row r="2676" spans="14:592" x14ac:dyDescent="0.3">
      <c r="N2676" s="1"/>
      <c r="AI2676" s="1"/>
      <c r="DX2676" s="1"/>
      <c r="ED2676" s="4">
        <f t="array" ref="ED2676:ED2678">ED2681:ED2683</f>
        <v>0.75466052570449638</v>
      </c>
      <c r="EF2676" s="8">
        <f t="array" ref="EF2676:EF2678">EI2672:EI2674+EJ2672:EJ2674</f>
        <v>-4.4973850151150352E-2</v>
      </c>
      <c r="EL2676" s="1"/>
      <c r="ER2676" s="1"/>
      <c r="EX2676" s="4">
        <f t="array" ref="EX2676:EX2678">EX2681:EX2683</f>
        <v>0.75537905592924848</v>
      </c>
      <c r="EZ2676" s="8">
        <f t="array" ref="EZ2676:EZ2678">FC2672:FC2674+FD2672:FD2674</f>
        <v>-7.0392733005892494E-2</v>
      </c>
      <c r="FF2676" s="1"/>
      <c r="FL2676" s="1"/>
      <c r="FR2676" s="4">
        <f t="array" ref="FR2676:FR2678">FR2681:FR2683</f>
        <v>0.75450579893699343</v>
      </c>
      <c r="FT2676" s="8">
        <f t="array" ref="FT2676:FT2678">FW2672:FW2674+FX2672:FX2674</f>
        <v>-4.7468028758812307E-2</v>
      </c>
      <c r="FZ2676" s="1"/>
      <c r="JX2676" s="1"/>
      <c r="KG2676" s="1"/>
      <c r="KH2676" s="67"/>
      <c r="KJ2676" s="66"/>
      <c r="KL2676" s="65"/>
      <c r="KN2676" s="53"/>
      <c r="KP2676" s="64"/>
      <c r="KR2676" s="63"/>
      <c r="KV2676" s="1"/>
      <c r="KW2676" s="34"/>
      <c r="KY2676" s="35"/>
      <c r="LA2676" s="36"/>
      <c r="LC2676" s="37"/>
      <c r="LU2676" s="34"/>
      <c r="LW2676" s="35"/>
      <c r="ME2676" s="63"/>
      <c r="MG2676" s="64"/>
      <c r="MO2676" s="63"/>
      <c r="MQ2676" s="64"/>
      <c r="NE2676" s="36"/>
      <c r="NG2676" s="37"/>
      <c r="NO2676" s="53"/>
      <c r="NQ2676" s="65"/>
      <c r="NY2676" s="53"/>
      <c r="OA2676" s="65"/>
      <c r="OY2676" s="66"/>
      <c r="PA2676" s="67"/>
      <c r="PI2676" s="66"/>
      <c r="PK2676" s="67"/>
      <c r="RG2676" s="34"/>
      <c r="RI2676" s="35"/>
      <c r="RQ2676" s="63"/>
      <c r="RS2676" s="64"/>
      <c r="SA2676" s="63"/>
      <c r="SC2676" s="64"/>
      <c r="SQ2676" s="36"/>
      <c r="SS2676" s="37"/>
      <c r="TA2676" s="53"/>
      <c r="TC2676" s="65"/>
      <c r="TK2676" s="53"/>
      <c r="TM2676" s="65"/>
      <c r="UK2676" s="66"/>
      <c r="UM2676" s="67"/>
      <c r="UU2676" s="66"/>
      <c r="UW2676" s="67"/>
      <c r="VT2676" s="1"/>
    </row>
    <row r="2677" spans="14:592" ht="15" thickBot="1" x14ac:dyDescent="0.35">
      <c r="N2677" s="1"/>
      <c r="AI2677" s="1"/>
      <c r="DX2677" s="1"/>
      <c r="DZ2677" t="s">
        <v>56</v>
      </c>
      <c r="ED2677" s="5">
        <v>0.94253164822309077</v>
      </c>
      <c r="EF2677" s="9">
        <v>0.17955994451958907</v>
      </c>
      <c r="EL2677" s="1"/>
      <c r="ER2677" s="1"/>
      <c r="ET2677" t="s">
        <v>56</v>
      </c>
      <c r="EX2677" s="5">
        <v>0.92029578731460504</v>
      </c>
      <c r="EZ2677" s="9">
        <v>0.17861008726252026</v>
      </c>
      <c r="FF2677" s="1"/>
      <c r="FL2677" s="1"/>
      <c r="FN2677" t="s">
        <v>56</v>
      </c>
      <c r="FR2677" s="5">
        <v>0.94061923556341054</v>
      </c>
      <c r="FT2677" s="9">
        <v>0.17968424269846722</v>
      </c>
      <c r="FZ2677" s="1"/>
      <c r="JX2677" s="1"/>
      <c r="KG2677" s="1"/>
      <c r="KH2677" s="67"/>
      <c r="KJ2677" s="66"/>
      <c r="KL2677" s="65"/>
      <c r="KN2677" s="53"/>
      <c r="KP2677" s="64"/>
      <c r="KR2677" s="63"/>
      <c r="KS2677" s="63"/>
      <c r="KT2677" s="63"/>
      <c r="KU2677" s="63"/>
      <c r="KV2677" s="63"/>
      <c r="KW2677" s="34"/>
      <c r="KX2677" s="63"/>
      <c r="KY2677" s="35"/>
      <c r="KZ2677" s="63"/>
      <c r="LA2677" s="36"/>
      <c r="LB2677" s="63"/>
      <c r="LC2677" s="37"/>
      <c r="LD2677" s="63"/>
      <c r="LE2677" s="63"/>
      <c r="LF2677" s="63"/>
      <c r="LG2677" s="63"/>
      <c r="LH2677" s="63"/>
      <c r="LI2677" s="63"/>
      <c r="LJ2677" s="63"/>
      <c r="LK2677" s="63"/>
      <c r="LL2677" s="63"/>
      <c r="LM2677" s="63"/>
      <c r="LN2677" s="63"/>
      <c r="LO2677" s="63"/>
      <c r="LP2677" s="63"/>
      <c r="LQ2677" s="63"/>
      <c r="LR2677" s="63"/>
      <c r="LS2677" s="63"/>
      <c r="LT2677" s="63"/>
      <c r="LU2677" s="34"/>
      <c r="LV2677" s="63"/>
      <c r="LW2677" s="35"/>
      <c r="LX2677" s="63"/>
      <c r="LY2677" s="63"/>
      <c r="LZ2677" s="63"/>
      <c r="MA2677" s="63"/>
      <c r="MB2677" s="63"/>
      <c r="MC2677" s="63"/>
      <c r="MD2677" s="63"/>
      <c r="ME2677" s="63"/>
      <c r="MF2677" s="63"/>
      <c r="MG2677" s="63"/>
      <c r="MH2677" s="63"/>
      <c r="MI2677" s="63"/>
      <c r="MJ2677" s="63"/>
      <c r="MK2677" s="63"/>
      <c r="ML2677" s="63"/>
      <c r="MM2677" s="63"/>
      <c r="MN2677" s="63"/>
      <c r="MO2677" s="63"/>
      <c r="MP2677" s="63"/>
      <c r="MQ2677" s="63"/>
      <c r="MR2677" s="63"/>
      <c r="MS2677" s="63"/>
      <c r="MT2677" s="63"/>
      <c r="MU2677" s="63"/>
      <c r="MV2677" s="63"/>
      <c r="MW2677" s="63"/>
      <c r="MX2677" s="63"/>
      <c r="MY2677" s="63"/>
      <c r="MZ2677" s="63"/>
      <c r="NA2677" s="63"/>
      <c r="NB2677" s="63"/>
      <c r="NC2677" s="63"/>
      <c r="ND2677" s="63"/>
      <c r="NE2677" s="36"/>
      <c r="NF2677" s="63"/>
      <c r="NG2677" s="37"/>
      <c r="NH2677" s="63"/>
      <c r="NI2677" s="63"/>
      <c r="NJ2677" s="63"/>
      <c r="NK2677" s="63"/>
      <c r="NL2677" s="63"/>
      <c r="NM2677" s="63"/>
      <c r="NN2677" s="63"/>
      <c r="NO2677" s="63"/>
      <c r="NP2677" s="63"/>
      <c r="NQ2677" s="63"/>
      <c r="NR2677" s="63"/>
      <c r="NS2677" s="63"/>
      <c r="NT2677" s="63"/>
      <c r="NU2677" s="63"/>
      <c r="NV2677" s="63"/>
      <c r="NW2677" s="63"/>
      <c r="NX2677" s="63"/>
      <c r="NY2677" s="63"/>
      <c r="NZ2677" s="63"/>
      <c r="OA2677" s="63"/>
      <c r="OB2677" s="63"/>
      <c r="OC2677" s="63"/>
      <c r="OD2677" s="63"/>
      <c r="OE2677" s="63"/>
      <c r="OF2677" s="63"/>
      <c r="OG2677" s="63"/>
      <c r="OH2677" s="63"/>
      <c r="OI2677" s="63"/>
      <c r="OJ2677" s="63"/>
      <c r="OK2677" s="63"/>
      <c r="OL2677" s="63"/>
      <c r="OM2677" s="63"/>
      <c r="ON2677" s="63"/>
      <c r="OO2677" s="63"/>
      <c r="OP2677" s="63"/>
      <c r="OQ2677" s="63"/>
      <c r="OR2677" s="63"/>
      <c r="OS2677" s="63"/>
      <c r="OT2677" s="63"/>
      <c r="OU2677" s="63"/>
      <c r="OV2677" s="63"/>
      <c r="OW2677" s="63"/>
      <c r="OX2677" s="63"/>
      <c r="OY2677" s="63"/>
      <c r="OZ2677" s="63"/>
      <c r="PA2677" s="63"/>
      <c r="PB2677" s="63"/>
      <c r="PC2677" s="63"/>
      <c r="PD2677" s="63"/>
      <c r="PE2677" s="63"/>
      <c r="PF2677" s="63"/>
      <c r="PG2677" s="63"/>
      <c r="PH2677" s="63"/>
      <c r="PI2677" s="63"/>
      <c r="PJ2677" s="63"/>
      <c r="PK2677" s="63"/>
      <c r="PL2677" s="63"/>
      <c r="PM2677" s="63"/>
      <c r="PN2677" s="63"/>
      <c r="PO2677" s="63"/>
      <c r="PP2677" s="63"/>
      <c r="PQ2677" s="63"/>
      <c r="PR2677" s="63"/>
      <c r="PS2677" s="63"/>
      <c r="PT2677" s="63"/>
      <c r="PU2677" s="63"/>
      <c r="PV2677" s="63"/>
      <c r="PW2677" s="63"/>
      <c r="PX2677" s="63"/>
      <c r="PY2677" s="63"/>
      <c r="PZ2677" s="63"/>
      <c r="QA2677" s="63"/>
      <c r="QB2677" s="63"/>
      <c r="QC2677" s="63"/>
      <c r="QD2677" s="63"/>
      <c r="QE2677" s="63"/>
      <c r="QF2677" s="63"/>
      <c r="QG2677" s="63"/>
      <c r="QH2677" s="63"/>
      <c r="QI2677" s="63"/>
      <c r="QJ2677" s="63"/>
      <c r="QK2677" s="63"/>
      <c r="QL2677" s="63"/>
      <c r="QM2677" s="63"/>
      <c r="QN2677" s="63"/>
      <c r="QO2677" s="63"/>
      <c r="QP2677" s="63"/>
      <c r="QQ2677" s="63"/>
      <c r="QR2677" s="63"/>
      <c r="QS2677" s="63"/>
      <c r="QT2677" s="63"/>
      <c r="QU2677" s="63"/>
      <c r="QV2677" s="63"/>
      <c r="QW2677" s="63"/>
      <c r="QX2677" s="63"/>
      <c r="QY2677" s="63"/>
      <c r="QZ2677" s="63"/>
      <c r="RA2677" s="63"/>
      <c r="RB2677" s="63"/>
      <c r="RC2677" s="63"/>
      <c r="RD2677" s="63"/>
      <c r="RE2677" s="63"/>
      <c r="RF2677" s="63"/>
      <c r="RG2677" s="34"/>
      <c r="RH2677" s="63"/>
      <c r="RI2677" s="35"/>
      <c r="RJ2677" s="63"/>
      <c r="RK2677" s="63"/>
      <c r="RL2677" s="63"/>
      <c r="RM2677" s="63"/>
      <c r="RN2677" s="63"/>
      <c r="RO2677" s="63"/>
      <c r="RP2677" s="63"/>
      <c r="RQ2677" s="63"/>
      <c r="RR2677" s="63"/>
      <c r="RS2677" s="64"/>
      <c r="RT2677" s="63"/>
      <c r="RU2677" s="63"/>
      <c r="RV2677" s="63"/>
      <c r="RW2677" s="63"/>
      <c r="RX2677" s="63"/>
      <c r="RY2677" s="63"/>
      <c r="RZ2677" s="63"/>
      <c r="SA2677" s="63"/>
      <c r="SC2677" s="64"/>
      <c r="SQ2677" s="36"/>
      <c r="SS2677" s="37"/>
      <c r="TA2677" s="53"/>
      <c r="TC2677" s="65"/>
      <c r="TK2677" s="53"/>
      <c r="TM2677" s="65"/>
      <c r="UK2677" s="66"/>
      <c r="UM2677" s="67"/>
      <c r="UU2677" s="66"/>
      <c r="UW2677" s="67"/>
      <c r="VT2677" s="1"/>
    </row>
    <row r="2678" spans="14:592" ht="15" thickBot="1" x14ac:dyDescent="0.35">
      <c r="N2678" s="1"/>
      <c r="AI2678" s="1"/>
      <c r="DX2678" s="1"/>
      <c r="DZ2678" s="43">
        <v>1E-8</v>
      </c>
      <c r="ED2678" s="6">
        <v>1.0053112013115362</v>
      </c>
      <c r="EF2678" s="10">
        <v>-0.13458609436843871</v>
      </c>
      <c r="EL2678" s="1"/>
      <c r="ER2678" s="1"/>
      <c r="ET2678" s="43">
        <v>1E-8</v>
      </c>
      <c r="EX2678" s="6">
        <v>1.0275698762829018</v>
      </c>
      <c r="EZ2678" s="10">
        <v>-0.10821735425662775</v>
      </c>
      <c r="FF2678" s="1"/>
      <c r="FL2678" s="1"/>
      <c r="FN2678" s="43">
        <v>1E-8</v>
      </c>
      <c r="FR2678" s="6">
        <v>1.0074371096948307</v>
      </c>
      <c r="FT2678" s="10">
        <v>-0.13221621393965491</v>
      </c>
      <c r="FZ2678" s="1"/>
      <c r="JX2678" s="1"/>
      <c r="KG2678" s="1"/>
      <c r="KH2678" s="67"/>
      <c r="KJ2678" s="66"/>
      <c r="KL2678" s="65"/>
      <c r="KN2678" s="53"/>
      <c r="KP2678" s="64"/>
      <c r="KR2678" s="63"/>
      <c r="KS2678" s="63"/>
      <c r="KT2678" s="63"/>
      <c r="KU2678" s="63"/>
      <c r="KV2678" s="63"/>
      <c r="KW2678" s="34"/>
      <c r="KX2678" s="63"/>
      <c r="KY2678" s="35"/>
      <c r="KZ2678" s="63"/>
      <c r="LA2678" s="36"/>
      <c r="LB2678" s="63"/>
      <c r="LC2678" s="37"/>
      <c r="LD2678" s="63"/>
      <c r="LE2678" s="63"/>
      <c r="LF2678" s="63"/>
      <c r="LG2678" s="63"/>
      <c r="LH2678" s="63"/>
      <c r="LI2678" s="63"/>
      <c r="LJ2678" s="63"/>
      <c r="LK2678" s="63"/>
      <c r="LL2678" s="63"/>
      <c r="LM2678" s="63"/>
      <c r="LN2678" s="63"/>
      <c r="LO2678" s="63"/>
      <c r="LP2678" s="63"/>
      <c r="LQ2678" s="63"/>
      <c r="LR2678" s="63"/>
      <c r="LS2678" s="63"/>
      <c r="LT2678" s="63"/>
      <c r="LU2678" s="34"/>
      <c r="LV2678" s="63"/>
      <c r="LW2678" s="35"/>
      <c r="LX2678" s="63"/>
      <c r="LY2678" s="63"/>
      <c r="LZ2678" s="63"/>
      <c r="MA2678" s="63"/>
      <c r="MB2678" s="63"/>
      <c r="MC2678" s="63"/>
      <c r="MD2678" s="63"/>
      <c r="ME2678" s="63"/>
      <c r="MF2678" s="63"/>
      <c r="MG2678" s="63"/>
      <c r="MH2678" s="63"/>
      <c r="MI2678" s="63"/>
      <c r="MJ2678" s="63"/>
      <c r="MK2678" s="63"/>
      <c r="ML2678" s="63"/>
      <c r="MM2678" s="63"/>
      <c r="MN2678" s="63"/>
      <c r="MO2678" s="63"/>
      <c r="MP2678" s="63"/>
      <c r="MQ2678" s="63"/>
      <c r="MR2678" s="63"/>
      <c r="MS2678" s="63"/>
      <c r="MT2678" s="63"/>
      <c r="MU2678" s="63"/>
      <c r="MV2678" s="63"/>
      <c r="MW2678" s="63"/>
      <c r="MX2678" s="63"/>
      <c r="MY2678" s="63"/>
      <c r="MZ2678" s="63"/>
      <c r="NA2678" s="63"/>
      <c r="NB2678" s="63"/>
      <c r="NC2678" s="63"/>
      <c r="ND2678" s="63"/>
      <c r="NE2678" s="36"/>
      <c r="NF2678" s="63"/>
      <c r="NG2678" s="37"/>
      <c r="NH2678" s="63"/>
      <c r="NI2678" s="63"/>
      <c r="NJ2678" s="63"/>
      <c r="NK2678" s="63"/>
      <c r="NL2678" s="63"/>
      <c r="NM2678" s="63"/>
      <c r="NN2678" s="63"/>
      <c r="NO2678" s="63"/>
      <c r="NP2678" s="63"/>
      <c r="NQ2678" s="63"/>
      <c r="NR2678" s="63"/>
      <c r="NS2678" s="63"/>
      <c r="NT2678" s="63"/>
      <c r="NU2678" s="63"/>
      <c r="NV2678" s="63"/>
      <c r="NW2678" s="63"/>
      <c r="NX2678" s="63"/>
      <c r="NY2678" s="63"/>
      <c r="NZ2678" s="63"/>
      <c r="OA2678" s="63"/>
      <c r="OB2678" s="63"/>
      <c r="OC2678" s="63"/>
      <c r="OD2678" s="63"/>
      <c r="OE2678" s="63"/>
      <c r="OF2678" s="63"/>
      <c r="OG2678" s="63"/>
      <c r="OH2678" s="63"/>
      <c r="OI2678" s="63"/>
      <c r="OJ2678" s="63"/>
      <c r="OK2678" s="63"/>
      <c r="OL2678" s="63"/>
      <c r="OM2678" s="63"/>
      <c r="ON2678" s="63"/>
      <c r="OO2678" s="63"/>
      <c r="OP2678" s="63"/>
      <c r="OQ2678" s="63"/>
      <c r="OR2678" s="63"/>
      <c r="OS2678" s="63"/>
      <c r="OT2678" s="63"/>
      <c r="OU2678" s="63"/>
      <c r="OV2678" s="63"/>
      <c r="OW2678" s="63"/>
      <c r="OX2678" s="63"/>
      <c r="OY2678" s="63"/>
      <c r="OZ2678" s="63"/>
      <c r="PA2678" s="63"/>
      <c r="PB2678" s="63"/>
      <c r="PC2678" s="63"/>
      <c r="PD2678" s="63"/>
      <c r="PE2678" s="63"/>
      <c r="PF2678" s="63"/>
      <c r="PG2678" s="63"/>
      <c r="PH2678" s="63"/>
      <c r="PI2678" s="63"/>
      <c r="PJ2678" s="63"/>
      <c r="PK2678" s="63"/>
      <c r="PL2678" s="63"/>
      <c r="PM2678" s="63"/>
      <c r="PN2678" s="63"/>
      <c r="PO2678" s="63"/>
      <c r="PP2678" s="63"/>
      <c r="PQ2678" s="63"/>
      <c r="PR2678" s="63"/>
      <c r="PS2678" s="63"/>
      <c r="PT2678" s="63"/>
      <c r="PU2678" s="63"/>
      <c r="PV2678" s="63"/>
      <c r="PW2678" s="63"/>
      <c r="PX2678" s="63"/>
      <c r="PY2678" s="63"/>
      <c r="PZ2678" s="63"/>
      <c r="QA2678" s="63"/>
      <c r="QB2678" s="63"/>
      <c r="QC2678" s="63"/>
      <c r="QD2678" s="63"/>
      <c r="QE2678" s="63"/>
      <c r="QF2678" s="63"/>
      <c r="QG2678" s="63"/>
      <c r="QH2678" s="63"/>
      <c r="QI2678" s="63"/>
      <c r="QJ2678" s="63"/>
      <c r="QK2678" s="63"/>
      <c r="QL2678" s="63"/>
      <c r="QM2678" s="63"/>
      <c r="QN2678" s="63"/>
      <c r="QO2678" s="63"/>
      <c r="QP2678" s="63"/>
      <c r="QQ2678" s="63"/>
      <c r="QR2678" s="63"/>
      <c r="QS2678" s="63"/>
      <c r="QT2678" s="63"/>
      <c r="QU2678" s="63"/>
      <c r="QV2678" s="63"/>
      <c r="QW2678" s="63"/>
      <c r="QX2678" s="63"/>
      <c r="QY2678" s="63"/>
      <c r="QZ2678" s="63"/>
      <c r="RA2678" s="63"/>
      <c r="RB2678" s="63"/>
      <c r="RC2678" s="63"/>
      <c r="RD2678" s="63"/>
      <c r="RE2678" s="63"/>
      <c r="RF2678" s="63"/>
      <c r="RG2678" s="34"/>
      <c r="RH2678" s="63"/>
      <c r="RI2678" s="35"/>
      <c r="RJ2678" s="63"/>
      <c r="RK2678" s="63"/>
      <c r="RL2678" s="63"/>
      <c r="RM2678" s="63"/>
      <c r="RN2678" s="63"/>
      <c r="RO2678" s="63"/>
      <c r="RP2678" s="63"/>
      <c r="RQ2678" s="63"/>
      <c r="RR2678" s="63"/>
      <c r="RS2678" s="64"/>
      <c r="RT2678" s="63"/>
      <c r="RU2678" s="63"/>
      <c r="RV2678" s="63"/>
      <c r="RW2678" s="63"/>
      <c r="RX2678" s="63"/>
      <c r="RY2678" s="63"/>
      <c r="RZ2678" s="63"/>
      <c r="SA2678" s="63"/>
      <c r="SC2678" s="64"/>
      <c r="SQ2678" s="36"/>
      <c r="SS2678" s="37"/>
      <c r="TA2678" s="53"/>
      <c r="TC2678" s="65"/>
      <c r="TK2678" s="53"/>
      <c r="TM2678" s="65"/>
      <c r="UK2678" s="66"/>
      <c r="UM2678" s="67"/>
      <c r="UU2678" s="66"/>
      <c r="UW2678" s="67"/>
      <c r="VT2678" s="1"/>
    </row>
    <row r="2679" spans="14:592" x14ac:dyDescent="0.3">
      <c r="N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2"/>
      <c r="EE2679" s="1"/>
      <c r="EF2679" s="7"/>
      <c r="EG2679" s="1"/>
      <c r="EH2679" s="1"/>
      <c r="EI2679" s="1"/>
      <c r="EJ2679" s="1"/>
      <c r="EK2679" s="1"/>
      <c r="EL2679" s="1"/>
      <c r="EM2679" s="1"/>
      <c r="EN2679" s="1"/>
      <c r="EO2679" s="1"/>
      <c r="EP2679" s="1"/>
      <c r="EQ2679" s="1"/>
      <c r="ER2679" s="1"/>
      <c r="ES2679" s="1"/>
      <c r="ET2679" s="1"/>
      <c r="EU2679" s="1"/>
      <c r="EV2679" s="1"/>
      <c r="EW2679" s="1"/>
      <c r="EX2679" s="2"/>
      <c r="EY2679" s="1"/>
      <c r="EZ2679" s="7"/>
      <c r="FA2679" s="1"/>
      <c r="FB2679" s="1"/>
      <c r="FC2679" s="1"/>
      <c r="FD2679" s="1"/>
      <c r="FE2679" s="1"/>
      <c r="FF2679" s="1"/>
      <c r="FG2679" s="1"/>
      <c r="FH2679" s="1"/>
      <c r="FI2679" s="1"/>
      <c r="FJ2679" s="1"/>
      <c r="FK2679" s="1"/>
      <c r="FL2679" s="1"/>
      <c r="FM2679" s="1"/>
      <c r="FN2679" s="1"/>
      <c r="FO2679" s="1"/>
      <c r="FP2679" s="1"/>
      <c r="FQ2679" s="1"/>
      <c r="FR2679" s="2"/>
      <c r="FS2679" s="1"/>
      <c r="FT2679" s="7"/>
      <c r="FU2679" s="1"/>
      <c r="FV2679" s="1"/>
      <c r="FW2679" s="1"/>
      <c r="FX2679" s="1"/>
      <c r="FY2679" s="1"/>
      <c r="FZ2679" s="1"/>
      <c r="GA2679" s="1"/>
      <c r="GB2679" s="1"/>
      <c r="GC2679" s="1"/>
      <c r="GD2679" s="1"/>
      <c r="GE2679" s="1"/>
      <c r="GF2679" s="1"/>
      <c r="GG2679" s="1"/>
      <c r="GH2679" s="1"/>
      <c r="GI2679" s="1"/>
      <c r="GJ2679" s="1"/>
      <c r="GK2679" s="1"/>
      <c r="GL2679" s="1"/>
      <c r="GM2679" s="1"/>
      <c r="GN2679" s="1"/>
      <c r="GO2679" s="1"/>
      <c r="GP2679" s="1"/>
      <c r="GQ2679" s="1"/>
      <c r="GR2679" s="1"/>
      <c r="GS2679" s="1"/>
      <c r="GT2679" s="1"/>
      <c r="GU2679" s="1"/>
      <c r="GV2679" s="1"/>
      <c r="GW2679" s="1"/>
      <c r="GX2679" s="1"/>
      <c r="GY2679" s="1"/>
      <c r="GZ2679" s="1"/>
      <c r="HA2679" s="1"/>
      <c r="HB2679" s="1"/>
      <c r="HC2679" s="1"/>
      <c r="HD2679" s="1"/>
      <c r="HE2679" s="1"/>
      <c r="HF2679" s="1"/>
      <c r="HG2679" s="1"/>
      <c r="HH2679" s="1"/>
      <c r="HI2679" s="1"/>
      <c r="HJ2679" s="1"/>
      <c r="HK2679" s="1"/>
      <c r="HL2679" s="1"/>
      <c r="HM2679" s="1"/>
      <c r="HN2679" s="1"/>
      <c r="HO2679" s="1"/>
      <c r="HP2679" s="1"/>
      <c r="HQ2679" s="1"/>
      <c r="HR2679" s="1"/>
      <c r="HS2679" s="1"/>
      <c r="HT2679" s="1"/>
      <c r="HU2679" s="1"/>
      <c r="HV2679" s="1"/>
      <c r="HW2679" s="1"/>
      <c r="HX2679" s="1"/>
      <c r="HY2679" s="1"/>
      <c r="HZ2679" s="1"/>
      <c r="IA2679" s="1"/>
      <c r="IB2679" s="1"/>
      <c r="IC2679" s="1"/>
      <c r="ID2679" s="1"/>
      <c r="IE2679" s="1"/>
      <c r="IF2679" s="1"/>
      <c r="IG2679" s="1"/>
      <c r="IH2679" s="1"/>
      <c r="II2679" s="1"/>
      <c r="IJ2679" s="1"/>
      <c r="IK2679" s="1"/>
      <c r="IL2679" s="1"/>
      <c r="IM2679" s="1"/>
      <c r="IN2679" s="1"/>
      <c r="IO2679" s="1"/>
      <c r="IP2679" s="1"/>
      <c r="IQ2679" s="1"/>
      <c r="IR2679" s="1"/>
      <c r="IS2679" s="1"/>
      <c r="IT2679" s="1"/>
      <c r="IU2679" s="1"/>
      <c r="IV2679" s="1"/>
      <c r="IW2679" s="1"/>
      <c r="IX2679" s="1"/>
      <c r="IY2679" s="1"/>
      <c r="IZ2679" s="1"/>
      <c r="JA2679" s="1"/>
      <c r="JB2679" s="1"/>
      <c r="JC2679" s="1"/>
      <c r="JD2679" s="1"/>
      <c r="JE2679" s="1"/>
      <c r="JF2679" s="1"/>
      <c r="JG2679" s="1"/>
      <c r="JH2679" s="1"/>
      <c r="JI2679" s="1"/>
      <c r="JJ2679" s="1"/>
      <c r="JK2679" s="1"/>
      <c r="JL2679" s="1"/>
      <c r="JM2679" s="1"/>
      <c r="JN2679" s="1"/>
      <c r="JO2679" s="1"/>
      <c r="JP2679" s="1"/>
      <c r="JQ2679" s="1"/>
      <c r="JR2679" s="1"/>
      <c r="JS2679" s="1"/>
      <c r="JT2679" s="1"/>
      <c r="JU2679" s="1"/>
      <c r="JV2679" s="1"/>
      <c r="JW2679" s="1"/>
      <c r="JX2679" s="1"/>
      <c r="KG2679" s="1"/>
      <c r="KH2679" s="67"/>
      <c r="KJ2679" s="66"/>
      <c r="KL2679" s="65"/>
      <c r="KN2679" s="53"/>
      <c r="KP2679" s="64"/>
      <c r="KV2679" s="1"/>
      <c r="KW2679" s="34"/>
      <c r="KY2679" s="35"/>
      <c r="LA2679" s="36"/>
      <c r="LC2679" s="37"/>
      <c r="LU2679" s="34"/>
      <c r="LW2679" s="35"/>
      <c r="MG2679" s="64"/>
      <c r="MQ2679" s="64"/>
      <c r="NE2679" s="36"/>
      <c r="NG2679" s="37"/>
      <c r="NO2679" s="53"/>
      <c r="NQ2679" s="65"/>
      <c r="NY2679" s="53"/>
      <c r="OA2679" s="65"/>
      <c r="OY2679" s="66"/>
      <c r="PA2679" s="67"/>
      <c r="PI2679" s="66"/>
      <c r="PK2679" s="67"/>
      <c r="RG2679" s="34"/>
      <c r="RI2679" s="35"/>
      <c r="RS2679" s="64"/>
      <c r="SC2679" s="64"/>
      <c r="SQ2679" s="36"/>
      <c r="SS2679" s="37"/>
      <c r="TA2679" s="53"/>
      <c r="TC2679" s="65"/>
      <c r="TK2679" s="53"/>
      <c r="TM2679" s="65"/>
      <c r="UK2679" s="66"/>
      <c r="UM2679" s="67"/>
      <c r="UU2679" s="66"/>
      <c r="UW2679" s="67"/>
      <c r="VT2679" s="1"/>
    </row>
    <row r="2680" spans="14:592" ht="15" thickBot="1" x14ac:dyDescent="0.35">
      <c r="N2680" s="1"/>
      <c r="AI2680" s="1"/>
      <c r="AJ2680" s="125" t="s">
        <v>57</v>
      </c>
      <c r="AK2680" s="126"/>
      <c r="AL2680" s="126"/>
      <c r="AM2680" s="126"/>
      <c r="AN2680" s="126"/>
      <c r="AO2680" s="126"/>
      <c r="AP2680" s="126"/>
      <c r="AQ2680" s="126"/>
      <c r="AR2680" s="126"/>
      <c r="AS2680" s="126"/>
      <c r="AT2680" s="126"/>
      <c r="AU2680" s="126"/>
      <c r="AV2680" s="126"/>
      <c r="AW2680" s="126"/>
      <c r="AX2680" s="126"/>
      <c r="AY2680" s="1"/>
      <c r="DX2680" s="1"/>
      <c r="ED2680" s="2" t="s">
        <v>52</v>
      </c>
      <c r="EF2680" s="7" t="s">
        <v>53</v>
      </c>
      <c r="EG2680" s="1"/>
      <c r="ER2680" s="1"/>
      <c r="EX2680" s="2" t="s">
        <v>54</v>
      </c>
      <c r="EZ2680" s="7" t="s">
        <v>55</v>
      </c>
      <c r="FA2680" s="1"/>
      <c r="FL2680" s="1"/>
      <c r="FR2680" s="2" t="s">
        <v>202</v>
      </c>
      <c r="FT2680" s="7" t="s">
        <v>203</v>
      </c>
      <c r="FU2680" s="1"/>
      <c r="JX2680" s="1"/>
      <c r="KG2680" s="1"/>
      <c r="KH2680" s="67"/>
      <c r="KJ2680" s="66"/>
      <c r="KL2680" s="65"/>
      <c r="KN2680" s="53"/>
      <c r="KP2680" s="64"/>
      <c r="KV2680" s="1"/>
      <c r="KW2680" s="34"/>
      <c r="KY2680" s="35"/>
      <c r="LA2680" s="36"/>
      <c r="LC2680" s="37"/>
      <c r="LU2680" s="34"/>
      <c r="LW2680" s="35"/>
      <c r="MG2680" s="64"/>
      <c r="MQ2680" s="64"/>
      <c r="NE2680" s="36"/>
      <c r="NG2680" s="37"/>
      <c r="NO2680" s="53"/>
      <c r="NQ2680" s="65"/>
      <c r="NY2680" s="53"/>
      <c r="OA2680" s="65"/>
      <c r="OY2680" s="66"/>
      <c r="PA2680" s="67"/>
      <c r="PI2680" s="66"/>
      <c r="PK2680" s="67"/>
      <c r="RG2680" s="34"/>
      <c r="RI2680" s="35"/>
      <c r="RS2680" s="64"/>
      <c r="SC2680" s="64"/>
      <c r="SQ2680" s="36"/>
      <c r="SS2680" s="37"/>
      <c r="TA2680" s="53"/>
      <c r="TC2680" s="65"/>
      <c r="TK2680" s="53"/>
      <c r="TM2680" s="65"/>
      <c r="UK2680" s="66"/>
      <c r="UM2680" s="67"/>
      <c r="UU2680" s="66"/>
      <c r="UW2680" s="67"/>
      <c r="VT2680" s="1"/>
    </row>
    <row r="2681" spans="14:592" x14ac:dyDescent="0.3">
      <c r="N2681" s="1"/>
      <c r="AI2681" s="1"/>
      <c r="AJ2681" s="126"/>
      <c r="AK2681" s="126"/>
      <c r="AL2681" s="126"/>
      <c r="AM2681" s="126"/>
      <c r="AN2681" s="126"/>
      <c r="AO2681" s="126"/>
      <c r="AP2681" s="126"/>
      <c r="AQ2681" s="126"/>
      <c r="AR2681" s="126"/>
      <c r="AS2681" s="126"/>
      <c r="AT2681" s="126"/>
      <c r="AU2681" s="126"/>
      <c r="AV2681" s="126"/>
      <c r="AW2681" s="126"/>
      <c r="AX2681" s="126"/>
      <c r="AY2681" s="1"/>
      <c r="DX2681" s="1"/>
      <c r="ED2681" s="4">
        <f t="array" ref="ED2681:ED2683">ED2692:ED2694+EA2685:EA2687</f>
        <v>0.75466052570449638</v>
      </c>
      <c r="EF2681" s="8">
        <f t="array" ref="EF2681:EF2683">EF2676:EF2678</f>
        <v>-4.4973850151150352E-2</v>
      </c>
      <c r="EG2681" s="1"/>
      <c r="ER2681" s="1"/>
      <c r="EX2681" s="4">
        <f t="array" ref="EX2681:EX2683">EX2692:EX2694+EU2685:EU2687</f>
        <v>0.75537905592924848</v>
      </c>
      <c r="EZ2681" s="8">
        <f t="array" ref="EZ2681:EZ2683">EZ2676:EZ2678</f>
        <v>-7.0392733005892494E-2</v>
      </c>
      <c r="FA2681" s="1"/>
      <c r="FL2681" s="1"/>
      <c r="FR2681" s="4">
        <f t="array" ref="FR2681:FR2683">FR2692:FR2694+FO2685:FO2687</f>
        <v>0.75450579893699343</v>
      </c>
      <c r="FT2681" s="8">
        <f t="array" ref="FT2681:FT2683">FT2676:FT2678</f>
        <v>-4.7468028758812307E-2</v>
      </c>
      <c r="FU2681" s="1"/>
      <c r="JX2681" s="1"/>
      <c r="KG2681" s="1"/>
      <c r="KH2681" s="67"/>
      <c r="KJ2681" s="66"/>
      <c r="KL2681" s="65"/>
      <c r="KN2681" s="53"/>
      <c r="KP2681" s="64"/>
      <c r="KQ2681" s="64"/>
      <c r="KR2681" s="64"/>
      <c r="KS2681" s="64"/>
      <c r="KT2681" s="64"/>
      <c r="KU2681" s="64"/>
      <c r="KV2681" s="64"/>
      <c r="KW2681" s="34"/>
      <c r="KX2681" s="64"/>
      <c r="KY2681" s="35"/>
      <c r="KZ2681" s="64"/>
      <c r="LA2681" s="36"/>
      <c r="LB2681" s="64"/>
      <c r="LC2681" s="37"/>
      <c r="LD2681" s="64"/>
      <c r="LE2681" s="64"/>
      <c r="LF2681" s="64"/>
      <c r="LG2681" s="64"/>
      <c r="LH2681" s="64"/>
      <c r="LI2681" s="64"/>
      <c r="LJ2681" s="64"/>
      <c r="LK2681" s="64"/>
      <c r="LL2681" s="64"/>
      <c r="LM2681" s="64"/>
      <c r="LN2681" s="64"/>
      <c r="LO2681" s="64"/>
      <c r="LP2681" s="64"/>
      <c r="LQ2681" s="64"/>
      <c r="LR2681" s="64"/>
      <c r="LS2681" s="64"/>
      <c r="LT2681" s="64"/>
      <c r="LU2681" s="34"/>
      <c r="LV2681" s="64"/>
      <c r="LW2681" s="35"/>
      <c r="LX2681" s="64"/>
      <c r="LY2681" s="64"/>
      <c r="LZ2681" s="64"/>
      <c r="MA2681" s="64"/>
      <c r="MB2681" s="64"/>
      <c r="MC2681" s="64"/>
      <c r="MD2681" s="64"/>
      <c r="ME2681" s="64"/>
      <c r="MF2681" s="64"/>
      <c r="MG2681" s="64"/>
      <c r="MH2681" s="64"/>
      <c r="MI2681" s="64"/>
      <c r="MJ2681" s="64"/>
      <c r="MK2681" s="64"/>
      <c r="ML2681" s="64"/>
      <c r="MM2681" s="64"/>
      <c r="MN2681" s="64"/>
      <c r="MO2681" s="64"/>
      <c r="MP2681" s="64"/>
      <c r="MQ2681" s="64"/>
      <c r="MR2681" s="64"/>
      <c r="MS2681" s="64"/>
      <c r="MT2681" s="64"/>
      <c r="MU2681" s="64"/>
      <c r="MV2681" s="64"/>
      <c r="MW2681" s="64"/>
      <c r="MX2681" s="64"/>
      <c r="MY2681" s="64"/>
      <c r="MZ2681" s="64"/>
      <c r="NA2681" s="64"/>
      <c r="NB2681" s="64"/>
      <c r="NC2681" s="64"/>
      <c r="ND2681" s="64"/>
      <c r="NE2681" s="36"/>
      <c r="NF2681" s="64"/>
      <c r="NG2681" s="37"/>
      <c r="NH2681" s="64"/>
      <c r="NI2681" s="64"/>
      <c r="NJ2681" s="64"/>
      <c r="NK2681" s="64"/>
      <c r="NL2681" s="64"/>
      <c r="NM2681" s="64"/>
      <c r="NN2681" s="64"/>
      <c r="NO2681" s="64"/>
      <c r="NP2681" s="64"/>
      <c r="NQ2681" s="64"/>
      <c r="NR2681" s="64"/>
      <c r="NS2681" s="64"/>
      <c r="NT2681" s="64"/>
      <c r="NU2681" s="64"/>
      <c r="NV2681" s="64"/>
      <c r="NW2681" s="64"/>
      <c r="NX2681" s="64"/>
      <c r="NY2681" s="64"/>
      <c r="NZ2681" s="64"/>
      <c r="OA2681" s="64"/>
      <c r="OB2681" s="64"/>
      <c r="OC2681" s="64"/>
      <c r="OD2681" s="64"/>
      <c r="OE2681" s="64"/>
      <c r="OF2681" s="64"/>
      <c r="OG2681" s="64"/>
      <c r="OH2681" s="64"/>
      <c r="OI2681" s="64"/>
      <c r="OJ2681" s="64"/>
      <c r="OK2681" s="64"/>
      <c r="OL2681" s="64"/>
      <c r="OM2681" s="64"/>
      <c r="ON2681" s="64"/>
      <c r="OO2681" s="64"/>
      <c r="OP2681" s="64"/>
      <c r="OQ2681" s="64"/>
      <c r="OR2681" s="64"/>
      <c r="OS2681" s="64"/>
      <c r="OT2681" s="64"/>
      <c r="OU2681" s="64"/>
      <c r="OV2681" s="64"/>
      <c r="OW2681" s="64"/>
      <c r="OX2681" s="64"/>
      <c r="OY2681" s="64"/>
      <c r="OZ2681" s="64"/>
      <c r="PA2681" s="64"/>
      <c r="PB2681" s="64"/>
      <c r="PC2681" s="64"/>
      <c r="PD2681" s="64"/>
      <c r="PE2681" s="64"/>
      <c r="PF2681" s="64"/>
      <c r="PG2681" s="64"/>
      <c r="PH2681" s="64"/>
      <c r="PI2681" s="64"/>
      <c r="PJ2681" s="64"/>
      <c r="PK2681" s="64"/>
      <c r="PL2681" s="64"/>
      <c r="PM2681" s="64"/>
      <c r="PN2681" s="64"/>
      <c r="PO2681" s="64"/>
      <c r="PP2681" s="64"/>
      <c r="PQ2681" s="64"/>
      <c r="PR2681" s="64"/>
      <c r="PS2681" s="64"/>
      <c r="PT2681" s="64"/>
      <c r="PU2681" s="64"/>
      <c r="PV2681" s="64"/>
      <c r="PW2681" s="64"/>
      <c r="PX2681" s="64"/>
      <c r="PY2681" s="64"/>
      <c r="PZ2681" s="64"/>
      <c r="QA2681" s="64"/>
      <c r="QB2681" s="64"/>
      <c r="QC2681" s="64"/>
      <c r="QD2681" s="64"/>
      <c r="QE2681" s="64"/>
      <c r="QF2681" s="64"/>
      <c r="QG2681" s="64"/>
      <c r="QH2681" s="64"/>
      <c r="QI2681" s="64"/>
      <c r="QJ2681" s="64"/>
      <c r="QK2681" s="64"/>
      <c r="QL2681" s="64"/>
      <c r="QM2681" s="64"/>
      <c r="QN2681" s="64"/>
      <c r="QO2681" s="64"/>
      <c r="QP2681" s="64"/>
      <c r="QQ2681" s="64"/>
      <c r="QR2681" s="64"/>
      <c r="QS2681" s="64"/>
      <c r="QT2681" s="64"/>
      <c r="QU2681" s="64"/>
      <c r="QV2681" s="64"/>
      <c r="QW2681" s="64"/>
      <c r="QX2681" s="64"/>
      <c r="QY2681" s="64"/>
      <c r="QZ2681" s="64"/>
      <c r="RA2681" s="64"/>
      <c r="RB2681" s="64"/>
      <c r="RC2681" s="64"/>
      <c r="RD2681" s="64"/>
      <c r="RE2681" s="64"/>
      <c r="RF2681" s="64"/>
      <c r="RG2681" s="34"/>
      <c r="RH2681" s="64"/>
      <c r="RI2681" s="35"/>
      <c r="RJ2681" s="64"/>
      <c r="RK2681" s="64"/>
      <c r="RL2681" s="64"/>
      <c r="RM2681" s="64"/>
      <c r="RN2681" s="64"/>
      <c r="RO2681" s="64"/>
      <c r="RP2681" s="64"/>
      <c r="RQ2681" s="64"/>
      <c r="RR2681" s="64"/>
      <c r="RS2681" s="64"/>
      <c r="RT2681" s="64"/>
      <c r="RU2681" s="64"/>
      <c r="RV2681" s="64"/>
      <c r="RW2681" s="64"/>
      <c r="RX2681" s="64"/>
      <c r="RY2681" s="64"/>
      <c r="RZ2681" s="64"/>
      <c r="SA2681" s="64"/>
      <c r="SB2681" s="64"/>
      <c r="SC2681" s="64"/>
      <c r="SQ2681" s="36"/>
      <c r="SS2681" s="37"/>
      <c r="TA2681" s="53"/>
      <c r="TC2681" s="65"/>
      <c r="TK2681" s="53"/>
      <c r="TM2681" s="65"/>
      <c r="UK2681" s="66"/>
      <c r="UM2681" s="67"/>
      <c r="UU2681" s="66"/>
      <c r="UW2681" s="67"/>
      <c r="VT2681" s="1"/>
    </row>
    <row r="2682" spans="14:592" x14ac:dyDescent="0.3">
      <c r="N2682" s="1"/>
      <c r="AI2682" s="1"/>
      <c r="AJ2682" s="126"/>
      <c r="AK2682" s="126"/>
      <c r="AL2682" s="126"/>
      <c r="AM2682" s="126"/>
      <c r="AN2682" s="126"/>
      <c r="AO2682" s="126"/>
      <c r="AP2682" s="126"/>
      <c r="AQ2682" s="126"/>
      <c r="AR2682" s="126"/>
      <c r="AS2682" s="126"/>
      <c r="AT2682" s="126"/>
      <c r="AU2682" s="126"/>
      <c r="AV2682" s="126"/>
      <c r="AW2682" s="126"/>
      <c r="AX2682" s="126"/>
      <c r="AY2682" s="1"/>
      <c r="DX2682" s="1"/>
      <c r="ED2682" s="5">
        <v>0.94253164822309077</v>
      </c>
      <c r="EF2682" s="9">
        <v>0.17955994451958907</v>
      </c>
      <c r="EG2682" s="1"/>
      <c r="ER2682" s="1"/>
      <c r="EX2682" s="5">
        <v>0.92029578731460504</v>
      </c>
      <c r="EZ2682" s="9">
        <v>0.17861008726252026</v>
      </c>
      <c r="FA2682" s="1"/>
      <c r="FL2682" s="1"/>
      <c r="FR2682" s="5">
        <v>0.94061923556341054</v>
      </c>
      <c r="FT2682" s="9">
        <v>0.17968424269846722</v>
      </c>
      <c r="FU2682" s="1"/>
      <c r="JX2682" s="1"/>
      <c r="KG2682" s="1"/>
      <c r="KH2682" s="67"/>
      <c r="KJ2682" s="66"/>
      <c r="KL2682" s="65"/>
      <c r="KN2682" s="53"/>
      <c r="KP2682" s="64"/>
      <c r="KQ2682" s="64"/>
      <c r="KR2682" s="64"/>
      <c r="KS2682" s="64"/>
      <c r="KT2682" s="64"/>
      <c r="KU2682" s="64"/>
      <c r="KV2682" s="64"/>
      <c r="KW2682" s="34"/>
      <c r="KX2682" s="64"/>
      <c r="KY2682" s="35"/>
      <c r="KZ2682" s="64"/>
      <c r="LA2682" s="36"/>
      <c r="LB2682" s="64"/>
      <c r="LC2682" s="37"/>
      <c r="LD2682" s="64"/>
      <c r="LE2682" s="64"/>
      <c r="LF2682" s="64"/>
      <c r="LG2682" s="64"/>
      <c r="LH2682" s="64"/>
      <c r="LI2682" s="64"/>
      <c r="LJ2682" s="64"/>
      <c r="LK2682" s="64"/>
      <c r="LL2682" s="64"/>
      <c r="LM2682" s="64"/>
      <c r="LN2682" s="64"/>
      <c r="LO2682" s="64"/>
      <c r="LP2682" s="64"/>
      <c r="LQ2682" s="64"/>
      <c r="LR2682" s="64"/>
      <c r="LS2682" s="64"/>
      <c r="LT2682" s="64"/>
      <c r="LU2682" s="34"/>
      <c r="LV2682" s="64"/>
      <c r="LW2682" s="35"/>
      <c r="LX2682" s="64"/>
      <c r="LY2682" s="64"/>
      <c r="LZ2682" s="64"/>
      <c r="MA2682" s="64"/>
      <c r="MB2682" s="64"/>
      <c r="MC2682" s="64"/>
      <c r="MD2682" s="64"/>
      <c r="ME2682" s="64"/>
      <c r="MF2682" s="64"/>
      <c r="MG2682" s="64"/>
      <c r="MH2682" s="64"/>
      <c r="MI2682" s="64"/>
      <c r="MJ2682" s="64"/>
      <c r="MK2682" s="64"/>
      <c r="ML2682" s="64"/>
      <c r="MM2682" s="64"/>
      <c r="MN2682" s="64"/>
      <c r="MO2682" s="64"/>
      <c r="MP2682" s="64"/>
      <c r="MQ2682" s="64"/>
      <c r="MR2682" s="64"/>
      <c r="MS2682" s="64"/>
      <c r="MT2682" s="64"/>
      <c r="MU2682" s="64"/>
      <c r="MV2682" s="64"/>
      <c r="MW2682" s="64"/>
      <c r="MX2682" s="64"/>
      <c r="MY2682" s="64"/>
      <c r="MZ2682" s="64"/>
      <c r="NA2682" s="64"/>
      <c r="NB2682" s="64"/>
      <c r="NC2682" s="64"/>
      <c r="ND2682" s="64"/>
      <c r="NE2682" s="36"/>
      <c r="NF2682" s="64"/>
      <c r="NG2682" s="37"/>
      <c r="NH2682" s="64"/>
      <c r="NI2682" s="64"/>
      <c r="NJ2682" s="64"/>
      <c r="NK2682" s="64"/>
      <c r="NL2682" s="64"/>
      <c r="NM2682" s="64"/>
      <c r="NN2682" s="64"/>
      <c r="NO2682" s="64"/>
      <c r="NP2682" s="64"/>
      <c r="NQ2682" s="64"/>
      <c r="NR2682" s="64"/>
      <c r="NS2682" s="64"/>
      <c r="NT2682" s="64"/>
      <c r="NU2682" s="64"/>
      <c r="NV2682" s="64"/>
      <c r="NW2682" s="64"/>
      <c r="NX2682" s="64"/>
      <c r="NY2682" s="64"/>
      <c r="NZ2682" s="64"/>
      <c r="OA2682" s="64"/>
      <c r="OB2682" s="64"/>
      <c r="OC2682" s="64"/>
      <c r="OD2682" s="64"/>
      <c r="OE2682" s="64"/>
      <c r="OF2682" s="64"/>
      <c r="OG2682" s="64"/>
      <c r="OH2682" s="64"/>
      <c r="OI2682" s="64"/>
      <c r="OJ2682" s="64"/>
      <c r="OK2682" s="64"/>
      <c r="OL2682" s="64"/>
      <c r="OM2682" s="64"/>
      <c r="ON2682" s="64"/>
      <c r="OO2682" s="64"/>
      <c r="OP2682" s="64"/>
      <c r="OQ2682" s="64"/>
      <c r="OR2682" s="64"/>
      <c r="OS2682" s="64"/>
      <c r="OT2682" s="64"/>
      <c r="OU2682" s="64"/>
      <c r="OV2682" s="64"/>
      <c r="OW2682" s="64"/>
      <c r="OX2682" s="64"/>
      <c r="OY2682" s="64"/>
      <c r="OZ2682" s="64"/>
      <c r="PA2682" s="64"/>
      <c r="PB2682" s="64"/>
      <c r="PC2682" s="64"/>
      <c r="PD2682" s="64"/>
      <c r="PE2682" s="64"/>
      <c r="PF2682" s="64"/>
      <c r="PG2682" s="64"/>
      <c r="PH2682" s="64"/>
      <c r="PI2682" s="64"/>
      <c r="PJ2682" s="64"/>
      <c r="PK2682" s="64"/>
      <c r="PL2682" s="64"/>
      <c r="PM2682" s="64"/>
      <c r="PN2682" s="64"/>
      <c r="PO2682" s="64"/>
      <c r="PP2682" s="64"/>
      <c r="PQ2682" s="64"/>
      <c r="PR2682" s="64"/>
      <c r="PS2682" s="64"/>
      <c r="PT2682" s="64"/>
      <c r="PU2682" s="64"/>
      <c r="PV2682" s="64"/>
      <c r="PW2682" s="64"/>
      <c r="PX2682" s="64"/>
      <c r="PY2682" s="64"/>
      <c r="PZ2682" s="64"/>
      <c r="QA2682" s="64"/>
      <c r="QB2682" s="64"/>
      <c r="QC2682" s="64"/>
      <c r="QD2682" s="64"/>
      <c r="QE2682" s="64"/>
      <c r="QF2682" s="64"/>
      <c r="QG2682" s="64"/>
      <c r="QH2682" s="64"/>
      <c r="QI2682" s="64"/>
      <c r="QJ2682" s="64"/>
      <c r="QK2682" s="64"/>
      <c r="QL2682" s="64"/>
      <c r="QM2682" s="64"/>
      <c r="QN2682" s="64"/>
      <c r="QO2682" s="64"/>
      <c r="QP2682" s="64"/>
      <c r="QQ2682" s="64"/>
      <c r="QR2682" s="64"/>
      <c r="QS2682" s="64"/>
      <c r="QT2682" s="64"/>
      <c r="QU2682" s="64"/>
      <c r="QV2682" s="64"/>
      <c r="QW2682" s="64"/>
      <c r="QX2682" s="64"/>
      <c r="QY2682" s="64"/>
      <c r="QZ2682" s="64"/>
      <c r="RA2682" s="64"/>
      <c r="RB2682" s="64"/>
      <c r="RC2682" s="64"/>
      <c r="RD2682" s="64"/>
      <c r="RE2682" s="64"/>
      <c r="RF2682" s="64"/>
      <c r="RG2682" s="34"/>
      <c r="RH2682" s="64"/>
      <c r="RI2682" s="35"/>
      <c r="RJ2682" s="64"/>
      <c r="RK2682" s="64"/>
      <c r="RL2682" s="64"/>
      <c r="RM2682" s="64"/>
      <c r="RN2682" s="64"/>
      <c r="RO2682" s="64"/>
      <c r="RP2682" s="64"/>
      <c r="RQ2682" s="64"/>
      <c r="RR2682" s="64"/>
      <c r="RS2682" s="64"/>
      <c r="RT2682" s="64"/>
      <c r="RU2682" s="64"/>
      <c r="RV2682" s="64"/>
      <c r="RW2682" s="64"/>
      <c r="RX2682" s="64"/>
      <c r="RY2682" s="64"/>
      <c r="RZ2682" s="64"/>
      <c r="SA2682" s="64"/>
      <c r="SB2682" s="64"/>
      <c r="SC2682" s="64"/>
      <c r="SQ2682" s="36"/>
      <c r="SS2682" s="37"/>
      <c r="TA2682" s="53"/>
      <c r="TC2682" s="65"/>
      <c r="TK2682" s="53"/>
      <c r="TM2682" s="65"/>
      <c r="UK2682" s="66"/>
      <c r="UM2682" s="67"/>
      <c r="UU2682" s="66"/>
      <c r="UW2682" s="67"/>
      <c r="VT2682" s="1"/>
    </row>
    <row r="2683" spans="14:592" ht="15" thickBot="1" x14ac:dyDescent="0.35">
      <c r="N2683" s="1"/>
      <c r="AI2683" s="1"/>
      <c r="AJ2683" s="126"/>
      <c r="AK2683" s="126"/>
      <c r="AL2683" s="126"/>
      <c r="AM2683" s="126"/>
      <c r="AN2683" s="126"/>
      <c r="AO2683" s="126"/>
      <c r="AP2683" s="126"/>
      <c r="AQ2683" s="126"/>
      <c r="AR2683" s="126"/>
      <c r="AS2683" s="126"/>
      <c r="AT2683" s="126"/>
      <c r="AU2683" s="126"/>
      <c r="AV2683" s="126"/>
      <c r="AW2683" s="126"/>
      <c r="AX2683" s="126"/>
      <c r="AY2683" s="1"/>
      <c r="DX2683" s="1"/>
      <c r="ED2683" s="6">
        <v>1.0053112013115362</v>
      </c>
      <c r="EF2683" s="10">
        <v>-0.13458609436843871</v>
      </c>
      <c r="EG2683" s="1"/>
      <c r="ER2683" s="1"/>
      <c r="EX2683" s="6">
        <v>1.0275698762829018</v>
      </c>
      <c r="EZ2683" s="10">
        <v>-0.10821735425662775</v>
      </c>
      <c r="FA2683" s="1"/>
      <c r="FL2683" s="1"/>
      <c r="FR2683" s="6">
        <v>1.0074371096948307</v>
      </c>
      <c r="FT2683" s="10">
        <v>-0.13221621393965491</v>
      </c>
      <c r="FU2683" s="1"/>
      <c r="JX2683" s="1"/>
      <c r="KG2683" s="1"/>
      <c r="KH2683" s="67"/>
      <c r="KJ2683" s="66"/>
      <c r="KL2683" s="65"/>
      <c r="KN2683" s="53"/>
      <c r="KV2683" s="1"/>
      <c r="KW2683" s="34"/>
      <c r="KY2683" s="35"/>
      <c r="LA2683" s="36"/>
      <c r="LC2683" s="37"/>
      <c r="LU2683" s="34"/>
      <c r="LW2683" s="35"/>
      <c r="NE2683" s="36"/>
      <c r="NG2683" s="37"/>
      <c r="NO2683" s="53"/>
      <c r="NQ2683" s="65"/>
      <c r="NY2683" s="53"/>
      <c r="OA2683" s="65"/>
      <c r="OY2683" s="66"/>
      <c r="PA2683" s="67"/>
      <c r="PI2683" s="66"/>
      <c r="PK2683" s="67"/>
      <c r="RG2683" s="34"/>
      <c r="RI2683" s="35"/>
      <c r="SQ2683" s="36"/>
      <c r="SS2683" s="37"/>
      <c r="TA2683" s="53"/>
      <c r="TC2683" s="65"/>
      <c r="TK2683" s="53"/>
      <c r="TM2683" s="65"/>
      <c r="UK2683" s="66"/>
      <c r="UM2683" s="67"/>
      <c r="UU2683" s="66"/>
      <c r="UW2683" s="67"/>
      <c r="VT2683" s="1"/>
    </row>
    <row r="2684" spans="14:592" ht="15" thickBot="1" x14ac:dyDescent="0.35">
      <c r="N2684" s="1"/>
      <c r="AI2684" s="1"/>
      <c r="AJ2684" s="126"/>
      <c r="AK2684" s="126"/>
      <c r="AL2684" s="126"/>
      <c r="AM2684" s="126"/>
      <c r="AN2684" s="126"/>
      <c r="AO2684" s="126"/>
      <c r="AP2684" s="126"/>
      <c r="AQ2684" s="126"/>
      <c r="AR2684" s="126"/>
      <c r="AS2684" s="126"/>
      <c r="AT2684" s="126"/>
      <c r="AU2684" s="126"/>
      <c r="AV2684" s="126"/>
      <c r="AW2684" s="126"/>
      <c r="AX2684" s="126"/>
      <c r="AY2684" s="1"/>
      <c r="DT2684" s="34"/>
      <c r="DU2684" s="34"/>
      <c r="DV2684" s="34"/>
      <c r="DW2684" s="34"/>
      <c r="DX2684" s="2"/>
      <c r="DY2684" s="2"/>
      <c r="DZ2684" s="2"/>
      <c r="EA2684" s="2" t="s">
        <v>18</v>
      </c>
      <c r="EB2684" s="2"/>
      <c r="EC2684" s="2"/>
      <c r="ED2684" s="2"/>
      <c r="EF2684" s="7"/>
      <c r="EG2684" s="1"/>
      <c r="EN2684" s="36"/>
      <c r="EO2684" s="36"/>
      <c r="EP2684" s="36"/>
      <c r="EQ2684" s="36"/>
      <c r="ER2684" s="2"/>
      <c r="ES2684" s="2"/>
      <c r="ET2684" s="2"/>
      <c r="EU2684" s="2" t="s">
        <v>20</v>
      </c>
      <c r="EV2684" s="2"/>
      <c r="EW2684" s="2"/>
      <c r="EX2684" s="2"/>
      <c r="EZ2684" s="7"/>
      <c r="FA2684" s="1"/>
      <c r="FH2684" s="52"/>
      <c r="FI2684" s="52"/>
      <c r="FJ2684" s="52"/>
      <c r="FK2684" s="52"/>
      <c r="FL2684" s="2"/>
      <c r="FM2684" s="2"/>
      <c r="FN2684" s="2"/>
      <c r="FO2684" s="2" t="s">
        <v>200</v>
      </c>
      <c r="FP2684" s="2"/>
      <c r="FQ2684" s="2"/>
      <c r="FR2684" s="2"/>
      <c r="FT2684" s="7"/>
      <c r="FU2684" s="1"/>
      <c r="JX2684" s="1"/>
      <c r="KG2684" s="1"/>
      <c r="KH2684" s="67"/>
      <c r="KJ2684" s="66"/>
      <c r="KL2684" s="65"/>
      <c r="KN2684" s="53"/>
      <c r="KV2684" s="1"/>
      <c r="KW2684" s="34"/>
      <c r="KY2684" s="35"/>
      <c r="LA2684" s="36"/>
      <c r="LC2684" s="37"/>
      <c r="LU2684" s="34"/>
      <c r="LW2684" s="35"/>
      <c r="NE2684" s="36"/>
      <c r="NG2684" s="37"/>
      <c r="NO2684" s="53"/>
      <c r="NQ2684" s="65"/>
      <c r="NY2684" s="53"/>
      <c r="OA2684" s="65"/>
      <c r="OY2684" s="66"/>
      <c r="PA2684" s="67"/>
      <c r="PI2684" s="66"/>
      <c r="PK2684" s="67"/>
      <c r="RG2684" s="34"/>
      <c r="RI2684" s="35"/>
      <c r="SQ2684" s="36"/>
      <c r="SS2684" s="37"/>
      <c r="TA2684" s="53"/>
      <c r="TC2684" s="65"/>
      <c r="TK2684" s="53"/>
      <c r="TM2684" s="65"/>
      <c r="UK2684" s="66"/>
      <c r="UM2684" s="67"/>
      <c r="UU2684" s="66"/>
      <c r="UW2684" s="67"/>
      <c r="VT2684" s="1"/>
    </row>
    <row r="2685" spans="14:592" x14ac:dyDescent="0.3">
      <c r="N2685" s="1"/>
      <c r="AI2685" s="1"/>
      <c r="AJ2685" s="126"/>
      <c r="AK2685" s="126"/>
      <c r="AL2685" s="126"/>
      <c r="AM2685" s="126"/>
      <c r="AN2685" s="126"/>
      <c r="AO2685" s="126"/>
      <c r="AP2685" s="126"/>
      <c r="AQ2685" s="126"/>
      <c r="AR2685" s="126"/>
      <c r="AS2685" s="126"/>
      <c r="AT2685" s="126"/>
      <c r="AU2685" s="126"/>
      <c r="AV2685" s="126"/>
      <c r="AW2685" s="126"/>
      <c r="AX2685" s="126"/>
      <c r="AY2685" s="1"/>
      <c r="DT2685" s="34"/>
      <c r="DX2685" s="1"/>
      <c r="EA2685" s="4">
        <f t="array" ref="EA2685:EA2687">EA2768:EA2770</f>
        <v>0.75466052570449638</v>
      </c>
      <c r="ED2685" s="2"/>
      <c r="EF2685" s="7"/>
      <c r="EG2685" s="1"/>
      <c r="EN2685" s="36"/>
      <c r="ER2685" s="1"/>
      <c r="EU2685" s="4">
        <f t="array" ref="EU2685:EU2687">EU2768:EU2770</f>
        <v>0.75537905592924848</v>
      </c>
      <c r="EX2685" s="2"/>
      <c r="EZ2685" s="7"/>
      <c r="FA2685" s="1"/>
      <c r="FH2685" s="52"/>
      <c r="FL2685" s="1"/>
      <c r="FO2685" s="4">
        <f t="array" ref="FO2685:FO2687">FO2768:FO2770</f>
        <v>0.75450579893699343</v>
      </c>
      <c r="FR2685" s="2"/>
      <c r="FT2685" s="7"/>
      <c r="FU2685" s="1"/>
      <c r="JX2685" s="1"/>
      <c r="KG2685" s="1"/>
      <c r="KH2685" s="67"/>
      <c r="KJ2685" s="66"/>
      <c r="KL2685" s="65"/>
      <c r="KN2685" s="53"/>
      <c r="KO2685" s="53"/>
      <c r="KP2685" s="53"/>
      <c r="KQ2685" s="53"/>
      <c r="KR2685" s="53"/>
      <c r="KS2685" s="53"/>
      <c r="KT2685" s="53"/>
      <c r="KU2685" s="53"/>
      <c r="KV2685" s="53"/>
      <c r="KW2685" s="34"/>
      <c r="KX2685" s="53"/>
      <c r="KY2685" s="35"/>
      <c r="KZ2685" s="53"/>
      <c r="LA2685" s="36"/>
      <c r="LB2685" s="53"/>
      <c r="LC2685" s="37"/>
      <c r="LD2685" s="53"/>
      <c r="LE2685" s="53"/>
      <c r="LF2685" s="53"/>
      <c r="LG2685" s="53"/>
      <c r="LH2685" s="53"/>
      <c r="LI2685" s="53"/>
      <c r="LJ2685" s="53"/>
      <c r="LK2685" s="53"/>
      <c r="LL2685" s="53"/>
      <c r="LM2685" s="53"/>
      <c r="LN2685" s="53"/>
      <c r="LO2685" s="53"/>
      <c r="LP2685" s="53"/>
      <c r="LQ2685" s="53"/>
      <c r="LR2685" s="53"/>
      <c r="LS2685" s="53"/>
      <c r="LT2685" s="53"/>
      <c r="LU2685" s="34"/>
      <c r="LV2685" s="53"/>
      <c r="LW2685" s="35"/>
      <c r="LX2685" s="53"/>
      <c r="LY2685" s="53"/>
      <c r="LZ2685" s="53"/>
      <c r="MA2685" s="53"/>
      <c r="MB2685" s="53"/>
      <c r="MC2685" s="53"/>
      <c r="MD2685" s="53"/>
      <c r="ME2685" s="53"/>
      <c r="MF2685" s="53"/>
      <c r="MG2685" s="53"/>
      <c r="MH2685" s="53"/>
      <c r="MI2685" s="53"/>
      <c r="MJ2685" s="53"/>
      <c r="MK2685" s="53"/>
      <c r="ML2685" s="53"/>
      <c r="MM2685" s="53"/>
      <c r="MN2685" s="53"/>
      <c r="MO2685" s="53"/>
      <c r="MP2685" s="53"/>
      <c r="MQ2685" s="53"/>
      <c r="MR2685" s="53"/>
      <c r="MS2685" s="53"/>
      <c r="MT2685" s="53"/>
      <c r="MU2685" s="53"/>
      <c r="MV2685" s="53"/>
      <c r="MW2685" s="53"/>
      <c r="MX2685" s="53"/>
      <c r="MY2685" s="53"/>
      <c r="MZ2685" s="53"/>
      <c r="NA2685" s="53"/>
      <c r="NB2685" s="53"/>
      <c r="NC2685" s="53"/>
      <c r="ND2685" s="53"/>
      <c r="NE2685" s="36"/>
      <c r="NF2685" s="53"/>
      <c r="NG2685" s="37"/>
      <c r="NH2685" s="53"/>
      <c r="NI2685" s="53"/>
      <c r="NJ2685" s="53"/>
      <c r="NK2685" s="53"/>
      <c r="NL2685" s="53"/>
      <c r="NM2685" s="53"/>
      <c r="NN2685" s="53"/>
      <c r="NO2685" s="53"/>
      <c r="NP2685" s="53"/>
      <c r="NQ2685" s="53"/>
      <c r="NR2685" s="53"/>
      <c r="NS2685" s="53"/>
      <c r="NT2685" s="53"/>
      <c r="NU2685" s="53"/>
      <c r="NV2685" s="53"/>
      <c r="NW2685" s="53"/>
      <c r="NX2685" s="53"/>
      <c r="NY2685" s="53"/>
      <c r="NZ2685" s="53"/>
      <c r="OA2685" s="53"/>
      <c r="OB2685" s="53"/>
      <c r="OC2685" s="53"/>
      <c r="OD2685" s="53"/>
      <c r="OE2685" s="53"/>
      <c r="OF2685" s="53"/>
      <c r="OG2685" s="53"/>
      <c r="OH2685" s="53"/>
      <c r="OI2685" s="53"/>
      <c r="OJ2685" s="53"/>
      <c r="OK2685" s="53"/>
      <c r="OL2685" s="53"/>
      <c r="OM2685" s="53"/>
      <c r="ON2685" s="53"/>
      <c r="OO2685" s="53"/>
      <c r="OP2685" s="53"/>
      <c r="OQ2685" s="53"/>
      <c r="OR2685" s="53"/>
      <c r="OS2685" s="53"/>
      <c r="OT2685" s="53"/>
      <c r="OU2685" s="53"/>
      <c r="OV2685" s="53"/>
      <c r="OW2685" s="53"/>
      <c r="OX2685" s="53"/>
      <c r="OY2685" s="53"/>
      <c r="OZ2685" s="53"/>
      <c r="PA2685" s="53"/>
      <c r="PB2685" s="53"/>
      <c r="PC2685" s="53"/>
      <c r="PD2685" s="53"/>
      <c r="PE2685" s="53"/>
      <c r="PF2685" s="53"/>
      <c r="PG2685" s="53"/>
      <c r="PH2685" s="53"/>
      <c r="PI2685" s="53"/>
      <c r="PJ2685" s="53"/>
      <c r="PK2685" s="53"/>
      <c r="PL2685" s="53"/>
      <c r="PM2685" s="53"/>
      <c r="PN2685" s="53"/>
      <c r="PO2685" s="53"/>
      <c r="PP2685" s="53"/>
      <c r="PQ2685" s="53"/>
      <c r="PR2685" s="53"/>
      <c r="PS2685" s="53"/>
      <c r="PT2685" s="53"/>
      <c r="PU2685" s="53"/>
      <c r="PV2685" s="53"/>
      <c r="PW2685" s="53"/>
      <c r="PX2685" s="53"/>
      <c r="PY2685" s="53"/>
      <c r="PZ2685" s="53"/>
      <c r="QA2685" s="53"/>
      <c r="QB2685" s="53"/>
      <c r="QC2685" s="53"/>
      <c r="QD2685" s="53"/>
      <c r="QE2685" s="53"/>
      <c r="QF2685" s="53"/>
      <c r="QG2685" s="53"/>
      <c r="QH2685" s="53"/>
      <c r="QI2685" s="53"/>
      <c r="QJ2685" s="53"/>
      <c r="QK2685" s="53"/>
      <c r="QL2685" s="53"/>
      <c r="QM2685" s="53"/>
      <c r="QN2685" s="53"/>
      <c r="QO2685" s="53"/>
      <c r="QP2685" s="53"/>
      <c r="QQ2685" s="53"/>
      <c r="QR2685" s="53"/>
      <c r="QS2685" s="53"/>
      <c r="QT2685" s="53"/>
      <c r="QU2685" s="53"/>
      <c r="QV2685" s="53"/>
      <c r="QW2685" s="53"/>
      <c r="QX2685" s="53"/>
      <c r="QY2685" s="53"/>
      <c r="QZ2685" s="53"/>
      <c r="RA2685" s="53"/>
      <c r="RB2685" s="53"/>
      <c r="RC2685" s="53"/>
      <c r="RD2685" s="53"/>
      <c r="RE2685" s="53"/>
      <c r="RF2685" s="53"/>
      <c r="RG2685" s="34"/>
      <c r="RH2685" s="53"/>
      <c r="RI2685" s="35"/>
      <c r="RJ2685" s="53"/>
      <c r="RK2685" s="53"/>
      <c r="RL2685" s="53"/>
      <c r="RM2685" s="53"/>
      <c r="RN2685" s="53"/>
      <c r="RO2685" s="53"/>
      <c r="RP2685" s="53"/>
      <c r="RQ2685" s="53"/>
      <c r="RR2685" s="53"/>
      <c r="RS2685" s="53"/>
      <c r="RT2685" s="53"/>
      <c r="RU2685" s="53"/>
      <c r="RV2685" s="53"/>
      <c r="RW2685" s="53"/>
      <c r="RX2685" s="53"/>
      <c r="RY2685" s="53"/>
      <c r="RZ2685" s="53"/>
      <c r="SA2685" s="53"/>
      <c r="SB2685" s="53"/>
      <c r="SC2685" s="53"/>
      <c r="SD2685" s="53"/>
      <c r="SE2685" s="53"/>
      <c r="SF2685" s="53"/>
      <c r="SG2685" s="53"/>
      <c r="SH2685" s="53"/>
      <c r="SI2685" s="53"/>
      <c r="SJ2685" s="53"/>
      <c r="SK2685" s="53"/>
      <c r="SL2685" s="53"/>
      <c r="SM2685" s="53"/>
      <c r="SN2685" s="53"/>
      <c r="SO2685" s="53"/>
      <c r="SP2685" s="53"/>
      <c r="SQ2685" s="36"/>
      <c r="SR2685" s="53"/>
      <c r="SS2685" s="37"/>
      <c r="ST2685" s="53"/>
      <c r="SU2685" s="53"/>
      <c r="SV2685" s="53"/>
      <c r="SW2685" s="53"/>
      <c r="SX2685" s="53"/>
      <c r="SY2685" s="53"/>
      <c r="SZ2685" s="53"/>
      <c r="TA2685" s="53"/>
      <c r="TB2685" s="53"/>
      <c r="TC2685" s="65"/>
      <c r="TD2685" s="53"/>
      <c r="TE2685" s="53"/>
      <c r="TF2685" s="53"/>
      <c r="TG2685" s="53"/>
      <c r="TH2685" s="53"/>
      <c r="TI2685" s="53"/>
      <c r="TJ2685" s="53"/>
      <c r="TK2685" s="53"/>
      <c r="TM2685" s="65"/>
      <c r="UK2685" s="66"/>
      <c r="UM2685" s="67"/>
      <c r="UU2685" s="66"/>
      <c r="UW2685" s="67"/>
      <c r="VT2685" s="1"/>
    </row>
    <row r="2686" spans="14:592" x14ac:dyDescent="0.3">
      <c r="N2686" s="1"/>
      <c r="AI2686" s="1"/>
      <c r="AJ2686" s="126"/>
      <c r="AK2686" s="126"/>
      <c r="AL2686" s="126"/>
      <c r="AM2686" s="126"/>
      <c r="AN2686" s="126"/>
      <c r="AO2686" s="126"/>
      <c r="AP2686" s="126"/>
      <c r="AQ2686" s="126"/>
      <c r="AR2686" s="126"/>
      <c r="AS2686" s="126"/>
      <c r="AT2686" s="126"/>
      <c r="AU2686" s="126"/>
      <c r="AV2686" s="126"/>
      <c r="AW2686" s="126"/>
      <c r="AX2686" s="126"/>
      <c r="AY2686" s="1"/>
      <c r="DT2686" s="34"/>
      <c r="DX2686" s="1"/>
      <c r="EA2686" s="5">
        <v>0.94253164822309077</v>
      </c>
      <c r="ED2686" s="2"/>
      <c r="EF2686" s="7"/>
      <c r="EG2686" s="1"/>
      <c r="EN2686" s="36"/>
      <c r="ER2686" s="1"/>
      <c r="EU2686" s="5">
        <v>0.92029578731460504</v>
      </c>
      <c r="EX2686" s="2"/>
      <c r="EZ2686" s="7"/>
      <c r="FA2686" s="1"/>
      <c r="FH2686" s="52"/>
      <c r="FL2686" s="1"/>
      <c r="FO2686" s="5">
        <v>0.94061923556341054</v>
      </c>
      <c r="FR2686" s="2"/>
      <c r="FT2686" s="7"/>
      <c r="FU2686" s="1"/>
      <c r="JX2686" s="1"/>
      <c r="KG2686" s="1"/>
      <c r="KH2686" s="67"/>
      <c r="KJ2686" s="66"/>
      <c r="KL2686" s="65"/>
      <c r="KN2686" s="53"/>
      <c r="KO2686" s="53"/>
      <c r="KP2686" s="53"/>
      <c r="KQ2686" s="53"/>
      <c r="KR2686" s="53"/>
      <c r="KS2686" s="53"/>
      <c r="KT2686" s="53"/>
      <c r="KU2686" s="53"/>
      <c r="KV2686" s="53"/>
      <c r="KW2686" s="34"/>
      <c r="KX2686" s="53"/>
      <c r="KY2686" s="35"/>
      <c r="KZ2686" s="53"/>
      <c r="LA2686" s="36"/>
      <c r="LB2686" s="53"/>
      <c r="LC2686" s="37"/>
      <c r="LD2686" s="53"/>
      <c r="LE2686" s="53"/>
      <c r="LF2686" s="53"/>
      <c r="LG2686" s="53"/>
      <c r="LH2686" s="53"/>
      <c r="LI2686" s="53"/>
      <c r="LJ2686" s="53"/>
      <c r="LK2686" s="53"/>
      <c r="LL2686" s="53"/>
      <c r="LM2686" s="53"/>
      <c r="LN2686" s="53"/>
      <c r="LO2686" s="53"/>
      <c r="LP2686" s="53"/>
      <c r="LQ2686" s="53"/>
      <c r="LR2686" s="53"/>
      <c r="LS2686" s="53"/>
      <c r="LT2686" s="53"/>
      <c r="LU2686" s="34"/>
      <c r="LV2686" s="53"/>
      <c r="LW2686" s="35"/>
      <c r="LX2686" s="53"/>
      <c r="LY2686" s="53"/>
      <c r="LZ2686" s="53"/>
      <c r="MA2686" s="53"/>
      <c r="MB2686" s="53"/>
      <c r="MC2686" s="53"/>
      <c r="MD2686" s="53"/>
      <c r="ME2686" s="53"/>
      <c r="MF2686" s="53"/>
      <c r="MG2686" s="53"/>
      <c r="MH2686" s="53"/>
      <c r="MI2686" s="53"/>
      <c r="MJ2686" s="53"/>
      <c r="MK2686" s="53"/>
      <c r="ML2686" s="53"/>
      <c r="MM2686" s="53"/>
      <c r="MN2686" s="53"/>
      <c r="MO2686" s="53"/>
      <c r="MP2686" s="53"/>
      <c r="MQ2686" s="53"/>
      <c r="MR2686" s="53"/>
      <c r="MS2686" s="53"/>
      <c r="MT2686" s="53"/>
      <c r="MU2686" s="53"/>
      <c r="MV2686" s="53"/>
      <c r="MW2686" s="53"/>
      <c r="MX2686" s="53"/>
      <c r="MY2686" s="53"/>
      <c r="MZ2686" s="53"/>
      <c r="NA2686" s="53"/>
      <c r="NB2686" s="53"/>
      <c r="NC2686" s="53"/>
      <c r="ND2686" s="53"/>
      <c r="NE2686" s="36"/>
      <c r="NF2686" s="53"/>
      <c r="NG2686" s="37"/>
      <c r="NH2686" s="53"/>
      <c r="NI2686" s="53"/>
      <c r="NJ2686" s="53"/>
      <c r="NK2686" s="53"/>
      <c r="NL2686" s="53"/>
      <c r="NM2686" s="53"/>
      <c r="NN2686" s="53"/>
      <c r="NO2686" s="53"/>
      <c r="NP2686" s="53"/>
      <c r="NQ2686" s="53"/>
      <c r="NR2686" s="53"/>
      <c r="NS2686" s="53"/>
      <c r="NT2686" s="53"/>
      <c r="NU2686" s="53"/>
      <c r="NV2686" s="53"/>
      <c r="NW2686" s="53"/>
      <c r="NX2686" s="53"/>
      <c r="NY2686" s="53"/>
      <c r="NZ2686" s="53"/>
      <c r="OA2686" s="53"/>
      <c r="OB2686" s="53"/>
      <c r="OC2686" s="53"/>
      <c r="OD2686" s="53"/>
      <c r="OE2686" s="53"/>
      <c r="OF2686" s="53"/>
      <c r="OG2686" s="53"/>
      <c r="OH2686" s="53"/>
      <c r="OI2686" s="53"/>
      <c r="OJ2686" s="53"/>
      <c r="OK2686" s="53"/>
      <c r="OL2686" s="53"/>
      <c r="OM2686" s="53"/>
      <c r="ON2686" s="53"/>
      <c r="OO2686" s="53"/>
      <c r="OP2686" s="53"/>
      <c r="OQ2686" s="53"/>
      <c r="OR2686" s="53"/>
      <c r="OS2686" s="53"/>
      <c r="OT2686" s="53"/>
      <c r="OU2686" s="53"/>
      <c r="OV2686" s="53"/>
      <c r="OW2686" s="53"/>
      <c r="OX2686" s="53"/>
      <c r="OY2686" s="53"/>
      <c r="OZ2686" s="53"/>
      <c r="PA2686" s="53"/>
      <c r="PB2686" s="53"/>
      <c r="PC2686" s="53"/>
      <c r="PD2686" s="53"/>
      <c r="PE2686" s="53"/>
      <c r="PF2686" s="53"/>
      <c r="PG2686" s="53"/>
      <c r="PH2686" s="53"/>
      <c r="PI2686" s="53"/>
      <c r="PJ2686" s="53"/>
      <c r="PK2686" s="53"/>
      <c r="PL2686" s="53"/>
      <c r="PM2686" s="53"/>
      <c r="PN2686" s="53"/>
      <c r="PO2686" s="53"/>
      <c r="PP2686" s="53"/>
      <c r="PQ2686" s="53"/>
      <c r="PR2686" s="53"/>
      <c r="PS2686" s="53"/>
      <c r="PT2686" s="53"/>
      <c r="PU2686" s="53"/>
      <c r="PV2686" s="53"/>
      <c r="PW2686" s="53"/>
      <c r="PX2686" s="53"/>
      <c r="PY2686" s="53"/>
      <c r="PZ2686" s="53"/>
      <c r="QA2686" s="53"/>
      <c r="QB2686" s="53"/>
      <c r="QC2686" s="53"/>
      <c r="QD2686" s="53"/>
      <c r="QE2686" s="53"/>
      <c r="QF2686" s="53"/>
      <c r="QG2686" s="53"/>
      <c r="QH2686" s="53"/>
      <c r="QI2686" s="53"/>
      <c r="QJ2686" s="53"/>
      <c r="QK2686" s="53"/>
      <c r="QL2686" s="53"/>
      <c r="QM2686" s="53"/>
      <c r="QN2686" s="53"/>
      <c r="QO2686" s="53"/>
      <c r="QP2686" s="53"/>
      <c r="QQ2686" s="53"/>
      <c r="QR2686" s="53"/>
      <c r="QS2686" s="53"/>
      <c r="QT2686" s="53"/>
      <c r="QU2686" s="53"/>
      <c r="QV2686" s="53"/>
      <c r="QW2686" s="53"/>
      <c r="QX2686" s="53"/>
      <c r="QY2686" s="53"/>
      <c r="QZ2686" s="53"/>
      <c r="RA2686" s="53"/>
      <c r="RB2686" s="53"/>
      <c r="RC2686" s="53"/>
      <c r="RD2686" s="53"/>
      <c r="RE2686" s="53"/>
      <c r="RF2686" s="53"/>
      <c r="RG2686" s="34"/>
      <c r="RH2686" s="53"/>
      <c r="RI2686" s="35"/>
      <c r="RJ2686" s="53"/>
      <c r="RK2686" s="53"/>
      <c r="RL2686" s="53"/>
      <c r="RM2686" s="53"/>
      <c r="RN2686" s="53"/>
      <c r="RO2686" s="53"/>
      <c r="RP2686" s="53"/>
      <c r="RQ2686" s="53"/>
      <c r="RR2686" s="53"/>
      <c r="RS2686" s="53"/>
      <c r="RT2686" s="53"/>
      <c r="RU2686" s="53"/>
      <c r="RV2686" s="53"/>
      <c r="RW2686" s="53"/>
      <c r="RX2686" s="53"/>
      <c r="RY2686" s="53"/>
      <c r="RZ2686" s="53"/>
      <c r="SA2686" s="53"/>
      <c r="SB2686" s="53"/>
      <c r="SC2686" s="53"/>
      <c r="SD2686" s="53"/>
      <c r="SE2686" s="53"/>
      <c r="SF2686" s="53"/>
      <c r="SG2686" s="53"/>
      <c r="SH2686" s="53"/>
      <c r="SI2686" s="53"/>
      <c r="SJ2686" s="53"/>
      <c r="SK2686" s="53"/>
      <c r="SL2686" s="53"/>
      <c r="SM2686" s="53"/>
      <c r="SN2686" s="53"/>
      <c r="SO2686" s="53"/>
      <c r="SP2686" s="53"/>
      <c r="SQ2686" s="36"/>
      <c r="SR2686" s="53"/>
      <c r="SS2686" s="37"/>
      <c r="ST2686" s="53"/>
      <c r="SU2686" s="53"/>
      <c r="SV2686" s="53"/>
      <c r="SW2686" s="53"/>
      <c r="SX2686" s="53"/>
      <c r="SY2686" s="53"/>
      <c r="SZ2686" s="53"/>
      <c r="TA2686" s="53"/>
      <c r="TB2686" s="53"/>
      <c r="TC2686" s="65"/>
      <c r="TD2686" s="53"/>
      <c r="TE2686" s="53"/>
      <c r="TF2686" s="53"/>
      <c r="TG2686" s="53"/>
      <c r="TH2686" s="53"/>
      <c r="TI2686" s="53"/>
      <c r="TJ2686" s="53"/>
      <c r="TK2686" s="53"/>
      <c r="TM2686" s="65"/>
      <c r="UK2686" s="66"/>
      <c r="UM2686" s="67"/>
      <c r="UU2686" s="66"/>
      <c r="UW2686" s="67"/>
      <c r="VT2686" s="1"/>
    </row>
    <row r="2687" spans="14:592" ht="15" thickBot="1" x14ac:dyDescent="0.35">
      <c r="N2687" s="1"/>
      <c r="AI2687" s="1"/>
      <c r="AJ2687" s="126"/>
      <c r="AK2687" s="126"/>
      <c r="AL2687" s="126"/>
      <c r="AM2687" s="126"/>
      <c r="AN2687" s="126"/>
      <c r="AO2687" s="126"/>
      <c r="AP2687" s="126"/>
      <c r="AQ2687" s="126"/>
      <c r="AR2687" s="126"/>
      <c r="AS2687" s="126"/>
      <c r="AT2687" s="126"/>
      <c r="AU2687" s="126"/>
      <c r="AV2687" s="126"/>
      <c r="AW2687" s="126"/>
      <c r="AX2687" s="126"/>
      <c r="AY2687" s="1"/>
      <c r="DT2687" s="34"/>
      <c r="DX2687" s="1"/>
      <c r="EA2687" s="6">
        <v>0.92654539314592355</v>
      </c>
      <c r="ED2687" s="2"/>
      <c r="EF2687" s="7"/>
      <c r="EG2687" s="1"/>
      <c r="EN2687" s="36"/>
      <c r="ER2687" s="1"/>
      <c r="EU2687" s="6">
        <v>0.94806272382965728</v>
      </c>
      <c r="EX2687" s="2"/>
      <c r="EZ2687" s="7"/>
      <c r="FA2687" s="1"/>
      <c r="FH2687" s="52"/>
      <c r="FL2687" s="1"/>
      <c r="FO2687" s="6">
        <v>0.92861253257310683</v>
      </c>
      <c r="FR2687" s="2"/>
      <c r="FT2687" s="7"/>
      <c r="FU2687" s="1"/>
      <c r="JX2687" s="1"/>
      <c r="KG2687" s="1"/>
      <c r="KH2687" s="67"/>
      <c r="KJ2687" s="66"/>
      <c r="KL2687" s="65"/>
      <c r="KV2687" s="1"/>
      <c r="KW2687" s="34"/>
      <c r="KY2687" s="35"/>
      <c r="LA2687" s="36"/>
      <c r="LC2687" s="37"/>
      <c r="LU2687" s="34"/>
      <c r="LW2687" s="35"/>
      <c r="NE2687" s="36"/>
      <c r="NG2687" s="37"/>
      <c r="NQ2687" s="65"/>
      <c r="OA2687" s="65"/>
      <c r="OY2687" s="66"/>
      <c r="PA2687" s="67"/>
      <c r="PI2687" s="66"/>
      <c r="PK2687" s="67"/>
      <c r="RG2687" s="34"/>
      <c r="RI2687" s="35"/>
      <c r="SQ2687" s="36"/>
      <c r="SS2687" s="37"/>
      <c r="TC2687" s="65"/>
      <c r="TM2687" s="65"/>
      <c r="UK2687" s="66"/>
      <c r="UM2687" s="67"/>
      <c r="UU2687" s="66"/>
      <c r="UW2687" s="67"/>
      <c r="VT2687" s="1"/>
    </row>
    <row r="2688" spans="14:592" x14ac:dyDescent="0.3">
      <c r="N2688" s="1"/>
      <c r="AI2688" s="1"/>
      <c r="AJ2688" s="126"/>
      <c r="AK2688" s="126"/>
      <c r="AL2688" s="126"/>
      <c r="AM2688" s="126"/>
      <c r="AN2688" s="126"/>
      <c r="AO2688" s="126"/>
      <c r="AP2688" s="126"/>
      <c r="AQ2688" s="126"/>
      <c r="AR2688" s="126"/>
      <c r="AS2688" s="126"/>
      <c r="AT2688" s="126"/>
      <c r="AU2688" s="126"/>
      <c r="AV2688" s="126"/>
      <c r="AW2688" s="126"/>
      <c r="AX2688" s="126"/>
      <c r="AY2688" s="1"/>
      <c r="DT2688" s="34"/>
      <c r="DX2688" s="1"/>
      <c r="ED2688" s="2"/>
      <c r="EF2688" s="7"/>
      <c r="EG2688" s="1"/>
      <c r="EN2688" s="36"/>
      <c r="ER2688" s="1"/>
      <c r="EX2688" s="2"/>
      <c r="EZ2688" s="7"/>
      <c r="FA2688" s="1"/>
      <c r="FH2688" s="52"/>
      <c r="FL2688" s="1"/>
      <c r="FR2688" s="2"/>
      <c r="FT2688" s="7"/>
      <c r="FU2688" s="1"/>
      <c r="JX2688" s="1"/>
      <c r="KG2688" s="1"/>
      <c r="KH2688" s="67"/>
      <c r="KJ2688" s="66"/>
      <c r="KL2688" s="65"/>
      <c r="KV2688" s="1"/>
      <c r="KW2688" s="34"/>
      <c r="KY2688" s="35"/>
      <c r="LA2688" s="36"/>
      <c r="LC2688" s="37"/>
      <c r="LU2688" s="34"/>
      <c r="LW2688" s="35"/>
      <c r="NE2688" s="36"/>
      <c r="NG2688" s="37"/>
      <c r="NQ2688" s="65"/>
      <c r="OA2688" s="65"/>
      <c r="OY2688" s="66"/>
      <c r="PA2688" s="67"/>
      <c r="PI2688" s="66"/>
      <c r="PK2688" s="67"/>
      <c r="RG2688" s="34"/>
      <c r="RI2688" s="35"/>
      <c r="SQ2688" s="36"/>
      <c r="SS2688" s="37"/>
      <c r="TC2688" s="65"/>
      <c r="TM2688" s="65"/>
      <c r="UK2688" s="66"/>
      <c r="UM2688" s="67"/>
      <c r="UU2688" s="66"/>
      <c r="UW2688" s="67"/>
      <c r="VT2688" s="1"/>
    </row>
    <row r="2689" spans="14:592" ht="15" thickBot="1" x14ac:dyDescent="0.35">
      <c r="N2689" s="1"/>
      <c r="AI2689" s="1"/>
      <c r="AJ2689" s="126"/>
      <c r="AK2689" s="126"/>
      <c r="AL2689" s="126"/>
      <c r="AM2689" s="126"/>
      <c r="AN2689" s="126"/>
      <c r="AO2689" s="126"/>
      <c r="AP2689" s="126"/>
      <c r="AQ2689" s="126"/>
      <c r="AR2689" s="126"/>
      <c r="AS2689" s="126"/>
      <c r="AT2689" s="126"/>
      <c r="AU2689" s="126"/>
      <c r="AV2689" s="126"/>
      <c r="AW2689" s="126"/>
      <c r="AX2689" s="126"/>
      <c r="AY2689" s="1"/>
      <c r="DT2689" s="34"/>
      <c r="DV2689" s="35"/>
      <c r="DW2689" s="35"/>
      <c r="DX2689" s="7"/>
      <c r="DY2689" s="7"/>
      <c r="DZ2689" s="7"/>
      <c r="EA2689" s="7" t="s">
        <v>19</v>
      </c>
      <c r="EB2689" s="7"/>
      <c r="EC2689" s="7"/>
      <c r="ED2689" s="2"/>
      <c r="EE2689" s="7"/>
      <c r="EF2689" s="7"/>
      <c r="EG2689" s="1"/>
      <c r="EN2689" s="36"/>
      <c r="EP2689" s="37"/>
      <c r="EQ2689" s="37"/>
      <c r="ER2689" s="7"/>
      <c r="ES2689" s="7"/>
      <c r="ET2689" s="7"/>
      <c r="EU2689" s="7" t="s">
        <v>21</v>
      </c>
      <c r="EV2689" s="7"/>
      <c r="EW2689" s="7"/>
      <c r="EX2689" s="2"/>
      <c r="EY2689" s="7"/>
      <c r="EZ2689" s="7"/>
      <c r="FA2689" s="1"/>
      <c r="FH2689" s="52"/>
      <c r="FJ2689" s="53"/>
      <c r="FK2689" s="53"/>
      <c r="FL2689" s="7"/>
      <c r="FM2689" s="7"/>
      <c r="FN2689" s="7"/>
      <c r="FO2689" s="7" t="s">
        <v>201</v>
      </c>
      <c r="FP2689" s="7"/>
      <c r="FQ2689" s="7"/>
      <c r="FR2689" s="2"/>
      <c r="FS2689" s="7"/>
      <c r="FT2689" s="7"/>
      <c r="FU2689" s="1"/>
      <c r="JX2689" s="1"/>
      <c r="KG2689" s="1"/>
      <c r="KH2689" s="67"/>
      <c r="KJ2689" s="66"/>
      <c r="KL2689" s="65"/>
      <c r="KM2689" s="65"/>
      <c r="KN2689" s="65"/>
      <c r="KO2689" s="65"/>
      <c r="KP2689" s="65"/>
      <c r="KQ2689" s="65"/>
      <c r="KR2689" s="65"/>
      <c r="KS2689" s="65"/>
      <c r="KT2689" s="65"/>
      <c r="KU2689" s="65"/>
      <c r="KV2689" s="65"/>
      <c r="KW2689" s="34"/>
      <c r="KX2689" s="65"/>
      <c r="KY2689" s="35"/>
      <c r="KZ2689" s="65"/>
      <c r="LA2689" s="36"/>
      <c r="LB2689" s="65"/>
      <c r="LC2689" s="37"/>
      <c r="LD2689" s="65"/>
      <c r="LE2689" s="65"/>
      <c r="LF2689" s="65"/>
      <c r="LG2689" s="65"/>
      <c r="LH2689" s="65"/>
      <c r="LI2689" s="65"/>
      <c r="LJ2689" s="65"/>
      <c r="LK2689" s="65"/>
      <c r="LL2689" s="65"/>
      <c r="LM2689" s="65"/>
      <c r="LN2689" s="65"/>
      <c r="LO2689" s="65"/>
      <c r="LP2689" s="65"/>
      <c r="LQ2689" s="65"/>
      <c r="LR2689" s="65"/>
      <c r="LS2689" s="65"/>
      <c r="LT2689" s="65"/>
      <c r="LU2689" s="34"/>
      <c r="LV2689" s="65"/>
      <c r="LW2689" s="35"/>
      <c r="LX2689" s="65"/>
      <c r="LY2689" s="65"/>
      <c r="LZ2689" s="65"/>
      <c r="MA2689" s="65"/>
      <c r="MB2689" s="65"/>
      <c r="MC2689" s="65"/>
      <c r="MD2689" s="65"/>
      <c r="ME2689" s="65"/>
      <c r="MF2689" s="65"/>
      <c r="MG2689" s="65"/>
      <c r="MH2689" s="65"/>
      <c r="MI2689" s="65"/>
      <c r="MJ2689" s="65"/>
      <c r="MK2689" s="65"/>
      <c r="ML2689" s="65"/>
      <c r="MM2689" s="65"/>
      <c r="MN2689" s="65"/>
      <c r="MO2689" s="65"/>
      <c r="MP2689" s="65"/>
      <c r="MQ2689" s="65"/>
      <c r="MR2689" s="65"/>
      <c r="MS2689" s="65"/>
      <c r="MT2689" s="65"/>
      <c r="MU2689" s="65"/>
      <c r="MV2689" s="65"/>
      <c r="MW2689" s="65"/>
      <c r="MX2689" s="65"/>
      <c r="MY2689" s="65"/>
      <c r="MZ2689" s="65"/>
      <c r="NA2689" s="65"/>
      <c r="NB2689" s="65"/>
      <c r="NC2689" s="65"/>
      <c r="ND2689" s="65"/>
      <c r="NE2689" s="36"/>
      <c r="NF2689" s="65"/>
      <c r="NG2689" s="37"/>
      <c r="NH2689" s="65"/>
      <c r="NI2689" s="65"/>
      <c r="NJ2689" s="65"/>
      <c r="NK2689" s="65"/>
      <c r="NL2689" s="65"/>
      <c r="NM2689" s="65"/>
      <c r="NN2689" s="65"/>
      <c r="NO2689" s="65"/>
      <c r="NP2689" s="65"/>
      <c r="NQ2689" s="65"/>
      <c r="NR2689" s="65"/>
      <c r="NS2689" s="65"/>
      <c r="NT2689" s="65"/>
      <c r="NU2689" s="65"/>
      <c r="NV2689" s="65"/>
      <c r="NW2689" s="65"/>
      <c r="NX2689" s="65"/>
      <c r="NY2689" s="65"/>
      <c r="NZ2689" s="65"/>
      <c r="OA2689" s="65"/>
      <c r="OB2689" s="65"/>
      <c r="OC2689" s="65"/>
      <c r="OD2689" s="65"/>
      <c r="OE2689" s="65"/>
      <c r="OF2689" s="65"/>
      <c r="OG2689" s="65"/>
      <c r="OH2689" s="65"/>
      <c r="OI2689" s="65"/>
      <c r="OJ2689" s="65"/>
      <c r="OK2689" s="65"/>
      <c r="OL2689" s="65"/>
      <c r="OM2689" s="65"/>
      <c r="ON2689" s="65"/>
      <c r="OO2689" s="65"/>
      <c r="OP2689" s="65"/>
      <c r="OQ2689" s="65"/>
      <c r="OR2689" s="65"/>
      <c r="OS2689" s="65"/>
      <c r="OT2689" s="65"/>
      <c r="OU2689" s="65"/>
      <c r="OV2689" s="65"/>
      <c r="OW2689" s="65"/>
      <c r="OX2689" s="65"/>
      <c r="OY2689" s="65"/>
      <c r="OZ2689" s="65"/>
      <c r="PA2689" s="65"/>
      <c r="PB2689" s="65"/>
      <c r="PC2689" s="65"/>
      <c r="PD2689" s="65"/>
      <c r="PE2689" s="65"/>
      <c r="PF2689" s="65"/>
      <c r="PG2689" s="65"/>
      <c r="PH2689" s="65"/>
      <c r="PI2689" s="65"/>
      <c r="PJ2689" s="65"/>
      <c r="PK2689" s="65"/>
      <c r="PL2689" s="65"/>
      <c r="PM2689" s="65"/>
      <c r="PN2689" s="65"/>
      <c r="PO2689" s="65"/>
      <c r="PP2689" s="65"/>
      <c r="PQ2689" s="65"/>
      <c r="PR2689" s="65"/>
      <c r="PS2689" s="65"/>
      <c r="PT2689" s="65"/>
      <c r="PU2689" s="65"/>
      <c r="PV2689" s="65"/>
      <c r="PW2689" s="65"/>
      <c r="PX2689" s="65"/>
      <c r="PY2689" s="65"/>
      <c r="PZ2689" s="65"/>
      <c r="QA2689" s="65"/>
      <c r="QB2689" s="65"/>
      <c r="QC2689" s="65"/>
      <c r="QD2689" s="65"/>
      <c r="QE2689" s="65"/>
      <c r="QF2689" s="65"/>
      <c r="QG2689" s="65"/>
      <c r="QH2689" s="65"/>
      <c r="QI2689" s="65"/>
      <c r="QJ2689" s="65"/>
      <c r="QK2689" s="65"/>
      <c r="QL2689" s="65"/>
      <c r="QM2689" s="65"/>
      <c r="QN2689" s="65"/>
      <c r="QO2689" s="65"/>
      <c r="QP2689" s="65"/>
      <c r="QQ2689" s="65"/>
      <c r="QR2689" s="65"/>
      <c r="QS2689" s="65"/>
      <c r="QT2689" s="65"/>
      <c r="QU2689" s="65"/>
      <c r="QV2689" s="65"/>
      <c r="QW2689" s="65"/>
      <c r="QX2689" s="65"/>
      <c r="QY2689" s="65"/>
      <c r="QZ2689" s="65"/>
      <c r="RA2689" s="65"/>
      <c r="RB2689" s="65"/>
      <c r="RC2689" s="65"/>
      <c r="RD2689" s="65"/>
      <c r="RE2689" s="65"/>
      <c r="RF2689" s="65"/>
      <c r="RG2689" s="34"/>
      <c r="RH2689" s="65"/>
      <c r="RI2689" s="35"/>
      <c r="RJ2689" s="65"/>
      <c r="RK2689" s="65"/>
      <c r="RL2689" s="65"/>
      <c r="RM2689" s="65"/>
      <c r="RN2689" s="65"/>
      <c r="RO2689" s="65"/>
      <c r="RP2689" s="65"/>
      <c r="RQ2689" s="65"/>
      <c r="RR2689" s="65"/>
      <c r="RS2689" s="65"/>
      <c r="RT2689" s="65"/>
      <c r="RU2689" s="65"/>
      <c r="RV2689" s="65"/>
      <c r="RW2689" s="65"/>
      <c r="RX2689" s="65"/>
      <c r="RY2689" s="65"/>
      <c r="RZ2689" s="65"/>
      <c r="SA2689" s="65"/>
      <c r="SB2689" s="65"/>
      <c r="SC2689" s="65"/>
      <c r="SD2689" s="65"/>
      <c r="SE2689" s="65"/>
      <c r="SF2689" s="65"/>
      <c r="SG2689" s="65"/>
      <c r="SH2689" s="65"/>
      <c r="SI2689" s="65"/>
      <c r="SJ2689" s="65"/>
      <c r="SK2689" s="65"/>
      <c r="SL2689" s="65"/>
      <c r="SM2689" s="65"/>
      <c r="SN2689" s="65"/>
      <c r="SO2689" s="65"/>
      <c r="SP2689" s="65"/>
      <c r="SQ2689" s="36"/>
      <c r="SR2689" s="65"/>
      <c r="SS2689" s="37"/>
      <c r="ST2689" s="65"/>
      <c r="SU2689" s="65"/>
      <c r="SV2689" s="65"/>
      <c r="SW2689" s="65"/>
      <c r="SX2689" s="65"/>
      <c r="SY2689" s="65"/>
      <c r="SZ2689" s="65"/>
      <c r="TA2689" s="65"/>
      <c r="TB2689" s="65"/>
      <c r="TC2689" s="65"/>
      <c r="TD2689" s="65"/>
      <c r="TE2689" s="65"/>
      <c r="TF2689" s="65"/>
      <c r="TG2689" s="65"/>
      <c r="TH2689" s="65"/>
      <c r="TI2689" s="65"/>
      <c r="TJ2689" s="65"/>
      <c r="TK2689" s="65"/>
      <c r="TL2689" s="65"/>
      <c r="TM2689" s="65"/>
      <c r="UK2689" s="66"/>
      <c r="UM2689" s="67"/>
      <c r="UU2689" s="66"/>
      <c r="UW2689" s="67"/>
      <c r="VT2689" s="1"/>
    </row>
    <row r="2690" spans="14:592" x14ac:dyDescent="0.3">
      <c r="N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DT2690" s="34"/>
      <c r="DV2690" s="35"/>
      <c r="DX2690" s="1"/>
      <c r="EA2690" s="8">
        <f t="array" ref="EA2690:EA2692">EF2681:EF2683</f>
        <v>-4.4973850151150352E-2</v>
      </c>
      <c r="ED2690" s="2"/>
      <c r="EF2690" s="7"/>
      <c r="EG2690" s="1"/>
      <c r="EN2690" s="36"/>
      <c r="EP2690" s="37"/>
      <c r="ER2690" s="1"/>
      <c r="EU2690" s="8">
        <f t="array" ref="EU2690:EU2692">EZ2681:EZ2683</f>
        <v>-7.0392733005892494E-2</v>
      </c>
      <c r="EX2690" s="2"/>
      <c r="EZ2690" s="7"/>
      <c r="FA2690" s="1"/>
      <c r="FH2690" s="52"/>
      <c r="FJ2690" s="53"/>
      <c r="FL2690" s="1"/>
      <c r="FO2690" s="8">
        <f t="array" ref="FO2690:FO2692">FT2681:FT2683</f>
        <v>-4.7468028758812307E-2</v>
      </c>
      <c r="FR2690" s="2"/>
      <c r="FT2690" s="7"/>
      <c r="FU2690" s="1"/>
      <c r="JX2690" s="1"/>
      <c r="KG2690" s="1"/>
      <c r="KH2690" s="67"/>
      <c r="KJ2690" s="66"/>
      <c r="KL2690" s="65"/>
      <c r="KM2690" s="65"/>
      <c r="KN2690" s="65"/>
      <c r="KO2690" s="65"/>
      <c r="KP2690" s="65"/>
      <c r="KQ2690" s="65"/>
      <c r="KR2690" s="65"/>
      <c r="KS2690" s="65"/>
      <c r="KT2690" s="65"/>
      <c r="KU2690" s="65"/>
      <c r="KV2690" s="65"/>
      <c r="KW2690" s="34"/>
      <c r="KX2690" s="65"/>
      <c r="KY2690" s="35"/>
      <c r="KZ2690" s="65"/>
      <c r="LA2690" s="36"/>
      <c r="LB2690" s="65"/>
      <c r="LC2690" s="37"/>
      <c r="LD2690" s="65"/>
      <c r="LE2690" s="65"/>
      <c r="LF2690" s="65"/>
      <c r="LG2690" s="65"/>
      <c r="LH2690" s="65"/>
      <c r="LI2690" s="65"/>
      <c r="LJ2690" s="65"/>
      <c r="LK2690" s="65"/>
      <c r="LL2690" s="65"/>
      <c r="LM2690" s="65"/>
      <c r="LN2690" s="65"/>
      <c r="LO2690" s="65"/>
      <c r="LP2690" s="65"/>
      <c r="LQ2690" s="65"/>
      <c r="LR2690" s="65"/>
      <c r="LS2690" s="65"/>
      <c r="LT2690" s="65"/>
      <c r="LU2690" s="34"/>
      <c r="LV2690" s="65"/>
      <c r="LW2690" s="35"/>
      <c r="LX2690" s="65"/>
      <c r="LY2690" s="65"/>
      <c r="LZ2690" s="65"/>
      <c r="MA2690" s="65"/>
      <c r="MB2690" s="65"/>
      <c r="MC2690" s="65"/>
      <c r="MD2690" s="65"/>
      <c r="ME2690" s="65"/>
      <c r="MF2690" s="65"/>
      <c r="MG2690" s="65"/>
      <c r="MH2690" s="65"/>
      <c r="MI2690" s="65"/>
      <c r="MJ2690" s="65"/>
      <c r="MK2690" s="65"/>
      <c r="ML2690" s="65"/>
      <c r="MM2690" s="65"/>
      <c r="MN2690" s="65"/>
      <c r="MO2690" s="65"/>
      <c r="MP2690" s="65"/>
      <c r="MQ2690" s="65"/>
      <c r="MR2690" s="65"/>
      <c r="MS2690" s="65"/>
      <c r="MT2690" s="65"/>
      <c r="MU2690" s="65"/>
      <c r="MV2690" s="65"/>
      <c r="MW2690" s="65"/>
      <c r="MX2690" s="65"/>
      <c r="MY2690" s="65"/>
      <c r="MZ2690" s="65"/>
      <c r="NA2690" s="65"/>
      <c r="NB2690" s="65"/>
      <c r="NC2690" s="65"/>
      <c r="ND2690" s="65"/>
      <c r="NE2690" s="36"/>
      <c r="NF2690" s="65"/>
      <c r="NG2690" s="37"/>
      <c r="NH2690" s="65"/>
      <c r="NI2690" s="65"/>
      <c r="NJ2690" s="65"/>
      <c r="NK2690" s="65"/>
      <c r="NL2690" s="65"/>
      <c r="NM2690" s="65"/>
      <c r="NN2690" s="65"/>
      <c r="NO2690" s="65"/>
      <c r="NP2690" s="65"/>
      <c r="NQ2690" s="65"/>
      <c r="NR2690" s="65"/>
      <c r="NS2690" s="65"/>
      <c r="NT2690" s="65"/>
      <c r="NU2690" s="65"/>
      <c r="NV2690" s="65"/>
      <c r="NW2690" s="65"/>
      <c r="NX2690" s="65"/>
      <c r="NY2690" s="65"/>
      <c r="NZ2690" s="65"/>
      <c r="OA2690" s="65"/>
      <c r="OB2690" s="65"/>
      <c r="OC2690" s="65"/>
      <c r="OD2690" s="65"/>
      <c r="OE2690" s="65"/>
      <c r="OF2690" s="65"/>
      <c r="OG2690" s="65"/>
      <c r="OH2690" s="65"/>
      <c r="OI2690" s="65"/>
      <c r="OJ2690" s="65"/>
      <c r="OK2690" s="65"/>
      <c r="OL2690" s="65"/>
      <c r="OM2690" s="65"/>
      <c r="ON2690" s="65"/>
      <c r="OO2690" s="65"/>
      <c r="OP2690" s="65"/>
      <c r="OQ2690" s="65"/>
      <c r="OR2690" s="65"/>
      <c r="OS2690" s="65"/>
      <c r="OT2690" s="65"/>
      <c r="OU2690" s="65"/>
      <c r="OV2690" s="65"/>
      <c r="OW2690" s="65"/>
      <c r="OX2690" s="65"/>
      <c r="OY2690" s="65"/>
      <c r="OZ2690" s="65"/>
      <c r="PA2690" s="65"/>
      <c r="PB2690" s="65"/>
      <c r="PC2690" s="65"/>
      <c r="PD2690" s="65"/>
      <c r="PE2690" s="65"/>
      <c r="PF2690" s="65"/>
      <c r="PG2690" s="65"/>
      <c r="PH2690" s="65"/>
      <c r="PI2690" s="65"/>
      <c r="PJ2690" s="65"/>
      <c r="PK2690" s="65"/>
      <c r="PL2690" s="65"/>
      <c r="PM2690" s="65"/>
      <c r="PN2690" s="65"/>
      <c r="PO2690" s="65"/>
      <c r="PP2690" s="65"/>
      <c r="PQ2690" s="65"/>
      <c r="PR2690" s="65"/>
      <c r="PS2690" s="65"/>
      <c r="PT2690" s="65"/>
      <c r="PU2690" s="65"/>
      <c r="PV2690" s="65"/>
      <c r="PW2690" s="65"/>
      <c r="PX2690" s="65"/>
      <c r="PY2690" s="65"/>
      <c r="PZ2690" s="65"/>
      <c r="QA2690" s="65"/>
      <c r="QB2690" s="65"/>
      <c r="QC2690" s="65"/>
      <c r="QD2690" s="65"/>
      <c r="QE2690" s="65"/>
      <c r="QF2690" s="65"/>
      <c r="QG2690" s="65"/>
      <c r="QH2690" s="65"/>
      <c r="QI2690" s="65"/>
      <c r="QJ2690" s="65"/>
      <c r="QK2690" s="65"/>
      <c r="QL2690" s="65"/>
      <c r="QM2690" s="65"/>
      <c r="QN2690" s="65"/>
      <c r="QO2690" s="65"/>
      <c r="QP2690" s="65"/>
      <c r="QQ2690" s="65"/>
      <c r="QR2690" s="65"/>
      <c r="QS2690" s="65"/>
      <c r="QT2690" s="65"/>
      <c r="QU2690" s="65"/>
      <c r="QV2690" s="65"/>
      <c r="QW2690" s="65"/>
      <c r="QX2690" s="65"/>
      <c r="QY2690" s="65"/>
      <c r="QZ2690" s="65"/>
      <c r="RA2690" s="65"/>
      <c r="RB2690" s="65"/>
      <c r="RC2690" s="65"/>
      <c r="RD2690" s="65"/>
      <c r="RE2690" s="65"/>
      <c r="RF2690" s="65"/>
      <c r="RG2690" s="34"/>
      <c r="RH2690" s="65"/>
      <c r="RI2690" s="35"/>
      <c r="RJ2690" s="65"/>
      <c r="RK2690" s="65"/>
      <c r="RL2690" s="65"/>
      <c r="RM2690" s="65"/>
      <c r="RN2690" s="65"/>
      <c r="RO2690" s="65"/>
      <c r="RP2690" s="65"/>
      <c r="RQ2690" s="65"/>
      <c r="RR2690" s="65"/>
      <c r="RS2690" s="65"/>
      <c r="RT2690" s="65"/>
      <c r="RU2690" s="65"/>
      <c r="RV2690" s="65"/>
      <c r="RW2690" s="65"/>
      <c r="RX2690" s="65"/>
      <c r="RY2690" s="65"/>
      <c r="RZ2690" s="65"/>
      <c r="SA2690" s="65"/>
      <c r="SB2690" s="65"/>
      <c r="SC2690" s="65"/>
      <c r="SD2690" s="65"/>
      <c r="SE2690" s="65"/>
      <c r="SF2690" s="65"/>
      <c r="SG2690" s="65"/>
      <c r="SH2690" s="65"/>
      <c r="SI2690" s="65"/>
      <c r="SJ2690" s="65"/>
      <c r="SK2690" s="65"/>
      <c r="SL2690" s="65"/>
      <c r="SM2690" s="65"/>
      <c r="SN2690" s="65"/>
      <c r="SO2690" s="65"/>
      <c r="SP2690" s="65"/>
      <c r="SQ2690" s="36"/>
      <c r="SR2690" s="65"/>
      <c r="SS2690" s="37"/>
      <c r="ST2690" s="65"/>
      <c r="SU2690" s="65"/>
      <c r="SV2690" s="65"/>
      <c r="SW2690" s="65"/>
      <c r="SX2690" s="65"/>
      <c r="SY2690" s="65"/>
      <c r="SZ2690" s="65"/>
      <c r="TA2690" s="65"/>
      <c r="TB2690" s="65"/>
      <c r="TC2690" s="65"/>
      <c r="TD2690" s="65"/>
      <c r="TE2690" s="65"/>
      <c r="TF2690" s="65"/>
      <c r="TG2690" s="65"/>
      <c r="TH2690" s="65"/>
      <c r="TI2690" s="65"/>
      <c r="TJ2690" s="65"/>
      <c r="TK2690" s="65"/>
      <c r="TL2690" s="65"/>
      <c r="TM2690" s="65"/>
      <c r="UK2690" s="66"/>
      <c r="UM2690" s="67"/>
      <c r="UU2690" s="66"/>
      <c r="UW2690" s="67"/>
      <c r="VT2690" s="1"/>
    </row>
    <row r="2691" spans="14:592" ht="15" thickBot="1" x14ac:dyDescent="0.35">
      <c r="N2691" s="1"/>
      <c r="AI2691" s="1"/>
      <c r="DT2691" s="34"/>
      <c r="DV2691" s="35"/>
      <c r="DX2691" s="1"/>
      <c r="EA2691" s="9">
        <v>0.17955994451958907</v>
      </c>
      <c r="ED2691" s="2" t="s">
        <v>58</v>
      </c>
      <c r="EF2691" s="7" t="s">
        <v>59</v>
      </c>
      <c r="EG2691" s="1"/>
      <c r="EN2691" s="36"/>
      <c r="EP2691" s="37"/>
      <c r="ER2691" s="1"/>
      <c r="EU2691" s="9">
        <v>0.17861008726252026</v>
      </c>
      <c r="EX2691" s="2" t="s">
        <v>60</v>
      </c>
      <c r="EZ2691" s="7" t="s">
        <v>61</v>
      </c>
      <c r="FA2691" s="1"/>
      <c r="FH2691" s="52"/>
      <c r="FJ2691" s="53"/>
      <c r="FL2691" s="1"/>
      <c r="FO2691" s="9">
        <v>0.17968424269846722</v>
      </c>
      <c r="FR2691" s="2" t="s">
        <v>204</v>
      </c>
      <c r="FT2691" s="7" t="s">
        <v>205</v>
      </c>
      <c r="FU2691" s="1"/>
      <c r="JX2691" s="1"/>
      <c r="KG2691" s="1"/>
      <c r="KH2691" s="67"/>
      <c r="KJ2691" s="66"/>
      <c r="KV2691" s="1"/>
      <c r="KW2691" s="34"/>
      <c r="KY2691" s="35"/>
      <c r="LA2691" s="36"/>
      <c r="LC2691" s="37"/>
      <c r="LU2691" s="34"/>
      <c r="LW2691" s="35"/>
      <c r="NE2691" s="36"/>
      <c r="NG2691" s="37"/>
      <c r="OY2691" s="66"/>
      <c r="PA2691" s="67"/>
      <c r="PI2691" s="66"/>
      <c r="PK2691" s="67"/>
      <c r="RG2691" s="34"/>
      <c r="RI2691" s="35"/>
      <c r="SQ2691" s="36"/>
      <c r="SS2691" s="37"/>
      <c r="UK2691" s="66"/>
      <c r="UM2691" s="67"/>
      <c r="UU2691" s="66"/>
      <c r="UW2691" s="67"/>
      <c r="VT2691" s="1"/>
    </row>
    <row r="2692" spans="14:592" ht="15" thickBot="1" x14ac:dyDescent="0.35">
      <c r="N2692" s="1"/>
      <c r="AI2692" s="1"/>
      <c r="DT2692" s="34"/>
      <c r="DV2692" s="35"/>
      <c r="DX2692" s="1"/>
      <c r="EA2692" s="10">
        <v>-0.13458609436843871</v>
      </c>
      <c r="ED2692" s="4">
        <f t="array" ref="ED2692:ED2694">ED2697:ED2699</f>
        <v>0</v>
      </c>
      <c r="EF2692" s="8">
        <f t="array" ref="EF2692:EF2694">EF2681:EF2683</f>
        <v>-4.4973850151150352E-2</v>
      </c>
      <c r="EG2692" s="1"/>
      <c r="EN2692" s="36"/>
      <c r="EP2692" s="37"/>
      <c r="ER2692" s="1"/>
      <c r="EU2692" s="10">
        <v>-0.10821735425662775</v>
      </c>
      <c r="EX2692" s="4">
        <f t="array" ref="EX2692:EX2694">EX2697:EX2699</f>
        <v>0</v>
      </c>
      <c r="EZ2692" s="8">
        <f t="array" ref="EZ2692:EZ2694">EZ2681:EZ2683</f>
        <v>-7.0392733005892494E-2</v>
      </c>
      <c r="FA2692" s="1"/>
      <c r="FH2692" s="52"/>
      <c r="FJ2692" s="53"/>
      <c r="FL2692" s="1"/>
      <c r="FO2692" s="10">
        <v>-0.13221621393965491</v>
      </c>
      <c r="FR2692" s="4">
        <f t="array" ref="FR2692:FR2694">FR2697:FR2699</f>
        <v>0</v>
      </c>
      <c r="FT2692" s="8">
        <f t="array" ref="FT2692:FT2694">FT2681:FT2683</f>
        <v>-4.7468028758812307E-2</v>
      </c>
      <c r="FU2692" s="1"/>
      <c r="JX2692" s="1"/>
      <c r="KG2692" s="1"/>
      <c r="KH2692" s="67"/>
      <c r="KJ2692" s="66"/>
      <c r="KV2692" s="1"/>
      <c r="KW2692" s="34"/>
      <c r="KY2692" s="35"/>
      <c r="LA2692" s="36"/>
      <c r="LC2692" s="37"/>
      <c r="LU2692" s="34"/>
      <c r="LW2692" s="35"/>
      <c r="NE2692" s="36"/>
      <c r="NG2692" s="37"/>
      <c r="OY2692" s="66"/>
      <c r="PA2692" s="67"/>
      <c r="PI2692" s="66"/>
      <c r="PK2692" s="67"/>
      <c r="RG2692" s="34"/>
      <c r="RI2692" s="35"/>
      <c r="SQ2692" s="36"/>
      <c r="SS2692" s="37"/>
      <c r="UK2692" s="66"/>
      <c r="UM2692" s="67"/>
      <c r="UU2692" s="66"/>
      <c r="UW2692" s="67"/>
      <c r="VT2692" s="1"/>
    </row>
    <row r="2693" spans="14:592" x14ac:dyDescent="0.3">
      <c r="N2693" s="1"/>
      <c r="AI2693" s="1"/>
      <c r="DT2693" s="34"/>
      <c r="DV2693" s="35"/>
      <c r="DX2693" s="1"/>
      <c r="ED2693" s="5">
        <v>0</v>
      </c>
      <c r="EF2693" s="9">
        <v>0.17955994451958907</v>
      </c>
      <c r="EG2693" s="1"/>
      <c r="EN2693" s="36"/>
      <c r="EP2693" s="37"/>
      <c r="ER2693" s="1"/>
      <c r="EX2693" s="5">
        <v>0</v>
      </c>
      <c r="EZ2693" s="9">
        <v>0.17861008726252026</v>
      </c>
      <c r="FA2693" s="1"/>
      <c r="FH2693" s="52"/>
      <c r="FJ2693" s="53"/>
      <c r="FL2693" s="1"/>
      <c r="FR2693" s="5">
        <v>0</v>
      </c>
      <c r="FT2693" s="9">
        <v>0.17968424269846722</v>
      </c>
      <c r="FU2693" s="1"/>
      <c r="JX2693" s="1"/>
      <c r="KG2693" s="1"/>
      <c r="KH2693" s="67"/>
      <c r="KJ2693" s="66"/>
      <c r="KK2693" s="66"/>
      <c r="KL2693" s="66"/>
      <c r="KM2693" s="66"/>
      <c r="KN2693" s="66"/>
      <c r="KO2693" s="66"/>
      <c r="KP2693" s="66"/>
      <c r="KQ2693" s="66"/>
      <c r="KR2693" s="66"/>
      <c r="KS2693" s="66"/>
      <c r="KT2693" s="66"/>
      <c r="KU2693" s="66"/>
      <c r="KV2693" s="66"/>
      <c r="KW2693" s="34"/>
      <c r="KX2693" s="66"/>
      <c r="KY2693" s="35"/>
      <c r="KZ2693" s="66"/>
      <c r="LA2693" s="36"/>
      <c r="LB2693" s="66"/>
      <c r="LC2693" s="37"/>
      <c r="LD2693" s="66"/>
      <c r="LE2693" s="66"/>
      <c r="LF2693" s="66"/>
      <c r="LG2693" s="66"/>
      <c r="LH2693" s="66"/>
      <c r="LI2693" s="66"/>
      <c r="LJ2693" s="66"/>
      <c r="LK2693" s="66"/>
      <c r="LL2693" s="66"/>
      <c r="LM2693" s="66"/>
      <c r="LN2693" s="66"/>
      <c r="LO2693" s="66"/>
      <c r="LP2693" s="66"/>
      <c r="LQ2693" s="66"/>
      <c r="LR2693" s="66"/>
      <c r="LS2693" s="66"/>
      <c r="LT2693" s="66"/>
      <c r="LU2693" s="34"/>
      <c r="LV2693" s="66"/>
      <c r="LW2693" s="35"/>
      <c r="LX2693" s="66"/>
      <c r="LY2693" s="66"/>
      <c r="LZ2693" s="66"/>
      <c r="MA2693" s="66"/>
      <c r="MB2693" s="66"/>
      <c r="MC2693" s="66"/>
      <c r="MD2693" s="66"/>
      <c r="ME2693" s="66"/>
      <c r="MF2693" s="66"/>
      <c r="MG2693" s="66"/>
      <c r="MH2693" s="66"/>
      <c r="MI2693" s="66"/>
      <c r="MJ2693" s="66"/>
      <c r="MK2693" s="66"/>
      <c r="ML2693" s="66"/>
      <c r="MM2693" s="66"/>
      <c r="MN2693" s="66"/>
      <c r="MO2693" s="66"/>
      <c r="MP2693" s="66"/>
      <c r="MQ2693" s="66"/>
      <c r="MR2693" s="66"/>
      <c r="MS2693" s="66"/>
      <c r="MT2693" s="66"/>
      <c r="MU2693" s="66"/>
      <c r="MV2693" s="66"/>
      <c r="MW2693" s="66"/>
      <c r="MX2693" s="66"/>
      <c r="MY2693" s="66"/>
      <c r="MZ2693" s="66"/>
      <c r="NA2693" s="66"/>
      <c r="NB2693" s="66"/>
      <c r="NC2693" s="66"/>
      <c r="ND2693" s="66"/>
      <c r="NE2693" s="36"/>
      <c r="NF2693" s="66"/>
      <c r="NG2693" s="37"/>
      <c r="NH2693" s="66"/>
      <c r="NI2693" s="66"/>
      <c r="NJ2693" s="66"/>
      <c r="NK2693" s="66"/>
      <c r="NL2693" s="66"/>
      <c r="NM2693" s="66"/>
      <c r="NN2693" s="66"/>
      <c r="NO2693" s="66"/>
      <c r="NP2693" s="66"/>
      <c r="NQ2693" s="66"/>
      <c r="NR2693" s="66"/>
      <c r="NS2693" s="66"/>
      <c r="NT2693" s="66"/>
      <c r="NU2693" s="66"/>
      <c r="NV2693" s="66"/>
      <c r="NW2693" s="66"/>
      <c r="NX2693" s="66"/>
      <c r="NY2693" s="66"/>
      <c r="NZ2693" s="66"/>
      <c r="OA2693" s="66"/>
      <c r="OB2693" s="66"/>
      <c r="OC2693" s="66"/>
      <c r="OD2693" s="66"/>
      <c r="OE2693" s="66"/>
      <c r="OF2693" s="66"/>
      <c r="OG2693" s="66"/>
      <c r="OH2693" s="66"/>
      <c r="OI2693" s="66"/>
      <c r="OJ2693" s="66"/>
      <c r="OK2693" s="66"/>
      <c r="OL2693" s="66"/>
      <c r="OM2693" s="66"/>
      <c r="ON2693" s="66"/>
      <c r="OO2693" s="66"/>
      <c r="OP2693" s="66"/>
      <c r="OQ2693" s="66"/>
      <c r="OR2693" s="66"/>
      <c r="OS2693" s="66"/>
      <c r="OT2693" s="66"/>
      <c r="OU2693" s="66"/>
      <c r="OV2693" s="66"/>
      <c r="OW2693" s="66"/>
      <c r="OX2693" s="66"/>
      <c r="OY2693" s="66"/>
      <c r="OZ2693" s="66"/>
      <c r="PA2693" s="66"/>
      <c r="PB2693" s="66"/>
      <c r="PC2693" s="66"/>
      <c r="PD2693" s="66"/>
      <c r="PE2693" s="66"/>
      <c r="PF2693" s="66"/>
      <c r="PG2693" s="66"/>
      <c r="PH2693" s="66"/>
      <c r="PI2693" s="66"/>
      <c r="PJ2693" s="66"/>
      <c r="PK2693" s="66"/>
      <c r="PL2693" s="66"/>
      <c r="PM2693" s="66"/>
      <c r="PN2693" s="66"/>
      <c r="PO2693" s="66"/>
      <c r="PP2693" s="66"/>
      <c r="PQ2693" s="66"/>
      <c r="PR2693" s="66"/>
      <c r="PS2693" s="66"/>
      <c r="PT2693" s="66"/>
      <c r="PU2693" s="66"/>
      <c r="PV2693" s="66"/>
      <c r="PW2693" s="66"/>
      <c r="PX2693" s="66"/>
      <c r="PY2693" s="66"/>
      <c r="PZ2693" s="66"/>
      <c r="QA2693" s="66"/>
      <c r="QB2693" s="66"/>
      <c r="QC2693" s="66"/>
      <c r="QD2693" s="66"/>
      <c r="QE2693" s="66"/>
      <c r="QF2693" s="66"/>
      <c r="QG2693" s="66"/>
      <c r="QH2693" s="66"/>
      <c r="QI2693" s="66"/>
      <c r="QJ2693" s="66"/>
      <c r="QK2693" s="66"/>
      <c r="QL2693" s="66"/>
      <c r="QM2693" s="66"/>
      <c r="QN2693" s="66"/>
      <c r="QO2693" s="66"/>
      <c r="QP2693" s="66"/>
      <c r="QQ2693" s="66"/>
      <c r="QR2693" s="66"/>
      <c r="QS2693" s="66"/>
      <c r="QT2693" s="66"/>
      <c r="QU2693" s="66"/>
      <c r="QV2693" s="66"/>
      <c r="QW2693" s="66"/>
      <c r="QX2693" s="66"/>
      <c r="QY2693" s="66"/>
      <c r="QZ2693" s="66"/>
      <c r="RA2693" s="66"/>
      <c r="RB2693" s="66"/>
      <c r="RC2693" s="66"/>
      <c r="RD2693" s="66"/>
      <c r="RE2693" s="66"/>
      <c r="RF2693" s="66"/>
      <c r="RG2693" s="34"/>
      <c r="RH2693" s="66"/>
      <c r="RI2693" s="35"/>
      <c r="RJ2693" s="66"/>
      <c r="RK2693" s="66"/>
      <c r="RL2693" s="66"/>
      <c r="RM2693" s="66"/>
      <c r="RN2693" s="66"/>
      <c r="RO2693" s="66"/>
      <c r="RP2693" s="66"/>
      <c r="RQ2693" s="66"/>
      <c r="RR2693" s="66"/>
      <c r="RS2693" s="66"/>
      <c r="RT2693" s="66"/>
      <c r="RU2693" s="66"/>
      <c r="RV2693" s="66"/>
      <c r="RW2693" s="66"/>
      <c r="RX2693" s="66"/>
      <c r="RY2693" s="66"/>
      <c r="RZ2693" s="66"/>
      <c r="SA2693" s="66"/>
      <c r="SB2693" s="66"/>
      <c r="SC2693" s="66"/>
      <c r="SD2693" s="66"/>
      <c r="SE2693" s="66"/>
      <c r="SF2693" s="66"/>
      <c r="SG2693" s="66"/>
      <c r="SH2693" s="66"/>
      <c r="SI2693" s="66"/>
      <c r="SJ2693" s="66"/>
      <c r="SK2693" s="66"/>
      <c r="SL2693" s="66"/>
      <c r="SM2693" s="66"/>
      <c r="SN2693" s="66"/>
      <c r="SO2693" s="66"/>
      <c r="SP2693" s="66"/>
      <c r="SQ2693" s="36"/>
      <c r="SR2693" s="66"/>
      <c r="SS2693" s="37"/>
      <c r="ST2693" s="66"/>
      <c r="SU2693" s="66"/>
      <c r="SV2693" s="66"/>
      <c r="SW2693" s="66"/>
      <c r="SX2693" s="66"/>
      <c r="SY2693" s="66"/>
      <c r="SZ2693" s="66"/>
      <c r="TA2693" s="66"/>
      <c r="TB2693" s="66"/>
      <c r="TC2693" s="66"/>
      <c r="TD2693" s="66"/>
      <c r="TE2693" s="66"/>
      <c r="TF2693" s="66"/>
      <c r="TG2693" s="66"/>
      <c r="TH2693" s="66"/>
      <c r="TI2693" s="66"/>
      <c r="TJ2693" s="66"/>
      <c r="TK2693" s="66"/>
      <c r="TL2693" s="66"/>
      <c r="TM2693" s="66"/>
      <c r="TN2693" s="66"/>
      <c r="TO2693" s="66"/>
      <c r="TP2693" s="66"/>
      <c r="TQ2693" s="66"/>
      <c r="TR2693" s="66"/>
      <c r="TS2693" s="66"/>
      <c r="TT2693" s="66"/>
      <c r="TU2693" s="66"/>
      <c r="TV2693" s="66"/>
      <c r="TW2693" s="66"/>
      <c r="TX2693" s="66"/>
      <c r="TY2693" s="66"/>
      <c r="TZ2693" s="66"/>
      <c r="UA2693" s="66"/>
      <c r="UB2693" s="66"/>
      <c r="UC2693" s="66"/>
      <c r="UD2693" s="66"/>
      <c r="UE2693" s="66"/>
      <c r="UF2693" s="66"/>
      <c r="UG2693" s="66"/>
      <c r="UH2693" s="66"/>
      <c r="UI2693" s="66"/>
      <c r="UJ2693" s="66"/>
      <c r="UK2693" s="66"/>
      <c r="UL2693" s="66"/>
      <c r="UM2693" s="66"/>
      <c r="UN2693" s="66"/>
      <c r="UO2693" s="66"/>
      <c r="UP2693" s="66"/>
      <c r="UQ2693" s="66"/>
      <c r="UR2693" s="66"/>
      <c r="US2693" s="66"/>
      <c r="UT2693" s="66"/>
      <c r="UU2693" s="66"/>
      <c r="UW2693" s="67"/>
      <c r="VT2693" s="1"/>
    </row>
    <row r="2694" spans="14:592" ht="15" thickBot="1" x14ac:dyDescent="0.35">
      <c r="N2694" s="1"/>
      <c r="AI2694" s="1"/>
      <c r="DT2694" s="34"/>
      <c r="DV2694" s="35"/>
      <c r="DX2694" s="1"/>
      <c r="ED2694" s="6">
        <v>7.8765808165612572E-2</v>
      </c>
      <c r="EF2694" s="10">
        <v>-0.13458609436843871</v>
      </c>
      <c r="EG2694" s="1"/>
      <c r="EN2694" s="36"/>
      <c r="EP2694" s="37"/>
      <c r="ER2694" s="1"/>
      <c r="EX2694" s="6">
        <v>7.9507152453244467E-2</v>
      </c>
      <c r="EZ2694" s="10">
        <v>-0.10821735425662775</v>
      </c>
      <c r="FA2694" s="1"/>
      <c r="FH2694" s="52"/>
      <c r="FJ2694" s="53"/>
      <c r="FL2694" s="1"/>
      <c r="FR2694" s="6">
        <v>7.8824577121723874E-2</v>
      </c>
      <c r="FT2694" s="10">
        <v>-0.13221621393965491</v>
      </c>
      <c r="FU2694" s="1"/>
      <c r="JX2694" s="1"/>
      <c r="KG2694" s="1"/>
      <c r="KH2694" s="67"/>
      <c r="KJ2694" s="66"/>
      <c r="KK2694" s="66"/>
      <c r="KL2694" s="66"/>
      <c r="KM2694" s="66"/>
      <c r="KN2694" s="66"/>
      <c r="KO2694" s="66"/>
      <c r="KP2694" s="66"/>
      <c r="KQ2694" s="66"/>
      <c r="KR2694" s="66"/>
      <c r="KS2694" s="66"/>
      <c r="KT2694" s="66"/>
      <c r="KU2694" s="66"/>
      <c r="KV2694" s="66"/>
      <c r="KW2694" s="34"/>
      <c r="KX2694" s="66"/>
      <c r="KY2694" s="35"/>
      <c r="KZ2694" s="66"/>
      <c r="LA2694" s="36"/>
      <c r="LB2694" s="66"/>
      <c r="LC2694" s="37"/>
      <c r="LD2694" s="66"/>
      <c r="LE2694" s="66"/>
      <c r="LF2694" s="66"/>
      <c r="LG2694" s="66"/>
      <c r="LH2694" s="66"/>
      <c r="LI2694" s="66"/>
      <c r="LJ2694" s="66"/>
      <c r="LK2694" s="66"/>
      <c r="LL2694" s="66"/>
      <c r="LM2694" s="66"/>
      <c r="LN2694" s="66"/>
      <c r="LO2694" s="66"/>
      <c r="LP2694" s="66"/>
      <c r="LQ2694" s="66"/>
      <c r="LR2694" s="66"/>
      <c r="LS2694" s="66"/>
      <c r="LT2694" s="66"/>
      <c r="LU2694" s="34"/>
      <c r="LV2694" s="66"/>
      <c r="LW2694" s="35"/>
      <c r="LX2694" s="66"/>
      <c r="LY2694" s="66"/>
      <c r="LZ2694" s="66"/>
      <c r="MA2694" s="66"/>
      <c r="MB2694" s="66"/>
      <c r="MC2694" s="66"/>
      <c r="MD2694" s="66"/>
      <c r="ME2694" s="66"/>
      <c r="MF2694" s="66"/>
      <c r="MG2694" s="66"/>
      <c r="MH2694" s="66"/>
      <c r="MI2694" s="66"/>
      <c r="MJ2694" s="66"/>
      <c r="MK2694" s="66"/>
      <c r="ML2694" s="66"/>
      <c r="MM2694" s="66"/>
      <c r="MN2694" s="66"/>
      <c r="MO2694" s="66"/>
      <c r="MP2694" s="66"/>
      <c r="MQ2694" s="66"/>
      <c r="MR2694" s="66"/>
      <c r="MS2694" s="66"/>
      <c r="MT2694" s="66"/>
      <c r="MU2694" s="66"/>
      <c r="MV2694" s="66"/>
      <c r="MW2694" s="66"/>
      <c r="MX2694" s="66"/>
      <c r="MY2694" s="66"/>
      <c r="MZ2694" s="66"/>
      <c r="NA2694" s="66"/>
      <c r="NB2694" s="66"/>
      <c r="NC2694" s="66"/>
      <c r="ND2694" s="66"/>
      <c r="NE2694" s="36"/>
      <c r="NF2694" s="66"/>
      <c r="NG2694" s="37"/>
      <c r="NH2694" s="66"/>
      <c r="NI2694" s="66"/>
      <c r="NJ2694" s="66"/>
      <c r="NK2694" s="66"/>
      <c r="NL2694" s="66"/>
      <c r="NM2694" s="66"/>
      <c r="NN2694" s="66"/>
      <c r="NO2694" s="66"/>
      <c r="NP2694" s="66"/>
      <c r="NQ2694" s="66"/>
      <c r="NR2694" s="66"/>
      <c r="NS2694" s="66"/>
      <c r="NT2694" s="66"/>
      <c r="NU2694" s="66"/>
      <c r="NV2694" s="66"/>
      <c r="NW2694" s="66"/>
      <c r="NX2694" s="66"/>
      <c r="NY2694" s="66"/>
      <c r="NZ2694" s="66"/>
      <c r="OA2694" s="66"/>
      <c r="OB2694" s="66"/>
      <c r="OC2694" s="66"/>
      <c r="OD2694" s="66"/>
      <c r="OE2694" s="66"/>
      <c r="OF2694" s="66"/>
      <c r="OG2694" s="66"/>
      <c r="OH2694" s="66"/>
      <c r="OI2694" s="66"/>
      <c r="OJ2694" s="66"/>
      <c r="OK2694" s="66"/>
      <c r="OL2694" s="66"/>
      <c r="OM2694" s="66"/>
      <c r="ON2694" s="66"/>
      <c r="OO2694" s="66"/>
      <c r="OP2694" s="66"/>
      <c r="OQ2694" s="66"/>
      <c r="OR2694" s="66"/>
      <c r="OS2694" s="66"/>
      <c r="OT2694" s="66"/>
      <c r="OU2694" s="66"/>
      <c r="OV2694" s="66"/>
      <c r="OW2694" s="66"/>
      <c r="OX2694" s="66"/>
      <c r="OY2694" s="66"/>
      <c r="OZ2694" s="66"/>
      <c r="PA2694" s="66"/>
      <c r="PB2694" s="66"/>
      <c r="PC2694" s="66"/>
      <c r="PD2694" s="66"/>
      <c r="PE2694" s="66"/>
      <c r="PF2694" s="66"/>
      <c r="PG2694" s="66"/>
      <c r="PH2694" s="66"/>
      <c r="PI2694" s="66"/>
      <c r="PJ2694" s="66"/>
      <c r="PK2694" s="66"/>
      <c r="PL2694" s="66"/>
      <c r="PM2694" s="66"/>
      <c r="PN2694" s="66"/>
      <c r="PO2694" s="66"/>
      <c r="PP2694" s="66"/>
      <c r="PQ2694" s="66"/>
      <c r="PR2694" s="66"/>
      <c r="PS2694" s="66"/>
      <c r="PT2694" s="66"/>
      <c r="PU2694" s="66"/>
      <c r="PV2694" s="66"/>
      <c r="PW2694" s="66"/>
      <c r="PX2694" s="66"/>
      <c r="PY2694" s="66"/>
      <c r="PZ2694" s="66"/>
      <c r="QA2694" s="66"/>
      <c r="QB2694" s="66"/>
      <c r="QC2694" s="66"/>
      <c r="QD2694" s="66"/>
      <c r="QE2694" s="66"/>
      <c r="QF2694" s="66"/>
      <c r="QG2694" s="66"/>
      <c r="QH2694" s="66"/>
      <c r="QI2694" s="66"/>
      <c r="QJ2694" s="66"/>
      <c r="QK2694" s="66"/>
      <c r="QL2694" s="66"/>
      <c r="QM2694" s="66"/>
      <c r="QN2694" s="66"/>
      <c r="QO2694" s="66"/>
      <c r="QP2694" s="66"/>
      <c r="QQ2694" s="66"/>
      <c r="QR2694" s="66"/>
      <c r="QS2694" s="66"/>
      <c r="QT2694" s="66"/>
      <c r="QU2694" s="66"/>
      <c r="QV2694" s="66"/>
      <c r="QW2694" s="66"/>
      <c r="QX2694" s="66"/>
      <c r="QY2694" s="66"/>
      <c r="QZ2694" s="66"/>
      <c r="RA2694" s="66"/>
      <c r="RB2694" s="66"/>
      <c r="RC2694" s="66"/>
      <c r="RD2694" s="66"/>
      <c r="RE2694" s="66"/>
      <c r="RF2694" s="66"/>
      <c r="RG2694" s="34"/>
      <c r="RH2694" s="66"/>
      <c r="RI2694" s="35"/>
      <c r="RJ2694" s="66"/>
      <c r="RK2694" s="66"/>
      <c r="RL2694" s="66"/>
      <c r="RM2694" s="66"/>
      <c r="RN2694" s="66"/>
      <c r="RO2694" s="66"/>
      <c r="RP2694" s="66"/>
      <c r="RQ2694" s="66"/>
      <c r="RR2694" s="66"/>
      <c r="RS2694" s="66"/>
      <c r="RT2694" s="66"/>
      <c r="RU2694" s="66"/>
      <c r="RV2694" s="66"/>
      <c r="RW2694" s="66"/>
      <c r="RX2694" s="66"/>
      <c r="RY2694" s="66"/>
      <c r="RZ2694" s="66"/>
      <c r="SA2694" s="66"/>
      <c r="SB2694" s="66"/>
      <c r="SC2694" s="66"/>
      <c r="SD2694" s="66"/>
      <c r="SE2694" s="66"/>
      <c r="SF2694" s="66"/>
      <c r="SG2694" s="66"/>
      <c r="SH2694" s="66"/>
      <c r="SI2694" s="66"/>
      <c r="SJ2694" s="66"/>
      <c r="SK2694" s="66"/>
      <c r="SL2694" s="66"/>
      <c r="SM2694" s="66"/>
      <c r="SN2694" s="66"/>
      <c r="SO2694" s="66"/>
      <c r="SP2694" s="66"/>
      <c r="SQ2694" s="36"/>
      <c r="SR2694" s="66"/>
      <c r="SS2694" s="37"/>
      <c r="ST2694" s="66"/>
      <c r="SU2694" s="66"/>
      <c r="SV2694" s="66"/>
      <c r="SW2694" s="66"/>
      <c r="SX2694" s="66"/>
      <c r="SY2694" s="66"/>
      <c r="SZ2694" s="66"/>
      <c r="TA2694" s="66"/>
      <c r="TB2694" s="66"/>
      <c r="TC2694" s="66"/>
      <c r="TD2694" s="66"/>
      <c r="TE2694" s="66"/>
      <c r="TF2694" s="66"/>
      <c r="TG2694" s="66"/>
      <c r="TH2694" s="66"/>
      <c r="TI2694" s="66"/>
      <c r="TJ2694" s="66"/>
      <c r="TK2694" s="66"/>
      <c r="TL2694" s="66"/>
      <c r="TM2694" s="66"/>
      <c r="TN2694" s="66"/>
      <c r="TO2694" s="66"/>
      <c r="TP2694" s="66"/>
      <c r="TQ2694" s="66"/>
      <c r="TR2694" s="66"/>
      <c r="TS2694" s="66"/>
      <c r="TT2694" s="66"/>
      <c r="TU2694" s="66"/>
      <c r="TV2694" s="66"/>
      <c r="TW2694" s="66"/>
      <c r="TX2694" s="66"/>
      <c r="TY2694" s="66"/>
      <c r="TZ2694" s="66"/>
      <c r="UA2694" s="66"/>
      <c r="UB2694" s="66"/>
      <c r="UC2694" s="66"/>
      <c r="UD2694" s="66"/>
      <c r="UE2694" s="66"/>
      <c r="UF2694" s="66"/>
      <c r="UG2694" s="66"/>
      <c r="UH2694" s="66"/>
      <c r="UI2694" s="66"/>
      <c r="UJ2694" s="66"/>
      <c r="UK2694" s="66"/>
      <c r="UL2694" s="66"/>
      <c r="UM2694" s="66"/>
      <c r="UN2694" s="66"/>
      <c r="UO2694" s="66"/>
      <c r="UP2694" s="66"/>
      <c r="UQ2694" s="66"/>
      <c r="UR2694" s="66"/>
      <c r="US2694" s="66"/>
      <c r="UT2694" s="66"/>
      <c r="UU2694" s="66"/>
      <c r="UW2694" s="67"/>
      <c r="VT2694" s="1"/>
    </row>
    <row r="2695" spans="14:592" x14ac:dyDescent="0.3">
      <c r="N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34"/>
      <c r="DU2695" s="1"/>
      <c r="DV2695" s="35"/>
      <c r="DW2695" s="1"/>
      <c r="DX2695" s="1"/>
      <c r="DY2695" s="1"/>
      <c r="DZ2695" s="1"/>
      <c r="EA2695" s="1"/>
      <c r="EB2695" s="1"/>
      <c r="EC2695" s="1"/>
      <c r="ED2695" s="2"/>
      <c r="EE2695" s="1"/>
      <c r="EF2695" s="7"/>
      <c r="EG2695" s="1"/>
      <c r="EH2695" s="1"/>
      <c r="EI2695" s="1"/>
      <c r="EJ2695" s="1"/>
      <c r="EK2695" s="1"/>
      <c r="EL2695" s="1"/>
      <c r="EM2695" s="1"/>
      <c r="EN2695" s="36"/>
      <c r="EO2695" s="1"/>
      <c r="EP2695" s="37"/>
      <c r="EQ2695" s="1"/>
      <c r="ER2695" s="1"/>
      <c r="ES2695" s="1"/>
      <c r="ET2695" s="1"/>
      <c r="EU2695" s="1"/>
      <c r="EV2695" s="1"/>
      <c r="EW2695" s="1"/>
      <c r="EX2695" s="2"/>
      <c r="EY2695" s="1"/>
      <c r="EZ2695" s="7"/>
      <c r="FA2695" s="1"/>
      <c r="FB2695" s="1"/>
      <c r="FC2695" s="1"/>
      <c r="FD2695" s="1"/>
      <c r="FE2695" s="1"/>
      <c r="FF2695" s="1"/>
      <c r="FG2695" s="1"/>
      <c r="FH2695" s="52"/>
      <c r="FI2695" s="1"/>
      <c r="FJ2695" s="53"/>
      <c r="FK2695" s="1"/>
      <c r="FL2695" s="1"/>
      <c r="FM2695" s="1"/>
      <c r="FN2695" s="1"/>
      <c r="FO2695" s="1"/>
      <c r="FP2695" s="1"/>
      <c r="FQ2695" s="1"/>
      <c r="FR2695" s="2"/>
      <c r="FS2695" s="1"/>
      <c r="FT2695" s="7"/>
      <c r="FU2695" s="1"/>
      <c r="FV2695" s="1"/>
      <c r="FW2695" s="1"/>
      <c r="FX2695" s="1"/>
      <c r="FY2695" s="1"/>
      <c r="FZ2695" s="1"/>
      <c r="GA2695" s="1"/>
      <c r="GB2695" s="1"/>
      <c r="GC2695" s="1"/>
      <c r="GD2695" s="1"/>
      <c r="GE2695" s="1"/>
      <c r="GF2695" s="1"/>
      <c r="GG2695" s="1"/>
      <c r="GH2695" s="1"/>
      <c r="GI2695" s="1"/>
      <c r="GJ2695" s="1"/>
      <c r="GK2695" s="1"/>
      <c r="GL2695" s="1"/>
      <c r="GM2695" s="1"/>
      <c r="GN2695" s="1"/>
      <c r="GO2695" s="1"/>
      <c r="GP2695" s="1"/>
      <c r="GQ2695" s="1"/>
      <c r="GR2695" s="1"/>
      <c r="GS2695" s="1"/>
      <c r="GT2695" s="1"/>
      <c r="GU2695" s="1"/>
      <c r="GV2695" s="1"/>
      <c r="GW2695" s="1"/>
      <c r="GX2695" s="1"/>
      <c r="GY2695" s="1"/>
      <c r="GZ2695" s="1"/>
      <c r="HA2695" s="1"/>
      <c r="HB2695" s="1"/>
      <c r="HC2695" s="1"/>
      <c r="HD2695" s="1"/>
      <c r="HE2695" s="1"/>
      <c r="HF2695" s="1"/>
      <c r="HG2695" s="1"/>
      <c r="HH2695" s="1"/>
      <c r="HI2695" s="1"/>
      <c r="HJ2695" s="1"/>
      <c r="HK2695" s="1"/>
      <c r="HL2695" s="1"/>
      <c r="HM2695" s="1"/>
      <c r="HN2695" s="1"/>
      <c r="HO2695" s="1"/>
      <c r="HP2695" s="1"/>
      <c r="HQ2695" s="1"/>
      <c r="HR2695" s="1"/>
      <c r="HS2695" s="1"/>
      <c r="HT2695" s="1"/>
      <c r="HU2695" s="1"/>
      <c r="HV2695" s="1"/>
      <c r="HW2695" s="1"/>
      <c r="HX2695" s="1"/>
      <c r="HY2695" s="1"/>
      <c r="HZ2695" s="1"/>
      <c r="IA2695" s="1"/>
      <c r="IB2695" s="1"/>
      <c r="IC2695" s="1"/>
      <c r="ID2695" s="1"/>
      <c r="IE2695" s="1"/>
      <c r="IF2695" s="1"/>
      <c r="IG2695" s="1"/>
      <c r="IH2695" s="1"/>
      <c r="II2695" s="1"/>
      <c r="IJ2695" s="1"/>
      <c r="IK2695" s="1"/>
      <c r="IL2695" s="1"/>
      <c r="IM2695" s="1"/>
      <c r="IN2695" s="1"/>
      <c r="IO2695" s="1"/>
      <c r="IP2695" s="1"/>
      <c r="IQ2695" s="1"/>
      <c r="IR2695" s="1"/>
      <c r="IS2695" s="1"/>
      <c r="IT2695" s="1"/>
      <c r="IU2695" s="1"/>
      <c r="IV2695" s="1"/>
      <c r="IW2695" s="1"/>
      <c r="IX2695" s="1"/>
      <c r="IY2695" s="1"/>
      <c r="IZ2695" s="1"/>
      <c r="JA2695" s="1"/>
      <c r="JB2695" s="1"/>
      <c r="JC2695" s="1"/>
      <c r="JD2695" s="1"/>
      <c r="JE2695" s="1"/>
      <c r="JF2695" s="1"/>
      <c r="JG2695" s="1"/>
      <c r="JH2695" s="1"/>
      <c r="JI2695" s="1"/>
      <c r="JJ2695" s="1"/>
      <c r="JK2695" s="1"/>
      <c r="JL2695" s="1"/>
      <c r="JM2695" s="1"/>
      <c r="JN2695" s="1"/>
      <c r="JO2695" s="1"/>
      <c r="JP2695" s="1"/>
      <c r="JQ2695" s="1"/>
      <c r="JR2695" s="1"/>
      <c r="JS2695" s="1"/>
      <c r="JT2695" s="1"/>
      <c r="JU2695" s="1"/>
      <c r="JV2695" s="1"/>
      <c r="JW2695" s="1"/>
      <c r="JX2695" s="1"/>
      <c r="KG2695" s="1"/>
      <c r="KH2695" s="67"/>
      <c r="KV2695" s="1"/>
      <c r="KW2695" s="34"/>
      <c r="KY2695" s="35"/>
      <c r="LA2695" s="36"/>
      <c r="LC2695" s="37"/>
      <c r="LU2695" s="34"/>
      <c r="LW2695" s="35"/>
      <c r="NE2695" s="36"/>
      <c r="NG2695" s="37"/>
      <c r="PA2695" s="67"/>
      <c r="PK2695" s="67"/>
      <c r="RG2695" s="34"/>
      <c r="RI2695" s="35"/>
      <c r="SQ2695" s="36"/>
      <c r="SS2695" s="37"/>
      <c r="UM2695" s="67"/>
      <c r="UW2695" s="67"/>
      <c r="VT2695" s="1"/>
    </row>
    <row r="2696" spans="14:592" ht="15" customHeight="1" thickBot="1" x14ac:dyDescent="0.35">
      <c r="N2696" s="1"/>
      <c r="AI2696" s="1"/>
      <c r="AJ2696" s="125" t="s">
        <v>62</v>
      </c>
      <c r="AK2696" s="125"/>
      <c r="AL2696" s="125"/>
      <c r="AM2696" s="125"/>
      <c r="AN2696" s="125"/>
      <c r="AO2696" s="125"/>
      <c r="AP2696" s="125"/>
      <c r="AQ2696" s="125"/>
      <c r="AR2696" s="125"/>
      <c r="AS2696" s="125"/>
      <c r="AT2696" s="125"/>
      <c r="AU2696" s="125"/>
      <c r="AV2696" s="125"/>
      <c r="AW2696" s="125"/>
      <c r="AX2696" s="125"/>
      <c r="AY2696" s="1"/>
      <c r="DT2696" s="34"/>
      <c r="DV2696" s="35"/>
      <c r="EB2696" s="1"/>
      <c r="ED2696" s="2" t="s">
        <v>58</v>
      </c>
      <c r="EF2696" s="7" t="s">
        <v>59</v>
      </c>
      <c r="EH2696" s="1"/>
      <c r="EN2696" s="36"/>
      <c r="EP2696" s="37"/>
      <c r="EV2696" s="1"/>
      <c r="EX2696" s="2" t="s">
        <v>60</v>
      </c>
      <c r="EZ2696" s="7" t="s">
        <v>61</v>
      </c>
      <c r="FB2696" s="1"/>
      <c r="FH2696" s="52"/>
      <c r="FJ2696" s="53"/>
      <c r="FP2696" s="1"/>
      <c r="FR2696" s="2" t="s">
        <v>204</v>
      </c>
      <c r="FT2696" s="7" t="s">
        <v>205</v>
      </c>
      <c r="FV2696" s="1"/>
      <c r="JX2696" s="1"/>
      <c r="KG2696" s="1"/>
      <c r="KH2696" s="67"/>
      <c r="KV2696" s="1"/>
      <c r="KW2696" s="34"/>
      <c r="KY2696" s="35"/>
      <c r="LA2696" s="36"/>
      <c r="LC2696" s="37"/>
      <c r="LU2696" s="34"/>
      <c r="LW2696" s="35"/>
      <c r="NE2696" s="36"/>
      <c r="NG2696" s="37"/>
      <c r="PA2696" s="67"/>
      <c r="PK2696" s="67"/>
      <c r="RG2696" s="34"/>
      <c r="RI2696" s="35"/>
      <c r="SQ2696" s="36"/>
      <c r="SS2696" s="37"/>
      <c r="UM2696" s="67"/>
      <c r="UW2696" s="67"/>
      <c r="VT2696" s="1"/>
    </row>
    <row r="2697" spans="14:592" x14ac:dyDescent="0.3">
      <c r="N2697" s="1"/>
      <c r="AI2697" s="1"/>
      <c r="AJ2697" s="125"/>
      <c r="AK2697" s="125"/>
      <c r="AL2697" s="125"/>
      <c r="AM2697" s="125"/>
      <c r="AN2697" s="125"/>
      <c r="AO2697" s="125"/>
      <c r="AP2697" s="125"/>
      <c r="AQ2697" s="125"/>
      <c r="AR2697" s="125"/>
      <c r="AS2697" s="125"/>
      <c r="AT2697" s="125"/>
      <c r="AU2697" s="125"/>
      <c r="AV2697" s="125"/>
      <c r="AW2697" s="125"/>
      <c r="AX2697" s="125"/>
      <c r="AY2697" s="1"/>
      <c r="DT2697" s="34"/>
      <c r="DV2697" s="35"/>
      <c r="EB2697" s="1"/>
      <c r="ED2697" s="4">
        <f t="array" ref="ED2697:ED2699">ED2706:ED2708*EC2701:EC2703</f>
        <v>0</v>
      </c>
      <c r="EF2697" s="8">
        <f t="array" ref="EF2697:EF2699">EF2692:EF2694</f>
        <v>-4.4973850151150352E-2</v>
      </c>
      <c r="EH2697" s="1"/>
      <c r="EN2697" s="36"/>
      <c r="EP2697" s="37"/>
      <c r="EV2697" s="1"/>
      <c r="EX2697" s="4">
        <f t="array" ref="EX2697:EX2699">EX2706:EX2708*EW2701:EW2703</f>
        <v>0</v>
      </c>
      <c r="EZ2697" s="8">
        <f t="array" ref="EZ2697:EZ2699">EZ2692:EZ2694</f>
        <v>-7.0392733005892494E-2</v>
      </c>
      <c r="FB2697" s="1"/>
      <c r="FH2697" s="52"/>
      <c r="FJ2697" s="53"/>
      <c r="FP2697" s="1"/>
      <c r="FR2697" s="4">
        <f t="array" ref="FR2697:FR2699">FR2706:FR2708*FQ2701:FQ2703</f>
        <v>0</v>
      </c>
      <c r="FT2697" s="8">
        <f t="array" ref="FT2697:FT2699">FT2692:FT2694</f>
        <v>-4.7468028758812307E-2</v>
      </c>
      <c r="FV2697" s="1"/>
      <c r="JX2697" s="1"/>
      <c r="KG2697" s="1"/>
      <c r="KH2697" s="67"/>
      <c r="KI2697" s="67"/>
      <c r="KJ2697" s="67"/>
      <c r="KK2697" s="67"/>
      <c r="KL2697" s="67"/>
      <c r="KM2697" s="67"/>
      <c r="KN2697" s="67"/>
      <c r="KO2697" s="67"/>
      <c r="KP2697" s="67"/>
      <c r="KQ2697" s="67"/>
      <c r="KR2697" s="67"/>
      <c r="KS2697" s="67"/>
      <c r="KT2697" s="67"/>
      <c r="KU2697" s="67"/>
      <c r="KV2697" s="67"/>
      <c r="KW2697" s="34"/>
      <c r="KX2697" s="67"/>
      <c r="KY2697" s="35"/>
      <c r="KZ2697" s="67"/>
      <c r="LA2697" s="36"/>
      <c r="LB2697" s="67"/>
      <c r="LC2697" s="37"/>
      <c r="LD2697" s="67"/>
      <c r="LE2697" s="67"/>
      <c r="LF2697" s="67"/>
      <c r="LG2697" s="67"/>
      <c r="LH2697" s="67"/>
      <c r="LI2697" s="67"/>
      <c r="LJ2697" s="67"/>
      <c r="LK2697" s="67"/>
      <c r="LL2697" s="67"/>
      <c r="LM2697" s="67"/>
      <c r="LN2697" s="67"/>
      <c r="LO2697" s="67"/>
      <c r="LP2697" s="67"/>
      <c r="LQ2697" s="67"/>
      <c r="LR2697" s="67"/>
      <c r="LS2697" s="67"/>
      <c r="LT2697" s="67"/>
      <c r="LU2697" s="34"/>
      <c r="LV2697" s="67"/>
      <c r="LW2697" s="35"/>
      <c r="LX2697" s="67"/>
      <c r="LY2697" s="67"/>
      <c r="LZ2697" s="67"/>
      <c r="MA2697" s="67"/>
      <c r="MB2697" s="67"/>
      <c r="MC2697" s="67"/>
      <c r="MD2697" s="67"/>
      <c r="ME2697" s="67"/>
      <c r="MF2697" s="67"/>
      <c r="MG2697" s="67"/>
      <c r="MH2697" s="67"/>
      <c r="MI2697" s="67"/>
      <c r="MJ2697" s="67"/>
      <c r="MK2697" s="67"/>
      <c r="ML2697" s="67"/>
      <c r="MM2697" s="67"/>
      <c r="MN2697" s="67"/>
      <c r="MO2697" s="67"/>
      <c r="MP2697" s="67"/>
      <c r="MQ2697" s="67"/>
      <c r="MR2697" s="67"/>
      <c r="MS2697" s="67"/>
      <c r="MT2697" s="67"/>
      <c r="MU2697" s="67"/>
      <c r="MV2697" s="67"/>
      <c r="MW2697" s="67"/>
      <c r="MX2697" s="67"/>
      <c r="MY2697" s="67"/>
      <c r="MZ2697" s="67"/>
      <c r="NA2697" s="67"/>
      <c r="NB2697" s="67"/>
      <c r="NC2697" s="67"/>
      <c r="ND2697" s="67"/>
      <c r="NE2697" s="36"/>
      <c r="NF2697" s="67"/>
      <c r="NG2697" s="37"/>
      <c r="NH2697" s="67"/>
      <c r="NI2697" s="67"/>
      <c r="NJ2697" s="67"/>
      <c r="NK2697" s="67"/>
      <c r="NL2697" s="67"/>
      <c r="NM2697" s="67"/>
      <c r="NN2697" s="67"/>
      <c r="NO2697" s="67"/>
      <c r="NP2697" s="67"/>
      <c r="NQ2697" s="67"/>
      <c r="NR2697" s="67"/>
      <c r="NS2697" s="67"/>
      <c r="NT2697" s="67"/>
      <c r="NU2697" s="67"/>
      <c r="NV2697" s="67"/>
      <c r="NW2697" s="67"/>
      <c r="NX2697" s="67"/>
      <c r="NY2697" s="67"/>
      <c r="NZ2697" s="67"/>
      <c r="OA2697" s="67"/>
      <c r="OB2697" s="67"/>
      <c r="OC2697" s="67"/>
      <c r="OD2697" s="67"/>
      <c r="OE2697" s="67"/>
      <c r="OF2697" s="67"/>
      <c r="OG2697" s="67"/>
      <c r="OH2697" s="67"/>
      <c r="OI2697" s="67"/>
      <c r="OJ2697" s="67"/>
      <c r="OK2697" s="67"/>
      <c r="OL2697" s="67"/>
      <c r="OM2697" s="67"/>
      <c r="ON2697" s="67"/>
      <c r="OO2697" s="67"/>
      <c r="OP2697" s="67"/>
      <c r="OQ2697" s="67"/>
      <c r="OR2697" s="67"/>
      <c r="OS2697" s="67"/>
      <c r="OT2697" s="67"/>
      <c r="OU2697" s="67"/>
      <c r="OV2697" s="67"/>
      <c r="OW2697" s="67"/>
      <c r="OX2697" s="67"/>
      <c r="OY2697" s="67"/>
      <c r="OZ2697" s="67"/>
      <c r="PA2697" s="67"/>
      <c r="PB2697" s="67"/>
      <c r="PC2697" s="67"/>
      <c r="PD2697" s="67"/>
      <c r="PE2697" s="67"/>
      <c r="PF2697" s="67"/>
      <c r="PG2697" s="67"/>
      <c r="PH2697" s="67"/>
      <c r="PI2697" s="67"/>
      <c r="PJ2697" s="67"/>
      <c r="PK2697" s="67"/>
      <c r="PL2697" s="67"/>
      <c r="PM2697" s="67"/>
      <c r="PN2697" s="67"/>
      <c r="PO2697" s="67"/>
      <c r="PP2697" s="67"/>
      <c r="PQ2697" s="67"/>
      <c r="PR2697" s="67"/>
      <c r="PS2697" s="67"/>
      <c r="PT2697" s="67"/>
      <c r="PU2697" s="67"/>
      <c r="PV2697" s="67"/>
      <c r="PW2697" s="67"/>
      <c r="PX2697" s="67"/>
      <c r="PY2697" s="67"/>
      <c r="PZ2697" s="67"/>
      <c r="QA2697" s="67"/>
      <c r="QB2697" s="67"/>
      <c r="QC2697" s="67"/>
      <c r="QD2697" s="67"/>
      <c r="QE2697" s="67"/>
      <c r="QF2697" s="67"/>
      <c r="QG2697" s="67"/>
      <c r="QH2697" s="67"/>
      <c r="QI2697" s="67"/>
      <c r="QJ2697" s="67"/>
      <c r="QK2697" s="67"/>
      <c r="QL2697" s="67"/>
      <c r="QM2697" s="67"/>
      <c r="QN2697" s="67"/>
      <c r="QO2697" s="67"/>
      <c r="QP2697" s="67"/>
      <c r="QQ2697" s="67"/>
      <c r="QR2697" s="67"/>
      <c r="QS2697" s="67"/>
      <c r="QT2697" s="67"/>
      <c r="QU2697" s="67"/>
      <c r="QV2697" s="67"/>
      <c r="QW2697" s="67"/>
      <c r="QX2697" s="67"/>
      <c r="QY2697" s="67"/>
      <c r="QZ2697" s="67"/>
      <c r="RA2697" s="67"/>
      <c r="RB2697" s="67"/>
      <c r="RC2697" s="67"/>
      <c r="RD2697" s="67"/>
      <c r="RE2697" s="67"/>
      <c r="RF2697" s="67"/>
      <c r="RG2697" s="34"/>
      <c r="RH2697" s="67"/>
      <c r="RI2697" s="35"/>
      <c r="RJ2697" s="67"/>
      <c r="RK2697" s="67"/>
      <c r="RL2697" s="67"/>
      <c r="RM2697" s="67"/>
      <c r="RN2697" s="67"/>
      <c r="RO2697" s="67"/>
      <c r="RP2697" s="67"/>
      <c r="RQ2697" s="67"/>
      <c r="RR2697" s="67"/>
      <c r="RS2697" s="67"/>
      <c r="RT2697" s="67"/>
      <c r="RU2697" s="67"/>
      <c r="RV2697" s="67"/>
      <c r="RW2697" s="67"/>
      <c r="RX2697" s="67"/>
      <c r="RY2697" s="67"/>
      <c r="RZ2697" s="67"/>
      <c r="SA2697" s="67"/>
      <c r="SB2697" s="67"/>
      <c r="SC2697" s="67"/>
      <c r="SD2697" s="67"/>
      <c r="SE2697" s="67"/>
      <c r="SF2697" s="67"/>
      <c r="SG2697" s="67"/>
      <c r="SH2697" s="67"/>
      <c r="SI2697" s="67"/>
      <c r="SJ2697" s="67"/>
      <c r="SK2697" s="67"/>
      <c r="SL2697" s="67"/>
      <c r="SM2697" s="67"/>
      <c r="SN2697" s="67"/>
      <c r="SO2697" s="67"/>
      <c r="SP2697" s="67"/>
      <c r="SQ2697" s="36"/>
      <c r="SR2697" s="67"/>
      <c r="SS2697" s="37"/>
      <c r="ST2697" s="67"/>
      <c r="SU2697" s="67"/>
      <c r="SV2697" s="67"/>
      <c r="SW2697" s="67"/>
      <c r="SX2697" s="67"/>
      <c r="SY2697" s="67"/>
      <c r="SZ2697" s="67"/>
      <c r="TA2697" s="67"/>
      <c r="TB2697" s="67"/>
      <c r="TC2697" s="67"/>
      <c r="TD2697" s="67"/>
      <c r="TE2697" s="67"/>
      <c r="TF2697" s="67"/>
      <c r="TG2697" s="67"/>
      <c r="TH2697" s="67"/>
      <c r="TI2697" s="67"/>
      <c r="TJ2697" s="67"/>
      <c r="TK2697" s="67"/>
      <c r="TL2697" s="67"/>
      <c r="TM2697" s="67"/>
      <c r="TN2697" s="67"/>
      <c r="TO2697" s="67"/>
      <c r="TP2697" s="67"/>
      <c r="TQ2697" s="67"/>
      <c r="TR2697" s="67"/>
      <c r="TS2697" s="67"/>
      <c r="TT2697" s="67"/>
      <c r="TU2697" s="67"/>
      <c r="TV2697" s="67"/>
      <c r="TW2697" s="67"/>
      <c r="TX2697" s="67"/>
      <c r="TY2697" s="67"/>
      <c r="TZ2697" s="67"/>
      <c r="UA2697" s="67"/>
      <c r="UB2697" s="67"/>
      <c r="UC2697" s="67"/>
      <c r="UD2697" s="67"/>
      <c r="UE2697" s="67"/>
      <c r="UF2697" s="67"/>
      <c r="UG2697" s="67"/>
      <c r="UH2697" s="67"/>
      <c r="UI2697" s="67"/>
      <c r="UJ2697" s="67"/>
      <c r="UK2697" s="67"/>
      <c r="UL2697" s="67"/>
      <c r="UM2697" s="67"/>
      <c r="UN2697" s="67"/>
      <c r="UO2697" s="67"/>
      <c r="UP2697" s="67"/>
      <c r="UQ2697" s="67"/>
      <c r="UR2697" s="67"/>
      <c r="US2697" s="67"/>
      <c r="UT2697" s="67"/>
      <c r="UU2697" s="67"/>
      <c r="UV2697" s="67"/>
      <c r="UW2697" s="67"/>
      <c r="VT2697" s="1"/>
    </row>
    <row r="2698" spans="14:592" x14ac:dyDescent="0.3">
      <c r="N2698" s="1"/>
      <c r="AI2698" s="1"/>
      <c r="AJ2698" s="125"/>
      <c r="AK2698" s="125"/>
      <c r="AL2698" s="125"/>
      <c r="AM2698" s="125"/>
      <c r="AN2698" s="125"/>
      <c r="AO2698" s="125"/>
      <c r="AP2698" s="125"/>
      <c r="AQ2698" s="125"/>
      <c r="AR2698" s="125"/>
      <c r="AS2698" s="125"/>
      <c r="AT2698" s="125"/>
      <c r="AU2698" s="125"/>
      <c r="AV2698" s="125"/>
      <c r="AW2698" s="125"/>
      <c r="AX2698" s="125"/>
      <c r="AY2698" s="1"/>
      <c r="DT2698" s="34"/>
      <c r="DV2698" s="35"/>
      <c r="EB2698" s="1"/>
      <c r="ED2698" s="5">
        <v>0</v>
      </c>
      <c r="EF2698" s="9">
        <v>0.17955994451958907</v>
      </c>
      <c r="EH2698" s="1"/>
      <c r="EN2698" s="36"/>
      <c r="EP2698" s="37"/>
      <c r="EV2698" s="1"/>
      <c r="EX2698" s="5">
        <v>0</v>
      </c>
      <c r="EZ2698" s="9">
        <v>0.17861008726252026</v>
      </c>
      <c r="FB2698" s="1"/>
      <c r="FH2698" s="52"/>
      <c r="FJ2698" s="53"/>
      <c r="FP2698" s="1"/>
      <c r="FR2698" s="5">
        <v>0</v>
      </c>
      <c r="FT2698" s="9">
        <v>0.17968424269846722</v>
      </c>
      <c r="FV2698" s="1"/>
      <c r="JX2698" s="1"/>
      <c r="KG2698" s="1"/>
      <c r="KH2698" s="67"/>
      <c r="KI2698" s="67"/>
      <c r="KJ2698" s="67"/>
      <c r="KK2698" s="67"/>
      <c r="KL2698" s="67"/>
      <c r="KM2698" s="67"/>
      <c r="KN2698" s="67"/>
      <c r="KO2698" s="67"/>
      <c r="KP2698" s="67"/>
      <c r="KQ2698" s="67"/>
      <c r="KR2698" s="67"/>
      <c r="KS2698" s="67"/>
      <c r="KT2698" s="67"/>
      <c r="KU2698" s="67"/>
      <c r="KV2698" s="67"/>
      <c r="KW2698" s="34"/>
      <c r="KX2698" s="67"/>
      <c r="KY2698" s="35"/>
      <c r="KZ2698" s="67"/>
      <c r="LA2698" s="36"/>
      <c r="LB2698" s="67"/>
      <c r="LC2698" s="37"/>
      <c r="LD2698" s="67"/>
      <c r="LE2698" s="67"/>
      <c r="LF2698" s="67"/>
      <c r="LG2698" s="67"/>
      <c r="LH2698" s="67"/>
      <c r="LI2698" s="67"/>
      <c r="LJ2698" s="67"/>
      <c r="LK2698" s="67"/>
      <c r="LL2698" s="67"/>
      <c r="LM2698" s="67"/>
      <c r="LN2698" s="67"/>
      <c r="LO2698" s="67"/>
      <c r="LP2698" s="67"/>
      <c r="LQ2698" s="67"/>
      <c r="LR2698" s="67"/>
      <c r="LS2698" s="67"/>
      <c r="LT2698" s="67"/>
      <c r="LU2698" s="34"/>
      <c r="LV2698" s="67"/>
      <c r="LW2698" s="35"/>
      <c r="LX2698" s="67"/>
      <c r="LY2698" s="67"/>
      <c r="LZ2698" s="67"/>
      <c r="MA2698" s="67"/>
      <c r="MB2698" s="67"/>
      <c r="MC2698" s="67"/>
      <c r="MD2698" s="67"/>
      <c r="ME2698" s="67"/>
      <c r="MF2698" s="67"/>
      <c r="MG2698" s="67"/>
      <c r="MH2698" s="67"/>
      <c r="MI2698" s="67"/>
      <c r="MJ2698" s="67"/>
      <c r="MK2698" s="67"/>
      <c r="ML2698" s="67"/>
      <c r="MM2698" s="67"/>
      <c r="MN2698" s="67"/>
      <c r="MO2698" s="67"/>
      <c r="MP2698" s="67"/>
      <c r="MQ2698" s="67"/>
      <c r="MR2698" s="67"/>
      <c r="MS2698" s="67"/>
      <c r="MT2698" s="67"/>
      <c r="MU2698" s="67"/>
      <c r="MV2698" s="67"/>
      <c r="MW2698" s="67"/>
      <c r="MX2698" s="67"/>
      <c r="MY2698" s="67"/>
      <c r="MZ2698" s="67"/>
      <c r="NA2698" s="67"/>
      <c r="NB2698" s="67"/>
      <c r="NC2698" s="67"/>
      <c r="ND2698" s="67"/>
      <c r="NE2698" s="36"/>
      <c r="NF2698" s="67"/>
      <c r="NG2698" s="37"/>
      <c r="NH2698" s="67"/>
      <c r="NI2698" s="67"/>
      <c r="NJ2698" s="67"/>
      <c r="NK2698" s="67"/>
      <c r="NL2698" s="67"/>
      <c r="NM2698" s="67"/>
      <c r="NN2698" s="67"/>
      <c r="NO2698" s="67"/>
      <c r="NP2698" s="67"/>
      <c r="NQ2698" s="67"/>
      <c r="NR2698" s="67"/>
      <c r="NS2698" s="67"/>
      <c r="NT2698" s="67"/>
      <c r="NU2698" s="67"/>
      <c r="NV2698" s="67"/>
      <c r="NW2698" s="67"/>
      <c r="NX2698" s="67"/>
      <c r="NY2698" s="67"/>
      <c r="NZ2698" s="67"/>
      <c r="OA2698" s="67"/>
      <c r="OB2698" s="67"/>
      <c r="OC2698" s="67"/>
      <c r="OD2698" s="67"/>
      <c r="OE2698" s="67"/>
      <c r="OF2698" s="67"/>
      <c r="OG2698" s="67"/>
      <c r="OH2698" s="67"/>
      <c r="OI2698" s="67"/>
      <c r="OJ2698" s="67"/>
      <c r="OK2698" s="67"/>
      <c r="OL2698" s="67"/>
      <c r="OM2698" s="67"/>
      <c r="ON2698" s="67"/>
      <c r="OO2698" s="67"/>
      <c r="OP2698" s="67"/>
      <c r="OQ2698" s="67"/>
      <c r="OR2698" s="67"/>
      <c r="OS2698" s="67"/>
      <c r="OT2698" s="67"/>
      <c r="OU2698" s="67"/>
      <c r="OV2698" s="67"/>
      <c r="OW2698" s="67"/>
      <c r="OX2698" s="67"/>
      <c r="OY2698" s="67"/>
      <c r="OZ2698" s="67"/>
      <c r="PA2698" s="67"/>
      <c r="PB2698" s="67"/>
      <c r="PC2698" s="67"/>
      <c r="PD2698" s="67"/>
      <c r="PE2698" s="67"/>
      <c r="PF2698" s="67"/>
      <c r="PG2698" s="67"/>
      <c r="PH2698" s="67"/>
      <c r="PI2698" s="67"/>
      <c r="PJ2698" s="67"/>
      <c r="PK2698" s="67"/>
      <c r="PL2698" s="67"/>
      <c r="PM2698" s="67"/>
      <c r="PN2698" s="67"/>
      <c r="PO2698" s="67"/>
      <c r="PP2698" s="67"/>
      <c r="PQ2698" s="67"/>
      <c r="PR2698" s="67"/>
      <c r="PS2698" s="67"/>
      <c r="PT2698" s="67"/>
      <c r="PU2698" s="67"/>
      <c r="PV2698" s="67"/>
      <c r="PW2698" s="67"/>
      <c r="PX2698" s="67"/>
      <c r="PY2698" s="67"/>
      <c r="PZ2698" s="67"/>
      <c r="QA2698" s="67"/>
      <c r="QB2698" s="67"/>
      <c r="QC2698" s="67"/>
      <c r="QD2698" s="67"/>
      <c r="QE2698" s="67"/>
      <c r="QF2698" s="67"/>
      <c r="QG2698" s="67"/>
      <c r="QH2698" s="67"/>
      <c r="QI2698" s="67"/>
      <c r="QJ2698" s="67"/>
      <c r="QK2698" s="67"/>
      <c r="QL2698" s="67"/>
      <c r="QM2698" s="67"/>
      <c r="QN2698" s="67"/>
      <c r="QO2698" s="67"/>
      <c r="QP2698" s="67"/>
      <c r="QQ2698" s="67"/>
      <c r="QR2698" s="67"/>
      <c r="QS2698" s="67"/>
      <c r="QT2698" s="67"/>
      <c r="QU2698" s="67"/>
      <c r="QV2698" s="67"/>
      <c r="QW2698" s="67"/>
      <c r="QX2698" s="67"/>
      <c r="QY2698" s="67"/>
      <c r="QZ2698" s="67"/>
      <c r="RA2698" s="67"/>
      <c r="RB2698" s="67"/>
      <c r="RC2698" s="67"/>
      <c r="RD2698" s="67"/>
      <c r="RE2698" s="67"/>
      <c r="RF2698" s="67"/>
      <c r="RG2698" s="34"/>
      <c r="RH2698" s="67"/>
      <c r="RI2698" s="35"/>
      <c r="RJ2698" s="67"/>
      <c r="RK2698" s="67"/>
      <c r="RL2698" s="67"/>
      <c r="RM2698" s="67"/>
      <c r="RN2698" s="67"/>
      <c r="RO2698" s="67"/>
      <c r="RP2698" s="67"/>
      <c r="RQ2698" s="67"/>
      <c r="RR2698" s="67"/>
      <c r="RS2698" s="67"/>
      <c r="RT2698" s="67"/>
      <c r="RU2698" s="67"/>
      <c r="RV2698" s="67"/>
      <c r="RW2698" s="67"/>
      <c r="RX2698" s="67"/>
      <c r="RY2698" s="67"/>
      <c r="RZ2698" s="67"/>
      <c r="SA2698" s="67"/>
      <c r="SB2698" s="67"/>
      <c r="SC2698" s="67"/>
      <c r="SD2698" s="67"/>
      <c r="SE2698" s="67"/>
      <c r="SF2698" s="67"/>
      <c r="SG2698" s="67"/>
      <c r="SH2698" s="67"/>
      <c r="SI2698" s="67"/>
      <c r="SJ2698" s="67"/>
      <c r="SK2698" s="67"/>
      <c r="SL2698" s="67"/>
      <c r="SM2698" s="67"/>
      <c r="SN2698" s="67"/>
      <c r="SO2698" s="67"/>
      <c r="SP2698" s="67"/>
      <c r="SQ2698" s="36"/>
      <c r="SR2698" s="67"/>
      <c r="SS2698" s="37"/>
      <c r="ST2698" s="67"/>
      <c r="SU2698" s="67"/>
      <c r="SV2698" s="67"/>
      <c r="SW2698" s="67"/>
      <c r="SX2698" s="67"/>
      <c r="SY2698" s="67"/>
      <c r="SZ2698" s="67"/>
      <c r="TA2698" s="67"/>
      <c r="TB2698" s="67"/>
      <c r="TC2698" s="67"/>
      <c r="TD2698" s="67"/>
      <c r="TE2698" s="67"/>
      <c r="TF2698" s="67"/>
      <c r="TG2698" s="67"/>
      <c r="TH2698" s="67"/>
      <c r="TI2698" s="67"/>
      <c r="TJ2698" s="67"/>
      <c r="TK2698" s="67"/>
      <c r="TL2698" s="67"/>
      <c r="TM2698" s="67"/>
      <c r="TN2698" s="67"/>
      <c r="TO2698" s="67"/>
      <c r="TP2698" s="67"/>
      <c r="TQ2698" s="67"/>
      <c r="TR2698" s="67"/>
      <c r="TS2698" s="67"/>
      <c r="TT2698" s="67"/>
      <c r="TU2698" s="67"/>
      <c r="TV2698" s="67"/>
      <c r="TW2698" s="67"/>
      <c r="TX2698" s="67"/>
      <c r="TY2698" s="67"/>
      <c r="TZ2698" s="67"/>
      <c r="UA2698" s="67"/>
      <c r="UB2698" s="67"/>
      <c r="UC2698" s="67"/>
      <c r="UD2698" s="67"/>
      <c r="UE2698" s="67"/>
      <c r="UF2698" s="67"/>
      <c r="UG2698" s="67"/>
      <c r="UH2698" s="67"/>
      <c r="UI2698" s="67"/>
      <c r="UJ2698" s="67"/>
      <c r="UK2698" s="67"/>
      <c r="UL2698" s="67"/>
      <c r="UM2698" s="67"/>
      <c r="UN2698" s="67"/>
      <c r="UO2698" s="67"/>
      <c r="UP2698" s="67"/>
      <c r="UQ2698" s="67"/>
      <c r="UR2698" s="67"/>
      <c r="US2698" s="67"/>
      <c r="UT2698" s="67"/>
      <c r="UU2698" s="67"/>
      <c r="UV2698" s="67"/>
      <c r="UW2698" s="67"/>
      <c r="VT2698" s="1"/>
    </row>
    <row r="2699" spans="14:592" ht="15" thickBot="1" x14ac:dyDescent="0.35">
      <c r="N2699" s="1"/>
      <c r="AI2699" s="1"/>
      <c r="AJ2699" s="125"/>
      <c r="AK2699" s="125"/>
      <c r="AL2699" s="125"/>
      <c r="AM2699" s="125"/>
      <c r="AN2699" s="125"/>
      <c r="AO2699" s="125"/>
      <c r="AP2699" s="125"/>
      <c r="AQ2699" s="125"/>
      <c r="AR2699" s="125"/>
      <c r="AS2699" s="125"/>
      <c r="AT2699" s="125"/>
      <c r="AU2699" s="125"/>
      <c r="AV2699" s="125"/>
      <c r="AW2699" s="125"/>
      <c r="AX2699" s="125"/>
      <c r="AY2699" s="1"/>
      <c r="DT2699" s="34"/>
      <c r="DV2699" s="35"/>
      <c r="EB2699" s="1"/>
      <c r="ED2699" s="6">
        <v>7.8765808165612572E-2</v>
      </c>
      <c r="EF2699" s="10">
        <v>-0.13458609436843871</v>
      </c>
      <c r="EH2699" s="1"/>
      <c r="EN2699" s="36"/>
      <c r="EP2699" s="37"/>
      <c r="EV2699" s="1"/>
      <c r="EX2699" s="6">
        <v>7.9507152453244467E-2</v>
      </c>
      <c r="EZ2699" s="10">
        <v>-0.10821735425662775</v>
      </c>
      <c r="FB2699" s="1"/>
      <c r="FH2699" s="52"/>
      <c r="FJ2699" s="53"/>
      <c r="FP2699" s="1"/>
      <c r="FR2699" s="6">
        <v>7.8824577121723874E-2</v>
      </c>
      <c r="FT2699" s="10">
        <v>-0.13221621393965491</v>
      </c>
      <c r="FV2699" s="1"/>
      <c r="JX2699" s="1"/>
      <c r="KG2699" s="1"/>
      <c r="KV2699" s="1"/>
      <c r="KW2699" s="34"/>
      <c r="KY2699" s="35"/>
      <c r="LA2699" s="36"/>
      <c r="LC2699" s="37"/>
      <c r="LU2699" s="34"/>
      <c r="LW2699" s="35"/>
      <c r="NE2699" s="36"/>
      <c r="NG2699" s="37"/>
      <c r="RG2699" s="34"/>
      <c r="RI2699" s="35"/>
      <c r="SQ2699" s="36"/>
      <c r="SS2699" s="37"/>
      <c r="VT2699" s="1"/>
    </row>
    <row r="2700" spans="14:592" ht="15" thickBot="1" x14ac:dyDescent="0.35">
      <c r="N2700" s="1"/>
      <c r="AI2700" s="1"/>
      <c r="AJ2700" s="125"/>
      <c r="AK2700" s="125"/>
      <c r="AL2700" s="125"/>
      <c r="AM2700" s="125"/>
      <c r="AN2700" s="125"/>
      <c r="AO2700" s="125"/>
      <c r="AP2700" s="125"/>
      <c r="AQ2700" s="125"/>
      <c r="AR2700" s="125"/>
      <c r="AS2700" s="125"/>
      <c r="AT2700" s="125"/>
      <c r="AU2700" s="125"/>
      <c r="AV2700" s="125"/>
      <c r="AW2700" s="125"/>
      <c r="AX2700" s="125"/>
      <c r="AY2700" s="1"/>
      <c r="DT2700" s="34"/>
      <c r="DV2700" s="35"/>
      <c r="EB2700" s="1"/>
      <c r="EC2700" t="s">
        <v>63</v>
      </c>
      <c r="ED2700" s="2"/>
      <c r="EF2700" s="7"/>
      <c r="EH2700" s="1"/>
      <c r="EN2700" s="36"/>
      <c r="EP2700" s="37"/>
      <c r="EV2700" s="1"/>
      <c r="EW2700" t="s">
        <v>63</v>
      </c>
      <c r="EX2700" s="2"/>
      <c r="EZ2700" s="7"/>
      <c r="FB2700" s="1"/>
      <c r="FH2700" s="52"/>
      <c r="FJ2700" s="53"/>
      <c r="FP2700" s="1"/>
      <c r="FQ2700" t="s">
        <v>63</v>
      </c>
      <c r="FR2700" s="2"/>
      <c r="FT2700" s="7"/>
      <c r="FV2700" s="1"/>
      <c r="JX2700" s="1"/>
      <c r="KG2700" s="1"/>
      <c r="KV2700" s="1"/>
      <c r="KW2700" s="34"/>
      <c r="KY2700" s="35"/>
      <c r="LA2700" s="36"/>
      <c r="LC2700" s="37"/>
      <c r="LU2700" s="34"/>
      <c r="LW2700" s="35"/>
      <c r="NE2700" s="36"/>
      <c r="NG2700" s="37"/>
      <c r="RG2700" s="34"/>
      <c r="RI2700" s="35"/>
      <c r="SQ2700" s="36"/>
      <c r="SS2700" s="37"/>
      <c r="VT2700" s="1"/>
    </row>
    <row r="2701" spans="14:592" x14ac:dyDescent="0.3">
      <c r="N2701" s="1"/>
      <c r="AI2701" s="1"/>
      <c r="AJ2701" s="125"/>
      <c r="AK2701" s="125"/>
      <c r="AL2701" s="125"/>
      <c r="AM2701" s="125"/>
      <c r="AN2701" s="125"/>
      <c r="AO2701" s="125"/>
      <c r="AP2701" s="125"/>
      <c r="AQ2701" s="125"/>
      <c r="AR2701" s="125"/>
      <c r="AS2701" s="125"/>
      <c r="AT2701" s="125"/>
      <c r="AU2701" s="125"/>
      <c r="AV2701" s="125"/>
      <c r="AW2701" s="125"/>
      <c r="AX2701" s="125"/>
      <c r="AY2701" s="1"/>
      <c r="DT2701" s="34"/>
      <c r="DV2701" s="35"/>
      <c r="EB2701" s="1"/>
      <c r="EC2701" s="12">
        <v>0</v>
      </c>
      <c r="ED2701" s="2"/>
      <c r="EF2701" s="7"/>
      <c r="EH2701" s="1"/>
      <c r="EN2701" s="36"/>
      <c r="EP2701" s="37"/>
      <c r="EV2701" s="1"/>
      <c r="EW2701" s="12">
        <f t="array" ref="EW2701:EW2703">EC2701:EC2703</f>
        <v>0</v>
      </c>
      <c r="EX2701" s="2"/>
      <c r="EZ2701" s="7"/>
      <c r="FB2701" s="1"/>
      <c r="FH2701" s="52"/>
      <c r="FJ2701" s="53"/>
      <c r="FP2701" s="1"/>
      <c r="FQ2701" s="12">
        <f t="array" ref="FQ2701:FQ2703">EW2701:EW2703</f>
        <v>0</v>
      </c>
      <c r="FR2701" s="2"/>
      <c r="FT2701" s="7"/>
      <c r="FV2701" s="1"/>
      <c r="JX2701" s="1"/>
      <c r="KG2701" s="1"/>
      <c r="KV2701" s="1"/>
      <c r="KW2701" s="34"/>
      <c r="KY2701" s="35"/>
      <c r="LA2701" s="36"/>
      <c r="LC2701" s="37"/>
      <c r="LU2701" s="34"/>
      <c r="LW2701" s="35"/>
      <c r="NE2701" s="36"/>
      <c r="NG2701" s="37"/>
      <c r="RG2701" s="34"/>
      <c r="RI2701" s="35"/>
      <c r="SQ2701" s="36"/>
      <c r="SS2701" s="37"/>
      <c r="VT2701" s="1"/>
    </row>
    <row r="2702" spans="14:592" x14ac:dyDescent="0.3">
      <c r="N2702" s="1"/>
      <c r="AI2702" s="1"/>
      <c r="AJ2702" s="125"/>
      <c r="AK2702" s="125"/>
      <c r="AL2702" s="125"/>
      <c r="AM2702" s="125"/>
      <c r="AN2702" s="125"/>
      <c r="AO2702" s="125"/>
      <c r="AP2702" s="125"/>
      <c r="AQ2702" s="125"/>
      <c r="AR2702" s="125"/>
      <c r="AS2702" s="125"/>
      <c r="AT2702" s="125"/>
      <c r="AU2702" s="125"/>
      <c r="AV2702" s="125"/>
      <c r="AW2702" s="125"/>
      <c r="AX2702" s="125"/>
      <c r="AY2702" s="1"/>
      <c r="DT2702" s="34"/>
      <c r="DV2702" s="35"/>
      <c r="EB2702" s="1"/>
      <c r="EC2702" s="13">
        <v>0</v>
      </c>
      <c r="ED2702" s="2"/>
      <c r="EF2702" s="7"/>
      <c r="EH2702" s="1"/>
      <c r="EN2702" s="36"/>
      <c r="EP2702" s="37"/>
      <c r="EV2702" s="1"/>
      <c r="EW2702" s="13">
        <v>0</v>
      </c>
      <c r="EX2702" s="2"/>
      <c r="EZ2702" s="7"/>
      <c r="FB2702" s="1"/>
      <c r="FH2702" s="52"/>
      <c r="FJ2702" s="53"/>
      <c r="FP2702" s="1"/>
      <c r="FQ2702" s="13">
        <v>0</v>
      </c>
      <c r="FR2702" s="2"/>
      <c r="FT2702" s="7"/>
      <c r="FV2702" s="1"/>
      <c r="JX2702" s="1"/>
      <c r="KG2702" s="1"/>
      <c r="KV2702" s="1"/>
      <c r="KW2702" s="34"/>
      <c r="KY2702" s="35"/>
      <c r="LA2702" s="36"/>
      <c r="LC2702" s="37"/>
      <c r="LU2702" s="34"/>
      <c r="LW2702" s="35"/>
      <c r="NE2702" s="36"/>
      <c r="NG2702" s="37"/>
      <c r="RG2702" s="34"/>
      <c r="RI2702" s="35"/>
      <c r="SQ2702" s="36"/>
      <c r="SS2702" s="37"/>
      <c r="VT2702" s="1"/>
    </row>
    <row r="2703" spans="14:592" ht="15" thickBot="1" x14ac:dyDescent="0.35">
      <c r="N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DT2703" s="34"/>
      <c r="DV2703" s="35"/>
      <c r="EB2703" s="1"/>
      <c r="EC2703" s="14">
        <v>1</v>
      </c>
      <c r="ED2703" s="2"/>
      <c r="EF2703" s="7"/>
      <c r="EH2703" s="1"/>
      <c r="EN2703" s="36"/>
      <c r="EP2703" s="37"/>
      <c r="EV2703" s="1"/>
      <c r="EW2703" s="14">
        <v>1</v>
      </c>
      <c r="EX2703" s="2"/>
      <c r="EZ2703" s="7"/>
      <c r="FB2703" s="1"/>
      <c r="FH2703" s="52"/>
      <c r="FJ2703" s="53"/>
      <c r="FP2703" s="1"/>
      <c r="FQ2703" s="14">
        <v>1</v>
      </c>
      <c r="FR2703" s="2"/>
      <c r="FT2703" s="7"/>
      <c r="FV2703" s="1"/>
      <c r="JX2703" s="1"/>
      <c r="KG2703" s="1"/>
      <c r="KV2703" s="1"/>
      <c r="KW2703" s="34"/>
      <c r="KY2703" s="35"/>
      <c r="LA2703" s="36"/>
      <c r="LC2703" s="37"/>
      <c r="LU2703" s="34"/>
      <c r="LW2703" s="35"/>
      <c r="NE2703" s="36"/>
      <c r="NG2703" s="37"/>
      <c r="RG2703" s="34"/>
      <c r="RI2703" s="35"/>
      <c r="SQ2703" s="36"/>
      <c r="SS2703" s="37"/>
      <c r="VT2703" s="1"/>
    </row>
    <row r="2704" spans="14:592" x14ac:dyDescent="0.3">
      <c r="N2704" s="1"/>
      <c r="AI2704" s="1"/>
      <c r="DT2704" s="34"/>
      <c r="DV2704" s="35"/>
      <c r="EB2704" s="1"/>
      <c r="ED2704" s="2"/>
      <c r="EF2704" s="7"/>
      <c r="EH2704" s="1"/>
      <c r="EN2704" s="36"/>
      <c r="EP2704" s="37"/>
      <c r="EV2704" s="1"/>
      <c r="EX2704" s="2"/>
      <c r="EZ2704" s="7"/>
      <c r="FB2704" s="1"/>
      <c r="FH2704" s="52"/>
      <c r="FJ2704" s="53"/>
      <c r="FP2704" s="1"/>
      <c r="FR2704" s="2"/>
      <c r="FT2704" s="7"/>
      <c r="FV2704" s="1"/>
      <c r="JX2704" s="1"/>
      <c r="KG2704" s="1"/>
      <c r="KV2704" s="1"/>
      <c r="KW2704" s="34"/>
      <c r="KY2704" s="35"/>
      <c r="LA2704" s="36"/>
      <c r="LC2704" s="37"/>
      <c r="LU2704" s="34"/>
      <c r="LW2704" s="35"/>
      <c r="NE2704" s="36"/>
      <c r="NG2704" s="37"/>
      <c r="RG2704" s="34"/>
      <c r="RI2704" s="35"/>
      <c r="SQ2704" s="36"/>
      <c r="SS2704" s="37"/>
      <c r="VT2704" s="1"/>
    </row>
    <row r="2705" spans="14:592" ht="15" thickBot="1" x14ac:dyDescent="0.35">
      <c r="N2705" s="1"/>
      <c r="AI2705" s="1"/>
      <c r="DT2705" s="34"/>
      <c r="DV2705" s="35"/>
      <c r="EB2705" s="1"/>
      <c r="ED2705" s="2" t="s">
        <v>64</v>
      </c>
      <c r="EF2705" s="7" t="s">
        <v>65</v>
      </c>
      <c r="EH2705" s="1"/>
      <c r="EN2705" s="36"/>
      <c r="EP2705" s="37"/>
      <c r="EV2705" s="1"/>
      <c r="EX2705" s="2" t="s">
        <v>66</v>
      </c>
      <c r="EZ2705" s="7" t="s">
        <v>67</v>
      </c>
      <c r="FB2705" s="1"/>
      <c r="FH2705" s="52"/>
      <c r="FJ2705" s="53"/>
      <c r="FP2705" s="1"/>
      <c r="FR2705" s="2" t="s">
        <v>206</v>
      </c>
      <c r="FT2705" s="7" t="s">
        <v>207</v>
      </c>
      <c r="FV2705" s="1"/>
      <c r="JX2705" s="1"/>
      <c r="KG2705" s="1"/>
      <c r="KV2705" s="1"/>
      <c r="KW2705" s="34"/>
      <c r="KY2705" s="35"/>
      <c r="LA2705" s="36"/>
      <c r="LC2705" s="37"/>
      <c r="LU2705" s="34"/>
      <c r="LW2705" s="35"/>
      <c r="NE2705" s="36"/>
      <c r="NG2705" s="37"/>
      <c r="RG2705" s="34"/>
      <c r="RI2705" s="35"/>
      <c r="SQ2705" s="36"/>
      <c r="SS2705" s="37"/>
      <c r="VT2705" s="1"/>
    </row>
    <row r="2706" spans="14:592" x14ac:dyDescent="0.3">
      <c r="N2706" s="1"/>
      <c r="AI2706" s="1"/>
      <c r="DT2706" s="34"/>
      <c r="DV2706" s="35"/>
      <c r="EB2706" s="1"/>
      <c r="ED2706" s="4">
        <f t="array" ref="ED2706:ED2708">ED2711:ED2713</f>
        <v>-0.71532031933061457</v>
      </c>
      <c r="EF2706" s="8">
        <f t="array" ref="EF2706:EF2708">EF2697:EF2699*EC2701:EC2703</f>
        <v>0</v>
      </c>
      <c r="EH2706" s="1"/>
      <c r="EN2706" s="36"/>
      <c r="EP2706" s="37"/>
      <c r="EV2706" s="1"/>
      <c r="EX2706" s="4">
        <f t="array" ref="EX2706:EX2708">EX2711:EX2713</f>
        <v>-0.713581897326936</v>
      </c>
      <c r="EZ2706" s="8">
        <f t="array" ref="EZ2706:EZ2708">EZ2697:EZ2699*EW2701:EW2703</f>
        <v>0</v>
      </c>
      <c r="FB2706" s="1"/>
      <c r="FH2706" s="52"/>
      <c r="FJ2706" s="53"/>
      <c r="FP2706" s="1"/>
      <c r="FR2706" s="4">
        <f t="array" ref="FR2706:FR2708">FR2711:FR2713</f>
        <v>-0.71521936042305101</v>
      </c>
      <c r="FT2706" s="8">
        <f t="array" ref="FT2706:FT2708">FT2697:FT2699*FQ2701:FQ2703</f>
        <v>0</v>
      </c>
      <c r="FV2706" s="1"/>
      <c r="JX2706" s="1"/>
      <c r="KG2706" s="1"/>
      <c r="KV2706" s="1"/>
      <c r="KW2706" s="34"/>
      <c r="KY2706" s="35"/>
      <c r="LA2706" s="36"/>
      <c r="LC2706" s="37"/>
      <c r="LU2706" s="34"/>
      <c r="LW2706" s="35"/>
      <c r="NE2706" s="36"/>
      <c r="NG2706" s="37"/>
      <c r="RG2706" s="34"/>
      <c r="RI2706" s="35"/>
      <c r="SQ2706" s="36"/>
      <c r="SS2706" s="37"/>
      <c r="VT2706" s="1"/>
    </row>
    <row r="2707" spans="14:592" x14ac:dyDescent="0.3">
      <c r="N2707" s="1"/>
      <c r="AI2707" s="1"/>
      <c r="DT2707" s="34"/>
      <c r="DV2707" s="35"/>
      <c r="EB2707" s="1"/>
      <c r="ED2707" s="5">
        <v>-8.8336852914205899E-2</v>
      </c>
      <c r="EF2707" s="9">
        <v>0</v>
      </c>
      <c r="EH2707" s="1"/>
      <c r="EN2707" s="36"/>
      <c r="EP2707" s="37"/>
      <c r="EV2707" s="1"/>
      <c r="EX2707" s="5">
        <v>-8.6599263433906837E-2</v>
      </c>
      <c r="EZ2707" s="9">
        <v>0</v>
      </c>
      <c r="FB2707" s="1"/>
      <c r="FH2707" s="52"/>
      <c r="FJ2707" s="53"/>
      <c r="FP2707" s="1"/>
      <c r="FR2707" s="5">
        <v>-8.8109959192563703E-2</v>
      </c>
      <c r="FT2707" s="9">
        <v>0</v>
      </c>
      <c r="FV2707" s="1"/>
      <c r="JX2707" s="1"/>
      <c r="KG2707" s="1"/>
      <c r="KV2707" s="1"/>
      <c r="KW2707" s="34"/>
      <c r="KY2707" s="35"/>
      <c r="LA2707" s="36"/>
      <c r="LC2707" s="37"/>
      <c r="LU2707" s="34"/>
      <c r="LW2707" s="35"/>
      <c r="NE2707" s="36"/>
      <c r="NG2707" s="37"/>
      <c r="RG2707" s="34"/>
      <c r="RI2707" s="35"/>
      <c r="SQ2707" s="36"/>
      <c r="SS2707" s="37"/>
      <c r="VT2707" s="1"/>
    </row>
    <row r="2708" spans="14:592" ht="15" thickBot="1" x14ac:dyDescent="0.35">
      <c r="N2708" s="1"/>
      <c r="AI2708" s="1"/>
      <c r="DT2708" s="34"/>
      <c r="DV2708" s="35"/>
      <c r="EB2708" s="1"/>
      <c r="ED2708" s="6">
        <v>7.8765808165612572E-2</v>
      </c>
      <c r="EF2708" s="10">
        <v>-0.13458609436843871</v>
      </c>
      <c r="EH2708" s="1"/>
      <c r="EN2708" s="36"/>
      <c r="EP2708" s="37"/>
      <c r="EV2708" s="1"/>
      <c r="EX2708" s="6">
        <v>7.9507152453244467E-2</v>
      </c>
      <c r="EZ2708" s="10">
        <v>-0.10821735425662775</v>
      </c>
      <c r="FB2708" s="1"/>
      <c r="FH2708" s="52"/>
      <c r="FJ2708" s="53"/>
      <c r="FP2708" s="1"/>
      <c r="FR2708" s="6">
        <v>7.8824577121723874E-2</v>
      </c>
      <c r="FT2708" s="10">
        <v>-0.13221621393965491</v>
      </c>
      <c r="FV2708" s="1"/>
      <c r="JX2708" s="1"/>
      <c r="KG2708" s="1"/>
      <c r="KV2708" s="1"/>
      <c r="KW2708" s="34"/>
      <c r="KY2708" s="35"/>
      <c r="LA2708" s="36"/>
      <c r="LC2708" s="37"/>
      <c r="LU2708" s="34"/>
      <c r="LW2708" s="35"/>
      <c r="NE2708" s="36"/>
      <c r="NG2708" s="37"/>
      <c r="RG2708" s="34"/>
      <c r="RI2708" s="35"/>
      <c r="SQ2708" s="36"/>
      <c r="SS2708" s="37"/>
      <c r="VT2708" s="1"/>
    </row>
    <row r="2709" spans="14:592" x14ac:dyDescent="0.3">
      <c r="N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34"/>
      <c r="DU2709" s="1"/>
      <c r="DV2709" s="35"/>
      <c r="DW2709" s="1"/>
      <c r="DX2709" s="1"/>
      <c r="DY2709" s="1"/>
      <c r="DZ2709" s="1"/>
      <c r="EA2709" s="1"/>
      <c r="EB2709" s="1"/>
      <c r="EC2709" s="1"/>
      <c r="ED2709" s="2"/>
      <c r="EE2709" s="1"/>
      <c r="EF2709" s="7"/>
      <c r="EG2709" s="1"/>
      <c r="EH2709" s="1"/>
      <c r="EI2709" s="1"/>
      <c r="EJ2709" s="1"/>
      <c r="EK2709" s="1"/>
      <c r="EL2709" s="1"/>
      <c r="EM2709" s="1"/>
      <c r="EN2709" s="36"/>
      <c r="EO2709" s="1"/>
      <c r="EP2709" s="37"/>
      <c r="EQ2709" s="1"/>
      <c r="ER2709" s="1"/>
      <c r="ES2709" s="1"/>
      <c r="ET2709" s="1"/>
      <c r="EU2709" s="1"/>
      <c r="EV2709" s="1"/>
      <c r="EW2709" s="1"/>
      <c r="EX2709" s="2"/>
      <c r="EY2709" s="1"/>
      <c r="EZ2709" s="7"/>
      <c r="FA2709" s="1"/>
      <c r="FB2709" s="1"/>
      <c r="FC2709" s="1"/>
      <c r="FD2709" s="1"/>
      <c r="FE2709" s="1"/>
      <c r="FF2709" s="1"/>
      <c r="FG2709" s="1"/>
      <c r="FH2709" s="52"/>
      <c r="FI2709" s="1"/>
      <c r="FJ2709" s="53"/>
      <c r="FK2709" s="1"/>
      <c r="FL2709" s="1"/>
      <c r="FM2709" s="1"/>
      <c r="FN2709" s="1"/>
      <c r="FO2709" s="1"/>
      <c r="FP2709" s="1"/>
      <c r="FQ2709" s="1"/>
      <c r="FR2709" s="2"/>
      <c r="FS2709" s="1"/>
      <c r="FT2709" s="7"/>
      <c r="FU2709" s="1"/>
      <c r="FV2709" s="1"/>
      <c r="FW2709" s="1"/>
      <c r="FX2709" s="1"/>
      <c r="FY2709" s="1"/>
      <c r="FZ2709" s="1"/>
      <c r="GA2709" s="1"/>
      <c r="GB2709" s="1"/>
      <c r="GC2709" s="1"/>
      <c r="GD2709" s="1"/>
      <c r="GE2709" s="1"/>
      <c r="GF2709" s="1"/>
      <c r="GG2709" s="1"/>
      <c r="GH2709" s="1"/>
      <c r="GI2709" s="1"/>
      <c r="GJ2709" s="1"/>
      <c r="GK2709" s="1"/>
      <c r="GL2709" s="1"/>
      <c r="GM2709" s="1"/>
      <c r="GN2709" s="1"/>
      <c r="GO2709" s="1"/>
      <c r="GP2709" s="1"/>
      <c r="GQ2709" s="1"/>
      <c r="GR2709" s="1"/>
      <c r="GS2709" s="1"/>
      <c r="GT2709" s="1"/>
      <c r="GU2709" s="1"/>
      <c r="GV2709" s="1"/>
      <c r="GW2709" s="1"/>
      <c r="GX2709" s="1"/>
      <c r="GY2709" s="1"/>
      <c r="GZ2709" s="1"/>
      <c r="HA2709" s="1"/>
      <c r="HB2709" s="1"/>
      <c r="HC2709" s="1"/>
      <c r="HD2709" s="1"/>
      <c r="HE2709" s="1"/>
      <c r="HF2709" s="1"/>
      <c r="HG2709" s="1"/>
      <c r="HH2709" s="1"/>
      <c r="HI2709" s="1"/>
      <c r="HJ2709" s="1"/>
      <c r="HK2709" s="1"/>
      <c r="HL2709" s="1"/>
      <c r="HM2709" s="1"/>
      <c r="HN2709" s="1"/>
      <c r="HO2709" s="1"/>
      <c r="HP2709" s="1"/>
      <c r="HQ2709" s="1"/>
      <c r="HR2709" s="1"/>
      <c r="HS2709" s="1"/>
      <c r="HT2709" s="1"/>
      <c r="HU2709" s="1"/>
      <c r="HV2709" s="1"/>
      <c r="HW2709" s="1"/>
      <c r="HX2709" s="1"/>
      <c r="HY2709" s="1"/>
      <c r="HZ2709" s="1"/>
      <c r="IA2709" s="1"/>
      <c r="IB2709" s="1"/>
      <c r="IC2709" s="1"/>
      <c r="ID2709" s="1"/>
      <c r="IE2709" s="1"/>
      <c r="IF2709" s="1"/>
      <c r="IG2709" s="1"/>
      <c r="IH2709" s="1"/>
      <c r="II2709" s="1"/>
      <c r="IJ2709" s="1"/>
      <c r="IK2709" s="1"/>
      <c r="IL2709" s="1"/>
      <c r="IM2709" s="1"/>
      <c r="IN2709" s="1"/>
      <c r="IO2709" s="1"/>
      <c r="IP2709" s="1"/>
      <c r="IQ2709" s="1"/>
      <c r="IR2709" s="1"/>
      <c r="IS2709" s="1"/>
      <c r="IT2709" s="1"/>
      <c r="IU2709" s="1"/>
      <c r="IV2709" s="1"/>
      <c r="IW2709" s="1"/>
      <c r="IX2709" s="1"/>
      <c r="IY2709" s="1"/>
      <c r="IZ2709" s="1"/>
      <c r="JA2709" s="1"/>
      <c r="JB2709" s="1"/>
      <c r="JC2709" s="1"/>
      <c r="JD2709" s="1"/>
      <c r="JE2709" s="1"/>
      <c r="JF2709" s="1"/>
      <c r="JG2709" s="1"/>
      <c r="JH2709" s="1"/>
      <c r="JI2709" s="1"/>
      <c r="JJ2709" s="1"/>
      <c r="JK2709" s="1"/>
      <c r="JL2709" s="1"/>
      <c r="JM2709" s="1"/>
      <c r="JN2709" s="1"/>
      <c r="JO2709" s="1"/>
      <c r="JP2709" s="1"/>
      <c r="JQ2709" s="1"/>
      <c r="JR2709" s="1"/>
      <c r="JS2709" s="1"/>
      <c r="JT2709" s="1"/>
      <c r="JU2709" s="1"/>
      <c r="JV2709" s="1"/>
      <c r="JW2709" s="1"/>
      <c r="JX2709" s="1"/>
      <c r="KG2709" s="1"/>
      <c r="KV2709" s="1"/>
      <c r="KW2709" s="34"/>
      <c r="KY2709" s="35"/>
      <c r="LA2709" s="36"/>
      <c r="LC2709" s="37"/>
      <c r="LU2709" s="34"/>
      <c r="LW2709" s="35"/>
      <c r="NE2709" s="36"/>
      <c r="NG2709" s="37"/>
      <c r="RG2709" s="34"/>
      <c r="RI2709" s="35"/>
      <c r="SQ2709" s="36"/>
      <c r="SS2709" s="37"/>
      <c r="VT2709" s="1"/>
    </row>
    <row r="2710" spans="14:592" ht="15" thickBot="1" x14ac:dyDescent="0.35">
      <c r="N2710" s="1"/>
      <c r="AI2710" s="1"/>
      <c r="AJ2710" s="125" t="s">
        <v>7</v>
      </c>
      <c r="AK2710" s="125"/>
      <c r="AL2710" s="125"/>
      <c r="AM2710" s="125"/>
      <c r="AN2710" s="125"/>
      <c r="AO2710" s="125"/>
      <c r="AP2710" s="125"/>
      <c r="AQ2710" s="125"/>
      <c r="AR2710" s="125"/>
      <c r="AS2710" s="125"/>
      <c r="AT2710" s="125"/>
      <c r="AU2710" s="125"/>
      <c r="AV2710" s="125"/>
      <c r="AW2710" s="125"/>
      <c r="AX2710" s="125"/>
      <c r="AY2710" s="1"/>
      <c r="DT2710" s="34"/>
      <c r="DV2710" s="35"/>
      <c r="DY2710" s="1"/>
      <c r="EB2710" t="s">
        <v>8</v>
      </c>
      <c r="ED2710" s="2" t="s">
        <v>64</v>
      </c>
      <c r="EF2710" s="7" t="s">
        <v>65</v>
      </c>
      <c r="EH2710" t="s">
        <v>9</v>
      </c>
      <c r="EK2710" s="1"/>
      <c r="EN2710" s="36"/>
      <c r="EP2710" s="37"/>
      <c r="ES2710" s="1"/>
      <c r="EV2710" t="s">
        <v>8</v>
      </c>
      <c r="EX2710" s="2" t="s">
        <v>66</v>
      </c>
      <c r="EZ2710" s="7" t="s">
        <v>67</v>
      </c>
      <c r="FB2710" t="s">
        <v>9</v>
      </c>
      <c r="FE2710" s="1"/>
      <c r="FH2710" s="52"/>
      <c r="FJ2710" s="53"/>
      <c r="FM2710" s="1"/>
      <c r="FP2710" t="s">
        <v>8</v>
      </c>
      <c r="FR2710" s="2" t="s">
        <v>206</v>
      </c>
      <c r="FT2710" s="7" t="s">
        <v>207</v>
      </c>
      <c r="FV2710" t="s">
        <v>9</v>
      </c>
      <c r="FY2710" s="1"/>
      <c r="FZ2710" s="11" t="s">
        <v>10</v>
      </c>
      <c r="GA2710" s="11"/>
      <c r="GB2710" s="11"/>
      <c r="GC2710" s="11"/>
      <c r="GD2710" s="1"/>
      <c r="JX2710" s="1"/>
      <c r="KG2710" s="1"/>
      <c r="KV2710" s="1"/>
      <c r="KW2710" s="34"/>
      <c r="KY2710" s="35"/>
      <c r="LA2710" s="36"/>
      <c r="LC2710" s="37"/>
      <c r="LU2710" s="34"/>
      <c r="LW2710" s="35"/>
      <c r="NE2710" s="36"/>
      <c r="NG2710" s="37"/>
      <c r="RG2710" s="34"/>
      <c r="RI2710" s="35"/>
      <c r="SQ2710" s="36"/>
      <c r="SS2710" s="37"/>
      <c r="VT2710" s="1"/>
    </row>
    <row r="2711" spans="14:592" x14ac:dyDescent="0.3">
      <c r="N2711" s="1"/>
      <c r="AI2711" s="1"/>
      <c r="AJ2711" s="125"/>
      <c r="AK2711" s="125"/>
      <c r="AL2711" s="125"/>
      <c r="AM2711" s="125"/>
      <c r="AN2711" s="125"/>
      <c r="AO2711" s="125"/>
      <c r="AP2711" s="125"/>
      <c r="AQ2711" s="125"/>
      <c r="AR2711" s="125"/>
      <c r="AS2711" s="125"/>
      <c r="AT2711" s="125"/>
      <c r="AU2711" s="125"/>
      <c r="AV2711" s="125"/>
      <c r="AW2711" s="125"/>
      <c r="AX2711" s="125"/>
      <c r="AY2711" s="1"/>
      <c r="DT2711" s="34"/>
      <c r="DV2711" s="35"/>
      <c r="DY2711" s="1"/>
      <c r="EB2711" s="12">
        <v>-0.55437761062925173</v>
      </c>
      <c r="ED2711" s="4">
        <f t="array" ref="ED2711:ED2713">MMULT(DZ2715:EC2717,ED2720:ED2723)+EB2711:EB2713</f>
        <v>-0.71532031933061457</v>
      </c>
      <c r="EF2711" s="8">
        <f t="array" ref="EF2711:EF2713">EF2706:EF2708</f>
        <v>0</v>
      </c>
      <c r="EH2711" s="12">
        <f t="array" ref="EH2711:EH2713">EF2711:EF2713</f>
        <v>0</v>
      </c>
      <c r="EK2711" s="1"/>
      <c r="EN2711" s="36"/>
      <c r="EP2711" s="37"/>
      <c r="ES2711" s="1"/>
      <c r="EV2711" s="12">
        <f t="array" ref="EV2711:EV2713">EB2711:EB2713</f>
        <v>-0.55437761062925173</v>
      </c>
      <c r="EX2711" s="4">
        <f t="array" ref="EX2711:EX2713">MMULT(ET2715:EW2717,EX2720:EX2723)+EV2711:EV2713</f>
        <v>-0.713581897326936</v>
      </c>
      <c r="EZ2711" s="8">
        <f t="array" ref="EZ2711:EZ2713">EZ2706:EZ2708</f>
        <v>0</v>
      </c>
      <c r="FB2711" s="12">
        <f t="array" ref="FB2711:FB2713">EZ2711:EZ2713</f>
        <v>0</v>
      </c>
      <c r="FE2711" s="1"/>
      <c r="FH2711" s="52"/>
      <c r="FJ2711" s="53"/>
      <c r="FM2711" s="1"/>
      <c r="FP2711" s="12">
        <f t="array" ref="FP2711:FP2713">EV2711:EV2713</f>
        <v>-0.55437761062925173</v>
      </c>
      <c r="FR2711" s="4">
        <f t="array" ref="FR2711:FR2713">MMULT(FN2715:FQ2717,FR2720:FR2723)+FP2711:FP2713</f>
        <v>-0.71521936042305101</v>
      </c>
      <c r="FT2711" s="8">
        <f t="array" ref="FT2711:FT2713">FT2706:FT2708</f>
        <v>0</v>
      </c>
      <c r="FV2711" s="12">
        <f t="array" ref="FV2711:FV2713">FT2711:FT2713</f>
        <v>0</v>
      </c>
      <c r="FY2711" s="1"/>
      <c r="FZ2711" s="15">
        <f t="array" ref="FZ2711:FZ2713">EH2711:EH2713+FB2711:FB2713+FV2711:FV2713</f>
        <v>0</v>
      </c>
      <c r="GA2711" s="11"/>
      <c r="GB2711" s="11"/>
      <c r="GC2711" s="11"/>
      <c r="GD2711" s="1"/>
      <c r="JX2711" s="1"/>
      <c r="KG2711" s="1"/>
      <c r="KV2711" s="1"/>
      <c r="KW2711" s="34"/>
      <c r="KY2711" s="35"/>
      <c r="LA2711" s="36"/>
      <c r="LC2711" s="37"/>
      <c r="LU2711" s="34"/>
      <c r="LW2711" s="35"/>
      <c r="NE2711" s="36"/>
      <c r="NG2711" s="37"/>
      <c r="RG2711" s="34"/>
      <c r="RI2711" s="35"/>
      <c r="SQ2711" s="36"/>
      <c r="SS2711" s="37"/>
      <c r="VT2711" s="1"/>
    </row>
    <row r="2712" spans="14:592" x14ac:dyDescent="0.3">
      <c r="N2712" s="1"/>
      <c r="AI2712" s="1"/>
      <c r="AJ2712" s="125"/>
      <c r="AK2712" s="125"/>
      <c r="AL2712" s="125"/>
      <c r="AM2712" s="125"/>
      <c r="AN2712" s="125"/>
      <c r="AO2712" s="125"/>
      <c r="AP2712" s="125"/>
      <c r="AQ2712" s="125"/>
      <c r="AR2712" s="125"/>
      <c r="AS2712" s="125"/>
      <c r="AT2712" s="125"/>
      <c r="AU2712" s="125"/>
      <c r="AV2712" s="125"/>
      <c r="AW2712" s="125"/>
      <c r="AX2712" s="125"/>
      <c r="AY2712" s="1"/>
      <c r="DT2712" s="34"/>
      <c r="DV2712" s="35"/>
      <c r="DY2712" s="1"/>
      <c r="EB2712" s="13">
        <v>-0.43076362491666914</v>
      </c>
      <c r="ED2712" s="5">
        <v>-8.8336852914205899E-2</v>
      </c>
      <c r="EF2712" s="9">
        <v>0</v>
      </c>
      <c r="EH2712" s="13">
        <v>0</v>
      </c>
      <c r="EK2712" s="1"/>
      <c r="EN2712" s="36"/>
      <c r="EP2712" s="37"/>
      <c r="ES2712" s="1"/>
      <c r="EV2712" s="13">
        <v>-0.43076362491666914</v>
      </c>
      <c r="EX2712" s="5">
        <v>-8.6599263433906837E-2</v>
      </c>
      <c r="EZ2712" s="9">
        <v>0</v>
      </c>
      <c r="FB2712" s="13">
        <v>0</v>
      </c>
      <c r="FE2712" s="1"/>
      <c r="FH2712" s="52"/>
      <c r="FJ2712" s="53"/>
      <c r="FM2712" s="1"/>
      <c r="FP2712" s="13">
        <v>-0.43076362491666914</v>
      </c>
      <c r="FR2712" s="5">
        <v>-8.8109959192563703E-2</v>
      </c>
      <c r="FT2712" s="9">
        <v>0</v>
      </c>
      <c r="FV2712" s="13">
        <v>0</v>
      </c>
      <c r="FY2712" s="1"/>
      <c r="FZ2712" s="16">
        <v>0</v>
      </c>
      <c r="GA2712" s="11"/>
      <c r="GB2712" s="11"/>
      <c r="GC2712" s="11"/>
      <c r="GD2712" s="1"/>
      <c r="JX2712" s="1"/>
      <c r="KG2712" s="1"/>
      <c r="KV2712" s="1"/>
      <c r="KW2712" s="34"/>
      <c r="KY2712" s="35"/>
      <c r="LA2712" s="36"/>
      <c r="LC2712" s="37"/>
      <c r="LU2712" s="34"/>
      <c r="LW2712" s="35"/>
      <c r="NE2712" s="36"/>
      <c r="NG2712" s="37"/>
      <c r="RG2712" s="34"/>
      <c r="RI2712" s="35"/>
      <c r="SQ2712" s="36"/>
      <c r="SS2712" s="37"/>
      <c r="VT2712" s="1"/>
    </row>
    <row r="2713" spans="14:592" ht="15" thickBot="1" x14ac:dyDescent="0.35">
      <c r="N2713" s="1"/>
      <c r="AI2713" s="1"/>
      <c r="AJ2713" s="125"/>
      <c r="AK2713" s="125"/>
      <c r="AL2713" s="125"/>
      <c r="AM2713" s="125"/>
      <c r="AN2713" s="125"/>
      <c r="AO2713" s="125"/>
      <c r="AP2713" s="125"/>
      <c r="AQ2713" s="125"/>
      <c r="AR2713" s="125"/>
      <c r="AS2713" s="125"/>
      <c r="AT2713" s="125"/>
      <c r="AU2713" s="125"/>
      <c r="AV2713" s="125"/>
      <c r="AW2713" s="125"/>
      <c r="AX2713" s="125"/>
      <c r="AY2713" s="1"/>
      <c r="DT2713" s="34"/>
      <c r="DV2713" s="35"/>
      <c r="DY2713" s="1"/>
      <c r="EB2713" s="14">
        <v>8.4617695311539551E-2</v>
      </c>
      <c r="ED2713" s="6">
        <v>7.8765808165612572E-2</v>
      </c>
      <c r="EF2713" s="10">
        <v>-0.13458609436843871</v>
      </c>
      <c r="EH2713" s="14">
        <v>-0.13458609436843871</v>
      </c>
      <c r="EK2713" s="1"/>
      <c r="EN2713" s="36"/>
      <c r="EP2713" s="37"/>
      <c r="ES2713" s="1"/>
      <c r="EV2713" s="14">
        <v>8.4617695311539551E-2</v>
      </c>
      <c r="EX2713" s="6">
        <v>7.9507152453244467E-2</v>
      </c>
      <c r="EZ2713" s="10">
        <v>-0.10821735425662775</v>
      </c>
      <c r="FB2713" s="14">
        <v>-0.10821735425662775</v>
      </c>
      <c r="FE2713" s="1"/>
      <c r="FH2713" s="52"/>
      <c r="FJ2713" s="53"/>
      <c r="FM2713" s="1"/>
      <c r="FP2713" s="14">
        <v>8.4617695311539551E-2</v>
      </c>
      <c r="FR2713" s="6">
        <v>7.8824577121723874E-2</v>
      </c>
      <c r="FT2713" s="10">
        <v>-0.13221621393965491</v>
      </c>
      <c r="FV2713" s="14">
        <v>-0.13221621393965491</v>
      </c>
      <c r="FY2713" s="1"/>
      <c r="FZ2713" s="17">
        <v>-0.37501966256472141</v>
      </c>
      <c r="GA2713" s="11"/>
      <c r="GB2713" s="11"/>
      <c r="GC2713" s="11"/>
      <c r="GD2713" s="1"/>
      <c r="JX2713" s="1"/>
      <c r="KG2713" s="1"/>
      <c r="KV2713" s="1"/>
      <c r="KW2713" s="34"/>
      <c r="KY2713" s="35"/>
      <c r="LA2713" s="36"/>
      <c r="LC2713" s="37"/>
      <c r="LU2713" s="34"/>
      <c r="LW2713" s="35"/>
      <c r="NE2713" s="36"/>
      <c r="NG2713" s="37"/>
      <c r="RG2713" s="34"/>
      <c r="RI2713" s="35"/>
      <c r="SQ2713" s="36"/>
      <c r="SS2713" s="37"/>
      <c r="VT2713" s="1"/>
    </row>
    <row r="2714" spans="14:592" ht="15" thickBot="1" x14ac:dyDescent="0.35">
      <c r="N2714" s="1"/>
      <c r="AI2714" s="1"/>
      <c r="AJ2714" s="125"/>
      <c r="AK2714" s="125"/>
      <c r="AL2714" s="125"/>
      <c r="AM2714" s="125"/>
      <c r="AN2714" s="125"/>
      <c r="AO2714" s="125"/>
      <c r="AP2714" s="125"/>
      <c r="AQ2714" s="125"/>
      <c r="AR2714" s="125"/>
      <c r="AS2714" s="125"/>
      <c r="AT2714" s="125"/>
      <c r="AU2714" s="125"/>
      <c r="AV2714" s="125"/>
      <c r="AW2714" s="125"/>
      <c r="AX2714" s="125"/>
      <c r="AY2714" s="1"/>
      <c r="DT2714" s="34"/>
      <c r="DV2714" s="35"/>
      <c r="DY2714" s="1"/>
      <c r="DZ2714" t="s">
        <v>11</v>
      </c>
      <c r="ED2714" s="2"/>
      <c r="EF2714" s="7"/>
      <c r="EG2714" t="s">
        <v>12</v>
      </c>
      <c r="EK2714" s="1"/>
      <c r="EN2714" s="36"/>
      <c r="EP2714" s="37"/>
      <c r="ES2714" s="1"/>
      <c r="ET2714" t="s">
        <v>11</v>
      </c>
      <c r="EX2714" s="2"/>
      <c r="EZ2714" s="7"/>
      <c r="FA2714" t="s">
        <v>12</v>
      </c>
      <c r="FE2714" s="1"/>
      <c r="FH2714" s="52"/>
      <c r="FJ2714" s="53"/>
      <c r="FM2714" s="1"/>
      <c r="FN2714" t="s">
        <v>11</v>
      </c>
      <c r="FR2714" s="2"/>
      <c r="FT2714" s="7"/>
      <c r="FU2714" t="s">
        <v>12</v>
      </c>
      <c r="FY2714" s="1"/>
      <c r="FZ2714" s="11" t="s">
        <v>13</v>
      </c>
      <c r="GA2714" s="11"/>
      <c r="GB2714" s="11"/>
      <c r="GC2714" s="11"/>
      <c r="GD2714" s="1"/>
      <c r="JX2714" s="1"/>
      <c r="KG2714" s="1"/>
      <c r="KV2714" s="1"/>
      <c r="KW2714" s="34"/>
      <c r="KY2714" s="35"/>
      <c r="LA2714" s="36"/>
      <c r="LC2714" s="37"/>
      <c r="LU2714" s="34"/>
      <c r="LW2714" s="35"/>
      <c r="NE2714" s="36"/>
      <c r="NG2714" s="37"/>
      <c r="RG2714" s="34"/>
      <c r="RI2714" s="35"/>
      <c r="SQ2714" s="36"/>
      <c r="SS2714" s="37"/>
      <c r="VT2714" s="1"/>
    </row>
    <row r="2715" spans="14:592" x14ac:dyDescent="0.3">
      <c r="N2715" s="1"/>
      <c r="AI2715" s="1"/>
      <c r="AJ2715" s="125"/>
      <c r="AK2715" s="125"/>
      <c r="AL2715" s="125"/>
      <c r="AM2715" s="125"/>
      <c r="AN2715" s="125"/>
      <c r="AO2715" s="125"/>
      <c r="AP2715" s="125"/>
      <c r="AQ2715" s="125"/>
      <c r="AR2715" s="125"/>
      <c r="AS2715" s="125"/>
      <c r="AT2715" s="125"/>
      <c r="AU2715" s="125"/>
      <c r="AV2715" s="125"/>
      <c r="AW2715" s="125"/>
      <c r="AX2715" s="125"/>
      <c r="AY2715" s="1"/>
      <c r="DT2715" s="34"/>
      <c r="DV2715" s="35"/>
      <c r="DY2715" s="1"/>
      <c r="DZ2715" s="18">
        <v>0.3924883500094602</v>
      </c>
      <c r="EA2715" s="19">
        <v>9.664392469328352E-2</v>
      </c>
      <c r="EB2715" s="19">
        <v>-0.12743374643677424</v>
      </c>
      <c r="EC2715" s="20">
        <v>-0.52855975121749788</v>
      </c>
      <c r="ED2715" s="2"/>
      <c r="EF2715" s="7"/>
      <c r="EG2715" s="18">
        <f t="array" ref="EG2715:EJ2717">MMULT(EF2711:EF2713,TRANSPOSE(ED2720:ED2723))</f>
        <v>0</v>
      </c>
      <c r="EH2715" s="19">
        <v>0</v>
      </c>
      <c r="EI2715" s="19">
        <v>0</v>
      </c>
      <c r="EJ2715" s="20">
        <v>0</v>
      </c>
      <c r="EK2715" s="1"/>
      <c r="EN2715" s="36"/>
      <c r="EP2715" s="37"/>
      <c r="ES2715" s="1"/>
      <c r="ET2715" s="18">
        <f t="array" ref="ET2715:EW2717">DZ2715:EC2717</f>
        <v>0.3924883500094602</v>
      </c>
      <c r="EU2715" s="19">
        <v>9.664392469328352E-2</v>
      </c>
      <c r="EV2715" s="19">
        <v>-0.12743374643677424</v>
      </c>
      <c r="EW2715" s="20">
        <v>-0.52855975121749788</v>
      </c>
      <c r="EX2715" s="2"/>
      <c r="EZ2715" s="7"/>
      <c r="FA2715" s="18">
        <f t="array" ref="FA2715:FD2717">MMULT(EZ2711:EZ2713,TRANSPOSE(EX2720:EX2723))</f>
        <v>0</v>
      </c>
      <c r="FB2715" s="19">
        <v>0</v>
      </c>
      <c r="FC2715" s="19">
        <v>0</v>
      </c>
      <c r="FD2715" s="20">
        <v>0</v>
      </c>
      <c r="FE2715" s="1"/>
      <c r="FH2715" s="52"/>
      <c r="FJ2715" s="53"/>
      <c r="FM2715" s="1"/>
      <c r="FN2715" s="18">
        <f t="array" ref="FN2715:FQ2717">ET2715:EW2717</f>
        <v>0.3924883500094602</v>
      </c>
      <c r="FO2715" s="19">
        <v>9.664392469328352E-2</v>
      </c>
      <c r="FP2715" s="19">
        <v>-0.12743374643677424</v>
      </c>
      <c r="FQ2715" s="20">
        <v>-0.52855975121749788</v>
      </c>
      <c r="FR2715" s="2"/>
      <c r="FT2715" s="7"/>
      <c r="FU2715" s="18">
        <f t="array" ref="FU2715:FX2717">MMULT(FT2711:FT2713,TRANSPOSE(FR2720:FR2723))</f>
        <v>0</v>
      </c>
      <c r="FV2715" s="19">
        <v>0</v>
      </c>
      <c r="FW2715" s="19">
        <v>0</v>
      </c>
      <c r="FX2715" s="20">
        <v>0</v>
      </c>
      <c r="FY2715" s="1"/>
      <c r="FZ2715" s="26">
        <f t="array" ref="FZ2715:GC2717">EG2715:EJ2717+FA2715:FD2717+FU2715:FX2717</f>
        <v>0</v>
      </c>
      <c r="GA2715" s="27">
        <v>0</v>
      </c>
      <c r="GB2715" s="27">
        <v>0</v>
      </c>
      <c r="GC2715" s="28">
        <v>0</v>
      </c>
      <c r="GD2715" s="1"/>
      <c r="JX2715" s="1"/>
      <c r="KG2715" s="1"/>
      <c r="KV2715" s="1"/>
      <c r="KW2715" s="34"/>
      <c r="KY2715" s="35"/>
      <c r="LA2715" s="36"/>
      <c r="LC2715" s="37"/>
      <c r="LU2715" s="34"/>
      <c r="LW2715" s="35"/>
      <c r="NE2715" s="36"/>
      <c r="NG2715" s="37"/>
      <c r="RG2715" s="34"/>
      <c r="RI2715" s="35"/>
      <c r="SQ2715" s="36"/>
      <c r="SS2715" s="37"/>
      <c r="VT2715" s="1"/>
    </row>
    <row r="2716" spans="14:592" x14ac:dyDescent="0.3">
      <c r="N2716" s="1"/>
      <c r="AI2716" s="1"/>
      <c r="AJ2716" s="125"/>
      <c r="AK2716" s="125"/>
      <c r="AL2716" s="125"/>
      <c r="AM2716" s="125"/>
      <c r="AN2716" s="125"/>
      <c r="AO2716" s="125"/>
      <c r="AP2716" s="125"/>
      <c r="AQ2716" s="125"/>
      <c r="AR2716" s="125"/>
      <c r="AS2716" s="125"/>
      <c r="AT2716" s="125"/>
      <c r="AU2716" s="125"/>
      <c r="AV2716" s="125"/>
      <c r="AW2716" s="125"/>
      <c r="AX2716" s="125"/>
      <c r="AY2716" s="1"/>
      <c r="DT2716" s="34"/>
      <c r="DV2716" s="35"/>
      <c r="DY2716" s="1"/>
      <c r="DZ2716" s="21">
        <v>0.4615770030715905</v>
      </c>
      <c r="EA2716">
        <v>0.35065070413440691</v>
      </c>
      <c r="EB2716">
        <v>-0.21992888924336096</v>
      </c>
      <c r="EC2716" s="22">
        <v>0.50963902298883179</v>
      </c>
      <c r="ED2716" s="2"/>
      <c r="EF2716" s="7"/>
      <c r="EG2716" s="21">
        <v>0</v>
      </c>
      <c r="EH2716">
        <v>0</v>
      </c>
      <c r="EI2716">
        <v>0</v>
      </c>
      <c r="EJ2716" s="22">
        <v>0</v>
      </c>
      <c r="EK2716" s="1"/>
      <c r="EN2716" s="36"/>
      <c r="EP2716" s="37"/>
      <c r="ES2716" s="1"/>
      <c r="ET2716" s="21">
        <v>0.4615770030715905</v>
      </c>
      <c r="EU2716">
        <v>0.35065070413440691</v>
      </c>
      <c r="EV2716">
        <v>-0.21992888924336096</v>
      </c>
      <c r="EW2716" s="22">
        <v>0.50963902298883179</v>
      </c>
      <c r="EX2716" s="2"/>
      <c r="EZ2716" s="7"/>
      <c r="FA2716" s="21">
        <v>0</v>
      </c>
      <c r="FB2716">
        <v>0</v>
      </c>
      <c r="FC2716">
        <v>0</v>
      </c>
      <c r="FD2716" s="22">
        <v>0</v>
      </c>
      <c r="FE2716" s="1"/>
      <c r="FH2716" s="52"/>
      <c r="FJ2716" s="53"/>
      <c r="FM2716" s="1"/>
      <c r="FN2716" s="21">
        <v>0.4615770030715905</v>
      </c>
      <c r="FO2716">
        <v>0.35065070413440691</v>
      </c>
      <c r="FP2716">
        <v>-0.21992888924336096</v>
      </c>
      <c r="FQ2716" s="22">
        <v>0.50963902298883179</v>
      </c>
      <c r="FR2716" s="2"/>
      <c r="FT2716" s="7"/>
      <c r="FU2716" s="21">
        <v>0</v>
      </c>
      <c r="FV2716">
        <v>0</v>
      </c>
      <c r="FW2716">
        <v>0</v>
      </c>
      <c r="FX2716" s="22">
        <v>0</v>
      </c>
      <c r="FY2716" s="1"/>
      <c r="FZ2716" s="29">
        <v>0</v>
      </c>
      <c r="GA2716" s="11">
        <v>0</v>
      </c>
      <c r="GB2716" s="11">
        <v>0</v>
      </c>
      <c r="GC2716" s="30">
        <v>0</v>
      </c>
      <c r="GD2716" s="1"/>
      <c r="JX2716" s="1"/>
      <c r="KG2716" s="1"/>
      <c r="KV2716" s="1"/>
      <c r="KW2716" s="34"/>
      <c r="KY2716" s="35"/>
      <c r="LA2716" s="36"/>
      <c r="LC2716" s="37"/>
      <c r="LU2716" s="34"/>
      <c r="LW2716" s="35"/>
      <c r="NE2716" s="36"/>
      <c r="NG2716" s="37"/>
      <c r="RG2716" s="34"/>
      <c r="RI2716" s="35"/>
      <c r="SQ2716" s="36"/>
      <c r="SS2716" s="37"/>
      <c r="VT2716" s="1"/>
    </row>
    <row r="2717" spans="14:592" ht="15" thickBot="1" x14ac:dyDescent="0.35">
      <c r="N2717" s="1"/>
      <c r="AI2717" s="1"/>
      <c r="AJ2717" s="125"/>
      <c r="AK2717" s="125"/>
      <c r="AL2717" s="125"/>
      <c r="AM2717" s="125"/>
      <c r="AN2717" s="125"/>
      <c r="AO2717" s="125"/>
      <c r="AP2717" s="125"/>
      <c r="AQ2717" s="125"/>
      <c r="AR2717" s="125"/>
      <c r="AS2717" s="125"/>
      <c r="AT2717" s="125"/>
      <c r="AU2717" s="125"/>
      <c r="AV2717" s="125"/>
      <c r="AW2717" s="125"/>
      <c r="AX2717" s="125"/>
      <c r="AY2717" s="1"/>
      <c r="DT2717" s="34"/>
      <c r="DV2717" s="35"/>
      <c r="DY2717" s="1"/>
      <c r="DZ2717" s="23">
        <v>0.17601704178132019</v>
      </c>
      <c r="EA2717" s="24">
        <v>-0.95711069751382771</v>
      </c>
      <c r="EB2717" s="24">
        <v>0.19367407027067562</v>
      </c>
      <c r="EC2717" s="25">
        <v>-9.5927350260935032E-2</v>
      </c>
      <c r="ED2717" s="2"/>
      <c r="EF2717" s="7"/>
      <c r="EG2717" s="23">
        <v>-3.0000174081631022E-2</v>
      </c>
      <c r="EH2717" s="24">
        <v>0</v>
      </c>
      <c r="EI2717" s="24">
        <v>0</v>
      </c>
      <c r="EJ2717" s="25">
        <v>-6.3257501785699374E-2</v>
      </c>
      <c r="EK2717" s="1"/>
      <c r="EN2717" s="36"/>
      <c r="EP2717" s="37"/>
      <c r="ES2717" s="1"/>
      <c r="ET2717" s="23">
        <v>0.17601704178132019</v>
      </c>
      <c r="EU2717" s="24">
        <v>-0.95711069751382771</v>
      </c>
      <c r="EV2717" s="24">
        <v>0.19367407027067562</v>
      </c>
      <c r="EW2717" s="25">
        <v>-9.5927350260935032E-2</v>
      </c>
      <c r="EX2717" s="2"/>
      <c r="EZ2717" s="7"/>
      <c r="FA2717" s="23">
        <v>-2.4562188960652709E-2</v>
      </c>
      <c r="FB2717" s="24">
        <v>0</v>
      </c>
      <c r="FC2717" s="24">
        <v>0</v>
      </c>
      <c r="FD2717" s="25">
        <v>-5.0834441420545863E-2</v>
      </c>
      <c r="FE2717" s="1"/>
      <c r="FH2717" s="52"/>
      <c r="FJ2717" s="53"/>
      <c r="FM2717" s="1"/>
      <c r="FN2717" s="23">
        <v>0.17601704178132019</v>
      </c>
      <c r="FO2717" s="24">
        <v>-0.95711069751382771</v>
      </c>
      <c r="FP2717" s="24">
        <v>0.19367407027067562</v>
      </c>
      <c r="FQ2717" s="25">
        <v>-9.5927350260935032E-2</v>
      </c>
      <c r="FR2717" s="2"/>
      <c r="FT2717" s="7"/>
      <c r="FU2717" s="23">
        <v>-2.9522945592103597E-2</v>
      </c>
      <c r="FV2717" s="24">
        <v>0</v>
      </c>
      <c r="FW2717" s="24">
        <v>0</v>
      </c>
      <c r="FX2717" s="25">
        <v>-6.2156263938663699E-2</v>
      </c>
      <c r="FY2717" s="1"/>
      <c r="FZ2717" s="31">
        <v>-8.4085308634387332E-2</v>
      </c>
      <c r="GA2717" s="32">
        <v>0</v>
      </c>
      <c r="GB2717" s="32">
        <v>0</v>
      </c>
      <c r="GC2717" s="33">
        <v>-0.17624820714490894</v>
      </c>
      <c r="GD2717" s="1"/>
      <c r="JX2717" s="1"/>
      <c r="KG2717" s="1"/>
      <c r="KV2717" s="1"/>
      <c r="KW2717" s="34"/>
      <c r="KY2717" s="35"/>
      <c r="LA2717" s="36"/>
      <c r="LC2717" s="37"/>
      <c r="LU2717" s="34"/>
      <c r="LW2717" s="35"/>
      <c r="NE2717" s="36"/>
      <c r="NG2717" s="37"/>
      <c r="RG2717" s="34"/>
      <c r="RI2717" s="35"/>
      <c r="SQ2717" s="36"/>
      <c r="SS2717" s="37"/>
      <c r="VT2717" s="1"/>
    </row>
    <row r="2718" spans="14:592" x14ac:dyDescent="0.3">
      <c r="N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DT2718" s="34"/>
      <c r="DV2718" s="35"/>
      <c r="DY2718" s="1"/>
      <c r="ED2718" s="2"/>
      <c r="EF2718" s="7"/>
      <c r="EK2718" s="1"/>
      <c r="EN2718" s="36"/>
      <c r="EP2718" s="37"/>
      <c r="ES2718" s="1"/>
      <c r="EX2718" s="2"/>
      <c r="EZ2718" s="7"/>
      <c r="FE2718" s="1"/>
      <c r="FH2718" s="52"/>
      <c r="FJ2718" s="53"/>
      <c r="FM2718" s="1"/>
      <c r="FR2718" s="2"/>
      <c r="FT2718" s="7"/>
      <c r="FY2718" s="1"/>
      <c r="FZ2718" s="1"/>
      <c r="GA2718" s="1"/>
      <c r="GB2718" s="1"/>
      <c r="GC2718" s="1"/>
      <c r="GD2718" s="1"/>
      <c r="JX2718" s="1"/>
      <c r="KG2718" s="1"/>
      <c r="KV2718" s="1"/>
      <c r="KW2718" s="34"/>
      <c r="KY2718" s="35"/>
      <c r="LA2718" s="36"/>
      <c r="LC2718" s="37"/>
      <c r="LU2718" s="34"/>
      <c r="LW2718" s="35"/>
      <c r="NE2718" s="36"/>
      <c r="NG2718" s="37"/>
      <c r="RG2718" s="34"/>
      <c r="RI2718" s="35"/>
      <c r="SQ2718" s="36"/>
      <c r="SS2718" s="37"/>
      <c r="VT2718" s="1"/>
    </row>
    <row r="2719" spans="14:592" ht="15" thickBot="1" x14ac:dyDescent="0.35">
      <c r="N2719" s="1"/>
      <c r="AI2719" s="1"/>
      <c r="DT2719" s="34"/>
      <c r="DV2719" s="35"/>
      <c r="DY2719" s="1"/>
      <c r="ED2719" s="2" t="s">
        <v>68</v>
      </c>
      <c r="EF2719" s="7" t="s">
        <v>69</v>
      </c>
      <c r="EK2719" s="1"/>
      <c r="EN2719" s="36"/>
      <c r="EP2719" s="37"/>
      <c r="ES2719" s="1"/>
      <c r="EX2719" s="2" t="s">
        <v>70</v>
      </c>
      <c r="EZ2719" s="7" t="s">
        <v>71</v>
      </c>
      <c r="FE2719" s="1"/>
      <c r="FH2719" s="52"/>
      <c r="FJ2719" s="53"/>
      <c r="FM2719" s="1"/>
      <c r="FR2719" s="2" t="s">
        <v>208</v>
      </c>
      <c r="FT2719" s="7" t="s">
        <v>209</v>
      </c>
      <c r="FY2719" s="1"/>
      <c r="JX2719" s="1"/>
      <c r="KG2719" s="1"/>
      <c r="KV2719" s="1"/>
      <c r="KW2719" s="34"/>
      <c r="KY2719" s="35"/>
      <c r="LA2719" s="36"/>
      <c r="LC2719" s="37"/>
      <c r="LU2719" s="34"/>
      <c r="LW2719" s="35"/>
      <c r="NE2719" s="36"/>
      <c r="NG2719" s="37"/>
      <c r="RG2719" s="34"/>
      <c r="RI2719" s="35"/>
      <c r="SQ2719" s="36"/>
      <c r="SS2719" s="37"/>
      <c r="VT2719" s="1"/>
    </row>
    <row r="2720" spans="14:592" x14ac:dyDescent="0.3">
      <c r="N2720" s="1"/>
      <c r="AI2720" s="1"/>
      <c r="DT2720" s="34"/>
      <c r="DV2720" s="35"/>
      <c r="DY2720" s="1"/>
      <c r="ED2720" s="4">
        <f t="array" ref="ED2720:ED2723">ED2726:ED2729</f>
        <v>0.22290693717215299</v>
      </c>
      <c r="EF2720" s="8">
        <f t="array" ref="EF2720:EF2723">MMULT(TRANSPOSE(DZ2715:EC2717), EF2711:EF2713)</f>
        <v>-2.3689446195634178E-2</v>
      </c>
      <c r="EK2720" s="1"/>
      <c r="EN2720" s="36"/>
      <c r="EP2720" s="37"/>
      <c r="ES2720" s="1"/>
      <c r="EX2720" s="4">
        <f t="array" ref="EX2720:EX2723">EX2726:EX2729</f>
        <v>0.22697088770444046</v>
      </c>
      <c r="EZ2720" s="8">
        <f t="array" ref="EZ2720:EZ2723">MMULT(TRANSPOSE(ET2715:EW2717), EZ2711:EZ2713)</f>
        <v>-1.9048098565652774E-2</v>
      </c>
      <c r="FE2720" s="1"/>
      <c r="FH2720" s="52"/>
      <c r="FJ2720" s="53"/>
      <c r="FM2720" s="1"/>
      <c r="FR2720" s="4">
        <f t="array" ref="FR2720:FR2723">FR2726:FR2729</f>
        <v>0.22329292839665058</v>
      </c>
      <c r="FT2720" s="8">
        <f t="array" ref="FT2720:FT2723">MMULT(TRANSPOSE(FN2715:FQ2717), FT2711:FT2713)</f>
        <v>-2.3272306853184207E-2</v>
      </c>
      <c r="FY2720" s="1"/>
      <c r="JX2720" s="1"/>
      <c r="KG2720" s="1"/>
      <c r="KV2720" s="1"/>
      <c r="KW2720" s="34"/>
      <c r="KY2720" s="35"/>
      <c r="LA2720" s="36"/>
      <c r="LC2720" s="37"/>
      <c r="LU2720" s="34"/>
      <c r="LW2720" s="35"/>
      <c r="NE2720" s="36"/>
      <c r="NG2720" s="37"/>
      <c r="RG2720" s="34"/>
      <c r="RI2720" s="35"/>
      <c r="SQ2720" s="36"/>
      <c r="SS2720" s="37"/>
      <c r="VT2720" s="1"/>
    </row>
    <row r="2721" spans="14:592" x14ac:dyDescent="0.3">
      <c r="N2721" s="1"/>
      <c r="AI2721" s="1"/>
      <c r="DT2721" s="34"/>
      <c r="DV2721" s="35"/>
      <c r="DY2721" s="1"/>
      <c r="ED2721" s="5">
        <v>0</v>
      </c>
      <c r="EF2721" s="9">
        <v>0.12881379065663823</v>
      </c>
      <c r="EK2721" s="1"/>
      <c r="EN2721" s="36"/>
      <c r="EP2721" s="37"/>
      <c r="ES2721" s="1"/>
      <c r="EX2721" s="5">
        <v>0</v>
      </c>
      <c r="EZ2721" s="9">
        <v>0.10357598741566197</v>
      </c>
      <c r="FE2721" s="1"/>
      <c r="FH2721" s="52"/>
      <c r="FJ2721" s="53"/>
      <c r="FM2721" s="1"/>
      <c r="FR2721" s="5">
        <v>0</v>
      </c>
      <c r="FT2721" s="9">
        <v>0.12654555274642057</v>
      </c>
      <c r="FY2721" s="1"/>
      <c r="JX2721" s="1"/>
      <c r="KG2721" s="1"/>
      <c r="KV2721" s="1"/>
      <c r="KW2721" s="34"/>
      <c r="KY2721" s="35"/>
      <c r="LA2721" s="36"/>
      <c r="LC2721" s="37"/>
      <c r="LU2721" s="34"/>
      <c r="LW2721" s="35"/>
      <c r="NE2721" s="36"/>
      <c r="NG2721" s="37"/>
      <c r="RG2721" s="34"/>
      <c r="RI2721" s="35"/>
      <c r="SQ2721" s="36"/>
      <c r="SS2721" s="37"/>
      <c r="VT2721" s="1"/>
    </row>
    <row r="2722" spans="14:592" x14ac:dyDescent="0.3">
      <c r="N2722" s="1"/>
      <c r="AI2722" s="1"/>
      <c r="DT2722" s="34"/>
      <c r="DV2722" s="35"/>
      <c r="DY2722" s="1"/>
      <c r="ED2722" s="5">
        <v>0</v>
      </c>
      <c r="EF2722" s="9">
        <v>-2.6065836698168782E-2</v>
      </c>
      <c r="EK2722" s="1"/>
      <c r="EN2722" s="36"/>
      <c r="EP2722" s="37"/>
      <c r="ES2722" s="1"/>
      <c r="EX2722" s="5">
        <v>0</v>
      </c>
      <c r="EZ2722" s="9">
        <v>-2.0958895472804721E-2</v>
      </c>
      <c r="FE2722" s="1"/>
      <c r="FH2722" s="52"/>
      <c r="FJ2722" s="53"/>
      <c r="FM2722" s="1"/>
      <c r="FR2722" s="5">
        <v>0</v>
      </c>
      <c r="FT2722" s="9">
        <v>-2.5606852309471406E-2</v>
      </c>
      <c r="FY2722" s="1"/>
      <c r="JX2722" s="1"/>
      <c r="KG2722" s="1"/>
      <c r="KV2722" s="1"/>
      <c r="KW2722" s="34"/>
      <c r="KY2722" s="35"/>
      <c r="LA2722" s="36"/>
      <c r="LC2722" s="37"/>
      <c r="LU2722" s="34"/>
      <c r="LW2722" s="35"/>
      <c r="NE2722" s="36"/>
      <c r="NG2722" s="37"/>
      <c r="RG2722" s="34"/>
      <c r="RI2722" s="35"/>
      <c r="SQ2722" s="36"/>
      <c r="SS2722" s="37"/>
      <c r="VT2722" s="1"/>
    </row>
    <row r="2723" spans="14:592" ht="15" thickBot="1" x14ac:dyDescent="0.35">
      <c r="N2723" s="1"/>
      <c r="AI2723" s="1"/>
      <c r="DT2723" s="34"/>
      <c r="DV2723" s="35"/>
      <c r="DY2723" s="1"/>
      <c r="ED2723" s="6">
        <v>0.47001513850701104</v>
      </c>
      <c r="EF2723" s="10">
        <v>1.2910487414732476E-2</v>
      </c>
      <c r="EK2723" s="1"/>
      <c r="EN2723" s="36"/>
      <c r="EP2723" s="37"/>
      <c r="ES2723" s="1"/>
      <c r="EX2723" s="6">
        <v>0.4697438943110413</v>
      </c>
      <c r="EZ2723" s="10">
        <v>1.0381004046087218E-2</v>
      </c>
      <c r="FE2723" s="1"/>
      <c r="FH2723" s="52"/>
      <c r="FJ2723" s="53"/>
      <c r="FM2723" s="1"/>
      <c r="FR2723" s="6">
        <v>0.47011075333795727</v>
      </c>
      <c r="FT2723" s="10">
        <v>1.2683151064763998E-2</v>
      </c>
      <c r="FY2723" s="1"/>
      <c r="JX2723" s="1"/>
      <c r="KG2723" s="1"/>
      <c r="KV2723" s="1"/>
      <c r="KW2723" s="34"/>
      <c r="KY2723" s="35"/>
      <c r="LA2723" s="36"/>
      <c r="LC2723" s="37"/>
      <c r="LU2723" s="34"/>
      <c r="LW2723" s="35"/>
      <c r="NE2723" s="36"/>
      <c r="NG2723" s="37"/>
      <c r="RG2723" s="34"/>
      <c r="RI2723" s="35"/>
      <c r="SQ2723" s="36"/>
      <c r="SS2723" s="37"/>
      <c r="VT2723" s="1"/>
    </row>
    <row r="2724" spans="14:592" x14ac:dyDescent="0.3">
      <c r="N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  <c r="DP2724" s="1"/>
      <c r="DQ2724" s="1"/>
      <c r="DR2724" s="1"/>
      <c r="DS2724" s="1"/>
      <c r="DT2724" s="34"/>
      <c r="DU2724" s="1"/>
      <c r="DV2724" s="35"/>
      <c r="DW2724" s="1"/>
      <c r="DX2724" s="1"/>
      <c r="DY2724" s="1"/>
      <c r="DZ2724" s="1"/>
      <c r="EA2724" s="1"/>
      <c r="EB2724" s="1"/>
      <c r="EC2724" s="1"/>
      <c r="ED2724" s="2"/>
      <c r="EE2724" s="1"/>
      <c r="EF2724" s="7"/>
      <c r="EG2724" s="1"/>
      <c r="EH2724" s="1"/>
      <c r="EI2724" s="1"/>
      <c r="EJ2724" s="1"/>
      <c r="EK2724" s="1"/>
      <c r="EL2724" s="1"/>
      <c r="EM2724" s="1"/>
      <c r="EN2724" s="36"/>
      <c r="EO2724" s="1"/>
      <c r="EP2724" s="37"/>
      <c r="EQ2724" s="1"/>
      <c r="ER2724" s="1"/>
      <c r="ES2724" s="1"/>
      <c r="ET2724" s="1"/>
      <c r="EU2724" s="1"/>
      <c r="EV2724" s="1"/>
      <c r="EW2724" s="1"/>
      <c r="EX2724" s="2"/>
      <c r="EY2724" s="1"/>
      <c r="EZ2724" s="7"/>
      <c r="FA2724" s="1"/>
      <c r="FB2724" s="1"/>
      <c r="FC2724" s="1"/>
      <c r="FD2724" s="1"/>
      <c r="FE2724" s="1"/>
      <c r="FF2724" s="1"/>
      <c r="FG2724" s="1"/>
      <c r="FH2724" s="52"/>
      <c r="FI2724" s="1"/>
      <c r="FJ2724" s="53"/>
      <c r="FK2724" s="1"/>
      <c r="FL2724" s="1"/>
      <c r="FM2724" s="1"/>
      <c r="FN2724" s="1"/>
      <c r="FO2724" s="1"/>
      <c r="FP2724" s="1"/>
      <c r="FQ2724" s="1"/>
      <c r="FR2724" s="2"/>
      <c r="FS2724" s="1"/>
      <c r="FT2724" s="7"/>
      <c r="FU2724" s="1"/>
      <c r="FV2724" s="1"/>
      <c r="FW2724" s="1"/>
      <c r="FX2724" s="1"/>
      <c r="FY2724" s="1"/>
      <c r="FZ2724" s="1"/>
      <c r="GA2724" s="1"/>
      <c r="GB2724" s="1"/>
      <c r="GC2724" s="1"/>
      <c r="GD2724" s="1"/>
      <c r="GE2724" s="1"/>
      <c r="GF2724" s="1"/>
      <c r="GG2724" s="1"/>
      <c r="GH2724" s="1"/>
      <c r="GI2724" s="1"/>
      <c r="GJ2724" s="1"/>
      <c r="GK2724" s="1"/>
      <c r="GL2724" s="1"/>
      <c r="GM2724" s="1"/>
      <c r="GN2724" s="1"/>
      <c r="GO2724" s="1"/>
      <c r="GP2724" s="1"/>
      <c r="GQ2724" s="1"/>
      <c r="GR2724" s="1"/>
      <c r="GS2724" s="1"/>
      <c r="GT2724" s="1"/>
      <c r="GU2724" s="1"/>
      <c r="GV2724" s="1"/>
      <c r="GW2724" s="1"/>
      <c r="GX2724" s="1"/>
      <c r="GY2724" s="1"/>
      <c r="GZ2724" s="1"/>
      <c r="HA2724" s="1"/>
      <c r="HB2724" s="1"/>
      <c r="HC2724" s="1"/>
      <c r="HD2724" s="1"/>
      <c r="HE2724" s="1"/>
      <c r="HF2724" s="1"/>
      <c r="HG2724" s="1"/>
      <c r="HH2724" s="1"/>
      <c r="HI2724" s="1"/>
      <c r="HJ2724" s="1"/>
      <c r="HK2724" s="1"/>
      <c r="HL2724" s="1"/>
      <c r="HM2724" s="1"/>
      <c r="HN2724" s="1"/>
      <c r="HO2724" s="1"/>
      <c r="HP2724" s="1"/>
      <c r="HQ2724" s="1"/>
      <c r="HR2724" s="1"/>
      <c r="HS2724" s="1"/>
      <c r="HT2724" s="1"/>
      <c r="HU2724" s="1"/>
      <c r="HV2724" s="1"/>
      <c r="HW2724" s="1"/>
      <c r="HX2724" s="1"/>
      <c r="HY2724" s="1"/>
      <c r="HZ2724" s="1"/>
      <c r="IA2724" s="1"/>
      <c r="IB2724" s="1"/>
      <c r="IC2724" s="1"/>
      <c r="ID2724" s="1"/>
      <c r="IE2724" s="1"/>
      <c r="IF2724" s="1"/>
      <c r="IG2724" s="1"/>
      <c r="IH2724" s="1"/>
      <c r="II2724" s="1"/>
      <c r="IJ2724" s="1"/>
      <c r="IK2724" s="1"/>
      <c r="IL2724" s="1"/>
      <c r="IM2724" s="1"/>
      <c r="IN2724" s="1"/>
      <c r="IO2724" s="1"/>
      <c r="IP2724" s="1"/>
      <c r="IQ2724" s="1"/>
      <c r="IR2724" s="1"/>
      <c r="IS2724" s="1"/>
      <c r="IT2724" s="1"/>
      <c r="IU2724" s="1"/>
      <c r="IV2724" s="1"/>
      <c r="IW2724" s="1"/>
      <c r="IX2724" s="1"/>
      <c r="IY2724" s="1"/>
      <c r="IZ2724" s="1"/>
      <c r="JA2724" s="1"/>
      <c r="JB2724" s="1"/>
      <c r="JC2724" s="1"/>
      <c r="JD2724" s="1"/>
      <c r="JE2724" s="1"/>
      <c r="JF2724" s="1"/>
      <c r="JG2724" s="1"/>
      <c r="JH2724" s="1"/>
      <c r="JI2724" s="1"/>
      <c r="JJ2724" s="1"/>
      <c r="JK2724" s="1"/>
      <c r="JL2724" s="1"/>
      <c r="JM2724" s="1"/>
      <c r="JN2724" s="1"/>
      <c r="JO2724" s="1"/>
      <c r="JP2724" s="1"/>
      <c r="JQ2724" s="1"/>
      <c r="JR2724" s="1"/>
      <c r="JS2724" s="1"/>
      <c r="JT2724" s="1"/>
      <c r="JU2724" s="1"/>
      <c r="JV2724" s="1"/>
      <c r="JW2724" s="1"/>
      <c r="JX2724" s="1"/>
      <c r="KG2724" s="1"/>
      <c r="KV2724" s="1"/>
      <c r="KW2724" s="34"/>
      <c r="KY2724" s="35"/>
      <c r="LA2724" s="36"/>
      <c r="LC2724" s="37"/>
      <c r="LU2724" s="34"/>
      <c r="LW2724" s="35"/>
      <c r="NE2724" s="36"/>
      <c r="NG2724" s="37"/>
      <c r="RG2724" s="34"/>
      <c r="RI2724" s="35"/>
      <c r="SQ2724" s="36"/>
      <c r="SS2724" s="37"/>
      <c r="VT2724" s="1"/>
    </row>
    <row r="2725" spans="14:592" ht="15" thickBot="1" x14ac:dyDescent="0.35">
      <c r="N2725" s="1"/>
      <c r="AI2725" s="1"/>
      <c r="AJ2725" s="125" t="s">
        <v>72</v>
      </c>
      <c r="AK2725" s="125"/>
      <c r="AL2725" s="125"/>
      <c r="AM2725" s="125"/>
      <c r="AN2725" s="125"/>
      <c r="AO2725" s="125"/>
      <c r="AP2725" s="125"/>
      <c r="AQ2725" s="125"/>
      <c r="AR2725" s="125"/>
      <c r="AS2725" s="125"/>
      <c r="AT2725" s="125"/>
      <c r="AU2725" s="125"/>
      <c r="AV2725" s="125"/>
      <c r="AW2725" s="125"/>
      <c r="AX2725" s="125"/>
      <c r="AY2725" s="1"/>
      <c r="DT2725" s="34"/>
      <c r="DV2725" s="35"/>
      <c r="DZ2725" s="1"/>
      <c r="ED2725" s="2" t="s">
        <v>68</v>
      </c>
      <c r="EF2725" s="7" t="s">
        <v>69</v>
      </c>
      <c r="EJ2725" s="1"/>
      <c r="EN2725" s="36"/>
      <c r="EP2725" s="37"/>
      <c r="ET2725" s="1"/>
      <c r="EX2725" s="2" t="s">
        <v>70</v>
      </c>
      <c r="EZ2725" s="7" t="s">
        <v>71</v>
      </c>
      <c r="FD2725" s="1"/>
      <c r="FH2725" s="52"/>
      <c r="FJ2725" s="53"/>
      <c r="FN2725" s="1"/>
      <c r="FR2725" s="2" t="s">
        <v>208</v>
      </c>
      <c r="FT2725" s="7" t="s">
        <v>209</v>
      </c>
      <c r="FX2725" s="1"/>
      <c r="FY2725" s="11"/>
      <c r="FZ2725" s="11"/>
      <c r="GA2725" s="11"/>
      <c r="GB2725" s="1"/>
      <c r="JX2725" s="1"/>
      <c r="KG2725" s="1"/>
      <c r="KV2725" s="1"/>
      <c r="KW2725" s="34"/>
      <c r="KY2725" s="35"/>
      <c r="LA2725" s="36"/>
      <c r="LC2725" s="37"/>
      <c r="LU2725" s="34"/>
      <c r="LW2725" s="35"/>
      <c r="NE2725" s="36"/>
      <c r="NG2725" s="37"/>
      <c r="RG2725" s="34"/>
      <c r="RI2725" s="35"/>
      <c r="SQ2725" s="36"/>
      <c r="SS2725" s="37"/>
      <c r="VT2725" s="1"/>
    </row>
    <row r="2726" spans="14:592" x14ac:dyDescent="0.3">
      <c r="N2726" s="1"/>
      <c r="AI2726" s="1"/>
      <c r="AJ2726" s="125"/>
      <c r="AK2726" s="125"/>
      <c r="AL2726" s="125"/>
      <c r="AM2726" s="125"/>
      <c r="AN2726" s="125"/>
      <c r="AO2726" s="125"/>
      <c r="AP2726" s="125"/>
      <c r="AQ2726" s="125"/>
      <c r="AR2726" s="125"/>
      <c r="AS2726" s="125"/>
      <c r="AT2726" s="125"/>
      <c r="AU2726" s="125"/>
      <c r="AV2726" s="125"/>
      <c r="AW2726" s="125"/>
      <c r="AX2726" s="125"/>
      <c r="AY2726" s="1"/>
      <c r="DT2726" s="34"/>
      <c r="DV2726" s="35"/>
      <c r="DZ2726" s="1"/>
      <c r="ED2726" s="4">
        <f t="array" ref="ED2726:ED2729">IF(ED2731:ED2734&gt;0,ED2731:ED2734, 0)</f>
        <v>0.22290693717215299</v>
      </c>
      <c r="EF2726" s="8">
        <f t="array" ref="EF2726:EF2729">EF2720:EF2723</f>
        <v>-2.3689446195634178E-2</v>
      </c>
      <c r="EJ2726" s="1"/>
      <c r="EN2726" s="36"/>
      <c r="EP2726" s="37"/>
      <c r="ET2726" s="1"/>
      <c r="EX2726" s="4">
        <f t="array" ref="EX2726:EX2729">IF(EX2731:EX2734&gt;0,EX2731:EX2734, 0)</f>
        <v>0.22697088770444046</v>
      </c>
      <c r="EZ2726" s="8">
        <f t="array" ref="EZ2726:EZ2729">EZ2720:EZ2723</f>
        <v>-1.9048098565652774E-2</v>
      </c>
      <c r="FD2726" s="1"/>
      <c r="FH2726" s="52"/>
      <c r="FJ2726" s="53"/>
      <c r="FN2726" s="1"/>
      <c r="FR2726" s="4">
        <f t="array" ref="FR2726:FR2729">IF(FR2731:FR2734&gt;0,FR2731:FR2734, 0)</f>
        <v>0.22329292839665058</v>
      </c>
      <c r="FT2726" s="8">
        <f t="array" ref="FT2726:FT2729">FT2720:FT2723</f>
        <v>-2.3272306853184207E-2</v>
      </c>
      <c r="FX2726" s="1"/>
      <c r="FY2726" s="11"/>
      <c r="FZ2726" s="11"/>
      <c r="GA2726" s="11"/>
      <c r="GB2726" s="1"/>
      <c r="JX2726" s="1"/>
      <c r="KG2726" s="1"/>
      <c r="KV2726" s="1"/>
      <c r="KW2726" s="34"/>
      <c r="KY2726" s="35"/>
      <c r="LA2726" s="36"/>
      <c r="LC2726" s="37"/>
      <c r="LU2726" s="34"/>
      <c r="LW2726" s="35"/>
      <c r="NE2726" s="36"/>
      <c r="NG2726" s="37"/>
      <c r="RG2726" s="34"/>
      <c r="RI2726" s="35"/>
      <c r="SQ2726" s="36"/>
      <c r="SS2726" s="37"/>
      <c r="VT2726" s="1"/>
    </row>
    <row r="2727" spans="14:592" x14ac:dyDescent="0.3">
      <c r="N2727" s="1"/>
      <c r="AI2727" s="1"/>
      <c r="AJ2727" s="125"/>
      <c r="AK2727" s="125"/>
      <c r="AL2727" s="125"/>
      <c r="AM2727" s="125"/>
      <c r="AN2727" s="125"/>
      <c r="AO2727" s="125"/>
      <c r="AP2727" s="125"/>
      <c r="AQ2727" s="125"/>
      <c r="AR2727" s="125"/>
      <c r="AS2727" s="125"/>
      <c r="AT2727" s="125"/>
      <c r="AU2727" s="125"/>
      <c r="AV2727" s="125"/>
      <c r="AW2727" s="125"/>
      <c r="AX2727" s="125"/>
      <c r="AY2727" s="1"/>
      <c r="DT2727" s="34"/>
      <c r="DV2727" s="35"/>
      <c r="DZ2727" s="1"/>
      <c r="ED2727" s="5">
        <v>0</v>
      </c>
      <c r="EF2727" s="9">
        <v>0.12881379065663823</v>
      </c>
      <c r="EJ2727" s="1"/>
      <c r="EN2727" s="36"/>
      <c r="EP2727" s="37"/>
      <c r="ET2727" s="1"/>
      <c r="EX2727" s="5">
        <v>0</v>
      </c>
      <c r="EZ2727" s="9">
        <v>0.10357598741566197</v>
      </c>
      <c r="FD2727" s="1"/>
      <c r="FH2727" s="52"/>
      <c r="FJ2727" s="53"/>
      <c r="FN2727" s="1"/>
      <c r="FR2727" s="5">
        <v>0</v>
      </c>
      <c r="FT2727" s="9">
        <v>0.12654555274642057</v>
      </c>
      <c r="FX2727" s="1"/>
      <c r="FY2727" s="11"/>
      <c r="FZ2727" s="11"/>
      <c r="GA2727" s="11"/>
      <c r="GB2727" s="1"/>
      <c r="JX2727" s="1"/>
      <c r="KG2727" s="1"/>
      <c r="KV2727" s="1"/>
      <c r="KW2727" s="34"/>
      <c r="KY2727" s="35"/>
      <c r="LA2727" s="36"/>
      <c r="LC2727" s="37"/>
      <c r="LU2727" s="34"/>
      <c r="LW2727" s="35"/>
      <c r="NE2727" s="36"/>
      <c r="NG2727" s="37"/>
      <c r="RG2727" s="34"/>
      <c r="RI2727" s="35"/>
      <c r="SQ2727" s="36"/>
      <c r="SS2727" s="37"/>
      <c r="VT2727" s="1"/>
    </row>
    <row r="2728" spans="14:592" x14ac:dyDescent="0.3">
      <c r="N2728" s="1"/>
      <c r="AI2728" s="1"/>
      <c r="AJ2728" s="125"/>
      <c r="AK2728" s="125"/>
      <c r="AL2728" s="125"/>
      <c r="AM2728" s="125"/>
      <c r="AN2728" s="125"/>
      <c r="AO2728" s="125"/>
      <c r="AP2728" s="125"/>
      <c r="AQ2728" s="125"/>
      <c r="AR2728" s="125"/>
      <c r="AS2728" s="125"/>
      <c r="AT2728" s="125"/>
      <c r="AU2728" s="125"/>
      <c r="AV2728" s="125"/>
      <c r="AW2728" s="125"/>
      <c r="AX2728" s="125"/>
      <c r="AY2728" s="1"/>
      <c r="DT2728" s="34"/>
      <c r="DV2728" s="35"/>
      <c r="DZ2728" s="1"/>
      <c r="ED2728" s="5">
        <v>0</v>
      </c>
      <c r="EF2728" s="9">
        <v>-2.6065836698168782E-2</v>
      </c>
      <c r="EJ2728" s="1"/>
      <c r="EN2728" s="36"/>
      <c r="EP2728" s="37"/>
      <c r="ET2728" s="1"/>
      <c r="EX2728" s="5">
        <v>0</v>
      </c>
      <c r="EZ2728" s="9">
        <v>-2.0958895472804721E-2</v>
      </c>
      <c r="FD2728" s="1"/>
      <c r="FH2728" s="52"/>
      <c r="FJ2728" s="53"/>
      <c r="FN2728" s="1"/>
      <c r="FR2728" s="5">
        <v>0</v>
      </c>
      <c r="FT2728" s="9">
        <v>-2.5606852309471406E-2</v>
      </c>
      <c r="FX2728" s="1"/>
      <c r="FY2728" s="11"/>
      <c r="FZ2728" s="11"/>
      <c r="GA2728" s="11"/>
      <c r="GB2728" s="1"/>
      <c r="JX2728" s="1"/>
      <c r="KG2728" s="1"/>
      <c r="KV2728" s="1"/>
      <c r="KW2728" s="34"/>
      <c r="KY2728" s="35"/>
      <c r="LA2728" s="36"/>
      <c r="LC2728" s="37"/>
      <c r="LU2728" s="34"/>
      <c r="LW2728" s="35"/>
      <c r="NE2728" s="36"/>
      <c r="NG2728" s="37"/>
      <c r="RG2728" s="34"/>
      <c r="RI2728" s="35"/>
      <c r="SQ2728" s="36"/>
      <c r="SS2728" s="37"/>
      <c r="VT2728" s="1"/>
    </row>
    <row r="2729" spans="14:592" ht="15" thickBot="1" x14ac:dyDescent="0.35">
      <c r="N2729" s="1"/>
      <c r="AI2729" s="1"/>
      <c r="AJ2729" s="125"/>
      <c r="AK2729" s="125"/>
      <c r="AL2729" s="125"/>
      <c r="AM2729" s="125"/>
      <c r="AN2729" s="125"/>
      <c r="AO2729" s="125"/>
      <c r="AP2729" s="125"/>
      <c r="AQ2729" s="125"/>
      <c r="AR2729" s="125"/>
      <c r="AS2729" s="125"/>
      <c r="AT2729" s="125"/>
      <c r="AU2729" s="125"/>
      <c r="AV2729" s="125"/>
      <c r="AW2729" s="125"/>
      <c r="AX2729" s="125"/>
      <c r="AY2729" s="1"/>
      <c r="DT2729" s="34"/>
      <c r="DV2729" s="35"/>
      <c r="DZ2729" s="1"/>
      <c r="ED2729" s="6">
        <v>0.47001513850701104</v>
      </c>
      <c r="EF2729" s="10">
        <v>1.2910487414732476E-2</v>
      </c>
      <c r="EJ2729" s="1"/>
      <c r="EN2729" s="36"/>
      <c r="EP2729" s="37"/>
      <c r="ET2729" s="1"/>
      <c r="EX2729" s="6">
        <v>0.4697438943110413</v>
      </c>
      <c r="EZ2729" s="10">
        <v>1.0381004046087218E-2</v>
      </c>
      <c r="FD2729" s="1"/>
      <c r="FH2729" s="52"/>
      <c r="FJ2729" s="53"/>
      <c r="FN2729" s="1"/>
      <c r="FR2729" s="6">
        <v>0.47011075333795727</v>
      </c>
      <c r="FT2729" s="10">
        <v>1.2683151064763998E-2</v>
      </c>
      <c r="FX2729" s="1"/>
      <c r="FY2729" s="11"/>
      <c r="FZ2729" s="11"/>
      <c r="GA2729" s="11"/>
      <c r="GB2729" s="1"/>
      <c r="JX2729" s="1"/>
      <c r="KG2729" s="1"/>
      <c r="KV2729" s="1"/>
      <c r="KW2729" s="34"/>
      <c r="KY2729" s="35"/>
      <c r="LA2729" s="36"/>
      <c r="LC2729" s="37"/>
      <c r="LU2729" s="34"/>
      <c r="LW2729" s="35"/>
      <c r="NE2729" s="36"/>
      <c r="NG2729" s="37"/>
      <c r="RG2729" s="34"/>
      <c r="RI2729" s="35"/>
      <c r="SQ2729" s="36"/>
      <c r="SS2729" s="37"/>
      <c r="VT2729" s="1"/>
    </row>
    <row r="2730" spans="14:592" ht="15" thickBot="1" x14ac:dyDescent="0.35">
      <c r="N2730" s="1"/>
      <c r="AI2730" s="1"/>
      <c r="AJ2730" s="125"/>
      <c r="AK2730" s="125"/>
      <c r="AL2730" s="125"/>
      <c r="AM2730" s="125"/>
      <c r="AN2730" s="125"/>
      <c r="AO2730" s="125"/>
      <c r="AP2730" s="125"/>
      <c r="AQ2730" s="125"/>
      <c r="AR2730" s="125"/>
      <c r="AS2730" s="125"/>
      <c r="AT2730" s="125"/>
      <c r="AU2730" s="125"/>
      <c r="AV2730" s="125"/>
      <c r="AW2730" s="125"/>
      <c r="AX2730" s="125"/>
      <c r="AY2730" s="1"/>
      <c r="DT2730" s="34"/>
      <c r="DV2730" s="35"/>
      <c r="DZ2730" s="1"/>
      <c r="ED2730" s="2" t="s">
        <v>73</v>
      </c>
      <c r="EF2730" s="7" t="s">
        <v>74</v>
      </c>
      <c r="EJ2730" s="1"/>
      <c r="EN2730" s="36"/>
      <c r="EP2730" s="37"/>
      <c r="ET2730" s="1"/>
      <c r="EX2730" s="2" t="s">
        <v>73</v>
      </c>
      <c r="EZ2730" s="7" t="s">
        <v>74</v>
      </c>
      <c r="FD2730" s="1"/>
      <c r="FH2730" s="52"/>
      <c r="FJ2730" s="53"/>
      <c r="FN2730" s="1"/>
      <c r="FR2730" s="2" t="s">
        <v>73</v>
      </c>
      <c r="FT2730" s="7" t="s">
        <v>74</v>
      </c>
      <c r="FX2730" s="1"/>
      <c r="FY2730" s="11"/>
      <c r="FZ2730" s="11"/>
      <c r="GA2730" s="11"/>
      <c r="GB2730" s="1"/>
      <c r="JX2730" s="1"/>
      <c r="KG2730" s="1"/>
      <c r="KV2730" s="1"/>
      <c r="KW2730" s="34"/>
      <c r="KY2730" s="35"/>
      <c r="LA2730" s="36"/>
      <c r="LC2730" s="37"/>
      <c r="LU2730" s="34"/>
      <c r="LW2730" s="35"/>
      <c r="NE2730" s="36"/>
      <c r="NG2730" s="37"/>
      <c r="RG2730" s="34"/>
      <c r="RI2730" s="35"/>
      <c r="SQ2730" s="36"/>
      <c r="SS2730" s="37"/>
      <c r="VT2730" s="1"/>
    </row>
    <row r="2731" spans="14:592" x14ac:dyDescent="0.3">
      <c r="N2731" s="1"/>
      <c r="AI2731" s="1"/>
      <c r="AJ2731" s="125"/>
      <c r="AK2731" s="125"/>
      <c r="AL2731" s="125"/>
      <c r="AM2731" s="125"/>
      <c r="AN2731" s="125"/>
      <c r="AO2731" s="125"/>
      <c r="AP2731" s="125"/>
      <c r="AQ2731" s="125"/>
      <c r="AR2731" s="125"/>
      <c r="AS2731" s="125"/>
      <c r="AT2731" s="125"/>
      <c r="AU2731" s="125"/>
      <c r="AV2731" s="125"/>
      <c r="AW2731" s="125"/>
      <c r="AX2731" s="125"/>
      <c r="AY2731" s="1"/>
      <c r="DT2731" s="34"/>
      <c r="DV2731" s="35"/>
      <c r="DZ2731" s="1"/>
      <c r="ED2731" s="4">
        <f t="array" ref="ED2731:ED2734">MMULT(EA2741:EC2744,ED2747:ED2749)+EC2736:EC2739</f>
        <v>0.22290693717215299</v>
      </c>
      <c r="EF2731" s="8">
        <f t="array" ref="EF2731:EF2734">EF2726:EF2729*IF(ED2731:ED2734&gt;0, 1, 0)</f>
        <v>-2.3689446195634178E-2</v>
      </c>
      <c r="EJ2731" s="1"/>
      <c r="EN2731" s="36"/>
      <c r="EP2731" s="37"/>
      <c r="ET2731" s="1"/>
      <c r="EX2731" s="4">
        <f t="array" ref="EX2731:EX2734">MMULT(EU2741:EW2744,EX2747:EX2749)+EW2736:EW2739</f>
        <v>0.22697088770444046</v>
      </c>
      <c r="EZ2731" s="8">
        <f t="array" ref="EZ2731:EZ2734">EZ2726:EZ2729*IF(EX2731:EX2734&gt;0, 1, 0)</f>
        <v>-1.9048098565652774E-2</v>
      </c>
      <c r="FD2731" s="1"/>
      <c r="FH2731" s="52"/>
      <c r="FJ2731" s="53"/>
      <c r="FN2731" s="1"/>
      <c r="FR2731" s="4">
        <f t="array" ref="FR2731:FR2734">MMULT(FO2741:FQ2744,FR2747:FR2749)+FQ2736:FQ2739</f>
        <v>0.22329292839665058</v>
      </c>
      <c r="FT2731" s="8">
        <f t="array" ref="FT2731:FT2734">FT2726:FT2729*IF(FR2731:FR2734&gt;0, 1, 0)</f>
        <v>-2.3272306853184207E-2</v>
      </c>
      <c r="FX2731" s="1"/>
      <c r="FY2731" s="11"/>
      <c r="FZ2731" s="11"/>
      <c r="GA2731" s="11"/>
      <c r="GB2731" s="1"/>
      <c r="JX2731" s="1"/>
      <c r="KG2731" s="1"/>
      <c r="KV2731" s="1"/>
      <c r="KW2731" s="34"/>
      <c r="KY2731" s="35"/>
      <c r="LA2731" s="36"/>
      <c r="LC2731" s="37"/>
      <c r="LU2731" s="34"/>
      <c r="LW2731" s="35"/>
      <c r="NE2731" s="36"/>
      <c r="NG2731" s="37"/>
      <c r="RG2731" s="34"/>
      <c r="RI2731" s="35"/>
      <c r="SQ2731" s="36"/>
      <c r="SS2731" s="37"/>
      <c r="VT2731" s="1"/>
    </row>
    <row r="2732" spans="14:592" x14ac:dyDescent="0.3">
      <c r="N2732" s="1"/>
      <c r="AI2732" s="1"/>
      <c r="AJ2732" s="125"/>
      <c r="AK2732" s="125"/>
      <c r="AL2732" s="125"/>
      <c r="AM2732" s="125"/>
      <c r="AN2732" s="125"/>
      <c r="AO2732" s="125"/>
      <c r="AP2732" s="125"/>
      <c r="AQ2732" s="125"/>
      <c r="AR2732" s="125"/>
      <c r="AS2732" s="125"/>
      <c r="AT2732" s="125"/>
      <c r="AU2732" s="125"/>
      <c r="AV2732" s="125"/>
      <c r="AW2732" s="125"/>
      <c r="AX2732" s="125"/>
      <c r="AY2732" s="1"/>
      <c r="DT2732" s="34"/>
      <c r="DV2732" s="35"/>
      <c r="DZ2732" s="1"/>
      <c r="ED2732" s="5">
        <v>-1.3503076289105809</v>
      </c>
      <c r="EF2732" s="9">
        <v>0</v>
      </c>
      <c r="EJ2732" s="1"/>
      <c r="EN2732" s="36"/>
      <c r="EP2732" s="37"/>
      <c r="ET2732" s="1"/>
      <c r="EX2732" s="5">
        <v>-1.3761994679862568</v>
      </c>
      <c r="EZ2732" s="9">
        <v>0</v>
      </c>
      <c r="FD2732" s="1"/>
      <c r="FH2732" s="52"/>
      <c r="FJ2732" s="53"/>
      <c r="FN2732" s="1"/>
      <c r="FR2732" s="5">
        <v>-1.3525341901946757</v>
      </c>
      <c r="FT2732" s="9">
        <v>0</v>
      </c>
      <c r="FX2732" s="1"/>
      <c r="FY2732" s="11"/>
      <c r="FZ2732" s="11"/>
      <c r="GA2732" s="11"/>
      <c r="GB2732" s="1"/>
      <c r="JX2732" s="1"/>
      <c r="KG2732" s="1"/>
      <c r="KV2732" s="1"/>
      <c r="KW2732" s="34"/>
      <c r="KY2732" s="35"/>
      <c r="LA2732" s="36"/>
      <c r="LC2732" s="37"/>
      <c r="LU2732" s="34"/>
      <c r="LW2732" s="35"/>
      <c r="NE2732" s="36"/>
      <c r="NG2732" s="37"/>
      <c r="RG2732" s="34"/>
      <c r="RI2732" s="35"/>
      <c r="SQ2732" s="36"/>
      <c r="SS2732" s="37"/>
      <c r="VT2732" s="1"/>
    </row>
    <row r="2733" spans="14:592" x14ac:dyDescent="0.3">
      <c r="N2733" s="1"/>
      <c r="AI2733" s="1"/>
      <c r="AJ2733" s="125"/>
      <c r="AK2733" s="125"/>
      <c r="AL2733" s="125"/>
      <c r="AM2733" s="125"/>
      <c r="AN2733" s="125"/>
      <c r="AO2733" s="125"/>
      <c r="AP2733" s="125"/>
      <c r="AQ2733" s="125"/>
      <c r="AR2733" s="125"/>
      <c r="AS2733" s="125"/>
      <c r="AT2733" s="125"/>
      <c r="AU2733" s="125"/>
      <c r="AV2733" s="125"/>
      <c r="AW2733" s="125"/>
      <c r="AX2733" s="125"/>
      <c r="AY2733" s="1"/>
      <c r="DT2733" s="34"/>
      <c r="DV2733" s="35"/>
      <c r="DZ2733" s="1"/>
      <c r="ED2733" s="5">
        <v>-1.0196040521704846</v>
      </c>
      <c r="EF2733" s="9">
        <v>0</v>
      </c>
      <c r="EJ2733" s="1"/>
      <c r="EN2733" s="36"/>
      <c r="EP2733" s="37"/>
      <c r="ER2733" s="44"/>
      <c r="ET2733" s="1"/>
      <c r="EX2733" s="5">
        <v>-1.0314935583733784</v>
      </c>
      <c r="EZ2733" s="9">
        <v>0</v>
      </c>
      <c r="FD2733" s="1"/>
      <c r="FH2733" s="52"/>
      <c r="FJ2733" s="53"/>
      <c r="FN2733" s="1"/>
      <c r="FR2733" s="5">
        <v>-1.0207993767428478</v>
      </c>
      <c r="FT2733" s="9">
        <v>0</v>
      </c>
      <c r="FX2733" s="1"/>
      <c r="FY2733" s="11"/>
      <c r="FZ2733" s="11"/>
      <c r="GA2733" s="11"/>
      <c r="GB2733" s="1"/>
      <c r="JX2733" s="1"/>
      <c r="KG2733" s="1"/>
      <c r="KV2733" s="1"/>
      <c r="KW2733" s="34"/>
      <c r="KY2733" s="35"/>
      <c r="LA2733" s="36"/>
      <c r="LC2733" s="37"/>
      <c r="LU2733" s="34"/>
      <c r="LW2733" s="35"/>
      <c r="NE2733" s="36"/>
      <c r="NG2733" s="37"/>
      <c r="PZ2733" s="44"/>
      <c r="RG2733" s="34"/>
      <c r="RI2733" s="35"/>
      <c r="SQ2733" s="36"/>
      <c r="SS2733" s="37"/>
      <c r="VT2733" s="1"/>
    </row>
    <row r="2734" spans="14:592" ht="15" thickBot="1" x14ac:dyDescent="0.35">
      <c r="N2734" s="1"/>
      <c r="AI2734" s="1"/>
      <c r="AJ2734" s="125"/>
      <c r="AK2734" s="125"/>
      <c r="AL2734" s="125"/>
      <c r="AM2734" s="125"/>
      <c r="AN2734" s="125"/>
      <c r="AO2734" s="125"/>
      <c r="AP2734" s="125"/>
      <c r="AQ2734" s="125"/>
      <c r="AR2734" s="125"/>
      <c r="AS2734" s="125"/>
      <c r="AT2734" s="125"/>
      <c r="AU2734" s="125"/>
      <c r="AV2734" s="125"/>
      <c r="AW2734" s="125"/>
      <c r="AX2734" s="125"/>
      <c r="AY2734" s="1"/>
      <c r="DT2734" s="34"/>
      <c r="DV2734" s="35"/>
      <c r="DZ2734" s="1"/>
      <c r="ED2734" s="6">
        <v>0.47001513850701104</v>
      </c>
      <c r="EF2734" s="10">
        <v>1.2910487414732476E-2</v>
      </c>
      <c r="EJ2734" s="1"/>
      <c r="EN2734" s="36"/>
      <c r="EP2734" s="37"/>
      <c r="ER2734" s="44"/>
      <c r="ET2734" s="1"/>
      <c r="EX2734" s="6">
        <v>0.4697438943110413</v>
      </c>
      <c r="EZ2734" s="10">
        <v>1.0381004046087218E-2</v>
      </c>
      <c r="FD2734" s="1"/>
      <c r="FH2734" s="52"/>
      <c r="FJ2734" s="53"/>
      <c r="FN2734" s="1"/>
      <c r="FR2734" s="6">
        <v>0.47011075333795727</v>
      </c>
      <c r="FT2734" s="10">
        <v>1.2683151064763998E-2</v>
      </c>
      <c r="FX2734" s="1"/>
      <c r="FY2734" s="11"/>
      <c r="FZ2734" s="11"/>
      <c r="GA2734" s="11"/>
      <c r="GB2734" s="1"/>
      <c r="JX2734" s="1"/>
      <c r="KG2734" s="1"/>
      <c r="KV2734" s="1"/>
      <c r="KW2734" s="34"/>
      <c r="KY2734" s="35"/>
      <c r="LA2734" s="36"/>
      <c r="LC2734" s="37"/>
      <c r="LU2734" s="34"/>
      <c r="LW2734" s="35"/>
      <c r="NE2734" s="36"/>
      <c r="NG2734" s="37"/>
      <c r="PZ2734" s="44"/>
      <c r="RG2734" s="34"/>
      <c r="RI2734" s="35"/>
      <c r="SQ2734" s="36"/>
      <c r="SS2734" s="37"/>
      <c r="VT2734" s="1"/>
    </row>
    <row r="2735" spans="14:592" ht="15" thickBot="1" x14ac:dyDescent="0.35">
      <c r="N2735" s="1"/>
      <c r="AI2735" s="1"/>
      <c r="AJ2735" s="125"/>
      <c r="AK2735" s="125"/>
      <c r="AL2735" s="125"/>
      <c r="AM2735" s="125"/>
      <c r="AN2735" s="125"/>
      <c r="AO2735" s="125"/>
      <c r="AP2735" s="125"/>
      <c r="AQ2735" s="125"/>
      <c r="AR2735" s="125"/>
      <c r="AS2735" s="125"/>
      <c r="AT2735" s="125"/>
      <c r="AU2735" s="125"/>
      <c r="AV2735" s="125"/>
      <c r="AW2735" s="125"/>
      <c r="AX2735" s="125"/>
      <c r="AY2735" s="1"/>
      <c r="DT2735" s="34"/>
      <c r="DV2735" s="35"/>
      <c r="DZ2735" s="1"/>
      <c r="EC2735" t="s">
        <v>8</v>
      </c>
      <c r="ED2735" s="2"/>
      <c r="EF2735" s="7"/>
      <c r="EG2735" t="s">
        <v>9</v>
      </c>
      <c r="EJ2735" s="1"/>
      <c r="EN2735" s="36"/>
      <c r="EP2735" s="37"/>
      <c r="ER2735" s="44"/>
      <c r="ET2735" s="1"/>
      <c r="EW2735" t="s">
        <v>8</v>
      </c>
      <c r="EX2735" s="2"/>
      <c r="EZ2735" s="7"/>
      <c r="FA2735" t="s">
        <v>9</v>
      </c>
      <c r="FD2735" s="1"/>
      <c r="FH2735" s="52"/>
      <c r="FJ2735" s="53"/>
      <c r="FN2735" s="1"/>
      <c r="FQ2735" t="s">
        <v>8</v>
      </c>
      <c r="FR2735" s="2"/>
      <c r="FT2735" s="7"/>
      <c r="FU2735" t="s">
        <v>9</v>
      </c>
      <c r="FX2735" s="1"/>
      <c r="FY2735" s="11" t="s">
        <v>10</v>
      </c>
      <c r="FZ2735" s="11"/>
      <c r="GA2735" s="11"/>
      <c r="GB2735" s="1"/>
      <c r="JX2735" s="1"/>
      <c r="KG2735" s="1"/>
      <c r="KV2735" s="1"/>
      <c r="KW2735" s="34"/>
      <c r="KY2735" s="35"/>
      <c r="LA2735" s="36"/>
      <c r="LC2735" s="37"/>
      <c r="LU2735" s="34"/>
      <c r="LW2735" s="35"/>
      <c r="NE2735" s="36"/>
      <c r="NG2735" s="37"/>
      <c r="PZ2735" s="44"/>
      <c r="RG2735" s="34"/>
      <c r="RI2735" s="35"/>
      <c r="SQ2735" s="36"/>
      <c r="SS2735" s="37"/>
      <c r="VT2735" s="1"/>
    </row>
    <row r="2736" spans="14:592" x14ac:dyDescent="0.3">
      <c r="N2736" s="1"/>
      <c r="AI2736" s="1"/>
      <c r="AJ2736" s="125"/>
      <c r="AK2736" s="125"/>
      <c r="AL2736" s="125"/>
      <c r="AM2736" s="125"/>
      <c r="AN2736" s="125"/>
      <c r="AO2736" s="125"/>
      <c r="AP2736" s="125"/>
      <c r="AQ2736" s="125"/>
      <c r="AR2736" s="125"/>
      <c r="AS2736" s="125"/>
      <c r="AT2736" s="125"/>
      <c r="AU2736" s="125"/>
      <c r="AV2736" s="125"/>
      <c r="AW2736" s="125"/>
      <c r="AX2736" s="125"/>
      <c r="AY2736" s="1"/>
      <c r="DT2736" s="34"/>
      <c r="DV2736" s="35"/>
      <c r="DZ2736" s="1"/>
      <c r="EC2736" s="12">
        <v>0.21</v>
      </c>
      <c r="ED2736" s="2"/>
      <c r="EF2736" s="7"/>
      <c r="EG2736" s="12">
        <f t="array" ref="EG2736:EG2739">EF2731:EF2734</f>
        <v>-2.3689446195634178E-2</v>
      </c>
      <c r="EJ2736" s="1"/>
      <c r="EN2736" s="36"/>
      <c r="EP2736" s="37"/>
      <c r="ER2736" s="44"/>
      <c r="ET2736" s="1"/>
      <c r="EW2736" s="12">
        <v>0.21</v>
      </c>
      <c r="EX2736" s="2"/>
      <c r="EZ2736" s="7"/>
      <c r="FA2736" s="12">
        <f t="array" ref="FA2736:FA2739">EZ2731:EZ2734</f>
        <v>-1.9048098565652774E-2</v>
      </c>
      <c r="FD2736" s="1"/>
      <c r="FH2736" s="52"/>
      <c r="FJ2736" s="53"/>
      <c r="FN2736" s="1"/>
      <c r="FQ2736" s="12">
        <v>0.21</v>
      </c>
      <c r="FR2736" s="2"/>
      <c r="FT2736" s="7"/>
      <c r="FU2736" s="12">
        <f t="array" ref="FU2736:FU2739">FT2731:FT2734</f>
        <v>-2.3272306853184207E-2</v>
      </c>
      <c r="FX2736" s="1"/>
      <c r="FY2736" s="15">
        <f t="array" ref="FY2736:FY2739">EG2736:EG2739+FA2736:FA2739+FU2736:FU2739</f>
        <v>-6.6009851614471163E-2</v>
      </c>
      <c r="FZ2736" s="11"/>
      <c r="GA2736" s="11"/>
      <c r="GB2736" s="1"/>
      <c r="JX2736" s="1"/>
      <c r="KG2736" s="1"/>
      <c r="KV2736" s="1"/>
      <c r="KW2736" s="34"/>
      <c r="KY2736" s="35"/>
      <c r="LA2736" s="36"/>
      <c r="LC2736" s="37"/>
      <c r="LU2736" s="34"/>
      <c r="LW2736" s="35"/>
      <c r="NE2736" s="36"/>
      <c r="NG2736" s="37"/>
      <c r="PZ2736" s="44"/>
      <c r="RG2736" s="34"/>
      <c r="RI2736" s="35"/>
      <c r="SQ2736" s="36"/>
      <c r="SS2736" s="37"/>
      <c r="VT2736" s="1"/>
    </row>
    <row r="2737" spans="14:592" x14ac:dyDescent="0.3">
      <c r="N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DT2737" s="34"/>
      <c r="DV2737" s="35"/>
      <c r="DZ2737" s="1"/>
      <c r="EC2737" s="13">
        <v>-0.8</v>
      </c>
      <c r="ED2737" s="2"/>
      <c r="EF2737" s="7"/>
      <c r="EG2737" s="13">
        <v>0</v>
      </c>
      <c r="EJ2737" s="1"/>
      <c r="EN2737" s="36"/>
      <c r="EP2737" s="37"/>
      <c r="ER2737" s="44"/>
      <c r="ET2737" s="1"/>
      <c r="EW2737" s="13">
        <v>-0.8</v>
      </c>
      <c r="EX2737" s="2"/>
      <c r="EZ2737" s="7"/>
      <c r="FA2737" s="13">
        <v>0</v>
      </c>
      <c r="FD2737" s="1"/>
      <c r="FH2737" s="52"/>
      <c r="FJ2737" s="53"/>
      <c r="FN2737" s="1"/>
      <c r="FQ2737" s="13">
        <v>-0.8</v>
      </c>
      <c r="FR2737" s="2"/>
      <c r="FT2737" s="7"/>
      <c r="FU2737" s="13">
        <v>0</v>
      </c>
      <c r="FX2737" s="1"/>
      <c r="FY2737" s="16">
        <v>0</v>
      </c>
      <c r="FZ2737" s="11"/>
      <c r="GA2737" s="11"/>
      <c r="GB2737" s="1"/>
      <c r="JX2737" s="1"/>
      <c r="KG2737" s="1"/>
      <c r="KV2737" s="1"/>
      <c r="KW2737" s="34"/>
      <c r="KY2737" s="35"/>
      <c r="LA2737" s="36"/>
      <c r="LC2737" s="37"/>
      <c r="LU2737" s="34"/>
      <c r="LW2737" s="35"/>
      <c r="NE2737" s="36"/>
      <c r="NG2737" s="37"/>
      <c r="PZ2737" s="44"/>
      <c r="RG2737" s="34"/>
      <c r="RI2737" s="35"/>
      <c r="SQ2737" s="36"/>
      <c r="SS2737" s="37"/>
      <c r="VT2737" s="1"/>
    </row>
    <row r="2738" spans="14:592" x14ac:dyDescent="0.3">
      <c r="N2738" s="1"/>
      <c r="AI2738" s="1"/>
      <c r="DT2738" s="34"/>
      <c r="DV2738" s="35"/>
      <c r="DZ2738" s="1"/>
      <c r="EC2738" s="13">
        <v>-0.9</v>
      </c>
      <c r="ED2738" s="2"/>
      <c r="EF2738" s="7"/>
      <c r="EG2738" s="13">
        <v>0</v>
      </c>
      <c r="EJ2738" s="1"/>
      <c r="EN2738" s="36"/>
      <c r="EP2738" s="37"/>
      <c r="ER2738" s="44"/>
      <c r="ET2738" s="1"/>
      <c r="EW2738" s="13">
        <v>-0.9</v>
      </c>
      <c r="EX2738" s="2"/>
      <c r="EZ2738" s="7"/>
      <c r="FA2738" s="13">
        <v>0</v>
      </c>
      <c r="FD2738" s="1"/>
      <c r="FH2738" s="52"/>
      <c r="FJ2738" s="53"/>
      <c r="FN2738" s="1"/>
      <c r="FQ2738" s="13">
        <v>-0.9</v>
      </c>
      <c r="FR2738" s="2"/>
      <c r="FT2738" s="7"/>
      <c r="FU2738" s="13">
        <v>0</v>
      </c>
      <c r="FX2738" s="1"/>
      <c r="FY2738" s="16">
        <v>0</v>
      </c>
      <c r="FZ2738" s="11"/>
      <c r="GA2738" s="11"/>
      <c r="GB2738" s="1"/>
      <c r="JX2738" s="1"/>
      <c r="KG2738" s="1"/>
      <c r="KV2738" s="1"/>
      <c r="KW2738" s="34"/>
      <c r="KY2738" s="35"/>
      <c r="LA2738" s="36"/>
      <c r="LC2738" s="37"/>
      <c r="LU2738" s="34"/>
      <c r="LW2738" s="35"/>
      <c r="NE2738" s="36"/>
      <c r="NG2738" s="37"/>
      <c r="PZ2738" s="44"/>
      <c r="RG2738" s="34"/>
      <c r="RI2738" s="35"/>
      <c r="SQ2738" s="36"/>
      <c r="SS2738" s="37"/>
      <c r="VT2738" s="1"/>
    </row>
    <row r="2739" spans="14:592" ht="15" thickBot="1" x14ac:dyDescent="0.35">
      <c r="N2739" s="1"/>
      <c r="AI2739" s="1"/>
      <c r="DT2739" s="34"/>
      <c r="DV2739" s="35"/>
      <c r="DZ2739" s="1"/>
      <c r="EC2739" s="14">
        <v>0.75</v>
      </c>
      <c r="ED2739" s="2"/>
      <c r="EF2739" s="7"/>
      <c r="EG2739" s="14">
        <v>1.2910487414732476E-2</v>
      </c>
      <c r="EJ2739" s="1"/>
      <c r="EN2739" s="36"/>
      <c r="EP2739" s="37"/>
      <c r="ER2739" s="44"/>
      <c r="ET2739" s="1"/>
      <c r="EW2739" s="14">
        <v>0.75</v>
      </c>
      <c r="EX2739" s="2"/>
      <c r="EZ2739" s="7"/>
      <c r="FA2739" s="14">
        <v>1.0381004046087218E-2</v>
      </c>
      <c r="FD2739" s="1"/>
      <c r="FH2739" s="52"/>
      <c r="FJ2739" s="53"/>
      <c r="FN2739" s="1"/>
      <c r="FQ2739" s="14">
        <v>0.75</v>
      </c>
      <c r="FR2739" s="2"/>
      <c r="FT2739" s="7"/>
      <c r="FU2739" s="14">
        <v>1.2683151064763998E-2</v>
      </c>
      <c r="FX2739" s="1"/>
      <c r="FY2739" s="17">
        <v>3.5974642525583689E-2</v>
      </c>
      <c r="FZ2739" s="11"/>
      <c r="GA2739" s="11"/>
      <c r="GB2739" s="1"/>
      <c r="JX2739" s="1"/>
      <c r="KG2739" s="1"/>
      <c r="KV2739" s="1"/>
      <c r="KW2739" s="34"/>
      <c r="KY2739" s="35"/>
      <c r="LA2739" s="36"/>
      <c r="LC2739" s="37"/>
      <c r="LU2739" s="34"/>
      <c r="LW2739" s="35"/>
      <c r="NE2739" s="36"/>
      <c r="NG2739" s="37"/>
      <c r="PZ2739" s="44"/>
      <c r="RG2739" s="34"/>
      <c r="RI2739" s="35"/>
      <c r="SQ2739" s="36"/>
      <c r="SS2739" s="37"/>
      <c r="VT2739" s="1"/>
    </row>
    <row r="2740" spans="14:592" ht="15" thickBot="1" x14ac:dyDescent="0.35">
      <c r="N2740" s="1"/>
      <c r="AI2740" s="1"/>
      <c r="DT2740" s="34"/>
      <c r="DV2740" s="35"/>
      <c r="DZ2740" s="1"/>
      <c r="EA2740" t="s">
        <v>11</v>
      </c>
      <c r="ED2740" s="2"/>
      <c r="EF2740" s="7"/>
      <c r="EI2740" t="s">
        <v>75</v>
      </c>
      <c r="EJ2740" s="1"/>
      <c r="EN2740" s="36"/>
      <c r="EP2740" s="37"/>
      <c r="ER2740" s="44"/>
      <c r="ET2740" s="1"/>
      <c r="EU2740" t="s">
        <v>11</v>
      </c>
      <c r="EX2740" s="2"/>
      <c r="EZ2740" s="7"/>
      <c r="FC2740" t="s">
        <v>75</v>
      </c>
      <c r="FD2740" s="1"/>
      <c r="FH2740" s="52"/>
      <c r="FJ2740" s="53"/>
      <c r="FN2740" s="1"/>
      <c r="FO2740" t="s">
        <v>11</v>
      </c>
      <c r="FR2740" s="2"/>
      <c r="FT2740" s="7"/>
      <c r="FW2740" t="s">
        <v>75</v>
      </c>
      <c r="FX2740" s="1"/>
      <c r="FY2740" s="11" t="s">
        <v>13</v>
      </c>
      <c r="FZ2740" s="11"/>
      <c r="GA2740" s="11"/>
      <c r="GB2740" s="1"/>
      <c r="JX2740" s="1"/>
      <c r="KG2740" s="1"/>
      <c r="KV2740" s="1"/>
      <c r="KW2740" s="34"/>
      <c r="KY2740" s="35"/>
      <c r="LA2740" s="36"/>
      <c r="LC2740" s="37"/>
      <c r="LD2740" s="37"/>
      <c r="LE2740" s="37"/>
      <c r="LF2740" s="37"/>
      <c r="LG2740" s="37"/>
      <c r="LH2740" s="37"/>
      <c r="LI2740" s="37"/>
      <c r="LJ2740" s="37"/>
      <c r="LK2740" s="37"/>
      <c r="LL2740" s="37"/>
      <c r="LM2740" s="37"/>
      <c r="LN2740" s="37"/>
      <c r="LO2740" s="37"/>
      <c r="LP2740" s="37"/>
      <c r="LQ2740" s="37"/>
      <c r="LR2740" s="37"/>
      <c r="LS2740" s="37"/>
      <c r="LT2740" s="37"/>
      <c r="LU2740" s="34"/>
      <c r="LV2740" s="37"/>
      <c r="LW2740" s="35"/>
      <c r="LX2740" s="37"/>
      <c r="LY2740" s="37"/>
      <c r="LZ2740" s="37"/>
      <c r="MA2740" s="37"/>
      <c r="MB2740" s="37"/>
      <c r="MC2740" s="37"/>
      <c r="MD2740" s="37"/>
      <c r="ME2740" s="37"/>
      <c r="MF2740" s="37"/>
      <c r="MG2740" s="37"/>
      <c r="MH2740" s="37"/>
      <c r="MI2740" s="37"/>
      <c r="MJ2740" s="37"/>
      <c r="MK2740" s="37"/>
      <c r="ML2740" s="37"/>
      <c r="MM2740" s="37"/>
      <c r="MN2740" s="37"/>
      <c r="MO2740" s="37"/>
      <c r="MP2740" s="37"/>
      <c r="MQ2740" s="37"/>
      <c r="MR2740" s="37"/>
      <c r="MS2740" s="37"/>
      <c r="MT2740" s="37"/>
      <c r="MU2740" s="37"/>
      <c r="MV2740" s="37"/>
      <c r="MW2740" s="37"/>
      <c r="MX2740" s="37"/>
      <c r="MY2740" s="37"/>
      <c r="MZ2740" s="37"/>
      <c r="NA2740" s="37"/>
      <c r="NB2740" s="37"/>
      <c r="NC2740" s="37"/>
      <c r="ND2740" s="37"/>
      <c r="NE2740" s="36"/>
      <c r="NF2740" s="37"/>
      <c r="NG2740" s="37"/>
      <c r="NH2740" s="37"/>
      <c r="NI2740" s="37"/>
      <c r="NJ2740" s="37"/>
      <c r="NK2740" s="37"/>
      <c r="NL2740" s="37"/>
      <c r="NM2740" s="37"/>
      <c r="NN2740" s="37"/>
      <c r="NO2740" s="37"/>
      <c r="NP2740" s="37"/>
      <c r="NQ2740" s="37"/>
      <c r="NR2740" s="37"/>
      <c r="NS2740" s="37"/>
      <c r="NT2740" s="37"/>
      <c r="NU2740" s="37"/>
      <c r="NV2740" s="37"/>
      <c r="NW2740" s="37"/>
      <c r="NX2740" s="37"/>
      <c r="NY2740" s="37"/>
      <c r="NZ2740" s="37"/>
      <c r="OA2740" s="37"/>
      <c r="OB2740" s="37"/>
      <c r="OC2740" s="37"/>
      <c r="OD2740" s="37"/>
      <c r="OE2740" s="37"/>
      <c r="OF2740" s="37"/>
      <c r="OG2740" s="37"/>
      <c r="OH2740" s="37"/>
      <c r="OI2740" s="37"/>
      <c r="OJ2740" s="37"/>
      <c r="OK2740" s="37"/>
      <c r="OL2740" s="37"/>
      <c r="OM2740" s="37"/>
      <c r="ON2740" s="37"/>
      <c r="OO2740" s="37"/>
      <c r="OP2740" s="37"/>
      <c r="OQ2740" s="37"/>
      <c r="OR2740" s="37"/>
      <c r="OS2740" s="37"/>
      <c r="OT2740" s="37"/>
      <c r="OU2740" s="37"/>
      <c r="OV2740" s="37"/>
      <c r="OW2740" s="37"/>
      <c r="OX2740" s="37"/>
      <c r="OY2740" s="37"/>
      <c r="OZ2740" s="37"/>
      <c r="PA2740" s="37"/>
      <c r="PB2740" s="37"/>
      <c r="PC2740" s="37"/>
      <c r="PD2740" s="37"/>
      <c r="PE2740" s="37"/>
      <c r="PF2740" s="37"/>
      <c r="PG2740" s="37"/>
      <c r="PH2740" s="37"/>
      <c r="PI2740" s="37"/>
      <c r="PJ2740" s="37"/>
      <c r="PK2740" s="37"/>
      <c r="PL2740" s="37"/>
      <c r="PM2740" s="37"/>
      <c r="PN2740" s="37"/>
      <c r="PO2740" s="37"/>
      <c r="PP2740" s="37"/>
      <c r="PQ2740" s="37"/>
      <c r="PR2740" s="37"/>
      <c r="PS2740" s="37"/>
      <c r="PT2740" s="37"/>
      <c r="PU2740" s="37"/>
      <c r="PV2740" s="37"/>
      <c r="PW2740" s="37"/>
      <c r="PX2740" s="37"/>
      <c r="PY2740" s="37"/>
      <c r="PZ2740" s="37"/>
      <c r="QA2740" s="37"/>
      <c r="QB2740" s="37"/>
      <c r="QC2740" s="37"/>
      <c r="QD2740" s="37"/>
      <c r="QE2740" s="37"/>
      <c r="QF2740" s="37"/>
      <c r="QG2740" s="37"/>
      <c r="QH2740" s="37"/>
      <c r="QI2740" s="37"/>
      <c r="QJ2740" s="37"/>
      <c r="QK2740" s="37"/>
      <c r="QL2740" s="37"/>
      <c r="QM2740" s="37"/>
      <c r="QN2740" s="37"/>
      <c r="QO2740" s="37"/>
      <c r="QP2740" s="37"/>
      <c r="QQ2740" s="37"/>
      <c r="QR2740" s="37"/>
      <c r="QS2740" s="37"/>
      <c r="QT2740" s="37"/>
      <c r="QU2740" s="37"/>
      <c r="QV2740" s="37"/>
      <c r="QW2740" s="37"/>
      <c r="QX2740" s="37"/>
      <c r="QY2740" s="37"/>
      <c r="QZ2740" s="37"/>
      <c r="RA2740" s="37"/>
      <c r="RB2740" s="37"/>
      <c r="RC2740" s="37"/>
      <c r="RD2740" s="37"/>
      <c r="RE2740" s="37"/>
      <c r="RF2740" s="37"/>
      <c r="RG2740" s="34"/>
      <c r="RH2740" s="37"/>
      <c r="RI2740" s="35"/>
      <c r="RJ2740" s="37"/>
      <c r="RK2740" s="37"/>
      <c r="RL2740" s="37"/>
      <c r="RM2740" s="37"/>
      <c r="RN2740" s="37"/>
      <c r="RO2740" s="37"/>
      <c r="RP2740" s="37"/>
      <c r="RQ2740" s="37"/>
      <c r="RR2740" s="37"/>
      <c r="RS2740" s="37"/>
      <c r="RT2740" s="37"/>
      <c r="RU2740" s="37"/>
      <c r="RV2740" s="37"/>
      <c r="RW2740" s="37"/>
      <c r="RX2740" s="37"/>
      <c r="RY2740" s="37"/>
      <c r="RZ2740" s="37"/>
      <c r="SA2740" s="37"/>
      <c r="SB2740" s="37"/>
      <c r="SC2740" s="37"/>
      <c r="SD2740" s="37"/>
      <c r="SE2740" s="37"/>
      <c r="SF2740" s="37"/>
      <c r="SG2740" s="37"/>
      <c r="SH2740" s="37"/>
      <c r="SI2740" s="37"/>
      <c r="SJ2740" s="37"/>
      <c r="SK2740" s="37"/>
      <c r="SL2740" s="37"/>
      <c r="SM2740" s="37"/>
      <c r="SN2740" s="37"/>
      <c r="SO2740" s="37"/>
      <c r="SP2740" s="37"/>
      <c r="SQ2740" s="37"/>
      <c r="SR2740" s="37"/>
      <c r="SS2740" s="37"/>
      <c r="VT2740" s="1"/>
    </row>
    <row r="2741" spans="14:592" x14ac:dyDescent="0.3">
      <c r="N2741" s="1"/>
      <c r="AI2741" s="1"/>
      <c r="DT2741" s="34"/>
      <c r="DV2741" s="35"/>
      <c r="DZ2741" s="1"/>
      <c r="EA2741" s="18">
        <v>-4.7450942822278165E-2</v>
      </c>
      <c r="EB2741" s="19">
        <v>-6.7234803429650061E-2</v>
      </c>
      <c r="EC2741" s="20">
        <v>0.12097326429039637</v>
      </c>
      <c r="ED2741" s="2"/>
      <c r="EF2741" s="7"/>
      <c r="EG2741" s="18">
        <f t="array" ref="EG2741:EI2744">MMULT(EF2731:EF2734,TRANSPOSE(ED2747:ED2749))</f>
        <v>-1.7877489919645672E-2</v>
      </c>
      <c r="EH2741" s="19">
        <v>-2.2328052768263308E-2</v>
      </c>
      <c r="EI2741" s="20">
        <v>-2.1949347238743071E-2</v>
      </c>
      <c r="EJ2741" s="1"/>
      <c r="EN2741" s="36"/>
      <c r="EP2741" s="37"/>
      <c r="ER2741" s="44"/>
      <c r="ET2741" s="1"/>
      <c r="EU2741" s="18">
        <f t="array" ref="EU2741:EW2744">EA2741:EC2744</f>
        <v>-4.7450942822278165E-2</v>
      </c>
      <c r="EV2741" s="19">
        <v>-6.7234803429650061E-2</v>
      </c>
      <c r="EW2741" s="20">
        <v>0.12097326429039637</v>
      </c>
      <c r="EX2741" s="2"/>
      <c r="EZ2741" s="7"/>
      <c r="FA2741" s="18">
        <f t="array" ref="FA2741:FC2744">MMULT(EZ2731:EZ2734,TRANSPOSE(EX2747:EX2749))</f>
        <v>-1.4388534711770064E-2</v>
      </c>
      <c r="FB2741" s="19">
        <v>-1.752988486632362E-2</v>
      </c>
      <c r="FC2741" s="20">
        <v>-1.8058792209928558E-2</v>
      </c>
      <c r="FD2741" s="1"/>
      <c r="FH2741" s="52"/>
      <c r="FJ2741" s="53"/>
      <c r="FN2741" s="1"/>
      <c r="FO2741" s="18">
        <f t="array" ref="FO2741:FQ2744">EU2741:EW2744</f>
        <v>-4.7450942822278165E-2</v>
      </c>
      <c r="FP2741" s="19">
        <v>-6.7234803429650061E-2</v>
      </c>
      <c r="FQ2741" s="20">
        <v>0.12097326429039637</v>
      </c>
      <c r="FR2741" s="2"/>
      <c r="FT2741" s="7"/>
      <c r="FU2741" s="18">
        <f t="array" ref="FU2741:FW2744">MMULT(FT2731:FT2734,TRANSPOSE(FR2747:FR2749))</f>
        <v>-1.7559090475368619E-2</v>
      </c>
      <c r="FV2741" s="19">
        <v>-2.189037948203925E-2</v>
      </c>
      <c r="FW2741" s="20">
        <v>-2.1610955805753857E-2</v>
      </c>
      <c r="FX2741" s="1"/>
      <c r="FY2741" s="26">
        <f t="array" ref="FY2741:GA2744">EG2741:EI2744+FA2741:FC2744+FU2741:FW2744</f>
        <v>-4.9825115106784355E-2</v>
      </c>
      <c r="FZ2741" s="27">
        <v>-6.1748317116626178E-2</v>
      </c>
      <c r="GA2741" s="28">
        <v>-6.1619095254425479E-2</v>
      </c>
      <c r="GB2741" s="1"/>
      <c r="JX2741" s="1"/>
      <c r="KG2741" s="1"/>
      <c r="KV2741" s="1"/>
      <c r="KW2741" s="34"/>
      <c r="KY2741" s="35"/>
      <c r="LA2741" s="36"/>
      <c r="LC2741" s="37"/>
      <c r="LD2741" s="37"/>
      <c r="LE2741" s="37"/>
      <c r="LF2741" s="37"/>
      <c r="LG2741" s="37"/>
      <c r="LH2741" s="37"/>
      <c r="LI2741" s="37"/>
      <c r="LJ2741" s="37"/>
      <c r="LK2741" s="37"/>
      <c r="LL2741" s="37"/>
      <c r="LM2741" s="37"/>
      <c r="LN2741" s="37"/>
      <c r="LO2741" s="37"/>
      <c r="LP2741" s="37"/>
      <c r="LQ2741" s="37"/>
      <c r="LR2741" s="37"/>
      <c r="LS2741" s="37"/>
      <c r="LT2741" s="37"/>
      <c r="LU2741" s="34"/>
      <c r="LV2741" s="37"/>
      <c r="LW2741" s="35"/>
      <c r="LX2741" s="37"/>
      <c r="LY2741" s="37"/>
      <c r="LZ2741" s="37"/>
      <c r="MA2741" s="37"/>
      <c r="MB2741" s="37"/>
      <c r="MC2741" s="37"/>
      <c r="MD2741" s="37"/>
      <c r="ME2741" s="37"/>
      <c r="MF2741" s="37"/>
      <c r="MG2741" s="37"/>
      <c r="MH2741" s="37"/>
      <c r="MI2741" s="37"/>
      <c r="MJ2741" s="37"/>
      <c r="MK2741" s="37"/>
      <c r="ML2741" s="37"/>
      <c r="MM2741" s="37"/>
      <c r="MN2741" s="37"/>
      <c r="MO2741" s="37"/>
      <c r="MP2741" s="37"/>
      <c r="MQ2741" s="37"/>
      <c r="MR2741" s="37"/>
      <c r="MS2741" s="37"/>
      <c r="MT2741" s="37"/>
      <c r="MU2741" s="37"/>
      <c r="MV2741" s="37"/>
      <c r="MW2741" s="37"/>
      <c r="MX2741" s="37"/>
      <c r="MY2741" s="37"/>
      <c r="MZ2741" s="37"/>
      <c r="NA2741" s="37"/>
      <c r="NB2741" s="37"/>
      <c r="NC2741" s="37"/>
      <c r="ND2741" s="37"/>
      <c r="NE2741" s="36"/>
      <c r="NF2741" s="37"/>
      <c r="NG2741" s="37"/>
      <c r="NH2741" s="37"/>
      <c r="NI2741" s="37"/>
      <c r="NJ2741" s="37"/>
      <c r="NK2741" s="37"/>
      <c r="NL2741" s="37"/>
      <c r="NM2741" s="37"/>
      <c r="NN2741" s="37"/>
      <c r="NO2741" s="37"/>
      <c r="NP2741" s="37"/>
      <c r="NQ2741" s="37"/>
      <c r="NR2741" s="37"/>
      <c r="NS2741" s="37"/>
      <c r="NT2741" s="37"/>
      <c r="NU2741" s="37"/>
      <c r="NV2741" s="37"/>
      <c r="NW2741" s="37"/>
      <c r="NX2741" s="37"/>
      <c r="NY2741" s="37"/>
      <c r="NZ2741" s="37"/>
      <c r="OA2741" s="37"/>
      <c r="OB2741" s="37"/>
      <c r="OC2741" s="37"/>
      <c r="OD2741" s="37"/>
      <c r="OE2741" s="37"/>
      <c r="OF2741" s="37"/>
      <c r="OG2741" s="37"/>
      <c r="OH2741" s="37"/>
      <c r="OI2741" s="37"/>
      <c r="OJ2741" s="37"/>
      <c r="OK2741" s="37"/>
      <c r="OL2741" s="37"/>
      <c r="OM2741" s="37"/>
      <c r="ON2741" s="37"/>
      <c r="OO2741" s="37"/>
      <c r="OP2741" s="37"/>
      <c r="OQ2741" s="37"/>
      <c r="OR2741" s="37"/>
      <c r="OS2741" s="37"/>
      <c r="OT2741" s="37"/>
      <c r="OU2741" s="37"/>
      <c r="OV2741" s="37"/>
      <c r="OW2741" s="37"/>
      <c r="OX2741" s="37"/>
      <c r="OY2741" s="37"/>
      <c r="OZ2741" s="37"/>
      <c r="PA2741" s="37"/>
      <c r="PB2741" s="37"/>
      <c r="PC2741" s="37"/>
      <c r="PD2741" s="37"/>
      <c r="PE2741" s="37"/>
      <c r="PF2741" s="37"/>
      <c r="PG2741" s="37"/>
      <c r="PH2741" s="37"/>
      <c r="PI2741" s="37"/>
      <c r="PJ2741" s="37"/>
      <c r="PK2741" s="37"/>
      <c r="PL2741" s="37"/>
      <c r="PM2741" s="37"/>
      <c r="PN2741" s="37"/>
      <c r="PO2741" s="37"/>
      <c r="PP2741" s="37"/>
      <c r="PQ2741" s="37"/>
      <c r="PR2741" s="37"/>
      <c r="PS2741" s="37"/>
      <c r="PT2741" s="37"/>
      <c r="PU2741" s="37"/>
      <c r="PV2741" s="37"/>
      <c r="PW2741" s="37"/>
      <c r="PX2741" s="37"/>
      <c r="PY2741" s="37"/>
      <c r="PZ2741" s="37"/>
      <c r="QA2741" s="37"/>
      <c r="QB2741" s="37"/>
      <c r="QC2741" s="37"/>
      <c r="QD2741" s="37"/>
      <c r="QE2741" s="37"/>
      <c r="QF2741" s="37"/>
      <c r="QG2741" s="37"/>
      <c r="QH2741" s="37"/>
      <c r="QI2741" s="37"/>
      <c r="QJ2741" s="37"/>
      <c r="QK2741" s="37"/>
      <c r="QL2741" s="37"/>
      <c r="QM2741" s="37"/>
      <c r="QN2741" s="37"/>
      <c r="QO2741" s="37"/>
      <c r="QP2741" s="37"/>
      <c r="QQ2741" s="37"/>
      <c r="QR2741" s="37"/>
      <c r="QS2741" s="37"/>
      <c r="QT2741" s="37"/>
      <c r="QU2741" s="37"/>
      <c r="QV2741" s="37"/>
      <c r="QW2741" s="37"/>
      <c r="QX2741" s="37"/>
      <c r="QY2741" s="37"/>
      <c r="QZ2741" s="37"/>
      <c r="RA2741" s="37"/>
      <c r="RB2741" s="37"/>
      <c r="RC2741" s="37"/>
      <c r="RD2741" s="37"/>
      <c r="RE2741" s="37"/>
      <c r="RF2741" s="37"/>
      <c r="RG2741" s="34"/>
      <c r="RH2741" s="37"/>
      <c r="RI2741" s="35"/>
      <c r="RJ2741" s="37"/>
      <c r="RK2741" s="37"/>
      <c r="RL2741" s="37"/>
      <c r="RM2741" s="37"/>
      <c r="RN2741" s="37"/>
      <c r="RO2741" s="37"/>
      <c r="RP2741" s="37"/>
      <c r="RQ2741" s="37"/>
      <c r="RR2741" s="37"/>
      <c r="RS2741" s="37"/>
      <c r="RT2741" s="37"/>
      <c r="RU2741" s="37"/>
      <c r="RV2741" s="37"/>
      <c r="RW2741" s="37"/>
      <c r="RX2741" s="37"/>
      <c r="RY2741" s="37"/>
      <c r="RZ2741" s="37"/>
      <c r="SA2741" s="37"/>
      <c r="SB2741" s="37"/>
      <c r="SC2741" s="37"/>
      <c r="SD2741" s="37"/>
      <c r="SE2741" s="37"/>
      <c r="SF2741" s="37"/>
      <c r="SG2741" s="37"/>
      <c r="SH2741" s="37"/>
      <c r="SI2741" s="37"/>
      <c r="SJ2741" s="37"/>
      <c r="SK2741" s="37"/>
      <c r="SL2741" s="37"/>
      <c r="SM2741" s="37"/>
      <c r="SN2741" s="37"/>
      <c r="SO2741" s="37"/>
      <c r="SP2741" s="37"/>
      <c r="SQ2741" s="37"/>
      <c r="SR2741" s="37"/>
      <c r="SS2741" s="37"/>
      <c r="VT2741" s="1"/>
    </row>
    <row r="2742" spans="14:592" x14ac:dyDescent="0.3">
      <c r="N2742" s="1"/>
      <c r="AI2742" s="1"/>
      <c r="DT2742" s="34"/>
      <c r="DV2742" s="35"/>
      <c r="DZ2742" s="1"/>
      <c r="EA2742" s="21">
        <v>-0.62896633493413945</v>
      </c>
      <c r="EB2742">
        <v>0.53673284214613803</v>
      </c>
      <c r="EC2742" s="22">
        <v>-0.62764248638450526</v>
      </c>
      <c r="ED2742" s="2"/>
      <c r="EF2742" s="7"/>
      <c r="EG2742" s="21">
        <v>0</v>
      </c>
      <c r="EH2742">
        <v>0</v>
      </c>
      <c r="EI2742" s="22">
        <v>0</v>
      </c>
      <c r="EJ2742" s="1"/>
      <c r="EN2742" s="36"/>
      <c r="EP2742" s="37"/>
      <c r="ER2742" s="44"/>
      <c r="ET2742" s="1"/>
      <c r="EU2742" s="21">
        <v>-0.62896633493413945</v>
      </c>
      <c r="EV2742">
        <v>0.53673284214613803</v>
      </c>
      <c r="EW2742" s="22">
        <v>-0.62764248638450526</v>
      </c>
      <c r="EX2742" s="2"/>
      <c r="EZ2742" s="7"/>
      <c r="FA2742" s="21">
        <v>0</v>
      </c>
      <c r="FB2742">
        <v>0</v>
      </c>
      <c r="FC2742" s="22">
        <v>0</v>
      </c>
      <c r="FD2742" s="1"/>
      <c r="FH2742" s="52"/>
      <c r="FJ2742" s="53"/>
      <c r="FN2742" s="1"/>
      <c r="FO2742" s="21">
        <v>-0.62896633493413945</v>
      </c>
      <c r="FP2742">
        <v>0.53673284214613803</v>
      </c>
      <c r="FQ2742" s="22">
        <v>-0.62764248638450526</v>
      </c>
      <c r="FR2742" s="2"/>
      <c r="FT2742" s="7"/>
      <c r="FU2742" s="21">
        <v>0</v>
      </c>
      <c r="FV2742">
        <v>0</v>
      </c>
      <c r="FW2742" s="22">
        <v>0</v>
      </c>
      <c r="FX2742" s="1"/>
      <c r="FY2742" s="29">
        <v>0</v>
      </c>
      <c r="FZ2742" s="11">
        <v>0</v>
      </c>
      <c r="GA2742" s="30">
        <v>0</v>
      </c>
      <c r="GB2742" s="1"/>
      <c r="JX2742" s="1"/>
      <c r="KG2742" s="1"/>
      <c r="KV2742" s="1"/>
      <c r="KW2742" s="34"/>
      <c r="KY2742" s="35"/>
      <c r="LA2742" s="36"/>
      <c r="LU2742" s="34"/>
      <c r="LW2742" s="35"/>
      <c r="NE2742" s="36"/>
      <c r="PZ2742" s="44"/>
      <c r="QK2742" s="37"/>
      <c r="RG2742" s="34"/>
      <c r="RI2742" s="35"/>
      <c r="SQ2742" s="36"/>
      <c r="VT2742" s="1"/>
    </row>
    <row r="2743" spans="14:592" x14ac:dyDescent="0.3">
      <c r="N2743" s="1"/>
      <c r="AI2743" s="1"/>
      <c r="DT2743" s="34"/>
      <c r="DV2743" s="35"/>
      <c r="DZ2743" s="1"/>
      <c r="EA2743" s="21">
        <v>0.32145101035180274</v>
      </c>
      <c r="EB2743">
        <v>8.4063713968465723E-2</v>
      </c>
      <c r="EC2743" s="22">
        <v>-0.47641826809423166</v>
      </c>
      <c r="ED2743" s="2"/>
      <c r="EF2743" s="7"/>
      <c r="EG2743" s="21">
        <v>0</v>
      </c>
      <c r="EH2743">
        <v>0</v>
      </c>
      <c r="EI2743" s="22">
        <v>0</v>
      </c>
      <c r="EJ2743" s="1"/>
      <c r="EN2743" s="36"/>
      <c r="EP2743" s="37"/>
      <c r="ER2743" s="44"/>
      <c r="ET2743" s="1"/>
      <c r="EU2743" s="21">
        <v>0.32145101035180274</v>
      </c>
      <c r="EV2743">
        <v>8.4063713968465723E-2</v>
      </c>
      <c r="EW2743" s="22">
        <v>-0.47641826809423166</v>
      </c>
      <c r="EX2743" s="2"/>
      <c r="EZ2743" s="7"/>
      <c r="FA2743" s="21">
        <v>0</v>
      </c>
      <c r="FB2743">
        <v>0</v>
      </c>
      <c r="FC2743" s="22">
        <v>0</v>
      </c>
      <c r="FD2743" s="1"/>
      <c r="FH2743" s="52"/>
      <c r="FJ2743" s="53"/>
      <c r="FN2743" s="1"/>
      <c r="FO2743" s="21">
        <v>0.32145101035180274</v>
      </c>
      <c r="FP2743">
        <v>8.4063713968465723E-2</v>
      </c>
      <c r="FQ2743" s="22">
        <v>-0.47641826809423166</v>
      </c>
      <c r="FR2743" s="2"/>
      <c r="FT2743" s="7"/>
      <c r="FU2743" s="21">
        <v>0</v>
      </c>
      <c r="FV2743">
        <v>0</v>
      </c>
      <c r="FW2743" s="22">
        <v>0</v>
      </c>
      <c r="FX2743" s="1"/>
      <c r="FY2743" s="29">
        <v>0</v>
      </c>
      <c r="FZ2743" s="11">
        <v>0</v>
      </c>
      <c r="GA2743" s="30">
        <v>0</v>
      </c>
      <c r="GB2743" s="1"/>
      <c r="JX2743" s="1"/>
      <c r="KG2743" s="1"/>
      <c r="KV2743" s="1"/>
      <c r="KW2743" s="34"/>
      <c r="KY2743" s="35"/>
      <c r="LA2743" s="36"/>
      <c r="LU2743" s="34"/>
      <c r="LW2743" s="35"/>
      <c r="NE2743" s="36"/>
      <c r="PZ2743" s="44"/>
      <c r="QK2743" s="37"/>
      <c r="RG2743" s="34"/>
      <c r="RI2743" s="35"/>
      <c r="SQ2743" s="36"/>
      <c r="VT2743" s="1"/>
    </row>
    <row r="2744" spans="14:592" ht="15" thickBot="1" x14ac:dyDescent="0.35">
      <c r="N2744" s="1"/>
      <c r="AI2744" s="1"/>
      <c r="DT2744" s="34"/>
      <c r="DV2744" s="35"/>
      <c r="DZ2744" s="1"/>
      <c r="EA2744" s="23">
        <v>-0.49604479172103477</v>
      </c>
      <c r="EB2744" s="24">
        <v>4.7732576323233356E-2</v>
      </c>
      <c r="EC2744" s="25">
        <v>5.3285136734296371E-2</v>
      </c>
      <c r="ED2744" s="2"/>
      <c r="EF2744" s="7"/>
      <c r="EG2744" s="23">
        <v>9.7430352195032946E-3</v>
      </c>
      <c r="EH2744" s="24">
        <v>1.216854298237127E-2</v>
      </c>
      <c r="EI2744" s="25">
        <v>1.19621526373888E-2</v>
      </c>
      <c r="EJ2744" s="1"/>
      <c r="EN2744" s="36"/>
      <c r="EP2744" s="37"/>
      <c r="ER2744" s="44"/>
      <c r="ET2744" s="1"/>
      <c r="EU2744" s="23">
        <v>-0.49604479172103477</v>
      </c>
      <c r="EV2744" s="24">
        <v>4.7732576323233356E-2</v>
      </c>
      <c r="EW2744" s="25">
        <v>5.3285136734296371E-2</v>
      </c>
      <c r="EX2744" s="2"/>
      <c r="EZ2744" s="7"/>
      <c r="FA2744" s="23">
        <v>7.8415930359310715E-3</v>
      </c>
      <c r="FB2744" s="24">
        <v>9.5535942917099378E-3</v>
      </c>
      <c r="FC2744" s="25">
        <v>9.8418429720201414E-3</v>
      </c>
      <c r="FD2744" s="1"/>
      <c r="FH2744" s="52"/>
      <c r="FJ2744" s="53"/>
      <c r="FN2744" s="1"/>
      <c r="FO2744" s="23">
        <v>-0.49604479172103477</v>
      </c>
      <c r="FP2744" s="24">
        <v>4.7732576323233356E-2</v>
      </c>
      <c r="FQ2744" s="25">
        <v>5.3285136734296371E-2</v>
      </c>
      <c r="FR2744" s="2"/>
      <c r="FT2744" s="7"/>
      <c r="FU2744" s="23">
        <v>9.5695110271583391E-3</v>
      </c>
      <c r="FV2744" s="24">
        <v>1.1930015859073568E-2</v>
      </c>
      <c r="FW2744" s="25">
        <v>1.1777733031257794E-2</v>
      </c>
      <c r="FX2744" s="1"/>
      <c r="FY2744" s="31">
        <v>2.7154139282592707E-2</v>
      </c>
      <c r="FZ2744" s="32">
        <v>3.3652153133154776E-2</v>
      </c>
      <c r="GA2744" s="33">
        <v>3.3581728640666733E-2</v>
      </c>
      <c r="GB2744" s="1"/>
      <c r="JX2744" s="1"/>
      <c r="KG2744" s="1"/>
      <c r="KV2744" s="1"/>
      <c r="KW2744" s="34"/>
      <c r="KY2744" s="35"/>
      <c r="LA2744" s="36"/>
      <c r="LB2744" s="36"/>
      <c r="LC2744" s="36"/>
      <c r="LD2744" s="36"/>
      <c r="LE2744" s="36"/>
      <c r="LF2744" s="36"/>
      <c r="LG2744" s="36"/>
      <c r="LH2744" s="36"/>
      <c r="LI2744" s="36"/>
      <c r="LJ2744" s="36"/>
      <c r="LK2744" s="36"/>
      <c r="LL2744" s="36"/>
      <c r="LM2744" s="36"/>
      <c r="LN2744" s="36"/>
      <c r="LO2744" s="36"/>
      <c r="LP2744" s="36"/>
      <c r="LQ2744" s="36"/>
      <c r="LR2744" s="36"/>
      <c r="LS2744" s="36"/>
      <c r="LT2744" s="36"/>
      <c r="LU2744" s="34"/>
      <c r="LV2744" s="36"/>
      <c r="LW2744" s="35"/>
      <c r="LX2744" s="36"/>
      <c r="LY2744" s="36"/>
      <c r="LZ2744" s="36"/>
      <c r="MA2744" s="36"/>
      <c r="MB2744" s="36"/>
      <c r="MC2744" s="36"/>
      <c r="MD2744" s="36"/>
      <c r="ME2744" s="36"/>
      <c r="MF2744" s="36"/>
      <c r="MG2744" s="36"/>
      <c r="MH2744" s="36"/>
      <c r="MI2744" s="36"/>
      <c r="MJ2744" s="36"/>
      <c r="MK2744" s="36"/>
      <c r="ML2744" s="36"/>
      <c r="MM2744" s="36"/>
      <c r="MN2744" s="36"/>
      <c r="MO2744" s="36"/>
      <c r="MP2744" s="36"/>
      <c r="MQ2744" s="36"/>
      <c r="MR2744" s="36"/>
      <c r="MS2744" s="36"/>
      <c r="MT2744" s="36"/>
      <c r="MU2744" s="36"/>
      <c r="MV2744" s="36"/>
      <c r="MW2744" s="36"/>
      <c r="MX2744" s="36"/>
      <c r="MY2744" s="36"/>
      <c r="MZ2744" s="36"/>
      <c r="NA2744" s="36"/>
      <c r="NB2744" s="36"/>
      <c r="NC2744" s="36"/>
      <c r="ND2744" s="36"/>
      <c r="NE2744" s="36"/>
      <c r="NF2744" s="36"/>
      <c r="NG2744" s="36"/>
      <c r="NH2744" s="36"/>
      <c r="NI2744" s="36"/>
      <c r="NJ2744" s="36"/>
      <c r="NK2744" s="36"/>
      <c r="NL2744" s="36"/>
      <c r="NM2744" s="36"/>
      <c r="NN2744" s="36"/>
      <c r="NO2744" s="36"/>
      <c r="NP2744" s="36"/>
      <c r="NQ2744" s="36"/>
      <c r="NR2744" s="36"/>
      <c r="NS2744" s="36"/>
      <c r="NT2744" s="36"/>
      <c r="NU2744" s="36"/>
      <c r="NV2744" s="36"/>
      <c r="NW2744" s="36"/>
      <c r="NX2744" s="36"/>
      <c r="NY2744" s="36"/>
      <c r="NZ2744" s="36"/>
      <c r="OA2744" s="36"/>
      <c r="OB2744" s="36"/>
      <c r="OC2744" s="36"/>
      <c r="OD2744" s="36"/>
      <c r="OE2744" s="36"/>
      <c r="OF2744" s="36"/>
      <c r="OG2744" s="36"/>
      <c r="OH2744" s="36"/>
      <c r="OI2744" s="36"/>
      <c r="OJ2744" s="36"/>
      <c r="OK2744" s="36"/>
      <c r="OL2744" s="36"/>
      <c r="OM2744" s="36"/>
      <c r="ON2744" s="36"/>
      <c r="OO2744" s="36"/>
      <c r="OP2744" s="36"/>
      <c r="OQ2744" s="36"/>
      <c r="OR2744" s="36"/>
      <c r="OS2744" s="36"/>
      <c r="OT2744" s="36"/>
      <c r="OU2744" s="36"/>
      <c r="OV2744" s="36"/>
      <c r="OW2744" s="36"/>
      <c r="OX2744" s="36"/>
      <c r="OY2744" s="36"/>
      <c r="OZ2744" s="36"/>
      <c r="PA2744" s="36"/>
      <c r="PB2744" s="36"/>
      <c r="PC2744" s="36"/>
      <c r="PD2744" s="36"/>
      <c r="PE2744" s="36"/>
      <c r="PF2744" s="36"/>
      <c r="PG2744" s="36"/>
      <c r="PH2744" s="36"/>
      <c r="PI2744" s="36"/>
      <c r="PJ2744" s="36"/>
      <c r="PK2744" s="36"/>
      <c r="PL2744" s="36"/>
      <c r="PM2744" s="36"/>
      <c r="PN2744" s="36"/>
      <c r="PO2744" s="36"/>
      <c r="PP2744" s="36"/>
      <c r="PQ2744" s="36"/>
      <c r="PR2744" s="36"/>
      <c r="PS2744" s="36"/>
      <c r="PT2744" s="36"/>
      <c r="PU2744" s="36"/>
      <c r="PV2744" s="36"/>
      <c r="PW2744" s="36"/>
      <c r="PX2744" s="36"/>
      <c r="PY2744" s="36"/>
      <c r="PZ2744" s="36"/>
      <c r="QA2744" s="36"/>
      <c r="QB2744" s="36"/>
      <c r="QC2744" s="36"/>
      <c r="QD2744" s="36"/>
      <c r="QE2744" s="36"/>
      <c r="QF2744" s="36"/>
      <c r="QG2744" s="36"/>
      <c r="QH2744" s="36"/>
      <c r="QI2744" s="36"/>
      <c r="QJ2744" s="36"/>
      <c r="QK2744" s="36"/>
      <c r="QL2744" s="36"/>
      <c r="QM2744" s="36"/>
      <c r="QN2744" s="36"/>
      <c r="QO2744" s="36"/>
      <c r="QP2744" s="36"/>
      <c r="QQ2744" s="36"/>
      <c r="QR2744" s="36"/>
      <c r="QS2744" s="36"/>
      <c r="QT2744" s="36"/>
      <c r="QU2744" s="36"/>
      <c r="QV2744" s="36"/>
      <c r="QW2744" s="36"/>
      <c r="QX2744" s="36"/>
      <c r="QY2744" s="36"/>
      <c r="QZ2744" s="36"/>
      <c r="RA2744" s="36"/>
      <c r="RB2744" s="36"/>
      <c r="RC2744" s="36"/>
      <c r="RD2744" s="36"/>
      <c r="RE2744" s="36"/>
      <c r="RF2744" s="36"/>
      <c r="RG2744" s="34"/>
      <c r="RH2744" s="36"/>
      <c r="RI2744" s="35"/>
      <c r="RJ2744" s="36"/>
      <c r="RK2744" s="36"/>
      <c r="RL2744" s="36"/>
      <c r="RM2744" s="36"/>
      <c r="RN2744" s="36"/>
      <c r="RO2744" s="36"/>
      <c r="RP2744" s="36"/>
      <c r="RQ2744" s="36"/>
      <c r="RR2744" s="36"/>
      <c r="RS2744" s="36"/>
      <c r="RT2744" s="36"/>
      <c r="RU2744" s="36"/>
      <c r="RV2744" s="36"/>
      <c r="RW2744" s="36"/>
      <c r="RX2744" s="36"/>
      <c r="RY2744" s="36"/>
      <c r="RZ2744" s="36"/>
      <c r="SA2744" s="36"/>
      <c r="SB2744" s="36"/>
      <c r="SC2744" s="36"/>
      <c r="SD2744" s="36"/>
      <c r="SE2744" s="36"/>
      <c r="SF2744" s="36"/>
      <c r="SG2744" s="36"/>
      <c r="SH2744" s="36"/>
      <c r="SI2744" s="36"/>
      <c r="SJ2744" s="36"/>
      <c r="SK2744" s="36"/>
      <c r="SL2744" s="36"/>
      <c r="SM2744" s="36"/>
      <c r="SN2744" s="36"/>
      <c r="SO2744" s="36"/>
      <c r="SP2744" s="36"/>
      <c r="SQ2744" s="36"/>
      <c r="VT2744" s="1"/>
    </row>
    <row r="2745" spans="14:592" x14ac:dyDescent="0.3">
      <c r="N2745" s="1"/>
      <c r="AI2745" s="1"/>
      <c r="DT2745" s="34"/>
      <c r="DV2745" s="35"/>
      <c r="DZ2745" s="1"/>
      <c r="ED2745" s="2"/>
      <c r="EF2745" s="7"/>
      <c r="EJ2745" s="1"/>
      <c r="EN2745" s="36"/>
      <c r="EP2745" s="37"/>
      <c r="ER2745" s="44"/>
      <c r="ET2745" s="1"/>
      <c r="EX2745" s="2"/>
      <c r="EZ2745" s="7"/>
      <c r="FD2745" s="1"/>
      <c r="FH2745" s="52"/>
      <c r="FJ2745" s="53"/>
      <c r="FN2745" s="1"/>
      <c r="FR2745" s="2"/>
      <c r="FT2745" s="7"/>
      <c r="FX2745" s="1"/>
      <c r="FY2745" s="1"/>
      <c r="FZ2745" s="1"/>
      <c r="GA2745" s="1"/>
      <c r="GB2745" s="1"/>
      <c r="JX2745" s="1"/>
      <c r="KG2745" s="1"/>
      <c r="KV2745" s="1"/>
      <c r="KW2745" s="34"/>
      <c r="KY2745" s="35"/>
      <c r="LA2745" s="36"/>
      <c r="LB2745" s="36"/>
      <c r="LC2745" s="36"/>
      <c r="LD2745" s="36"/>
      <c r="LE2745" s="36"/>
      <c r="LF2745" s="36"/>
      <c r="LG2745" s="36"/>
      <c r="LH2745" s="36"/>
      <c r="LI2745" s="36"/>
      <c r="LJ2745" s="36"/>
      <c r="LK2745" s="36"/>
      <c r="LL2745" s="36"/>
      <c r="LM2745" s="36"/>
      <c r="LN2745" s="36"/>
      <c r="LO2745" s="36"/>
      <c r="LP2745" s="36"/>
      <c r="LQ2745" s="36"/>
      <c r="LR2745" s="36"/>
      <c r="LS2745" s="36"/>
      <c r="LT2745" s="36"/>
      <c r="LU2745" s="34"/>
      <c r="LV2745" s="36"/>
      <c r="LW2745" s="35"/>
      <c r="LX2745" s="36"/>
      <c r="LY2745" s="36"/>
      <c r="LZ2745" s="36"/>
      <c r="MA2745" s="36"/>
      <c r="MB2745" s="36"/>
      <c r="MC2745" s="36"/>
      <c r="MD2745" s="36"/>
      <c r="ME2745" s="36"/>
      <c r="MF2745" s="36"/>
      <c r="MG2745" s="36"/>
      <c r="MH2745" s="36"/>
      <c r="MI2745" s="36"/>
      <c r="MJ2745" s="36"/>
      <c r="MK2745" s="36"/>
      <c r="ML2745" s="36"/>
      <c r="MM2745" s="36"/>
      <c r="MN2745" s="36"/>
      <c r="MO2745" s="36"/>
      <c r="MP2745" s="36"/>
      <c r="MQ2745" s="36"/>
      <c r="MR2745" s="36"/>
      <c r="MS2745" s="36"/>
      <c r="MT2745" s="36"/>
      <c r="MU2745" s="36"/>
      <c r="MV2745" s="36"/>
      <c r="MW2745" s="36"/>
      <c r="MX2745" s="36"/>
      <c r="MY2745" s="36"/>
      <c r="MZ2745" s="36"/>
      <c r="NA2745" s="36"/>
      <c r="NB2745" s="36"/>
      <c r="NC2745" s="36"/>
      <c r="ND2745" s="36"/>
      <c r="NE2745" s="36"/>
      <c r="NF2745" s="36"/>
      <c r="NG2745" s="36"/>
      <c r="NH2745" s="36"/>
      <c r="NI2745" s="36"/>
      <c r="NJ2745" s="36"/>
      <c r="NK2745" s="36"/>
      <c r="NL2745" s="36"/>
      <c r="NM2745" s="36"/>
      <c r="NN2745" s="36"/>
      <c r="NO2745" s="36"/>
      <c r="NP2745" s="36"/>
      <c r="NQ2745" s="36"/>
      <c r="NR2745" s="36"/>
      <c r="NS2745" s="36"/>
      <c r="NT2745" s="36"/>
      <c r="NU2745" s="36"/>
      <c r="NV2745" s="36"/>
      <c r="NW2745" s="36"/>
      <c r="NX2745" s="36"/>
      <c r="NY2745" s="36"/>
      <c r="NZ2745" s="36"/>
      <c r="OA2745" s="36"/>
      <c r="OB2745" s="36"/>
      <c r="OC2745" s="36"/>
      <c r="OD2745" s="36"/>
      <c r="OE2745" s="36"/>
      <c r="OF2745" s="36"/>
      <c r="OG2745" s="36"/>
      <c r="OH2745" s="36"/>
      <c r="OI2745" s="36"/>
      <c r="OJ2745" s="36"/>
      <c r="OK2745" s="36"/>
      <c r="OL2745" s="36"/>
      <c r="OM2745" s="36"/>
      <c r="ON2745" s="36"/>
      <c r="OO2745" s="36"/>
      <c r="OP2745" s="36"/>
      <c r="OQ2745" s="36"/>
      <c r="OR2745" s="36"/>
      <c r="OS2745" s="36"/>
      <c r="OT2745" s="36"/>
      <c r="OU2745" s="36"/>
      <c r="OV2745" s="36"/>
      <c r="OW2745" s="36"/>
      <c r="OX2745" s="36"/>
      <c r="OY2745" s="36"/>
      <c r="OZ2745" s="36"/>
      <c r="PA2745" s="36"/>
      <c r="PB2745" s="36"/>
      <c r="PC2745" s="36"/>
      <c r="PD2745" s="36"/>
      <c r="PE2745" s="36"/>
      <c r="PF2745" s="36"/>
      <c r="PG2745" s="36"/>
      <c r="PH2745" s="36"/>
      <c r="PI2745" s="36"/>
      <c r="PJ2745" s="36"/>
      <c r="PK2745" s="36"/>
      <c r="PL2745" s="36"/>
      <c r="PM2745" s="36"/>
      <c r="PN2745" s="36"/>
      <c r="PO2745" s="36"/>
      <c r="PP2745" s="36"/>
      <c r="PQ2745" s="36"/>
      <c r="PR2745" s="36"/>
      <c r="PS2745" s="36"/>
      <c r="PT2745" s="36"/>
      <c r="PU2745" s="36"/>
      <c r="PV2745" s="36"/>
      <c r="PW2745" s="36"/>
      <c r="PX2745" s="36"/>
      <c r="PY2745" s="36"/>
      <c r="PZ2745" s="36"/>
      <c r="QA2745" s="36"/>
      <c r="QB2745" s="36"/>
      <c r="QC2745" s="36"/>
      <c r="QD2745" s="36"/>
      <c r="QE2745" s="36"/>
      <c r="QF2745" s="36"/>
      <c r="QG2745" s="36"/>
      <c r="QH2745" s="36"/>
      <c r="QI2745" s="36"/>
      <c r="QJ2745" s="36"/>
      <c r="QK2745" s="36"/>
      <c r="QL2745" s="36"/>
      <c r="QM2745" s="36"/>
      <c r="QN2745" s="36"/>
      <c r="QO2745" s="36"/>
      <c r="QP2745" s="36"/>
      <c r="QQ2745" s="36"/>
      <c r="QR2745" s="36"/>
      <c r="QS2745" s="36"/>
      <c r="QT2745" s="36"/>
      <c r="QU2745" s="36"/>
      <c r="QV2745" s="36"/>
      <c r="QW2745" s="36"/>
      <c r="QX2745" s="36"/>
      <c r="QY2745" s="36"/>
      <c r="QZ2745" s="36"/>
      <c r="RA2745" s="36"/>
      <c r="RB2745" s="36"/>
      <c r="RC2745" s="36"/>
      <c r="RD2745" s="36"/>
      <c r="RE2745" s="36"/>
      <c r="RF2745" s="36"/>
      <c r="RG2745" s="34"/>
      <c r="RH2745" s="36"/>
      <c r="RI2745" s="35"/>
      <c r="RJ2745" s="36"/>
      <c r="RK2745" s="36"/>
      <c r="RL2745" s="36"/>
      <c r="RM2745" s="36"/>
      <c r="RN2745" s="36"/>
      <c r="RO2745" s="36"/>
      <c r="RP2745" s="36"/>
      <c r="RQ2745" s="36"/>
      <c r="RR2745" s="36"/>
      <c r="RS2745" s="36"/>
      <c r="RT2745" s="36"/>
      <c r="RU2745" s="36"/>
      <c r="RV2745" s="36"/>
      <c r="RW2745" s="36"/>
      <c r="RX2745" s="36"/>
      <c r="RY2745" s="36"/>
      <c r="RZ2745" s="36"/>
      <c r="SA2745" s="36"/>
      <c r="SB2745" s="36"/>
      <c r="SC2745" s="36"/>
      <c r="SD2745" s="36"/>
      <c r="SE2745" s="36"/>
      <c r="SF2745" s="36"/>
      <c r="SG2745" s="36"/>
      <c r="SH2745" s="36"/>
      <c r="SI2745" s="36"/>
      <c r="SJ2745" s="36"/>
      <c r="SK2745" s="36"/>
      <c r="SL2745" s="36"/>
      <c r="SM2745" s="36"/>
      <c r="SN2745" s="36"/>
      <c r="SO2745" s="36"/>
      <c r="SP2745" s="36"/>
      <c r="SQ2745" s="36"/>
      <c r="VT2745" s="1"/>
    </row>
    <row r="2746" spans="14:592" ht="15" thickBot="1" x14ac:dyDescent="0.35">
      <c r="N2746" s="1"/>
      <c r="AI2746" s="1"/>
      <c r="DT2746" s="34"/>
      <c r="DV2746" s="35"/>
      <c r="DZ2746" s="1"/>
      <c r="ED2746" s="2" t="s">
        <v>18</v>
      </c>
      <c r="EF2746" s="7" t="s">
        <v>19</v>
      </c>
      <c r="EJ2746" s="1"/>
      <c r="EN2746" s="36"/>
      <c r="EP2746" s="37"/>
      <c r="ER2746" s="44"/>
      <c r="ET2746" s="1"/>
      <c r="EX2746" s="2" t="s">
        <v>20</v>
      </c>
      <c r="EZ2746" s="7" t="s">
        <v>21</v>
      </c>
      <c r="FD2746" s="1"/>
      <c r="FH2746" s="52"/>
      <c r="FJ2746" s="53"/>
      <c r="FN2746" s="1"/>
      <c r="FR2746" s="2" t="s">
        <v>200</v>
      </c>
      <c r="FT2746" s="7" t="s">
        <v>201</v>
      </c>
      <c r="FX2746" s="1"/>
      <c r="JX2746" s="1"/>
      <c r="KG2746" s="1"/>
      <c r="KV2746" s="1"/>
      <c r="KW2746" s="34"/>
      <c r="KY2746" s="35"/>
      <c r="LU2746" s="34"/>
      <c r="LW2746" s="35"/>
      <c r="PZ2746" s="44"/>
      <c r="QC2746" s="36"/>
      <c r="QK2746" s="37"/>
      <c r="RG2746" s="34"/>
      <c r="RI2746" s="35"/>
      <c r="VT2746" s="1"/>
    </row>
    <row r="2747" spans="14:592" x14ac:dyDescent="0.3">
      <c r="N2747" s="1"/>
      <c r="AI2747" s="1"/>
      <c r="DT2747" s="34"/>
      <c r="DV2747" s="35"/>
      <c r="DZ2747" s="1"/>
      <c r="ED2747" s="4">
        <f t="array" ref="ED2747:ED2749">EA2768:EA2770</f>
        <v>0.75466052570449638</v>
      </c>
      <c r="EF2747" s="8">
        <f t="array" ref="EF2747:EF2749">MMULT(TRANSPOSE(EA2741:EC2744),EF2731:EF2734)</f>
        <v>-5.2800934837375392E-3</v>
      </c>
      <c r="EJ2747" s="1"/>
      <c r="EN2747" s="36"/>
      <c r="EP2747" s="37"/>
      <c r="ER2747" s="44"/>
      <c r="ET2747" s="1"/>
      <c r="EX2747" s="4">
        <f t="array" ref="EX2747:EX2749">EU2768:EU2770</f>
        <v>0.75537905592924848</v>
      </c>
      <c r="EZ2747" s="8">
        <f t="array" ref="EZ2747:EZ2749">MMULT(TRANSPOSE(EU2741:EW2744),EZ2731:EZ2734)</f>
        <v>-4.245592753984645E-3</v>
      </c>
      <c r="FD2747" s="1"/>
      <c r="FH2747" s="52"/>
      <c r="FJ2747" s="53"/>
      <c r="FN2747" s="1"/>
      <c r="FR2747" s="4">
        <f t="array" ref="FR2747:FR2749">FO2768:FO2770</f>
        <v>0.75450579893699343</v>
      </c>
      <c r="FT2747" s="8">
        <f t="array" ref="FT2747:FT2749">MMULT(TRANSPOSE(FO2741:FQ2744),FT2731:FT2734)</f>
        <v>-5.187118126454322E-3</v>
      </c>
      <c r="FX2747" s="1"/>
      <c r="JX2747" s="1"/>
      <c r="KG2747" s="1"/>
      <c r="KV2747" s="1"/>
      <c r="KW2747" s="34"/>
      <c r="KY2747" s="35"/>
      <c r="LU2747" s="34"/>
      <c r="LW2747" s="35"/>
      <c r="PZ2747" s="44"/>
      <c r="QC2747" s="36"/>
      <c r="QK2747" s="37"/>
      <c r="RG2747" s="34"/>
      <c r="RI2747" s="35"/>
      <c r="VT2747" s="1"/>
    </row>
    <row r="2748" spans="14:592" x14ac:dyDescent="0.3">
      <c r="N2748" s="1"/>
      <c r="AI2748" s="1"/>
      <c r="DT2748" s="34"/>
      <c r="DV2748" s="35"/>
      <c r="DZ2748" s="1"/>
      <c r="ED2748" s="5">
        <v>0.94253164822309077</v>
      </c>
      <c r="EF2748" s="9">
        <v>2.209006084214597E-3</v>
      </c>
      <c r="EJ2748" s="1"/>
      <c r="EN2748" s="36"/>
      <c r="EP2748" s="37"/>
      <c r="ER2748" s="44"/>
      <c r="ET2748" s="1"/>
      <c r="EX2748" s="5">
        <v>0.92029578731460504</v>
      </c>
      <c r="EZ2748" s="9">
        <v>1.7762072307119159E-3</v>
      </c>
      <c r="FD2748" s="1"/>
      <c r="FH2748" s="52"/>
      <c r="FJ2748" s="53"/>
      <c r="FN2748" s="1"/>
      <c r="FR2748" s="5">
        <v>0.94061923556341054</v>
      </c>
      <c r="FT2748" s="9">
        <v>2.1701084528462839E-3</v>
      </c>
      <c r="FX2748" s="1"/>
      <c r="JX2748" s="1"/>
      <c r="KG2748" s="1"/>
      <c r="KV2748" s="1"/>
      <c r="KW2748" s="34"/>
      <c r="KY2748" s="35"/>
      <c r="KZ2748" s="35"/>
      <c r="LA2748" s="35"/>
      <c r="LB2748" s="35"/>
      <c r="LC2748" s="35"/>
      <c r="LD2748" s="35"/>
      <c r="LE2748" s="35"/>
      <c r="LF2748" s="35"/>
      <c r="LG2748" s="35"/>
      <c r="LH2748" s="35"/>
      <c r="LI2748" s="35"/>
      <c r="LJ2748" s="35"/>
      <c r="LK2748" s="35"/>
      <c r="LL2748" s="35"/>
      <c r="LM2748" s="35"/>
      <c r="LN2748" s="35"/>
      <c r="LO2748" s="35"/>
      <c r="LP2748" s="35"/>
      <c r="LQ2748" s="35"/>
      <c r="LR2748" s="35"/>
      <c r="LS2748" s="35"/>
      <c r="LT2748" s="35"/>
      <c r="LU2748" s="34"/>
      <c r="LV2748" s="35"/>
      <c r="LW2748" s="35"/>
      <c r="LX2748" s="35"/>
      <c r="LY2748" s="35"/>
      <c r="LZ2748" s="35"/>
      <c r="MA2748" s="35"/>
      <c r="MB2748" s="35"/>
      <c r="MC2748" s="35"/>
      <c r="MD2748" s="35"/>
      <c r="ME2748" s="35"/>
      <c r="MF2748" s="35"/>
      <c r="MG2748" s="35"/>
      <c r="MH2748" s="35"/>
      <c r="MI2748" s="35"/>
      <c r="MJ2748" s="35"/>
      <c r="MK2748" s="35"/>
      <c r="ML2748" s="35"/>
      <c r="MM2748" s="35"/>
      <c r="MN2748" s="35"/>
      <c r="MO2748" s="35"/>
      <c r="MP2748" s="35"/>
      <c r="MQ2748" s="35"/>
      <c r="MR2748" s="35"/>
      <c r="MS2748" s="35"/>
      <c r="MT2748" s="35"/>
      <c r="MU2748" s="35"/>
      <c r="MV2748" s="35"/>
      <c r="MW2748" s="35"/>
      <c r="MX2748" s="35"/>
      <c r="MY2748" s="35"/>
      <c r="MZ2748" s="35"/>
      <c r="NA2748" s="35"/>
      <c r="NB2748" s="35"/>
      <c r="NC2748" s="35"/>
      <c r="ND2748" s="35"/>
      <c r="NE2748" s="35"/>
      <c r="NF2748" s="35"/>
      <c r="NG2748" s="35"/>
      <c r="NH2748" s="35"/>
      <c r="NI2748" s="35"/>
      <c r="NJ2748" s="35"/>
      <c r="NK2748" s="35"/>
      <c r="NL2748" s="35"/>
      <c r="NM2748" s="35"/>
      <c r="NN2748" s="35"/>
      <c r="NO2748" s="35"/>
      <c r="NP2748" s="35"/>
      <c r="NQ2748" s="35"/>
      <c r="NR2748" s="35"/>
      <c r="NS2748" s="35"/>
      <c r="NT2748" s="35"/>
      <c r="NU2748" s="35"/>
      <c r="NV2748" s="35"/>
      <c r="NW2748" s="35"/>
      <c r="NX2748" s="35"/>
      <c r="NY2748" s="35"/>
      <c r="NZ2748" s="35"/>
      <c r="OA2748" s="35"/>
      <c r="OB2748" s="35"/>
      <c r="OC2748" s="35"/>
      <c r="OD2748" s="35"/>
      <c r="OE2748" s="35"/>
      <c r="OF2748" s="35"/>
      <c r="OG2748" s="35"/>
      <c r="OH2748" s="35"/>
      <c r="OI2748" s="35"/>
      <c r="OJ2748" s="35"/>
      <c r="OK2748" s="35"/>
      <c r="OL2748" s="35"/>
      <c r="OM2748" s="35"/>
      <c r="ON2748" s="35"/>
      <c r="OO2748" s="35"/>
      <c r="OP2748" s="35"/>
      <c r="OQ2748" s="35"/>
      <c r="OR2748" s="35"/>
      <c r="OS2748" s="35"/>
      <c r="OT2748" s="35"/>
      <c r="OU2748" s="35"/>
      <c r="OV2748" s="35"/>
      <c r="OW2748" s="35"/>
      <c r="OX2748" s="35"/>
      <c r="OY2748" s="35"/>
      <c r="OZ2748" s="35"/>
      <c r="PA2748" s="35"/>
      <c r="PB2748" s="35"/>
      <c r="PC2748" s="35"/>
      <c r="PD2748" s="35"/>
      <c r="PE2748" s="35"/>
      <c r="PF2748" s="35"/>
      <c r="PG2748" s="35"/>
      <c r="PH2748" s="35"/>
      <c r="PI2748" s="35"/>
      <c r="PJ2748" s="35"/>
      <c r="PK2748" s="35"/>
      <c r="PL2748" s="35"/>
      <c r="PM2748" s="35"/>
      <c r="PN2748" s="35"/>
      <c r="PO2748" s="35"/>
      <c r="PP2748" s="35"/>
      <c r="PQ2748" s="35"/>
      <c r="PR2748" s="35"/>
      <c r="PS2748" s="35"/>
      <c r="PT2748" s="35"/>
      <c r="PU2748" s="35"/>
      <c r="PV2748" s="35"/>
      <c r="PW2748" s="35"/>
      <c r="PX2748" s="35"/>
      <c r="PY2748" s="35"/>
      <c r="PZ2748" s="35"/>
      <c r="QA2748" s="35"/>
      <c r="QB2748" s="35"/>
      <c r="QC2748" s="35"/>
      <c r="QD2748" s="35"/>
      <c r="QE2748" s="35"/>
      <c r="QF2748" s="35"/>
      <c r="QG2748" s="35"/>
      <c r="QH2748" s="35"/>
      <c r="QI2748" s="35"/>
      <c r="QJ2748" s="35"/>
      <c r="QK2748" s="35"/>
      <c r="QL2748" s="35"/>
      <c r="QM2748" s="35"/>
      <c r="QN2748" s="35"/>
      <c r="QO2748" s="35"/>
      <c r="QP2748" s="35"/>
      <c r="QQ2748" s="35"/>
      <c r="QR2748" s="35"/>
      <c r="QS2748" s="35"/>
      <c r="QT2748" s="35"/>
      <c r="QU2748" s="35"/>
      <c r="QV2748" s="35"/>
      <c r="QW2748" s="35"/>
      <c r="QX2748" s="35"/>
      <c r="QY2748" s="35"/>
      <c r="QZ2748" s="35"/>
      <c r="RA2748" s="35"/>
      <c r="RB2748" s="35"/>
      <c r="RC2748" s="35"/>
      <c r="RD2748" s="35"/>
      <c r="RE2748" s="35"/>
      <c r="RF2748" s="35"/>
      <c r="RG2748" s="34"/>
      <c r="RH2748" s="35"/>
      <c r="RI2748" s="35"/>
      <c r="VT2748" s="1"/>
    </row>
    <row r="2749" spans="14:592" ht="15" thickBot="1" x14ac:dyDescent="0.35">
      <c r="N2749" s="1"/>
      <c r="AI2749" s="1"/>
      <c r="DT2749" s="34"/>
      <c r="DV2749" s="35"/>
      <c r="DZ2749" s="1"/>
      <c r="ED2749" s="6">
        <v>0.92654539314592355</v>
      </c>
      <c r="EF2749" s="10">
        <v>-2.1778525483171461E-3</v>
      </c>
      <c r="EJ2749" s="1"/>
      <c r="EN2749" s="36"/>
      <c r="EP2749" s="37"/>
      <c r="ER2749" s="44"/>
      <c r="ET2749" s="1"/>
      <c r="EX2749" s="6">
        <v>0.94806272382965728</v>
      </c>
      <c r="EZ2749" s="10">
        <v>-1.751157441977192E-3</v>
      </c>
      <c r="FD2749" s="1"/>
      <c r="FH2749" s="52"/>
      <c r="FJ2749" s="53"/>
      <c r="FN2749" s="1"/>
      <c r="FR2749" s="6">
        <v>0.92861253257310683</v>
      </c>
      <c r="FT2749" s="10">
        <v>-2.1395034888897694E-3</v>
      </c>
      <c r="FX2749" s="1"/>
      <c r="JX2749" s="1"/>
      <c r="KG2749" s="1"/>
      <c r="KV2749" s="1"/>
      <c r="KW2749" s="34"/>
      <c r="KY2749" s="35"/>
      <c r="KZ2749" s="35"/>
      <c r="LA2749" s="35"/>
      <c r="LB2749" s="35"/>
      <c r="LC2749" s="35"/>
      <c r="LD2749" s="35"/>
      <c r="LE2749" s="35"/>
      <c r="LF2749" s="35"/>
      <c r="LG2749" s="35"/>
      <c r="LH2749" s="35"/>
      <c r="LI2749" s="35"/>
      <c r="LJ2749" s="35"/>
      <c r="LK2749" s="35"/>
      <c r="LL2749" s="35"/>
      <c r="LM2749" s="35"/>
      <c r="LN2749" s="35"/>
      <c r="LO2749" s="35"/>
      <c r="LP2749" s="35"/>
      <c r="LQ2749" s="35"/>
      <c r="LR2749" s="35"/>
      <c r="LS2749" s="35"/>
      <c r="LT2749" s="35"/>
      <c r="LU2749" s="34"/>
      <c r="LV2749" s="35"/>
      <c r="LW2749" s="35"/>
      <c r="LX2749" s="35"/>
      <c r="LY2749" s="35"/>
      <c r="LZ2749" s="35"/>
      <c r="MA2749" s="35"/>
      <c r="MB2749" s="35"/>
      <c r="MC2749" s="35"/>
      <c r="MD2749" s="35"/>
      <c r="ME2749" s="35"/>
      <c r="MF2749" s="35"/>
      <c r="MG2749" s="35"/>
      <c r="MH2749" s="35"/>
      <c r="MI2749" s="35"/>
      <c r="MJ2749" s="35"/>
      <c r="MK2749" s="35"/>
      <c r="ML2749" s="35"/>
      <c r="MM2749" s="35"/>
      <c r="MN2749" s="35"/>
      <c r="MO2749" s="35"/>
      <c r="MP2749" s="35"/>
      <c r="MQ2749" s="35"/>
      <c r="MR2749" s="35"/>
      <c r="MS2749" s="35"/>
      <c r="MT2749" s="35"/>
      <c r="MU2749" s="35"/>
      <c r="MV2749" s="35"/>
      <c r="MW2749" s="35"/>
      <c r="MX2749" s="35"/>
      <c r="MY2749" s="35"/>
      <c r="MZ2749" s="35"/>
      <c r="NA2749" s="35"/>
      <c r="NB2749" s="35"/>
      <c r="NC2749" s="35"/>
      <c r="ND2749" s="35"/>
      <c r="NE2749" s="35"/>
      <c r="NF2749" s="35"/>
      <c r="NG2749" s="35"/>
      <c r="NH2749" s="35"/>
      <c r="NI2749" s="35"/>
      <c r="NJ2749" s="35"/>
      <c r="NK2749" s="35"/>
      <c r="NL2749" s="35"/>
      <c r="NM2749" s="35"/>
      <c r="NN2749" s="35"/>
      <c r="NO2749" s="35"/>
      <c r="NP2749" s="35"/>
      <c r="NQ2749" s="35"/>
      <c r="NR2749" s="35"/>
      <c r="NS2749" s="35"/>
      <c r="NT2749" s="35"/>
      <c r="NU2749" s="35"/>
      <c r="NV2749" s="35"/>
      <c r="NW2749" s="35"/>
      <c r="NX2749" s="35"/>
      <c r="NY2749" s="35"/>
      <c r="NZ2749" s="35"/>
      <c r="OA2749" s="35"/>
      <c r="OB2749" s="35"/>
      <c r="OC2749" s="35"/>
      <c r="OD2749" s="35"/>
      <c r="OE2749" s="35"/>
      <c r="OF2749" s="35"/>
      <c r="OG2749" s="35"/>
      <c r="OH2749" s="35"/>
      <c r="OI2749" s="35"/>
      <c r="OJ2749" s="35"/>
      <c r="OK2749" s="35"/>
      <c r="OL2749" s="35"/>
      <c r="OM2749" s="35"/>
      <c r="ON2749" s="35"/>
      <c r="OO2749" s="35"/>
      <c r="OP2749" s="35"/>
      <c r="OQ2749" s="35"/>
      <c r="OR2749" s="35"/>
      <c r="OS2749" s="35"/>
      <c r="OT2749" s="35"/>
      <c r="OU2749" s="35"/>
      <c r="OV2749" s="35"/>
      <c r="OW2749" s="35"/>
      <c r="OX2749" s="35"/>
      <c r="OY2749" s="35"/>
      <c r="OZ2749" s="35"/>
      <c r="PA2749" s="35"/>
      <c r="PB2749" s="35"/>
      <c r="PC2749" s="35"/>
      <c r="PD2749" s="35"/>
      <c r="PE2749" s="35"/>
      <c r="PF2749" s="35"/>
      <c r="PG2749" s="35"/>
      <c r="PH2749" s="35"/>
      <c r="PI2749" s="35"/>
      <c r="PJ2749" s="35"/>
      <c r="PK2749" s="35"/>
      <c r="PL2749" s="35"/>
      <c r="PM2749" s="35"/>
      <c r="PN2749" s="35"/>
      <c r="PO2749" s="35"/>
      <c r="PP2749" s="35"/>
      <c r="PQ2749" s="35"/>
      <c r="PR2749" s="35"/>
      <c r="PS2749" s="35"/>
      <c r="PT2749" s="35"/>
      <c r="PU2749" s="35"/>
      <c r="PV2749" s="35"/>
      <c r="PW2749" s="35"/>
      <c r="PX2749" s="35"/>
      <c r="PY2749" s="35"/>
      <c r="PZ2749" s="35"/>
      <c r="QA2749" s="35"/>
      <c r="QB2749" s="35"/>
      <c r="QC2749" s="35"/>
      <c r="QD2749" s="35"/>
      <c r="QE2749" s="35"/>
      <c r="QF2749" s="35"/>
      <c r="QG2749" s="35"/>
      <c r="QH2749" s="35"/>
      <c r="QI2749" s="35"/>
      <c r="QJ2749" s="35"/>
      <c r="QK2749" s="35"/>
      <c r="QL2749" s="35"/>
      <c r="QM2749" s="35"/>
      <c r="QN2749" s="35"/>
      <c r="QO2749" s="35"/>
      <c r="QP2749" s="35"/>
      <c r="QQ2749" s="35"/>
      <c r="QR2749" s="35"/>
      <c r="QS2749" s="35"/>
      <c r="QT2749" s="35"/>
      <c r="QU2749" s="35"/>
      <c r="QV2749" s="35"/>
      <c r="QW2749" s="35"/>
      <c r="QX2749" s="35"/>
      <c r="QY2749" s="35"/>
      <c r="QZ2749" s="35"/>
      <c r="RA2749" s="35"/>
      <c r="RB2749" s="35"/>
      <c r="RC2749" s="35"/>
      <c r="RD2749" s="35"/>
      <c r="RE2749" s="35"/>
      <c r="RF2749" s="35"/>
      <c r="RG2749" s="34"/>
      <c r="RH2749" s="35"/>
      <c r="RI2749" s="35"/>
      <c r="VT2749" s="1"/>
    </row>
    <row r="2750" spans="14:592" x14ac:dyDescent="0.3">
      <c r="N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  <c r="DN2750" s="1"/>
      <c r="DO2750" s="1"/>
      <c r="DP2750" s="1"/>
      <c r="DQ2750" s="1"/>
      <c r="DR2750" s="1"/>
      <c r="DS2750" s="1"/>
      <c r="DT2750" s="34"/>
      <c r="DU2750" s="1"/>
      <c r="DV2750" s="35"/>
      <c r="DW2750" s="1"/>
      <c r="DX2750" s="1"/>
      <c r="DY2750" s="1"/>
      <c r="DZ2750" s="1"/>
      <c r="EA2750" s="1"/>
      <c r="EB2750" s="1"/>
      <c r="EC2750" s="1"/>
      <c r="ED2750" s="2"/>
      <c r="EE2750" s="1"/>
      <c r="EF2750" s="7"/>
      <c r="EG2750" s="1"/>
      <c r="EH2750" s="1"/>
      <c r="EI2750" s="1"/>
      <c r="EJ2750" s="1"/>
      <c r="EK2750" s="1"/>
      <c r="EL2750" s="1"/>
      <c r="EM2750" s="1"/>
      <c r="EN2750" s="36"/>
      <c r="EO2750" s="1"/>
      <c r="EP2750" s="37"/>
      <c r="EQ2750" s="1"/>
      <c r="ER2750" s="1"/>
      <c r="ES2750" s="1"/>
      <c r="ET2750" s="1"/>
      <c r="EU2750" s="1"/>
      <c r="EV2750" s="1"/>
      <c r="EW2750" s="1"/>
      <c r="EX2750" s="2"/>
      <c r="EY2750" s="1"/>
      <c r="EZ2750" s="7"/>
      <c r="FA2750" s="1"/>
      <c r="FB2750" s="1"/>
      <c r="FC2750" s="1"/>
      <c r="FD2750" s="1"/>
      <c r="FE2750" s="1"/>
      <c r="FF2750" s="1"/>
      <c r="FG2750" s="1"/>
      <c r="FH2750" s="52"/>
      <c r="FI2750" s="1"/>
      <c r="FJ2750" s="53"/>
      <c r="FK2750" s="1"/>
      <c r="FL2750" s="1"/>
      <c r="FM2750" s="1"/>
      <c r="FN2750" s="1"/>
      <c r="FO2750" s="1"/>
      <c r="FP2750" s="1"/>
      <c r="FQ2750" s="1"/>
      <c r="FR2750" s="2"/>
      <c r="FS2750" s="1"/>
      <c r="FT2750" s="7"/>
      <c r="FU2750" s="1"/>
      <c r="FV2750" s="1"/>
      <c r="FW2750" s="1"/>
      <c r="FX2750" s="1"/>
      <c r="FY2750" s="1"/>
      <c r="FZ2750" s="1"/>
      <c r="GA2750" s="1"/>
      <c r="GB2750" s="1"/>
      <c r="GC2750" s="1"/>
      <c r="GD2750" s="1"/>
      <c r="GE2750" s="1"/>
      <c r="GF2750" s="1"/>
      <c r="GG2750" s="1"/>
      <c r="GH2750" s="1"/>
      <c r="GI2750" s="1"/>
      <c r="GJ2750" s="1"/>
      <c r="GK2750" s="1"/>
      <c r="GL2750" s="1"/>
      <c r="GM2750" s="1"/>
      <c r="GN2750" s="1"/>
      <c r="GO2750" s="1"/>
      <c r="GP2750" s="1"/>
      <c r="GQ2750" s="1"/>
      <c r="GR2750" s="1"/>
      <c r="GS2750" s="1"/>
      <c r="GT2750" s="1"/>
      <c r="GU2750" s="1"/>
      <c r="GV2750" s="1"/>
      <c r="GW2750" s="1"/>
      <c r="GX2750" s="1"/>
      <c r="GY2750" s="1"/>
      <c r="GZ2750" s="1"/>
      <c r="HA2750" s="1"/>
      <c r="HB2750" s="1"/>
      <c r="HC2750" s="1"/>
      <c r="HD2750" s="1"/>
      <c r="HE2750" s="1"/>
      <c r="HF2750" s="1"/>
      <c r="HG2750" s="1"/>
      <c r="HH2750" s="1"/>
      <c r="HI2750" s="1"/>
      <c r="HJ2750" s="1"/>
      <c r="HK2750" s="1"/>
      <c r="HL2750" s="1"/>
      <c r="HM2750" s="1"/>
      <c r="HN2750" s="1"/>
      <c r="HO2750" s="1"/>
      <c r="HP2750" s="1"/>
      <c r="HQ2750" s="1"/>
      <c r="HR2750" s="1"/>
      <c r="HS2750" s="1"/>
      <c r="HT2750" s="1"/>
      <c r="HU2750" s="1"/>
      <c r="HV2750" s="1"/>
      <c r="HW2750" s="1"/>
      <c r="HX2750" s="1"/>
      <c r="HY2750" s="1"/>
      <c r="HZ2750" s="1"/>
      <c r="IA2750" s="1"/>
      <c r="IB2750" s="1"/>
      <c r="IC2750" s="1"/>
      <c r="ID2750" s="1"/>
      <c r="IE2750" s="1"/>
      <c r="IF2750" s="1"/>
      <c r="IG2750" s="1"/>
      <c r="IH2750" s="1"/>
      <c r="II2750" s="1"/>
      <c r="IJ2750" s="1"/>
      <c r="IK2750" s="1"/>
      <c r="IL2750" s="1"/>
      <c r="IM2750" s="1"/>
      <c r="IN2750" s="1"/>
      <c r="IO2750" s="1"/>
      <c r="IP2750" s="1"/>
      <c r="IQ2750" s="1"/>
      <c r="IR2750" s="1"/>
      <c r="IS2750" s="1"/>
      <c r="IT2750" s="1"/>
      <c r="IU2750" s="1"/>
      <c r="IV2750" s="1"/>
      <c r="IW2750" s="1"/>
      <c r="IX2750" s="1"/>
      <c r="IY2750" s="1"/>
      <c r="IZ2750" s="1"/>
      <c r="JA2750" s="1"/>
      <c r="JB2750" s="1"/>
      <c r="JC2750" s="1"/>
      <c r="JD2750" s="1"/>
      <c r="JE2750" s="1"/>
      <c r="JF2750" s="1"/>
      <c r="JG2750" s="1"/>
      <c r="JH2750" s="1"/>
      <c r="JI2750" s="1"/>
      <c r="JJ2750" s="1"/>
      <c r="JK2750" s="1"/>
      <c r="JL2750" s="1"/>
      <c r="JM2750" s="1"/>
      <c r="JN2750" s="1"/>
      <c r="JO2750" s="1"/>
      <c r="JP2750" s="1"/>
      <c r="JQ2750" s="1"/>
      <c r="JR2750" s="1"/>
      <c r="JS2750" s="1"/>
      <c r="JT2750" s="1"/>
      <c r="JU2750" s="1"/>
      <c r="JV2750" s="1"/>
      <c r="JW2750" s="1"/>
      <c r="JX2750" s="1"/>
      <c r="KG2750" s="1"/>
      <c r="KV2750" s="1"/>
      <c r="KW2750" s="34"/>
      <c r="LU2750" s="34"/>
      <c r="PQ2750" s="35"/>
      <c r="PZ2750" s="44"/>
      <c r="QC2750" s="36"/>
      <c r="QK2750" s="37"/>
      <c r="RG2750" s="34"/>
      <c r="VT2750" s="1"/>
    </row>
    <row r="2751" spans="14:592" x14ac:dyDescent="0.3">
      <c r="N2751" s="1"/>
      <c r="DT2751" s="34"/>
      <c r="DV2751" s="35"/>
      <c r="ED2751" s="34"/>
      <c r="EF2751" s="35"/>
      <c r="EN2751" s="36"/>
      <c r="EP2751" s="37"/>
      <c r="ER2751" s="44"/>
      <c r="EX2751" s="36"/>
      <c r="EZ2751" s="37"/>
      <c r="FH2751" s="52"/>
      <c r="FJ2751" s="53"/>
      <c r="FR2751" s="52"/>
      <c r="FT2751" s="53"/>
      <c r="KG2751" s="1"/>
      <c r="KV2751" s="1"/>
      <c r="KW2751" s="34"/>
      <c r="LU2751" s="34"/>
      <c r="PQ2751" s="35"/>
      <c r="PZ2751" s="44"/>
      <c r="QC2751" s="36"/>
      <c r="QK2751" s="37"/>
      <c r="RG2751" s="34"/>
      <c r="VT2751" s="1"/>
    </row>
    <row r="2752" spans="14:592" x14ac:dyDescent="0.3">
      <c r="N2752" s="1"/>
      <c r="DT2752" s="34"/>
      <c r="DV2752" s="35"/>
      <c r="EA2752" s="34"/>
      <c r="EB2752" s="34"/>
      <c r="EC2752" s="34"/>
      <c r="ED2752" s="34"/>
      <c r="EF2752" s="35"/>
      <c r="EG2752" s="35"/>
      <c r="EH2752" s="35"/>
      <c r="EI2752" s="35"/>
      <c r="EN2752" s="36"/>
      <c r="EP2752" s="37"/>
      <c r="ER2752" s="44"/>
      <c r="EU2752" s="36"/>
      <c r="EV2752" s="36"/>
      <c r="EW2752" s="36"/>
      <c r="EX2752" s="36"/>
      <c r="EZ2752" s="37"/>
      <c r="FA2752" s="37"/>
      <c r="FB2752" s="37"/>
      <c r="FC2752" s="37"/>
      <c r="FH2752" s="52"/>
      <c r="FJ2752" s="53"/>
      <c r="FO2752" s="52"/>
      <c r="FP2752" s="52"/>
      <c r="FQ2752" s="52"/>
      <c r="FR2752" s="52"/>
      <c r="FT2752" s="53"/>
      <c r="FU2752" s="53"/>
      <c r="FV2752" s="53"/>
      <c r="FW2752" s="53"/>
      <c r="KG2752" s="1"/>
      <c r="KV2752" s="1"/>
      <c r="KW2752" s="34"/>
      <c r="LU2752" s="34"/>
      <c r="PQ2752" s="35"/>
      <c r="PZ2752" s="44"/>
      <c r="QC2752" s="36"/>
      <c r="QK2752" s="37"/>
      <c r="RG2752" s="34"/>
      <c r="VT2752" s="1"/>
    </row>
    <row r="2753" spans="14:592" x14ac:dyDescent="0.3">
      <c r="N2753" s="1"/>
      <c r="DT2753" s="34"/>
      <c r="DV2753" s="35"/>
      <c r="EA2753" s="34"/>
      <c r="EI2753" s="35"/>
      <c r="EN2753" s="36"/>
      <c r="EP2753" s="37"/>
      <c r="EU2753" s="36"/>
      <c r="FC2753" s="37"/>
      <c r="FH2753" s="52"/>
      <c r="FJ2753" s="53"/>
      <c r="FO2753" s="52"/>
      <c r="FW2753" s="53"/>
      <c r="KG2753" s="1"/>
      <c r="KV2753" s="1"/>
      <c r="KW2753" s="34"/>
      <c r="KX2753" s="34"/>
      <c r="KY2753" s="34"/>
      <c r="KZ2753" s="34"/>
      <c r="LA2753" s="34"/>
      <c r="LB2753" s="34"/>
      <c r="LC2753" s="34"/>
      <c r="LD2753" s="34"/>
      <c r="LE2753" s="34"/>
      <c r="LF2753" s="34"/>
      <c r="LG2753" s="34"/>
      <c r="LH2753" s="34"/>
      <c r="LI2753" s="34"/>
      <c r="LJ2753" s="34"/>
      <c r="LK2753" s="34"/>
      <c r="LL2753" s="34"/>
      <c r="LM2753" s="34"/>
      <c r="LN2753" s="34"/>
      <c r="LO2753" s="34"/>
      <c r="LP2753" s="34"/>
      <c r="LQ2753" s="34"/>
      <c r="LR2753" s="34"/>
      <c r="LS2753" s="34"/>
      <c r="LT2753" s="34"/>
      <c r="LU2753" s="34"/>
      <c r="LV2753" s="34"/>
      <c r="LW2753" s="34"/>
      <c r="LX2753" s="34"/>
      <c r="LY2753" s="34"/>
      <c r="LZ2753" s="34"/>
      <c r="MA2753" s="34"/>
      <c r="MB2753" s="34"/>
      <c r="MC2753" s="34"/>
      <c r="MD2753" s="34"/>
      <c r="ME2753" s="34"/>
      <c r="MF2753" s="34"/>
      <c r="MG2753" s="34"/>
      <c r="MH2753" s="34"/>
      <c r="MI2753" s="34"/>
      <c r="MJ2753" s="34"/>
      <c r="MK2753" s="34"/>
      <c r="ML2753" s="34"/>
      <c r="MM2753" s="34"/>
      <c r="MN2753" s="34"/>
      <c r="MO2753" s="34"/>
      <c r="MP2753" s="34"/>
      <c r="MQ2753" s="34"/>
      <c r="MR2753" s="34"/>
      <c r="MS2753" s="34"/>
      <c r="MT2753" s="34"/>
      <c r="MU2753" s="34"/>
      <c r="MV2753" s="34"/>
      <c r="MW2753" s="34"/>
      <c r="MX2753" s="34"/>
      <c r="MY2753" s="34"/>
      <c r="MZ2753" s="34"/>
      <c r="NA2753" s="34"/>
      <c r="NB2753" s="34"/>
      <c r="NC2753" s="34"/>
      <c r="ND2753" s="34"/>
      <c r="NE2753" s="34"/>
      <c r="NF2753" s="34"/>
      <c r="NG2753" s="34"/>
      <c r="NH2753" s="34"/>
      <c r="NI2753" s="34"/>
      <c r="NJ2753" s="34"/>
      <c r="NK2753" s="34"/>
      <c r="NL2753" s="34"/>
      <c r="NM2753" s="34"/>
      <c r="NN2753" s="34"/>
      <c r="NO2753" s="34"/>
      <c r="NP2753" s="34"/>
      <c r="NQ2753" s="34"/>
      <c r="NR2753" s="34"/>
      <c r="NS2753" s="34"/>
      <c r="NT2753" s="34"/>
      <c r="NU2753" s="34"/>
      <c r="NV2753" s="34"/>
      <c r="NW2753" s="34"/>
      <c r="NX2753" s="34"/>
      <c r="NY2753" s="34"/>
      <c r="NZ2753" s="34"/>
      <c r="OA2753" s="34"/>
      <c r="OB2753" s="34"/>
      <c r="OC2753" s="34"/>
      <c r="OD2753" s="34"/>
      <c r="OE2753" s="34"/>
      <c r="OF2753" s="34"/>
      <c r="OG2753" s="34"/>
      <c r="OH2753" s="34"/>
      <c r="OI2753" s="34"/>
      <c r="OJ2753" s="34"/>
      <c r="OK2753" s="34"/>
      <c r="OL2753" s="34"/>
      <c r="OM2753" s="34"/>
      <c r="ON2753" s="34"/>
      <c r="OO2753" s="34"/>
      <c r="OP2753" s="34"/>
      <c r="OQ2753" s="34"/>
      <c r="OR2753" s="34"/>
      <c r="OS2753" s="34"/>
      <c r="OT2753" s="34"/>
      <c r="OU2753" s="34"/>
      <c r="OV2753" s="34"/>
      <c r="OW2753" s="34"/>
      <c r="OX2753" s="34"/>
      <c r="OY2753" s="34"/>
      <c r="OZ2753" s="34"/>
      <c r="PA2753" s="34"/>
      <c r="PB2753" s="34"/>
      <c r="PC2753" s="34"/>
      <c r="PD2753" s="34"/>
      <c r="PE2753" s="34"/>
      <c r="PF2753" s="34"/>
      <c r="PG2753" s="34"/>
      <c r="PH2753" s="34"/>
      <c r="PI2753" s="34"/>
      <c r="PJ2753" s="34"/>
      <c r="PK2753" s="34"/>
      <c r="PL2753" s="34"/>
      <c r="PM2753" s="34"/>
      <c r="PN2753" s="34"/>
      <c r="PO2753" s="34"/>
      <c r="PP2753" s="34"/>
      <c r="PQ2753" s="34"/>
      <c r="PR2753" s="34"/>
      <c r="PS2753" s="34"/>
      <c r="PT2753" s="34"/>
      <c r="PU2753" s="34"/>
      <c r="PV2753" s="34"/>
      <c r="PW2753" s="34"/>
      <c r="PX2753" s="34"/>
      <c r="PY2753" s="34"/>
      <c r="PZ2753" s="34"/>
      <c r="QA2753" s="34"/>
      <c r="QB2753" s="34"/>
      <c r="QC2753" s="34"/>
      <c r="QD2753" s="34"/>
      <c r="QE2753" s="34"/>
      <c r="QF2753" s="34"/>
      <c r="QG2753" s="34"/>
      <c r="QH2753" s="34"/>
      <c r="QI2753" s="34"/>
      <c r="QJ2753" s="34"/>
      <c r="QK2753" s="34"/>
      <c r="QL2753" s="34"/>
      <c r="QM2753" s="34"/>
      <c r="QN2753" s="34"/>
      <c r="QO2753" s="34"/>
      <c r="QP2753" s="34"/>
      <c r="QQ2753" s="34"/>
      <c r="QR2753" s="34"/>
      <c r="QS2753" s="34"/>
      <c r="QT2753" s="34"/>
      <c r="QU2753" s="34"/>
      <c r="QV2753" s="34"/>
      <c r="QW2753" s="34"/>
      <c r="QX2753" s="34"/>
      <c r="QY2753" s="34"/>
      <c r="QZ2753" s="34"/>
      <c r="RA2753" s="34"/>
      <c r="RB2753" s="34"/>
      <c r="RC2753" s="34"/>
      <c r="RD2753" s="34"/>
      <c r="RE2753" s="34"/>
      <c r="RF2753" s="34"/>
      <c r="RG2753" s="34"/>
      <c r="VT2753" s="1"/>
    </row>
    <row r="2754" spans="14:592" x14ac:dyDescent="0.3">
      <c r="N2754" s="1"/>
      <c r="DT2754" s="34"/>
      <c r="DV2754" s="35"/>
      <c r="EA2754" s="34"/>
      <c r="EI2754" s="35"/>
      <c r="EN2754" s="36"/>
      <c r="EP2754" s="37"/>
      <c r="EU2754" s="36"/>
      <c r="FC2754" s="37"/>
      <c r="FH2754" s="52"/>
      <c r="FJ2754" s="53"/>
      <c r="FO2754" s="52"/>
      <c r="FW2754" s="53"/>
      <c r="KG2754" s="1"/>
      <c r="KV2754" s="1"/>
      <c r="KW2754" s="34"/>
      <c r="KX2754" s="34"/>
      <c r="KY2754" s="34"/>
      <c r="KZ2754" s="34"/>
      <c r="LA2754" s="34"/>
      <c r="LB2754" s="34"/>
      <c r="LC2754" s="34"/>
      <c r="LD2754" s="34"/>
      <c r="LE2754" s="34"/>
      <c r="LF2754" s="34"/>
      <c r="LG2754" s="34"/>
      <c r="LH2754" s="34"/>
      <c r="LI2754" s="34"/>
      <c r="LJ2754" s="34"/>
      <c r="LK2754" s="34"/>
      <c r="LL2754" s="34"/>
      <c r="LM2754" s="34"/>
      <c r="LN2754" s="34"/>
      <c r="LO2754" s="34"/>
      <c r="LP2754" s="34"/>
      <c r="LQ2754" s="34"/>
      <c r="LR2754" s="34"/>
      <c r="LS2754" s="34"/>
      <c r="LT2754" s="34"/>
      <c r="LU2754" s="34"/>
      <c r="LV2754" s="34"/>
      <c r="LW2754" s="34"/>
      <c r="LX2754" s="34"/>
      <c r="LY2754" s="34"/>
      <c r="LZ2754" s="34"/>
      <c r="MA2754" s="34"/>
      <c r="MB2754" s="34"/>
      <c r="MC2754" s="34"/>
      <c r="MD2754" s="34"/>
      <c r="ME2754" s="34"/>
      <c r="MF2754" s="34"/>
      <c r="MG2754" s="34"/>
      <c r="MH2754" s="34"/>
      <c r="MI2754" s="34"/>
      <c r="MJ2754" s="34"/>
      <c r="MK2754" s="34"/>
      <c r="ML2754" s="34"/>
      <c r="MM2754" s="34"/>
      <c r="MN2754" s="34"/>
      <c r="MO2754" s="34"/>
      <c r="MP2754" s="34"/>
      <c r="MQ2754" s="34"/>
      <c r="MR2754" s="34"/>
      <c r="MS2754" s="34"/>
      <c r="MT2754" s="34"/>
      <c r="MU2754" s="34"/>
      <c r="MV2754" s="34"/>
      <c r="MW2754" s="34"/>
      <c r="MX2754" s="34"/>
      <c r="MY2754" s="34"/>
      <c r="MZ2754" s="34"/>
      <c r="NA2754" s="34"/>
      <c r="NB2754" s="34"/>
      <c r="NC2754" s="34"/>
      <c r="ND2754" s="34"/>
      <c r="NE2754" s="34"/>
      <c r="NF2754" s="34"/>
      <c r="NG2754" s="34"/>
      <c r="NH2754" s="34"/>
      <c r="NI2754" s="34"/>
      <c r="NJ2754" s="34"/>
      <c r="NK2754" s="34"/>
      <c r="NL2754" s="34"/>
      <c r="NM2754" s="34"/>
      <c r="NN2754" s="34"/>
      <c r="NO2754" s="34"/>
      <c r="NP2754" s="34"/>
      <c r="NQ2754" s="34"/>
      <c r="NR2754" s="34"/>
      <c r="NS2754" s="34"/>
      <c r="NT2754" s="34"/>
      <c r="NU2754" s="34"/>
      <c r="NV2754" s="34"/>
      <c r="NW2754" s="34"/>
      <c r="NX2754" s="34"/>
      <c r="NY2754" s="34"/>
      <c r="NZ2754" s="34"/>
      <c r="OA2754" s="34"/>
      <c r="OB2754" s="34"/>
      <c r="OC2754" s="34"/>
      <c r="OD2754" s="34"/>
      <c r="OE2754" s="34"/>
      <c r="OF2754" s="34"/>
      <c r="OG2754" s="34"/>
      <c r="OH2754" s="34"/>
      <c r="OI2754" s="34"/>
      <c r="OJ2754" s="34"/>
      <c r="OK2754" s="34"/>
      <c r="OL2754" s="34"/>
      <c r="OM2754" s="34"/>
      <c r="ON2754" s="34"/>
      <c r="OO2754" s="34"/>
      <c r="OP2754" s="34"/>
      <c r="OQ2754" s="34"/>
      <c r="OR2754" s="34"/>
      <c r="OS2754" s="34"/>
      <c r="OT2754" s="34"/>
      <c r="OU2754" s="34"/>
      <c r="OV2754" s="34"/>
      <c r="OW2754" s="34"/>
      <c r="OX2754" s="34"/>
      <c r="OY2754" s="34"/>
      <c r="OZ2754" s="34"/>
      <c r="PA2754" s="34"/>
      <c r="PB2754" s="34"/>
      <c r="PC2754" s="34"/>
      <c r="PD2754" s="34"/>
      <c r="PE2754" s="34"/>
      <c r="PF2754" s="34"/>
      <c r="PG2754" s="34"/>
      <c r="PH2754" s="34"/>
      <c r="PI2754" s="34"/>
      <c r="PJ2754" s="34"/>
      <c r="PK2754" s="34"/>
      <c r="PL2754" s="34"/>
      <c r="PM2754" s="34"/>
      <c r="PN2754" s="34"/>
      <c r="PO2754" s="34"/>
      <c r="PP2754" s="34"/>
      <c r="PQ2754" s="34"/>
      <c r="PR2754" s="34"/>
      <c r="PS2754" s="34"/>
      <c r="PT2754" s="34"/>
      <c r="PU2754" s="34"/>
      <c r="PV2754" s="34"/>
      <c r="PW2754" s="34"/>
      <c r="PX2754" s="34"/>
      <c r="PY2754" s="34"/>
      <c r="PZ2754" s="34"/>
      <c r="QA2754" s="34"/>
      <c r="QB2754" s="34"/>
      <c r="QC2754" s="34"/>
      <c r="QD2754" s="34"/>
      <c r="QE2754" s="34"/>
      <c r="QF2754" s="34"/>
      <c r="QG2754" s="34"/>
      <c r="QH2754" s="34"/>
      <c r="QI2754" s="34"/>
      <c r="QJ2754" s="34"/>
      <c r="QK2754" s="34"/>
      <c r="QL2754" s="34"/>
      <c r="QM2754" s="34"/>
      <c r="QN2754" s="34"/>
      <c r="QO2754" s="34"/>
      <c r="QP2754" s="34"/>
      <c r="QQ2754" s="34"/>
      <c r="QR2754" s="34"/>
      <c r="QS2754" s="34"/>
      <c r="QT2754" s="34"/>
      <c r="QU2754" s="34"/>
      <c r="QV2754" s="34"/>
      <c r="QW2754" s="34"/>
      <c r="QX2754" s="34"/>
      <c r="QY2754" s="34"/>
      <c r="QZ2754" s="34"/>
      <c r="RA2754" s="34"/>
      <c r="RB2754" s="34"/>
      <c r="RC2754" s="34"/>
      <c r="RD2754" s="34"/>
      <c r="RE2754" s="34"/>
      <c r="RF2754" s="34"/>
      <c r="RG2754" s="34"/>
      <c r="VT2754" s="1"/>
    </row>
    <row r="2755" spans="14:592" x14ac:dyDescent="0.3">
      <c r="N2755" s="1"/>
      <c r="DT2755" s="34"/>
      <c r="DV2755" s="35"/>
      <c r="EA2755" s="34"/>
      <c r="EI2755" s="35"/>
      <c r="EN2755" s="36"/>
      <c r="EP2755" s="37"/>
      <c r="EU2755" s="36"/>
      <c r="FC2755" s="37"/>
      <c r="FH2755" s="52"/>
      <c r="FJ2755" s="53"/>
      <c r="FO2755" s="52"/>
      <c r="FW2755" s="53"/>
      <c r="KG2755" s="1"/>
      <c r="KV2755" s="1"/>
      <c r="PI2755" s="34"/>
      <c r="PQ2755" s="35"/>
      <c r="QC2755" s="36"/>
      <c r="QK2755" s="37"/>
      <c r="VT2755" s="1"/>
    </row>
    <row r="2756" spans="14:592" x14ac:dyDescent="0.3">
      <c r="N2756" s="1"/>
      <c r="DT2756" s="34"/>
      <c r="DV2756" s="35"/>
      <c r="EA2756" s="34"/>
      <c r="EI2756" s="35"/>
      <c r="EN2756" s="36"/>
      <c r="EP2756" s="37"/>
      <c r="EU2756" s="36"/>
      <c r="FC2756" s="37"/>
      <c r="FH2756" s="52"/>
      <c r="FJ2756" s="53"/>
      <c r="FO2756" s="52"/>
      <c r="FW2756" s="53"/>
      <c r="KG2756" s="1"/>
      <c r="KV2756" s="1"/>
      <c r="PI2756" s="34"/>
      <c r="PQ2756" s="35"/>
      <c r="QC2756" s="36"/>
      <c r="QK2756" s="37"/>
      <c r="VT2756" s="1"/>
    </row>
    <row r="2757" spans="14:592" x14ac:dyDescent="0.3">
      <c r="N2757" s="1"/>
      <c r="DT2757" s="34"/>
      <c r="DV2757" s="35"/>
      <c r="EA2757" s="34"/>
      <c r="EI2757" s="35"/>
      <c r="EN2757" s="36"/>
      <c r="EP2757" s="37"/>
      <c r="EU2757" s="36"/>
      <c r="FC2757" s="37"/>
      <c r="FH2757" s="52"/>
      <c r="FJ2757" s="53"/>
      <c r="FO2757" s="52"/>
      <c r="FW2757" s="53"/>
      <c r="KG2757" s="1"/>
      <c r="KV2757" s="1"/>
      <c r="PI2757" s="34"/>
      <c r="PQ2757" s="35"/>
      <c r="QC2757" s="36"/>
      <c r="QK2757" s="37"/>
      <c r="VT2757" s="1"/>
    </row>
    <row r="2758" spans="14:592" x14ac:dyDescent="0.3">
      <c r="N2758" s="1"/>
      <c r="DT2758" s="34"/>
      <c r="DV2758" s="35"/>
      <c r="DW2758" s="35"/>
      <c r="DX2758" s="35"/>
      <c r="DY2758" s="35"/>
      <c r="DZ2758" s="35"/>
      <c r="EA2758" s="34"/>
      <c r="EB2758" s="35"/>
      <c r="EC2758" s="35"/>
      <c r="ED2758" s="35"/>
      <c r="EE2758" s="35"/>
      <c r="EF2758" s="35"/>
      <c r="EG2758" s="35"/>
      <c r="EH2758" s="35"/>
      <c r="EI2758" s="35"/>
      <c r="EN2758" s="36"/>
      <c r="EP2758" s="37"/>
      <c r="EQ2758" s="37"/>
      <c r="ER2758" s="37"/>
      <c r="ES2758" s="37"/>
      <c r="ET2758" s="37"/>
      <c r="EU2758" s="36"/>
      <c r="EV2758" s="37"/>
      <c r="EW2758" s="37"/>
      <c r="EX2758" s="37"/>
      <c r="EY2758" s="37"/>
      <c r="EZ2758" s="37"/>
      <c r="FA2758" s="37"/>
      <c r="FB2758" s="37"/>
      <c r="FC2758" s="37"/>
      <c r="FH2758" s="52"/>
      <c r="FJ2758" s="53"/>
      <c r="FK2758" s="53"/>
      <c r="FL2758" s="53"/>
      <c r="FM2758" s="53"/>
      <c r="FN2758" s="53"/>
      <c r="FO2758" s="52"/>
      <c r="FP2758" s="53"/>
      <c r="FQ2758" s="53"/>
      <c r="FR2758" s="53"/>
      <c r="FS2758" s="53"/>
      <c r="FT2758" s="53"/>
      <c r="FU2758" s="53"/>
      <c r="FV2758" s="53"/>
      <c r="FW2758" s="53"/>
      <c r="KG2758" s="1"/>
      <c r="KV2758" s="1"/>
      <c r="PI2758" s="34"/>
      <c r="PQ2758" s="35"/>
      <c r="QC2758" s="36"/>
      <c r="QK2758" s="37"/>
      <c r="VT2758" s="1"/>
    </row>
    <row r="2759" spans="14:592" x14ac:dyDescent="0.3">
      <c r="N2759" s="1"/>
      <c r="DT2759" s="34"/>
      <c r="EA2759" s="34"/>
      <c r="EI2759" s="35"/>
      <c r="EN2759" s="36"/>
      <c r="EU2759" s="36"/>
      <c r="FC2759" s="37"/>
      <c r="FH2759" s="52"/>
      <c r="FO2759" s="52"/>
      <c r="FW2759" s="53"/>
      <c r="KG2759" s="1"/>
      <c r="KV2759" s="1"/>
      <c r="PI2759" s="34"/>
      <c r="PQ2759" s="35"/>
      <c r="QC2759" s="36"/>
      <c r="QK2759" s="37"/>
      <c r="VT2759" s="1"/>
    </row>
    <row r="2760" spans="14:592" x14ac:dyDescent="0.3">
      <c r="N2760" s="1"/>
      <c r="DT2760" s="34"/>
      <c r="EA2760" s="34"/>
      <c r="EI2760" s="35"/>
      <c r="EN2760" s="36"/>
      <c r="EU2760" s="36"/>
      <c r="FC2760" s="37"/>
      <c r="FH2760" s="52"/>
      <c r="FO2760" s="52"/>
      <c r="FW2760" s="53"/>
      <c r="KG2760" s="1"/>
      <c r="KV2760" s="1"/>
      <c r="PI2760" s="34"/>
      <c r="PQ2760" s="35"/>
      <c r="QC2760" s="36"/>
      <c r="QK2760" s="37"/>
      <c r="VT2760" s="1"/>
    </row>
    <row r="2761" spans="14:592" x14ac:dyDescent="0.3">
      <c r="N2761" s="1"/>
      <c r="DT2761" s="34"/>
      <c r="EA2761" s="34"/>
      <c r="EI2761" s="35"/>
      <c r="EN2761" s="36"/>
      <c r="EU2761" s="36"/>
      <c r="FC2761" s="37"/>
      <c r="FH2761" s="52"/>
      <c r="FO2761" s="52"/>
      <c r="FW2761" s="53"/>
      <c r="KG2761" s="1"/>
      <c r="KV2761" s="1"/>
      <c r="PI2761" s="34"/>
      <c r="PQ2761" s="35"/>
      <c r="QC2761" s="36"/>
      <c r="QK2761" s="37"/>
      <c r="VT2761" s="1"/>
    </row>
    <row r="2762" spans="14:592" ht="15" thickBot="1" x14ac:dyDescent="0.35">
      <c r="N2762" s="1"/>
      <c r="DT2762" s="34"/>
      <c r="DU2762" s="34"/>
      <c r="DV2762" s="34"/>
      <c r="DW2762" s="34"/>
      <c r="DX2762" s="34"/>
      <c r="DY2762" s="34"/>
      <c r="DZ2762" s="34"/>
      <c r="EA2762" s="34"/>
      <c r="EI2762" s="35" t="s">
        <v>76</v>
      </c>
      <c r="EN2762" s="36"/>
      <c r="EO2762" s="36"/>
      <c r="EP2762" s="36"/>
      <c r="EQ2762" s="36"/>
      <c r="ER2762" s="36"/>
      <c r="ES2762" s="36"/>
      <c r="ET2762" s="36"/>
      <c r="EU2762" s="36"/>
      <c r="FC2762" s="37" t="s">
        <v>76</v>
      </c>
      <c r="FH2762" s="52"/>
      <c r="FI2762" s="52"/>
      <c r="FJ2762" s="52"/>
      <c r="FK2762" s="52"/>
      <c r="FL2762" s="52"/>
      <c r="FM2762" s="52"/>
      <c r="FN2762" s="52"/>
      <c r="FO2762" s="52"/>
      <c r="FW2762" s="53" t="s">
        <v>76</v>
      </c>
      <c r="KG2762" s="1"/>
      <c r="KV2762" s="1"/>
      <c r="PI2762" s="34"/>
      <c r="PQ2762" s="35" t="s">
        <v>76</v>
      </c>
      <c r="QC2762" s="36"/>
      <c r="QK2762" s="37" t="s">
        <v>76</v>
      </c>
      <c r="VT2762" s="1"/>
    </row>
    <row r="2763" spans="14:592" x14ac:dyDescent="0.3">
      <c r="N2763" s="1"/>
      <c r="EA2763" s="34"/>
      <c r="EI2763" s="45">
        <f t="array" ref="EI2763:EI2765">EF2747:EF2749+EA2690:EA2692</f>
        <v>-5.0253943634887888E-2</v>
      </c>
      <c r="EU2763" s="36"/>
      <c r="FC2763" s="48">
        <f t="array" ref="FC2763:FC2765">EZ2747:EZ2749+EU2690:EU2692</f>
        <v>-7.4638325759877139E-2</v>
      </c>
      <c r="FO2763" s="52"/>
      <c r="FW2763" s="83">
        <f t="array" ref="FW2763:FW2765">FT2747:FT2749+FO2690:FO2692</f>
        <v>-5.2655146885266631E-2</v>
      </c>
      <c r="KG2763" s="1"/>
      <c r="KV2763" s="1"/>
      <c r="PI2763" s="34"/>
      <c r="PQ2763" s="45">
        <f t="array" ref="PQ2763:PQ2765">RI2671:RI2673+LW2671:LW2673+PI2373:PI2375</f>
        <v>-2.7334258727884494E-3</v>
      </c>
      <c r="QC2763" s="36"/>
      <c r="QK2763" s="48">
        <f t="array" ref="QK2763:QK2765">SS2671:SS2673+NG2671:NG2673+QC2373:QC2375</f>
        <v>6.671778803084027E-4</v>
      </c>
      <c r="VT2763" s="1"/>
    </row>
    <row r="2764" spans="14:592" x14ac:dyDescent="0.3">
      <c r="N2764" s="1"/>
      <c r="EA2764" s="34"/>
      <c r="EI2764" s="46">
        <v>0.18176895060380366</v>
      </c>
      <c r="EU2764" s="36"/>
      <c r="FC2764" s="49">
        <v>0.18038629449323218</v>
      </c>
      <c r="FO2764" s="52"/>
      <c r="FW2764" s="84">
        <v>0.18185435115131351</v>
      </c>
      <c r="KG2764" s="1"/>
      <c r="KV2764" s="1"/>
      <c r="PI2764" s="34"/>
      <c r="PQ2764" s="46">
        <v>1.2853833744974955E-3</v>
      </c>
      <c r="QC2764" s="36"/>
      <c r="QK2764" s="49">
        <v>-2.09321592948995E-4</v>
      </c>
      <c r="VT2764" s="1"/>
    </row>
    <row r="2765" spans="14:592" ht="15" thickBot="1" x14ac:dyDescent="0.35">
      <c r="N2765" s="1"/>
      <c r="EA2765" s="34"/>
      <c r="EI2765" s="47">
        <v>-0.13676394691675586</v>
      </c>
      <c r="EU2765" s="36"/>
      <c r="FC2765" s="50">
        <v>-0.10996851169860494</v>
      </c>
      <c r="FO2765" s="52"/>
      <c r="FW2765" s="85">
        <v>-0.13435571742854469</v>
      </c>
      <c r="KG2765" s="1"/>
      <c r="KV2765" s="1"/>
      <c r="PI2765" s="34"/>
      <c r="PQ2765" s="47">
        <v>1.4413735723589661E-3</v>
      </c>
      <c r="QC2765" s="36"/>
      <c r="QK2765" s="50">
        <v>-4.5579923813696078E-4</v>
      </c>
      <c r="VT2765" s="1"/>
    </row>
    <row r="2766" spans="14:592" x14ac:dyDescent="0.3">
      <c r="N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  <c r="DN2766" s="1"/>
      <c r="DO2766" s="1"/>
      <c r="DP2766" s="1"/>
      <c r="DQ2766" s="1"/>
      <c r="DR2766" s="1"/>
      <c r="DS2766" s="1"/>
      <c r="DT2766" s="1"/>
      <c r="DU2766" s="1"/>
      <c r="DV2766" s="1"/>
      <c r="DW2766" s="1"/>
      <c r="DX2766" s="1"/>
      <c r="DY2766" s="1"/>
      <c r="DZ2766" s="1"/>
      <c r="EA2766" s="2"/>
      <c r="EB2766" s="1"/>
      <c r="EC2766" s="1"/>
      <c r="ED2766" s="1"/>
      <c r="EE2766" s="1"/>
      <c r="EF2766" s="1"/>
      <c r="EG2766" s="1"/>
      <c r="EH2766" s="1"/>
      <c r="EI2766" s="7"/>
      <c r="EJ2766" s="1"/>
      <c r="EK2766" s="1"/>
      <c r="EL2766" s="1"/>
      <c r="EM2766" s="1"/>
      <c r="EN2766" s="1"/>
      <c r="EO2766" s="1"/>
      <c r="EP2766" s="1"/>
      <c r="EQ2766" s="1"/>
      <c r="ER2766" s="1"/>
      <c r="ES2766" s="1"/>
      <c r="ET2766" s="1"/>
      <c r="EU2766" s="2"/>
      <c r="EV2766" s="1"/>
      <c r="EW2766" s="1"/>
      <c r="EX2766" s="1"/>
      <c r="EY2766" s="1"/>
      <c r="EZ2766" s="1"/>
      <c r="FA2766" s="1"/>
      <c r="FB2766" s="1"/>
      <c r="FC2766" s="7"/>
      <c r="FD2766" s="1"/>
      <c r="FE2766" s="1"/>
      <c r="FF2766" s="1"/>
      <c r="FG2766" s="1"/>
      <c r="FH2766" s="1"/>
      <c r="FI2766" s="1"/>
      <c r="FJ2766" s="1"/>
      <c r="FK2766" s="1"/>
      <c r="FL2766" s="1"/>
      <c r="FM2766" s="1"/>
      <c r="FN2766" s="1"/>
      <c r="FO2766" s="2"/>
      <c r="FP2766" s="1"/>
      <c r="FQ2766" s="1"/>
      <c r="FR2766" s="1"/>
      <c r="FS2766" s="1"/>
      <c r="FT2766" s="1"/>
      <c r="FU2766" s="1"/>
      <c r="FV2766" s="1"/>
      <c r="FW2766" s="7"/>
      <c r="FX2766" s="1"/>
      <c r="FY2766" s="1"/>
      <c r="FZ2766" s="1"/>
      <c r="GA2766" s="1"/>
      <c r="GB2766" s="1"/>
      <c r="GC2766" s="1"/>
      <c r="GD2766" s="1"/>
      <c r="GE2766" s="1"/>
      <c r="GF2766" s="1"/>
      <c r="GG2766" s="1"/>
      <c r="GH2766" s="1"/>
      <c r="GI2766" s="1"/>
      <c r="GJ2766" s="1"/>
      <c r="GK2766" s="1"/>
      <c r="GL2766" s="1"/>
      <c r="GM2766" s="1"/>
      <c r="GN2766" s="1"/>
      <c r="GO2766" s="1"/>
      <c r="GP2766" s="1"/>
      <c r="GQ2766" s="1"/>
      <c r="GR2766" s="1"/>
      <c r="GS2766" s="1"/>
      <c r="GT2766" s="1"/>
      <c r="GU2766" s="1"/>
      <c r="GV2766" s="1"/>
      <c r="GW2766" s="1"/>
      <c r="GX2766" s="1"/>
      <c r="GY2766" s="1"/>
      <c r="GZ2766" s="1"/>
      <c r="HA2766" s="1"/>
      <c r="HB2766" s="1"/>
      <c r="HC2766" s="1"/>
      <c r="HD2766" s="1"/>
      <c r="HE2766" s="1"/>
      <c r="HF2766" s="1"/>
      <c r="HG2766" s="1"/>
      <c r="HH2766" s="1"/>
      <c r="HI2766" s="1"/>
      <c r="HJ2766" s="1"/>
      <c r="HK2766" s="1"/>
      <c r="HL2766" s="1"/>
      <c r="HM2766" s="1"/>
      <c r="HN2766" s="1"/>
      <c r="HO2766" s="1"/>
      <c r="HP2766" s="1"/>
      <c r="HQ2766" s="1"/>
      <c r="HR2766" s="1"/>
      <c r="HS2766" s="1"/>
      <c r="HT2766" s="1"/>
      <c r="HU2766" s="1"/>
      <c r="HV2766" s="1"/>
      <c r="HW2766" s="1"/>
      <c r="HX2766" s="1"/>
      <c r="HY2766" s="1"/>
      <c r="HZ2766" s="1"/>
      <c r="IA2766" s="1"/>
      <c r="IB2766" s="1"/>
      <c r="IC2766" s="1"/>
      <c r="ID2766" s="1"/>
      <c r="IE2766" s="1"/>
      <c r="IF2766" s="1"/>
      <c r="IG2766" s="1"/>
      <c r="IH2766" s="1"/>
      <c r="II2766" s="1"/>
      <c r="IJ2766" s="1"/>
      <c r="IK2766" s="1"/>
      <c r="IL2766" s="1"/>
      <c r="IM2766" s="1"/>
      <c r="IN2766" s="1"/>
      <c r="IO2766" s="1"/>
      <c r="IP2766" s="1"/>
      <c r="IQ2766" s="1"/>
      <c r="IR2766" s="1"/>
      <c r="IS2766" s="1"/>
      <c r="IT2766" s="1"/>
      <c r="IU2766" s="1"/>
      <c r="IV2766" s="1"/>
      <c r="IW2766" s="1"/>
      <c r="IX2766" s="1"/>
      <c r="IY2766" s="1"/>
      <c r="IZ2766" s="1"/>
      <c r="JA2766" s="1"/>
      <c r="JB2766" s="1"/>
      <c r="JC2766" s="1"/>
      <c r="JD2766" s="1"/>
      <c r="JE2766" s="1"/>
      <c r="JF2766" s="1"/>
      <c r="JG2766" s="1"/>
      <c r="JH2766" s="1"/>
      <c r="JI2766" s="1"/>
      <c r="JJ2766" s="1"/>
      <c r="JK2766" s="1"/>
      <c r="JL2766" s="1"/>
      <c r="JM2766" s="1"/>
      <c r="JN2766" s="1"/>
      <c r="JO2766" s="1"/>
      <c r="JP2766" s="1"/>
      <c r="JQ2766" s="1"/>
      <c r="JR2766" s="1"/>
      <c r="JS2766" s="1"/>
      <c r="JT2766" s="1"/>
      <c r="JU2766" s="1"/>
      <c r="JV2766" s="1"/>
      <c r="JW2766" s="1"/>
      <c r="JX2766" s="1"/>
      <c r="KG2766" s="1"/>
      <c r="KV2766" s="1"/>
      <c r="LQ2766" s="1"/>
      <c r="LR2766" s="1"/>
      <c r="LS2766" s="1"/>
      <c r="LT2766" s="1"/>
      <c r="LU2766" s="1"/>
      <c r="LV2766" s="1"/>
      <c r="LW2766" s="1"/>
      <c r="LX2766" s="1"/>
      <c r="LY2766" s="1"/>
      <c r="LZ2766" s="1"/>
      <c r="MA2766" s="1"/>
      <c r="MB2766" s="1"/>
      <c r="MC2766" s="1"/>
      <c r="MD2766" s="1"/>
      <c r="ME2766" s="1"/>
      <c r="MF2766" s="1"/>
      <c r="MG2766" s="1"/>
      <c r="MH2766" s="1"/>
      <c r="MI2766" s="1"/>
      <c r="MJ2766" s="1"/>
      <c r="MK2766" s="1"/>
      <c r="ML2766" s="1"/>
      <c r="MM2766" s="1"/>
      <c r="MN2766" s="1"/>
      <c r="MO2766" s="1"/>
      <c r="MP2766" s="1"/>
      <c r="MQ2766" s="1"/>
      <c r="MR2766" s="1"/>
      <c r="MS2766" s="1"/>
      <c r="MT2766" s="1"/>
      <c r="MU2766" s="1"/>
      <c r="MV2766" s="1"/>
      <c r="MW2766" s="1"/>
      <c r="MX2766" s="1"/>
      <c r="MY2766" s="1"/>
      <c r="MZ2766" s="1"/>
      <c r="NA2766" s="1"/>
      <c r="NB2766" s="1"/>
      <c r="NC2766" s="1"/>
      <c r="ND2766" s="1"/>
      <c r="NE2766" s="1"/>
      <c r="NF2766" s="1"/>
      <c r="NG2766" s="1"/>
      <c r="NH2766" s="1"/>
      <c r="NI2766" s="1"/>
      <c r="NJ2766" s="1"/>
      <c r="NK2766" s="1"/>
      <c r="NL2766" s="1"/>
      <c r="NM2766" s="1"/>
      <c r="NN2766" s="1"/>
      <c r="NO2766" s="1"/>
      <c r="NP2766" s="1"/>
      <c r="NQ2766" s="1"/>
      <c r="NR2766" s="1"/>
      <c r="NS2766" s="1"/>
      <c r="NT2766" s="1"/>
      <c r="NU2766" s="1"/>
      <c r="NV2766" s="1"/>
      <c r="NW2766" s="1"/>
      <c r="NX2766" s="1"/>
      <c r="NY2766" s="1"/>
      <c r="NZ2766" s="1"/>
      <c r="OA2766" s="1"/>
      <c r="OB2766" s="1"/>
      <c r="OC2766" s="1"/>
      <c r="OD2766" s="1"/>
      <c r="OE2766" s="1"/>
      <c r="OF2766" s="1"/>
      <c r="OG2766" s="1"/>
      <c r="OH2766" s="1"/>
      <c r="OI2766" s="1"/>
      <c r="OJ2766" s="1"/>
      <c r="OK2766" s="1"/>
      <c r="OL2766" s="1"/>
      <c r="OM2766" s="1"/>
      <c r="ON2766" s="1"/>
      <c r="OO2766" s="1"/>
      <c r="OP2766" s="1"/>
      <c r="OQ2766" s="1"/>
      <c r="OR2766" s="1"/>
      <c r="OS2766" s="1"/>
      <c r="OT2766" s="1"/>
      <c r="OU2766" s="1"/>
      <c r="OV2766" s="1"/>
      <c r="OW2766" s="1"/>
      <c r="OX2766" s="1"/>
      <c r="OY2766" s="1"/>
      <c r="OZ2766" s="1"/>
      <c r="PA2766" s="1"/>
      <c r="PB2766" s="1"/>
      <c r="PC2766" s="1"/>
      <c r="PD2766" s="1"/>
      <c r="PE2766" s="1"/>
      <c r="PF2766" s="1"/>
      <c r="PG2766" s="1"/>
      <c r="PH2766" s="1"/>
      <c r="PI2766" s="2"/>
      <c r="PJ2766" s="1"/>
      <c r="PK2766" s="1"/>
      <c r="PL2766" s="1"/>
      <c r="PM2766" s="1"/>
      <c r="PN2766" s="1"/>
      <c r="PO2766" s="1"/>
      <c r="PP2766" s="1"/>
      <c r="PQ2766" s="7"/>
      <c r="PR2766" s="1"/>
      <c r="PS2766" s="1"/>
      <c r="PT2766" s="1"/>
      <c r="PU2766" s="1"/>
      <c r="PV2766" s="1"/>
      <c r="PW2766" s="1"/>
      <c r="PX2766" s="1"/>
      <c r="PY2766" s="1"/>
      <c r="PZ2766" s="1"/>
      <c r="QA2766" s="1"/>
      <c r="QB2766" s="1"/>
      <c r="QC2766" s="2"/>
      <c r="QD2766" s="1"/>
      <c r="QE2766" s="1"/>
      <c r="QF2766" s="1"/>
      <c r="QG2766" s="1"/>
      <c r="QH2766" s="1"/>
      <c r="QI2766" s="1"/>
      <c r="QJ2766" s="1"/>
      <c r="QK2766" s="7"/>
      <c r="QL2766" s="1"/>
      <c r="QM2766" s="1"/>
      <c r="QN2766" s="1"/>
      <c r="QO2766" s="1"/>
      <c r="QP2766" s="1"/>
      <c r="QQ2766" s="1"/>
      <c r="QR2766" s="1"/>
      <c r="QS2766" s="1"/>
      <c r="QT2766" s="1"/>
      <c r="QU2766" s="1"/>
      <c r="QV2766" s="1"/>
      <c r="QW2766" s="1"/>
      <c r="QX2766" s="1"/>
      <c r="QY2766" s="1"/>
      <c r="QZ2766" s="1"/>
      <c r="RA2766" s="1"/>
      <c r="RB2766" s="1"/>
      <c r="RC2766" s="1"/>
      <c r="RD2766" s="1"/>
      <c r="RE2766" s="1"/>
      <c r="RF2766" s="1"/>
      <c r="RG2766" s="1"/>
      <c r="RH2766" s="1"/>
      <c r="RI2766" s="1"/>
      <c r="RJ2766" s="1"/>
      <c r="RK2766" s="1"/>
      <c r="RL2766" s="1"/>
      <c r="RM2766" s="1"/>
      <c r="RN2766" s="1"/>
      <c r="RO2766" s="1"/>
      <c r="RP2766" s="1"/>
      <c r="RQ2766" s="1"/>
      <c r="RR2766" s="1"/>
      <c r="RS2766" s="1"/>
      <c r="RT2766" s="1"/>
      <c r="RU2766" s="1"/>
      <c r="RV2766" s="1"/>
      <c r="RW2766" s="1"/>
      <c r="RX2766" s="1"/>
      <c r="RY2766" s="1"/>
      <c r="RZ2766" s="1"/>
      <c r="SA2766" s="1"/>
      <c r="SB2766" s="1"/>
      <c r="SC2766" s="1"/>
      <c r="SD2766" s="1"/>
      <c r="SE2766" s="1"/>
      <c r="SF2766" s="1"/>
      <c r="SG2766" s="1"/>
      <c r="SH2766" s="1"/>
      <c r="SI2766" s="1"/>
      <c r="SJ2766" s="1"/>
      <c r="SK2766" s="1"/>
      <c r="SL2766" s="1"/>
      <c r="SM2766" s="1"/>
      <c r="SN2766" s="1"/>
      <c r="SO2766" s="1"/>
      <c r="SP2766" s="1"/>
      <c r="SQ2766" s="1"/>
      <c r="SR2766" s="1"/>
      <c r="SS2766" s="1"/>
      <c r="ST2766" s="1"/>
      <c r="SU2766" s="1"/>
      <c r="SV2766" s="1"/>
      <c r="SW2766" s="1"/>
      <c r="SX2766" s="1"/>
      <c r="SY2766" s="1"/>
      <c r="SZ2766" s="1"/>
      <c r="TA2766" s="1"/>
      <c r="TB2766" s="1"/>
      <c r="TC2766" s="1"/>
      <c r="TD2766" s="1"/>
      <c r="TE2766" s="1"/>
      <c r="TF2766" s="1"/>
      <c r="TG2766" s="1"/>
      <c r="TH2766" s="1"/>
      <c r="TI2766" s="1"/>
      <c r="TJ2766" s="1"/>
      <c r="TK2766" s="1"/>
      <c r="TL2766" s="1"/>
      <c r="TM2766" s="1"/>
      <c r="TN2766" s="1"/>
      <c r="TO2766" s="1"/>
      <c r="TP2766" s="1"/>
      <c r="TQ2766" s="1"/>
      <c r="TR2766" s="1"/>
      <c r="TS2766" s="1"/>
      <c r="TT2766" s="1"/>
      <c r="TU2766" s="1"/>
      <c r="TV2766" s="1"/>
      <c r="VT2766" s="1"/>
    </row>
    <row r="2767" spans="14:592" ht="15" thickBot="1" x14ac:dyDescent="0.35">
      <c r="N2767" s="1"/>
      <c r="AI2767" s="1"/>
      <c r="AJ2767" s="125" t="s">
        <v>17</v>
      </c>
      <c r="AK2767" s="125"/>
      <c r="AL2767" s="125"/>
      <c r="AM2767" s="125"/>
      <c r="AN2767" s="125"/>
      <c r="AO2767" s="125"/>
      <c r="AP2767" s="125"/>
      <c r="AQ2767" s="125"/>
      <c r="AR2767" s="125"/>
      <c r="AS2767" s="125"/>
      <c r="AT2767" s="125"/>
      <c r="AU2767" s="125"/>
      <c r="AV2767" s="125"/>
      <c r="AW2767" s="125"/>
      <c r="AX2767" s="125"/>
      <c r="AY2767" s="1"/>
      <c r="DX2767" s="1"/>
      <c r="EA2767" s="2" t="s">
        <v>18</v>
      </c>
      <c r="EI2767" s="7" t="s">
        <v>19</v>
      </c>
      <c r="EL2767" s="1"/>
      <c r="ER2767" s="1"/>
      <c r="EU2767" s="2" t="s">
        <v>20</v>
      </c>
      <c r="FC2767" s="7" t="s">
        <v>21</v>
      </c>
      <c r="FF2767" s="1"/>
      <c r="FL2767" s="1"/>
      <c r="FO2767" s="2" t="s">
        <v>200</v>
      </c>
      <c r="FW2767" s="7" t="s">
        <v>201</v>
      </c>
      <c r="FZ2767" s="1"/>
      <c r="GA2767" s="11"/>
      <c r="GB2767" s="1"/>
      <c r="JX2767" s="1"/>
      <c r="KG2767" s="1"/>
      <c r="KV2767" s="1"/>
      <c r="LQ2767" s="1"/>
      <c r="LR2767" s="125" t="s">
        <v>17</v>
      </c>
      <c r="LS2767" s="125"/>
      <c r="LT2767" s="125"/>
      <c r="LU2767" s="125"/>
      <c r="LV2767" s="125"/>
      <c r="LW2767" s="125"/>
      <c r="LX2767" s="125"/>
      <c r="LY2767" s="125"/>
      <c r="LZ2767" s="125"/>
      <c r="MA2767" s="125"/>
      <c r="MB2767" s="125"/>
      <c r="MC2767" s="125"/>
      <c r="MD2767" s="125"/>
      <c r="ME2767" s="125"/>
      <c r="MF2767" s="125"/>
      <c r="MG2767" s="1"/>
      <c r="PF2767" s="1"/>
      <c r="PI2767" s="2" t="s">
        <v>18</v>
      </c>
      <c r="PQ2767" s="7" t="s">
        <v>19</v>
      </c>
      <c r="PT2767" s="1"/>
      <c r="PZ2767" s="1"/>
      <c r="QC2767" s="2" t="s">
        <v>20</v>
      </c>
      <c r="QK2767" s="7" t="s">
        <v>21</v>
      </c>
      <c r="QN2767" s="1"/>
      <c r="QO2767" s="11"/>
      <c r="QP2767" s="1"/>
      <c r="TV2767" s="1"/>
      <c r="VT2767" s="1"/>
    </row>
    <row r="2768" spans="14:592" x14ac:dyDescent="0.3">
      <c r="N2768" s="1"/>
      <c r="AI2768" s="1"/>
      <c r="AJ2768" s="125"/>
      <c r="AK2768" s="125"/>
      <c r="AL2768" s="125"/>
      <c r="AM2768" s="125"/>
      <c r="AN2768" s="125"/>
      <c r="AO2768" s="125"/>
      <c r="AP2768" s="125"/>
      <c r="AQ2768" s="125"/>
      <c r="AR2768" s="125"/>
      <c r="AS2768" s="125"/>
      <c r="AT2768" s="125"/>
      <c r="AU2768" s="125"/>
      <c r="AV2768" s="125"/>
      <c r="AW2768" s="125"/>
      <c r="AX2768" s="125"/>
      <c r="AY2768" s="1"/>
      <c r="DX2768" s="1"/>
      <c r="EA2768" s="4">
        <f t="array" ref="EA2768:EA2770">DY2770+EA2775:EA2777</f>
        <v>0.75466052570449638</v>
      </c>
      <c r="EI2768" s="8">
        <f t="array" ref="EI2768:EI2770">EI2763:EI2765</f>
        <v>-5.0253943634887888E-2</v>
      </c>
      <c r="EL2768" s="1"/>
      <c r="ER2768" s="1"/>
      <c r="EU2768" s="4">
        <f t="array" ref="EU2768:EU2770">ES2770+EU2775:EU2777</f>
        <v>0.75537905592924848</v>
      </c>
      <c r="FC2768" s="8">
        <f t="array" ref="FC2768:FC2770">FC2763:FC2765</f>
        <v>-7.4638325759877139E-2</v>
      </c>
      <c r="FF2768" s="1"/>
      <c r="FL2768" s="1"/>
      <c r="FO2768" s="4">
        <f t="array" ref="FO2768:FO2770">FM2770+FO2775:FO2777</f>
        <v>0.75450579893699343</v>
      </c>
      <c r="FW2768" s="8">
        <f t="array" ref="FW2768:FW2770">FW2763:FW2765</f>
        <v>-5.2655146885266631E-2</v>
      </c>
      <c r="FZ2768" s="1"/>
      <c r="GA2768" s="11"/>
      <c r="GB2768" s="1"/>
      <c r="JX2768" s="1"/>
      <c r="KG2768" s="1"/>
      <c r="KV2768" s="1"/>
      <c r="LQ2768" s="1"/>
      <c r="LR2768" s="125"/>
      <c r="LS2768" s="125"/>
      <c r="LT2768" s="125"/>
      <c r="LU2768" s="125"/>
      <c r="LV2768" s="125"/>
      <c r="LW2768" s="125"/>
      <c r="LX2768" s="125"/>
      <c r="LY2768" s="125"/>
      <c r="LZ2768" s="125"/>
      <c r="MA2768" s="125"/>
      <c r="MB2768" s="125"/>
      <c r="MC2768" s="125"/>
      <c r="MD2768" s="125"/>
      <c r="ME2768" s="125"/>
      <c r="MF2768" s="125"/>
      <c r="MG2768" s="1"/>
      <c r="PF2768" s="1"/>
      <c r="PI2768" s="4">
        <f t="array" ref="PI2768:PI2770">PG2770+PI2775:PI2777</f>
        <v>-1.4365664279914347</v>
      </c>
      <c r="PQ2768" s="8">
        <f t="array" ref="PQ2768:PQ2770">PQ2763:PQ2765</f>
        <v>-2.7334258727884494E-3</v>
      </c>
      <c r="PT2768" s="1"/>
      <c r="PZ2768" s="1"/>
      <c r="QC2768" s="4">
        <f t="array" ref="QC2768:QC2770">QA2770+QC2775:QC2777</f>
        <v>-1.1557109574734588</v>
      </c>
      <c r="QK2768" s="8">
        <f t="array" ref="QK2768:QK2770">QK2763:QK2765</f>
        <v>6.671778803084027E-4</v>
      </c>
      <c r="QN2768" s="1"/>
      <c r="QO2768" s="11"/>
      <c r="QP2768" s="1"/>
      <c r="TV2768" s="1"/>
      <c r="VT2768" s="1"/>
    </row>
    <row r="2769" spans="14:592" ht="15" thickBot="1" x14ac:dyDescent="0.35">
      <c r="N2769" s="1"/>
      <c r="AI2769" s="1"/>
      <c r="AJ2769" s="125"/>
      <c r="AK2769" s="125"/>
      <c r="AL2769" s="125"/>
      <c r="AM2769" s="125"/>
      <c r="AN2769" s="125"/>
      <c r="AO2769" s="125"/>
      <c r="AP2769" s="125"/>
      <c r="AQ2769" s="125"/>
      <c r="AR2769" s="125"/>
      <c r="AS2769" s="125"/>
      <c r="AT2769" s="125"/>
      <c r="AU2769" s="125"/>
      <c r="AV2769" s="125"/>
      <c r="AW2769" s="125"/>
      <c r="AX2769" s="125"/>
      <c r="AY2769" s="1"/>
      <c r="DX2769" s="1"/>
      <c r="DY2769" s="38" t="s">
        <v>22</v>
      </c>
      <c r="DZ2769" s="2"/>
      <c r="EA2769" s="5">
        <v>0.94253164822309077</v>
      </c>
      <c r="EI2769" s="9">
        <v>0.18176895060380366</v>
      </c>
      <c r="EJ2769" s="7"/>
      <c r="EK2769" s="7" t="s">
        <v>23</v>
      </c>
      <c r="EL2769" s="1"/>
      <c r="ER2769" s="1"/>
      <c r="ES2769" s="38" t="s">
        <v>22</v>
      </c>
      <c r="ET2769" s="2"/>
      <c r="EU2769" s="5">
        <v>0.92029578731460504</v>
      </c>
      <c r="FC2769" s="9">
        <v>0.18038629449323218</v>
      </c>
      <c r="FD2769" s="7"/>
      <c r="FE2769" s="7" t="s">
        <v>23</v>
      </c>
      <c r="FF2769" s="1"/>
      <c r="FL2769" s="1"/>
      <c r="FM2769" s="38" t="s">
        <v>22</v>
      </c>
      <c r="FN2769" s="2"/>
      <c r="FO2769" s="5">
        <v>0.94061923556341054</v>
      </c>
      <c r="FW2769" s="9">
        <v>0.18185435115131351</v>
      </c>
      <c r="FX2769" s="7"/>
      <c r="FY2769" s="7" t="s">
        <v>23</v>
      </c>
      <c r="FZ2769" s="1"/>
      <c r="GA2769" s="11" t="s">
        <v>24</v>
      </c>
      <c r="GB2769" s="1"/>
      <c r="JX2769" s="1"/>
      <c r="KG2769" s="1"/>
      <c r="KV2769" s="1"/>
      <c r="LQ2769" s="1"/>
      <c r="LR2769" s="125"/>
      <c r="LS2769" s="125"/>
      <c r="LT2769" s="125"/>
      <c r="LU2769" s="125"/>
      <c r="LV2769" s="125"/>
      <c r="LW2769" s="125"/>
      <c r="LX2769" s="125"/>
      <c r="LY2769" s="125"/>
      <c r="LZ2769" s="125"/>
      <c r="MA2769" s="125"/>
      <c r="MB2769" s="125"/>
      <c r="MC2769" s="125"/>
      <c r="MD2769" s="125"/>
      <c r="ME2769" s="125"/>
      <c r="MF2769" s="125"/>
      <c r="MG2769" s="1"/>
      <c r="PF2769" s="1"/>
      <c r="PG2769" s="38" t="s">
        <v>22</v>
      </c>
      <c r="PH2769" s="2"/>
      <c r="PI2769" s="5">
        <v>-2.1757741350874267</v>
      </c>
      <c r="PQ2769" s="9">
        <v>1.2853833744974955E-3</v>
      </c>
      <c r="PR2769" s="7"/>
      <c r="PS2769" s="7" t="s">
        <v>23</v>
      </c>
      <c r="PT2769" s="1"/>
      <c r="PZ2769" s="1"/>
      <c r="QA2769" s="38" t="s">
        <v>22</v>
      </c>
      <c r="QB2769" s="2"/>
      <c r="QC2769" s="5">
        <v>-2.2388807624775469</v>
      </c>
      <c r="QK2769" s="9">
        <v>-2.09321592948995E-4</v>
      </c>
      <c r="QL2769" s="7"/>
      <c r="QM2769" s="7" t="s">
        <v>23</v>
      </c>
      <c r="QN2769" s="1"/>
      <c r="QO2769" s="11" t="s">
        <v>24</v>
      </c>
      <c r="QP2769" s="1"/>
      <c r="QU2769" s="39"/>
      <c r="TV2769" s="1"/>
      <c r="VT2769" s="1"/>
    </row>
    <row r="2770" spans="14:592" ht="15" thickBot="1" x14ac:dyDescent="0.35">
      <c r="N2770" s="1"/>
      <c r="AI2770" s="1"/>
      <c r="AJ2770" s="125"/>
      <c r="AK2770" s="125"/>
      <c r="AL2770" s="125"/>
      <c r="AM2770" s="125"/>
      <c r="AN2770" s="125"/>
      <c r="AO2770" s="125"/>
      <c r="AP2770" s="125"/>
      <c r="AQ2770" s="125"/>
      <c r="AR2770" s="125"/>
      <c r="AS2770" s="125"/>
      <c r="AT2770" s="125"/>
      <c r="AU2770" s="125"/>
      <c r="AV2770" s="125"/>
      <c r="AW2770" s="125"/>
      <c r="AX2770" s="125"/>
      <c r="AY2770" s="1"/>
      <c r="DX2770" s="1"/>
      <c r="DY2770" s="3">
        <v>0.8745791890245036</v>
      </c>
      <c r="DZ2770" s="38" t="s">
        <v>25</v>
      </c>
      <c r="EA2770" s="6">
        <v>0.92654539314592355</v>
      </c>
      <c r="EI2770" s="10">
        <v>-0.13676394691675586</v>
      </c>
      <c r="EJ2770" s="40" t="s">
        <v>25</v>
      </c>
      <c r="EK2770" s="41">
        <f t="array" ref="EK2770">SUM(EI2768:EI2770)</f>
        <v>-5.2489399478400922E-3</v>
      </c>
      <c r="EL2770" s="1"/>
      <c r="ER2770" s="1"/>
      <c r="ES2770" s="3">
        <f>DY2770</f>
        <v>0.8745791890245036</v>
      </c>
      <c r="ET2770" s="38" t="s">
        <v>25</v>
      </c>
      <c r="EU2770" s="6">
        <v>0.94806272382965728</v>
      </c>
      <c r="FC2770" s="10">
        <v>-0.10996851169860494</v>
      </c>
      <c r="FD2770" s="40" t="s">
        <v>25</v>
      </c>
      <c r="FE2770" s="41">
        <f t="array" ref="FE2770">SUM(FC2768:FC2770)</f>
        <v>-4.2205429652499016E-3</v>
      </c>
      <c r="FF2770" s="1"/>
      <c r="FL2770" s="1"/>
      <c r="FM2770" s="3">
        <f>ES2770</f>
        <v>0.8745791890245036</v>
      </c>
      <c r="FN2770" s="38" t="s">
        <v>25</v>
      </c>
      <c r="FO2770" s="6">
        <v>0.92861253257310683</v>
      </c>
      <c r="FW2770" s="10">
        <v>-0.13435571742854469</v>
      </c>
      <c r="FX2770" s="40" t="s">
        <v>25</v>
      </c>
      <c r="FY2770" s="41">
        <f t="array" ref="FY2770">SUM(FW2768:FW2770)</f>
        <v>-5.1565131624977945E-3</v>
      </c>
      <c r="FZ2770" s="1"/>
      <c r="GA2770" s="42">
        <f t="array" ref="GA2770">SUM(EK2770,FE2770,FY2770)</f>
        <v>-1.4625996075587788E-2</v>
      </c>
      <c r="GB2770" s="1"/>
      <c r="JX2770" s="1"/>
      <c r="KG2770" s="1"/>
      <c r="KV2770" s="1"/>
      <c r="LQ2770" s="1"/>
      <c r="LR2770" s="125"/>
      <c r="LS2770" s="125"/>
      <c r="LT2770" s="125"/>
      <c r="LU2770" s="125"/>
      <c r="LV2770" s="125"/>
      <c r="LW2770" s="125"/>
      <c r="LX2770" s="125"/>
      <c r="LY2770" s="125"/>
      <c r="LZ2770" s="125"/>
      <c r="MA2770" s="125"/>
      <c r="MB2770" s="125"/>
      <c r="MC2770" s="125"/>
      <c r="MD2770" s="125"/>
      <c r="ME2770" s="125"/>
      <c r="MF2770" s="125"/>
      <c r="MG2770" s="1"/>
      <c r="PF2770" s="1"/>
      <c r="PG2770" s="3">
        <v>-1.511843234963457</v>
      </c>
      <c r="PH2770" s="38" t="s">
        <v>25</v>
      </c>
      <c r="PI2770" s="6">
        <v>-0.92318914181150957</v>
      </c>
      <c r="PQ2770" s="10">
        <v>1.4413735723589661E-3</v>
      </c>
      <c r="PR2770" s="40" t="s">
        <v>25</v>
      </c>
      <c r="PS2770" s="41">
        <f t="array" ref="PS2770">SUM(PQ2768:PQ2770)</f>
        <v>-6.6689259319878055E-6</v>
      </c>
      <c r="PT2770" s="1"/>
      <c r="PZ2770" s="1"/>
      <c r="QA2770" s="3">
        <f>PG2770</f>
        <v>-1.511843234963457</v>
      </c>
      <c r="QB2770" s="38" t="s">
        <v>25</v>
      </c>
      <c r="QC2770" s="6">
        <v>-1.140937984939365</v>
      </c>
      <c r="QK2770" s="10">
        <v>-4.5579923813696078E-4</v>
      </c>
      <c r="QL2770" s="40" t="s">
        <v>25</v>
      </c>
      <c r="QM2770" s="41">
        <f t="array" ref="QM2770">SUM(QK2768:QK2770)</f>
        <v>2.0570492224469437E-6</v>
      </c>
      <c r="QN2770" s="1"/>
      <c r="QO2770" s="42">
        <f>SUM(PS2770,QM2770)</f>
        <v>-4.6118767095408618E-6</v>
      </c>
      <c r="QP2770" s="1"/>
      <c r="QV2770" s="39"/>
      <c r="RF2770" s="39"/>
      <c r="TV2770" s="1"/>
      <c r="VT2770" s="1"/>
    </row>
    <row r="2771" spans="14:592" x14ac:dyDescent="0.3">
      <c r="N2771" s="1"/>
      <c r="AI2771" s="1"/>
      <c r="AJ2771" s="125"/>
      <c r="AK2771" s="125"/>
      <c r="AL2771" s="125"/>
      <c r="AM2771" s="125"/>
      <c r="AN2771" s="125"/>
      <c r="AO2771" s="125"/>
      <c r="AP2771" s="125"/>
      <c r="AQ2771" s="125"/>
      <c r="AR2771" s="125"/>
      <c r="AS2771" s="125"/>
      <c r="AT2771" s="125"/>
      <c r="AU2771" s="125"/>
      <c r="AV2771" s="125"/>
      <c r="AW2771" s="125"/>
      <c r="AX2771" s="125"/>
      <c r="AY2771" s="1"/>
      <c r="DX2771" s="1"/>
      <c r="EA2771" s="38" t="s">
        <v>26</v>
      </c>
      <c r="EI2771" s="40" t="s">
        <v>27</v>
      </c>
      <c r="EL2771" s="1"/>
      <c r="ER2771" s="1"/>
      <c r="EU2771" s="38" t="s">
        <v>26</v>
      </c>
      <c r="FC2771" s="40" t="s">
        <v>27</v>
      </c>
      <c r="FF2771" s="1"/>
      <c r="FL2771" s="1"/>
      <c r="FO2771" s="38" t="s">
        <v>26</v>
      </c>
      <c r="FW2771" s="40" t="s">
        <v>27</v>
      </c>
      <c r="FZ2771" s="1"/>
      <c r="GA2771" s="11"/>
      <c r="GB2771" s="1"/>
      <c r="JX2771" s="1"/>
      <c r="KG2771" s="1"/>
      <c r="KV2771" s="1"/>
      <c r="LQ2771" s="1"/>
      <c r="LR2771" s="125"/>
      <c r="LS2771" s="125"/>
      <c r="LT2771" s="125"/>
      <c r="LU2771" s="125"/>
      <c r="LV2771" s="125"/>
      <c r="LW2771" s="125"/>
      <c r="LX2771" s="125"/>
      <c r="LY2771" s="125"/>
      <c r="LZ2771" s="125"/>
      <c r="MA2771" s="125"/>
      <c r="MB2771" s="125"/>
      <c r="MC2771" s="125"/>
      <c r="MD2771" s="125"/>
      <c r="ME2771" s="125"/>
      <c r="MF2771" s="125"/>
      <c r="MG2771" s="1"/>
      <c r="PF2771" s="1"/>
      <c r="PI2771" s="38" t="s">
        <v>26</v>
      </c>
      <c r="PQ2771" s="40" t="s">
        <v>27</v>
      </c>
      <c r="PT2771" s="1"/>
      <c r="PZ2771" s="1"/>
      <c r="QC2771" s="38" t="s">
        <v>26</v>
      </c>
      <c r="QK2771" s="40" t="s">
        <v>27</v>
      </c>
      <c r="QN2771" s="1"/>
      <c r="QO2771" s="11"/>
      <c r="QP2771" s="1"/>
      <c r="QW2771" s="39"/>
      <c r="RE2771" s="39"/>
      <c r="TV2771" s="1"/>
      <c r="VT2771" s="1"/>
    </row>
    <row r="2772" spans="14:592" x14ac:dyDescent="0.3">
      <c r="N2772" s="1"/>
      <c r="AI2772" s="1"/>
      <c r="AJ2772" s="125"/>
      <c r="AK2772" s="125"/>
      <c r="AL2772" s="125"/>
      <c r="AM2772" s="125"/>
      <c r="AN2772" s="125"/>
      <c r="AO2772" s="125"/>
      <c r="AP2772" s="125"/>
      <c r="AQ2772" s="125"/>
      <c r="AR2772" s="125"/>
      <c r="AS2772" s="125"/>
      <c r="AT2772" s="125"/>
      <c r="AU2772" s="125"/>
      <c r="AV2772" s="125"/>
      <c r="AW2772" s="125"/>
      <c r="AX2772" s="125"/>
      <c r="AY2772" s="1"/>
      <c r="DX2772" s="1"/>
      <c r="EA2772" s="38" t="s">
        <v>26</v>
      </c>
      <c r="EI2772" s="40" t="s">
        <v>27</v>
      </c>
      <c r="EL2772" s="1"/>
      <c r="ER2772" s="1"/>
      <c r="EU2772" s="38" t="s">
        <v>26</v>
      </c>
      <c r="FC2772" s="40" t="s">
        <v>27</v>
      </c>
      <c r="FF2772" s="1"/>
      <c r="FL2772" s="1"/>
      <c r="FO2772" s="38" t="s">
        <v>26</v>
      </c>
      <c r="FW2772" s="40" t="s">
        <v>27</v>
      </c>
      <c r="FZ2772" s="1"/>
      <c r="GA2772" s="11"/>
      <c r="GB2772" s="1"/>
      <c r="JX2772" s="1"/>
      <c r="KG2772" s="1"/>
      <c r="KV2772" s="1"/>
      <c r="LQ2772" s="1"/>
      <c r="LR2772" s="125"/>
      <c r="LS2772" s="125"/>
      <c r="LT2772" s="125"/>
      <c r="LU2772" s="125"/>
      <c r="LV2772" s="125"/>
      <c r="LW2772" s="125"/>
      <c r="LX2772" s="125"/>
      <c r="LY2772" s="125"/>
      <c r="LZ2772" s="125"/>
      <c r="MA2772" s="125"/>
      <c r="MB2772" s="125"/>
      <c r="MC2772" s="125"/>
      <c r="MD2772" s="125"/>
      <c r="ME2772" s="125"/>
      <c r="MF2772" s="125"/>
      <c r="MG2772" s="1"/>
      <c r="PF2772" s="1"/>
      <c r="PI2772" s="38" t="s">
        <v>26</v>
      </c>
      <c r="PQ2772" s="40" t="s">
        <v>27</v>
      </c>
      <c r="PT2772" s="1"/>
      <c r="PZ2772" s="1"/>
      <c r="QC2772" s="38" t="s">
        <v>26</v>
      </c>
      <c r="QK2772" s="40" t="s">
        <v>27</v>
      </c>
      <c r="QN2772" s="1"/>
      <c r="QO2772" s="11"/>
      <c r="QP2772" s="1"/>
      <c r="QW2772" s="39"/>
      <c r="RE2772" s="39"/>
      <c r="TV2772" s="1"/>
      <c r="VT2772" s="1"/>
    </row>
    <row r="2773" spans="14:592" x14ac:dyDescent="0.3">
      <c r="N2773" s="1"/>
      <c r="AI2773" s="1"/>
      <c r="AJ2773" s="125"/>
      <c r="AK2773" s="125"/>
      <c r="AL2773" s="125"/>
      <c r="AM2773" s="125"/>
      <c r="AN2773" s="125"/>
      <c r="AO2773" s="125"/>
      <c r="AP2773" s="125"/>
      <c r="AQ2773" s="125"/>
      <c r="AR2773" s="125"/>
      <c r="AS2773" s="125"/>
      <c r="AT2773" s="125"/>
      <c r="AU2773" s="125"/>
      <c r="AV2773" s="125"/>
      <c r="AW2773" s="125"/>
      <c r="AX2773" s="125"/>
      <c r="AY2773" s="1"/>
      <c r="DX2773" s="1"/>
      <c r="EA2773" s="38" t="s">
        <v>26</v>
      </c>
      <c r="EI2773" s="40" t="s">
        <v>27</v>
      </c>
      <c r="EL2773" s="1"/>
      <c r="ER2773" s="1"/>
      <c r="EU2773" s="38" t="s">
        <v>26</v>
      </c>
      <c r="FC2773" s="40" t="s">
        <v>27</v>
      </c>
      <c r="FF2773" s="1"/>
      <c r="FL2773" s="1"/>
      <c r="FO2773" s="38" t="s">
        <v>26</v>
      </c>
      <c r="FW2773" s="40" t="s">
        <v>27</v>
      </c>
      <c r="FZ2773" s="1"/>
      <c r="GA2773" s="11"/>
      <c r="GB2773" s="1"/>
      <c r="JX2773" s="1"/>
      <c r="KG2773" s="1"/>
      <c r="KV2773" s="1"/>
      <c r="LQ2773" s="1"/>
      <c r="LR2773" s="125"/>
      <c r="LS2773" s="125"/>
      <c r="LT2773" s="125"/>
      <c r="LU2773" s="125"/>
      <c r="LV2773" s="125"/>
      <c r="LW2773" s="125"/>
      <c r="LX2773" s="125"/>
      <c r="LY2773" s="125"/>
      <c r="LZ2773" s="125"/>
      <c r="MA2773" s="125"/>
      <c r="MB2773" s="125"/>
      <c r="MC2773" s="125"/>
      <c r="MD2773" s="125"/>
      <c r="ME2773" s="125"/>
      <c r="MF2773" s="125"/>
      <c r="MG2773" s="1"/>
      <c r="PF2773" s="1"/>
      <c r="PI2773" s="38" t="s">
        <v>26</v>
      </c>
      <c r="PQ2773" s="40" t="s">
        <v>27</v>
      </c>
      <c r="PT2773" s="1"/>
      <c r="PZ2773" s="1"/>
      <c r="QC2773" s="38" t="s">
        <v>26</v>
      </c>
      <c r="QK2773" s="40" t="s">
        <v>27</v>
      </c>
      <c r="QN2773" s="1"/>
      <c r="QO2773" s="11"/>
      <c r="QP2773" s="1"/>
      <c r="QW2773" s="39"/>
      <c r="RE2773" s="39"/>
      <c r="TV2773" s="1"/>
      <c r="VT2773" s="1"/>
    </row>
    <row r="2774" spans="14:592" ht="15" thickBot="1" x14ac:dyDescent="0.35">
      <c r="N2774" s="1"/>
      <c r="AI2774" s="1"/>
      <c r="AJ2774" s="125"/>
      <c r="AK2774" s="125"/>
      <c r="AL2774" s="125"/>
      <c r="AM2774" s="125"/>
      <c r="AN2774" s="125"/>
      <c r="AO2774" s="125"/>
      <c r="AP2774" s="125"/>
      <c r="AQ2774" s="125"/>
      <c r="AR2774" s="125"/>
      <c r="AS2774" s="125"/>
      <c r="AT2774" s="125"/>
      <c r="AU2774" s="125"/>
      <c r="AV2774" s="125"/>
      <c r="AW2774" s="125"/>
      <c r="AX2774" s="125"/>
      <c r="AY2774" s="1"/>
      <c r="DX2774" s="1"/>
      <c r="EA2774" s="38" t="s">
        <v>28</v>
      </c>
      <c r="EI2774" s="7" t="s">
        <v>29</v>
      </c>
      <c r="EL2774" s="1"/>
      <c r="ER2774" s="1"/>
      <c r="EU2774" s="38" t="s">
        <v>28</v>
      </c>
      <c r="FC2774" s="7" t="s">
        <v>29</v>
      </c>
      <c r="FF2774" s="1"/>
      <c r="FL2774" s="1"/>
      <c r="FO2774" s="38" t="s">
        <v>28</v>
      </c>
      <c r="FW2774" s="7" t="s">
        <v>29</v>
      </c>
      <c r="FZ2774" s="1"/>
      <c r="GA2774" s="11"/>
      <c r="GB2774" s="1"/>
      <c r="JX2774" s="1"/>
      <c r="KG2774" s="1"/>
      <c r="KV2774" s="1"/>
      <c r="LQ2774" s="1"/>
      <c r="LR2774" s="125"/>
      <c r="LS2774" s="125"/>
      <c r="LT2774" s="125"/>
      <c r="LU2774" s="125"/>
      <c r="LV2774" s="125"/>
      <c r="LW2774" s="125"/>
      <c r="LX2774" s="125"/>
      <c r="LY2774" s="125"/>
      <c r="LZ2774" s="125"/>
      <c r="MA2774" s="125"/>
      <c r="MB2774" s="125"/>
      <c r="MC2774" s="125"/>
      <c r="MD2774" s="125"/>
      <c r="ME2774" s="125"/>
      <c r="MF2774" s="125"/>
      <c r="MG2774" s="1"/>
      <c r="PF2774" s="1"/>
      <c r="PI2774" s="38" t="s">
        <v>28</v>
      </c>
      <c r="PQ2774" s="7" t="s">
        <v>29</v>
      </c>
      <c r="PT2774" s="1"/>
      <c r="PZ2774" s="1"/>
      <c r="QC2774" s="38" t="s">
        <v>28</v>
      </c>
      <c r="QK2774" s="7" t="s">
        <v>29</v>
      </c>
      <c r="QN2774" s="1"/>
      <c r="QO2774" s="11"/>
      <c r="QP2774" s="1"/>
      <c r="QW2774" s="39"/>
      <c r="TV2774" s="1"/>
      <c r="VT2774" s="1"/>
    </row>
    <row r="2775" spans="14:592" x14ac:dyDescent="0.3">
      <c r="N2775" s="1"/>
      <c r="AI2775" s="1"/>
      <c r="AJ2775" s="125"/>
      <c r="AK2775" s="125"/>
      <c r="AL2775" s="125"/>
      <c r="AM2775" s="125"/>
      <c r="AN2775" s="125"/>
      <c r="AO2775" s="125"/>
      <c r="AP2775" s="125"/>
      <c r="AQ2775" s="125"/>
      <c r="AR2775" s="125"/>
      <c r="AS2775" s="125"/>
      <c r="AT2775" s="125"/>
      <c r="AU2775" s="125"/>
      <c r="AV2775" s="125"/>
      <c r="AW2775" s="125"/>
      <c r="AX2775" s="125"/>
      <c r="AY2775" s="1"/>
      <c r="DX2775" s="1"/>
      <c r="EA2775" s="4">
        <f t="array" ref="EA2775:EA2777">EA2780:EA2782*DY2777</f>
        <v>-0.11991866332000721</v>
      </c>
      <c r="EI2775" s="8">
        <f t="array" ref="EI2775:EI2777">EI2768:EI2770</f>
        <v>-5.0253943634887888E-2</v>
      </c>
      <c r="EL2775" s="1"/>
      <c r="ER2775" s="1"/>
      <c r="EU2775" s="4">
        <f t="array" ref="EU2775:EU2777">EU2780:EU2782*ES2777</f>
        <v>-0.11920013309525515</v>
      </c>
      <c r="FC2775" s="8">
        <f t="array" ref="FC2775:FC2777">FC2768:FC2770</f>
        <v>-7.4638325759877139E-2</v>
      </c>
      <c r="FF2775" s="1"/>
      <c r="FL2775" s="1"/>
      <c r="FO2775" s="4">
        <f t="array" ref="FO2775:FO2777">FO2780:FO2782*FM2777</f>
        <v>-0.12007339008751022</v>
      </c>
      <c r="FW2775" s="8">
        <f t="array" ref="FW2775:FW2777">FW2768:FW2770</f>
        <v>-5.2655146885266631E-2</v>
      </c>
      <c r="FZ2775" s="1"/>
      <c r="GA2775" s="11"/>
      <c r="GB2775" s="1"/>
      <c r="JX2775" s="1"/>
      <c r="KG2775" s="1"/>
      <c r="KV2775" s="1"/>
      <c r="LQ2775" s="1"/>
      <c r="LR2775" s="125"/>
      <c r="LS2775" s="125"/>
      <c r="LT2775" s="125"/>
      <c r="LU2775" s="125"/>
      <c r="LV2775" s="125"/>
      <c r="LW2775" s="125"/>
      <c r="LX2775" s="125"/>
      <c r="LY2775" s="125"/>
      <c r="LZ2775" s="125"/>
      <c r="MA2775" s="125"/>
      <c r="MB2775" s="125"/>
      <c r="MC2775" s="125"/>
      <c r="MD2775" s="125"/>
      <c r="ME2775" s="125"/>
      <c r="MF2775" s="125"/>
      <c r="MG2775" s="1"/>
      <c r="PF2775" s="1"/>
      <c r="PI2775" s="4">
        <f t="array" ref="PI2775:PI2777">PI2780:PI2782*PG2777</f>
        <v>7.5276806972022228E-2</v>
      </c>
      <c r="PQ2775" s="8">
        <f t="array" ref="PQ2775:PQ2777">PQ2768:PQ2770</f>
        <v>-2.7334258727884494E-3</v>
      </c>
      <c r="PT2775" s="1"/>
      <c r="PZ2775" s="1"/>
      <c r="QC2775" s="4">
        <f t="array" ref="QC2775:QC2777">QC2780:QC2782*QA2777</f>
        <v>0.35613227748999821</v>
      </c>
      <c r="QK2775" s="8">
        <f t="array" ref="QK2775:QK2777">QK2768:QK2770</f>
        <v>6.671778803084027E-4</v>
      </c>
      <c r="QN2775" s="1"/>
      <c r="QO2775" s="11"/>
      <c r="QP2775" s="1"/>
      <c r="TV2775" s="1"/>
      <c r="VT2775" s="1"/>
    </row>
    <row r="2776" spans="14:592" ht="15" thickBot="1" x14ac:dyDescent="0.35">
      <c r="N2776" s="1"/>
      <c r="AI2776" s="1"/>
      <c r="AJ2776" s="125"/>
      <c r="AK2776" s="125"/>
      <c r="AL2776" s="125"/>
      <c r="AM2776" s="125"/>
      <c r="AN2776" s="125"/>
      <c r="AO2776" s="125"/>
      <c r="AP2776" s="125"/>
      <c r="AQ2776" s="125"/>
      <c r="AR2776" s="125"/>
      <c r="AS2776" s="125"/>
      <c r="AT2776" s="125"/>
      <c r="AU2776" s="125"/>
      <c r="AV2776" s="125"/>
      <c r="AW2776" s="125"/>
      <c r="AX2776" s="125"/>
      <c r="AY2776" s="1"/>
      <c r="DX2776" s="1"/>
      <c r="DY2776" s="38" t="s">
        <v>30</v>
      </c>
      <c r="DZ2776" s="2"/>
      <c r="EA2776" s="5">
        <v>6.7952459198587223E-2</v>
      </c>
      <c r="EI2776" s="9">
        <v>0.18176895060380366</v>
      </c>
      <c r="EJ2776" s="7"/>
      <c r="EK2776" s="7" t="s">
        <v>31</v>
      </c>
      <c r="EL2776" s="1"/>
      <c r="ER2776" s="1"/>
      <c r="ES2776" s="38" t="s">
        <v>30</v>
      </c>
      <c r="ET2776" s="2"/>
      <c r="EU2776" s="5">
        <v>4.5716598290101426E-2</v>
      </c>
      <c r="FC2776" s="9">
        <v>0.18038629449323218</v>
      </c>
      <c r="FD2776" s="7"/>
      <c r="FE2776" s="7" t="s">
        <v>31</v>
      </c>
      <c r="FF2776" s="1"/>
      <c r="FL2776" s="1"/>
      <c r="FM2776" s="38" t="s">
        <v>30</v>
      </c>
      <c r="FN2776" s="2"/>
      <c r="FO2776" s="5">
        <v>6.6040046538906924E-2</v>
      </c>
      <c r="FW2776" s="9">
        <v>0.18185435115131351</v>
      </c>
      <c r="FX2776" s="7"/>
      <c r="FY2776" s="7" t="s">
        <v>31</v>
      </c>
      <c r="FZ2776" s="1"/>
      <c r="GA2776" s="11" t="s">
        <v>32</v>
      </c>
      <c r="GB2776" s="1"/>
      <c r="JX2776" s="1"/>
      <c r="KG2776" s="1"/>
      <c r="KV2776" s="1"/>
      <c r="LQ2776" s="1"/>
      <c r="LR2776" s="125"/>
      <c r="LS2776" s="125"/>
      <c r="LT2776" s="125"/>
      <c r="LU2776" s="125"/>
      <c r="LV2776" s="125"/>
      <c r="LW2776" s="125"/>
      <c r="LX2776" s="125"/>
      <c r="LY2776" s="125"/>
      <c r="LZ2776" s="125"/>
      <c r="MA2776" s="125"/>
      <c r="MB2776" s="125"/>
      <c r="MC2776" s="125"/>
      <c r="MD2776" s="125"/>
      <c r="ME2776" s="125"/>
      <c r="MF2776" s="125"/>
      <c r="MG2776" s="1"/>
      <c r="PF2776" s="1"/>
      <c r="PG2776" s="38" t="s">
        <v>30</v>
      </c>
      <c r="PH2776" s="2"/>
      <c r="PI2776" s="5">
        <v>-0.6639309001239696</v>
      </c>
      <c r="PQ2776" s="9">
        <v>1.2853833744974955E-3</v>
      </c>
      <c r="PR2776" s="7"/>
      <c r="PS2776" s="7" t="s">
        <v>31</v>
      </c>
      <c r="PT2776" s="1"/>
      <c r="PZ2776" s="1"/>
      <c r="QA2776" s="38" t="s">
        <v>30</v>
      </c>
      <c r="QB2776" s="2"/>
      <c r="QC2776" s="5">
        <v>-0.7270375275140899</v>
      </c>
      <c r="QK2776" s="9">
        <v>-2.09321592948995E-4</v>
      </c>
      <c r="QL2776" s="7"/>
      <c r="QM2776" s="7" t="s">
        <v>31</v>
      </c>
      <c r="QN2776" s="1"/>
      <c r="QO2776" s="11" t="s">
        <v>32</v>
      </c>
      <c r="QP2776" s="1"/>
      <c r="QU2776" s="39"/>
      <c r="TV2776" s="1"/>
      <c r="VT2776" s="1"/>
    </row>
    <row r="2777" spans="14:592" ht="15" thickBot="1" x14ac:dyDescent="0.35">
      <c r="N2777" s="1"/>
      <c r="AI2777" s="1"/>
      <c r="AJ2777" s="125"/>
      <c r="AK2777" s="125"/>
      <c r="AL2777" s="125"/>
      <c r="AM2777" s="125"/>
      <c r="AN2777" s="125"/>
      <c r="AO2777" s="125"/>
      <c r="AP2777" s="125"/>
      <c r="AQ2777" s="125"/>
      <c r="AR2777" s="125"/>
      <c r="AS2777" s="125"/>
      <c r="AT2777" s="125"/>
      <c r="AU2777" s="125"/>
      <c r="AV2777" s="125"/>
      <c r="AW2777" s="125"/>
      <c r="AX2777" s="125"/>
      <c r="AY2777" s="1"/>
      <c r="DX2777" s="1"/>
      <c r="DY2777" s="3">
        <v>-8.5046083667533343E-2</v>
      </c>
      <c r="DZ2777" s="38" t="s">
        <v>25</v>
      </c>
      <c r="EA2777" s="6">
        <v>5.1966204121419994E-2</v>
      </c>
      <c r="EI2777" s="10">
        <v>-0.13676394691675586</v>
      </c>
      <c r="EJ2777" s="40" t="s">
        <v>25</v>
      </c>
      <c r="EK2777" s="41">
        <f t="array" ref="EK2777">SUM(EI2775:EI2777*EA2780:EA2782)</f>
        <v>-0.13252732258505232</v>
      </c>
      <c r="EL2777" s="1"/>
      <c r="ER2777" s="1"/>
      <c r="ES2777" s="3">
        <f>DY2777</f>
        <v>-8.5046083667533343E-2</v>
      </c>
      <c r="ET2777" s="38" t="s">
        <v>25</v>
      </c>
      <c r="EU2777" s="6">
        <v>7.3483534805153711E-2</v>
      </c>
      <c r="FC2777" s="10">
        <v>-0.10996851169860494</v>
      </c>
      <c r="FD2777" s="40" t="s">
        <v>25</v>
      </c>
      <c r="FE2777" s="41">
        <f t="array" ref="FE2777">SUM(FC2775:FC2777*EU2780:EU2782)</f>
        <v>-0.10656188714725869</v>
      </c>
      <c r="FF2777" s="1"/>
      <c r="FL2777" s="1"/>
      <c r="FM2777" s="3">
        <f>ES2777</f>
        <v>-8.5046083667533343E-2</v>
      </c>
      <c r="FN2777" s="38" t="s">
        <v>25</v>
      </c>
      <c r="FO2777" s="6">
        <v>5.4033343548603278E-2</v>
      </c>
      <c r="FW2777" s="10">
        <v>-0.13435571742854469</v>
      </c>
      <c r="FX2777" s="40" t="s">
        <v>25</v>
      </c>
      <c r="FY2777" s="41">
        <f t="array" ref="FY2777">SUM(FW2775:FW2777*FO2780:FO2782)</f>
        <v>-0.13019368665057729</v>
      </c>
      <c r="FZ2777" s="1"/>
      <c r="GA2777" s="42">
        <f t="array" ref="GA2777">SUM(EK2777,FE2777,FY2777)</f>
        <v>-0.3692828963828883</v>
      </c>
      <c r="GB2777" s="1"/>
      <c r="JX2777" s="1"/>
      <c r="KG2777" s="1"/>
      <c r="KV2777" s="1"/>
      <c r="LQ2777" s="1"/>
      <c r="LR2777" s="125"/>
      <c r="LS2777" s="125"/>
      <c r="LT2777" s="125"/>
      <c r="LU2777" s="125"/>
      <c r="LV2777" s="125"/>
      <c r="LW2777" s="125"/>
      <c r="LX2777" s="125"/>
      <c r="LY2777" s="125"/>
      <c r="LZ2777" s="125"/>
      <c r="MA2777" s="125"/>
      <c r="MB2777" s="125"/>
      <c r="MC2777" s="125"/>
      <c r="MD2777" s="125"/>
      <c r="ME2777" s="125"/>
      <c r="MF2777" s="125"/>
      <c r="MG2777" s="1"/>
      <c r="PF2777" s="1"/>
      <c r="PG2777" s="3">
        <v>0.51412854902208238</v>
      </c>
      <c r="PH2777" s="38" t="s">
        <v>25</v>
      </c>
      <c r="PI2777" s="6">
        <v>0.58865409315194739</v>
      </c>
      <c r="PQ2777" s="10">
        <v>1.4413735723589661E-3</v>
      </c>
      <c r="PR2777" s="40" t="s">
        <v>25</v>
      </c>
      <c r="PS2777" s="41">
        <f t="array" ref="PS2777">SUM(PQ2775:PQ2777*PI2780:PI2782)</f>
        <v>-4.0981746666928528E-4</v>
      </c>
      <c r="PT2777" s="1"/>
      <c r="PZ2777" s="1"/>
      <c r="QA2777" s="3">
        <f>PG2777</f>
        <v>0.51412854902208238</v>
      </c>
      <c r="QB2777" s="38" t="s">
        <v>25</v>
      </c>
      <c r="QC2777" s="6">
        <v>0.37090525002409186</v>
      </c>
      <c r="QK2777" s="10">
        <v>-4.5579923813696078E-4</v>
      </c>
      <c r="QL2777" s="40" t="s">
        <v>25</v>
      </c>
      <c r="QM2777" s="41">
        <f t="array" ref="QM2777">SUM(QK2775:QK2777*QC2780:QC2782)</f>
        <v>4.2932823208514009E-4</v>
      </c>
      <c r="QN2777" s="1"/>
      <c r="QO2777" s="42">
        <f>SUM(PS2777,QM2777)</f>
        <v>1.951076541585481E-5</v>
      </c>
      <c r="QP2777" s="1"/>
      <c r="QV2777" s="39"/>
      <c r="RF2777" s="39"/>
      <c r="TV2777" s="1"/>
      <c r="VT2777" s="1"/>
    </row>
    <row r="2778" spans="14:592" x14ac:dyDescent="0.3">
      <c r="N2778" s="1"/>
      <c r="AI2778" s="1"/>
      <c r="AJ2778" s="125"/>
      <c r="AK2778" s="125"/>
      <c r="AL2778" s="125"/>
      <c r="AM2778" s="125"/>
      <c r="AN2778" s="125"/>
      <c r="AO2778" s="125"/>
      <c r="AP2778" s="125"/>
      <c r="AQ2778" s="125"/>
      <c r="AR2778" s="125"/>
      <c r="AS2778" s="125"/>
      <c r="AT2778" s="125"/>
      <c r="AU2778" s="125"/>
      <c r="AV2778" s="125"/>
      <c r="AW2778" s="125"/>
      <c r="AX2778" s="125"/>
      <c r="AY2778" s="1"/>
      <c r="DX2778" s="1"/>
      <c r="EA2778" s="38" t="s">
        <v>26</v>
      </c>
      <c r="EI2778" s="40" t="s">
        <v>27</v>
      </c>
      <c r="EL2778" s="1"/>
      <c r="ER2778" s="1"/>
      <c r="EU2778" s="38" t="s">
        <v>26</v>
      </c>
      <c r="FC2778" s="40" t="s">
        <v>27</v>
      </c>
      <c r="FF2778" s="1"/>
      <c r="FL2778" s="1"/>
      <c r="FO2778" s="38" t="s">
        <v>26</v>
      </c>
      <c r="FW2778" s="40" t="s">
        <v>27</v>
      </c>
      <c r="FZ2778" s="1"/>
      <c r="GA2778" s="1"/>
      <c r="GB2778" s="1"/>
      <c r="JX2778" s="1"/>
      <c r="KG2778" s="1"/>
      <c r="KV2778" s="1"/>
      <c r="LQ2778" s="1"/>
      <c r="LR2778" s="125"/>
      <c r="LS2778" s="125"/>
      <c r="LT2778" s="125"/>
      <c r="LU2778" s="125"/>
      <c r="LV2778" s="125"/>
      <c r="LW2778" s="125"/>
      <c r="LX2778" s="125"/>
      <c r="LY2778" s="125"/>
      <c r="LZ2778" s="125"/>
      <c r="MA2778" s="125"/>
      <c r="MB2778" s="125"/>
      <c r="MC2778" s="125"/>
      <c r="MD2778" s="125"/>
      <c r="ME2778" s="125"/>
      <c r="MF2778" s="125"/>
      <c r="MG2778" s="1"/>
      <c r="PF2778" s="1"/>
      <c r="PI2778" s="38" t="s">
        <v>26</v>
      </c>
      <c r="PQ2778" s="40" t="s">
        <v>27</v>
      </c>
      <c r="PT2778" s="1"/>
      <c r="PZ2778" s="1"/>
      <c r="QC2778" s="38" t="s">
        <v>26</v>
      </c>
      <c r="QK2778" s="40" t="s">
        <v>27</v>
      </c>
      <c r="QN2778" s="1"/>
      <c r="QO2778" s="1"/>
      <c r="QP2778" s="1"/>
      <c r="QW2778" s="39"/>
      <c r="RE2778" s="39"/>
      <c r="TV2778" s="1"/>
      <c r="VT2778" s="1"/>
    </row>
    <row r="2779" spans="14:592" ht="15" thickBot="1" x14ac:dyDescent="0.35">
      <c r="N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DX2779" s="1"/>
      <c r="EA2779" s="2" t="s">
        <v>33</v>
      </c>
      <c r="EI2779" s="7" t="s">
        <v>34</v>
      </c>
      <c r="EL2779" s="1"/>
      <c r="ER2779" s="1"/>
      <c r="EU2779" s="2" t="s">
        <v>33</v>
      </c>
      <c r="FC2779" s="7" t="s">
        <v>34</v>
      </c>
      <c r="FF2779" s="1"/>
      <c r="FL2779" s="1"/>
      <c r="FO2779" s="2" t="s">
        <v>33</v>
      </c>
      <c r="FW2779" s="7" t="s">
        <v>34</v>
      </c>
      <c r="FZ2779" s="1"/>
      <c r="JX2779" s="1"/>
      <c r="KG2779" s="1"/>
      <c r="KV2779" s="1"/>
      <c r="LQ2779" s="1"/>
      <c r="LR2779" s="1"/>
      <c r="LS2779" s="1"/>
      <c r="LT2779" s="1"/>
      <c r="LU2779" s="1"/>
      <c r="LV2779" s="1"/>
      <c r="LW2779" s="1"/>
      <c r="LX2779" s="1"/>
      <c r="LY2779" s="1"/>
      <c r="LZ2779" s="1"/>
      <c r="MA2779" s="1"/>
      <c r="MB2779" s="1"/>
      <c r="MC2779" s="1"/>
      <c r="MD2779" s="1"/>
      <c r="ME2779" s="1"/>
      <c r="MF2779" s="1"/>
      <c r="MG2779" s="1"/>
      <c r="PF2779" s="1"/>
      <c r="PI2779" s="2" t="s">
        <v>33</v>
      </c>
      <c r="PQ2779" s="7" t="s">
        <v>34</v>
      </c>
      <c r="PT2779" s="1"/>
      <c r="PZ2779" s="1"/>
      <c r="QC2779" s="2" t="s">
        <v>33</v>
      </c>
      <c r="QK2779" s="7" t="s">
        <v>34</v>
      </c>
      <c r="QN2779" s="1"/>
      <c r="TV2779" s="1"/>
      <c r="VT2779" s="1"/>
    </row>
    <row r="2780" spans="14:592" x14ac:dyDescent="0.3">
      <c r="N2780" s="1"/>
      <c r="AI2780" s="1"/>
      <c r="DX2780" s="1"/>
      <c r="EA2780" s="4">
        <f t="array" ref="EA2780:EA2782">ED2785*EA2800:EA2802</f>
        <v>1.4100433335507794</v>
      </c>
      <c r="EI2780" s="8">
        <f t="array" ref="EI2780:EI2782">EI2775:EI2777*DY2777</f>
        <v>4.2739010949961803E-3</v>
      </c>
      <c r="EL2780" s="1"/>
      <c r="ER2780" s="1"/>
      <c r="EU2780" s="4">
        <f t="array" ref="EU2780:EU2782">EX2785*EU2800:EU2802</f>
        <v>1.4015946173516776</v>
      </c>
      <c r="FC2780" s="8">
        <f t="array" ref="FC2780:FC2782">FC2775:FC2777*ES2777</f>
        <v>6.3476972973791207E-3</v>
      </c>
      <c r="FF2780" s="1"/>
      <c r="FL2780" s="1"/>
      <c r="FO2780" s="4">
        <f t="array" ref="FO2780:FO2782">FR2785*FO2800:FO2802</f>
        <v>1.4118626620939712</v>
      </c>
      <c r="FW2780" s="8">
        <f t="array" ref="FW2780:FW2782">FW2775:FW2777*FM2777</f>
        <v>4.4781140275306436E-3</v>
      </c>
      <c r="FZ2780" s="1"/>
      <c r="JX2780" s="1"/>
      <c r="KG2780" s="1"/>
      <c r="KV2780" s="1"/>
      <c r="LQ2780" s="1"/>
      <c r="PF2780" s="1"/>
      <c r="PI2780" s="4">
        <f t="array" ref="PI2780:PI2782">PL2785*PI2800:PI2802</f>
        <v>0.14641631380946521</v>
      </c>
      <c r="PQ2780" s="8">
        <f t="array" ref="PQ2780:PQ2782">PQ2775:PQ2777*PG2777</f>
        <v>-1.4053322778361447E-3</v>
      </c>
      <c r="PT2780" s="1"/>
      <c r="PZ2780" s="1"/>
      <c r="QC2780" s="4">
        <f t="array" ref="QC2780:QC2782">QF2785*QC2800:QC2802</f>
        <v>0.69269111425030383</v>
      </c>
      <c r="QK2780" s="8">
        <f t="array" ref="QK2780:QK2782">QK2775:QK2777*QA2777</f>
        <v>3.4301519554258761E-4</v>
      </c>
      <c r="QN2780" s="1"/>
      <c r="TV2780" s="1"/>
      <c r="VT2780" s="1"/>
    </row>
    <row r="2781" spans="14:592" x14ac:dyDescent="0.3">
      <c r="N2781" s="1"/>
      <c r="AI2781" s="1"/>
      <c r="DX2781" s="1"/>
      <c r="EA2781" s="5">
        <v>-0.7990075059097439</v>
      </c>
      <c r="EI2781" s="9">
        <v>-1.5458737381210822E-2</v>
      </c>
      <c r="EL2781" s="1"/>
      <c r="ER2781" s="1"/>
      <c r="EU2781" s="5">
        <v>-0.53755089380504784</v>
      </c>
      <c r="FC2781" s="9">
        <v>-1.5341147893947733E-2</v>
      </c>
      <c r="FF2781" s="1"/>
      <c r="FL2781" s="1"/>
      <c r="FO2781" s="5">
        <v>-0.77652072489397839</v>
      </c>
      <c r="FW2781" s="9">
        <v>-1.5466000363319597E-2</v>
      </c>
      <c r="FZ2781" s="1"/>
      <c r="JX2781" s="1"/>
      <c r="KG2781" s="1"/>
      <c r="KV2781" s="1"/>
      <c r="LQ2781" s="1"/>
      <c r="PF2781" s="1"/>
      <c r="PI2781" s="5">
        <v>-1.2913713922069188</v>
      </c>
      <c r="PQ2781" s="9">
        <v>6.6085228926750532E-4</v>
      </c>
      <c r="PT2781" s="1"/>
      <c r="PZ2781" s="1"/>
      <c r="QC2781" s="5">
        <v>-1.4141162339593456</v>
      </c>
      <c r="QK2781" s="9">
        <v>-1.0761820686185775E-4</v>
      </c>
      <c r="QN2781" s="1"/>
      <c r="TV2781" s="1"/>
      <c r="VT2781" s="1"/>
    </row>
    <row r="2782" spans="14:592" ht="15" thickBot="1" x14ac:dyDescent="0.35">
      <c r="N2782" s="1"/>
      <c r="AI2782" s="1"/>
      <c r="DX2782" s="1"/>
      <c r="EA2782" s="6">
        <v>-0.61103582764103559</v>
      </c>
      <c r="EI2782" s="10">
        <v>1.1631238072184509E-2</v>
      </c>
      <c r="EL2782" s="1"/>
      <c r="ER2782" s="1"/>
      <c r="EU2782" s="6">
        <v>-0.86404372354662962</v>
      </c>
      <c r="FC2782" s="10">
        <v>9.3523912467136754E-3</v>
      </c>
      <c r="FF2782" s="1"/>
      <c r="FL2782" s="1"/>
      <c r="FO2782" s="6">
        <v>-0.63534193719999255</v>
      </c>
      <c r="FW2782" s="10">
        <v>1.1426427585639479E-2</v>
      </c>
      <c r="FZ2782" s="1"/>
      <c r="JX2782" s="1"/>
      <c r="KG2782" s="1"/>
      <c r="KV2782" s="1"/>
      <c r="LQ2782" s="1"/>
      <c r="PF2782" s="1"/>
      <c r="PI2782" s="6">
        <v>1.1449550783974536</v>
      </c>
      <c r="PQ2782" s="10">
        <v>7.4105130335569078E-4</v>
      </c>
      <c r="PT2782" s="1"/>
      <c r="PZ2782" s="1"/>
      <c r="QC2782" s="6">
        <v>0.721425119709042</v>
      </c>
      <c r="QK2782" s="10">
        <v>-2.3433940094872625E-4</v>
      </c>
      <c r="QN2782" s="1"/>
      <c r="TV2782" s="1"/>
      <c r="VT2782" s="1"/>
    </row>
    <row r="2783" spans="14:592" x14ac:dyDescent="0.3">
      <c r="N2783" s="1"/>
      <c r="AI2783" s="1"/>
      <c r="DX2783" s="1"/>
      <c r="EA2783" s="2"/>
      <c r="EB2783" s="38" t="s">
        <v>35</v>
      </c>
      <c r="EC2783" s="38" t="s">
        <v>35</v>
      </c>
      <c r="ED2783" s="2"/>
      <c r="EF2783" s="7"/>
      <c r="EG2783" s="40" t="s">
        <v>35</v>
      </c>
      <c r="EH2783" s="40" t="s">
        <v>35</v>
      </c>
      <c r="EI2783" s="7"/>
      <c r="EL2783" s="1"/>
      <c r="ER2783" s="1"/>
      <c r="EU2783" s="2"/>
      <c r="EV2783" s="38" t="s">
        <v>35</v>
      </c>
      <c r="EW2783" s="38" t="s">
        <v>35</v>
      </c>
      <c r="EX2783" s="2"/>
      <c r="EZ2783" s="7"/>
      <c r="FA2783" s="40" t="s">
        <v>35</v>
      </c>
      <c r="FB2783" s="40" t="s">
        <v>35</v>
      </c>
      <c r="FC2783" s="7"/>
      <c r="FF2783" s="1"/>
      <c r="FL2783" s="1"/>
      <c r="FO2783" s="2"/>
      <c r="FP2783" s="38" t="s">
        <v>35</v>
      </c>
      <c r="FQ2783" s="38" t="s">
        <v>35</v>
      </c>
      <c r="FR2783" s="2"/>
      <c r="FT2783" s="7"/>
      <c r="FU2783" s="40" t="s">
        <v>35</v>
      </c>
      <c r="FV2783" s="40" t="s">
        <v>35</v>
      </c>
      <c r="FW2783" s="7"/>
      <c r="FZ2783" s="1"/>
      <c r="JX2783" s="1"/>
      <c r="KG2783" s="1"/>
      <c r="KV2783" s="1"/>
      <c r="LQ2783" s="1"/>
      <c r="PF2783" s="1"/>
      <c r="PI2783" s="2"/>
      <c r="PJ2783" s="38" t="s">
        <v>35</v>
      </c>
      <c r="PK2783" s="38" t="s">
        <v>35</v>
      </c>
      <c r="PL2783" s="2"/>
      <c r="PN2783" s="7"/>
      <c r="PO2783" s="40" t="s">
        <v>35</v>
      </c>
      <c r="PP2783" s="40" t="s">
        <v>35</v>
      </c>
      <c r="PQ2783" s="7"/>
      <c r="PT2783" s="1"/>
      <c r="PZ2783" s="1"/>
      <c r="QC2783" s="2"/>
      <c r="QD2783" s="38" t="s">
        <v>35</v>
      </c>
      <c r="QE2783" s="38" t="s">
        <v>35</v>
      </c>
      <c r="QF2783" s="2"/>
      <c r="QH2783" s="7"/>
      <c r="QI2783" s="40" t="s">
        <v>35</v>
      </c>
      <c r="QJ2783" s="40" t="s">
        <v>35</v>
      </c>
      <c r="QK2783" s="7"/>
      <c r="QN2783" s="1"/>
      <c r="QX2783" s="39"/>
      <c r="QY2783" s="39"/>
      <c r="RC2783" s="39"/>
      <c r="RD2783" s="39"/>
      <c r="TV2783" s="1"/>
      <c r="VT2783" s="1"/>
    </row>
    <row r="2784" spans="14:592" ht="15" thickBot="1" x14ac:dyDescent="0.35">
      <c r="N2784" s="1"/>
      <c r="AI2784" s="1"/>
      <c r="DX2784" s="1"/>
      <c r="EA2784" s="38" t="s">
        <v>26</v>
      </c>
      <c r="ED2784" s="2" t="s">
        <v>36</v>
      </c>
      <c r="EF2784" s="7" t="s">
        <v>37</v>
      </c>
      <c r="EI2784" s="40" t="s">
        <v>27</v>
      </c>
      <c r="EL2784" s="1"/>
      <c r="ER2784" s="1"/>
      <c r="EU2784" s="38" t="s">
        <v>26</v>
      </c>
      <c r="EX2784" s="2" t="s">
        <v>36</v>
      </c>
      <c r="EZ2784" s="7" t="s">
        <v>37</v>
      </c>
      <c r="FC2784" s="40" t="s">
        <v>27</v>
      </c>
      <c r="FF2784" s="1"/>
      <c r="FL2784" s="1"/>
      <c r="FO2784" s="38" t="s">
        <v>26</v>
      </c>
      <c r="FR2784" s="2" t="s">
        <v>36</v>
      </c>
      <c r="FT2784" s="7" t="s">
        <v>37</v>
      </c>
      <c r="FW2784" s="40" t="s">
        <v>27</v>
      </c>
      <c r="FZ2784" s="1"/>
      <c r="JX2784" s="1"/>
      <c r="KG2784" s="1"/>
      <c r="KV2784" s="1"/>
      <c r="LQ2784" s="1"/>
      <c r="PF2784" s="1"/>
      <c r="PI2784" s="38" t="s">
        <v>26</v>
      </c>
      <c r="PL2784" s="2" t="s">
        <v>36</v>
      </c>
      <c r="PN2784" s="7" t="s">
        <v>37</v>
      </c>
      <c r="PQ2784" s="40" t="s">
        <v>27</v>
      </c>
      <c r="PT2784" s="1"/>
      <c r="PZ2784" s="1"/>
      <c r="QC2784" s="38" t="s">
        <v>26</v>
      </c>
      <c r="QF2784" s="2" t="s">
        <v>36</v>
      </c>
      <c r="QH2784" s="7" t="s">
        <v>37</v>
      </c>
      <c r="QK2784" s="40" t="s">
        <v>27</v>
      </c>
      <c r="QN2784" s="1"/>
      <c r="QW2784" s="39"/>
      <c r="RE2784" s="39"/>
      <c r="TV2784" s="1"/>
      <c r="VT2784" s="1"/>
    </row>
    <row r="2785" spans="14:592" ht="15" thickBot="1" x14ac:dyDescent="0.35">
      <c r="N2785" s="1"/>
      <c r="AI2785" s="1"/>
      <c r="DX2785" s="1"/>
      <c r="EA2785" s="38" t="s">
        <v>26</v>
      </c>
      <c r="ED2785" s="3">
        <f>1/ED2788</f>
        <v>0.82356807579581159</v>
      </c>
      <c r="EF2785" s="41">
        <f t="array" ref="EF2785">SUM(EI2780:EI2782*EA2800:EA2802)</f>
        <v>1.3685486477740741E-2</v>
      </c>
      <c r="EI2785" s="40" t="s">
        <v>27</v>
      </c>
      <c r="EL2785" s="1"/>
      <c r="ER2785" s="1"/>
      <c r="EU2785" s="38" t="s">
        <v>26</v>
      </c>
      <c r="EX2785" s="3">
        <f>1/EX2788</f>
        <v>0.54710980724043368</v>
      </c>
      <c r="EZ2785" s="41">
        <f t="array" ref="EZ2785">SUM(FC2780:FC2782*EU2800:EU2802)</f>
        <v>1.6564629348918461E-2</v>
      </c>
      <c r="FC2785" s="40" t="s">
        <v>27</v>
      </c>
      <c r="FF2785" s="1"/>
      <c r="FL2785" s="1"/>
      <c r="FO2785" s="38" t="s">
        <v>26</v>
      </c>
      <c r="FR2785" s="3">
        <f>1/FR2788</f>
        <v>0.57821608703048699</v>
      </c>
      <c r="FT2785" s="41">
        <f t="array" ref="FT2785">SUM(FW2780:FW2782*FO2800:FO2802)</f>
        <v>1.9149351628616671E-2</v>
      </c>
      <c r="FW2785" s="40" t="s">
        <v>27</v>
      </c>
      <c r="FZ2785" s="1"/>
      <c r="JX2785" s="1"/>
      <c r="KG2785" s="1"/>
      <c r="KV2785" s="1"/>
      <c r="LQ2785" s="1"/>
      <c r="PF2785" s="1"/>
      <c r="PI2785" s="38" t="s">
        <v>26</v>
      </c>
      <c r="PL2785" s="3">
        <f>1/PL2788</f>
        <v>1.4010935453525808</v>
      </c>
      <c r="PN2785" s="41">
        <f t="array" ref="PN2785">SUM(PQ2780:PQ2782*PI2800:PI2802)</f>
        <v>-1.5038172162128063E-4</v>
      </c>
      <c r="PQ2785" s="40" t="s">
        <v>27</v>
      </c>
      <c r="PT2785" s="1"/>
      <c r="PZ2785" s="1"/>
      <c r="QC2785" s="38" t="s">
        <v>26</v>
      </c>
      <c r="QF2785" s="3">
        <f>1/QF2788</f>
        <v>1.7677113691571769</v>
      </c>
      <c r="QH2785" s="41">
        <f t="array" ref="QH2785">SUM(QK2780:QK2782*QC2800:QC2802)</f>
        <v>1.2486761406155927E-4</v>
      </c>
      <c r="QK2785" s="40" t="s">
        <v>27</v>
      </c>
      <c r="QN2785" s="1"/>
      <c r="QW2785" s="39"/>
      <c r="RE2785" s="39"/>
      <c r="TV2785" s="1"/>
      <c r="VT2785" s="1"/>
    </row>
    <row r="2786" spans="14:592" x14ac:dyDescent="0.3">
      <c r="N2786" s="1"/>
      <c r="AI2786" s="1"/>
      <c r="DX2786" s="1"/>
      <c r="EA2786" s="38" t="s">
        <v>26</v>
      </c>
      <c r="ED2786" s="38" t="s">
        <v>26</v>
      </c>
      <c r="EF2786" s="7"/>
      <c r="EI2786" s="40" t="s">
        <v>27</v>
      </c>
      <c r="EL2786" s="1"/>
      <c r="ER2786" s="1"/>
      <c r="EU2786" s="38" t="s">
        <v>26</v>
      </c>
      <c r="EX2786" s="38" t="s">
        <v>26</v>
      </c>
      <c r="EZ2786" s="7"/>
      <c r="FC2786" s="40" t="s">
        <v>27</v>
      </c>
      <c r="FF2786" s="1"/>
      <c r="FL2786" s="1"/>
      <c r="FO2786" s="38" t="s">
        <v>26</v>
      </c>
      <c r="FR2786" s="38" t="s">
        <v>26</v>
      </c>
      <c r="FT2786" s="7"/>
      <c r="FW2786" s="40" t="s">
        <v>27</v>
      </c>
      <c r="FZ2786" s="1"/>
      <c r="JX2786" s="1"/>
      <c r="KG2786" s="1"/>
      <c r="KV2786" s="1"/>
      <c r="LQ2786" s="1"/>
      <c r="PF2786" s="1"/>
      <c r="PI2786" s="38" t="s">
        <v>26</v>
      </c>
      <c r="PL2786" s="38" t="s">
        <v>26</v>
      </c>
      <c r="PN2786" s="7"/>
      <c r="PQ2786" s="40" t="s">
        <v>27</v>
      </c>
      <c r="PT2786" s="1"/>
      <c r="PZ2786" s="1"/>
      <c r="QC2786" s="38" t="s">
        <v>26</v>
      </c>
      <c r="QF2786" s="38" t="s">
        <v>26</v>
      </c>
      <c r="QH2786" s="7"/>
      <c r="QK2786" s="40" t="s">
        <v>27</v>
      </c>
      <c r="QN2786" s="1"/>
      <c r="QW2786" s="39"/>
      <c r="QZ2786" s="39"/>
      <c r="RE2786" s="39"/>
      <c r="TV2786" s="1"/>
      <c r="VT2786" s="1"/>
    </row>
    <row r="2787" spans="14:592" ht="15" thickBot="1" x14ac:dyDescent="0.35">
      <c r="N2787" s="1"/>
      <c r="AI2787" s="1"/>
      <c r="DX2787" s="1"/>
      <c r="EA2787" s="38" t="s">
        <v>26</v>
      </c>
      <c r="ED2787" s="2" t="s">
        <v>38</v>
      </c>
      <c r="EF2787" s="7" t="s">
        <v>39</v>
      </c>
      <c r="EI2787" s="40" t="s">
        <v>27</v>
      </c>
      <c r="EL2787" s="1"/>
      <c r="ER2787" s="1"/>
      <c r="EU2787" s="38" t="s">
        <v>26</v>
      </c>
      <c r="EX2787" s="2" t="s">
        <v>38</v>
      </c>
      <c r="EZ2787" s="7" t="s">
        <v>39</v>
      </c>
      <c r="FC2787" s="40" t="s">
        <v>27</v>
      </c>
      <c r="FF2787" s="1"/>
      <c r="FL2787" s="1"/>
      <c r="FO2787" s="38" t="s">
        <v>26</v>
      </c>
      <c r="FR2787" s="2" t="s">
        <v>38</v>
      </c>
      <c r="FT2787" s="7" t="s">
        <v>39</v>
      </c>
      <c r="FW2787" s="40" t="s">
        <v>27</v>
      </c>
      <c r="FZ2787" s="1"/>
      <c r="JX2787" s="1"/>
      <c r="KG2787" s="1"/>
      <c r="KV2787" s="1"/>
      <c r="LQ2787" s="1"/>
      <c r="PF2787" s="1"/>
      <c r="PI2787" s="38" t="s">
        <v>26</v>
      </c>
      <c r="PL2787" s="2" t="s">
        <v>38</v>
      </c>
      <c r="PN2787" s="7" t="s">
        <v>39</v>
      </c>
      <c r="PQ2787" s="40" t="s">
        <v>27</v>
      </c>
      <c r="PT2787" s="1"/>
      <c r="PZ2787" s="1"/>
      <c r="QC2787" s="38" t="s">
        <v>26</v>
      </c>
      <c r="QF2787" s="2" t="s">
        <v>38</v>
      </c>
      <c r="QH2787" s="7" t="s">
        <v>39</v>
      </c>
      <c r="QK2787" s="40" t="s">
        <v>27</v>
      </c>
      <c r="QN2787" s="1"/>
      <c r="QW2787" s="39"/>
      <c r="RE2787" s="39"/>
      <c r="TV2787" s="1"/>
      <c r="VT2787" s="1"/>
    </row>
    <row r="2788" spans="14:592" ht="15" thickBot="1" x14ac:dyDescent="0.35">
      <c r="N2788" s="1"/>
      <c r="AI2788" s="1"/>
      <c r="DX2788" s="1"/>
      <c r="EA2788" s="38" t="s">
        <v>26</v>
      </c>
      <c r="ED2788" s="3">
        <f>SQRT(ED2791+DZ2811)</f>
        <v>1.2142287072428137</v>
      </c>
      <c r="EF2788" s="41">
        <f>EF2785*((-1)/(ED2788^2))</f>
        <v>-9.2823779388281694E-3</v>
      </c>
      <c r="EI2788" s="40" t="s">
        <v>27</v>
      </c>
      <c r="EL2788" s="1"/>
      <c r="ER2788" s="1"/>
      <c r="EU2788" s="38" t="s">
        <v>26</v>
      </c>
      <c r="EX2788" s="3">
        <f>SQRT(EX2791+ET2811)</f>
        <v>1.8277866467864987</v>
      </c>
      <c r="EZ2788" s="41">
        <f>EZ2785*((-1)/(EX2788^2))</f>
        <v>-4.9582762769546634E-3</v>
      </c>
      <c r="FC2788" s="40" t="s">
        <v>27</v>
      </c>
      <c r="FF2788" s="1"/>
      <c r="FL2788" s="1"/>
      <c r="FO2788" s="38" t="s">
        <v>26</v>
      </c>
      <c r="FR2788" s="3">
        <f>SQRT(FR2791+FN2811)</f>
        <v>1.7294572434600457</v>
      </c>
      <c r="FT2788" s="41">
        <f>FT2785*((-1)/(FR2788^2))</f>
        <v>-6.4022763267147613E-3</v>
      </c>
      <c r="FW2788" s="40" t="s">
        <v>27</v>
      </c>
      <c r="FZ2788" s="1"/>
      <c r="JX2788" s="1"/>
      <c r="KG2788" s="1"/>
      <c r="KV2788" s="1"/>
      <c r="LQ2788" s="1"/>
      <c r="PF2788" s="1"/>
      <c r="PI2788" s="38" t="s">
        <v>26</v>
      </c>
      <c r="PL2788" s="3">
        <f>SQRT(PL2791+PH2811)</f>
        <v>0.71372821844550938</v>
      </c>
      <c r="PN2788" s="41">
        <f>PN2785*((-1)/(PL2788^2))</f>
        <v>2.9520881206222208E-4</v>
      </c>
      <c r="PQ2788" s="40" t="s">
        <v>27</v>
      </c>
      <c r="PT2788" s="1"/>
      <c r="PZ2788" s="1"/>
      <c r="QC2788" s="38" t="s">
        <v>26</v>
      </c>
      <c r="QF2788" s="3">
        <f>SQRT(QF2791+QB2811)</f>
        <v>0.56570321232746712</v>
      </c>
      <c r="QH2788" s="41">
        <f t="array" ref="QH2788">QH2785*((-1)/(QF2788^2))</f>
        <v>-3.901867555391847E-4</v>
      </c>
      <c r="QK2788" s="40" t="s">
        <v>27</v>
      </c>
      <c r="QN2788" s="1"/>
      <c r="QW2788" s="39"/>
      <c r="RE2788" s="39"/>
      <c r="TV2788" s="1"/>
      <c r="VT2788" s="1"/>
    </row>
    <row r="2789" spans="14:592" ht="15" thickBot="1" x14ac:dyDescent="0.35">
      <c r="N2789" s="1"/>
      <c r="AI2789" s="1"/>
      <c r="DX2789" s="1"/>
      <c r="EA2789" s="38" t="s">
        <v>26</v>
      </c>
      <c r="ED2789" s="38" t="s">
        <v>26</v>
      </c>
      <c r="EF2789" s="7"/>
      <c r="EI2789" s="7" t="s">
        <v>40</v>
      </c>
      <c r="EJ2789" s="7" t="s">
        <v>41</v>
      </c>
      <c r="EL2789" s="1"/>
      <c r="ER2789" s="1"/>
      <c r="EU2789" s="38" t="s">
        <v>26</v>
      </c>
      <c r="EX2789" s="38" t="s">
        <v>26</v>
      </c>
      <c r="EZ2789" s="7"/>
      <c r="FC2789" s="7" t="s">
        <v>40</v>
      </c>
      <c r="FD2789" s="7" t="s">
        <v>41</v>
      </c>
      <c r="FF2789" s="1"/>
      <c r="FL2789" s="1"/>
      <c r="FO2789" s="38" t="s">
        <v>26</v>
      </c>
      <c r="FR2789" s="38" t="s">
        <v>26</v>
      </c>
      <c r="FT2789" s="7"/>
      <c r="FW2789" s="7" t="s">
        <v>40</v>
      </c>
      <c r="FX2789" s="7" t="s">
        <v>41</v>
      </c>
      <c r="FZ2789" s="1"/>
      <c r="JX2789" s="1"/>
      <c r="KG2789" s="1"/>
      <c r="KV2789" s="1"/>
      <c r="LQ2789" s="1"/>
      <c r="PF2789" s="1"/>
      <c r="PI2789" s="38" t="s">
        <v>26</v>
      </c>
      <c r="PL2789" s="38" t="s">
        <v>26</v>
      </c>
      <c r="PN2789" s="7"/>
      <c r="PQ2789" s="7" t="s">
        <v>40</v>
      </c>
      <c r="PR2789" s="7" t="s">
        <v>41</v>
      </c>
      <c r="PT2789" s="1"/>
      <c r="PZ2789" s="1"/>
      <c r="QC2789" s="38" t="s">
        <v>26</v>
      </c>
      <c r="QF2789" s="38" t="s">
        <v>26</v>
      </c>
      <c r="QH2789" s="7"/>
      <c r="QK2789" s="7" t="s">
        <v>40</v>
      </c>
      <c r="QL2789" s="7" t="s">
        <v>41</v>
      </c>
      <c r="QN2789" s="1"/>
      <c r="QW2789" s="39"/>
      <c r="QZ2789" s="39"/>
      <c r="TV2789" s="1"/>
      <c r="VT2789" s="1"/>
    </row>
    <row r="2790" spans="14:592" ht="15" thickBot="1" x14ac:dyDescent="0.35">
      <c r="N2790" s="1"/>
      <c r="AI2790" s="1"/>
      <c r="DX2790" s="1"/>
      <c r="EA2790" s="38" t="s">
        <v>26</v>
      </c>
      <c r="ED2790" s="38" t="s">
        <v>42</v>
      </c>
      <c r="EF2790" s="7" t="s">
        <v>43</v>
      </c>
      <c r="EI2790" s="8">
        <f t="array" ref="EI2790:EI2792">EI2780:EI2782*ED2785</f>
        <v>3.5198485009476162E-3</v>
      </c>
      <c r="EJ2790" s="8">
        <f t="array" ref="EJ2790:EJ2792">EF2794:EF2796*2*EA2800:EA2802</f>
        <v>-4.3628517107144943E-3</v>
      </c>
      <c r="EL2790" s="1"/>
      <c r="ER2790" s="1"/>
      <c r="EU2790" s="38" t="s">
        <v>26</v>
      </c>
      <c r="EX2790" s="38" t="s">
        <v>42</v>
      </c>
      <c r="EZ2790" s="7" t="s">
        <v>43</v>
      </c>
      <c r="FC2790" s="8">
        <f t="array" ref="FC2790:FC2792">FC2780:FC2782*EX2785</f>
        <v>3.4728874447897125E-3</v>
      </c>
      <c r="FD2790" s="8">
        <f t="array" ref="FD2790:FD2792">EZ2794:EZ2796*2*EU2800:EU2802</f>
        <v>-2.3164977803740569E-3</v>
      </c>
      <c r="FF2790" s="1"/>
      <c r="FL2790" s="1"/>
      <c r="FO2790" s="38" t="s">
        <v>26</v>
      </c>
      <c r="FR2790" s="38" t="s">
        <v>42</v>
      </c>
      <c r="FT2790" s="7" t="s">
        <v>43</v>
      </c>
      <c r="FW2790" s="8">
        <f t="array" ref="FW2790:FW2792">FW2780:FW2782*FR2785</f>
        <v>2.5893175702751034E-3</v>
      </c>
      <c r="FX2790" s="8">
        <f t="array" ref="FX2790:FX2792">FT2794:FT2796*2*FO2800:FO2802</f>
        <v>-3.0130449660322376E-3</v>
      </c>
      <c r="FZ2790" s="1"/>
      <c r="JX2790" s="1"/>
      <c r="KG2790" s="1"/>
      <c r="KV2790" s="1"/>
      <c r="LQ2790" s="1"/>
      <c r="PF2790" s="1"/>
      <c r="PI2790" s="38" t="s">
        <v>26</v>
      </c>
      <c r="PL2790" s="38" t="s">
        <v>42</v>
      </c>
      <c r="PN2790" s="7" t="s">
        <v>43</v>
      </c>
      <c r="PQ2790" s="8">
        <f t="array" ref="PQ2790:PQ2792">PQ2780:PQ2782*PL2785</f>
        <v>-1.9690019835518621E-3</v>
      </c>
      <c r="PR2790" s="8">
        <f t="array" ref="PR2790:PR2792">PN2794:PN2796*2*PI2800:PI2802</f>
        <v>1.4407795355407246E-5</v>
      </c>
      <c r="PT2790" s="1"/>
      <c r="PZ2790" s="1"/>
      <c r="QC2790" s="38" t="s">
        <v>26</v>
      </c>
      <c r="QF2790" s="38" t="s">
        <v>42</v>
      </c>
      <c r="QH2790" s="7" t="s">
        <v>43</v>
      </c>
      <c r="QK2790" s="8">
        <f t="array" ref="QK2790:QK2792">QK2780:QK2782*QF2785</f>
        <v>6.0635186095430425E-4</v>
      </c>
      <c r="QL2790" s="8">
        <f t="array" ref="QL2790:QL2792">QH2794:QH2796*2*QC2800:QC2802</f>
        <v>-9.0092966153382915E-5</v>
      </c>
      <c r="QN2790" s="1"/>
      <c r="QW2790" s="39"/>
      <c r="QZ2790" s="39"/>
      <c r="TV2790" s="1"/>
      <c r="VT2790" s="1"/>
    </row>
    <row r="2791" spans="14:592" ht="15" thickBot="1" x14ac:dyDescent="0.35">
      <c r="N2791" s="1"/>
      <c r="AI2791" s="1"/>
      <c r="DX2791" s="1"/>
      <c r="EA2791" s="38" t="s">
        <v>26</v>
      </c>
      <c r="ED2791" s="3">
        <f>AVERAGE(ED2794:ED2796)</f>
        <v>1.4743513434925548</v>
      </c>
      <c r="EF2791" s="41">
        <f t="array" ref="EF2791">EF2788*0.5*(1/(SQRT(ED2791+DZ2811)))</f>
        <v>-3.8223350689451036E-3</v>
      </c>
      <c r="EI2791" s="9">
        <v>-1.273132259927658E-2</v>
      </c>
      <c r="EJ2791" s="9">
        <v>2.4722298819382415E-3</v>
      </c>
      <c r="EL2791" s="1"/>
      <c r="ER2791" s="1"/>
      <c r="EU2791" s="38" t="s">
        <v>26</v>
      </c>
      <c r="EX2791" s="3">
        <f>AVERAGE(EX2794:EX2796)</f>
        <v>3.3408040161710328</v>
      </c>
      <c r="EZ2791" s="41">
        <f t="array" ref="EZ2791">EZ2788*0.5*(1/(SQRT(EX2791+ET2811)))</f>
        <v>-1.3563607890647404E-3</v>
      </c>
      <c r="FC2791" s="9">
        <v>-8.39329246710473E-3</v>
      </c>
      <c r="FD2791" s="9">
        <v>8.8844194813644806E-4</v>
      </c>
      <c r="FF2791" s="1"/>
      <c r="FL2791" s="1"/>
      <c r="FO2791" s="38" t="s">
        <v>26</v>
      </c>
      <c r="FR2791" s="3">
        <f>AVERAGE(FR2794:FR2796)</f>
        <v>2.9910223469564197</v>
      </c>
      <c r="FT2791" s="41">
        <f t="array" ref="FT2791">FT2788*0.5*(1/(SQRT(FR2791+FN2811)))</f>
        <v>-1.8509495828604645E-3</v>
      </c>
      <c r="FW2791" s="9">
        <v>-8.9426902120907474E-3</v>
      </c>
      <c r="FX2791" s="9">
        <v>1.6571667513973678E-3</v>
      </c>
      <c r="FZ2791" s="1"/>
      <c r="JX2791" s="1"/>
      <c r="KG2791" s="1"/>
      <c r="KV2791" s="1"/>
      <c r="LQ2791" s="1"/>
      <c r="PF2791" s="1"/>
      <c r="PI2791" s="38" t="s">
        <v>26</v>
      </c>
      <c r="PL2791" s="3">
        <f>AVERAGE(PL2794:PL2796)</f>
        <v>0.50940795980540077</v>
      </c>
      <c r="PN2791" s="41">
        <f t="array" ref="PN2791">PN2788*0.5*(1/(SQRT(PL2791+PH2811)))</f>
        <v>2.0680758055579123E-4</v>
      </c>
      <c r="PQ2791" s="9">
        <v>9.2591587692417827E-4</v>
      </c>
      <c r="PR2791" s="9">
        <v>-1.2707473820818075E-4</v>
      </c>
      <c r="PT2791" s="1"/>
      <c r="PZ2791" s="1"/>
      <c r="QC2791" s="38" t="s">
        <v>26</v>
      </c>
      <c r="QF2791" s="3">
        <f>AVERAGE(QF2794:QF2796)</f>
        <v>0.32002011443761536</v>
      </c>
      <c r="QH2791" s="41">
        <f>QH2788*0.5*(1/(SQRT(QF2791+QB2811)))</f>
        <v>-3.4486878193058443E-4</v>
      </c>
      <c r="QK2791" s="9">
        <v>-1.9023792779801485E-4</v>
      </c>
      <c r="QL2791" s="9">
        <v>1.8392314176129591E-4</v>
      </c>
      <c r="QN2791" s="1"/>
      <c r="QW2791" s="39"/>
      <c r="TV2791" s="1"/>
      <c r="VT2791" s="1"/>
    </row>
    <row r="2792" spans="14:592" ht="15" thickBot="1" x14ac:dyDescent="0.35">
      <c r="N2792" s="1"/>
      <c r="AI2792" s="1"/>
      <c r="DX2792" s="1"/>
      <c r="EA2792" s="38" t="s">
        <v>26</v>
      </c>
      <c r="ED2792" s="38" t="s">
        <v>26</v>
      </c>
      <c r="EF2792" s="7"/>
      <c r="EI2792" s="10">
        <v>9.5791163582319809E-3</v>
      </c>
      <c r="EJ2792" s="10">
        <v>1.8906218287762535E-3</v>
      </c>
      <c r="EL2792" s="1"/>
      <c r="ER2792" s="1"/>
      <c r="EU2792" s="38" t="s">
        <v>26</v>
      </c>
      <c r="EX2792" s="38" t="s">
        <v>26</v>
      </c>
      <c r="EZ2792" s="7"/>
      <c r="FC2792" s="10">
        <v>5.1167849722266378E-3</v>
      </c>
      <c r="FD2792" s="10">
        <v>1.4280558322376088E-3</v>
      </c>
      <c r="FF2792" s="1"/>
      <c r="FL2792" s="1"/>
      <c r="FO2792" s="38" t="s">
        <v>26</v>
      </c>
      <c r="FR2792" s="38" t="s">
        <v>26</v>
      </c>
      <c r="FT2792" s="7"/>
      <c r="FW2792" s="10">
        <v>6.6069442473056742E-3</v>
      </c>
      <c r="FX2792" s="10">
        <v>1.3558782146348694E-3</v>
      </c>
      <c r="FZ2792" s="1"/>
      <c r="JX2792" s="1"/>
      <c r="KG2792" s="1"/>
      <c r="KV2792" s="1"/>
      <c r="LQ2792" s="1"/>
      <c r="PF2792" s="1"/>
      <c r="PI2792" s="38" t="s">
        <v>26</v>
      </c>
      <c r="PL2792" s="38" t="s">
        <v>26</v>
      </c>
      <c r="PN2792" s="7"/>
      <c r="PQ2792" s="10">
        <v>1.0382821979067756E-3</v>
      </c>
      <c r="PR2792" s="10">
        <v>1.1266694285277354E-4</v>
      </c>
      <c r="PT2792" s="1"/>
      <c r="PZ2792" s="1"/>
      <c r="QC2792" s="38" t="s">
        <v>26</v>
      </c>
      <c r="QF2792" s="38" t="s">
        <v>26</v>
      </c>
      <c r="QH2792" s="7"/>
      <c r="QK2792" s="10">
        <v>-4.1424442329854549E-4</v>
      </c>
      <c r="QL2792" s="10">
        <v>-9.3830175607913005E-5</v>
      </c>
      <c r="QN2792" s="1"/>
      <c r="QW2792" s="39"/>
      <c r="QZ2792" s="39"/>
      <c r="TV2792" s="1"/>
      <c r="VT2792" s="1"/>
    </row>
    <row r="2793" spans="14:592" ht="15" thickBot="1" x14ac:dyDescent="0.35">
      <c r="N2793" s="1"/>
      <c r="AI2793" s="1"/>
      <c r="DX2793" s="1"/>
      <c r="EA2793" s="38" t="s">
        <v>26</v>
      </c>
      <c r="ED2793" s="2" t="s">
        <v>44</v>
      </c>
      <c r="EF2793" s="7" t="s">
        <v>45</v>
      </c>
      <c r="EI2793" s="40" t="s">
        <v>27</v>
      </c>
      <c r="EL2793" s="1"/>
      <c r="ER2793" s="1"/>
      <c r="EU2793" s="38" t="s">
        <v>26</v>
      </c>
      <c r="EX2793" s="2" t="s">
        <v>44</v>
      </c>
      <c r="EZ2793" s="7" t="s">
        <v>45</v>
      </c>
      <c r="FC2793" s="40" t="s">
        <v>27</v>
      </c>
      <c r="FF2793" s="1"/>
      <c r="FL2793" s="1"/>
      <c r="FO2793" s="38" t="s">
        <v>26</v>
      </c>
      <c r="FR2793" s="2" t="s">
        <v>44</v>
      </c>
      <c r="FT2793" s="7" t="s">
        <v>45</v>
      </c>
      <c r="FW2793" s="40" t="s">
        <v>27</v>
      </c>
      <c r="FZ2793" s="1"/>
      <c r="JX2793" s="1"/>
      <c r="KG2793" s="1"/>
      <c r="KV2793" s="1"/>
      <c r="LQ2793" s="1"/>
      <c r="PF2793" s="1"/>
      <c r="PI2793" s="38" t="s">
        <v>26</v>
      </c>
      <c r="PL2793" s="2" t="s">
        <v>44</v>
      </c>
      <c r="PN2793" s="7" t="s">
        <v>45</v>
      </c>
      <c r="PQ2793" s="40" t="s">
        <v>27</v>
      </c>
      <c r="PT2793" s="1"/>
      <c r="PZ2793" s="1"/>
      <c r="QC2793" s="38" t="s">
        <v>26</v>
      </c>
      <c r="QF2793" s="2" t="s">
        <v>44</v>
      </c>
      <c r="QH2793" s="7" t="s">
        <v>45</v>
      </c>
      <c r="QK2793" s="40" t="s">
        <v>27</v>
      </c>
      <c r="QN2793" s="1"/>
      <c r="QW2793" s="39"/>
      <c r="RE2793" s="39"/>
      <c r="TV2793" s="1"/>
      <c r="VT2793" s="1"/>
    </row>
    <row r="2794" spans="14:592" x14ac:dyDescent="0.3">
      <c r="N2794" s="1"/>
      <c r="AI2794" s="1"/>
      <c r="DX2794" s="1"/>
      <c r="EA2794" s="38" t="s">
        <v>26</v>
      </c>
      <c r="ED2794" s="4">
        <f t="array" ref="ED2794:ED2796">EA2800:EA2802^2</f>
        <v>2.9313380952865455</v>
      </c>
      <c r="EF2794" s="8">
        <f t="array" ref="EF2794:EF2796">(1/3)*EF2791</f>
        <v>-1.2741116896483678E-3</v>
      </c>
      <c r="EI2794" s="40" t="s">
        <v>27</v>
      </c>
      <c r="EL2794" s="1"/>
      <c r="ER2794" s="1"/>
      <c r="EU2794" s="38" t="s">
        <v>26</v>
      </c>
      <c r="EX2794" s="4">
        <f t="array" ref="EX2794:EX2796">EU2800:EU2802^2</f>
        <v>6.5629008376990523</v>
      </c>
      <c r="EZ2794" s="8">
        <f t="array" ref="EZ2794:EZ2796">(1/3)*EZ2791</f>
        <v>-4.5212026302158013E-4</v>
      </c>
      <c r="FC2794" s="40" t="s">
        <v>27</v>
      </c>
      <c r="FF2794" s="1"/>
      <c r="FL2794" s="1"/>
      <c r="FO2794" s="38" t="s">
        <v>26</v>
      </c>
      <c r="FR2794" s="4">
        <f t="array" ref="FR2794:FR2796">FO2800:FO2802^2</f>
        <v>5.9621728896328596</v>
      </c>
      <c r="FT2794" s="8">
        <f t="array" ref="FT2794:FT2796">(1/3)*FT2791</f>
        <v>-6.1698319428682142E-4</v>
      </c>
      <c r="FW2794" s="40" t="s">
        <v>27</v>
      </c>
      <c r="FZ2794" s="1"/>
      <c r="JX2794" s="1"/>
      <c r="KG2794" s="1"/>
      <c r="KV2794" s="1"/>
      <c r="LQ2794" s="1"/>
      <c r="PF2794" s="1"/>
      <c r="PI2794" s="38" t="s">
        <v>26</v>
      </c>
      <c r="PL2794" s="4">
        <f t="array" ref="PL2794:PL2796">PI2800:PI2802^2</f>
        <v>1.0920554056693402E-2</v>
      </c>
      <c r="PN2794" s="8">
        <f t="array" ref="PN2794:PN2796">(1/3)*PN2791</f>
        <v>6.8935860185263733E-5</v>
      </c>
      <c r="PQ2794" s="40" t="s">
        <v>27</v>
      </c>
      <c r="PT2794" s="1"/>
      <c r="PZ2794" s="1"/>
      <c r="QC2794" s="38" t="s">
        <v>26</v>
      </c>
      <c r="QF2794" s="4">
        <f t="array" ref="QF2794:QF2796">QC2800:QC2802^2</f>
        <v>0.15355236965099853</v>
      </c>
      <c r="QH2794" s="8">
        <f t="array" ref="QH2794:QH2796">(1/3)*QH2791</f>
        <v>-1.1495626064352814E-4</v>
      </c>
      <c r="QK2794" s="40" t="s">
        <v>27</v>
      </c>
      <c r="QN2794" s="1"/>
      <c r="QW2794" s="39"/>
      <c r="RE2794" s="39"/>
      <c r="TV2794" s="1"/>
      <c r="VT2794" s="1"/>
    </row>
    <row r="2795" spans="14:592" x14ac:dyDescent="0.3">
      <c r="N2795" s="1"/>
      <c r="AI2795" s="1"/>
      <c r="DX2795" s="1"/>
      <c r="EA2795" s="38" t="s">
        <v>26</v>
      </c>
      <c r="ED2795" s="5">
        <v>0.9412450625284714</v>
      </c>
      <c r="EF2795" s="9">
        <v>-1.2741116896483678E-3</v>
      </c>
      <c r="EI2795" s="40" t="s">
        <v>27</v>
      </c>
      <c r="EL2795" s="1"/>
      <c r="ER2795" s="1"/>
      <c r="EU2795" s="38" t="s">
        <v>26</v>
      </c>
      <c r="EX2795" s="5">
        <v>0.96536195003522884</v>
      </c>
      <c r="EZ2795" s="9">
        <v>-4.5212026302158013E-4</v>
      </c>
      <c r="FC2795" s="40" t="s">
        <v>27</v>
      </c>
      <c r="FF2795" s="1"/>
      <c r="FL2795" s="1"/>
      <c r="FO2795" s="38" t="s">
        <v>26</v>
      </c>
      <c r="FR2795" s="5">
        <v>1.8035399295406622</v>
      </c>
      <c r="FT2795" s="9">
        <v>-6.1698319428682142E-4</v>
      </c>
      <c r="FW2795" s="40" t="s">
        <v>27</v>
      </c>
      <c r="FZ2795" s="1"/>
      <c r="JX2795" s="1"/>
      <c r="KG2795" s="1"/>
      <c r="KV2795" s="1"/>
      <c r="LQ2795" s="1"/>
      <c r="PF2795" s="1"/>
      <c r="PI2795" s="38" t="s">
        <v>26</v>
      </c>
      <c r="PL2795" s="5">
        <v>0.84950914375461306</v>
      </c>
      <c r="PN2795" s="9">
        <v>6.8935860185263733E-5</v>
      </c>
      <c r="PQ2795" s="40" t="s">
        <v>27</v>
      </c>
      <c r="PT2795" s="1"/>
      <c r="PZ2795" s="1"/>
      <c r="QC2795" s="38" t="s">
        <v>26</v>
      </c>
      <c r="QF2795" s="5">
        <v>0.63995215474259493</v>
      </c>
      <c r="QH2795" s="9">
        <v>-1.1495626064352814E-4</v>
      </c>
      <c r="QK2795" s="40" t="s">
        <v>27</v>
      </c>
      <c r="QN2795" s="1"/>
      <c r="QW2795" s="39"/>
      <c r="RE2795" s="39"/>
      <c r="TV2795" s="1"/>
      <c r="VT2795" s="1"/>
    </row>
    <row r="2796" spans="14:592" ht="15" thickBot="1" x14ac:dyDescent="0.35">
      <c r="N2796" s="1"/>
      <c r="AI2796" s="1"/>
      <c r="DX2796" s="1"/>
      <c r="EA2796" s="38" t="s">
        <v>26</v>
      </c>
      <c r="ED2796" s="6">
        <v>0.55047087266264794</v>
      </c>
      <c r="EF2796" s="10">
        <v>-1.2741116896483678E-3</v>
      </c>
      <c r="EI2796" s="40" t="s">
        <v>27</v>
      </c>
      <c r="EL2796" s="1"/>
      <c r="ER2796" s="1"/>
      <c r="EU2796" s="38" t="s">
        <v>26</v>
      </c>
      <c r="EX2796" s="6">
        <v>2.4941492607788178</v>
      </c>
      <c r="EZ2796" s="10">
        <v>-4.5212026302158013E-4</v>
      </c>
      <c r="FC2796" s="40" t="s">
        <v>27</v>
      </c>
      <c r="FF2796" s="1"/>
      <c r="FL2796" s="1"/>
      <c r="FO2796" s="38" t="s">
        <v>26</v>
      </c>
      <c r="FR2796" s="6">
        <v>1.2073542216957365</v>
      </c>
      <c r="FT2796" s="10">
        <v>-6.1698319428682142E-4</v>
      </c>
      <c r="FW2796" s="40" t="s">
        <v>27</v>
      </c>
      <c r="FZ2796" s="1"/>
      <c r="JX2796" s="1"/>
      <c r="KG2796" s="1"/>
      <c r="KV2796" s="1"/>
      <c r="LQ2796" s="1"/>
      <c r="PF2796" s="1"/>
      <c r="PI2796" s="38" t="s">
        <v>26</v>
      </c>
      <c r="PL2796" s="6">
        <v>0.6677941816048959</v>
      </c>
      <c r="PN2796" s="10">
        <v>6.8935860185263733E-5</v>
      </c>
      <c r="PQ2796" s="40" t="s">
        <v>27</v>
      </c>
      <c r="PT2796" s="1"/>
      <c r="PZ2796" s="1"/>
      <c r="QC2796" s="38" t="s">
        <v>26</v>
      </c>
      <c r="QF2796" s="6">
        <v>0.1665558189192527</v>
      </c>
      <c r="QH2796" s="10">
        <v>-1.1495626064352814E-4</v>
      </c>
      <c r="QK2796" s="40" t="s">
        <v>27</v>
      </c>
      <c r="QN2796" s="1"/>
      <c r="QW2796" s="39"/>
      <c r="RE2796" s="39"/>
      <c r="TV2796" s="1"/>
      <c r="VT2796" s="1"/>
    </row>
    <row r="2797" spans="14:592" x14ac:dyDescent="0.3">
      <c r="N2797" s="1"/>
      <c r="AI2797" s="1"/>
      <c r="DX2797" s="1"/>
      <c r="EA2797" s="38" t="s">
        <v>26</v>
      </c>
      <c r="ED2797" s="38" t="s">
        <v>26</v>
      </c>
      <c r="EF2797" s="7"/>
      <c r="EI2797" s="40" t="s">
        <v>27</v>
      </c>
      <c r="EL2797" s="1"/>
      <c r="ER2797" s="1"/>
      <c r="EU2797" s="38" t="s">
        <v>26</v>
      </c>
      <c r="EX2797" s="38" t="s">
        <v>26</v>
      </c>
      <c r="EZ2797" s="7"/>
      <c r="FC2797" s="40" t="s">
        <v>27</v>
      </c>
      <c r="FF2797" s="1"/>
      <c r="FL2797" s="1"/>
      <c r="FO2797" s="38" t="s">
        <v>26</v>
      </c>
      <c r="FR2797" s="38" t="s">
        <v>26</v>
      </c>
      <c r="FT2797" s="7"/>
      <c r="FW2797" s="40" t="s">
        <v>27</v>
      </c>
      <c r="FZ2797" s="1"/>
      <c r="JX2797" s="1"/>
      <c r="KG2797" s="1"/>
      <c r="KV2797" s="1"/>
      <c r="LQ2797" s="1"/>
      <c r="PF2797" s="1"/>
      <c r="PI2797" s="38" t="s">
        <v>26</v>
      </c>
      <c r="PL2797" s="38" t="s">
        <v>26</v>
      </c>
      <c r="PN2797" s="7"/>
      <c r="PQ2797" s="40" t="s">
        <v>27</v>
      </c>
      <c r="PT2797" s="1"/>
      <c r="PZ2797" s="1"/>
      <c r="QC2797" s="38" t="s">
        <v>26</v>
      </c>
      <c r="QF2797" s="38" t="s">
        <v>26</v>
      </c>
      <c r="QH2797" s="7"/>
      <c r="QK2797" s="40" t="s">
        <v>27</v>
      </c>
      <c r="QN2797" s="1"/>
      <c r="QW2797" s="39"/>
      <c r="QZ2797" s="39"/>
      <c r="RE2797" s="39"/>
      <c r="TV2797" s="1"/>
      <c r="VT2797" s="1"/>
    </row>
    <row r="2798" spans="14:592" x14ac:dyDescent="0.3">
      <c r="N2798" s="1"/>
      <c r="AI2798" s="1"/>
      <c r="DX2798" s="1"/>
      <c r="EA2798" s="2"/>
      <c r="EB2798" s="38" t="s">
        <v>25</v>
      </c>
      <c r="EC2798" s="38" t="s">
        <v>25</v>
      </c>
      <c r="ED2798" s="2"/>
      <c r="EF2798" s="7"/>
      <c r="EG2798" s="40" t="s">
        <v>25</v>
      </c>
      <c r="EH2798" s="40" t="s">
        <v>25</v>
      </c>
      <c r="EI2798" s="7"/>
      <c r="EL2798" s="1"/>
      <c r="ER2798" s="1"/>
      <c r="EU2798" s="2"/>
      <c r="EV2798" s="38" t="s">
        <v>25</v>
      </c>
      <c r="EW2798" s="38" t="s">
        <v>25</v>
      </c>
      <c r="EX2798" s="2"/>
      <c r="EZ2798" s="7"/>
      <c r="FA2798" s="40" t="s">
        <v>25</v>
      </c>
      <c r="FB2798" s="40" t="s">
        <v>25</v>
      </c>
      <c r="FC2798" s="7"/>
      <c r="FF2798" s="1"/>
      <c r="FL2798" s="1"/>
      <c r="FO2798" s="2"/>
      <c r="FP2798" s="38" t="s">
        <v>25</v>
      </c>
      <c r="FQ2798" s="38" t="s">
        <v>25</v>
      </c>
      <c r="FR2798" s="2"/>
      <c r="FT2798" s="7"/>
      <c r="FU2798" s="40" t="s">
        <v>25</v>
      </c>
      <c r="FV2798" s="40" t="s">
        <v>25</v>
      </c>
      <c r="FW2798" s="7"/>
      <c r="FZ2798" s="1"/>
      <c r="JX2798" s="1"/>
      <c r="KG2798" s="1"/>
      <c r="KV2798" s="1"/>
      <c r="LQ2798" s="1"/>
      <c r="PF2798" s="1"/>
      <c r="PI2798" s="2"/>
      <c r="PJ2798" s="38" t="s">
        <v>25</v>
      </c>
      <c r="PK2798" s="38" t="s">
        <v>25</v>
      </c>
      <c r="PL2798" s="2"/>
      <c r="PN2798" s="7"/>
      <c r="PO2798" s="40" t="s">
        <v>25</v>
      </c>
      <c r="PP2798" s="40" t="s">
        <v>25</v>
      </c>
      <c r="PQ2798" s="7"/>
      <c r="PT2798" s="1"/>
      <c r="PZ2798" s="1"/>
      <c r="QC2798" s="2"/>
      <c r="QD2798" s="38" t="s">
        <v>25</v>
      </c>
      <c r="QE2798" s="38" t="s">
        <v>25</v>
      </c>
      <c r="QF2798" s="2"/>
      <c r="QH2798" s="7"/>
      <c r="QI2798" s="40" t="s">
        <v>25</v>
      </c>
      <c r="QJ2798" s="40" t="s">
        <v>25</v>
      </c>
      <c r="QK2798" s="7"/>
      <c r="QN2798" s="1"/>
      <c r="QX2798" s="39"/>
      <c r="QY2798" s="39"/>
      <c r="RC2798" s="39"/>
      <c r="RD2798" s="39"/>
      <c r="TV2798" s="1"/>
      <c r="VT2798" s="1"/>
    </row>
    <row r="2799" spans="14:592" ht="15" thickBot="1" x14ac:dyDescent="0.35">
      <c r="N2799" s="1"/>
      <c r="AI2799" s="1"/>
      <c r="DX2799" s="1"/>
      <c r="EA2799" s="2" t="s">
        <v>46</v>
      </c>
      <c r="EI2799" s="7" t="s">
        <v>47</v>
      </c>
      <c r="EL2799" s="1"/>
      <c r="ER2799" s="1"/>
      <c r="EU2799" s="2" t="s">
        <v>46</v>
      </c>
      <c r="FC2799" s="7" t="s">
        <v>47</v>
      </c>
      <c r="FF2799" s="1"/>
      <c r="FL2799" s="1"/>
      <c r="FO2799" s="2" t="s">
        <v>46</v>
      </c>
      <c r="FW2799" s="7" t="s">
        <v>47</v>
      </c>
      <c r="FZ2799" s="1"/>
      <c r="JX2799" s="1"/>
      <c r="KG2799" s="1"/>
      <c r="KV2799" s="1"/>
      <c r="LQ2799" s="1"/>
      <c r="PF2799" s="1"/>
      <c r="PI2799" s="2" t="s">
        <v>46</v>
      </c>
      <c r="PQ2799" s="7" t="s">
        <v>47</v>
      </c>
      <c r="PT2799" s="1"/>
      <c r="PZ2799" s="1"/>
      <c r="QC2799" s="2" t="s">
        <v>46</v>
      </c>
      <c r="QK2799" s="7" t="s">
        <v>47</v>
      </c>
      <c r="QN2799" s="1"/>
      <c r="TV2799" s="1"/>
      <c r="VT2799" s="1"/>
    </row>
    <row r="2800" spans="14:592" x14ac:dyDescent="0.3">
      <c r="N2800" s="1"/>
      <c r="AI2800" s="1"/>
      <c r="DX2800" s="1"/>
      <c r="EA2800" s="4">
        <f t="array" ref="EA2800:EA2802">ED2809:ED2811-ED2805</f>
        <v>1.7121150940537104</v>
      </c>
      <c r="EI2800" s="8">
        <f t="array" ref="EI2800:EI2802">EI2790:EI2792+EJ2790:EJ2792</f>
        <v>-8.4300320976687807E-4</v>
      </c>
      <c r="EL2800" s="1"/>
      <c r="ER2800" s="1"/>
      <c r="EU2800" s="4">
        <f t="array" ref="EU2800:EU2802">EX2809:EX2811-EX2805</f>
        <v>2.5618159258032285</v>
      </c>
      <c r="FC2800" s="8">
        <f t="array" ref="FC2800:FC2802">FC2790:FC2792+FD2790:FD2792</f>
        <v>1.1563896644156556E-3</v>
      </c>
      <c r="FF2800" s="1"/>
      <c r="FL2800" s="1"/>
      <c r="FO2800" s="4">
        <f t="array" ref="FO2800:FO2802">FR2809:FR2811-FR2805</f>
        <v>2.4417561077292014</v>
      </c>
      <c r="FW2800" s="8">
        <f t="array" ref="FW2800:FW2802">FW2790:FW2792+FX2790:FX2792</f>
        <v>-4.2372739575713414E-4</v>
      </c>
      <c r="FZ2800" s="1"/>
      <c r="JX2800" s="1"/>
      <c r="KG2800" s="1"/>
      <c r="KV2800" s="1"/>
      <c r="LQ2800" s="1"/>
      <c r="PF2800" s="1"/>
      <c r="PI2800" s="4">
        <f t="array" ref="PI2800:PI2802">PL2809:PL2811-PL2805</f>
        <v>0.10450145480658823</v>
      </c>
      <c r="PQ2800" s="8">
        <f t="array" ref="PQ2800:PQ2802">PQ2790:PQ2792+PR2790:PR2792</f>
        <v>-1.954594188196455E-3</v>
      </c>
      <c r="PT2800" s="1"/>
      <c r="PZ2800" s="1"/>
      <c r="QC2800" s="4">
        <f t="array" ref="QC2800:QC2802">QF2809:QF2811-QF2805</f>
        <v>0.3918575884820894</v>
      </c>
      <c r="QK2800" s="8">
        <f t="array" ref="QK2800:QK2802">QK2790:QK2792+QL2790:QL2792</f>
        <v>5.1625889480092131E-4</v>
      </c>
      <c r="QN2800" s="1"/>
      <c r="TV2800" s="1"/>
      <c r="VT2800" s="1"/>
    </row>
    <row r="2801" spans="14:592" x14ac:dyDescent="0.3">
      <c r="N2801" s="1"/>
      <c r="AI2801" s="1"/>
      <c r="DX2801" s="1"/>
      <c r="EA2801" s="5">
        <v>-0.97017785097809328</v>
      </c>
      <c r="EI2801" s="9">
        <v>-1.0259092717338339E-2</v>
      </c>
      <c r="EL2801" s="1"/>
      <c r="ER2801" s="1"/>
      <c r="EU2801" s="5">
        <v>-0.98252834566501379</v>
      </c>
      <c r="FC2801" s="9">
        <v>-7.504850518968282E-3</v>
      </c>
      <c r="FF2801" s="1"/>
      <c r="FL2801" s="1"/>
      <c r="FO2801" s="5">
        <v>-1.3429593923647365</v>
      </c>
      <c r="FW2801" s="9">
        <v>-7.2855234606933796E-3</v>
      </c>
      <c r="FZ2801" s="1"/>
      <c r="JX2801" s="1"/>
      <c r="KG2801" s="1"/>
      <c r="KV2801" s="1"/>
      <c r="LQ2801" s="1"/>
      <c r="PF2801" s="1"/>
      <c r="PI2801" s="5">
        <v>-0.92168820311134125</v>
      </c>
      <c r="PQ2801" s="9">
        <v>7.9884113871599746E-4</v>
      </c>
      <c r="PT2801" s="1"/>
      <c r="PZ2801" s="1"/>
      <c r="QC2801" s="5">
        <v>-0.79997009615522185</v>
      </c>
      <c r="QK2801" s="9">
        <v>-6.3147860367189436E-6</v>
      </c>
      <c r="QN2801" s="1"/>
      <c r="TV2801" s="1"/>
      <c r="VT2801" s="1"/>
    </row>
    <row r="2802" spans="14:592" ht="15" thickBot="1" x14ac:dyDescent="0.35">
      <c r="N2802" s="1"/>
      <c r="AI2802" s="1"/>
      <c r="DX2802" s="1"/>
      <c r="EA2802" s="6">
        <v>-0.74193724307561748</v>
      </c>
      <c r="EI2802" s="10">
        <v>1.1469738187008234E-2</v>
      </c>
      <c r="EL2802" s="1"/>
      <c r="ER2802" s="1"/>
      <c r="EU2802" s="6">
        <v>-1.5792875801382147</v>
      </c>
      <c r="FC2802" s="10">
        <v>6.5448408044642466E-3</v>
      </c>
      <c r="FF2802" s="1"/>
      <c r="FL2802" s="1"/>
      <c r="FO2802" s="6">
        <v>-1.0987967153644647</v>
      </c>
      <c r="FW2802" s="10">
        <v>7.9628224619405427E-3</v>
      </c>
      <c r="FZ2802" s="1"/>
      <c r="JX2802" s="1"/>
      <c r="KG2802" s="1"/>
      <c r="KV2802" s="1"/>
      <c r="LQ2802" s="1"/>
      <c r="PF2802" s="1"/>
      <c r="PI2802" s="6">
        <v>0.81718674830475313</v>
      </c>
      <c r="PQ2802" s="10">
        <v>1.1509491407595491E-3</v>
      </c>
      <c r="PT2802" s="1"/>
      <c r="PZ2802" s="1"/>
      <c r="QC2802" s="6">
        <v>0.40811250767313256</v>
      </c>
      <c r="QK2802" s="10">
        <v>-5.0807459890645846E-4</v>
      </c>
      <c r="QN2802" s="1"/>
      <c r="TV2802" s="1"/>
      <c r="VT2802" s="1"/>
    </row>
    <row r="2803" spans="14:592" x14ac:dyDescent="0.3">
      <c r="N2803" s="1"/>
      <c r="AI2803" s="1"/>
      <c r="DX2803" s="1"/>
      <c r="EA2803" s="2"/>
      <c r="EB2803" s="38" t="s">
        <v>35</v>
      </c>
      <c r="EC2803" s="38" t="s">
        <v>35</v>
      </c>
      <c r="ED2803" s="2"/>
      <c r="EF2803" s="7"/>
      <c r="EG2803" s="40" t="s">
        <v>35</v>
      </c>
      <c r="EH2803" s="40" t="s">
        <v>35</v>
      </c>
      <c r="EI2803" s="7"/>
      <c r="EL2803" s="1"/>
      <c r="ER2803" s="1"/>
      <c r="EU2803" s="2"/>
      <c r="EV2803" s="38" t="s">
        <v>35</v>
      </c>
      <c r="EW2803" s="38" t="s">
        <v>35</v>
      </c>
      <c r="EX2803" s="2"/>
      <c r="EZ2803" s="7"/>
      <c r="FA2803" s="40" t="s">
        <v>35</v>
      </c>
      <c r="FB2803" s="40" t="s">
        <v>35</v>
      </c>
      <c r="FC2803" s="7"/>
      <c r="FF2803" s="1"/>
      <c r="FL2803" s="1"/>
      <c r="FO2803" s="2"/>
      <c r="FP2803" s="38" t="s">
        <v>35</v>
      </c>
      <c r="FQ2803" s="38" t="s">
        <v>35</v>
      </c>
      <c r="FR2803" s="2"/>
      <c r="FT2803" s="7"/>
      <c r="FU2803" s="40" t="s">
        <v>35</v>
      </c>
      <c r="FV2803" s="40" t="s">
        <v>35</v>
      </c>
      <c r="FW2803" s="7"/>
      <c r="FZ2803" s="1"/>
      <c r="JX2803" s="1"/>
      <c r="KG2803" s="1"/>
      <c r="KV2803" s="1"/>
      <c r="LQ2803" s="1"/>
      <c r="PF2803" s="1"/>
      <c r="PI2803" s="2"/>
      <c r="PJ2803" s="38" t="s">
        <v>35</v>
      </c>
      <c r="PK2803" s="38" t="s">
        <v>35</v>
      </c>
      <c r="PL2803" s="2"/>
      <c r="PN2803" s="7"/>
      <c r="PO2803" s="40" t="s">
        <v>35</v>
      </c>
      <c r="PP2803" s="40" t="s">
        <v>35</v>
      </c>
      <c r="PQ2803" s="7"/>
      <c r="PT2803" s="1"/>
      <c r="PZ2803" s="1"/>
      <c r="QC2803" s="2"/>
      <c r="QD2803" s="38" t="s">
        <v>35</v>
      </c>
      <c r="QE2803" s="38" t="s">
        <v>35</v>
      </c>
      <c r="QF2803" s="2"/>
      <c r="QH2803" s="7"/>
      <c r="QI2803" s="40" t="s">
        <v>35</v>
      </c>
      <c r="QJ2803" s="40" t="s">
        <v>35</v>
      </c>
      <c r="QK2803" s="7"/>
      <c r="QN2803" s="1"/>
      <c r="QX2803" s="39"/>
      <c r="QY2803" s="39"/>
      <c r="RC2803" s="39"/>
      <c r="RD2803" s="39"/>
      <c r="TV2803" s="1"/>
      <c r="VT2803" s="1"/>
    </row>
    <row r="2804" spans="14:592" ht="15" thickBot="1" x14ac:dyDescent="0.35">
      <c r="N2804" s="1"/>
      <c r="AI2804" s="1"/>
      <c r="DX2804" s="1"/>
      <c r="EA2804" s="38" t="s">
        <v>26</v>
      </c>
      <c r="ED2804" s="38" t="s">
        <v>48</v>
      </c>
      <c r="EF2804" s="7" t="s">
        <v>49</v>
      </c>
      <c r="EI2804" s="7" t="s">
        <v>50</v>
      </c>
      <c r="EJ2804" s="7" t="s">
        <v>51</v>
      </c>
      <c r="EL2804" s="1"/>
      <c r="ER2804" s="1"/>
      <c r="EU2804" s="38" t="s">
        <v>26</v>
      </c>
      <c r="EX2804" s="38" t="s">
        <v>48</v>
      </c>
      <c r="EZ2804" s="7" t="s">
        <v>49</v>
      </c>
      <c r="FC2804" s="7" t="s">
        <v>50</v>
      </c>
      <c r="FD2804" s="7" t="s">
        <v>51</v>
      </c>
      <c r="FF2804" s="1"/>
      <c r="FL2804" s="1"/>
      <c r="FO2804" s="38" t="s">
        <v>26</v>
      </c>
      <c r="FR2804" s="38" t="s">
        <v>48</v>
      </c>
      <c r="FT2804" s="7" t="s">
        <v>49</v>
      </c>
      <c r="FW2804" s="7" t="s">
        <v>50</v>
      </c>
      <c r="FX2804" s="7" t="s">
        <v>51</v>
      </c>
      <c r="FZ2804" s="1"/>
      <c r="JX2804" s="1"/>
      <c r="KG2804" s="1"/>
      <c r="KV2804" s="1"/>
      <c r="LQ2804" s="1"/>
      <c r="PF2804" s="1"/>
      <c r="PI2804" s="38" t="s">
        <v>26</v>
      </c>
      <c r="PL2804" s="38" t="s">
        <v>48</v>
      </c>
      <c r="PN2804" s="7" t="s">
        <v>49</v>
      </c>
      <c r="PQ2804" s="7" t="s">
        <v>50</v>
      </c>
      <c r="PR2804" s="7" t="s">
        <v>51</v>
      </c>
      <c r="PT2804" s="1"/>
      <c r="PZ2804" s="1"/>
      <c r="QC2804" s="38" t="s">
        <v>26</v>
      </c>
      <c r="QF2804" s="38" t="s">
        <v>48</v>
      </c>
      <c r="QH2804" s="7" t="s">
        <v>49</v>
      </c>
      <c r="QK2804" s="7" t="s">
        <v>50</v>
      </c>
      <c r="QL2804" s="7" t="s">
        <v>51</v>
      </c>
      <c r="QN2804" s="1"/>
      <c r="QW2804" s="39"/>
      <c r="QZ2804" s="39"/>
      <c r="TV2804" s="1"/>
      <c r="VT2804" s="1"/>
    </row>
    <row r="2805" spans="14:592" ht="15" thickBot="1" x14ac:dyDescent="0.35">
      <c r="N2805" s="1"/>
      <c r="AI2805" s="1"/>
      <c r="DX2805" s="1"/>
      <c r="EA2805" s="38" t="s">
        <v>26</v>
      </c>
      <c r="ED2805" s="3">
        <f>AVERAGE(ED2809:ED2811)</f>
        <v>0.97017785097809328</v>
      </c>
      <c r="EF2805" s="41">
        <f t="array" ref="EF2805">SUM(EI2800:EI2802*-1)</f>
        <v>-3.6764225990301713E-4</v>
      </c>
      <c r="EI2805" s="8">
        <f t="array" ref="EI2805:EI2807">EI2800:EI2802</f>
        <v>-8.4300320976687807E-4</v>
      </c>
      <c r="EJ2805" s="8">
        <f t="array" ref="EJ2805:EJ2807">EF2805*(1/3)</f>
        <v>-1.2254741996767238E-4</v>
      </c>
      <c r="EL2805" s="1"/>
      <c r="ER2805" s="1"/>
      <c r="EU2805" s="38" t="s">
        <v>26</v>
      </c>
      <c r="EX2805" s="3">
        <f>AVERAGE(EX2809:EX2811)</f>
        <v>0.98252834566501379</v>
      </c>
      <c r="EZ2805" s="41">
        <f t="array" ref="EZ2805">SUM(FC2800:FC2802*-1)</f>
        <v>-1.9637994991161985E-4</v>
      </c>
      <c r="FC2805" s="8">
        <f t="array" ref="FC2805:FC2807">FC2800:FC2802</f>
        <v>1.1563896644156556E-3</v>
      </c>
      <c r="FD2805" s="8">
        <f t="array" ref="FD2805:FD2807">EZ2805*(1/3)</f>
        <v>-6.5459983303873273E-5</v>
      </c>
      <c r="FF2805" s="1"/>
      <c r="FL2805" s="1"/>
      <c r="FO2805" s="38" t="s">
        <v>26</v>
      </c>
      <c r="FR2805" s="3">
        <f>AVERAGE(FR2809:FR2811)</f>
        <v>1.3429593923647365</v>
      </c>
      <c r="FT2805" s="41">
        <f t="array" ref="FT2805">SUM(FW2800:FW2802*-1)</f>
        <v>-2.5357160549002895E-4</v>
      </c>
      <c r="FW2805" s="8">
        <f t="array" ref="FW2805:FW2807">FW2800:FW2802</f>
        <v>-4.2372739575713414E-4</v>
      </c>
      <c r="FX2805" s="8">
        <f t="array" ref="FX2805:FX2807">FT2805*(1/3)</f>
        <v>-8.4523868496676313E-5</v>
      </c>
      <c r="FZ2805" s="1"/>
      <c r="JX2805" s="1"/>
      <c r="KG2805" s="1"/>
      <c r="KV2805" s="1"/>
      <c r="LQ2805" s="1"/>
      <c r="PF2805" s="1"/>
      <c r="PI2805" s="38" t="s">
        <v>26</v>
      </c>
      <c r="PL2805" s="3">
        <f>AVERAGE(PL2809:PL2811)</f>
        <v>-0.20280571868620964</v>
      </c>
      <c r="PN2805" s="41">
        <f t="array" ref="PN2805">SUM(PQ2800:PQ2802*-1)</f>
        <v>4.8039087209084726E-6</v>
      </c>
      <c r="PQ2805" s="8">
        <f t="array" ref="PQ2805:PQ2807">PQ2800:PQ2802</f>
        <v>-1.954594188196455E-3</v>
      </c>
      <c r="PR2805" s="8">
        <f t="array" ref="PR2805:PR2807">PN2805*(1/3)</f>
        <v>1.6013029069694908E-6</v>
      </c>
      <c r="PT2805" s="1"/>
      <c r="PZ2805" s="1"/>
      <c r="QC2805" s="38" t="s">
        <v>26</v>
      </c>
      <c r="QF2805" s="3">
        <f>AVERAGE(QF2809:QF2811)</f>
        <v>0.39600896863368629</v>
      </c>
      <c r="QH2805" s="41">
        <f t="array" ref="QH2805">SUM(QK2800:QK2802*-1)</f>
        <v>-1.8695098577438526E-6</v>
      </c>
      <c r="QK2805" s="8">
        <f t="array" ref="QK2805:QK2807">QK2800:QK2802</f>
        <v>5.1625889480092131E-4</v>
      </c>
      <c r="QL2805" s="8">
        <f t="array" ref="QL2805:QL2807">QH2805*(1/3)</f>
        <v>-6.2316995258128417E-7</v>
      </c>
      <c r="QN2805" s="1"/>
      <c r="QW2805" s="39"/>
      <c r="TV2805" s="1"/>
      <c r="VT2805" s="1"/>
    </row>
    <row r="2806" spans="14:592" x14ac:dyDescent="0.3">
      <c r="N2806" s="1"/>
      <c r="AI2806" s="1"/>
      <c r="DX2806" s="1"/>
      <c r="EA2806" s="38" t="s">
        <v>26</v>
      </c>
      <c r="ED2806" s="38" t="s">
        <v>26</v>
      </c>
      <c r="EF2806" s="7"/>
      <c r="EI2806" s="9">
        <v>-1.0259092717338339E-2</v>
      </c>
      <c r="EJ2806" s="9">
        <v>-1.2254741996767238E-4</v>
      </c>
      <c r="EL2806" s="1"/>
      <c r="ER2806" s="1"/>
      <c r="EU2806" s="38" t="s">
        <v>26</v>
      </c>
      <c r="EX2806" s="38" t="s">
        <v>26</v>
      </c>
      <c r="EZ2806" s="7"/>
      <c r="FC2806" s="9">
        <v>-7.504850518968282E-3</v>
      </c>
      <c r="FD2806" s="9">
        <v>-6.5459983303873273E-5</v>
      </c>
      <c r="FF2806" s="1"/>
      <c r="FL2806" s="1"/>
      <c r="FO2806" s="38" t="s">
        <v>26</v>
      </c>
      <c r="FR2806" s="38" t="s">
        <v>26</v>
      </c>
      <c r="FT2806" s="7"/>
      <c r="FW2806" s="9">
        <v>-7.2855234606933796E-3</v>
      </c>
      <c r="FX2806" s="9">
        <v>-8.4523868496676313E-5</v>
      </c>
      <c r="FZ2806" s="1"/>
      <c r="JX2806" s="1"/>
      <c r="KG2806" s="1"/>
      <c r="KV2806" s="1"/>
      <c r="LQ2806" s="1"/>
      <c r="PF2806" s="1"/>
      <c r="PI2806" s="38" t="s">
        <v>26</v>
      </c>
      <c r="PL2806" s="38" t="s">
        <v>26</v>
      </c>
      <c r="PN2806" s="7"/>
      <c r="PQ2806" s="9">
        <v>7.9884113871599746E-4</v>
      </c>
      <c r="PR2806" s="9">
        <v>1.6013029069694908E-6</v>
      </c>
      <c r="PT2806" s="1"/>
      <c r="PZ2806" s="1"/>
      <c r="QC2806" s="38" t="s">
        <v>26</v>
      </c>
      <c r="QF2806" s="38" t="s">
        <v>26</v>
      </c>
      <c r="QH2806" s="7"/>
      <c r="QK2806" s="9">
        <v>-6.3147860367189436E-6</v>
      </c>
      <c r="QL2806" s="9">
        <v>-6.2316995258128417E-7</v>
      </c>
      <c r="QN2806" s="1"/>
      <c r="QW2806" s="39"/>
      <c r="QZ2806" s="39"/>
      <c r="TV2806" s="1"/>
      <c r="VT2806" s="1"/>
    </row>
    <row r="2807" spans="14:592" ht="15" thickBot="1" x14ac:dyDescent="0.35">
      <c r="N2807" s="1"/>
      <c r="AI2807" s="1"/>
      <c r="DX2807" s="1"/>
      <c r="EA2807" s="38" t="s">
        <v>26</v>
      </c>
      <c r="ED2807" s="38" t="s">
        <v>26</v>
      </c>
      <c r="EF2807" s="7"/>
      <c r="EI2807" s="10">
        <v>1.1469738187008234E-2</v>
      </c>
      <c r="EJ2807" s="10">
        <v>-1.2254741996767238E-4</v>
      </c>
      <c r="EL2807" s="1"/>
      <c r="ER2807" s="1"/>
      <c r="EU2807" s="38" t="s">
        <v>26</v>
      </c>
      <c r="EX2807" s="38" t="s">
        <v>26</v>
      </c>
      <c r="EZ2807" s="7"/>
      <c r="FC2807" s="10">
        <v>6.5448408044642466E-3</v>
      </c>
      <c r="FD2807" s="10">
        <v>-6.5459983303873273E-5</v>
      </c>
      <c r="FF2807" s="1"/>
      <c r="FL2807" s="1"/>
      <c r="FO2807" s="38" t="s">
        <v>26</v>
      </c>
      <c r="FR2807" s="38" t="s">
        <v>26</v>
      </c>
      <c r="FT2807" s="7"/>
      <c r="FW2807" s="10">
        <v>7.9628224619405427E-3</v>
      </c>
      <c r="FX2807" s="10">
        <v>-8.4523868496676313E-5</v>
      </c>
      <c r="FZ2807" s="1"/>
      <c r="JX2807" s="1"/>
      <c r="KG2807" s="1"/>
      <c r="KV2807" s="1"/>
      <c r="LQ2807" s="1"/>
      <c r="PF2807" s="1"/>
      <c r="PI2807" s="38" t="s">
        <v>26</v>
      </c>
      <c r="PL2807" s="38" t="s">
        <v>26</v>
      </c>
      <c r="PN2807" s="7"/>
      <c r="PQ2807" s="10">
        <v>1.1509491407595491E-3</v>
      </c>
      <c r="PR2807" s="10">
        <v>1.6013029069694908E-6</v>
      </c>
      <c r="PT2807" s="1"/>
      <c r="PZ2807" s="1"/>
      <c r="QC2807" s="38" t="s">
        <v>26</v>
      </c>
      <c r="QF2807" s="38" t="s">
        <v>26</v>
      </c>
      <c r="QH2807" s="7"/>
      <c r="QK2807" s="10">
        <v>-5.0807459890645846E-4</v>
      </c>
      <c r="QL2807" s="10">
        <v>-6.2316995258128417E-7</v>
      </c>
      <c r="QN2807" s="1"/>
      <c r="QW2807" s="39"/>
      <c r="QZ2807" s="39"/>
      <c r="TV2807" s="1"/>
      <c r="VT2807" s="1"/>
    </row>
    <row r="2808" spans="14:592" ht="15" thickBot="1" x14ac:dyDescent="0.35">
      <c r="N2808" s="1"/>
      <c r="AI2808" s="1"/>
      <c r="DX2808" s="1"/>
      <c r="EA2808" s="2"/>
      <c r="EB2808" s="38" t="s">
        <v>35</v>
      </c>
      <c r="EC2808" s="38" t="s">
        <v>35</v>
      </c>
      <c r="ED2808" s="2" t="s">
        <v>14</v>
      </c>
      <c r="EF2808" s="7" t="s">
        <v>15</v>
      </c>
      <c r="EG2808" s="40" t="s">
        <v>35</v>
      </c>
      <c r="EH2808" s="40" t="s">
        <v>35</v>
      </c>
      <c r="EI2808" s="7"/>
      <c r="EL2808" s="1"/>
      <c r="ER2808" s="1"/>
      <c r="EU2808" s="2"/>
      <c r="EV2808" s="38" t="s">
        <v>35</v>
      </c>
      <c r="EW2808" s="38" t="s">
        <v>35</v>
      </c>
      <c r="EX2808" s="2" t="s">
        <v>14</v>
      </c>
      <c r="EZ2808" s="7" t="s">
        <v>15</v>
      </c>
      <c r="FA2808" s="40" t="s">
        <v>35</v>
      </c>
      <c r="FB2808" s="40" t="s">
        <v>35</v>
      </c>
      <c r="FC2808" s="7"/>
      <c r="FF2808" s="1"/>
      <c r="FL2808" s="1"/>
      <c r="FO2808" s="2"/>
      <c r="FP2808" s="38" t="s">
        <v>35</v>
      </c>
      <c r="FQ2808" s="38" t="s">
        <v>35</v>
      </c>
      <c r="FR2808" s="2" t="s">
        <v>14</v>
      </c>
      <c r="FT2808" s="7" t="s">
        <v>15</v>
      </c>
      <c r="FU2808" s="40" t="s">
        <v>35</v>
      </c>
      <c r="FV2808" s="40" t="s">
        <v>35</v>
      </c>
      <c r="FW2808" s="7"/>
      <c r="FZ2808" s="1"/>
      <c r="JX2808" s="1"/>
      <c r="KG2808" s="1"/>
      <c r="KV2808" s="1"/>
      <c r="LQ2808" s="1"/>
      <c r="PF2808" s="1"/>
      <c r="PI2808" s="2"/>
      <c r="PJ2808" s="38" t="s">
        <v>35</v>
      </c>
      <c r="PK2808" s="38" t="s">
        <v>35</v>
      </c>
      <c r="PL2808" s="2" t="s">
        <v>14</v>
      </c>
      <c r="PN2808" s="7" t="s">
        <v>15</v>
      </c>
      <c r="PO2808" s="40" t="s">
        <v>35</v>
      </c>
      <c r="PP2808" s="40" t="s">
        <v>35</v>
      </c>
      <c r="PQ2808" s="7"/>
      <c r="PT2808" s="1"/>
      <c r="PZ2808" s="1"/>
      <c r="QC2808" s="2"/>
      <c r="QD2808" s="38" t="s">
        <v>35</v>
      </c>
      <c r="QE2808" s="38" t="s">
        <v>35</v>
      </c>
      <c r="QF2808" s="2" t="s">
        <v>14</v>
      </c>
      <c r="QH2808" s="7" t="s">
        <v>15</v>
      </c>
      <c r="QI2808" s="40" t="s">
        <v>35</v>
      </c>
      <c r="QJ2808" s="40" t="s">
        <v>35</v>
      </c>
      <c r="QK2808" s="7"/>
      <c r="QN2808" s="1"/>
      <c r="QX2808" s="39"/>
      <c r="QY2808" s="39"/>
      <c r="RC2808" s="39"/>
      <c r="RD2808" s="39"/>
      <c r="TV2808" s="1"/>
      <c r="VT2808" s="1"/>
    </row>
    <row r="2809" spans="14:592" x14ac:dyDescent="0.3">
      <c r="N2809" s="1"/>
      <c r="AI2809" s="1"/>
      <c r="DX2809" s="1"/>
      <c r="ED2809" s="4">
        <f t="array" ref="ED2809:ED2811">ED2814:ED2816</f>
        <v>2.6822929450318038</v>
      </c>
      <c r="EF2809" s="8">
        <f t="array" ref="EF2809:EF2811">EI2805:EI2807+EJ2805:EJ2807</f>
        <v>-9.6555062973455045E-4</v>
      </c>
      <c r="EL2809" s="1"/>
      <c r="ER2809" s="1"/>
      <c r="EX2809" s="4">
        <f t="array" ref="EX2809:EX2811">EX2814:EX2816</f>
        <v>3.5443442714682423</v>
      </c>
      <c r="EZ2809" s="8">
        <f t="array" ref="EZ2809:EZ2811">FC2805:FC2807+FD2805:FD2807</f>
        <v>1.0909296811117822E-3</v>
      </c>
      <c r="FF2809" s="1"/>
      <c r="FL2809" s="1"/>
      <c r="FR2809" s="4">
        <f t="array" ref="FR2809:FR2811">FR2814:FR2816</f>
        <v>3.7847155000939376</v>
      </c>
      <c r="FT2809" s="8">
        <f t="array" ref="FT2809:FT2811">FW2805:FW2807+FX2805:FX2807</f>
        <v>-5.0825126425381049E-4</v>
      </c>
      <c r="FZ2809" s="1"/>
      <c r="JX2809" s="1"/>
      <c r="KG2809" s="1"/>
      <c r="KV2809" s="1"/>
      <c r="LQ2809" s="1"/>
      <c r="PF2809" s="1"/>
      <c r="PL2809" s="4">
        <f t="array" ref="PL2809:PL2811">PL2814:PL2816</f>
        <v>-9.8304263879621406E-2</v>
      </c>
      <c r="PN2809" s="8">
        <f t="array" ref="PN2809:PN2811">PQ2805:PQ2807+PR2805:PR2807</f>
        <v>-1.9529928852894856E-3</v>
      </c>
      <c r="PT2809" s="1"/>
      <c r="PZ2809" s="1"/>
      <c r="QF2809" s="4">
        <f t="array" ref="QF2809:QF2811">QF2814:QF2816</f>
        <v>0.78786655711577569</v>
      </c>
      <c r="QH2809" s="8">
        <f t="array" ref="QH2809:QH2811">QK2805:QK2807+QL2805:QL2807</f>
        <v>5.1563572484834006E-4</v>
      </c>
      <c r="QN2809" s="1"/>
      <c r="TV2809" s="1"/>
      <c r="VT2809" s="1"/>
    </row>
    <row r="2810" spans="14:592" ht="15" thickBot="1" x14ac:dyDescent="0.35">
      <c r="N2810" s="1"/>
      <c r="AI2810" s="1"/>
      <c r="DX2810" s="1"/>
      <c r="DZ2810" t="s">
        <v>56</v>
      </c>
      <c r="ED2810" s="5">
        <v>0</v>
      </c>
      <c r="EF2810" s="9">
        <v>-1.0381640137306011E-2</v>
      </c>
      <c r="EL2810" s="1"/>
      <c r="ER2810" s="1"/>
      <c r="ET2810" t="s">
        <v>56</v>
      </c>
      <c r="EX2810" s="5">
        <v>0</v>
      </c>
      <c r="EZ2810" s="9">
        <v>-7.5703105022721555E-3</v>
      </c>
      <c r="FF2810" s="1"/>
      <c r="FL2810" s="1"/>
      <c r="FN2810" t="s">
        <v>56</v>
      </c>
      <c r="FR2810" s="5">
        <v>0</v>
      </c>
      <c r="FT2810" s="9">
        <v>-7.3700473291900557E-3</v>
      </c>
      <c r="FZ2810" s="1"/>
      <c r="JX2810" s="1"/>
      <c r="KG2810" s="1"/>
      <c r="KV2810" s="1"/>
      <c r="LQ2810" s="1"/>
      <c r="PF2810" s="1"/>
      <c r="PH2810" t="s">
        <v>56</v>
      </c>
      <c r="PL2810" s="5">
        <v>-1.1244939217975509</v>
      </c>
      <c r="PN2810" s="9">
        <v>8.0044244162296699E-4</v>
      </c>
      <c r="PT2810" s="1"/>
      <c r="PZ2810" s="1"/>
      <c r="QB2810" t="s">
        <v>56</v>
      </c>
      <c r="QF2810" s="5">
        <v>-0.40396112752153557</v>
      </c>
      <c r="QH2810" s="9">
        <v>-6.9379559893002281E-6</v>
      </c>
      <c r="QN2810" s="1"/>
      <c r="TV2810" s="1"/>
      <c r="VT2810" s="1"/>
    </row>
    <row r="2811" spans="14:592" ht="15" thickBot="1" x14ac:dyDescent="0.35">
      <c r="N2811" s="1"/>
      <c r="AI2811" s="1"/>
      <c r="DX2811" s="1"/>
      <c r="DZ2811" s="43">
        <v>1E-8</v>
      </c>
      <c r="ED2811" s="6">
        <v>0.22824060790247586</v>
      </c>
      <c r="EF2811" s="10">
        <v>1.1347190767040561E-2</v>
      </c>
      <c r="EL2811" s="1"/>
      <c r="ER2811" s="1"/>
      <c r="ET2811" s="43">
        <v>1E-8</v>
      </c>
      <c r="EX2811" s="6">
        <v>-0.59675923447320101</v>
      </c>
      <c r="EZ2811" s="10">
        <v>6.4793808211603731E-3</v>
      </c>
      <c r="FF2811" s="1"/>
      <c r="FL2811" s="1"/>
      <c r="FN2811" s="43">
        <v>1E-8</v>
      </c>
      <c r="FR2811" s="6">
        <v>0.24416267700027186</v>
      </c>
      <c r="FT2811" s="10">
        <v>7.8782985934438658E-3</v>
      </c>
      <c r="FZ2811" s="1"/>
      <c r="JX2811" s="1"/>
      <c r="KG2811" s="1"/>
      <c r="KV2811" s="1"/>
      <c r="LQ2811" s="1"/>
      <c r="PF2811" s="1"/>
      <c r="PH2811" s="43">
        <v>1E-8</v>
      </c>
      <c r="PL2811" s="6">
        <v>0.61438102961854346</v>
      </c>
      <c r="PN2811" s="10">
        <v>1.1525504436665185E-3</v>
      </c>
      <c r="PT2811" s="1"/>
      <c r="PZ2811" s="1"/>
      <c r="QB2811" s="43">
        <v>1E-8</v>
      </c>
      <c r="QF2811" s="6">
        <v>0.80412147630681885</v>
      </c>
      <c r="QH2811" s="10">
        <v>-5.0869776885903971E-4</v>
      </c>
      <c r="QN2811" s="1"/>
      <c r="TV2811" s="1"/>
      <c r="VT2811" s="1"/>
    </row>
    <row r="2812" spans="14:592" x14ac:dyDescent="0.3">
      <c r="N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/>
      <c r="EC2812" s="1"/>
      <c r="ED2812" s="2"/>
      <c r="EE2812" s="1"/>
      <c r="EF2812" s="7"/>
      <c r="EG2812" s="1"/>
      <c r="EH2812" s="1"/>
      <c r="EI2812" s="1"/>
      <c r="EJ2812" s="1"/>
      <c r="EK2812" s="1"/>
      <c r="EL2812" s="1"/>
      <c r="EM2812" s="1"/>
      <c r="EN2812" s="1"/>
      <c r="EO2812" s="1"/>
      <c r="EP2812" s="1"/>
      <c r="EQ2812" s="1"/>
      <c r="ER2812" s="1"/>
      <c r="ES2812" s="1"/>
      <c r="ET2812" s="1"/>
      <c r="EU2812" s="1"/>
      <c r="EV2812" s="1"/>
      <c r="EW2812" s="1"/>
      <c r="EX2812" s="2"/>
      <c r="EY2812" s="1"/>
      <c r="EZ2812" s="7"/>
      <c r="FA2812" s="1"/>
      <c r="FB2812" s="1"/>
      <c r="FC2812" s="1"/>
      <c r="FD2812" s="1"/>
      <c r="FE2812" s="1"/>
      <c r="FF2812" s="1"/>
      <c r="FL2812" s="1"/>
      <c r="FM2812" s="1"/>
      <c r="FN2812" s="1"/>
      <c r="FO2812" s="1"/>
      <c r="FP2812" s="1"/>
      <c r="FQ2812" s="1"/>
      <c r="FR2812" s="2"/>
      <c r="FS2812" s="1"/>
      <c r="FT2812" s="7"/>
      <c r="FU2812" s="1"/>
      <c r="FV2812" s="1"/>
      <c r="FW2812" s="1"/>
      <c r="FX2812" s="1"/>
      <c r="FY2812" s="1"/>
      <c r="FZ2812" s="1"/>
      <c r="GA2812" s="1"/>
      <c r="GB2812" s="1"/>
      <c r="GC2812" s="1"/>
      <c r="GD2812" s="1"/>
      <c r="GE2812" s="1"/>
      <c r="GF2812" s="1"/>
      <c r="GG2812" s="1"/>
      <c r="GH2812" s="1"/>
      <c r="GI2812" s="1"/>
      <c r="GJ2812" s="1"/>
      <c r="GK2812" s="1"/>
      <c r="GL2812" s="1"/>
      <c r="GM2812" s="1"/>
      <c r="GN2812" s="1"/>
      <c r="GO2812" s="1"/>
      <c r="GP2812" s="1"/>
      <c r="GQ2812" s="1"/>
      <c r="GR2812" s="1"/>
      <c r="GS2812" s="1"/>
      <c r="GT2812" s="1"/>
      <c r="GU2812" s="1"/>
      <c r="GV2812" s="1"/>
      <c r="GW2812" s="1"/>
      <c r="GX2812" s="1"/>
      <c r="GY2812" s="1"/>
      <c r="GZ2812" s="1"/>
      <c r="HA2812" s="1"/>
      <c r="HB2812" s="1"/>
      <c r="HC2812" s="1"/>
      <c r="HD2812" s="1"/>
      <c r="HE2812" s="1"/>
      <c r="HF2812" s="1"/>
      <c r="HG2812" s="1"/>
      <c r="HH2812" s="1"/>
      <c r="HI2812" s="1"/>
      <c r="HJ2812" s="1"/>
      <c r="HK2812" s="1"/>
      <c r="HL2812" s="1"/>
      <c r="HM2812" s="1"/>
      <c r="HN2812" s="1"/>
      <c r="HO2812" s="1"/>
      <c r="HP2812" s="1"/>
      <c r="HQ2812" s="1"/>
      <c r="HR2812" s="1"/>
      <c r="HS2812" s="1"/>
      <c r="HT2812" s="1"/>
      <c r="HU2812" s="1"/>
      <c r="HV2812" s="1"/>
      <c r="HW2812" s="1"/>
      <c r="HX2812" s="1"/>
      <c r="HY2812" s="1"/>
      <c r="HZ2812" s="1"/>
      <c r="IA2812" s="1"/>
      <c r="IB2812" s="1"/>
      <c r="IC2812" s="1"/>
      <c r="ID2812" s="1"/>
      <c r="IE2812" s="1"/>
      <c r="IF2812" s="1"/>
      <c r="IG2812" s="1"/>
      <c r="IH2812" s="1"/>
      <c r="II2812" s="1"/>
      <c r="IJ2812" s="1"/>
      <c r="IK2812" s="1"/>
      <c r="IL2812" s="1"/>
      <c r="IM2812" s="1"/>
      <c r="IN2812" s="1"/>
      <c r="IO2812" s="1"/>
      <c r="IP2812" s="1"/>
      <c r="IQ2812" s="1"/>
      <c r="IR2812" s="1"/>
      <c r="IS2812" s="1"/>
      <c r="IT2812" s="1"/>
      <c r="IU2812" s="1"/>
      <c r="IV2812" s="1"/>
      <c r="IW2812" s="1"/>
      <c r="IX2812" s="1"/>
      <c r="IY2812" s="1"/>
      <c r="IZ2812" s="1"/>
      <c r="JA2812" s="1"/>
      <c r="JB2812" s="1"/>
      <c r="JC2812" s="1"/>
      <c r="JD2812" s="1"/>
      <c r="JE2812" s="1"/>
      <c r="JF2812" s="1"/>
      <c r="JG2812" s="1"/>
      <c r="JH2812" s="1"/>
      <c r="JI2812" s="1"/>
      <c r="JJ2812" s="1"/>
      <c r="JK2812" s="1"/>
      <c r="JL2812" s="1"/>
      <c r="JM2812" s="1"/>
      <c r="JN2812" s="1"/>
      <c r="JO2812" s="1"/>
      <c r="JP2812" s="1"/>
      <c r="JQ2812" s="1"/>
      <c r="JR2812" s="1"/>
      <c r="JS2812" s="1"/>
      <c r="JT2812" s="1"/>
      <c r="JU2812" s="1"/>
      <c r="JV2812" s="1"/>
      <c r="JW2812" s="1"/>
      <c r="JX2812" s="1"/>
      <c r="KG2812" s="1"/>
      <c r="KV2812" s="1"/>
      <c r="LQ2812" s="1"/>
      <c r="LR2812" s="1"/>
      <c r="LS2812" s="1"/>
      <c r="LT2812" s="1"/>
      <c r="LU2812" s="1"/>
      <c r="LV2812" s="1"/>
      <c r="LW2812" s="1"/>
      <c r="LX2812" s="1"/>
      <c r="LY2812" s="1"/>
      <c r="LZ2812" s="1"/>
      <c r="MA2812" s="1"/>
      <c r="MB2812" s="1"/>
      <c r="MC2812" s="1"/>
      <c r="MD2812" s="1"/>
      <c r="ME2812" s="1"/>
      <c r="MF2812" s="1"/>
      <c r="MG2812" s="1"/>
      <c r="MH2812" s="1"/>
      <c r="MI2812" s="1"/>
      <c r="MJ2812" s="1"/>
      <c r="MK2812" s="1"/>
      <c r="ML2812" s="1"/>
      <c r="MM2812" s="1"/>
      <c r="MN2812" s="1"/>
      <c r="MO2812" s="1"/>
      <c r="MP2812" s="1"/>
      <c r="MQ2812" s="1"/>
      <c r="MR2812" s="1"/>
      <c r="MS2812" s="1"/>
      <c r="MT2812" s="1"/>
      <c r="MU2812" s="1"/>
      <c r="MV2812" s="1"/>
      <c r="MW2812" s="1"/>
      <c r="MX2812" s="1"/>
      <c r="MY2812" s="1"/>
      <c r="MZ2812" s="1"/>
      <c r="NA2812" s="1"/>
      <c r="NB2812" s="1"/>
      <c r="NC2812" s="1"/>
      <c r="ND2812" s="1"/>
      <c r="NE2812" s="1"/>
      <c r="NF2812" s="1"/>
      <c r="NG2812" s="1"/>
      <c r="NH2812" s="1"/>
      <c r="NI2812" s="1"/>
      <c r="NJ2812" s="1"/>
      <c r="NK2812" s="1"/>
      <c r="NL2812" s="1"/>
      <c r="NM2812" s="1"/>
      <c r="NN2812" s="1"/>
      <c r="NO2812" s="1"/>
      <c r="NP2812" s="1"/>
      <c r="NQ2812" s="1"/>
      <c r="NR2812" s="1"/>
      <c r="NS2812" s="1"/>
      <c r="NT2812" s="1"/>
      <c r="NU2812" s="1"/>
      <c r="NV2812" s="1"/>
      <c r="NW2812" s="1"/>
      <c r="NX2812" s="1"/>
      <c r="NY2812" s="1"/>
      <c r="NZ2812" s="1"/>
      <c r="OA2812" s="1"/>
      <c r="OB2812" s="1"/>
      <c r="OC2812" s="1"/>
      <c r="OD2812" s="1"/>
      <c r="OE2812" s="1"/>
      <c r="OF2812" s="1"/>
      <c r="OG2812" s="1"/>
      <c r="OH2812" s="1"/>
      <c r="OI2812" s="1"/>
      <c r="OJ2812" s="1"/>
      <c r="OK2812" s="1"/>
      <c r="OL2812" s="1"/>
      <c r="OM2812" s="1"/>
      <c r="ON2812" s="1"/>
      <c r="OO2812" s="1"/>
      <c r="OP2812" s="1"/>
      <c r="OQ2812" s="1"/>
      <c r="OR2812" s="1"/>
      <c r="OS2812" s="1"/>
      <c r="OT2812" s="1"/>
      <c r="OU2812" s="1"/>
      <c r="OV2812" s="1"/>
      <c r="OW2812" s="1"/>
      <c r="OX2812" s="1"/>
      <c r="OY2812" s="1"/>
      <c r="OZ2812" s="1"/>
      <c r="PA2812" s="1"/>
      <c r="PB2812" s="1"/>
      <c r="PC2812" s="1"/>
      <c r="PD2812" s="1"/>
      <c r="PE2812" s="1"/>
      <c r="PF2812" s="1"/>
      <c r="PG2812" s="1"/>
      <c r="PH2812" s="1"/>
      <c r="PI2812" s="1"/>
      <c r="PJ2812" s="1"/>
      <c r="PK2812" s="1"/>
      <c r="PL2812" s="2"/>
      <c r="PM2812" s="1"/>
      <c r="PN2812" s="7"/>
      <c r="PO2812" s="1"/>
      <c r="PP2812" s="1"/>
      <c r="PQ2812" s="1"/>
      <c r="PR2812" s="1"/>
      <c r="PS2812" s="1"/>
      <c r="PT2812" s="1"/>
      <c r="PU2812" s="1"/>
      <c r="PV2812" s="1"/>
      <c r="PW2812" s="1"/>
      <c r="PX2812" s="1"/>
      <c r="PY2812" s="1"/>
      <c r="PZ2812" s="1"/>
      <c r="QA2812" s="1"/>
      <c r="QB2812" s="1"/>
      <c r="QC2812" s="1"/>
      <c r="QD2812" s="1"/>
      <c r="QE2812" s="1"/>
      <c r="QF2812" s="2"/>
      <c r="QG2812" s="1"/>
      <c r="QH2812" s="7"/>
      <c r="QI2812" s="1"/>
      <c r="QJ2812" s="1"/>
      <c r="QK2812" s="1"/>
      <c r="QL2812" s="1"/>
      <c r="QM2812" s="1"/>
      <c r="QN2812" s="1"/>
      <c r="QO2812" s="1"/>
      <c r="QP2812" s="1"/>
      <c r="QQ2812" s="1"/>
      <c r="QR2812" s="1"/>
      <c r="QS2812" s="1"/>
      <c r="QT2812" s="1"/>
      <c r="QU2812" s="1"/>
      <c r="QV2812" s="1"/>
      <c r="QW2812" s="1"/>
      <c r="QX2812" s="1"/>
      <c r="QY2812" s="1"/>
      <c r="QZ2812" s="1"/>
      <c r="RA2812" s="1"/>
      <c r="RB2812" s="1"/>
      <c r="RC2812" s="1"/>
      <c r="RD2812" s="1"/>
      <c r="RE2812" s="1"/>
      <c r="RF2812" s="1"/>
      <c r="RG2812" s="1"/>
      <c r="RH2812" s="1"/>
      <c r="RI2812" s="1"/>
      <c r="RJ2812" s="1"/>
      <c r="RK2812" s="1"/>
      <c r="RL2812" s="1"/>
      <c r="RM2812" s="1"/>
      <c r="RN2812" s="1"/>
      <c r="RO2812" s="1"/>
      <c r="RP2812" s="1"/>
      <c r="RQ2812" s="1"/>
      <c r="RR2812" s="1"/>
      <c r="RS2812" s="1"/>
      <c r="RT2812" s="1"/>
      <c r="RU2812" s="1"/>
      <c r="RV2812" s="1"/>
      <c r="RW2812" s="1"/>
      <c r="RX2812" s="1"/>
      <c r="RY2812" s="1"/>
      <c r="RZ2812" s="1"/>
      <c r="SA2812" s="1"/>
      <c r="SB2812" s="1"/>
      <c r="SC2812" s="1"/>
      <c r="SD2812" s="1"/>
      <c r="SE2812" s="1"/>
      <c r="SF2812" s="1"/>
      <c r="SG2812" s="1"/>
      <c r="SH2812" s="1"/>
      <c r="SI2812" s="1"/>
      <c r="SJ2812" s="1"/>
      <c r="SK2812" s="1"/>
      <c r="SL2812" s="1"/>
      <c r="SM2812" s="1"/>
      <c r="SN2812" s="1"/>
      <c r="SO2812" s="1"/>
      <c r="SP2812" s="1"/>
      <c r="SQ2812" s="1"/>
      <c r="SR2812" s="1"/>
      <c r="SS2812" s="1"/>
      <c r="ST2812" s="1"/>
      <c r="SU2812" s="1"/>
      <c r="SV2812" s="1"/>
      <c r="SW2812" s="1"/>
      <c r="SX2812" s="1"/>
      <c r="SY2812" s="1"/>
      <c r="SZ2812" s="1"/>
      <c r="TA2812" s="1"/>
      <c r="TB2812" s="1"/>
      <c r="TC2812" s="1"/>
      <c r="TD2812" s="1"/>
      <c r="TE2812" s="1"/>
      <c r="TF2812" s="1"/>
      <c r="TG2812" s="1"/>
      <c r="TH2812" s="1"/>
      <c r="TI2812" s="1"/>
      <c r="TJ2812" s="1"/>
      <c r="TK2812" s="1"/>
      <c r="TL2812" s="1"/>
      <c r="TM2812" s="1"/>
      <c r="TN2812" s="1"/>
      <c r="TO2812" s="1"/>
      <c r="TP2812" s="1"/>
      <c r="TQ2812" s="1"/>
      <c r="TR2812" s="1"/>
      <c r="TS2812" s="1"/>
      <c r="TT2812" s="1"/>
      <c r="TU2812" s="1"/>
      <c r="TV2812" s="1"/>
      <c r="VT2812" s="1"/>
    </row>
    <row r="2813" spans="14:592" ht="15" thickBot="1" x14ac:dyDescent="0.35">
      <c r="N2813" s="1"/>
      <c r="AI2813" s="1"/>
      <c r="AJ2813" s="128" t="s">
        <v>57</v>
      </c>
      <c r="AK2813" s="128"/>
      <c r="AL2813" s="128"/>
      <c r="AM2813" s="128"/>
      <c r="AN2813" s="128"/>
      <c r="AO2813" s="128"/>
      <c r="AP2813" s="128"/>
      <c r="AQ2813" s="128"/>
      <c r="AR2813" s="128"/>
      <c r="AS2813" s="128"/>
      <c r="AT2813" s="128"/>
      <c r="AU2813" s="128"/>
      <c r="AV2813" s="128"/>
      <c r="AW2813" s="128"/>
      <c r="AX2813" s="128"/>
      <c r="AY2813" s="1"/>
      <c r="DX2813" s="1"/>
      <c r="ED2813" s="2" t="s">
        <v>52</v>
      </c>
      <c r="EF2813" s="7" t="s">
        <v>53</v>
      </c>
      <c r="EG2813" s="1"/>
      <c r="ER2813" s="1"/>
      <c r="EX2813" s="2" t="s">
        <v>54</v>
      </c>
      <c r="EZ2813" s="7" t="s">
        <v>55</v>
      </c>
      <c r="FA2813" s="1"/>
      <c r="FL2813" s="1"/>
      <c r="FR2813" s="2" t="s">
        <v>202</v>
      </c>
      <c r="FT2813" s="7" t="s">
        <v>203</v>
      </c>
      <c r="FU2813" s="1"/>
      <c r="JX2813" s="1"/>
      <c r="KG2813" s="1"/>
      <c r="KV2813" s="1"/>
      <c r="LQ2813" s="1"/>
      <c r="LR2813" s="128" t="s">
        <v>57</v>
      </c>
      <c r="LS2813" s="128"/>
      <c r="LT2813" s="128"/>
      <c r="LU2813" s="128"/>
      <c r="LV2813" s="128"/>
      <c r="LW2813" s="128"/>
      <c r="LX2813" s="128"/>
      <c r="LY2813" s="128"/>
      <c r="LZ2813" s="128"/>
      <c r="MA2813" s="128"/>
      <c r="MB2813" s="128"/>
      <c r="MC2813" s="128"/>
      <c r="MD2813" s="128"/>
      <c r="ME2813" s="128"/>
      <c r="MF2813" s="128"/>
      <c r="MG2813" s="1"/>
      <c r="PF2813" s="1"/>
      <c r="PL2813" s="2" t="s">
        <v>52</v>
      </c>
      <c r="PN2813" s="7" t="s">
        <v>53</v>
      </c>
      <c r="PO2813" s="1"/>
      <c r="PZ2813" s="1"/>
      <c r="QF2813" s="2" t="s">
        <v>54</v>
      </c>
      <c r="QH2813" s="7" t="s">
        <v>55</v>
      </c>
      <c r="QI2813" s="1"/>
      <c r="TV2813" s="1"/>
      <c r="VT2813" s="1"/>
    </row>
    <row r="2814" spans="14:592" x14ac:dyDescent="0.3">
      <c r="N2814" s="1"/>
      <c r="AI2814" s="1"/>
      <c r="AJ2814" s="128"/>
      <c r="AK2814" s="128"/>
      <c r="AL2814" s="128"/>
      <c r="AM2814" s="128"/>
      <c r="AN2814" s="128"/>
      <c r="AO2814" s="128"/>
      <c r="AP2814" s="128"/>
      <c r="AQ2814" s="128"/>
      <c r="AR2814" s="128"/>
      <c r="AS2814" s="128"/>
      <c r="AT2814" s="128"/>
      <c r="AU2814" s="128"/>
      <c r="AV2814" s="128"/>
      <c r="AW2814" s="128"/>
      <c r="AX2814" s="128"/>
      <c r="AY2814" s="1"/>
      <c r="DX2814" s="1"/>
      <c r="ED2814" s="4">
        <f t="array" ref="ED2814:ED2816">ED2825:ED2827+EA2818:EA2820</f>
        <v>2.6822929450318038</v>
      </c>
      <c r="EF2814" s="8">
        <f t="array" ref="EF2814:EF2816">EF2809:EF2811</f>
        <v>-9.6555062973455045E-4</v>
      </c>
      <c r="EG2814" s="1"/>
      <c r="ER2814" s="1"/>
      <c r="EX2814" s="4">
        <f t="array" ref="EX2814:EX2816">EX2825:EX2827+EU2818:EU2820</f>
        <v>3.5443442714682423</v>
      </c>
      <c r="EZ2814" s="8">
        <f t="array" ref="EZ2814:EZ2816">EZ2809:EZ2811</f>
        <v>1.0909296811117822E-3</v>
      </c>
      <c r="FA2814" s="1"/>
      <c r="FL2814" s="1"/>
      <c r="FR2814" s="4">
        <f t="array" ref="FR2814:FR2816">FR2825:FR2827+FO2818:FO2820</f>
        <v>3.7847155000939376</v>
      </c>
      <c r="FT2814" s="8">
        <f t="array" ref="FT2814:FT2816">FT2809:FT2811</f>
        <v>-5.0825126425381049E-4</v>
      </c>
      <c r="FU2814" s="1"/>
      <c r="JX2814" s="1"/>
      <c r="KG2814" s="1"/>
      <c r="KV2814" s="1"/>
      <c r="LQ2814" s="1"/>
      <c r="LR2814" s="128"/>
      <c r="LS2814" s="128"/>
      <c r="LT2814" s="128"/>
      <c r="LU2814" s="128"/>
      <c r="LV2814" s="128"/>
      <c r="LW2814" s="128"/>
      <c r="LX2814" s="128"/>
      <c r="LY2814" s="128"/>
      <c r="LZ2814" s="128"/>
      <c r="MA2814" s="128"/>
      <c r="MB2814" s="128"/>
      <c r="MC2814" s="128"/>
      <c r="MD2814" s="128"/>
      <c r="ME2814" s="128"/>
      <c r="MF2814" s="128"/>
      <c r="MG2814" s="1"/>
      <c r="PF2814" s="1"/>
      <c r="PL2814" s="4">
        <f t="array" ref="PL2814:PL2816">PL2825:PL2827+PI2818:PI2820</f>
        <v>-9.8304263879621406E-2</v>
      </c>
      <c r="PN2814" s="8">
        <f t="array" ref="PN2814:PN2816">PN2809:PN2811</f>
        <v>-1.9529928852894856E-3</v>
      </c>
      <c r="PO2814" s="1"/>
      <c r="PZ2814" s="1"/>
      <c r="QF2814" s="4">
        <f t="array" ref="QF2814:QF2816">QF2825:QF2827+QC2818:QC2820</f>
        <v>0.78786655711577569</v>
      </c>
      <c r="QH2814" s="8">
        <f t="array" ref="QH2814:QH2816">QH2809:QH2811</f>
        <v>5.1563572484834006E-4</v>
      </c>
      <c r="QI2814" s="1"/>
      <c r="TV2814" s="1"/>
      <c r="VT2814" s="1"/>
    </row>
    <row r="2815" spans="14:592" x14ac:dyDescent="0.3">
      <c r="N2815" s="1"/>
      <c r="AI2815" s="1"/>
      <c r="AJ2815" s="128"/>
      <c r="AK2815" s="128"/>
      <c r="AL2815" s="128"/>
      <c r="AM2815" s="128"/>
      <c r="AN2815" s="128"/>
      <c r="AO2815" s="128"/>
      <c r="AP2815" s="128"/>
      <c r="AQ2815" s="128"/>
      <c r="AR2815" s="128"/>
      <c r="AS2815" s="128"/>
      <c r="AT2815" s="128"/>
      <c r="AU2815" s="128"/>
      <c r="AV2815" s="128"/>
      <c r="AW2815" s="128"/>
      <c r="AX2815" s="128"/>
      <c r="AY2815" s="1"/>
      <c r="DX2815" s="1"/>
      <c r="ED2815" s="5">
        <v>0</v>
      </c>
      <c r="EF2815" s="9">
        <v>-1.0381640137306011E-2</v>
      </c>
      <c r="EG2815" s="1"/>
      <c r="ER2815" s="1"/>
      <c r="EX2815" s="5">
        <v>0</v>
      </c>
      <c r="EZ2815" s="9">
        <v>-7.5703105022721555E-3</v>
      </c>
      <c r="FA2815" s="1"/>
      <c r="FL2815" s="1"/>
      <c r="FR2815" s="5">
        <v>0</v>
      </c>
      <c r="FT2815" s="9">
        <v>-7.3700473291900557E-3</v>
      </c>
      <c r="FU2815" s="1"/>
      <c r="JX2815" s="1"/>
      <c r="KG2815" s="1"/>
      <c r="KV2815" s="1"/>
      <c r="LQ2815" s="1"/>
      <c r="LR2815" s="128"/>
      <c r="LS2815" s="128"/>
      <c r="LT2815" s="128"/>
      <c r="LU2815" s="128"/>
      <c r="LV2815" s="128"/>
      <c r="LW2815" s="128"/>
      <c r="LX2815" s="128"/>
      <c r="LY2815" s="128"/>
      <c r="LZ2815" s="128"/>
      <c r="MA2815" s="128"/>
      <c r="MB2815" s="128"/>
      <c r="MC2815" s="128"/>
      <c r="MD2815" s="128"/>
      <c r="ME2815" s="128"/>
      <c r="MF2815" s="128"/>
      <c r="MG2815" s="1"/>
      <c r="PF2815" s="1"/>
      <c r="PL2815" s="5">
        <v>-1.1244939217975509</v>
      </c>
      <c r="PN2815" s="9">
        <v>8.0044244162296699E-4</v>
      </c>
      <c r="PO2815" s="1"/>
      <c r="PZ2815" s="1"/>
      <c r="QF2815" s="5">
        <v>-0.40396112752153557</v>
      </c>
      <c r="QH2815" s="9">
        <v>-6.9379559893002281E-6</v>
      </c>
      <c r="QI2815" s="1"/>
      <c r="TV2815" s="1"/>
      <c r="VT2815" s="1"/>
    </row>
    <row r="2816" spans="14:592" ht="15" thickBot="1" x14ac:dyDescent="0.35">
      <c r="N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DX2816" s="1"/>
      <c r="ED2816" s="6">
        <v>0.22824060790247586</v>
      </c>
      <c r="EF2816" s="10">
        <v>1.1347190767040561E-2</v>
      </c>
      <c r="EG2816" s="1"/>
      <c r="ER2816" s="1"/>
      <c r="EX2816" s="6">
        <v>-0.59675923447320101</v>
      </c>
      <c r="EZ2816" s="10">
        <v>6.4793808211603731E-3</v>
      </c>
      <c r="FA2816" s="1"/>
      <c r="FL2816" s="1"/>
      <c r="FR2816" s="6">
        <v>0.24416267700027186</v>
      </c>
      <c r="FT2816" s="10">
        <v>7.8782985934438658E-3</v>
      </c>
      <c r="FU2816" s="1"/>
      <c r="JX2816" s="1"/>
      <c r="KG2816" s="1"/>
      <c r="KV2816" s="1"/>
      <c r="LQ2816" s="1"/>
      <c r="LR2816" s="1"/>
      <c r="LS2816" s="1"/>
      <c r="LT2816" s="1"/>
      <c r="LU2816" s="1"/>
      <c r="LV2816" s="1"/>
      <c r="LW2816" s="1"/>
      <c r="LX2816" s="1"/>
      <c r="LY2816" s="1"/>
      <c r="LZ2816" s="1"/>
      <c r="MA2816" s="1"/>
      <c r="MB2816" s="1"/>
      <c r="MC2816" s="1"/>
      <c r="MD2816" s="1"/>
      <c r="ME2816" s="1"/>
      <c r="MF2816" s="1"/>
      <c r="MG2816" s="1"/>
      <c r="PF2816" s="1"/>
      <c r="PL2816" s="6">
        <v>0.61438102961854346</v>
      </c>
      <c r="PN2816" s="10">
        <v>1.1525504436665185E-3</v>
      </c>
      <c r="PO2816" s="1"/>
      <c r="PZ2816" s="1"/>
      <c r="QF2816" s="6">
        <v>0.80412147630681885</v>
      </c>
      <c r="QH2816" s="10">
        <v>-5.0869776885903971E-4</v>
      </c>
      <c r="QI2816" s="1"/>
      <c r="TV2816" s="1"/>
      <c r="VT2816" s="1"/>
    </row>
    <row r="2817" spans="14:592" ht="15" thickBot="1" x14ac:dyDescent="0.35">
      <c r="N2817" s="1"/>
      <c r="O2817" s="34"/>
      <c r="P2817" s="34"/>
      <c r="Q2817" s="34"/>
      <c r="R2817" s="34"/>
      <c r="S2817" s="34"/>
      <c r="T2817" s="34"/>
      <c r="U2817" s="34"/>
      <c r="V2817" s="34"/>
      <c r="W2817" s="34"/>
      <c r="X2817" s="34"/>
      <c r="Y2817" s="34"/>
      <c r="Z2817" s="34"/>
      <c r="AA2817" s="34"/>
      <c r="AB2817" s="34"/>
      <c r="AC2817" s="34"/>
      <c r="AD2817" s="34"/>
      <c r="AE2817" s="34"/>
      <c r="AF2817" s="34"/>
      <c r="AG2817" s="34"/>
      <c r="AH2817" s="34"/>
      <c r="AI2817" s="34"/>
      <c r="AJ2817" s="34"/>
      <c r="AK2817" s="34"/>
      <c r="AL2817" s="34"/>
      <c r="AM2817" s="34"/>
      <c r="AN2817" s="34"/>
      <c r="AO2817" s="34"/>
      <c r="AP2817" s="34"/>
      <c r="AQ2817" s="34"/>
      <c r="AR2817" s="34"/>
      <c r="AS2817" s="34"/>
      <c r="AT2817" s="34"/>
      <c r="AU2817" s="34"/>
      <c r="AV2817" s="34"/>
      <c r="AW2817" s="34"/>
      <c r="AX2817" s="34"/>
      <c r="AY2817" s="34"/>
      <c r="AZ2817" s="34"/>
      <c r="BA2817" s="34"/>
      <c r="BB2817" s="34"/>
      <c r="BC2817" s="34"/>
      <c r="BD2817" s="34"/>
      <c r="BE2817" s="34"/>
      <c r="BF2817" s="34"/>
      <c r="BG2817" s="34"/>
      <c r="BH2817" s="34"/>
      <c r="BI2817" s="34"/>
      <c r="BJ2817" s="34"/>
      <c r="BK2817" s="34"/>
      <c r="BL2817" s="34"/>
      <c r="BM2817" s="34"/>
      <c r="BN2817" s="34"/>
      <c r="BO2817" s="34"/>
      <c r="BP2817" s="34"/>
      <c r="BQ2817" s="34"/>
      <c r="BR2817" s="34"/>
      <c r="BS2817" s="34"/>
      <c r="BT2817" s="34"/>
      <c r="BU2817" s="34"/>
      <c r="BV2817" s="34"/>
      <c r="BW2817" s="34"/>
      <c r="BX2817" s="34"/>
      <c r="BY2817" s="34"/>
      <c r="BZ2817" s="34"/>
      <c r="CA2817" s="34"/>
      <c r="CB2817" s="34"/>
      <c r="CC2817" s="34"/>
      <c r="CD2817" s="34"/>
      <c r="CE2817" s="34"/>
      <c r="CF2817" s="34"/>
      <c r="CG2817" s="34"/>
      <c r="CH2817" s="34"/>
      <c r="CI2817" s="34"/>
      <c r="CJ2817" s="34"/>
      <c r="CK2817" s="34"/>
      <c r="CL2817" s="34"/>
      <c r="CM2817" s="34"/>
      <c r="CN2817" s="34"/>
      <c r="CO2817" s="34"/>
      <c r="CP2817" s="34"/>
      <c r="CQ2817" s="34"/>
      <c r="CR2817" s="34"/>
      <c r="CS2817" s="34"/>
      <c r="CT2817" s="34"/>
      <c r="CU2817" s="34"/>
      <c r="CV2817" s="34"/>
      <c r="CW2817" s="34"/>
      <c r="CX2817" s="34"/>
      <c r="CY2817" s="34"/>
      <c r="CZ2817" s="34"/>
      <c r="DA2817" s="34"/>
      <c r="DB2817" s="34"/>
      <c r="DC2817" s="34"/>
      <c r="DD2817" s="34"/>
      <c r="DE2817" s="34"/>
      <c r="DF2817" s="34"/>
      <c r="DG2817" s="34"/>
      <c r="DH2817" s="34"/>
      <c r="DI2817" s="34"/>
      <c r="DJ2817" s="34"/>
      <c r="DK2817" s="34"/>
      <c r="DL2817" s="34"/>
      <c r="DM2817" s="34"/>
      <c r="DN2817" s="34"/>
      <c r="DO2817" s="34"/>
      <c r="DP2817" s="34"/>
      <c r="DQ2817" s="34"/>
      <c r="DR2817" s="34"/>
      <c r="DS2817" s="34"/>
      <c r="DT2817" s="34"/>
      <c r="DU2817" s="34"/>
      <c r="DV2817" s="34"/>
      <c r="DW2817" s="34"/>
      <c r="DX2817" s="2"/>
      <c r="DY2817" s="2"/>
      <c r="DZ2817" s="2"/>
      <c r="EA2817" s="2" t="s">
        <v>77</v>
      </c>
      <c r="EB2817" s="2"/>
      <c r="EC2817" s="2"/>
      <c r="ED2817" s="2"/>
      <c r="EF2817" s="7"/>
      <c r="EG2817" s="1"/>
      <c r="EL2817" s="36"/>
      <c r="EM2817" s="36"/>
      <c r="EN2817" s="36"/>
      <c r="EO2817" s="36"/>
      <c r="EP2817" s="36"/>
      <c r="EQ2817" s="36"/>
      <c r="ER2817" s="2"/>
      <c r="ES2817" s="2"/>
      <c r="ET2817" s="2"/>
      <c r="EU2817" s="2" t="s">
        <v>78</v>
      </c>
      <c r="EV2817" s="2"/>
      <c r="EW2817" s="2"/>
      <c r="EX2817" s="2"/>
      <c r="EZ2817" s="7"/>
      <c r="FA2817" s="1"/>
      <c r="FF2817" s="52"/>
      <c r="FG2817" s="52"/>
      <c r="FH2817" s="52"/>
      <c r="FI2817" s="52"/>
      <c r="FJ2817" s="52"/>
      <c r="FK2817" s="52"/>
      <c r="FL2817" s="2"/>
      <c r="FM2817" s="2"/>
      <c r="FN2817" s="2"/>
      <c r="FO2817" s="2" t="s">
        <v>211</v>
      </c>
      <c r="FP2817" s="2"/>
      <c r="FQ2817" s="2"/>
      <c r="FR2817" s="2"/>
      <c r="FT2817" s="7"/>
      <c r="FU2817" s="1"/>
      <c r="JX2817" s="1"/>
      <c r="KG2817" s="1"/>
      <c r="KV2817" s="1"/>
      <c r="KW2817" s="34"/>
      <c r="KX2817" s="34"/>
      <c r="KY2817" s="34"/>
      <c r="KZ2817" s="34"/>
      <c r="LA2817" s="34"/>
      <c r="LB2817" s="34"/>
      <c r="LC2817" s="34"/>
      <c r="LD2817" s="34"/>
      <c r="LE2817" s="34"/>
      <c r="LF2817" s="34"/>
      <c r="LG2817" s="34"/>
      <c r="LH2817" s="34"/>
      <c r="LI2817" s="34"/>
      <c r="LJ2817" s="34"/>
      <c r="LK2817" s="34"/>
      <c r="LL2817" s="34"/>
      <c r="LM2817" s="34"/>
      <c r="LN2817" s="34"/>
      <c r="LO2817" s="34"/>
      <c r="LP2817" s="34"/>
      <c r="LQ2817" s="34"/>
      <c r="LR2817" s="34"/>
      <c r="LS2817" s="34"/>
      <c r="LT2817" s="34"/>
      <c r="LU2817" s="34"/>
      <c r="LV2817" s="34"/>
      <c r="LW2817" s="34"/>
      <c r="LX2817" s="34"/>
      <c r="LY2817" s="34"/>
      <c r="LZ2817" s="34"/>
      <c r="MA2817" s="34"/>
      <c r="MB2817" s="34"/>
      <c r="MC2817" s="34"/>
      <c r="MD2817" s="34"/>
      <c r="ME2817" s="34"/>
      <c r="MF2817" s="34"/>
      <c r="MG2817" s="34"/>
      <c r="MH2817" s="34"/>
      <c r="MI2817" s="34"/>
      <c r="MJ2817" s="34"/>
      <c r="MK2817" s="34"/>
      <c r="ML2817" s="34"/>
      <c r="MM2817" s="34"/>
      <c r="MN2817" s="34"/>
      <c r="MO2817" s="34"/>
      <c r="MP2817" s="34"/>
      <c r="MQ2817" s="34"/>
      <c r="MR2817" s="34"/>
      <c r="MS2817" s="34"/>
      <c r="MT2817" s="34"/>
      <c r="MU2817" s="34"/>
      <c r="MV2817" s="34"/>
      <c r="MW2817" s="34"/>
      <c r="MX2817" s="34"/>
      <c r="MY2817" s="34"/>
      <c r="MZ2817" s="34"/>
      <c r="NA2817" s="34"/>
      <c r="NB2817" s="34"/>
      <c r="NC2817" s="34"/>
      <c r="ND2817" s="34"/>
      <c r="NE2817" s="34"/>
      <c r="NF2817" s="34"/>
      <c r="NG2817" s="34"/>
      <c r="NH2817" s="34"/>
      <c r="NI2817" s="34"/>
      <c r="NJ2817" s="34"/>
      <c r="NK2817" s="34"/>
      <c r="NL2817" s="34"/>
      <c r="NM2817" s="34"/>
      <c r="NN2817" s="34"/>
      <c r="NO2817" s="34"/>
      <c r="NP2817" s="34"/>
      <c r="NQ2817" s="34"/>
      <c r="NR2817" s="34"/>
      <c r="NS2817" s="34"/>
      <c r="NT2817" s="34"/>
      <c r="NU2817" s="34"/>
      <c r="NV2817" s="34"/>
      <c r="NW2817" s="34"/>
      <c r="NX2817" s="34"/>
      <c r="NY2817" s="34"/>
      <c r="NZ2817" s="34"/>
      <c r="OA2817" s="34"/>
      <c r="OB2817" s="34"/>
      <c r="OC2817" s="34"/>
      <c r="OD2817" s="34"/>
      <c r="OE2817" s="34"/>
      <c r="OF2817" s="34"/>
      <c r="OG2817" s="34"/>
      <c r="OH2817" s="34"/>
      <c r="OI2817" s="34"/>
      <c r="OJ2817" s="34"/>
      <c r="OK2817" s="34"/>
      <c r="OL2817" s="34"/>
      <c r="OM2817" s="34"/>
      <c r="ON2817" s="34"/>
      <c r="OO2817" s="34"/>
      <c r="OP2817" s="34"/>
      <c r="OQ2817" s="34"/>
      <c r="OR2817" s="34"/>
      <c r="OS2817" s="34"/>
      <c r="OT2817" s="34"/>
      <c r="OU2817" s="34"/>
      <c r="OV2817" s="34"/>
      <c r="OW2817" s="34"/>
      <c r="OX2817" s="34"/>
      <c r="OY2817" s="34"/>
      <c r="OZ2817" s="34"/>
      <c r="PA2817" s="34"/>
      <c r="PB2817" s="34"/>
      <c r="PC2817" s="34"/>
      <c r="PD2817" s="34"/>
      <c r="PE2817" s="34"/>
      <c r="PF2817" s="2"/>
      <c r="PG2817" s="2"/>
      <c r="PH2817" s="2"/>
      <c r="PI2817" s="2" t="s">
        <v>77</v>
      </c>
      <c r="PJ2817" s="2"/>
      <c r="PK2817" s="2"/>
      <c r="PL2817" s="2"/>
      <c r="PN2817" s="7"/>
      <c r="PO2817" s="1"/>
      <c r="PT2817" s="36"/>
      <c r="PU2817" s="36"/>
      <c r="PV2817" s="36"/>
      <c r="PW2817" s="36"/>
      <c r="PX2817" s="36"/>
      <c r="PY2817" s="36"/>
      <c r="PZ2817" s="2"/>
      <c r="QA2817" s="2"/>
      <c r="QB2817" s="2"/>
      <c r="QC2817" s="2" t="s">
        <v>78</v>
      </c>
      <c r="QD2817" s="2"/>
      <c r="QE2817" s="2"/>
      <c r="QF2817" s="2"/>
      <c r="QH2817" s="7"/>
      <c r="QI2817" s="1"/>
      <c r="TV2817" s="1"/>
      <c r="VT2817" s="1"/>
    </row>
    <row r="2818" spans="14:592" x14ac:dyDescent="0.3">
      <c r="N2818" s="1"/>
      <c r="O2818" s="34"/>
      <c r="AI2818" s="1"/>
      <c r="DX2818" s="1"/>
      <c r="EA2818" s="4">
        <f t="array" ref="EA2818:EA2820">EL3167:EL3169</f>
        <v>5.3171691086701695E-2</v>
      </c>
      <c r="ED2818" s="2"/>
      <c r="EF2818" s="7"/>
      <c r="EG2818" s="1"/>
      <c r="EL2818" s="36"/>
      <c r="ER2818" s="1"/>
      <c r="EU2818" s="4">
        <f t="array" ref="EU2818:EU2820">EX3167:EX3169</f>
        <v>0.93022103892781627</v>
      </c>
      <c r="EX2818" s="2"/>
      <c r="EZ2818" s="7"/>
      <c r="FA2818" s="1"/>
      <c r="FF2818" s="52"/>
      <c r="FL2818" s="1"/>
      <c r="FO2818" s="4">
        <f t="array" ref="FO2818:FO2820">FJ3167:FJ3169</f>
        <v>1.1336712361502381</v>
      </c>
      <c r="FR2818" s="2"/>
      <c r="FT2818" s="7"/>
      <c r="FU2818" s="1"/>
      <c r="JX2818" s="1"/>
      <c r="KG2818" s="1"/>
      <c r="KV2818" s="1"/>
      <c r="KW2818" s="34"/>
      <c r="LQ2818" s="1"/>
      <c r="PF2818" s="1"/>
      <c r="PI2818" s="4">
        <f t="array" ref="PI2818:PI2820">PT3167:PT3169</f>
        <v>5.3171691086701695E-2</v>
      </c>
      <c r="PL2818" s="2"/>
      <c r="PN2818" s="7"/>
      <c r="PO2818" s="1"/>
      <c r="PT2818" s="36"/>
      <c r="PZ2818" s="1"/>
      <c r="QC2818" s="4">
        <f t="array" ref="QC2818:QC2820">QF3167:QF3169</f>
        <v>1.3974501654735625</v>
      </c>
      <c r="QF2818" s="2"/>
      <c r="QH2818" s="7"/>
      <c r="QI2818" s="1"/>
      <c r="TV2818" s="1"/>
      <c r="VT2818" s="1"/>
    </row>
    <row r="2819" spans="14:592" x14ac:dyDescent="0.3">
      <c r="N2819" s="1"/>
      <c r="O2819" s="34"/>
      <c r="AI2819" s="1"/>
      <c r="DX2819" s="1"/>
      <c r="EA2819" s="5">
        <v>0</v>
      </c>
      <c r="ED2819" s="2"/>
      <c r="EF2819" s="7"/>
      <c r="EG2819" s="1"/>
      <c r="EL2819" s="36"/>
      <c r="ER2819" s="1"/>
      <c r="EU2819" s="5">
        <v>0</v>
      </c>
      <c r="EX2819" s="2"/>
      <c r="EZ2819" s="7"/>
      <c r="FA2819" s="1"/>
      <c r="FF2819" s="52"/>
      <c r="FL2819" s="1"/>
      <c r="FO2819" s="5">
        <v>0</v>
      </c>
      <c r="FR2819" s="2"/>
      <c r="FT2819" s="7"/>
      <c r="FU2819" s="1"/>
      <c r="JX2819" s="1"/>
      <c r="KG2819" s="1"/>
      <c r="KV2819" s="1"/>
      <c r="KW2819" s="34"/>
      <c r="LQ2819" s="1"/>
      <c r="PF2819" s="1"/>
      <c r="PI2819" s="5">
        <v>0.68294875629731866</v>
      </c>
      <c r="PL2819" s="2"/>
      <c r="PN2819" s="7"/>
      <c r="PO2819" s="1"/>
      <c r="PT2819" s="36"/>
      <c r="PZ2819" s="1"/>
      <c r="QC2819" s="5">
        <v>1.2792110027997159</v>
      </c>
      <c r="QF2819" s="2"/>
      <c r="QH2819" s="7"/>
      <c r="QI2819" s="1"/>
      <c r="TV2819" s="1"/>
      <c r="VT2819" s="1"/>
    </row>
    <row r="2820" spans="14:592" ht="15" thickBot="1" x14ac:dyDescent="0.35">
      <c r="N2820" s="1"/>
      <c r="O2820" s="34"/>
      <c r="AI2820" s="1"/>
      <c r="DX2820" s="1"/>
      <c r="EA2820" s="6">
        <v>0.22824060790247586</v>
      </c>
      <c r="ED2820" s="2"/>
      <c r="EF2820" s="7"/>
      <c r="EG2820" s="1"/>
      <c r="EL2820" s="36"/>
      <c r="ER2820" s="1"/>
      <c r="EU2820" s="6">
        <v>-0.59675923447320101</v>
      </c>
      <c r="EX2820" s="2"/>
      <c r="EZ2820" s="7"/>
      <c r="FA2820" s="1"/>
      <c r="FF2820" s="52"/>
      <c r="FL2820" s="1"/>
      <c r="FO2820" s="6">
        <v>0.24416267700027186</v>
      </c>
      <c r="FR2820" s="2"/>
      <c r="FT2820" s="7"/>
      <c r="FU2820" s="1"/>
      <c r="JX2820" s="1"/>
      <c r="KG2820" s="1"/>
      <c r="KV2820" s="1"/>
      <c r="KW2820" s="34"/>
      <c r="LQ2820" s="1"/>
      <c r="PF2820" s="1"/>
      <c r="PI2820" s="6">
        <v>0</v>
      </c>
      <c r="PL2820" s="2"/>
      <c r="PN2820" s="7"/>
      <c r="PO2820" s="1"/>
      <c r="PT2820" s="36"/>
      <c r="PZ2820" s="1"/>
      <c r="QC2820" s="6">
        <v>0</v>
      </c>
      <c r="QF2820" s="2"/>
      <c r="QH2820" s="7"/>
      <c r="QI2820" s="1"/>
      <c r="TV2820" s="1"/>
      <c r="VT2820" s="1"/>
    </row>
    <row r="2821" spans="14:592" x14ac:dyDescent="0.3">
      <c r="N2821" s="1"/>
      <c r="O2821" s="34"/>
      <c r="AI2821" s="1"/>
      <c r="DX2821" s="1"/>
      <c r="ED2821" s="2"/>
      <c r="EF2821" s="7"/>
      <c r="EG2821" s="1"/>
      <c r="EL2821" s="36"/>
      <c r="ER2821" s="1"/>
      <c r="EX2821" s="2"/>
      <c r="EZ2821" s="7"/>
      <c r="FA2821" s="1"/>
      <c r="FF2821" s="52"/>
      <c r="FL2821" s="1"/>
      <c r="FR2821" s="2"/>
      <c r="FT2821" s="7"/>
      <c r="FU2821" s="1"/>
      <c r="JX2821" s="1"/>
      <c r="KG2821" s="1"/>
      <c r="KV2821" s="1"/>
      <c r="KW2821" s="34"/>
      <c r="LQ2821" s="1"/>
      <c r="PF2821" s="1"/>
      <c r="PL2821" s="2"/>
      <c r="PN2821" s="7"/>
      <c r="PO2821" s="1"/>
      <c r="PT2821" s="36"/>
      <c r="PZ2821" s="1"/>
      <c r="QF2821" s="2"/>
      <c r="QH2821" s="7"/>
      <c r="QI2821" s="1"/>
      <c r="TV2821" s="1"/>
      <c r="VT2821" s="1"/>
    </row>
    <row r="2822" spans="14:592" ht="15" thickBot="1" x14ac:dyDescent="0.35">
      <c r="N2822" s="1"/>
      <c r="O2822" s="34"/>
      <c r="Q2822" s="35"/>
      <c r="R2822" s="35"/>
      <c r="S2822" s="35"/>
      <c r="T2822" s="35"/>
      <c r="U2822" s="35"/>
      <c r="V2822" s="35"/>
      <c r="W2822" s="35"/>
      <c r="X2822" s="35"/>
      <c r="Y2822" s="35"/>
      <c r="Z2822" s="35"/>
      <c r="AA2822" s="35"/>
      <c r="AB2822" s="35"/>
      <c r="AC2822" s="35"/>
      <c r="AD2822" s="35"/>
      <c r="AE2822" s="35"/>
      <c r="AF2822" s="35"/>
      <c r="AG2822" s="35"/>
      <c r="AH2822" s="35"/>
      <c r="AI2822" s="35"/>
      <c r="AJ2822" s="35"/>
      <c r="AK2822" s="35"/>
      <c r="AL2822" s="35"/>
      <c r="AM2822" s="35"/>
      <c r="AN2822" s="35"/>
      <c r="AO2822" s="35"/>
      <c r="AP2822" s="35"/>
      <c r="AQ2822" s="35"/>
      <c r="AR2822" s="35"/>
      <c r="AS2822" s="35"/>
      <c r="AT2822" s="35"/>
      <c r="AU2822" s="35"/>
      <c r="AV2822" s="35"/>
      <c r="AW2822" s="35"/>
      <c r="AX2822" s="35"/>
      <c r="AY2822" s="35"/>
      <c r="AZ2822" s="35"/>
      <c r="BA2822" s="35"/>
      <c r="BB2822" s="35"/>
      <c r="BC2822" s="35"/>
      <c r="BD2822" s="35"/>
      <c r="BE2822" s="35"/>
      <c r="BF2822" s="35"/>
      <c r="BG2822" s="35"/>
      <c r="BH2822" s="35"/>
      <c r="BI2822" s="35"/>
      <c r="BJ2822" s="35"/>
      <c r="BK2822" s="35"/>
      <c r="BL2822" s="35"/>
      <c r="BM2822" s="35"/>
      <c r="BN2822" s="35"/>
      <c r="BO2822" s="35"/>
      <c r="BP2822" s="35"/>
      <c r="BQ2822" s="35"/>
      <c r="BR2822" s="35"/>
      <c r="BS2822" s="35"/>
      <c r="BT2822" s="35"/>
      <c r="BU2822" s="35"/>
      <c r="BV2822" s="35"/>
      <c r="BW2822" s="35"/>
      <c r="BX2822" s="35"/>
      <c r="BY2822" s="35"/>
      <c r="BZ2822" s="35"/>
      <c r="CA2822" s="35"/>
      <c r="CB2822" s="35"/>
      <c r="CC2822" s="35"/>
      <c r="CD2822" s="35"/>
      <c r="CE2822" s="35"/>
      <c r="CF2822" s="35"/>
      <c r="CG2822" s="35"/>
      <c r="CH2822" s="35"/>
      <c r="CI2822" s="35"/>
      <c r="CJ2822" s="35"/>
      <c r="CK2822" s="35"/>
      <c r="CL2822" s="35"/>
      <c r="CM2822" s="35"/>
      <c r="CN2822" s="35"/>
      <c r="CO2822" s="35"/>
      <c r="CP2822" s="35"/>
      <c r="CQ2822" s="35"/>
      <c r="CR2822" s="35"/>
      <c r="CS2822" s="35"/>
      <c r="CT2822" s="35"/>
      <c r="CU2822" s="35"/>
      <c r="CV2822" s="35"/>
      <c r="CW2822" s="35"/>
      <c r="CX2822" s="35"/>
      <c r="CY2822" s="35"/>
      <c r="CZ2822" s="35"/>
      <c r="DA2822" s="35"/>
      <c r="DB2822" s="35"/>
      <c r="DC2822" s="35"/>
      <c r="DD2822" s="35"/>
      <c r="DE2822" s="35"/>
      <c r="DF2822" s="35"/>
      <c r="DG2822" s="35"/>
      <c r="DH2822" s="35"/>
      <c r="DI2822" s="35"/>
      <c r="DJ2822" s="35"/>
      <c r="DK2822" s="35"/>
      <c r="DL2822" s="35"/>
      <c r="DM2822" s="35"/>
      <c r="DN2822" s="35"/>
      <c r="DO2822" s="35"/>
      <c r="DP2822" s="35"/>
      <c r="DQ2822" s="35"/>
      <c r="DR2822" s="35"/>
      <c r="DS2822" s="35"/>
      <c r="DT2822" s="35"/>
      <c r="DU2822" s="35"/>
      <c r="DV2822" s="35"/>
      <c r="DW2822" s="35"/>
      <c r="DX2822" s="7"/>
      <c r="DY2822" s="7"/>
      <c r="DZ2822" s="7"/>
      <c r="EA2822" s="7" t="s">
        <v>79</v>
      </c>
      <c r="EB2822" s="7"/>
      <c r="EC2822" s="7"/>
      <c r="ED2822" s="2"/>
      <c r="EE2822" s="7"/>
      <c r="EF2822" s="7"/>
      <c r="EG2822" s="1"/>
      <c r="EL2822" s="36"/>
      <c r="EN2822" s="37"/>
      <c r="EO2822" s="37"/>
      <c r="EP2822" s="37"/>
      <c r="EQ2822" s="37"/>
      <c r="ER2822" s="7"/>
      <c r="ES2822" s="7"/>
      <c r="ET2822" s="7"/>
      <c r="EU2822" s="7" t="s">
        <v>80</v>
      </c>
      <c r="EV2822" s="7"/>
      <c r="EW2822" s="7"/>
      <c r="EX2822" s="2"/>
      <c r="EY2822" s="7"/>
      <c r="EZ2822" s="7"/>
      <c r="FA2822" s="1"/>
      <c r="FF2822" s="52"/>
      <c r="FH2822" s="53"/>
      <c r="FI2822" s="53"/>
      <c r="FJ2822" s="53"/>
      <c r="FK2822" s="53"/>
      <c r="FL2822" s="7"/>
      <c r="FM2822" s="7"/>
      <c r="FN2822" s="7"/>
      <c r="FO2822" s="7" t="s">
        <v>212</v>
      </c>
      <c r="FP2822" s="7"/>
      <c r="FQ2822" s="7"/>
      <c r="FR2822" s="2"/>
      <c r="FS2822" s="7"/>
      <c r="FT2822" s="7"/>
      <c r="FU2822" s="1"/>
      <c r="JX2822" s="1"/>
      <c r="KG2822" s="1"/>
      <c r="KV2822" s="1"/>
      <c r="KW2822" s="34"/>
      <c r="KY2822" s="35"/>
      <c r="KZ2822" s="35"/>
      <c r="LA2822" s="35"/>
      <c r="LB2822" s="35"/>
      <c r="LC2822" s="35"/>
      <c r="LD2822" s="35"/>
      <c r="LE2822" s="35"/>
      <c r="LF2822" s="35"/>
      <c r="LG2822" s="35"/>
      <c r="LH2822" s="35"/>
      <c r="LI2822" s="35"/>
      <c r="LJ2822" s="35"/>
      <c r="LK2822" s="35"/>
      <c r="LL2822" s="35"/>
      <c r="LM2822" s="35"/>
      <c r="LN2822" s="35"/>
      <c r="LO2822" s="35"/>
      <c r="LP2822" s="35"/>
      <c r="LQ2822" s="35"/>
      <c r="LR2822" s="35"/>
      <c r="LS2822" s="35"/>
      <c r="LT2822" s="35"/>
      <c r="LU2822" s="35"/>
      <c r="LV2822" s="35"/>
      <c r="LW2822" s="35"/>
      <c r="LX2822" s="35"/>
      <c r="LY2822" s="35"/>
      <c r="LZ2822" s="35"/>
      <c r="MA2822" s="35"/>
      <c r="MB2822" s="35"/>
      <c r="MC2822" s="35"/>
      <c r="MD2822" s="35"/>
      <c r="ME2822" s="35"/>
      <c r="MF2822" s="35"/>
      <c r="MG2822" s="35"/>
      <c r="MH2822" s="35"/>
      <c r="MI2822" s="35"/>
      <c r="MJ2822" s="35"/>
      <c r="MK2822" s="35"/>
      <c r="ML2822" s="35"/>
      <c r="MM2822" s="35"/>
      <c r="MN2822" s="35"/>
      <c r="MO2822" s="35"/>
      <c r="MP2822" s="35"/>
      <c r="MQ2822" s="35"/>
      <c r="MR2822" s="35"/>
      <c r="MS2822" s="35"/>
      <c r="MT2822" s="35"/>
      <c r="MU2822" s="35"/>
      <c r="MV2822" s="35"/>
      <c r="MW2822" s="35"/>
      <c r="MX2822" s="35"/>
      <c r="MY2822" s="35"/>
      <c r="MZ2822" s="35"/>
      <c r="NA2822" s="35"/>
      <c r="NB2822" s="35"/>
      <c r="NC2822" s="35"/>
      <c r="ND2822" s="35"/>
      <c r="NE2822" s="35"/>
      <c r="NF2822" s="35"/>
      <c r="NG2822" s="35"/>
      <c r="NH2822" s="35"/>
      <c r="NI2822" s="35"/>
      <c r="NJ2822" s="35"/>
      <c r="NK2822" s="35"/>
      <c r="NL2822" s="35"/>
      <c r="NM2822" s="35"/>
      <c r="NN2822" s="35"/>
      <c r="NO2822" s="35"/>
      <c r="NP2822" s="35"/>
      <c r="NQ2822" s="35"/>
      <c r="NR2822" s="35"/>
      <c r="NS2822" s="35"/>
      <c r="NT2822" s="35"/>
      <c r="NU2822" s="35"/>
      <c r="NV2822" s="35"/>
      <c r="NW2822" s="35"/>
      <c r="NX2822" s="35"/>
      <c r="NY2822" s="35"/>
      <c r="NZ2822" s="35"/>
      <c r="OA2822" s="35"/>
      <c r="OB2822" s="35"/>
      <c r="OC2822" s="35"/>
      <c r="OD2822" s="35"/>
      <c r="OE2822" s="35"/>
      <c r="OF2822" s="35"/>
      <c r="OG2822" s="35"/>
      <c r="OH2822" s="35"/>
      <c r="OI2822" s="35"/>
      <c r="OJ2822" s="35"/>
      <c r="OK2822" s="35"/>
      <c r="OL2822" s="35"/>
      <c r="OM2822" s="35"/>
      <c r="ON2822" s="35"/>
      <c r="OO2822" s="35"/>
      <c r="OP2822" s="35"/>
      <c r="OQ2822" s="35"/>
      <c r="OR2822" s="35"/>
      <c r="OS2822" s="35"/>
      <c r="OT2822" s="35"/>
      <c r="OU2822" s="35"/>
      <c r="OV2822" s="35"/>
      <c r="OW2822" s="35"/>
      <c r="OX2822" s="35"/>
      <c r="OY2822" s="35"/>
      <c r="OZ2822" s="35"/>
      <c r="PA2822" s="35"/>
      <c r="PB2822" s="35"/>
      <c r="PC2822" s="35"/>
      <c r="PD2822" s="35"/>
      <c r="PE2822" s="35"/>
      <c r="PF2822" s="7"/>
      <c r="PG2822" s="7"/>
      <c r="PH2822" s="7"/>
      <c r="PI2822" s="7" t="s">
        <v>79</v>
      </c>
      <c r="PJ2822" s="7"/>
      <c r="PK2822" s="7"/>
      <c r="PL2822" s="2"/>
      <c r="PM2822" s="7"/>
      <c r="PN2822" s="7"/>
      <c r="PO2822" s="1"/>
      <c r="PT2822" s="36"/>
      <c r="PV2822" s="37"/>
      <c r="PW2822" s="37"/>
      <c r="PX2822" s="37"/>
      <c r="PY2822" s="37"/>
      <c r="PZ2822" s="7"/>
      <c r="QA2822" s="7"/>
      <c r="QB2822" s="7"/>
      <c r="QC2822" s="7" t="s">
        <v>80</v>
      </c>
      <c r="QD2822" s="7"/>
      <c r="QE2822" s="7"/>
      <c r="QF2822" s="2"/>
      <c r="QG2822" s="7"/>
      <c r="QH2822" s="7"/>
      <c r="QI2822" s="1"/>
      <c r="TV2822" s="1"/>
      <c r="VT2822" s="1"/>
    </row>
    <row r="2823" spans="14:592" x14ac:dyDescent="0.3">
      <c r="N2823" s="1"/>
      <c r="O2823" s="34"/>
      <c r="Q2823" s="35"/>
      <c r="AI2823" s="1"/>
      <c r="DX2823" s="1"/>
      <c r="EA2823" s="8">
        <f t="array" ref="EA2823:EA2825">EF2814:EF2816</f>
        <v>-9.6555062973455045E-4</v>
      </c>
      <c r="ED2823" s="2"/>
      <c r="EF2823" s="7"/>
      <c r="EG2823" s="1"/>
      <c r="EL2823" s="36"/>
      <c r="EN2823" s="37"/>
      <c r="ER2823" s="1"/>
      <c r="EU2823" s="8">
        <f t="array" ref="EU2823:EU2825">EZ2814:EZ2816</f>
        <v>1.0909296811117822E-3</v>
      </c>
      <c r="EX2823" s="2"/>
      <c r="EZ2823" s="7"/>
      <c r="FA2823" s="1"/>
      <c r="FF2823" s="52"/>
      <c r="FH2823" s="53"/>
      <c r="FL2823" s="1"/>
      <c r="FO2823" s="8">
        <f t="array" ref="FO2823:FO2825">FT2814:FT2816</f>
        <v>-5.0825126425381049E-4</v>
      </c>
      <c r="FR2823" s="2"/>
      <c r="FT2823" s="7"/>
      <c r="FU2823" s="1"/>
      <c r="JX2823" s="1"/>
      <c r="KG2823" s="1"/>
      <c r="KV2823" s="1"/>
      <c r="KW2823" s="34"/>
      <c r="KY2823" s="35"/>
      <c r="LQ2823" s="1"/>
      <c r="PF2823" s="1"/>
      <c r="PI2823" s="8">
        <f t="array" ref="PI2823:PI2825">PN2814:PN2816</f>
        <v>-1.9529928852894856E-3</v>
      </c>
      <c r="PL2823" s="2"/>
      <c r="PN2823" s="7"/>
      <c r="PO2823" s="1"/>
      <c r="PT2823" s="36"/>
      <c r="PV2823" s="37"/>
      <c r="PZ2823" s="1"/>
      <c r="QC2823" s="8">
        <f t="array" ref="QC2823:QC2825">QH2814:QH2816</f>
        <v>5.1563572484834006E-4</v>
      </c>
      <c r="QF2823" s="2"/>
      <c r="QH2823" s="7"/>
      <c r="QI2823" s="1"/>
      <c r="TV2823" s="1"/>
      <c r="VT2823" s="1"/>
    </row>
    <row r="2824" spans="14:592" ht="15" thickBot="1" x14ac:dyDescent="0.35">
      <c r="N2824" s="1"/>
      <c r="O2824" s="34"/>
      <c r="Q2824" s="35"/>
      <c r="AI2824" s="1"/>
      <c r="DX2824" s="1"/>
      <c r="EA2824" s="9">
        <v>-1.0381640137306011E-2</v>
      </c>
      <c r="ED2824" s="2" t="s">
        <v>58</v>
      </c>
      <c r="EF2824" s="7" t="s">
        <v>59</v>
      </c>
      <c r="EG2824" s="1"/>
      <c r="EL2824" s="36"/>
      <c r="EN2824" s="37"/>
      <c r="ER2824" s="1"/>
      <c r="EU2824" s="9">
        <v>-7.5703105022721555E-3</v>
      </c>
      <c r="EX2824" s="2" t="s">
        <v>60</v>
      </c>
      <c r="EZ2824" s="7" t="s">
        <v>61</v>
      </c>
      <c r="FA2824" s="1"/>
      <c r="FF2824" s="52"/>
      <c r="FH2824" s="53"/>
      <c r="FL2824" s="1"/>
      <c r="FO2824" s="9">
        <v>-7.3700473291900557E-3</v>
      </c>
      <c r="FR2824" s="2" t="s">
        <v>204</v>
      </c>
      <c r="FT2824" s="7" t="s">
        <v>205</v>
      </c>
      <c r="FU2824" s="1"/>
      <c r="JX2824" s="1"/>
      <c r="KG2824" s="1"/>
      <c r="KV2824" s="1"/>
      <c r="KW2824" s="34"/>
      <c r="KY2824" s="35"/>
      <c r="LQ2824" s="1"/>
      <c r="PF2824" s="1"/>
      <c r="PI2824" s="9">
        <v>8.0044244162296699E-4</v>
      </c>
      <c r="PL2824" s="2" t="s">
        <v>58</v>
      </c>
      <c r="PN2824" s="7" t="s">
        <v>59</v>
      </c>
      <c r="PO2824" s="1"/>
      <c r="PT2824" s="36"/>
      <c r="PV2824" s="37"/>
      <c r="PZ2824" s="1"/>
      <c r="QC2824" s="9">
        <v>-6.9379559893002281E-6</v>
      </c>
      <c r="QF2824" s="2" t="s">
        <v>60</v>
      </c>
      <c r="QH2824" s="7" t="s">
        <v>61</v>
      </c>
      <c r="QI2824" s="1"/>
      <c r="TV2824" s="1"/>
      <c r="VT2824" s="1"/>
    </row>
    <row r="2825" spans="14:592" ht="15" thickBot="1" x14ac:dyDescent="0.35">
      <c r="N2825" s="1"/>
      <c r="O2825" s="34"/>
      <c r="Q2825" s="35"/>
      <c r="AI2825" s="1"/>
      <c r="DX2825" s="1"/>
      <c r="EA2825" s="10">
        <v>1.1347190767040561E-2</v>
      </c>
      <c r="ED2825" s="4">
        <f t="array" ref="ED2825:ED2827">ED2853:ED2855</f>
        <v>2.6291212539451023</v>
      </c>
      <c r="EF2825" s="8">
        <f t="array" ref="EF2825:EF2827">EF2814:EF2816</f>
        <v>-9.6555062973455045E-4</v>
      </c>
      <c r="EG2825" s="1"/>
      <c r="EL2825" s="36"/>
      <c r="EN2825" s="37"/>
      <c r="ER2825" s="1"/>
      <c r="EU2825" s="10">
        <v>6.4793808211603731E-3</v>
      </c>
      <c r="EX2825" s="4">
        <f t="array" ref="EX2825:EX2827">EX2853:EX2855</f>
        <v>2.6141232325404258</v>
      </c>
      <c r="EZ2825" s="8">
        <f t="array" ref="EZ2825:EZ2827">EZ2814:EZ2816</f>
        <v>1.0909296811117822E-3</v>
      </c>
      <c r="FA2825" s="1"/>
      <c r="FF2825" s="52"/>
      <c r="FH2825" s="53"/>
      <c r="FL2825" s="1"/>
      <c r="FO2825" s="10">
        <v>7.8782985934438658E-3</v>
      </c>
      <c r="FR2825" s="4">
        <f t="array" ref="FR2825:FR2827">FR2853:FR2855</f>
        <v>2.6510442639436995</v>
      </c>
      <c r="FT2825" s="8">
        <f t="array" ref="FT2825:FT2827">FT2814:FT2816</f>
        <v>-5.0825126425381049E-4</v>
      </c>
      <c r="FU2825" s="1"/>
      <c r="JX2825" s="1"/>
      <c r="KG2825" s="1"/>
      <c r="KV2825" s="1"/>
      <c r="KW2825" s="34"/>
      <c r="KY2825" s="35"/>
      <c r="LQ2825" s="1"/>
      <c r="PF2825" s="1"/>
      <c r="PI2825" s="10">
        <v>1.1525504436665185E-3</v>
      </c>
      <c r="PL2825" s="4">
        <f t="array" ref="PL2825:PL2827">PL2853:PL2855</f>
        <v>-0.1514759549663231</v>
      </c>
      <c r="PN2825" s="8">
        <f t="array" ref="PN2825:PN2827">PN2814:PN2816</f>
        <v>-1.9529928852894856E-3</v>
      </c>
      <c r="PO2825" s="1"/>
      <c r="PT2825" s="36"/>
      <c r="PV2825" s="37"/>
      <c r="PZ2825" s="1"/>
      <c r="QC2825" s="10">
        <v>-5.0869776885903971E-4</v>
      </c>
      <c r="QF2825" s="4">
        <f t="array" ref="QF2825:QF2827">QF2853:QF2855</f>
        <v>-0.6095836083577868</v>
      </c>
      <c r="QH2825" s="8">
        <f t="array" ref="QH2825:QH2827">QH2814:QH2816</f>
        <v>5.1563572484834006E-4</v>
      </c>
      <c r="QI2825" s="1"/>
      <c r="TV2825" s="1"/>
      <c r="VT2825" s="1"/>
    </row>
    <row r="2826" spans="14:592" x14ac:dyDescent="0.3">
      <c r="N2826" s="1"/>
      <c r="O2826" s="34"/>
      <c r="Q2826" s="35"/>
      <c r="AI2826" s="1"/>
      <c r="DX2826" s="1"/>
      <c r="ED2826" s="5">
        <v>0</v>
      </c>
      <c r="EF2826" s="9">
        <v>-1.0381640137306011E-2</v>
      </c>
      <c r="EG2826" s="1"/>
      <c r="EL2826" s="36"/>
      <c r="EN2826" s="37"/>
      <c r="ER2826" s="1"/>
      <c r="EX2826" s="5">
        <v>0</v>
      </c>
      <c r="EZ2826" s="9">
        <v>-7.5703105022721555E-3</v>
      </c>
      <c r="FA2826" s="1"/>
      <c r="FF2826" s="52"/>
      <c r="FH2826" s="53"/>
      <c r="FL2826" s="1"/>
      <c r="FR2826" s="5">
        <v>0</v>
      </c>
      <c r="FT2826" s="9">
        <v>-7.3700473291900557E-3</v>
      </c>
      <c r="FU2826" s="1"/>
      <c r="JX2826" s="1"/>
      <c r="KG2826" s="1"/>
      <c r="KV2826" s="1"/>
      <c r="KW2826" s="34"/>
      <c r="KY2826" s="35"/>
      <c r="LQ2826" s="1"/>
      <c r="PF2826" s="1"/>
      <c r="PL2826" s="5">
        <v>-1.8074426780948696</v>
      </c>
      <c r="PN2826" s="9">
        <v>8.0044244162296699E-4</v>
      </c>
      <c r="PO2826" s="1"/>
      <c r="PT2826" s="36"/>
      <c r="PV2826" s="37"/>
      <c r="PZ2826" s="1"/>
      <c r="QF2826" s="5">
        <v>-1.6831721303212515</v>
      </c>
      <c r="QH2826" s="9">
        <v>-6.9379559893002281E-6</v>
      </c>
      <c r="QI2826" s="1"/>
      <c r="TV2826" s="1"/>
      <c r="VT2826" s="1"/>
    </row>
    <row r="2827" spans="14:592" ht="15" thickBot="1" x14ac:dyDescent="0.35">
      <c r="N2827" s="1"/>
      <c r="O2827" s="34"/>
      <c r="Q2827" s="35"/>
      <c r="AI2827" s="1"/>
      <c r="DX2827" s="1"/>
      <c r="ED2827" s="6">
        <v>0</v>
      </c>
      <c r="EF2827" s="10">
        <v>1.1347190767040561E-2</v>
      </c>
      <c r="EG2827" s="1"/>
      <c r="EL2827" s="36"/>
      <c r="EN2827" s="37"/>
      <c r="ER2827" s="1"/>
      <c r="EX2827" s="6">
        <v>0</v>
      </c>
      <c r="EZ2827" s="10">
        <v>6.4793808211603731E-3</v>
      </c>
      <c r="FA2827" s="1"/>
      <c r="FF2827" s="52"/>
      <c r="FH2827" s="53"/>
      <c r="FL2827" s="1"/>
      <c r="FR2827" s="6">
        <v>0</v>
      </c>
      <c r="FT2827" s="10">
        <v>7.8782985934438658E-3</v>
      </c>
      <c r="FU2827" s="1"/>
      <c r="JX2827" s="1"/>
      <c r="KG2827" s="1"/>
      <c r="KV2827" s="1"/>
      <c r="KW2827" s="34"/>
      <c r="KY2827" s="35"/>
      <c r="LQ2827" s="1"/>
      <c r="PF2827" s="1"/>
      <c r="PL2827" s="6">
        <v>0.61438102961854346</v>
      </c>
      <c r="PN2827" s="10">
        <v>1.1525504436665185E-3</v>
      </c>
      <c r="PO2827" s="1"/>
      <c r="PT2827" s="36"/>
      <c r="PV2827" s="37"/>
      <c r="PZ2827" s="1"/>
      <c r="QF2827" s="6">
        <v>0.80412147630681885</v>
      </c>
      <c r="QH2827" s="10">
        <v>-5.0869776885903971E-4</v>
      </c>
      <c r="QI2827" s="1"/>
      <c r="TV2827" s="1"/>
      <c r="VT2827" s="1"/>
    </row>
    <row r="2828" spans="14:592" x14ac:dyDescent="0.3">
      <c r="N2828" s="1"/>
      <c r="O2828" s="34"/>
      <c r="Q2828" s="35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  <c r="EA2828" s="1"/>
      <c r="EB2828" s="1"/>
      <c r="EC2828" s="1"/>
      <c r="ED2828" s="2"/>
      <c r="EE2828" s="1"/>
      <c r="EF2828" s="7"/>
      <c r="EG2828" s="1"/>
      <c r="EH2828" s="1"/>
      <c r="EI2828" s="1"/>
      <c r="EJ2828" s="1"/>
      <c r="EK2828" s="1"/>
      <c r="EL2828" s="36"/>
      <c r="EM2828" s="1"/>
      <c r="EN2828" s="37"/>
      <c r="EO2828" s="1"/>
      <c r="EP2828" s="1"/>
      <c r="EQ2828" s="1"/>
      <c r="ER2828" s="1"/>
      <c r="ES2828" s="1"/>
      <c r="ET2828" s="1"/>
      <c r="EU2828" s="1"/>
      <c r="EV2828" s="1"/>
      <c r="EW2828" s="1"/>
      <c r="EX2828" s="2"/>
      <c r="EY2828" s="1"/>
      <c r="EZ2828" s="7"/>
      <c r="FA2828" s="1"/>
      <c r="FB2828" s="1"/>
      <c r="FC2828" s="1"/>
      <c r="FD2828" s="1"/>
      <c r="FE2828" s="1"/>
      <c r="FF2828" s="52"/>
      <c r="FG2828" s="1"/>
      <c r="FH2828" s="53"/>
      <c r="FI2828" s="1"/>
      <c r="FJ2828" s="1"/>
      <c r="FK2828" s="1"/>
      <c r="FL2828" s="1"/>
      <c r="FM2828" s="1"/>
      <c r="FN2828" s="1"/>
      <c r="FO2828" s="1"/>
      <c r="FP2828" s="1"/>
      <c r="FQ2828" s="1"/>
      <c r="FR2828" s="2"/>
      <c r="FS2828" s="1"/>
      <c r="FT2828" s="7"/>
      <c r="FU2828" s="1"/>
      <c r="FV2828" s="1"/>
      <c r="FW2828" s="1"/>
      <c r="FX2828" s="1"/>
      <c r="FY2828" s="1"/>
      <c r="FZ2828" s="1"/>
      <c r="GA2828" s="1"/>
      <c r="GB2828" s="1"/>
      <c r="GC2828" s="1"/>
      <c r="GD2828" s="1"/>
      <c r="GE2828" s="1"/>
      <c r="GF2828" s="1"/>
      <c r="GG2828" s="1"/>
      <c r="GH2828" s="1"/>
      <c r="GI2828" s="1"/>
      <c r="GJ2828" s="1"/>
      <c r="GK2828" s="1"/>
      <c r="GL2828" s="1"/>
      <c r="GM2828" s="1"/>
      <c r="GN2828" s="1"/>
      <c r="GO2828" s="1"/>
      <c r="GP2828" s="1"/>
      <c r="GQ2828" s="1"/>
      <c r="GR2828" s="1"/>
      <c r="GS2828" s="1"/>
      <c r="GT2828" s="1"/>
      <c r="GU2828" s="1"/>
      <c r="GV2828" s="1"/>
      <c r="GW2828" s="1"/>
      <c r="GX2828" s="1"/>
      <c r="GY2828" s="1"/>
      <c r="GZ2828" s="1"/>
      <c r="HA2828" s="1"/>
      <c r="HB2828" s="1"/>
      <c r="HC2828" s="1"/>
      <c r="HD2828" s="1"/>
      <c r="HE2828" s="1"/>
      <c r="HF2828" s="1"/>
      <c r="HG2828" s="1"/>
      <c r="HH2828" s="1"/>
      <c r="HI2828" s="1"/>
      <c r="HJ2828" s="1"/>
      <c r="HK2828" s="1"/>
      <c r="HL2828" s="1"/>
      <c r="HM2828" s="1"/>
      <c r="HN2828" s="1"/>
      <c r="HO2828" s="1"/>
      <c r="HP2828" s="1"/>
      <c r="HQ2828" s="1"/>
      <c r="HR2828" s="1"/>
      <c r="HS2828" s="1"/>
      <c r="HT2828" s="1"/>
      <c r="HU2828" s="1"/>
      <c r="HV2828" s="1"/>
      <c r="HW2828" s="1"/>
      <c r="HX2828" s="1"/>
      <c r="HY2828" s="1"/>
      <c r="HZ2828" s="1"/>
      <c r="IA2828" s="1"/>
      <c r="IB2828" s="1"/>
      <c r="IC2828" s="1"/>
      <c r="ID2828" s="1"/>
      <c r="IE2828" s="1"/>
      <c r="IF2828" s="1"/>
      <c r="IG2828" s="1"/>
      <c r="IH2828" s="1"/>
      <c r="II2828" s="1"/>
      <c r="IJ2828" s="1"/>
      <c r="IK2828" s="1"/>
      <c r="IL2828" s="1"/>
      <c r="IM2828" s="1"/>
      <c r="IN2828" s="1"/>
      <c r="IO2828" s="1"/>
      <c r="IP2828" s="1"/>
      <c r="IQ2828" s="1"/>
      <c r="IR2828" s="1"/>
      <c r="IS2828" s="1"/>
      <c r="IT2828" s="1"/>
      <c r="IU2828" s="1"/>
      <c r="IV2828" s="1"/>
      <c r="IW2828" s="1"/>
      <c r="IX2828" s="1"/>
      <c r="IY2828" s="1"/>
      <c r="IZ2828" s="1"/>
      <c r="JA2828" s="1"/>
      <c r="JB2828" s="1"/>
      <c r="JC2828" s="1"/>
      <c r="JD2828" s="1"/>
      <c r="JE2828" s="1"/>
      <c r="JF2828" s="1"/>
      <c r="JG2828" s="1"/>
      <c r="JH2828" s="1"/>
      <c r="JI2828" s="1"/>
      <c r="JJ2828" s="1"/>
      <c r="JK2828" s="1"/>
      <c r="JL2828" s="1"/>
      <c r="JM2828" s="1"/>
      <c r="JN2828" s="1"/>
      <c r="JO2828" s="1"/>
      <c r="JP2828" s="1"/>
      <c r="JQ2828" s="1"/>
      <c r="JR2828" s="1"/>
      <c r="JS2828" s="1"/>
      <c r="JT2828" s="1"/>
      <c r="JU2828" s="1"/>
      <c r="JV2828" s="1"/>
      <c r="JW2828" s="1"/>
      <c r="JX2828" s="1"/>
      <c r="KG2828" s="1"/>
      <c r="KV2828" s="1"/>
      <c r="KW2828" s="34"/>
      <c r="KY2828" s="35"/>
      <c r="LQ2828" s="1"/>
      <c r="LR2828" s="1"/>
      <c r="LS2828" s="1"/>
      <c r="LT2828" s="1"/>
      <c r="LU2828" s="1"/>
      <c r="LV2828" s="1"/>
      <c r="LW2828" s="1"/>
      <c r="LX2828" s="1"/>
      <c r="LY2828" s="1"/>
      <c r="LZ2828" s="1"/>
      <c r="MA2828" s="1"/>
      <c r="MB2828" s="1"/>
      <c r="MC2828" s="1"/>
      <c r="MD2828" s="1"/>
      <c r="ME2828" s="1"/>
      <c r="MF2828" s="1"/>
      <c r="MG2828" s="1"/>
      <c r="MH2828" s="1"/>
      <c r="MI2828" s="1"/>
      <c r="MJ2828" s="1"/>
      <c r="MK2828" s="1"/>
      <c r="ML2828" s="1"/>
      <c r="MM2828" s="1"/>
      <c r="MN2828" s="1"/>
      <c r="MO2828" s="1"/>
      <c r="MP2828" s="1"/>
      <c r="MQ2828" s="1"/>
      <c r="MR2828" s="1"/>
      <c r="MS2828" s="1"/>
      <c r="MT2828" s="1"/>
      <c r="MU2828" s="1"/>
      <c r="MV2828" s="1"/>
      <c r="MW2828" s="1"/>
      <c r="MX2828" s="1"/>
      <c r="MY2828" s="1"/>
      <c r="MZ2828" s="1"/>
      <c r="NA2828" s="1"/>
      <c r="NB2828" s="1"/>
      <c r="NC2828" s="1"/>
      <c r="ND2828" s="1"/>
      <c r="NE2828" s="1"/>
      <c r="NF2828" s="1"/>
      <c r="NG2828" s="1"/>
      <c r="NH2828" s="1"/>
      <c r="NI2828" s="1"/>
      <c r="NJ2828" s="1"/>
      <c r="NK2828" s="1"/>
      <c r="NL2828" s="1"/>
      <c r="NM2828" s="1"/>
      <c r="NN2828" s="1"/>
      <c r="NO2828" s="1"/>
      <c r="NP2828" s="1"/>
      <c r="NQ2828" s="1"/>
      <c r="NR2828" s="1"/>
      <c r="NS2828" s="1"/>
      <c r="NT2828" s="1"/>
      <c r="NU2828" s="1"/>
      <c r="NV2828" s="1"/>
      <c r="NW2828" s="1"/>
      <c r="NX2828" s="1"/>
      <c r="NY2828" s="1"/>
      <c r="NZ2828" s="1"/>
      <c r="OA2828" s="1"/>
      <c r="OB2828" s="1"/>
      <c r="OC2828" s="1"/>
      <c r="OD2828" s="1"/>
      <c r="OE2828" s="1"/>
      <c r="OF2828" s="1"/>
      <c r="OG2828" s="1"/>
      <c r="OH2828" s="1"/>
      <c r="OI2828" s="1"/>
      <c r="OJ2828" s="1"/>
      <c r="OK2828" s="1"/>
      <c r="OL2828" s="1"/>
      <c r="OM2828" s="1"/>
      <c r="ON2828" s="1"/>
      <c r="OO2828" s="1"/>
      <c r="OP2828" s="1"/>
      <c r="OQ2828" s="1"/>
      <c r="OR2828" s="1"/>
      <c r="OS2828" s="1"/>
      <c r="OT2828" s="1"/>
      <c r="OU2828" s="1"/>
      <c r="OV2828" s="1"/>
      <c r="OW2828" s="1"/>
      <c r="OX2828" s="1"/>
      <c r="OY2828" s="1"/>
      <c r="OZ2828" s="1"/>
      <c r="PA2828" s="1"/>
      <c r="PB2828" s="1"/>
      <c r="PC2828" s="1"/>
      <c r="PD2828" s="1"/>
      <c r="PE2828" s="1"/>
      <c r="PF2828" s="1"/>
      <c r="PG2828" s="1"/>
      <c r="PH2828" s="1"/>
      <c r="PI2828" s="1"/>
      <c r="PJ2828" s="1"/>
      <c r="PK2828" s="1"/>
      <c r="PL2828" s="2"/>
      <c r="PM2828" s="1"/>
      <c r="PN2828" s="7"/>
      <c r="PO2828" s="1"/>
      <c r="PP2828" s="1"/>
      <c r="PQ2828" s="1"/>
      <c r="PR2828" s="1"/>
      <c r="PS2828" s="1"/>
      <c r="PT2828" s="36"/>
      <c r="PU2828" s="1"/>
      <c r="PV2828" s="37"/>
      <c r="PW2828" s="1"/>
      <c r="PX2828" s="1"/>
      <c r="PY2828" s="1"/>
      <c r="PZ2828" s="1"/>
      <c r="QA2828" s="1"/>
      <c r="QB2828" s="1"/>
      <c r="QC2828" s="1"/>
      <c r="QD2828" s="1"/>
      <c r="QE2828" s="1"/>
      <c r="QF2828" s="2"/>
      <c r="QG2828" s="1"/>
      <c r="QH2828" s="7"/>
      <c r="QI2828" s="1"/>
      <c r="QJ2828" s="1"/>
      <c r="QK2828" s="1"/>
      <c r="QL2828" s="1"/>
      <c r="QM2828" s="1"/>
      <c r="QN2828" s="1"/>
      <c r="QO2828" s="1"/>
      <c r="QP2828" s="1"/>
      <c r="QQ2828" s="1"/>
      <c r="QR2828" s="1"/>
      <c r="QS2828" s="1"/>
      <c r="QT2828" s="1"/>
      <c r="QU2828" s="1"/>
      <c r="QV2828" s="1"/>
      <c r="QW2828" s="1"/>
      <c r="QX2828" s="1"/>
      <c r="QY2828" s="1"/>
      <c r="QZ2828" s="1"/>
      <c r="RA2828" s="1"/>
      <c r="RB2828" s="1"/>
      <c r="RC2828" s="1"/>
      <c r="RD2828" s="1"/>
      <c r="RE2828" s="1"/>
      <c r="RF2828" s="1"/>
      <c r="RG2828" s="1"/>
      <c r="RH2828" s="1"/>
      <c r="RI2828" s="1"/>
      <c r="RJ2828" s="1"/>
      <c r="RK2828" s="1"/>
      <c r="RL2828" s="1"/>
      <c r="RM2828" s="1"/>
      <c r="RN2828" s="1"/>
      <c r="RO2828" s="1"/>
      <c r="RP2828" s="1"/>
      <c r="RQ2828" s="1"/>
      <c r="RR2828" s="1"/>
      <c r="RS2828" s="1"/>
      <c r="RT2828" s="1"/>
      <c r="RU2828" s="1"/>
      <c r="RV2828" s="1"/>
      <c r="RW2828" s="1"/>
      <c r="RX2828" s="1"/>
      <c r="RY2828" s="1"/>
      <c r="RZ2828" s="1"/>
      <c r="SA2828" s="1"/>
      <c r="SB2828" s="1"/>
      <c r="SC2828" s="1"/>
      <c r="SD2828" s="1"/>
      <c r="SE2828" s="1"/>
      <c r="SF2828" s="1"/>
      <c r="SG2828" s="1"/>
      <c r="SH2828" s="1"/>
      <c r="SI2828" s="1"/>
      <c r="SJ2828" s="1"/>
      <c r="SK2828" s="1"/>
      <c r="SL2828" s="1"/>
      <c r="SM2828" s="1"/>
      <c r="SN2828" s="1"/>
      <c r="SO2828" s="1"/>
      <c r="SP2828" s="1"/>
      <c r="SQ2828" s="1"/>
      <c r="SR2828" s="1"/>
      <c r="SS2828" s="1"/>
      <c r="ST2828" s="1"/>
      <c r="SU2828" s="1"/>
      <c r="SV2828" s="1"/>
      <c r="SW2828" s="1"/>
      <c r="SX2828" s="1"/>
      <c r="SY2828" s="1"/>
      <c r="SZ2828" s="1"/>
      <c r="TA2828" s="1"/>
      <c r="TB2828" s="1"/>
      <c r="TC2828" s="1"/>
      <c r="TD2828" s="1"/>
      <c r="TE2828" s="1"/>
      <c r="TF2828" s="1"/>
      <c r="TG2828" s="1"/>
      <c r="TH2828" s="1"/>
      <c r="TI2828" s="1"/>
      <c r="TJ2828" s="1"/>
      <c r="TK2828" s="1"/>
      <c r="TL2828" s="1"/>
      <c r="TM2828" s="1"/>
      <c r="TN2828" s="1"/>
      <c r="TO2828" s="1"/>
      <c r="TP2828" s="1"/>
      <c r="TQ2828" s="1"/>
      <c r="TR2828" s="1"/>
      <c r="TS2828" s="1"/>
      <c r="TT2828" s="1"/>
      <c r="TU2828" s="1"/>
      <c r="TV2828" s="1"/>
      <c r="VT2828" s="1"/>
    </row>
    <row r="2829" spans="14:592" x14ac:dyDescent="0.3">
      <c r="N2829" s="1"/>
      <c r="O2829" s="34"/>
      <c r="Q2829" s="35"/>
      <c r="ED2829" s="34"/>
      <c r="EF2829" s="35"/>
      <c r="EL2829" s="36"/>
      <c r="EN2829" s="37"/>
      <c r="EX2829" s="36"/>
      <c r="EZ2829" s="37"/>
      <c r="FF2829" s="52"/>
      <c r="FH2829" s="53"/>
      <c r="FR2829" s="52"/>
      <c r="FT2829" s="53"/>
      <c r="KG2829" s="1"/>
      <c r="KV2829" s="1"/>
      <c r="KW2829" s="34"/>
      <c r="KY2829" s="35"/>
      <c r="PL2829" s="34"/>
      <c r="PN2829" s="35"/>
      <c r="PT2829" s="36"/>
      <c r="PV2829" s="37"/>
      <c r="QF2829" s="36"/>
      <c r="QH2829" s="37"/>
      <c r="VT2829" s="1"/>
    </row>
    <row r="2830" spans="14:592" x14ac:dyDescent="0.3">
      <c r="N2830" s="1"/>
      <c r="O2830" s="34"/>
      <c r="Q2830" s="35"/>
      <c r="ED2830" s="34"/>
      <c r="EF2830" s="35"/>
      <c r="EL2830" s="36"/>
      <c r="EN2830" s="37"/>
      <c r="EX2830" s="36"/>
      <c r="EZ2830" s="37"/>
      <c r="FF2830" s="52"/>
      <c r="FH2830" s="53"/>
      <c r="FR2830" s="52"/>
      <c r="FT2830" s="53"/>
      <c r="KG2830" s="1"/>
      <c r="KV2830" s="1"/>
      <c r="KW2830" s="34"/>
      <c r="KY2830" s="35"/>
      <c r="PL2830" s="34"/>
      <c r="PN2830" s="35"/>
      <c r="PT2830" s="36"/>
      <c r="PV2830" s="37"/>
      <c r="QF2830" s="36"/>
      <c r="QH2830" s="37"/>
      <c r="VT2830" s="1"/>
    </row>
    <row r="2831" spans="14:592" x14ac:dyDescent="0.3">
      <c r="N2831" s="1"/>
      <c r="O2831" s="34"/>
      <c r="Q2831" s="35"/>
      <c r="S2831" s="36"/>
      <c r="T2831" s="36"/>
      <c r="U2831" s="36"/>
      <c r="V2831" s="36"/>
      <c r="W2831" s="36"/>
      <c r="X2831" s="36"/>
      <c r="Y2831" s="36"/>
      <c r="Z2831" s="36"/>
      <c r="AA2831" s="36"/>
      <c r="AB2831" s="36"/>
      <c r="AC2831" s="36"/>
      <c r="AD2831" s="36"/>
      <c r="AE2831" s="36"/>
      <c r="AF2831" s="36"/>
      <c r="AG2831" s="36"/>
      <c r="AH2831" s="36"/>
      <c r="AI2831" s="36"/>
      <c r="AJ2831" s="36"/>
      <c r="AK2831" s="36"/>
      <c r="AL2831" s="36"/>
      <c r="AM2831" s="36"/>
      <c r="AN2831" s="36"/>
      <c r="AO2831" s="36"/>
      <c r="AP2831" s="36"/>
      <c r="AQ2831" s="36"/>
      <c r="AR2831" s="36"/>
      <c r="AS2831" s="36"/>
      <c r="AT2831" s="36"/>
      <c r="AU2831" s="36"/>
      <c r="AV2831" s="36"/>
      <c r="AW2831" s="36"/>
      <c r="AX2831" s="36"/>
      <c r="AY2831" s="36"/>
      <c r="AZ2831" s="36"/>
      <c r="BA2831" s="36"/>
      <c r="BB2831" s="36"/>
      <c r="BC2831" s="36"/>
      <c r="BD2831" s="36"/>
      <c r="BE2831" s="36"/>
      <c r="BF2831" s="36"/>
      <c r="BG2831" s="36"/>
      <c r="BH2831" s="36"/>
      <c r="BI2831" s="36"/>
      <c r="BJ2831" s="36"/>
      <c r="BK2831" s="36"/>
      <c r="BL2831" s="36"/>
      <c r="BM2831" s="36"/>
      <c r="BN2831" s="36"/>
      <c r="BO2831" s="36"/>
      <c r="BP2831" s="36"/>
      <c r="BQ2831" s="36"/>
      <c r="BR2831" s="36"/>
      <c r="BS2831" s="36"/>
      <c r="BT2831" s="36"/>
      <c r="BU2831" s="36"/>
      <c r="BV2831" s="36"/>
      <c r="BW2831" s="36"/>
      <c r="BX2831" s="36"/>
      <c r="BY2831" s="36"/>
      <c r="BZ2831" s="36"/>
      <c r="CA2831" s="36"/>
      <c r="CB2831" s="36"/>
      <c r="CC2831" s="36"/>
      <c r="CD2831" s="36"/>
      <c r="CE2831" s="36"/>
      <c r="CF2831" s="36"/>
      <c r="CG2831" s="36"/>
      <c r="CH2831" s="36"/>
      <c r="CI2831" s="36"/>
      <c r="CJ2831" s="36"/>
      <c r="CK2831" s="36"/>
      <c r="CL2831" s="36"/>
      <c r="CM2831" s="36"/>
      <c r="CN2831" s="36"/>
      <c r="CO2831" s="36"/>
      <c r="CP2831" s="36"/>
      <c r="CQ2831" s="36"/>
      <c r="CR2831" s="36"/>
      <c r="CS2831" s="36"/>
      <c r="CT2831" s="36"/>
      <c r="CU2831" s="36"/>
      <c r="CV2831" s="36"/>
      <c r="CW2831" s="36"/>
      <c r="CX2831" s="36"/>
      <c r="CY2831" s="36"/>
      <c r="CZ2831" s="36"/>
      <c r="DA2831" s="36"/>
      <c r="DB2831" s="36"/>
      <c r="DC2831" s="36"/>
      <c r="DD2831" s="36"/>
      <c r="DE2831" s="36"/>
      <c r="DF2831" s="36"/>
      <c r="DG2831" s="36"/>
      <c r="DH2831" s="36"/>
      <c r="DI2831" s="36"/>
      <c r="DJ2831" s="36"/>
      <c r="DK2831" s="36"/>
      <c r="DL2831" s="36"/>
      <c r="DM2831" s="36"/>
      <c r="DN2831" s="36"/>
      <c r="DO2831" s="36"/>
      <c r="DP2831" s="36"/>
      <c r="DQ2831" s="36"/>
      <c r="DR2831" s="36"/>
      <c r="DS2831" s="36"/>
      <c r="DT2831" s="36"/>
      <c r="DU2831" s="36"/>
      <c r="DV2831" s="36"/>
      <c r="DW2831" s="36"/>
      <c r="DX2831" s="36"/>
      <c r="DY2831" s="36"/>
      <c r="DZ2831" s="36"/>
      <c r="EA2831" s="36"/>
      <c r="EB2831" s="36"/>
      <c r="EC2831" s="36"/>
      <c r="ED2831" s="34"/>
      <c r="EE2831" s="36"/>
      <c r="EF2831" s="35"/>
      <c r="EG2831" s="36"/>
      <c r="EH2831" s="36"/>
      <c r="EI2831" s="36"/>
      <c r="EJ2831" s="36"/>
      <c r="EK2831" s="36"/>
      <c r="EL2831" s="36"/>
      <c r="EN2831" s="37"/>
      <c r="EX2831" s="36"/>
      <c r="EZ2831" s="37"/>
      <c r="FF2831" s="52"/>
      <c r="FH2831" s="53"/>
      <c r="FR2831" s="52"/>
      <c r="FT2831" s="53"/>
      <c r="KG2831" s="1"/>
      <c r="KV2831" s="1"/>
      <c r="KW2831" s="34"/>
      <c r="KY2831" s="35"/>
      <c r="LA2831" s="36"/>
      <c r="LB2831" s="36"/>
      <c r="LC2831" s="36"/>
      <c r="LD2831" s="36"/>
      <c r="LE2831" s="36"/>
      <c r="LF2831" s="36"/>
      <c r="LG2831" s="36"/>
      <c r="LH2831" s="36"/>
      <c r="LI2831" s="36"/>
      <c r="LJ2831" s="36"/>
      <c r="LK2831" s="36"/>
      <c r="LL2831" s="36"/>
      <c r="LM2831" s="36"/>
      <c r="LN2831" s="36"/>
      <c r="LO2831" s="36"/>
      <c r="LP2831" s="36"/>
      <c r="LQ2831" s="36"/>
      <c r="LR2831" s="36"/>
      <c r="LS2831" s="36"/>
      <c r="LT2831" s="36"/>
      <c r="LU2831" s="36"/>
      <c r="LV2831" s="36"/>
      <c r="LW2831" s="36"/>
      <c r="LX2831" s="36"/>
      <c r="LY2831" s="36"/>
      <c r="LZ2831" s="36"/>
      <c r="MA2831" s="36"/>
      <c r="MB2831" s="36"/>
      <c r="MC2831" s="36"/>
      <c r="MD2831" s="36"/>
      <c r="ME2831" s="36"/>
      <c r="MF2831" s="36"/>
      <c r="MG2831" s="36"/>
      <c r="MH2831" s="36"/>
      <c r="MI2831" s="36"/>
      <c r="MJ2831" s="36"/>
      <c r="MK2831" s="36"/>
      <c r="ML2831" s="36"/>
      <c r="MM2831" s="36"/>
      <c r="MN2831" s="36"/>
      <c r="MO2831" s="36"/>
      <c r="MP2831" s="36"/>
      <c r="MQ2831" s="36"/>
      <c r="MR2831" s="36"/>
      <c r="MS2831" s="36"/>
      <c r="MT2831" s="36"/>
      <c r="MU2831" s="36"/>
      <c r="MV2831" s="36"/>
      <c r="MW2831" s="36"/>
      <c r="MX2831" s="36"/>
      <c r="MY2831" s="36"/>
      <c r="MZ2831" s="36"/>
      <c r="NA2831" s="36"/>
      <c r="NB2831" s="36"/>
      <c r="NC2831" s="36"/>
      <c r="ND2831" s="36"/>
      <c r="NE2831" s="36"/>
      <c r="NF2831" s="36"/>
      <c r="NG2831" s="36"/>
      <c r="NH2831" s="36"/>
      <c r="NI2831" s="36"/>
      <c r="NJ2831" s="36"/>
      <c r="NK2831" s="36"/>
      <c r="NL2831" s="36"/>
      <c r="NM2831" s="36"/>
      <c r="NN2831" s="36"/>
      <c r="NO2831" s="36"/>
      <c r="NP2831" s="36"/>
      <c r="NQ2831" s="36"/>
      <c r="NR2831" s="36"/>
      <c r="NS2831" s="36"/>
      <c r="NT2831" s="36"/>
      <c r="NU2831" s="36"/>
      <c r="NV2831" s="36"/>
      <c r="NW2831" s="36"/>
      <c r="NX2831" s="36"/>
      <c r="NY2831" s="36"/>
      <c r="NZ2831" s="36"/>
      <c r="OA2831" s="36"/>
      <c r="OB2831" s="36"/>
      <c r="OC2831" s="36"/>
      <c r="OD2831" s="36"/>
      <c r="OE2831" s="36"/>
      <c r="OF2831" s="36"/>
      <c r="OG2831" s="36"/>
      <c r="OH2831" s="36"/>
      <c r="OI2831" s="36"/>
      <c r="OJ2831" s="36"/>
      <c r="OK2831" s="36"/>
      <c r="OL2831" s="36"/>
      <c r="OM2831" s="36"/>
      <c r="ON2831" s="36"/>
      <c r="OO2831" s="36"/>
      <c r="OP2831" s="36"/>
      <c r="OQ2831" s="36"/>
      <c r="OR2831" s="36"/>
      <c r="OS2831" s="36"/>
      <c r="OT2831" s="36"/>
      <c r="OU2831" s="36"/>
      <c r="OV2831" s="36"/>
      <c r="OW2831" s="36"/>
      <c r="OX2831" s="36"/>
      <c r="OY2831" s="36"/>
      <c r="OZ2831" s="36"/>
      <c r="PA2831" s="36"/>
      <c r="PB2831" s="36"/>
      <c r="PC2831" s="36"/>
      <c r="PD2831" s="36"/>
      <c r="PE2831" s="36"/>
      <c r="PF2831" s="36"/>
      <c r="PG2831" s="36"/>
      <c r="PH2831" s="36"/>
      <c r="PI2831" s="36"/>
      <c r="PJ2831" s="36"/>
      <c r="PK2831" s="36"/>
      <c r="PL2831" s="34"/>
      <c r="PM2831" s="36"/>
      <c r="PN2831" s="35"/>
      <c r="PO2831" s="36"/>
      <c r="PP2831" s="36"/>
      <c r="PQ2831" s="36"/>
      <c r="PR2831" s="36"/>
      <c r="PS2831" s="36"/>
      <c r="PT2831" s="36"/>
      <c r="PV2831" s="37"/>
      <c r="QF2831" s="36"/>
      <c r="QH2831" s="37"/>
      <c r="VT2831" s="1"/>
    </row>
    <row r="2832" spans="14:592" x14ac:dyDescent="0.3">
      <c r="N2832" s="1"/>
      <c r="O2832" s="34"/>
      <c r="Q2832" s="35"/>
      <c r="S2832" s="36"/>
      <c r="ED2832" s="34"/>
      <c r="EF2832" s="35"/>
      <c r="EN2832" s="37"/>
      <c r="EX2832" s="36"/>
      <c r="EZ2832" s="37"/>
      <c r="FF2832" s="52"/>
      <c r="FH2832" s="53"/>
      <c r="FR2832" s="52"/>
      <c r="FT2832" s="53"/>
      <c r="KG2832" s="1"/>
      <c r="KV2832" s="1"/>
      <c r="KW2832" s="34"/>
      <c r="KY2832" s="35"/>
      <c r="LA2832" s="36"/>
      <c r="PL2832" s="34"/>
      <c r="PN2832" s="35"/>
      <c r="PV2832" s="37"/>
      <c r="QF2832" s="36"/>
      <c r="QH2832" s="37"/>
      <c r="VT2832" s="1"/>
    </row>
    <row r="2833" spans="14:592" x14ac:dyDescent="0.3">
      <c r="N2833" s="1"/>
      <c r="O2833" s="34"/>
      <c r="Q2833" s="35"/>
      <c r="S2833" s="36"/>
      <c r="ED2833" s="34"/>
      <c r="EF2833" s="35"/>
      <c r="EN2833" s="37"/>
      <c r="EX2833" s="36"/>
      <c r="EZ2833" s="37"/>
      <c r="FF2833" s="52"/>
      <c r="FH2833" s="53"/>
      <c r="FR2833" s="52"/>
      <c r="FT2833" s="53"/>
      <c r="KG2833" s="1"/>
      <c r="KV2833" s="1"/>
      <c r="KW2833" s="34"/>
      <c r="KY2833" s="35"/>
      <c r="LA2833" s="36"/>
      <c r="PL2833" s="34"/>
      <c r="PN2833" s="35"/>
      <c r="PV2833" s="37"/>
      <c r="QF2833" s="36"/>
      <c r="QH2833" s="37"/>
      <c r="VT2833" s="1"/>
    </row>
    <row r="2834" spans="14:592" x14ac:dyDescent="0.3">
      <c r="N2834" s="1"/>
      <c r="O2834" s="34"/>
      <c r="Q2834" s="35"/>
      <c r="S2834" s="36"/>
      <c r="ED2834" s="34"/>
      <c r="EF2834" s="35"/>
      <c r="EN2834" s="37"/>
      <c r="EX2834" s="36"/>
      <c r="EZ2834" s="37"/>
      <c r="FF2834" s="52"/>
      <c r="FH2834" s="53"/>
      <c r="FR2834" s="52"/>
      <c r="FT2834" s="53"/>
      <c r="KG2834" s="1"/>
      <c r="KV2834" s="1"/>
      <c r="KW2834" s="34"/>
      <c r="KY2834" s="35"/>
      <c r="LA2834" s="36"/>
      <c r="PL2834" s="34"/>
      <c r="PN2834" s="35"/>
      <c r="PV2834" s="37"/>
      <c r="QF2834" s="36"/>
      <c r="QH2834" s="37"/>
      <c r="VT2834" s="1"/>
    </row>
    <row r="2835" spans="14:592" x14ac:dyDescent="0.3">
      <c r="N2835" s="1"/>
      <c r="O2835" s="34"/>
      <c r="Q2835" s="35"/>
      <c r="S2835" s="36"/>
      <c r="U2835" s="37"/>
      <c r="V2835" s="37"/>
      <c r="W2835" s="37"/>
      <c r="X2835" s="37"/>
      <c r="Y2835" s="37"/>
      <c r="Z2835" s="37"/>
      <c r="AA2835" s="37"/>
      <c r="AB2835" s="37"/>
      <c r="AC2835" s="37"/>
      <c r="AD2835" s="37"/>
      <c r="AE2835" s="37"/>
      <c r="AF2835" s="37"/>
      <c r="AG2835" s="37"/>
      <c r="AH2835" s="37"/>
      <c r="AI2835" s="37"/>
      <c r="AJ2835" s="37"/>
      <c r="AK2835" s="37"/>
      <c r="AL2835" s="37"/>
      <c r="AM2835" s="37"/>
      <c r="AN2835" s="37"/>
      <c r="AO2835" s="37"/>
      <c r="AP2835" s="37"/>
      <c r="AQ2835" s="37"/>
      <c r="AR2835" s="37"/>
      <c r="AS2835" s="37"/>
      <c r="AT2835" s="37"/>
      <c r="AU2835" s="37"/>
      <c r="AV2835" s="37"/>
      <c r="AW2835" s="37"/>
      <c r="AX2835" s="37"/>
      <c r="AY2835" s="37"/>
      <c r="AZ2835" s="37"/>
      <c r="BA2835" s="37"/>
      <c r="BB2835" s="37"/>
      <c r="BC2835" s="37"/>
      <c r="BD2835" s="37"/>
      <c r="BE2835" s="37"/>
      <c r="BF2835" s="37"/>
      <c r="BG2835" s="37"/>
      <c r="BH2835" s="37"/>
      <c r="BI2835" s="37"/>
      <c r="BJ2835" s="37"/>
      <c r="BK2835" s="37"/>
      <c r="BL2835" s="37"/>
      <c r="BM2835" s="37"/>
      <c r="BN2835" s="37"/>
      <c r="BO2835" s="37"/>
      <c r="BP2835" s="37"/>
      <c r="BQ2835" s="37"/>
      <c r="BR2835" s="37"/>
      <c r="BS2835" s="37"/>
      <c r="BT2835" s="37"/>
      <c r="BU2835" s="37"/>
      <c r="BV2835" s="37"/>
      <c r="BW2835" s="37"/>
      <c r="BX2835" s="37"/>
      <c r="BY2835" s="37"/>
      <c r="BZ2835" s="37"/>
      <c r="CA2835" s="37"/>
      <c r="CB2835" s="37"/>
      <c r="CC2835" s="37"/>
      <c r="CD2835" s="37"/>
      <c r="CE2835" s="37"/>
      <c r="CF2835" s="37"/>
      <c r="CG2835" s="37"/>
      <c r="CH2835" s="37"/>
      <c r="CI2835" s="37"/>
      <c r="CJ2835" s="37"/>
      <c r="CK2835" s="37"/>
      <c r="CL2835" s="37"/>
      <c r="CM2835" s="37"/>
      <c r="CN2835" s="37"/>
      <c r="CO2835" s="37"/>
      <c r="CP2835" s="37"/>
      <c r="CQ2835" s="37"/>
      <c r="CR2835" s="37"/>
      <c r="CS2835" s="37"/>
      <c r="CT2835" s="37"/>
      <c r="CU2835" s="37"/>
      <c r="CV2835" s="37"/>
      <c r="CW2835" s="37"/>
      <c r="CX2835" s="37"/>
      <c r="CY2835" s="37"/>
      <c r="CZ2835" s="37"/>
      <c r="DA2835" s="37"/>
      <c r="DB2835" s="37"/>
      <c r="DC2835" s="37"/>
      <c r="DD2835" s="37"/>
      <c r="DE2835" s="37"/>
      <c r="DF2835" s="37"/>
      <c r="DG2835" s="37"/>
      <c r="DH2835" s="37"/>
      <c r="DI2835" s="37"/>
      <c r="DJ2835" s="37"/>
      <c r="DK2835" s="37"/>
      <c r="DL2835" s="37"/>
      <c r="DM2835" s="37"/>
      <c r="DN2835" s="37"/>
      <c r="DO2835" s="37"/>
      <c r="DP2835" s="37"/>
      <c r="DQ2835" s="37"/>
      <c r="DR2835" s="37"/>
      <c r="DS2835" s="37"/>
      <c r="DT2835" s="37"/>
      <c r="DU2835" s="37"/>
      <c r="DV2835" s="37"/>
      <c r="DW2835" s="37"/>
      <c r="DX2835" s="37"/>
      <c r="DY2835" s="37"/>
      <c r="DZ2835" s="37"/>
      <c r="EA2835" s="37"/>
      <c r="EB2835" s="37"/>
      <c r="EC2835" s="37"/>
      <c r="ED2835" s="34"/>
      <c r="EE2835" s="37"/>
      <c r="EF2835" s="35"/>
      <c r="EG2835" s="37"/>
      <c r="EH2835" s="37"/>
      <c r="EI2835" s="37"/>
      <c r="EJ2835" s="37"/>
      <c r="EK2835" s="37"/>
      <c r="EL2835" s="37"/>
      <c r="EM2835" s="37"/>
      <c r="EN2835" s="37"/>
      <c r="EX2835" s="36"/>
      <c r="EZ2835" s="37"/>
      <c r="FF2835" s="52"/>
      <c r="FH2835" s="53"/>
      <c r="FR2835" s="52"/>
      <c r="FT2835" s="53"/>
      <c r="KG2835" s="1"/>
      <c r="KV2835" s="1"/>
      <c r="KW2835" s="34"/>
      <c r="KY2835" s="35"/>
      <c r="LA2835" s="36"/>
      <c r="LC2835" s="37"/>
      <c r="LD2835" s="37"/>
      <c r="LE2835" s="37"/>
      <c r="LF2835" s="37"/>
      <c r="LG2835" s="37"/>
      <c r="LH2835" s="37"/>
      <c r="LI2835" s="37"/>
      <c r="LJ2835" s="37"/>
      <c r="LK2835" s="37"/>
      <c r="LL2835" s="37"/>
      <c r="LM2835" s="37"/>
      <c r="LN2835" s="37"/>
      <c r="LO2835" s="37"/>
      <c r="LP2835" s="37"/>
      <c r="LQ2835" s="37"/>
      <c r="LR2835" s="37"/>
      <c r="LS2835" s="37"/>
      <c r="LT2835" s="37"/>
      <c r="LU2835" s="37"/>
      <c r="LV2835" s="37"/>
      <c r="LW2835" s="37"/>
      <c r="LX2835" s="37"/>
      <c r="LY2835" s="37"/>
      <c r="LZ2835" s="37"/>
      <c r="MA2835" s="37"/>
      <c r="MB2835" s="37"/>
      <c r="MC2835" s="37"/>
      <c r="MD2835" s="37"/>
      <c r="ME2835" s="37"/>
      <c r="MF2835" s="37"/>
      <c r="MG2835" s="37"/>
      <c r="MH2835" s="37"/>
      <c r="MI2835" s="37"/>
      <c r="MJ2835" s="37"/>
      <c r="MK2835" s="37"/>
      <c r="ML2835" s="37"/>
      <c r="MM2835" s="37"/>
      <c r="MN2835" s="37"/>
      <c r="MO2835" s="37"/>
      <c r="MP2835" s="37"/>
      <c r="MQ2835" s="37"/>
      <c r="MR2835" s="37"/>
      <c r="MS2835" s="37"/>
      <c r="MT2835" s="37"/>
      <c r="MU2835" s="37"/>
      <c r="MV2835" s="37"/>
      <c r="MW2835" s="37"/>
      <c r="MX2835" s="37"/>
      <c r="MY2835" s="37"/>
      <c r="MZ2835" s="37"/>
      <c r="NA2835" s="37"/>
      <c r="NB2835" s="37"/>
      <c r="NC2835" s="37"/>
      <c r="ND2835" s="37"/>
      <c r="NE2835" s="37"/>
      <c r="NF2835" s="37"/>
      <c r="NG2835" s="37"/>
      <c r="NH2835" s="37"/>
      <c r="NI2835" s="37"/>
      <c r="NJ2835" s="37"/>
      <c r="NK2835" s="37"/>
      <c r="NL2835" s="37"/>
      <c r="NM2835" s="37"/>
      <c r="NN2835" s="37"/>
      <c r="NO2835" s="37"/>
      <c r="NP2835" s="37"/>
      <c r="NQ2835" s="37"/>
      <c r="NR2835" s="37"/>
      <c r="NS2835" s="37"/>
      <c r="NT2835" s="37"/>
      <c r="NU2835" s="37"/>
      <c r="NV2835" s="37"/>
      <c r="NW2835" s="37"/>
      <c r="NX2835" s="37"/>
      <c r="NY2835" s="37"/>
      <c r="NZ2835" s="37"/>
      <c r="OA2835" s="37"/>
      <c r="OB2835" s="37"/>
      <c r="OC2835" s="37"/>
      <c r="OD2835" s="37"/>
      <c r="OE2835" s="37"/>
      <c r="OF2835" s="37"/>
      <c r="OG2835" s="37"/>
      <c r="OH2835" s="37"/>
      <c r="OI2835" s="37"/>
      <c r="OJ2835" s="37"/>
      <c r="OK2835" s="37"/>
      <c r="OL2835" s="37"/>
      <c r="OM2835" s="37"/>
      <c r="ON2835" s="37"/>
      <c r="OO2835" s="37"/>
      <c r="OP2835" s="37"/>
      <c r="OQ2835" s="37"/>
      <c r="OR2835" s="37"/>
      <c r="OS2835" s="37"/>
      <c r="OT2835" s="37"/>
      <c r="OU2835" s="37"/>
      <c r="OV2835" s="37"/>
      <c r="OW2835" s="37"/>
      <c r="OX2835" s="37"/>
      <c r="OY2835" s="37"/>
      <c r="OZ2835" s="37"/>
      <c r="PA2835" s="37"/>
      <c r="PB2835" s="37"/>
      <c r="PC2835" s="37"/>
      <c r="PD2835" s="37"/>
      <c r="PE2835" s="37"/>
      <c r="PF2835" s="37"/>
      <c r="PG2835" s="37"/>
      <c r="PH2835" s="37"/>
      <c r="PI2835" s="37"/>
      <c r="PJ2835" s="37"/>
      <c r="PK2835" s="37"/>
      <c r="PL2835" s="34"/>
      <c r="PM2835" s="37"/>
      <c r="PN2835" s="35"/>
      <c r="PO2835" s="37"/>
      <c r="PP2835" s="37"/>
      <c r="PQ2835" s="37"/>
      <c r="PR2835" s="37"/>
      <c r="PS2835" s="37"/>
      <c r="PT2835" s="37"/>
      <c r="PU2835" s="37"/>
      <c r="PV2835" s="37"/>
      <c r="QF2835" s="36"/>
      <c r="QH2835" s="37"/>
      <c r="VT2835" s="1"/>
    </row>
    <row r="2836" spans="14:592" x14ac:dyDescent="0.3">
      <c r="N2836" s="1"/>
      <c r="O2836" s="34"/>
      <c r="Q2836" s="35"/>
      <c r="S2836" s="36"/>
      <c r="U2836" s="37"/>
      <c r="ED2836" s="34"/>
      <c r="EF2836" s="35"/>
      <c r="EX2836" s="36"/>
      <c r="EZ2836" s="37"/>
      <c r="FF2836" s="52"/>
      <c r="FH2836" s="53"/>
      <c r="FR2836" s="52"/>
      <c r="FT2836" s="53"/>
      <c r="KG2836" s="1"/>
      <c r="KV2836" s="1"/>
      <c r="KW2836" s="34"/>
      <c r="KY2836" s="35"/>
      <c r="LA2836" s="36"/>
      <c r="LC2836" s="37"/>
      <c r="PL2836" s="34"/>
      <c r="PN2836" s="35"/>
      <c r="QF2836" s="36"/>
      <c r="QH2836" s="37"/>
      <c r="VT2836" s="1"/>
    </row>
    <row r="2837" spans="14:592" x14ac:dyDescent="0.3">
      <c r="N2837" s="1"/>
      <c r="O2837" s="34"/>
      <c r="Q2837" s="35"/>
      <c r="S2837" s="36"/>
      <c r="U2837" s="37"/>
      <c r="ED2837" s="34"/>
      <c r="EF2837" s="35"/>
      <c r="EX2837" s="36"/>
      <c r="EZ2837" s="37"/>
      <c r="FF2837" s="52"/>
      <c r="FH2837" s="53"/>
      <c r="FR2837" s="52"/>
      <c r="FT2837" s="53"/>
      <c r="KG2837" s="1"/>
      <c r="KV2837" s="1"/>
      <c r="KW2837" s="34"/>
      <c r="KY2837" s="35"/>
      <c r="LA2837" s="36"/>
      <c r="LC2837" s="37"/>
      <c r="PL2837" s="34"/>
      <c r="PN2837" s="35"/>
      <c r="QF2837" s="36"/>
      <c r="QH2837" s="37"/>
      <c r="VT2837" s="1"/>
    </row>
    <row r="2838" spans="14:592" x14ac:dyDescent="0.3">
      <c r="N2838" s="1"/>
      <c r="O2838" s="34"/>
      <c r="Q2838" s="35"/>
      <c r="S2838" s="36"/>
      <c r="U2838" s="37"/>
      <c r="ED2838" s="34"/>
      <c r="EF2838" s="35"/>
      <c r="EX2838" s="36"/>
      <c r="EZ2838" s="37"/>
      <c r="FF2838" s="52"/>
      <c r="FH2838" s="53"/>
      <c r="FR2838" s="52"/>
      <c r="FT2838" s="53"/>
      <c r="KG2838" s="1"/>
      <c r="KV2838" s="1"/>
      <c r="KW2838" s="34"/>
      <c r="KY2838" s="35"/>
      <c r="LA2838" s="36"/>
      <c r="LC2838" s="37"/>
      <c r="PL2838" s="34"/>
      <c r="PN2838" s="35"/>
      <c r="QF2838" s="36"/>
      <c r="QH2838" s="37"/>
      <c r="VT2838" s="1"/>
    </row>
    <row r="2839" spans="14:592" x14ac:dyDescent="0.3">
      <c r="N2839" s="1"/>
      <c r="O2839" s="34"/>
      <c r="Q2839" s="35"/>
      <c r="S2839" s="36"/>
      <c r="U2839" s="37"/>
      <c r="ED2839" s="34"/>
      <c r="EF2839" s="35"/>
      <c r="EX2839" s="36"/>
      <c r="EZ2839" s="37"/>
      <c r="FF2839" s="52"/>
      <c r="FH2839" s="53"/>
      <c r="FR2839" s="52"/>
      <c r="FT2839" s="53"/>
      <c r="KG2839" s="1"/>
      <c r="KV2839" s="1"/>
      <c r="KW2839" s="34"/>
      <c r="KY2839" s="35"/>
      <c r="LA2839" s="36"/>
      <c r="LC2839" s="37"/>
      <c r="PL2839" s="34"/>
      <c r="PN2839" s="35"/>
      <c r="QF2839" s="36"/>
      <c r="QH2839" s="37"/>
      <c r="VT2839" s="1"/>
    </row>
    <row r="2840" spans="14:592" x14ac:dyDescent="0.3">
      <c r="N2840" s="1"/>
      <c r="O2840" s="34"/>
      <c r="Q2840" s="35"/>
      <c r="S2840" s="36"/>
      <c r="U2840" s="37"/>
      <c r="ED2840" s="34"/>
      <c r="EF2840" s="35"/>
      <c r="EX2840" s="36"/>
      <c r="EZ2840" s="37"/>
      <c r="FF2840" s="52"/>
      <c r="FH2840" s="53"/>
      <c r="FR2840" s="52"/>
      <c r="FT2840" s="53"/>
      <c r="KG2840" s="1"/>
      <c r="KV2840" s="1"/>
      <c r="KW2840" s="34"/>
      <c r="KY2840" s="35"/>
      <c r="LA2840" s="36"/>
      <c r="LC2840" s="37"/>
      <c r="PL2840" s="34"/>
      <c r="PN2840" s="35"/>
      <c r="QF2840" s="36"/>
      <c r="QH2840" s="37"/>
      <c r="VT2840" s="1"/>
    </row>
    <row r="2841" spans="14:592" x14ac:dyDescent="0.3">
      <c r="N2841" s="1"/>
      <c r="O2841" s="34"/>
      <c r="Q2841" s="35"/>
      <c r="S2841" s="36"/>
      <c r="U2841" s="37"/>
      <c r="ED2841" s="34"/>
      <c r="EF2841" s="35"/>
      <c r="EX2841" s="36"/>
      <c r="EZ2841" s="37"/>
      <c r="FF2841" s="52"/>
      <c r="FH2841" s="53"/>
      <c r="FR2841" s="52"/>
      <c r="FT2841" s="53"/>
      <c r="KG2841" s="1"/>
      <c r="KV2841" s="1"/>
      <c r="KW2841" s="34"/>
      <c r="KY2841" s="35"/>
      <c r="LA2841" s="36"/>
      <c r="LC2841" s="37"/>
      <c r="PL2841" s="34"/>
      <c r="PN2841" s="35"/>
      <c r="QF2841" s="36"/>
      <c r="QH2841" s="37"/>
      <c r="VT2841" s="1"/>
    </row>
    <row r="2842" spans="14:592" x14ac:dyDescent="0.3">
      <c r="N2842" s="1"/>
      <c r="O2842" s="34"/>
      <c r="Q2842" s="35"/>
      <c r="S2842" s="36"/>
      <c r="U2842" s="37"/>
      <c r="ED2842" s="34"/>
      <c r="EF2842" s="35"/>
      <c r="EX2842" s="36"/>
      <c r="EZ2842" s="37"/>
      <c r="FF2842" s="52"/>
      <c r="FH2842" s="53"/>
      <c r="FR2842" s="52"/>
      <c r="FT2842" s="53"/>
      <c r="KG2842" s="1"/>
      <c r="KV2842" s="1"/>
      <c r="KW2842" s="34"/>
      <c r="KY2842" s="35"/>
      <c r="LA2842" s="36"/>
      <c r="LC2842" s="37"/>
      <c r="PL2842" s="34"/>
      <c r="PN2842" s="35"/>
      <c r="QF2842" s="36"/>
      <c r="QH2842" s="37"/>
      <c r="VT2842" s="1"/>
    </row>
    <row r="2843" spans="14:592" x14ac:dyDescent="0.3">
      <c r="N2843" s="1"/>
      <c r="O2843" s="34"/>
      <c r="Q2843" s="35"/>
      <c r="S2843" s="36"/>
      <c r="U2843" s="37"/>
      <c r="ED2843" s="34"/>
      <c r="EF2843" s="35"/>
      <c r="EX2843" s="36"/>
      <c r="EZ2843" s="37"/>
      <c r="FF2843" s="52"/>
      <c r="FH2843" s="53"/>
      <c r="FR2843" s="52"/>
      <c r="FT2843" s="53"/>
      <c r="KG2843" s="1"/>
      <c r="KV2843" s="1"/>
      <c r="KW2843" s="34"/>
      <c r="KY2843" s="35"/>
      <c r="LA2843" s="36"/>
      <c r="LC2843" s="37"/>
      <c r="PL2843" s="34"/>
      <c r="PN2843" s="35"/>
      <c r="QF2843" s="36"/>
      <c r="QH2843" s="37"/>
      <c r="VT2843" s="1"/>
    </row>
    <row r="2844" spans="14:592" x14ac:dyDescent="0.3">
      <c r="N2844" s="1"/>
      <c r="O2844" s="34"/>
      <c r="Q2844" s="35"/>
      <c r="S2844" s="36"/>
      <c r="U2844" s="37"/>
      <c r="W2844" s="52"/>
      <c r="X2844" s="52"/>
      <c r="Y2844" s="52"/>
      <c r="Z2844" s="52"/>
      <c r="AA2844" s="52"/>
      <c r="AB2844" s="52"/>
      <c r="AC2844" s="52"/>
      <c r="AD2844" s="52"/>
      <c r="AE2844" s="52"/>
      <c r="AF2844" s="52"/>
      <c r="AG2844" s="52"/>
      <c r="AH2844" s="52"/>
      <c r="AI2844" s="52"/>
      <c r="AJ2844" s="52"/>
      <c r="AK2844" s="52"/>
      <c r="AL2844" s="52"/>
      <c r="AM2844" s="52"/>
      <c r="AN2844" s="52"/>
      <c r="AO2844" s="52"/>
      <c r="AP2844" s="52"/>
      <c r="AQ2844" s="52"/>
      <c r="AR2844" s="52"/>
      <c r="AS2844" s="52"/>
      <c r="AT2844" s="52"/>
      <c r="AU2844" s="52"/>
      <c r="AV2844" s="52"/>
      <c r="AW2844" s="52"/>
      <c r="AX2844" s="52"/>
      <c r="AY2844" s="52"/>
      <c r="AZ2844" s="52"/>
      <c r="BA2844" s="52"/>
      <c r="BB2844" s="52"/>
      <c r="BC2844" s="52"/>
      <c r="BD2844" s="52"/>
      <c r="BE2844" s="52"/>
      <c r="BF2844" s="52"/>
      <c r="BG2844" s="52"/>
      <c r="BH2844" s="52"/>
      <c r="BI2844" s="52"/>
      <c r="BJ2844" s="52"/>
      <c r="BK2844" s="52"/>
      <c r="BL2844" s="52"/>
      <c r="BM2844" s="52"/>
      <c r="BN2844" s="52"/>
      <c r="BO2844" s="52"/>
      <c r="BP2844" s="52"/>
      <c r="BQ2844" s="52"/>
      <c r="BR2844" s="52"/>
      <c r="BS2844" s="52"/>
      <c r="BT2844" s="52"/>
      <c r="BU2844" s="52"/>
      <c r="BV2844" s="52"/>
      <c r="BW2844" s="52"/>
      <c r="BX2844" s="52"/>
      <c r="BY2844" s="52"/>
      <c r="BZ2844" s="52"/>
      <c r="CA2844" s="52"/>
      <c r="CB2844" s="52"/>
      <c r="CC2844" s="52"/>
      <c r="CD2844" s="52"/>
      <c r="CE2844" s="52"/>
      <c r="CF2844" s="52"/>
      <c r="CG2844" s="52"/>
      <c r="CH2844" s="52"/>
      <c r="CI2844" s="52"/>
      <c r="CJ2844" s="52"/>
      <c r="CK2844" s="52"/>
      <c r="CL2844" s="52"/>
      <c r="CM2844" s="52"/>
      <c r="CN2844" s="52"/>
      <c r="CO2844" s="52"/>
      <c r="CP2844" s="52"/>
      <c r="CQ2844" s="52"/>
      <c r="CR2844" s="52"/>
      <c r="CS2844" s="52"/>
      <c r="CT2844" s="52"/>
      <c r="CU2844" s="52"/>
      <c r="CV2844" s="52"/>
      <c r="CW2844" s="52"/>
      <c r="CX2844" s="52"/>
      <c r="CY2844" s="52"/>
      <c r="CZ2844" s="52"/>
      <c r="DA2844" s="52"/>
      <c r="DB2844" s="52"/>
      <c r="DC2844" s="52"/>
      <c r="DD2844" s="52"/>
      <c r="DE2844" s="52"/>
      <c r="DF2844" s="52"/>
      <c r="DG2844" s="52"/>
      <c r="DH2844" s="52"/>
      <c r="DI2844" s="52"/>
      <c r="DJ2844" s="52"/>
      <c r="DK2844" s="52"/>
      <c r="DL2844" s="52"/>
      <c r="DM2844" s="52"/>
      <c r="DN2844" s="52"/>
      <c r="DO2844" s="52"/>
      <c r="DP2844" s="52"/>
      <c r="DQ2844" s="52"/>
      <c r="DR2844" s="52"/>
      <c r="DS2844" s="52"/>
      <c r="DT2844" s="52"/>
      <c r="DU2844" s="52"/>
      <c r="DV2844" s="52"/>
      <c r="DW2844" s="52"/>
      <c r="DX2844" s="52"/>
      <c r="DY2844" s="52"/>
      <c r="DZ2844" s="52"/>
      <c r="EA2844" s="52"/>
      <c r="EB2844" s="52"/>
      <c r="EC2844" s="52"/>
      <c r="ED2844" s="34"/>
      <c r="EE2844" s="52"/>
      <c r="EF2844" s="35"/>
      <c r="EG2844" s="52"/>
      <c r="EH2844" s="52"/>
      <c r="EI2844" s="52"/>
      <c r="EJ2844" s="52"/>
      <c r="EK2844" s="52"/>
      <c r="EL2844" s="52"/>
      <c r="EM2844" s="52"/>
      <c r="EN2844" s="52"/>
      <c r="EO2844" s="52"/>
      <c r="EP2844" s="52"/>
      <c r="EQ2844" s="52"/>
      <c r="ER2844" s="52"/>
      <c r="ES2844" s="52"/>
      <c r="ET2844" s="52"/>
      <c r="EU2844" s="52"/>
      <c r="EV2844" s="52"/>
      <c r="EW2844" s="52"/>
      <c r="EX2844" s="36"/>
      <c r="EY2844" s="52"/>
      <c r="EZ2844" s="37"/>
      <c r="FA2844" s="52"/>
      <c r="FB2844" s="52"/>
      <c r="FC2844" s="52"/>
      <c r="FD2844" s="52"/>
      <c r="FE2844" s="52"/>
      <c r="FF2844" s="52"/>
      <c r="FH2844" s="53"/>
      <c r="FR2844" s="52"/>
      <c r="FT2844" s="53"/>
      <c r="KG2844" s="1"/>
      <c r="KV2844" s="1"/>
      <c r="KW2844" s="34"/>
      <c r="KY2844" s="35"/>
      <c r="LA2844" s="36"/>
      <c r="LC2844" s="37"/>
      <c r="PL2844" s="34"/>
      <c r="PN2844" s="35"/>
      <c r="QF2844" s="36"/>
      <c r="QH2844" s="37"/>
      <c r="VT2844" s="1"/>
    </row>
    <row r="2845" spans="14:592" x14ac:dyDescent="0.3">
      <c r="N2845" s="1"/>
      <c r="O2845" s="34"/>
      <c r="Q2845" s="35"/>
      <c r="S2845" s="36"/>
      <c r="U2845" s="37"/>
      <c r="W2845" s="52"/>
      <c r="ED2845" s="34"/>
      <c r="EF2845" s="35"/>
      <c r="EX2845" s="36"/>
      <c r="EZ2845" s="37"/>
      <c r="FH2845" s="53"/>
      <c r="FR2845" s="52"/>
      <c r="FT2845" s="53"/>
      <c r="KG2845" s="1"/>
      <c r="KV2845" s="1"/>
      <c r="KW2845" s="34"/>
      <c r="KY2845" s="35"/>
      <c r="LA2845" s="36"/>
      <c r="LC2845" s="37"/>
      <c r="PL2845" s="34"/>
      <c r="PN2845" s="35"/>
      <c r="QF2845" s="36"/>
      <c r="QH2845" s="37"/>
      <c r="VT2845" s="1"/>
    </row>
    <row r="2846" spans="14:592" x14ac:dyDescent="0.3">
      <c r="N2846" s="1"/>
      <c r="O2846" s="34"/>
      <c r="Q2846" s="35"/>
      <c r="S2846" s="36"/>
      <c r="U2846" s="37"/>
      <c r="W2846" s="52"/>
      <c r="ED2846" s="34"/>
      <c r="EF2846" s="35"/>
      <c r="EX2846" s="36"/>
      <c r="EZ2846" s="37"/>
      <c r="FH2846" s="53"/>
      <c r="FR2846" s="52"/>
      <c r="FT2846" s="53"/>
      <c r="KG2846" s="1"/>
      <c r="KV2846" s="1"/>
      <c r="KW2846" s="34"/>
      <c r="KY2846" s="35"/>
      <c r="LA2846" s="36"/>
      <c r="LC2846" s="37"/>
      <c r="PL2846" s="34"/>
      <c r="PN2846" s="35"/>
      <c r="QF2846" s="36"/>
      <c r="QH2846" s="37"/>
      <c r="VT2846" s="1"/>
    </row>
    <row r="2847" spans="14:592" x14ac:dyDescent="0.3">
      <c r="N2847" s="1"/>
      <c r="O2847" s="34"/>
      <c r="Q2847" s="35"/>
      <c r="S2847" s="36"/>
      <c r="U2847" s="37"/>
      <c r="W2847" s="52"/>
      <c r="ED2847" s="34"/>
      <c r="EF2847" s="35"/>
      <c r="EX2847" s="36"/>
      <c r="EZ2847" s="37"/>
      <c r="FH2847" s="53"/>
      <c r="FR2847" s="52"/>
      <c r="FT2847" s="53"/>
      <c r="KG2847" s="1"/>
      <c r="KV2847" s="1"/>
      <c r="KW2847" s="34"/>
      <c r="KY2847" s="35"/>
      <c r="LA2847" s="36"/>
      <c r="LC2847" s="37"/>
      <c r="PL2847" s="34"/>
      <c r="PN2847" s="35"/>
      <c r="QF2847" s="36"/>
      <c r="QH2847" s="37"/>
      <c r="VT2847" s="1"/>
    </row>
    <row r="2848" spans="14:592" x14ac:dyDescent="0.3">
      <c r="N2848" s="1"/>
      <c r="O2848" s="34"/>
      <c r="Q2848" s="35"/>
      <c r="S2848" s="36"/>
      <c r="U2848" s="37"/>
      <c r="W2848" s="52"/>
      <c r="Y2848" s="53"/>
      <c r="Z2848" s="54"/>
      <c r="AA2848" s="54"/>
      <c r="AB2848" s="54"/>
      <c r="AC2848" s="54"/>
      <c r="AD2848" s="54"/>
      <c r="AE2848" s="54"/>
      <c r="AF2848" s="54"/>
      <c r="AG2848" s="54"/>
      <c r="AH2848" s="54"/>
      <c r="AI2848" s="54"/>
      <c r="AJ2848" s="54"/>
      <c r="AK2848" s="54"/>
      <c r="AL2848" s="54"/>
      <c r="AM2848" s="54"/>
      <c r="AN2848" s="54"/>
      <c r="AO2848" s="54"/>
      <c r="AP2848" s="54"/>
      <c r="AQ2848" s="54"/>
      <c r="AR2848" s="54"/>
      <c r="AS2848" s="54"/>
      <c r="AT2848" s="54"/>
      <c r="AU2848" s="54"/>
      <c r="AV2848" s="54"/>
      <c r="AW2848" s="54"/>
      <c r="AX2848" s="54"/>
      <c r="AY2848" s="54"/>
      <c r="AZ2848" s="54"/>
      <c r="BA2848" s="54"/>
      <c r="BB2848" s="54"/>
      <c r="BC2848" s="54"/>
      <c r="BD2848" s="54"/>
      <c r="BE2848" s="54"/>
      <c r="BF2848" s="54"/>
      <c r="BG2848" s="54"/>
      <c r="BH2848" s="54"/>
      <c r="BI2848" s="54"/>
      <c r="BJ2848" s="54"/>
      <c r="BK2848" s="54"/>
      <c r="BL2848" s="54"/>
      <c r="BM2848" s="54"/>
      <c r="BN2848" s="54"/>
      <c r="BO2848" s="54"/>
      <c r="BP2848" s="54"/>
      <c r="BQ2848" s="54"/>
      <c r="BR2848" s="54"/>
      <c r="BS2848" s="54"/>
      <c r="BT2848" s="54"/>
      <c r="BU2848" s="54"/>
      <c r="BV2848" s="54"/>
      <c r="BW2848" s="54"/>
      <c r="BX2848" s="54"/>
      <c r="BY2848" s="54"/>
      <c r="BZ2848" s="54"/>
      <c r="CA2848" s="54"/>
      <c r="CB2848" s="54"/>
      <c r="CC2848" s="54"/>
      <c r="CD2848" s="54"/>
      <c r="CE2848" s="54"/>
      <c r="CF2848" s="54"/>
      <c r="CG2848" s="54"/>
      <c r="CH2848" s="54"/>
      <c r="CI2848" s="54"/>
      <c r="CJ2848" s="54"/>
      <c r="CK2848" s="54"/>
      <c r="CL2848" s="54"/>
      <c r="CM2848" s="54"/>
      <c r="CN2848" s="54"/>
      <c r="CO2848" s="54"/>
      <c r="CP2848" s="54"/>
      <c r="CQ2848" s="54"/>
      <c r="CR2848" s="54"/>
      <c r="CS2848" s="54"/>
      <c r="CT2848" s="54"/>
      <c r="CU2848" s="54"/>
      <c r="CV2848" s="54"/>
      <c r="CW2848" s="54"/>
      <c r="CX2848" s="54"/>
      <c r="CY2848" s="54"/>
      <c r="CZ2848" s="54"/>
      <c r="DA2848" s="54"/>
      <c r="DB2848" s="54"/>
      <c r="DC2848" s="54"/>
      <c r="DD2848" s="54"/>
      <c r="DE2848" s="54"/>
      <c r="DF2848" s="54"/>
      <c r="DG2848" s="54"/>
      <c r="DH2848" s="54"/>
      <c r="DI2848" s="54"/>
      <c r="DJ2848" s="54"/>
      <c r="DK2848" s="54"/>
      <c r="DL2848" s="54"/>
      <c r="DM2848" s="54"/>
      <c r="DN2848" s="54"/>
      <c r="DO2848" s="54"/>
      <c r="DP2848" s="54"/>
      <c r="DQ2848" s="54"/>
      <c r="DR2848" s="54"/>
      <c r="DS2848" s="54"/>
      <c r="DT2848" s="54"/>
      <c r="DU2848" s="54"/>
      <c r="DV2848" s="54"/>
      <c r="DW2848" s="54"/>
      <c r="DX2848" s="53"/>
      <c r="DY2848" s="53"/>
      <c r="DZ2848" s="53"/>
      <c r="EA2848" s="53"/>
      <c r="EB2848" s="53"/>
      <c r="EC2848" s="53"/>
      <c r="ED2848" s="34"/>
      <c r="EE2848" s="53"/>
      <c r="EF2848" s="35"/>
      <c r="EG2848" s="53"/>
      <c r="EH2848" s="53"/>
      <c r="EI2848" s="53"/>
      <c r="EJ2848" s="53"/>
      <c r="EK2848" s="53"/>
      <c r="EL2848" s="53"/>
      <c r="EM2848" s="53"/>
      <c r="EN2848" s="54"/>
      <c r="EO2848" s="53"/>
      <c r="EP2848" s="53"/>
      <c r="EQ2848" s="53"/>
      <c r="ER2848" s="53"/>
      <c r="ES2848" s="53"/>
      <c r="ET2848" s="53"/>
      <c r="EU2848" s="53"/>
      <c r="EV2848" s="53"/>
      <c r="EW2848" s="53"/>
      <c r="EX2848" s="36"/>
      <c r="EY2848" s="53"/>
      <c r="EZ2848" s="37"/>
      <c r="FA2848" s="53"/>
      <c r="FB2848" s="53"/>
      <c r="FC2848" s="53"/>
      <c r="FD2848" s="53"/>
      <c r="FE2848" s="53"/>
      <c r="FF2848" s="53"/>
      <c r="FG2848" s="53"/>
      <c r="FH2848" s="53"/>
      <c r="FR2848" s="52"/>
      <c r="FT2848" s="53"/>
      <c r="KG2848" s="1"/>
      <c r="KV2848" s="1"/>
      <c r="KW2848" s="34"/>
      <c r="KY2848" s="35"/>
      <c r="LA2848" s="36"/>
      <c r="LC2848" s="37"/>
      <c r="PL2848" s="34"/>
      <c r="PN2848" s="35"/>
      <c r="QF2848" s="36"/>
      <c r="QH2848" s="37"/>
      <c r="VT2848" s="1"/>
    </row>
    <row r="2849" spans="14:592" x14ac:dyDescent="0.3">
      <c r="N2849" s="1"/>
      <c r="O2849" s="34"/>
      <c r="Q2849" s="35"/>
      <c r="S2849" s="36"/>
      <c r="U2849" s="37"/>
      <c r="W2849" s="52"/>
      <c r="Y2849" s="53"/>
      <c r="ED2849" s="34"/>
      <c r="EF2849" s="35"/>
      <c r="EX2849" s="36"/>
      <c r="EZ2849" s="37"/>
      <c r="FR2849" s="52"/>
      <c r="FT2849" s="53"/>
      <c r="KG2849" s="1"/>
      <c r="KV2849" s="1"/>
      <c r="KW2849" s="34"/>
      <c r="KY2849" s="35"/>
      <c r="LA2849" s="36"/>
      <c r="LC2849" s="37"/>
      <c r="PL2849" s="34"/>
      <c r="PN2849" s="35"/>
      <c r="QF2849" s="36"/>
      <c r="QH2849" s="37"/>
      <c r="VT2849" s="1"/>
    </row>
    <row r="2850" spans="14:592" x14ac:dyDescent="0.3">
      <c r="N2850" s="1"/>
      <c r="O2850" s="34"/>
      <c r="Q2850" s="35"/>
      <c r="S2850" s="36"/>
      <c r="U2850" s="37"/>
      <c r="W2850" s="52"/>
      <c r="Y2850" s="53"/>
      <c r="ED2850" s="34"/>
      <c r="EF2850" s="35"/>
      <c r="EX2850" s="36"/>
      <c r="EZ2850" s="37"/>
      <c r="FR2850" s="52"/>
      <c r="FT2850" s="53"/>
      <c r="KG2850" s="1"/>
      <c r="KV2850" s="1"/>
      <c r="KW2850" s="34"/>
      <c r="KY2850" s="35"/>
      <c r="LA2850" s="36"/>
      <c r="LC2850" s="37"/>
      <c r="PL2850" s="34"/>
      <c r="PN2850" s="35"/>
      <c r="QF2850" s="36"/>
      <c r="QH2850" s="37"/>
      <c r="VT2850" s="1"/>
    </row>
    <row r="2851" spans="14:592" x14ac:dyDescent="0.3">
      <c r="N2851" s="1"/>
      <c r="O2851" s="34"/>
      <c r="Q2851" s="35"/>
      <c r="S2851" s="36"/>
      <c r="U2851" s="37"/>
      <c r="W2851" s="52"/>
      <c r="Y2851" s="53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  <c r="EA2851" s="1"/>
      <c r="EB2851" s="1"/>
      <c r="EC2851" s="1"/>
      <c r="ED2851" s="2"/>
      <c r="EE2851" s="1"/>
      <c r="EF2851" s="7"/>
      <c r="EG2851" s="1"/>
      <c r="EH2851" s="1"/>
      <c r="EI2851" s="1"/>
      <c r="EJ2851" s="1"/>
      <c r="EK2851" s="1"/>
      <c r="EL2851" s="1"/>
      <c r="EM2851" s="1"/>
      <c r="EN2851" s="1"/>
      <c r="EO2851" s="1"/>
      <c r="EP2851" s="1"/>
      <c r="EQ2851" s="1"/>
      <c r="ER2851" s="1"/>
      <c r="ES2851" s="1"/>
      <c r="ET2851" s="1"/>
      <c r="EU2851" s="1"/>
      <c r="EV2851" s="1"/>
      <c r="EW2851" s="1"/>
      <c r="EX2851" s="2"/>
      <c r="EY2851" s="1"/>
      <c r="EZ2851" s="7"/>
      <c r="FA2851" s="1"/>
      <c r="FB2851" s="1"/>
      <c r="FC2851" s="1"/>
      <c r="FD2851" s="1"/>
      <c r="FE2851" s="1"/>
      <c r="FF2851" s="1"/>
      <c r="FG2851" s="1"/>
      <c r="FH2851" s="1"/>
      <c r="FI2851" s="1"/>
      <c r="FJ2851" s="1"/>
      <c r="FK2851" s="1"/>
      <c r="FL2851" s="1"/>
      <c r="FM2851" s="1"/>
      <c r="FN2851" s="1"/>
      <c r="FO2851" s="1"/>
      <c r="FP2851" s="1"/>
      <c r="FQ2851" s="1"/>
      <c r="FR2851" s="2"/>
      <c r="FS2851" s="1"/>
      <c r="FT2851" s="7"/>
      <c r="FU2851" s="1"/>
      <c r="FV2851" s="1"/>
      <c r="FW2851" s="1"/>
      <c r="FX2851" s="1"/>
      <c r="FY2851" s="1"/>
      <c r="FZ2851" s="1"/>
      <c r="GA2851" s="1"/>
      <c r="GB2851" s="1"/>
      <c r="GC2851" s="1"/>
      <c r="GD2851" s="1"/>
      <c r="GE2851" s="1"/>
      <c r="GF2851" s="1"/>
      <c r="GG2851" s="1"/>
      <c r="GH2851" s="1"/>
      <c r="GI2851" s="1"/>
      <c r="GJ2851" s="1"/>
      <c r="GK2851" s="1"/>
      <c r="GL2851" s="1"/>
      <c r="GM2851" s="1"/>
      <c r="GN2851" s="1"/>
      <c r="GO2851" s="1"/>
      <c r="GP2851" s="1"/>
      <c r="GQ2851" s="1"/>
      <c r="GR2851" s="1"/>
      <c r="GS2851" s="1"/>
      <c r="GT2851" s="1"/>
      <c r="GU2851" s="1"/>
      <c r="GV2851" s="1"/>
      <c r="GW2851" s="1"/>
      <c r="GX2851" s="1"/>
      <c r="GY2851" s="1"/>
      <c r="GZ2851" s="1"/>
      <c r="HA2851" s="1"/>
      <c r="HB2851" s="1"/>
      <c r="HC2851" s="1"/>
      <c r="HD2851" s="1"/>
      <c r="HE2851" s="1"/>
      <c r="HF2851" s="1"/>
      <c r="HG2851" s="1"/>
      <c r="HH2851" s="1"/>
      <c r="HI2851" s="1"/>
      <c r="HJ2851" s="1"/>
      <c r="HK2851" s="1"/>
      <c r="HL2851" s="1"/>
      <c r="HM2851" s="1"/>
      <c r="HN2851" s="1"/>
      <c r="HO2851" s="1"/>
      <c r="HP2851" s="1"/>
      <c r="HQ2851" s="1"/>
      <c r="HR2851" s="1"/>
      <c r="HS2851" s="1"/>
      <c r="HT2851" s="1"/>
      <c r="HU2851" s="1"/>
      <c r="HV2851" s="1"/>
      <c r="HW2851" s="1"/>
      <c r="HX2851" s="1"/>
      <c r="HY2851" s="1"/>
      <c r="HZ2851" s="1"/>
      <c r="IA2851" s="1"/>
      <c r="IB2851" s="1"/>
      <c r="IC2851" s="1"/>
      <c r="ID2851" s="1"/>
      <c r="IE2851" s="1"/>
      <c r="IF2851" s="1"/>
      <c r="IG2851" s="1"/>
      <c r="IH2851" s="1"/>
      <c r="II2851" s="1"/>
      <c r="IJ2851" s="1"/>
      <c r="IK2851" s="1"/>
      <c r="IL2851" s="1"/>
      <c r="IM2851" s="1"/>
      <c r="IN2851" s="1"/>
      <c r="IO2851" s="1"/>
      <c r="IP2851" s="1"/>
      <c r="IQ2851" s="1"/>
      <c r="IR2851" s="1"/>
      <c r="IS2851" s="1"/>
      <c r="IT2851" s="1"/>
      <c r="IU2851" s="1"/>
      <c r="IV2851" s="1"/>
      <c r="IW2851" s="1"/>
      <c r="IX2851" s="1"/>
      <c r="IY2851" s="1"/>
      <c r="IZ2851" s="1"/>
      <c r="JA2851" s="1"/>
      <c r="JB2851" s="1"/>
      <c r="JC2851" s="1"/>
      <c r="JD2851" s="1"/>
      <c r="JE2851" s="1"/>
      <c r="JF2851" s="1"/>
      <c r="JG2851" s="1"/>
      <c r="JH2851" s="1"/>
      <c r="JI2851" s="1"/>
      <c r="JJ2851" s="1"/>
      <c r="JK2851" s="1"/>
      <c r="JL2851" s="1"/>
      <c r="JM2851" s="1"/>
      <c r="JN2851" s="1"/>
      <c r="JO2851" s="1"/>
      <c r="JP2851" s="1"/>
      <c r="JQ2851" s="1"/>
      <c r="JR2851" s="1"/>
      <c r="JS2851" s="1"/>
      <c r="JT2851" s="1"/>
      <c r="JU2851" s="1"/>
      <c r="JV2851" s="1"/>
      <c r="JW2851" s="1"/>
      <c r="JX2851" s="1"/>
      <c r="KG2851" s="1"/>
      <c r="KV2851" s="1"/>
      <c r="KW2851" s="34"/>
      <c r="KY2851" s="35"/>
      <c r="LA2851" s="36"/>
      <c r="LC2851" s="37"/>
      <c r="LQ2851" s="1"/>
      <c r="LR2851" s="1"/>
      <c r="LS2851" s="1"/>
      <c r="LT2851" s="1"/>
      <c r="LU2851" s="1"/>
      <c r="LV2851" s="1"/>
      <c r="LW2851" s="1"/>
      <c r="LX2851" s="1"/>
      <c r="LY2851" s="1"/>
      <c r="LZ2851" s="1"/>
      <c r="MA2851" s="1"/>
      <c r="MB2851" s="1"/>
      <c r="MC2851" s="1"/>
      <c r="MD2851" s="1"/>
      <c r="ME2851" s="1"/>
      <c r="MF2851" s="1"/>
      <c r="MG2851" s="1"/>
      <c r="MH2851" s="1"/>
      <c r="MI2851" s="1"/>
      <c r="MJ2851" s="1"/>
      <c r="MK2851" s="1"/>
      <c r="ML2851" s="1"/>
      <c r="MM2851" s="1"/>
      <c r="MN2851" s="1"/>
      <c r="MO2851" s="1"/>
      <c r="MP2851" s="1"/>
      <c r="MQ2851" s="1"/>
      <c r="MR2851" s="1"/>
      <c r="MS2851" s="1"/>
      <c r="MT2851" s="1"/>
      <c r="MU2851" s="1"/>
      <c r="MV2851" s="1"/>
      <c r="MW2851" s="1"/>
      <c r="MX2851" s="1"/>
      <c r="MY2851" s="1"/>
      <c r="MZ2851" s="1"/>
      <c r="NA2851" s="1"/>
      <c r="NB2851" s="1"/>
      <c r="NC2851" s="1"/>
      <c r="ND2851" s="1"/>
      <c r="NE2851" s="1"/>
      <c r="NF2851" s="1"/>
      <c r="NG2851" s="1"/>
      <c r="NH2851" s="1"/>
      <c r="NI2851" s="1"/>
      <c r="NJ2851" s="1"/>
      <c r="NK2851" s="1"/>
      <c r="NL2851" s="1"/>
      <c r="NM2851" s="1"/>
      <c r="NN2851" s="1"/>
      <c r="NO2851" s="1"/>
      <c r="NP2851" s="1"/>
      <c r="NQ2851" s="1"/>
      <c r="NR2851" s="1"/>
      <c r="NS2851" s="1"/>
      <c r="NT2851" s="1"/>
      <c r="NU2851" s="1"/>
      <c r="NV2851" s="1"/>
      <c r="NW2851" s="1"/>
      <c r="NX2851" s="1"/>
      <c r="NY2851" s="1"/>
      <c r="NZ2851" s="1"/>
      <c r="OA2851" s="1"/>
      <c r="OB2851" s="1"/>
      <c r="OC2851" s="1"/>
      <c r="OD2851" s="1"/>
      <c r="OE2851" s="1"/>
      <c r="OF2851" s="1"/>
      <c r="OG2851" s="1"/>
      <c r="OH2851" s="1"/>
      <c r="OI2851" s="1"/>
      <c r="OJ2851" s="1"/>
      <c r="OK2851" s="1"/>
      <c r="OL2851" s="1"/>
      <c r="OM2851" s="1"/>
      <c r="ON2851" s="1"/>
      <c r="OO2851" s="1"/>
      <c r="OP2851" s="1"/>
      <c r="OQ2851" s="1"/>
      <c r="OR2851" s="1"/>
      <c r="OS2851" s="1"/>
      <c r="OT2851" s="1"/>
      <c r="OU2851" s="1"/>
      <c r="OV2851" s="1"/>
      <c r="OW2851" s="1"/>
      <c r="OX2851" s="1"/>
      <c r="OY2851" s="1"/>
      <c r="OZ2851" s="1"/>
      <c r="PA2851" s="1"/>
      <c r="PB2851" s="1"/>
      <c r="PC2851" s="1"/>
      <c r="PD2851" s="1"/>
      <c r="PE2851" s="1"/>
      <c r="PF2851" s="1"/>
      <c r="PG2851" s="1"/>
      <c r="PH2851" s="1"/>
      <c r="PI2851" s="1"/>
      <c r="PJ2851" s="1"/>
      <c r="PK2851" s="1"/>
      <c r="PL2851" s="2"/>
      <c r="PM2851" s="1"/>
      <c r="PN2851" s="7"/>
      <c r="PO2851" s="1"/>
      <c r="PP2851" s="1"/>
      <c r="PQ2851" s="1"/>
      <c r="PR2851" s="1"/>
      <c r="PS2851" s="1"/>
      <c r="PT2851" s="1"/>
      <c r="PU2851" s="1"/>
      <c r="PV2851" s="1"/>
      <c r="PW2851" s="1"/>
      <c r="PX2851" s="1"/>
      <c r="PY2851" s="1"/>
      <c r="PZ2851" s="1"/>
      <c r="QA2851" s="1"/>
      <c r="QB2851" s="1"/>
      <c r="QC2851" s="1"/>
      <c r="QD2851" s="1"/>
      <c r="QE2851" s="1"/>
      <c r="QF2851" s="2"/>
      <c r="QG2851" s="1"/>
      <c r="QH2851" s="7"/>
      <c r="QI2851" s="1"/>
      <c r="QJ2851" s="1"/>
      <c r="QK2851" s="1"/>
      <c r="QL2851" s="1"/>
      <c r="QM2851" s="1"/>
      <c r="QN2851" s="1"/>
      <c r="QO2851" s="1"/>
      <c r="QP2851" s="1"/>
      <c r="QQ2851" s="1"/>
      <c r="QR2851" s="1"/>
      <c r="QS2851" s="1"/>
      <c r="QT2851" s="1"/>
      <c r="QU2851" s="1"/>
      <c r="QV2851" s="1"/>
      <c r="QW2851" s="1"/>
      <c r="QX2851" s="1"/>
      <c r="QY2851" s="1"/>
      <c r="QZ2851" s="1"/>
      <c r="RA2851" s="1"/>
      <c r="RB2851" s="1"/>
      <c r="RC2851" s="1"/>
      <c r="RD2851" s="1"/>
      <c r="RE2851" s="1"/>
      <c r="RF2851" s="1"/>
      <c r="RG2851" s="1"/>
      <c r="RH2851" s="1"/>
      <c r="RI2851" s="1"/>
      <c r="RJ2851" s="1"/>
      <c r="RK2851" s="1"/>
      <c r="RL2851" s="1"/>
      <c r="RM2851" s="1"/>
      <c r="RN2851" s="1"/>
      <c r="RO2851" s="1"/>
      <c r="RP2851" s="1"/>
      <c r="RQ2851" s="1"/>
      <c r="RR2851" s="1"/>
      <c r="RS2851" s="1"/>
      <c r="RT2851" s="1"/>
      <c r="RU2851" s="1"/>
      <c r="RV2851" s="1"/>
      <c r="RW2851" s="1"/>
      <c r="RX2851" s="1"/>
      <c r="RY2851" s="1"/>
      <c r="RZ2851" s="1"/>
      <c r="SA2851" s="1"/>
      <c r="SB2851" s="1"/>
      <c r="SC2851" s="1"/>
      <c r="SD2851" s="1"/>
      <c r="SE2851" s="1"/>
      <c r="SF2851" s="1"/>
      <c r="SG2851" s="1"/>
      <c r="SH2851" s="1"/>
      <c r="SI2851" s="1"/>
      <c r="SJ2851" s="1"/>
      <c r="SK2851" s="1"/>
      <c r="SL2851" s="1"/>
      <c r="SM2851" s="1"/>
      <c r="SN2851" s="1"/>
      <c r="SO2851" s="1"/>
      <c r="SP2851" s="1"/>
      <c r="SQ2851" s="1"/>
      <c r="SR2851" s="1"/>
      <c r="SS2851" s="1"/>
      <c r="ST2851" s="1"/>
      <c r="SU2851" s="1"/>
      <c r="SV2851" s="1"/>
      <c r="SW2851" s="1"/>
      <c r="SX2851" s="1"/>
      <c r="SY2851" s="1"/>
      <c r="SZ2851" s="1"/>
      <c r="TA2851" s="1"/>
      <c r="TB2851" s="1"/>
      <c r="TC2851" s="1"/>
      <c r="TD2851" s="1"/>
      <c r="TE2851" s="1"/>
      <c r="TF2851" s="1"/>
      <c r="TG2851" s="1"/>
      <c r="TH2851" s="1"/>
      <c r="TI2851" s="1"/>
      <c r="TJ2851" s="1"/>
      <c r="TK2851" s="1"/>
      <c r="TL2851" s="1"/>
      <c r="TM2851" s="1"/>
      <c r="TN2851" s="1"/>
      <c r="TO2851" s="1"/>
      <c r="TP2851" s="1"/>
      <c r="TQ2851" s="1"/>
      <c r="TR2851" s="1"/>
      <c r="TS2851" s="1"/>
      <c r="TT2851" s="1"/>
      <c r="TU2851" s="1"/>
      <c r="TV2851" s="1"/>
      <c r="VT2851" s="1"/>
    </row>
    <row r="2852" spans="14:592" ht="15" thickBot="1" x14ac:dyDescent="0.35">
      <c r="N2852" s="1"/>
      <c r="O2852" s="34"/>
      <c r="Q2852" s="35"/>
      <c r="S2852" s="36"/>
      <c r="U2852" s="37"/>
      <c r="W2852" s="52"/>
      <c r="Y2852" s="53"/>
      <c r="AI2852" s="1"/>
      <c r="AJ2852" s="125" t="s">
        <v>62</v>
      </c>
      <c r="AK2852" s="126"/>
      <c r="AL2852" s="126"/>
      <c r="AM2852" s="126"/>
      <c r="AN2852" s="126"/>
      <c r="AO2852" s="126"/>
      <c r="AP2852" s="126"/>
      <c r="AQ2852" s="126"/>
      <c r="AR2852" s="126"/>
      <c r="AS2852" s="126"/>
      <c r="AT2852" s="126"/>
      <c r="AU2852" s="126"/>
      <c r="AV2852" s="126"/>
      <c r="AW2852" s="126"/>
      <c r="AX2852" s="126"/>
      <c r="AY2852" s="1"/>
      <c r="EB2852" s="1"/>
      <c r="ED2852" s="2" t="s">
        <v>58</v>
      </c>
      <c r="EF2852" s="7" t="s">
        <v>59</v>
      </c>
      <c r="EH2852" s="1"/>
      <c r="EV2852" s="1"/>
      <c r="EX2852" s="2" t="s">
        <v>60</v>
      </c>
      <c r="EZ2852" s="7" t="s">
        <v>61</v>
      </c>
      <c r="FB2852" s="1"/>
      <c r="FP2852" s="1"/>
      <c r="FR2852" s="2" t="s">
        <v>204</v>
      </c>
      <c r="FT2852" s="7" t="s">
        <v>205</v>
      </c>
      <c r="FV2852" s="1"/>
      <c r="JX2852" s="1"/>
      <c r="KG2852" s="1"/>
      <c r="KV2852" s="1"/>
      <c r="KW2852" s="34"/>
      <c r="KY2852" s="35"/>
      <c r="LA2852" s="36"/>
      <c r="LC2852" s="37"/>
      <c r="LQ2852" s="1"/>
      <c r="LR2852" s="125" t="s">
        <v>62</v>
      </c>
      <c r="LS2852" s="126"/>
      <c r="LT2852" s="126"/>
      <c r="LU2852" s="126"/>
      <c r="LV2852" s="126"/>
      <c r="LW2852" s="126"/>
      <c r="LX2852" s="126"/>
      <c r="LY2852" s="126"/>
      <c r="LZ2852" s="126"/>
      <c r="MA2852" s="126"/>
      <c r="MB2852" s="126"/>
      <c r="MC2852" s="126"/>
      <c r="MD2852" s="126"/>
      <c r="ME2852" s="126"/>
      <c r="MF2852" s="126"/>
      <c r="MG2852" s="1"/>
      <c r="PJ2852" s="1"/>
      <c r="PL2852" s="2" t="s">
        <v>58</v>
      </c>
      <c r="PN2852" s="7" t="s">
        <v>59</v>
      </c>
      <c r="PP2852" s="1"/>
      <c r="QD2852" s="1"/>
      <c r="QF2852" s="2" t="s">
        <v>60</v>
      </c>
      <c r="QH2852" s="7" t="s">
        <v>61</v>
      </c>
      <c r="QJ2852" s="1"/>
      <c r="TV2852" s="1"/>
      <c r="VT2852" s="1"/>
    </row>
    <row r="2853" spans="14:592" x14ac:dyDescent="0.3">
      <c r="N2853" s="1"/>
      <c r="O2853" s="34"/>
      <c r="Q2853" s="35"/>
      <c r="S2853" s="36"/>
      <c r="U2853" s="37"/>
      <c r="W2853" s="52"/>
      <c r="Y2853" s="53"/>
      <c r="AI2853" s="1"/>
      <c r="AJ2853" s="126"/>
      <c r="AK2853" s="126"/>
      <c r="AL2853" s="126"/>
      <c r="AM2853" s="126"/>
      <c r="AN2853" s="126"/>
      <c r="AO2853" s="126"/>
      <c r="AP2853" s="126"/>
      <c r="AQ2853" s="126"/>
      <c r="AR2853" s="126"/>
      <c r="AS2853" s="126"/>
      <c r="AT2853" s="126"/>
      <c r="AU2853" s="126"/>
      <c r="AV2853" s="126"/>
      <c r="AW2853" s="126"/>
      <c r="AX2853" s="126"/>
      <c r="AY2853" s="1"/>
      <c r="EB2853" s="1"/>
      <c r="ED2853" s="4">
        <f t="array" ref="ED2853:ED2855">ED2862:ED2864*EC2857:EC2859</f>
        <v>2.6291212539451023</v>
      </c>
      <c r="EF2853" s="8">
        <f t="array" ref="EF2853:EF2855">EF2825:EF2827</f>
        <v>-9.6555062973455045E-4</v>
      </c>
      <c r="EH2853" s="1"/>
      <c r="EV2853" s="1"/>
      <c r="EX2853" s="4">
        <f t="array" ref="EX2853:EX2855">EX2862:EX2864*EW2857:EW2859</f>
        <v>2.6141232325404258</v>
      </c>
      <c r="EZ2853" s="8">
        <f t="array" ref="EZ2853:EZ2855">EZ2825:EZ2827</f>
        <v>1.0909296811117822E-3</v>
      </c>
      <c r="FB2853" s="1"/>
      <c r="FP2853" s="1"/>
      <c r="FR2853" s="4">
        <f t="array" ref="FR2853:FR2855">FR2862:FR2864*FQ2857:FQ2859</f>
        <v>2.6510442639436995</v>
      </c>
      <c r="FT2853" s="8">
        <f t="array" ref="FT2853:FT2855">FT2825:FT2827</f>
        <v>-5.0825126425381049E-4</v>
      </c>
      <c r="FV2853" s="1"/>
      <c r="JX2853" s="1"/>
      <c r="KG2853" s="1"/>
      <c r="KV2853" s="1"/>
      <c r="KW2853" s="34"/>
      <c r="KY2853" s="35"/>
      <c r="LA2853" s="36"/>
      <c r="LC2853" s="37"/>
      <c r="LQ2853" s="1"/>
      <c r="LR2853" s="126"/>
      <c r="LS2853" s="126"/>
      <c r="LT2853" s="126"/>
      <c r="LU2853" s="126"/>
      <c r="LV2853" s="126"/>
      <c r="LW2853" s="126"/>
      <c r="LX2853" s="126"/>
      <c r="LY2853" s="126"/>
      <c r="LZ2853" s="126"/>
      <c r="MA2853" s="126"/>
      <c r="MB2853" s="126"/>
      <c r="MC2853" s="126"/>
      <c r="MD2853" s="126"/>
      <c r="ME2853" s="126"/>
      <c r="MF2853" s="126"/>
      <c r="MG2853" s="1"/>
      <c r="PJ2853" s="1"/>
      <c r="PL2853" s="4">
        <f t="array" ref="PL2853:PL2855">PL2862:PL2864*PK2857:PK2859</f>
        <v>-0.1514759549663231</v>
      </c>
      <c r="PN2853" s="8">
        <f t="array" ref="PN2853:PN2855">PN2825:PN2827</f>
        <v>-1.9529928852894856E-3</v>
      </c>
      <c r="PP2853" s="1"/>
      <c r="QD2853" s="1"/>
      <c r="QF2853" s="4">
        <f t="array" ref="QF2853:QF2855">QF2862:QF2864*QE2857:QE2859</f>
        <v>-0.6095836083577868</v>
      </c>
      <c r="QH2853" s="8">
        <f t="array" ref="QH2853:QH2855">QH2825:QH2827</f>
        <v>5.1563572484834006E-4</v>
      </c>
      <c r="QJ2853" s="1"/>
      <c r="TV2853" s="1"/>
      <c r="VT2853" s="1"/>
    </row>
    <row r="2854" spans="14:592" x14ac:dyDescent="0.3">
      <c r="N2854" s="1"/>
      <c r="O2854" s="34"/>
      <c r="Q2854" s="35"/>
      <c r="S2854" s="36"/>
      <c r="U2854" s="37"/>
      <c r="W2854" s="52"/>
      <c r="Y2854" s="53"/>
      <c r="AI2854" s="1"/>
      <c r="AJ2854" s="126"/>
      <c r="AK2854" s="126"/>
      <c r="AL2854" s="126"/>
      <c r="AM2854" s="126"/>
      <c r="AN2854" s="126"/>
      <c r="AO2854" s="126"/>
      <c r="AP2854" s="126"/>
      <c r="AQ2854" s="126"/>
      <c r="AR2854" s="126"/>
      <c r="AS2854" s="126"/>
      <c r="AT2854" s="126"/>
      <c r="AU2854" s="126"/>
      <c r="AV2854" s="126"/>
      <c r="AW2854" s="126"/>
      <c r="AX2854" s="126"/>
      <c r="AY2854" s="1"/>
      <c r="EB2854" s="1"/>
      <c r="ED2854" s="5">
        <v>0</v>
      </c>
      <c r="EF2854" s="9">
        <v>-1.0381640137306011E-2</v>
      </c>
      <c r="EH2854" s="1"/>
      <c r="EV2854" s="1"/>
      <c r="EX2854" s="5">
        <v>0</v>
      </c>
      <c r="EZ2854" s="9">
        <v>-7.5703105022721555E-3</v>
      </c>
      <c r="FB2854" s="1"/>
      <c r="FP2854" s="1"/>
      <c r="FR2854" s="5">
        <v>0</v>
      </c>
      <c r="FT2854" s="9">
        <v>-7.3700473291900557E-3</v>
      </c>
      <c r="FV2854" s="1"/>
      <c r="JX2854" s="1"/>
      <c r="KG2854" s="1"/>
      <c r="KV2854" s="1"/>
      <c r="KW2854" s="34"/>
      <c r="KY2854" s="35"/>
      <c r="LA2854" s="36"/>
      <c r="LC2854" s="37"/>
      <c r="LQ2854" s="1"/>
      <c r="LR2854" s="126"/>
      <c r="LS2854" s="126"/>
      <c r="LT2854" s="126"/>
      <c r="LU2854" s="126"/>
      <c r="LV2854" s="126"/>
      <c r="LW2854" s="126"/>
      <c r="LX2854" s="126"/>
      <c r="LY2854" s="126"/>
      <c r="LZ2854" s="126"/>
      <c r="MA2854" s="126"/>
      <c r="MB2854" s="126"/>
      <c r="MC2854" s="126"/>
      <c r="MD2854" s="126"/>
      <c r="ME2854" s="126"/>
      <c r="MF2854" s="126"/>
      <c r="MG2854" s="1"/>
      <c r="PJ2854" s="1"/>
      <c r="PL2854" s="5">
        <v>-1.8074426780948696</v>
      </c>
      <c r="PN2854" s="9">
        <v>8.0044244162296699E-4</v>
      </c>
      <c r="PP2854" s="1"/>
      <c r="QD2854" s="1"/>
      <c r="QF2854" s="5">
        <v>-1.6831721303212515</v>
      </c>
      <c r="QH2854" s="9">
        <v>-6.9379559893002281E-6</v>
      </c>
      <c r="QJ2854" s="1"/>
      <c r="TV2854" s="1"/>
      <c r="VT2854" s="1"/>
    </row>
    <row r="2855" spans="14:592" ht="15" thickBot="1" x14ac:dyDescent="0.35">
      <c r="N2855" s="1"/>
      <c r="O2855" s="34"/>
      <c r="Q2855" s="35"/>
      <c r="S2855" s="36"/>
      <c r="U2855" s="37"/>
      <c r="W2855" s="52"/>
      <c r="Y2855" s="53"/>
      <c r="AI2855" s="1"/>
      <c r="AJ2855" s="126"/>
      <c r="AK2855" s="126"/>
      <c r="AL2855" s="126"/>
      <c r="AM2855" s="126"/>
      <c r="AN2855" s="126"/>
      <c r="AO2855" s="126"/>
      <c r="AP2855" s="126"/>
      <c r="AQ2855" s="126"/>
      <c r="AR2855" s="126"/>
      <c r="AS2855" s="126"/>
      <c r="AT2855" s="126"/>
      <c r="AU2855" s="126"/>
      <c r="AV2855" s="126"/>
      <c r="AW2855" s="126"/>
      <c r="AX2855" s="126"/>
      <c r="AY2855" s="1"/>
      <c r="EB2855" s="1"/>
      <c r="ED2855" s="6">
        <v>0</v>
      </c>
      <c r="EF2855" s="10">
        <v>1.1347190767040561E-2</v>
      </c>
      <c r="EH2855" s="1"/>
      <c r="EV2855" s="1"/>
      <c r="EX2855" s="6">
        <v>0</v>
      </c>
      <c r="EZ2855" s="10">
        <v>6.4793808211603731E-3</v>
      </c>
      <c r="FB2855" s="1"/>
      <c r="FP2855" s="1"/>
      <c r="FR2855" s="6">
        <v>0</v>
      </c>
      <c r="FT2855" s="10">
        <v>7.8782985934438658E-3</v>
      </c>
      <c r="FV2855" s="1"/>
      <c r="JX2855" s="1"/>
      <c r="KG2855" s="1"/>
      <c r="KV2855" s="1"/>
      <c r="KW2855" s="34"/>
      <c r="KY2855" s="35"/>
      <c r="LA2855" s="36"/>
      <c r="LC2855" s="37"/>
      <c r="LQ2855" s="1"/>
      <c r="LR2855" s="126"/>
      <c r="LS2855" s="126"/>
      <c r="LT2855" s="126"/>
      <c r="LU2855" s="126"/>
      <c r="LV2855" s="126"/>
      <c r="LW2855" s="126"/>
      <c r="LX2855" s="126"/>
      <c r="LY2855" s="126"/>
      <c r="LZ2855" s="126"/>
      <c r="MA2855" s="126"/>
      <c r="MB2855" s="126"/>
      <c r="MC2855" s="126"/>
      <c r="MD2855" s="126"/>
      <c r="ME2855" s="126"/>
      <c r="MF2855" s="126"/>
      <c r="MG2855" s="1"/>
      <c r="PJ2855" s="1"/>
      <c r="PL2855" s="6">
        <v>0.61438102961854346</v>
      </c>
      <c r="PN2855" s="10">
        <v>1.1525504436665185E-3</v>
      </c>
      <c r="PP2855" s="1"/>
      <c r="QD2855" s="1"/>
      <c r="QF2855" s="6">
        <v>0.80412147630681885</v>
      </c>
      <c r="QH2855" s="10">
        <v>-5.0869776885903971E-4</v>
      </c>
      <c r="QJ2855" s="1"/>
      <c r="TV2855" s="1"/>
      <c r="VT2855" s="1"/>
    </row>
    <row r="2856" spans="14:592" ht="15" thickBot="1" x14ac:dyDescent="0.35">
      <c r="N2856" s="1"/>
      <c r="O2856" s="34"/>
      <c r="Q2856" s="35"/>
      <c r="S2856" s="36"/>
      <c r="U2856" s="37"/>
      <c r="W2856" s="52"/>
      <c r="Y2856" s="53"/>
      <c r="AI2856" s="1"/>
      <c r="AJ2856" s="126"/>
      <c r="AK2856" s="126"/>
      <c r="AL2856" s="126"/>
      <c r="AM2856" s="126"/>
      <c r="AN2856" s="126"/>
      <c r="AO2856" s="126"/>
      <c r="AP2856" s="126"/>
      <c r="AQ2856" s="126"/>
      <c r="AR2856" s="126"/>
      <c r="AS2856" s="126"/>
      <c r="AT2856" s="126"/>
      <c r="AU2856" s="126"/>
      <c r="AV2856" s="126"/>
      <c r="AW2856" s="126"/>
      <c r="AX2856" s="126"/>
      <c r="AY2856" s="1"/>
      <c r="EB2856" s="1"/>
      <c r="EC2856" t="s">
        <v>63</v>
      </c>
      <c r="ED2856" s="2"/>
      <c r="EF2856" s="7"/>
      <c r="EH2856" s="1"/>
      <c r="EV2856" s="1"/>
      <c r="EW2856" t="s">
        <v>63</v>
      </c>
      <c r="EX2856" s="2"/>
      <c r="EZ2856" s="7"/>
      <c r="FB2856" s="1"/>
      <c r="FP2856" s="1"/>
      <c r="FQ2856" t="s">
        <v>63</v>
      </c>
      <c r="FR2856" s="2"/>
      <c r="FT2856" s="7"/>
      <c r="FV2856" s="1"/>
      <c r="JX2856" s="1"/>
      <c r="KG2856" s="1"/>
      <c r="KV2856" s="1"/>
      <c r="KW2856" s="34"/>
      <c r="KY2856" s="35"/>
      <c r="LA2856" s="36"/>
      <c r="LC2856" s="37"/>
      <c r="LQ2856" s="1"/>
      <c r="LR2856" s="126"/>
      <c r="LS2856" s="126"/>
      <c r="LT2856" s="126"/>
      <c r="LU2856" s="126"/>
      <c r="LV2856" s="126"/>
      <c r="LW2856" s="126"/>
      <c r="LX2856" s="126"/>
      <c r="LY2856" s="126"/>
      <c r="LZ2856" s="126"/>
      <c r="MA2856" s="126"/>
      <c r="MB2856" s="126"/>
      <c r="MC2856" s="126"/>
      <c r="MD2856" s="126"/>
      <c r="ME2856" s="126"/>
      <c r="MF2856" s="126"/>
      <c r="MG2856" s="1"/>
      <c r="PJ2856" s="1"/>
      <c r="PK2856" t="s">
        <v>63</v>
      </c>
      <c r="PL2856" s="2"/>
      <c r="PN2856" s="7"/>
      <c r="PP2856" s="1"/>
      <c r="QD2856" s="1"/>
      <c r="QE2856" t="s">
        <v>63</v>
      </c>
      <c r="QF2856" s="2"/>
      <c r="QH2856" s="7"/>
      <c r="QJ2856" s="1"/>
      <c r="TV2856" s="1"/>
      <c r="VT2856" s="1"/>
    </row>
    <row r="2857" spans="14:592" x14ac:dyDescent="0.3">
      <c r="N2857" s="1"/>
      <c r="O2857" s="34"/>
      <c r="Q2857" s="35"/>
      <c r="S2857" s="36"/>
      <c r="U2857" s="37"/>
      <c r="W2857" s="52"/>
      <c r="Y2857" s="53"/>
      <c r="AI2857" s="1"/>
      <c r="AJ2857" s="126"/>
      <c r="AK2857" s="126"/>
      <c r="AL2857" s="126"/>
      <c r="AM2857" s="126"/>
      <c r="AN2857" s="126"/>
      <c r="AO2857" s="126"/>
      <c r="AP2857" s="126"/>
      <c r="AQ2857" s="126"/>
      <c r="AR2857" s="126"/>
      <c r="AS2857" s="126"/>
      <c r="AT2857" s="126"/>
      <c r="AU2857" s="126"/>
      <c r="AV2857" s="126"/>
      <c r="AW2857" s="126"/>
      <c r="AX2857" s="126"/>
      <c r="AY2857" s="1"/>
      <c r="EB2857" s="1"/>
      <c r="EC2857" s="12">
        <v>1</v>
      </c>
      <c r="ED2857" s="2"/>
      <c r="EF2857" s="7"/>
      <c r="EH2857" s="1"/>
      <c r="EV2857" s="1"/>
      <c r="EW2857" s="12">
        <f t="array" ref="EW2857:EW2859">EC2857:EC2859</f>
        <v>1</v>
      </c>
      <c r="EX2857" s="2"/>
      <c r="EZ2857" s="7"/>
      <c r="FB2857" s="1"/>
      <c r="FP2857" s="1"/>
      <c r="FQ2857" s="12">
        <f t="array" ref="FQ2857:FQ2859">EW2857:EW2859</f>
        <v>1</v>
      </c>
      <c r="FR2857" s="2"/>
      <c r="FT2857" s="7"/>
      <c r="FV2857" s="1"/>
      <c r="JX2857" s="1"/>
      <c r="KG2857" s="1"/>
      <c r="KV2857" s="1"/>
      <c r="KW2857" s="34"/>
      <c r="KY2857" s="35"/>
      <c r="LA2857" s="36"/>
      <c r="LC2857" s="37"/>
      <c r="LQ2857" s="1"/>
      <c r="LR2857" s="126"/>
      <c r="LS2857" s="126"/>
      <c r="LT2857" s="126"/>
      <c r="LU2857" s="126"/>
      <c r="LV2857" s="126"/>
      <c r="LW2857" s="126"/>
      <c r="LX2857" s="126"/>
      <c r="LY2857" s="126"/>
      <c r="LZ2857" s="126"/>
      <c r="MA2857" s="126"/>
      <c r="MB2857" s="126"/>
      <c r="MC2857" s="126"/>
      <c r="MD2857" s="126"/>
      <c r="ME2857" s="126"/>
      <c r="MF2857" s="126"/>
      <c r="MG2857" s="1"/>
      <c r="PJ2857" s="1"/>
      <c r="PK2857" s="12">
        <v>1</v>
      </c>
      <c r="PL2857" s="2"/>
      <c r="PN2857" s="7"/>
      <c r="PP2857" s="1"/>
      <c r="QD2857" s="1"/>
      <c r="QE2857" s="12">
        <f t="array" ref="QE2857:QE2859">PK2857:PK2859</f>
        <v>1</v>
      </c>
      <c r="QF2857" s="2"/>
      <c r="QH2857" s="7"/>
      <c r="QJ2857" s="1"/>
      <c r="TV2857" s="1"/>
      <c r="VT2857" s="1"/>
    </row>
    <row r="2858" spans="14:592" x14ac:dyDescent="0.3">
      <c r="N2858" s="1"/>
      <c r="O2858" s="34"/>
      <c r="Q2858" s="35"/>
      <c r="S2858" s="36"/>
      <c r="U2858" s="37"/>
      <c r="W2858" s="52"/>
      <c r="Y2858" s="53"/>
      <c r="AI2858" s="1"/>
      <c r="AJ2858" s="126"/>
      <c r="AK2858" s="126"/>
      <c r="AL2858" s="126"/>
      <c r="AM2858" s="126"/>
      <c r="AN2858" s="126"/>
      <c r="AO2858" s="126"/>
      <c r="AP2858" s="126"/>
      <c r="AQ2858" s="126"/>
      <c r="AR2858" s="126"/>
      <c r="AS2858" s="126"/>
      <c r="AT2858" s="126"/>
      <c r="AU2858" s="126"/>
      <c r="AV2858" s="126"/>
      <c r="AW2858" s="126"/>
      <c r="AX2858" s="126"/>
      <c r="AY2858" s="1"/>
      <c r="EB2858" s="1"/>
      <c r="EC2858" s="13">
        <v>0</v>
      </c>
      <c r="ED2858" s="2"/>
      <c r="EF2858" s="7"/>
      <c r="EH2858" s="1"/>
      <c r="EV2858" s="1"/>
      <c r="EW2858" s="13">
        <v>0</v>
      </c>
      <c r="EX2858" s="2"/>
      <c r="EZ2858" s="7"/>
      <c r="FB2858" s="1"/>
      <c r="FP2858" s="1"/>
      <c r="FQ2858" s="13">
        <v>0</v>
      </c>
      <c r="FR2858" s="2"/>
      <c r="FT2858" s="7"/>
      <c r="FV2858" s="1"/>
      <c r="JX2858" s="1"/>
      <c r="KG2858" s="1"/>
      <c r="KV2858" s="1"/>
      <c r="KW2858" s="34"/>
      <c r="KY2858" s="35"/>
      <c r="LA2858" s="36"/>
      <c r="LC2858" s="37"/>
      <c r="LQ2858" s="1"/>
      <c r="LR2858" s="126"/>
      <c r="LS2858" s="126"/>
      <c r="LT2858" s="126"/>
      <c r="LU2858" s="126"/>
      <c r="LV2858" s="126"/>
      <c r="LW2858" s="126"/>
      <c r="LX2858" s="126"/>
      <c r="LY2858" s="126"/>
      <c r="LZ2858" s="126"/>
      <c r="MA2858" s="126"/>
      <c r="MB2858" s="126"/>
      <c r="MC2858" s="126"/>
      <c r="MD2858" s="126"/>
      <c r="ME2858" s="126"/>
      <c r="MF2858" s="126"/>
      <c r="MG2858" s="1"/>
      <c r="PJ2858" s="1"/>
      <c r="PK2858" s="13">
        <v>1</v>
      </c>
      <c r="PL2858" s="2"/>
      <c r="PN2858" s="7"/>
      <c r="PP2858" s="1"/>
      <c r="QD2858" s="1"/>
      <c r="QE2858" s="13">
        <v>1</v>
      </c>
      <c r="QF2858" s="2"/>
      <c r="QH2858" s="7"/>
      <c r="QJ2858" s="1"/>
      <c r="TV2858" s="1"/>
      <c r="VT2858" s="1"/>
    </row>
    <row r="2859" spans="14:592" ht="15" thickBot="1" x14ac:dyDescent="0.35">
      <c r="N2859" s="1"/>
      <c r="O2859" s="34"/>
      <c r="Q2859" s="35"/>
      <c r="S2859" s="36"/>
      <c r="U2859" s="37"/>
      <c r="W2859" s="52"/>
      <c r="Y2859" s="53"/>
      <c r="AI2859" s="1"/>
      <c r="AJ2859" s="126"/>
      <c r="AK2859" s="126"/>
      <c r="AL2859" s="126"/>
      <c r="AM2859" s="126"/>
      <c r="AN2859" s="126"/>
      <c r="AO2859" s="126"/>
      <c r="AP2859" s="126"/>
      <c r="AQ2859" s="126"/>
      <c r="AR2859" s="126"/>
      <c r="AS2859" s="126"/>
      <c r="AT2859" s="126"/>
      <c r="AU2859" s="126"/>
      <c r="AV2859" s="126"/>
      <c r="AW2859" s="126"/>
      <c r="AX2859" s="126"/>
      <c r="AY2859" s="1"/>
      <c r="EB2859" s="1"/>
      <c r="EC2859" s="14">
        <v>0</v>
      </c>
      <c r="ED2859" s="2"/>
      <c r="EF2859" s="7"/>
      <c r="EH2859" s="1"/>
      <c r="EV2859" s="1"/>
      <c r="EW2859" s="14">
        <v>0</v>
      </c>
      <c r="EX2859" s="2"/>
      <c r="EZ2859" s="7"/>
      <c r="FB2859" s="1"/>
      <c r="FP2859" s="1"/>
      <c r="FQ2859" s="14">
        <v>0</v>
      </c>
      <c r="FR2859" s="2"/>
      <c r="FT2859" s="7"/>
      <c r="FV2859" s="1"/>
      <c r="JX2859" s="1"/>
      <c r="KG2859" s="1"/>
      <c r="KV2859" s="1"/>
      <c r="KW2859" s="34"/>
      <c r="KY2859" s="35"/>
      <c r="LA2859" s="36"/>
      <c r="LC2859" s="37"/>
      <c r="LQ2859" s="1"/>
      <c r="LR2859" s="126"/>
      <c r="LS2859" s="126"/>
      <c r="LT2859" s="126"/>
      <c r="LU2859" s="126"/>
      <c r="LV2859" s="126"/>
      <c r="LW2859" s="126"/>
      <c r="LX2859" s="126"/>
      <c r="LY2859" s="126"/>
      <c r="LZ2859" s="126"/>
      <c r="MA2859" s="126"/>
      <c r="MB2859" s="126"/>
      <c r="MC2859" s="126"/>
      <c r="MD2859" s="126"/>
      <c r="ME2859" s="126"/>
      <c r="MF2859" s="126"/>
      <c r="MG2859" s="1"/>
      <c r="PJ2859" s="1"/>
      <c r="PK2859" s="14">
        <v>1</v>
      </c>
      <c r="PL2859" s="2"/>
      <c r="PN2859" s="7"/>
      <c r="PP2859" s="1"/>
      <c r="QD2859" s="1"/>
      <c r="QE2859" s="14">
        <v>1</v>
      </c>
      <c r="QF2859" s="2"/>
      <c r="QH2859" s="7"/>
      <c r="QJ2859" s="1"/>
      <c r="TV2859" s="1"/>
      <c r="VT2859" s="1"/>
    </row>
    <row r="2860" spans="14:592" x14ac:dyDescent="0.3">
      <c r="N2860" s="1"/>
      <c r="O2860" s="34"/>
      <c r="Q2860" s="35"/>
      <c r="S2860" s="36"/>
      <c r="U2860" s="37"/>
      <c r="W2860" s="52"/>
      <c r="Y2860" s="53"/>
      <c r="AI2860" s="1"/>
      <c r="AJ2860" s="126"/>
      <c r="AK2860" s="126"/>
      <c r="AL2860" s="126"/>
      <c r="AM2860" s="126"/>
      <c r="AN2860" s="126"/>
      <c r="AO2860" s="126"/>
      <c r="AP2860" s="126"/>
      <c r="AQ2860" s="126"/>
      <c r="AR2860" s="126"/>
      <c r="AS2860" s="126"/>
      <c r="AT2860" s="126"/>
      <c r="AU2860" s="126"/>
      <c r="AV2860" s="126"/>
      <c r="AW2860" s="126"/>
      <c r="AX2860" s="126"/>
      <c r="AY2860" s="1"/>
      <c r="EB2860" s="1"/>
      <c r="ED2860" s="2"/>
      <c r="EF2860" s="7"/>
      <c r="EH2860" s="1"/>
      <c r="EV2860" s="1"/>
      <c r="EX2860" s="2"/>
      <c r="EZ2860" s="7"/>
      <c r="FB2860" s="1"/>
      <c r="FP2860" s="1"/>
      <c r="FR2860" s="2"/>
      <c r="FT2860" s="7"/>
      <c r="FV2860" s="1"/>
      <c r="JX2860" s="1"/>
      <c r="KG2860" s="1"/>
      <c r="KV2860" s="1"/>
      <c r="KW2860" s="34"/>
      <c r="KY2860" s="35"/>
      <c r="LA2860" s="36"/>
      <c r="LC2860" s="37"/>
      <c r="LQ2860" s="1"/>
      <c r="LR2860" s="126"/>
      <c r="LS2860" s="126"/>
      <c r="LT2860" s="126"/>
      <c r="LU2860" s="126"/>
      <c r="LV2860" s="126"/>
      <c r="LW2860" s="126"/>
      <c r="LX2860" s="126"/>
      <c r="LY2860" s="126"/>
      <c r="LZ2860" s="126"/>
      <c r="MA2860" s="126"/>
      <c r="MB2860" s="126"/>
      <c r="MC2860" s="126"/>
      <c r="MD2860" s="126"/>
      <c r="ME2860" s="126"/>
      <c r="MF2860" s="126"/>
      <c r="MG2860" s="1"/>
      <c r="PJ2860" s="1"/>
      <c r="PL2860" s="2"/>
      <c r="PN2860" s="7"/>
      <c r="PP2860" s="1"/>
      <c r="QD2860" s="1"/>
      <c r="QF2860" s="2"/>
      <c r="QH2860" s="7"/>
      <c r="QJ2860" s="1"/>
      <c r="TV2860" s="1"/>
      <c r="VT2860" s="1"/>
    </row>
    <row r="2861" spans="14:592" ht="15" thickBot="1" x14ac:dyDescent="0.35">
      <c r="N2861" s="1"/>
      <c r="O2861" s="34"/>
      <c r="Q2861" s="35"/>
      <c r="S2861" s="36"/>
      <c r="U2861" s="37"/>
      <c r="W2861" s="52"/>
      <c r="Y2861" s="53"/>
      <c r="AI2861" s="1"/>
      <c r="AJ2861" s="126"/>
      <c r="AK2861" s="126"/>
      <c r="AL2861" s="126"/>
      <c r="AM2861" s="126"/>
      <c r="AN2861" s="126"/>
      <c r="AO2861" s="126"/>
      <c r="AP2861" s="126"/>
      <c r="AQ2861" s="126"/>
      <c r="AR2861" s="126"/>
      <c r="AS2861" s="126"/>
      <c r="AT2861" s="126"/>
      <c r="AU2861" s="126"/>
      <c r="AV2861" s="126"/>
      <c r="AW2861" s="126"/>
      <c r="AX2861" s="126"/>
      <c r="AY2861" s="1"/>
      <c r="EB2861" s="1"/>
      <c r="ED2861" s="2" t="s">
        <v>14</v>
      </c>
      <c r="EF2861" s="7" t="s">
        <v>15</v>
      </c>
      <c r="EH2861" s="1"/>
      <c r="EV2861" s="1"/>
      <c r="EX2861" s="2" t="s">
        <v>14</v>
      </c>
      <c r="EZ2861" s="7" t="s">
        <v>15</v>
      </c>
      <c r="FB2861" s="1"/>
      <c r="FP2861" s="1"/>
      <c r="FR2861" s="2" t="s">
        <v>14</v>
      </c>
      <c r="FT2861" s="7" t="s">
        <v>15</v>
      </c>
      <c r="FV2861" s="1"/>
      <c r="JX2861" s="1"/>
      <c r="KG2861" s="1"/>
      <c r="KV2861" s="1"/>
      <c r="KW2861" s="34"/>
      <c r="KY2861" s="35"/>
      <c r="LA2861" s="36"/>
      <c r="LC2861" s="37"/>
      <c r="LQ2861" s="1"/>
      <c r="LR2861" s="126"/>
      <c r="LS2861" s="126"/>
      <c r="LT2861" s="126"/>
      <c r="LU2861" s="126"/>
      <c r="LV2861" s="126"/>
      <c r="LW2861" s="126"/>
      <c r="LX2861" s="126"/>
      <c r="LY2861" s="126"/>
      <c r="LZ2861" s="126"/>
      <c r="MA2861" s="126"/>
      <c r="MB2861" s="126"/>
      <c r="MC2861" s="126"/>
      <c r="MD2861" s="126"/>
      <c r="ME2861" s="126"/>
      <c r="MF2861" s="126"/>
      <c r="MG2861" s="1"/>
      <c r="PJ2861" s="1"/>
      <c r="PL2861" s="2" t="s">
        <v>14</v>
      </c>
      <c r="PN2861" s="7" t="s">
        <v>15</v>
      </c>
      <c r="PP2861" s="1"/>
      <c r="QD2861" s="1"/>
      <c r="QF2861" s="2" t="s">
        <v>14</v>
      </c>
      <c r="QH2861" s="7" t="s">
        <v>15</v>
      </c>
      <c r="QJ2861" s="1"/>
      <c r="TV2861" s="1"/>
      <c r="VT2861" s="1"/>
    </row>
    <row r="2862" spans="14:592" x14ac:dyDescent="0.3">
      <c r="N2862" s="1"/>
      <c r="O2862" s="34"/>
      <c r="Q2862" s="35"/>
      <c r="S2862" s="36"/>
      <c r="U2862" s="37"/>
      <c r="W2862" s="52"/>
      <c r="Y2862" s="53"/>
      <c r="AI2862" s="1"/>
      <c r="AJ2862" s="126"/>
      <c r="AK2862" s="126"/>
      <c r="AL2862" s="126"/>
      <c r="AM2862" s="126"/>
      <c r="AN2862" s="126"/>
      <c r="AO2862" s="126"/>
      <c r="AP2862" s="126"/>
      <c r="AQ2862" s="126"/>
      <c r="AR2862" s="126"/>
      <c r="AS2862" s="126"/>
      <c r="AT2862" s="126"/>
      <c r="AU2862" s="126"/>
      <c r="AV2862" s="126"/>
      <c r="AW2862" s="126"/>
      <c r="AX2862" s="126"/>
      <c r="AY2862" s="1"/>
      <c r="EB2862" s="1"/>
      <c r="ED2862" s="4">
        <f t="array" ref="ED2862:ED2864">ED2867:ED2869</f>
        <v>2.6291212539451023</v>
      </c>
      <c r="EF2862" s="8">
        <f t="array" ref="EF2862:EF2864">EF2853:EF2855*EC2857:EC2859</f>
        <v>-9.6555062973455045E-4</v>
      </c>
      <c r="EH2862" s="1"/>
      <c r="EV2862" s="1"/>
      <c r="EX2862" s="4">
        <f t="array" ref="EX2862:EX2864">EX2867:EX2869</f>
        <v>2.6141232325404258</v>
      </c>
      <c r="EZ2862" s="8">
        <f t="array" ref="EZ2862:EZ2864">EZ2853:EZ2855*EW2857:EW2859</f>
        <v>1.0909296811117822E-3</v>
      </c>
      <c r="FB2862" s="1"/>
      <c r="FP2862" s="1"/>
      <c r="FR2862" s="4">
        <f t="array" ref="FR2862:FR2864">FR2867:FR2869</f>
        <v>2.6510442639436995</v>
      </c>
      <c r="FT2862" s="8">
        <f t="array" ref="FT2862:FT2864">FT2853:FT2855*FQ2857:FQ2859</f>
        <v>-5.0825126425381049E-4</v>
      </c>
      <c r="FV2862" s="1"/>
      <c r="JX2862" s="1"/>
      <c r="KG2862" s="1"/>
      <c r="KV2862" s="1"/>
      <c r="KW2862" s="34"/>
      <c r="KY2862" s="35"/>
      <c r="LA2862" s="36"/>
      <c r="LC2862" s="37"/>
      <c r="LQ2862" s="1"/>
      <c r="LR2862" s="126"/>
      <c r="LS2862" s="126"/>
      <c r="LT2862" s="126"/>
      <c r="LU2862" s="126"/>
      <c r="LV2862" s="126"/>
      <c r="LW2862" s="126"/>
      <c r="LX2862" s="126"/>
      <c r="LY2862" s="126"/>
      <c r="LZ2862" s="126"/>
      <c r="MA2862" s="126"/>
      <c r="MB2862" s="126"/>
      <c r="MC2862" s="126"/>
      <c r="MD2862" s="126"/>
      <c r="ME2862" s="126"/>
      <c r="MF2862" s="126"/>
      <c r="MG2862" s="1"/>
      <c r="PJ2862" s="1"/>
      <c r="PL2862" s="4">
        <f t="array" ref="PL2862:PL2864">PL2867:PL2869</f>
        <v>-0.1514759549663231</v>
      </c>
      <c r="PN2862" s="8">
        <f t="array" ref="PN2862:PN2864">PN2853:PN2855*PK2857:PK2859</f>
        <v>-1.9529928852894856E-3</v>
      </c>
      <c r="PP2862" s="1"/>
      <c r="QD2862" s="1"/>
      <c r="QF2862" s="4">
        <f t="array" ref="QF2862:QF2864">QF2867:QF2869</f>
        <v>-0.6095836083577868</v>
      </c>
      <c r="QH2862" s="8">
        <f t="array" ref="QH2862:QH2864">QH2853:QH2855*QE2857:QE2859</f>
        <v>5.1563572484834006E-4</v>
      </c>
      <c r="QJ2862" s="1"/>
      <c r="TV2862" s="1"/>
      <c r="VT2862" s="1"/>
    </row>
    <row r="2863" spans="14:592" x14ac:dyDescent="0.3">
      <c r="N2863" s="1"/>
      <c r="O2863" s="34"/>
      <c r="Q2863" s="35"/>
      <c r="S2863" s="36"/>
      <c r="U2863" s="37"/>
      <c r="W2863" s="52"/>
      <c r="Y2863" s="53"/>
      <c r="AI2863" s="1"/>
      <c r="AJ2863" s="126"/>
      <c r="AK2863" s="126"/>
      <c r="AL2863" s="126"/>
      <c r="AM2863" s="126"/>
      <c r="AN2863" s="126"/>
      <c r="AO2863" s="126"/>
      <c r="AP2863" s="126"/>
      <c r="AQ2863" s="126"/>
      <c r="AR2863" s="126"/>
      <c r="AS2863" s="126"/>
      <c r="AT2863" s="126"/>
      <c r="AU2863" s="126"/>
      <c r="AV2863" s="126"/>
      <c r="AW2863" s="126"/>
      <c r="AX2863" s="126"/>
      <c r="AY2863" s="1"/>
      <c r="EB2863" s="1"/>
      <c r="ED2863" s="5">
        <v>0.53582114543431025</v>
      </c>
      <c r="EF2863" s="9">
        <v>0</v>
      </c>
      <c r="EH2863" s="1"/>
      <c r="EV2863" s="1"/>
      <c r="EX2863" s="5">
        <v>0.5492267702086564</v>
      </c>
      <c r="EZ2863" s="9">
        <v>0</v>
      </c>
      <c r="FB2863" s="1"/>
      <c r="FP2863" s="1"/>
      <c r="FR2863" s="5">
        <v>0.55403102336042409</v>
      </c>
      <c r="FT2863" s="9">
        <v>0</v>
      </c>
      <c r="FV2863" s="1"/>
      <c r="JX2863" s="1"/>
      <c r="KG2863" s="1"/>
      <c r="KV2863" s="1"/>
      <c r="KW2863" s="34"/>
      <c r="KY2863" s="35"/>
      <c r="LA2863" s="36"/>
      <c r="LC2863" s="37"/>
      <c r="LQ2863" s="1"/>
      <c r="LR2863" s="126"/>
      <c r="LS2863" s="126"/>
      <c r="LT2863" s="126"/>
      <c r="LU2863" s="126"/>
      <c r="LV2863" s="126"/>
      <c r="LW2863" s="126"/>
      <c r="LX2863" s="126"/>
      <c r="LY2863" s="126"/>
      <c r="LZ2863" s="126"/>
      <c r="MA2863" s="126"/>
      <c r="MB2863" s="126"/>
      <c r="MC2863" s="126"/>
      <c r="MD2863" s="126"/>
      <c r="ME2863" s="126"/>
      <c r="MF2863" s="126"/>
      <c r="MG2863" s="1"/>
      <c r="PJ2863" s="1"/>
      <c r="PL2863" s="5">
        <v>-1.8074426780948696</v>
      </c>
      <c r="PN2863" s="9">
        <v>8.0044244162296699E-4</v>
      </c>
      <c r="PP2863" s="1"/>
      <c r="QD2863" s="1"/>
      <c r="QF2863" s="5">
        <v>-1.6831721303212515</v>
      </c>
      <c r="QH2863" s="9">
        <v>-6.9379559893002281E-6</v>
      </c>
      <c r="QJ2863" s="1"/>
      <c r="TV2863" s="1"/>
      <c r="VT2863" s="1"/>
    </row>
    <row r="2864" spans="14:592" ht="15" thickBot="1" x14ac:dyDescent="0.35">
      <c r="N2864" s="1"/>
      <c r="O2864" s="34"/>
      <c r="Q2864" s="35"/>
      <c r="S2864" s="36"/>
      <c r="U2864" s="37"/>
      <c r="W2864" s="52"/>
      <c r="Y2864" s="53"/>
      <c r="AI2864" s="1"/>
      <c r="AJ2864" s="126"/>
      <c r="AK2864" s="126"/>
      <c r="AL2864" s="126"/>
      <c r="AM2864" s="126"/>
      <c r="AN2864" s="126"/>
      <c r="AO2864" s="126"/>
      <c r="AP2864" s="126"/>
      <c r="AQ2864" s="126"/>
      <c r="AR2864" s="126"/>
      <c r="AS2864" s="126"/>
      <c r="AT2864" s="126"/>
      <c r="AU2864" s="126"/>
      <c r="AV2864" s="126"/>
      <c r="AW2864" s="126"/>
      <c r="AX2864" s="126"/>
      <c r="AY2864" s="1"/>
      <c r="EB2864" s="1"/>
      <c r="ED2864" s="6">
        <v>-0.8456281115448866</v>
      </c>
      <c r="EF2864" s="10">
        <v>0</v>
      </c>
      <c r="EH2864" s="1"/>
      <c r="EV2864" s="1"/>
      <c r="EX2864" s="6">
        <v>-0.88861070996226454</v>
      </c>
      <c r="EZ2864" s="10">
        <v>0</v>
      </c>
      <c r="FB2864" s="1"/>
      <c r="FP2864" s="1"/>
      <c r="FR2864" s="6">
        <v>-0.79520536858600777</v>
      </c>
      <c r="FT2864" s="10">
        <v>0</v>
      </c>
      <c r="FV2864" s="1"/>
      <c r="JX2864" s="1"/>
      <c r="KG2864" s="1"/>
      <c r="KV2864" s="1"/>
      <c r="KW2864" s="34"/>
      <c r="KY2864" s="35"/>
      <c r="LA2864" s="36"/>
      <c r="LC2864" s="37"/>
      <c r="LQ2864" s="1"/>
      <c r="LR2864" s="126"/>
      <c r="LS2864" s="126"/>
      <c r="LT2864" s="126"/>
      <c r="LU2864" s="126"/>
      <c r="LV2864" s="126"/>
      <c r="LW2864" s="126"/>
      <c r="LX2864" s="126"/>
      <c r="LY2864" s="126"/>
      <c r="LZ2864" s="126"/>
      <c r="MA2864" s="126"/>
      <c r="MB2864" s="126"/>
      <c r="MC2864" s="126"/>
      <c r="MD2864" s="126"/>
      <c r="ME2864" s="126"/>
      <c r="MF2864" s="126"/>
      <c r="MG2864" s="1"/>
      <c r="PJ2864" s="1"/>
      <c r="PL2864" s="6">
        <v>0.61438102961854346</v>
      </c>
      <c r="PN2864" s="10">
        <v>1.1525504436665185E-3</v>
      </c>
      <c r="PP2864" s="1"/>
      <c r="QD2864" s="1"/>
      <c r="QF2864" s="6">
        <v>0.80412147630681885</v>
      </c>
      <c r="QH2864" s="10">
        <v>-5.0869776885903971E-4</v>
      </c>
      <c r="QJ2864" s="1"/>
      <c r="TV2864" s="1"/>
      <c r="VT2864" s="1"/>
    </row>
    <row r="2865" spans="14:592" x14ac:dyDescent="0.3">
      <c r="N2865" s="1"/>
      <c r="O2865" s="34"/>
      <c r="Q2865" s="35"/>
      <c r="S2865" s="36"/>
      <c r="U2865" s="37"/>
      <c r="W2865" s="52"/>
      <c r="Y2865" s="53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/>
      <c r="EC2865" s="1"/>
      <c r="ED2865" s="2"/>
      <c r="EE2865" s="1"/>
      <c r="EF2865" s="7"/>
      <c r="EG2865" s="1"/>
      <c r="EH2865" s="1"/>
      <c r="EI2865" s="1"/>
      <c r="EJ2865" s="1"/>
      <c r="EK2865" s="1"/>
      <c r="EL2865" s="1"/>
      <c r="EM2865" s="1"/>
      <c r="EN2865" s="1"/>
      <c r="EO2865" s="1"/>
      <c r="EP2865" s="1"/>
      <c r="EQ2865" s="1"/>
      <c r="ER2865" s="1"/>
      <c r="ES2865" s="1"/>
      <c r="ET2865" s="1"/>
      <c r="EU2865" s="1"/>
      <c r="EV2865" s="1"/>
      <c r="EW2865" s="1"/>
      <c r="EX2865" s="2"/>
      <c r="EY2865" s="1"/>
      <c r="EZ2865" s="7"/>
      <c r="FA2865" s="1"/>
      <c r="FB2865" s="1"/>
      <c r="FC2865" s="1"/>
      <c r="FD2865" s="1"/>
      <c r="FE2865" s="1"/>
      <c r="FF2865" s="1"/>
      <c r="FG2865" s="1"/>
      <c r="FH2865" s="1"/>
      <c r="FI2865" s="1"/>
      <c r="FJ2865" s="1"/>
      <c r="FK2865" s="1"/>
      <c r="FL2865" s="1"/>
      <c r="FM2865" s="1"/>
      <c r="FN2865" s="1"/>
      <c r="FO2865" s="1"/>
      <c r="FP2865" s="1"/>
      <c r="FQ2865" s="1"/>
      <c r="FR2865" s="2"/>
      <c r="FS2865" s="1"/>
      <c r="FT2865" s="7"/>
      <c r="FU2865" s="1"/>
      <c r="FV2865" s="1"/>
      <c r="FW2865" s="1"/>
      <c r="FX2865" s="1"/>
      <c r="FY2865" s="1"/>
      <c r="FZ2865" s="1"/>
      <c r="GA2865" s="1"/>
      <c r="GB2865" s="1"/>
      <c r="GC2865" s="1"/>
      <c r="GD2865" s="1"/>
      <c r="GE2865" s="1"/>
      <c r="GF2865" s="1"/>
      <c r="GG2865" s="1"/>
      <c r="GH2865" s="1"/>
      <c r="GI2865" s="1"/>
      <c r="GJ2865" s="1"/>
      <c r="GK2865" s="1"/>
      <c r="GL2865" s="1"/>
      <c r="GM2865" s="1"/>
      <c r="GN2865" s="1"/>
      <c r="GO2865" s="1"/>
      <c r="GP2865" s="1"/>
      <c r="GQ2865" s="1"/>
      <c r="GR2865" s="1"/>
      <c r="GS2865" s="1"/>
      <c r="GT2865" s="1"/>
      <c r="GU2865" s="1"/>
      <c r="GV2865" s="1"/>
      <c r="GW2865" s="1"/>
      <c r="GX2865" s="1"/>
      <c r="GY2865" s="1"/>
      <c r="GZ2865" s="1"/>
      <c r="HA2865" s="1"/>
      <c r="HB2865" s="1"/>
      <c r="HC2865" s="1"/>
      <c r="HD2865" s="1"/>
      <c r="HE2865" s="1"/>
      <c r="HF2865" s="1"/>
      <c r="HG2865" s="1"/>
      <c r="HH2865" s="1"/>
      <c r="HI2865" s="1"/>
      <c r="HJ2865" s="1"/>
      <c r="HK2865" s="1"/>
      <c r="HL2865" s="1"/>
      <c r="HM2865" s="1"/>
      <c r="HN2865" s="1"/>
      <c r="HO2865" s="1"/>
      <c r="HP2865" s="1"/>
      <c r="HQ2865" s="1"/>
      <c r="HR2865" s="1"/>
      <c r="HS2865" s="1"/>
      <c r="HT2865" s="1"/>
      <c r="HU2865" s="1"/>
      <c r="HV2865" s="1"/>
      <c r="HW2865" s="1"/>
      <c r="HX2865" s="1"/>
      <c r="HY2865" s="1"/>
      <c r="HZ2865" s="1"/>
      <c r="IA2865" s="1"/>
      <c r="IB2865" s="1"/>
      <c r="IC2865" s="1"/>
      <c r="ID2865" s="1"/>
      <c r="IE2865" s="1"/>
      <c r="IF2865" s="1"/>
      <c r="IG2865" s="1"/>
      <c r="IH2865" s="1"/>
      <c r="II2865" s="1"/>
      <c r="IJ2865" s="1"/>
      <c r="IK2865" s="1"/>
      <c r="IL2865" s="1"/>
      <c r="IM2865" s="1"/>
      <c r="IN2865" s="1"/>
      <c r="IO2865" s="1"/>
      <c r="IP2865" s="1"/>
      <c r="IQ2865" s="1"/>
      <c r="IR2865" s="1"/>
      <c r="IS2865" s="1"/>
      <c r="IT2865" s="1"/>
      <c r="IU2865" s="1"/>
      <c r="IV2865" s="1"/>
      <c r="IW2865" s="1"/>
      <c r="IX2865" s="1"/>
      <c r="IY2865" s="1"/>
      <c r="IZ2865" s="1"/>
      <c r="JA2865" s="1"/>
      <c r="JB2865" s="1"/>
      <c r="JC2865" s="1"/>
      <c r="JD2865" s="1"/>
      <c r="JE2865" s="1"/>
      <c r="JF2865" s="1"/>
      <c r="JG2865" s="1"/>
      <c r="JH2865" s="1"/>
      <c r="JI2865" s="1"/>
      <c r="JJ2865" s="1"/>
      <c r="JK2865" s="1"/>
      <c r="JL2865" s="1"/>
      <c r="JM2865" s="1"/>
      <c r="JN2865" s="1"/>
      <c r="JO2865" s="1"/>
      <c r="JP2865" s="1"/>
      <c r="JQ2865" s="1"/>
      <c r="JR2865" s="1"/>
      <c r="JS2865" s="1"/>
      <c r="JT2865" s="1"/>
      <c r="JU2865" s="1"/>
      <c r="JV2865" s="1"/>
      <c r="JW2865" s="1"/>
      <c r="JX2865" s="1"/>
      <c r="KG2865" s="1"/>
      <c r="KV2865" s="1"/>
      <c r="KW2865" s="34"/>
      <c r="KY2865" s="35"/>
      <c r="LA2865" s="36"/>
      <c r="LC2865" s="37"/>
      <c r="LQ2865" s="1"/>
      <c r="LR2865" s="1"/>
      <c r="LS2865" s="1"/>
      <c r="LT2865" s="1"/>
      <c r="LU2865" s="1"/>
      <c r="LV2865" s="1"/>
      <c r="LW2865" s="1"/>
      <c r="LX2865" s="1"/>
      <c r="LY2865" s="1"/>
      <c r="LZ2865" s="1"/>
      <c r="MA2865" s="1"/>
      <c r="MB2865" s="1"/>
      <c r="MC2865" s="1"/>
      <c r="MD2865" s="1"/>
      <c r="ME2865" s="1"/>
      <c r="MF2865" s="1"/>
      <c r="MG2865" s="1"/>
      <c r="MH2865" s="1"/>
      <c r="MI2865" s="1"/>
      <c r="MJ2865" s="1"/>
      <c r="MK2865" s="1"/>
      <c r="ML2865" s="1"/>
      <c r="MM2865" s="1"/>
      <c r="MN2865" s="1"/>
      <c r="MO2865" s="1"/>
      <c r="MP2865" s="1"/>
      <c r="MQ2865" s="1"/>
      <c r="MR2865" s="1"/>
      <c r="MS2865" s="1"/>
      <c r="MT2865" s="1"/>
      <c r="MU2865" s="1"/>
      <c r="MV2865" s="1"/>
      <c r="MW2865" s="1"/>
      <c r="MX2865" s="1"/>
      <c r="MY2865" s="1"/>
      <c r="MZ2865" s="1"/>
      <c r="NA2865" s="1"/>
      <c r="NB2865" s="1"/>
      <c r="NC2865" s="1"/>
      <c r="ND2865" s="1"/>
      <c r="NE2865" s="1"/>
      <c r="NF2865" s="1"/>
      <c r="NG2865" s="1"/>
      <c r="NH2865" s="1"/>
      <c r="NI2865" s="1"/>
      <c r="NJ2865" s="1"/>
      <c r="NK2865" s="1"/>
      <c r="NL2865" s="1"/>
      <c r="NM2865" s="1"/>
      <c r="NN2865" s="1"/>
      <c r="NO2865" s="1"/>
      <c r="NP2865" s="1"/>
      <c r="NQ2865" s="1"/>
      <c r="NR2865" s="1"/>
      <c r="NS2865" s="1"/>
      <c r="NT2865" s="1"/>
      <c r="NU2865" s="1"/>
      <c r="NV2865" s="1"/>
      <c r="NW2865" s="1"/>
      <c r="NX2865" s="1"/>
      <c r="NY2865" s="1"/>
      <c r="NZ2865" s="1"/>
      <c r="OA2865" s="1"/>
      <c r="OB2865" s="1"/>
      <c r="OC2865" s="1"/>
      <c r="OD2865" s="1"/>
      <c r="OE2865" s="1"/>
      <c r="OF2865" s="1"/>
      <c r="OG2865" s="1"/>
      <c r="OH2865" s="1"/>
      <c r="OI2865" s="1"/>
      <c r="OJ2865" s="1"/>
      <c r="OK2865" s="1"/>
      <c r="OL2865" s="1"/>
      <c r="OM2865" s="1"/>
      <c r="ON2865" s="1"/>
      <c r="OO2865" s="1"/>
      <c r="OP2865" s="1"/>
      <c r="OQ2865" s="1"/>
      <c r="OR2865" s="1"/>
      <c r="OS2865" s="1"/>
      <c r="OT2865" s="1"/>
      <c r="OU2865" s="1"/>
      <c r="OV2865" s="1"/>
      <c r="OW2865" s="1"/>
      <c r="OX2865" s="1"/>
      <c r="OY2865" s="1"/>
      <c r="OZ2865" s="1"/>
      <c r="PA2865" s="1"/>
      <c r="PB2865" s="1"/>
      <c r="PC2865" s="1"/>
      <c r="PD2865" s="1"/>
      <c r="PE2865" s="1"/>
      <c r="PF2865" s="1"/>
      <c r="PG2865" s="1"/>
      <c r="PH2865" s="1"/>
      <c r="PI2865" s="1"/>
      <c r="PJ2865" s="1"/>
      <c r="PK2865" s="1"/>
      <c r="PL2865" s="2"/>
      <c r="PM2865" s="1"/>
      <c r="PN2865" s="7"/>
      <c r="PO2865" s="1"/>
      <c r="PP2865" s="1"/>
      <c r="PQ2865" s="1"/>
      <c r="PR2865" s="1"/>
      <c r="PS2865" s="1"/>
      <c r="PT2865" s="1"/>
      <c r="PU2865" s="1"/>
      <c r="PV2865" s="1"/>
      <c r="PW2865" s="1"/>
      <c r="PX2865" s="1"/>
      <c r="PY2865" s="1"/>
      <c r="PZ2865" s="1"/>
      <c r="QA2865" s="1"/>
      <c r="QB2865" s="1"/>
      <c r="QC2865" s="1"/>
      <c r="QD2865" s="1"/>
      <c r="QE2865" s="1"/>
      <c r="QF2865" s="2"/>
      <c r="QG2865" s="1"/>
      <c r="QH2865" s="7"/>
      <c r="QI2865" s="1"/>
      <c r="QJ2865" s="1"/>
      <c r="QK2865" s="1"/>
      <c r="QL2865" s="1"/>
      <c r="QM2865" s="1"/>
      <c r="QN2865" s="1"/>
      <c r="QO2865" s="1"/>
      <c r="QP2865" s="1"/>
      <c r="QQ2865" s="1"/>
      <c r="QR2865" s="1"/>
      <c r="QS2865" s="1"/>
      <c r="QT2865" s="1"/>
      <c r="QU2865" s="1"/>
      <c r="QV2865" s="1"/>
      <c r="QW2865" s="1"/>
      <c r="QX2865" s="1"/>
      <c r="QY2865" s="1"/>
      <c r="QZ2865" s="1"/>
      <c r="RA2865" s="1"/>
      <c r="RB2865" s="1"/>
      <c r="RC2865" s="1"/>
      <c r="RD2865" s="1"/>
      <c r="RE2865" s="1"/>
      <c r="RF2865" s="1"/>
      <c r="RG2865" s="1"/>
      <c r="RH2865" s="1"/>
      <c r="RI2865" s="1"/>
      <c r="RJ2865" s="1"/>
      <c r="RK2865" s="1"/>
      <c r="RL2865" s="1"/>
      <c r="RM2865" s="1"/>
      <c r="RN2865" s="1"/>
      <c r="RO2865" s="1"/>
      <c r="RP2865" s="1"/>
      <c r="RQ2865" s="1"/>
      <c r="RR2865" s="1"/>
      <c r="RS2865" s="1"/>
      <c r="RT2865" s="1"/>
      <c r="RU2865" s="1"/>
      <c r="RV2865" s="1"/>
      <c r="RW2865" s="1"/>
      <c r="RX2865" s="1"/>
      <c r="RY2865" s="1"/>
      <c r="RZ2865" s="1"/>
      <c r="SA2865" s="1"/>
      <c r="SB2865" s="1"/>
      <c r="SC2865" s="1"/>
      <c r="SD2865" s="1"/>
      <c r="SE2865" s="1"/>
      <c r="SF2865" s="1"/>
      <c r="SG2865" s="1"/>
      <c r="SH2865" s="1"/>
      <c r="SI2865" s="1"/>
      <c r="SJ2865" s="1"/>
      <c r="SK2865" s="1"/>
      <c r="SL2865" s="1"/>
      <c r="SM2865" s="1"/>
      <c r="SN2865" s="1"/>
      <c r="SO2865" s="1"/>
      <c r="SP2865" s="1"/>
      <c r="SQ2865" s="1"/>
      <c r="SR2865" s="1"/>
      <c r="SS2865" s="1"/>
      <c r="ST2865" s="1"/>
      <c r="SU2865" s="1"/>
      <c r="SV2865" s="1"/>
      <c r="SW2865" s="1"/>
      <c r="SX2865" s="1"/>
      <c r="SY2865" s="1"/>
      <c r="SZ2865" s="1"/>
      <c r="TA2865" s="1"/>
      <c r="TB2865" s="1"/>
      <c r="TC2865" s="1"/>
      <c r="TD2865" s="1"/>
      <c r="TE2865" s="1"/>
      <c r="TF2865" s="1"/>
      <c r="TG2865" s="1"/>
      <c r="TH2865" s="1"/>
      <c r="TI2865" s="1"/>
      <c r="TJ2865" s="1"/>
      <c r="TK2865" s="1"/>
      <c r="TL2865" s="1"/>
      <c r="TM2865" s="1"/>
      <c r="TN2865" s="1"/>
      <c r="TO2865" s="1"/>
      <c r="TP2865" s="1"/>
      <c r="TQ2865" s="1"/>
      <c r="TR2865" s="1"/>
      <c r="TS2865" s="1"/>
      <c r="TT2865" s="1"/>
      <c r="TU2865" s="1"/>
      <c r="TV2865" s="1"/>
      <c r="VT2865" s="1"/>
    </row>
    <row r="2866" spans="14:592" ht="15" customHeight="1" thickBot="1" x14ac:dyDescent="0.35">
      <c r="N2866" s="1"/>
      <c r="O2866" s="34"/>
      <c r="Q2866" s="35"/>
      <c r="S2866" s="36"/>
      <c r="U2866" s="37"/>
      <c r="W2866" s="52"/>
      <c r="Y2866" s="53"/>
      <c r="AI2866" s="1"/>
      <c r="AJ2866" s="129" t="s">
        <v>81</v>
      </c>
      <c r="AK2866" s="129"/>
      <c r="AL2866" s="129"/>
      <c r="AM2866" s="129"/>
      <c r="AN2866" s="129"/>
      <c r="AO2866" s="129"/>
      <c r="AP2866" s="129"/>
      <c r="AQ2866" s="129"/>
      <c r="AR2866" s="129"/>
      <c r="AS2866" s="129"/>
      <c r="AT2866" s="129"/>
      <c r="AU2866" s="129"/>
      <c r="AV2866" s="129"/>
      <c r="AW2866" s="129"/>
      <c r="AX2866" s="129"/>
      <c r="AY2866" s="1"/>
      <c r="AZ2866" s="44"/>
      <c r="BA2866" s="44"/>
      <c r="DU2866" s="1"/>
      <c r="EB2866" t="s">
        <v>82</v>
      </c>
      <c r="ED2866" s="2" t="s">
        <v>83</v>
      </c>
      <c r="EF2866" s="7" t="s">
        <v>84</v>
      </c>
      <c r="EH2866" t="s">
        <v>85</v>
      </c>
      <c r="EO2866" s="1"/>
      <c r="EV2866" t="s">
        <v>82</v>
      </c>
      <c r="EX2866" s="2" t="s">
        <v>86</v>
      </c>
      <c r="EY2866" s="1"/>
      <c r="EZ2866" s="7" t="s">
        <v>87</v>
      </c>
      <c r="FB2866" t="s">
        <v>85</v>
      </c>
      <c r="FI2866" s="1"/>
      <c r="FP2866" t="s">
        <v>82</v>
      </c>
      <c r="FR2866" s="2" t="s">
        <v>213</v>
      </c>
      <c r="FT2866" s="7" t="s">
        <v>214</v>
      </c>
      <c r="FV2866" t="s">
        <v>85</v>
      </c>
      <c r="GC2866" s="1"/>
      <c r="GD2866" s="11" t="s">
        <v>88</v>
      </c>
      <c r="GE2866" s="11"/>
      <c r="GF2866" s="11"/>
      <c r="GG2866" s="11"/>
      <c r="GH2866" s="11"/>
      <c r="GI2866" s="11"/>
      <c r="GJ2866" s="11"/>
      <c r="GK2866" s="11"/>
      <c r="GL2866" s="1"/>
      <c r="JX2866" s="1"/>
      <c r="KG2866" s="1"/>
      <c r="KV2866" s="1"/>
      <c r="KW2866" s="34"/>
      <c r="KY2866" s="35"/>
      <c r="LA2866" s="36"/>
      <c r="LC2866" s="37"/>
      <c r="LQ2866" s="1"/>
      <c r="LR2866" s="129" t="s">
        <v>196</v>
      </c>
      <c r="LS2866" s="129"/>
      <c r="LT2866" s="129"/>
      <c r="LU2866" s="129"/>
      <c r="LV2866" s="129"/>
      <c r="LW2866" s="129"/>
      <c r="LX2866" s="129"/>
      <c r="LY2866" s="129"/>
      <c r="LZ2866" s="129"/>
      <c r="MA2866" s="129"/>
      <c r="MB2866" s="129"/>
      <c r="MC2866" s="129"/>
      <c r="MD2866" s="129"/>
      <c r="ME2866" s="129"/>
      <c r="MF2866" s="129"/>
      <c r="MG2866" s="1"/>
      <c r="PC2866" s="1"/>
      <c r="PJ2866" t="s">
        <v>82</v>
      </c>
      <c r="PL2866" s="2" t="s">
        <v>83</v>
      </c>
      <c r="PN2866" s="7" t="s">
        <v>84</v>
      </c>
      <c r="PP2866" t="s">
        <v>85</v>
      </c>
      <c r="PW2866" s="1"/>
      <c r="QD2866" t="s">
        <v>82</v>
      </c>
      <c r="QF2866" s="2" t="s">
        <v>86</v>
      </c>
      <c r="QG2866" s="1"/>
      <c r="QH2866" s="7" t="s">
        <v>87</v>
      </c>
      <c r="QJ2866" t="s">
        <v>85</v>
      </c>
      <c r="QQ2866" s="1"/>
      <c r="QR2866" s="11" t="s">
        <v>88</v>
      </c>
      <c r="QS2866" s="11"/>
      <c r="QT2866" s="11"/>
      <c r="QU2866" s="11"/>
      <c r="QV2866" s="11"/>
      <c r="QW2866" s="11"/>
      <c r="QX2866" s="11"/>
      <c r="QY2866" s="11"/>
      <c r="QZ2866" s="1"/>
      <c r="TV2866" s="1"/>
      <c r="VT2866" s="1"/>
    </row>
    <row r="2867" spans="14:592" ht="14.4" customHeight="1" x14ac:dyDescent="0.3">
      <c r="N2867" s="1"/>
      <c r="O2867" s="34"/>
      <c r="Q2867" s="35"/>
      <c r="S2867" s="36"/>
      <c r="U2867" s="37"/>
      <c r="W2867" s="52"/>
      <c r="Y2867" s="53"/>
      <c r="AI2867" s="1"/>
      <c r="AJ2867" s="129"/>
      <c r="AK2867" s="129"/>
      <c r="AL2867" s="129"/>
      <c r="AM2867" s="129"/>
      <c r="AN2867" s="129"/>
      <c r="AO2867" s="129"/>
      <c r="AP2867" s="129"/>
      <c r="AQ2867" s="129"/>
      <c r="AR2867" s="129"/>
      <c r="AS2867" s="129"/>
      <c r="AT2867" s="129"/>
      <c r="AU2867" s="129"/>
      <c r="AV2867" s="129"/>
      <c r="AW2867" s="129"/>
      <c r="AX2867" s="129"/>
      <c r="AY2867" s="1"/>
      <c r="AZ2867" s="44"/>
      <c r="BA2867" s="44"/>
      <c r="DU2867" s="1"/>
      <c r="EB2867" s="12">
        <v>0.75989519406431172</v>
      </c>
      <c r="ED2867" s="4">
        <f t="array" ref="ED2867:ED2869">MMULT(DV2871:EC2873,ED2876:ED2883)+EB2867:EB2869</f>
        <v>2.6291212539451023</v>
      </c>
      <c r="EF2867" s="8">
        <f t="array" ref="EF2867:EF2869">EF2862:EF2864</f>
        <v>-9.6555062973455045E-4</v>
      </c>
      <c r="EH2867" s="12">
        <f t="array" ref="EH2867:EH2869">EF2867:EF2869</f>
        <v>-9.6555062973455045E-4</v>
      </c>
      <c r="EO2867" s="1"/>
      <c r="EV2867" s="12">
        <f t="array" ref="EV2867:EV2869">EB2867:EB2869</f>
        <v>0.75989519406431172</v>
      </c>
      <c r="EX2867" s="4">
        <f t="array" ref="EX2867:EX2869">MMULT(EP2871:EW2873,EX2876:EX2883)+EV2867:EV2869</f>
        <v>2.6141232325404258</v>
      </c>
      <c r="EZ2867" s="8">
        <f t="array" ref="EZ2867:EZ2869">EZ2862:EZ2864</f>
        <v>1.0909296811117822E-3</v>
      </c>
      <c r="FB2867" s="12">
        <f t="array" ref="FB2867:FB2869">EZ2867:EZ2869</f>
        <v>1.0909296811117822E-3</v>
      </c>
      <c r="FI2867" s="1"/>
      <c r="FP2867" s="12">
        <f t="array" ref="FP2867:FP2869">EV2867:EV2869</f>
        <v>0.75989519406431172</v>
      </c>
      <c r="FR2867" s="4">
        <f t="array" ref="FR2867:FR2869">MMULT(FJ2871:FQ2873,FR2876:FR2883)+FP2867:FP2869</f>
        <v>2.6510442639436995</v>
      </c>
      <c r="FT2867" s="8">
        <f t="array" ref="FT2867:FT2869">FT2862:FT2864</f>
        <v>-5.0825126425381049E-4</v>
      </c>
      <c r="FV2867" s="12">
        <f t="array" ref="FV2867:FV2869">FT2867:FT2869</f>
        <v>-5.0825126425381049E-4</v>
      </c>
      <c r="GC2867" s="1"/>
      <c r="GD2867" s="15">
        <f t="array" ref="GD2867:GD2869">EH2867:EH2869+FB2867:FB2869+FV2867:FV2869</f>
        <v>-3.828722128765787E-4</v>
      </c>
      <c r="GE2867" s="11"/>
      <c r="GF2867" s="11"/>
      <c r="GG2867" s="11"/>
      <c r="GH2867" s="11"/>
      <c r="GI2867" s="11"/>
      <c r="GJ2867" s="11"/>
      <c r="GK2867" s="11"/>
      <c r="GL2867" s="1"/>
      <c r="JX2867" s="1"/>
      <c r="KG2867" s="1"/>
      <c r="KV2867" s="1"/>
      <c r="KW2867" s="34"/>
      <c r="KY2867" s="35"/>
      <c r="LA2867" s="36"/>
      <c r="LC2867" s="37"/>
      <c r="LQ2867" s="1"/>
      <c r="LR2867" s="129"/>
      <c r="LS2867" s="129"/>
      <c r="LT2867" s="129"/>
      <c r="LU2867" s="129"/>
      <c r="LV2867" s="129"/>
      <c r="LW2867" s="129"/>
      <c r="LX2867" s="129"/>
      <c r="LY2867" s="129"/>
      <c r="LZ2867" s="129"/>
      <c r="MA2867" s="129"/>
      <c r="MB2867" s="129"/>
      <c r="MC2867" s="129"/>
      <c r="MD2867" s="129"/>
      <c r="ME2867" s="129"/>
      <c r="MF2867" s="129"/>
      <c r="MG2867" s="1"/>
      <c r="PC2867" s="1"/>
      <c r="PJ2867" s="12">
        <v>0.32152914410001854</v>
      </c>
      <c r="PL2867" s="4">
        <f t="array" ref="PL2867:PL2869">MMULT(PD2871:PK2873,PL2876:PL2883)+PJ2867:PJ2869</f>
        <v>-0.1514759549663231</v>
      </c>
      <c r="PN2867" s="8">
        <f t="array" ref="PN2867:PN2869">PN2862:PN2864</f>
        <v>-1.9529928852894856E-3</v>
      </c>
      <c r="PP2867" s="12">
        <f t="array" ref="PP2867:PP2869">PN2867:PN2869</f>
        <v>-1.9529928852894856E-3</v>
      </c>
      <c r="PW2867" s="1"/>
      <c r="QD2867" s="12">
        <f t="array" ref="QD2867:QD2869">PJ2867:PJ2869</f>
        <v>0.32152914410001854</v>
      </c>
      <c r="QF2867" s="4">
        <f t="array" ref="QF2867:QF2869">MMULT(PX2871:QE2873,QF2876:QF2883)+QD2867:QD2869</f>
        <v>-0.6095836083577868</v>
      </c>
      <c r="QH2867" s="8">
        <f t="array" ref="QH2867:QH2869">QH2862:QH2864</f>
        <v>5.1563572484834006E-4</v>
      </c>
      <c r="QJ2867" s="12">
        <f t="array" ref="QJ2867:QJ2869">QH2867:QH2869</f>
        <v>5.1563572484834006E-4</v>
      </c>
      <c r="QQ2867" s="1"/>
      <c r="QR2867" s="15">
        <f t="array" ref="QR2867:QR2869">PP2867:PP2869+QJ2867:QJ2869</f>
        <v>-1.4373571604411454E-3</v>
      </c>
      <c r="QS2867" s="11"/>
      <c r="QT2867" s="11"/>
      <c r="QU2867" s="11"/>
      <c r="QV2867" s="11"/>
      <c r="QW2867" s="11"/>
      <c r="QX2867" s="11"/>
      <c r="QY2867" s="11"/>
      <c r="QZ2867" s="1"/>
      <c r="TV2867" s="1"/>
      <c r="VT2867" s="1"/>
    </row>
    <row r="2868" spans="14:592" ht="14.4" customHeight="1" x14ac:dyDescent="0.3">
      <c r="N2868" s="1"/>
      <c r="O2868" s="34"/>
      <c r="Q2868" s="35"/>
      <c r="S2868" s="36"/>
      <c r="U2868" s="37"/>
      <c r="W2868" s="52"/>
      <c r="Y2868" s="53"/>
      <c r="AI2868" s="1"/>
      <c r="AJ2868" s="129"/>
      <c r="AK2868" s="129"/>
      <c r="AL2868" s="129"/>
      <c r="AM2868" s="129"/>
      <c r="AN2868" s="129"/>
      <c r="AO2868" s="129"/>
      <c r="AP2868" s="129"/>
      <c r="AQ2868" s="129"/>
      <c r="AR2868" s="129"/>
      <c r="AS2868" s="129"/>
      <c r="AT2868" s="129"/>
      <c r="AU2868" s="129"/>
      <c r="AV2868" s="129"/>
      <c r="AW2868" s="129"/>
      <c r="AX2868" s="129"/>
      <c r="AY2868" s="1"/>
      <c r="AZ2868" s="44"/>
      <c r="BA2868" s="44"/>
      <c r="DU2868" s="1"/>
      <c r="EB2868" s="13">
        <v>1.0082592894810871</v>
      </c>
      <c r="ED2868" s="5">
        <v>0.53582114543431025</v>
      </c>
      <c r="EF2868" s="9">
        <v>0</v>
      </c>
      <c r="EH2868" s="13">
        <v>0</v>
      </c>
      <c r="EO2868" s="1"/>
      <c r="EV2868" s="13">
        <v>1.0082592894810871</v>
      </c>
      <c r="EX2868" s="5">
        <v>0.5492267702086564</v>
      </c>
      <c r="EZ2868" s="9">
        <v>0</v>
      </c>
      <c r="FB2868" s="13">
        <v>0</v>
      </c>
      <c r="FI2868" s="1"/>
      <c r="FP2868" s="13">
        <v>1.0082592894810871</v>
      </c>
      <c r="FR2868" s="5">
        <v>0.55403102336042409</v>
      </c>
      <c r="FT2868" s="9">
        <v>0</v>
      </c>
      <c r="FV2868" s="13">
        <v>0</v>
      </c>
      <c r="GC2868" s="1"/>
      <c r="GD2868" s="16">
        <v>0</v>
      </c>
      <c r="GE2868" s="11"/>
      <c r="GF2868" s="11"/>
      <c r="GG2868" s="11"/>
      <c r="GH2868" s="11"/>
      <c r="GI2868" s="11"/>
      <c r="GJ2868" s="11"/>
      <c r="GK2868" s="11"/>
      <c r="GL2868" s="1"/>
      <c r="JX2868" s="1"/>
      <c r="KG2868" s="1"/>
      <c r="KV2868" s="1"/>
      <c r="KW2868" s="34"/>
      <c r="KY2868" s="35"/>
      <c r="LA2868" s="36"/>
      <c r="LC2868" s="37"/>
      <c r="LQ2868" s="1"/>
      <c r="LR2868" s="129"/>
      <c r="LS2868" s="129"/>
      <c r="LT2868" s="129"/>
      <c r="LU2868" s="129"/>
      <c r="LV2868" s="129"/>
      <c r="LW2868" s="129"/>
      <c r="LX2868" s="129"/>
      <c r="LY2868" s="129"/>
      <c r="LZ2868" s="129"/>
      <c r="MA2868" s="129"/>
      <c r="MB2868" s="129"/>
      <c r="MC2868" s="129"/>
      <c r="MD2868" s="129"/>
      <c r="ME2868" s="129"/>
      <c r="MF2868" s="129"/>
      <c r="MG2868" s="1"/>
      <c r="PC2868" s="1"/>
      <c r="PJ2868" s="13">
        <v>-0.51224073910588974</v>
      </c>
      <c r="PL2868" s="5">
        <v>-1.8074426780948696</v>
      </c>
      <c r="PN2868" s="9">
        <v>8.0044244162296699E-4</v>
      </c>
      <c r="PP2868" s="13">
        <v>8.0044244162296699E-4</v>
      </c>
      <c r="PW2868" s="1"/>
      <c r="QD2868" s="13">
        <v>-0.51224073910588974</v>
      </c>
      <c r="QF2868" s="5">
        <v>-1.6831721303212515</v>
      </c>
      <c r="QH2868" s="9">
        <v>-6.9379559893002281E-6</v>
      </c>
      <c r="QJ2868" s="13">
        <v>-6.9379559893002281E-6</v>
      </c>
      <c r="QQ2868" s="1"/>
      <c r="QR2868" s="16">
        <v>7.9350448563366674E-4</v>
      </c>
      <c r="QS2868" s="11"/>
      <c r="QT2868" s="11"/>
      <c r="QU2868" s="11"/>
      <c r="QV2868" s="11"/>
      <c r="QW2868" s="11"/>
      <c r="QX2868" s="11"/>
      <c r="QY2868" s="11"/>
      <c r="QZ2868" s="1"/>
      <c r="TV2868" s="1"/>
      <c r="VT2868" s="1"/>
    </row>
    <row r="2869" spans="14:592" ht="15" customHeight="1" thickBot="1" x14ac:dyDescent="0.35">
      <c r="N2869" s="1"/>
      <c r="O2869" s="34"/>
      <c r="Q2869" s="35"/>
      <c r="S2869" s="36"/>
      <c r="U2869" s="37"/>
      <c r="W2869" s="52"/>
      <c r="Y2869" s="53"/>
      <c r="AI2869" s="1"/>
      <c r="AJ2869" s="129"/>
      <c r="AK2869" s="129"/>
      <c r="AL2869" s="129"/>
      <c r="AM2869" s="129"/>
      <c r="AN2869" s="129"/>
      <c r="AO2869" s="129"/>
      <c r="AP2869" s="129"/>
      <c r="AQ2869" s="129"/>
      <c r="AR2869" s="129"/>
      <c r="AS2869" s="129"/>
      <c r="AT2869" s="129"/>
      <c r="AU2869" s="129"/>
      <c r="AV2869" s="129"/>
      <c r="AW2869" s="129"/>
      <c r="AX2869" s="129"/>
      <c r="AY2869" s="1"/>
      <c r="AZ2869" s="44"/>
      <c r="BA2869" s="44"/>
      <c r="DU2869" s="1"/>
      <c r="EB2869" s="14">
        <v>-0.16257985325865118</v>
      </c>
      <c r="ED2869" s="6">
        <v>-0.8456281115448866</v>
      </c>
      <c r="EF2869" s="10">
        <v>0</v>
      </c>
      <c r="EH2869" s="14">
        <v>0</v>
      </c>
      <c r="EO2869" s="1"/>
      <c r="EV2869" s="14">
        <v>-0.16257985325865118</v>
      </c>
      <c r="EX2869" s="6">
        <v>-0.88861070996226454</v>
      </c>
      <c r="EZ2869" s="10">
        <v>0</v>
      </c>
      <c r="FB2869" s="14">
        <v>0</v>
      </c>
      <c r="FI2869" s="1"/>
      <c r="FP2869" s="14">
        <v>-0.16257985325865118</v>
      </c>
      <c r="FR2869" s="6">
        <v>-0.79520536858600777</v>
      </c>
      <c r="FT2869" s="10">
        <v>0</v>
      </c>
      <c r="FV2869" s="14">
        <v>0</v>
      </c>
      <c r="GC2869" s="1"/>
      <c r="GD2869" s="17">
        <v>0</v>
      </c>
      <c r="GE2869" s="11"/>
      <c r="GF2869" s="11"/>
      <c r="GG2869" s="11"/>
      <c r="GH2869" s="11"/>
      <c r="GI2869" s="11"/>
      <c r="GJ2869" s="11"/>
      <c r="GK2869" s="11"/>
      <c r="GL2869" s="1"/>
      <c r="JX2869" s="1"/>
      <c r="KG2869" s="1"/>
      <c r="KV2869" s="1"/>
      <c r="KW2869" s="34"/>
      <c r="KY2869" s="35"/>
      <c r="LA2869" s="36"/>
      <c r="LC2869" s="37"/>
      <c r="LQ2869" s="1"/>
      <c r="LR2869" s="129"/>
      <c r="LS2869" s="129"/>
      <c r="LT2869" s="129"/>
      <c r="LU2869" s="129"/>
      <c r="LV2869" s="129"/>
      <c r="LW2869" s="129"/>
      <c r="LX2869" s="129"/>
      <c r="LY2869" s="129"/>
      <c r="LZ2869" s="129"/>
      <c r="MA2869" s="129"/>
      <c r="MB2869" s="129"/>
      <c r="MC2869" s="129"/>
      <c r="MD2869" s="129"/>
      <c r="ME2869" s="129"/>
      <c r="MF2869" s="129"/>
      <c r="MG2869" s="1"/>
      <c r="PC2869" s="1"/>
      <c r="PJ2869" s="14">
        <v>0.69454271735025686</v>
      </c>
      <c r="PL2869" s="6">
        <v>0.61438102961854346</v>
      </c>
      <c r="PN2869" s="10">
        <v>1.1525504436665185E-3</v>
      </c>
      <c r="PP2869" s="14">
        <v>1.1525504436665185E-3</v>
      </c>
      <c r="PW2869" s="1"/>
      <c r="QD2869" s="14">
        <v>0.69454271735025686</v>
      </c>
      <c r="QF2869" s="6">
        <v>0.80412147630681885</v>
      </c>
      <c r="QH2869" s="10">
        <v>-5.0869776885903971E-4</v>
      </c>
      <c r="QJ2869" s="14">
        <v>-5.0869776885903971E-4</v>
      </c>
      <c r="QQ2869" s="1"/>
      <c r="QR2869" s="17">
        <v>6.4385267480747876E-4</v>
      </c>
      <c r="QS2869" s="11"/>
      <c r="QT2869" s="11"/>
      <c r="QU2869" s="11"/>
      <c r="QV2869" s="11"/>
      <c r="QW2869" s="11"/>
      <c r="QX2869" s="11"/>
      <c r="QY2869" s="11"/>
      <c r="QZ2869" s="1"/>
      <c r="TV2869" s="1"/>
      <c r="VT2869" s="1"/>
    </row>
    <row r="2870" spans="14:592" ht="15" customHeight="1" thickBot="1" x14ac:dyDescent="0.35">
      <c r="N2870" s="1"/>
      <c r="O2870" s="34"/>
      <c r="Q2870" s="35"/>
      <c r="S2870" s="36"/>
      <c r="U2870" s="37"/>
      <c r="W2870" s="52"/>
      <c r="Y2870" s="53"/>
      <c r="AI2870" s="1"/>
      <c r="AJ2870" s="129"/>
      <c r="AK2870" s="129"/>
      <c r="AL2870" s="129"/>
      <c r="AM2870" s="129"/>
      <c r="AN2870" s="129"/>
      <c r="AO2870" s="129"/>
      <c r="AP2870" s="129"/>
      <c r="AQ2870" s="129"/>
      <c r="AR2870" s="129"/>
      <c r="AS2870" s="129"/>
      <c r="AT2870" s="129"/>
      <c r="AU2870" s="129"/>
      <c r="AV2870" s="129"/>
      <c r="AW2870" s="129"/>
      <c r="AX2870" s="129"/>
      <c r="AY2870" s="1"/>
      <c r="AZ2870" s="44"/>
      <c r="BA2870" s="44"/>
      <c r="DU2870" s="1"/>
      <c r="DV2870" t="s">
        <v>11</v>
      </c>
      <c r="ED2870" s="2"/>
      <c r="EF2870" s="7"/>
      <c r="EG2870" t="s">
        <v>75</v>
      </c>
      <c r="EO2870" s="1"/>
      <c r="EP2870" t="s">
        <v>11</v>
      </c>
      <c r="EX2870" s="2"/>
      <c r="EY2870" s="1"/>
      <c r="EZ2870" s="7"/>
      <c r="FA2870" t="s">
        <v>75</v>
      </c>
      <c r="FI2870" s="1"/>
      <c r="FJ2870" t="s">
        <v>11</v>
      </c>
      <c r="FR2870" s="2"/>
      <c r="FT2870" s="7"/>
      <c r="FU2870" t="s">
        <v>75</v>
      </c>
      <c r="GC2870" s="1"/>
      <c r="GD2870" s="11" t="s">
        <v>13</v>
      </c>
      <c r="GE2870" s="11"/>
      <c r="GF2870" s="11"/>
      <c r="GG2870" s="11"/>
      <c r="GH2870" s="11"/>
      <c r="GI2870" s="11"/>
      <c r="GJ2870" s="11"/>
      <c r="GK2870" s="11"/>
      <c r="GL2870" s="1"/>
      <c r="JX2870" s="1"/>
      <c r="KG2870" s="1"/>
      <c r="KV2870" s="1"/>
      <c r="KW2870" s="34"/>
      <c r="KY2870" s="35"/>
      <c r="LA2870" s="36"/>
      <c r="LC2870" s="37"/>
      <c r="LQ2870" s="1"/>
      <c r="LR2870" s="129"/>
      <c r="LS2870" s="129"/>
      <c r="LT2870" s="129"/>
      <c r="LU2870" s="129"/>
      <c r="LV2870" s="129"/>
      <c r="LW2870" s="129"/>
      <c r="LX2870" s="129"/>
      <c r="LY2870" s="129"/>
      <c r="LZ2870" s="129"/>
      <c r="MA2870" s="129"/>
      <c r="MB2870" s="129"/>
      <c r="MC2870" s="129"/>
      <c r="MD2870" s="129"/>
      <c r="ME2870" s="129"/>
      <c r="MF2870" s="129"/>
      <c r="MG2870" s="1"/>
      <c r="PC2870" s="1"/>
      <c r="PD2870" t="s">
        <v>11</v>
      </c>
      <c r="PL2870" s="2"/>
      <c r="PN2870" s="7"/>
      <c r="PO2870" t="s">
        <v>75</v>
      </c>
      <c r="PW2870" s="1"/>
      <c r="PX2870" t="s">
        <v>11</v>
      </c>
      <c r="QF2870" s="2"/>
      <c r="QH2870" s="7"/>
      <c r="QI2870" t="s">
        <v>75</v>
      </c>
      <c r="QQ2870" s="1"/>
      <c r="QR2870" s="11" t="s">
        <v>13</v>
      </c>
      <c r="QS2870" s="11"/>
      <c r="QT2870" s="11"/>
      <c r="QU2870" s="11"/>
      <c r="QV2870" s="11"/>
      <c r="QW2870" s="11"/>
      <c r="QX2870" s="11"/>
      <c r="QY2870" s="11"/>
      <c r="QZ2870" s="1"/>
      <c r="TV2870" s="1"/>
      <c r="VT2870" s="1"/>
    </row>
    <row r="2871" spans="14:592" ht="14.4" customHeight="1" x14ac:dyDescent="0.3">
      <c r="N2871" s="1"/>
      <c r="O2871" s="34"/>
      <c r="Q2871" s="35"/>
      <c r="S2871" s="36"/>
      <c r="U2871" s="37"/>
      <c r="W2871" s="52"/>
      <c r="Y2871" s="53"/>
      <c r="AI2871" s="1"/>
      <c r="AJ2871" s="129"/>
      <c r="AK2871" s="129"/>
      <c r="AL2871" s="129"/>
      <c r="AM2871" s="129"/>
      <c r="AN2871" s="129"/>
      <c r="AO2871" s="129"/>
      <c r="AP2871" s="129"/>
      <c r="AQ2871" s="129"/>
      <c r="AR2871" s="129"/>
      <c r="AS2871" s="129"/>
      <c r="AT2871" s="129"/>
      <c r="AU2871" s="129"/>
      <c r="AV2871" s="129"/>
      <c r="AW2871" s="129"/>
      <c r="AX2871" s="129"/>
      <c r="AY2871" s="1"/>
      <c r="AZ2871" s="44"/>
      <c r="BA2871" s="44"/>
      <c r="DU2871" s="1"/>
      <c r="DV2871" s="18">
        <v>-0.37482806762990195</v>
      </c>
      <c r="DW2871" s="19">
        <v>9.2468373272437468E-2</v>
      </c>
      <c r="DX2871" s="19">
        <v>0.35482013092505554</v>
      </c>
      <c r="DY2871" s="19">
        <v>-1.3064157350062362</v>
      </c>
      <c r="DZ2871" s="19">
        <v>1.5311794258839238E-2</v>
      </c>
      <c r="EA2871" s="19">
        <v>0.37653796263517197</v>
      </c>
      <c r="EB2871" s="19">
        <v>0.71769977648989758</v>
      </c>
      <c r="EC2871" s="20">
        <v>0.36550333824128101</v>
      </c>
      <c r="ED2871" s="2"/>
      <c r="EF2871" s="7"/>
      <c r="EG2871" s="18">
        <f t="array" ref="EG2871:EN2873">MMULT(EF2867:EF2869,TRANSPOSE(ED2876:ED2883))</f>
        <v>-5.6491413847670668E-4</v>
      </c>
      <c r="EH2871" s="19">
        <v>2.5149020455253967E-4</v>
      </c>
      <c r="EI2871" s="19">
        <v>2.5158577855964131E-4</v>
      </c>
      <c r="EJ2871" s="19">
        <v>9.8528092503724499E-4</v>
      </c>
      <c r="EK2871" s="19">
        <v>-2.6337197382305774E-5</v>
      </c>
      <c r="EL2871" s="19">
        <v>-1.2387496294047259E-4</v>
      </c>
      <c r="EM2871" s="19">
        <v>-1.3899720619552265E-3</v>
      </c>
      <c r="EN2871" s="20">
        <v>5.5461976303780277E-4</v>
      </c>
      <c r="EO2871" s="1"/>
      <c r="EP2871" s="18">
        <f t="array" ref="EP2871:EW2873">DV2871:EC2873</f>
        <v>-0.37482806762990195</v>
      </c>
      <c r="EQ2871" s="19">
        <v>9.2468373272437468E-2</v>
      </c>
      <c r="ER2871" s="19">
        <v>0.35482013092505554</v>
      </c>
      <c r="ES2871" s="19">
        <v>-1.3064157350062362</v>
      </c>
      <c r="ET2871" s="19">
        <v>1.5311794258839238E-2</v>
      </c>
      <c r="EU2871" s="19">
        <v>0.37653796263517197</v>
      </c>
      <c r="EV2871" s="19">
        <v>0.71769977648989758</v>
      </c>
      <c r="EW2871" s="20">
        <v>0.36550333824128101</v>
      </c>
      <c r="EX2871" s="2"/>
      <c r="EZ2871" s="7"/>
      <c r="FA2871" s="18">
        <f t="array" ref="FA2871:FH2873">MMULT(EZ2867:EZ2869,TRANSPOSE(EX2876:EX2883))</f>
        <v>6.3203632399016867E-4</v>
      </c>
      <c r="FB2871" s="19">
        <v>-2.8736708796776124E-4</v>
      </c>
      <c r="FC2871" s="19">
        <v>-2.8600182847977927E-4</v>
      </c>
      <c r="FD2871" s="19">
        <v>-1.120403988667699E-3</v>
      </c>
      <c r="FE2871" s="19">
        <v>2.5461234273833428E-5</v>
      </c>
      <c r="FF2871" s="19">
        <v>9.158294548661953E-5</v>
      </c>
      <c r="FG2871" s="19">
        <v>1.5430377664006401E-3</v>
      </c>
      <c r="FH2871" s="20">
        <v>-5.9708522570040435E-4</v>
      </c>
      <c r="FI2871" s="1"/>
      <c r="FJ2871" s="18">
        <f t="array" ref="FJ2871:FQ2873">EP2871:EW2873</f>
        <v>-0.37482806762990195</v>
      </c>
      <c r="FK2871" s="19">
        <v>9.2468373272437468E-2</v>
      </c>
      <c r="FL2871" s="19">
        <v>0.35482013092505554</v>
      </c>
      <c r="FM2871" s="19">
        <v>-1.3064157350062362</v>
      </c>
      <c r="FN2871" s="19">
        <v>1.5311794258839238E-2</v>
      </c>
      <c r="FO2871" s="19">
        <v>0.37653796263517197</v>
      </c>
      <c r="FP2871" s="19">
        <v>0.71769977648989758</v>
      </c>
      <c r="FQ2871" s="20">
        <v>0.36550333824128101</v>
      </c>
      <c r="FR2871" s="2"/>
      <c r="FT2871" s="7"/>
      <c r="FU2871" s="18">
        <f t="array" ref="FU2871:GB2873">MMULT(FT2867:FT2869,TRANSPOSE(FR2876:FR2883))</f>
        <v>-2.870489825069227E-4</v>
      </c>
      <c r="FV2871" s="19">
        <v>1.3838689909269924E-4</v>
      </c>
      <c r="FW2871" s="19">
        <v>1.4104862333421062E-4</v>
      </c>
      <c r="FX2871" s="19">
        <v>5.1893186916207167E-4</v>
      </c>
      <c r="FY2871" s="19">
        <v>-1.6922215579486813E-5</v>
      </c>
      <c r="FZ2871" s="19">
        <v>-7.6772620383506451E-5</v>
      </c>
      <c r="GA2871" s="19">
        <v>-7.3764771858532993E-4</v>
      </c>
      <c r="GB2871" s="20">
        <v>2.8700436650896043E-4</v>
      </c>
      <c r="GC2871" s="1"/>
      <c r="GD2871" s="26">
        <f t="array" ref="GD2871:GK2873">EG2871:EN2873+FA2871:FH2873+FU2871:GB2873</f>
        <v>-2.1992679699346071E-4</v>
      </c>
      <c r="GE2871" s="27">
        <v>1.0251001567747767E-4</v>
      </c>
      <c r="GF2871" s="27">
        <v>1.0663257341407266E-4</v>
      </c>
      <c r="GG2871" s="27">
        <v>3.8380880553161767E-4</v>
      </c>
      <c r="GH2871" s="27">
        <v>-1.7798178687959159E-5</v>
      </c>
      <c r="GI2871" s="27">
        <v>-1.0906463783735951E-4</v>
      </c>
      <c r="GJ2871" s="27">
        <v>-5.8458201413991628E-4</v>
      </c>
      <c r="GK2871" s="28">
        <v>2.4453890384635885E-4</v>
      </c>
      <c r="GL2871" s="1"/>
      <c r="JX2871" s="1"/>
      <c r="KG2871" s="1"/>
      <c r="KV2871" s="1"/>
      <c r="KW2871" s="34"/>
      <c r="KY2871" s="35"/>
      <c r="LA2871" s="36"/>
      <c r="LC2871" s="37"/>
      <c r="LQ2871" s="1"/>
      <c r="LR2871" s="129"/>
      <c r="LS2871" s="129"/>
      <c r="LT2871" s="129"/>
      <c r="LU2871" s="129"/>
      <c r="LV2871" s="129"/>
      <c r="LW2871" s="129"/>
      <c r="LX2871" s="129"/>
      <c r="LY2871" s="129"/>
      <c r="LZ2871" s="129"/>
      <c r="MA2871" s="129"/>
      <c r="MB2871" s="129"/>
      <c r="MC2871" s="129"/>
      <c r="MD2871" s="129"/>
      <c r="ME2871" s="129"/>
      <c r="MF2871" s="129"/>
      <c r="MG2871" s="1"/>
      <c r="PC2871" s="1"/>
      <c r="PD2871" s="18">
        <v>-3.2335134746244681E-3</v>
      </c>
      <c r="PE2871" s="19">
        <v>-0.63685571827586729</v>
      </c>
      <c r="PF2871" s="19">
        <v>-0.28592310310736713</v>
      </c>
      <c r="PG2871" s="19">
        <v>0.48307256898280426</v>
      </c>
      <c r="PH2871" s="19">
        <v>0.18454849867032067</v>
      </c>
      <c r="PI2871" s="19">
        <v>5.5905268097045701E-3</v>
      </c>
      <c r="PJ2871" s="19">
        <v>0.30875263561233923</v>
      </c>
      <c r="PK2871" s="20">
        <v>-0.18884443582454435</v>
      </c>
      <c r="PL2871" s="2"/>
      <c r="PN2871" s="7"/>
      <c r="PO2871" s="18">
        <f t="array" ref="PO2871:PV2873">MMULT(PN2867:PN2869,TRANSPOSE(PL2876:PL2883))</f>
        <v>4.1380329694026211E-4</v>
      </c>
      <c r="PP2871" s="19">
        <v>5.5928495610646349E-4</v>
      </c>
      <c r="PQ2871" s="19">
        <v>2.276217103568685E-3</v>
      </c>
      <c r="PR2871" s="19">
        <v>2.7993471051571401E-3</v>
      </c>
      <c r="PS2871" s="19">
        <v>2.2521533822404224E-4</v>
      </c>
      <c r="PT2871" s="19">
        <v>-1.2031196259054341E-3</v>
      </c>
      <c r="PU2871" s="19">
        <v>2.2538090815765782E-3</v>
      </c>
      <c r="PV2871" s="20">
        <v>7.9893198479235423E-4</v>
      </c>
      <c r="PW2871" s="1"/>
      <c r="PX2871" s="18">
        <f t="array" ref="PX2871:QE2873">PD2871:PK2873</f>
        <v>-3.2335134746244681E-3</v>
      </c>
      <c r="PY2871" s="19">
        <v>-0.63685571827586729</v>
      </c>
      <c r="PZ2871" s="19">
        <v>-0.28592310310736713</v>
      </c>
      <c r="QA2871" s="19">
        <v>0.48307256898280426</v>
      </c>
      <c r="QB2871" s="19">
        <v>0.18454849867032067</v>
      </c>
      <c r="QC2871" s="19">
        <v>5.5905268097045701E-3</v>
      </c>
      <c r="QD2871" s="19">
        <v>0.30875263561233923</v>
      </c>
      <c r="QE2871" s="20">
        <v>-0.18884443582454435</v>
      </c>
      <c r="QF2871" s="2"/>
      <c r="QH2871" s="7"/>
      <c r="QI2871" s="18">
        <f t="array" ref="QI2871:QP2873">MMULT(QH2867:QH2869,TRANSPOSE(QF2876:QF2883))</f>
        <v>-1.2489863138181019E-4</v>
      </c>
      <c r="QJ2871" s="19">
        <v>-1.0386033624308529E-4</v>
      </c>
      <c r="QK2871" s="19">
        <v>-4.3092363543978954E-4</v>
      </c>
      <c r="QL2871" s="19">
        <v>-9.796570988365456E-4</v>
      </c>
      <c r="QM2871" s="19">
        <v>3.9775768406401697E-5</v>
      </c>
      <c r="QN2871" s="19">
        <v>4.1617414350465657E-4</v>
      </c>
      <c r="QO2871" s="19">
        <v>-8.2774053288310839E-4</v>
      </c>
      <c r="QP2871" s="20">
        <v>-2.6091009142476554E-4</v>
      </c>
      <c r="QQ2871" s="1"/>
      <c r="QR2871" s="26">
        <f t="array" ref="QR2871:QY2873">PO2871:PV2873+QI2871:QP2873</f>
        <v>2.8890466555845192E-4</v>
      </c>
      <c r="QS2871" s="27">
        <v>4.5542461986337819E-4</v>
      </c>
      <c r="QT2871" s="27">
        <v>1.8452934681288955E-3</v>
      </c>
      <c r="QU2871" s="27">
        <v>1.8196900063205945E-3</v>
      </c>
      <c r="QV2871" s="27">
        <v>2.6499110663044396E-4</v>
      </c>
      <c r="QW2871" s="27">
        <v>-7.8694548240077758E-4</v>
      </c>
      <c r="QX2871" s="27">
        <v>1.42606854869347E-3</v>
      </c>
      <c r="QY2871" s="28">
        <v>5.3802189336758875E-4</v>
      </c>
      <c r="QZ2871" s="1"/>
      <c r="TV2871" s="1"/>
      <c r="VT2871" s="1"/>
    </row>
    <row r="2872" spans="14:592" ht="14.4" customHeight="1" x14ac:dyDescent="0.3">
      <c r="N2872" s="1"/>
      <c r="O2872" s="34"/>
      <c r="Q2872" s="35"/>
      <c r="S2872" s="36"/>
      <c r="U2872" s="37"/>
      <c r="W2872" s="52"/>
      <c r="Y2872" s="53"/>
      <c r="AI2872" s="1"/>
      <c r="AJ2872" s="129"/>
      <c r="AK2872" s="129"/>
      <c r="AL2872" s="129"/>
      <c r="AM2872" s="129"/>
      <c r="AN2872" s="129"/>
      <c r="AO2872" s="129"/>
      <c r="AP2872" s="129"/>
      <c r="AQ2872" s="129"/>
      <c r="AR2872" s="129"/>
      <c r="AS2872" s="129"/>
      <c r="AT2872" s="129"/>
      <c r="AU2872" s="129"/>
      <c r="AV2872" s="129"/>
      <c r="AW2872" s="129"/>
      <c r="AX2872" s="129"/>
      <c r="AY2872" s="1"/>
      <c r="AZ2872" s="44"/>
      <c r="BA2872" s="44"/>
      <c r="DU2872" s="1"/>
      <c r="DV2872" s="21">
        <v>0.31625944723178817</v>
      </c>
      <c r="DW2872">
        <v>0.24630378764462413</v>
      </c>
      <c r="DX2872">
        <v>-0.62947781198324737</v>
      </c>
      <c r="DY2872">
        <v>-1.4123409430034196E-2</v>
      </c>
      <c r="DZ2872">
        <v>-0.50288590681483947</v>
      </c>
      <c r="EA2872">
        <v>0.46089155803590948</v>
      </c>
      <c r="EB2872">
        <v>-0.12261049563907438</v>
      </c>
      <c r="EC2872" s="22">
        <v>1.1153330247406332</v>
      </c>
      <c r="ED2872" s="2"/>
      <c r="EF2872" s="7"/>
      <c r="EG2872" s="21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 s="22">
        <v>0</v>
      </c>
      <c r="EO2872" s="1"/>
      <c r="EP2872" s="21">
        <v>0.31625944723178817</v>
      </c>
      <c r="EQ2872">
        <v>0.24630378764462413</v>
      </c>
      <c r="ER2872">
        <v>-0.62947781198324737</v>
      </c>
      <c r="ES2872">
        <v>-1.4123409430034196E-2</v>
      </c>
      <c r="ET2872">
        <v>-0.50288590681483947</v>
      </c>
      <c r="EU2872">
        <v>0.46089155803590948</v>
      </c>
      <c r="EV2872">
        <v>-0.12261049563907438</v>
      </c>
      <c r="EW2872" s="22">
        <v>1.1153330247406332</v>
      </c>
      <c r="EX2872" s="2"/>
      <c r="EY2872" s="1"/>
      <c r="EZ2872" s="7"/>
      <c r="FA2872" s="21">
        <v>0</v>
      </c>
      <c r="FB2872">
        <v>0</v>
      </c>
      <c r="FC2872">
        <v>0</v>
      </c>
      <c r="FD2872">
        <v>0</v>
      </c>
      <c r="FE2872">
        <v>0</v>
      </c>
      <c r="FF2872">
        <v>0</v>
      </c>
      <c r="FG2872">
        <v>0</v>
      </c>
      <c r="FH2872" s="22">
        <v>0</v>
      </c>
      <c r="FI2872" s="1"/>
      <c r="FJ2872" s="21">
        <v>0.31625944723178817</v>
      </c>
      <c r="FK2872">
        <v>0.24630378764462413</v>
      </c>
      <c r="FL2872">
        <v>-0.62947781198324737</v>
      </c>
      <c r="FM2872">
        <v>-1.4123409430034196E-2</v>
      </c>
      <c r="FN2872">
        <v>-0.50288590681483947</v>
      </c>
      <c r="FO2872">
        <v>0.46089155803590948</v>
      </c>
      <c r="FP2872">
        <v>-0.12261049563907438</v>
      </c>
      <c r="FQ2872" s="22">
        <v>1.1153330247406332</v>
      </c>
      <c r="FR2872" s="2"/>
      <c r="FT2872" s="7"/>
      <c r="FU2872" s="21">
        <v>0</v>
      </c>
      <c r="FV2872">
        <v>0</v>
      </c>
      <c r="FW2872">
        <v>0</v>
      </c>
      <c r="FX2872">
        <v>0</v>
      </c>
      <c r="FY2872">
        <v>0</v>
      </c>
      <c r="FZ2872">
        <v>0</v>
      </c>
      <c r="GA2872">
        <v>0</v>
      </c>
      <c r="GB2872" s="22">
        <v>0</v>
      </c>
      <c r="GC2872" s="1"/>
      <c r="GD2872" s="29">
        <v>0</v>
      </c>
      <c r="GE2872" s="11">
        <v>0</v>
      </c>
      <c r="GF2872" s="11">
        <v>0</v>
      </c>
      <c r="GG2872" s="11">
        <v>0</v>
      </c>
      <c r="GH2872" s="11">
        <v>0</v>
      </c>
      <c r="GI2872" s="11">
        <v>0</v>
      </c>
      <c r="GJ2872" s="11">
        <v>0</v>
      </c>
      <c r="GK2872" s="30">
        <v>0</v>
      </c>
      <c r="GL2872" s="1"/>
      <c r="JX2872" s="1"/>
      <c r="KG2872" s="1"/>
      <c r="KV2872" s="1"/>
      <c r="KW2872" s="34"/>
      <c r="KY2872" s="35"/>
      <c r="LA2872" s="36"/>
      <c r="LC2872" s="37"/>
      <c r="LQ2872" s="1"/>
      <c r="LR2872" s="129"/>
      <c r="LS2872" s="129"/>
      <c r="LT2872" s="129"/>
      <c r="LU2872" s="129"/>
      <c r="LV2872" s="129"/>
      <c r="LW2872" s="129"/>
      <c r="LX2872" s="129"/>
      <c r="LY2872" s="129"/>
      <c r="LZ2872" s="129"/>
      <c r="MA2872" s="129"/>
      <c r="MB2872" s="129"/>
      <c r="MC2872" s="129"/>
      <c r="MD2872" s="129"/>
      <c r="ME2872" s="129"/>
      <c r="MF2872" s="129"/>
      <c r="MG2872" s="1"/>
      <c r="PC2872" s="1"/>
      <c r="PD2872" s="21">
        <v>-0.12855888861106296</v>
      </c>
      <c r="PE2872">
        <v>0.88383798114374934</v>
      </c>
      <c r="PF2872">
        <v>0.59053826162340894</v>
      </c>
      <c r="PG2872">
        <v>0.35953810328085373</v>
      </c>
      <c r="PH2872">
        <v>-0.23589636042231804</v>
      </c>
      <c r="PI2872">
        <v>-8.5036953087050671E-2</v>
      </c>
      <c r="PJ2872">
        <v>-0.23693913461517652</v>
      </c>
      <c r="PK2872" s="22">
        <v>0.27858336669586592</v>
      </c>
      <c r="PL2872" s="2"/>
      <c r="PN2872" s="7"/>
      <c r="PO2872" s="21">
        <v>-1.6959904147597574E-4</v>
      </c>
      <c r="PP2872">
        <v>-2.2922531833109781E-4</v>
      </c>
      <c r="PQ2872">
        <v>-9.3291726240692888E-4</v>
      </c>
      <c r="PR2872">
        <v>-1.1473243188338763E-3</v>
      </c>
      <c r="PS2872">
        <v>-9.2305464385894883E-5</v>
      </c>
      <c r="PT2872">
        <v>4.9310369647430124E-4</v>
      </c>
      <c r="PU2872">
        <v>-9.2373323927484033E-4</v>
      </c>
      <c r="PV2872" s="22">
        <v>-3.2744567244190668E-4</v>
      </c>
      <c r="PW2872" s="1"/>
      <c r="PX2872" s="21">
        <v>-0.12855888861106296</v>
      </c>
      <c r="PY2872">
        <v>0.88383798114374934</v>
      </c>
      <c r="PZ2872">
        <v>0.59053826162340894</v>
      </c>
      <c r="QA2872">
        <v>0.35953810328085373</v>
      </c>
      <c r="QB2872">
        <v>-0.23589636042231804</v>
      </c>
      <c r="QC2872">
        <v>-8.5036953087050671E-2</v>
      </c>
      <c r="QD2872">
        <v>-0.23693913461517652</v>
      </c>
      <c r="QE2872" s="22">
        <v>0.27858336669586592</v>
      </c>
      <c r="QF2872" s="2"/>
      <c r="QH2872" s="7"/>
      <c r="QI2872" s="21">
        <v>1.6805298118273329E-6</v>
      </c>
      <c r="QJ2872">
        <v>1.3974563963743731E-6</v>
      </c>
      <c r="QK2872">
        <v>5.7981421250629242E-6</v>
      </c>
      <c r="QL2872">
        <v>1.3181433149017345E-5</v>
      </c>
      <c r="QM2872">
        <v>-5.3518892765892074E-7</v>
      </c>
      <c r="QN2872">
        <v>-5.5996854996214096E-6</v>
      </c>
      <c r="QO2872">
        <v>1.1137372976614485E-5</v>
      </c>
      <c r="QP2872" s="22">
        <v>3.5105843994842239E-6</v>
      </c>
      <c r="QQ2872" s="1"/>
      <c r="QR2872" s="29">
        <v>-1.6791851166414842E-4</v>
      </c>
      <c r="QS2872" s="11">
        <v>-2.2782786193472344E-4</v>
      </c>
      <c r="QT2872" s="11">
        <v>-9.2711912028186597E-4</v>
      </c>
      <c r="QU2872" s="11">
        <v>-1.1341428856848589E-3</v>
      </c>
      <c r="QV2872" s="11">
        <v>-9.2840653313553808E-5</v>
      </c>
      <c r="QW2872" s="11">
        <v>4.8750401097467981E-4</v>
      </c>
      <c r="QX2872" s="11">
        <v>-9.1259586629822585E-4</v>
      </c>
      <c r="QY2872" s="30">
        <v>-3.2393508804242244E-4</v>
      </c>
      <c r="QZ2872" s="1"/>
      <c r="TV2872" s="1"/>
      <c r="VT2872" s="1"/>
    </row>
    <row r="2873" spans="14:592" ht="15" customHeight="1" thickBot="1" x14ac:dyDescent="0.35">
      <c r="N2873" s="1"/>
      <c r="O2873" s="34"/>
      <c r="Q2873" s="35"/>
      <c r="S2873" s="36"/>
      <c r="U2873" s="37"/>
      <c r="W2873" s="52"/>
      <c r="Y2873" s="53"/>
      <c r="AI2873" s="1"/>
      <c r="AJ2873" s="129"/>
      <c r="AK2873" s="129"/>
      <c r="AL2873" s="129"/>
      <c r="AM2873" s="129"/>
      <c r="AN2873" s="129"/>
      <c r="AO2873" s="129"/>
      <c r="AP2873" s="129"/>
      <c r="AQ2873" s="129"/>
      <c r="AR2873" s="129"/>
      <c r="AS2873" s="129"/>
      <c r="AT2873" s="129"/>
      <c r="AU2873" s="129"/>
      <c r="AV2873" s="129"/>
      <c r="AW2873" s="129"/>
      <c r="AX2873" s="129"/>
      <c r="AY2873" s="1"/>
      <c r="AZ2873" s="44"/>
      <c r="BA2873" s="44"/>
      <c r="DU2873" s="1"/>
      <c r="DV2873" s="23">
        <v>-0.34047602189071613</v>
      </c>
      <c r="DW2873" s="24">
        <v>1.6784199518252396E-2</v>
      </c>
      <c r="DX2873" s="24">
        <v>-0.50756866384899602</v>
      </c>
      <c r="DY2873" s="24">
        <v>0.62270952296962268</v>
      </c>
      <c r="DZ2873" s="24">
        <v>0.10742886077569228</v>
      </c>
      <c r="EA2873" s="24">
        <v>1.2067373830305974</v>
      </c>
      <c r="EB2873" s="24">
        <v>0.14087288879646251</v>
      </c>
      <c r="EC2873" s="25">
        <v>0.58640795609235374</v>
      </c>
      <c r="ED2873" s="2"/>
      <c r="EF2873" s="7"/>
      <c r="EG2873" s="23">
        <v>0</v>
      </c>
      <c r="EH2873" s="24">
        <v>0</v>
      </c>
      <c r="EI2873" s="24">
        <v>0</v>
      </c>
      <c r="EJ2873" s="24">
        <v>0</v>
      </c>
      <c r="EK2873" s="24">
        <v>0</v>
      </c>
      <c r="EL2873" s="24">
        <v>0</v>
      </c>
      <c r="EM2873" s="24">
        <v>0</v>
      </c>
      <c r="EN2873" s="25">
        <v>0</v>
      </c>
      <c r="EO2873" s="1"/>
      <c r="EP2873" s="23">
        <v>-0.34047602189071613</v>
      </c>
      <c r="EQ2873" s="24">
        <v>1.6784199518252396E-2</v>
      </c>
      <c r="ER2873" s="24">
        <v>-0.50756866384899602</v>
      </c>
      <c r="ES2873" s="24">
        <v>0.62270952296962268</v>
      </c>
      <c r="ET2873" s="24">
        <v>0.10742886077569228</v>
      </c>
      <c r="EU2873" s="24">
        <v>1.2067373830305974</v>
      </c>
      <c r="EV2873" s="24">
        <v>0.14087288879646251</v>
      </c>
      <c r="EW2873" s="25">
        <v>0.58640795609235374</v>
      </c>
      <c r="EX2873" s="2"/>
      <c r="EZ2873" s="7"/>
      <c r="FA2873" s="23">
        <v>0</v>
      </c>
      <c r="FB2873" s="24">
        <v>0</v>
      </c>
      <c r="FC2873" s="24">
        <v>0</v>
      </c>
      <c r="FD2873" s="24">
        <v>0</v>
      </c>
      <c r="FE2873" s="24">
        <v>0</v>
      </c>
      <c r="FF2873" s="24">
        <v>0</v>
      </c>
      <c r="FG2873" s="24">
        <v>0</v>
      </c>
      <c r="FH2873" s="25">
        <v>0</v>
      </c>
      <c r="FI2873" s="1"/>
      <c r="FJ2873" s="23">
        <v>-0.34047602189071613</v>
      </c>
      <c r="FK2873" s="24">
        <v>1.6784199518252396E-2</v>
      </c>
      <c r="FL2873" s="24">
        <v>-0.50756866384899602</v>
      </c>
      <c r="FM2873" s="24">
        <v>0.62270952296962268</v>
      </c>
      <c r="FN2873" s="24">
        <v>0.10742886077569228</v>
      </c>
      <c r="FO2873" s="24">
        <v>1.2067373830305974</v>
      </c>
      <c r="FP2873" s="24">
        <v>0.14087288879646251</v>
      </c>
      <c r="FQ2873" s="25">
        <v>0.58640795609235374</v>
      </c>
      <c r="FR2873" s="2"/>
      <c r="FT2873" s="7"/>
      <c r="FU2873" s="23">
        <v>0</v>
      </c>
      <c r="FV2873" s="24">
        <v>0</v>
      </c>
      <c r="FW2873" s="24">
        <v>0</v>
      </c>
      <c r="FX2873" s="24">
        <v>0</v>
      </c>
      <c r="FY2873" s="24">
        <v>0</v>
      </c>
      <c r="FZ2873" s="24">
        <v>0</v>
      </c>
      <c r="GA2873" s="24">
        <v>0</v>
      </c>
      <c r="GB2873" s="25">
        <v>0</v>
      </c>
      <c r="GC2873" s="1"/>
      <c r="GD2873" s="31">
        <v>0</v>
      </c>
      <c r="GE2873" s="32">
        <v>0</v>
      </c>
      <c r="GF2873" s="32">
        <v>0</v>
      </c>
      <c r="GG2873" s="32">
        <v>0</v>
      </c>
      <c r="GH2873" s="32">
        <v>0</v>
      </c>
      <c r="GI2873" s="32">
        <v>0</v>
      </c>
      <c r="GJ2873" s="32">
        <v>0</v>
      </c>
      <c r="GK2873" s="33">
        <v>0</v>
      </c>
      <c r="GL2873" s="1"/>
      <c r="JX2873" s="1"/>
      <c r="KG2873" s="1"/>
      <c r="KV2873" s="1"/>
      <c r="KW2873" s="34"/>
      <c r="KY2873" s="35"/>
      <c r="LA2873" s="36"/>
      <c r="LC2873" s="37"/>
      <c r="LQ2873" s="1"/>
      <c r="LR2873" s="129"/>
      <c r="LS2873" s="129"/>
      <c r="LT2873" s="129"/>
      <c r="LU2873" s="129"/>
      <c r="LV2873" s="129"/>
      <c r="LW2873" s="129"/>
      <c r="LX2873" s="129"/>
      <c r="LY2873" s="129"/>
      <c r="LZ2873" s="129"/>
      <c r="MA2873" s="129"/>
      <c r="MB2873" s="129"/>
      <c r="MC2873" s="129"/>
      <c r="MD2873" s="129"/>
      <c r="ME2873" s="129"/>
      <c r="MF2873" s="129"/>
      <c r="MG2873" s="1"/>
      <c r="PC2873" s="1"/>
      <c r="PD2873" s="23">
        <v>-0.71891972258531123</v>
      </c>
      <c r="PE2873" s="24">
        <v>-0.41869515372990668</v>
      </c>
      <c r="PF2873" s="24">
        <v>0.52700563229818242</v>
      </c>
      <c r="PG2873" s="24">
        <v>0.26919694267086497</v>
      </c>
      <c r="PH2873" s="24">
        <v>-0.26303799003744915</v>
      </c>
      <c r="PI2873" s="24">
        <v>0.96566087542169099</v>
      </c>
      <c r="PJ2873" s="24">
        <v>-9.0396932620355044E-2</v>
      </c>
      <c r="PK2873" s="25">
        <v>0.20007298949449998</v>
      </c>
      <c r="PL2873" s="2"/>
      <c r="PN2873" s="7"/>
      <c r="PO2873" s="23">
        <v>-2.4420425546428632E-4</v>
      </c>
      <c r="PP2873" s="24">
        <v>-3.3005963777536562E-4</v>
      </c>
      <c r="PQ2873" s="24">
        <v>-1.343299841161756E-3</v>
      </c>
      <c r="PR2873" s="24">
        <v>-1.6520227863232638E-3</v>
      </c>
      <c r="PS2873" s="24">
        <v>-1.3290987383814736E-4</v>
      </c>
      <c r="PT2873" s="24">
        <v>7.1001592943113279E-4</v>
      </c>
      <c r="PU2873" s="24">
        <v>-1.3300758423017379E-3</v>
      </c>
      <c r="PV2873" s="25">
        <v>-4.714863123504475E-4</v>
      </c>
      <c r="PW2873" s="1"/>
      <c r="PX2873" s="23">
        <v>-0.71891972258531123</v>
      </c>
      <c r="PY2873" s="24">
        <v>-0.41869515372990668</v>
      </c>
      <c r="PZ2873" s="24">
        <v>0.52700563229818242</v>
      </c>
      <c r="QA2873" s="24">
        <v>0.26919694267086497</v>
      </c>
      <c r="QB2873" s="24">
        <v>-0.26303799003744915</v>
      </c>
      <c r="QC2873" s="24">
        <v>0.96566087542169099</v>
      </c>
      <c r="QD2873" s="24">
        <v>-9.0396932620355044E-2</v>
      </c>
      <c r="QE2873" s="25">
        <v>0.20007298949449998</v>
      </c>
      <c r="QF2873" s="2"/>
      <c r="QH2873" s="7"/>
      <c r="QI2873" s="23">
        <v>1.2321810156998281E-4</v>
      </c>
      <c r="QJ2873" s="24">
        <v>1.0246287984671089E-4</v>
      </c>
      <c r="QK2873" s="24">
        <v>4.2512549331472646E-4</v>
      </c>
      <c r="QL2873" s="24">
        <v>9.6647566568752795E-4</v>
      </c>
      <c r="QM2873" s="24">
        <v>-3.9240579478742765E-5</v>
      </c>
      <c r="QN2873" s="24">
        <v>-4.1057445800503508E-4</v>
      </c>
      <c r="QO2873" s="24">
        <v>8.166031599064937E-4</v>
      </c>
      <c r="QP2873" s="25">
        <v>2.5739950702528125E-4</v>
      </c>
      <c r="QQ2873" s="1"/>
      <c r="QR2873" s="31">
        <v>-1.2098615389430351E-4</v>
      </c>
      <c r="QS2873" s="32">
        <v>-2.2759675792865473E-4</v>
      </c>
      <c r="QT2873" s="32">
        <v>-9.1817434784702951E-4</v>
      </c>
      <c r="QU2873" s="32">
        <v>-6.8554712063573589E-4</v>
      </c>
      <c r="QV2873" s="32">
        <v>-1.7215045331689014E-4</v>
      </c>
      <c r="QW2873" s="32">
        <v>2.9944147142609771E-4</v>
      </c>
      <c r="QX2873" s="32">
        <v>-5.1347268239524421E-4</v>
      </c>
      <c r="QY2873" s="33">
        <v>-2.1408680532516625E-4</v>
      </c>
      <c r="QZ2873" s="1"/>
      <c r="TV2873" s="1"/>
      <c r="VT2873" s="1"/>
    </row>
    <row r="2874" spans="14:592" ht="14.4" customHeight="1" x14ac:dyDescent="0.3">
      <c r="N2874" s="1"/>
      <c r="O2874" s="34"/>
      <c r="Q2874" s="35"/>
      <c r="S2874" s="36"/>
      <c r="U2874" s="37"/>
      <c r="W2874" s="52"/>
      <c r="Y2874" s="53"/>
      <c r="AI2874" s="1"/>
      <c r="AJ2874" s="129"/>
      <c r="AK2874" s="129"/>
      <c r="AL2874" s="129"/>
      <c r="AM2874" s="129"/>
      <c r="AN2874" s="129"/>
      <c r="AO2874" s="129"/>
      <c r="AP2874" s="129"/>
      <c r="AQ2874" s="129"/>
      <c r="AR2874" s="129"/>
      <c r="AS2874" s="129"/>
      <c r="AT2874" s="129"/>
      <c r="AU2874" s="129"/>
      <c r="AV2874" s="129"/>
      <c r="AW2874" s="129"/>
      <c r="AX2874" s="129"/>
      <c r="AY2874" s="1"/>
      <c r="AZ2874" s="44"/>
      <c r="BA2874" s="44"/>
      <c r="DU2874" s="1"/>
      <c r="ED2874" s="2"/>
      <c r="EF2874" s="7"/>
      <c r="EO2874" s="1"/>
      <c r="EX2874" s="2"/>
      <c r="EY2874" s="1"/>
      <c r="EZ2874" s="7"/>
      <c r="FI2874" s="1"/>
      <c r="FR2874" s="2"/>
      <c r="FT2874" s="7"/>
      <c r="GC2874" s="1"/>
      <c r="GD2874" s="1"/>
      <c r="GE2874" s="1"/>
      <c r="GF2874" s="1"/>
      <c r="GG2874" s="1"/>
      <c r="GH2874" s="1"/>
      <c r="GI2874" s="1"/>
      <c r="GJ2874" s="1"/>
      <c r="GK2874" s="1"/>
      <c r="GL2874" s="1"/>
      <c r="JX2874" s="1"/>
      <c r="KG2874" s="1"/>
      <c r="KV2874" s="1"/>
      <c r="KW2874" s="34"/>
      <c r="KY2874" s="35"/>
      <c r="LA2874" s="36"/>
      <c r="LC2874" s="37"/>
      <c r="LQ2874" s="1"/>
      <c r="LR2874" s="129"/>
      <c r="LS2874" s="129"/>
      <c r="LT2874" s="129"/>
      <c r="LU2874" s="129"/>
      <c r="LV2874" s="129"/>
      <c r="LW2874" s="129"/>
      <c r="LX2874" s="129"/>
      <c r="LY2874" s="129"/>
      <c r="LZ2874" s="129"/>
      <c r="MA2874" s="129"/>
      <c r="MB2874" s="129"/>
      <c r="MC2874" s="129"/>
      <c r="MD2874" s="129"/>
      <c r="ME2874" s="129"/>
      <c r="MF2874" s="129"/>
      <c r="MG2874" s="1"/>
      <c r="PC2874" s="1"/>
      <c r="PL2874" s="2"/>
      <c r="PN2874" s="7"/>
      <c r="PW2874" s="1"/>
      <c r="QF2874" s="2"/>
      <c r="QH2874" s="7"/>
      <c r="QQ2874" s="1"/>
      <c r="QR2874" s="1"/>
      <c r="QS2874" s="1"/>
      <c r="QT2874" s="1"/>
      <c r="QU2874" s="1"/>
      <c r="QV2874" s="1"/>
      <c r="QW2874" s="1"/>
      <c r="QX2874" s="1"/>
      <c r="QY2874" s="1"/>
      <c r="QZ2874" s="1"/>
      <c r="TV2874" s="1"/>
      <c r="VT2874" s="1"/>
    </row>
    <row r="2875" spans="14:592" ht="15" customHeight="1" thickBot="1" x14ac:dyDescent="0.35">
      <c r="N2875" s="1"/>
      <c r="O2875" s="34"/>
      <c r="Q2875" s="35"/>
      <c r="S2875" s="36"/>
      <c r="U2875" s="37"/>
      <c r="W2875" s="52"/>
      <c r="Y2875" s="53"/>
      <c r="AI2875" s="1"/>
      <c r="AJ2875" s="129"/>
      <c r="AK2875" s="129"/>
      <c r="AL2875" s="129"/>
      <c r="AM2875" s="129"/>
      <c r="AN2875" s="129"/>
      <c r="AO2875" s="129"/>
      <c r="AP2875" s="129"/>
      <c r="AQ2875" s="129"/>
      <c r="AR2875" s="129"/>
      <c r="AS2875" s="129"/>
      <c r="AT2875" s="129"/>
      <c r="AU2875" s="129"/>
      <c r="AV2875" s="129"/>
      <c r="AW2875" s="129"/>
      <c r="AX2875" s="129"/>
      <c r="AY2875" s="1"/>
      <c r="AZ2875" s="44"/>
      <c r="BA2875" s="44"/>
      <c r="DU2875" s="1"/>
      <c r="ED2875" s="2" t="s">
        <v>89</v>
      </c>
      <c r="EF2875" s="7" t="s">
        <v>90</v>
      </c>
      <c r="EO2875" s="1"/>
      <c r="EX2875" s="2" t="s">
        <v>91</v>
      </c>
      <c r="EZ2875" s="7" t="s">
        <v>92</v>
      </c>
      <c r="FI2875" s="1"/>
      <c r="FR2875" s="2" t="s">
        <v>215</v>
      </c>
      <c r="FT2875" s="7" t="s">
        <v>216</v>
      </c>
      <c r="GC2875" s="1"/>
      <c r="JX2875" s="1"/>
      <c r="KG2875" s="1"/>
      <c r="KV2875" s="1"/>
      <c r="KW2875" s="34"/>
      <c r="KY2875" s="35"/>
      <c r="LA2875" s="36"/>
      <c r="LC2875" s="37"/>
      <c r="LQ2875" s="1"/>
      <c r="LR2875" s="129"/>
      <c r="LS2875" s="129"/>
      <c r="LT2875" s="129"/>
      <c r="LU2875" s="129"/>
      <c r="LV2875" s="129"/>
      <c r="LW2875" s="129"/>
      <c r="LX2875" s="129"/>
      <c r="LY2875" s="129"/>
      <c r="LZ2875" s="129"/>
      <c r="MA2875" s="129"/>
      <c r="MB2875" s="129"/>
      <c r="MC2875" s="129"/>
      <c r="MD2875" s="129"/>
      <c r="ME2875" s="129"/>
      <c r="MF2875" s="129"/>
      <c r="MG2875" s="1"/>
      <c r="PC2875" s="1"/>
      <c r="PL2875" s="2" t="s">
        <v>89</v>
      </c>
      <c r="PN2875" s="7" t="s">
        <v>90</v>
      </c>
      <c r="PW2875" s="1"/>
      <c r="QF2875" s="2" t="s">
        <v>91</v>
      </c>
      <c r="QH2875" s="7" t="s">
        <v>92</v>
      </c>
      <c r="QQ2875" s="1"/>
      <c r="TV2875" s="1"/>
      <c r="VT2875" s="1"/>
    </row>
    <row r="2876" spans="14:592" ht="14.4" customHeight="1" x14ac:dyDescent="0.3">
      <c r="N2876" s="1"/>
      <c r="O2876" s="34"/>
      <c r="Q2876" s="35"/>
      <c r="S2876" s="36"/>
      <c r="U2876" s="37"/>
      <c r="W2876" s="52"/>
      <c r="Y2876" s="53"/>
      <c r="AI2876" s="1"/>
      <c r="AJ2876" s="129"/>
      <c r="AK2876" s="129"/>
      <c r="AL2876" s="129"/>
      <c r="AM2876" s="129"/>
      <c r="AN2876" s="129"/>
      <c r="AO2876" s="129"/>
      <c r="AP2876" s="129"/>
      <c r="AQ2876" s="129"/>
      <c r="AR2876" s="129"/>
      <c r="AS2876" s="129"/>
      <c r="AT2876" s="129"/>
      <c r="AU2876" s="129"/>
      <c r="AV2876" s="129"/>
      <c r="AW2876" s="129"/>
      <c r="AX2876" s="129"/>
      <c r="AY2876" s="1"/>
      <c r="AZ2876" s="44"/>
      <c r="BA2876" s="44"/>
      <c r="DU2876" s="1"/>
      <c r="ED2876" s="4">
        <f t="array" ref="ED2876:ED2883">ED2886:ED2893</f>
        <v>0.58506941125605516</v>
      </c>
      <c r="EF2876" s="8">
        <f t="array" ref="EF2876:EF2883">MMULT(TRANSPOSE(DV2871:EC2873),EF2867:EF2869)</f>
        <v>3.6191547674223649E-4</v>
      </c>
      <c r="EO2876" s="1"/>
      <c r="EX2876" s="4">
        <f t="array" ref="EX2876:EX2883">EX2886:EX2893</f>
        <v>0.57935569536072329</v>
      </c>
      <c r="EY2876" s="1"/>
      <c r="EZ2876" s="8">
        <f t="array" ref="EZ2876:EZ2883">MMULT(TRANSPOSE(EP2871:EW2873),EZ2867:EZ2869)</f>
        <v>-4.0891106429123447E-4</v>
      </c>
      <c r="FI2876" s="1"/>
      <c r="FR2876" s="4">
        <f t="array" ref="FR2876:FR2883">FR2886:FR2893</f>
        <v>0.56477770483926659</v>
      </c>
      <c r="FT2876" s="8">
        <f t="array" ref="FT2876:FT2883">MMULT(TRANSPOSE(FJ2871:FQ2873),FT2867:FT2869)</f>
        <v>1.9050683925071044E-4</v>
      </c>
      <c r="GC2876" s="1"/>
      <c r="JX2876" s="1"/>
      <c r="KG2876" s="1"/>
      <c r="KV2876" s="1"/>
      <c r="KW2876" s="34"/>
      <c r="KY2876" s="35"/>
      <c r="LA2876" s="36"/>
      <c r="LC2876" s="37"/>
      <c r="LQ2876" s="1"/>
      <c r="LR2876" s="129"/>
      <c r="LS2876" s="129"/>
      <c r="LT2876" s="129"/>
      <c r="LU2876" s="129"/>
      <c r="LV2876" s="129"/>
      <c r="LW2876" s="129"/>
      <c r="LX2876" s="129"/>
      <c r="LY2876" s="129"/>
      <c r="LZ2876" s="129"/>
      <c r="MA2876" s="129"/>
      <c r="MB2876" s="129"/>
      <c r="MC2876" s="129"/>
      <c r="MD2876" s="129"/>
      <c r="ME2876" s="129"/>
      <c r="MF2876" s="129"/>
      <c r="MG2876" s="1"/>
      <c r="PC2876" s="1"/>
      <c r="PL2876" s="4">
        <f t="array" ref="PL2876:PL2883">PL2886:PL2893</f>
        <v>-0.21188162028502497</v>
      </c>
      <c r="PN2876" s="8">
        <f t="array" ref="PN2876:PN2883">MMULT(TRANSPOSE(PD2871:PK2873),PN2867:PN2869)</f>
        <v>-9.2518020710805591E-4</v>
      </c>
      <c r="PW2876" s="1"/>
      <c r="QF2876" s="4">
        <f t="array" ref="QF2876:QF2883">QF2886:QF2893</f>
        <v>-0.2422226105814248</v>
      </c>
      <c r="QH2876" s="8">
        <f t="array" ref="QH2876:QH2883">MMULT(TRANSPOSE(PX2871:QE2873),QH2867:QH2869)</f>
        <v>3.6493747971482962E-4</v>
      </c>
      <c r="QQ2876" s="1"/>
      <c r="TV2876" s="1"/>
      <c r="VT2876" s="1"/>
    </row>
    <row r="2877" spans="14:592" ht="14.4" customHeight="1" x14ac:dyDescent="0.3">
      <c r="N2877" s="1"/>
      <c r="O2877" s="34"/>
      <c r="Q2877" s="35"/>
      <c r="S2877" s="36"/>
      <c r="U2877" s="37"/>
      <c r="W2877" s="52"/>
      <c r="Y2877" s="53"/>
      <c r="AI2877" s="1"/>
      <c r="AJ2877" s="129"/>
      <c r="AK2877" s="129"/>
      <c r="AL2877" s="129"/>
      <c r="AM2877" s="129"/>
      <c r="AN2877" s="129"/>
      <c r="AO2877" s="129"/>
      <c r="AP2877" s="129"/>
      <c r="AQ2877" s="129"/>
      <c r="AR2877" s="129"/>
      <c r="AS2877" s="129"/>
      <c r="AT2877" s="129"/>
      <c r="AU2877" s="129"/>
      <c r="AV2877" s="129"/>
      <c r="AW2877" s="129"/>
      <c r="AX2877" s="129"/>
      <c r="AY2877" s="1"/>
      <c r="AZ2877" s="44"/>
      <c r="BA2877" s="44"/>
      <c r="DU2877" s="1"/>
      <c r="ED2877" s="5">
        <v>-0.26046299055460143</v>
      </c>
      <c r="EF2877" s="9">
        <v>-8.9282896043731472E-5</v>
      </c>
      <c r="EO2877" s="1"/>
      <c r="EX2877" s="5">
        <v>-0.26341485885222343</v>
      </c>
      <c r="EZ2877" s="9">
        <v>1.0087649296702545E-4</v>
      </c>
      <c r="FI2877" s="1"/>
      <c r="FR2877" s="5">
        <v>-0.2722804817728729</v>
      </c>
      <c r="FT2877" s="9">
        <v>-4.69971676192096E-5</v>
      </c>
      <c r="GC2877" s="1"/>
      <c r="JX2877" s="1"/>
      <c r="KG2877" s="1"/>
      <c r="KV2877" s="1"/>
      <c r="KW2877" s="34"/>
      <c r="KY2877" s="35"/>
      <c r="LA2877" s="36"/>
      <c r="LC2877" s="37"/>
      <c r="LQ2877" s="1"/>
      <c r="LR2877" s="129"/>
      <c r="LS2877" s="129"/>
      <c r="LT2877" s="129"/>
      <c r="LU2877" s="129"/>
      <c r="LV2877" s="129"/>
      <c r="LW2877" s="129"/>
      <c r="LX2877" s="129"/>
      <c r="LY2877" s="129"/>
      <c r="LZ2877" s="129"/>
      <c r="MA2877" s="129"/>
      <c r="MB2877" s="129"/>
      <c r="MC2877" s="129"/>
      <c r="MD2877" s="129"/>
      <c r="ME2877" s="129"/>
      <c r="MF2877" s="129"/>
      <c r="MG2877" s="1"/>
      <c r="PC2877" s="1"/>
      <c r="PL2877" s="5">
        <v>-0.28637326859670692</v>
      </c>
      <c r="PN2877" s="9">
        <v>1.4686688331820852E-3</v>
      </c>
      <c r="PW2877" s="1"/>
      <c r="QF2877" s="5">
        <v>-0.20142191713662377</v>
      </c>
      <c r="QH2877" s="9">
        <v>-1.2152829839733818E-4</v>
      </c>
      <c r="QQ2877" s="1"/>
      <c r="TV2877" s="1"/>
      <c r="VT2877" s="1"/>
    </row>
    <row r="2878" spans="14:592" ht="14.4" customHeight="1" x14ac:dyDescent="0.3">
      <c r="N2878" s="1"/>
      <c r="O2878" s="34"/>
      <c r="Q2878" s="35"/>
      <c r="S2878" s="36"/>
      <c r="U2878" s="37"/>
      <c r="W2878" s="52"/>
      <c r="Y2878" s="53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44"/>
      <c r="BA2878" s="44"/>
      <c r="DU2878" s="1"/>
      <c r="ED2878" s="5">
        <v>-0.26056197449615603</v>
      </c>
      <c r="EF2878" s="9">
        <v>-3.42596800857183E-4</v>
      </c>
      <c r="EO2878" s="1"/>
      <c r="EX2878" s="5">
        <v>-0.26216339460881721</v>
      </c>
      <c r="EY2878" s="1"/>
      <c r="EZ2878" s="9">
        <v>3.8708381228211167E-4</v>
      </c>
      <c r="FI2878" s="1"/>
      <c r="FR2878" s="5">
        <v>-0.27751750611243686</v>
      </c>
      <c r="FT2878" s="9">
        <v>-1.8033778012536205E-4</v>
      </c>
      <c r="GC2878" s="1"/>
      <c r="JX2878" s="1"/>
      <c r="KG2878" s="1"/>
      <c r="KV2878" s="1"/>
      <c r="KW2878" s="34"/>
      <c r="KY2878" s="35"/>
      <c r="LA2878" s="36"/>
      <c r="LC2878" s="37"/>
      <c r="LQ2878" s="1"/>
      <c r="LR2878" s="1"/>
      <c r="LS2878" s="1"/>
      <c r="LT2878" s="1"/>
      <c r="LU2878" s="1"/>
      <c r="LV2878" s="1"/>
      <c r="LW2878" s="1"/>
      <c r="LX2878" s="1"/>
      <c r="LY2878" s="1"/>
      <c r="LZ2878" s="1"/>
      <c r="MA2878" s="1"/>
      <c r="MB2878" s="1"/>
      <c r="MC2878" s="1"/>
      <c r="MD2878" s="1"/>
      <c r="ME2878" s="1"/>
      <c r="MF2878" s="1"/>
      <c r="MG2878" s="1"/>
      <c r="PC2878" s="1"/>
      <c r="PL2878" s="5">
        <v>-1.1655019947659917</v>
      </c>
      <c r="PN2878" s="9">
        <v>1.6384982494342284E-3</v>
      </c>
      <c r="PW2878" s="1"/>
      <c r="QF2878" s="5">
        <v>-0.83571330432260826</v>
      </c>
      <c r="QH2878" s="9">
        <v>-4.1961588431702789E-4</v>
      </c>
      <c r="QQ2878" s="1"/>
      <c r="TV2878" s="1"/>
      <c r="VT2878" s="1"/>
    </row>
    <row r="2879" spans="14:592" ht="14.4" customHeight="1" x14ac:dyDescent="0.3">
      <c r="N2879" s="1"/>
      <c r="O2879" s="34"/>
      <c r="Q2879" s="35"/>
      <c r="S2879" s="36"/>
      <c r="U2879" s="37"/>
      <c r="W2879" s="52"/>
      <c r="Y2879" s="53"/>
      <c r="AI2879" s="1"/>
      <c r="AJ2879" s="106"/>
      <c r="AK2879" s="106"/>
      <c r="AL2879" s="106"/>
      <c r="AM2879" s="106"/>
      <c r="AN2879" s="106"/>
      <c r="AO2879" s="106"/>
      <c r="AP2879" s="106"/>
      <c r="AQ2879" s="106"/>
      <c r="AR2879" s="106"/>
      <c r="AS2879" s="106"/>
      <c r="AT2879" s="106"/>
      <c r="AU2879" s="106"/>
      <c r="AV2879" s="106"/>
      <c r="AW2879" s="107"/>
      <c r="AX2879" s="107"/>
      <c r="AY2879" s="44"/>
      <c r="AZ2879" s="44"/>
      <c r="BA2879" s="44"/>
      <c r="DU2879" s="1"/>
      <c r="ED2879" s="5">
        <v>-1.0204342420739954</v>
      </c>
      <c r="EF2879" s="9">
        <v>1.2614105356303969E-3</v>
      </c>
      <c r="EO2879" s="1"/>
      <c r="EX2879" s="5">
        <v>-1.0270176053197848</v>
      </c>
      <c r="EZ2879" s="9">
        <v>-1.4252077011897679E-3</v>
      </c>
      <c r="FI2879" s="1"/>
      <c r="FR2879" s="5">
        <v>-1.0210144187716717</v>
      </c>
      <c r="FT2879" s="9">
        <v>6.6398744895799057E-4</v>
      </c>
      <c r="GC2879" s="1"/>
      <c r="JX2879" s="1"/>
      <c r="KG2879" s="1"/>
      <c r="KV2879" s="1"/>
      <c r="KW2879" s="34"/>
      <c r="KY2879" s="35"/>
      <c r="LA2879" s="36"/>
      <c r="LC2879" s="37"/>
      <c r="LQ2879" s="1"/>
      <c r="PC2879" s="1"/>
      <c r="PL2879" s="5">
        <v>-1.4333626744073891</v>
      </c>
      <c r="PN2879" s="9">
        <v>-3.4538467734633805E-4</v>
      </c>
      <c r="PW2879" s="1"/>
      <c r="QF2879" s="5">
        <v>-1.8999015227749871</v>
      </c>
      <c r="QH2879" s="9">
        <v>1.0965513060441517E-4</v>
      </c>
      <c r="QQ2879" s="1"/>
      <c r="TV2879" s="1"/>
      <c r="VT2879" s="1"/>
    </row>
    <row r="2880" spans="14:592" ht="14.4" customHeight="1" x14ac:dyDescent="0.3">
      <c r="N2880" s="1"/>
      <c r="O2880" s="34"/>
      <c r="Q2880" s="35"/>
      <c r="S2880" s="36"/>
      <c r="U2880" s="37"/>
      <c r="W2880" s="52"/>
      <c r="Y2880" s="53"/>
      <c r="AI2880" s="1"/>
      <c r="AJ2880" s="106"/>
      <c r="AK2880" s="106"/>
      <c r="AL2880" s="106"/>
      <c r="AM2880" s="106"/>
      <c r="AN2880" s="106"/>
      <c r="AO2880" s="106"/>
      <c r="AP2880" s="106"/>
      <c r="AQ2880" s="106"/>
      <c r="AR2880" s="106"/>
      <c r="AS2880" s="106"/>
      <c r="AT2880" s="106"/>
      <c r="AU2880" s="106"/>
      <c r="AV2880" s="106"/>
      <c r="AW2880" s="107"/>
      <c r="AX2880" s="107"/>
      <c r="AY2880" s="44"/>
      <c r="AZ2880" s="44"/>
      <c r="BA2880" s="44"/>
      <c r="DU2880" s="1"/>
      <c r="ED2880" s="5">
        <v>2.7276868318698529E-2</v>
      </c>
      <c r="EF2880" s="9">
        <v>-1.47843125889881E-5</v>
      </c>
      <c r="EO2880" s="1"/>
      <c r="EX2880" s="5">
        <v>2.3339024242044194E-2</v>
      </c>
      <c r="EY2880" s="1"/>
      <c r="EZ2880" s="9">
        <v>1.6704090828044709E-5</v>
      </c>
      <c r="FI2880" s="1"/>
      <c r="FR2880" s="5">
        <v>3.3294979805571515E-2</v>
      </c>
      <c r="FT2880" s="9">
        <v>-7.7822387900492805E-6</v>
      </c>
      <c r="GC2880" s="1"/>
      <c r="JX2880" s="1"/>
      <c r="KG2880" s="1"/>
      <c r="KV2880" s="1"/>
      <c r="KW2880" s="34"/>
      <c r="KY2880" s="35"/>
      <c r="LA2880" s="36"/>
      <c r="LC2880" s="37"/>
      <c r="LQ2880" s="1"/>
      <c r="PC2880" s="1"/>
      <c r="PL2880" s="5">
        <v>-0.11531805359887901</v>
      </c>
      <c r="PN2880" s="9">
        <v>-8.5240791571921542E-4</v>
      </c>
      <c r="PW2880" s="1"/>
      <c r="QF2880" s="5">
        <v>7.7139279707783309E-2</v>
      </c>
      <c r="QH2880" s="9">
        <v>2.3060327610540656E-4</v>
      </c>
      <c r="QQ2880" s="1"/>
      <c r="TV2880" s="1"/>
      <c r="VT2880" s="1"/>
    </row>
    <row r="2881" spans="14:592" ht="14.4" customHeight="1" x14ac:dyDescent="0.3">
      <c r="N2881" s="1"/>
      <c r="O2881" s="34"/>
      <c r="Q2881" s="35"/>
      <c r="S2881" s="36"/>
      <c r="U2881" s="37"/>
      <c r="W2881" s="52"/>
      <c r="Y2881" s="53"/>
      <c r="AI2881" s="1"/>
      <c r="AJ2881" s="106"/>
      <c r="AK2881" s="106"/>
      <c r="AL2881" s="106"/>
      <c r="AM2881" s="106"/>
      <c r="AN2881" s="106"/>
      <c r="AO2881" s="106"/>
      <c r="AP2881" s="106"/>
      <c r="AQ2881" s="106"/>
      <c r="AR2881" s="106"/>
      <c r="AS2881" s="106"/>
      <c r="AT2881" s="106"/>
      <c r="AU2881" s="106"/>
      <c r="AV2881" s="106"/>
      <c r="AW2881" s="107"/>
      <c r="AX2881" s="107"/>
      <c r="AY2881" s="44"/>
      <c r="AZ2881" s="44"/>
      <c r="BA2881" s="44"/>
      <c r="DU2881" s="1"/>
      <c r="ED2881" s="5">
        <v>0.12829463222920617</v>
      </c>
      <c r="EF2881" s="9">
        <v>-3.6356646694135495E-4</v>
      </c>
      <c r="EO2881" s="1"/>
      <c r="EX2881" s="5">
        <v>8.3949448871247154E-2</v>
      </c>
      <c r="EZ2881" s="9">
        <v>4.1077643950406835E-4</v>
      </c>
      <c r="FI2881" s="1"/>
      <c r="FR2881" s="5">
        <v>0.15105249270008259</v>
      </c>
      <c r="FT2881" s="9">
        <v>-1.913758955488802E-4</v>
      </c>
      <c r="GC2881" s="1"/>
      <c r="JX2881" s="1"/>
      <c r="KG2881" s="1"/>
      <c r="KV2881" s="1"/>
      <c r="KW2881" s="34"/>
      <c r="KY2881" s="35"/>
      <c r="LA2881" s="36"/>
      <c r="LC2881" s="37"/>
      <c r="LQ2881" s="1"/>
      <c r="PC2881" s="1"/>
      <c r="PL2881" s="5">
        <v>0.61603891901894958</v>
      </c>
      <c r="PN2881" s="9">
        <v>1.0339874249571189E-3</v>
      </c>
      <c r="PW2881" s="1"/>
      <c r="QF2881" s="5">
        <v>0.80710882401924855</v>
      </c>
      <c r="QH2881" s="9">
        <v>-4.8775687481969303E-4</v>
      </c>
      <c r="QQ2881" s="1"/>
      <c r="TV2881" s="1"/>
      <c r="VT2881" s="1"/>
    </row>
    <row r="2882" spans="14:592" ht="14.4" customHeight="1" x14ac:dyDescent="0.3">
      <c r="N2882" s="1"/>
      <c r="O2882" s="34"/>
      <c r="Q2882" s="35"/>
      <c r="S2882" s="36"/>
      <c r="U2882" s="37"/>
      <c r="W2882" s="52"/>
      <c r="Y2882" s="53"/>
      <c r="AI2882" s="1"/>
      <c r="AJ2882" s="106"/>
      <c r="AK2882" s="106"/>
      <c r="AL2882" s="106"/>
      <c r="AM2882" s="106"/>
      <c r="AN2882" s="106"/>
      <c r="AO2882" s="106"/>
      <c r="AP2882" s="106"/>
      <c r="AQ2882" s="106"/>
      <c r="AR2882" s="106"/>
      <c r="AS2882" s="106"/>
      <c r="AT2882" s="106"/>
      <c r="AU2882" s="106"/>
      <c r="AV2882" s="106"/>
      <c r="AW2882" s="107"/>
      <c r="AX2882" s="107"/>
      <c r="AY2882" s="44"/>
      <c r="AZ2882" s="44"/>
      <c r="BA2882" s="44"/>
      <c r="DU2882" s="1"/>
      <c r="ED2882" s="5">
        <v>1.4395641400361969</v>
      </c>
      <c r="EF2882" s="9">
        <v>-6.929754711501667E-4</v>
      </c>
      <c r="EO2882" s="1"/>
      <c r="EX2882" s="5">
        <v>1.4144245895190128</v>
      </c>
      <c r="EY2882" s="1"/>
      <c r="EZ2882" s="9">
        <v>7.8295998830012138E-4</v>
      </c>
      <c r="FI2882" s="1"/>
      <c r="FR2882" s="5">
        <v>1.4513445818345538</v>
      </c>
      <c r="FT2882" s="9">
        <v>-3.6477181875566766E-4</v>
      </c>
      <c r="GC2882" s="1"/>
      <c r="JX2882" s="1"/>
      <c r="KG2882" s="1"/>
      <c r="KV2882" s="1"/>
      <c r="KW2882" s="34"/>
      <c r="KY2882" s="35"/>
      <c r="LA2882" s="36"/>
      <c r="LC2882" s="37"/>
      <c r="LQ2882" s="1"/>
      <c r="PC2882" s="1"/>
      <c r="PL2882" s="5">
        <v>-1.1540283113947463</v>
      </c>
      <c r="PN2882" s="9">
        <v>-8.9683486489036299E-4</v>
      </c>
      <c r="PW2882" s="1"/>
      <c r="QF2882" s="5">
        <v>-1.6052815834794327</v>
      </c>
      <c r="QH2882" s="9">
        <v>2.0683248028658248E-4</v>
      </c>
      <c r="QQ2882" s="1"/>
      <c r="TV2882" s="1"/>
      <c r="VT2882" s="1"/>
    </row>
    <row r="2883" spans="14:592" ht="15" customHeight="1" thickBot="1" x14ac:dyDescent="0.35">
      <c r="N2883" s="1"/>
      <c r="O2883" s="34"/>
      <c r="Q2883" s="35"/>
      <c r="S2883" s="36"/>
      <c r="U2883" s="37"/>
      <c r="W2883" s="52"/>
      <c r="Y2883" s="53"/>
      <c r="AI2883" s="1"/>
      <c r="AJ2883" s="106"/>
      <c r="AK2883" s="106"/>
      <c r="AL2883" s="106"/>
      <c r="AM2883" s="106"/>
      <c r="AN2883" s="106"/>
      <c r="AO2883" s="106"/>
      <c r="AP2883" s="106"/>
      <c r="AQ2883" s="106"/>
      <c r="AR2883" s="106"/>
      <c r="AS2883" s="106"/>
      <c r="AT2883" s="106"/>
      <c r="AU2883" s="106"/>
      <c r="AV2883" s="106"/>
      <c r="AW2883" s="107"/>
      <c r="AX2883" s="107"/>
      <c r="AY2883" s="44"/>
      <c r="AZ2883" s="44"/>
      <c r="BA2883" s="44"/>
      <c r="DU2883" s="1"/>
      <c r="ED2883" s="6">
        <v>-0.57440774824027518</v>
      </c>
      <c r="EF2883" s="10">
        <v>-3.5291197840894926E-4</v>
      </c>
      <c r="EO2883" s="1"/>
      <c r="EX2883" s="6">
        <v>-0.54731779328976193</v>
      </c>
      <c r="EZ2883" s="10">
        <v>3.9873844023285255E-4</v>
      </c>
      <c r="FI2883" s="1"/>
      <c r="FR2883" s="6">
        <v>-0.56468992149055675</v>
      </c>
      <c r="FT2883" s="10">
        <v>-1.857675337501192E-4</v>
      </c>
      <c r="GC2883" s="1"/>
      <c r="JX2883" s="1"/>
      <c r="KG2883" s="1"/>
      <c r="KV2883" s="1"/>
      <c r="KW2883" s="34"/>
      <c r="KY2883" s="35"/>
      <c r="LA2883" s="36"/>
      <c r="LC2883" s="37"/>
      <c r="LQ2883" s="1"/>
      <c r="PC2883" s="1"/>
      <c r="PL2883" s="6">
        <v>-0.40908084755973456</v>
      </c>
      <c r="PN2883" s="10">
        <v>8.2239600263299992E-4</v>
      </c>
      <c r="PW2883" s="1"/>
      <c r="QF2883" s="6">
        <v>-0.50599692544868768</v>
      </c>
      <c r="QH2883" s="10">
        <v>-2.0108442005226199E-4</v>
      </c>
      <c r="QQ2883" s="1"/>
      <c r="TV2883" s="1"/>
      <c r="VT2883" s="1"/>
    </row>
    <row r="2884" spans="14:592" x14ac:dyDescent="0.3">
      <c r="N2884" s="1"/>
      <c r="O2884" s="34"/>
      <c r="Q2884" s="35"/>
      <c r="S2884" s="36"/>
      <c r="U2884" s="37"/>
      <c r="W2884" s="52"/>
      <c r="Y2884" s="53"/>
      <c r="AI2884" s="1"/>
      <c r="AW2884" s="44"/>
      <c r="AX2884" s="44"/>
      <c r="AY2884" s="44"/>
      <c r="AZ2884" s="44"/>
      <c r="BA2884" s="44"/>
      <c r="DU2884" s="1"/>
      <c r="DV2884" s="1"/>
      <c r="DW2884" s="1"/>
      <c r="DX2884" s="1"/>
      <c r="DY2884" s="1"/>
      <c r="DZ2884" s="1"/>
      <c r="EA2884" s="1"/>
      <c r="EB2884" s="1"/>
      <c r="EC2884" s="1"/>
      <c r="ED2884" s="2"/>
      <c r="EE2884" s="1"/>
      <c r="EF2884" s="7"/>
      <c r="EG2884" s="1"/>
      <c r="EH2884" s="1"/>
      <c r="EI2884" s="1"/>
      <c r="EJ2884" s="1"/>
      <c r="EK2884" s="1"/>
      <c r="EL2884" s="1"/>
      <c r="EM2884" s="1"/>
      <c r="EN2884" s="1"/>
      <c r="EO2884" s="1"/>
      <c r="EP2884" s="1"/>
      <c r="EQ2884" s="1"/>
      <c r="ER2884" s="1"/>
      <c r="ES2884" s="1"/>
      <c r="ET2884" s="1"/>
      <c r="EU2884" s="1"/>
      <c r="EV2884" s="1"/>
      <c r="EW2884" s="1"/>
      <c r="EX2884" s="2"/>
      <c r="EY2884" s="1"/>
      <c r="EZ2884" s="7"/>
      <c r="FA2884" s="1"/>
      <c r="FB2884" s="1"/>
      <c r="FC2884" s="1"/>
      <c r="FD2884" s="1"/>
      <c r="FE2884" s="1"/>
      <c r="FF2884" s="1"/>
      <c r="FG2884" s="1"/>
      <c r="FH2884" s="1"/>
      <c r="FI2884" s="1"/>
      <c r="FJ2884" s="1"/>
      <c r="FK2884" s="1"/>
      <c r="FL2884" s="1"/>
      <c r="FM2884" s="1"/>
      <c r="FN2884" s="1"/>
      <c r="FO2884" s="1"/>
      <c r="FP2884" s="1"/>
      <c r="FQ2884" s="1"/>
      <c r="FR2884" s="2"/>
      <c r="FS2884" s="1"/>
      <c r="FT2884" s="7"/>
      <c r="FU2884" s="1"/>
      <c r="FV2884" s="1"/>
      <c r="FW2884" s="1"/>
      <c r="FX2884" s="1"/>
      <c r="FY2884" s="1"/>
      <c r="FZ2884" s="1"/>
      <c r="GA2884" s="1"/>
      <c r="GB2884" s="1"/>
      <c r="GC2884" s="1"/>
      <c r="JX2884" s="1"/>
      <c r="KG2884" s="1"/>
      <c r="KV2884" s="1"/>
      <c r="KW2884" s="34"/>
      <c r="KY2884" s="35"/>
      <c r="LA2884" s="36"/>
      <c r="LC2884" s="37"/>
      <c r="LQ2884" s="1"/>
      <c r="PC2884" s="1"/>
      <c r="PD2884" s="1"/>
      <c r="PE2884" s="1"/>
      <c r="PF2884" s="1"/>
      <c r="PG2884" s="1"/>
      <c r="PH2884" s="1"/>
      <c r="PI2884" s="1"/>
      <c r="PJ2884" s="1"/>
      <c r="PK2884" s="1"/>
      <c r="PL2884" s="2"/>
      <c r="PM2884" s="1"/>
      <c r="PN2884" s="7"/>
      <c r="PO2884" s="1"/>
      <c r="PP2884" s="1"/>
      <c r="PQ2884" s="1"/>
      <c r="PR2884" s="1"/>
      <c r="PS2884" s="1"/>
      <c r="PT2884" s="1"/>
      <c r="PU2884" s="1"/>
      <c r="PV2884" s="1"/>
      <c r="PW2884" s="1"/>
      <c r="PX2884" s="1"/>
      <c r="PY2884" s="1"/>
      <c r="PZ2884" s="1"/>
      <c r="QA2884" s="1"/>
      <c r="QB2884" s="1"/>
      <c r="QC2884" s="1"/>
      <c r="QD2884" s="1"/>
      <c r="QE2884" s="1"/>
      <c r="QF2884" s="2"/>
      <c r="QG2884" s="1"/>
      <c r="QH2884" s="7"/>
      <c r="QI2884" s="1"/>
      <c r="QJ2884" s="1"/>
      <c r="QK2884" s="1"/>
      <c r="QL2884" s="1"/>
      <c r="QM2884" s="1"/>
      <c r="QN2884" s="1"/>
      <c r="QO2884" s="1"/>
      <c r="QP2884" s="1"/>
      <c r="QQ2884" s="1"/>
      <c r="TV2884" s="1"/>
      <c r="VT2884" s="1"/>
    </row>
    <row r="2885" spans="14:592" ht="15" thickBot="1" x14ac:dyDescent="0.35">
      <c r="N2885" s="1"/>
      <c r="O2885" s="34"/>
      <c r="Q2885" s="35"/>
      <c r="S2885" s="36"/>
      <c r="U2885" s="37"/>
      <c r="W2885" s="52"/>
      <c r="Y2885" s="53"/>
      <c r="AI2885" s="1"/>
      <c r="AW2885" s="44"/>
      <c r="AX2885" s="44"/>
      <c r="AY2885" s="44"/>
      <c r="AZ2885" s="44"/>
      <c r="BA2885" s="44"/>
      <c r="DZ2885" s="1"/>
      <c r="ED2885" s="2" t="s">
        <v>89</v>
      </c>
      <c r="EF2885" s="7" t="s">
        <v>90</v>
      </c>
      <c r="EJ2885" s="1"/>
      <c r="ET2885" s="1"/>
      <c r="EX2885" s="2" t="s">
        <v>91</v>
      </c>
      <c r="EZ2885" s="7" t="s">
        <v>92</v>
      </c>
      <c r="FD2885" s="1"/>
      <c r="FN2885" s="1"/>
      <c r="FR2885" s="2" t="s">
        <v>215</v>
      </c>
      <c r="FT2885" s="7" t="s">
        <v>216</v>
      </c>
      <c r="FX2885" s="1"/>
      <c r="JX2885" s="1"/>
      <c r="KG2885" s="1"/>
      <c r="KV2885" s="1"/>
      <c r="KW2885" s="34"/>
      <c r="KY2885" s="35"/>
      <c r="LA2885" s="36"/>
      <c r="LC2885" s="37"/>
      <c r="LQ2885" s="1"/>
      <c r="PH2885" s="1"/>
      <c r="PL2885" s="2" t="s">
        <v>89</v>
      </c>
      <c r="PN2885" s="7" t="s">
        <v>90</v>
      </c>
      <c r="PR2885" s="1"/>
      <c r="QB2885" s="1"/>
      <c r="QF2885" s="2" t="s">
        <v>91</v>
      </c>
      <c r="QH2885" s="7" t="s">
        <v>92</v>
      </c>
      <c r="QL2885" s="1"/>
      <c r="TV2885" s="1"/>
      <c r="VT2885" s="1"/>
    </row>
    <row r="2886" spans="14:592" x14ac:dyDescent="0.3">
      <c r="N2886" s="1"/>
      <c r="O2886" s="34"/>
      <c r="Q2886" s="35"/>
      <c r="S2886" s="36"/>
      <c r="U2886" s="37"/>
      <c r="W2886" s="52"/>
      <c r="Y2886" s="53"/>
      <c r="AI2886" s="1"/>
      <c r="AW2886" s="44"/>
      <c r="AX2886" s="44"/>
      <c r="AY2886" s="44"/>
      <c r="AZ2886" s="44"/>
      <c r="BA2886" s="44"/>
      <c r="DZ2886" s="1"/>
      <c r="ED2886" s="4">
        <f t="array" ref="ED2886:ED2889">EA2902:EA2905</f>
        <v>0.58506941125605516</v>
      </c>
      <c r="EF2886" s="8">
        <f t="array" ref="EF2886:EF2893">EF2876:EF2883</f>
        <v>3.6191547674223649E-4</v>
      </c>
      <c r="EJ2886" s="1"/>
      <c r="ET2886" s="1"/>
      <c r="EX2886" s="4">
        <f t="array" ref="EX2886:EX2889">EU2902:EU2905</f>
        <v>0.57935569536072329</v>
      </c>
      <c r="EY2886" s="1"/>
      <c r="EZ2886" s="8">
        <f t="array" ref="EZ2886:EZ2893">EZ2876:EZ2883</f>
        <v>-4.0891106429123447E-4</v>
      </c>
      <c r="FD2886" s="1"/>
      <c r="FN2886" s="1"/>
      <c r="FR2886" s="4">
        <f t="array" ref="FR2886:FR2889">FO2902:FO2905</f>
        <v>0.56477770483926659</v>
      </c>
      <c r="FT2886" s="8">
        <f t="array" ref="FT2886:FT2893">FT2876:FT2883</f>
        <v>1.9050683925071044E-4</v>
      </c>
      <c r="FX2886" s="1"/>
      <c r="JX2886" s="1"/>
      <c r="KG2886" s="1"/>
      <c r="KV2886" s="1"/>
      <c r="KW2886" s="34"/>
      <c r="KY2886" s="35"/>
      <c r="LA2886" s="36"/>
      <c r="LC2886" s="37"/>
      <c r="LQ2886" s="1"/>
      <c r="PH2886" s="1"/>
      <c r="PL2886" s="4">
        <f t="array" ref="PL2886:PL2889">PI2902:PI2905</f>
        <v>-0.21188162028502497</v>
      </c>
      <c r="PN2886" s="8">
        <f t="array" ref="PN2886:PN2893">PN2876:PN2883</f>
        <v>-9.2518020710805591E-4</v>
      </c>
      <c r="PR2886" s="1"/>
      <c r="PW2886" s="1"/>
      <c r="QB2886" s="1"/>
      <c r="QF2886" s="4">
        <f t="array" ref="QF2886:QF2889">QC2902:QC2905</f>
        <v>-0.2422226105814248</v>
      </c>
      <c r="QH2886" s="8">
        <f t="array" ref="QH2886:QH2893">QH2876:QH2883</f>
        <v>3.6493747971482962E-4</v>
      </c>
      <c r="QL2886" s="1"/>
      <c r="TV2886" s="1"/>
      <c r="VT2886" s="1"/>
    </row>
    <row r="2887" spans="14:592" x14ac:dyDescent="0.3">
      <c r="N2887" s="1"/>
      <c r="O2887" s="34"/>
      <c r="Q2887" s="35"/>
      <c r="S2887" s="36"/>
      <c r="U2887" s="37"/>
      <c r="W2887" s="52"/>
      <c r="Y2887" s="53"/>
      <c r="AI2887" s="1"/>
      <c r="DZ2887" s="1"/>
      <c r="ED2887" s="5">
        <v>-0.26046299055460143</v>
      </c>
      <c r="EF2887" s="9">
        <v>-8.9282896043731472E-5</v>
      </c>
      <c r="EJ2887" s="1"/>
      <c r="ET2887" s="1"/>
      <c r="EX2887" s="5">
        <v>-0.26341485885222343</v>
      </c>
      <c r="EZ2887" s="9">
        <v>1.0087649296702545E-4</v>
      </c>
      <c r="FD2887" s="1"/>
      <c r="FN2887" s="1"/>
      <c r="FR2887" s="5">
        <v>-0.2722804817728729</v>
      </c>
      <c r="FT2887" s="9">
        <v>-4.69971676192096E-5</v>
      </c>
      <c r="FX2887" s="1"/>
      <c r="JX2887" s="1"/>
      <c r="KG2887" s="1"/>
      <c r="KV2887" s="1"/>
      <c r="KW2887" s="34"/>
      <c r="KY2887" s="35"/>
      <c r="LA2887" s="36"/>
      <c r="LC2887" s="37"/>
      <c r="LQ2887" s="1"/>
      <c r="PH2887" s="1"/>
      <c r="PL2887" s="5">
        <v>-0.28637326859670692</v>
      </c>
      <c r="PN2887" s="9">
        <v>1.4686688331820852E-3</v>
      </c>
      <c r="PR2887" s="1"/>
      <c r="QB2887" s="1"/>
      <c r="QF2887" s="5">
        <v>-0.20142191713662377</v>
      </c>
      <c r="QH2887" s="9">
        <v>-1.2152829839733818E-4</v>
      </c>
      <c r="QL2887" s="1"/>
      <c r="TV2887" s="1"/>
      <c r="VT2887" s="1"/>
    </row>
    <row r="2888" spans="14:592" x14ac:dyDescent="0.3">
      <c r="N2888" s="1"/>
      <c r="O2888" s="34"/>
      <c r="Q2888" s="35"/>
      <c r="S2888" s="36"/>
      <c r="U2888" s="37"/>
      <c r="W2888" s="52"/>
      <c r="Y2888" s="53"/>
      <c r="AI2888" s="1"/>
      <c r="DZ2888" s="1"/>
      <c r="ED2888" s="5">
        <v>-0.26056197449615603</v>
      </c>
      <c r="EF2888" s="9">
        <v>-3.42596800857183E-4</v>
      </c>
      <c r="EJ2888" s="1"/>
      <c r="ET2888" s="1"/>
      <c r="EX2888" s="5">
        <v>-0.26216339460881721</v>
      </c>
      <c r="EY2888" s="1"/>
      <c r="EZ2888" s="9">
        <v>3.8708381228211167E-4</v>
      </c>
      <c r="FD2888" s="1"/>
      <c r="FN2888" s="1"/>
      <c r="FR2888" s="5">
        <v>-0.27751750611243686</v>
      </c>
      <c r="FT2888" s="9">
        <v>-1.8033778012536205E-4</v>
      </c>
      <c r="FX2888" s="1"/>
      <c r="JX2888" s="1"/>
      <c r="KG2888" s="1"/>
      <c r="KV2888" s="1"/>
      <c r="KW2888" s="34"/>
      <c r="KY2888" s="35"/>
      <c r="LA2888" s="36"/>
      <c r="LC2888" s="37"/>
      <c r="LQ2888" s="1"/>
      <c r="PH2888" s="1"/>
      <c r="PL2888" s="5">
        <v>-1.1655019947659917</v>
      </c>
      <c r="PN2888" s="9">
        <v>1.6384982494342284E-3</v>
      </c>
      <c r="PR2888" s="1"/>
      <c r="PW2888" s="1"/>
      <c r="QB2888" s="1"/>
      <c r="QF2888" s="5">
        <v>-0.83571330432260826</v>
      </c>
      <c r="QH2888" s="9">
        <v>-4.1961588431702789E-4</v>
      </c>
      <c r="QL2888" s="1"/>
      <c r="TV2888" s="1"/>
      <c r="VT2888" s="1"/>
    </row>
    <row r="2889" spans="14:592" x14ac:dyDescent="0.3">
      <c r="N2889" s="1"/>
      <c r="O2889" s="34"/>
      <c r="Q2889" s="35"/>
      <c r="S2889" s="36"/>
      <c r="U2889" s="37"/>
      <c r="W2889" s="52"/>
      <c r="Y2889" s="53"/>
      <c r="AI2889" s="1"/>
      <c r="DZ2889" s="1"/>
      <c r="ED2889" s="5">
        <v>-1.0204342420739954</v>
      </c>
      <c r="EF2889" s="9">
        <v>1.2614105356303969E-3</v>
      </c>
      <c r="EJ2889" s="1"/>
      <c r="ET2889" s="1"/>
      <c r="EX2889" s="5">
        <v>-1.0270176053197848</v>
      </c>
      <c r="EZ2889" s="9">
        <v>-1.4252077011897679E-3</v>
      </c>
      <c r="FD2889" s="1"/>
      <c r="FN2889" s="1"/>
      <c r="FR2889" s="5">
        <v>-1.0210144187716717</v>
      </c>
      <c r="FT2889" s="9">
        <v>6.6398744895799057E-4</v>
      </c>
      <c r="FX2889" s="1"/>
      <c r="JX2889" s="1"/>
      <c r="KG2889" s="1"/>
      <c r="KV2889" s="1"/>
      <c r="KW2889" s="34"/>
      <c r="KY2889" s="35"/>
      <c r="LA2889" s="36"/>
      <c r="LC2889" s="37"/>
      <c r="LQ2889" s="1"/>
      <c r="PH2889" s="1"/>
      <c r="PL2889" s="5">
        <v>-1.4333626744073891</v>
      </c>
      <c r="PN2889" s="9">
        <v>-3.4538467734633805E-4</v>
      </c>
      <c r="PR2889" s="1"/>
      <c r="QB2889" s="1"/>
      <c r="QF2889" s="5">
        <v>-1.8999015227749871</v>
      </c>
      <c r="QH2889" s="9">
        <v>1.0965513060441517E-4</v>
      </c>
      <c r="QL2889" s="1"/>
      <c r="TV2889" s="1"/>
      <c r="VT2889" s="1"/>
    </row>
    <row r="2890" spans="14:592" x14ac:dyDescent="0.3">
      <c r="N2890" s="1"/>
      <c r="O2890" s="34"/>
      <c r="Q2890" s="35"/>
      <c r="S2890" s="36"/>
      <c r="U2890" s="37"/>
      <c r="W2890" s="52"/>
      <c r="Y2890" s="53"/>
      <c r="AI2890" s="1"/>
      <c r="DZ2890" s="1"/>
      <c r="ED2890" s="5">
        <f t="array" ref="ED2890:ED2893">EG2902:EG2905</f>
        <v>2.7276868318698529E-2</v>
      </c>
      <c r="EF2890" s="9">
        <v>-1.47843125889881E-5</v>
      </c>
      <c r="EJ2890" s="1"/>
      <c r="ET2890" s="1"/>
      <c r="EX2890" s="5">
        <f t="array" ref="EX2890:EX2893">FA2902:FA2905</f>
        <v>2.3339024242044194E-2</v>
      </c>
      <c r="EY2890" s="1"/>
      <c r="EZ2890" s="9">
        <v>1.6704090828044709E-5</v>
      </c>
      <c r="FD2890" s="1"/>
      <c r="FN2890" s="1"/>
      <c r="FR2890" s="5">
        <f t="array" ref="FR2890:FR2893">FU2902:FU2905</f>
        <v>3.3294979805571515E-2</v>
      </c>
      <c r="FT2890" s="9">
        <v>-7.7822387900492805E-6</v>
      </c>
      <c r="FX2890" s="1"/>
      <c r="JX2890" s="1"/>
      <c r="KG2890" s="1"/>
      <c r="KV2890" s="1"/>
      <c r="KW2890" s="34"/>
      <c r="KY2890" s="35"/>
      <c r="LA2890" s="36"/>
      <c r="LC2890" s="37"/>
      <c r="LQ2890" s="1"/>
      <c r="PH2890" s="1"/>
      <c r="PL2890" s="5">
        <f t="array" ref="PL2890:PL2893">PO2902:PO2905</f>
        <v>-0.11531805359887901</v>
      </c>
      <c r="PN2890" s="9">
        <v>-8.5240791571921542E-4</v>
      </c>
      <c r="PR2890" s="1"/>
      <c r="PW2890" s="1"/>
      <c r="QB2890" s="1"/>
      <c r="QF2890" s="5">
        <f t="array" ref="QF2890:QF2893">QI2902:QI2905</f>
        <v>7.7139279707783309E-2</v>
      </c>
      <c r="QH2890" s="9">
        <v>2.3060327610540656E-4</v>
      </c>
      <c r="QL2890" s="1"/>
      <c r="TV2890" s="1"/>
      <c r="VT2890" s="1"/>
    </row>
    <row r="2891" spans="14:592" x14ac:dyDescent="0.3">
      <c r="N2891" s="1"/>
      <c r="O2891" s="34"/>
      <c r="Q2891" s="35"/>
      <c r="S2891" s="36"/>
      <c r="U2891" s="37"/>
      <c r="W2891" s="52"/>
      <c r="Y2891" s="53"/>
      <c r="AI2891" s="1"/>
      <c r="DZ2891" s="1"/>
      <c r="ED2891" s="5">
        <v>0.12829463222920617</v>
      </c>
      <c r="EF2891" s="9">
        <v>-3.6356646694135495E-4</v>
      </c>
      <c r="EJ2891" s="1"/>
      <c r="ET2891" s="1"/>
      <c r="EX2891" s="5">
        <v>8.3949448871247154E-2</v>
      </c>
      <c r="EZ2891" s="9">
        <v>4.1077643950406835E-4</v>
      </c>
      <c r="FD2891" s="1"/>
      <c r="FN2891" s="1"/>
      <c r="FR2891" s="5">
        <v>0.15105249270008259</v>
      </c>
      <c r="FT2891" s="9">
        <v>-1.913758955488802E-4</v>
      </c>
      <c r="FX2891" s="1"/>
      <c r="JX2891" s="1"/>
      <c r="KG2891" s="1"/>
      <c r="KV2891" s="1"/>
      <c r="KW2891" s="34"/>
      <c r="KY2891" s="35"/>
      <c r="LA2891" s="36"/>
      <c r="LC2891" s="37"/>
      <c r="LQ2891" s="1"/>
      <c r="PH2891" s="1"/>
      <c r="PL2891" s="5">
        <v>0.61603891901894958</v>
      </c>
      <c r="PN2891" s="9">
        <v>1.0339874249571189E-3</v>
      </c>
      <c r="PR2891" s="1"/>
      <c r="QB2891" s="1"/>
      <c r="QF2891" s="5">
        <v>0.80710882401924855</v>
      </c>
      <c r="QH2891" s="9">
        <v>-4.8775687481969303E-4</v>
      </c>
      <c r="QL2891" s="1"/>
      <c r="TV2891" s="1"/>
      <c r="VT2891" s="1"/>
    </row>
    <row r="2892" spans="14:592" x14ac:dyDescent="0.3">
      <c r="N2892" s="1"/>
      <c r="O2892" s="34"/>
      <c r="Q2892" s="35"/>
      <c r="S2892" s="36"/>
      <c r="U2892" s="37"/>
      <c r="W2892" s="52"/>
      <c r="Y2892" s="53"/>
      <c r="AI2892" s="1"/>
      <c r="DZ2892" s="1"/>
      <c r="ED2892" s="5">
        <v>1.4395641400361969</v>
      </c>
      <c r="EF2892" s="9">
        <v>-6.929754711501667E-4</v>
      </c>
      <c r="EJ2892" s="1"/>
      <c r="ET2892" s="1"/>
      <c r="EX2892" s="5">
        <v>1.4144245895190128</v>
      </c>
      <c r="EY2892" s="1"/>
      <c r="EZ2892" s="9">
        <v>7.8295998830012138E-4</v>
      </c>
      <c r="FD2892" s="1"/>
      <c r="FN2892" s="1"/>
      <c r="FR2892" s="5">
        <v>1.4513445818345538</v>
      </c>
      <c r="FT2892" s="9">
        <v>-3.6477181875566766E-4</v>
      </c>
      <c r="FX2892" s="1"/>
      <c r="JX2892" s="1"/>
      <c r="KG2892" s="1"/>
      <c r="KV2892" s="1"/>
      <c r="KW2892" s="34"/>
      <c r="KY2892" s="35"/>
      <c r="LA2892" s="36"/>
      <c r="LC2892" s="37"/>
      <c r="LQ2892" s="1"/>
      <c r="PH2892" s="1"/>
      <c r="PL2892" s="5">
        <v>-1.1540283113947463</v>
      </c>
      <c r="PN2892" s="9">
        <v>-8.9683486489036299E-4</v>
      </c>
      <c r="PR2892" s="1"/>
      <c r="PW2892" s="1"/>
      <c r="QB2892" s="1"/>
      <c r="QF2892" s="5">
        <v>-1.6052815834794327</v>
      </c>
      <c r="QH2892" s="9">
        <v>2.0683248028658248E-4</v>
      </c>
      <c r="QL2892" s="1"/>
      <c r="TV2892" s="1"/>
      <c r="VT2892" s="1"/>
    </row>
    <row r="2893" spans="14:592" ht="15" thickBot="1" x14ac:dyDescent="0.35">
      <c r="N2893" s="1"/>
      <c r="O2893" s="34"/>
      <c r="Q2893" s="35"/>
      <c r="S2893" s="36"/>
      <c r="U2893" s="37"/>
      <c r="W2893" s="52"/>
      <c r="Y2893" s="53"/>
      <c r="AI2893" s="1"/>
      <c r="DZ2893" s="1"/>
      <c r="ED2893" s="6">
        <v>-0.57440774824027518</v>
      </c>
      <c r="EF2893" s="10">
        <v>-3.5291197840894926E-4</v>
      </c>
      <c r="EJ2893" s="1"/>
      <c r="ET2893" s="1"/>
      <c r="EX2893" s="6">
        <v>-0.54731779328976193</v>
      </c>
      <c r="EZ2893" s="10">
        <v>3.9873844023285255E-4</v>
      </c>
      <c r="FD2893" s="1"/>
      <c r="FN2893" s="1"/>
      <c r="FR2893" s="6">
        <v>-0.56468992149055675</v>
      </c>
      <c r="FT2893" s="10">
        <v>-1.857675337501192E-4</v>
      </c>
      <c r="FX2893" s="1"/>
      <c r="JX2893" s="1"/>
      <c r="KG2893" s="1"/>
      <c r="KV2893" s="1"/>
      <c r="KW2893" s="34"/>
      <c r="KY2893" s="35"/>
      <c r="LA2893" s="36"/>
      <c r="LC2893" s="37"/>
      <c r="LQ2893" s="1"/>
      <c r="PH2893" s="1"/>
      <c r="PL2893" s="6">
        <v>-0.40908084755973456</v>
      </c>
      <c r="PN2893" s="10">
        <v>8.2239600263299992E-4</v>
      </c>
      <c r="PR2893" s="1"/>
      <c r="QB2893" s="1"/>
      <c r="QF2893" s="6">
        <v>-0.50599692544868768</v>
      </c>
      <c r="QH2893" s="10">
        <v>-2.0108442005226199E-4</v>
      </c>
      <c r="QL2893" s="1"/>
      <c r="TV2893" s="1"/>
      <c r="VT2893" s="1"/>
    </row>
    <row r="2894" spans="14:592" x14ac:dyDescent="0.3">
      <c r="N2894" s="1"/>
      <c r="O2894" s="34"/>
      <c r="Q2894" s="35"/>
      <c r="S2894" s="36"/>
      <c r="U2894" s="37"/>
      <c r="W2894" s="52"/>
      <c r="Y2894" s="53"/>
      <c r="AI2894" s="1"/>
      <c r="DZ2894" s="1"/>
      <c r="ED2894" s="2"/>
      <c r="EF2894" s="7"/>
      <c r="EJ2894" s="1"/>
      <c r="ET2894" s="1"/>
      <c r="EX2894" s="2"/>
      <c r="EY2894" s="1"/>
      <c r="EZ2894" s="7"/>
      <c r="FD2894" s="1"/>
      <c r="FN2894" s="1"/>
      <c r="FR2894" s="2"/>
      <c r="FT2894" s="7"/>
      <c r="FX2894" s="1"/>
      <c r="JX2894" s="1"/>
      <c r="KG2894" s="1"/>
      <c r="KV2894" s="1"/>
      <c r="KW2894" s="34"/>
      <c r="KY2894" s="35"/>
      <c r="LA2894" s="36"/>
      <c r="LC2894" s="37"/>
      <c r="LQ2894" s="1"/>
      <c r="PH2894" s="1"/>
      <c r="PL2894" s="2"/>
      <c r="PN2894" s="7"/>
      <c r="PR2894" s="1"/>
      <c r="PW2894" s="1"/>
      <c r="QB2894" s="1"/>
      <c r="QF2894" s="2"/>
      <c r="QH2894" s="7"/>
      <c r="QL2894" s="1"/>
      <c r="TV2894" s="1"/>
      <c r="VT2894" s="1"/>
    </row>
    <row r="2895" spans="14:592" x14ac:dyDescent="0.3">
      <c r="N2895" s="1"/>
      <c r="O2895" s="34"/>
      <c r="Q2895" s="35"/>
      <c r="S2895" s="36"/>
      <c r="U2895" s="37"/>
      <c r="W2895" s="52"/>
      <c r="Y2895" s="53"/>
      <c r="AI2895" s="1"/>
      <c r="DZ2895" s="1"/>
      <c r="EA2895" s="2"/>
      <c r="EB2895" s="2"/>
      <c r="EC2895" s="2"/>
      <c r="ED2895" s="2"/>
      <c r="EE2895" s="2"/>
      <c r="EF2895" s="2"/>
      <c r="EG2895" s="2"/>
      <c r="EJ2895" s="1"/>
      <c r="ET2895" s="1"/>
      <c r="EU2895" s="2"/>
      <c r="EV2895" s="2"/>
      <c r="EW2895" s="2"/>
      <c r="EX2895" s="2"/>
      <c r="EY2895" s="2"/>
      <c r="EZ2895" s="2"/>
      <c r="FA2895" s="2"/>
      <c r="FD2895" s="1"/>
      <c r="FN2895" s="1"/>
      <c r="FO2895" s="2"/>
      <c r="FP2895" s="2"/>
      <c r="FQ2895" s="2"/>
      <c r="FR2895" s="2"/>
      <c r="FS2895" s="2"/>
      <c r="FT2895" s="2"/>
      <c r="FU2895" s="2"/>
      <c r="FX2895" s="1"/>
      <c r="JX2895" s="1"/>
      <c r="KG2895" s="1"/>
      <c r="KV2895" s="1"/>
      <c r="KW2895" s="34"/>
      <c r="KY2895" s="35"/>
      <c r="LA2895" s="36"/>
      <c r="LC2895" s="37"/>
      <c r="LQ2895" s="1"/>
      <c r="PH2895" s="1"/>
      <c r="PI2895" s="2"/>
      <c r="PJ2895" s="2"/>
      <c r="PK2895" s="2"/>
      <c r="PL2895" s="2"/>
      <c r="PM2895" s="2"/>
      <c r="PN2895" s="2"/>
      <c r="PO2895" s="2"/>
      <c r="PR2895" s="1"/>
      <c r="QB2895" s="1"/>
      <c r="QC2895" s="2"/>
      <c r="QD2895" s="2"/>
      <c r="QE2895" s="2"/>
      <c r="QF2895" s="2"/>
      <c r="QG2895" s="2"/>
      <c r="QH2895" s="2"/>
      <c r="QI2895" s="2"/>
      <c r="QL2895" s="1"/>
      <c r="TV2895" s="1"/>
      <c r="VT2895" s="1"/>
    </row>
    <row r="2896" spans="14:592" x14ac:dyDescent="0.3">
      <c r="N2896" s="1"/>
      <c r="O2896" s="34"/>
      <c r="Q2896" s="35"/>
      <c r="S2896" s="36"/>
      <c r="U2896" s="37"/>
      <c r="W2896" s="52"/>
      <c r="Y2896" s="53"/>
      <c r="AI2896" s="1"/>
      <c r="DZ2896" s="1"/>
      <c r="EA2896" s="2"/>
      <c r="EF2896" s="7"/>
      <c r="EG2896" s="2"/>
      <c r="EJ2896" s="1"/>
      <c r="ET2896" s="1"/>
      <c r="EU2896" s="2"/>
      <c r="EY2896" s="1"/>
      <c r="EZ2896" s="7"/>
      <c r="FA2896" s="2"/>
      <c r="FD2896" s="1"/>
      <c r="FN2896" s="1"/>
      <c r="FO2896" s="2"/>
      <c r="FT2896" s="7"/>
      <c r="FU2896" s="2"/>
      <c r="FX2896" s="1"/>
      <c r="JX2896" s="1"/>
      <c r="KG2896" s="1"/>
      <c r="KV2896" s="1"/>
      <c r="KW2896" s="34"/>
      <c r="KY2896" s="35"/>
      <c r="LA2896" s="36"/>
      <c r="LC2896" s="37"/>
      <c r="LQ2896" s="1"/>
      <c r="PH2896" s="1"/>
      <c r="PI2896" s="2"/>
      <c r="PN2896" s="7"/>
      <c r="PO2896" s="2"/>
      <c r="PR2896" s="1"/>
      <c r="PW2896" s="1"/>
      <c r="QB2896" s="1"/>
      <c r="QC2896" s="2"/>
      <c r="QH2896" s="7"/>
      <c r="QI2896" s="2"/>
      <c r="QL2896" s="1"/>
      <c r="TV2896" s="1"/>
      <c r="VT2896" s="1"/>
    </row>
    <row r="2897" spans="14:592" x14ac:dyDescent="0.3">
      <c r="N2897" s="1"/>
      <c r="O2897" s="34"/>
      <c r="Q2897" s="35"/>
      <c r="S2897" s="36"/>
      <c r="U2897" s="37"/>
      <c r="W2897" s="52"/>
      <c r="Y2897" s="53"/>
      <c r="AI2897" s="1"/>
      <c r="DZ2897" s="1"/>
      <c r="EA2897" s="2"/>
      <c r="EF2897" s="7"/>
      <c r="EG2897" s="2"/>
      <c r="EJ2897" s="1"/>
      <c r="ET2897" s="1"/>
      <c r="EU2897" s="2"/>
      <c r="EZ2897" s="7"/>
      <c r="FA2897" s="2"/>
      <c r="FD2897" s="1"/>
      <c r="FN2897" s="1"/>
      <c r="FO2897" s="2"/>
      <c r="FT2897" s="7"/>
      <c r="FU2897" s="2"/>
      <c r="FX2897" s="1"/>
      <c r="JX2897" s="1"/>
      <c r="KG2897" s="1"/>
      <c r="KV2897" s="1"/>
      <c r="KW2897" s="34"/>
      <c r="KY2897" s="35"/>
      <c r="LA2897" s="36"/>
      <c r="LC2897" s="37"/>
      <c r="LQ2897" s="1"/>
      <c r="PH2897" s="1"/>
      <c r="PI2897" s="2"/>
      <c r="PN2897" s="7"/>
      <c r="PO2897" s="2"/>
      <c r="PR2897" s="1"/>
      <c r="QB2897" s="1"/>
      <c r="QC2897" s="2"/>
      <c r="QH2897" s="7"/>
      <c r="QI2897" s="2"/>
      <c r="QL2897" s="1"/>
      <c r="TV2897" s="1"/>
      <c r="VT2897" s="1"/>
    </row>
    <row r="2898" spans="14:592" x14ac:dyDescent="0.3">
      <c r="N2898" s="1"/>
      <c r="O2898" s="34"/>
      <c r="Q2898" s="35"/>
      <c r="S2898" s="36"/>
      <c r="U2898" s="37"/>
      <c r="W2898" s="52"/>
      <c r="Y2898" s="53"/>
      <c r="AI2898" s="1"/>
      <c r="DZ2898" s="1"/>
      <c r="EA2898" s="2"/>
      <c r="EC2898" s="7"/>
      <c r="ED2898" s="7"/>
      <c r="EE2898" s="7"/>
      <c r="EF2898" s="7"/>
      <c r="EG2898" s="2"/>
      <c r="EH2898" s="7"/>
      <c r="EI2898" s="7"/>
      <c r="EJ2898" s="1"/>
      <c r="ET2898" s="1"/>
      <c r="EU2898" s="2"/>
      <c r="EW2898" s="7"/>
      <c r="EX2898" s="7"/>
      <c r="EY2898" s="7"/>
      <c r="EZ2898" s="7"/>
      <c r="FA2898" s="2"/>
      <c r="FB2898" s="7"/>
      <c r="FC2898" s="7"/>
      <c r="FD2898" s="1"/>
      <c r="FN2898" s="1"/>
      <c r="FO2898" s="2"/>
      <c r="FQ2898" s="7"/>
      <c r="FR2898" s="7"/>
      <c r="FS2898" s="7"/>
      <c r="FT2898" s="7"/>
      <c r="FU2898" s="2"/>
      <c r="FV2898" s="7"/>
      <c r="FW2898" s="7"/>
      <c r="FX2898" s="1"/>
      <c r="JX2898" s="1"/>
      <c r="KG2898" s="1"/>
      <c r="KV2898" s="1"/>
      <c r="KW2898" s="34"/>
      <c r="KY2898" s="35"/>
      <c r="LA2898" s="36"/>
      <c r="LC2898" s="37"/>
      <c r="LQ2898" s="1"/>
      <c r="PH2898" s="1"/>
      <c r="PI2898" s="2"/>
      <c r="PK2898" s="7"/>
      <c r="PL2898" s="7"/>
      <c r="PM2898" s="7"/>
      <c r="PN2898" s="7"/>
      <c r="PO2898" s="2"/>
      <c r="PP2898" s="7"/>
      <c r="PQ2898" s="7"/>
      <c r="PR2898" s="1"/>
      <c r="PW2898" s="1"/>
      <c r="QB2898" s="1"/>
      <c r="QC2898" s="2"/>
      <c r="QE2898" s="7"/>
      <c r="QF2898" s="7"/>
      <c r="QG2898" s="7"/>
      <c r="QH2898" s="7"/>
      <c r="QI2898" s="2"/>
      <c r="QJ2898" s="7"/>
      <c r="QK2898" s="7"/>
      <c r="QL2898" s="1"/>
      <c r="TV2898" s="1"/>
      <c r="VT2898" s="1"/>
    </row>
    <row r="2899" spans="14:592" x14ac:dyDescent="0.3">
      <c r="N2899" s="1"/>
      <c r="O2899" s="34"/>
      <c r="Q2899" s="35"/>
      <c r="S2899" s="36"/>
      <c r="U2899" s="37"/>
      <c r="W2899" s="52"/>
      <c r="Y2899" s="53"/>
      <c r="AI2899" s="1"/>
      <c r="DZ2899" s="1"/>
      <c r="EA2899" s="2"/>
      <c r="EC2899" s="7"/>
      <c r="EG2899" s="2"/>
      <c r="EI2899" s="7"/>
      <c r="EJ2899" s="1"/>
      <c r="ET2899" s="1"/>
      <c r="EU2899" s="2"/>
      <c r="EW2899" s="7"/>
      <c r="FA2899" s="2"/>
      <c r="FC2899" s="7"/>
      <c r="FD2899" s="1"/>
      <c r="FN2899" s="1"/>
      <c r="FO2899" s="2"/>
      <c r="FQ2899" s="7"/>
      <c r="FU2899" s="2"/>
      <c r="FW2899" s="7"/>
      <c r="FX2899" s="1"/>
      <c r="JX2899" s="1"/>
      <c r="KG2899" s="1"/>
      <c r="KV2899" s="1"/>
      <c r="KW2899" s="34"/>
      <c r="KY2899" s="35"/>
      <c r="LA2899" s="36"/>
      <c r="LC2899" s="37"/>
      <c r="LQ2899" s="1"/>
      <c r="PH2899" s="1"/>
      <c r="PI2899" s="2"/>
      <c r="PK2899" s="7"/>
      <c r="PO2899" s="2"/>
      <c r="PQ2899" s="7"/>
      <c r="PR2899" s="1"/>
      <c r="QB2899" s="1"/>
      <c r="QC2899" s="2"/>
      <c r="QE2899" s="7"/>
      <c r="QI2899" s="2"/>
      <c r="QK2899" s="7"/>
      <c r="QL2899" s="1"/>
      <c r="TV2899" s="1"/>
      <c r="VT2899" s="1"/>
    </row>
    <row r="2900" spans="14:592" x14ac:dyDescent="0.3">
      <c r="N2900" s="1"/>
      <c r="O2900" s="34"/>
      <c r="Q2900" s="35"/>
      <c r="S2900" s="36"/>
      <c r="U2900" s="37"/>
      <c r="W2900" s="52"/>
      <c r="Y2900" s="53"/>
      <c r="AI2900" s="1"/>
      <c r="DZ2900" s="1"/>
      <c r="EA2900" s="2"/>
      <c r="EC2900" s="7"/>
      <c r="EG2900" s="2"/>
      <c r="EI2900" s="7"/>
      <c r="EJ2900" s="1"/>
      <c r="ET2900" s="1"/>
      <c r="EU2900" s="2"/>
      <c r="EW2900" s="7"/>
      <c r="EY2900" s="1"/>
      <c r="FA2900" s="2"/>
      <c r="FC2900" s="7"/>
      <c r="FD2900" s="1"/>
      <c r="FN2900" s="1"/>
      <c r="FO2900" s="2"/>
      <c r="FQ2900" s="7"/>
      <c r="FU2900" s="2"/>
      <c r="FW2900" s="7"/>
      <c r="FX2900" s="1"/>
      <c r="JX2900" s="1"/>
      <c r="KG2900" s="1"/>
      <c r="KV2900" s="1"/>
      <c r="KW2900" s="34"/>
      <c r="KY2900" s="35"/>
      <c r="LA2900" s="36"/>
      <c r="LC2900" s="37"/>
      <c r="LQ2900" s="1"/>
      <c r="PH2900" s="1"/>
      <c r="PI2900" s="2"/>
      <c r="PK2900" s="7"/>
      <c r="PO2900" s="2"/>
      <c r="PQ2900" s="7"/>
      <c r="PR2900" s="1"/>
      <c r="PW2900" s="1"/>
      <c r="QB2900" s="1"/>
      <c r="QC2900" s="2"/>
      <c r="QE2900" s="7"/>
      <c r="QI2900" s="2"/>
      <c r="QK2900" s="7"/>
      <c r="QL2900" s="1"/>
      <c r="TV2900" s="1"/>
      <c r="VT2900" s="1"/>
    </row>
    <row r="2901" spans="14:592" ht="15" thickBot="1" x14ac:dyDescent="0.35">
      <c r="N2901" s="1"/>
      <c r="O2901" s="34"/>
      <c r="Q2901" s="35"/>
      <c r="S2901" s="36"/>
      <c r="U2901" s="37"/>
      <c r="W2901" s="52"/>
      <c r="Y2901" s="53"/>
      <c r="AI2901" s="1"/>
      <c r="DZ2901" s="1"/>
      <c r="EA2901" s="2" t="s">
        <v>93</v>
      </c>
      <c r="EC2901" s="7" t="s">
        <v>94</v>
      </c>
      <c r="EG2901" s="2" t="s">
        <v>95</v>
      </c>
      <c r="EI2901" s="7" t="s">
        <v>96</v>
      </c>
      <c r="EJ2901" s="1"/>
      <c r="ET2901" s="1"/>
      <c r="EU2901" s="2" t="s">
        <v>97</v>
      </c>
      <c r="EW2901" s="7" t="s">
        <v>98</v>
      </c>
      <c r="FA2901" s="2" t="s">
        <v>99</v>
      </c>
      <c r="FC2901" s="7" t="s">
        <v>100</v>
      </c>
      <c r="FD2901" s="1"/>
      <c r="FN2901" s="1"/>
      <c r="FO2901" s="2" t="s">
        <v>217</v>
      </c>
      <c r="FQ2901" s="7" t="s">
        <v>218</v>
      </c>
      <c r="FU2901" s="2" t="s">
        <v>219</v>
      </c>
      <c r="FW2901" s="7" t="s">
        <v>220</v>
      </c>
      <c r="FX2901" s="1"/>
      <c r="JX2901" s="1"/>
      <c r="KG2901" s="1"/>
      <c r="KV2901" s="1"/>
      <c r="KW2901" s="34"/>
      <c r="KY2901" s="35"/>
      <c r="LA2901" s="36"/>
      <c r="LC2901" s="37"/>
      <c r="LQ2901" s="1"/>
      <c r="PH2901" s="1"/>
      <c r="PI2901" s="2" t="s">
        <v>93</v>
      </c>
      <c r="PK2901" s="7" t="s">
        <v>94</v>
      </c>
      <c r="PO2901" s="2" t="s">
        <v>95</v>
      </c>
      <c r="PQ2901" s="7" t="s">
        <v>96</v>
      </c>
      <c r="PR2901" s="1"/>
      <c r="QB2901" s="1"/>
      <c r="QC2901" s="2" t="s">
        <v>97</v>
      </c>
      <c r="QE2901" s="7" t="s">
        <v>98</v>
      </c>
      <c r="QI2901" s="2" t="s">
        <v>99</v>
      </c>
      <c r="QK2901" s="7" t="s">
        <v>100</v>
      </c>
      <c r="QL2901" s="1"/>
      <c r="TV2901" s="1"/>
      <c r="VT2901" s="1"/>
    </row>
    <row r="2902" spans="14:592" x14ac:dyDescent="0.3">
      <c r="N2902" s="1"/>
      <c r="O2902" s="34"/>
      <c r="Q2902" s="35"/>
      <c r="S2902" s="36"/>
      <c r="U2902" s="37"/>
      <c r="W2902" s="52"/>
      <c r="Y2902" s="53"/>
      <c r="AI2902" s="1"/>
      <c r="DZ2902" s="1"/>
      <c r="EA2902" s="4">
        <f t="array" ref="EA2902:EA2905">AW2934:AW2937</f>
        <v>0.58506941125605516</v>
      </c>
      <c r="EC2902" s="8">
        <f t="array" ref="EC2902:EC2905">EF2886:EF2889</f>
        <v>3.6191547674223649E-4</v>
      </c>
      <c r="EG2902" s="4">
        <f t="array" ref="EG2902:EG2905">GI2934:GI2937</f>
        <v>2.7276868318698529E-2</v>
      </c>
      <c r="EI2902" s="8">
        <f t="array" ref="EI2902:EI2905">EF2890:EF2893</f>
        <v>-1.47843125889881E-5</v>
      </c>
      <c r="EJ2902" s="1"/>
      <c r="ET2902" s="1"/>
      <c r="EU2902" s="4">
        <f t="array" ref="EU2902:EU2905">CG2934:CG2937</f>
        <v>0.57935569536072329</v>
      </c>
      <c r="EW2902" s="8">
        <f t="array" ref="EW2902:EW2905">EZ2886:EZ2889</f>
        <v>-4.0891106429123447E-4</v>
      </c>
      <c r="EY2902" s="1"/>
      <c r="FA2902" s="4">
        <f t="array" ref="FA2902:FA2905">HS2934:HS2937</f>
        <v>2.3339024242044194E-2</v>
      </c>
      <c r="FC2902" s="8">
        <f t="array" ref="FC2902:FC2905">EZ2890:EZ2893</f>
        <v>1.6704090828044709E-5</v>
      </c>
      <c r="FD2902" s="1"/>
      <c r="FN2902" s="1"/>
      <c r="FO2902" s="4">
        <f t="array" ref="FO2902:FO2905">DQ2934:DQ2937</f>
        <v>0.56477770483926659</v>
      </c>
      <c r="FQ2902" s="8">
        <f t="array" ref="FQ2902:FQ2905">FT2886:FT2889</f>
        <v>1.9050683925071044E-4</v>
      </c>
      <c r="FU2902" s="4">
        <f t="array" ref="FU2902:FU2905">JC2934:JC2937</f>
        <v>3.3294979805571515E-2</v>
      </c>
      <c r="FW2902" s="8">
        <f t="array" ref="FW2902:FW2905">FT2890:FT2893</f>
        <v>-7.7822387900492805E-6</v>
      </c>
      <c r="FX2902" s="1"/>
      <c r="JX2902" s="1"/>
      <c r="KG2902" s="1"/>
      <c r="KV2902" s="1"/>
      <c r="KW2902" s="34"/>
      <c r="KY2902" s="35"/>
      <c r="LA2902" s="36"/>
      <c r="LC2902" s="37"/>
      <c r="LQ2902" s="1"/>
      <c r="PH2902" s="1"/>
      <c r="PI2902" s="4">
        <f t="array" ref="PI2902:PI2905">ME2934:ME2937</f>
        <v>-0.21188162028502497</v>
      </c>
      <c r="PK2902" s="8">
        <f t="array" ref="PK2902:PK2905">PN2886:PN2889</f>
        <v>-9.2518020710805591E-4</v>
      </c>
      <c r="PO2902" s="4">
        <f t="array" ref="PO2902:PO2905">RQ2934:RQ2937</f>
        <v>-0.11531805359887901</v>
      </c>
      <c r="PQ2902" s="8">
        <f t="array" ref="PQ2902:PQ2905">PN2890:PN2893</f>
        <v>-8.5240791571921542E-4</v>
      </c>
      <c r="PR2902" s="1"/>
      <c r="PW2902" s="1"/>
      <c r="QB2902" s="1"/>
      <c r="QC2902" s="4">
        <f t="array" ref="QC2902:QC2905">NO2934:NO2937</f>
        <v>-0.2422226105814248</v>
      </c>
      <c r="QE2902" s="8">
        <f t="array" ref="QE2902:QE2905">QH2886:QH2889</f>
        <v>3.6493747971482962E-4</v>
      </c>
      <c r="QI2902" s="4">
        <f t="array" ref="QI2902:QI2905">TA2934:TA2937</f>
        <v>7.7139279707783309E-2</v>
      </c>
      <c r="QK2902" s="8">
        <f t="array" ref="QK2902:QK2905">QH2890:QH2893</f>
        <v>2.3060327610540656E-4</v>
      </c>
      <c r="QL2902" s="1"/>
      <c r="TV2902" s="1"/>
      <c r="VT2902" s="1"/>
    </row>
    <row r="2903" spans="14:592" x14ac:dyDescent="0.3">
      <c r="N2903" s="1"/>
      <c r="O2903" s="34"/>
      <c r="Q2903" s="35"/>
      <c r="S2903" s="36"/>
      <c r="U2903" s="37"/>
      <c r="W2903" s="52"/>
      <c r="Y2903" s="53"/>
      <c r="AI2903" s="1"/>
      <c r="DZ2903" s="1"/>
      <c r="EA2903" s="5">
        <v>-0.26046299055460143</v>
      </c>
      <c r="EC2903" s="9">
        <v>-8.9282896043731472E-5</v>
      </c>
      <c r="EG2903" s="5">
        <v>0.12829463222920617</v>
      </c>
      <c r="EI2903" s="9">
        <v>-3.6356646694135495E-4</v>
      </c>
      <c r="EJ2903" s="1"/>
      <c r="ET2903" s="1"/>
      <c r="EU2903" s="5">
        <v>-0.26341485885222343</v>
      </c>
      <c r="EW2903" s="9">
        <v>1.0087649296702545E-4</v>
      </c>
      <c r="FA2903" s="5">
        <v>8.3949448871247154E-2</v>
      </c>
      <c r="FC2903" s="9">
        <v>4.1077643950406835E-4</v>
      </c>
      <c r="FD2903" s="1"/>
      <c r="FN2903" s="1"/>
      <c r="FO2903" s="5">
        <v>-0.2722804817728729</v>
      </c>
      <c r="FQ2903" s="9">
        <v>-4.69971676192096E-5</v>
      </c>
      <c r="FU2903" s="5">
        <v>0.15105249270008259</v>
      </c>
      <c r="FW2903" s="9">
        <v>-1.913758955488802E-4</v>
      </c>
      <c r="FX2903" s="1"/>
      <c r="JX2903" s="1"/>
      <c r="KG2903" s="1"/>
      <c r="KV2903" s="1"/>
      <c r="KW2903" s="34"/>
      <c r="KY2903" s="35"/>
      <c r="LA2903" s="36"/>
      <c r="LC2903" s="37"/>
      <c r="LQ2903" s="1"/>
      <c r="PH2903" s="1"/>
      <c r="PI2903" s="5">
        <v>-0.28637326859670692</v>
      </c>
      <c r="PK2903" s="9">
        <v>1.4686688331820852E-3</v>
      </c>
      <c r="PO2903" s="5">
        <v>0.61603891901894958</v>
      </c>
      <c r="PQ2903" s="9">
        <v>1.0339874249571189E-3</v>
      </c>
      <c r="PR2903" s="1"/>
      <c r="QB2903" s="1"/>
      <c r="QC2903" s="5">
        <v>-0.20142191713662377</v>
      </c>
      <c r="QE2903" s="9">
        <v>-1.2152829839733818E-4</v>
      </c>
      <c r="QI2903" s="5">
        <v>0.80710882401924855</v>
      </c>
      <c r="QK2903" s="9">
        <v>-4.8775687481969303E-4</v>
      </c>
      <c r="QL2903" s="1"/>
      <c r="TV2903" s="1"/>
      <c r="VT2903" s="1"/>
    </row>
    <row r="2904" spans="14:592" x14ac:dyDescent="0.3">
      <c r="N2904" s="1"/>
      <c r="O2904" s="34"/>
      <c r="Q2904" s="35"/>
      <c r="S2904" s="36"/>
      <c r="U2904" s="37"/>
      <c r="W2904" s="52"/>
      <c r="Y2904" s="53"/>
      <c r="AI2904" s="1"/>
      <c r="DZ2904" s="1"/>
      <c r="EA2904" s="5">
        <v>-0.26056197449615603</v>
      </c>
      <c r="EC2904" s="9">
        <v>-3.42596800857183E-4</v>
      </c>
      <c r="EG2904" s="5">
        <v>1.4395641400361969</v>
      </c>
      <c r="EI2904" s="9">
        <v>-6.929754711501667E-4</v>
      </c>
      <c r="EJ2904" s="1"/>
      <c r="ET2904" s="1"/>
      <c r="EU2904" s="5">
        <v>-0.26216339460881721</v>
      </c>
      <c r="EW2904" s="9">
        <v>3.8708381228211167E-4</v>
      </c>
      <c r="EY2904" s="1"/>
      <c r="FA2904" s="5">
        <v>1.4144245895190128</v>
      </c>
      <c r="FC2904" s="9">
        <v>7.8295998830012138E-4</v>
      </c>
      <c r="FD2904" s="1"/>
      <c r="FN2904" s="1"/>
      <c r="FO2904" s="5">
        <v>-0.27751750611243686</v>
      </c>
      <c r="FQ2904" s="9">
        <v>-1.8033778012536205E-4</v>
      </c>
      <c r="FU2904" s="5">
        <v>1.4513445818345538</v>
      </c>
      <c r="FW2904" s="9">
        <v>-3.6477181875566766E-4</v>
      </c>
      <c r="FX2904" s="1"/>
      <c r="JX2904" s="1"/>
      <c r="KG2904" s="1"/>
      <c r="KV2904" s="1"/>
      <c r="KW2904" s="34"/>
      <c r="KY2904" s="35"/>
      <c r="LA2904" s="36"/>
      <c r="LC2904" s="37"/>
      <c r="LQ2904" s="1"/>
      <c r="PH2904" s="1"/>
      <c r="PI2904" s="5">
        <v>-1.1655019947659917</v>
      </c>
      <c r="PK2904" s="9">
        <v>1.6384982494342284E-3</v>
      </c>
      <c r="PO2904" s="5">
        <v>-1.1540283113947463</v>
      </c>
      <c r="PQ2904" s="9">
        <v>-8.9683486489036299E-4</v>
      </c>
      <c r="PR2904" s="1"/>
      <c r="PW2904" s="1"/>
      <c r="QB2904" s="1"/>
      <c r="QC2904" s="5">
        <v>-0.83571330432260826</v>
      </c>
      <c r="QE2904" s="9">
        <v>-4.1961588431702789E-4</v>
      </c>
      <c r="QI2904" s="5">
        <v>-1.6052815834794327</v>
      </c>
      <c r="QK2904" s="9">
        <v>2.0683248028658248E-4</v>
      </c>
      <c r="QL2904" s="1"/>
      <c r="TV2904" s="1"/>
      <c r="VT2904" s="1"/>
    </row>
    <row r="2905" spans="14:592" ht="15" thickBot="1" x14ac:dyDescent="0.35">
      <c r="N2905" s="1"/>
      <c r="O2905" s="34"/>
      <c r="Q2905" s="35"/>
      <c r="S2905" s="36"/>
      <c r="U2905" s="37"/>
      <c r="W2905" s="52"/>
      <c r="Y2905" s="53"/>
      <c r="AI2905" s="1"/>
      <c r="DZ2905" s="1"/>
      <c r="EA2905" s="6">
        <v>-1.0204342420739954</v>
      </c>
      <c r="EC2905" s="10">
        <v>1.2614105356303969E-3</v>
      </c>
      <c r="EG2905" s="6">
        <v>-0.57440774824027518</v>
      </c>
      <c r="EI2905" s="10">
        <v>-3.5291197840894926E-4</v>
      </c>
      <c r="EJ2905" s="1"/>
      <c r="ET2905" s="1"/>
      <c r="EU2905" s="6">
        <v>-1.0270176053197848</v>
      </c>
      <c r="EW2905" s="10">
        <v>-1.4252077011897679E-3</v>
      </c>
      <c r="FA2905" s="6">
        <v>-0.54731779328976193</v>
      </c>
      <c r="FC2905" s="10">
        <v>3.9873844023285255E-4</v>
      </c>
      <c r="FD2905" s="1"/>
      <c r="FN2905" s="1"/>
      <c r="FO2905" s="6">
        <v>-1.0210144187716717</v>
      </c>
      <c r="FQ2905" s="10">
        <v>6.6398744895799057E-4</v>
      </c>
      <c r="FU2905" s="6">
        <v>-0.56468992149055675</v>
      </c>
      <c r="FW2905" s="10">
        <v>-1.857675337501192E-4</v>
      </c>
      <c r="FX2905" s="1"/>
      <c r="JX2905" s="1"/>
      <c r="KG2905" s="1"/>
      <c r="KV2905" s="1"/>
      <c r="KW2905" s="34"/>
      <c r="KY2905" s="35"/>
      <c r="LA2905" s="36"/>
      <c r="LC2905" s="37"/>
      <c r="LQ2905" s="1"/>
      <c r="PH2905" s="1"/>
      <c r="PI2905" s="6">
        <v>-1.4333626744073891</v>
      </c>
      <c r="PK2905" s="10">
        <v>-3.4538467734633805E-4</v>
      </c>
      <c r="PO2905" s="6">
        <v>-0.40908084755973456</v>
      </c>
      <c r="PQ2905" s="10">
        <v>8.2239600263299992E-4</v>
      </c>
      <c r="PR2905" s="1"/>
      <c r="QB2905" s="1"/>
      <c r="QC2905" s="6">
        <v>-1.8999015227749871</v>
      </c>
      <c r="QE2905" s="10">
        <v>1.0965513060441517E-4</v>
      </c>
      <c r="QI2905" s="6">
        <v>-0.50599692544868768</v>
      </c>
      <c r="QK2905" s="10">
        <v>-2.0108442005226199E-4</v>
      </c>
      <c r="QL2905" s="1"/>
      <c r="TV2905" s="1"/>
      <c r="VT2905" s="1"/>
    </row>
    <row r="2906" spans="14:592" x14ac:dyDescent="0.3">
      <c r="N2906" s="1"/>
      <c r="O2906" s="34"/>
      <c r="Q2906" s="35"/>
      <c r="S2906" s="36"/>
      <c r="U2906" s="37"/>
      <c r="W2906" s="52"/>
      <c r="Y2906" s="53"/>
      <c r="AI2906" s="1"/>
      <c r="DZ2906" s="1"/>
      <c r="EA2906" s="2"/>
      <c r="EB2906" s="1"/>
      <c r="EC2906" s="7"/>
      <c r="ED2906" s="1"/>
      <c r="EE2906" s="1"/>
      <c r="EF2906" s="1"/>
      <c r="EG2906" s="2"/>
      <c r="EH2906" s="1"/>
      <c r="EI2906" s="7"/>
      <c r="EJ2906" s="1"/>
      <c r="ET2906" s="1"/>
      <c r="EU2906" s="2"/>
      <c r="EV2906" s="1"/>
      <c r="EW2906" s="7"/>
      <c r="EX2906" s="1"/>
      <c r="EY2906" s="1"/>
      <c r="EZ2906" s="1"/>
      <c r="FA2906" s="2"/>
      <c r="FB2906" s="1"/>
      <c r="FC2906" s="7"/>
      <c r="FD2906" s="1"/>
      <c r="FN2906" s="1"/>
      <c r="FO2906" s="2"/>
      <c r="FP2906" s="1"/>
      <c r="FQ2906" s="7"/>
      <c r="FR2906" s="1"/>
      <c r="FS2906" s="1"/>
      <c r="FT2906" s="1"/>
      <c r="FU2906" s="2"/>
      <c r="FV2906" s="1"/>
      <c r="FW2906" s="7"/>
      <c r="FX2906" s="1"/>
      <c r="JX2906" s="1"/>
      <c r="KG2906" s="1"/>
      <c r="KV2906" s="1"/>
      <c r="KW2906" s="34"/>
      <c r="KY2906" s="35"/>
      <c r="LA2906" s="36"/>
      <c r="LC2906" s="37"/>
      <c r="LQ2906" s="1"/>
      <c r="PH2906" s="1"/>
      <c r="PI2906" s="2"/>
      <c r="PJ2906" s="1"/>
      <c r="PK2906" s="7"/>
      <c r="PL2906" s="1"/>
      <c r="PM2906" s="1"/>
      <c r="PN2906" s="1"/>
      <c r="PO2906" s="2"/>
      <c r="PP2906" s="1"/>
      <c r="PQ2906" s="7"/>
      <c r="PR2906" s="1"/>
      <c r="PW2906" s="1"/>
      <c r="QB2906" s="1"/>
      <c r="QC2906" s="2"/>
      <c r="QD2906" s="1"/>
      <c r="QE2906" s="7"/>
      <c r="QF2906" s="1"/>
      <c r="QG2906" s="1"/>
      <c r="QH2906" s="1"/>
      <c r="QI2906" s="2"/>
      <c r="QJ2906" s="1"/>
      <c r="QK2906" s="7"/>
      <c r="QL2906" s="1"/>
      <c r="TV2906" s="1"/>
      <c r="VT2906" s="1"/>
    </row>
    <row r="2907" spans="14:592" x14ac:dyDescent="0.3">
      <c r="N2907" s="1"/>
      <c r="O2907" s="34"/>
      <c r="Q2907" s="35"/>
      <c r="S2907" s="36"/>
      <c r="U2907" s="37"/>
      <c r="W2907" s="52"/>
      <c r="Y2907" s="53"/>
      <c r="AI2907" s="1"/>
      <c r="EA2907" s="34"/>
      <c r="EC2907" s="35"/>
      <c r="EG2907" s="34"/>
      <c r="EI2907" s="35"/>
      <c r="EU2907" s="36"/>
      <c r="EW2907" s="37"/>
      <c r="FA2907" s="36"/>
      <c r="FC2907" s="37"/>
      <c r="FO2907" s="52"/>
      <c r="FQ2907" s="54"/>
      <c r="FU2907" s="52"/>
      <c r="FW2907" s="54"/>
      <c r="JX2907" s="1"/>
      <c r="KG2907" s="1"/>
      <c r="KV2907" s="1"/>
      <c r="KW2907" s="34"/>
      <c r="KY2907" s="35"/>
      <c r="LA2907" s="36"/>
      <c r="LC2907" s="37"/>
      <c r="LQ2907" s="1"/>
      <c r="PI2907" s="34"/>
      <c r="PK2907" s="35"/>
      <c r="PO2907" s="34"/>
      <c r="PQ2907" s="35"/>
      <c r="QC2907" s="36"/>
      <c r="QE2907" s="37"/>
      <c r="QI2907" s="36"/>
      <c r="QK2907" s="37"/>
      <c r="TV2907" s="1"/>
      <c r="VT2907" s="1"/>
    </row>
    <row r="2908" spans="14:592" x14ac:dyDescent="0.3">
      <c r="N2908" s="1"/>
      <c r="O2908" s="34"/>
      <c r="Q2908" s="35"/>
      <c r="S2908" s="36"/>
      <c r="U2908" s="37"/>
      <c r="W2908" s="52"/>
      <c r="Y2908" s="53"/>
      <c r="AI2908" s="1"/>
      <c r="AY2908" s="35"/>
      <c r="AZ2908" s="35"/>
      <c r="BA2908" s="35"/>
      <c r="BB2908" s="35"/>
      <c r="BC2908" s="35"/>
      <c r="BD2908" s="35"/>
      <c r="BE2908" s="35"/>
      <c r="BF2908" s="35"/>
      <c r="BG2908" s="35"/>
      <c r="BH2908" s="35"/>
      <c r="BI2908" s="35"/>
      <c r="BJ2908" s="35"/>
      <c r="BK2908" s="35"/>
      <c r="BL2908" s="35"/>
      <c r="BM2908" s="35"/>
      <c r="BN2908" s="35"/>
      <c r="BO2908" s="35"/>
      <c r="BP2908" s="35"/>
      <c r="BQ2908" s="35"/>
      <c r="BR2908" s="35"/>
      <c r="BS2908" s="35"/>
      <c r="BT2908" s="35"/>
      <c r="BU2908" s="35"/>
      <c r="BV2908" s="35"/>
      <c r="BW2908" s="35"/>
      <c r="BX2908" s="35"/>
      <c r="BY2908" s="35"/>
      <c r="BZ2908" s="35"/>
      <c r="CA2908" s="35"/>
      <c r="CB2908" s="35"/>
      <c r="CC2908" s="35"/>
      <c r="CD2908" s="35"/>
      <c r="CE2908" s="35"/>
      <c r="CF2908" s="35"/>
      <c r="CG2908" s="35"/>
      <c r="CH2908" s="35"/>
      <c r="CI2908" s="35"/>
      <c r="CJ2908" s="35"/>
      <c r="CK2908" s="35"/>
      <c r="CL2908" s="35"/>
      <c r="CM2908" s="35"/>
      <c r="CN2908" s="35"/>
      <c r="CO2908" s="35"/>
      <c r="CP2908" s="35"/>
      <c r="CQ2908" s="35"/>
      <c r="CR2908" s="35"/>
      <c r="CS2908" s="35"/>
      <c r="CT2908" s="35"/>
      <c r="CU2908" s="35"/>
      <c r="CV2908" s="35"/>
      <c r="CW2908" s="35"/>
      <c r="CX2908" s="35"/>
      <c r="CY2908" s="35"/>
      <c r="CZ2908" s="35"/>
      <c r="DA2908" s="35"/>
      <c r="DB2908" s="35"/>
      <c r="DC2908" s="35"/>
      <c r="DD2908" s="35"/>
      <c r="DE2908" s="35"/>
      <c r="DF2908" s="35"/>
      <c r="DG2908" s="35"/>
      <c r="DH2908" s="35"/>
      <c r="DI2908" s="35"/>
      <c r="DJ2908" s="35"/>
      <c r="DK2908" s="35"/>
      <c r="DL2908" s="35"/>
      <c r="DM2908" s="35"/>
      <c r="DN2908" s="35"/>
      <c r="DO2908" s="35"/>
      <c r="DP2908" s="35"/>
      <c r="DQ2908" s="35"/>
      <c r="DR2908" s="35"/>
      <c r="DS2908" s="35"/>
      <c r="DT2908" s="35"/>
      <c r="DU2908" s="35"/>
      <c r="DV2908" s="35"/>
      <c r="DW2908" s="35"/>
      <c r="DX2908" s="35"/>
      <c r="DY2908" s="35"/>
      <c r="DZ2908" s="35"/>
      <c r="EA2908" s="34"/>
      <c r="EB2908" s="35"/>
      <c r="EC2908" s="35"/>
      <c r="EG2908" s="34"/>
      <c r="EI2908" s="35"/>
      <c r="EJ2908" s="35"/>
      <c r="EK2908" s="35"/>
      <c r="EL2908" s="35"/>
      <c r="EM2908" s="35"/>
      <c r="EN2908" s="35"/>
      <c r="EO2908" s="35"/>
      <c r="EP2908" s="35"/>
      <c r="EQ2908" s="35"/>
      <c r="ER2908" s="35"/>
      <c r="ES2908" s="35"/>
      <c r="ET2908" s="35"/>
      <c r="EU2908" s="35"/>
      <c r="EV2908" s="35"/>
      <c r="EW2908" s="35"/>
      <c r="EX2908" s="35"/>
      <c r="EY2908" s="35"/>
      <c r="EZ2908" s="35"/>
      <c r="FA2908" s="35"/>
      <c r="FB2908" s="35"/>
      <c r="FC2908" s="35"/>
      <c r="FD2908" s="35"/>
      <c r="FE2908" s="35"/>
      <c r="FF2908" s="35"/>
      <c r="FG2908" s="35"/>
      <c r="FH2908" s="35"/>
      <c r="FI2908" s="35"/>
      <c r="FJ2908" s="35"/>
      <c r="FK2908" s="35"/>
      <c r="FL2908" s="35"/>
      <c r="FM2908" s="35"/>
      <c r="FN2908" s="35"/>
      <c r="FO2908" s="35"/>
      <c r="FP2908" s="35"/>
      <c r="FQ2908" s="35"/>
      <c r="FR2908" s="35"/>
      <c r="FS2908" s="35"/>
      <c r="FT2908" s="35"/>
      <c r="FU2908" s="35"/>
      <c r="FV2908" s="35"/>
      <c r="FW2908" s="35"/>
      <c r="FX2908" s="35"/>
      <c r="FY2908" s="35"/>
      <c r="FZ2908" s="35"/>
      <c r="GA2908" s="35"/>
      <c r="GB2908" s="35"/>
      <c r="GC2908" s="35"/>
      <c r="GD2908" s="35"/>
      <c r="GE2908" s="35"/>
      <c r="GF2908" s="35"/>
      <c r="GG2908" s="35"/>
      <c r="GH2908" s="35"/>
      <c r="GI2908" s="35"/>
      <c r="GJ2908" s="35"/>
      <c r="GK2908" s="35"/>
      <c r="JX2908" s="1"/>
      <c r="KG2908" s="1"/>
      <c r="KV2908" s="1"/>
      <c r="KW2908" s="34"/>
      <c r="KY2908" s="35"/>
      <c r="LA2908" s="36"/>
      <c r="LC2908" s="37"/>
      <c r="LQ2908" s="1"/>
      <c r="MG2908" s="35"/>
      <c r="MH2908" s="35"/>
      <c r="MI2908" s="35"/>
      <c r="MJ2908" s="35"/>
      <c r="MK2908" s="35"/>
      <c r="ML2908" s="35"/>
      <c r="MM2908" s="35"/>
      <c r="MN2908" s="35"/>
      <c r="MO2908" s="35"/>
      <c r="MP2908" s="35"/>
      <c r="MQ2908" s="35"/>
      <c r="MR2908" s="35"/>
      <c r="MS2908" s="35"/>
      <c r="MT2908" s="35"/>
      <c r="MU2908" s="35"/>
      <c r="MV2908" s="35"/>
      <c r="MW2908" s="35"/>
      <c r="MX2908" s="35"/>
      <c r="MY2908" s="35"/>
      <c r="MZ2908" s="35"/>
      <c r="NA2908" s="35"/>
      <c r="NB2908" s="35"/>
      <c r="NC2908" s="35"/>
      <c r="ND2908" s="35"/>
      <c r="NE2908" s="35"/>
      <c r="NF2908" s="35"/>
      <c r="NG2908" s="35"/>
      <c r="NH2908" s="35"/>
      <c r="NI2908" s="35"/>
      <c r="NJ2908" s="35"/>
      <c r="NK2908" s="35"/>
      <c r="NL2908" s="35"/>
      <c r="NM2908" s="35"/>
      <c r="NN2908" s="35"/>
      <c r="NO2908" s="35"/>
      <c r="NP2908" s="35"/>
      <c r="NQ2908" s="35"/>
      <c r="NR2908" s="35"/>
      <c r="NS2908" s="35"/>
      <c r="NT2908" s="35"/>
      <c r="NU2908" s="35"/>
      <c r="NV2908" s="35"/>
      <c r="NW2908" s="35"/>
      <c r="NX2908" s="35"/>
      <c r="NY2908" s="35"/>
      <c r="NZ2908" s="35"/>
      <c r="OA2908" s="35"/>
      <c r="OB2908" s="35"/>
      <c r="OC2908" s="35"/>
      <c r="OD2908" s="35"/>
      <c r="OE2908" s="35"/>
      <c r="OF2908" s="35"/>
      <c r="OG2908" s="35"/>
      <c r="OH2908" s="35"/>
      <c r="OI2908" s="35"/>
      <c r="OJ2908" s="35"/>
      <c r="OK2908" s="35"/>
      <c r="OL2908" s="35"/>
      <c r="OM2908" s="35"/>
      <c r="ON2908" s="35"/>
      <c r="OO2908" s="35"/>
      <c r="OP2908" s="35"/>
      <c r="OQ2908" s="35"/>
      <c r="OR2908" s="35"/>
      <c r="OS2908" s="35"/>
      <c r="OT2908" s="35"/>
      <c r="OU2908" s="35"/>
      <c r="OV2908" s="35"/>
      <c r="OW2908" s="35"/>
      <c r="OX2908" s="35"/>
      <c r="OY2908" s="35"/>
      <c r="OZ2908" s="35"/>
      <c r="PA2908" s="35"/>
      <c r="PB2908" s="35"/>
      <c r="PC2908" s="35"/>
      <c r="PD2908" s="35"/>
      <c r="PE2908" s="35"/>
      <c r="PF2908" s="35"/>
      <c r="PG2908" s="35"/>
      <c r="PH2908" s="35"/>
      <c r="PI2908" s="34"/>
      <c r="PJ2908" s="35"/>
      <c r="PK2908" s="35"/>
      <c r="PO2908" s="34"/>
      <c r="PQ2908" s="35"/>
      <c r="PR2908" s="35"/>
      <c r="PS2908" s="35"/>
      <c r="PT2908" s="35"/>
      <c r="PU2908" s="35"/>
      <c r="PV2908" s="35"/>
      <c r="PW2908" s="35"/>
      <c r="PX2908" s="35"/>
      <c r="PY2908" s="35"/>
      <c r="PZ2908" s="35"/>
      <c r="QA2908" s="35"/>
      <c r="QB2908" s="35"/>
      <c r="QC2908" s="35"/>
      <c r="QD2908" s="35"/>
      <c r="QE2908" s="35"/>
      <c r="QF2908" s="35"/>
      <c r="QG2908" s="35"/>
      <c r="QH2908" s="35"/>
      <c r="QI2908" s="35"/>
      <c r="QJ2908" s="35"/>
      <c r="QK2908" s="35"/>
      <c r="QL2908" s="35"/>
      <c r="QM2908" s="35"/>
      <c r="QN2908" s="35"/>
      <c r="QO2908" s="35"/>
      <c r="QP2908" s="35"/>
      <c r="QQ2908" s="35"/>
      <c r="QR2908" s="35"/>
      <c r="QS2908" s="35"/>
      <c r="QT2908" s="35"/>
      <c r="QU2908" s="35"/>
      <c r="QV2908" s="35"/>
      <c r="QW2908" s="35"/>
      <c r="QX2908" s="35"/>
      <c r="QY2908" s="35"/>
      <c r="QZ2908" s="35"/>
      <c r="RA2908" s="35"/>
      <c r="RB2908" s="35"/>
      <c r="RC2908" s="35"/>
      <c r="RD2908" s="35"/>
      <c r="RE2908" s="35"/>
      <c r="RF2908" s="35"/>
      <c r="RG2908" s="35"/>
      <c r="RH2908" s="35"/>
      <c r="RI2908" s="35"/>
      <c r="RJ2908" s="35"/>
      <c r="RK2908" s="35"/>
      <c r="RL2908" s="35"/>
      <c r="RM2908" s="35"/>
      <c r="RN2908" s="35"/>
      <c r="RO2908" s="35"/>
      <c r="RP2908" s="35"/>
      <c r="RQ2908" s="35"/>
      <c r="RR2908" s="35"/>
      <c r="RS2908" s="35"/>
      <c r="TV2908" s="1"/>
      <c r="VT2908" s="1"/>
    </row>
    <row r="2909" spans="14:592" x14ac:dyDescent="0.3">
      <c r="N2909" s="1"/>
      <c r="O2909" s="34"/>
      <c r="Q2909" s="35"/>
      <c r="S2909" s="36"/>
      <c r="U2909" s="37"/>
      <c r="W2909" s="52"/>
      <c r="Y2909" s="53"/>
      <c r="AI2909" s="1"/>
      <c r="AY2909" s="35"/>
      <c r="AZ2909" s="35"/>
      <c r="BA2909" s="35"/>
      <c r="BB2909" s="35"/>
      <c r="BC2909" s="35"/>
      <c r="BD2909" s="35"/>
      <c r="BE2909" s="35"/>
      <c r="BF2909" s="35"/>
      <c r="BG2909" s="35"/>
      <c r="BH2909" s="35"/>
      <c r="BI2909" s="35"/>
      <c r="BJ2909" s="35"/>
      <c r="BK2909" s="35"/>
      <c r="BL2909" s="35"/>
      <c r="BM2909" s="35"/>
      <c r="BN2909" s="35"/>
      <c r="BO2909" s="35"/>
      <c r="BP2909" s="35"/>
      <c r="BQ2909" s="35"/>
      <c r="BR2909" s="35"/>
      <c r="BS2909" s="35"/>
      <c r="BT2909" s="35"/>
      <c r="BU2909" s="35"/>
      <c r="BV2909" s="35"/>
      <c r="BW2909" s="35"/>
      <c r="BX2909" s="35"/>
      <c r="BY2909" s="35"/>
      <c r="BZ2909" s="35"/>
      <c r="CA2909" s="35"/>
      <c r="CB2909" s="35"/>
      <c r="CC2909" s="35"/>
      <c r="CD2909" s="35"/>
      <c r="CE2909" s="35"/>
      <c r="CF2909" s="35"/>
      <c r="CG2909" s="35"/>
      <c r="CH2909" s="35"/>
      <c r="CI2909" s="35"/>
      <c r="CJ2909" s="35"/>
      <c r="CK2909" s="35"/>
      <c r="CL2909" s="35"/>
      <c r="CM2909" s="35"/>
      <c r="CN2909" s="35"/>
      <c r="CO2909" s="35"/>
      <c r="CP2909" s="35"/>
      <c r="CQ2909" s="35"/>
      <c r="CR2909" s="35"/>
      <c r="CS2909" s="35"/>
      <c r="CT2909" s="35"/>
      <c r="CU2909" s="35"/>
      <c r="CV2909" s="35"/>
      <c r="CW2909" s="35"/>
      <c r="CX2909" s="35"/>
      <c r="CY2909" s="35"/>
      <c r="CZ2909" s="35"/>
      <c r="DA2909" s="35"/>
      <c r="DB2909" s="35"/>
      <c r="DC2909" s="35"/>
      <c r="DD2909" s="35"/>
      <c r="DE2909" s="35"/>
      <c r="DF2909" s="35"/>
      <c r="DG2909" s="35"/>
      <c r="DH2909" s="35"/>
      <c r="DI2909" s="35"/>
      <c r="DJ2909" s="35"/>
      <c r="DK2909" s="35"/>
      <c r="DL2909" s="35"/>
      <c r="DM2909" s="35"/>
      <c r="DN2909" s="35"/>
      <c r="DO2909" s="35"/>
      <c r="DP2909" s="35"/>
      <c r="DQ2909" s="35"/>
      <c r="DR2909" s="35"/>
      <c r="DS2909" s="35"/>
      <c r="DT2909" s="35"/>
      <c r="DU2909" s="35"/>
      <c r="DV2909" s="35"/>
      <c r="DW2909" s="35"/>
      <c r="DX2909" s="35"/>
      <c r="DY2909" s="35"/>
      <c r="DZ2909" s="35"/>
      <c r="EA2909" s="34"/>
      <c r="EB2909" s="35"/>
      <c r="EC2909" s="35"/>
      <c r="EG2909" s="34"/>
      <c r="EI2909" s="35"/>
      <c r="EJ2909" s="35"/>
      <c r="EK2909" s="35"/>
      <c r="EL2909" s="35"/>
      <c r="EM2909" s="35"/>
      <c r="EN2909" s="35"/>
      <c r="EO2909" s="35"/>
      <c r="EP2909" s="35"/>
      <c r="EQ2909" s="35"/>
      <c r="ER2909" s="35"/>
      <c r="ES2909" s="35"/>
      <c r="ET2909" s="35"/>
      <c r="EU2909" s="35"/>
      <c r="EV2909" s="35"/>
      <c r="EW2909" s="35"/>
      <c r="EX2909" s="35"/>
      <c r="EY2909" s="35"/>
      <c r="EZ2909" s="35"/>
      <c r="FA2909" s="35"/>
      <c r="FB2909" s="35"/>
      <c r="FC2909" s="35"/>
      <c r="FD2909" s="35"/>
      <c r="FE2909" s="35"/>
      <c r="FF2909" s="35"/>
      <c r="FG2909" s="35"/>
      <c r="FH2909" s="35"/>
      <c r="FI2909" s="35"/>
      <c r="FJ2909" s="35"/>
      <c r="FK2909" s="35"/>
      <c r="FL2909" s="35"/>
      <c r="FM2909" s="35"/>
      <c r="FN2909" s="35"/>
      <c r="FO2909" s="35"/>
      <c r="FP2909" s="35"/>
      <c r="FQ2909" s="35"/>
      <c r="FR2909" s="35"/>
      <c r="FS2909" s="35"/>
      <c r="FT2909" s="35"/>
      <c r="FU2909" s="35"/>
      <c r="FV2909" s="35"/>
      <c r="FW2909" s="35"/>
      <c r="FX2909" s="35"/>
      <c r="FY2909" s="35"/>
      <c r="FZ2909" s="35"/>
      <c r="GA2909" s="35"/>
      <c r="GB2909" s="35"/>
      <c r="GC2909" s="35"/>
      <c r="GD2909" s="35"/>
      <c r="GE2909" s="35"/>
      <c r="GF2909" s="35"/>
      <c r="GG2909" s="35"/>
      <c r="GH2909" s="35"/>
      <c r="GI2909" s="35"/>
      <c r="GJ2909" s="35"/>
      <c r="GK2909" s="35"/>
      <c r="JX2909" s="1"/>
      <c r="KG2909" s="1"/>
      <c r="KV2909" s="1"/>
      <c r="KW2909" s="34"/>
      <c r="KY2909" s="35"/>
      <c r="LA2909" s="36"/>
      <c r="LC2909" s="37"/>
      <c r="LQ2909" s="1"/>
      <c r="MG2909" s="35"/>
      <c r="MH2909" s="35"/>
      <c r="MI2909" s="35"/>
      <c r="MJ2909" s="35"/>
      <c r="MK2909" s="35"/>
      <c r="ML2909" s="35"/>
      <c r="MM2909" s="35"/>
      <c r="MN2909" s="35"/>
      <c r="MO2909" s="35"/>
      <c r="MP2909" s="35"/>
      <c r="MQ2909" s="35"/>
      <c r="MR2909" s="35"/>
      <c r="MS2909" s="35"/>
      <c r="MT2909" s="35"/>
      <c r="MU2909" s="35"/>
      <c r="MV2909" s="35"/>
      <c r="MW2909" s="35"/>
      <c r="MX2909" s="35"/>
      <c r="MY2909" s="35"/>
      <c r="MZ2909" s="35"/>
      <c r="NA2909" s="35"/>
      <c r="NB2909" s="35"/>
      <c r="NC2909" s="35"/>
      <c r="ND2909" s="35"/>
      <c r="NE2909" s="35"/>
      <c r="NF2909" s="35"/>
      <c r="NG2909" s="35"/>
      <c r="NH2909" s="35"/>
      <c r="NI2909" s="35"/>
      <c r="NJ2909" s="35"/>
      <c r="NK2909" s="35"/>
      <c r="NL2909" s="35"/>
      <c r="NM2909" s="35"/>
      <c r="NN2909" s="35"/>
      <c r="NO2909" s="35"/>
      <c r="NP2909" s="35"/>
      <c r="NQ2909" s="35"/>
      <c r="NR2909" s="35"/>
      <c r="NS2909" s="35"/>
      <c r="NT2909" s="35"/>
      <c r="NU2909" s="35"/>
      <c r="NV2909" s="35"/>
      <c r="NW2909" s="35"/>
      <c r="NX2909" s="35"/>
      <c r="NY2909" s="35"/>
      <c r="NZ2909" s="35"/>
      <c r="OA2909" s="35"/>
      <c r="OB2909" s="35"/>
      <c r="OC2909" s="35"/>
      <c r="OD2909" s="35"/>
      <c r="OE2909" s="35"/>
      <c r="OF2909" s="35"/>
      <c r="OG2909" s="35"/>
      <c r="OH2909" s="35"/>
      <c r="OI2909" s="35"/>
      <c r="OJ2909" s="35"/>
      <c r="OK2909" s="35"/>
      <c r="OL2909" s="35"/>
      <c r="OM2909" s="35"/>
      <c r="ON2909" s="35"/>
      <c r="OO2909" s="35"/>
      <c r="OP2909" s="35"/>
      <c r="OQ2909" s="35"/>
      <c r="OR2909" s="35"/>
      <c r="OS2909" s="35"/>
      <c r="OT2909" s="35"/>
      <c r="OU2909" s="35"/>
      <c r="OV2909" s="35"/>
      <c r="OW2909" s="35"/>
      <c r="OX2909" s="35"/>
      <c r="OY2909" s="35"/>
      <c r="OZ2909" s="35"/>
      <c r="PA2909" s="35"/>
      <c r="PB2909" s="35"/>
      <c r="PC2909" s="35"/>
      <c r="PD2909" s="35"/>
      <c r="PE2909" s="35"/>
      <c r="PF2909" s="35"/>
      <c r="PG2909" s="35"/>
      <c r="PH2909" s="35"/>
      <c r="PI2909" s="34"/>
      <c r="PJ2909" s="35"/>
      <c r="PK2909" s="35"/>
      <c r="PO2909" s="34"/>
      <c r="PQ2909" s="35"/>
      <c r="PR2909" s="35"/>
      <c r="PS2909" s="35"/>
      <c r="PT2909" s="35"/>
      <c r="PU2909" s="35"/>
      <c r="PV2909" s="35"/>
      <c r="PW2909" s="35"/>
      <c r="PX2909" s="35"/>
      <c r="PY2909" s="35"/>
      <c r="PZ2909" s="35"/>
      <c r="QA2909" s="35"/>
      <c r="QB2909" s="35"/>
      <c r="QC2909" s="35"/>
      <c r="QD2909" s="35"/>
      <c r="QE2909" s="35"/>
      <c r="QF2909" s="35"/>
      <c r="QG2909" s="35"/>
      <c r="QH2909" s="35"/>
      <c r="QI2909" s="35"/>
      <c r="QJ2909" s="35"/>
      <c r="QK2909" s="35"/>
      <c r="QL2909" s="35"/>
      <c r="QM2909" s="35"/>
      <c r="QN2909" s="35"/>
      <c r="QO2909" s="35"/>
      <c r="QP2909" s="35"/>
      <c r="QQ2909" s="35"/>
      <c r="QR2909" s="35"/>
      <c r="QS2909" s="35"/>
      <c r="QT2909" s="35"/>
      <c r="QU2909" s="35"/>
      <c r="QV2909" s="35"/>
      <c r="QW2909" s="35"/>
      <c r="QX2909" s="35"/>
      <c r="QY2909" s="35"/>
      <c r="QZ2909" s="35"/>
      <c r="RA2909" s="35"/>
      <c r="RB2909" s="35"/>
      <c r="RC2909" s="35"/>
      <c r="RD2909" s="35"/>
      <c r="RE2909" s="35"/>
      <c r="RF2909" s="35"/>
      <c r="RG2909" s="35"/>
      <c r="RH2909" s="35"/>
      <c r="RI2909" s="35"/>
      <c r="RJ2909" s="35"/>
      <c r="RK2909" s="35"/>
      <c r="RL2909" s="35"/>
      <c r="RM2909" s="35"/>
      <c r="RN2909" s="35"/>
      <c r="RO2909" s="35"/>
      <c r="RP2909" s="35"/>
      <c r="RQ2909" s="35"/>
      <c r="RR2909" s="35"/>
      <c r="RS2909" s="35"/>
      <c r="TV2909" s="1"/>
      <c r="VT2909" s="1"/>
    </row>
    <row r="2910" spans="14:592" x14ac:dyDescent="0.3">
      <c r="N2910" s="1"/>
      <c r="O2910" s="34"/>
      <c r="Q2910" s="35"/>
      <c r="S2910" s="36"/>
      <c r="U2910" s="37"/>
      <c r="W2910" s="52"/>
      <c r="Y2910" s="53"/>
      <c r="AI2910" s="1"/>
      <c r="AY2910" s="35"/>
      <c r="EA2910" s="34"/>
      <c r="EG2910" s="34"/>
      <c r="EU2910" s="36"/>
      <c r="EW2910" s="37"/>
      <c r="EY2910" s="1"/>
      <c r="FA2910" s="36"/>
      <c r="FC2910" s="37"/>
      <c r="FO2910" s="52"/>
      <c r="FQ2910" s="54"/>
      <c r="FU2910" s="52"/>
      <c r="FW2910" s="54"/>
      <c r="GK2910" s="35"/>
      <c r="JX2910" s="1"/>
      <c r="KG2910" s="1"/>
      <c r="KV2910" s="1"/>
      <c r="KW2910" s="34"/>
      <c r="KY2910" s="35"/>
      <c r="LA2910" s="36"/>
      <c r="LC2910" s="37"/>
      <c r="LQ2910" s="1"/>
      <c r="MG2910" s="35"/>
      <c r="PI2910" s="34"/>
      <c r="PO2910" s="34"/>
      <c r="PW2910" s="1"/>
      <c r="QC2910" s="36"/>
      <c r="QE2910" s="37"/>
      <c r="QI2910" s="36"/>
      <c r="QK2910" s="37"/>
      <c r="RS2910" s="35"/>
      <c r="TV2910" s="1"/>
      <c r="VT2910" s="1"/>
    </row>
    <row r="2911" spans="14:592" x14ac:dyDescent="0.3">
      <c r="N2911" s="1"/>
      <c r="O2911" s="34"/>
      <c r="Q2911" s="35"/>
      <c r="S2911" s="36"/>
      <c r="U2911" s="37"/>
      <c r="W2911" s="52"/>
      <c r="Y2911" s="53"/>
      <c r="AI2911" s="1"/>
      <c r="AW2911" s="34"/>
      <c r="AX2911" s="34"/>
      <c r="AY2911" s="34"/>
      <c r="AZ2911" s="34"/>
      <c r="BA2911" s="34"/>
      <c r="BB2911" s="34"/>
      <c r="BC2911" s="34"/>
      <c r="BD2911" s="34"/>
      <c r="BE2911" s="34"/>
      <c r="BF2911" s="34"/>
      <c r="BG2911" s="34"/>
      <c r="BH2911" s="34"/>
      <c r="BI2911" s="34"/>
      <c r="BJ2911" s="34"/>
      <c r="BK2911" s="34"/>
      <c r="BL2911" s="34"/>
      <c r="BM2911" s="34"/>
      <c r="BN2911" s="34"/>
      <c r="BO2911" s="34"/>
      <c r="BP2911" s="34"/>
      <c r="BQ2911" s="34"/>
      <c r="BR2911" s="34"/>
      <c r="BS2911" s="34"/>
      <c r="BT2911" s="34"/>
      <c r="BU2911" s="34"/>
      <c r="BV2911" s="34"/>
      <c r="BW2911" s="34"/>
      <c r="BX2911" s="34"/>
      <c r="BY2911" s="34"/>
      <c r="BZ2911" s="34"/>
      <c r="CA2911" s="34"/>
      <c r="CB2911" s="34"/>
      <c r="CC2911" s="34"/>
      <c r="CD2911" s="34"/>
      <c r="CE2911" s="34"/>
      <c r="CF2911" s="34"/>
      <c r="CG2911" s="34"/>
      <c r="CH2911" s="34"/>
      <c r="CI2911" s="34"/>
      <c r="CJ2911" s="34"/>
      <c r="CK2911" s="34"/>
      <c r="CL2911" s="34"/>
      <c r="CM2911" s="34"/>
      <c r="CN2911" s="34"/>
      <c r="CO2911" s="34"/>
      <c r="CP2911" s="34"/>
      <c r="CQ2911" s="34"/>
      <c r="CR2911" s="34"/>
      <c r="CS2911" s="34"/>
      <c r="CT2911" s="34"/>
      <c r="CU2911" s="34"/>
      <c r="CV2911" s="34"/>
      <c r="CW2911" s="34"/>
      <c r="CX2911" s="34"/>
      <c r="CY2911" s="34"/>
      <c r="CZ2911" s="34"/>
      <c r="DA2911" s="34"/>
      <c r="DB2911" s="34"/>
      <c r="DC2911" s="34"/>
      <c r="DD2911" s="34"/>
      <c r="DE2911" s="34"/>
      <c r="DF2911" s="34"/>
      <c r="DG2911" s="34"/>
      <c r="DH2911" s="34"/>
      <c r="DI2911" s="34"/>
      <c r="DJ2911" s="34"/>
      <c r="DK2911" s="34"/>
      <c r="DL2911" s="34"/>
      <c r="DM2911" s="34"/>
      <c r="DN2911" s="34"/>
      <c r="DO2911" s="34"/>
      <c r="DP2911" s="34"/>
      <c r="DQ2911" s="34"/>
      <c r="DR2911" s="34"/>
      <c r="DS2911" s="34"/>
      <c r="DT2911" s="34"/>
      <c r="DU2911" s="34"/>
      <c r="DV2911" s="34"/>
      <c r="DW2911" s="34"/>
      <c r="DX2911" s="34"/>
      <c r="DY2911" s="34"/>
      <c r="DZ2911" s="34"/>
      <c r="EA2911" s="34"/>
      <c r="EG2911" s="34"/>
      <c r="EH2911" s="34"/>
      <c r="EI2911" s="34"/>
      <c r="EJ2911" s="34"/>
      <c r="EK2911" s="34"/>
      <c r="EL2911" s="34"/>
      <c r="EM2911" s="34"/>
      <c r="EN2911" s="34"/>
      <c r="EO2911" s="34"/>
      <c r="EP2911" s="34"/>
      <c r="EQ2911" s="34"/>
      <c r="ER2911" s="34"/>
      <c r="ES2911" s="34"/>
      <c r="ET2911" s="34"/>
      <c r="EU2911" s="34"/>
      <c r="EV2911" s="34"/>
      <c r="EW2911" s="34"/>
      <c r="EX2911" s="34"/>
      <c r="EY2911" s="34"/>
      <c r="EZ2911" s="34"/>
      <c r="FA2911" s="34"/>
      <c r="FB2911" s="34"/>
      <c r="FC2911" s="34"/>
      <c r="FD2911" s="34"/>
      <c r="FE2911" s="34"/>
      <c r="FF2911" s="34"/>
      <c r="FG2911" s="34"/>
      <c r="FH2911" s="34"/>
      <c r="FI2911" s="34"/>
      <c r="FJ2911" s="34"/>
      <c r="FK2911" s="34"/>
      <c r="FL2911" s="34"/>
      <c r="FM2911" s="34"/>
      <c r="FN2911" s="34"/>
      <c r="FO2911" s="34"/>
      <c r="FP2911" s="34"/>
      <c r="FQ2911" s="34"/>
      <c r="FR2911" s="34"/>
      <c r="FS2911" s="34"/>
      <c r="FT2911" s="34"/>
      <c r="FU2911" s="34"/>
      <c r="FV2911" s="34"/>
      <c r="FW2911" s="34"/>
      <c r="FX2911" s="34"/>
      <c r="FY2911" s="34"/>
      <c r="FZ2911" s="34"/>
      <c r="GA2911" s="34"/>
      <c r="GB2911" s="34"/>
      <c r="GC2911" s="34"/>
      <c r="GD2911" s="34"/>
      <c r="GE2911" s="34"/>
      <c r="GF2911" s="34"/>
      <c r="GG2911" s="34"/>
      <c r="GH2911" s="34"/>
      <c r="GI2911" s="34"/>
      <c r="GK2911" s="35"/>
      <c r="JX2911" s="1"/>
      <c r="KG2911" s="1"/>
      <c r="KV2911" s="1"/>
      <c r="KW2911" s="34"/>
      <c r="KY2911" s="35"/>
      <c r="LA2911" s="36"/>
      <c r="LC2911" s="37"/>
      <c r="LQ2911" s="1"/>
      <c r="ME2911" s="34"/>
      <c r="MF2911" s="34"/>
      <c r="MG2911" s="34"/>
      <c r="MH2911" s="34"/>
      <c r="MI2911" s="34"/>
      <c r="MJ2911" s="34"/>
      <c r="MK2911" s="34"/>
      <c r="ML2911" s="34"/>
      <c r="MM2911" s="34"/>
      <c r="MN2911" s="34"/>
      <c r="MO2911" s="34"/>
      <c r="MP2911" s="34"/>
      <c r="MQ2911" s="34"/>
      <c r="MR2911" s="34"/>
      <c r="MS2911" s="34"/>
      <c r="MT2911" s="34"/>
      <c r="MU2911" s="34"/>
      <c r="MV2911" s="34"/>
      <c r="MW2911" s="34"/>
      <c r="MX2911" s="34"/>
      <c r="MY2911" s="34"/>
      <c r="MZ2911" s="34"/>
      <c r="NA2911" s="34"/>
      <c r="NB2911" s="34"/>
      <c r="NC2911" s="34"/>
      <c r="ND2911" s="34"/>
      <c r="NE2911" s="34"/>
      <c r="NF2911" s="34"/>
      <c r="NG2911" s="34"/>
      <c r="NH2911" s="34"/>
      <c r="NI2911" s="34"/>
      <c r="NJ2911" s="34"/>
      <c r="NK2911" s="34"/>
      <c r="NL2911" s="34"/>
      <c r="NM2911" s="34"/>
      <c r="NN2911" s="34"/>
      <c r="NO2911" s="34"/>
      <c r="NP2911" s="34"/>
      <c r="NQ2911" s="34"/>
      <c r="NR2911" s="34"/>
      <c r="NS2911" s="34"/>
      <c r="NT2911" s="34"/>
      <c r="NU2911" s="34"/>
      <c r="NV2911" s="34"/>
      <c r="NW2911" s="34"/>
      <c r="NX2911" s="34"/>
      <c r="NY2911" s="34"/>
      <c r="NZ2911" s="34"/>
      <c r="OA2911" s="34"/>
      <c r="OB2911" s="34"/>
      <c r="OC2911" s="34"/>
      <c r="OD2911" s="34"/>
      <c r="OE2911" s="34"/>
      <c r="OF2911" s="34"/>
      <c r="OG2911" s="34"/>
      <c r="OH2911" s="34"/>
      <c r="OI2911" s="34"/>
      <c r="OJ2911" s="34"/>
      <c r="OK2911" s="34"/>
      <c r="OL2911" s="34"/>
      <c r="OM2911" s="34"/>
      <c r="ON2911" s="34"/>
      <c r="OO2911" s="34"/>
      <c r="OP2911" s="34"/>
      <c r="OQ2911" s="34"/>
      <c r="OR2911" s="34"/>
      <c r="OS2911" s="34"/>
      <c r="OT2911" s="34"/>
      <c r="OU2911" s="34"/>
      <c r="OV2911" s="34"/>
      <c r="OW2911" s="34"/>
      <c r="OX2911" s="34"/>
      <c r="OY2911" s="34"/>
      <c r="OZ2911" s="34"/>
      <c r="PA2911" s="34"/>
      <c r="PB2911" s="34"/>
      <c r="PC2911" s="34"/>
      <c r="PD2911" s="34"/>
      <c r="PE2911" s="34"/>
      <c r="PF2911" s="34"/>
      <c r="PG2911" s="34"/>
      <c r="PH2911" s="34"/>
      <c r="PI2911" s="34"/>
      <c r="PO2911" s="34"/>
      <c r="PP2911" s="34"/>
      <c r="PQ2911" s="34"/>
      <c r="PR2911" s="34"/>
      <c r="PS2911" s="34"/>
      <c r="PT2911" s="34"/>
      <c r="PU2911" s="34"/>
      <c r="PV2911" s="34"/>
      <c r="PW2911" s="34"/>
      <c r="PX2911" s="34"/>
      <c r="PY2911" s="34"/>
      <c r="PZ2911" s="34"/>
      <c r="QA2911" s="34"/>
      <c r="QB2911" s="34"/>
      <c r="QC2911" s="34"/>
      <c r="QD2911" s="34"/>
      <c r="QE2911" s="34"/>
      <c r="QF2911" s="34"/>
      <c r="QG2911" s="34"/>
      <c r="QH2911" s="34"/>
      <c r="QI2911" s="34"/>
      <c r="QJ2911" s="34"/>
      <c r="QK2911" s="34"/>
      <c r="QL2911" s="34"/>
      <c r="QM2911" s="34"/>
      <c r="QN2911" s="34"/>
      <c r="QO2911" s="34"/>
      <c r="QP2911" s="34"/>
      <c r="QQ2911" s="34"/>
      <c r="QR2911" s="34"/>
      <c r="QS2911" s="34"/>
      <c r="QT2911" s="34"/>
      <c r="QU2911" s="34"/>
      <c r="QV2911" s="34"/>
      <c r="QW2911" s="34"/>
      <c r="QX2911" s="34"/>
      <c r="QY2911" s="34"/>
      <c r="QZ2911" s="34"/>
      <c r="RA2911" s="34"/>
      <c r="RB2911" s="34"/>
      <c r="RC2911" s="34"/>
      <c r="RD2911" s="34"/>
      <c r="RE2911" s="34"/>
      <c r="RF2911" s="34"/>
      <c r="RG2911" s="34"/>
      <c r="RH2911" s="34"/>
      <c r="RI2911" s="34"/>
      <c r="RJ2911" s="34"/>
      <c r="RK2911" s="34"/>
      <c r="RL2911" s="34"/>
      <c r="RM2911" s="34"/>
      <c r="RN2911" s="34"/>
      <c r="RO2911" s="34"/>
      <c r="RP2911" s="34"/>
      <c r="RQ2911" s="34"/>
      <c r="RS2911" s="35"/>
      <c r="TV2911" s="1"/>
      <c r="VT2911" s="1"/>
    </row>
    <row r="2912" spans="14:592" x14ac:dyDescent="0.3">
      <c r="N2912" s="1"/>
      <c r="O2912" s="34"/>
      <c r="Q2912" s="35"/>
      <c r="S2912" s="36"/>
      <c r="U2912" s="37"/>
      <c r="W2912" s="52"/>
      <c r="Y2912" s="53"/>
      <c r="AI2912" s="1"/>
      <c r="AW2912" s="34"/>
      <c r="AX2912" s="34"/>
      <c r="AY2912" s="34"/>
      <c r="AZ2912" s="34"/>
      <c r="BA2912" s="34"/>
      <c r="BB2912" s="34"/>
      <c r="BC2912" s="34"/>
      <c r="BD2912" s="34"/>
      <c r="BE2912" s="34"/>
      <c r="BF2912" s="34"/>
      <c r="BG2912" s="34"/>
      <c r="BH2912" s="34"/>
      <c r="BI2912" s="34"/>
      <c r="BJ2912" s="34"/>
      <c r="BK2912" s="34"/>
      <c r="BL2912" s="34"/>
      <c r="BM2912" s="34"/>
      <c r="BN2912" s="34"/>
      <c r="BO2912" s="34"/>
      <c r="BP2912" s="34"/>
      <c r="BQ2912" s="34"/>
      <c r="BR2912" s="34"/>
      <c r="BS2912" s="34"/>
      <c r="BT2912" s="34"/>
      <c r="BU2912" s="34"/>
      <c r="BV2912" s="34"/>
      <c r="BW2912" s="34"/>
      <c r="BX2912" s="34"/>
      <c r="BY2912" s="34"/>
      <c r="BZ2912" s="34"/>
      <c r="CA2912" s="34"/>
      <c r="CB2912" s="34"/>
      <c r="CC2912" s="34"/>
      <c r="CD2912" s="34"/>
      <c r="CE2912" s="34"/>
      <c r="CF2912" s="34"/>
      <c r="CG2912" s="34"/>
      <c r="CH2912" s="34"/>
      <c r="CI2912" s="34"/>
      <c r="CJ2912" s="34"/>
      <c r="CK2912" s="34"/>
      <c r="CL2912" s="34"/>
      <c r="CM2912" s="34"/>
      <c r="CN2912" s="34"/>
      <c r="CO2912" s="34"/>
      <c r="CP2912" s="34"/>
      <c r="CQ2912" s="34"/>
      <c r="CR2912" s="34"/>
      <c r="CS2912" s="34"/>
      <c r="CT2912" s="34"/>
      <c r="CU2912" s="34"/>
      <c r="CV2912" s="34"/>
      <c r="CW2912" s="34"/>
      <c r="CX2912" s="34"/>
      <c r="CY2912" s="34"/>
      <c r="CZ2912" s="34"/>
      <c r="DA2912" s="34"/>
      <c r="DB2912" s="34"/>
      <c r="DC2912" s="34"/>
      <c r="DD2912" s="34"/>
      <c r="DE2912" s="34"/>
      <c r="DF2912" s="34"/>
      <c r="DG2912" s="34"/>
      <c r="DH2912" s="34"/>
      <c r="DI2912" s="34"/>
      <c r="DJ2912" s="34"/>
      <c r="DK2912" s="34"/>
      <c r="DL2912" s="34"/>
      <c r="DM2912" s="34"/>
      <c r="DN2912" s="34"/>
      <c r="DO2912" s="34"/>
      <c r="DP2912" s="34"/>
      <c r="DQ2912" s="34"/>
      <c r="DR2912" s="34"/>
      <c r="DS2912" s="34"/>
      <c r="DT2912" s="34"/>
      <c r="DU2912" s="34"/>
      <c r="DV2912" s="34"/>
      <c r="DW2912" s="34"/>
      <c r="DX2912" s="34"/>
      <c r="DY2912" s="34"/>
      <c r="DZ2912" s="34"/>
      <c r="EA2912" s="34"/>
      <c r="EG2912" s="34"/>
      <c r="EH2912" s="34"/>
      <c r="EI2912" s="34"/>
      <c r="EJ2912" s="34"/>
      <c r="EK2912" s="34"/>
      <c r="EL2912" s="34"/>
      <c r="EM2912" s="34"/>
      <c r="EN2912" s="34"/>
      <c r="EO2912" s="34"/>
      <c r="EP2912" s="34"/>
      <c r="EQ2912" s="34"/>
      <c r="ER2912" s="34"/>
      <c r="ES2912" s="34"/>
      <c r="ET2912" s="34"/>
      <c r="EU2912" s="34"/>
      <c r="EV2912" s="34"/>
      <c r="EW2912" s="34"/>
      <c r="EX2912" s="34"/>
      <c r="EY2912" s="34"/>
      <c r="EZ2912" s="34"/>
      <c r="FA2912" s="34"/>
      <c r="FB2912" s="34"/>
      <c r="FC2912" s="34"/>
      <c r="FD2912" s="34"/>
      <c r="FE2912" s="34"/>
      <c r="FF2912" s="34"/>
      <c r="FG2912" s="34"/>
      <c r="FH2912" s="34"/>
      <c r="FI2912" s="34"/>
      <c r="FJ2912" s="34"/>
      <c r="FK2912" s="34"/>
      <c r="FL2912" s="34"/>
      <c r="FM2912" s="34"/>
      <c r="FN2912" s="34"/>
      <c r="FO2912" s="34"/>
      <c r="FP2912" s="34"/>
      <c r="FQ2912" s="34"/>
      <c r="FR2912" s="34"/>
      <c r="FS2912" s="34"/>
      <c r="FT2912" s="34"/>
      <c r="FU2912" s="34"/>
      <c r="FV2912" s="34"/>
      <c r="FW2912" s="34"/>
      <c r="FX2912" s="34"/>
      <c r="FY2912" s="34"/>
      <c r="FZ2912" s="34"/>
      <c r="GA2912" s="34"/>
      <c r="GB2912" s="34"/>
      <c r="GC2912" s="34"/>
      <c r="GD2912" s="34"/>
      <c r="GE2912" s="34"/>
      <c r="GF2912" s="34"/>
      <c r="GG2912" s="34"/>
      <c r="GH2912" s="34"/>
      <c r="GI2912" s="34"/>
      <c r="GK2912" s="35"/>
      <c r="JX2912" s="1"/>
      <c r="KG2912" s="1"/>
      <c r="KV2912" s="1"/>
      <c r="KW2912" s="34"/>
      <c r="KY2912" s="35"/>
      <c r="LA2912" s="36"/>
      <c r="LC2912" s="37"/>
      <c r="LQ2912" s="1"/>
      <c r="ME2912" s="34"/>
      <c r="MF2912" s="34"/>
      <c r="MG2912" s="34"/>
      <c r="MH2912" s="34"/>
      <c r="MI2912" s="34"/>
      <c r="MJ2912" s="34"/>
      <c r="MK2912" s="34"/>
      <c r="ML2912" s="34"/>
      <c r="MM2912" s="34"/>
      <c r="MN2912" s="34"/>
      <c r="MO2912" s="34"/>
      <c r="MP2912" s="34"/>
      <c r="MQ2912" s="34"/>
      <c r="MR2912" s="34"/>
      <c r="MS2912" s="34"/>
      <c r="MT2912" s="34"/>
      <c r="MU2912" s="34"/>
      <c r="MV2912" s="34"/>
      <c r="MW2912" s="34"/>
      <c r="MX2912" s="34"/>
      <c r="MY2912" s="34"/>
      <c r="MZ2912" s="34"/>
      <c r="NA2912" s="34"/>
      <c r="NB2912" s="34"/>
      <c r="NC2912" s="34"/>
      <c r="ND2912" s="34"/>
      <c r="NE2912" s="34"/>
      <c r="NF2912" s="34"/>
      <c r="NG2912" s="34"/>
      <c r="NH2912" s="34"/>
      <c r="NI2912" s="34"/>
      <c r="NJ2912" s="34"/>
      <c r="NK2912" s="34"/>
      <c r="NL2912" s="34"/>
      <c r="NM2912" s="34"/>
      <c r="NN2912" s="34"/>
      <c r="NO2912" s="34"/>
      <c r="NP2912" s="34"/>
      <c r="NQ2912" s="34"/>
      <c r="NR2912" s="34"/>
      <c r="NS2912" s="34"/>
      <c r="NT2912" s="34"/>
      <c r="NU2912" s="34"/>
      <c r="NV2912" s="34"/>
      <c r="NW2912" s="34"/>
      <c r="NX2912" s="34"/>
      <c r="NY2912" s="34"/>
      <c r="NZ2912" s="34"/>
      <c r="OA2912" s="34"/>
      <c r="OB2912" s="34"/>
      <c r="OC2912" s="34"/>
      <c r="OD2912" s="34"/>
      <c r="OE2912" s="34"/>
      <c r="OF2912" s="34"/>
      <c r="OG2912" s="34"/>
      <c r="OH2912" s="34"/>
      <c r="OI2912" s="34"/>
      <c r="OJ2912" s="34"/>
      <c r="OK2912" s="34"/>
      <c r="OL2912" s="34"/>
      <c r="OM2912" s="34"/>
      <c r="ON2912" s="34"/>
      <c r="OO2912" s="34"/>
      <c r="OP2912" s="34"/>
      <c r="OQ2912" s="34"/>
      <c r="OR2912" s="34"/>
      <c r="OS2912" s="34"/>
      <c r="OT2912" s="34"/>
      <c r="OU2912" s="34"/>
      <c r="OV2912" s="34"/>
      <c r="OW2912" s="34"/>
      <c r="OX2912" s="34"/>
      <c r="OY2912" s="34"/>
      <c r="OZ2912" s="34"/>
      <c r="PA2912" s="34"/>
      <c r="PB2912" s="34"/>
      <c r="PC2912" s="34"/>
      <c r="PD2912" s="34"/>
      <c r="PE2912" s="34"/>
      <c r="PF2912" s="34"/>
      <c r="PG2912" s="34"/>
      <c r="PH2912" s="34"/>
      <c r="PI2912" s="34"/>
      <c r="PO2912" s="34"/>
      <c r="PP2912" s="34"/>
      <c r="PQ2912" s="34"/>
      <c r="PR2912" s="34"/>
      <c r="PS2912" s="34"/>
      <c r="PT2912" s="34"/>
      <c r="PU2912" s="34"/>
      <c r="PV2912" s="34"/>
      <c r="PW2912" s="34"/>
      <c r="PX2912" s="34"/>
      <c r="PY2912" s="34"/>
      <c r="PZ2912" s="34"/>
      <c r="QA2912" s="34"/>
      <c r="QB2912" s="34"/>
      <c r="QC2912" s="34"/>
      <c r="QD2912" s="34"/>
      <c r="QE2912" s="34"/>
      <c r="QF2912" s="34"/>
      <c r="QG2912" s="34"/>
      <c r="QH2912" s="34"/>
      <c r="QI2912" s="34"/>
      <c r="QJ2912" s="34"/>
      <c r="QK2912" s="34"/>
      <c r="QL2912" s="34"/>
      <c r="QM2912" s="34"/>
      <c r="QN2912" s="34"/>
      <c r="QO2912" s="34"/>
      <c r="QP2912" s="34"/>
      <c r="QQ2912" s="34"/>
      <c r="QR2912" s="34"/>
      <c r="QS2912" s="34"/>
      <c r="QT2912" s="34"/>
      <c r="QU2912" s="34"/>
      <c r="QV2912" s="34"/>
      <c r="QW2912" s="34"/>
      <c r="QX2912" s="34"/>
      <c r="QY2912" s="34"/>
      <c r="QZ2912" s="34"/>
      <c r="RA2912" s="34"/>
      <c r="RB2912" s="34"/>
      <c r="RC2912" s="34"/>
      <c r="RD2912" s="34"/>
      <c r="RE2912" s="34"/>
      <c r="RF2912" s="34"/>
      <c r="RG2912" s="34"/>
      <c r="RH2912" s="34"/>
      <c r="RI2912" s="34"/>
      <c r="RJ2912" s="34"/>
      <c r="RK2912" s="34"/>
      <c r="RL2912" s="34"/>
      <c r="RM2912" s="34"/>
      <c r="RN2912" s="34"/>
      <c r="RO2912" s="34"/>
      <c r="RP2912" s="34"/>
      <c r="RQ2912" s="34"/>
      <c r="RS2912" s="35"/>
      <c r="TV2912" s="1"/>
      <c r="VT2912" s="1"/>
    </row>
    <row r="2913" spans="14:592" x14ac:dyDescent="0.3">
      <c r="N2913" s="1"/>
      <c r="O2913" s="34"/>
      <c r="Q2913" s="35"/>
      <c r="S2913" s="36"/>
      <c r="U2913" s="37"/>
      <c r="W2913" s="52"/>
      <c r="Y2913" s="53"/>
      <c r="AI2913" s="1"/>
      <c r="AW2913" s="34"/>
      <c r="AY2913" s="35"/>
      <c r="EU2913" s="36"/>
      <c r="EW2913" s="37"/>
      <c r="FA2913" s="36"/>
      <c r="FC2913" s="37"/>
      <c r="FO2913" s="52"/>
      <c r="FQ2913" s="54"/>
      <c r="FU2913" s="52"/>
      <c r="FW2913" s="54"/>
      <c r="GI2913" s="34"/>
      <c r="GK2913" s="35"/>
      <c r="JX2913" s="1"/>
      <c r="KG2913" s="1"/>
      <c r="KV2913" s="1"/>
      <c r="KW2913" s="34"/>
      <c r="KY2913" s="35"/>
      <c r="LA2913" s="36"/>
      <c r="LC2913" s="37"/>
      <c r="LQ2913" s="1"/>
      <c r="ME2913" s="34"/>
      <c r="MG2913" s="35"/>
      <c r="QC2913" s="36"/>
      <c r="QE2913" s="37"/>
      <c r="QI2913" s="36"/>
      <c r="QK2913" s="37"/>
      <c r="RQ2913" s="34"/>
      <c r="RS2913" s="35"/>
      <c r="TV2913" s="1"/>
      <c r="VT2913" s="1"/>
    </row>
    <row r="2914" spans="14:592" x14ac:dyDescent="0.3">
      <c r="N2914" s="1"/>
      <c r="O2914" s="34"/>
      <c r="Q2914" s="35"/>
      <c r="S2914" s="36"/>
      <c r="U2914" s="37"/>
      <c r="W2914" s="52"/>
      <c r="Y2914" s="53"/>
      <c r="AI2914" s="1"/>
      <c r="AW2914" s="34"/>
      <c r="AY2914" s="35"/>
      <c r="CI2914" s="37"/>
      <c r="CJ2914" s="37"/>
      <c r="CK2914" s="37"/>
      <c r="CL2914" s="37"/>
      <c r="CM2914" s="37"/>
      <c r="CN2914" s="37"/>
      <c r="CO2914" s="37"/>
      <c r="CP2914" s="37"/>
      <c r="CQ2914" s="37"/>
      <c r="CR2914" s="37"/>
      <c r="CS2914" s="37"/>
      <c r="CT2914" s="37"/>
      <c r="CU2914" s="37"/>
      <c r="CV2914" s="37"/>
      <c r="CW2914" s="37"/>
      <c r="CX2914" s="37"/>
      <c r="CY2914" s="37"/>
      <c r="CZ2914" s="37"/>
      <c r="DA2914" s="37"/>
      <c r="DB2914" s="37"/>
      <c r="DC2914" s="37"/>
      <c r="DD2914" s="37"/>
      <c r="DE2914" s="37"/>
      <c r="DF2914" s="37"/>
      <c r="DG2914" s="37"/>
      <c r="DH2914" s="37"/>
      <c r="DI2914" s="37"/>
      <c r="DJ2914" s="37"/>
      <c r="DK2914" s="37"/>
      <c r="DL2914" s="37"/>
      <c r="DM2914" s="37"/>
      <c r="DN2914" s="37"/>
      <c r="DO2914" s="37"/>
      <c r="DP2914" s="37"/>
      <c r="DQ2914" s="37"/>
      <c r="DR2914" s="37"/>
      <c r="DS2914" s="37"/>
      <c r="DT2914" s="37"/>
      <c r="DU2914" s="37"/>
      <c r="DV2914" s="37"/>
      <c r="DW2914" s="37"/>
      <c r="DX2914" s="37"/>
      <c r="DY2914" s="37"/>
      <c r="DZ2914" s="37"/>
      <c r="EA2914" s="37"/>
      <c r="EB2914" s="37"/>
      <c r="EC2914" s="37"/>
      <c r="ED2914" s="37"/>
      <c r="EE2914" s="37"/>
      <c r="EF2914" s="37"/>
      <c r="EG2914" s="37"/>
      <c r="EH2914" s="37"/>
      <c r="EI2914" s="37"/>
      <c r="EJ2914" s="37"/>
      <c r="EK2914" s="37"/>
      <c r="EL2914" s="37"/>
      <c r="EM2914" s="37"/>
      <c r="EN2914" s="37"/>
      <c r="EO2914" s="37"/>
      <c r="EP2914" s="37"/>
      <c r="EQ2914" s="37"/>
      <c r="ER2914" s="37"/>
      <c r="ES2914" s="37"/>
      <c r="ET2914" s="37"/>
      <c r="EU2914" s="36"/>
      <c r="EV2914" s="37"/>
      <c r="EW2914" s="37"/>
      <c r="EY2914" s="1"/>
      <c r="FA2914" s="36"/>
      <c r="FC2914" s="37"/>
      <c r="FD2914" s="37"/>
      <c r="FE2914" s="37"/>
      <c r="FF2914" s="37"/>
      <c r="FG2914" s="37"/>
      <c r="FH2914" s="37"/>
      <c r="FI2914" s="37"/>
      <c r="FJ2914" s="37"/>
      <c r="FK2914" s="37"/>
      <c r="FL2914" s="37"/>
      <c r="FM2914" s="37"/>
      <c r="FN2914" s="37"/>
      <c r="FO2914" s="37"/>
      <c r="FP2914" s="37"/>
      <c r="FQ2914" s="37"/>
      <c r="FR2914" s="37"/>
      <c r="FS2914" s="37"/>
      <c r="FT2914" s="37"/>
      <c r="FU2914" s="37"/>
      <c r="FV2914" s="37"/>
      <c r="FW2914" s="37"/>
      <c r="FX2914" s="37"/>
      <c r="FY2914" s="37"/>
      <c r="FZ2914" s="37"/>
      <c r="GA2914" s="37"/>
      <c r="GB2914" s="37"/>
      <c r="GC2914" s="37"/>
      <c r="GD2914" s="37"/>
      <c r="GE2914" s="37"/>
      <c r="GF2914" s="37"/>
      <c r="GG2914" s="37"/>
      <c r="GH2914" s="37"/>
      <c r="GI2914" s="34"/>
      <c r="GJ2914" s="37"/>
      <c r="GK2914" s="35"/>
      <c r="GL2914" s="37"/>
      <c r="GM2914" s="37"/>
      <c r="GN2914" s="37"/>
      <c r="GO2914" s="37"/>
      <c r="GP2914" s="37"/>
      <c r="GQ2914" s="37"/>
      <c r="GR2914" s="37"/>
      <c r="GS2914" s="37"/>
      <c r="GT2914" s="37"/>
      <c r="GU2914" s="37"/>
      <c r="GV2914" s="37"/>
      <c r="GW2914" s="37"/>
      <c r="GX2914" s="37"/>
      <c r="GY2914" s="37"/>
      <c r="GZ2914" s="37"/>
      <c r="HA2914" s="37"/>
      <c r="HB2914" s="37"/>
      <c r="HC2914" s="37"/>
      <c r="HD2914" s="37"/>
      <c r="HE2914" s="37"/>
      <c r="HF2914" s="37"/>
      <c r="HG2914" s="37"/>
      <c r="HH2914" s="37"/>
      <c r="HI2914" s="37"/>
      <c r="HJ2914" s="37"/>
      <c r="HK2914" s="37"/>
      <c r="HL2914" s="37"/>
      <c r="HM2914" s="37"/>
      <c r="HN2914" s="37"/>
      <c r="HO2914" s="37"/>
      <c r="HP2914" s="37"/>
      <c r="HQ2914" s="37"/>
      <c r="HR2914" s="37"/>
      <c r="HS2914" s="37"/>
      <c r="HT2914" s="37"/>
      <c r="HU2914" s="37"/>
      <c r="JX2914" s="1"/>
      <c r="KG2914" s="1"/>
      <c r="KV2914" s="1"/>
      <c r="KW2914" s="34"/>
      <c r="KY2914" s="35"/>
      <c r="LA2914" s="36"/>
      <c r="LC2914" s="37"/>
      <c r="LQ2914" s="1"/>
      <c r="ME2914" s="34"/>
      <c r="MG2914" s="35"/>
      <c r="NQ2914" s="37"/>
      <c r="NR2914" s="37"/>
      <c r="NS2914" s="37"/>
      <c r="NT2914" s="37"/>
      <c r="NU2914" s="37"/>
      <c r="NV2914" s="37"/>
      <c r="NW2914" s="37"/>
      <c r="NX2914" s="37"/>
      <c r="NY2914" s="37"/>
      <c r="NZ2914" s="37"/>
      <c r="OA2914" s="37"/>
      <c r="OB2914" s="37"/>
      <c r="OC2914" s="37"/>
      <c r="OD2914" s="37"/>
      <c r="OE2914" s="37"/>
      <c r="OF2914" s="37"/>
      <c r="OG2914" s="37"/>
      <c r="OH2914" s="37"/>
      <c r="OI2914" s="37"/>
      <c r="OJ2914" s="37"/>
      <c r="OK2914" s="37"/>
      <c r="OL2914" s="37"/>
      <c r="OM2914" s="37"/>
      <c r="ON2914" s="37"/>
      <c r="OO2914" s="37"/>
      <c r="OP2914" s="37"/>
      <c r="OQ2914" s="37"/>
      <c r="OR2914" s="37"/>
      <c r="OS2914" s="37"/>
      <c r="OT2914" s="37"/>
      <c r="OU2914" s="37"/>
      <c r="OV2914" s="37"/>
      <c r="OW2914" s="37"/>
      <c r="OX2914" s="37"/>
      <c r="OY2914" s="37"/>
      <c r="OZ2914" s="37"/>
      <c r="PA2914" s="37"/>
      <c r="PB2914" s="37"/>
      <c r="PC2914" s="37"/>
      <c r="PD2914" s="37"/>
      <c r="PE2914" s="37"/>
      <c r="PF2914" s="37"/>
      <c r="PG2914" s="37"/>
      <c r="PH2914" s="37"/>
      <c r="PI2914" s="37"/>
      <c r="PJ2914" s="37"/>
      <c r="PK2914" s="37"/>
      <c r="PL2914" s="37"/>
      <c r="PM2914" s="37"/>
      <c r="PN2914" s="37"/>
      <c r="PO2914" s="37"/>
      <c r="PP2914" s="37"/>
      <c r="PQ2914" s="37"/>
      <c r="PR2914" s="37"/>
      <c r="PS2914" s="37"/>
      <c r="PT2914" s="37"/>
      <c r="PU2914" s="37"/>
      <c r="PV2914" s="37"/>
      <c r="PW2914" s="37"/>
      <c r="PX2914" s="37"/>
      <c r="PY2914" s="37"/>
      <c r="PZ2914" s="37"/>
      <c r="QA2914" s="37"/>
      <c r="QB2914" s="37"/>
      <c r="QC2914" s="36"/>
      <c r="QD2914" s="37"/>
      <c r="QE2914" s="37"/>
      <c r="QI2914" s="36"/>
      <c r="QK2914" s="37"/>
      <c r="QL2914" s="37"/>
      <c r="QM2914" s="37"/>
      <c r="QN2914" s="37"/>
      <c r="QO2914" s="37"/>
      <c r="QP2914" s="37"/>
      <c r="QQ2914" s="37"/>
      <c r="QR2914" s="37"/>
      <c r="QS2914" s="37"/>
      <c r="QT2914" s="37"/>
      <c r="QU2914" s="37"/>
      <c r="QV2914" s="37"/>
      <c r="QW2914" s="37"/>
      <c r="QX2914" s="37"/>
      <c r="QY2914" s="37"/>
      <c r="QZ2914" s="37"/>
      <c r="RA2914" s="37"/>
      <c r="RB2914" s="37"/>
      <c r="RC2914" s="37"/>
      <c r="RD2914" s="37"/>
      <c r="RE2914" s="37"/>
      <c r="RF2914" s="37"/>
      <c r="RG2914" s="37"/>
      <c r="RH2914" s="37"/>
      <c r="RI2914" s="37"/>
      <c r="RJ2914" s="37"/>
      <c r="RK2914" s="37"/>
      <c r="RL2914" s="37"/>
      <c r="RM2914" s="37"/>
      <c r="RN2914" s="37"/>
      <c r="RO2914" s="37"/>
      <c r="RP2914" s="37"/>
      <c r="RQ2914" s="34"/>
      <c r="RR2914" s="37"/>
      <c r="RS2914" s="35"/>
      <c r="RT2914" s="37"/>
      <c r="RU2914" s="37"/>
      <c r="RV2914" s="37"/>
      <c r="RW2914" s="37"/>
      <c r="RX2914" s="37"/>
      <c r="RY2914" s="37"/>
      <c r="RZ2914" s="37"/>
      <c r="SA2914" s="37"/>
      <c r="SB2914" s="37"/>
      <c r="SC2914" s="37"/>
      <c r="SD2914" s="37"/>
      <c r="SE2914" s="37"/>
      <c r="SF2914" s="37"/>
      <c r="SG2914" s="37"/>
      <c r="SH2914" s="37"/>
      <c r="SI2914" s="37"/>
      <c r="SJ2914" s="37"/>
      <c r="SK2914" s="37"/>
      <c r="SL2914" s="37"/>
      <c r="SM2914" s="37"/>
      <c r="SN2914" s="37"/>
      <c r="SO2914" s="37"/>
      <c r="SP2914" s="37"/>
      <c r="SQ2914" s="37"/>
      <c r="SR2914" s="37"/>
      <c r="SS2914" s="37"/>
      <c r="ST2914" s="37"/>
      <c r="SU2914" s="37"/>
      <c r="SV2914" s="37"/>
      <c r="SW2914" s="37"/>
      <c r="SX2914" s="37"/>
      <c r="SY2914" s="37"/>
      <c r="SZ2914" s="37"/>
      <c r="TA2914" s="37"/>
      <c r="TB2914" s="37"/>
      <c r="TC2914" s="37"/>
      <c r="TV2914" s="1"/>
      <c r="VT2914" s="1"/>
    </row>
    <row r="2915" spans="14:592" x14ac:dyDescent="0.3">
      <c r="N2915" s="1"/>
      <c r="O2915" s="34"/>
      <c r="Q2915" s="35"/>
      <c r="S2915" s="36"/>
      <c r="U2915" s="37"/>
      <c r="W2915" s="52"/>
      <c r="Y2915" s="53"/>
      <c r="AI2915" s="1"/>
      <c r="AW2915" s="34"/>
      <c r="AY2915" s="35"/>
      <c r="CI2915" s="37"/>
      <c r="CJ2915" s="37"/>
      <c r="CK2915" s="37"/>
      <c r="CL2915" s="37"/>
      <c r="CM2915" s="37"/>
      <c r="CN2915" s="37"/>
      <c r="CO2915" s="37"/>
      <c r="CP2915" s="37"/>
      <c r="CQ2915" s="37"/>
      <c r="CR2915" s="37"/>
      <c r="CS2915" s="37"/>
      <c r="CT2915" s="37"/>
      <c r="CU2915" s="37"/>
      <c r="CV2915" s="37"/>
      <c r="CW2915" s="37"/>
      <c r="CX2915" s="37"/>
      <c r="CY2915" s="37"/>
      <c r="CZ2915" s="37"/>
      <c r="DA2915" s="37"/>
      <c r="DB2915" s="37"/>
      <c r="DC2915" s="37"/>
      <c r="DD2915" s="37"/>
      <c r="DE2915" s="37"/>
      <c r="DF2915" s="37"/>
      <c r="DG2915" s="37"/>
      <c r="DH2915" s="37"/>
      <c r="DI2915" s="37"/>
      <c r="DJ2915" s="37"/>
      <c r="DK2915" s="37"/>
      <c r="DL2915" s="37"/>
      <c r="DM2915" s="37"/>
      <c r="DN2915" s="37"/>
      <c r="DO2915" s="37"/>
      <c r="DP2915" s="37"/>
      <c r="DQ2915" s="37"/>
      <c r="DR2915" s="37"/>
      <c r="DS2915" s="37"/>
      <c r="DT2915" s="37"/>
      <c r="DU2915" s="37"/>
      <c r="DV2915" s="37"/>
      <c r="DW2915" s="37"/>
      <c r="DX2915" s="37"/>
      <c r="DY2915" s="37"/>
      <c r="DZ2915" s="37"/>
      <c r="EA2915" s="37"/>
      <c r="EB2915" s="37"/>
      <c r="EC2915" s="37"/>
      <c r="ED2915" s="37"/>
      <c r="EE2915" s="37"/>
      <c r="EF2915" s="37"/>
      <c r="EG2915" s="37"/>
      <c r="EH2915" s="37"/>
      <c r="EI2915" s="37"/>
      <c r="EJ2915" s="37"/>
      <c r="EK2915" s="37"/>
      <c r="EL2915" s="37"/>
      <c r="EM2915" s="37"/>
      <c r="EN2915" s="37"/>
      <c r="EO2915" s="37"/>
      <c r="EP2915" s="37"/>
      <c r="EQ2915" s="37"/>
      <c r="ER2915" s="37"/>
      <c r="ES2915" s="37"/>
      <c r="ET2915" s="37"/>
      <c r="EU2915" s="36"/>
      <c r="EV2915" s="37"/>
      <c r="EW2915" s="37"/>
      <c r="FA2915" s="36"/>
      <c r="FC2915" s="37"/>
      <c r="FD2915" s="37"/>
      <c r="FE2915" s="37"/>
      <c r="FF2915" s="37"/>
      <c r="FG2915" s="37"/>
      <c r="FH2915" s="37"/>
      <c r="FI2915" s="37"/>
      <c r="FJ2915" s="37"/>
      <c r="FK2915" s="37"/>
      <c r="FL2915" s="37"/>
      <c r="FM2915" s="37"/>
      <c r="FN2915" s="37"/>
      <c r="FO2915" s="37"/>
      <c r="FP2915" s="37"/>
      <c r="FQ2915" s="37"/>
      <c r="FR2915" s="37"/>
      <c r="FS2915" s="37"/>
      <c r="FT2915" s="37"/>
      <c r="FU2915" s="37"/>
      <c r="FV2915" s="37"/>
      <c r="FW2915" s="37"/>
      <c r="FX2915" s="37"/>
      <c r="FY2915" s="37"/>
      <c r="FZ2915" s="37"/>
      <c r="GA2915" s="37"/>
      <c r="GB2915" s="37"/>
      <c r="GC2915" s="37"/>
      <c r="GD2915" s="37"/>
      <c r="GE2915" s="37"/>
      <c r="GF2915" s="37"/>
      <c r="GG2915" s="37"/>
      <c r="GH2915" s="37"/>
      <c r="GI2915" s="34"/>
      <c r="GJ2915" s="37"/>
      <c r="GK2915" s="35"/>
      <c r="GL2915" s="37"/>
      <c r="GM2915" s="37"/>
      <c r="GN2915" s="37"/>
      <c r="GO2915" s="37"/>
      <c r="GP2915" s="37"/>
      <c r="GQ2915" s="37"/>
      <c r="GR2915" s="37"/>
      <c r="GS2915" s="37"/>
      <c r="GT2915" s="37"/>
      <c r="GU2915" s="37"/>
      <c r="GV2915" s="37"/>
      <c r="GW2915" s="37"/>
      <c r="GX2915" s="37"/>
      <c r="GY2915" s="37"/>
      <c r="GZ2915" s="37"/>
      <c r="HA2915" s="37"/>
      <c r="HB2915" s="37"/>
      <c r="HC2915" s="37"/>
      <c r="HD2915" s="37"/>
      <c r="HE2915" s="37"/>
      <c r="HF2915" s="37"/>
      <c r="HG2915" s="37"/>
      <c r="HH2915" s="37"/>
      <c r="HI2915" s="37"/>
      <c r="HJ2915" s="37"/>
      <c r="HK2915" s="37"/>
      <c r="HL2915" s="37"/>
      <c r="HM2915" s="37"/>
      <c r="HN2915" s="37"/>
      <c r="HO2915" s="37"/>
      <c r="HP2915" s="37"/>
      <c r="HQ2915" s="37"/>
      <c r="HR2915" s="37"/>
      <c r="HS2915" s="37"/>
      <c r="HT2915" s="37"/>
      <c r="HU2915" s="51"/>
      <c r="JX2915" s="1"/>
      <c r="KG2915" s="1"/>
      <c r="KV2915" s="1"/>
      <c r="KW2915" s="34"/>
      <c r="KY2915" s="35"/>
      <c r="LA2915" s="36"/>
      <c r="LC2915" s="37"/>
      <c r="LQ2915" s="1"/>
      <c r="ME2915" s="34"/>
      <c r="MG2915" s="35"/>
      <c r="NQ2915" s="37"/>
      <c r="NR2915" s="37"/>
      <c r="NS2915" s="37"/>
      <c r="NT2915" s="37"/>
      <c r="NU2915" s="37"/>
      <c r="NV2915" s="37"/>
      <c r="NW2915" s="37"/>
      <c r="NX2915" s="37"/>
      <c r="NY2915" s="37"/>
      <c r="NZ2915" s="37"/>
      <c r="OA2915" s="37"/>
      <c r="OB2915" s="37"/>
      <c r="OC2915" s="37"/>
      <c r="OD2915" s="37"/>
      <c r="OE2915" s="37"/>
      <c r="OF2915" s="37"/>
      <c r="OG2915" s="37"/>
      <c r="OH2915" s="37"/>
      <c r="OI2915" s="37"/>
      <c r="OJ2915" s="37"/>
      <c r="OK2915" s="37"/>
      <c r="OL2915" s="37"/>
      <c r="OM2915" s="37"/>
      <c r="ON2915" s="37"/>
      <c r="OO2915" s="37"/>
      <c r="OP2915" s="37"/>
      <c r="OQ2915" s="37"/>
      <c r="OR2915" s="37"/>
      <c r="OS2915" s="37"/>
      <c r="OT2915" s="37"/>
      <c r="OU2915" s="37"/>
      <c r="OV2915" s="37"/>
      <c r="OW2915" s="37"/>
      <c r="OX2915" s="37"/>
      <c r="OY2915" s="37"/>
      <c r="OZ2915" s="37"/>
      <c r="PA2915" s="37"/>
      <c r="PB2915" s="37"/>
      <c r="PC2915" s="37"/>
      <c r="PD2915" s="37"/>
      <c r="PE2915" s="37"/>
      <c r="PF2915" s="37"/>
      <c r="PG2915" s="37"/>
      <c r="PH2915" s="37"/>
      <c r="PI2915" s="37"/>
      <c r="PJ2915" s="37"/>
      <c r="PK2915" s="37"/>
      <c r="PL2915" s="37"/>
      <c r="PM2915" s="37"/>
      <c r="PN2915" s="37"/>
      <c r="PO2915" s="37"/>
      <c r="PP2915" s="37"/>
      <c r="PQ2915" s="37"/>
      <c r="PR2915" s="37"/>
      <c r="PS2915" s="37"/>
      <c r="PT2915" s="37"/>
      <c r="PU2915" s="37"/>
      <c r="PV2915" s="37"/>
      <c r="PW2915" s="37"/>
      <c r="PX2915" s="37"/>
      <c r="PY2915" s="37"/>
      <c r="PZ2915" s="37"/>
      <c r="QA2915" s="37"/>
      <c r="QB2915" s="37"/>
      <c r="QC2915" s="36"/>
      <c r="QD2915" s="37"/>
      <c r="QE2915" s="37"/>
      <c r="QI2915" s="36"/>
      <c r="QK2915" s="37"/>
      <c r="QL2915" s="37"/>
      <c r="QM2915" s="37"/>
      <c r="QN2915" s="37"/>
      <c r="QO2915" s="37"/>
      <c r="QP2915" s="37"/>
      <c r="QQ2915" s="37"/>
      <c r="QR2915" s="37"/>
      <c r="QS2915" s="37"/>
      <c r="QT2915" s="37"/>
      <c r="QU2915" s="37"/>
      <c r="QV2915" s="37"/>
      <c r="QW2915" s="37"/>
      <c r="QX2915" s="37"/>
      <c r="QY2915" s="37"/>
      <c r="QZ2915" s="37"/>
      <c r="RA2915" s="37"/>
      <c r="RB2915" s="37"/>
      <c r="RC2915" s="37"/>
      <c r="RD2915" s="37"/>
      <c r="RE2915" s="37"/>
      <c r="RF2915" s="37"/>
      <c r="RG2915" s="37"/>
      <c r="RH2915" s="37"/>
      <c r="RI2915" s="37"/>
      <c r="RJ2915" s="37"/>
      <c r="RK2915" s="37"/>
      <c r="RL2915" s="37"/>
      <c r="RM2915" s="37"/>
      <c r="RN2915" s="37"/>
      <c r="RO2915" s="37"/>
      <c r="RP2915" s="37"/>
      <c r="RQ2915" s="34"/>
      <c r="RR2915" s="37"/>
      <c r="RS2915" s="35"/>
      <c r="RT2915" s="37"/>
      <c r="RU2915" s="37"/>
      <c r="RV2915" s="37"/>
      <c r="RW2915" s="37"/>
      <c r="RX2915" s="37"/>
      <c r="RY2915" s="37"/>
      <c r="RZ2915" s="37"/>
      <c r="SA2915" s="37"/>
      <c r="SB2915" s="37"/>
      <c r="SC2915" s="37"/>
      <c r="SD2915" s="37"/>
      <c r="SE2915" s="37"/>
      <c r="SF2915" s="37"/>
      <c r="SG2915" s="37"/>
      <c r="SH2915" s="37"/>
      <c r="SI2915" s="37"/>
      <c r="SJ2915" s="37"/>
      <c r="SK2915" s="37"/>
      <c r="SL2915" s="37"/>
      <c r="SM2915" s="37"/>
      <c r="SN2915" s="37"/>
      <c r="SO2915" s="37"/>
      <c r="SP2915" s="37"/>
      <c r="SQ2915" s="37"/>
      <c r="SR2915" s="37"/>
      <c r="SS2915" s="37"/>
      <c r="ST2915" s="37"/>
      <c r="SU2915" s="37"/>
      <c r="SV2915" s="37"/>
      <c r="SW2915" s="37"/>
      <c r="SX2915" s="37"/>
      <c r="SY2915" s="37"/>
      <c r="SZ2915" s="37"/>
      <c r="TA2915" s="37"/>
      <c r="TB2915" s="37"/>
      <c r="TC2915" s="51"/>
      <c r="TV2915" s="1"/>
      <c r="VT2915" s="1"/>
    </row>
    <row r="2916" spans="14:592" x14ac:dyDescent="0.3">
      <c r="N2916" s="1"/>
      <c r="O2916" s="34"/>
      <c r="Q2916" s="35"/>
      <c r="S2916" s="36"/>
      <c r="U2916" s="37"/>
      <c r="W2916" s="52"/>
      <c r="Y2916" s="53"/>
      <c r="AI2916" s="1"/>
      <c r="AW2916" s="34"/>
      <c r="AY2916" s="35"/>
      <c r="CI2916" s="37"/>
      <c r="EU2916" s="36"/>
      <c r="EY2916" s="1"/>
      <c r="FA2916" s="36"/>
      <c r="FO2916" s="52"/>
      <c r="FQ2916" s="54"/>
      <c r="FU2916" s="52"/>
      <c r="FW2916" s="54"/>
      <c r="GI2916" s="34"/>
      <c r="GK2916" s="35"/>
      <c r="HU2916" s="51"/>
      <c r="JX2916" s="1"/>
      <c r="KG2916" s="1"/>
      <c r="KV2916" s="1"/>
      <c r="KW2916" s="34"/>
      <c r="KY2916" s="35"/>
      <c r="LA2916" s="36"/>
      <c r="LC2916" s="37"/>
      <c r="LQ2916" s="1"/>
      <c r="ME2916" s="34"/>
      <c r="MG2916" s="35"/>
      <c r="NQ2916" s="37"/>
      <c r="PW2916" s="1"/>
      <c r="QC2916" s="36"/>
      <c r="QI2916" s="36"/>
      <c r="RQ2916" s="34"/>
      <c r="RS2916" s="35"/>
      <c r="TC2916" s="51"/>
      <c r="TV2916" s="1"/>
      <c r="VT2916" s="1"/>
    </row>
    <row r="2917" spans="14:592" x14ac:dyDescent="0.3">
      <c r="N2917" s="1"/>
      <c r="O2917" s="34"/>
      <c r="Q2917" s="35"/>
      <c r="S2917" s="36"/>
      <c r="U2917" s="37"/>
      <c r="W2917" s="52"/>
      <c r="Y2917" s="53"/>
      <c r="AI2917" s="1"/>
      <c r="AW2917" s="34"/>
      <c r="AY2917" s="35"/>
      <c r="CG2917" s="36"/>
      <c r="CH2917" s="36"/>
      <c r="CI2917" s="36"/>
      <c r="CJ2917" s="36"/>
      <c r="CK2917" s="36"/>
      <c r="CL2917" s="36"/>
      <c r="CM2917" s="36"/>
      <c r="CN2917" s="36"/>
      <c r="CO2917" s="36"/>
      <c r="CP2917" s="36"/>
      <c r="CQ2917" s="36"/>
      <c r="CR2917" s="36"/>
      <c r="CS2917" s="36"/>
      <c r="CT2917" s="36"/>
      <c r="CU2917" s="36"/>
      <c r="CV2917" s="36"/>
      <c r="CW2917" s="36"/>
      <c r="CX2917" s="36"/>
      <c r="CY2917" s="36"/>
      <c r="CZ2917" s="36"/>
      <c r="DA2917" s="36"/>
      <c r="DB2917" s="36"/>
      <c r="DC2917" s="36"/>
      <c r="DD2917" s="36"/>
      <c r="DE2917" s="36"/>
      <c r="DF2917" s="36"/>
      <c r="DG2917" s="36"/>
      <c r="DH2917" s="36"/>
      <c r="DI2917" s="36"/>
      <c r="DJ2917" s="36"/>
      <c r="DK2917" s="36"/>
      <c r="DL2917" s="36"/>
      <c r="DM2917" s="36"/>
      <c r="DN2917" s="36"/>
      <c r="DO2917" s="36"/>
      <c r="DP2917" s="36"/>
      <c r="DQ2917" s="36"/>
      <c r="DR2917" s="36"/>
      <c r="DS2917" s="36"/>
      <c r="DT2917" s="36"/>
      <c r="DU2917" s="36"/>
      <c r="DV2917" s="36"/>
      <c r="DW2917" s="36"/>
      <c r="DX2917" s="36"/>
      <c r="DY2917" s="36"/>
      <c r="DZ2917" s="36"/>
      <c r="EA2917" s="36"/>
      <c r="EB2917" s="36"/>
      <c r="EC2917" s="36"/>
      <c r="ED2917" s="36"/>
      <c r="EE2917" s="36"/>
      <c r="EF2917" s="36"/>
      <c r="EG2917" s="36"/>
      <c r="EH2917" s="36"/>
      <c r="EI2917" s="36"/>
      <c r="EJ2917" s="36"/>
      <c r="EK2917" s="36"/>
      <c r="EL2917" s="36"/>
      <c r="EM2917" s="36"/>
      <c r="EN2917" s="36"/>
      <c r="EO2917" s="36"/>
      <c r="EP2917" s="36"/>
      <c r="EQ2917" s="36"/>
      <c r="ER2917" s="36"/>
      <c r="ES2917" s="36"/>
      <c r="ET2917" s="36"/>
      <c r="EU2917" s="36"/>
      <c r="FA2917" s="36"/>
      <c r="FB2917" s="36"/>
      <c r="FC2917" s="36"/>
      <c r="FD2917" s="36"/>
      <c r="FE2917" s="36"/>
      <c r="FF2917" s="36"/>
      <c r="FG2917" s="36"/>
      <c r="FH2917" s="36"/>
      <c r="FI2917" s="36"/>
      <c r="FJ2917" s="36"/>
      <c r="FK2917" s="36"/>
      <c r="FL2917" s="36"/>
      <c r="FM2917" s="36"/>
      <c r="FN2917" s="36"/>
      <c r="FO2917" s="36"/>
      <c r="FP2917" s="36"/>
      <c r="FQ2917" s="36"/>
      <c r="FR2917" s="36"/>
      <c r="FS2917" s="36"/>
      <c r="FT2917" s="36"/>
      <c r="FU2917" s="36"/>
      <c r="FV2917" s="36"/>
      <c r="FW2917" s="36"/>
      <c r="FX2917" s="36"/>
      <c r="FY2917" s="36"/>
      <c r="FZ2917" s="36"/>
      <c r="GA2917" s="36"/>
      <c r="GB2917" s="36"/>
      <c r="GC2917" s="36"/>
      <c r="GD2917" s="36"/>
      <c r="GE2917" s="36"/>
      <c r="GF2917" s="36"/>
      <c r="GG2917" s="36"/>
      <c r="GH2917" s="36"/>
      <c r="GI2917" s="34"/>
      <c r="GJ2917" s="36"/>
      <c r="GK2917" s="35"/>
      <c r="GL2917" s="36"/>
      <c r="GM2917" s="36"/>
      <c r="GN2917" s="36"/>
      <c r="GO2917" s="36"/>
      <c r="GP2917" s="36"/>
      <c r="GQ2917" s="36"/>
      <c r="GR2917" s="36"/>
      <c r="GS2917" s="36"/>
      <c r="GT2917" s="36"/>
      <c r="GU2917" s="36"/>
      <c r="GV2917" s="36"/>
      <c r="GW2917" s="36"/>
      <c r="GX2917" s="36"/>
      <c r="GY2917" s="36"/>
      <c r="GZ2917" s="36"/>
      <c r="HA2917" s="36"/>
      <c r="HB2917" s="36"/>
      <c r="HC2917" s="36"/>
      <c r="HD2917" s="36"/>
      <c r="HE2917" s="36"/>
      <c r="HF2917" s="36"/>
      <c r="HG2917" s="36"/>
      <c r="HH2917" s="36"/>
      <c r="HI2917" s="36"/>
      <c r="HJ2917" s="36"/>
      <c r="HK2917" s="36"/>
      <c r="HL2917" s="36"/>
      <c r="HM2917" s="36"/>
      <c r="HN2917" s="36"/>
      <c r="HO2917" s="36"/>
      <c r="HP2917" s="36"/>
      <c r="HQ2917" s="36"/>
      <c r="HR2917" s="36"/>
      <c r="HS2917" s="36"/>
      <c r="HU2917" s="51"/>
      <c r="JX2917" s="1"/>
      <c r="KG2917" s="1"/>
      <c r="KV2917" s="1"/>
      <c r="KW2917" s="34"/>
      <c r="KY2917" s="35"/>
      <c r="LA2917" s="36"/>
      <c r="LC2917" s="37"/>
      <c r="LQ2917" s="1"/>
      <c r="ME2917" s="34"/>
      <c r="MG2917" s="35"/>
      <c r="NO2917" s="36"/>
      <c r="NP2917" s="36"/>
      <c r="NQ2917" s="36"/>
      <c r="NR2917" s="36"/>
      <c r="NS2917" s="36"/>
      <c r="NT2917" s="36"/>
      <c r="NU2917" s="36"/>
      <c r="NV2917" s="36"/>
      <c r="NW2917" s="36"/>
      <c r="NX2917" s="36"/>
      <c r="NY2917" s="36"/>
      <c r="NZ2917" s="36"/>
      <c r="OA2917" s="36"/>
      <c r="OB2917" s="36"/>
      <c r="OC2917" s="36"/>
      <c r="OD2917" s="36"/>
      <c r="OE2917" s="36"/>
      <c r="OF2917" s="36"/>
      <c r="OG2917" s="36"/>
      <c r="OH2917" s="36"/>
      <c r="OI2917" s="36"/>
      <c r="OJ2917" s="36"/>
      <c r="OK2917" s="36"/>
      <c r="OL2917" s="36"/>
      <c r="OM2917" s="36"/>
      <c r="ON2917" s="36"/>
      <c r="OO2917" s="36"/>
      <c r="OP2917" s="36"/>
      <c r="OQ2917" s="36"/>
      <c r="OR2917" s="36"/>
      <c r="OS2917" s="36"/>
      <c r="OT2917" s="36"/>
      <c r="OU2917" s="36"/>
      <c r="OV2917" s="36"/>
      <c r="OW2917" s="36"/>
      <c r="OX2917" s="36"/>
      <c r="OY2917" s="36"/>
      <c r="OZ2917" s="36"/>
      <c r="PA2917" s="36"/>
      <c r="PB2917" s="36"/>
      <c r="PC2917" s="36"/>
      <c r="PD2917" s="36"/>
      <c r="PE2917" s="36"/>
      <c r="PF2917" s="36"/>
      <c r="PG2917" s="36"/>
      <c r="PH2917" s="36"/>
      <c r="PI2917" s="36"/>
      <c r="PJ2917" s="36"/>
      <c r="PK2917" s="36"/>
      <c r="PL2917" s="36"/>
      <c r="PM2917" s="36"/>
      <c r="PN2917" s="36"/>
      <c r="PO2917" s="36"/>
      <c r="PP2917" s="36"/>
      <c r="PQ2917" s="36"/>
      <c r="PR2917" s="36"/>
      <c r="PS2917" s="36"/>
      <c r="PT2917" s="36"/>
      <c r="PU2917" s="36"/>
      <c r="PV2917" s="36"/>
      <c r="PW2917" s="36"/>
      <c r="PX2917" s="36"/>
      <c r="PY2917" s="36"/>
      <c r="PZ2917" s="36"/>
      <c r="QA2917" s="36"/>
      <c r="QB2917" s="36"/>
      <c r="QC2917" s="36"/>
      <c r="QI2917" s="36"/>
      <c r="QJ2917" s="36"/>
      <c r="QK2917" s="36"/>
      <c r="QL2917" s="36"/>
      <c r="QM2917" s="36"/>
      <c r="QN2917" s="36"/>
      <c r="QO2917" s="36"/>
      <c r="QP2917" s="36"/>
      <c r="QQ2917" s="36"/>
      <c r="QR2917" s="36"/>
      <c r="QS2917" s="36"/>
      <c r="QT2917" s="36"/>
      <c r="QU2917" s="36"/>
      <c r="QV2917" s="36"/>
      <c r="QW2917" s="36"/>
      <c r="QX2917" s="36"/>
      <c r="QY2917" s="36"/>
      <c r="QZ2917" s="36"/>
      <c r="RA2917" s="36"/>
      <c r="RB2917" s="36"/>
      <c r="RC2917" s="36"/>
      <c r="RD2917" s="36"/>
      <c r="RE2917" s="36"/>
      <c r="RF2917" s="36"/>
      <c r="RG2917" s="36"/>
      <c r="RH2917" s="36"/>
      <c r="RI2917" s="36"/>
      <c r="RJ2917" s="36"/>
      <c r="RK2917" s="36"/>
      <c r="RL2917" s="36"/>
      <c r="RM2917" s="36"/>
      <c r="RN2917" s="36"/>
      <c r="RO2917" s="36"/>
      <c r="RP2917" s="36"/>
      <c r="RQ2917" s="34"/>
      <c r="RR2917" s="36"/>
      <c r="RS2917" s="35"/>
      <c r="RT2917" s="36"/>
      <c r="RU2917" s="36"/>
      <c r="RV2917" s="36"/>
      <c r="RW2917" s="36"/>
      <c r="RX2917" s="36"/>
      <c r="RY2917" s="36"/>
      <c r="RZ2917" s="36"/>
      <c r="SA2917" s="36"/>
      <c r="SB2917" s="36"/>
      <c r="SC2917" s="36"/>
      <c r="SD2917" s="36"/>
      <c r="SE2917" s="36"/>
      <c r="SF2917" s="36"/>
      <c r="SG2917" s="36"/>
      <c r="SH2917" s="36"/>
      <c r="SI2917" s="36"/>
      <c r="SJ2917" s="36"/>
      <c r="SK2917" s="36"/>
      <c r="SL2917" s="36"/>
      <c r="SM2917" s="36"/>
      <c r="SN2917" s="36"/>
      <c r="SO2917" s="36"/>
      <c r="SP2917" s="36"/>
      <c r="SQ2917" s="36"/>
      <c r="SR2917" s="36"/>
      <c r="SS2917" s="36"/>
      <c r="ST2917" s="36"/>
      <c r="SU2917" s="36"/>
      <c r="SV2917" s="36"/>
      <c r="SW2917" s="36"/>
      <c r="SX2917" s="36"/>
      <c r="SY2917" s="36"/>
      <c r="SZ2917" s="36"/>
      <c r="TA2917" s="36"/>
      <c r="TC2917" s="51"/>
      <c r="TV2917" s="1"/>
      <c r="VT2917" s="1"/>
    </row>
    <row r="2918" spans="14:592" x14ac:dyDescent="0.3">
      <c r="N2918" s="1"/>
      <c r="O2918" s="34"/>
      <c r="Q2918" s="35"/>
      <c r="S2918" s="36"/>
      <c r="U2918" s="37"/>
      <c r="W2918" s="52"/>
      <c r="Y2918" s="53"/>
      <c r="AI2918" s="1"/>
      <c r="AW2918" s="34"/>
      <c r="AY2918" s="35"/>
      <c r="CG2918" s="36"/>
      <c r="CH2918" s="36"/>
      <c r="CI2918" s="36"/>
      <c r="CJ2918" s="36"/>
      <c r="CK2918" s="36"/>
      <c r="CL2918" s="36"/>
      <c r="CM2918" s="36"/>
      <c r="CN2918" s="36"/>
      <c r="CO2918" s="36"/>
      <c r="CP2918" s="36"/>
      <c r="CQ2918" s="36"/>
      <c r="CR2918" s="36"/>
      <c r="CS2918" s="36"/>
      <c r="CT2918" s="36"/>
      <c r="CU2918" s="36"/>
      <c r="CV2918" s="36"/>
      <c r="CW2918" s="36"/>
      <c r="CX2918" s="36"/>
      <c r="CY2918" s="36"/>
      <c r="CZ2918" s="36"/>
      <c r="DA2918" s="36"/>
      <c r="DB2918" s="36"/>
      <c r="DC2918" s="36"/>
      <c r="DD2918" s="36"/>
      <c r="DE2918" s="36"/>
      <c r="DF2918" s="36"/>
      <c r="DG2918" s="36"/>
      <c r="DH2918" s="36"/>
      <c r="DI2918" s="36"/>
      <c r="DJ2918" s="36"/>
      <c r="DK2918" s="36"/>
      <c r="DL2918" s="36"/>
      <c r="DM2918" s="36"/>
      <c r="DN2918" s="36"/>
      <c r="DO2918" s="36"/>
      <c r="DP2918" s="36"/>
      <c r="DQ2918" s="36"/>
      <c r="DR2918" s="36"/>
      <c r="DS2918" s="36"/>
      <c r="DT2918" s="36"/>
      <c r="DU2918" s="36"/>
      <c r="DV2918" s="36"/>
      <c r="DW2918" s="36"/>
      <c r="DX2918" s="36"/>
      <c r="DY2918" s="36"/>
      <c r="DZ2918" s="36"/>
      <c r="EA2918" s="36"/>
      <c r="EB2918" s="36"/>
      <c r="EC2918" s="36"/>
      <c r="ED2918" s="36"/>
      <c r="EE2918" s="36"/>
      <c r="EF2918" s="36"/>
      <c r="EG2918" s="36"/>
      <c r="EH2918" s="36"/>
      <c r="EI2918" s="36"/>
      <c r="EJ2918" s="36"/>
      <c r="EK2918" s="36"/>
      <c r="EL2918" s="36"/>
      <c r="EM2918" s="36"/>
      <c r="EN2918" s="36"/>
      <c r="EO2918" s="36"/>
      <c r="EP2918" s="36"/>
      <c r="EQ2918" s="36"/>
      <c r="ER2918" s="36"/>
      <c r="ES2918" s="36"/>
      <c r="ET2918" s="36"/>
      <c r="EU2918" s="36"/>
      <c r="EY2918" s="1"/>
      <c r="FA2918" s="36"/>
      <c r="FB2918" s="36"/>
      <c r="FC2918" s="36"/>
      <c r="FD2918" s="36"/>
      <c r="FE2918" s="36"/>
      <c r="FF2918" s="36"/>
      <c r="FG2918" s="36"/>
      <c r="FH2918" s="36"/>
      <c r="FI2918" s="36"/>
      <c r="FJ2918" s="36"/>
      <c r="FK2918" s="36"/>
      <c r="FL2918" s="36"/>
      <c r="FM2918" s="36"/>
      <c r="FN2918" s="36"/>
      <c r="FO2918" s="36"/>
      <c r="FP2918" s="36"/>
      <c r="FQ2918" s="36"/>
      <c r="FR2918" s="36"/>
      <c r="FS2918" s="36"/>
      <c r="FT2918" s="36"/>
      <c r="FU2918" s="36"/>
      <c r="FV2918" s="36"/>
      <c r="FW2918" s="36"/>
      <c r="FX2918" s="36"/>
      <c r="FY2918" s="36"/>
      <c r="FZ2918" s="36"/>
      <c r="GA2918" s="36"/>
      <c r="GB2918" s="36"/>
      <c r="GC2918" s="36"/>
      <c r="GD2918" s="36"/>
      <c r="GE2918" s="36"/>
      <c r="GF2918" s="36"/>
      <c r="GG2918" s="36"/>
      <c r="GH2918" s="36"/>
      <c r="GI2918" s="34"/>
      <c r="GJ2918" s="36"/>
      <c r="GK2918" s="35"/>
      <c r="GL2918" s="36"/>
      <c r="GM2918" s="36"/>
      <c r="GN2918" s="36"/>
      <c r="GO2918" s="36"/>
      <c r="GP2918" s="36"/>
      <c r="GQ2918" s="36"/>
      <c r="GR2918" s="36"/>
      <c r="GS2918" s="36"/>
      <c r="GT2918" s="36"/>
      <c r="GU2918" s="36"/>
      <c r="GV2918" s="36"/>
      <c r="GW2918" s="36"/>
      <c r="GX2918" s="36"/>
      <c r="GY2918" s="36"/>
      <c r="GZ2918" s="36"/>
      <c r="HA2918" s="36"/>
      <c r="HB2918" s="36"/>
      <c r="HC2918" s="36"/>
      <c r="HD2918" s="36"/>
      <c r="HE2918" s="36"/>
      <c r="HF2918" s="36"/>
      <c r="HG2918" s="36"/>
      <c r="HH2918" s="36"/>
      <c r="HI2918" s="36"/>
      <c r="HJ2918" s="36"/>
      <c r="HK2918" s="36"/>
      <c r="HL2918" s="36"/>
      <c r="HM2918" s="36"/>
      <c r="HN2918" s="36"/>
      <c r="HO2918" s="36"/>
      <c r="HP2918" s="36"/>
      <c r="HQ2918" s="36"/>
      <c r="HR2918" s="36"/>
      <c r="HS2918" s="36"/>
      <c r="HU2918" s="51"/>
      <c r="JX2918" s="1"/>
      <c r="KG2918" s="1"/>
      <c r="KV2918" s="1"/>
      <c r="KW2918" s="34"/>
      <c r="KY2918" s="35"/>
      <c r="LA2918" s="36"/>
      <c r="LC2918" s="37"/>
      <c r="LQ2918" s="1"/>
      <c r="ME2918" s="34"/>
      <c r="MG2918" s="35"/>
      <c r="NO2918" s="36"/>
      <c r="NP2918" s="36"/>
      <c r="NQ2918" s="36"/>
      <c r="NR2918" s="36"/>
      <c r="NS2918" s="36"/>
      <c r="NT2918" s="36"/>
      <c r="NU2918" s="36"/>
      <c r="NV2918" s="36"/>
      <c r="NW2918" s="36"/>
      <c r="NX2918" s="36"/>
      <c r="NY2918" s="36"/>
      <c r="NZ2918" s="36"/>
      <c r="OA2918" s="36"/>
      <c r="OB2918" s="36"/>
      <c r="OC2918" s="36"/>
      <c r="OD2918" s="36"/>
      <c r="OE2918" s="36"/>
      <c r="OF2918" s="36"/>
      <c r="OG2918" s="36"/>
      <c r="OH2918" s="36"/>
      <c r="OI2918" s="36"/>
      <c r="OJ2918" s="36"/>
      <c r="OK2918" s="36"/>
      <c r="OL2918" s="36"/>
      <c r="OM2918" s="36"/>
      <c r="ON2918" s="36"/>
      <c r="OO2918" s="36"/>
      <c r="OP2918" s="36"/>
      <c r="OQ2918" s="36"/>
      <c r="OR2918" s="36"/>
      <c r="OS2918" s="36"/>
      <c r="OT2918" s="36"/>
      <c r="OU2918" s="36"/>
      <c r="OV2918" s="36"/>
      <c r="OW2918" s="36"/>
      <c r="OX2918" s="36"/>
      <c r="OY2918" s="36"/>
      <c r="OZ2918" s="36"/>
      <c r="PA2918" s="36"/>
      <c r="PB2918" s="36"/>
      <c r="PC2918" s="36"/>
      <c r="PD2918" s="36"/>
      <c r="PE2918" s="36"/>
      <c r="PF2918" s="36"/>
      <c r="PG2918" s="36"/>
      <c r="PH2918" s="36"/>
      <c r="PI2918" s="36"/>
      <c r="PJ2918" s="36"/>
      <c r="PK2918" s="36"/>
      <c r="PL2918" s="36"/>
      <c r="PM2918" s="36"/>
      <c r="PN2918" s="36"/>
      <c r="PO2918" s="36"/>
      <c r="PP2918" s="36"/>
      <c r="PQ2918" s="36"/>
      <c r="PR2918" s="36"/>
      <c r="PS2918" s="36"/>
      <c r="PT2918" s="36"/>
      <c r="PU2918" s="36"/>
      <c r="PV2918" s="36"/>
      <c r="PW2918" s="36"/>
      <c r="PX2918" s="36"/>
      <c r="PY2918" s="36"/>
      <c r="PZ2918" s="36"/>
      <c r="QA2918" s="36"/>
      <c r="QB2918" s="36"/>
      <c r="QC2918" s="36"/>
      <c r="QI2918" s="36"/>
      <c r="QJ2918" s="36"/>
      <c r="QK2918" s="36"/>
      <c r="QL2918" s="36"/>
      <c r="QM2918" s="36"/>
      <c r="QN2918" s="36"/>
      <c r="QO2918" s="36"/>
      <c r="QP2918" s="36"/>
      <c r="QQ2918" s="36"/>
      <c r="QR2918" s="36"/>
      <c r="QS2918" s="36"/>
      <c r="QT2918" s="36"/>
      <c r="QU2918" s="36"/>
      <c r="QV2918" s="36"/>
      <c r="QW2918" s="36"/>
      <c r="QX2918" s="36"/>
      <c r="QY2918" s="36"/>
      <c r="QZ2918" s="36"/>
      <c r="RA2918" s="36"/>
      <c r="RB2918" s="36"/>
      <c r="RC2918" s="36"/>
      <c r="RD2918" s="36"/>
      <c r="RE2918" s="36"/>
      <c r="RF2918" s="36"/>
      <c r="RG2918" s="36"/>
      <c r="RH2918" s="36"/>
      <c r="RI2918" s="36"/>
      <c r="RJ2918" s="36"/>
      <c r="RK2918" s="36"/>
      <c r="RL2918" s="36"/>
      <c r="RM2918" s="36"/>
      <c r="RN2918" s="36"/>
      <c r="RO2918" s="36"/>
      <c r="RP2918" s="36"/>
      <c r="RQ2918" s="34"/>
      <c r="RR2918" s="36"/>
      <c r="RS2918" s="35"/>
      <c r="RT2918" s="36"/>
      <c r="RU2918" s="36"/>
      <c r="RV2918" s="36"/>
      <c r="RW2918" s="36"/>
      <c r="RX2918" s="36"/>
      <c r="RY2918" s="36"/>
      <c r="RZ2918" s="36"/>
      <c r="SA2918" s="36"/>
      <c r="SB2918" s="36"/>
      <c r="SC2918" s="36"/>
      <c r="SD2918" s="36"/>
      <c r="SE2918" s="36"/>
      <c r="SF2918" s="36"/>
      <c r="SG2918" s="36"/>
      <c r="SH2918" s="36"/>
      <c r="SI2918" s="36"/>
      <c r="SJ2918" s="36"/>
      <c r="SK2918" s="36"/>
      <c r="SL2918" s="36"/>
      <c r="SM2918" s="36"/>
      <c r="SN2918" s="36"/>
      <c r="SO2918" s="36"/>
      <c r="SP2918" s="36"/>
      <c r="SQ2918" s="36"/>
      <c r="SR2918" s="36"/>
      <c r="SS2918" s="36"/>
      <c r="ST2918" s="36"/>
      <c r="SU2918" s="36"/>
      <c r="SV2918" s="36"/>
      <c r="SW2918" s="36"/>
      <c r="SX2918" s="36"/>
      <c r="SY2918" s="36"/>
      <c r="SZ2918" s="36"/>
      <c r="TA2918" s="36"/>
      <c r="TC2918" s="51"/>
      <c r="TV2918" s="1"/>
      <c r="VT2918" s="1"/>
    </row>
    <row r="2919" spans="14:592" x14ac:dyDescent="0.3">
      <c r="N2919" s="1"/>
      <c r="O2919" s="34"/>
      <c r="Q2919" s="35"/>
      <c r="S2919" s="36"/>
      <c r="U2919" s="37"/>
      <c r="W2919" s="52"/>
      <c r="Y2919" s="53"/>
      <c r="AI2919" s="1"/>
      <c r="AW2919" s="34"/>
      <c r="AY2919" s="35"/>
      <c r="CG2919" s="36"/>
      <c r="CI2919" s="37"/>
      <c r="FO2919" s="52"/>
      <c r="FQ2919" s="54"/>
      <c r="FU2919" s="52"/>
      <c r="FW2919" s="54"/>
      <c r="GI2919" s="34"/>
      <c r="GK2919" s="35"/>
      <c r="HS2919" s="36"/>
      <c r="HU2919" s="51"/>
      <c r="JX2919" s="1"/>
      <c r="KG2919" s="1"/>
      <c r="KV2919" s="1"/>
      <c r="KW2919" s="34"/>
      <c r="KY2919" s="35"/>
      <c r="LA2919" s="36"/>
      <c r="LC2919" s="37"/>
      <c r="LQ2919" s="1"/>
      <c r="ME2919" s="34"/>
      <c r="MG2919" s="35"/>
      <c r="NO2919" s="36"/>
      <c r="NQ2919" s="37"/>
      <c r="RQ2919" s="34"/>
      <c r="RS2919" s="35"/>
      <c r="TA2919" s="36"/>
      <c r="TC2919" s="51"/>
      <c r="TV2919" s="1"/>
      <c r="VT2919" s="1"/>
    </row>
    <row r="2920" spans="14:592" x14ac:dyDescent="0.3">
      <c r="N2920" s="1"/>
      <c r="O2920" s="34"/>
      <c r="Q2920" s="35"/>
      <c r="S2920" s="36"/>
      <c r="U2920" s="37"/>
      <c r="W2920" s="52"/>
      <c r="Y2920" s="53"/>
      <c r="AI2920" s="1"/>
      <c r="AW2920" s="34"/>
      <c r="AY2920" s="35"/>
      <c r="CG2920" s="36"/>
      <c r="CI2920" s="37"/>
      <c r="DS2920" s="54"/>
      <c r="DT2920" s="54"/>
      <c r="DU2920" s="54"/>
      <c r="DV2920" s="54"/>
      <c r="DW2920" s="54"/>
      <c r="DX2920" s="54"/>
      <c r="DY2920" s="54"/>
      <c r="DZ2920" s="54"/>
      <c r="EA2920" s="54"/>
      <c r="EB2920" s="54"/>
      <c r="EC2920" s="54"/>
      <c r="ED2920" s="54"/>
      <c r="EE2920" s="54"/>
      <c r="EF2920" s="54"/>
      <c r="EG2920" s="54"/>
      <c r="EH2920" s="54"/>
      <c r="EI2920" s="54"/>
      <c r="EJ2920" s="54"/>
      <c r="EK2920" s="54"/>
      <c r="EL2920" s="54"/>
      <c r="EM2920" s="54"/>
      <c r="EN2920" s="54"/>
      <c r="EO2920" s="54"/>
      <c r="EP2920" s="54"/>
      <c r="EQ2920" s="54"/>
      <c r="ER2920" s="54"/>
      <c r="ES2920" s="54"/>
      <c r="ET2920" s="54"/>
      <c r="EU2920" s="54"/>
      <c r="EV2920" s="54"/>
      <c r="EW2920" s="54"/>
      <c r="EX2920" s="54"/>
      <c r="EY2920" s="54"/>
      <c r="EZ2920" s="54"/>
      <c r="FA2920" s="54"/>
      <c r="FB2920" s="54"/>
      <c r="FC2920" s="54"/>
      <c r="FD2920" s="54"/>
      <c r="FE2920" s="54"/>
      <c r="FF2920" s="54"/>
      <c r="FG2920" s="54"/>
      <c r="FH2920" s="54"/>
      <c r="FI2920" s="54"/>
      <c r="FJ2920" s="54"/>
      <c r="FK2920" s="54"/>
      <c r="FL2920" s="54"/>
      <c r="FM2920" s="54"/>
      <c r="FN2920" s="54"/>
      <c r="FO2920" s="52"/>
      <c r="FP2920" s="54"/>
      <c r="FQ2920" s="54"/>
      <c r="FU2920" s="52"/>
      <c r="FW2920" s="54"/>
      <c r="FX2920" s="54"/>
      <c r="FY2920" s="54"/>
      <c r="FZ2920" s="54"/>
      <c r="GA2920" s="54"/>
      <c r="GB2920" s="54"/>
      <c r="GC2920" s="54"/>
      <c r="GD2920" s="54"/>
      <c r="GE2920" s="54"/>
      <c r="GF2920" s="54"/>
      <c r="GG2920" s="54"/>
      <c r="GH2920" s="54"/>
      <c r="GI2920" s="34"/>
      <c r="GJ2920" s="54"/>
      <c r="GK2920" s="35"/>
      <c r="GL2920" s="54"/>
      <c r="GM2920" s="54"/>
      <c r="GN2920" s="54"/>
      <c r="GO2920" s="54"/>
      <c r="GP2920" s="54"/>
      <c r="GQ2920" s="54"/>
      <c r="GR2920" s="54"/>
      <c r="GS2920" s="54"/>
      <c r="GT2920" s="54"/>
      <c r="GU2920" s="54"/>
      <c r="GV2920" s="54"/>
      <c r="GW2920" s="54"/>
      <c r="GX2920" s="54"/>
      <c r="GY2920" s="54"/>
      <c r="GZ2920" s="54"/>
      <c r="HA2920" s="54"/>
      <c r="HB2920" s="54"/>
      <c r="HC2920" s="54"/>
      <c r="HD2920" s="54"/>
      <c r="HE2920" s="54"/>
      <c r="HF2920" s="54"/>
      <c r="HG2920" s="54"/>
      <c r="HH2920" s="54"/>
      <c r="HI2920" s="54"/>
      <c r="HJ2920" s="54"/>
      <c r="HK2920" s="54"/>
      <c r="HL2920" s="54"/>
      <c r="HM2920" s="54"/>
      <c r="HN2920" s="54"/>
      <c r="HO2920" s="54"/>
      <c r="HP2920" s="54"/>
      <c r="HQ2920" s="54"/>
      <c r="HR2920" s="54"/>
      <c r="HS2920" s="36"/>
      <c r="HT2920" s="54"/>
      <c r="HU2920" s="51"/>
      <c r="HV2920" s="54"/>
      <c r="HW2920" s="54"/>
      <c r="HX2920" s="54"/>
      <c r="HY2920" s="54"/>
      <c r="HZ2920" s="54"/>
      <c r="IA2920" s="54"/>
      <c r="IB2920" s="54"/>
      <c r="IC2920" s="54"/>
      <c r="ID2920" s="54"/>
      <c r="IE2920" s="54"/>
      <c r="IF2920" s="54"/>
      <c r="IG2920" s="54"/>
      <c r="IH2920" s="54"/>
      <c r="II2920" s="54"/>
      <c r="IJ2920" s="54"/>
      <c r="IK2920" s="54"/>
      <c r="IL2920" s="54"/>
      <c r="IM2920" s="54"/>
      <c r="IN2920" s="54"/>
      <c r="IO2920" s="54"/>
      <c r="IP2920" s="54"/>
      <c r="IQ2920" s="54"/>
      <c r="IR2920" s="54"/>
      <c r="IS2920" s="54"/>
      <c r="IT2920" s="54"/>
      <c r="IU2920" s="54"/>
      <c r="IV2920" s="54"/>
      <c r="IW2920" s="54"/>
      <c r="IX2920" s="54"/>
      <c r="IY2920" s="54"/>
      <c r="IZ2920" s="54"/>
      <c r="JA2920" s="54"/>
      <c r="JB2920" s="54"/>
      <c r="JC2920" s="54"/>
      <c r="JD2920" s="54"/>
      <c r="JE2920" s="54"/>
      <c r="JX2920" s="1"/>
      <c r="KG2920" s="1"/>
      <c r="KV2920" s="1"/>
      <c r="KW2920" s="34"/>
      <c r="KY2920" s="35"/>
      <c r="LA2920" s="36"/>
      <c r="LC2920" s="37"/>
      <c r="LQ2920" s="1"/>
      <c r="ME2920" s="34"/>
      <c r="MG2920" s="35"/>
      <c r="NO2920" s="36"/>
      <c r="NQ2920" s="37"/>
      <c r="PW2920" s="1"/>
      <c r="RQ2920" s="34"/>
      <c r="RS2920" s="35"/>
      <c r="TA2920" s="36"/>
      <c r="TC2920" s="51"/>
      <c r="TV2920" s="1"/>
      <c r="VT2920" s="1"/>
    </row>
    <row r="2921" spans="14:592" x14ac:dyDescent="0.3">
      <c r="N2921" s="1"/>
      <c r="O2921" s="34"/>
      <c r="Q2921" s="35"/>
      <c r="S2921" s="36"/>
      <c r="U2921" s="37"/>
      <c r="W2921" s="52"/>
      <c r="Y2921" s="53"/>
      <c r="AI2921" s="1"/>
      <c r="AW2921" s="34"/>
      <c r="AY2921" s="35"/>
      <c r="CG2921" s="36"/>
      <c r="CI2921" s="37"/>
      <c r="DS2921" s="54"/>
      <c r="DT2921" s="54"/>
      <c r="DU2921" s="54"/>
      <c r="DV2921" s="54"/>
      <c r="DW2921" s="54"/>
      <c r="DX2921" s="54"/>
      <c r="DY2921" s="54"/>
      <c r="DZ2921" s="54"/>
      <c r="EA2921" s="54"/>
      <c r="EB2921" s="54"/>
      <c r="EC2921" s="54"/>
      <c r="ED2921" s="54"/>
      <c r="EE2921" s="54"/>
      <c r="EF2921" s="54"/>
      <c r="EG2921" s="54"/>
      <c r="EH2921" s="54"/>
      <c r="EI2921" s="54"/>
      <c r="EJ2921" s="54"/>
      <c r="EK2921" s="54"/>
      <c r="EL2921" s="54"/>
      <c r="EM2921" s="54"/>
      <c r="EN2921" s="54"/>
      <c r="EO2921" s="54"/>
      <c r="EP2921" s="54"/>
      <c r="EQ2921" s="54"/>
      <c r="ER2921" s="54"/>
      <c r="ES2921" s="54"/>
      <c r="ET2921" s="54"/>
      <c r="EU2921" s="54"/>
      <c r="EV2921" s="54"/>
      <c r="EW2921" s="54"/>
      <c r="EX2921" s="54"/>
      <c r="EY2921" s="54"/>
      <c r="EZ2921" s="54"/>
      <c r="FA2921" s="54"/>
      <c r="FB2921" s="54"/>
      <c r="FC2921" s="54"/>
      <c r="FD2921" s="54"/>
      <c r="FE2921" s="54"/>
      <c r="FF2921" s="54"/>
      <c r="FG2921" s="54"/>
      <c r="FH2921" s="54"/>
      <c r="FI2921" s="54"/>
      <c r="FJ2921" s="54"/>
      <c r="FK2921" s="54"/>
      <c r="FL2921" s="54"/>
      <c r="FM2921" s="54"/>
      <c r="FN2921" s="54"/>
      <c r="FO2921" s="52"/>
      <c r="FP2921" s="54"/>
      <c r="FQ2921" s="54"/>
      <c r="FU2921" s="52"/>
      <c r="FW2921" s="54"/>
      <c r="FX2921" s="54"/>
      <c r="FY2921" s="54"/>
      <c r="FZ2921" s="54"/>
      <c r="GA2921" s="54"/>
      <c r="GB2921" s="54"/>
      <c r="GC2921" s="54"/>
      <c r="GD2921" s="54"/>
      <c r="GE2921" s="54"/>
      <c r="GF2921" s="54"/>
      <c r="GG2921" s="54"/>
      <c r="GH2921" s="54"/>
      <c r="GI2921" s="34"/>
      <c r="GJ2921" s="54"/>
      <c r="GK2921" s="35"/>
      <c r="GL2921" s="54"/>
      <c r="GM2921" s="54"/>
      <c r="GN2921" s="54"/>
      <c r="GO2921" s="54"/>
      <c r="GP2921" s="54"/>
      <c r="GQ2921" s="54"/>
      <c r="GR2921" s="54"/>
      <c r="GS2921" s="54"/>
      <c r="GT2921" s="54"/>
      <c r="GU2921" s="54"/>
      <c r="GV2921" s="54"/>
      <c r="GW2921" s="54"/>
      <c r="GX2921" s="54"/>
      <c r="GY2921" s="54"/>
      <c r="GZ2921" s="54"/>
      <c r="HA2921" s="54"/>
      <c r="HB2921" s="54"/>
      <c r="HC2921" s="54"/>
      <c r="HD2921" s="54"/>
      <c r="HE2921" s="54"/>
      <c r="HF2921" s="54"/>
      <c r="HG2921" s="54"/>
      <c r="HH2921" s="54"/>
      <c r="HI2921" s="54"/>
      <c r="HJ2921" s="54"/>
      <c r="HK2921" s="54"/>
      <c r="HL2921" s="54"/>
      <c r="HM2921" s="54"/>
      <c r="HN2921" s="54"/>
      <c r="HO2921" s="54"/>
      <c r="HP2921" s="54"/>
      <c r="HQ2921" s="54"/>
      <c r="HR2921" s="54"/>
      <c r="HS2921" s="36"/>
      <c r="HT2921" s="54"/>
      <c r="HU2921" s="51"/>
      <c r="HV2921" s="54"/>
      <c r="HW2921" s="54"/>
      <c r="HX2921" s="54"/>
      <c r="HY2921" s="54"/>
      <c r="HZ2921" s="54"/>
      <c r="IA2921" s="54"/>
      <c r="IB2921" s="54"/>
      <c r="IC2921" s="54"/>
      <c r="ID2921" s="54"/>
      <c r="IE2921" s="54"/>
      <c r="IF2921" s="54"/>
      <c r="IG2921" s="54"/>
      <c r="IH2921" s="54"/>
      <c r="II2921" s="54"/>
      <c r="IJ2921" s="54"/>
      <c r="IK2921" s="54"/>
      <c r="IL2921" s="54"/>
      <c r="IM2921" s="54"/>
      <c r="IN2921" s="54"/>
      <c r="IO2921" s="54"/>
      <c r="IP2921" s="54"/>
      <c r="IQ2921" s="54"/>
      <c r="IR2921" s="54"/>
      <c r="IS2921" s="54"/>
      <c r="IT2921" s="54"/>
      <c r="IU2921" s="54"/>
      <c r="IV2921" s="54"/>
      <c r="IW2921" s="54"/>
      <c r="IX2921" s="54"/>
      <c r="IY2921" s="54"/>
      <c r="IZ2921" s="54"/>
      <c r="JA2921" s="54"/>
      <c r="JB2921" s="54"/>
      <c r="JC2921" s="54"/>
      <c r="JD2921" s="54"/>
      <c r="JE2921" s="54"/>
      <c r="JX2921" s="1"/>
      <c r="KG2921" s="1"/>
      <c r="KV2921" s="1"/>
      <c r="KW2921" s="34"/>
      <c r="KY2921" s="35"/>
      <c r="LA2921" s="36"/>
      <c r="LC2921" s="37"/>
      <c r="LQ2921" s="1"/>
      <c r="ME2921" s="34"/>
      <c r="MG2921" s="35"/>
      <c r="NO2921" s="36"/>
      <c r="NQ2921" s="37"/>
      <c r="RQ2921" s="34"/>
      <c r="RS2921" s="35"/>
      <c r="TA2921" s="36"/>
      <c r="TC2921" s="51"/>
      <c r="TV2921" s="1"/>
      <c r="VT2921" s="1"/>
    </row>
    <row r="2922" spans="14:592" x14ac:dyDescent="0.3">
      <c r="N2922" s="1"/>
      <c r="O2922" s="34"/>
      <c r="Q2922" s="35"/>
      <c r="S2922" s="36"/>
      <c r="U2922" s="37"/>
      <c r="W2922" s="52"/>
      <c r="Y2922" s="53"/>
      <c r="AI2922" s="1"/>
      <c r="AW2922" s="34"/>
      <c r="AY2922" s="35"/>
      <c r="CG2922" s="36"/>
      <c r="CI2922" s="37"/>
      <c r="DS2922" s="54"/>
      <c r="EY2922" s="1"/>
      <c r="FO2922" s="52"/>
      <c r="FU2922" s="52"/>
      <c r="GI2922" s="34"/>
      <c r="GK2922" s="35"/>
      <c r="HS2922" s="36"/>
      <c r="HU2922" s="51"/>
      <c r="JE2922" s="54"/>
      <c r="JX2922" s="1"/>
      <c r="KG2922" s="1"/>
      <c r="KV2922" s="1"/>
      <c r="KW2922" s="34"/>
      <c r="KY2922" s="35"/>
      <c r="LA2922" s="36"/>
      <c r="LC2922" s="37"/>
      <c r="LQ2922" s="1"/>
      <c r="ME2922" s="34"/>
      <c r="MG2922" s="35"/>
      <c r="NO2922" s="36"/>
      <c r="NQ2922" s="37"/>
      <c r="PW2922" s="1"/>
      <c r="RQ2922" s="34"/>
      <c r="RS2922" s="35"/>
      <c r="TA2922" s="36"/>
      <c r="TC2922" s="51"/>
      <c r="TV2922" s="1"/>
      <c r="VT2922" s="1"/>
    </row>
    <row r="2923" spans="14:592" x14ac:dyDescent="0.3">
      <c r="N2923" s="1"/>
      <c r="O2923" s="34"/>
      <c r="Q2923" s="35"/>
      <c r="S2923" s="36"/>
      <c r="U2923" s="37"/>
      <c r="W2923" s="52"/>
      <c r="Y2923" s="53"/>
      <c r="AI2923" s="1"/>
      <c r="AW2923" s="34"/>
      <c r="AY2923" s="35"/>
      <c r="CG2923" s="36"/>
      <c r="CI2923" s="37"/>
      <c r="DQ2923" s="52"/>
      <c r="DR2923" s="52"/>
      <c r="DS2923" s="52"/>
      <c r="DT2923" s="52"/>
      <c r="DU2923" s="52"/>
      <c r="DV2923" s="52"/>
      <c r="DW2923" s="52"/>
      <c r="DX2923" s="52"/>
      <c r="DY2923" s="52"/>
      <c r="DZ2923" s="52"/>
      <c r="EA2923" s="52"/>
      <c r="EB2923" s="52"/>
      <c r="EC2923" s="52"/>
      <c r="ED2923" s="52"/>
      <c r="EE2923" s="52"/>
      <c r="EF2923" s="52"/>
      <c r="EG2923" s="52"/>
      <c r="EH2923" s="52"/>
      <c r="EI2923" s="52"/>
      <c r="EJ2923" s="52"/>
      <c r="EK2923" s="52"/>
      <c r="EL2923" s="52"/>
      <c r="EM2923" s="52"/>
      <c r="EN2923" s="52"/>
      <c r="EO2923" s="52"/>
      <c r="EP2923" s="52"/>
      <c r="EQ2923" s="52"/>
      <c r="ER2923" s="52"/>
      <c r="ES2923" s="52"/>
      <c r="ET2923" s="52"/>
      <c r="EU2923" s="52"/>
      <c r="EV2923" s="52"/>
      <c r="EW2923" s="52"/>
      <c r="EX2923" s="52"/>
      <c r="EY2923" s="52"/>
      <c r="EZ2923" s="52"/>
      <c r="FA2923" s="52"/>
      <c r="FB2923" s="52"/>
      <c r="FC2923" s="52"/>
      <c r="FD2923" s="52"/>
      <c r="FE2923" s="52"/>
      <c r="FF2923" s="52"/>
      <c r="FG2923" s="52"/>
      <c r="FH2923" s="52"/>
      <c r="FI2923" s="52"/>
      <c r="FJ2923" s="52"/>
      <c r="FK2923" s="52"/>
      <c r="FL2923" s="52"/>
      <c r="FM2923" s="52"/>
      <c r="FN2923" s="52"/>
      <c r="FO2923" s="52"/>
      <c r="FU2923" s="52"/>
      <c r="FV2923" s="52"/>
      <c r="FW2923" s="52"/>
      <c r="FX2923" s="52"/>
      <c r="FY2923" s="52"/>
      <c r="FZ2923" s="52"/>
      <c r="GA2923" s="52"/>
      <c r="GB2923" s="52"/>
      <c r="GC2923" s="52"/>
      <c r="GD2923" s="52"/>
      <c r="GE2923" s="52"/>
      <c r="GF2923" s="52"/>
      <c r="GG2923" s="52"/>
      <c r="GH2923" s="52"/>
      <c r="GI2923" s="34"/>
      <c r="GJ2923" s="52"/>
      <c r="GK2923" s="35"/>
      <c r="GL2923" s="52"/>
      <c r="GM2923" s="52"/>
      <c r="GN2923" s="52"/>
      <c r="GO2923" s="52"/>
      <c r="GP2923" s="52"/>
      <c r="GQ2923" s="52"/>
      <c r="GR2923" s="52"/>
      <c r="GS2923" s="52"/>
      <c r="GT2923" s="52"/>
      <c r="GU2923" s="52"/>
      <c r="GV2923" s="52"/>
      <c r="GW2923" s="52"/>
      <c r="GX2923" s="52"/>
      <c r="GY2923" s="52"/>
      <c r="GZ2923" s="52"/>
      <c r="HA2923" s="52"/>
      <c r="HB2923" s="52"/>
      <c r="HC2923" s="52"/>
      <c r="HD2923" s="52"/>
      <c r="HE2923" s="52"/>
      <c r="HF2923" s="52"/>
      <c r="HG2923" s="52"/>
      <c r="HH2923" s="52"/>
      <c r="HI2923" s="52"/>
      <c r="HJ2923" s="52"/>
      <c r="HK2923" s="52"/>
      <c r="HL2923" s="52"/>
      <c r="HM2923" s="52"/>
      <c r="HN2923" s="52"/>
      <c r="HO2923" s="52"/>
      <c r="HP2923" s="52"/>
      <c r="HQ2923" s="52"/>
      <c r="HR2923" s="52"/>
      <c r="HS2923" s="36"/>
      <c r="HT2923" s="52"/>
      <c r="HU2923" s="51"/>
      <c r="HV2923" s="52"/>
      <c r="HW2923" s="52"/>
      <c r="HX2923" s="52"/>
      <c r="HY2923" s="52"/>
      <c r="HZ2923" s="52"/>
      <c r="IA2923" s="52"/>
      <c r="IB2923" s="52"/>
      <c r="IC2923" s="52"/>
      <c r="ID2923" s="52"/>
      <c r="IE2923" s="52"/>
      <c r="IF2923" s="52"/>
      <c r="IG2923" s="52"/>
      <c r="IH2923" s="52"/>
      <c r="II2923" s="52"/>
      <c r="IJ2923" s="52"/>
      <c r="IK2923" s="52"/>
      <c r="IL2923" s="52"/>
      <c r="IM2923" s="52"/>
      <c r="IN2923" s="52"/>
      <c r="IO2923" s="52"/>
      <c r="IP2923" s="52"/>
      <c r="IQ2923" s="52"/>
      <c r="IR2923" s="52"/>
      <c r="IS2923" s="52"/>
      <c r="IT2923" s="52"/>
      <c r="IU2923" s="52"/>
      <c r="IV2923" s="52"/>
      <c r="IW2923" s="52"/>
      <c r="IX2923" s="52"/>
      <c r="IY2923" s="52"/>
      <c r="IZ2923" s="52"/>
      <c r="JA2923" s="52"/>
      <c r="JB2923" s="52"/>
      <c r="JC2923" s="52"/>
      <c r="JE2923" s="54"/>
      <c r="JX2923" s="1"/>
      <c r="KG2923" s="1"/>
      <c r="KV2923" s="1"/>
      <c r="KW2923" s="34"/>
      <c r="KY2923" s="35"/>
      <c r="LA2923" s="36"/>
      <c r="LC2923" s="37"/>
      <c r="LQ2923" s="1"/>
      <c r="ME2923" s="34"/>
      <c r="MG2923" s="35"/>
      <c r="NO2923" s="36"/>
      <c r="NQ2923" s="37"/>
      <c r="RQ2923" s="34"/>
      <c r="RS2923" s="35"/>
      <c r="TA2923" s="36"/>
      <c r="TC2923" s="51"/>
      <c r="TV2923" s="1"/>
      <c r="VT2923" s="1"/>
    </row>
    <row r="2924" spans="14:592" x14ac:dyDescent="0.3">
      <c r="N2924" s="1"/>
      <c r="O2924" s="34"/>
      <c r="Q2924" s="35"/>
      <c r="S2924" s="36"/>
      <c r="U2924" s="37"/>
      <c r="W2924" s="52"/>
      <c r="Y2924" s="53"/>
      <c r="AI2924" s="1"/>
      <c r="AW2924" s="34"/>
      <c r="AY2924" s="35"/>
      <c r="CG2924" s="36"/>
      <c r="CI2924" s="37"/>
      <c r="DQ2924" s="52"/>
      <c r="DR2924" s="52"/>
      <c r="DS2924" s="52"/>
      <c r="DT2924" s="52"/>
      <c r="DU2924" s="52"/>
      <c r="DV2924" s="52"/>
      <c r="DW2924" s="52"/>
      <c r="DX2924" s="52"/>
      <c r="DY2924" s="52"/>
      <c r="DZ2924" s="52"/>
      <c r="EA2924" s="52"/>
      <c r="EB2924" s="52"/>
      <c r="EC2924" s="52"/>
      <c r="ED2924" s="52"/>
      <c r="EE2924" s="52"/>
      <c r="EF2924" s="52"/>
      <c r="EG2924" s="52"/>
      <c r="EH2924" s="52"/>
      <c r="EI2924" s="52"/>
      <c r="EJ2924" s="52"/>
      <c r="EK2924" s="52"/>
      <c r="EL2924" s="52"/>
      <c r="EM2924" s="52"/>
      <c r="EN2924" s="52"/>
      <c r="EO2924" s="52"/>
      <c r="EP2924" s="52"/>
      <c r="EQ2924" s="52"/>
      <c r="ER2924" s="52"/>
      <c r="ES2924" s="52"/>
      <c r="ET2924" s="52"/>
      <c r="EU2924" s="52"/>
      <c r="EV2924" s="52"/>
      <c r="EW2924" s="52"/>
      <c r="EX2924" s="52"/>
      <c r="EY2924" s="52"/>
      <c r="EZ2924" s="52"/>
      <c r="FA2924" s="52"/>
      <c r="FB2924" s="52"/>
      <c r="FC2924" s="52"/>
      <c r="FD2924" s="52"/>
      <c r="FE2924" s="52"/>
      <c r="FF2924" s="52"/>
      <c r="FG2924" s="52"/>
      <c r="FH2924" s="52"/>
      <c r="FI2924" s="52"/>
      <c r="FJ2924" s="52"/>
      <c r="FK2924" s="52"/>
      <c r="FL2924" s="52"/>
      <c r="FM2924" s="52"/>
      <c r="FN2924" s="52"/>
      <c r="FO2924" s="52"/>
      <c r="FU2924" s="52"/>
      <c r="FV2924" s="52"/>
      <c r="FW2924" s="52"/>
      <c r="FX2924" s="52"/>
      <c r="FY2924" s="52"/>
      <c r="FZ2924" s="52"/>
      <c r="GA2924" s="52"/>
      <c r="GB2924" s="52"/>
      <c r="GC2924" s="52"/>
      <c r="GD2924" s="52"/>
      <c r="GE2924" s="52"/>
      <c r="GF2924" s="52"/>
      <c r="GG2924" s="52"/>
      <c r="GH2924" s="52"/>
      <c r="GI2924" s="34"/>
      <c r="GJ2924" s="52"/>
      <c r="GK2924" s="35"/>
      <c r="GL2924" s="52"/>
      <c r="GM2924" s="52"/>
      <c r="GN2924" s="52"/>
      <c r="GO2924" s="52"/>
      <c r="GP2924" s="52"/>
      <c r="GQ2924" s="52"/>
      <c r="GR2924" s="52"/>
      <c r="GS2924" s="52"/>
      <c r="GT2924" s="52"/>
      <c r="GU2924" s="52"/>
      <c r="GV2924" s="52"/>
      <c r="GW2924" s="52"/>
      <c r="GX2924" s="52"/>
      <c r="GY2924" s="52"/>
      <c r="GZ2924" s="52"/>
      <c r="HA2924" s="52"/>
      <c r="HB2924" s="52"/>
      <c r="HC2924" s="52"/>
      <c r="HD2924" s="52"/>
      <c r="HE2924" s="52"/>
      <c r="HF2924" s="52"/>
      <c r="HG2924" s="52"/>
      <c r="HH2924" s="52"/>
      <c r="HI2924" s="52"/>
      <c r="HJ2924" s="52"/>
      <c r="HK2924" s="52"/>
      <c r="HL2924" s="52"/>
      <c r="HM2924" s="52"/>
      <c r="HN2924" s="52"/>
      <c r="HO2924" s="52"/>
      <c r="HP2924" s="52"/>
      <c r="HQ2924" s="52"/>
      <c r="HR2924" s="52"/>
      <c r="HS2924" s="36"/>
      <c r="HT2924" s="52"/>
      <c r="HU2924" s="51"/>
      <c r="HV2924" s="52"/>
      <c r="HW2924" s="52"/>
      <c r="HX2924" s="52"/>
      <c r="HY2924" s="52"/>
      <c r="HZ2924" s="52"/>
      <c r="IA2924" s="52"/>
      <c r="IB2924" s="52"/>
      <c r="IC2924" s="52"/>
      <c r="ID2924" s="52"/>
      <c r="IE2924" s="52"/>
      <c r="IF2924" s="52"/>
      <c r="IG2924" s="52"/>
      <c r="IH2924" s="52"/>
      <c r="II2924" s="52"/>
      <c r="IJ2924" s="52"/>
      <c r="IK2924" s="52"/>
      <c r="IL2924" s="52"/>
      <c r="IM2924" s="52"/>
      <c r="IN2924" s="52"/>
      <c r="IO2924" s="52"/>
      <c r="IP2924" s="52"/>
      <c r="IQ2924" s="52"/>
      <c r="IR2924" s="52"/>
      <c r="IS2924" s="52"/>
      <c r="IT2924" s="52"/>
      <c r="IU2924" s="52"/>
      <c r="IV2924" s="52"/>
      <c r="IW2924" s="52"/>
      <c r="IX2924" s="52"/>
      <c r="IY2924" s="52"/>
      <c r="IZ2924" s="52"/>
      <c r="JA2924" s="52"/>
      <c r="JB2924" s="52"/>
      <c r="JC2924" s="52"/>
      <c r="JE2924" s="54"/>
      <c r="JX2924" s="1"/>
      <c r="KG2924" s="1"/>
      <c r="KV2924" s="1"/>
      <c r="KW2924" s="34"/>
      <c r="KY2924" s="35"/>
      <c r="LA2924" s="36"/>
      <c r="LC2924" s="37"/>
      <c r="LQ2924" s="1"/>
      <c r="ME2924" s="34"/>
      <c r="MG2924" s="35"/>
      <c r="NO2924" s="36"/>
      <c r="NQ2924" s="37"/>
      <c r="PW2924" s="1"/>
      <c r="RQ2924" s="34"/>
      <c r="RS2924" s="35"/>
      <c r="TA2924" s="36"/>
      <c r="TC2924" s="51"/>
      <c r="TV2924" s="1"/>
      <c r="VT2924" s="1"/>
    </row>
    <row r="2925" spans="14:592" x14ac:dyDescent="0.3">
      <c r="N2925" s="1"/>
      <c r="O2925" s="34"/>
      <c r="Q2925" s="35"/>
      <c r="S2925" s="36"/>
      <c r="U2925" s="37"/>
      <c r="W2925" s="52"/>
      <c r="Y2925" s="53"/>
      <c r="AI2925" s="1"/>
      <c r="AW2925" s="34"/>
      <c r="AY2925" s="35"/>
      <c r="CG2925" s="36"/>
      <c r="CI2925" s="37"/>
      <c r="DQ2925" s="52"/>
      <c r="DS2925" s="54"/>
      <c r="GI2925" s="34"/>
      <c r="GK2925" s="35"/>
      <c r="HS2925" s="36"/>
      <c r="HU2925" s="51"/>
      <c r="JC2925" s="52"/>
      <c r="JE2925" s="54"/>
      <c r="JX2925" s="1"/>
      <c r="KG2925" s="1"/>
      <c r="KV2925" s="1"/>
      <c r="KW2925" s="34"/>
      <c r="KY2925" s="35"/>
      <c r="LA2925" s="36"/>
      <c r="LC2925" s="37"/>
      <c r="LQ2925" s="1"/>
      <c r="ME2925" s="34"/>
      <c r="MG2925" s="35"/>
      <c r="NO2925" s="36"/>
      <c r="NQ2925" s="37"/>
      <c r="RQ2925" s="34"/>
      <c r="RS2925" s="35"/>
      <c r="TA2925" s="36"/>
      <c r="TC2925" s="51"/>
      <c r="TV2925" s="1"/>
      <c r="VT2925" s="1"/>
    </row>
    <row r="2926" spans="14:592" x14ac:dyDescent="0.3">
      <c r="N2926" s="1"/>
      <c r="O2926" s="34"/>
      <c r="Q2926" s="35"/>
      <c r="S2926" s="36"/>
      <c r="U2926" s="37"/>
      <c r="W2926" s="52"/>
      <c r="Y2926" s="53"/>
      <c r="AI2926" s="1"/>
      <c r="AW2926" s="34"/>
      <c r="AY2926" s="35"/>
      <c r="CG2926" s="36"/>
      <c r="CI2926" s="37"/>
      <c r="DQ2926" s="52"/>
      <c r="DS2926" s="54"/>
      <c r="EY2926" s="1"/>
      <c r="GI2926" s="34"/>
      <c r="GK2926" s="35"/>
      <c r="HS2926" s="36"/>
      <c r="HU2926" s="51"/>
      <c r="JC2926" s="52"/>
      <c r="JE2926" s="54"/>
      <c r="JX2926" s="1"/>
      <c r="KG2926" s="1"/>
      <c r="KV2926" s="1"/>
      <c r="KW2926" s="34"/>
      <c r="KY2926" s="35"/>
      <c r="LA2926" s="36"/>
      <c r="LC2926" s="37"/>
      <c r="LQ2926" s="1"/>
      <c r="ME2926" s="34"/>
      <c r="MG2926" s="35"/>
      <c r="NO2926" s="36"/>
      <c r="NQ2926" s="37"/>
      <c r="PW2926" s="1"/>
      <c r="RQ2926" s="34"/>
      <c r="RS2926" s="35"/>
      <c r="TA2926" s="36"/>
      <c r="TC2926" s="51"/>
      <c r="TV2926" s="1"/>
      <c r="VT2926" s="1"/>
    </row>
    <row r="2927" spans="14:592" x14ac:dyDescent="0.3">
      <c r="N2927" s="1"/>
      <c r="O2927" s="34"/>
      <c r="Q2927" s="35"/>
      <c r="S2927" s="36"/>
      <c r="U2927" s="37"/>
      <c r="W2927" s="52"/>
      <c r="Y2927" s="53"/>
      <c r="AI2927" s="1"/>
      <c r="AW2927" s="34"/>
      <c r="AY2927" s="35"/>
      <c r="CG2927" s="36"/>
      <c r="CI2927" s="37"/>
      <c r="DQ2927" s="52"/>
      <c r="DS2927" s="54"/>
      <c r="GI2927" s="34"/>
      <c r="GK2927" s="35"/>
      <c r="HS2927" s="36"/>
      <c r="HU2927" s="51"/>
      <c r="JC2927" s="52"/>
      <c r="JE2927" s="54"/>
      <c r="JX2927" s="1"/>
      <c r="KG2927" s="1"/>
      <c r="KV2927" s="1"/>
      <c r="KW2927" s="34"/>
      <c r="KY2927" s="35"/>
      <c r="LA2927" s="36"/>
      <c r="LC2927" s="37"/>
      <c r="LQ2927" s="1"/>
      <c r="ME2927" s="34"/>
      <c r="MG2927" s="35"/>
      <c r="NO2927" s="36"/>
      <c r="NQ2927" s="37"/>
      <c r="RQ2927" s="34"/>
      <c r="RS2927" s="35"/>
      <c r="TA2927" s="36"/>
      <c r="TC2927" s="51"/>
      <c r="TV2927" s="1"/>
      <c r="VT2927" s="1"/>
    </row>
    <row r="2928" spans="14:592" x14ac:dyDescent="0.3">
      <c r="N2928" s="1"/>
      <c r="O2928" s="34"/>
      <c r="Q2928" s="35"/>
      <c r="S2928" s="36"/>
      <c r="U2928" s="37"/>
      <c r="W2928" s="52"/>
      <c r="Y2928" s="53"/>
      <c r="AI2928" s="1"/>
      <c r="AW2928" s="34"/>
      <c r="AY2928" s="35"/>
      <c r="CG2928" s="36"/>
      <c r="CI2928" s="37"/>
      <c r="DQ2928" s="52"/>
      <c r="DS2928" s="54"/>
      <c r="EY2928" s="1"/>
      <c r="GI2928" s="34"/>
      <c r="GK2928" s="35"/>
      <c r="HS2928" s="36"/>
      <c r="HU2928" s="51"/>
      <c r="JC2928" s="52"/>
      <c r="JE2928" s="54"/>
      <c r="JX2928" s="1"/>
      <c r="KG2928" s="1"/>
      <c r="KV2928" s="1"/>
      <c r="KW2928" s="34"/>
      <c r="KY2928" s="35"/>
      <c r="LA2928" s="36"/>
      <c r="LC2928" s="37"/>
      <c r="LQ2928" s="1"/>
      <c r="ME2928" s="34"/>
      <c r="MG2928" s="35"/>
      <c r="NO2928" s="36"/>
      <c r="NQ2928" s="37"/>
      <c r="PW2928" s="1"/>
      <c r="RQ2928" s="34"/>
      <c r="RS2928" s="35"/>
      <c r="TA2928" s="36"/>
      <c r="TC2928" s="51"/>
      <c r="TV2928" s="1"/>
      <c r="VT2928" s="1"/>
    </row>
    <row r="2929" spans="14:592" x14ac:dyDescent="0.3">
      <c r="N2929" s="1"/>
      <c r="O2929" s="34"/>
      <c r="Q2929" s="35"/>
      <c r="S2929" s="36"/>
      <c r="U2929" s="37"/>
      <c r="W2929" s="52"/>
      <c r="Y2929" s="53"/>
      <c r="AI2929" s="1"/>
      <c r="AW2929" s="34"/>
      <c r="AY2929" s="35"/>
      <c r="CG2929" s="36"/>
      <c r="CI2929" s="37"/>
      <c r="DQ2929" s="52"/>
      <c r="DS2929" s="54"/>
      <c r="GI2929" s="34"/>
      <c r="GK2929" s="35"/>
      <c r="HS2929" s="36"/>
      <c r="HU2929" s="51"/>
      <c r="JC2929" s="52"/>
      <c r="JE2929" s="54"/>
      <c r="JX2929" s="1"/>
      <c r="KG2929" s="1"/>
      <c r="KV2929" s="1"/>
      <c r="KW2929" s="34"/>
      <c r="KY2929" s="35"/>
      <c r="LA2929" s="36"/>
      <c r="LC2929" s="37"/>
      <c r="LQ2929" s="1"/>
      <c r="ME2929" s="34"/>
      <c r="MG2929" s="35"/>
      <c r="NO2929" s="36"/>
      <c r="NQ2929" s="37"/>
      <c r="RQ2929" s="34"/>
      <c r="RS2929" s="35"/>
      <c r="TA2929" s="36"/>
      <c r="TC2929" s="51"/>
      <c r="TV2929" s="1"/>
      <c r="VT2929" s="1"/>
    </row>
    <row r="2930" spans="14:592" x14ac:dyDescent="0.3">
      <c r="N2930" s="1"/>
      <c r="O2930" s="34"/>
      <c r="Q2930" s="35"/>
      <c r="S2930" s="36"/>
      <c r="U2930" s="37"/>
      <c r="W2930" s="52"/>
      <c r="Y2930" s="53"/>
      <c r="AI2930" s="1"/>
      <c r="AW2930" s="34"/>
      <c r="AY2930" s="35"/>
      <c r="CG2930" s="36"/>
      <c r="CI2930" s="37"/>
      <c r="DQ2930" s="52"/>
      <c r="DS2930" s="54"/>
      <c r="EY2930" s="1"/>
      <c r="GI2930" s="34"/>
      <c r="GK2930" s="35"/>
      <c r="HS2930" s="36"/>
      <c r="HU2930" s="51"/>
      <c r="JC2930" s="52"/>
      <c r="JE2930" s="54"/>
      <c r="JX2930" s="1"/>
      <c r="KG2930" s="1"/>
      <c r="KV2930" s="1"/>
      <c r="KW2930" s="34"/>
      <c r="KY2930" s="35"/>
      <c r="LA2930" s="36"/>
      <c r="LC2930" s="37"/>
      <c r="LQ2930" s="1"/>
      <c r="ME2930" s="34"/>
      <c r="MG2930" s="35"/>
      <c r="NO2930" s="36"/>
      <c r="NQ2930" s="37"/>
      <c r="PW2930" s="1"/>
      <c r="RQ2930" s="34"/>
      <c r="RS2930" s="35"/>
      <c r="TA2930" s="36"/>
      <c r="TC2930" s="51"/>
      <c r="TV2930" s="1"/>
      <c r="VT2930" s="1"/>
    </row>
    <row r="2931" spans="14:592" x14ac:dyDescent="0.3">
      <c r="N2931" s="1"/>
      <c r="O2931" s="34"/>
      <c r="Q2931" s="35"/>
      <c r="S2931" s="36"/>
      <c r="U2931" s="37"/>
      <c r="W2931" s="52"/>
      <c r="Y2931" s="53"/>
      <c r="AI2931" s="1"/>
      <c r="AW2931" s="34"/>
      <c r="AY2931" s="35"/>
      <c r="CG2931" s="36"/>
      <c r="CI2931" s="37"/>
      <c r="DQ2931" s="52"/>
      <c r="DS2931" s="54"/>
      <c r="GI2931" s="34"/>
      <c r="GK2931" s="35"/>
      <c r="HS2931" s="36"/>
      <c r="HU2931" s="51"/>
      <c r="JC2931" s="52"/>
      <c r="JE2931" s="54"/>
      <c r="JX2931" s="1"/>
      <c r="KG2931" s="1"/>
      <c r="KV2931" s="1"/>
      <c r="KW2931" s="34"/>
      <c r="KY2931" s="35"/>
      <c r="LA2931" s="36"/>
      <c r="LC2931" s="37"/>
      <c r="LQ2931" s="1"/>
      <c r="ME2931" s="34"/>
      <c r="MG2931" s="35"/>
      <c r="NO2931" s="36"/>
      <c r="NQ2931" s="37"/>
      <c r="RQ2931" s="34"/>
      <c r="RS2931" s="35"/>
      <c r="TA2931" s="36"/>
      <c r="TC2931" s="51"/>
      <c r="TV2931" s="1"/>
      <c r="VT2931" s="1"/>
    </row>
    <row r="2932" spans="14:592" x14ac:dyDescent="0.3">
      <c r="N2932" s="1"/>
      <c r="O2932" s="34"/>
      <c r="Q2932" s="35"/>
      <c r="S2932" s="36"/>
      <c r="U2932" s="37"/>
      <c r="W2932" s="52"/>
      <c r="Y2932" s="53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2"/>
      <c r="AX2932" s="1"/>
      <c r="AY2932" s="7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2"/>
      <c r="CH2932" s="1"/>
      <c r="CI2932" s="7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  <c r="DN2932" s="1"/>
      <c r="DO2932" s="1"/>
      <c r="DP2932" s="1"/>
      <c r="DQ2932" s="2"/>
      <c r="DR2932" s="1"/>
      <c r="DS2932" s="7"/>
      <c r="DT2932" s="1"/>
      <c r="DU2932" s="1"/>
      <c r="DV2932" s="1"/>
      <c r="DW2932" s="1"/>
      <c r="DX2932" s="1"/>
      <c r="DY2932" s="1"/>
      <c r="DZ2932" s="1"/>
      <c r="EA2932" s="1"/>
      <c r="EB2932" s="1"/>
      <c r="EC2932" s="1"/>
      <c r="ED2932" s="1"/>
      <c r="EE2932" s="1"/>
      <c r="EF2932" s="1"/>
      <c r="EG2932" s="1"/>
      <c r="EY2932" s="1"/>
      <c r="FU2932" s="1"/>
      <c r="FV2932" s="1"/>
      <c r="FW2932" s="1"/>
      <c r="FX2932" s="1"/>
      <c r="FY2932" s="1"/>
      <c r="FZ2932" s="1"/>
      <c r="GA2932" s="1"/>
      <c r="GB2932" s="1"/>
      <c r="GC2932" s="1"/>
      <c r="GD2932" s="1"/>
      <c r="GE2932" s="1"/>
      <c r="GF2932" s="1"/>
      <c r="GG2932" s="1"/>
      <c r="GH2932" s="1"/>
      <c r="GI2932" s="2"/>
      <c r="GJ2932" s="1"/>
      <c r="GK2932" s="7"/>
      <c r="GL2932" s="1"/>
      <c r="GM2932" s="1"/>
      <c r="GN2932" s="1"/>
      <c r="GO2932" s="1"/>
      <c r="GP2932" s="1"/>
      <c r="GQ2932" s="1"/>
      <c r="GR2932" s="1"/>
      <c r="GS2932" s="1"/>
      <c r="GT2932" s="1"/>
      <c r="GU2932" s="1"/>
      <c r="GV2932" s="1"/>
      <c r="GW2932" s="1"/>
      <c r="GX2932" s="1"/>
      <c r="GY2932" s="1"/>
      <c r="HE2932" s="1"/>
      <c r="HF2932" s="1"/>
      <c r="HG2932" s="1"/>
      <c r="HH2932" s="1"/>
      <c r="HI2932" s="1"/>
      <c r="HJ2932" s="1"/>
      <c r="HK2932" s="1"/>
      <c r="HL2932" s="1"/>
      <c r="HM2932" s="1"/>
      <c r="HN2932" s="1"/>
      <c r="HO2932" s="1"/>
      <c r="HP2932" s="1"/>
      <c r="HQ2932" s="1"/>
      <c r="HR2932" s="1"/>
      <c r="HS2932" s="2"/>
      <c r="HT2932" s="1"/>
      <c r="HU2932" s="7"/>
      <c r="HV2932" s="1"/>
      <c r="HW2932" s="1"/>
      <c r="HX2932" s="1"/>
      <c r="HY2932" s="1"/>
      <c r="HZ2932" s="1"/>
      <c r="IA2932" s="1"/>
      <c r="IB2932" s="1"/>
      <c r="IC2932" s="1"/>
      <c r="ID2932" s="1"/>
      <c r="IE2932" s="1"/>
      <c r="IF2932" s="1"/>
      <c r="IG2932" s="1"/>
      <c r="IH2932" s="1"/>
      <c r="II2932" s="1"/>
      <c r="IO2932" s="1"/>
      <c r="IP2932" s="1"/>
      <c r="IQ2932" s="1"/>
      <c r="IR2932" s="1"/>
      <c r="IS2932" s="1"/>
      <c r="IT2932" s="1"/>
      <c r="IU2932" s="1"/>
      <c r="IV2932" s="1"/>
      <c r="IW2932" s="1"/>
      <c r="IX2932" s="1"/>
      <c r="IY2932" s="1"/>
      <c r="IZ2932" s="1"/>
      <c r="JA2932" s="1"/>
      <c r="JB2932" s="1"/>
      <c r="JC2932" s="2"/>
      <c r="JD2932" s="1"/>
      <c r="JE2932" s="7"/>
      <c r="JF2932" s="1"/>
      <c r="JG2932" s="1"/>
      <c r="JH2932" s="1"/>
      <c r="JI2932" s="1"/>
      <c r="JJ2932" s="1"/>
      <c r="JK2932" s="1"/>
      <c r="JL2932" s="1"/>
      <c r="JM2932" s="1"/>
      <c r="JN2932" s="1"/>
      <c r="JO2932" s="1"/>
      <c r="JP2932" s="1"/>
      <c r="JQ2932" s="1"/>
      <c r="JR2932" s="1"/>
      <c r="JS2932" s="1"/>
      <c r="JX2932" s="1"/>
      <c r="KG2932" s="1"/>
      <c r="KV2932" s="1"/>
      <c r="KW2932" s="34"/>
      <c r="KY2932" s="35"/>
      <c r="LA2932" s="36"/>
      <c r="LC2932" s="37"/>
      <c r="LQ2932" s="1"/>
      <c r="LR2932" s="1"/>
      <c r="LS2932" s="1"/>
      <c r="LT2932" s="1"/>
      <c r="LU2932" s="1"/>
      <c r="LV2932" s="1"/>
      <c r="LW2932" s="1"/>
      <c r="LX2932" s="1"/>
      <c r="LY2932" s="1"/>
      <c r="LZ2932" s="1"/>
      <c r="MA2932" s="1"/>
      <c r="MB2932" s="1"/>
      <c r="MC2932" s="1"/>
      <c r="MD2932" s="1"/>
      <c r="ME2932" s="2"/>
      <c r="MF2932" s="1"/>
      <c r="MG2932" s="7"/>
      <c r="MH2932" s="1"/>
      <c r="MI2932" s="1"/>
      <c r="MJ2932" s="1"/>
      <c r="NA2932" s="1"/>
      <c r="NB2932" s="1"/>
      <c r="NC2932" s="1"/>
      <c r="ND2932" s="1"/>
      <c r="NE2932" s="1"/>
      <c r="NF2932" s="1"/>
      <c r="NG2932" s="1"/>
      <c r="NH2932" s="1"/>
      <c r="NI2932" s="1"/>
      <c r="NJ2932" s="1"/>
      <c r="NK2932" s="1"/>
      <c r="NL2932" s="1"/>
      <c r="NM2932" s="1"/>
      <c r="NN2932" s="1"/>
      <c r="NO2932" s="2"/>
      <c r="NP2932" s="1"/>
      <c r="NQ2932" s="7"/>
      <c r="NR2932" s="1"/>
      <c r="NS2932" s="1"/>
      <c r="NT2932" s="1"/>
      <c r="PW2932" s="1"/>
      <c r="RC2932" s="1"/>
      <c r="RD2932" s="1"/>
      <c r="RE2932" s="1"/>
      <c r="RF2932" s="1"/>
      <c r="RG2932" s="1"/>
      <c r="RH2932" s="1"/>
      <c r="RI2932" s="1"/>
      <c r="RJ2932" s="1"/>
      <c r="RK2932" s="1"/>
      <c r="RL2932" s="1"/>
      <c r="RM2932" s="1"/>
      <c r="RN2932" s="1"/>
      <c r="RO2932" s="1"/>
      <c r="RP2932" s="1"/>
      <c r="RQ2932" s="2"/>
      <c r="RR2932" s="1"/>
      <c r="RS2932" s="7"/>
      <c r="RT2932" s="1"/>
      <c r="RU2932" s="1"/>
      <c r="RV2932" s="1"/>
      <c r="SM2932" s="1"/>
      <c r="SN2932" s="1"/>
      <c r="SO2932" s="1"/>
      <c r="SP2932" s="1"/>
      <c r="SQ2932" s="1"/>
      <c r="SR2932" s="1"/>
      <c r="SS2932" s="1"/>
      <c r="ST2932" s="1"/>
      <c r="SU2932" s="1"/>
      <c r="SV2932" s="1"/>
      <c r="SW2932" s="1"/>
      <c r="SX2932" s="1"/>
      <c r="SY2932" s="1"/>
      <c r="SZ2932" s="1"/>
      <c r="TA2932" s="2"/>
      <c r="TB2932" s="1"/>
      <c r="TC2932" s="7"/>
      <c r="TD2932" s="1"/>
      <c r="TE2932" s="1"/>
      <c r="TF2932" s="1"/>
      <c r="TV2932" s="1"/>
      <c r="VT2932" s="1"/>
    </row>
    <row r="2933" spans="14:592" ht="15" thickBot="1" x14ac:dyDescent="0.35">
      <c r="N2933" s="1"/>
      <c r="O2933" s="34"/>
      <c r="Q2933" s="35"/>
      <c r="S2933" s="36"/>
      <c r="U2933" s="37"/>
      <c r="W2933" s="52"/>
      <c r="Y2933" s="53"/>
      <c r="AI2933" s="1"/>
      <c r="AW2933" s="2" t="s">
        <v>101</v>
      </c>
      <c r="AY2933" s="7" t="s">
        <v>102</v>
      </c>
      <c r="BM2933" s="1"/>
      <c r="BS2933" s="1"/>
      <c r="CG2933" s="2" t="s">
        <v>103</v>
      </c>
      <c r="CI2933" s="7" t="s">
        <v>104</v>
      </c>
      <c r="CW2933" s="1"/>
      <c r="DC2933" s="1"/>
      <c r="DQ2933" s="2" t="s">
        <v>221</v>
      </c>
      <c r="DS2933" s="7" t="s">
        <v>222</v>
      </c>
      <c r="EG2933" s="1"/>
      <c r="FU2933" s="1"/>
      <c r="GI2933" s="2" t="s">
        <v>101</v>
      </c>
      <c r="GK2933" s="7" t="s">
        <v>102</v>
      </c>
      <c r="GY2933" s="1"/>
      <c r="HE2933" s="1"/>
      <c r="HS2933" s="2" t="s">
        <v>103</v>
      </c>
      <c r="HU2933" s="7" t="s">
        <v>104</v>
      </c>
      <c r="II2933" s="1"/>
      <c r="IO2933" s="1"/>
      <c r="JC2933" s="2" t="s">
        <v>221</v>
      </c>
      <c r="JE2933" s="7" t="s">
        <v>222</v>
      </c>
      <c r="JS2933" s="1"/>
      <c r="JX2933" s="1"/>
      <c r="KG2933" s="1"/>
      <c r="KV2933" s="1"/>
      <c r="KW2933" s="34"/>
      <c r="KY2933" s="35"/>
      <c r="LA2933" s="36"/>
      <c r="LC2933" s="37"/>
      <c r="LQ2933" s="1"/>
      <c r="ME2933" s="2" t="s">
        <v>101</v>
      </c>
      <c r="MG2933" s="7" t="s">
        <v>102</v>
      </c>
      <c r="MJ2933" s="1"/>
      <c r="NA2933" s="1"/>
      <c r="NO2933" s="2" t="s">
        <v>103</v>
      </c>
      <c r="NQ2933" s="7" t="s">
        <v>104</v>
      </c>
      <c r="NT2933" s="1"/>
      <c r="RC2933" s="1"/>
      <c r="RQ2933" s="2" t="s">
        <v>101</v>
      </c>
      <c r="RS2933" s="7" t="s">
        <v>102</v>
      </c>
      <c r="RV2933" s="1"/>
      <c r="SM2933" s="1"/>
      <c r="TA2933" s="2" t="s">
        <v>103</v>
      </c>
      <c r="TC2933" s="7" t="s">
        <v>104</v>
      </c>
      <c r="TF2933" s="1"/>
      <c r="TV2933" s="1"/>
      <c r="VT2933" s="1"/>
    </row>
    <row r="2934" spans="14:592" x14ac:dyDescent="0.3">
      <c r="N2934" s="1"/>
      <c r="O2934" s="34"/>
      <c r="Q2934" s="35"/>
      <c r="S2934" s="36"/>
      <c r="U2934" s="37"/>
      <c r="W2934" s="52"/>
      <c r="Y2934" s="53"/>
      <c r="AI2934" s="1"/>
      <c r="AW2934" s="4">
        <f t="array" ref="AW2934:AW2937">AJ2953*AN2950:AN2953+AU2953*AY2950:AY2953+BF2953*BJ2950:BJ2953</f>
        <v>0.58506941125605516</v>
      </c>
      <c r="AY2934" s="8">
        <f t="array" ref="AY2934:AY2937">EC2902:EC2905</f>
        <v>3.6191547674223649E-4</v>
      </c>
      <c r="BM2934" s="1"/>
      <c r="BS2934" s="1"/>
      <c r="CG2934" s="4">
        <f t="array" ref="CG2934:CG2937">BT2953*BX2950:BX2953+CE2953*CI2950:CI2953+CP2953*CT2950:CT2953</f>
        <v>0.57935569536072329</v>
      </c>
      <c r="CI2934" s="8">
        <f t="array" ref="CI2934:CI2937">EW2902:EW2905</f>
        <v>-4.0891106429123447E-4</v>
      </c>
      <c r="CW2934" s="1"/>
      <c r="DC2934" s="1"/>
      <c r="DQ2934" s="4">
        <f t="array" ref="DQ2934:DQ2937">DD2953*DH2950:DH2953+DO2953*DS2950:DS2953+DZ2953*ED2950:ED2953</f>
        <v>0.56477770483926659</v>
      </c>
      <c r="DS2934" s="8">
        <f t="array" ref="DS2934:DS2937">FQ2902:FQ2905</f>
        <v>1.9050683925071044E-4</v>
      </c>
      <c r="EG2934" s="1"/>
      <c r="EY2934" s="1"/>
      <c r="FU2934" s="1"/>
      <c r="GI2934" s="4">
        <f t="array" ref="GI2934:GI2937">FV2953*FZ2950:FZ2953+GG2953*GK2950:GK2953+GR2953*GV2950:GV2953</f>
        <v>2.7276868318698529E-2</v>
      </c>
      <c r="GK2934" s="8">
        <f t="array" ref="GK2934:GK2937">EI2902:EI2905</f>
        <v>-1.47843125889881E-5</v>
      </c>
      <c r="GY2934" s="1"/>
      <c r="HE2934" s="1"/>
      <c r="HS2934" s="4">
        <f t="array" ref="HS2934:HS2937">HF2953*HJ2950:HJ2953+HQ2953*HU2950:HU2953+IB2953*IF2950:IF2953</f>
        <v>2.3339024242044194E-2</v>
      </c>
      <c r="HU2934" s="8">
        <f t="array" ref="HU2934:HU2937">FC2902:FC2905</f>
        <v>1.6704090828044709E-5</v>
      </c>
      <c r="II2934" s="1"/>
      <c r="IO2934" s="1"/>
      <c r="JC2934" s="4">
        <f t="array" ref="JC2934:JC2937">IP2953*IT2950:IT2953+JA2953*JE2950:JE2953+JL2953*JP2950:JP2953</f>
        <v>3.3294979805571515E-2</v>
      </c>
      <c r="JE2934" s="8">
        <f t="array" ref="JE2934:JE2937">FW2902:FW2905</f>
        <v>-7.7822387900492805E-6</v>
      </c>
      <c r="JS2934" s="1"/>
      <c r="JX2934" s="1"/>
      <c r="KG2934" s="1"/>
      <c r="KV2934" s="1"/>
      <c r="KW2934" s="34"/>
      <c r="KY2934" s="35"/>
      <c r="LA2934" s="36"/>
      <c r="LC2934" s="37"/>
      <c r="LQ2934" s="1"/>
      <c r="ME2934" s="4">
        <f t="array" ref="ME2934:ME2937">LR2953*LV2950:LV2953+MC2953*MG2950:MG2953</f>
        <v>-0.21188162028502497</v>
      </c>
      <c r="MG2934" s="8">
        <f t="array" ref="MG2934:MG2937">PK2902:PK2905</f>
        <v>-9.2518020710805591E-4</v>
      </c>
      <c r="MJ2934" s="1"/>
      <c r="NA2934" s="1"/>
      <c r="NO2934" s="4">
        <f t="array" ref="NO2934:NO2937">NB2953*NF2950:NF2953+NM2953*NQ2950:NQ2953</f>
        <v>-0.2422226105814248</v>
      </c>
      <c r="NQ2934" s="8">
        <f t="array" ref="NQ2934:NQ2937">QE2902:QE2905</f>
        <v>3.6493747971482962E-4</v>
      </c>
      <c r="NT2934" s="1"/>
      <c r="PW2934" s="1"/>
      <c r="RC2934" s="1"/>
      <c r="RQ2934" s="4">
        <f t="array" ref="RQ2934:RQ2937">RD2953*RH2950:RH2953+RO2953*RS2950:RS2953</f>
        <v>-0.11531805359887901</v>
      </c>
      <c r="RS2934" s="8">
        <f t="array" ref="RS2934:RS2937">PQ2902:PQ2905</f>
        <v>-8.5240791571921542E-4</v>
      </c>
      <c r="RV2934" s="1"/>
      <c r="SM2934" s="1"/>
      <c r="TA2934" s="4">
        <f t="array" ref="TA2934:TA2937">SN2953*SR2950:SR2953+SY2953*TC2950:TC2953</f>
        <v>7.7139279707783309E-2</v>
      </c>
      <c r="TC2934" s="8">
        <f t="array" ref="TC2934:TC2937">QK2902:QK2905</f>
        <v>2.3060327610540656E-4</v>
      </c>
      <c r="TF2934" s="1"/>
      <c r="TV2934" s="1"/>
      <c r="VT2934" s="1"/>
    </row>
    <row r="2935" spans="14:592" x14ac:dyDescent="0.3">
      <c r="N2935" s="1"/>
      <c r="O2935" s="34"/>
      <c r="Q2935" s="35"/>
      <c r="S2935" s="36"/>
      <c r="U2935" s="37"/>
      <c r="W2935" s="52"/>
      <c r="Y2935" s="53"/>
      <c r="AI2935" s="1"/>
      <c r="AW2935" s="5">
        <v>-0.26046299055460143</v>
      </c>
      <c r="AY2935" s="9">
        <v>-8.9282896043731472E-5</v>
      </c>
      <c r="BM2935" s="1"/>
      <c r="BS2935" s="1"/>
      <c r="CG2935" s="5">
        <v>-0.26341485885222343</v>
      </c>
      <c r="CI2935" s="9">
        <v>1.0087649296702545E-4</v>
      </c>
      <c r="CW2935" s="1"/>
      <c r="DC2935" s="1"/>
      <c r="DQ2935" s="5">
        <v>-0.2722804817728729</v>
      </c>
      <c r="DS2935" s="9">
        <v>-4.69971676192096E-5</v>
      </c>
      <c r="EG2935" s="1"/>
      <c r="FU2935" s="1"/>
      <c r="GI2935" s="5">
        <v>0.12829463222920617</v>
      </c>
      <c r="GK2935" s="9">
        <v>-3.6356646694135495E-4</v>
      </c>
      <c r="GY2935" s="1"/>
      <c r="HE2935" s="1"/>
      <c r="HS2935" s="5">
        <v>8.3949448871247154E-2</v>
      </c>
      <c r="HU2935" s="9">
        <v>4.1077643950406835E-4</v>
      </c>
      <c r="II2935" s="1"/>
      <c r="IO2935" s="1"/>
      <c r="JC2935" s="5">
        <v>0.15105249270008259</v>
      </c>
      <c r="JE2935" s="9">
        <v>-1.913758955488802E-4</v>
      </c>
      <c r="JS2935" s="1"/>
      <c r="JX2935" s="1"/>
      <c r="KG2935" s="1"/>
      <c r="KV2935" s="1"/>
      <c r="KW2935" s="34"/>
      <c r="KY2935" s="35"/>
      <c r="LA2935" s="36"/>
      <c r="LC2935" s="37"/>
      <c r="LQ2935" s="1"/>
      <c r="ME2935" s="5">
        <v>-0.28637326859670692</v>
      </c>
      <c r="MG2935" s="9">
        <v>1.4686688331820852E-3</v>
      </c>
      <c r="MJ2935" s="1"/>
      <c r="NA2935" s="1"/>
      <c r="NO2935" s="5">
        <v>-0.20142191713662377</v>
      </c>
      <c r="NQ2935" s="9">
        <v>-1.2152829839733818E-4</v>
      </c>
      <c r="NT2935" s="1"/>
      <c r="RC2935" s="1"/>
      <c r="RQ2935" s="5">
        <v>0.61603891901894958</v>
      </c>
      <c r="RS2935" s="9">
        <v>1.0339874249571189E-3</v>
      </c>
      <c r="RV2935" s="1"/>
      <c r="SM2935" s="1"/>
      <c r="TA2935" s="5">
        <v>0.80710882401924855</v>
      </c>
      <c r="TC2935" s="9">
        <v>-4.8775687481969303E-4</v>
      </c>
      <c r="TF2935" s="1"/>
      <c r="TV2935" s="1"/>
      <c r="VT2935" s="1"/>
    </row>
    <row r="2936" spans="14:592" x14ac:dyDescent="0.3">
      <c r="N2936" s="1"/>
      <c r="O2936" s="34"/>
      <c r="Q2936" s="35"/>
      <c r="S2936" s="36"/>
      <c r="U2936" s="37"/>
      <c r="W2936" s="52"/>
      <c r="Y2936" s="53"/>
      <c r="AI2936" s="1"/>
      <c r="AW2936" s="5">
        <v>-0.26056197449615603</v>
      </c>
      <c r="AY2936" s="9">
        <v>-3.42596800857183E-4</v>
      </c>
      <c r="BM2936" s="1"/>
      <c r="BS2936" s="1"/>
      <c r="CG2936" s="5">
        <v>-0.26216339460881721</v>
      </c>
      <c r="CI2936" s="9">
        <v>3.8708381228211167E-4</v>
      </c>
      <c r="CW2936" s="1"/>
      <c r="DC2936" s="1"/>
      <c r="DQ2936" s="5">
        <v>-0.27751750611243686</v>
      </c>
      <c r="DS2936" s="9">
        <v>-1.8033778012536205E-4</v>
      </c>
      <c r="EG2936" s="1"/>
      <c r="EY2936" s="1"/>
      <c r="FU2936" s="1"/>
      <c r="GI2936" s="5">
        <v>1.4395641400361969</v>
      </c>
      <c r="GK2936" s="9">
        <v>-6.929754711501667E-4</v>
      </c>
      <c r="GY2936" s="1"/>
      <c r="HE2936" s="1"/>
      <c r="HS2936" s="5">
        <v>1.4144245895190128</v>
      </c>
      <c r="HU2936" s="9">
        <v>7.8295998830012138E-4</v>
      </c>
      <c r="II2936" s="1"/>
      <c r="IO2936" s="1"/>
      <c r="JC2936" s="5">
        <v>1.4513445818345538</v>
      </c>
      <c r="JE2936" s="9">
        <v>-3.6477181875566766E-4</v>
      </c>
      <c r="JS2936" s="1"/>
      <c r="JX2936" s="1"/>
      <c r="KG2936" s="1"/>
      <c r="KV2936" s="1"/>
      <c r="KW2936" s="34"/>
      <c r="KY2936" s="35"/>
      <c r="LA2936" s="36"/>
      <c r="LC2936" s="37"/>
      <c r="LQ2936" s="1"/>
      <c r="ME2936" s="5">
        <v>-1.1655019947659917</v>
      </c>
      <c r="MG2936" s="9">
        <v>1.6384982494342284E-3</v>
      </c>
      <c r="MJ2936" s="1"/>
      <c r="NA2936" s="1"/>
      <c r="NO2936" s="5">
        <v>-0.83571330432260826</v>
      </c>
      <c r="NQ2936" s="9">
        <v>-4.1961588431702789E-4</v>
      </c>
      <c r="NT2936" s="1"/>
      <c r="PW2936" s="1"/>
      <c r="RC2936" s="1"/>
      <c r="RQ2936" s="5">
        <v>-1.1540283113947463</v>
      </c>
      <c r="RS2936" s="9">
        <v>-8.9683486489036299E-4</v>
      </c>
      <c r="RV2936" s="1"/>
      <c r="SM2936" s="1"/>
      <c r="TA2936" s="5">
        <v>-1.6052815834794327</v>
      </c>
      <c r="TC2936" s="9">
        <v>2.0683248028658248E-4</v>
      </c>
      <c r="TF2936" s="1"/>
      <c r="TV2936" s="1"/>
      <c r="VT2936" s="1"/>
    </row>
    <row r="2937" spans="14:592" ht="15" thickBot="1" x14ac:dyDescent="0.35">
      <c r="N2937" s="1"/>
      <c r="O2937" s="34"/>
      <c r="Q2937" s="35"/>
      <c r="S2937" s="36"/>
      <c r="U2937" s="37"/>
      <c r="W2937" s="52"/>
      <c r="Y2937" s="53"/>
      <c r="AI2937" s="1"/>
      <c r="AW2937" s="6">
        <v>-1.0204342420739954</v>
      </c>
      <c r="AY2937" s="10">
        <v>1.2614105356303969E-3</v>
      </c>
      <c r="BM2937" s="1"/>
      <c r="BS2937" s="1"/>
      <c r="CG2937" s="6">
        <v>-1.0270176053197848</v>
      </c>
      <c r="CI2937" s="10">
        <v>-1.4252077011897679E-3</v>
      </c>
      <c r="CW2937" s="1"/>
      <c r="DC2937" s="1"/>
      <c r="DQ2937" s="6">
        <v>-1.0210144187716717</v>
      </c>
      <c r="DS2937" s="10">
        <v>6.6398744895799057E-4</v>
      </c>
      <c r="EG2937" s="1"/>
      <c r="FU2937" s="1"/>
      <c r="GI2937" s="6">
        <v>-0.57440774824027518</v>
      </c>
      <c r="GK2937" s="10">
        <v>-3.5291197840894926E-4</v>
      </c>
      <c r="GY2937" s="1"/>
      <c r="HE2937" s="1"/>
      <c r="HS2937" s="6">
        <v>-0.54731779328976193</v>
      </c>
      <c r="HU2937" s="10">
        <v>3.9873844023285255E-4</v>
      </c>
      <c r="II2937" s="1"/>
      <c r="IO2937" s="1"/>
      <c r="JC2937" s="6">
        <v>-0.56468992149055675</v>
      </c>
      <c r="JE2937" s="10">
        <v>-1.857675337501192E-4</v>
      </c>
      <c r="JS2937" s="1"/>
      <c r="JX2937" s="1"/>
      <c r="KG2937" s="1"/>
      <c r="KV2937" s="1"/>
      <c r="KW2937" s="34"/>
      <c r="KY2937" s="35"/>
      <c r="LA2937" s="36"/>
      <c r="LC2937" s="37"/>
      <c r="LQ2937" s="1"/>
      <c r="ME2937" s="6">
        <v>-1.4333626744073891</v>
      </c>
      <c r="MG2937" s="10">
        <v>-3.4538467734633805E-4</v>
      </c>
      <c r="MJ2937" s="1"/>
      <c r="NA2937" s="1"/>
      <c r="NO2937" s="6">
        <v>-1.8999015227749871</v>
      </c>
      <c r="NQ2937" s="10">
        <v>1.0965513060441517E-4</v>
      </c>
      <c r="NT2937" s="1"/>
      <c r="RC2937" s="1"/>
      <c r="RQ2937" s="6">
        <v>-0.40908084755973456</v>
      </c>
      <c r="RS2937" s="10">
        <v>8.2239600263299992E-4</v>
      </c>
      <c r="RV2937" s="1"/>
      <c r="SM2937" s="1"/>
      <c r="TA2937" s="6">
        <v>-0.50599692544868768</v>
      </c>
      <c r="TC2937" s="10">
        <v>-2.0108442005226199E-4</v>
      </c>
      <c r="TF2937" s="1"/>
      <c r="TV2937" s="1"/>
      <c r="VT2937" s="1"/>
    </row>
    <row r="2938" spans="14:592" x14ac:dyDescent="0.3">
      <c r="N2938" s="1"/>
      <c r="O2938" s="34"/>
      <c r="Q2938" s="35"/>
      <c r="S2938" s="36"/>
      <c r="U2938" s="37"/>
      <c r="W2938" s="52"/>
      <c r="Y2938" s="53"/>
      <c r="AI2938" s="1"/>
      <c r="AL2938" s="7"/>
      <c r="AM2938" s="7"/>
      <c r="AN2938" s="7"/>
      <c r="AO2938" s="7"/>
      <c r="AP2938" s="7"/>
      <c r="AQ2938" s="7"/>
      <c r="AR2938" s="7"/>
      <c r="AS2938" s="7"/>
      <c r="AT2938" s="7"/>
      <c r="AU2938" s="7"/>
      <c r="AV2938" s="7"/>
      <c r="AW2938" s="2"/>
      <c r="AX2938" s="7"/>
      <c r="AY2938" s="7"/>
      <c r="AZ2938" s="7"/>
      <c r="BA2938" s="7"/>
      <c r="BB2938" s="7"/>
      <c r="BC2938" s="7"/>
      <c r="BD2938" s="7"/>
      <c r="BE2938" s="7"/>
      <c r="BF2938" s="7"/>
      <c r="BG2938" s="7"/>
      <c r="BH2938" s="7"/>
      <c r="BI2938" s="7"/>
      <c r="BJ2938" s="7"/>
      <c r="BK2938" s="7"/>
      <c r="BL2938" s="7"/>
      <c r="BM2938" s="1"/>
      <c r="BS2938" s="1"/>
      <c r="BV2938" s="7"/>
      <c r="BW2938" s="7"/>
      <c r="BX2938" s="7"/>
      <c r="BY2938" s="7"/>
      <c r="BZ2938" s="7"/>
      <c r="CA2938" s="7"/>
      <c r="CB2938" s="7"/>
      <c r="CC2938" s="7"/>
      <c r="CD2938" s="7"/>
      <c r="CE2938" s="7"/>
      <c r="CF2938" s="7"/>
      <c r="CG2938" s="2"/>
      <c r="CH2938" s="7"/>
      <c r="CI2938" s="7"/>
      <c r="CJ2938" s="7"/>
      <c r="CK2938" s="7"/>
      <c r="CL2938" s="7"/>
      <c r="CM2938" s="7"/>
      <c r="CN2938" s="7"/>
      <c r="CO2938" s="7"/>
      <c r="CP2938" s="7"/>
      <c r="CQ2938" s="7"/>
      <c r="CR2938" s="7"/>
      <c r="CS2938" s="7"/>
      <c r="CT2938" s="7"/>
      <c r="CU2938" s="7"/>
      <c r="CV2938" s="7"/>
      <c r="CW2938" s="1"/>
      <c r="DC2938" s="1"/>
      <c r="DF2938" s="7"/>
      <c r="DG2938" s="7"/>
      <c r="DH2938" s="7"/>
      <c r="DI2938" s="7"/>
      <c r="DJ2938" s="7"/>
      <c r="DK2938" s="7"/>
      <c r="DL2938" s="7"/>
      <c r="DM2938" s="7"/>
      <c r="DN2938" s="7"/>
      <c r="DO2938" s="7"/>
      <c r="DP2938" s="7"/>
      <c r="DQ2938" s="2"/>
      <c r="DR2938" s="7"/>
      <c r="DS2938" s="7"/>
      <c r="DT2938" s="7"/>
      <c r="DU2938" s="7"/>
      <c r="DV2938" s="7"/>
      <c r="DW2938" s="7"/>
      <c r="DX2938" s="7"/>
      <c r="DY2938" s="7"/>
      <c r="DZ2938" s="7"/>
      <c r="EA2938" s="7"/>
      <c r="EB2938" s="7"/>
      <c r="EC2938" s="7"/>
      <c r="ED2938" s="7"/>
      <c r="EE2938" s="7"/>
      <c r="EF2938" s="7"/>
      <c r="EG2938" s="1"/>
      <c r="EY2938" s="1"/>
      <c r="FU2938" s="1"/>
      <c r="FX2938" s="7"/>
      <c r="FY2938" s="7"/>
      <c r="FZ2938" s="7"/>
      <c r="GA2938" s="7"/>
      <c r="GB2938" s="7"/>
      <c r="GC2938" s="7"/>
      <c r="GD2938" s="7"/>
      <c r="GE2938" s="7"/>
      <c r="GF2938" s="7"/>
      <c r="GG2938" s="7"/>
      <c r="GH2938" s="7"/>
      <c r="GI2938" s="2"/>
      <c r="GJ2938" s="7"/>
      <c r="GK2938" s="7"/>
      <c r="GL2938" s="7"/>
      <c r="GM2938" s="7"/>
      <c r="GN2938" s="7"/>
      <c r="GO2938" s="7"/>
      <c r="GP2938" s="7"/>
      <c r="GQ2938" s="7"/>
      <c r="GR2938" s="7"/>
      <c r="GS2938" s="7"/>
      <c r="GT2938" s="7"/>
      <c r="GU2938" s="7"/>
      <c r="GV2938" s="7"/>
      <c r="GW2938" s="7"/>
      <c r="GX2938" s="7"/>
      <c r="GY2938" s="1"/>
      <c r="HE2938" s="1"/>
      <c r="HH2938" s="7"/>
      <c r="HI2938" s="7"/>
      <c r="HJ2938" s="7"/>
      <c r="HK2938" s="7"/>
      <c r="HL2938" s="7"/>
      <c r="HM2938" s="7"/>
      <c r="HN2938" s="7"/>
      <c r="HO2938" s="7"/>
      <c r="HP2938" s="7"/>
      <c r="HQ2938" s="7"/>
      <c r="HR2938" s="7"/>
      <c r="HS2938" s="2"/>
      <c r="HT2938" s="7"/>
      <c r="HU2938" s="7"/>
      <c r="HV2938" s="7"/>
      <c r="HW2938" s="7"/>
      <c r="HX2938" s="7"/>
      <c r="HY2938" s="7"/>
      <c r="HZ2938" s="7"/>
      <c r="IA2938" s="7"/>
      <c r="IB2938" s="7"/>
      <c r="IC2938" s="7"/>
      <c r="ID2938" s="7"/>
      <c r="IE2938" s="7"/>
      <c r="IF2938" s="7"/>
      <c r="IG2938" s="7"/>
      <c r="IH2938" s="7"/>
      <c r="II2938" s="1"/>
      <c r="IO2938" s="1"/>
      <c r="IR2938" s="7"/>
      <c r="IS2938" s="7"/>
      <c r="IT2938" s="7"/>
      <c r="IU2938" s="7"/>
      <c r="IV2938" s="7"/>
      <c r="IW2938" s="7"/>
      <c r="IX2938" s="7"/>
      <c r="IY2938" s="7"/>
      <c r="IZ2938" s="7"/>
      <c r="JA2938" s="7"/>
      <c r="JB2938" s="7"/>
      <c r="JC2938" s="2"/>
      <c r="JD2938" s="7"/>
      <c r="JE2938" s="7"/>
      <c r="JF2938" s="7"/>
      <c r="JG2938" s="7"/>
      <c r="JH2938" s="7"/>
      <c r="JI2938" s="7"/>
      <c r="JJ2938" s="7"/>
      <c r="JK2938" s="7"/>
      <c r="JL2938" s="7"/>
      <c r="JM2938" s="7"/>
      <c r="JN2938" s="7"/>
      <c r="JO2938" s="7"/>
      <c r="JP2938" s="7"/>
      <c r="JQ2938" s="7"/>
      <c r="JR2938" s="7"/>
      <c r="JS2938" s="1"/>
      <c r="JX2938" s="1"/>
      <c r="KG2938" s="1"/>
      <c r="KV2938" s="1"/>
      <c r="KW2938" s="34"/>
      <c r="KY2938" s="35"/>
      <c r="LA2938" s="36"/>
      <c r="LC2938" s="37"/>
      <c r="LQ2938" s="1"/>
      <c r="LT2938" s="7"/>
      <c r="LU2938" s="7"/>
      <c r="LV2938" s="7"/>
      <c r="LW2938" s="7"/>
      <c r="LX2938" s="7"/>
      <c r="LY2938" s="7"/>
      <c r="LZ2938" s="7"/>
      <c r="MA2938" s="7"/>
      <c r="MB2938" s="7"/>
      <c r="MC2938" s="7"/>
      <c r="MD2938" s="7"/>
      <c r="ME2938" s="2"/>
      <c r="MF2938" s="7"/>
      <c r="MG2938" s="7"/>
      <c r="MH2938" s="7"/>
      <c r="MI2938" s="7"/>
      <c r="MJ2938" s="1"/>
      <c r="NA2938" s="1"/>
      <c r="ND2938" s="7"/>
      <c r="NE2938" s="7"/>
      <c r="NF2938" s="7"/>
      <c r="NG2938" s="7"/>
      <c r="NH2938" s="7"/>
      <c r="NI2938" s="7"/>
      <c r="NJ2938" s="7"/>
      <c r="NK2938" s="7"/>
      <c r="NL2938" s="7"/>
      <c r="NM2938" s="7"/>
      <c r="NN2938" s="7"/>
      <c r="NO2938" s="2"/>
      <c r="NP2938" s="7"/>
      <c r="NQ2938" s="7"/>
      <c r="NR2938" s="7"/>
      <c r="NS2938" s="7"/>
      <c r="NT2938" s="1"/>
      <c r="PW2938" s="1"/>
      <c r="RC2938" s="1"/>
      <c r="RF2938" s="7"/>
      <c r="RG2938" s="7"/>
      <c r="RH2938" s="7"/>
      <c r="RI2938" s="7"/>
      <c r="RJ2938" s="7"/>
      <c r="RK2938" s="7"/>
      <c r="RL2938" s="7"/>
      <c r="RM2938" s="7"/>
      <c r="RN2938" s="7"/>
      <c r="RO2938" s="7"/>
      <c r="RP2938" s="7"/>
      <c r="RQ2938" s="2"/>
      <c r="RR2938" s="7"/>
      <c r="RS2938" s="7"/>
      <c r="RT2938" s="7"/>
      <c r="RU2938" s="7"/>
      <c r="RV2938" s="1"/>
      <c r="SM2938" s="1"/>
      <c r="SP2938" s="7"/>
      <c r="SQ2938" s="7"/>
      <c r="SR2938" s="7"/>
      <c r="SS2938" s="7"/>
      <c r="ST2938" s="7"/>
      <c r="SU2938" s="7"/>
      <c r="SV2938" s="7"/>
      <c r="SW2938" s="7"/>
      <c r="SX2938" s="7"/>
      <c r="SY2938" s="7"/>
      <c r="SZ2938" s="7"/>
      <c r="TA2938" s="2"/>
      <c r="TB2938" s="7"/>
      <c r="TC2938" s="7"/>
      <c r="TD2938" s="7"/>
      <c r="TE2938" s="7"/>
      <c r="TF2938" s="1"/>
      <c r="TV2938" s="1"/>
      <c r="VT2938" s="1"/>
    </row>
    <row r="2939" spans="14:592" x14ac:dyDescent="0.3">
      <c r="N2939" s="1"/>
      <c r="O2939" s="34"/>
      <c r="Q2939" s="35"/>
      <c r="S2939" s="36"/>
      <c r="U2939" s="37"/>
      <c r="W2939" s="52"/>
      <c r="Y2939" s="53"/>
      <c r="AI2939" s="1"/>
      <c r="AL2939" s="7"/>
      <c r="AP2939" s="7"/>
      <c r="AW2939" s="2"/>
      <c r="BA2939" s="7"/>
      <c r="BH2939" s="7"/>
      <c r="BL2939" s="7"/>
      <c r="BM2939" s="1"/>
      <c r="BS2939" s="1"/>
      <c r="BV2939" s="7"/>
      <c r="BZ2939" s="7"/>
      <c r="CG2939" s="2"/>
      <c r="CK2939" s="7"/>
      <c r="CR2939" s="7"/>
      <c r="CV2939" s="7"/>
      <c r="CW2939" s="1"/>
      <c r="DC2939" s="1"/>
      <c r="DF2939" s="7"/>
      <c r="DJ2939" s="7"/>
      <c r="DQ2939" s="2"/>
      <c r="DU2939" s="7"/>
      <c r="EB2939" s="7"/>
      <c r="EF2939" s="7"/>
      <c r="EG2939" s="1"/>
      <c r="FU2939" s="1"/>
      <c r="FX2939" s="7"/>
      <c r="GB2939" s="7"/>
      <c r="GI2939" s="2"/>
      <c r="GM2939" s="7"/>
      <c r="GT2939" s="7"/>
      <c r="GX2939" s="7"/>
      <c r="GY2939" s="1"/>
      <c r="HE2939" s="1"/>
      <c r="HH2939" s="7"/>
      <c r="HL2939" s="7"/>
      <c r="HS2939" s="2"/>
      <c r="HW2939" s="7"/>
      <c r="ID2939" s="7"/>
      <c r="IH2939" s="7"/>
      <c r="II2939" s="1"/>
      <c r="IO2939" s="1"/>
      <c r="IR2939" s="7"/>
      <c r="IV2939" s="7"/>
      <c r="JC2939" s="2"/>
      <c r="JG2939" s="7"/>
      <c r="JN2939" s="7"/>
      <c r="JR2939" s="7"/>
      <c r="JS2939" s="1"/>
      <c r="JX2939" s="1"/>
      <c r="KG2939" s="1"/>
      <c r="KV2939" s="1"/>
      <c r="KW2939" s="34"/>
      <c r="KY2939" s="35"/>
      <c r="LA2939" s="36"/>
      <c r="LC2939" s="37"/>
      <c r="LQ2939" s="1"/>
      <c r="LT2939" s="7"/>
      <c r="LX2939" s="7"/>
      <c r="ME2939" s="2"/>
      <c r="MI2939" s="7"/>
      <c r="MJ2939" s="1"/>
      <c r="NA2939" s="1"/>
      <c r="ND2939" s="7"/>
      <c r="NH2939" s="7"/>
      <c r="NO2939" s="2"/>
      <c r="NS2939" s="7"/>
      <c r="NT2939" s="1"/>
      <c r="RC2939" s="1"/>
      <c r="RF2939" s="7"/>
      <c r="RJ2939" s="7"/>
      <c r="RQ2939" s="2"/>
      <c r="RU2939" s="7"/>
      <c r="RV2939" s="1"/>
      <c r="SM2939" s="1"/>
      <c r="SP2939" s="7"/>
      <c r="ST2939" s="7"/>
      <c r="TA2939" s="2"/>
      <c r="TE2939" s="7"/>
      <c r="TF2939" s="1"/>
      <c r="TV2939" s="1"/>
      <c r="VT2939" s="1"/>
    </row>
    <row r="2940" spans="14:592" x14ac:dyDescent="0.3">
      <c r="N2940" s="1"/>
      <c r="O2940" s="34"/>
      <c r="Q2940" s="35"/>
      <c r="S2940" s="36"/>
      <c r="U2940" s="37"/>
      <c r="W2940" s="52"/>
      <c r="Y2940" s="53"/>
      <c r="AI2940" s="1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L2940" s="7"/>
      <c r="BM2940" s="1"/>
      <c r="BS2940" s="1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  <c r="CG2940" s="2"/>
      <c r="CH2940" s="2"/>
      <c r="CI2940" s="2"/>
      <c r="CJ2940" s="2"/>
      <c r="CK2940" s="2"/>
      <c r="CL2940" s="2"/>
      <c r="CM2940" s="2"/>
      <c r="CN2940" s="2"/>
      <c r="CO2940" s="2"/>
      <c r="CP2940" s="2"/>
      <c r="CQ2940" s="2"/>
      <c r="CR2940" s="2"/>
      <c r="CS2940" s="2"/>
      <c r="CT2940" s="2"/>
      <c r="CV2940" s="7"/>
      <c r="CW2940" s="1"/>
      <c r="DC2940" s="1"/>
      <c r="DD2940" s="2"/>
      <c r="DE2940" s="2"/>
      <c r="DF2940" s="2"/>
      <c r="DG2940" s="2"/>
      <c r="DH2940" s="2"/>
      <c r="DI2940" s="2"/>
      <c r="DJ2940" s="2"/>
      <c r="DK2940" s="2"/>
      <c r="DL2940" s="2"/>
      <c r="DM2940" s="2"/>
      <c r="DN2940" s="2"/>
      <c r="DO2940" s="2"/>
      <c r="DP2940" s="2"/>
      <c r="DQ2940" s="2"/>
      <c r="DR2940" s="2"/>
      <c r="DS2940" s="2"/>
      <c r="DT2940" s="2"/>
      <c r="DU2940" s="2"/>
      <c r="DV2940" s="2"/>
      <c r="DW2940" s="2"/>
      <c r="DX2940" s="2"/>
      <c r="DY2940" s="2"/>
      <c r="DZ2940" s="2"/>
      <c r="EA2940" s="2"/>
      <c r="EB2940" s="2"/>
      <c r="EC2940" s="2"/>
      <c r="ED2940" s="2"/>
      <c r="EF2940" s="7"/>
      <c r="EG2940" s="1"/>
      <c r="EY2940" s="1"/>
      <c r="FU2940" s="1"/>
      <c r="FV2940" s="2"/>
      <c r="FW2940" s="2"/>
      <c r="FX2940" s="2"/>
      <c r="FY2940" s="2"/>
      <c r="FZ2940" s="2"/>
      <c r="GA2940" s="2"/>
      <c r="GB2940" s="2"/>
      <c r="GC2940" s="2"/>
      <c r="GD2940" s="2"/>
      <c r="GE2940" s="2"/>
      <c r="GF2940" s="2"/>
      <c r="GG2940" s="2"/>
      <c r="GH2940" s="2"/>
      <c r="GI2940" s="2"/>
      <c r="GJ2940" s="2"/>
      <c r="GK2940" s="2"/>
      <c r="GL2940" s="2"/>
      <c r="GM2940" s="2"/>
      <c r="GN2940" s="2"/>
      <c r="GO2940" s="2"/>
      <c r="GP2940" s="2"/>
      <c r="GQ2940" s="2"/>
      <c r="GR2940" s="2"/>
      <c r="GS2940" s="2"/>
      <c r="GT2940" s="2"/>
      <c r="GU2940" s="2"/>
      <c r="GV2940" s="2"/>
      <c r="GX2940" s="7"/>
      <c r="GY2940" s="1"/>
      <c r="HE2940" s="1"/>
      <c r="HF2940" s="2"/>
      <c r="HG2940" s="2"/>
      <c r="HH2940" s="2"/>
      <c r="HI2940" s="2"/>
      <c r="HJ2940" s="2"/>
      <c r="HK2940" s="2"/>
      <c r="HL2940" s="2"/>
      <c r="HM2940" s="2"/>
      <c r="HN2940" s="2"/>
      <c r="HO2940" s="2"/>
      <c r="HP2940" s="2"/>
      <c r="HQ2940" s="2"/>
      <c r="HR2940" s="2"/>
      <c r="HS2940" s="2"/>
      <c r="HT2940" s="2"/>
      <c r="HU2940" s="2"/>
      <c r="HV2940" s="2"/>
      <c r="HW2940" s="2"/>
      <c r="HX2940" s="2"/>
      <c r="HY2940" s="2"/>
      <c r="HZ2940" s="2"/>
      <c r="IA2940" s="2"/>
      <c r="IB2940" s="2"/>
      <c r="IC2940" s="2"/>
      <c r="ID2940" s="2"/>
      <c r="IE2940" s="2"/>
      <c r="IF2940" s="2"/>
      <c r="IH2940" s="7"/>
      <c r="II2940" s="1"/>
      <c r="IO2940" s="1"/>
      <c r="IP2940" s="2"/>
      <c r="IQ2940" s="2"/>
      <c r="IR2940" s="2"/>
      <c r="IS2940" s="2"/>
      <c r="IT2940" s="2"/>
      <c r="IU2940" s="2"/>
      <c r="IV2940" s="2"/>
      <c r="IW2940" s="2"/>
      <c r="IX2940" s="2"/>
      <c r="IY2940" s="2"/>
      <c r="IZ2940" s="2"/>
      <c r="JA2940" s="2"/>
      <c r="JB2940" s="2"/>
      <c r="JC2940" s="2"/>
      <c r="JD2940" s="2"/>
      <c r="JE2940" s="2"/>
      <c r="JF2940" s="2"/>
      <c r="JG2940" s="2"/>
      <c r="JH2940" s="2"/>
      <c r="JI2940" s="2"/>
      <c r="JJ2940" s="2"/>
      <c r="JK2940" s="2"/>
      <c r="JL2940" s="2"/>
      <c r="JM2940" s="2"/>
      <c r="JN2940" s="2"/>
      <c r="JO2940" s="2"/>
      <c r="JP2940" s="2"/>
      <c r="JR2940" s="7"/>
      <c r="JS2940" s="1"/>
      <c r="JX2940" s="1"/>
      <c r="KG2940" s="1"/>
      <c r="KV2940" s="1"/>
      <c r="KW2940" s="34"/>
      <c r="KY2940" s="35"/>
      <c r="LA2940" s="36"/>
      <c r="LC2940" s="37"/>
      <c r="LQ2940" s="1"/>
      <c r="LR2940" s="2"/>
      <c r="LS2940" s="2"/>
      <c r="LT2940" s="2"/>
      <c r="LU2940" s="2"/>
      <c r="LV2940" s="2"/>
      <c r="LW2940" s="2"/>
      <c r="LX2940" s="2"/>
      <c r="LY2940" s="2"/>
      <c r="LZ2940" s="2"/>
      <c r="MA2940" s="2"/>
      <c r="MB2940" s="2"/>
      <c r="MC2940" s="2"/>
      <c r="MD2940" s="2"/>
      <c r="ME2940" s="2"/>
      <c r="MF2940" s="2"/>
      <c r="MG2940" s="2"/>
      <c r="MI2940" s="7"/>
      <c r="MJ2940" s="1"/>
      <c r="NA2940" s="1"/>
      <c r="NB2940" s="2"/>
      <c r="NC2940" s="2"/>
      <c r="ND2940" s="2"/>
      <c r="NE2940" s="2"/>
      <c r="NF2940" s="2"/>
      <c r="NG2940" s="2"/>
      <c r="NH2940" s="2"/>
      <c r="NI2940" s="2"/>
      <c r="NJ2940" s="2"/>
      <c r="NK2940" s="2"/>
      <c r="NL2940" s="2"/>
      <c r="NM2940" s="2"/>
      <c r="NN2940" s="2"/>
      <c r="NO2940" s="2"/>
      <c r="NP2940" s="2"/>
      <c r="NQ2940" s="2"/>
      <c r="NS2940" s="7"/>
      <c r="NT2940" s="1"/>
      <c r="PW2940" s="1"/>
      <c r="RC2940" s="1"/>
      <c r="RD2940" s="2"/>
      <c r="RE2940" s="2"/>
      <c r="RF2940" s="2"/>
      <c r="RG2940" s="2"/>
      <c r="RH2940" s="2"/>
      <c r="RI2940" s="2"/>
      <c r="RJ2940" s="2"/>
      <c r="RK2940" s="2"/>
      <c r="RL2940" s="2"/>
      <c r="RM2940" s="2"/>
      <c r="RN2940" s="2"/>
      <c r="RO2940" s="2"/>
      <c r="RP2940" s="2"/>
      <c r="RQ2940" s="2"/>
      <c r="RR2940" s="2"/>
      <c r="RS2940" s="2"/>
      <c r="RU2940" s="7"/>
      <c r="RV2940" s="1"/>
      <c r="SM2940" s="1"/>
      <c r="SN2940" s="2"/>
      <c r="SO2940" s="2"/>
      <c r="SP2940" s="2"/>
      <c r="SQ2940" s="2"/>
      <c r="SR2940" s="2"/>
      <c r="SS2940" s="2"/>
      <c r="ST2940" s="2"/>
      <c r="SU2940" s="2"/>
      <c r="SV2940" s="2"/>
      <c r="SW2940" s="2"/>
      <c r="SX2940" s="2"/>
      <c r="SY2940" s="2"/>
      <c r="SZ2940" s="2"/>
      <c r="TA2940" s="2"/>
      <c r="TB2940" s="2"/>
      <c r="TC2940" s="2"/>
      <c r="TE2940" s="7"/>
      <c r="TF2940" s="1"/>
      <c r="TV2940" s="1"/>
      <c r="VT2940" s="1"/>
    </row>
    <row r="2941" spans="14:592" x14ac:dyDescent="0.3">
      <c r="N2941" s="1"/>
      <c r="O2941" s="34"/>
      <c r="Q2941" s="35"/>
      <c r="S2941" s="36"/>
      <c r="U2941" s="37"/>
      <c r="W2941" s="52"/>
      <c r="Y2941" s="53"/>
      <c r="AI2941" s="1"/>
      <c r="AJ2941" s="2"/>
      <c r="AL2941" s="7"/>
      <c r="AN2941" s="2"/>
      <c r="AP2941" s="7"/>
      <c r="AU2941" s="2"/>
      <c r="AW2941" s="7"/>
      <c r="AY2941" s="2"/>
      <c r="BA2941" s="7"/>
      <c r="BF2941" s="2"/>
      <c r="BH2941" s="7"/>
      <c r="BJ2941" s="2"/>
      <c r="BL2941" s="7"/>
      <c r="BM2941" s="1"/>
      <c r="BS2941" s="1"/>
      <c r="BT2941" s="2"/>
      <c r="BV2941" s="7"/>
      <c r="BX2941" s="2"/>
      <c r="BZ2941" s="7"/>
      <c r="CE2941" s="2"/>
      <c r="CG2941" s="7"/>
      <c r="CI2941" s="2"/>
      <c r="CK2941" s="7"/>
      <c r="CP2941" s="2"/>
      <c r="CR2941" s="7"/>
      <c r="CT2941" s="2"/>
      <c r="CV2941" s="7"/>
      <c r="CW2941" s="1"/>
      <c r="DC2941" s="1"/>
      <c r="DD2941" s="2"/>
      <c r="DF2941" s="7"/>
      <c r="DH2941" s="2"/>
      <c r="DJ2941" s="7"/>
      <c r="DO2941" s="2"/>
      <c r="DQ2941" s="7"/>
      <c r="DS2941" s="2"/>
      <c r="DU2941" s="7"/>
      <c r="DZ2941" s="2"/>
      <c r="EB2941" s="7"/>
      <c r="ED2941" s="2"/>
      <c r="EF2941" s="7"/>
      <c r="EG2941" s="1"/>
      <c r="FU2941" s="1"/>
      <c r="FV2941" s="2"/>
      <c r="FX2941" s="7"/>
      <c r="FZ2941" s="2"/>
      <c r="GB2941" s="7"/>
      <c r="GG2941" s="2"/>
      <c r="GI2941" s="7"/>
      <c r="GK2941" s="2"/>
      <c r="GM2941" s="7"/>
      <c r="GR2941" s="2"/>
      <c r="GT2941" s="7"/>
      <c r="GV2941" s="2"/>
      <c r="GX2941" s="7"/>
      <c r="GY2941" s="1"/>
      <c r="HE2941" s="1"/>
      <c r="HF2941" s="2"/>
      <c r="HH2941" s="7"/>
      <c r="HJ2941" s="2"/>
      <c r="HL2941" s="7"/>
      <c r="HQ2941" s="2"/>
      <c r="HS2941" s="7"/>
      <c r="HU2941" s="2"/>
      <c r="HW2941" s="7"/>
      <c r="IB2941" s="2"/>
      <c r="ID2941" s="7"/>
      <c r="IF2941" s="2"/>
      <c r="IH2941" s="7"/>
      <c r="II2941" s="1"/>
      <c r="IO2941" s="1"/>
      <c r="IP2941" s="2"/>
      <c r="IR2941" s="7"/>
      <c r="IT2941" s="2"/>
      <c r="IV2941" s="7"/>
      <c r="JA2941" s="2"/>
      <c r="JC2941" s="7"/>
      <c r="JE2941" s="2"/>
      <c r="JG2941" s="7"/>
      <c r="JL2941" s="2"/>
      <c r="JN2941" s="7"/>
      <c r="JP2941" s="2"/>
      <c r="JR2941" s="7"/>
      <c r="JS2941" s="1"/>
      <c r="JX2941" s="1"/>
      <c r="KG2941" s="1"/>
      <c r="KV2941" s="1"/>
      <c r="KW2941" s="34"/>
      <c r="KY2941" s="35"/>
      <c r="LA2941" s="36"/>
      <c r="LC2941" s="37"/>
      <c r="LQ2941" s="1"/>
      <c r="LR2941" s="2"/>
      <c r="LT2941" s="7"/>
      <c r="LV2941" s="2"/>
      <c r="LX2941" s="7"/>
      <c r="MC2941" s="2"/>
      <c r="ME2941" s="7"/>
      <c r="MG2941" s="2"/>
      <c r="MI2941" s="7"/>
      <c r="MJ2941" s="1"/>
      <c r="NA2941" s="1"/>
      <c r="NB2941" s="2"/>
      <c r="ND2941" s="7"/>
      <c r="NF2941" s="2"/>
      <c r="NH2941" s="7"/>
      <c r="NM2941" s="2"/>
      <c r="NO2941" s="7"/>
      <c r="NQ2941" s="2"/>
      <c r="NS2941" s="7"/>
      <c r="NT2941" s="1"/>
      <c r="RC2941" s="1"/>
      <c r="RD2941" s="2"/>
      <c r="RF2941" s="7"/>
      <c r="RH2941" s="2"/>
      <c r="RJ2941" s="7"/>
      <c r="RO2941" s="2"/>
      <c r="RQ2941" s="7"/>
      <c r="RS2941" s="2"/>
      <c r="RU2941" s="7"/>
      <c r="RV2941" s="1"/>
      <c r="SM2941" s="1"/>
      <c r="SN2941" s="2"/>
      <c r="SP2941" s="7"/>
      <c r="SR2941" s="2"/>
      <c r="ST2941" s="7"/>
      <c r="SY2941" s="2"/>
      <c r="TA2941" s="7"/>
      <c r="TC2941" s="2"/>
      <c r="TE2941" s="7"/>
      <c r="TF2941" s="1"/>
      <c r="TV2941" s="1"/>
      <c r="VT2941" s="1"/>
    </row>
    <row r="2942" spans="14:592" x14ac:dyDescent="0.3">
      <c r="N2942" s="1"/>
      <c r="O2942" s="34"/>
      <c r="Q2942" s="35"/>
      <c r="S2942" s="36"/>
      <c r="U2942" s="37"/>
      <c r="W2942" s="52"/>
      <c r="Y2942" s="53"/>
      <c r="AI2942" s="1"/>
      <c r="AJ2942" s="2"/>
      <c r="AL2942" s="7"/>
      <c r="AN2942" s="2"/>
      <c r="AP2942" s="7"/>
      <c r="AU2942" s="2"/>
      <c r="AW2942" s="7"/>
      <c r="AY2942" s="2"/>
      <c r="BA2942" s="7"/>
      <c r="BF2942" s="2"/>
      <c r="BH2942" s="7"/>
      <c r="BJ2942" s="2"/>
      <c r="BL2942" s="7"/>
      <c r="BM2942" s="1"/>
      <c r="BS2942" s="1"/>
      <c r="BT2942" s="2"/>
      <c r="BV2942" s="7"/>
      <c r="BX2942" s="2"/>
      <c r="BZ2942" s="7"/>
      <c r="CE2942" s="2"/>
      <c r="CG2942" s="7"/>
      <c r="CI2942" s="2"/>
      <c r="CK2942" s="7"/>
      <c r="CP2942" s="2"/>
      <c r="CR2942" s="7"/>
      <c r="CT2942" s="2"/>
      <c r="CV2942" s="7"/>
      <c r="CW2942" s="1"/>
      <c r="DC2942" s="1"/>
      <c r="DD2942" s="2"/>
      <c r="DF2942" s="7"/>
      <c r="DH2942" s="2"/>
      <c r="DJ2942" s="7"/>
      <c r="DO2942" s="2"/>
      <c r="DQ2942" s="7"/>
      <c r="DS2942" s="2"/>
      <c r="DU2942" s="7"/>
      <c r="DZ2942" s="2"/>
      <c r="EB2942" s="7"/>
      <c r="ED2942" s="2"/>
      <c r="EF2942" s="7"/>
      <c r="EG2942" s="1"/>
      <c r="EY2942" s="1"/>
      <c r="FU2942" s="1"/>
      <c r="FV2942" s="2"/>
      <c r="FX2942" s="7"/>
      <c r="FZ2942" s="2"/>
      <c r="GB2942" s="7"/>
      <c r="GG2942" s="2"/>
      <c r="GI2942" s="7"/>
      <c r="GK2942" s="2"/>
      <c r="GM2942" s="7"/>
      <c r="GR2942" s="2"/>
      <c r="GT2942" s="7"/>
      <c r="GV2942" s="2"/>
      <c r="GX2942" s="7"/>
      <c r="GY2942" s="1"/>
      <c r="HE2942" s="1"/>
      <c r="HF2942" s="2"/>
      <c r="HH2942" s="7"/>
      <c r="HJ2942" s="2"/>
      <c r="HL2942" s="7"/>
      <c r="HQ2942" s="2"/>
      <c r="HS2942" s="7"/>
      <c r="HU2942" s="2"/>
      <c r="HW2942" s="7"/>
      <c r="IB2942" s="2"/>
      <c r="ID2942" s="7"/>
      <c r="IF2942" s="2"/>
      <c r="IH2942" s="7"/>
      <c r="II2942" s="1"/>
      <c r="IO2942" s="1"/>
      <c r="IP2942" s="2"/>
      <c r="IR2942" s="7"/>
      <c r="IT2942" s="2"/>
      <c r="IV2942" s="7"/>
      <c r="JA2942" s="2"/>
      <c r="JC2942" s="7"/>
      <c r="JE2942" s="2"/>
      <c r="JG2942" s="7"/>
      <c r="JL2942" s="2"/>
      <c r="JN2942" s="7"/>
      <c r="JP2942" s="2"/>
      <c r="JR2942" s="7"/>
      <c r="JS2942" s="1"/>
      <c r="JX2942" s="1"/>
      <c r="KG2942" s="1"/>
      <c r="KV2942" s="1"/>
      <c r="KW2942" s="34"/>
      <c r="KY2942" s="35"/>
      <c r="LA2942" s="36"/>
      <c r="LC2942" s="37"/>
      <c r="LQ2942" s="1"/>
      <c r="LR2942" s="2"/>
      <c r="LT2942" s="7"/>
      <c r="LV2942" s="2"/>
      <c r="LX2942" s="7"/>
      <c r="MC2942" s="2"/>
      <c r="ME2942" s="7"/>
      <c r="MG2942" s="2"/>
      <c r="MI2942" s="7"/>
      <c r="MJ2942" s="1"/>
      <c r="NA2942" s="1"/>
      <c r="NB2942" s="2"/>
      <c r="ND2942" s="7"/>
      <c r="NF2942" s="2"/>
      <c r="NH2942" s="7"/>
      <c r="NM2942" s="2"/>
      <c r="NO2942" s="7"/>
      <c r="NQ2942" s="2"/>
      <c r="NS2942" s="7"/>
      <c r="NT2942" s="1"/>
      <c r="PW2942" s="1"/>
      <c r="RC2942" s="1"/>
      <c r="RD2942" s="2"/>
      <c r="RF2942" s="7"/>
      <c r="RH2942" s="2"/>
      <c r="RJ2942" s="7"/>
      <c r="RO2942" s="2"/>
      <c r="RQ2942" s="7"/>
      <c r="RS2942" s="2"/>
      <c r="RU2942" s="7"/>
      <c r="RV2942" s="1"/>
      <c r="SM2942" s="1"/>
      <c r="SN2942" s="2"/>
      <c r="SP2942" s="7"/>
      <c r="SR2942" s="2"/>
      <c r="ST2942" s="7"/>
      <c r="SY2942" s="2"/>
      <c r="TA2942" s="7"/>
      <c r="TC2942" s="2"/>
      <c r="TE2942" s="7"/>
      <c r="TF2942" s="1"/>
      <c r="TV2942" s="1"/>
      <c r="VT2942" s="1"/>
    </row>
    <row r="2943" spans="14:592" x14ac:dyDescent="0.3">
      <c r="N2943" s="1"/>
      <c r="O2943" s="34"/>
      <c r="Q2943" s="35"/>
      <c r="S2943" s="36"/>
      <c r="U2943" s="37"/>
      <c r="W2943" s="52"/>
      <c r="Y2943" s="53"/>
      <c r="AI2943" s="1"/>
      <c r="AJ2943" s="2"/>
      <c r="AL2943" s="7"/>
      <c r="AN2943" s="2"/>
      <c r="AP2943" s="7"/>
      <c r="AU2943" s="2"/>
      <c r="AW2943" s="7"/>
      <c r="AY2943" s="2"/>
      <c r="BA2943" s="7"/>
      <c r="BF2943" s="2"/>
      <c r="BH2943" s="7"/>
      <c r="BJ2943" s="2"/>
      <c r="BL2943" s="7"/>
      <c r="BM2943" s="1"/>
      <c r="BS2943" s="1"/>
      <c r="BT2943" s="2"/>
      <c r="BV2943" s="7"/>
      <c r="BX2943" s="2"/>
      <c r="BZ2943" s="7"/>
      <c r="CE2943" s="2"/>
      <c r="CG2943" s="7"/>
      <c r="CI2943" s="2"/>
      <c r="CK2943" s="7"/>
      <c r="CP2943" s="2"/>
      <c r="CR2943" s="7"/>
      <c r="CT2943" s="2"/>
      <c r="CV2943" s="7"/>
      <c r="CW2943" s="1"/>
      <c r="DC2943" s="1"/>
      <c r="DD2943" s="2"/>
      <c r="DF2943" s="7"/>
      <c r="DH2943" s="2"/>
      <c r="DJ2943" s="7"/>
      <c r="DO2943" s="2"/>
      <c r="DQ2943" s="7"/>
      <c r="DS2943" s="2"/>
      <c r="DU2943" s="7"/>
      <c r="DZ2943" s="2"/>
      <c r="EB2943" s="7"/>
      <c r="ED2943" s="2"/>
      <c r="EF2943" s="7"/>
      <c r="EG2943" s="1"/>
      <c r="FU2943" s="1"/>
      <c r="FV2943" s="2"/>
      <c r="FX2943" s="7"/>
      <c r="FZ2943" s="2"/>
      <c r="GB2943" s="7"/>
      <c r="GG2943" s="2"/>
      <c r="GI2943" s="7"/>
      <c r="GK2943" s="2"/>
      <c r="GM2943" s="7"/>
      <c r="GR2943" s="2"/>
      <c r="GT2943" s="7"/>
      <c r="GV2943" s="2"/>
      <c r="GX2943" s="7"/>
      <c r="GY2943" s="1"/>
      <c r="HE2943" s="1"/>
      <c r="HF2943" s="2"/>
      <c r="HH2943" s="7"/>
      <c r="HJ2943" s="2"/>
      <c r="HL2943" s="7"/>
      <c r="HQ2943" s="2"/>
      <c r="HS2943" s="7"/>
      <c r="HU2943" s="2"/>
      <c r="HW2943" s="7"/>
      <c r="IB2943" s="2"/>
      <c r="ID2943" s="7"/>
      <c r="IF2943" s="2"/>
      <c r="IH2943" s="7"/>
      <c r="II2943" s="1"/>
      <c r="IO2943" s="1"/>
      <c r="IP2943" s="2"/>
      <c r="IR2943" s="7"/>
      <c r="IT2943" s="2"/>
      <c r="IV2943" s="7"/>
      <c r="JA2943" s="2"/>
      <c r="JC2943" s="7"/>
      <c r="JE2943" s="2"/>
      <c r="JG2943" s="7"/>
      <c r="JL2943" s="2"/>
      <c r="JN2943" s="7"/>
      <c r="JP2943" s="2"/>
      <c r="JR2943" s="7"/>
      <c r="JS2943" s="1"/>
      <c r="JX2943" s="1"/>
      <c r="KG2943" s="1"/>
      <c r="KV2943" s="1"/>
      <c r="KW2943" s="34"/>
      <c r="KY2943" s="35"/>
      <c r="LA2943" s="36"/>
      <c r="LC2943" s="37"/>
      <c r="LQ2943" s="1"/>
      <c r="LR2943" s="2"/>
      <c r="LT2943" s="7"/>
      <c r="LV2943" s="2"/>
      <c r="LX2943" s="7"/>
      <c r="MC2943" s="2"/>
      <c r="ME2943" s="7"/>
      <c r="MG2943" s="2"/>
      <c r="MI2943" s="7"/>
      <c r="MJ2943" s="1"/>
      <c r="NA2943" s="1"/>
      <c r="NB2943" s="2"/>
      <c r="ND2943" s="7"/>
      <c r="NF2943" s="2"/>
      <c r="NH2943" s="7"/>
      <c r="NM2943" s="2"/>
      <c r="NO2943" s="7"/>
      <c r="NQ2943" s="2"/>
      <c r="NS2943" s="7"/>
      <c r="NT2943" s="1"/>
      <c r="RC2943" s="1"/>
      <c r="RD2943" s="2"/>
      <c r="RF2943" s="7"/>
      <c r="RH2943" s="2"/>
      <c r="RJ2943" s="7"/>
      <c r="RO2943" s="2"/>
      <c r="RQ2943" s="7"/>
      <c r="RS2943" s="2"/>
      <c r="RU2943" s="7"/>
      <c r="RV2943" s="1"/>
      <c r="SM2943" s="1"/>
      <c r="SN2943" s="2"/>
      <c r="SP2943" s="7"/>
      <c r="SR2943" s="2"/>
      <c r="ST2943" s="7"/>
      <c r="SY2943" s="2"/>
      <c r="TA2943" s="7"/>
      <c r="TC2943" s="2"/>
      <c r="TE2943" s="7"/>
      <c r="TF2943" s="1"/>
      <c r="TV2943" s="1"/>
      <c r="VT2943" s="1"/>
    </row>
    <row r="2944" spans="14:592" x14ac:dyDescent="0.3">
      <c r="N2944" s="1"/>
      <c r="O2944" s="34"/>
      <c r="Q2944" s="35"/>
      <c r="S2944" s="36"/>
      <c r="U2944" s="37"/>
      <c r="W2944" s="52"/>
      <c r="Y2944" s="53"/>
      <c r="AI2944" s="1"/>
      <c r="AJ2944" s="2"/>
      <c r="AL2944" s="7"/>
      <c r="AN2944" s="2"/>
      <c r="AP2944" s="7"/>
      <c r="AU2944" s="2"/>
      <c r="AW2944" s="7"/>
      <c r="AY2944" s="2"/>
      <c r="BA2944" s="7"/>
      <c r="BF2944" s="2"/>
      <c r="BH2944" s="7"/>
      <c r="BJ2944" s="2"/>
      <c r="BL2944" s="7"/>
      <c r="BM2944" s="1"/>
      <c r="BS2944" s="1"/>
      <c r="BT2944" s="2"/>
      <c r="BV2944" s="7"/>
      <c r="BX2944" s="2"/>
      <c r="BZ2944" s="7"/>
      <c r="CE2944" s="2"/>
      <c r="CG2944" s="7"/>
      <c r="CI2944" s="2"/>
      <c r="CK2944" s="7"/>
      <c r="CP2944" s="2"/>
      <c r="CR2944" s="7"/>
      <c r="CT2944" s="2"/>
      <c r="CV2944" s="7"/>
      <c r="CW2944" s="1"/>
      <c r="DC2944" s="1"/>
      <c r="DD2944" s="2"/>
      <c r="DF2944" s="7"/>
      <c r="DH2944" s="2"/>
      <c r="DJ2944" s="7"/>
      <c r="DO2944" s="2"/>
      <c r="DQ2944" s="7"/>
      <c r="DS2944" s="2"/>
      <c r="DU2944" s="7"/>
      <c r="DZ2944" s="2"/>
      <c r="EB2944" s="7"/>
      <c r="ED2944" s="2"/>
      <c r="EF2944" s="7"/>
      <c r="EG2944" s="1"/>
      <c r="EY2944" s="1"/>
      <c r="FU2944" s="1"/>
      <c r="FV2944" s="2"/>
      <c r="FX2944" s="7"/>
      <c r="FZ2944" s="2"/>
      <c r="GB2944" s="7"/>
      <c r="GG2944" s="2"/>
      <c r="GI2944" s="7"/>
      <c r="GK2944" s="2"/>
      <c r="GM2944" s="7"/>
      <c r="GR2944" s="2"/>
      <c r="GT2944" s="7"/>
      <c r="GV2944" s="2"/>
      <c r="GX2944" s="7"/>
      <c r="GY2944" s="1"/>
      <c r="HE2944" s="1"/>
      <c r="HF2944" s="2"/>
      <c r="HH2944" s="7"/>
      <c r="HJ2944" s="2"/>
      <c r="HL2944" s="7"/>
      <c r="HQ2944" s="2"/>
      <c r="HS2944" s="7"/>
      <c r="HU2944" s="2"/>
      <c r="HW2944" s="7"/>
      <c r="IB2944" s="2"/>
      <c r="ID2944" s="7"/>
      <c r="IF2944" s="2"/>
      <c r="IH2944" s="7"/>
      <c r="II2944" s="1"/>
      <c r="IO2944" s="1"/>
      <c r="IP2944" s="2"/>
      <c r="IR2944" s="7"/>
      <c r="IT2944" s="2"/>
      <c r="IV2944" s="7"/>
      <c r="JA2944" s="2"/>
      <c r="JC2944" s="7"/>
      <c r="JE2944" s="2"/>
      <c r="JG2944" s="7"/>
      <c r="JL2944" s="2"/>
      <c r="JN2944" s="7"/>
      <c r="JP2944" s="2"/>
      <c r="JR2944" s="7"/>
      <c r="JS2944" s="1"/>
      <c r="JX2944" s="1"/>
      <c r="KG2944" s="1"/>
      <c r="KV2944" s="1"/>
      <c r="KW2944" s="34"/>
      <c r="KY2944" s="35"/>
      <c r="LA2944" s="36"/>
      <c r="LC2944" s="37"/>
      <c r="LQ2944" s="1"/>
      <c r="LR2944" s="2"/>
      <c r="LT2944" s="7"/>
      <c r="LV2944" s="2"/>
      <c r="LX2944" s="7"/>
      <c r="MC2944" s="2"/>
      <c r="ME2944" s="7"/>
      <c r="MG2944" s="2"/>
      <c r="MI2944" s="7"/>
      <c r="MJ2944" s="1"/>
      <c r="NA2944" s="1"/>
      <c r="NB2944" s="2"/>
      <c r="ND2944" s="7"/>
      <c r="NF2944" s="2"/>
      <c r="NH2944" s="7"/>
      <c r="NM2944" s="2"/>
      <c r="NO2944" s="7"/>
      <c r="NQ2944" s="2"/>
      <c r="NS2944" s="7"/>
      <c r="NT2944" s="1"/>
      <c r="PW2944" s="1"/>
      <c r="RC2944" s="1"/>
      <c r="RD2944" s="2"/>
      <c r="RF2944" s="7"/>
      <c r="RH2944" s="2"/>
      <c r="RJ2944" s="7"/>
      <c r="RO2944" s="2"/>
      <c r="RQ2944" s="7"/>
      <c r="RS2944" s="2"/>
      <c r="RU2944" s="7"/>
      <c r="RV2944" s="1"/>
      <c r="SM2944" s="1"/>
      <c r="SN2944" s="2"/>
      <c r="SP2944" s="7"/>
      <c r="SR2944" s="2"/>
      <c r="ST2944" s="7"/>
      <c r="SY2944" s="2"/>
      <c r="TA2944" s="7"/>
      <c r="TC2944" s="2"/>
      <c r="TE2944" s="7"/>
      <c r="TF2944" s="1"/>
      <c r="TV2944" s="1"/>
      <c r="VT2944" s="1"/>
    </row>
    <row r="2945" spans="14:592" x14ac:dyDescent="0.3">
      <c r="N2945" s="1"/>
      <c r="O2945" s="34"/>
      <c r="Q2945" s="35"/>
      <c r="S2945" s="36"/>
      <c r="U2945" s="37"/>
      <c r="W2945" s="52"/>
      <c r="Y2945" s="53"/>
      <c r="AI2945" s="1"/>
      <c r="AJ2945" s="2"/>
      <c r="AL2945" s="7"/>
      <c r="AN2945" s="2"/>
      <c r="AP2945" s="7"/>
      <c r="AU2945" s="2"/>
      <c r="AW2945" s="7"/>
      <c r="AY2945" s="2"/>
      <c r="BA2945" s="7"/>
      <c r="BF2945" s="2"/>
      <c r="BH2945" s="7"/>
      <c r="BJ2945" s="2"/>
      <c r="BL2945" s="7"/>
      <c r="BM2945" s="1"/>
      <c r="BS2945" s="1"/>
      <c r="BT2945" s="2"/>
      <c r="BV2945" s="7"/>
      <c r="BX2945" s="2"/>
      <c r="BZ2945" s="7"/>
      <c r="CE2945" s="2"/>
      <c r="CG2945" s="7"/>
      <c r="CI2945" s="2"/>
      <c r="CK2945" s="7"/>
      <c r="CP2945" s="2"/>
      <c r="CR2945" s="7"/>
      <c r="CT2945" s="2"/>
      <c r="CV2945" s="7"/>
      <c r="CW2945" s="1"/>
      <c r="DC2945" s="1"/>
      <c r="DD2945" s="2"/>
      <c r="DF2945" s="7"/>
      <c r="DH2945" s="2"/>
      <c r="DJ2945" s="7"/>
      <c r="DO2945" s="2"/>
      <c r="DQ2945" s="7"/>
      <c r="DS2945" s="2"/>
      <c r="DU2945" s="7"/>
      <c r="DZ2945" s="2"/>
      <c r="EB2945" s="7"/>
      <c r="ED2945" s="2"/>
      <c r="EF2945" s="7"/>
      <c r="EG2945" s="1"/>
      <c r="FU2945" s="1"/>
      <c r="FV2945" s="2"/>
      <c r="FX2945" s="7"/>
      <c r="FZ2945" s="2"/>
      <c r="GB2945" s="7"/>
      <c r="GG2945" s="2"/>
      <c r="GI2945" s="7"/>
      <c r="GK2945" s="2"/>
      <c r="GM2945" s="7"/>
      <c r="GR2945" s="2"/>
      <c r="GT2945" s="7"/>
      <c r="GV2945" s="2"/>
      <c r="GX2945" s="7"/>
      <c r="GY2945" s="1"/>
      <c r="HE2945" s="1"/>
      <c r="HF2945" s="2"/>
      <c r="HH2945" s="7"/>
      <c r="HJ2945" s="2"/>
      <c r="HL2945" s="7"/>
      <c r="HQ2945" s="2"/>
      <c r="HS2945" s="7"/>
      <c r="HU2945" s="2"/>
      <c r="HW2945" s="7"/>
      <c r="IB2945" s="2"/>
      <c r="ID2945" s="7"/>
      <c r="IF2945" s="2"/>
      <c r="IH2945" s="7"/>
      <c r="II2945" s="1"/>
      <c r="IO2945" s="1"/>
      <c r="IP2945" s="2"/>
      <c r="IR2945" s="7"/>
      <c r="IT2945" s="2"/>
      <c r="IV2945" s="7"/>
      <c r="JA2945" s="2"/>
      <c r="JC2945" s="7"/>
      <c r="JE2945" s="2"/>
      <c r="JG2945" s="7"/>
      <c r="JL2945" s="2"/>
      <c r="JN2945" s="7"/>
      <c r="JP2945" s="2"/>
      <c r="JR2945" s="7"/>
      <c r="JS2945" s="1"/>
      <c r="JX2945" s="1"/>
      <c r="KG2945" s="1"/>
      <c r="KV2945" s="1"/>
      <c r="KW2945" s="34"/>
      <c r="KY2945" s="35"/>
      <c r="LA2945" s="36"/>
      <c r="LC2945" s="37"/>
      <c r="LQ2945" s="1"/>
      <c r="LR2945" s="2"/>
      <c r="LT2945" s="7"/>
      <c r="LV2945" s="2"/>
      <c r="LX2945" s="7"/>
      <c r="MC2945" s="2"/>
      <c r="ME2945" s="7"/>
      <c r="MG2945" s="2"/>
      <c r="MI2945" s="7"/>
      <c r="MJ2945" s="1"/>
      <c r="NA2945" s="1"/>
      <c r="NB2945" s="2"/>
      <c r="ND2945" s="7"/>
      <c r="NF2945" s="2"/>
      <c r="NH2945" s="7"/>
      <c r="NM2945" s="2"/>
      <c r="NO2945" s="7"/>
      <c r="NQ2945" s="2"/>
      <c r="NS2945" s="7"/>
      <c r="NT2945" s="1"/>
      <c r="RC2945" s="1"/>
      <c r="RD2945" s="2"/>
      <c r="RF2945" s="7"/>
      <c r="RH2945" s="2"/>
      <c r="RJ2945" s="7"/>
      <c r="RO2945" s="2"/>
      <c r="RQ2945" s="7"/>
      <c r="RS2945" s="2"/>
      <c r="RU2945" s="7"/>
      <c r="RV2945" s="1"/>
      <c r="SM2945" s="1"/>
      <c r="SN2945" s="2"/>
      <c r="SP2945" s="7"/>
      <c r="SR2945" s="2"/>
      <c r="ST2945" s="7"/>
      <c r="SY2945" s="2"/>
      <c r="TA2945" s="7"/>
      <c r="TC2945" s="2"/>
      <c r="TE2945" s="7"/>
      <c r="TF2945" s="1"/>
      <c r="TV2945" s="1"/>
      <c r="VT2945" s="1"/>
    </row>
    <row r="2946" spans="14:592" x14ac:dyDescent="0.3">
      <c r="N2946" s="1"/>
      <c r="O2946" s="34"/>
      <c r="Q2946" s="35"/>
      <c r="S2946" s="36"/>
      <c r="U2946" s="37"/>
      <c r="W2946" s="52"/>
      <c r="Y2946" s="53"/>
      <c r="AI2946" s="1"/>
      <c r="AJ2946" s="2"/>
      <c r="AL2946" s="7"/>
      <c r="AN2946" s="2"/>
      <c r="AP2946" s="7"/>
      <c r="AU2946" s="2"/>
      <c r="AW2946" s="7"/>
      <c r="AY2946" s="2"/>
      <c r="BA2946" s="7"/>
      <c r="BF2946" s="2"/>
      <c r="BH2946" s="7"/>
      <c r="BJ2946" s="2"/>
      <c r="BL2946" s="7"/>
      <c r="BM2946" s="1"/>
      <c r="BS2946" s="1"/>
      <c r="BT2946" s="2"/>
      <c r="BV2946" s="7"/>
      <c r="BX2946" s="2"/>
      <c r="BZ2946" s="7"/>
      <c r="CE2946" s="2"/>
      <c r="CG2946" s="7"/>
      <c r="CI2946" s="2"/>
      <c r="CK2946" s="7"/>
      <c r="CP2946" s="2"/>
      <c r="CR2946" s="7"/>
      <c r="CT2946" s="2"/>
      <c r="CV2946" s="7"/>
      <c r="CW2946" s="1"/>
      <c r="DC2946" s="1"/>
      <c r="DD2946" s="2"/>
      <c r="DF2946" s="7"/>
      <c r="DH2946" s="2"/>
      <c r="DJ2946" s="7"/>
      <c r="DO2946" s="2"/>
      <c r="DQ2946" s="7"/>
      <c r="DS2946" s="2"/>
      <c r="DU2946" s="7"/>
      <c r="DZ2946" s="2"/>
      <c r="EB2946" s="7"/>
      <c r="ED2946" s="2"/>
      <c r="EF2946" s="7"/>
      <c r="EG2946" s="1"/>
      <c r="EY2946" s="1"/>
      <c r="FU2946" s="1"/>
      <c r="FV2946" s="2"/>
      <c r="FX2946" s="7"/>
      <c r="FZ2946" s="2"/>
      <c r="GB2946" s="7"/>
      <c r="GG2946" s="2"/>
      <c r="GI2946" s="7"/>
      <c r="GK2946" s="2"/>
      <c r="GM2946" s="7"/>
      <c r="GR2946" s="2"/>
      <c r="GT2946" s="7"/>
      <c r="GV2946" s="2"/>
      <c r="GX2946" s="7"/>
      <c r="GY2946" s="1"/>
      <c r="HE2946" s="1"/>
      <c r="HF2946" s="2"/>
      <c r="HH2946" s="7"/>
      <c r="HJ2946" s="2"/>
      <c r="HL2946" s="7"/>
      <c r="HQ2946" s="2"/>
      <c r="HS2946" s="7"/>
      <c r="HU2946" s="2"/>
      <c r="HW2946" s="7"/>
      <c r="IB2946" s="2"/>
      <c r="ID2946" s="7"/>
      <c r="IF2946" s="2"/>
      <c r="IH2946" s="7"/>
      <c r="II2946" s="1"/>
      <c r="IO2946" s="1"/>
      <c r="IP2946" s="2"/>
      <c r="IR2946" s="7"/>
      <c r="IT2946" s="2"/>
      <c r="IV2946" s="7"/>
      <c r="JA2946" s="2"/>
      <c r="JC2946" s="7"/>
      <c r="JE2946" s="2"/>
      <c r="JG2946" s="7"/>
      <c r="JL2946" s="2"/>
      <c r="JN2946" s="7"/>
      <c r="JP2946" s="2"/>
      <c r="JR2946" s="7"/>
      <c r="JS2946" s="1"/>
      <c r="JX2946" s="1"/>
      <c r="KG2946" s="1"/>
      <c r="KV2946" s="1"/>
      <c r="KW2946" s="34"/>
      <c r="KY2946" s="35"/>
      <c r="LA2946" s="36"/>
      <c r="LC2946" s="37"/>
      <c r="LQ2946" s="1"/>
      <c r="LR2946" s="2"/>
      <c r="LT2946" s="7"/>
      <c r="LV2946" s="2"/>
      <c r="LX2946" s="7"/>
      <c r="MC2946" s="2"/>
      <c r="ME2946" s="7"/>
      <c r="MG2946" s="2"/>
      <c r="MI2946" s="7"/>
      <c r="MJ2946" s="1"/>
      <c r="NA2946" s="1"/>
      <c r="NB2946" s="2"/>
      <c r="ND2946" s="7"/>
      <c r="NF2946" s="2"/>
      <c r="NH2946" s="7"/>
      <c r="NM2946" s="2"/>
      <c r="NO2946" s="7"/>
      <c r="NQ2946" s="2"/>
      <c r="NS2946" s="7"/>
      <c r="NT2946" s="1"/>
      <c r="PW2946" s="1"/>
      <c r="RC2946" s="1"/>
      <c r="RD2946" s="2"/>
      <c r="RF2946" s="7"/>
      <c r="RH2946" s="2"/>
      <c r="RJ2946" s="7"/>
      <c r="RO2946" s="2"/>
      <c r="RQ2946" s="7"/>
      <c r="RS2946" s="2"/>
      <c r="RU2946" s="7"/>
      <c r="RV2946" s="1"/>
      <c r="SM2946" s="1"/>
      <c r="SN2946" s="2"/>
      <c r="SP2946" s="7"/>
      <c r="SR2946" s="2"/>
      <c r="ST2946" s="7"/>
      <c r="SY2946" s="2"/>
      <c r="TA2946" s="7"/>
      <c r="TC2946" s="2"/>
      <c r="TE2946" s="7"/>
      <c r="TF2946" s="1"/>
      <c r="TV2946" s="1"/>
      <c r="VT2946" s="1"/>
    </row>
    <row r="2947" spans="14:592" x14ac:dyDescent="0.3">
      <c r="N2947" s="1"/>
      <c r="O2947" s="34"/>
      <c r="Q2947" s="35"/>
      <c r="S2947" s="36"/>
      <c r="U2947" s="37"/>
      <c r="W2947" s="52"/>
      <c r="Y2947" s="53"/>
      <c r="AI2947" s="1"/>
      <c r="AJ2947" s="2"/>
      <c r="AL2947" s="7"/>
      <c r="AN2947" s="2"/>
      <c r="AP2947" s="7"/>
      <c r="AU2947" s="2"/>
      <c r="AW2947" s="7"/>
      <c r="AY2947" s="2"/>
      <c r="BA2947" s="7"/>
      <c r="BF2947" s="2"/>
      <c r="BH2947" s="7"/>
      <c r="BJ2947" s="2"/>
      <c r="BL2947" s="7"/>
      <c r="BM2947" s="1"/>
      <c r="BS2947" s="1"/>
      <c r="BT2947" s="2"/>
      <c r="BV2947" s="7"/>
      <c r="BX2947" s="2"/>
      <c r="BZ2947" s="7"/>
      <c r="CE2947" s="2"/>
      <c r="CG2947" s="7"/>
      <c r="CI2947" s="2"/>
      <c r="CK2947" s="7"/>
      <c r="CP2947" s="2"/>
      <c r="CR2947" s="7"/>
      <c r="CT2947" s="2"/>
      <c r="CV2947" s="7"/>
      <c r="CW2947" s="1"/>
      <c r="DC2947" s="1"/>
      <c r="DD2947" s="2"/>
      <c r="DF2947" s="7"/>
      <c r="DH2947" s="2"/>
      <c r="DJ2947" s="7"/>
      <c r="DO2947" s="2"/>
      <c r="DQ2947" s="7"/>
      <c r="DS2947" s="2"/>
      <c r="DU2947" s="7"/>
      <c r="DZ2947" s="2"/>
      <c r="EB2947" s="7"/>
      <c r="ED2947" s="2"/>
      <c r="EF2947" s="7"/>
      <c r="EG2947" s="1"/>
      <c r="FU2947" s="1"/>
      <c r="FV2947" s="2"/>
      <c r="FX2947" s="7"/>
      <c r="FZ2947" s="2"/>
      <c r="GB2947" s="7"/>
      <c r="GG2947" s="2"/>
      <c r="GI2947" s="7"/>
      <c r="GK2947" s="2"/>
      <c r="GM2947" s="7"/>
      <c r="GR2947" s="2"/>
      <c r="GT2947" s="7"/>
      <c r="GV2947" s="2"/>
      <c r="GX2947" s="7"/>
      <c r="GY2947" s="1"/>
      <c r="HE2947" s="1"/>
      <c r="HF2947" s="2"/>
      <c r="HH2947" s="7"/>
      <c r="HJ2947" s="2"/>
      <c r="HL2947" s="7"/>
      <c r="HQ2947" s="2"/>
      <c r="HS2947" s="7"/>
      <c r="HU2947" s="2"/>
      <c r="HW2947" s="7"/>
      <c r="IB2947" s="2"/>
      <c r="ID2947" s="7"/>
      <c r="IF2947" s="2"/>
      <c r="IH2947" s="7"/>
      <c r="II2947" s="1"/>
      <c r="IO2947" s="1"/>
      <c r="IP2947" s="2"/>
      <c r="IR2947" s="7"/>
      <c r="IT2947" s="2"/>
      <c r="IV2947" s="7"/>
      <c r="JA2947" s="2"/>
      <c r="JC2947" s="7"/>
      <c r="JE2947" s="2"/>
      <c r="JG2947" s="7"/>
      <c r="JL2947" s="2"/>
      <c r="JN2947" s="7"/>
      <c r="JP2947" s="2"/>
      <c r="JR2947" s="7"/>
      <c r="JS2947" s="1"/>
      <c r="JX2947" s="1"/>
      <c r="KG2947" s="1"/>
      <c r="KV2947" s="1"/>
      <c r="KW2947" s="34"/>
      <c r="KY2947" s="35"/>
      <c r="LA2947" s="36"/>
      <c r="LC2947" s="37"/>
      <c r="LQ2947" s="1"/>
      <c r="LR2947" s="2"/>
      <c r="LT2947" s="7"/>
      <c r="LV2947" s="2"/>
      <c r="LX2947" s="7"/>
      <c r="MC2947" s="2"/>
      <c r="ME2947" s="7"/>
      <c r="MG2947" s="2"/>
      <c r="MI2947" s="7"/>
      <c r="MJ2947" s="1"/>
      <c r="NA2947" s="1"/>
      <c r="NB2947" s="2"/>
      <c r="ND2947" s="7"/>
      <c r="NF2947" s="2"/>
      <c r="NH2947" s="7"/>
      <c r="NM2947" s="2"/>
      <c r="NO2947" s="7"/>
      <c r="NQ2947" s="2"/>
      <c r="NS2947" s="7"/>
      <c r="NT2947" s="1"/>
      <c r="RC2947" s="1"/>
      <c r="RD2947" s="2"/>
      <c r="RF2947" s="7"/>
      <c r="RH2947" s="2"/>
      <c r="RJ2947" s="7"/>
      <c r="RO2947" s="2"/>
      <c r="RQ2947" s="7"/>
      <c r="RS2947" s="2"/>
      <c r="RU2947" s="7"/>
      <c r="RV2947" s="1"/>
      <c r="SM2947" s="1"/>
      <c r="SN2947" s="2"/>
      <c r="SP2947" s="7"/>
      <c r="SR2947" s="2"/>
      <c r="ST2947" s="7"/>
      <c r="SY2947" s="2"/>
      <c r="TA2947" s="7"/>
      <c r="TC2947" s="2"/>
      <c r="TE2947" s="7"/>
      <c r="TF2947" s="1"/>
      <c r="TV2947" s="1"/>
      <c r="VT2947" s="1"/>
    </row>
    <row r="2948" spans="14:592" x14ac:dyDescent="0.3">
      <c r="N2948" s="1"/>
      <c r="O2948" s="34"/>
      <c r="Q2948" s="35"/>
      <c r="S2948" s="36"/>
      <c r="U2948" s="37"/>
      <c r="W2948" s="52"/>
      <c r="Y2948" s="53"/>
      <c r="AI2948" s="1"/>
      <c r="AJ2948" s="2"/>
      <c r="AL2948" s="7"/>
      <c r="AN2948" s="2"/>
      <c r="AP2948" s="7"/>
      <c r="AU2948" s="2"/>
      <c r="AW2948" s="7"/>
      <c r="AY2948" s="2"/>
      <c r="BA2948" s="7"/>
      <c r="BF2948" s="2"/>
      <c r="BH2948" s="7"/>
      <c r="BJ2948" s="2"/>
      <c r="BL2948" s="7"/>
      <c r="BM2948" s="1"/>
      <c r="BS2948" s="1"/>
      <c r="BT2948" s="2"/>
      <c r="BV2948" s="7"/>
      <c r="BX2948" s="2"/>
      <c r="BZ2948" s="7"/>
      <c r="CE2948" s="2"/>
      <c r="CG2948" s="7"/>
      <c r="CI2948" s="2"/>
      <c r="CK2948" s="7"/>
      <c r="CP2948" s="2"/>
      <c r="CR2948" s="7"/>
      <c r="CT2948" s="2"/>
      <c r="CV2948" s="7"/>
      <c r="CW2948" s="1"/>
      <c r="DC2948" s="1"/>
      <c r="DD2948" s="2"/>
      <c r="DF2948" s="7"/>
      <c r="DH2948" s="2"/>
      <c r="DJ2948" s="7"/>
      <c r="DO2948" s="2"/>
      <c r="DQ2948" s="7"/>
      <c r="DS2948" s="2"/>
      <c r="DU2948" s="7"/>
      <c r="DZ2948" s="2"/>
      <c r="EB2948" s="7"/>
      <c r="ED2948" s="2"/>
      <c r="EF2948" s="7"/>
      <c r="EG2948" s="1"/>
      <c r="EY2948" s="1"/>
      <c r="FU2948" s="1"/>
      <c r="FV2948" s="2"/>
      <c r="FX2948" s="7"/>
      <c r="FZ2948" s="2"/>
      <c r="GB2948" s="7"/>
      <c r="GG2948" s="2"/>
      <c r="GI2948" s="7"/>
      <c r="GK2948" s="2"/>
      <c r="GM2948" s="7"/>
      <c r="GR2948" s="2"/>
      <c r="GT2948" s="7"/>
      <c r="GV2948" s="2"/>
      <c r="GX2948" s="7"/>
      <c r="GY2948" s="1"/>
      <c r="HE2948" s="1"/>
      <c r="HF2948" s="2"/>
      <c r="HH2948" s="7"/>
      <c r="HJ2948" s="2"/>
      <c r="HL2948" s="7"/>
      <c r="HQ2948" s="2"/>
      <c r="HS2948" s="7"/>
      <c r="HU2948" s="2"/>
      <c r="HW2948" s="7"/>
      <c r="IB2948" s="2"/>
      <c r="ID2948" s="7"/>
      <c r="IF2948" s="2"/>
      <c r="IH2948" s="7"/>
      <c r="II2948" s="1"/>
      <c r="IO2948" s="1"/>
      <c r="IP2948" s="2"/>
      <c r="IR2948" s="7"/>
      <c r="IT2948" s="2"/>
      <c r="IV2948" s="7"/>
      <c r="JA2948" s="2"/>
      <c r="JC2948" s="7"/>
      <c r="JE2948" s="2"/>
      <c r="JG2948" s="7"/>
      <c r="JL2948" s="2"/>
      <c r="JN2948" s="7"/>
      <c r="JP2948" s="2"/>
      <c r="JR2948" s="7"/>
      <c r="JS2948" s="1"/>
      <c r="JX2948" s="1"/>
      <c r="KG2948" s="1"/>
      <c r="KV2948" s="1"/>
      <c r="KW2948" s="34"/>
      <c r="KY2948" s="35"/>
      <c r="LA2948" s="36"/>
      <c r="LC2948" s="37"/>
      <c r="LQ2948" s="1"/>
      <c r="LR2948" s="2"/>
      <c r="LT2948" s="7"/>
      <c r="LV2948" s="2"/>
      <c r="LX2948" s="7"/>
      <c r="MC2948" s="2"/>
      <c r="ME2948" s="7"/>
      <c r="MG2948" s="2"/>
      <c r="MI2948" s="7"/>
      <c r="MJ2948" s="1"/>
      <c r="NA2948" s="1"/>
      <c r="NB2948" s="2"/>
      <c r="ND2948" s="7"/>
      <c r="NF2948" s="2"/>
      <c r="NH2948" s="7"/>
      <c r="NM2948" s="2"/>
      <c r="NO2948" s="7"/>
      <c r="NQ2948" s="2"/>
      <c r="NS2948" s="7"/>
      <c r="NT2948" s="1"/>
      <c r="PW2948" s="1"/>
      <c r="RC2948" s="1"/>
      <c r="RD2948" s="2"/>
      <c r="RF2948" s="7"/>
      <c r="RH2948" s="2"/>
      <c r="RJ2948" s="7"/>
      <c r="RO2948" s="2"/>
      <c r="RQ2948" s="7"/>
      <c r="RS2948" s="2"/>
      <c r="RU2948" s="7"/>
      <c r="RV2948" s="1"/>
      <c r="SM2948" s="1"/>
      <c r="SN2948" s="2"/>
      <c r="SP2948" s="7"/>
      <c r="SR2948" s="2"/>
      <c r="ST2948" s="7"/>
      <c r="SY2948" s="2"/>
      <c r="TA2948" s="7"/>
      <c r="TC2948" s="2"/>
      <c r="TE2948" s="7"/>
      <c r="TF2948" s="1"/>
      <c r="TV2948" s="1"/>
      <c r="VT2948" s="1"/>
    </row>
    <row r="2949" spans="14:592" ht="15" thickBot="1" x14ac:dyDescent="0.35">
      <c r="N2949" s="1"/>
      <c r="O2949" s="34"/>
      <c r="Q2949" s="35"/>
      <c r="S2949" s="36"/>
      <c r="U2949" s="37"/>
      <c r="W2949" s="52"/>
      <c r="Y2949" s="53"/>
      <c r="AI2949" s="1"/>
      <c r="AJ2949" s="2"/>
      <c r="AL2949" s="7"/>
      <c r="AN2949" s="2" t="s">
        <v>105</v>
      </c>
      <c r="AP2949" s="7" t="s">
        <v>106</v>
      </c>
      <c r="AU2949" s="2"/>
      <c r="AW2949" s="7"/>
      <c r="AY2949" s="2" t="s">
        <v>107</v>
      </c>
      <c r="BA2949" s="7" t="s">
        <v>108</v>
      </c>
      <c r="BF2949" s="2"/>
      <c r="BH2949" s="7"/>
      <c r="BJ2949" s="2" t="s">
        <v>109</v>
      </c>
      <c r="BL2949" s="7" t="s">
        <v>110</v>
      </c>
      <c r="BM2949" s="1"/>
      <c r="BS2949" s="1"/>
      <c r="BT2949" s="2"/>
      <c r="BV2949" s="7"/>
      <c r="BX2949" s="2" t="s">
        <v>105</v>
      </c>
      <c r="BZ2949" s="7" t="s">
        <v>106</v>
      </c>
      <c r="CE2949" s="2"/>
      <c r="CG2949" s="7"/>
      <c r="CI2949" s="2" t="s">
        <v>107</v>
      </c>
      <c r="CK2949" s="7" t="s">
        <v>108</v>
      </c>
      <c r="CP2949" s="2"/>
      <c r="CR2949" s="7"/>
      <c r="CT2949" s="2" t="s">
        <v>109</v>
      </c>
      <c r="CV2949" s="7" t="s">
        <v>110</v>
      </c>
      <c r="CW2949" s="1"/>
      <c r="DC2949" s="1"/>
      <c r="DD2949" s="2"/>
      <c r="DF2949" s="7"/>
      <c r="DH2949" s="2" t="s">
        <v>105</v>
      </c>
      <c r="DJ2949" s="7" t="s">
        <v>106</v>
      </c>
      <c r="DO2949" s="2"/>
      <c r="DQ2949" s="7"/>
      <c r="DS2949" s="2" t="s">
        <v>107</v>
      </c>
      <c r="DU2949" s="7" t="s">
        <v>108</v>
      </c>
      <c r="DZ2949" s="2"/>
      <c r="EB2949" s="7"/>
      <c r="ED2949" s="2" t="s">
        <v>109</v>
      </c>
      <c r="EF2949" s="7" t="s">
        <v>110</v>
      </c>
      <c r="EG2949" s="1"/>
      <c r="FU2949" s="1"/>
      <c r="FV2949" s="2"/>
      <c r="FX2949" s="7"/>
      <c r="FZ2949" s="2" t="s">
        <v>105</v>
      </c>
      <c r="GB2949" s="7" t="s">
        <v>106</v>
      </c>
      <c r="GG2949" s="2"/>
      <c r="GI2949" s="7"/>
      <c r="GK2949" s="2" t="s">
        <v>107</v>
      </c>
      <c r="GM2949" s="7" t="s">
        <v>108</v>
      </c>
      <c r="GR2949" s="2"/>
      <c r="GT2949" s="7"/>
      <c r="GV2949" s="2" t="s">
        <v>109</v>
      </c>
      <c r="GX2949" s="7" t="s">
        <v>110</v>
      </c>
      <c r="GY2949" s="1"/>
      <c r="HE2949" s="1"/>
      <c r="HF2949" s="2"/>
      <c r="HH2949" s="7"/>
      <c r="HJ2949" s="2" t="s">
        <v>105</v>
      </c>
      <c r="HL2949" s="7" t="s">
        <v>106</v>
      </c>
      <c r="HQ2949" s="2"/>
      <c r="HS2949" s="7"/>
      <c r="HU2949" s="2" t="s">
        <v>107</v>
      </c>
      <c r="HW2949" s="7" t="s">
        <v>108</v>
      </c>
      <c r="IB2949" s="2"/>
      <c r="ID2949" s="7"/>
      <c r="IF2949" s="2" t="s">
        <v>109</v>
      </c>
      <c r="IH2949" s="7" t="s">
        <v>110</v>
      </c>
      <c r="II2949" s="1"/>
      <c r="IO2949" s="1"/>
      <c r="IP2949" s="2"/>
      <c r="IR2949" s="7"/>
      <c r="IT2949" s="2" t="s">
        <v>105</v>
      </c>
      <c r="IV2949" s="7" t="s">
        <v>106</v>
      </c>
      <c r="JA2949" s="2"/>
      <c r="JC2949" s="7"/>
      <c r="JE2949" s="2" t="s">
        <v>107</v>
      </c>
      <c r="JG2949" s="7" t="s">
        <v>108</v>
      </c>
      <c r="JL2949" s="2"/>
      <c r="JN2949" s="7"/>
      <c r="JP2949" s="2" t="s">
        <v>109</v>
      </c>
      <c r="JR2949" s="7" t="s">
        <v>110</v>
      </c>
      <c r="JS2949" s="1"/>
      <c r="JX2949" s="1"/>
      <c r="KG2949" s="1"/>
      <c r="KV2949" s="1"/>
      <c r="KW2949" s="34"/>
      <c r="KY2949" s="35"/>
      <c r="LA2949" s="36"/>
      <c r="LC2949" s="37"/>
      <c r="LQ2949" s="1"/>
      <c r="LR2949" s="2"/>
      <c r="LT2949" s="7"/>
      <c r="LV2949" s="2" t="s">
        <v>105</v>
      </c>
      <c r="LX2949" s="7" t="s">
        <v>106</v>
      </c>
      <c r="MC2949" s="2"/>
      <c r="ME2949" s="7"/>
      <c r="MG2949" s="2" t="s">
        <v>107</v>
      </c>
      <c r="MI2949" s="7" t="s">
        <v>108</v>
      </c>
      <c r="MJ2949" s="1"/>
      <c r="NA2949" s="1"/>
      <c r="NB2949" s="2"/>
      <c r="ND2949" s="7"/>
      <c r="NF2949" s="2" t="s">
        <v>105</v>
      </c>
      <c r="NH2949" s="7" t="s">
        <v>106</v>
      </c>
      <c r="NM2949" s="2"/>
      <c r="NO2949" s="7"/>
      <c r="NQ2949" s="2" t="s">
        <v>107</v>
      </c>
      <c r="NS2949" s="7" t="s">
        <v>108</v>
      </c>
      <c r="NT2949" s="1"/>
      <c r="RC2949" s="1"/>
      <c r="RD2949" s="2"/>
      <c r="RF2949" s="7"/>
      <c r="RH2949" s="2" t="s">
        <v>105</v>
      </c>
      <c r="RJ2949" s="7" t="s">
        <v>106</v>
      </c>
      <c r="RO2949" s="2"/>
      <c r="RQ2949" s="7"/>
      <c r="RS2949" s="2" t="s">
        <v>107</v>
      </c>
      <c r="RU2949" s="7" t="s">
        <v>108</v>
      </c>
      <c r="RV2949" s="1"/>
      <c r="SM2949" s="1"/>
      <c r="SN2949" s="2"/>
      <c r="SP2949" s="7"/>
      <c r="SR2949" s="2" t="s">
        <v>105</v>
      </c>
      <c r="ST2949" s="7" t="s">
        <v>106</v>
      </c>
      <c r="SY2949" s="2"/>
      <c r="TA2949" s="7"/>
      <c r="TC2949" s="2" t="s">
        <v>107</v>
      </c>
      <c r="TE2949" s="7" t="s">
        <v>108</v>
      </c>
      <c r="TF2949" s="1"/>
      <c r="TV2949" s="1"/>
      <c r="VT2949" s="1"/>
    </row>
    <row r="2950" spans="14:592" x14ac:dyDescent="0.3">
      <c r="N2950" s="1"/>
      <c r="O2950" s="34"/>
      <c r="Q2950" s="35"/>
      <c r="S2950" s="36"/>
      <c r="U2950" s="37"/>
      <c r="W2950" s="52"/>
      <c r="Y2950" s="53"/>
      <c r="AI2950" s="1"/>
      <c r="AJ2950" s="2"/>
      <c r="AL2950" s="7"/>
      <c r="AN2950" s="4">
        <f t="array" ref="AN2950:AN2953">BG3111:BG3114</f>
        <v>0.81370416814810209</v>
      </c>
      <c r="AP2950" s="8">
        <f t="array" ref="AP2950:AP2953">AY2934:AY2937*AJ2953</f>
        <v>9.0622232812627304E-5</v>
      </c>
      <c r="AU2950" s="2"/>
      <c r="AW2950" s="7"/>
      <c r="AY2950" s="4">
        <f t="array" ref="AY2950:AY2953">CQ3111:CQ3114</f>
        <v>0.12801002019156338</v>
      </c>
      <c r="BA2950" s="8">
        <f t="array" ref="BA2950:BA2953">AY2934:AY2937*AU2953</f>
        <v>1.048289194732914E-4</v>
      </c>
      <c r="BF2950" s="2"/>
      <c r="BH2950" s="7"/>
      <c r="BJ2950" s="4">
        <f t="array" ref="BJ2950:BJ2953">EA3111:EA3114</f>
        <v>0.74842963886697267</v>
      </c>
      <c r="BL2950" s="8">
        <f t="array" ref="BL2950:BL2953">AY2934:AY2937*BF2953</f>
        <v>1.6646432445631775E-4</v>
      </c>
      <c r="BM2950" s="1"/>
      <c r="BS2950" s="1"/>
      <c r="BT2950" s="2"/>
      <c r="BV2950" s="7"/>
      <c r="BX2950" s="4">
        <f t="array" ref="BX2950:BX2953">AN2950:AN2953</f>
        <v>0.81370416814810209</v>
      </c>
      <c r="BZ2950" s="8">
        <f t="array" ref="BZ2950:BZ2953">CI2934:CI2937*BT2953</f>
        <v>-1.019138535024389E-4</v>
      </c>
      <c r="CE2950" s="2"/>
      <c r="CG2950" s="7"/>
      <c r="CI2950" s="4">
        <f t="array" ref="CI2950:CI2953">AY2950:AY2953</f>
        <v>0.12801002019156338</v>
      </c>
      <c r="CK2950" s="8">
        <f t="array" ref="CK2950:CK2953">CI2934:CI2937*CE2953</f>
        <v>-1.2215697685295988E-4</v>
      </c>
      <c r="CP2950" s="2"/>
      <c r="CR2950" s="7"/>
      <c r="CT2950" s="4">
        <f t="array" ref="CT2950:CT2953">BJ2950:BJ2953</f>
        <v>0.74842963886697267</v>
      </c>
      <c r="CV2950" s="8">
        <f t="array" ref="CV2950:CV2953">CI2934:CI2937*CP2953</f>
        <v>-1.8484023393583568E-4</v>
      </c>
      <c r="CW2950" s="1"/>
      <c r="DC2950" s="1"/>
      <c r="DD2950" s="2"/>
      <c r="DF2950" s="7"/>
      <c r="DH2950" s="4">
        <f t="array" ref="DH2950:DH2953">BX2950:BX2953</f>
        <v>0.81370416814810209</v>
      </c>
      <c r="DJ2950" s="8">
        <f t="array" ref="DJ2950:DJ2953">DS2934:DS2937*DD2953</f>
        <v>5.3816998657504187E-5</v>
      </c>
      <c r="DO2950" s="2"/>
      <c r="DQ2950" s="7"/>
      <c r="DS2950" s="4">
        <f t="array" ref="DS2950:DS2953">CI2950:CI2953</f>
        <v>0.12801002019156338</v>
      </c>
      <c r="DU2950" s="8">
        <f t="array" ref="DU2950:DU2953">DS2934:DS2937*DO2953</f>
        <v>6.2054499196506505E-5</v>
      </c>
      <c r="DZ2950" s="2"/>
      <c r="EB2950" s="7"/>
      <c r="ED2950" s="4">
        <f t="array" ref="ED2950:ED2953">CT2950:CT2953</f>
        <v>0.74842963886697267</v>
      </c>
      <c r="EF2950" s="8">
        <f t="array" ref="EF2950:EF2953">DS2934:DS2937*DZ2953</f>
        <v>7.4635341396699762E-5</v>
      </c>
      <c r="EG2950" s="1"/>
      <c r="EY2950" s="1"/>
      <c r="FU2950" s="1"/>
      <c r="FV2950" s="2"/>
      <c r="FX2950" s="7"/>
      <c r="FZ2950" s="4">
        <f t="array" ref="FZ2950:FZ2953">GS3111:GS3114</f>
        <v>-0.10806423863175682</v>
      </c>
      <c r="GB2950" s="8">
        <f t="array" ref="GB2950:GB2953">GK2934:GK2937*FV2953</f>
        <v>-4.3901751962318839E-6</v>
      </c>
      <c r="GG2950" s="2"/>
      <c r="GI2950" s="7"/>
      <c r="GK2950" s="4">
        <f t="array" ref="GK2950:GK2953">IC3111:IC3114</f>
        <v>9.2879253165465941E-2</v>
      </c>
      <c r="GM2950" s="8">
        <f t="array" ref="GM2950:GM2953">GK2934:GK2937*GG2953</f>
        <v>-5.1318228938811706E-6</v>
      </c>
      <c r="GR2950" s="2"/>
      <c r="GT2950" s="7"/>
      <c r="GV2950" s="4">
        <f t="array" ref="GV2950:GV2953">JM3111:JM3114</f>
        <v>7.6211866477714135E-2</v>
      </c>
      <c r="GX2950" s="8">
        <f t="array" ref="GX2950:GX2953">GK2934:GK2937*GR2953</f>
        <v>-5.2623144988750455E-6</v>
      </c>
      <c r="GY2950" s="1"/>
      <c r="HE2950" s="1"/>
      <c r="HF2950" s="2"/>
      <c r="HH2950" s="7"/>
      <c r="HJ2950" s="4">
        <f t="array" ref="HJ2950:HJ2953">FZ2950:FZ2953</f>
        <v>-0.10806423863175682</v>
      </c>
      <c r="HL2950" s="8">
        <f t="array" ref="HL2950:HL2953">HU2934:HU2937*HF2953</f>
        <v>5.2490799904266521E-6</v>
      </c>
      <c r="HQ2950" s="2"/>
      <c r="HS2950" s="7"/>
      <c r="HU2950" s="4">
        <f t="array" ref="HU2950:HU2953">GK2950:GK2953</f>
        <v>9.2879253165465941E-2</v>
      </c>
      <c r="HW2950" s="8">
        <f t="array" ref="HW2950:HW2953">HU2934:HU2937*HQ2953</f>
        <v>5.045017469005242E-6</v>
      </c>
      <c r="IB2950" s="2"/>
      <c r="ID2950" s="7"/>
      <c r="IF2950" s="4">
        <f t="array" ref="IF2950:IF2953">GV2950:GV2953</f>
        <v>7.6211866477714135E-2</v>
      </c>
      <c r="IH2950" s="8">
        <f t="array" ref="IH2950:IH2953">HU2934:HU2937*IB2953</f>
        <v>6.4099933686128158E-6</v>
      </c>
      <c r="II2950" s="1"/>
      <c r="IO2950" s="1"/>
      <c r="IP2950" s="2"/>
      <c r="IR2950" s="7"/>
      <c r="IT2950" s="4">
        <f t="array" ref="IT2950:IT2953">HJ2950:HJ2953</f>
        <v>-0.10806423863175682</v>
      </c>
      <c r="IV2950" s="8">
        <f t="array" ref="IV2950:IV2953">JE2934:JE2937*IP2953</f>
        <v>-2.065861605840235E-6</v>
      </c>
      <c r="JA2950" s="2"/>
      <c r="JC2950" s="7"/>
      <c r="JE2950" s="4">
        <f t="array" ref="JE2950:JE2953">HU2950:HU2953</f>
        <v>9.2879253165465941E-2</v>
      </c>
      <c r="JG2950" s="8">
        <f t="array" ref="JG2950:JG2953">JE2934:JE2937*JA2953</f>
        <v>-2.8018471693379453E-6</v>
      </c>
      <c r="JL2950" s="2"/>
      <c r="JN2950" s="7"/>
      <c r="JP2950" s="4">
        <f t="array" ref="JP2950:JP2953">IF2950:IF2953</f>
        <v>7.6211866477714135E-2</v>
      </c>
      <c r="JR2950" s="8">
        <f t="array" ref="JR2950:JR2953">JE2934:JE2937*JL2953</f>
        <v>-2.9145300148711006E-6</v>
      </c>
      <c r="JS2950" s="1"/>
      <c r="JX2950" s="1"/>
      <c r="KG2950" s="1"/>
      <c r="KV2950" s="1"/>
      <c r="KW2950" s="34"/>
      <c r="KY2950" s="35"/>
      <c r="LA2950" s="36"/>
      <c r="LC2950" s="37"/>
      <c r="LQ2950" s="1"/>
      <c r="LR2950" s="2"/>
      <c r="LT2950" s="7"/>
      <c r="LV2950" s="4">
        <f t="array" ref="LV2950:LV2953">MO3111:MO3114</f>
        <v>-0.21188162028502497</v>
      </c>
      <c r="LX2950" s="8">
        <f t="array" ref="LX2950:LX2953">MG2934:MG2937*LR2953</f>
        <v>-9.2518020710805591E-4</v>
      </c>
      <c r="MC2950" s="2"/>
      <c r="ME2950" s="7"/>
      <c r="MG2950" s="4">
        <f t="array" ref="MG2950:MG2953">NY3111:NY3114</f>
        <v>-0.28913357395505596</v>
      </c>
      <c r="MI2950" s="95">
        <f t="array" ref="MI2950:MI2953">MG2934:MG2937*MC2953</f>
        <v>0</v>
      </c>
      <c r="MJ2950" s="1"/>
      <c r="NA2950" s="1"/>
      <c r="NB2950" s="2"/>
      <c r="ND2950" s="7"/>
      <c r="NF2950" s="4">
        <f t="array" ref="NF2950:NF2953">LV2950:LV2953</f>
        <v>-0.21188162028502497</v>
      </c>
      <c r="NH2950" s="8">
        <f t="array" ref="NH2950:NH2953">NQ2934:NQ2937*NB2953</f>
        <v>2.2160693589305265E-4</v>
      </c>
      <c r="NM2950" s="2"/>
      <c r="NO2950" s="7"/>
      <c r="NQ2950" s="4">
        <f t="array" ref="NQ2950:NQ2953">MG2950:MG2953</f>
        <v>-0.28913357395505596</v>
      </c>
      <c r="NS2950" s="95">
        <f t="array" ref="NS2950:NS2953">NQ2934:NQ2937*NM2953</f>
        <v>1.4333054382177697E-4</v>
      </c>
      <c r="NT2950" s="1"/>
      <c r="PW2950" s="1"/>
      <c r="RC2950" s="1"/>
      <c r="RD2950" s="2"/>
      <c r="RF2950" s="7"/>
      <c r="RH2950" s="4">
        <f t="array" ref="RH2950:RH2953">SA3111:SA3114</f>
        <v>-0.11531805359887901</v>
      </c>
      <c r="RJ2950" s="8">
        <f t="array" ref="RJ2950:RJ2953">RS2934:RS2937*RD2953</f>
        <v>-8.5240791571921542E-4</v>
      </c>
      <c r="RO2950" s="2"/>
      <c r="RQ2950" s="7"/>
      <c r="RS2950" s="4">
        <f t="array" ref="RS2950:RS2953">TK3111:TK3114</f>
        <v>0.24402085706634871</v>
      </c>
      <c r="RU2950" s="95">
        <f t="array" ref="RU2950:RU2953">RS2934:RS2937*RO2953</f>
        <v>0</v>
      </c>
      <c r="RV2950" s="1"/>
      <c r="SM2950" s="1"/>
      <c r="SN2950" s="2"/>
      <c r="SP2950" s="7"/>
      <c r="SR2950" s="4">
        <f t="array" ref="SR2950:SR2953">RH2950:RH2953</f>
        <v>-0.11531805359887901</v>
      </c>
      <c r="ST2950" s="8">
        <f t="array" ref="ST2950:ST2953">TC2934:TC2937*SN2953</f>
        <v>1.0709510525670705E-4</v>
      </c>
      <c r="SY2950" s="2"/>
      <c r="TA2950" s="7"/>
      <c r="TC2950" s="4">
        <f t="array" ref="TC2950:TC2953">RS2950:RS2953</f>
        <v>0.24402085706634871</v>
      </c>
      <c r="TE2950" s="95">
        <f t="array" ref="TE2950:TE2953">TC2934:TC2937*SY2953</f>
        <v>1.2350817084869948E-4</v>
      </c>
      <c r="TF2950" s="1"/>
      <c r="TV2950" s="1"/>
      <c r="VT2950" s="1"/>
    </row>
    <row r="2951" spans="14:592" x14ac:dyDescent="0.3">
      <c r="N2951" s="1"/>
      <c r="O2951" s="34"/>
      <c r="Q2951" s="35"/>
      <c r="S2951" s="36"/>
      <c r="U2951" s="37"/>
      <c r="W2951" s="52"/>
      <c r="Y2951" s="53"/>
      <c r="AI2951" s="1"/>
      <c r="AJ2951" s="2"/>
      <c r="AL2951" s="7"/>
      <c r="AN2951" s="5">
        <v>-0.16823336409059797</v>
      </c>
      <c r="AP2951" s="9">
        <v>-2.2356091163305567E-5</v>
      </c>
      <c r="AU2951" s="2"/>
      <c r="AW2951" s="7"/>
      <c r="AY2951" s="5">
        <v>-0.49080024760834218</v>
      </c>
      <c r="BA2951" s="9">
        <v>-2.5860815911933353E-5</v>
      </c>
      <c r="BF2951" s="2"/>
      <c r="BH2951" s="7"/>
      <c r="BJ2951" s="5">
        <v>-0.1656201397437313</v>
      </c>
      <c r="BL2951" s="9">
        <v>-4.1065988968492549E-5</v>
      </c>
      <c r="BM2951" s="1"/>
      <c r="BS2951" s="1"/>
      <c r="BT2951" s="2"/>
      <c r="BV2951" s="7"/>
      <c r="BX2951" s="5">
        <v>-0.16823336409059797</v>
      </c>
      <c r="BZ2951" s="9">
        <v>2.5141682443591487E-5</v>
      </c>
      <c r="CE2951" s="2"/>
      <c r="CG2951" s="7"/>
      <c r="CI2951" s="5">
        <v>-0.49080024760834218</v>
      </c>
      <c r="CK2951" s="9">
        <v>3.0135568568533965E-5</v>
      </c>
      <c r="CP2951" s="2"/>
      <c r="CR2951" s="7"/>
      <c r="CT2951" s="5">
        <v>-0.1656201397437313</v>
      </c>
      <c r="CV2951" s="9">
        <v>4.5599241954899992E-5</v>
      </c>
      <c r="CW2951" s="1"/>
      <c r="DC2951" s="1"/>
      <c r="DD2951" s="2"/>
      <c r="DF2951" s="7"/>
      <c r="DH2951" s="5">
        <v>-0.16823336409059797</v>
      </c>
      <c r="DJ2951" s="9">
        <v>-1.3276407905445159E-5</v>
      </c>
      <c r="DO2951" s="2"/>
      <c r="DQ2951" s="7"/>
      <c r="DS2951" s="5">
        <v>-0.49080024760834218</v>
      </c>
      <c r="DU2951" s="9">
        <v>-1.5308561685947177E-5</v>
      </c>
      <c r="DZ2951" s="2"/>
      <c r="EB2951" s="7"/>
      <c r="ED2951" s="5">
        <v>-0.1656201397437313</v>
      </c>
      <c r="EF2951" s="9">
        <v>-1.8412198027817268E-5</v>
      </c>
      <c r="EG2951" s="1"/>
      <c r="FU2951" s="1"/>
      <c r="FV2951" s="2"/>
      <c r="FX2951" s="7"/>
      <c r="FZ2951" s="5">
        <v>-0.42900434685535727</v>
      </c>
      <c r="GB2951" s="9">
        <v>-1.0796041248048591E-4</v>
      </c>
      <c r="GG2951" s="2"/>
      <c r="GI2951" s="7"/>
      <c r="GK2951" s="5">
        <v>0.78804602143914271</v>
      </c>
      <c r="GM2951" s="9">
        <v>-1.2619854371090765E-4</v>
      </c>
      <c r="GR2951" s="2"/>
      <c r="GT2951" s="7"/>
      <c r="GV2951" s="5">
        <v>-5.0160518780071356E-2</v>
      </c>
      <c r="GX2951" s="9">
        <v>-1.294075107499614E-4</v>
      </c>
      <c r="GY2951" s="1"/>
      <c r="HE2951" s="1"/>
      <c r="HF2951" s="2"/>
      <c r="HH2951" s="7"/>
      <c r="HJ2951" s="5">
        <v>-0.42900434685535727</v>
      </c>
      <c r="HL2951" s="9">
        <v>1.2908205608649112E-4</v>
      </c>
      <c r="HQ2951" s="2"/>
      <c r="HS2951" s="7"/>
      <c r="HU2951" s="5">
        <v>0.78804602143914271</v>
      </c>
      <c r="HW2951" s="9">
        <v>1.2406387959016987E-4</v>
      </c>
      <c r="IB2951" s="2"/>
      <c r="ID2951" s="7"/>
      <c r="IF2951" s="5">
        <v>-5.0160518780071356E-2</v>
      </c>
      <c r="IH2951" s="9">
        <v>1.5763050382740736E-4</v>
      </c>
      <c r="II2951" s="1"/>
      <c r="IO2951" s="1"/>
      <c r="IP2951" s="2"/>
      <c r="IR2951" s="7"/>
      <c r="IT2951" s="5">
        <v>-0.42900434685535727</v>
      </c>
      <c r="IV2951" s="9">
        <v>-5.0802362348896668E-5</v>
      </c>
      <c r="JA2951" s="2"/>
      <c r="JC2951" s="7"/>
      <c r="JE2951" s="5">
        <v>0.78804602143914271</v>
      </c>
      <c r="JG2951" s="9">
        <v>-6.8901253956478605E-5</v>
      </c>
      <c r="JL2951" s="2"/>
      <c r="JN2951" s="7"/>
      <c r="JP2951" s="5">
        <v>-5.0160518780071356E-2</v>
      </c>
      <c r="JR2951" s="9">
        <v>-7.1672279243504934E-5</v>
      </c>
      <c r="JS2951" s="1"/>
      <c r="JX2951" s="1"/>
      <c r="KG2951" s="1"/>
      <c r="KV2951" s="1"/>
      <c r="KW2951" s="34"/>
      <c r="KY2951" s="35"/>
      <c r="LA2951" s="36"/>
      <c r="LC2951" s="37"/>
      <c r="LQ2951" s="1"/>
      <c r="LR2951" s="2"/>
      <c r="LT2951" s="7"/>
      <c r="LV2951" s="5">
        <v>-0.28637326859670692</v>
      </c>
      <c r="LX2951" s="9">
        <v>1.4686688331820852E-3</v>
      </c>
      <c r="MC2951" s="2"/>
      <c r="ME2951" s="7"/>
      <c r="MG2951" s="5">
        <v>-7.0076509555866917E-2</v>
      </c>
      <c r="MI2951" s="96">
        <v>0</v>
      </c>
      <c r="MJ2951" s="1"/>
      <c r="NA2951" s="1"/>
      <c r="NB2951" s="2"/>
      <c r="ND2951" s="7"/>
      <c r="NF2951" s="5">
        <v>-0.28637326859670692</v>
      </c>
      <c r="NH2951" s="9">
        <v>-7.3797610081528453E-5</v>
      </c>
      <c r="NM2951" s="2"/>
      <c r="NO2951" s="7"/>
      <c r="NQ2951" s="5">
        <v>-7.0076509555866917E-2</v>
      </c>
      <c r="NS2951" s="96">
        <v>-4.773068831580973E-5</v>
      </c>
      <c r="NT2951" s="1"/>
      <c r="RC2951" s="1"/>
      <c r="RD2951" s="2"/>
      <c r="RF2951" s="7"/>
      <c r="RH2951" s="5">
        <v>0.61603891901894958</v>
      </c>
      <c r="RJ2951" s="9">
        <v>1.0339874249571189E-3</v>
      </c>
      <c r="RO2951" s="2"/>
      <c r="RQ2951" s="7"/>
      <c r="RS2951" s="5">
        <v>0.97278734914665344</v>
      </c>
      <c r="RU2951" s="96">
        <v>0</v>
      </c>
      <c r="RV2951" s="1"/>
      <c r="SM2951" s="1"/>
      <c r="SN2951" s="2"/>
      <c r="SP2951" s="7"/>
      <c r="SR2951" s="5">
        <v>0.61603891901894958</v>
      </c>
      <c r="ST2951" s="9">
        <v>-2.2652051926886225E-4</v>
      </c>
      <c r="SY2951" s="2"/>
      <c r="TA2951" s="7"/>
      <c r="TC2951" s="5">
        <v>0.97278734914665344</v>
      </c>
      <c r="TE2951" s="96">
        <v>-2.6123635555083072E-4</v>
      </c>
      <c r="TF2951" s="1"/>
      <c r="TV2951" s="1"/>
      <c r="VT2951" s="1"/>
    </row>
    <row r="2952" spans="14:592" ht="15" thickBot="1" x14ac:dyDescent="0.35">
      <c r="N2952" s="1"/>
      <c r="O2952" s="34"/>
      <c r="Q2952" s="35"/>
      <c r="S2952" s="36"/>
      <c r="U2952" s="37"/>
      <c r="W2952" s="52"/>
      <c r="Y2952" s="53"/>
      <c r="AI2952" s="1"/>
      <c r="AJ2952" s="2" t="s">
        <v>111</v>
      </c>
      <c r="AL2952" s="7" t="s">
        <v>112</v>
      </c>
      <c r="AN2952" s="5">
        <v>-0.41513368483123103</v>
      </c>
      <c r="AP2952" s="9">
        <v>-8.5784911238413736E-5</v>
      </c>
      <c r="AU2952" s="2" t="s">
        <v>113</v>
      </c>
      <c r="AW2952" s="7" t="s">
        <v>114</v>
      </c>
      <c r="AY2952" s="5">
        <v>-0.33974279506201166</v>
      </c>
      <c r="BA2952" s="9">
        <v>-9.9233259578019104E-5</v>
      </c>
      <c r="BF2952" s="2" t="s">
        <v>115</v>
      </c>
      <c r="BH2952" s="7" t="s">
        <v>116</v>
      </c>
      <c r="BJ2952" s="5">
        <v>-0.12655083753922647</v>
      </c>
      <c r="BL2952" s="9">
        <v>-1.5757863004075014E-4</v>
      </c>
      <c r="BM2952" s="1"/>
      <c r="BS2952" s="1"/>
      <c r="BT2952" s="2" t="s">
        <v>117</v>
      </c>
      <c r="BV2952" s="7" t="s">
        <v>118</v>
      </c>
      <c r="BX2952" s="5">
        <v>-0.41513368483123103</v>
      </c>
      <c r="BZ2952" s="9">
        <v>9.6473796830276508E-5</v>
      </c>
      <c r="CE2952" s="2" t="s">
        <v>119</v>
      </c>
      <c r="CG2952" s="7" t="s">
        <v>120</v>
      </c>
      <c r="CI2952" s="5">
        <v>-0.33974279506201166</v>
      </c>
      <c r="CK2952" s="9">
        <v>1.1563636307826605E-4</v>
      </c>
      <c r="CP2952" s="2" t="s">
        <v>121</v>
      </c>
      <c r="CR2952" s="7" t="s">
        <v>122</v>
      </c>
      <c r="CT2952" s="5">
        <v>-0.12655083753922647</v>
      </c>
      <c r="CV2952" s="9">
        <v>1.749736523735691E-4</v>
      </c>
      <c r="CW2952" s="1"/>
      <c r="DC2952" s="1"/>
      <c r="DD2952" s="2" t="s">
        <v>223</v>
      </c>
      <c r="DF2952" s="7" t="s">
        <v>224</v>
      </c>
      <c r="DH2952" s="5">
        <v>-0.41513368483123103</v>
      </c>
      <c r="DJ2952" s="9">
        <v>-5.0944302624913246E-5</v>
      </c>
      <c r="DO2952" s="2" t="s">
        <v>225</v>
      </c>
      <c r="DQ2952" s="7" t="s">
        <v>226</v>
      </c>
      <c r="DS2952" s="5">
        <v>-0.33974279506201166</v>
      </c>
      <c r="DU2952" s="9">
        <v>-5.8742093858172666E-5</v>
      </c>
      <c r="DZ2952" s="2" t="s">
        <v>227</v>
      </c>
      <c r="EB2952" s="7" t="s">
        <v>228</v>
      </c>
      <c r="ED2952" s="5">
        <v>-0.12655083753922647</v>
      </c>
      <c r="EF2952" s="9">
        <v>-7.0651383642276149E-5</v>
      </c>
      <c r="EG2952" s="1"/>
      <c r="EY2952" s="1"/>
      <c r="FU2952" s="1"/>
      <c r="FV2952" s="2" t="s">
        <v>111</v>
      </c>
      <c r="FX2952" s="7" t="s">
        <v>112</v>
      </c>
      <c r="FZ2952" s="5">
        <v>1.1477077757724281</v>
      </c>
      <c r="GB2952" s="9">
        <v>-2.0577782745926046E-4</v>
      </c>
      <c r="GG2952" s="2" t="s">
        <v>113</v>
      </c>
      <c r="GI2952" s="7" t="s">
        <v>114</v>
      </c>
      <c r="GK2952" s="5">
        <v>1.8116131739029178</v>
      </c>
      <c r="GM2952" s="9">
        <v>-2.4054059776815903E-4</v>
      </c>
      <c r="GR2952" s="2" t="s">
        <v>115</v>
      </c>
      <c r="GT2952" s="7" t="s">
        <v>116</v>
      </c>
      <c r="GV2952" s="5">
        <v>1.3202270729481991</v>
      </c>
      <c r="GX2952" s="9">
        <v>-2.4665704592274727E-4</v>
      </c>
      <c r="GY2952" s="1"/>
      <c r="HE2952" s="1"/>
      <c r="HF2952" s="2" t="s">
        <v>117</v>
      </c>
      <c r="HH2952" s="7" t="s">
        <v>118</v>
      </c>
      <c r="HJ2952" s="5">
        <v>1.1477077757724281</v>
      </c>
      <c r="HL2952" s="9">
        <v>2.4603671341338879E-4</v>
      </c>
      <c r="HQ2952" s="2" t="s">
        <v>119</v>
      </c>
      <c r="HS2952" s="7" t="s">
        <v>120</v>
      </c>
      <c r="HU2952" s="5">
        <v>1.8116131739029178</v>
      </c>
      <c r="HW2952" s="9">
        <v>2.3647182352926798E-4</v>
      </c>
      <c r="IB2952" s="2" t="s">
        <v>121</v>
      </c>
      <c r="ID2952" s="7" t="s">
        <v>122</v>
      </c>
      <c r="IF2952" s="5">
        <v>1.3202270729481991</v>
      </c>
      <c r="IH2952" s="9">
        <v>3.0045145135746461E-4</v>
      </c>
      <c r="II2952" s="1"/>
      <c r="IO2952" s="1"/>
      <c r="IP2952" s="2" t="s">
        <v>223</v>
      </c>
      <c r="IR2952" s="7" t="s">
        <v>224</v>
      </c>
      <c r="IT2952" s="5">
        <v>1.1477077757724281</v>
      </c>
      <c r="IV2952" s="9">
        <v>-9.6831787817072993E-5</v>
      </c>
      <c r="JA2952" s="2" t="s">
        <v>225</v>
      </c>
      <c r="JC2952" s="7" t="s">
        <v>226</v>
      </c>
      <c r="JE2952" s="5">
        <v>1.8116131739029178</v>
      </c>
      <c r="JG2952" s="9">
        <v>-1.3132916059343245E-4</v>
      </c>
      <c r="JL2952" s="2" t="s">
        <v>227</v>
      </c>
      <c r="JN2952" s="7" t="s">
        <v>228</v>
      </c>
      <c r="JP2952" s="5">
        <v>1.3202270729481991</v>
      </c>
      <c r="JR2952" s="9">
        <v>-1.3661087034516224E-4</v>
      </c>
      <c r="JS2952" s="1"/>
      <c r="JX2952" s="1"/>
      <c r="KG2952" s="1"/>
      <c r="KV2952" s="1"/>
      <c r="KW2952" s="34"/>
      <c r="KY2952" s="35"/>
      <c r="LA2952" s="36"/>
      <c r="LC2952" s="37"/>
      <c r="LQ2952" s="1"/>
      <c r="LR2952" s="2" t="s">
        <v>111</v>
      </c>
      <c r="LT2952" s="7" t="s">
        <v>112</v>
      </c>
      <c r="LV2952" s="5">
        <v>-1.1655019947659917</v>
      </c>
      <c r="LX2952" s="9">
        <v>1.6384982494342284E-3</v>
      </c>
      <c r="MC2952" s="2" t="s">
        <v>113</v>
      </c>
      <c r="ME2952" s="7" t="s">
        <v>114</v>
      </c>
      <c r="MG2952" s="5">
        <v>-0.32581876801068566</v>
      </c>
      <c r="MI2952" s="96">
        <v>0</v>
      </c>
      <c r="MJ2952" s="1"/>
      <c r="NA2952" s="1"/>
      <c r="NB2952" s="2" t="s">
        <v>117</v>
      </c>
      <c r="ND2952" s="7" t="s">
        <v>118</v>
      </c>
      <c r="NF2952" s="5">
        <v>-1.1655019947659917</v>
      </c>
      <c r="NH2952" s="9">
        <v>-2.548101950181015E-4</v>
      </c>
      <c r="NM2952" s="2" t="s">
        <v>119</v>
      </c>
      <c r="NO2952" s="7" t="s">
        <v>120</v>
      </c>
      <c r="NQ2952" s="5">
        <v>-0.32581876801068566</v>
      </c>
      <c r="NS2952" s="96">
        <v>-1.6480568929892639E-4</v>
      </c>
      <c r="NT2952" s="1"/>
      <c r="PW2952" s="1"/>
      <c r="RC2952" s="1"/>
      <c r="RD2952" s="2" t="s">
        <v>111</v>
      </c>
      <c r="RF2952" s="7" t="s">
        <v>112</v>
      </c>
      <c r="RH2952" s="5">
        <v>-1.1540283113947463</v>
      </c>
      <c r="RJ2952" s="9">
        <v>-8.9683486489036299E-4</v>
      </c>
      <c r="RO2952" s="2" t="s">
        <v>113</v>
      </c>
      <c r="RQ2952" s="7" t="s">
        <v>114</v>
      </c>
      <c r="RS2952" s="5">
        <v>-1.9965675715987516</v>
      </c>
      <c r="RU2952" s="96">
        <v>0</v>
      </c>
      <c r="RV2952" s="1"/>
      <c r="SM2952" s="1"/>
      <c r="SN2952" s="2" t="s">
        <v>117</v>
      </c>
      <c r="SP2952" s="7" t="s">
        <v>118</v>
      </c>
      <c r="SR2952" s="5">
        <v>-1.1540283113947463</v>
      </c>
      <c r="ST2952" s="9">
        <v>9.6055644225420461E-5</v>
      </c>
      <c r="SY2952" s="2" t="s">
        <v>119</v>
      </c>
      <c r="TA2952" s="7" t="s">
        <v>120</v>
      </c>
      <c r="TC2952" s="5">
        <v>-1.9965675715987516</v>
      </c>
      <c r="TE2952" s="96">
        <v>1.1077683606116199E-4</v>
      </c>
      <c r="TF2952" s="1"/>
      <c r="TV2952" s="1"/>
      <c r="VT2952" s="1"/>
    </row>
    <row r="2953" spans="14:592" ht="15" thickBot="1" x14ac:dyDescent="0.35">
      <c r="N2953" s="1"/>
      <c r="O2953" s="34"/>
      <c r="Q2953" s="35"/>
      <c r="S2953" s="36"/>
      <c r="U2953" s="37"/>
      <c r="W2953" s="52"/>
      <c r="Y2953" s="53"/>
      <c r="AI2953" s="1"/>
      <c r="AJ2953" s="3">
        <f>AM2998</f>
        <v>0.25039612460997429</v>
      </c>
      <c r="AL2953" s="41">
        <f t="array" ref="AL2953">SUM(AY2934:AY2937*AN2950:AN2953)</f>
        <v>5.4918989647861102E-5</v>
      </c>
      <c r="AN2953" s="6">
        <v>-0.31458194251145577</v>
      </c>
      <c r="AP2953" s="10">
        <v>3.1585230966404331E-4</v>
      </c>
      <c r="AU2953" s="3">
        <f>AW2998</f>
        <v>0.28965028082496919</v>
      </c>
      <c r="AW2953" s="41">
        <f t="array" ref="AW2953">SUM(AY2934:AY2937*AY2950:AY2953)</f>
        <v>-1.8697986867006208E-3</v>
      </c>
      <c r="AY2953" s="6">
        <v>-1.6460480531315258</v>
      </c>
      <c r="BA2953" s="10">
        <v>3.653679158809193E-4</v>
      </c>
      <c r="BF2953" s="3">
        <f>BG2998</f>
        <v>0.45995359456505647</v>
      </c>
      <c r="BH2953" s="41">
        <f t="array" ref="BH2953">SUM(AY2934:AY2937*BJ2950:BJ2953)</f>
        <v>-9.4592592078671014E-4</v>
      </c>
      <c r="BJ2953" s="6">
        <v>-1.0107234022065128</v>
      </c>
      <c r="BL2953" s="10">
        <v>5.8019031008543429E-4</v>
      </c>
      <c r="BM2953" s="1"/>
      <c r="BS2953" s="1"/>
      <c r="BT2953" s="3">
        <f>BW2998</f>
        <v>0.24923232067365597</v>
      </c>
      <c r="BV2953" s="41">
        <f t="array" ref="BV2953">SUM(CI2934:CI2937*BX2950:BX2953)</f>
        <v>-6.2050351393788162E-5</v>
      </c>
      <c r="BX2953" s="6">
        <v>-0.31458194251145577</v>
      </c>
      <c r="BZ2953" s="10">
        <v>-3.5520782280949227E-4</v>
      </c>
      <c r="CE2953" s="3">
        <f>CG2998</f>
        <v>0.29873727448459864</v>
      </c>
      <c r="CG2953" s="41">
        <f t="array" ref="CG2953">SUM(CI2934:CI2937*CI2950:CI2953)</f>
        <v>2.1125965042209393E-3</v>
      </c>
      <c r="CI2953" s="6">
        <v>-1.6460480531315258</v>
      </c>
      <c r="CK2953" s="10">
        <v>-4.2576266422789154E-4</v>
      </c>
      <c r="CP2953" s="3">
        <f>CQ2998</f>
        <v>0.45203040484174534</v>
      </c>
      <c r="CR2953" s="41">
        <f t="array" ref="CR2953">SUM(CI2934:CI2937*CT2950:CT2953)</f>
        <v>1.0687566569170129E-3</v>
      </c>
      <c r="CT2953" s="6">
        <v>-1.0107234022065128</v>
      </c>
      <c r="CV2953" s="10">
        <v>-6.4423721415238396E-4</v>
      </c>
      <c r="CW2953" s="1"/>
      <c r="DC2953" s="1"/>
      <c r="DD2953" s="3">
        <f>DG2998</f>
        <v>0.2824937879877375</v>
      </c>
      <c r="DF2953" s="41">
        <f t="array" ref="DF2953">SUM(DS2934:DS2937*DH2950:DH2953)</f>
        <v>2.890852645162802E-5</v>
      </c>
      <c r="DH2953" s="6">
        <v>-0.31458194251145577</v>
      </c>
      <c r="DJ2953" s="10">
        <v>1.8757232963245726E-4</v>
      </c>
      <c r="DO2953" s="3">
        <f>DQ2998</f>
        <v>0.32573370825202586</v>
      </c>
      <c r="DQ2953" s="41">
        <f t="array" ref="DQ2953">SUM(DS2934:DS2937*DS2950:DS2953)</f>
        <v>-9.8423378034248653E-4</v>
      </c>
      <c r="DS2953" s="6">
        <v>-1.6460480531315258</v>
      </c>
      <c r="DU2953" s="10">
        <v>2.1628309398188901E-4</v>
      </c>
      <c r="DZ2953" s="3">
        <f>EA2998</f>
        <v>0.3917725037602367</v>
      </c>
      <c r="EB2953" s="41">
        <f t="array" ref="EB2953">SUM(DS2934:DS2937*ED2950:ED2953)</f>
        <v>-4.9792111394766339E-4</v>
      </c>
      <c r="ED2953" s="6">
        <v>-1.0107234022065128</v>
      </c>
      <c r="EF2953" s="10">
        <v>2.6013202534364433E-4</v>
      </c>
      <c r="EG2953" s="1"/>
      <c r="FU2953" s="1"/>
      <c r="FV2953" s="3">
        <f>FY2998</f>
        <v>0.29694821249260167</v>
      </c>
      <c r="FX2953" s="41">
        <f t="array" ref="FX2953">SUM(GK2934:GK2937*FZ2950:FZ2953)</f>
        <v>-3.7615651794359811E-4</v>
      </c>
      <c r="FZ2953" s="6">
        <v>-0.7412827689275947</v>
      </c>
      <c r="GB2953" s="10">
        <v>-1.0479658115576512E-4</v>
      </c>
      <c r="GG2953" s="3">
        <f>GI2998</f>
        <v>0.34711271579197678</v>
      </c>
      <c r="GI2953" s="41">
        <f t="array" ref="GI2953">SUM(GK2934:GK2937*GK2950:GK2953)</f>
        <v>-1.2129652690696104E-3</v>
      </c>
      <c r="GK2953" s="6">
        <v>-0.93597981247464246</v>
      </c>
      <c r="GM2953" s="10">
        <v>-1.2250023526104984E-4</v>
      </c>
      <c r="GR2953" s="3">
        <f>GS2998</f>
        <v>0.35593907171542161</v>
      </c>
      <c r="GT2953" s="41">
        <f t="array" ref="GT2953">SUM(GK2934:GK2937*GV2950:GV2953)</f>
        <v>-8.6863036261624769E-4</v>
      </c>
      <c r="GV2953" s="6">
        <v>-8.2583404736816246E-2</v>
      </c>
      <c r="GX2953" s="10">
        <v>-1.2561516199213432E-4</v>
      </c>
      <c r="GY2953" s="1"/>
      <c r="HE2953" s="1"/>
      <c r="HF2953" s="3">
        <f>HI2998</f>
        <v>0.31423919113358179</v>
      </c>
      <c r="HH2953" s="41">
        <f t="array" ref="HH2953">SUM(HU2934:HU2937*HJ2950:HJ2953)</f>
        <v>4.2500133864667916E-4</v>
      </c>
      <c r="HJ2953" s="6">
        <v>-0.7412827689275947</v>
      </c>
      <c r="HL2953" s="10">
        <v>1.2529924493263764E-4</v>
      </c>
      <c r="HQ2953" s="3">
        <f>HS2998</f>
        <v>0.30202287098050845</v>
      </c>
      <c r="HS2953" s="41">
        <f t="array" ref="HS2953">SUM(HU2934:HU2937*HU2950:HU2953)</f>
        <v>1.3704717012608322E-3</v>
      </c>
      <c r="HU2953" s="6">
        <v>-0.93597981247464246</v>
      </c>
      <c r="HW2953" s="10">
        <v>1.20428128489416E-4</v>
      </c>
      <c r="IB2953" s="3">
        <f>IC2998</f>
        <v>0.38373793788590976</v>
      </c>
      <c r="ID2953" s="41">
        <f t="array" ref="ID2953">SUM(HU2934:HU2937*IF2950:IF2953)</f>
        <v>9.8142408622681285E-4</v>
      </c>
      <c r="IF2953" s="6">
        <v>-8.2583404736816246E-2</v>
      </c>
      <c r="IH2953" s="10">
        <v>1.5301106681079891E-4</v>
      </c>
      <c r="II2953" s="1"/>
      <c r="IO2953" s="1"/>
      <c r="IP2953" s="3">
        <f>IS2998</f>
        <v>0.26545852184357777</v>
      </c>
      <c r="IR2953" s="41">
        <f t="array" ref="IR2953">SUM(JE2934:JE2937*IT2950:IT2953)</f>
        <v>-1.9800310818988821E-4</v>
      </c>
      <c r="IT2953" s="6">
        <v>-0.7412827689275947</v>
      </c>
      <c r="IV2953" s="10">
        <v>-4.9313574915833589E-5</v>
      </c>
      <c r="JA2953" s="3">
        <f>JC2998</f>
        <v>0.36003099428412716</v>
      </c>
      <c r="JC2953" s="41">
        <f t="array" ref="JC2953">SUM(JE2934:JE2937*JE2950:JE2953)</f>
        <v>-6.3848659253640467E-4</v>
      </c>
      <c r="JE2953" s="6">
        <v>-0.93597981247464246</v>
      </c>
      <c r="JG2953" s="10">
        <v>-6.6882069881765563E-5</v>
      </c>
      <c r="JL2953" s="3">
        <f>JM2998</f>
        <v>0.37451048387229513</v>
      </c>
      <c r="JN2953" s="41">
        <f t="array" ref="JN2953">SUM(JE2934:JE2937*JP2950:JP2953)</f>
        <v>-4.5723389988397217E-4</v>
      </c>
      <c r="JP2953" s="6">
        <v>-8.2583404736816246E-2</v>
      </c>
      <c r="JR2953" s="10">
        <v>-6.9571888952520063E-5</v>
      </c>
      <c r="JS2953" s="1"/>
      <c r="JX2953" s="1"/>
      <c r="KG2953" s="1"/>
      <c r="KV2953" s="1"/>
      <c r="KW2953" s="34"/>
      <c r="KY2953" s="35"/>
      <c r="LA2953" s="36"/>
      <c r="LC2953" s="37"/>
      <c r="LQ2953" s="1"/>
      <c r="LR2953" s="3">
        <f>LU2998</f>
        <v>1</v>
      </c>
      <c r="LT2953" s="41">
        <f t="array" ref="LT2953">SUM(MG2934:MG2937*LV2950:LV2953)</f>
        <v>-1.6391702862224738E-3</v>
      </c>
      <c r="LV2953" s="6">
        <v>-1.4333626744073891</v>
      </c>
      <c r="LX2953" s="10">
        <v>-3.4538467734633805E-4</v>
      </c>
      <c r="MC2953" s="3">
        <f>ME2998</f>
        <v>0</v>
      </c>
      <c r="ME2953" s="41">
        <f t="array" ref="ME2953">SUM(MG2934:MG2937*MG2950:MG2953)</f>
        <v>5.3606028974958011E-4</v>
      </c>
      <c r="MG2953" s="6">
        <v>-2.621228895887965</v>
      </c>
      <c r="MI2953" s="97">
        <v>0</v>
      </c>
      <c r="MJ2953" s="1"/>
      <c r="NA2953" s="1"/>
      <c r="NB2953" s="3">
        <f>NE2998</f>
        <v>0.6072463043977322</v>
      </c>
      <c r="ND2953" s="41">
        <f t="array" ref="ND2953">SUM(NQ2934:NQ2937*NF2950:NF2953)</f>
        <v>2.8936649047568567E-4</v>
      </c>
      <c r="NF2953" s="6">
        <v>-1.4333626744073891</v>
      </c>
      <c r="NH2953" s="10">
        <v>6.6587672817781772E-5</v>
      </c>
      <c r="NM2953" s="3">
        <f>NO2998</f>
        <v>0.3927536956022678</v>
      </c>
      <c r="NO2953" s="41">
        <f t="array" ref="NO2953">SUM(NQ2934:NQ2937*NQ2950:NQ2953)</f>
        <v>-2.4771186527292353E-4</v>
      </c>
      <c r="NQ2953" s="6">
        <v>-2.621228895887965</v>
      </c>
      <c r="NS2953" s="97">
        <v>4.3067457786633396E-5</v>
      </c>
      <c r="NT2953" s="1"/>
      <c r="RC2953" s="1"/>
      <c r="RD2953" s="3">
        <f>RG2998</f>
        <v>1</v>
      </c>
      <c r="RF2953" s="41">
        <f t="array" ref="RF2953">SUM(RS2934:RS2937*RH2950:RH2953)</f>
        <v>1.4338208882053037E-3</v>
      </c>
      <c r="RH2953" s="6">
        <v>-0.40908084755973456</v>
      </c>
      <c r="RJ2953" s="10">
        <v>8.2239600263299992E-4</v>
      </c>
      <c r="RO2953" s="3">
        <f>RQ2998</f>
        <v>0</v>
      </c>
      <c r="RQ2953" s="41">
        <f t="array" ref="RQ2953">SUM(RS2934:RS2937*RS2950:RS2953)</f>
        <v>2.1031945664143478E-3</v>
      </c>
      <c r="RS2953" s="6">
        <v>-0.59003377492401099</v>
      </c>
      <c r="RU2953" s="97">
        <v>0</v>
      </c>
      <c r="RV2953" s="1"/>
      <c r="SM2953" s="1"/>
      <c r="SN2953" s="3">
        <f>SQ2998</f>
        <v>0.46441276579156188</v>
      </c>
      <c r="SP2953" s="41">
        <f t="array" ref="SP2953">SUM(TC2934:TC2937*SR2950:SR2953)</f>
        <v>-4.8350069184266008E-4</v>
      </c>
      <c r="SR2953" s="6">
        <v>-0.40908084755973456</v>
      </c>
      <c r="ST2953" s="10">
        <v>-9.3386171674063193E-5</v>
      </c>
      <c r="SY2953" s="3">
        <f>TA2998</f>
        <v>0.53558723420843801</v>
      </c>
      <c r="TA2953" s="41">
        <f t="array" ref="TA2953">SUM(TC2934:TC2937*TC2950:TC2953)</f>
        <v>-7.125201316580431E-4</v>
      </c>
      <c r="TC2953" s="6">
        <v>-0.59003377492401099</v>
      </c>
      <c r="TE2953" s="97">
        <v>-1.0769824837819877E-4</v>
      </c>
      <c r="TF2953" s="1"/>
      <c r="TV2953" s="1"/>
      <c r="VT2953" s="1"/>
    </row>
    <row r="2954" spans="14:592" x14ac:dyDescent="0.3">
      <c r="N2954" s="1"/>
      <c r="O2954" s="34"/>
      <c r="Q2954" s="35"/>
      <c r="S2954" s="36"/>
      <c r="U2954" s="37"/>
      <c r="W2954" s="52"/>
      <c r="Y2954" s="53"/>
      <c r="AI2954" s="1"/>
      <c r="AJ2954" s="2"/>
      <c r="AK2954" s="1"/>
      <c r="AL2954" s="7"/>
      <c r="AM2954" s="1"/>
      <c r="AN2954" s="2"/>
      <c r="AO2954" s="1"/>
      <c r="AP2954" s="7"/>
      <c r="AQ2954" s="1"/>
      <c r="AR2954" s="1"/>
      <c r="AS2954" s="1"/>
      <c r="AT2954" s="1"/>
      <c r="AU2954" s="2"/>
      <c r="AV2954" s="1"/>
      <c r="AW2954" s="7"/>
      <c r="AX2954" s="1"/>
      <c r="AY2954" s="2"/>
      <c r="AZ2954" s="1"/>
      <c r="BA2954" s="7"/>
      <c r="BB2954" s="1"/>
      <c r="BC2954" s="1"/>
      <c r="BD2954" s="1"/>
      <c r="BE2954" s="1"/>
      <c r="BF2954" s="2"/>
      <c r="BG2954" s="1"/>
      <c r="BH2954" s="7"/>
      <c r="BI2954" s="1"/>
      <c r="BJ2954" s="2"/>
      <c r="BK2954" s="1"/>
      <c r="BL2954" s="7"/>
      <c r="BM2954" s="1"/>
      <c r="BS2954" s="1"/>
      <c r="BT2954" s="2"/>
      <c r="BU2954" s="1"/>
      <c r="BV2954" s="7"/>
      <c r="BW2954" s="1"/>
      <c r="BX2954" s="2"/>
      <c r="BY2954" s="1"/>
      <c r="BZ2954" s="7"/>
      <c r="CA2954" s="1"/>
      <c r="CB2954" s="1"/>
      <c r="CC2954" s="1"/>
      <c r="CD2954" s="1"/>
      <c r="CE2954" s="2"/>
      <c r="CF2954" s="1"/>
      <c r="CG2954" s="7"/>
      <c r="CH2954" s="1"/>
      <c r="CI2954" s="2"/>
      <c r="CJ2954" s="1"/>
      <c r="CK2954" s="7"/>
      <c r="CL2954" s="1"/>
      <c r="CM2954" s="1"/>
      <c r="CN2954" s="1"/>
      <c r="CO2954" s="1"/>
      <c r="CP2954" s="2"/>
      <c r="CQ2954" s="1"/>
      <c r="CR2954" s="7"/>
      <c r="CS2954" s="1"/>
      <c r="CT2954" s="2"/>
      <c r="CU2954" s="1"/>
      <c r="CV2954" s="7"/>
      <c r="CW2954" s="1"/>
      <c r="DC2954" s="1"/>
      <c r="DD2954" s="2"/>
      <c r="DE2954" s="1"/>
      <c r="DF2954" s="7"/>
      <c r="DG2954" s="1"/>
      <c r="DH2954" s="2"/>
      <c r="DI2954" s="1"/>
      <c r="DJ2954" s="7"/>
      <c r="DK2954" s="1"/>
      <c r="DL2954" s="1"/>
      <c r="DM2954" s="1"/>
      <c r="DN2954" s="1"/>
      <c r="DO2954" s="2"/>
      <c r="DP2954" s="1"/>
      <c r="DQ2954" s="7"/>
      <c r="DR2954" s="1"/>
      <c r="DS2954" s="2"/>
      <c r="DT2954" s="1"/>
      <c r="DU2954" s="7"/>
      <c r="DV2954" s="1"/>
      <c r="DW2954" s="1"/>
      <c r="DX2954" s="1"/>
      <c r="DY2954" s="1"/>
      <c r="DZ2954" s="2"/>
      <c r="EA2954" s="1"/>
      <c r="EB2954" s="7"/>
      <c r="EC2954" s="1"/>
      <c r="ED2954" s="2"/>
      <c r="EE2954" s="1"/>
      <c r="EF2954" s="7"/>
      <c r="EG2954" s="1"/>
      <c r="EY2954" s="1"/>
      <c r="FU2954" s="1"/>
      <c r="FV2954" s="2"/>
      <c r="FW2954" s="1"/>
      <c r="FX2954" s="7"/>
      <c r="FY2954" s="1"/>
      <c r="FZ2954" s="2"/>
      <c r="GA2954" s="1"/>
      <c r="GB2954" s="7"/>
      <c r="GC2954" s="1"/>
      <c r="GD2954" s="1"/>
      <c r="GE2954" s="1"/>
      <c r="GF2954" s="1"/>
      <c r="GG2954" s="2"/>
      <c r="GH2954" s="1"/>
      <c r="GI2954" s="7"/>
      <c r="GJ2954" s="1"/>
      <c r="GK2954" s="2"/>
      <c r="GL2954" s="1"/>
      <c r="GM2954" s="7"/>
      <c r="GN2954" s="1"/>
      <c r="GO2954" s="1"/>
      <c r="GP2954" s="1"/>
      <c r="GQ2954" s="1"/>
      <c r="GR2954" s="2"/>
      <c r="GS2954" s="1"/>
      <c r="GT2954" s="7"/>
      <c r="GU2954" s="1"/>
      <c r="GV2954" s="2"/>
      <c r="GW2954" s="1"/>
      <c r="GX2954" s="7"/>
      <c r="GY2954" s="1"/>
      <c r="HE2954" s="1"/>
      <c r="HF2954" s="2"/>
      <c r="HG2954" s="1"/>
      <c r="HH2954" s="7"/>
      <c r="HI2954" s="1"/>
      <c r="HJ2954" s="2"/>
      <c r="HK2954" s="1"/>
      <c r="HL2954" s="7"/>
      <c r="HM2954" s="1"/>
      <c r="HN2954" s="1"/>
      <c r="HO2954" s="1"/>
      <c r="HP2954" s="1"/>
      <c r="HQ2954" s="2"/>
      <c r="HR2954" s="1"/>
      <c r="HS2954" s="7"/>
      <c r="HT2954" s="1"/>
      <c r="HU2954" s="2"/>
      <c r="HV2954" s="1"/>
      <c r="HW2954" s="7"/>
      <c r="HX2954" s="1"/>
      <c r="HY2954" s="1"/>
      <c r="HZ2954" s="1"/>
      <c r="IA2954" s="1"/>
      <c r="IB2954" s="2"/>
      <c r="IC2954" s="1"/>
      <c r="ID2954" s="7"/>
      <c r="IE2954" s="1"/>
      <c r="IF2954" s="2"/>
      <c r="IG2954" s="1"/>
      <c r="IH2954" s="7"/>
      <c r="II2954" s="1"/>
      <c r="IO2954" s="1"/>
      <c r="IP2954" s="2"/>
      <c r="IQ2954" s="1"/>
      <c r="IR2954" s="7"/>
      <c r="IS2954" s="1"/>
      <c r="IT2954" s="2"/>
      <c r="IU2954" s="1"/>
      <c r="IV2954" s="7"/>
      <c r="IW2954" s="1"/>
      <c r="IX2954" s="1"/>
      <c r="IY2954" s="1"/>
      <c r="IZ2954" s="1"/>
      <c r="JA2954" s="2"/>
      <c r="JB2954" s="1"/>
      <c r="JC2954" s="7"/>
      <c r="JD2954" s="1"/>
      <c r="JE2954" s="2"/>
      <c r="JF2954" s="1"/>
      <c r="JG2954" s="7"/>
      <c r="JH2954" s="1"/>
      <c r="JI2954" s="1"/>
      <c r="JJ2954" s="1"/>
      <c r="JK2954" s="1"/>
      <c r="JL2954" s="2"/>
      <c r="JM2954" s="1"/>
      <c r="JN2954" s="7"/>
      <c r="JO2954" s="1"/>
      <c r="JP2954" s="2"/>
      <c r="JQ2954" s="1"/>
      <c r="JR2954" s="7"/>
      <c r="JS2954" s="1"/>
      <c r="JX2954" s="1"/>
      <c r="KG2954" s="1"/>
      <c r="KV2954" s="1"/>
      <c r="KW2954" s="34"/>
      <c r="KY2954" s="35"/>
      <c r="LA2954" s="36"/>
      <c r="LC2954" s="37"/>
      <c r="LQ2954" s="1"/>
      <c r="LR2954" s="2"/>
      <c r="LS2954" s="1"/>
      <c r="LT2954" s="7"/>
      <c r="LU2954" s="1"/>
      <c r="LV2954" s="2"/>
      <c r="LW2954" s="1"/>
      <c r="LX2954" s="7"/>
      <c r="LY2954" s="1"/>
      <c r="LZ2954" s="1"/>
      <c r="MA2954" s="1"/>
      <c r="MB2954" s="1"/>
      <c r="MC2954" s="2"/>
      <c r="MD2954" s="1"/>
      <c r="ME2954" s="7"/>
      <c r="MF2954" s="1"/>
      <c r="MG2954" s="2"/>
      <c r="MH2954" s="1"/>
      <c r="MI2954" s="7"/>
      <c r="MJ2954" s="1"/>
      <c r="NA2954" s="1"/>
      <c r="NB2954" s="2"/>
      <c r="NC2954" s="1"/>
      <c r="ND2954" s="7"/>
      <c r="NE2954" s="1"/>
      <c r="NF2954" s="2"/>
      <c r="NG2954" s="1"/>
      <c r="NH2954" s="7"/>
      <c r="NI2954" s="1"/>
      <c r="NJ2954" s="1"/>
      <c r="NK2954" s="1"/>
      <c r="NL2954" s="1"/>
      <c r="NM2954" s="2"/>
      <c r="NN2954" s="1"/>
      <c r="NO2954" s="7"/>
      <c r="NP2954" s="1"/>
      <c r="NQ2954" s="2"/>
      <c r="NR2954" s="1"/>
      <c r="NS2954" s="7"/>
      <c r="NT2954" s="1"/>
      <c r="PW2954" s="1"/>
      <c r="RC2954" s="1"/>
      <c r="RD2954" s="2"/>
      <c r="RE2954" s="1"/>
      <c r="RF2954" s="7"/>
      <c r="RG2954" s="1"/>
      <c r="RH2954" s="2"/>
      <c r="RI2954" s="1"/>
      <c r="RJ2954" s="7"/>
      <c r="RK2954" s="1"/>
      <c r="RL2954" s="1"/>
      <c r="RM2954" s="1"/>
      <c r="RN2954" s="1"/>
      <c r="RO2954" s="2"/>
      <c r="RP2954" s="1"/>
      <c r="RQ2954" s="7"/>
      <c r="RR2954" s="1"/>
      <c r="RS2954" s="2"/>
      <c r="RT2954" s="1"/>
      <c r="RU2954" s="7"/>
      <c r="RV2954" s="1"/>
      <c r="SM2954" s="1"/>
      <c r="SN2954" s="2"/>
      <c r="SO2954" s="1"/>
      <c r="SP2954" s="7"/>
      <c r="SQ2954" s="1"/>
      <c r="SR2954" s="2"/>
      <c r="SS2954" s="1"/>
      <c r="ST2954" s="7"/>
      <c r="SU2954" s="1"/>
      <c r="SV2954" s="1"/>
      <c r="SW2954" s="1"/>
      <c r="SX2954" s="1"/>
      <c r="SY2954" s="2"/>
      <c r="SZ2954" s="1"/>
      <c r="TA2954" s="7"/>
      <c r="TB2954" s="1"/>
      <c r="TC2954" s="2"/>
      <c r="TD2954" s="1"/>
      <c r="TE2954" s="7"/>
      <c r="TF2954" s="1"/>
      <c r="TV2954" s="1"/>
      <c r="VT2954" s="1"/>
    </row>
    <row r="2955" spans="14:592" x14ac:dyDescent="0.3">
      <c r="N2955" s="1"/>
      <c r="O2955" s="34"/>
      <c r="Q2955" s="35"/>
      <c r="S2955" s="36"/>
      <c r="U2955" s="37"/>
      <c r="W2955" s="52"/>
      <c r="Y2955" s="53"/>
      <c r="AI2955" s="1"/>
      <c r="AJ2955" s="2"/>
      <c r="AL2955" s="7"/>
      <c r="AN2955" s="34"/>
      <c r="AP2955" s="35"/>
      <c r="AU2955" s="2"/>
      <c r="AW2955" s="7"/>
      <c r="AY2955" s="36"/>
      <c r="BA2955" s="37"/>
      <c r="BF2955" s="2"/>
      <c r="BH2955" s="7"/>
      <c r="BJ2955" s="52"/>
      <c r="BL2955" s="53"/>
      <c r="BT2955" s="2"/>
      <c r="BV2955" s="7"/>
      <c r="BX2955" s="34"/>
      <c r="BZ2955" s="35"/>
      <c r="CE2955" s="2"/>
      <c r="CG2955" s="7"/>
      <c r="CI2955" s="36"/>
      <c r="CK2955" s="37"/>
      <c r="CP2955" s="2"/>
      <c r="CR2955" s="7"/>
      <c r="CT2955" s="52"/>
      <c r="CV2955" s="53"/>
      <c r="DD2955" s="2"/>
      <c r="DF2955" s="7"/>
      <c r="DH2955" s="34"/>
      <c r="DJ2955" s="35"/>
      <c r="DO2955" s="2"/>
      <c r="DQ2955" s="7"/>
      <c r="DS2955" s="36"/>
      <c r="DU2955" s="37"/>
      <c r="DZ2955" s="2"/>
      <c r="EB2955" s="7"/>
      <c r="ED2955" s="52"/>
      <c r="EF2955" s="53"/>
      <c r="FV2955" s="2"/>
      <c r="FX2955" s="7"/>
      <c r="FZ2955" s="34"/>
      <c r="GB2955" s="35"/>
      <c r="GG2955" s="2"/>
      <c r="GI2955" s="7"/>
      <c r="GK2955" s="36"/>
      <c r="GM2955" s="37"/>
      <c r="GR2955" s="2"/>
      <c r="GT2955" s="7"/>
      <c r="GV2955" s="52"/>
      <c r="GX2955" s="53"/>
      <c r="HF2955" s="2"/>
      <c r="HH2955" s="7"/>
      <c r="HJ2955" s="34"/>
      <c r="HL2955" s="35"/>
      <c r="HQ2955" s="2"/>
      <c r="HS2955" s="7"/>
      <c r="HU2955" s="36"/>
      <c r="HW2955" s="37"/>
      <c r="IB2955" s="2"/>
      <c r="ID2955" s="7"/>
      <c r="IF2955" s="52"/>
      <c r="IH2955" s="53"/>
      <c r="IP2955" s="2"/>
      <c r="IR2955" s="7"/>
      <c r="IT2955" s="34"/>
      <c r="IV2955" s="35"/>
      <c r="JA2955" s="2"/>
      <c r="JC2955" s="7"/>
      <c r="JE2955" s="36"/>
      <c r="JG2955" s="37"/>
      <c r="JL2955" s="2"/>
      <c r="JN2955" s="7"/>
      <c r="JP2955" s="52"/>
      <c r="JR2955" s="53"/>
      <c r="JX2955" s="1"/>
      <c r="KG2955" s="1"/>
      <c r="KV2955" s="1"/>
      <c r="KW2955" s="34"/>
      <c r="KY2955" s="35"/>
      <c r="LA2955" s="36"/>
      <c r="LC2955" s="37"/>
      <c r="LQ2955" s="1"/>
      <c r="LR2955" s="2"/>
      <c r="LT2955" s="7"/>
      <c r="LV2955" s="34"/>
      <c r="LX2955" s="35"/>
      <c r="MC2955" s="2"/>
      <c r="ME2955" s="7"/>
      <c r="MG2955" s="36"/>
      <c r="MI2955" s="37"/>
      <c r="NB2955" s="2"/>
      <c r="ND2955" s="7"/>
      <c r="NF2955" s="34"/>
      <c r="NH2955" s="35"/>
      <c r="NM2955" s="2"/>
      <c r="NO2955" s="7"/>
      <c r="NQ2955" s="36"/>
      <c r="NS2955" s="37"/>
      <c r="RD2955" s="2"/>
      <c r="RF2955" s="7"/>
      <c r="RH2955" s="34"/>
      <c r="RJ2955" s="35"/>
      <c r="RO2955" s="2"/>
      <c r="RQ2955" s="7"/>
      <c r="RS2955" s="36"/>
      <c r="RU2955" s="37"/>
      <c r="SN2955" s="2"/>
      <c r="SP2955" s="7"/>
      <c r="SR2955" s="34"/>
      <c r="ST2955" s="35"/>
      <c r="SY2955" s="2"/>
      <c r="TA2955" s="7"/>
      <c r="TC2955" s="36"/>
      <c r="TE2955" s="37"/>
      <c r="TV2955" s="1"/>
      <c r="VT2955" s="1"/>
    </row>
    <row r="2956" spans="14:592" x14ac:dyDescent="0.3">
      <c r="N2956" s="1"/>
      <c r="O2956" s="34"/>
      <c r="Q2956" s="35"/>
      <c r="S2956" s="36"/>
      <c r="U2956" s="37"/>
      <c r="W2956" s="52"/>
      <c r="Y2956" s="53"/>
      <c r="AI2956" s="1"/>
      <c r="AJ2956" s="2"/>
      <c r="AL2956" s="7"/>
      <c r="AN2956" s="34"/>
      <c r="AP2956" s="35"/>
      <c r="AU2956" s="2"/>
      <c r="AW2956" s="7"/>
      <c r="AY2956" s="36"/>
      <c r="BA2956" s="37"/>
      <c r="BF2956" s="2"/>
      <c r="BH2956" s="7"/>
      <c r="BJ2956" s="52"/>
      <c r="BL2956" s="53"/>
      <c r="BT2956" s="2"/>
      <c r="BV2956" s="7"/>
      <c r="BX2956" s="34"/>
      <c r="BZ2956" s="35"/>
      <c r="CE2956" s="2"/>
      <c r="CG2956" s="7"/>
      <c r="CI2956" s="36"/>
      <c r="CK2956" s="37"/>
      <c r="CP2956" s="2"/>
      <c r="CR2956" s="7"/>
      <c r="CT2956" s="52"/>
      <c r="CV2956" s="53"/>
      <c r="DD2956" s="2"/>
      <c r="DF2956" s="7"/>
      <c r="DH2956" s="34"/>
      <c r="DJ2956" s="35"/>
      <c r="DO2956" s="2"/>
      <c r="DQ2956" s="7"/>
      <c r="DS2956" s="36"/>
      <c r="DU2956" s="37"/>
      <c r="DZ2956" s="2"/>
      <c r="EB2956" s="7"/>
      <c r="ED2956" s="52"/>
      <c r="EF2956" s="108"/>
      <c r="EY2956" s="1"/>
      <c r="FV2956" s="2"/>
      <c r="FX2956" s="7"/>
      <c r="FZ2956" s="34"/>
      <c r="GB2956" s="35"/>
      <c r="GG2956" s="2"/>
      <c r="GI2956" s="7"/>
      <c r="GK2956" s="36"/>
      <c r="GM2956" s="37"/>
      <c r="GR2956" s="2"/>
      <c r="GT2956" s="7"/>
      <c r="GV2956" s="52"/>
      <c r="GX2956" s="53"/>
      <c r="HF2956" s="2"/>
      <c r="HH2956" s="7"/>
      <c r="HJ2956" s="34"/>
      <c r="HL2956" s="35"/>
      <c r="HQ2956" s="2"/>
      <c r="HS2956" s="7"/>
      <c r="HU2956" s="36"/>
      <c r="HW2956" s="37"/>
      <c r="IB2956" s="2"/>
      <c r="ID2956" s="7"/>
      <c r="IF2956" s="52"/>
      <c r="IH2956" s="53"/>
      <c r="IP2956" s="2"/>
      <c r="IR2956" s="7"/>
      <c r="IT2956" s="34"/>
      <c r="IV2956" s="35"/>
      <c r="JA2956" s="2"/>
      <c r="JC2956" s="7"/>
      <c r="JE2956" s="36"/>
      <c r="JG2956" s="37"/>
      <c r="JL2956" s="2"/>
      <c r="JN2956" s="7"/>
      <c r="JP2956" s="52"/>
      <c r="JR2956" s="108"/>
      <c r="JX2956" s="1"/>
      <c r="KG2956" s="1"/>
      <c r="KV2956" s="1"/>
      <c r="KW2956" s="34"/>
      <c r="KY2956" s="35"/>
      <c r="LA2956" s="36"/>
      <c r="LC2956" s="37"/>
      <c r="LQ2956" s="1"/>
      <c r="LR2956" s="2"/>
      <c r="LT2956" s="7"/>
      <c r="LV2956" s="34"/>
      <c r="LX2956" s="35"/>
      <c r="MC2956" s="2"/>
      <c r="ME2956" s="7"/>
      <c r="MG2956" s="36"/>
      <c r="MI2956" s="37"/>
      <c r="NB2956" s="2"/>
      <c r="ND2956" s="7"/>
      <c r="NF2956" s="34"/>
      <c r="NH2956" s="35"/>
      <c r="NM2956" s="2"/>
      <c r="NO2956" s="7"/>
      <c r="NQ2956" s="36"/>
      <c r="NS2956" s="37"/>
      <c r="PN2956" s="44"/>
      <c r="PW2956" s="1"/>
      <c r="RD2956" s="2"/>
      <c r="RF2956" s="7"/>
      <c r="RH2956" s="34"/>
      <c r="RJ2956" s="35"/>
      <c r="RO2956" s="2"/>
      <c r="RQ2956" s="7"/>
      <c r="RS2956" s="36"/>
      <c r="RU2956" s="37"/>
      <c r="SN2956" s="2"/>
      <c r="SP2956" s="7"/>
      <c r="SR2956" s="34"/>
      <c r="ST2956" s="35"/>
      <c r="SY2956" s="2"/>
      <c r="TA2956" s="7"/>
      <c r="TC2956" s="36"/>
      <c r="TE2956" s="37"/>
      <c r="TV2956" s="1"/>
      <c r="UZ2956" s="44"/>
      <c r="VT2956" s="1"/>
    </row>
    <row r="2957" spans="14:592" x14ac:dyDescent="0.3">
      <c r="N2957" s="1"/>
      <c r="O2957" s="34"/>
      <c r="Q2957" s="35"/>
      <c r="S2957" s="36"/>
      <c r="U2957" s="37"/>
      <c r="W2957" s="52"/>
      <c r="Y2957" s="53"/>
      <c r="AI2957" s="1"/>
      <c r="AJ2957" s="2"/>
      <c r="AL2957" s="7"/>
      <c r="AN2957" s="34"/>
      <c r="AP2957" s="35"/>
      <c r="AQ2957" s="35"/>
      <c r="AR2957" s="35"/>
      <c r="AS2957" s="35"/>
      <c r="AT2957" s="35"/>
      <c r="AU2957" s="2"/>
      <c r="AV2957" s="35"/>
      <c r="AW2957" s="7"/>
      <c r="AX2957" s="35"/>
      <c r="AY2957" s="35"/>
      <c r="AZ2957" s="35"/>
      <c r="BA2957" s="35"/>
      <c r="BB2957" s="35"/>
      <c r="BC2957" s="35"/>
      <c r="BD2957" s="35"/>
      <c r="BE2957" s="35"/>
      <c r="BF2957" s="2"/>
      <c r="BG2957" s="35"/>
      <c r="BH2957" s="7"/>
      <c r="BI2957" s="35"/>
      <c r="BJ2957" s="35"/>
      <c r="BK2957" s="35"/>
      <c r="BL2957" s="35"/>
      <c r="BM2957" s="35"/>
      <c r="BN2957" s="35"/>
      <c r="BO2957" s="35"/>
      <c r="BP2957" s="35"/>
      <c r="BQ2957" s="35"/>
      <c r="BR2957" s="35"/>
      <c r="BS2957" s="35"/>
      <c r="BT2957" s="2"/>
      <c r="BU2957" s="35"/>
      <c r="BV2957" s="7"/>
      <c r="BW2957" s="35"/>
      <c r="BX2957" s="34"/>
      <c r="BY2957" s="35"/>
      <c r="BZ2957" s="35"/>
      <c r="CA2957" s="35"/>
      <c r="CB2957" s="35"/>
      <c r="CC2957" s="35"/>
      <c r="CD2957" s="35"/>
      <c r="CE2957" s="2"/>
      <c r="CF2957" s="35"/>
      <c r="CG2957" s="7"/>
      <c r="CH2957" s="35"/>
      <c r="CI2957" s="35"/>
      <c r="CJ2957" s="35"/>
      <c r="CK2957" s="35"/>
      <c r="CL2957" s="35"/>
      <c r="CM2957" s="35"/>
      <c r="CN2957" s="35"/>
      <c r="CO2957" s="35"/>
      <c r="CP2957" s="2"/>
      <c r="CQ2957" s="35"/>
      <c r="CR2957" s="7"/>
      <c r="CS2957" s="35"/>
      <c r="CT2957" s="35"/>
      <c r="CU2957" s="35"/>
      <c r="CV2957" s="35"/>
      <c r="CW2957" s="35"/>
      <c r="CX2957" s="35"/>
      <c r="CY2957" s="35"/>
      <c r="CZ2957" s="35"/>
      <c r="DA2957" s="35"/>
      <c r="DB2957" s="35"/>
      <c r="DC2957" s="35"/>
      <c r="DD2957" s="2"/>
      <c r="DE2957" s="35"/>
      <c r="DF2957" s="7"/>
      <c r="DG2957" s="35"/>
      <c r="DH2957" s="34"/>
      <c r="DI2957" s="35"/>
      <c r="DJ2957" s="35"/>
      <c r="DO2957" s="2"/>
      <c r="DQ2957" s="7"/>
      <c r="DS2957" s="36"/>
      <c r="DU2957" s="37"/>
      <c r="DZ2957" s="2"/>
      <c r="EB2957" s="7"/>
      <c r="ED2957" s="52"/>
      <c r="EF2957" s="108"/>
      <c r="FV2957" s="2"/>
      <c r="FX2957" s="7"/>
      <c r="FZ2957" s="34"/>
      <c r="GB2957" s="35"/>
      <c r="GC2957" s="35"/>
      <c r="GD2957" s="35"/>
      <c r="GE2957" s="35"/>
      <c r="GF2957" s="35"/>
      <c r="GG2957" s="2"/>
      <c r="GH2957" s="35"/>
      <c r="GI2957" s="7"/>
      <c r="GJ2957" s="35"/>
      <c r="GK2957" s="35"/>
      <c r="GL2957" s="35"/>
      <c r="GM2957" s="35"/>
      <c r="GN2957" s="35"/>
      <c r="GO2957" s="35"/>
      <c r="GP2957" s="35"/>
      <c r="GQ2957" s="35"/>
      <c r="GR2957" s="2"/>
      <c r="GS2957" s="35"/>
      <c r="GT2957" s="7"/>
      <c r="GU2957" s="35"/>
      <c r="GV2957" s="35"/>
      <c r="GW2957" s="35"/>
      <c r="GX2957" s="35"/>
      <c r="GY2957" s="35"/>
      <c r="GZ2957" s="35"/>
      <c r="HA2957" s="35"/>
      <c r="HB2957" s="35"/>
      <c r="HC2957" s="35"/>
      <c r="HD2957" s="35"/>
      <c r="HE2957" s="35"/>
      <c r="HF2957" s="2"/>
      <c r="HG2957" s="35"/>
      <c r="HH2957" s="7"/>
      <c r="HI2957" s="35"/>
      <c r="HJ2957" s="34"/>
      <c r="HK2957" s="35"/>
      <c r="HL2957" s="35"/>
      <c r="HM2957" s="35"/>
      <c r="HN2957" s="35"/>
      <c r="HO2957" s="35"/>
      <c r="HP2957" s="35"/>
      <c r="HQ2957" s="2"/>
      <c r="HR2957" s="35"/>
      <c r="HS2957" s="7"/>
      <c r="HT2957" s="35"/>
      <c r="HU2957" s="35"/>
      <c r="HV2957" s="35"/>
      <c r="HW2957" s="35"/>
      <c r="HX2957" s="35"/>
      <c r="HY2957" s="35"/>
      <c r="HZ2957" s="35"/>
      <c r="IA2957" s="35"/>
      <c r="IB2957" s="2"/>
      <c r="IC2957" s="35"/>
      <c r="ID2957" s="7"/>
      <c r="IE2957" s="35"/>
      <c r="IF2957" s="35"/>
      <c r="IG2957" s="35"/>
      <c r="IH2957" s="35"/>
      <c r="II2957" s="35"/>
      <c r="IJ2957" s="35"/>
      <c r="IK2957" s="35"/>
      <c r="IL2957" s="35"/>
      <c r="IM2957" s="35"/>
      <c r="IN2957" s="35"/>
      <c r="IO2957" s="35"/>
      <c r="IP2957" s="2"/>
      <c r="IQ2957" s="35"/>
      <c r="IR2957" s="7"/>
      <c r="IS2957" s="35"/>
      <c r="IT2957" s="34"/>
      <c r="IU2957" s="35"/>
      <c r="IV2957" s="35"/>
      <c r="JA2957" s="2"/>
      <c r="JC2957" s="7"/>
      <c r="JE2957" s="36"/>
      <c r="JG2957" s="37"/>
      <c r="JL2957" s="2"/>
      <c r="JN2957" s="7"/>
      <c r="JP2957" s="52"/>
      <c r="JR2957" s="108"/>
      <c r="JX2957" s="1"/>
      <c r="KG2957" s="1"/>
      <c r="KV2957" s="1"/>
      <c r="KW2957" s="34"/>
      <c r="KY2957" s="35"/>
      <c r="LA2957" s="36"/>
      <c r="LC2957" s="37"/>
      <c r="LQ2957" s="1"/>
      <c r="LR2957" s="2"/>
      <c r="LT2957" s="7"/>
      <c r="LV2957" s="34"/>
      <c r="LX2957" s="35"/>
      <c r="LY2957" s="35"/>
      <c r="LZ2957" s="35"/>
      <c r="MA2957" s="35"/>
      <c r="MB2957" s="35"/>
      <c r="MC2957" s="2"/>
      <c r="MD2957" s="35"/>
      <c r="ME2957" s="7"/>
      <c r="MF2957" s="35"/>
      <c r="MG2957" s="35"/>
      <c r="MH2957" s="35"/>
      <c r="MI2957" s="35"/>
      <c r="MJ2957" s="35"/>
      <c r="MK2957" s="35"/>
      <c r="ML2957" s="35"/>
      <c r="MM2957" s="35"/>
      <c r="MN2957" s="35"/>
      <c r="MO2957" s="35"/>
      <c r="MP2957" s="35"/>
      <c r="MQ2957" s="35"/>
      <c r="MR2957" s="35"/>
      <c r="MS2957" s="35"/>
      <c r="MT2957" s="35"/>
      <c r="MU2957" s="35"/>
      <c r="MV2957" s="35"/>
      <c r="MW2957" s="35"/>
      <c r="MX2957" s="35"/>
      <c r="MY2957" s="35"/>
      <c r="MZ2957" s="35"/>
      <c r="NA2957" s="35"/>
      <c r="NB2957" s="2"/>
      <c r="NC2957" s="35"/>
      <c r="ND2957" s="7"/>
      <c r="NE2957" s="35"/>
      <c r="NF2957" s="34"/>
      <c r="NG2957" s="35"/>
      <c r="NH2957" s="35"/>
      <c r="NM2957" s="2"/>
      <c r="NO2957" s="7"/>
      <c r="NQ2957" s="36"/>
      <c r="NS2957" s="37"/>
      <c r="PN2957" s="44"/>
      <c r="RD2957" s="2"/>
      <c r="RF2957" s="7"/>
      <c r="RH2957" s="34"/>
      <c r="RJ2957" s="35"/>
      <c r="RK2957" s="35"/>
      <c r="RL2957" s="35"/>
      <c r="RM2957" s="35"/>
      <c r="RN2957" s="35"/>
      <c r="RO2957" s="2"/>
      <c r="RP2957" s="35"/>
      <c r="RQ2957" s="7"/>
      <c r="RR2957" s="35"/>
      <c r="RS2957" s="35"/>
      <c r="RT2957" s="35"/>
      <c r="RU2957" s="35"/>
      <c r="RV2957" s="35"/>
      <c r="RW2957" s="35"/>
      <c r="RX2957" s="35"/>
      <c r="RY2957" s="35"/>
      <c r="RZ2957" s="35"/>
      <c r="SA2957" s="35"/>
      <c r="SB2957" s="35"/>
      <c r="SC2957" s="35"/>
      <c r="SD2957" s="35"/>
      <c r="SE2957" s="35"/>
      <c r="SF2957" s="35"/>
      <c r="SG2957" s="35"/>
      <c r="SH2957" s="35"/>
      <c r="SI2957" s="35"/>
      <c r="SJ2957" s="35"/>
      <c r="SK2957" s="35"/>
      <c r="SL2957" s="35"/>
      <c r="SM2957" s="35"/>
      <c r="SN2957" s="2"/>
      <c r="SO2957" s="35"/>
      <c r="SP2957" s="7"/>
      <c r="SQ2957" s="35"/>
      <c r="SR2957" s="34"/>
      <c r="SS2957" s="35"/>
      <c r="ST2957" s="35"/>
      <c r="SY2957" s="2"/>
      <c r="TA2957" s="7"/>
      <c r="TC2957" s="36"/>
      <c r="TE2957" s="37"/>
      <c r="TV2957" s="1"/>
      <c r="UZ2957" s="44"/>
      <c r="VT2957" s="1"/>
    </row>
    <row r="2958" spans="14:592" x14ac:dyDescent="0.3">
      <c r="N2958" s="1"/>
      <c r="O2958" s="34"/>
      <c r="Q2958" s="35"/>
      <c r="S2958" s="36"/>
      <c r="U2958" s="37"/>
      <c r="W2958" s="52"/>
      <c r="Y2958" s="53"/>
      <c r="AI2958" s="1"/>
      <c r="AJ2958" s="2"/>
      <c r="AL2958" s="7"/>
      <c r="AN2958" s="34"/>
      <c r="AU2958" s="2"/>
      <c r="AW2958" s="7"/>
      <c r="AY2958" s="36"/>
      <c r="BA2958" s="37"/>
      <c r="BF2958" s="2"/>
      <c r="BH2958" s="7"/>
      <c r="BJ2958" s="52"/>
      <c r="BL2958" s="53"/>
      <c r="BQ2958" s="35"/>
      <c r="BT2958" s="2"/>
      <c r="BV2958" s="7"/>
      <c r="BX2958" s="34"/>
      <c r="CE2958" s="2"/>
      <c r="CG2958" s="7"/>
      <c r="CI2958" s="36"/>
      <c r="CK2958" s="37"/>
      <c r="CP2958" s="2"/>
      <c r="CR2958" s="7"/>
      <c r="CT2958" s="52"/>
      <c r="CV2958" s="53"/>
      <c r="DD2958" s="2"/>
      <c r="DF2958" s="7"/>
      <c r="DH2958" s="34"/>
      <c r="DO2958" s="2"/>
      <c r="DQ2958" s="7"/>
      <c r="DS2958" s="36"/>
      <c r="DU2958" s="37"/>
      <c r="DZ2958" s="2"/>
      <c r="EB2958" s="7"/>
      <c r="ED2958" s="52"/>
      <c r="EF2958" s="108"/>
      <c r="EY2958" s="1"/>
      <c r="FV2958" s="2"/>
      <c r="FX2958" s="7"/>
      <c r="FZ2958" s="34"/>
      <c r="GG2958" s="2"/>
      <c r="GI2958" s="7"/>
      <c r="GK2958" s="36"/>
      <c r="GM2958" s="37"/>
      <c r="GR2958" s="2"/>
      <c r="GT2958" s="7"/>
      <c r="GV2958" s="52"/>
      <c r="GX2958" s="53"/>
      <c r="HC2958" s="35"/>
      <c r="HF2958" s="2"/>
      <c r="HH2958" s="7"/>
      <c r="HJ2958" s="34"/>
      <c r="HQ2958" s="2"/>
      <c r="HS2958" s="7"/>
      <c r="HU2958" s="36"/>
      <c r="HW2958" s="37"/>
      <c r="IB2958" s="2"/>
      <c r="ID2958" s="7"/>
      <c r="IF2958" s="52"/>
      <c r="IH2958" s="53"/>
      <c r="IP2958" s="2"/>
      <c r="IR2958" s="7"/>
      <c r="IT2958" s="34"/>
      <c r="JA2958" s="2"/>
      <c r="JC2958" s="7"/>
      <c r="JE2958" s="36"/>
      <c r="JG2958" s="37"/>
      <c r="JL2958" s="2"/>
      <c r="JN2958" s="7"/>
      <c r="JP2958" s="52"/>
      <c r="JR2958" s="108"/>
      <c r="JX2958" s="1"/>
      <c r="KG2958" s="1"/>
      <c r="KV2958" s="1"/>
      <c r="KW2958" s="34"/>
      <c r="KY2958" s="35"/>
      <c r="LA2958" s="36"/>
      <c r="LC2958" s="37"/>
      <c r="LQ2958" s="1"/>
      <c r="LR2958" s="2"/>
      <c r="LT2958" s="7"/>
      <c r="LV2958" s="34"/>
      <c r="MC2958" s="2"/>
      <c r="ME2958" s="7"/>
      <c r="MG2958" s="36"/>
      <c r="MI2958" s="37"/>
      <c r="MY2958" s="35"/>
      <c r="NB2958" s="2"/>
      <c r="ND2958" s="7"/>
      <c r="NF2958" s="34"/>
      <c r="NM2958" s="2"/>
      <c r="NO2958" s="7"/>
      <c r="NQ2958" s="36"/>
      <c r="NS2958" s="37"/>
      <c r="PN2958" s="44"/>
      <c r="PW2958" s="1"/>
      <c r="RD2958" s="2"/>
      <c r="RF2958" s="7"/>
      <c r="RH2958" s="34"/>
      <c r="RO2958" s="2"/>
      <c r="RQ2958" s="7"/>
      <c r="RS2958" s="36"/>
      <c r="RU2958" s="37"/>
      <c r="SK2958" s="35"/>
      <c r="SN2958" s="2"/>
      <c r="SP2958" s="7"/>
      <c r="SR2958" s="34"/>
      <c r="SY2958" s="2"/>
      <c r="TA2958" s="7"/>
      <c r="TC2958" s="36"/>
      <c r="TE2958" s="37"/>
      <c r="TV2958" s="1"/>
      <c r="UZ2958" s="44"/>
      <c r="VT2958" s="1"/>
    </row>
    <row r="2959" spans="14:592" x14ac:dyDescent="0.3">
      <c r="N2959" s="1"/>
      <c r="O2959" s="34"/>
      <c r="Q2959" s="35"/>
      <c r="S2959" s="36"/>
      <c r="U2959" s="37"/>
      <c r="W2959" s="52"/>
      <c r="Y2959" s="53"/>
      <c r="AI2959" s="1"/>
      <c r="AJ2959" s="2"/>
      <c r="AL2959" s="7"/>
      <c r="AN2959" s="34"/>
      <c r="AO2959" s="34"/>
      <c r="AP2959" s="34"/>
      <c r="AQ2959" s="34"/>
      <c r="AR2959" s="34"/>
      <c r="AS2959" s="34"/>
      <c r="AT2959" s="34"/>
      <c r="AU2959" s="2"/>
      <c r="AV2959" s="34"/>
      <c r="AW2959" s="7"/>
      <c r="AX2959" s="34"/>
      <c r="AY2959" s="34"/>
      <c r="AZ2959" s="34"/>
      <c r="BA2959" s="34"/>
      <c r="BB2959" s="34"/>
      <c r="BC2959" s="34"/>
      <c r="BD2959" s="34"/>
      <c r="BE2959" s="34"/>
      <c r="BF2959" s="2"/>
      <c r="BG2959" s="34"/>
      <c r="BH2959" s="7"/>
      <c r="BI2959" s="34"/>
      <c r="BJ2959" s="34"/>
      <c r="BK2959" s="34"/>
      <c r="BL2959" s="34"/>
      <c r="BM2959" s="34"/>
      <c r="BN2959" s="34"/>
      <c r="BO2959" s="34"/>
      <c r="BP2959" s="34"/>
      <c r="BQ2959" s="34"/>
      <c r="BR2959" s="34"/>
      <c r="BS2959" s="34"/>
      <c r="BT2959" s="2"/>
      <c r="BU2959" s="34"/>
      <c r="BV2959" s="7"/>
      <c r="BW2959" s="34"/>
      <c r="BX2959" s="34"/>
      <c r="BY2959" s="34"/>
      <c r="BZ2959" s="34"/>
      <c r="CA2959" s="34"/>
      <c r="CB2959" s="34"/>
      <c r="CC2959" s="34"/>
      <c r="CD2959" s="34"/>
      <c r="CE2959" s="2"/>
      <c r="CF2959" s="34"/>
      <c r="CG2959" s="7"/>
      <c r="CH2959" s="34"/>
      <c r="CI2959" s="34"/>
      <c r="CJ2959" s="34"/>
      <c r="CK2959" s="34"/>
      <c r="CL2959" s="34"/>
      <c r="CM2959" s="34"/>
      <c r="CN2959" s="34"/>
      <c r="CO2959" s="34"/>
      <c r="CP2959" s="2"/>
      <c r="CQ2959" s="34"/>
      <c r="CR2959" s="7"/>
      <c r="CS2959" s="34"/>
      <c r="CT2959" s="34"/>
      <c r="CU2959" s="34"/>
      <c r="CV2959" s="34"/>
      <c r="CW2959" s="34"/>
      <c r="CX2959" s="34"/>
      <c r="CY2959" s="34"/>
      <c r="CZ2959" s="34"/>
      <c r="DA2959" s="34"/>
      <c r="DB2959" s="34"/>
      <c r="DC2959" s="34"/>
      <c r="DD2959" s="2"/>
      <c r="DE2959" s="34"/>
      <c r="DF2959" s="7"/>
      <c r="DG2959" s="34"/>
      <c r="DH2959" s="34"/>
      <c r="DO2959" s="2"/>
      <c r="DQ2959" s="7"/>
      <c r="DS2959" s="36"/>
      <c r="DU2959" s="37"/>
      <c r="DZ2959" s="2"/>
      <c r="EB2959" s="7"/>
      <c r="ED2959" s="52"/>
      <c r="EF2959" s="108"/>
      <c r="FV2959" s="2"/>
      <c r="FX2959" s="7"/>
      <c r="FZ2959" s="34"/>
      <c r="GA2959" s="34"/>
      <c r="GB2959" s="34"/>
      <c r="GC2959" s="34"/>
      <c r="GD2959" s="34"/>
      <c r="GE2959" s="34"/>
      <c r="GF2959" s="34"/>
      <c r="GG2959" s="2"/>
      <c r="GH2959" s="34"/>
      <c r="GI2959" s="7"/>
      <c r="GJ2959" s="34"/>
      <c r="GK2959" s="34"/>
      <c r="GL2959" s="34"/>
      <c r="GM2959" s="34"/>
      <c r="GN2959" s="34"/>
      <c r="GO2959" s="34"/>
      <c r="GP2959" s="34"/>
      <c r="GQ2959" s="34"/>
      <c r="GR2959" s="2"/>
      <c r="GS2959" s="34"/>
      <c r="GT2959" s="7"/>
      <c r="GU2959" s="34"/>
      <c r="GV2959" s="34"/>
      <c r="GW2959" s="34"/>
      <c r="GX2959" s="34"/>
      <c r="GY2959" s="34"/>
      <c r="GZ2959" s="34"/>
      <c r="HA2959" s="34"/>
      <c r="HB2959" s="34"/>
      <c r="HC2959" s="34"/>
      <c r="HD2959" s="34"/>
      <c r="HE2959" s="34"/>
      <c r="HF2959" s="2"/>
      <c r="HG2959" s="34"/>
      <c r="HH2959" s="7"/>
      <c r="HI2959" s="34"/>
      <c r="HJ2959" s="34"/>
      <c r="HK2959" s="34"/>
      <c r="HL2959" s="34"/>
      <c r="HM2959" s="34"/>
      <c r="HN2959" s="34"/>
      <c r="HO2959" s="34"/>
      <c r="HP2959" s="34"/>
      <c r="HQ2959" s="2"/>
      <c r="HR2959" s="34"/>
      <c r="HS2959" s="7"/>
      <c r="HT2959" s="34"/>
      <c r="HU2959" s="34"/>
      <c r="HV2959" s="34"/>
      <c r="HW2959" s="34"/>
      <c r="HX2959" s="34"/>
      <c r="HY2959" s="34"/>
      <c r="HZ2959" s="34"/>
      <c r="IA2959" s="34"/>
      <c r="IB2959" s="2"/>
      <c r="IC2959" s="34"/>
      <c r="ID2959" s="7"/>
      <c r="IE2959" s="34"/>
      <c r="IF2959" s="34"/>
      <c r="IG2959" s="34"/>
      <c r="IH2959" s="34"/>
      <c r="II2959" s="34"/>
      <c r="IJ2959" s="34"/>
      <c r="IK2959" s="34"/>
      <c r="IL2959" s="34"/>
      <c r="IM2959" s="34"/>
      <c r="IN2959" s="34"/>
      <c r="IO2959" s="34"/>
      <c r="IP2959" s="2"/>
      <c r="IQ2959" s="34"/>
      <c r="IR2959" s="7"/>
      <c r="IS2959" s="34"/>
      <c r="IT2959" s="34"/>
      <c r="JA2959" s="2"/>
      <c r="JC2959" s="7"/>
      <c r="JE2959" s="36"/>
      <c r="JG2959" s="37"/>
      <c r="JL2959" s="2"/>
      <c r="JN2959" s="7"/>
      <c r="JP2959" s="52"/>
      <c r="JR2959" s="108"/>
      <c r="JX2959" s="1"/>
      <c r="KG2959" s="1"/>
      <c r="KV2959" s="1"/>
      <c r="KW2959" s="34"/>
      <c r="KY2959" s="35"/>
      <c r="LA2959" s="36"/>
      <c r="LC2959" s="37"/>
      <c r="LQ2959" s="1"/>
      <c r="LR2959" s="2"/>
      <c r="LT2959" s="7"/>
      <c r="LV2959" s="34"/>
      <c r="LW2959" s="34"/>
      <c r="LX2959" s="34"/>
      <c r="LY2959" s="34"/>
      <c r="LZ2959" s="34"/>
      <c r="MA2959" s="34"/>
      <c r="MB2959" s="34"/>
      <c r="MC2959" s="2"/>
      <c r="MD2959" s="34"/>
      <c r="ME2959" s="7"/>
      <c r="MF2959" s="34"/>
      <c r="MG2959" s="34"/>
      <c r="MH2959" s="34"/>
      <c r="MI2959" s="34"/>
      <c r="MJ2959" s="34"/>
      <c r="MK2959" s="34"/>
      <c r="ML2959" s="34"/>
      <c r="MM2959" s="34"/>
      <c r="MN2959" s="34"/>
      <c r="MO2959" s="34"/>
      <c r="MP2959" s="34"/>
      <c r="MQ2959" s="34"/>
      <c r="MR2959" s="34"/>
      <c r="MS2959" s="34"/>
      <c r="MT2959" s="34"/>
      <c r="MU2959" s="34"/>
      <c r="MV2959" s="34"/>
      <c r="MW2959" s="34"/>
      <c r="MX2959" s="34"/>
      <c r="MY2959" s="34"/>
      <c r="MZ2959" s="34"/>
      <c r="NA2959" s="34"/>
      <c r="NB2959" s="2"/>
      <c r="NC2959" s="34"/>
      <c r="ND2959" s="7"/>
      <c r="NE2959" s="34"/>
      <c r="NF2959" s="34"/>
      <c r="NM2959" s="2"/>
      <c r="NO2959" s="7"/>
      <c r="NQ2959" s="36"/>
      <c r="NS2959" s="37"/>
      <c r="PN2959" s="44"/>
      <c r="RD2959" s="2"/>
      <c r="RF2959" s="7"/>
      <c r="RH2959" s="34"/>
      <c r="RI2959" s="34"/>
      <c r="RJ2959" s="34"/>
      <c r="RK2959" s="34"/>
      <c r="RL2959" s="34"/>
      <c r="RM2959" s="34"/>
      <c r="RN2959" s="34"/>
      <c r="RO2959" s="2"/>
      <c r="RP2959" s="34"/>
      <c r="RQ2959" s="7"/>
      <c r="RR2959" s="34"/>
      <c r="RS2959" s="34"/>
      <c r="RT2959" s="34"/>
      <c r="RU2959" s="34"/>
      <c r="RV2959" s="34"/>
      <c r="RW2959" s="34"/>
      <c r="RX2959" s="34"/>
      <c r="RY2959" s="34"/>
      <c r="RZ2959" s="34"/>
      <c r="SA2959" s="34"/>
      <c r="SB2959" s="34"/>
      <c r="SC2959" s="34"/>
      <c r="SD2959" s="34"/>
      <c r="SE2959" s="34"/>
      <c r="SF2959" s="34"/>
      <c r="SG2959" s="34"/>
      <c r="SH2959" s="34"/>
      <c r="SI2959" s="34"/>
      <c r="SJ2959" s="34"/>
      <c r="SK2959" s="34"/>
      <c r="SL2959" s="34"/>
      <c r="SM2959" s="34"/>
      <c r="SN2959" s="2"/>
      <c r="SO2959" s="34"/>
      <c r="SP2959" s="7"/>
      <c r="SQ2959" s="34"/>
      <c r="SR2959" s="34"/>
      <c r="SY2959" s="2"/>
      <c r="TA2959" s="7"/>
      <c r="TC2959" s="36"/>
      <c r="TE2959" s="37"/>
      <c r="TV2959" s="1"/>
      <c r="UZ2959" s="44"/>
      <c r="VT2959" s="1"/>
    </row>
    <row r="2960" spans="14:592" x14ac:dyDescent="0.3">
      <c r="N2960" s="1"/>
      <c r="O2960" s="34"/>
      <c r="Q2960" s="35"/>
      <c r="S2960" s="36"/>
      <c r="U2960" s="37"/>
      <c r="W2960" s="52"/>
      <c r="Y2960" s="53"/>
      <c r="AI2960" s="1"/>
      <c r="AJ2960" s="2"/>
      <c r="AL2960" s="7"/>
      <c r="AU2960" s="2"/>
      <c r="AW2960" s="7"/>
      <c r="AY2960" s="36"/>
      <c r="BA2960" s="37"/>
      <c r="BF2960" s="2"/>
      <c r="BH2960" s="7"/>
      <c r="BJ2960" s="52"/>
      <c r="BL2960" s="53"/>
      <c r="BO2960" s="34"/>
      <c r="BQ2960" s="35"/>
      <c r="BT2960" s="2"/>
      <c r="BV2960" s="7"/>
      <c r="CE2960" s="2"/>
      <c r="CG2960" s="7"/>
      <c r="CI2960" s="36"/>
      <c r="CK2960" s="37"/>
      <c r="CP2960" s="2"/>
      <c r="CR2960" s="7"/>
      <c r="CT2960" s="52"/>
      <c r="CV2960" s="53"/>
      <c r="DD2960" s="2"/>
      <c r="DF2960" s="7"/>
      <c r="DO2960" s="2"/>
      <c r="DQ2960" s="7"/>
      <c r="DS2960" s="36"/>
      <c r="DU2960" s="37"/>
      <c r="DZ2960" s="2"/>
      <c r="EB2960" s="7"/>
      <c r="ED2960" s="52"/>
      <c r="EF2960" s="108"/>
      <c r="EY2960" s="1"/>
      <c r="FV2960" s="2"/>
      <c r="FX2960" s="7"/>
      <c r="GG2960" s="2"/>
      <c r="GI2960" s="7"/>
      <c r="GK2960" s="36"/>
      <c r="GM2960" s="37"/>
      <c r="GR2960" s="2"/>
      <c r="GT2960" s="7"/>
      <c r="GV2960" s="52"/>
      <c r="GX2960" s="53"/>
      <c r="HA2960" s="34"/>
      <c r="HC2960" s="35"/>
      <c r="HF2960" s="2"/>
      <c r="HH2960" s="7"/>
      <c r="HQ2960" s="2"/>
      <c r="HS2960" s="7"/>
      <c r="HU2960" s="36"/>
      <c r="HW2960" s="37"/>
      <c r="IB2960" s="2"/>
      <c r="ID2960" s="7"/>
      <c r="IF2960" s="52"/>
      <c r="IH2960" s="53"/>
      <c r="IP2960" s="2"/>
      <c r="IR2960" s="7"/>
      <c r="JA2960" s="2"/>
      <c r="JC2960" s="7"/>
      <c r="JE2960" s="36"/>
      <c r="JG2960" s="37"/>
      <c r="JL2960" s="2"/>
      <c r="JN2960" s="7"/>
      <c r="JP2960" s="52"/>
      <c r="JR2960" s="108"/>
      <c r="JX2960" s="1"/>
      <c r="KG2960" s="1"/>
      <c r="KV2960" s="1"/>
      <c r="KW2960" s="34"/>
      <c r="KY2960" s="35"/>
      <c r="LA2960" s="36"/>
      <c r="LC2960" s="37"/>
      <c r="LQ2960" s="1"/>
      <c r="LR2960" s="2"/>
      <c r="LT2960" s="7"/>
      <c r="MC2960" s="2"/>
      <c r="ME2960" s="7"/>
      <c r="MG2960" s="36"/>
      <c r="MI2960" s="37"/>
      <c r="MW2960" s="34"/>
      <c r="MY2960" s="35"/>
      <c r="NB2960" s="2"/>
      <c r="ND2960" s="7"/>
      <c r="NM2960" s="2"/>
      <c r="NO2960" s="7"/>
      <c r="NQ2960" s="36"/>
      <c r="NS2960" s="37"/>
      <c r="PN2960" s="44"/>
      <c r="PW2960" s="1"/>
      <c r="RD2960" s="2"/>
      <c r="RF2960" s="7"/>
      <c r="RO2960" s="2"/>
      <c r="RQ2960" s="7"/>
      <c r="RS2960" s="36"/>
      <c r="RU2960" s="37"/>
      <c r="SI2960" s="34"/>
      <c r="SK2960" s="35"/>
      <c r="SN2960" s="2"/>
      <c r="SP2960" s="7"/>
      <c r="SY2960" s="2"/>
      <c r="TA2960" s="7"/>
      <c r="TC2960" s="36"/>
      <c r="TE2960" s="37"/>
      <c r="TV2960" s="1"/>
      <c r="UZ2960" s="44"/>
      <c r="VT2960" s="1"/>
    </row>
    <row r="2961" spans="14:592" x14ac:dyDescent="0.3">
      <c r="N2961" s="1"/>
      <c r="O2961" s="34"/>
      <c r="Q2961" s="35"/>
      <c r="S2961" s="36"/>
      <c r="U2961" s="37"/>
      <c r="W2961" s="52"/>
      <c r="Y2961" s="53"/>
      <c r="AI2961" s="1"/>
      <c r="AJ2961" s="2"/>
      <c r="AL2961" s="7"/>
      <c r="AU2961" s="2"/>
      <c r="AW2961" s="7"/>
      <c r="AY2961" s="36"/>
      <c r="BA2961" s="37"/>
      <c r="BF2961" s="2"/>
      <c r="BH2961" s="7"/>
      <c r="BJ2961" s="52"/>
      <c r="BL2961" s="53"/>
      <c r="BO2961" s="34"/>
      <c r="BQ2961" s="35"/>
      <c r="BT2961" s="2"/>
      <c r="BV2961" s="7"/>
      <c r="CE2961" s="2"/>
      <c r="CG2961" s="7"/>
      <c r="CI2961" s="36"/>
      <c r="CK2961" s="37"/>
      <c r="CP2961" s="2"/>
      <c r="CR2961" s="7"/>
      <c r="CT2961" s="52"/>
      <c r="CV2961" s="53"/>
      <c r="DD2961" s="2"/>
      <c r="DF2961" s="7"/>
      <c r="DO2961" s="2"/>
      <c r="DQ2961" s="7"/>
      <c r="DS2961" s="36"/>
      <c r="DU2961" s="37"/>
      <c r="DZ2961" s="2"/>
      <c r="EB2961" s="7"/>
      <c r="ED2961" s="52"/>
      <c r="EF2961" s="108"/>
      <c r="FV2961" s="2"/>
      <c r="FX2961" s="7"/>
      <c r="GG2961" s="2"/>
      <c r="GI2961" s="7"/>
      <c r="GK2961" s="36"/>
      <c r="GM2961" s="37"/>
      <c r="GR2961" s="2"/>
      <c r="GT2961" s="7"/>
      <c r="GV2961" s="52"/>
      <c r="GX2961" s="53"/>
      <c r="HA2961" s="34"/>
      <c r="HC2961" s="35"/>
      <c r="HF2961" s="2"/>
      <c r="HH2961" s="7"/>
      <c r="HQ2961" s="2"/>
      <c r="HS2961" s="7"/>
      <c r="HU2961" s="36"/>
      <c r="HW2961" s="37"/>
      <c r="IB2961" s="2"/>
      <c r="ID2961" s="7"/>
      <c r="IF2961" s="52"/>
      <c r="IH2961" s="53"/>
      <c r="IP2961" s="2"/>
      <c r="IR2961" s="7"/>
      <c r="JA2961" s="2"/>
      <c r="JC2961" s="7"/>
      <c r="JE2961" s="36"/>
      <c r="JG2961" s="37"/>
      <c r="JL2961" s="2"/>
      <c r="JN2961" s="7"/>
      <c r="JP2961" s="52"/>
      <c r="JR2961" s="108"/>
      <c r="JX2961" s="1"/>
      <c r="KG2961" s="1"/>
      <c r="KV2961" s="1"/>
      <c r="KW2961" s="34"/>
      <c r="KY2961" s="35"/>
      <c r="LA2961" s="36"/>
      <c r="LC2961" s="37"/>
      <c r="LQ2961" s="1"/>
      <c r="LR2961" s="2"/>
      <c r="LT2961" s="7"/>
      <c r="MC2961" s="2"/>
      <c r="ME2961" s="7"/>
      <c r="MG2961" s="36"/>
      <c r="MI2961" s="37"/>
      <c r="MW2961" s="34"/>
      <c r="MY2961" s="35"/>
      <c r="NB2961" s="2"/>
      <c r="ND2961" s="7"/>
      <c r="NM2961" s="2"/>
      <c r="NO2961" s="7"/>
      <c r="NQ2961" s="36"/>
      <c r="NS2961" s="37"/>
      <c r="PN2961" s="44"/>
      <c r="RD2961" s="2"/>
      <c r="RF2961" s="7"/>
      <c r="RO2961" s="2"/>
      <c r="RQ2961" s="7"/>
      <c r="RS2961" s="36"/>
      <c r="RU2961" s="37"/>
      <c r="SI2961" s="34"/>
      <c r="SK2961" s="35"/>
      <c r="SN2961" s="2"/>
      <c r="SP2961" s="7"/>
      <c r="SY2961" s="2"/>
      <c r="TA2961" s="7"/>
      <c r="TC2961" s="36"/>
      <c r="TE2961" s="37"/>
      <c r="TV2961" s="1"/>
      <c r="UZ2961" s="44"/>
      <c r="VT2961" s="1"/>
    </row>
    <row r="2962" spans="14:592" x14ac:dyDescent="0.3">
      <c r="N2962" s="1"/>
      <c r="O2962" s="34"/>
      <c r="Q2962" s="35"/>
      <c r="S2962" s="36"/>
      <c r="U2962" s="37"/>
      <c r="W2962" s="52"/>
      <c r="Y2962" s="53"/>
      <c r="AI2962" s="1"/>
      <c r="AJ2962" s="2"/>
      <c r="AL2962" s="7"/>
      <c r="AU2962" s="2"/>
      <c r="AW2962" s="7"/>
      <c r="AY2962" s="36"/>
      <c r="BA2962" s="37"/>
      <c r="BF2962" s="2"/>
      <c r="BH2962" s="7"/>
      <c r="BJ2962" s="52"/>
      <c r="BL2962" s="53"/>
      <c r="BO2962" s="34"/>
      <c r="BQ2962" s="35"/>
      <c r="BT2962" s="2"/>
      <c r="BV2962" s="7"/>
      <c r="CE2962" s="2"/>
      <c r="CG2962" s="7"/>
      <c r="CI2962" s="36"/>
      <c r="CK2962" s="37"/>
      <c r="CP2962" s="2"/>
      <c r="CR2962" s="7"/>
      <c r="CT2962" s="52"/>
      <c r="CV2962" s="53"/>
      <c r="DD2962" s="2"/>
      <c r="DF2962" s="7"/>
      <c r="DO2962" s="2"/>
      <c r="DQ2962" s="7"/>
      <c r="DS2962" s="36"/>
      <c r="DU2962" s="37"/>
      <c r="DZ2962" s="2"/>
      <c r="EB2962" s="7"/>
      <c r="ED2962" s="52"/>
      <c r="EF2962" s="108"/>
      <c r="EY2962" s="1"/>
      <c r="FV2962" s="2"/>
      <c r="FX2962" s="7"/>
      <c r="GG2962" s="2"/>
      <c r="GI2962" s="7"/>
      <c r="GK2962" s="36"/>
      <c r="GM2962" s="37"/>
      <c r="GR2962" s="2"/>
      <c r="GT2962" s="7"/>
      <c r="GV2962" s="52"/>
      <c r="GX2962" s="53"/>
      <c r="HA2962" s="34"/>
      <c r="HC2962" s="35"/>
      <c r="HF2962" s="2"/>
      <c r="HH2962" s="7"/>
      <c r="HQ2962" s="2"/>
      <c r="HS2962" s="7"/>
      <c r="HU2962" s="36"/>
      <c r="HW2962" s="37"/>
      <c r="IB2962" s="2"/>
      <c r="ID2962" s="7"/>
      <c r="IF2962" s="52"/>
      <c r="IH2962" s="53"/>
      <c r="IP2962" s="2"/>
      <c r="IR2962" s="7"/>
      <c r="JA2962" s="2"/>
      <c r="JC2962" s="7"/>
      <c r="JE2962" s="36"/>
      <c r="JG2962" s="37"/>
      <c r="JL2962" s="2"/>
      <c r="JN2962" s="7"/>
      <c r="JP2962" s="52"/>
      <c r="JR2962" s="108"/>
      <c r="JX2962" s="1"/>
      <c r="KG2962" s="1"/>
      <c r="KV2962" s="1"/>
      <c r="KW2962" s="34"/>
      <c r="KY2962" s="35"/>
      <c r="LA2962" s="36"/>
      <c r="LC2962" s="37"/>
      <c r="LQ2962" s="1"/>
      <c r="LR2962" s="2"/>
      <c r="LT2962" s="7"/>
      <c r="MC2962" s="2"/>
      <c r="ME2962" s="7"/>
      <c r="MG2962" s="36"/>
      <c r="MI2962" s="37"/>
      <c r="MW2962" s="34"/>
      <c r="MY2962" s="35"/>
      <c r="NB2962" s="2"/>
      <c r="ND2962" s="7"/>
      <c r="NM2962" s="2"/>
      <c r="NO2962" s="7"/>
      <c r="NQ2962" s="36"/>
      <c r="NS2962" s="37"/>
      <c r="PN2962" s="44"/>
      <c r="PW2962" s="1"/>
      <c r="RD2962" s="2"/>
      <c r="RF2962" s="7"/>
      <c r="RO2962" s="2"/>
      <c r="RQ2962" s="7"/>
      <c r="RS2962" s="36"/>
      <c r="RU2962" s="37"/>
      <c r="SI2962" s="34"/>
      <c r="SK2962" s="35"/>
      <c r="SN2962" s="2"/>
      <c r="SP2962" s="7"/>
      <c r="SY2962" s="2"/>
      <c r="TA2962" s="7"/>
      <c r="TC2962" s="36"/>
      <c r="TE2962" s="37"/>
      <c r="TV2962" s="1"/>
      <c r="UZ2962" s="44"/>
      <c r="VT2962" s="1"/>
    </row>
    <row r="2963" spans="14:592" x14ac:dyDescent="0.3">
      <c r="N2963" s="1"/>
      <c r="O2963" s="34"/>
      <c r="Q2963" s="35"/>
      <c r="S2963" s="36"/>
      <c r="U2963" s="37"/>
      <c r="W2963" s="52"/>
      <c r="Y2963" s="53"/>
      <c r="AI2963" s="1"/>
      <c r="AJ2963" s="2"/>
      <c r="AL2963" s="7"/>
      <c r="AU2963" s="2"/>
      <c r="AW2963" s="7"/>
      <c r="AY2963" s="36"/>
      <c r="BA2963" s="37"/>
      <c r="BF2963" s="2"/>
      <c r="BH2963" s="7"/>
      <c r="BJ2963" s="52"/>
      <c r="BL2963" s="53"/>
      <c r="BO2963" s="34"/>
      <c r="BQ2963" s="35"/>
      <c r="BT2963" s="2"/>
      <c r="BV2963" s="7"/>
      <c r="CE2963" s="2"/>
      <c r="CG2963" s="7"/>
      <c r="CI2963" s="36"/>
      <c r="CK2963" s="37"/>
      <c r="CP2963" s="2"/>
      <c r="CR2963" s="7"/>
      <c r="CT2963" s="52"/>
      <c r="CV2963" s="53"/>
      <c r="DD2963" s="2"/>
      <c r="DF2963" s="7"/>
      <c r="DO2963" s="2"/>
      <c r="DQ2963" s="7"/>
      <c r="DS2963" s="36"/>
      <c r="DU2963" s="37"/>
      <c r="DZ2963" s="2"/>
      <c r="EB2963" s="7"/>
      <c r="ED2963" s="52"/>
      <c r="EF2963" s="108"/>
      <c r="FV2963" s="2"/>
      <c r="FX2963" s="7"/>
      <c r="GG2963" s="2"/>
      <c r="GI2963" s="7"/>
      <c r="GK2963" s="36"/>
      <c r="GM2963" s="37"/>
      <c r="GR2963" s="2"/>
      <c r="GT2963" s="7"/>
      <c r="GV2963" s="52"/>
      <c r="GX2963" s="53"/>
      <c r="HA2963" s="34"/>
      <c r="HC2963" s="35"/>
      <c r="HF2963" s="2"/>
      <c r="HH2963" s="7"/>
      <c r="HQ2963" s="2"/>
      <c r="HS2963" s="7"/>
      <c r="HU2963" s="36"/>
      <c r="HW2963" s="37"/>
      <c r="IB2963" s="2"/>
      <c r="ID2963" s="7"/>
      <c r="IF2963" s="52"/>
      <c r="IH2963" s="53"/>
      <c r="IP2963" s="2"/>
      <c r="IR2963" s="7"/>
      <c r="JA2963" s="2"/>
      <c r="JC2963" s="7"/>
      <c r="JE2963" s="36"/>
      <c r="JG2963" s="37"/>
      <c r="JL2963" s="2"/>
      <c r="JN2963" s="7"/>
      <c r="JP2963" s="52"/>
      <c r="JR2963" s="108"/>
      <c r="JX2963" s="1"/>
      <c r="KG2963" s="1"/>
      <c r="KV2963" s="1"/>
      <c r="KW2963" s="34"/>
      <c r="KY2963" s="35"/>
      <c r="LA2963" s="36"/>
      <c r="LC2963" s="37"/>
      <c r="LQ2963" s="1"/>
      <c r="LR2963" s="2"/>
      <c r="LT2963" s="7"/>
      <c r="MC2963" s="2"/>
      <c r="ME2963" s="7"/>
      <c r="MG2963" s="36"/>
      <c r="MI2963" s="37"/>
      <c r="MW2963" s="34"/>
      <c r="MY2963" s="35"/>
      <c r="NB2963" s="2"/>
      <c r="ND2963" s="7"/>
      <c r="NM2963" s="2"/>
      <c r="NO2963" s="7"/>
      <c r="NQ2963" s="36"/>
      <c r="NS2963" s="37"/>
      <c r="PN2963" s="44"/>
      <c r="RD2963" s="2"/>
      <c r="RF2963" s="7"/>
      <c r="RO2963" s="2"/>
      <c r="RQ2963" s="7"/>
      <c r="RS2963" s="36"/>
      <c r="RU2963" s="37"/>
      <c r="SI2963" s="34"/>
      <c r="SK2963" s="35"/>
      <c r="SN2963" s="2"/>
      <c r="SP2963" s="7"/>
      <c r="SY2963" s="2"/>
      <c r="TA2963" s="7"/>
      <c r="TC2963" s="36"/>
      <c r="TE2963" s="37"/>
      <c r="TV2963" s="1"/>
      <c r="UZ2963" s="44"/>
      <c r="VT2963" s="1"/>
    </row>
    <row r="2964" spans="14:592" x14ac:dyDescent="0.3">
      <c r="N2964" s="1"/>
      <c r="O2964" s="34"/>
      <c r="Q2964" s="35"/>
      <c r="S2964" s="36"/>
      <c r="U2964" s="37"/>
      <c r="W2964" s="52"/>
      <c r="Y2964" s="53"/>
      <c r="AI2964" s="1"/>
      <c r="AJ2964" s="2"/>
      <c r="AL2964" s="7"/>
      <c r="AU2964" s="2"/>
      <c r="AW2964" s="7"/>
      <c r="AY2964" s="36"/>
      <c r="BA2964" s="37"/>
      <c r="BF2964" s="2"/>
      <c r="BH2964" s="7"/>
      <c r="BJ2964" s="52"/>
      <c r="BL2964" s="53"/>
      <c r="BO2964" s="34"/>
      <c r="BQ2964" s="35"/>
      <c r="BT2964" s="2"/>
      <c r="BV2964" s="7"/>
      <c r="CE2964" s="2"/>
      <c r="CG2964" s="7"/>
      <c r="CI2964" s="36"/>
      <c r="CK2964" s="37"/>
      <c r="CP2964" s="2"/>
      <c r="CR2964" s="7"/>
      <c r="CT2964" s="52"/>
      <c r="CV2964" s="53"/>
      <c r="DD2964" s="2"/>
      <c r="DF2964" s="7"/>
      <c r="DO2964" s="2"/>
      <c r="DQ2964" s="7"/>
      <c r="DS2964" s="36"/>
      <c r="DU2964" s="37"/>
      <c r="DZ2964" s="2"/>
      <c r="EB2964" s="7"/>
      <c r="ED2964" s="52"/>
      <c r="EF2964" s="108"/>
      <c r="EY2964" s="1"/>
      <c r="FV2964" s="2"/>
      <c r="FX2964" s="7"/>
      <c r="GG2964" s="2"/>
      <c r="GI2964" s="7"/>
      <c r="GK2964" s="36"/>
      <c r="GM2964" s="37"/>
      <c r="GR2964" s="2"/>
      <c r="GT2964" s="7"/>
      <c r="GV2964" s="52"/>
      <c r="GX2964" s="53"/>
      <c r="HA2964" s="34"/>
      <c r="HC2964" s="35"/>
      <c r="HF2964" s="2"/>
      <c r="HH2964" s="7"/>
      <c r="HQ2964" s="2"/>
      <c r="HS2964" s="7"/>
      <c r="HU2964" s="36"/>
      <c r="HW2964" s="37"/>
      <c r="IB2964" s="2"/>
      <c r="ID2964" s="7"/>
      <c r="IF2964" s="52"/>
      <c r="IH2964" s="53"/>
      <c r="IP2964" s="2"/>
      <c r="IR2964" s="7"/>
      <c r="JA2964" s="2"/>
      <c r="JC2964" s="7"/>
      <c r="JE2964" s="36"/>
      <c r="JG2964" s="37"/>
      <c r="JL2964" s="2"/>
      <c r="JN2964" s="7"/>
      <c r="JP2964" s="52"/>
      <c r="JR2964" s="108"/>
      <c r="JX2964" s="1"/>
      <c r="KG2964" s="1"/>
      <c r="KV2964" s="1"/>
      <c r="KW2964" s="34"/>
      <c r="KY2964" s="35"/>
      <c r="LA2964" s="36"/>
      <c r="LC2964" s="37"/>
      <c r="LQ2964" s="1"/>
      <c r="LR2964" s="2"/>
      <c r="LT2964" s="7"/>
      <c r="MC2964" s="2"/>
      <c r="ME2964" s="7"/>
      <c r="MG2964" s="36"/>
      <c r="MI2964" s="37"/>
      <c r="MW2964" s="34"/>
      <c r="MY2964" s="35"/>
      <c r="NB2964" s="2"/>
      <c r="ND2964" s="7"/>
      <c r="NM2964" s="2"/>
      <c r="NO2964" s="7"/>
      <c r="NQ2964" s="36"/>
      <c r="NS2964" s="37"/>
      <c r="PN2964" s="44"/>
      <c r="PW2964" s="1"/>
      <c r="RD2964" s="2"/>
      <c r="RF2964" s="7"/>
      <c r="RO2964" s="2"/>
      <c r="RQ2964" s="7"/>
      <c r="RS2964" s="36"/>
      <c r="RU2964" s="37"/>
      <c r="SI2964" s="34"/>
      <c r="SK2964" s="35"/>
      <c r="SN2964" s="2"/>
      <c r="SP2964" s="7"/>
      <c r="SY2964" s="2"/>
      <c r="TA2964" s="7"/>
      <c r="TC2964" s="36"/>
      <c r="TE2964" s="37"/>
      <c r="TV2964" s="1"/>
      <c r="UZ2964" s="44"/>
      <c r="VT2964" s="1"/>
    </row>
    <row r="2965" spans="14:592" x14ac:dyDescent="0.3">
      <c r="N2965" s="1"/>
      <c r="O2965" s="34"/>
      <c r="Q2965" s="35"/>
      <c r="S2965" s="36"/>
      <c r="U2965" s="37"/>
      <c r="W2965" s="52"/>
      <c r="Y2965" s="53"/>
      <c r="AI2965" s="1"/>
      <c r="AJ2965" s="2"/>
      <c r="AL2965" s="7"/>
      <c r="AU2965" s="2"/>
      <c r="AW2965" s="7"/>
      <c r="AY2965" s="36"/>
      <c r="BA2965" s="37"/>
      <c r="BF2965" s="2"/>
      <c r="BH2965" s="7"/>
      <c r="BJ2965" s="52"/>
      <c r="BL2965" s="53"/>
      <c r="BO2965" s="34"/>
      <c r="BQ2965" s="35"/>
      <c r="BT2965" s="2"/>
      <c r="BV2965" s="7"/>
      <c r="CE2965" s="2"/>
      <c r="CG2965" s="7"/>
      <c r="CI2965" s="36"/>
      <c r="CK2965" s="37"/>
      <c r="CP2965" s="2"/>
      <c r="CR2965" s="7"/>
      <c r="CT2965" s="52"/>
      <c r="CV2965" s="53"/>
      <c r="DD2965" s="2"/>
      <c r="DF2965" s="7"/>
      <c r="DO2965" s="2"/>
      <c r="DQ2965" s="7"/>
      <c r="DS2965" s="36"/>
      <c r="DU2965" s="37"/>
      <c r="DZ2965" s="2"/>
      <c r="EB2965" s="7"/>
      <c r="ED2965" s="52"/>
      <c r="EF2965" s="108"/>
      <c r="FV2965" s="2"/>
      <c r="FX2965" s="7"/>
      <c r="GG2965" s="2"/>
      <c r="GI2965" s="7"/>
      <c r="GK2965" s="36"/>
      <c r="GM2965" s="37"/>
      <c r="GR2965" s="2"/>
      <c r="GT2965" s="7"/>
      <c r="GV2965" s="52"/>
      <c r="GX2965" s="53"/>
      <c r="HA2965" s="34"/>
      <c r="HC2965" s="35"/>
      <c r="HF2965" s="2"/>
      <c r="HH2965" s="7"/>
      <c r="HQ2965" s="2"/>
      <c r="HS2965" s="7"/>
      <c r="HU2965" s="36"/>
      <c r="HW2965" s="37"/>
      <c r="IB2965" s="2"/>
      <c r="ID2965" s="7"/>
      <c r="IF2965" s="52"/>
      <c r="IH2965" s="53"/>
      <c r="IP2965" s="2"/>
      <c r="IR2965" s="7"/>
      <c r="JA2965" s="2"/>
      <c r="JC2965" s="7"/>
      <c r="JE2965" s="36"/>
      <c r="JG2965" s="37"/>
      <c r="JL2965" s="2"/>
      <c r="JN2965" s="7"/>
      <c r="JP2965" s="52"/>
      <c r="JR2965" s="108"/>
      <c r="JX2965" s="1"/>
      <c r="KG2965" s="1"/>
      <c r="KV2965" s="1"/>
      <c r="KW2965" s="34"/>
      <c r="KY2965" s="35"/>
      <c r="LA2965" s="36"/>
      <c r="LC2965" s="37"/>
      <c r="LQ2965" s="1"/>
      <c r="LR2965" s="2"/>
      <c r="LT2965" s="7"/>
      <c r="MC2965" s="2"/>
      <c r="ME2965" s="7"/>
      <c r="MG2965" s="36"/>
      <c r="MI2965" s="37"/>
      <c r="MW2965" s="34"/>
      <c r="MY2965" s="35"/>
      <c r="NB2965" s="2"/>
      <c r="ND2965" s="7"/>
      <c r="NM2965" s="2"/>
      <c r="NO2965" s="7"/>
      <c r="NQ2965" s="36"/>
      <c r="NS2965" s="37"/>
      <c r="PN2965" s="44"/>
      <c r="RD2965" s="2"/>
      <c r="RF2965" s="7"/>
      <c r="RO2965" s="2"/>
      <c r="RQ2965" s="7"/>
      <c r="RS2965" s="36"/>
      <c r="RU2965" s="37"/>
      <c r="SI2965" s="34"/>
      <c r="SK2965" s="35"/>
      <c r="SN2965" s="2"/>
      <c r="SP2965" s="7"/>
      <c r="SY2965" s="2"/>
      <c r="TA2965" s="7"/>
      <c r="TC2965" s="36"/>
      <c r="TE2965" s="37"/>
      <c r="TV2965" s="1"/>
      <c r="UZ2965" s="44"/>
      <c r="VT2965" s="1"/>
    </row>
    <row r="2966" spans="14:592" x14ac:dyDescent="0.3">
      <c r="N2966" s="1"/>
      <c r="O2966" s="34"/>
      <c r="Q2966" s="35"/>
      <c r="S2966" s="36"/>
      <c r="U2966" s="37"/>
      <c r="W2966" s="52"/>
      <c r="Y2966" s="53"/>
      <c r="AI2966" s="1"/>
      <c r="AJ2966" s="2"/>
      <c r="AL2966" s="7"/>
      <c r="AU2966" s="2"/>
      <c r="AW2966" s="7"/>
      <c r="AY2966" s="36"/>
      <c r="BA2966" s="37"/>
      <c r="BF2966" s="2"/>
      <c r="BH2966" s="7"/>
      <c r="BJ2966" s="52"/>
      <c r="BL2966" s="53"/>
      <c r="BO2966" s="34"/>
      <c r="BQ2966" s="35"/>
      <c r="BT2966" s="2"/>
      <c r="BV2966" s="7"/>
      <c r="CE2966" s="2"/>
      <c r="CG2966" s="7"/>
      <c r="CI2966" s="36"/>
      <c r="CK2966" s="37"/>
      <c r="CP2966" s="2"/>
      <c r="CR2966" s="7"/>
      <c r="CT2966" s="52"/>
      <c r="CV2966" s="53"/>
      <c r="DD2966" s="2"/>
      <c r="DF2966" s="7"/>
      <c r="DO2966" s="2"/>
      <c r="DQ2966" s="7"/>
      <c r="DS2966" s="36"/>
      <c r="DU2966" s="37"/>
      <c r="DZ2966" s="2"/>
      <c r="EB2966" s="7"/>
      <c r="ED2966" s="52"/>
      <c r="EF2966" s="108"/>
      <c r="EY2966" s="1"/>
      <c r="FV2966" s="2"/>
      <c r="FX2966" s="7"/>
      <c r="GG2966" s="2"/>
      <c r="GI2966" s="7"/>
      <c r="GK2966" s="36"/>
      <c r="GM2966" s="37"/>
      <c r="GR2966" s="2"/>
      <c r="GT2966" s="7"/>
      <c r="GV2966" s="52"/>
      <c r="GX2966" s="53"/>
      <c r="HA2966" s="34"/>
      <c r="HC2966" s="35"/>
      <c r="HF2966" s="2"/>
      <c r="HH2966" s="7"/>
      <c r="HQ2966" s="2"/>
      <c r="HS2966" s="7"/>
      <c r="HU2966" s="36"/>
      <c r="HW2966" s="37"/>
      <c r="IB2966" s="2"/>
      <c r="ID2966" s="7"/>
      <c r="IF2966" s="52"/>
      <c r="IH2966" s="53"/>
      <c r="IP2966" s="2"/>
      <c r="IR2966" s="7"/>
      <c r="JA2966" s="2"/>
      <c r="JC2966" s="7"/>
      <c r="JE2966" s="36"/>
      <c r="JG2966" s="37"/>
      <c r="JL2966" s="2"/>
      <c r="JN2966" s="7"/>
      <c r="JP2966" s="52"/>
      <c r="JR2966" s="108"/>
      <c r="JX2966" s="1"/>
      <c r="KG2966" s="1"/>
      <c r="KV2966" s="1"/>
      <c r="KW2966" s="34"/>
      <c r="KY2966" s="35"/>
      <c r="LA2966" s="36"/>
      <c r="LC2966" s="37"/>
      <c r="LQ2966" s="1"/>
      <c r="LR2966" s="2"/>
      <c r="LT2966" s="7"/>
      <c r="MC2966" s="2"/>
      <c r="ME2966" s="7"/>
      <c r="MG2966" s="36"/>
      <c r="MI2966" s="37"/>
      <c r="MW2966" s="34"/>
      <c r="MY2966" s="35"/>
      <c r="NB2966" s="2"/>
      <c r="ND2966" s="7"/>
      <c r="NM2966" s="2"/>
      <c r="NO2966" s="7"/>
      <c r="NQ2966" s="36"/>
      <c r="NS2966" s="37"/>
      <c r="PN2966" s="44"/>
      <c r="PW2966" s="1"/>
      <c r="RD2966" s="2"/>
      <c r="RF2966" s="7"/>
      <c r="RO2966" s="2"/>
      <c r="RQ2966" s="7"/>
      <c r="RS2966" s="36"/>
      <c r="RU2966" s="37"/>
      <c r="SI2966" s="34"/>
      <c r="SK2966" s="35"/>
      <c r="SN2966" s="2"/>
      <c r="SP2966" s="7"/>
      <c r="SY2966" s="2"/>
      <c r="TA2966" s="7"/>
      <c r="TC2966" s="36"/>
      <c r="TE2966" s="37"/>
      <c r="TV2966" s="1"/>
      <c r="UZ2966" s="44"/>
      <c r="VT2966" s="1"/>
    </row>
    <row r="2967" spans="14:592" x14ac:dyDescent="0.3">
      <c r="N2967" s="1"/>
      <c r="O2967" s="34"/>
      <c r="Q2967" s="35"/>
      <c r="S2967" s="36"/>
      <c r="U2967" s="37"/>
      <c r="W2967" s="52"/>
      <c r="Y2967" s="53"/>
      <c r="AI2967" s="1"/>
      <c r="AJ2967" s="2"/>
      <c r="AL2967" s="7"/>
      <c r="AU2967" s="2"/>
      <c r="AW2967" s="7"/>
      <c r="AY2967" s="36"/>
      <c r="BA2967" s="37"/>
      <c r="BB2967" s="37"/>
      <c r="BC2967" s="37"/>
      <c r="BD2967" s="37"/>
      <c r="BE2967" s="37"/>
      <c r="BF2967" s="2"/>
      <c r="BG2967" s="37"/>
      <c r="BH2967" s="7"/>
      <c r="BI2967" s="37"/>
      <c r="BJ2967" s="37"/>
      <c r="BK2967" s="37"/>
      <c r="BL2967" s="37"/>
      <c r="BM2967" s="37"/>
      <c r="BN2967" s="37"/>
      <c r="BO2967" s="37"/>
      <c r="BP2967" s="37"/>
      <c r="BQ2967" s="37"/>
      <c r="BR2967" s="37"/>
      <c r="BS2967" s="37"/>
      <c r="BT2967" s="2"/>
      <c r="BU2967" s="37"/>
      <c r="BV2967" s="7"/>
      <c r="BW2967" s="37"/>
      <c r="BX2967" s="37"/>
      <c r="BY2967" s="37"/>
      <c r="BZ2967" s="37"/>
      <c r="CA2967" s="37"/>
      <c r="CB2967" s="37"/>
      <c r="CC2967" s="37"/>
      <c r="CD2967" s="37"/>
      <c r="CE2967" s="2"/>
      <c r="CF2967" s="37"/>
      <c r="CG2967" s="7"/>
      <c r="CH2967" s="37"/>
      <c r="CI2967" s="36"/>
      <c r="CJ2967" s="37"/>
      <c r="CK2967" s="37"/>
      <c r="CL2967" s="37"/>
      <c r="CM2967" s="37"/>
      <c r="CN2967" s="37"/>
      <c r="CO2967" s="37"/>
      <c r="CP2967" s="2"/>
      <c r="CQ2967" s="37"/>
      <c r="CR2967" s="7"/>
      <c r="CS2967" s="37"/>
      <c r="CT2967" s="37"/>
      <c r="CU2967" s="37"/>
      <c r="CV2967" s="37"/>
      <c r="CW2967" s="37"/>
      <c r="CX2967" s="37"/>
      <c r="CY2967" s="37"/>
      <c r="CZ2967" s="37"/>
      <c r="DA2967" s="37"/>
      <c r="DB2967" s="37"/>
      <c r="DC2967" s="37"/>
      <c r="DD2967" s="2"/>
      <c r="DE2967" s="37"/>
      <c r="DF2967" s="7"/>
      <c r="DG2967" s="37"/>
      <c r="DH2967" s="37"/>
      <c r="DI2967" s="37"/>
      <c r="DJ2967" s="37"/>
      <c r="DK2967" s="37"/>
      <c r="DL2967" s="37"/>
      <c r="DM2967" s="37"/>
      <c r="DN2967" s="37"/>
      <c r="DO2967" s="2"/>
      <c r="DP2967" s="37"/>
      <c r="DQ2967" s="7"/>
      <c r="DR2967" s="37"/>
      <c r="DS2967" s="36"/>
      <c r="DT2967" s="37"/>
      <c r="DU2967" s="37"/>
      <c r="DZ2967" s="2"/>
      <c r="EB2967" s="7"/>
      <c r="ED2967" s="52"/>
      <c r="EF2967" s="108"/>
      <c r="FV2967" s="2"/>
      <c r="FX2967" s="7"/>
      <c r="GG2967" s="2"/>
      <c r="GI2967" s="7"/>
      <c r="GK2967" s="36"/>
      <c r="GM2967" s="37"/>
      <c r="GN2967" s="37"/>
      <c r="GO2967" s="37"/>
      <c r="GP2967" s="37"/>
      <c r="GQ2967" s="37"/>
      <c r="GR2967" s="2"/>
      <c r="GS2967" s="37"/>
      <c r="GT2967" s="7"/>
      <c r="GU2967" s="37"/>
      <c r="GV2967" s="37"/>
      <c r="GW2967" s="37"/>
      <c r="GX2967" s="37"/>
      <c r="GY2967" s="37"/>
      <c r="GZ2967" s="37"/>
      <c r="HA2967" s="37"/>
      <c r="HB2967" s="37"/>
      <c r="HC2967" s="37"/>
      <c r="HD2967" s="37"/>
      <c r="HE2967" s="37"/>
      <c r="HF2967" s="2"/>
      <c r="HG2967" s="37"/>
      <c r="HH2967" s="7"/>
      <c r="HI2967" s="37"/>
      <c r="HJ2967" s="37"/>
      <c r="HK2967" s="37"/>
      <c r="HL2967" s="37"/>
      <c r="HM2967" s="37"/>
      <c r="HN2967" s="37"/>
      <c r="HO2967" s="37"/>
      <c r="HP2967" s="37"/>
      <c r="HQ2967" s="2"/>
      <c r="HR2967" s="37"/>
      <c r="HS2967" s="7"/>
      <c r="HT2967" s="37"/>
      <c r="HU2967" s="36"/>
      <c r="HV2967" s="37"/>
      <c r="HW2967" s="37"/>
      <c r="HX2967" s="37"/>
      <c r="HY2967" s="37"/>
      <c r="HZ2967" s="37"/>
      <c r="IA2967" s="37"/>
      <c r="IB2967" s="2"/>
      <c r="IC2967" s="37"/>
      <c r="ID2967" s="7"/>
      <c r="IE2967" s="37"/>
      <c r="IF2967" s="37"/>
      <c r="IG2967" s="37"/>
      <c r="IH2967" s="37"/>
      <c r="II2967" s="37"/>
      <c r="IJ2967" s="37"/>
      <c r="IK2967" s="37"/>
      <c r="IL2967" s="37"/>
      <c r="IM2967" s="37"/>
      <c r="IN2967" s="37"/>
      <c r="IO2967" s="37"/>
      <c r="IP2967" s="2"/>
      <c r="IQ2967" s="37"/>
      <c r="IR2967" s="7"/>
      <c r="IS2967" s="37"/>
      <c r="IT2967" s="37"/>
      <c r="IU2967" s="37"/>
      <c r="IV2967" s="37"/>
      <c r="IW2967" s="37"/>
      <c r="IX2967" s="37"/>
      <c r="IY2967" s="37"/>
      <c r="IZ2967" s="37"/>
      <c r="JA2967" s="2"/>
      <c r="JB2967" s="37"/>
      <c r="JC2967" s="7"/>
      <c r="JD2967" s="37"/>
      <c r="JE2967" s="36"/>
      <c r="JF2967" s="37"/>
      <c r="JG2967" s="37"/>
      <c r="JL2967" s="2"/>
      <c r="JN2967" s="7"/>
      <c r="JP2967" s="52"/>
      <c r="JR2967" s="108"/>
      <c r="JX2967" s="1"/>
      <c r="KG2967" s="1"/>
      <c r="KV2967" s="1"/>
      <c r="KW2967" s="34"/>
      <c r="KY2967" s="35"/>
      <c r="LA2967" s="36"/>
      <c r="LC2967" s="37"/>
      <c r="LQ2967" s="1"/>
      <c r="LR2967" s="2"/>
      <c r="LT2967" s="7"/>
      <c r="MC2967" s="2"/>
      <c r="ME2967" s="7"/>
      <c r="MG2967" s="36"/>
      <c r="MI2967" s="37"/>
      <c r="MJ2967" s="37"/>
      <c r="MK2967" s="37"/>
      <c r="ML2967" s="37"/>
      <c r="MM2967" s="37"/>
      <c r="MN2967" s="37"/>
      <c r="MO2967" s="37"/>
      <c r="MP2967" s="37"/>
      <c r="MQ2967" s="37"/>
      <c r="MR2967" s="37"/>
      <c r="MS2967" s="37"/>
      <c r="MT2967" s="37"/>
      <c r="MU2967" s="37"/>
      <c r="MV2967" s="37"/>
      <c r="MW2967" s="37"/>
      <c r="MX2967" s="37"/>
      <c r="MY2967" s="37"/>
      <c r="MZ2967" s="37"/>
      <c r="NA2967" s="37"/>
      <c r="NB2967" s="2"/>
      <c r="NC2967" s="37"/>
      <c r="ND2967" s="7"/>
      <c r="NE2967" s="37"/>
      <c r="NF2967" s="37"/>
      <c r="NG2967" s="37"/>
      <c r="NH2967" s="37"/>
      <c r="NI2967" s="37"/>
      <c r="NJ2967" s="37"/>
      <c r="NK2967" s="37"/>
      <c r="NL2967" s="37"/>
      <c r="NM2967" s="2"/>
      <c r="NN2967" s="37"/>
      <c r="NO2967" s="7"/>
      <c r="NP2967" s="37"/>
      <c r="NQ2967" s="36"/>
      <c r="NR2967" s="37"/>
      <c r="NS2967" s="37"/>
      <c r="NT2967" s="37"/>
      <c r="NU2967" s="37"/>
      <c r="NV2967" s="37"/>
      <c r="NW2967" s="37"/>
      <c r="NX2967" s="37"/>
      <c r="NY2967" s="37"/>
      <c r="NZ2967" s="37"/>
      <c r="OA2967" s="37"/>
      <c r="OB2967" s="37"/>
      <c r="OC2967" s="37"/>
      <c r="OD2967" s="37"/>
      <c r="OE2967" s="37"/>
      <c r="OF2967" s="37"/>
      <c r="OG2967" s="37"/>
      <c r="OH2967" s="37"/>
      <c r="OI2967" s="37"/>
      <c r="PN2967" s="44"/>
      <c r="RD2967" s="2"/>
      <c r="RF2967" s="7"/>
      <c r="RO2967" s="2"/>
      <c r="RQ2967" s="7"/>
      <c r="RS2967" s="36"/>
      <c r="RU2967" s="37"/>
      <c r="RV2967" s="37"/>
      <c r="RW2967" s="37"/>
      <c r="RX2967" s="37"/>
      <c r="RY2967" s="37"/>
      <c r="RZ2967" s="37"/>
      <c r="SA2967" s="37"/>
      <c r="SB2967" s="37"/>
      <c r="SC2967" s="37"/>
      <c r="SD2967" s="37"/>
      <c r="SE2967" s="37"/>
      <c r="SF2967" s="37"/>
      <c r="SG2967" s="37"/>
      <c r="SH2967" s="37"/>
      <c r="SI2967" s="37"/>
      <c r="SJ2967" s="37"/>
      <c r="SK2967" s="37"/>
      <c r="SL2967" s="37"/>
      <c r="SM2967" s="37"/>
      <c r="SN2967" s="2"/>
      <c r="SO2967" s="37"/>
      <c r="SP2967" s="7"/>
      <c r="SQ2967" s="37"/>
      <c r="SR2967" s="37"/>
      <c r="SS2967" s="37"/>
      <c r="ST2967" s="37"/>
      <c r="SU2967" s="37"/>
      <c r="SV2967" s="37"/>
      <c r="SW2967" s="37"/>
      <c r="SX2967" s="37"/>
      <c r="SY2967" s="2"/>
      <c r="SZ2967" s="37"/>
      <c r="TA2967" s="7"/>
      <c r="TB2967" s="37"/>
      <c r="TC2967" s="36"/>
      <c r="TD2967" s="37"/>
      <c r="TE2967" s="37"/>
      <c r="TF2967" s="37"/>
      <c r="TG2967" s="37"/>
      <c r="TH2967" s="37"/>
      <c r="TI2967" s="37"/>
      <c r="TJ2967" s="37"/>
      <c r="TK2967" s="37"/>
      <c r="TL2967" s="37"/>
      <c r="TM2967" s="37"/>
      <c r="TN2967" s="37"/>
      <c r="TO2967" s="37"/>
      <c r="TP2967" s="37"/>
      <c r="TQ2967" s="37"/>
      <c r="TR2967" s="37"/>
      <c r="TS2967" s="37"/>
      <c r="TT2967" s="37"/>
      <c r="TU2967" s="37"/>
      <c r="TV2967" s="1"/>
      <c r="UZ2967" s="44"/>
      <c r="VT2967" s="1"/>
    </row>
    <row r="2968" spans="14:592" x14ac:dyDescent="0.3">
      <c r="N2968" s="1"/>
      <c r="O2968" s="34"/>
      <c r="Q2968" s="35"/>
      <c r="S2968" s="36"/>
      <c r="U2968" s="37"/>
      <c r="W2968" s="52"/>
      <c r="Y2968" s="53"/>
      <c r="AI2968" s="1"/>
      <c r="AJ2968" s="2"/>
      <c r="AL2968" s="7"/>
      <c r="AU2968" s="2"/>
      <c r="AW2968" s="7"/>
      <c r="AY2968" s="36"/>
      <c r="BF2968" s="2"/>
      <c r="BH2968" s="7"/>
      <c r="BJ2968" s="52"/>
      <c r="BL2968" s="53"/>
      <c r="BO2968" s="34"/>
      <c r="BQ2968" s="35"/>
      <c r="BT2968" s="2"/>
      <c r="BV2968" s="7"/>
      <c r="CE2968" s="2"/>
      <c r="CG2968" s="7"/>
      <c r="CI2968" s="36"/>
      <c r="CP2968" s="2"/>
      <c r="CR2968" s="7"/>
      <c r="CT2968" s="52"/>
      <c r="CV2968" s="53"/>
      <c r="DA2968" s="37"/>
      <c r="DD2968" s="2"/>
      <c r="DF2968" s="7"/>
      <c r="DO2968" s="2"/>
      <c r="DQ2968" s="7"/>
      <c r="DS2968" s="36"/>
      <c r="DZ2968" s="2"/>
      <c r="EB2968" s="7"/>
      <c r="ED2968" s="52"/>
      <c r="EF2968" s="108"/>
      <c r="EY2968" s="1"/>
      <c r="FV2968" s="2"/>
      <c r="FX2968" s="7"/>
      <c r="GG2968" s="2"/>
      <c r="GI2968" s="7"/>
      <c r="GK2968" s="36"/>
      <c r="GR2968" s="2"/>
      <c r="GT2968" s="7"/>
      <c r="GV2968" s="52"/>
      <c r="GX2968" s="53"/>
      <c r="HA2968" s="34"/>
      <c r="HC2968" s="35"/>
      <c r="HF2968" s="2"/>
      <c r="HH2968" s="7"/>
      <c r="HQ2968" s="2"/>
      <c r="HS2968" s="7"/>
      <c r="HU2968" s="36"/>
      <c r="IB2968" s="2"/>
      <c r="ID2968" s="7"/>
      <c r="IF2968" s="52"/>
      <c r="IH2968" s="53"/>
      <c r="IM2968" s="37"/>
      <c r="IP2968" s="2"/>
      <c r="IR2968" s="7"/>
      <c r="JA2968" s="2"/>
      <c r="JC2968" s="7"/>
      <c r="JE2968" s="36"/>
      <c r="JL2968" s="2"/>
      <c r="JN2968" s="7"/>
      <c r="JP2968" s="52"/>
      <c r="JR2968" s="108"/>
      <c r="JX2968" s="1"/>
      <c r="KG2968" s="1"/>
      <c r="KV2968" s="1"/>
      <c r="KW2968" s="34"/>
      <c r="KY2968" s="35"/>
      <c r="LA2968" s="36"/>
      <c r="LC2968" s="37"/>
      <c r="LQ2968" s="1"/>
      <c r="LR2968" s="2"/>
      <c r="LT2968" s="7"/>
      <c r="MC2968" s="2"/>
      <c r="ME2968" s="7"/>
      <c r="MG2968" s="36"/>
      <c r="MW2968" s="34"/>
      <c r="MY2968" s="35"/>
      <c r="NB2968" s="2"/>
      <c r="ND2968" s="7"/>
      <c r="NM2968" s="2"/>
      <c r="NO2968" s="7"/>
      <c r="NQ2968" s="36"/>
      <c r="OI2968" s="37"/>
      <c r="PN2968" s="44"/>
      <c r="PW2968" s="1"/>
      <c r="RD2968" s="2"/>
      <c r="RF2968" s="7"/>
      <c r="RO2968" s="2"/>
      <c r="RQ2968" s="7"/>
      <c r="RS2968" s="36"/>
      <c r="SI2968" s="34"/>
      <c r="SK2968" s="35"/>
      <c r="SN2968" s="2"/>
      <c r="SP2968" s="7"/>
      <c r="SY2968" s="2"/>
      <c r="TA2968" s="7"/>
      <c r="TC2968" s="36"/>
      <c r="TU2968" s="37"/>
      <c r="TV2968" s="1"/>
      <c r="UZ2968" s="44"/>
      <c r="VT2968" s="1"/>
    </row>
    <row r="2969" spans="14:592" x14ac:dyDescent="0.3">
      <c r="N2969" s="1"/>
      <c r="O2969" s="34"/>
      <c r="Q2969" s="35"/>
      <c r="S2969" s="36"/>
      <c r="U2969" s="37"/>
      <c r="W2969" s="52"/>
      <c r="Y2969" s="53"/>
      <c r="AI2969" s="1"/>
      <c r="AJ2969" s="2"/>
      <c r="AL2969" s="7"/>
      <c r="AU2969" s="2"/>
      <c r="AW2969" s="7"/>
      <c r="AY2969" s="36"/>
      <c r="AZ2969" s="36"/>
      <c r="BA2969" s="36"/>
      <c r="BB2969" s="36"/>
      <c r="BC2969" s="36"/>
      <c r="BD2969" s="36"/>
      <c r="BE2969" s="36"/>
      <c r="BF2969" s="2"/>
      <c r="BG2969" s="36"/>
      <c r="BH2969" s="7"/>
      <c r="BI2969" s="36"/>
      <c r="BJ2969" s="36"/>
      <c r="BK2969" s="36"/>
      <c r="BL2969" s="36"/>
      <c r="BM2969" s="36"/>
      <c r="BN2969" s="36"/>
      <c r="BO2969" s="36"/>
      <c r="BP2969" s="36"/>
      <c r="BQ2969" s="36"/>
      <c r="BR2969" s="36"/>
      <c r="BS2969" s="36"/>
      <c r="BT2969" s="2"/>
      <c r="BU2969" s="36"/>
      <c r="BV2969" s="7"/>
      <c r="BW2969" s="36"/>
      <c r="BX2969" s="36"/>
      <c r="BY2969" s="36"/>
      <c r="BZ2969" s="36"/>
      <c r="CA2969" s="36"/>
      <c r="CB2969" s="36"/>
      <c r="CC2969" s="36"/>
      <c r="CD2969" s="36"/>
      <c r="CE2969" s="2"/>
      <c r="CF2969" s="36"/>
      <c r="CG2969" s="7"/>
      <c r="CH2969" s="36"/>
      <c r="CI2969" s="36"/>
      <c r="CJ2969" s="36"/>
      <c r="CK2969" s="36"/>
      <c r="CL2969" s="36"/>
      <c r="CM2969" s="36"/>
      <c r="CN2969" s="36"/>
      <c r="CO2969" s="36"/>
      <c r="CP2969" s="2"/>
      <c r="CQ2969" s="36"/>
      <c r="CR2969" s="7"/>
      <c r="CS2969" s="36"/>
      <c r="CT2969" s="36"/>
      <c r="CU2969" s="36"/>
      <c r="CV2969" s="36"/>
      <c r="CW2969" s="36"/>
      <c r="CX2969" s="36"/>
      <c r="CY2969" s="36"/>
      <c r="CZ2969" s="36"/>
      <c r="DA2969" s="36"/>
      <c r="DB2969" s="36"/>
      <c r="DC2969" s="36"/>
      <c r="DD2969" s="2"/>
      <c r="DE2969" s="36"/>
      <c r="DF2969" s="7"/>
      <c r="DG2969" s="36"/>
      <c r="DH2969" s="36"/>
      <c r="DI2969" s="36"/>
      <c r="DJ2969" s="36"/>
      <c r="DK2969" s="36"/>
      <c r="DL2969" s="36"/>
      <c r="DM2969" s="36"/>
      <c r="DN2969" s="36"/>
      <c r="DO2969" s="2"/>
      <c r="DP2969" s="36"/>
      <c r="DQ2969" s="7"/>
      <c r="DR2969" s="36"/>
      <c r="DS2969" s="36"/>
      <c r="DZ2969" s="2"/>
      <c r="EB2969" s="7"/>
      <c r="ED2969" s="52"/>
      <c r="EF2969" s="108"/>
      <c r="FV2969" s="2"/>
      <c r="FX2969" s="7"/>
      <c r="GG2969" s="2"/>
      <c r="GI2969" s="7"/>
      <c r="GK2969" s="36"/>
      <c r="GL2969" s="36"/>
      <c r="GM2969" s="36"/>
      <c r="GN2969" s="36"/>
      <c r="GO2969" s="36"/>
      <c r="GP2969" s="36"/>
      <c r="GQ2969" s="36"/>
      <c r="GR2969" s="2"/>
      <c r="GS2969" s="36"/>
      <c r="GT2969" s="7"/>
      <c r="GU2969" s="36"/>
      <c r="GV2969" s="36"/>
      <c r="GW2969" s="36"/>
      <c r="GX2969" s="36"/>
      <c r="GY2969" s="36"/>
      <c r="GZ2969" s="36"/>
      <c r="HA2969" s="36"/>
      <c r="HB2969" s="36"/>
      <c r="HC2969" s="36"/>
      <c r="HD2969" s="36"/>
      <c r="HE2969" s="36"/>
      <c r="HF2969" s="2"/>
      <c r="HG2969" s="36"/>
      <c r="HH2969" s="7"/>
      <c r="HI2969" s="36"/>
      <c r="HJ2969" s="36"/>
      <c r="HK2969" s="36"/>
      <c r="HL2969" s="36"/>
      <c r="HM2969" s="36"/>
      <c r="HN2969" s="36"/>
      <c r="HO2969" s="36"/>
      <c r="HP2969" s="36"/>
      <c r="HQ2969" s="2"/>
      <c r="HR2969" s="36"/>
      <c r="HS2969" s="7"/>
      <c r="HT2969" s="36"/>
      <c r="HU2969" s="36"/>
      <c r="HV2969" s="36"/>
      <c r="HW2969" s="36"/>
      <c r="HX2969" s="36"/>
      <c r="HY2969" s="36"/>
      <c r="HZ2969" s="36"/>
      <c r="IA2969" s="36"/>
      <c r="IB2969" s="2"/>
      <c r="IC2969" s="36"/>
      <c r="ID2969" s="7"/>
      <c r="IE2969" s="36"/>
      <c r="IF2969" s="36"/>
      <c r="IG2969" s="36"/>
      <c r="IH2969" s="36"/>
      <c r="II2969" s="36"/>
      <c r="IJ2969" s="36"/>
      <c r="IK2969" s="36"/>
      <c r="IL2969" s="36"/>
      <c r="IM2969" s="36"/>
      <c r="IN2969" s="36"/>
      <c r="IO2969" s="36"/>
      <c r="IP2969" s="2"/>
      <c r="IQ2969" s="36"/>
      <c r="IR2969" s="7"/>
      <c r="IS2969" s="36"/>
      <c r="IT2969" s="36"/>
      <c r="IU2969" s="36"/>
      <c r="IV2969" s="36"/>
      <c r="IW2969" s="36"/>
      <c r="IX2969" s="36"/>
      <c r="IY2969" s="36"/>
      <c r="IZ2969" s="36"/>
      <c r="JA2969" s="2"/>
      <c r="JB2969" s="36"/>
      <c r="JC2969" s="7"/>
      <c r="JD2969" s="36"/>
      <c r="JE2969" s="36"/>
      <c r="JL2969" s="2"/>
      <c r="JN2969" s="7"/>
      <c r="JP2969" s="52"/>
      <c r="JR2969" s="108"/>
      <c r="JX2969" s="1"/>
      <c r="KG2969" s="1"/>
      <c r="KV2969" s="1"/>
      <c r="KW2969" s="34"/>
      <c r="KY2969" s="35"/>
      <c r="LA2969" s="36"/>
      <c r="LC2969" s="37"/>
      <c r="LQ2969" s="1"/>
      <c r="LR2969" s="2"/>
      <c r="LT2969" s="7"/>
      <c r="MC2969" s="2"/>
      <c r="ME2969" s="7"/>
      <c r="MG2969" s="36"/>
      <c r="MH2969" s="36"/>
      <c r="MI2969" s="36"/>
      <c r="MJ2969" s="36"/>
      <c r="MK2969" s="36"/>
      <c r="ML2969" s="36"/>
      <c r="MM2969" s="36"/>
      <c r="MN2969" s="36"/>
      <c r="MO2969" s="36"/>
      <c r="MP2969" s="36"/>
      <c r="MQ2969" s="36"/>
      <c r="MR2969" s="36"/>
      <c r="MS2969" s="36"/>
      <c r="MT2969" s="36"/>
      <c r="MU2969" s="36"/>
      <c r="MV2969" s="36"/>
      <c r="MW2969" s="36"/>
      <c r="MX2969" s="36"/>
      <c r="MY2969" s="36"/>
      <c r="MZ2969" s="36"/>
      <c r="NA2969" s="36"/>
      <c r="NB2969" s="2"/>
      <c r="NC2969" s="36"/>
      <c r="ND2969" s="7"/>
      <c r="NE2969" s="36"/>
      <c r="NF2969" s="36"/>
      <c r="NG2969" s="36"/>
      <c r="NH2969" s="36"/>
      <c r="NI2969" s="36"/>
      <c r="NJ2969" s="36"/>
      <c r="NK2969" s="36"/>
      <c r="NL2969" s="36"/>
      <c r="NM2969" s="2"/>
      <c r="NN2969" s="36"/>
      <c r="NO2969" s="7"/>
      <c r="NP2969" s="36"/>
      <c r="NQ2969" s="36"/>
      <c r="NR2969" s="36"/>
      <c r="NS2969" s="36"/>
      <c r="NT2969" s="36"/>
      <c r="NU2969" s="36"/>
      <c r="NV2969" s="36"/>
      <c r="NW2969" s="36"/>
      <c r="NX2969" s="36"/>
      <c r="NY2969" s="36"/>
      <c r="NZ2969" s="36"/>
      <c r="OA2969" s="36"/>
      <c r="OB2969" s="36"/>
      <c r="OC2969" s="36"/>
      <c r="OD2969" s="36"/>
      <c r="OE2969" s="36"/>
      <c r="OF2969" s="36"/>
      <c r="OG2969" s="36"/>
      <c r="OI2969" s="37"/>
      <c r="PN2969" s="44"/>
      <c r="RD2969" s="2"/>
      <c r="RF2969" s="7"/>
      <c r="RO2969" s="2"/>
      <c r="RQ2969" s="7"/>
      <c r="RS2969" s="36"/>
      <c r="RT2969" s="36"/>
      <c r="RU2969" s="36"/>
      <c r="RV2969" s="36"/>
      <c r="RW2969" s="36"/>
      <c r="RX2969" s="36"/>
      <c r="RY2969" s="36"/>
      <c r="RZ2969" s="36"/>
      <c r="SA2969" s="36"/>
      <c r="SB2969" s="36"/>
      <c r="SC2969" s="36"/>
      <c r="SD2969" s="36"/>
      <c r="SE2969" s="36"/>
      <c r="SF2969" s="36"/>
      <c r="SG2969" s="36"/>
      <c r="SH2969" s="36"/>
      <c r="SI2969" s="36"/>
      <c r="SJ2969" s="36"/>
      <c r="SK2969" s="36"/>
      <c r="SL2969" s="36"/>
      <c r="SM2969" s="36"/>
      <c r="SN2969" s="2"/>
      <c r="SO2969" s="36"/>
      <c r="SP2969" s="7"/>
      <c r="SQ2969" s="36"/>
      <c r="SR2969" s="36"/>
      <c r="SS2969" s="36"/>
      <c r="ST2969" s="36"/>
      <c r="SU2969" s="36"/>
      <c r="SV2969" s="36"/>
      <c r="SW2969" s="36"/>
      <c r="SX2969" s="36"/>
      <c r="SY2969" s="2"/>
      <c r="SZ2969" s="36"/>
      <c r="TA2969" s="7"/>
      <c r="TB2969" s="36"/>
      <c r="TC2969" s="36"/>
      <c r="TD2969" s="36"/>
      <c r="TE2969" s="36"/>
      <c r="TF2969" s="36"/>
      <c r="TG2969" s="36"/>
      <c r="TH2969" s="36"/>
      <c r="TI2969" s="36"/>
      <c r="TJ2969" s="36"/>
      <c r="TK2969" s="36"/>
      <c r="TL2969" s="36"/>
      <c r="TM2969" s="36"/>
      <c r="TN2969" s="36"/>
      <c r="TO2969" s="36"/>
      <c r="TP2969" s="36"/>
      <c r="TQ2969" s="36"/>
      <c r="TR2969" s="36"/>
      <c r="TS2969" s="36"/>
      <c r="TU2969" s="37"/>
      <c r="TV2969" s="1"/>
      <c r="UZ2969" s="44"/>
      <c r="VT2969" s="1"/>
    </row>
    <row r="2970" spans="14:592" x14ac:dyDescent="0.3">
      <c r="N2970" s="1"/>
      <c r="O2970" s="34"/>
      <c r="Q2970" s="35"/>
      <c r="S2970" s="36"/>
      <c r="U2970" s="37"/>
      <c r="W2970" s="52"/>
      <c r="Y2970" s="53"/>
      <c r="AI2970" s="1"/>
      <c r="AJ2970" s="2"/>
      <c r="AL2970" s="7"/>
      <c r="AU2970" s="2"/>
      <c r="AW2970" s="7"/>
      <c r="BF2970" s="2"/>
      <c r="BH2970" s="7"/>
      <c r="BJ2970" s="52"/>
      <c r="BL2970" s="53"/>
      <c r="BO2970" s="34"/>
      <c r="BQ2970" s="35"/>
      <c r="BT2970" s="2"/>
      <c r="BV2970" s="7"/>
      <c r="CE2970" s="2"/>
      <c r="CG2970" s="7"/>
      <c r="CP2970" s="2"/>
      <c r="CR2970" s="7"/>
      <c r="CT2970" s="52"/>
      <c r="CV2970" s="53"/>
      <c r="CY2970" s="36"/>
      <c r="DA2970" s="37"/>
      <c r="DD2970" s="2"/>
      <c r="DF2970" s="7"/>
      <c r="DO2970" s="2"/>
      <c r="DQ2970" s="7"/>
      <c r="DZ2970" s="2"/>
      <c r="EB2970" s="7"/>
      <c r="ED2970" s="52"/>
      <c r="EF2970" s="108"/>
      <c r="EY2970" s="1"/>
      <c r="FV2970" s="2"/>
      <c r="FX2970" s="7"/>
      <c r="GG2970" s="2"/>
      <c r="GI2970" s="7"/>
      <c r="GR2970" s="2"/>
      <c r="GT2970" s="7"/>
      <c r="GV2970" s="52"/>
      <c r="GX2970" s="53"/>
      <c r="HA2970" s="34"/>
      <c r="HC2970" s="35"/>
      <c r="HF2970" s="2"/>
      <c r="HH2970" s="7"/>
      <c r="HQ2970" s="2"/>
      <c r="HS2970" s="7"/>
      <c r="IB2970" s="2"/>
      <c r="ID2970" s="7"/>
      <c r="IF2970" s="52"/>
      <c r="IH2970" s="53"/>
      <c r="IK2970" s="36"/>
      <c r="IM2970" s="37"/>
      <c r="IP2970" s="2"/>
      <c r="IR2970" s="7"/>
      <c r="JA2970" s="2"/>
      <c r="JC2970" s="7"/>
      <c r="JL2970" s="2"/>
      <c r="JN2970" s="7"/>
      <c r="JP2970" s="52"/>
      <c r="JR2970" s="108"/>
      <c r="JX2970" s="1"/>
      <c r="KG2970" s="1"/>
      <c r="KV2970" s="1"/>
      <c r="KW2970" s="34"/>
      <c r="KY2970" s="35"/>
      <c r="LA2970" s="36"/>
      <c r="LC2970" s="37"/>
      <c r="LQ2970" s="1"/>
      <c r="LR2970" s="2"/>
      <c r="LT2970" s="7"/>
      <c r="MC2970" s="2"/>
      <c r="ME2970" s="7"/>
      <c r="MW2970" s="34"/>
      <c r="MY2970" s="35"/>
      <c r="NB2970" s="2"/>
      <c r="ND2970" s="7"/>
      <c r="NM2970" s="2"/>
      <c r="NO2970" s="7"/>
      <c r="OG2970" s="36"/>
      <c r="OI2970" s="37"/>
      <c r="PN2970" s="44"/>
      <c r="PW2970" s="1"/>
      <c r="RD2970" s="2"/>
      <c r="RF2970" s="7"/>
      <c r="RO2970" s="2"/>
      <c r="RQ2970" s="7"/>
      <c r="SI2970" s="34"/>
      <c r="SK2970" s="35"/>
      <c r="SN2970" s="2"/>
      <c r="SP2970" s="7"/>
      <c r="SY2970" s="2"/>
      <c r="TA2970" s="7"/>
      <c r="TS2970" s="36"/>
      <c r="TU2970" s="37"/>
      <c r="TV2970" s="1"/>
      <c r="UZ2970" s="44"/>
      <c r="VT2970" s="1"/>
    </row>
    <row r="2971" spans="14:592" x14ac:dyDescent="0.3">
      <c r="N2971" s="1"/>
      <c r="O2971" s="34"/>
      <c r="Q2971" s="35"/>
      <c r="S2971" s="36"/>
      <c r="U2971" s="37"/>
      <c r="W2971" s="52"/>
      <c r="Y2971" s="53"/>
      <c r="AI2971" s="1"/>
      <c r="AJ2971" s="2"/>
      <c r="AL2971" s="7"/>
      <c r="AU2971" s="2"/>
      <c r="AW2971" s="7"/>
      <c r="BF2971" s="2"/>
      <c r="BH2971" s="7"/>
      <c r="BJ2971" s="52"/>
      <c r="BL2971" s="53"/>
      <c r="BO2971" s="34"/>
      <c r="BQ2971" s="35"/>
      <c r="BT2971" s="2"/>
      <c r="BV2971" s="7"/>
      <c r="CE2971" s="2"/>
      <c r="CG2971" s="7"/>
      <c r="CP2971" s="2"/>
      <c r="CR2971" s="7"/>
      <c r="CT2971" s="52"/>
      <c r="CV2971" s="53"/>
      <c r="CY2971" s="36"/>
      <c r="DA2971" s="37"/>
      <c r="DD2971" s="2"/>
      <c r="DF2971" s="7"/>
      <c r="DO2971" s="2"/>
      <c r="DQ2971" s="7"/>
      <c r="DZ2971" s="2"/>
      <c r="EB2971" s="7"/>
      <c r="ED2971" s="52"/>
      <c r="EF2971" s="53"/>
      <c r="FV2971" s="2"/>
      <c r="FX2971" s="7"/>
      <c r="GG2971" s="2"/>
      <c r="GI2971" s="7"/>
      <c r="GR2971" s="2"/>
      <c r="GT2971" s="7"/>
      <c r="GV2971" s="52"/>
      <c r="GX2971" s="53"/>
      <c r="HA2971" s="34"/>
      <c r="HC2971" s="35"/>
      <c r="HF2971" s="2"/>
      <c r="HH2971" s="7"/>
      <c r="HQ2971" s="2"/>
      <c r="HS2971" s="7"/>
      <c r="IB2971" s="2"/>
      <c r="ID2971" s="7"/>
      <c r="IF2971" s="52"/>
      <c r="IH2971" s="53"/>
      <c r="IK2971" s="36"/>
      <c r="IM2971" s="37"/>
      <c r="IP2971" s="2"/>
      <c r="IR2971" s="7"/>
      <c r="JA2971" s="2"/>
      <c r="JC2971" s="7"/>
      <c r="JL2971" s="2"/>
      <c r="JN2971" s="7"/>
      <c r="JP2971" s="52"/>
      <c r="JR2971" s="53"/>
      <c r="JX2971" s="1"/>
      <c r="KG2971" s="1"/>
      <c r="KV2971" s="1"/>
      <c r="KW2971" s="34"/>
      <c r="KY2971" s="35"/>
      <c r="LA2971" s="36"/>
      <c r="LC2971" s="37"/>
      <c r="LQ2971" s="1"/>
      <c r="LR2971" s="2"/>
      <c r="LT2971" s="7"/>
      <c r="MC2971" s="2"/>
      <c r="ME2971" s="7"/>
      <c r="MW2971" s="34"/>
      <c r="MY2971" s="35"/>
      <c r="NB2971" s="2"/>
      <c r="ND2971" s="7"/>
      <c r="NM2971" s="2"/>
      <c r="NO2971" s="7"/>
      <c r="OG2971" s="36"/>
      <c r="OI2971" s="37"/>
      <c r="RD2971" s="2"/>
      <c r="RF2971" s="7"/>
      <c r="RO2971" s="2"/>
      <c r="RQ2971" s="7"/>
      <c r="SI2971" s="34"/>
      <c r="SK2971" s="35"/>
      <c r="SN2971" s="2"/>
      <c r="SP2971" s="7"/>
      <c r="SY2971" s="2"/>
      <c r="TA2971" s="7"/>
      <c r="TS2971" s="36"/>
      <c r="TU2971" s="37"/>
      <c r="TV2971" s="1"/>
      <c r="VT2971" s="1"/>
    </row>
    <row r="2972" spans="14:592" x14ac:dyDescent="0.3">
      <c r="N2972" s="1"/>
      <c r="O2972" s="34"/>
      <c r="Q2972" s="35"/>
      <c r="S2972" s="36"/>
      <c r="U2972" s="37"/>
      <c r="W2972" s="52"/>
      <c r="Y2972" s="53"/>
      <c r="AI2972" s="1"/>
      <c r="AJ2972" s="2"/>
      <c r="AL2972" s="7"/>
      <c r="AU2972" s="2"/>
      <c r="AW2972" s="7"/>
      <c r="BF2972" s="2"/>
      <c r="BH2972" s="7"/>
      <c r="BJ2972" s="52"/>
      <c r="BL2972" s="53"/>
      <c r="BO2972" s="34"/>
      <c r="BQ2972" s="35"/>
      <c r="BT2972" s="2"/>
      <c r="BV2972" s="7"/>
      <c r="CE2972" s="2"/>
      <c r="CG2972" s="7"/>
      <c r="CP2972" s="2"/>
      <c r="CR2972" s="7"/>
      <c r="CT2972" s="52"/>
      <c r="CV2972" s="53"/>
      <c r="CY2972" s="36"/>
      <c r="DA2972" s="37"/>
      <c r="DD2972" s="2"/>
      <c r="DF2972" s="7"/>
      <c r="DO2972" s="2"/>
      <c r="DQ2972" s="7"/>
      <c r="DZ2972" s="2"/>
      <c r="EB2972" s="7"/>
      <c r="ED2972" s="52"/>
      <c r="EF2972" s="53"/>
      <c r="EY2972" s="1"/>
      <c r="FV2972" s="2"/>
      <c r="FX2972" s="7"/>
      <c r="GG2972" s="2"/>
      <c r="GI2972" s="7"/>
      <c r="GR2972" s="2"/>
      <c r="GT2972" s="7"/>
      <c r="GV2972" s="52"/>
      <c r="GX2972" s="53"/>
      <c r="HA2972" s="34"/>
      <c r="HC2972" s="35"/>
      <c r="HF2972" s="2"/>
      <c r="HH2972" s="7"/>
      <c r="HQ2972" s="2"/>
      <c r="HS2972" s="7"/>
      <c r="IB2972" s="2"/>
      <c r="ID2972" s="7"/>
      <c r="IF2972" s="52"/>
      <c r="IH2972" s="53"/>
      <c r="IK2972" s="36"/>
      <c r="IM2972" s="37"/>
      <c r="IP2972" s="2"/>
      <c r="IR2972" s="7"/>
      <c r="JA2972" s="2"/>
      <c r="JC2972" s="7"/>
      <c r="JL2972" s="2"/>
      <c r="JN2972" s="7"/>
      <c r="JP2972" s="52"/>
      <c r="JR2972" s="53"/>
      <c r="JX2972" s="1"/>
      <c r="KG2972" s="1"/>
      <c r="KV2972" s="1"/>
      <c r="KW2972" s="34"/>
      <c r="KY2972" s="35"/>
      <c r="LA2972" s="36"/>
      <c r="LC2972" s="37"/>
      <c r="LQ2972" s="1"/>
      <c r="LR2972" s="2"/>
      <c r="LT2972" s="7"/>
      <c r="MC2972" s="2"/>
      <c r="ME2972" s="7"/>
      <c r="MW2972" s="34"/>
      <c r="MY2972" s="35"/>
      <c r="NB2972" s="2"/>
      <c r="ND2972" s="7"/>
      <c r="NM2972" s="2"/>
      <c r="NO2972" s="7"/>
      <c r="OG2972" s="36"/>
      <c r="OI2972" s="37"/>
      <c r="PW2972" s="1"/>
      <c r="RD2972" s="2"/>
      <c r="RF2972" s="7"/>
      <c r="RO2972" s="2"/>
      <c r="RQ2972" s="7"/>
      <c r="SI2972" s="34"/>
      <c r="SK2972" s="35"/>
      <c r="SN2972" s="2"/>
      <c r="SP2972" s="7"/>
      <c r="SY2972" s="2"/>
      <c r="TA2972" s="7"/>
      <c r="TS2972" s="36"/>
      <c r="TU2972" s="37"/>
      <c r="TV2972" s="1"/>
      <c r="VT2972" s="1"/>
    </row>
    <row r="2973" spans="14:592" x14ac:dyDescent="0.3">
      <c r="N2973" s="1"/>
      <c r="O2973" s="34"/>
      <c r="Q2973" s="35"/>
      <c r="S2973" s="36"/>
      <c r="U2973" s="37"/>
      <c r="W2973" s="52"/>
      <c r="Y2973" s="53"/>
      <c r="AI2973" s="1"/>
      <c r="AJ2973" s="2"/>
      <c r="AL2973" s="7"/>
      <c r="AU2973" s="2"/>
      <c r="AW2973" s="7"/>
      <c r="BF2973" s="2"/>
      <c r="BH2973" s="7"/>
      <c r="BJ2973" s="52"/>
      <c r="BL2973" s="53"/>
      <c r="BO2973" s="34"/>
      <c r="BQ2973" s="35"/>
      <c r="BT2973" s="2"/>
      <c r="BV2973" s="7"/>
      <c r="CE2973" s="2"/>
      <c r="CG2973" s="7"/>
      <c r="CP2973" s="2"/>
      <c r="CR2973" s="7"/>
      <c r="CT2973" s="52"/>
      <c r="CV2973" s="53"/>
      <c r="CY2973" s="36"/>
      <c r="DA2973" s="37"/>
      <c r="DD2973" s="2"/>
      <c r="DF2973" s="7"/>
      <c r="DO2973" s="2"/>
      <c r="DQ2973" s="7"/>
      <c r="DZ2973" s="2"/>
      <c r="EB2973" s="7"/>
      <c r="ED2973" s="52"/>
      <c r="EF2973" s="53"/>
      <c r="FV2973" s="2"/>
      <c r="FX2973" s="7"/>
      <c r="GG2973" s="2"/>
      <c r="GI2973" s="7"/>
      <c r="GR2973" s="2"/>
      <c r="GT2973" s="7"/>
      <c r="GV2973" s="52"/>
      <c r="GX2973" s="53"/>
      <c r="HA2973" s="34"/>
      <c r="HC2973" s="35"/>
      <c r="HF2973" s="2"/>
      <c r="HH2973" s="7"/>
      <c r="HQ2973" s="2"/>
      <c r="HS2973" s="7"/>
      <c r="IB2973" s="2"/>
      <c r="ID2973" s="7"/>
      <c r="IF2973" s="52"/>
      <c r="IH2973" s="53"/>
      <c r="IK2973" s="36"/>
      <c r="IM2973" s="37"/>
      <c r="IP2973" s="2"/>
      <c r="IR2973" s="7"/>
      <c r="JA2973" s="2"/>
      <c r="JC2973" s="7"/>
      <c r="JL2973" s="2"/>
      <c r="JN2973" s="7"/>
      <c r="JP2973" s="52"/>
      <c r="JR2973" s="53"/>
      <c r="JX2973" s="1"/>
      <c r="KG2973" s="1"/>
      <c r="KV2973" s="1"/>
      <c r="KW2973" s="34"/>
      <c r="KY2973" s="35"/>
      <c r="LA2973" s="36"/>
      <c r="LC2973" s="37"/>
      <c r="LQ2973" s="1"/>
      <c r="LR2973" s="2"/>
      <c r="LT2973" s="7"/>
      <c r="MC2973" s="2"/>
      <c r="ME2973" s="7"/>
      <c r="MW2973" s="34"/>
      <c r="MY2973" s="35"/>
      <c r="NB2973" s="2"/>
      <c r="ND2973" s="7"/>
      <c r="NM2973" s="2"/>
      <c r="NO2973" s="7"/>
      <c r="OG2973" s="36"/>
      <c r="OI2973" s="37"/>
      <c r="RD2973" s="2"/>
      <c r="RF2973" s="7"/>
      <c r="RO2973" s="2"/>
      <c r="RQ2973" s="7"/>
      <c r="SI2973" s="34"/>
      <c r="SK2973" s="35"/>
      <c r="SN2973" s="2"/>
      <c r="SP2973" s="7"/>
      <c r="SY2973" s="2"/>
      <c r="TA2973" s="7"/>
      <c r="TS2973" s="36"/>
      <c r="TU2973" s="37"/>
      <c r="TV2973" s="1"/>
      <c r="VT2973" s="1"/>
    </row>
    <row r="2974" spans="14:592" x14ac:dyDescent="0.3">
      <c r="N2974" s="1"/>
      <c r="O2974" s="34"/>
      <c r="Q2974" s="35"/>
      <c r="S2974" s="36"/>
      <c r="U2974" s="37"/>
      <c r="W2974" s="52"/>
      <c r="Y2974" s="53"/>
      <c r="AI2974" s="1"/>
      <c r="AJ2974" s="2"/>
      <c r="AL2974" s="7"/>
      <c r="AU2974" s="2"/>
      <c r="AW2974" s="7"/>
      <c r="BF2974" s="2"/>
      <c r="BH2974" s="7"/>
      <c r="BJ2974" s="52"/>
      <c r="BL2974" s="53"/>
      <c r="BO2974" s="34"/>
      <c r="BQ2974" s="35"/>
      <c r="BT2974" s="2"/>
      <c r="BV2974" s="7"/>
      <c r="CE2974" s="2"/>
      <c r="CG2974" s="7"/>
      <c r="CP2974" s="2"/>
      <c r="CR2974" s="7"/>
      <c r="CT2974" s="52"/>
      <c r="CV2974" s="53"/>
      <c r="CY2974" s="36"/>
      <c r="DA2974" s="37"/>
      <c r="DD2974" s="2"/>
      <c r="DF2974" s="7"/>
      <c r="DO2974" s="2"/>
      <c r="DQ2974" s="7"/>
      <c r="DZ2974" s="2"/>
      <c r="EB2974" s="7"/>
      <c r="ED2974" s="52"/>
      <c r="EF2974" s="53"/>
      <c r="EY2974" s="1"/>
      <c r="FV2974" s="2"/>
      <c r="FX2974" s="7"/>
      <c r="GG2974" s="2"/>
      <c r="GI2974" s="7"/>
      <c r="GR2974" s="2"/>
      <c r="GT2974" s="7"/>
      <c r="GV2974" s="52"/>
      <c r="GX2974" s="53"/>
      <c r="HA2974" s="34"/>
      <c r="HC2974" s="35"/>
      <c r="HF2974" s="2"/>
      <c r="HH2974" s="7"/>
      <c r="HQ2974" s="2"/>
      <c r="HS2974" s="7"/>
      <c r="IB2974" s="2"/>
      <c r="ID2974" s="7"/>
      <c r="IF2974" s="52"/>
      <c r="IH2974" s="53"/>
      <c r="IK2974" s="36"/>
      <c r="IM2974" s="37"/>
      <c r="IP2974" s="2"/>
      <c r="IR2974" s="7"/>
      <c r="JA2974" s="2"/>
      <c r="JC2974" s="7"/>
      <c r="JL2974" s="2"/>
      <c r="JN2974" s="7"/>
      <c r="JP2974" s="52"/>
      <c r="JR2974" s="53"/>
      <c r="JX2974" s="1"/>
      <c r="KG2974" s="1"/>
      <c r="KV2974" s="1"/>
      <c r="KW2974" s="34"/>
      <c r="KY2974" s="35"/>
      <c r="LA2974" s="36"/>
      <c r="LC2974" s="37"/>
      <c r="LQ2974" s="1"/>
      <c r="LR2974" s="2"/>
      <c r="LT2974" s="7"/>
      <c r="MC2974" s="2"/>
      <c r="ME2974" s="7"/>
      <c r="MW2974" s="34"/>
      <c r="MY2974" s="35"/>
      <c r="NB2974" s="2"/>
      <c r="ND2974" s="7"/>
      <c r="NM2974" s="2"/>
      <c r="NO2974" s="7"/>
      <c r="OG2974" s="36"/>
      <c r="OI2974" s="37"/>
      <c r="PW2974" s="1"/>
      <c r="RD2974" s="2"/>
      <c r="RF2974" s="7"/>
      <c r="RO2974" s="2"/>
      <c r="RQ2974" s="7"/>
      <c r="SI2974" s="34"/>
      <c r="SK2974" s="35"/>
      <c r="SN2974" s="2"/>
      <c r="SP2974" s="7"/>
      <c r="SY2974" s="2"/>
      <c r="TA2974" s="7"/>
      <c r="TS2974" s="36"/>
      <c r="TU2974" s="37"/>
      <c r="TV2974" s="1"/>
      <c r="VT2974" s="1"/>
    </row>
    <row r="2975" spans="14:592" x14ac:dyDescent="0.3">
      <c r="N2975" s="1"/>
      <c r="O2975" s="34"/>
      <c r="Q2975" s="35"/>
      <c r="S2975" s="36"/>
      <c r="U2975" s="37"/>
      <c r="W2975" s="52"/>
      <c r="Y2975" s="53"/>
      <c r="AI2975" s="1"/>
      <c r="AJ2975" s="2"/>
      <c r="AL2975" s="7"/>
      <c r="AU2975" s="2"/>
      <c r="AW2975" s="7"/>
      <c r="BF2975" s="2"/>
      <c r="BH2975" s="7"/>
      <c r="BJ2975" s="52"/>
      <c r="BL2975" s="53"/>
      <c r="BO2975" s="34"/>
      <c r="BQ2975" s="35"/>
      <c r="BT2975" s="2"/>
      <c r="BV2975" s="7"/>
      <c r="CE2975" s="2"/>
      <c r="CG2975" s="7"/>
      <c r="CP2975" s="2"/>
      <c r="CR2975" s="7"/>
      <c r="CT2975" s="52"/>
      <c r="CV2975" s="53"/>
      <c r="CY2975" s="36"/>
      <c r="DA2975" s="37"/>
      <c r="DD2975" s="2"/>
      <c r="DF2975" s="7"/>
      <c r="DO2975" s="2"/>
      <c r="DQ2975" s="7"/>
      <c r="DZ2975" s="2"/>
      <c r="EB2975" s="7"/>
      <c r="ED2975" s="52"/>
      <c r="EF2975" s="53"/>
      <c r="FV2975" s="2"/>
      <c r="FX2975" s="7"/>
      <c r="GG2975" s="2"/>
      <c r="GI2975" s="7"/>
      <c r="GR2975" s="2"/>
      <c r="GT2975" s="7"/>
      <c r="GV2975" s="52"/>
      <c r="GX2975" s="53"/>
      <c r="HA2975" s="34"/>
      <c r="HC2975" s="35"/>
      <c r="HF2975" s="2"/>
      <c r="HH2975" s="7"/>
      <c r="HQ2975" s="2"/>
      <c r="HS2975" s="7"/>
      <c r="IB2975" s="2"/>
      <c r="ID2975" s="7"/>
      <c r="IF2975" s="52"/>
      <c r="IH2975" s="53"/>
      <c r="IK2975" s="36"/>
      <c r="IM2975" s="37"/>
      <c r="IP2975" s="2"/>
      <c r="IR2975" s="7"/>
      <c r="JA2975" s="2"/>
      <c r="JC2975" s="7"/>
      <c r="JL2975" s="2"/>
      <c r="JN2975" s="7"/>
      <c r="JP2975" s="52"/>
      <c r="JR2975" s="53"/>
      <c r="JX2975" s="1"/>
      <c r="KG2975" s="1"/>
      <c r="KV2975" s="1"/>
      <c r="KW2975" s="34"/>
      <c r="KY2975" s="35"/>
      <c r="LA2975" s="36"/>
      <c r="LC2975" s="37"/>
      <c r="LQ2975" s="1"/>
      <c r="LR2975" s="2"/>
      <c r="LT2975" s="7"/>
      <c r="MC2975" s="2"/>
      <c r="ME2975" s="7"/>
      <c r="MW2975" s="34"/>
      <c r="MY2975" s="35"/>
      <c r="NB2975" s="2"/>
      <c r="ND2975" s="7"/>
      <c r="NM2975" s="2"/>
      <c r="NO2975" s="7"/>
      <c r="OG2975" s="36"/>
      <c r="OI2975" s="37"/>
      <c r="RD2975" s="2"/>
      <c r="RF2975" s="7"/>
      <c r="RO2975" s="2"/>
      <c r="RQ2975" s="7"/>
      <c r="SI2975" s="34"/>
      <c r="SK2975" s="35"/>
      <c r="SN2975" s="2"/>
      <c r="SP2975" s="7"/>
      <c r="SY2975" s="2"/>
      <c r="TA2975" s="7"/>
      <c r="TS2975" s="36"/>
      <c r="TU2975" s="37"/>
      <c r="TV2975" s="1"/>
      <c r="VT2975" s="1"/>
    </row>
    <row r="2976" spans="14:592" x14ac:dyDescent="0.3">
      <c r="N2976" s="1"/>
      <c r="O2976" s="34"/>
      <c r="Q2976" s="35"/>
      <c r="S2976" s="36"/>
      <c r="U2976" s="37"/>
      <c r="W2976" s="52"/>
      <c r="Y2976" s="53"/>
      <c r="AI2976" s="1"/>
      <c r="AJ2976" s="2"/>
      <c r="AL2976" s="7"/>
      <c r="AU2976" s="2"/>
      <c r="AW2976" s="7"/>
      <c r="BF2976" s="2"/>
      <c r="BH2976" s="7"/>
      <c r="BJ2976" s="52"/>
      <c r="BL2976" s="53"/>
      <c r="BO2976" s="34"/>
      <c r="BQ2976" s="35"/>
      <c r="BT2976" s="2"/>
      <c r="BV2976" s="7"/>
      <c r="CE2976" s="2"/>
      <c r="CG2976" s="7"/>
      <c r="CP2976" s="2"/>
      <c r="CR2976" s="7"/>
      <c r="CT2976" s="52"/>
      <c r="CV2976" s="53"/>
      <c r="CY2976" s="36"/>
      <c r="DA2976" s="37"/>
      <c r="DD2976" s="2"/>
      <c r="DF2976" s="7"/>
      <c r="DO2976" s="2"/>
      <c r="DQ2976" s="7"/>
      <c r="DZ2976" s="2"/>
      <c r="EB2976" s="7"/>
      <c r="ED2976" s="52"/>
      <c r="EF2976" s="53"/>
      <c r="EY2976" s="1"/>
      <c r="FV2976" s="2"/>
      <c r="FX2976" s="7"/>
      <c r="GG2976" s="2"/>
      <c r="GI2976" s="7"/>
      <c r="GR2976" s="2"/>
      <c r="GT2976" s="7"/>
      <c r="GV2976" s="52"/>
      <c r="GX2976" s="53"/>
      <c r="HA2976" s="34"/>
      <c r="HC2976" s="35"/>
      <c r="HF2976" s="2"/>
      <c r="HH2976" s="7"/>
      <c r="HQ2976" s="2"/>
      <c r="HS2976" s="7"/>
      <c r="IB2976" s="2"/>
      <c r="ID2976" s="7"/>
      <c r="IF2976" s="52"/>
      <c r="IH2976" s="53"/>
      <c r="IK2976" s="36"/>
      <c r="IM2976" s="37"/>
      <c r="IP2976" s="2"/>
      <c r="IR2976" s="7"/>
      <c r="JA2976" s="2"/>
      <c r="JC2976" s="7"/>
      <c r="JL2976" s="2"/>
      <c r="JN2976" s="7"/>
      <c r="JP2976" s="52"/>
      <c r="JR2976" s="53"/>
      <c r="JX2976" s="1"/>
      <c r="KG2976" s="1"/>
      <c r="KV2976" s="1"/>
      <c r="KW2976" s="34"/>
      <c r="KY2976" s="35"/>
      <c r="LA2976" s="36"/>
      <c r="LC2976" s="37"/>
      <c r="LQ2976" s="1"/>
      <c r="LR2976" s="2"/>
      <c r="LT2976" s="7"/>
      <c r="MC2976" s="2"/>
      <c r="ME2976" s="7"/>
      <c r="MW2976" s="34"/>
      <c r="MY2976" s="35"/>
      <c r="NB2976" s="2"/>
      <c r="ND2976" s="7"/>
      <c r="NM2976" s="2"/>
      <c r="NO2976" s="7"/>
      <c r="OG2976" s="36"/>
      <c r="OI2976" s="37"/>
      <c r="PW2976" s="1"/>
      <c r="RD2976" s="2"/>
      <c r="RF2976" s="7"/>
      <c r="RO2976" s="2"/>
      <c r="RQ2976" s="7"/>
      <c r="SI2976" s="34"/>
      <c r="SK2976" s="35"/>
      <c r="SN2976" s="2"/>
      <c r="SP2976" s="7"/>
      <c r="SY2976" s="2"/>
      <c r="TA2976" s="7"/>
      <c r="TS2976" s="36"/>
      <c r="TU2976" s="37"/>
      <c r="TV2976" s="1"/>
      <c r="VT2976" s="1"/>
    </row>
    <row r="2977" spans="14:592" x14ac:dyDescent="0.3">
      <c r="N2977" s="1"/>
      <c r="O2977" s="34"/>
      <c r="Q2977" s="35"/>
      <c r="S2977" s="36"/>
      <c r="U2977" s="37"/>
      <c r="W2977" s="52"/>
      <c r="Y2977" s="53"/>
      <c r="AI2977" s="1"/>
      <c r="AJ2977" s="2"/>
      <c r="AL2977" s="7"/>
      <c r="AU2977" s="2"/>
      <c r="AW2977" s="7"/>
      <c r="BF2977" s="2"/>
      <c r="BH2977" s="7"/>
      <c r="BJ2977" s="52"/>
      <c r="BL2977" s="53"/>
      <c r="BM2977" s="53"/>
      <c r="BN2977" s="53"/>
      <c r="BO2977" s="53"/>
      <c r="BP2977" s="53"/>
      <c r="BQ2977" s="53"/>
      <c r="BR2977" s="53"/>
      <c r="BS2977" s="53"/>
      <c r="BT2977" s="2"/>
      <c r="BU2977" s="53"/>
      <c r="BV2977" s="7"/>
      <c r="BW2977" s="53"/>
      <c r="BX2977" s="53"/>
      <c r="BY2977" s="53"/>
      <c r="BZ2977" s="53"/>
      <c r="CA2977" s="53"/>
      <c r="CB2977" s="53"/>
      <c r="CC2977" s="53"/>
      <c r="CD2977" s="53"/>
      <c r="CE2977" s="2"/>
      <c r="CF2977" s="53"/>
      <c r="CG2977" s="7"/>
      <c r="CH2977" s="53"/>
      <c r="CI2977" s="53"/>
      <c r="CJ2977" s="53"/>
      <c r="CK2977" s="53"/>
      <c r="CL2977" s="53"/>
      <c r="CM2977" s="53"/>
      <c r="CN2977" s="53"/>
      <c r="CO2977" s="53"/>
      <c r="CP2977" s="2"/>
      <c r="CQ2977" s="53"/>
      <c r="CR2977" s="7"/>
      <c r="CS2977" s="53"/>
      <c r="CT2977" s="52"/>
      <c r="CU2977" s="53"/>
      <c r="CV2977" s="53"/>
      <c r="CW2977" s="53"/>
      <c r="CX2977" s="54"/>
      <c r="CY2977" s="54"/>
      <c r="CZ2977" s="54"/>
      <c r="DA2977" s="54"/>
      <c r="DB2977" s="54"/>
      <c r="DC2977" s="54"/>
      <c r="DD2977" s="2"/>
      <c r="DE2977" s="54"/>
      <c r="DF2977" s="7"/>
      <c r="DG2977" s="54"/>
      <c r="DH2977" s="54"/>
      <c r="DI2977" s="54"/>
      <c r="DJ2977" s="54"/>
      <c r="DK2977" s="54"/>
      <c r="DL2977" s="54"/>
      <c r="DM2977" s="54"/>
      <c r="DN2977" s="54"/>
      <c r="DO2977" s="2"/>
      <c r="DP2977" s="54"/>
      <c r="DQ2977" s="7"/>
      <c r="DR2977" s="54"/>
      <c r="DS2977" s="54"/>
      <c r="DT2977" s="54"/>
      <c r="DU2977" s="54"/>
      <c r="DV2977" s="54"/>
      <c r="DW2977" s="54"/>
      <c r="DX2977" s="54"/>
      <c r="DY2977" s="54"/>
      <c r="DZ2977" s="2"/>
      <c r="EA2977" s="54"/>
      <c r="EB2977" s="7"/>
      <c r="EC2977" s="54"/>
      <c r="ED2977" s="52"/>
      <c r="EE2977" s="54"/>
      <c r="EF2977" s="53"/>
      <c r="EG2977" s="53"/>
      <c r="EH2977" s="53"/>
      <c r="EI2977" s="53"/>
      <c r="EJ2977" s="53"/>
      <c r="EK2977" s="53"/>
      <c r="FV2977" s="2"/>
      <c r="FX2977" s="7"/>
      <c r="GG2977" s="2"/>
      <c r="GI2977" s="7"/>
      <c r="GR2977" s="2"/>
      <c r="GT2977" s="7"/>
      <c r="GV2977" s="52"/>
      <c r="GX2977" s="53"/>
      <c r="GY2977" s="53"/>
      <c r="GZ2977" s="53"/>
      <c r="HA2977" s="53"/>
      <c r="HB2977" s="53"/>
      <c r="HC2977" s="53"/>
      <c r="HD2977" s="53"/>
      <c r="HE2977" s="53"/>
      <c r="HF2977" s="2"/>
      <c r="HG2977" s="53"/>
      <c r="HH2977" s="7"/>
      <c r="HI2977" s="53"/>
      <c r="HJ2977" s="53"/>
      <c r="HK2977" s="53"/>
      <c r="HL2977" s="53"/>
      <c r="HM2977" s="53"/>
      <c r="HN2977" s="53"/>
      <c r="HO2977" s="53"/>
      <c r="HP2977" s="53"/>
      <c r="HQ2977" s="2"/>
      <c r="HR2977" s="53"/>
      <c r="HS2977" s="7"/>
      <c r="HT2977" s="53"/>
      <c r="HU2977" s="53"/>
      <c r="HV2977" s="53"/>
      <c r="HW2977" s="53"/>
      <c r="HX2977" s="53"/>
      <c r="HY2977" s="53"/>
      <c r="HZ2977" s="53"/>
      <c r="IA2977" s="53"/>
      <c r="IB2977" s="2"/>
      <c r="IC2977" s="53"/>
      <c r="ID2977" s="7"/>
      <c r="IE2977" s="53"/>
      <c r="IF2977" s="52"/>
      <c r="IG2977" s="53"/>
      <c r="IH2977" s="53"/>
      <c r="II2977" s="53"/>
      <c r="IJ2977" s="54"/>
      <c r="IK2977" s="54"/>
      <c r="IL2977" s="54"/>
      <c r="IM2977" s="54"/>
      <c r="IN2977" s="54"/>
      <c r="IO2977" s="54"/>
      <c r="IP2977" s="2"/>
      <c r="IQ2977" s="54"/>
      <c r="IR2977" s="7"/>
      <c r="IS2977" s="54"/>
      <c r="IT2977" s="54"/>
      <c r="IU2977" s="54"/>
      <c r="IV2977" s="54"/>
      <c r="IW2977" s="54"/>
      <c r="IX2977" s="54"/>
      <c r="IY2977" s="54"/>
      <c r="IZ2977" s="54"/>
      <c r="JA2977" s="2"/>
      <c r="JB2977" s="54"/>
      <c r="JC2977" s="7"/>
      <c r="JD2977" s="54"/>
      <c r="JE2977" s="54"/>
      <c r="JF2977" s="54"/>
      <c r="JG2977" s="54"/>
      <c r="JH2977" s="54"/>
      <c r="JI2977" s="54"/>
      <c r="JJ2977" s="54"/>
      <c r="JK2977" s="54"/>
      <c r="JL2977" s="2"/>
      <c r="JM2977" s="54"/>
      <c r="JN2977" s="7"/>
      <c r="JO2977" s="54"/>
      <c r="JP2977" s="52"/>
      <c r="JQ2977" s="54"/>
      <c r="JR2977" s="53"/>
      <c r="JS2977" s="53"/>
      <c r="JT2977" s="53"/>
      <c r="JU2977" s="53"/>
      <c r="JV2977" s="53"/>
      <c r="JW2977" s="53"/>
      <c r="JX2977" s="1"/>
      <c r="KG2977" s="1"/>
      <c r="KV2977" s="1"/>
      <c r="KW2977" s="34"/>
      <c r="KY2977" s="35"/>
      <c r="LA2977" s="36"/>
      <c r="LC2977" s="37"/>
      <c r="LQ2977" s="1"/>
      <c r="LR2977" s="2"/>
      <c r="LT2977" s="7"/>
      <c r="MC2977" s="2"/>
      <c r="ME2977" s="7"/>
      <c r="MW2977" s="34"/>
      <c r="MY2977" s="35"/>
      <c r="NB2977" s="2"/>
      <c r="ND2977" s="7"/>
      <c r="NM2977" s="2"/>
      <c r="NO2977" s="7"/>
      <c r="OG2977" s="36"/>
      <c r="OI2977" s="37"/>
      <c r="RD2977" s="2"/>
      <c r="RF2977" s="7"/>
      <c r="RO2977" s="2"/>
      <c r="RQ2977" s="7"/>
      <c r="SI2977" s="34"/>
      <c r="SK2977" s="35"/>
      <c r="SN2977" s="2"/>
      <c r="SP2977" s="7"/>
      <c r="SY2977" s="2"/>
      <c r="TA2977" s="7"/>
      <c r="TS2977" s="36"/>
      <c r="TU2977" s="37"/>
      <c r="TV2977" s="1"/>
      <c r="VT2977" s="1"/>
    </row>
    <row r="2978" spans="14:592" x14ac:dyDescent="0.3">
      <c r="N2978" s="1"/>
      <c r="O2978" s="34"/>
      <c r="Q2978" s="35"/>
      <c r="S2978" s="36"/>
      <c r="U2978" s="37"/>
      <c r="W2978" s="52"/>
      <c r="Y2978" s="53"/>
      <c r="AI2978" s="1"/>
      <c r="AJ2978" s="2"/>
      <c r="AL2978" s="7"/>
      <c r="AU2978" s="2"/>
      <c r="AW2978" s="7"/>
      <c r="BF2978" s="2"/>
      <c r="BH2978" s="7"/>
      <c r="BJ2978" s="52"/>
      <c r="BO2978" s="34"/>
      <c r="BQ2978" s="35"/>
      <c r="BT2978" s="2"/>
      <c r="BV2978" s="7"/>
      <c r="CE2978" s="2"/>
      <c r="CG2978" s="7"/>
      <c r="CP2978" s="2"/>
      <c r="CR2978" s="7"/>
      <c r="CT2978" s="52"/>
      <c r="CY2978" s="36"/>
      <c r="DA2978" s="37"/>
      <c r="DD2978" s="2"/>
      <c r="DF2978" s="7"/>
      <c r="DO2978" s="2"/>
      <c r="DQ2978" s="7"/>
      <c r="DZ2978" s="2"/>
      <c r="EB2978" s="7"/>
      <c r="ED2978" s="52"/>
      <c r="EK2978" s="53"/>
      <c r="EY2978" s="1"/>
      <c r="FV2978" s="2"/>
      <c r="FX2978" s="7"/>
      <c r="GG2978" s="2"/>
      <c r="GI2978" s="7"/>
      <c r="GR2978" s="2"/>
      <c r="GT2978" s="7"/>
      <c r="GV2978" s="52"/>
      <c r="HA2978" s="34"/>
      <c r="HC2978" s="35"/>
      <c r="HF2978" s="2"/>
      <c r="HH2978" s="7"/>
      <c r="HQ2978" s="2"/>
      <c r="HS2978" s="7"/>
      <c r="IB2978" s="2"/>
      <c r="ID2978" s="7"/>
      <c r="IF2978" s="52"/>
      <c r="IK2978" s="36"/>
      <c r="IM2978" s="37"/>
      <c r="IP2978" s="2"/>
      <c r="IR2978" s="7"/>
      <c r="JA2978" s="2"/>
      <c r="JC2978" s="7"/>
      <c r="JL2978" s="2"/>
      <c r="JN2978" s="7"/>
      <c r="JP2978" s="52"/>
      <c r="JW2978" s="53"/>
      <c r="JX2978" s="1"/>
      <c r="KG2978" s="1"/>
      <c r="KV2978" s="1"/>
      <c r="KW2978" s="34"/>
      <c r="KY2978" s="35"/>
      <c r="LA2978" s="36"/>
      <c r="LC2978" s="37"/>
      <c r="LQ2978" s="1"/>
      <c r="LR2978" s="2"/>
      <c r="LT2978" s="7"/>
      <c r="MC2978" s="2"/>
      <c r="ME2978" s="7"/>
      <c r="MW2978" s="34"/>
      <c r="MY2978" s="35"/>
      <c r="NB2978" s="2"/>
      <c r="ND2978" s="7"/>
      <c r="NM2978" s="2"/>
      <c r="NO2978" s="7"/>
      <c r="OG2978" s="36"/>
      <c r="OI2978" s="37"/>
      <c r="PW2978" s="1"/>
      <c r="RD2978" s="2"/>
      <c r="RF2978" s="7"/>
      <c r="RO2978" s="2"/>
      <c r="RQ2978" s="7"/>
      <c r="SI2978" s="34"/>
      <c r="SK2978" s="35"/>
      <c r="SN2978" s="2"/>
      <c r="SP2978" s="7"/>
      <c r="SY2978" s="2"/>
      <c r="TA2978" s="7"/>
      <c r="TS2978" s="36"/>
      <c r="TU2978" s="37"/>
      <c r="TV2978" s="1"/>
      <c r="VT2978" s="1"/>
    </row>
    <row r="2979" spans="14:592" x14ac:dyDescent="0.3">
      <c r="N2979" s="1"/>
      <c r="O2979" s="34"/>
      <c r="Q2979" s="35"/>
      <c r="S2979" s="36"/>
      <c r="U2979" s="37"/>
      <c r="W2979" s="52"/>
      <c r="Y2979" s="53"/>
      <c r="AI2979" s="1"/>
      <c r="AJ2979" s="2"/>
      <c r="AL2979" s="7"/>
      <c r="AU2979" s="2"/>
      <c r="AW2979" s="7"/>
      <c r="BF2979" s="2"/>
      <c r="BH2979" s="7"/>
      <c r="BJ2979" s="52"/>
      <c r="BK2979" s="52"/>
      <c r="BL2979" s="52"/>
      <c r="BM2979" s="52"/>
      <c r="BN2979" s="52"/>
      <c r="BO2979" s="52"/>
      <c r="BP2979" s="52"/>
      <c r="BQ2979" s="52"/>
      <c r="BR2979" s="52"/>
      <c r="BS2979" s="52"/>
      <c r="BT2979" s="2"/>
      <c r="BU2979" s="52"/>
      <c r="BV2979" s="7"/>
      <c r="BW2979" s="52"/>
      <c r="BX2979" s="52"/>
      <c r="BY2979" s="52"/>
      <c r="BZ2979" s="52"/>
      <c r="CA2979" s="52"/>
      <c r="CB2979" s="52"/>
      <c r="CC2979" s="52"/>
      <c r="CD2979" s="52"/>
      <c r="CE2979" s="2"/>
      <c r="CF2979" s="52"/>
      <c r="CG2979" s="7"/>
      <c r="CH2979" s="52"/>
      <c r="CI2979" s="52"/>
      <c r="CJ2979" s="52"/>
      <c r="CK2979" s="52"/>
      <c r="CL2979" s="52"/>
      <c r="CM2979" s="52"/>
      <c r="CN2979" s="52"/>
      <c r="CO2979" s="52"/>
      <c r="CP2979" s="2"/>
      <c r="CQ2979" s="52"/>
      <c r="CR2979" s="7"/>
      <c r="CS2979" s="52"/>
      <c r="CT2979" s="52"/>
      <c r="CU2979" s="52"/>
      <c r="CV2979" s="52"/>
      <c r="CW2979" s="52"/>
      <c r="CX2979" s="52"/>
      <c r="CY2979" s="52"/>
      <c r="CZ2979" s="52"/>
      <c r="DA2979" s="52"/>
      <c r="DB2979" s="52"/>
      <c r="DC2979" s="52"/>
      <c r="DD2979" s="2"/>
      <c r="DE2979" s="52"/>
      <c r="DF2979" s="7"/>
      <c r="DG2979" s="52"/>
      <c r="DH2979" s="52"/>
      <c r="DI2979" s="52"/>
      <c r="DJ2979" s="52"/>
      <c r="DK2979" s="52"/>
      <c r="DL2979" s="52"/>
      <c r="DM2979" s="52"/>
      <c r="DN2979" s="52"/>
      <c r="DO2979" s="2"/>
      <c r="DP2979" s="52"/>
      <c r="DQ2979" s="7"/>
      <c r="DR2979" s="52"/>
      <c r="DS2979" s="52"/>
      <c r="DT2979" s="52"/>
      <c r="DU2979" s="52"/>
      <c r="DV2979" s="52"/>
      <c r="DW2979" s="52"/>
      <c r="DX2979" s="52"/>
      <c r="DY2979" s="52"/>
      <c r="DZ2979" s="2"/>
      <c r="EA2979" s="52"/>
      <c r="EB2979" s="7"/>
      <c r="EC2979" s="52"/>
      <c r="ED2979" s="52"/>
      <c r="EE2979" s="52"/>
      <c r="EF2979" s="52"/>
      <c r="EG2979" s="52"/>
      <c r="EH2979" s="52"/>
      <c r="EI2979" s="52"/>
      <c r="EK2979" s="53"/>
      <c r="FV2979" s="2"/>
      <c r="FX2979" s="7"/>
      <c r="GG2979" s="2"/>
      <c r="GI2979" s="7"/>
      <c r="GR2979" s="2"/>
      <c r="GT2979" s="7"/>
      <c r="GV2979" s="52"/>
      <c r="GW2979" s="52"/>
      <c r="GX2979" s="52"/>
      <c r="GY2979" s="52"/>
      <c r="GZ2979" s="52"/>
      <c r="HA2979" s="52"/>
      <c r="HB2979" s="52"/>
      <c r="HC2979" s="52"/>
      <c r="HD2979" s="52"/>
      <c r="HE2979" s="52"/>
      <c r="HF2979" s="2"/>
      <c r="HG2979" s="52"/>
      <c r="HH2979" s="7"/>
      <c r="HI2979" s="52"/>
      <c r="HJ2979" s="52"/>
      <c r="HK2979" s="52"/>
      <c r="HL2979" s="52"/>
      <c r="HM2979" s="52"/>
      <c r="HN2979" s="52"/>
      <c r="HO2979" s="52"/>
      <c r="HP2979" s="52"/>
      <c r="HQ2979" s="2"/>
      <c r="HR2979" s="52"/>
      <c r="HS2979" s="7"/>
      <c r="HT2979" s="52"/>
      <c r="HU2979" s="52"/>
      <c r="HV2979" s="52"/>
      <c r="HW2979" s="52"/>
      <c r="HX2979" s="52"/>
      <c r="HY2979" s="52"/>
      <c r="HZ2979" s="52"/>
      <c r="IA2979" s="52"/>
      <c r="IB2979" s="2"/>
      <c r="IC2979" s="52"/>
      <c r="ID2979" s="7"/>
      <c r="IE2979" s="52"/>
      <c r="IF2979" s="52"/>
      <c r="IG2979" s="52"/>
      <c r="IH2979" s="52"/>
      <c r="II2979" s="52"/>
      <c r="IJ2979" s="52"/>
      <c r="IK2979" s="52"/>
      <c r="IL2979" s="52"/>
      <c r="IM2979" s="52"/>
      <c r="IN2979" s="52"/>
      <c r="IO2979" s="52"/>
      <c r="IP2979" s="2"/>
      <c r="IQ2979" s="52"/>
      <c r="IR2979" s="7"/>
      <c r="IS2979" s="52"/>
      <c r="IT2979" s="52"/>
      <c r="IU2979" s="52"/>
      <c r="IV2979" s="52"/>
      <c r="IW2979" s="52"/>
      <c r="IX2979" s="52"/>
      <c r="IY2979" s="52"/>
      <c r="IZ2979" s="52"/>
      <c r="JA2979" s="2"/>
      <c r="JB2979" s="52"/>
      <c r="JC2979" s="7"/>
      <c r="JD2979" s="52"/>
      <c r="JE2979" s="52"/>
      <c r="JF2979" s="52"/>
      <c r="JG2979" s="52"/>
      <c r="JH2979" s="52"/>
      <c r="JI2979" s="52"/>
      <c r="JJ2979" s="52"/>
      <c r="JK2979" s="52"/>
      <c r="JL2979" s="2"/>
      <c r="JM2979" s="52"/>
      <c r="JN2979" s="7"/>
      <c r="JO2979" s="52"/>
      <c r="JP2979" s="52"/>
      <c r="JQ2979" s="52"/>
      <c r="JR2979" s="52"/>
      <c r="JS2979" s="52"/>
      <c r="JT2979" s="52"/>
      <c r="JU2979" s="52"/>
      <c r="JW2979" s="53"/>
      <c r="JX2979" s="1"/>
      <c r="KG2979" s="1"/>
      <c r="KV2979" s="1"/>
      <c r="KW2979" s="34"/>
      <c r="KY2979" s="35"/>
      <c r="LA2979" s="36"/>
      <c r="LC2979" s="37"/>
      <c r="LQ2979" s="1"/>
      <c r="LR2979" s="2"/>
      <c r="LT2979" s="7"/>
      <c r="MC2979" s="2"/>
      <c r="ME2979" s="7"/>
      <c r="MW2979" s="34"/>
      <c r="MY2979" s="35"/>
      <c r="NB2979" s="2"/>
      <c r="ND2979" s="7"/>
      <c r="NM2979" s="2"/>
      <c r="NO2979" s="7"/>
      <c r="OG2979" s="36"/>
      <c r="OI2979" s="37"/>
      <c r="RD2979" s="2"/>
      <c r="RF2979" s="7"/>
      <c r="RO2979" s="2"/>
      <c r="RQ2979" s="7"/>
      <c r="SI2979" s="34"/>
      <c r="SK2979" s="35"/>
      <c r="SN2979" s="2"/>
      <c r="SP2979" s="7"/>
      <c r="SY2979" s="2"/>
      <c r="TA2979" s="7"/>
      <c r="TS2979" s="36"/>
      <c r="TU2979" s="37"/>
      <c r="TV2979" s="1"/>
      <c r="VT2979" s="1"/>
    </row>
    <row r="2980" spans="14:592" x14ac:dyDescent="0.3">
      <c r="N2980" s="1"/>
      <c r="O2980" s="34"/>
      <c r="Q2980" s="35"/>
      <c r="S2980" s="36"/>
      <c r="U2980" s="37"/>
      <c r="W2980" s="52"/>
      <c r="Y2980" s="53"/>
      <c r="AI2980" s="1"/>
      <c r="AJ2980" s="2"/>
      <c r="AL2980" s="7"/>
      <c r="AU2980" s="2"/>
      <c r="AW2980" s="7"/>
      <c r="BF2980" s="2"/>
      <c r="BH2980" s="7"/>
      <c r="BO2980" s="34"/>
      <c r="BQ2980" s="35"/>
      <c r="BT2980" s="2"/>
      <c r="BV2980" s="7"/>
      <c r="CE2980" s="2"/>
      <c r="CG2980" s="7"/>
      <c r="CP2980" s="2"/>
      <c r="CR2980" s="7"/>
      <c r="CY2980" s="36"/>
      <c r="DA2980" s="37"/>
      <c r="DD2980" s="2"/>
      <c r="DF2980" s="7"/>
      <c r="DO2980" s="2"/>
      <c r="DQ2980" s="7"/>
      <c r="DZ2980" s="2"/>
      <c r="EB2980" s="7"/>
      <c r="EI2980" s="52"/>
      <c r="EK2980" s="53"/>
      <c r="EY2980" s="1"/>
      <c r="FV2980" s="2"/>
      <c r="FX2980" s="7"/>
      <c r="GG2980" s="2"/>
      <c r="GI2980" s="7"/>
      <c r="GR2980" s="2"/>
      <c r="GT2980" s="7"/>
      <c r="HA2980" s="34"/>
      <c r="HC2980" s="35"/>
      <c r="HF2980" s="2"/>
      <c r="HH2980" s="7"/>
      <c r="HQ2980" s="2"/>
      <c r="HS2980" s="7"/>
      <c r="IB2980" s="2"/>
      <c r="ID2980" s="7"/>
      <c r="IK2980" s="36"/>
      <c r="IM2980" s="37"/>
      <c r="IP2980" s="2"/>
      <c r="IR2980" s="7"/>
      <c r="JA2980" s="2"/>
      <c r="JC2980" s="7"/>
      <c r="JL2980" s="2"/>
      <c r="JN2980" s="7"/>
      <c r="JU2980" s="52"/>
      <c r="JW2980" s="53"/>
      <c r="JX2980" s="1"/>
      <c r="KG2980" s="1"/>
      <c r="KV2980" s="1"/>
      <c r="KW2980" s="34"/>
      <c r="KY2980" s="35"/>
      <c r="LA2980" s="36"/>
      <c r="LC2980" s="37"/>
      <c r="LQ2980" s="1"/>
      <c r="LR2980" s="2"/>
      <c r="LT2980" s="7"/>
      <c r="MC2980" s="2"/>
      <c r="ME2980" s="7"/>
      <c r="MW2980" s="34"/>
      <c r="MY2980" s="35"/>
      <c r="NB2980" s="2"/>
      <c r="ND2980" s="7"/>
      <c r="NM2980" s="2"/>
      <c r="NO2980" s="7"/>
      <c r="OG2980" s="36"/>
      <c r="OI2980" s="37"/>
      <c r="PW2980" s="1"/>
      <c r="RD2980" s="2"/>
      <c r="RF2980" s="7"/>
      <c r="RO2980" s="2"/>
      <c r="RQ2980" s="7"/>
      <c r="SI2980" s="34"/>
      <c r="SK2980" s="35"/>
      <c r="SN2980" s="2"/>
      <c r="SP2980" s="7"/>
      <c r="SY2980" s="2"/>
      <c r="TA2980" s="7"/>
      <c r="TS2980" s="36"/>
      <c r="TU2980" s="37"/>
      <c r="TV2980" s="1"/>
      <c r="VT2980" s="1"/>
    </row>
    <row r="2981" spans="14:592" x14ac:dyDescent="0.3">
      <c r="N2981" s="1"/>
      <c r="O2981" s="34"/>
      <c r="Q2981" s="35"/>
      <c r="S2981" s="36"/>
      <c r="U2981" s="37"/>
      <c r="W2981" s="52"/>
      <c r="Y2981" s="53"/>
      <c r="AI2981" s="1"/>
      <c r="AJ2981" s="2"/>
      <c r="AL2981" s="7"/>
      <c r="AU2981" s="2"/>
      <c r="AW2981" s="7"/>
      <c r="BF2981" s="2"/>
      <c r="BH2981" s="7"/>
      <c r="BO2981" s="34"/>
      <c r="BQ2981" s="35"/>
      <c r="BT2981" s="2"/>
      <c r="BV2981" s="7"/>
      <c r="CE2981" s="2"/>
      <c r="CG2981" s="7"/>
      <c r="CP2981" s="2"/>
      <c r="CR2981" s="7"/>
      <c r="CY2981" s="36"/>
      <c r="DA2981" s="37"/>
      <c r="DD2981" s="2"/>
      <c r="DF2981" s="7"/>
      <c r="DO2981" s="2"/>
      <c r="DQ2981" s="7"/>
      <c r="DZ2981" s="2"/>
      <c r="EB2981" s="7"/>
      <c r="EI2981" s="52"/>
      <c r="EK2981" s="53"/>
      <c r="FV2981" s="2"/>
      <c r="FX2981" s="7"/>
      <c r="GG2981" s="2"/>
      <c r="GI2981" s="7"/>
      <c r="GR2981" s="2"/>
      <c r="GT2981" s="7"/>
      <c r="HA2981" s="34"/>
      <c r="HC2981" s="35"/>
      <c r="HF2981" s="2"/>
      <c r="HH2981" s="7"/>
      <c r="HQ2981" s="2"/>
      <c r="HS2981" s="7"/>
      <c r="IB2981" s="2"/>
      <c r="ID2981" s="7"/>
      <c r="IK2981" s="36"/>
      <c r="IM2981" s="37"/>
      <c r="IP2981" s="2"/>
      <c r="IR2981" s="7"/>
      <c r="JA2981" s="2"/>
      <c r="JC2981" s="7"/>
      <c r="JL2981" s="2"/>
      <c r="JN2981" s="7"/>
      <c r="JU2981" s="52"/>
      <c r="JW2981" s="53"/>
      <c r="JX2981" s="1"/>
      <c r="KG2981" s="1"/>
      <c r="KV2981" s="1"/>
      <c r="KW2981" s="34"/>
      <c r="KY2981" s="35"/>
      <c r="LA2981" s="36"/>
      <c r="LC2981" s="37"/>
      <c r="LQ2981" s="1"/>
      <c r="LR2981" s="2"/>
      <c r="LT2981" s="7"/>
      <c r="MC2981" s="2"/>
      <c r="ME2981" s="7"/>
      <c r="MW2981" s="34"/>
      <c r="MY2981" s="35"/>
      <c r="NB2981" s="2"/>
      <c r="ND2981" s="7"/>
      <c r="NM2981" s="2"/>
      <c r="NO2981" s="7"/>
      <c r="OG2981" s="36"/>
      <c r="OI2981" s="37"/>
      <c r="RD2981" s="2"/>
      <c r="RF2981" s="7"/>
      <c r="RO2981" s="2"/>
      <c r="RQ2981" s="7"/>
      <c r="SI2981" s="34"/>
      <c r="SK2981" s="35"/>
      <c r="SN2981" s="2"/>
      <c r="SP2981" s="7"/>
      <c r="SY2981" s="2"/>
      <c r="TA2981" s="7"/>
      <c r="TS2981" s="36"/>
      <c r="TU2981" s="37"/>
      <c r="TV2981" s="1"/>
      <c r="VT2981" s="1"/>
    </row>
    <row r="2982" spans="14:592" x14ac:dyDescent="0.3">
      <c r="N2982" s="1"/>
      <c r="O2982" s="34"/>
      <c r="Q2982" s="35"/>
      <c r="S2982" s="36"/>
      <c r="U2982" s="37"/>
      <c r="W2982" s="52"/>
      <c r="Y2982" s="53"/>
      <c r="AI2982" s="1"/>
      <c r="AJ2982" s="2"/>
      <c r="AL2982" s="7"/>
      <c r="AU2982" s="2"/>
      <c r="AW2982" s="7"/>
      <c r="BF2982" s="2"/>
      <c r="BH2982" s="7"/>
      <c r="BO2982" s="34"/>
      <c r="BQ2982" s="35"/>
      <c r="BT2982" s="2"/>
      <c r="BV2982" s="7"/>
      <c r="CE2982" s="2"/>
      <c r="CG2982" s="7"/>
      <c r="CP2982" s="2"/>
      <c r="CR2982" s="7"/>
      <c r="CY2982" s="36"/>
      <c r="DA2982" s="37"/>
      <c r="DD2982" s="2"/>
      <c r="DF2982" s="7"/>
      <c r="DO2982" s="2"/>
      <c r="DQ2982" s="7"/>
      <c r="DZ2982" s="2"/>
      <c r="EB2982" s="7"/>
      <c r="EI2982" s="52"/>
      <c r="EK2982" s="53"/>
      <c r="EY2982" s="1"/>
      <c r="FV2982" s="2"/>
      <c r="FX2982" s="7"/>
      <c r="GG2982" s="2"/>
      <c r="GI2982" s="7"/>
      <c r="GR2982" s="2"/>
      <c r="GT2982" s="7"/>
      <c r="HA2982" s="34"/>
      <c r="HC2982" s="35"/>
      <c r="HF2982" s="2"/>
      <c r="HH2982" s="7"/>
      <c r="HQ2982" s="2"/>
      <c r="HS2982" s="7"/>
      <c r="IB2982" s="2"/>
      <c r="ID2982" s="7"/>
      <c r="IK2982" s="36"/>
      <c r="IM2982" s="37"/>
      <c r="IP2982" s="2"/>
      <c r="IR2982" s="7"/>
      <c r="JA2982" s="2"/>
      <c r="JC2982" s="7"/>
      <c r="JL2982" s="2"/>
      <c r="JN2982" s="7"/>
      <c r="JU2982" s="52"/>
      <c r="JW2982" s="53"/>
      <c r="JX2982" s="1"/>
      <c r="KG2982" s="1"/>
      <c r="KV2982" s="1"/>
      <c r="KW2982" s="34"/>
      <c r="KY2982" s="35"/>
      <c r="LA2982" s="36"/>
      <c r="LC2982" s="37"/>
      <c r="LQ2982" s="1"/>
      <c r="LR2982" s="2"/>
      <c r="LT2982" s="7"/>
      <c r="MC2982" s="2"/>
      <c r="ME2982" s="7"/>
      <c r="MW2982" s="34"/>
      <c r="MY2982" s="35"/>
      <c r="NB2982" s="2"/>
      <c r="ND2982" s="7"/>
      <c r="NM2982" s="2"/>
      <c r="NO2982" s="7"/>
      <c r="OG2982" s="36"/>
      <c r="OI2982" s="37"/>
      <c r="PW2982" s="1"/>
      <c r="RD2982" s="2"/>
      <c r="RF2982" s="7"/>
      <c r="RO2982" s="2"/>
      <c r="RQ2982" s="7"/>
      <c r="SI2982" s="34"/>
      <c r="SK2982" s="35"/>
      <c r="SN2982" s="2"/>
      <c r="SP2982" s="7"/>
      <c r="SY2982" s="2"/>
      <c r="TA2982" s="7"/>
      <c r="TS2982" s="36"/>
      <c r="TU2982" s="37"/>
      <c r="TV2982" s="1"/>
      <c r="VT2982" s="1"/>
    </row>
    <row r="2983" spans="14:592" x14ac:dyDescent="0.3">
      <c r="N2983" s="1"/>
      <c r="O2983" s="34"/>
      <c r="Q2983" s="35"/>
      <c r="S2983" s="36"/>
      <c r="U2983" s="37"/>
      <c r="W2983" s="52"/>
      <c r="Y2983" s="53"/>
      <c r="AI2983" s="1"/>
      <c r="AJ2983" s="2"/>
      <c r="AL2983" s="7"/>
      <c r="AU2983" s="2"/>
      <c r="AW2983" s="7"/>
      <c r="BF2983" s="2"/>
      <c r="BH2983" s="7"/>
      <c r="BO2983" s="34"/>
      <c r="BQ2983" s="35"/>
      <c r="BT2983" s="2"/>
      <c r="BV2983" s="7"/>
      <c r="CE2983" s="2"/>
      <c r="CG2983" s="7"/>
      <c r="CP2983" s="2"/>
      <c r="CR2983" s="7"/>
      <c r="CY2983" s="36"/>
      <c r="DA2983" s="37"/>
      <c r="DD2983" s="2"/>
      <c r="DF2983" s="7"/>
      <c r="DO2983" s="2"/>
      <c r="DQ2983" s="7"/>
      <c r="DZ2983" s="2"/>
      <c r="EB2983" s="7"/>
      <c r="EI2983" s="52"/>
      <c r="EK2983" s="53"/>
      <c r="FV2983" s="2"/>
      <c r="FX2983" s="7"/>
      <c r="GG2983" s="2"/>
      <c r="GI2983" s="7"/>
      <c r="GR2983" s="2"/>
      <c r="GT2983" s="7"/>
      <c r="HA2983" s="34"/>
      <c r="HC2983" s="35"/>
      <c r="HF2983" s="2"/>
      <c r="HH2983" s="7"/>
      <c r="HQ2983" s="2"/>
      <c r="HS2983" s="7"/>
      <c r="IB2983" s="2"/>
      <c r="ID2983" s="7"/>
      <c r="IK2983" s="36"/>
      <c r="IM2983" s="37"/>
      <c r="IP2983" s="2"/>
      <c r="IR2983" s="7"/>
      <c r="JA2983" s="2"/>
      <c r="JC2983" s="7"/>
      <c r="JL2983" s="2"/>
      <c r="JN2983" s="7"/>
      <c r="JU2983" s="52"/>
      <c r="JW2983" s="53"/>
      <c r="JX2983" s="1"/>
      <c r="KG2983" s="1"/>
      <c r="KV2983" s="1"/>
      <c r="KW2983" s="34"/>
      <c r="KY2983" s="35"/>
      <c r="LA2983" s="36"/>
      <c r="LC2983" s="37"/>
      <c r="LQ2983" s="1"/>
      <c r="LR2983" s="2"/>
      <c r="LT2983" s="7"/>
      <c r="MC2983" s="2"/>
      <c r="ME2983" s="7"/>
      <c r="MW2983" s="34"/>
      <c r="MY2983" s="35"/>
      <c r="NB2983" s="2"/>
      <c r="ND2983" s="7"/>
      <c r="NM2983" s="2"/>
      <c r="NO2983" s="7"/>
      <c r="OG2983" s="36"/>
      <c r="OI2983" s="37"/>
      <c r="RD2983" s="2"/>
      <c r="RF2983" s="7"/>
      <c r="RO2983" s="2"/>
      <c r="RQ2983" s="7"/>
      <c r="SI2983" s="34"/>
      <c r="SK2983" s="35"/>
      <c r="SN2983" s="2"/>
      <c r="SP2983" s="7"/>
      <c r="SY2983" s="2"/>
      <c r="TA2983" s="7"/>
      <c r="TS2983" s="36"/>
      <c r="TU2983" s="37"/>
      <c r="TV2983" s="1"/>
      <c r="VT2983" s="1"/>
    </row>
    <row r="2984" spans="14:592" x14ac:dyDescent="0.3">
      <c r="N2984" s="1"/>
      <c r="O2984" s="34"/>
      <c r="Q2984" s="35"/>
      <c r="S2984" s="36"/>
      <c r="U2984" s="37"/>
      <c r="W2984" s="52"/>
      <c r="Y2984" s="53"/>
      <c r="AI2984" s="1"/>
      <c r="AJ2984" s="2"/>
      <c r="AL2984" s="7"/>
      <c r="AU2984" s="2"/>
      <c r="AW2984" s="7"/>
      <c r="BF2984" s="2"/>
      <c r="BH2984" s="7"/>
      <c r="BO2984" s="34"/>
      <c r="BQ2984" s="35"/>
      <c r="BT2984" s="2"/>
      <c r="BV2984" s="7"/>
      <c r="CE2984" s="2"/>
      <c r="CG2984" s="7"/>
      <c r="CP2984" s="2"/>
      <c r="CR2984" s="7"/>
      <c r="CY2984" s="36"/>
      <c r="DA2984" s="37"/>
      <c r="DD2984" s="2"/>
      <c r="DF2984" s="7"/>
      <c r="DO2984" s="2"/>
      <c r="DQ2984" s="7"/>
      <c r="DZ2984" s="2"/>
      <c r="EB2984" s="7"/>
      <c r="EI2984" s="52"/>
      <c r="EK2984" s="53"/>
      <c r="EY2984" s="1"/>
      <c r="FV2984" s="2"/>
      <c r="FX2984" s="7"/>
      <c r="GG2984" s="2"/>
      <c r="GI2984" s="7"/>
      <c r="GR2984" s="2"/>
      <c r="GT2984" s="7"/>
      <c r="HA2984" s="34"/>
      <c r="HC2984" s="35"/>
      <c r="HF2984" s="2"/>
      <c r="HH2984" s="7"/>
      <c r="HQ2984" s="2"/>
      <c r="HS2984" s="7"/>
      <c r="IB2984" s="2"/>
      <c r="ID2984" s="7"/>
      <c r="IK2984" s="36"/>
      <c r="IM2984" s="37"/>
      <c r="IP2984" s="2"/>
      <c r="IR2984" s="7"/>
      <c r="JA2984" s="2"/>
      <c r="JC2984" s="7"/>
      <c r="JL2984" s="2"/>
      <c r="JN2984" s="7"/>
      <c r="JU2984" s="52"/>
      <c r="JW2984" s="53"/>
      <c r="JX2984" s="1"/>
      <c r="KG2984" s="1"/>
      <c r="KV2984" s="1"/>
      <c r="KW2984" s="34"/>
      <c r="KY2984" s="35"/>
      <c r="LA2984" s="36"/>
      <c r="LC2984" s="37"/>
      <c r="LQ2984" s="1"/>
      <c r="LR2984" s="2"/>
      <c r="LT2984" s="7"/>
      <c r="MC2984" s="2"/>
      <c r="ME2984" s="7"/>
      <c r="MW2984" s="34"/>
      <c r="MY2984" s="35"/>
      <c r="NB2984" s="2"/>
      <c r="ND2984" s="7"/>
      <c r="NM2984" s="2"/>
      <c r="NO2984" s="7"/>
      <c r="OG2984" s="36"/>
      <c r="OI2984" s="37"/>
      <c r="PW2984" s="1"/>
      <c r="RD2984" s="2"/>
      <c r="RF2984" s="7"/>
      <c r="RO2984" s="2"/>
      <c r="RQ2984" s="7"/>
      <c r="SI2984" s="34"/>
      <c r="SK2984" s="35"/>
      <c r="SN2984" s="2"/>
      <c r="SP2984" s="7"/>
      <c r="SY2984" s="2"/>
      <c r="TA2984" s="7"/>
      <c r="TS2984" s="36"/>
      <c r="TU2984" s="37"/>
      <c r="TV2984" s="1"/>
      <c r="VT2984" s="1"/>
    </row>
    <row r="2985" spans="14:592" x14ac:dyDescent="0.3">
      <c r="N2985" s="1"/>
      <c r="O2985" s="34"/>
      <c r="Q2985" s="35"/>
      <c r="S2985" s="36"/>
      <c r="U2985" s="37"/>
      <c r="W2985" s="52"/>
      <c r="Y2985" s="53"/>
      <c r="AI2985" s="1"/>
      <c r="AJ2985" s="2"/>
      <c r="AL2985" s="7"/>
      <c r="AU2985" s="2"/>
      <c r="AW2985" s="7"/>
      <c r="BF2985" s="2"/>
      <c r="BH2985" s="7"/>
      <c r="BO2985" s="34"/>
      <c r="BQ2985" s="35"/>
      <c r="BT2985" s="2"/>
      <c r="BV2985" s="7"/>
      <c r="CE2985" s="2"/>
      <c r="CG2985" s="7"/>
      <c r="CP2985" s="2"/>
      <c r="CR2985" s="7"/>
      <c r="CY2985" s="36"/>
      <c r="DA2985" s="37"/>
      <c r="DD2985" s="2"/>
      <c r="DF2985" s="7"/>
      <c r="DO2985" s="2"/>
      <c r="DQ2985" s="7"/>
      <c r="DZ2985" s="2"/>
      <c r="EB2985" s="7"/>
      <c r="EI2985" s="52"/>
      <c r="EK2985" s="53"/>
      <c r="FV2985" s="2"/>
      <c r="FX2985" s="7"/>
      <c r="GG2985" s="2"/>
      <c r="GI2985" s="7"/>
      <c r="GR2985" s="2"/>
      <c r="GT2985" s="7"/>
      <c r="HA2985" s="34"/>
      <c r="HC2985" s="35"/>
      <c r="HF2985" s="2"/>
      <c r="HH2985" s="7"/>
      <c r="HQ2985" s="2"/>
      <c r="HS2985" s="7"/>
      <c r="IB2985" s="2"/>
      <c r="ID2985" s="7"/>
      <c r="IK2985" s="36"/>
      <c r="IM2985" s="37"/>
      <c r="IP2985" s="2"/>
      <c r="IR2985" s="7"/>
      <c r="JA2985" s="2"/>
      <c r="JC2985" s="7"/>
      <c r="JL2985" s="2"/>
      <c r="JN2985" s="7"/>
      <c r="JU2985" s="52"/>
      <c r="JW2985" s="53"/>
      <c r="JX2985" s="1"/>
      <c r="KG2985" s="1"/>
      <c r="KV2985" s="1"/>
      <c r="KW2985" s="34"/>
      <c r="KY2985" s="35"/>
      <c r="LA2985" s="36"/>
      <c r="LC2985" s="37"/>
      <c r="LQ2985" s="1"/>
      <c r="LR2985" s="2"/>
      <c r="LT2985" s="7"/>
      <c r="MC2985" s="2"/>
      <c r="ME2985" s="7"/>
      <c r="MW2985" s="34"/>
      <c r="MY2985" s="35"/>
      <c r="NB2985" s="2"/>
      <c r="ND2985" s="7"/>
      <c r="NM2985" s="2"/>
      <c r="NO2985" s="7"/>
      <c r="OG2985" s="36"/>
      <c r="OI2985" s="37"/>
      <c r="RD2985" s="2"/>
      <c r="RF2985" s="7"/>
      <c r="RO2985" s="2"/>
      <c r="RQ2985" s="7"/>
      <c r="SI2985" s="34"/>
      <c r="SK2985" s="35"/>
      <c r="SN2985" s="2"/>
      <c r="SP2985" s="7"/>
      <c r="SY2985" s="2"/>
      <c r="TA2985" s="7"/>
      <c r="TS2985" s="36"/>
      <c r="TU2985" s="37"/>
      <c r="TV2985" s="1"/>
      <c r="VT2985" s="1"/>
    </row>
    <row r="2986" spans="14:592" x14ac:dyDescent="0.3">
      <c r="N2986" s="1"/>
      <c r="O2986" s="34"/>
      <c r="Q2986" s="35"/>
      <c r="S2986" s="36"/>
      <c r="U2986" s="37"/>
      <c r="W2986" s="52"/>
      <c r="Y2986" s="53"/>
      <c r="AI2986" s="1"/>
      <c r="AJ2986" s="2"/>
      <c r="AL2986" s="7"/>
      <c r="AU2986" s="2"/>
      <c r="AW2986" s="7"/>
      <c r="BF2986" s="2"/>
      <c r="BH2986" s="7"/>
      <c r="BO2986" s="34"/>
      <c r="BQ2986" s="35"/>
      <c r="BT2986" s="2"/>
      <c r="BV2986" s="7"/>
      <c r="CE2986" s="2"/>
      <c r="CG2986" s="7"/>
      <c r="CP2986" s="2"/>
      <c r="CR2986" s="7"/>
      <c r="CY2986" s="36"/>
      <c r="DA2986" s="37"/>
      <c r="DD2986" s="2"/>
      <c r="DF2986" s="7"/>
      <c r="DO2986" s="2"/>
      <c r="DQ2986" s="7"/>
      <c r="DZ2986" s="2"/>
      <c r="EB2986" s="7"/>
      <c r="EI2986" s="52"/>
      <c r="EK2986" s="53"/>
      <c r="EY2986" s="1"/>
      <c r="FV2986" s="2"/>
      <c r="FX2986" s="7"/>
      <c r="GG2986" s="2"/>
      <c r="GI2986" s="7"/>
      <c r="GR2986" s="2"/>
      <c r="GT2986" s="7"/>
      <c r="HA2986" s="34"/>
      <c r="HC2986" s="35"/>
      <c r="HF2986" s="2"/>
      <c r="HH2986" s="7"/>
      <c r="HQ2986" s="2"/>
      <c r="HS2986" s="7"/>
      <c r="IB2986" s="2"/>
      <c r="ID2986" s="7"/>
      <c r="IK2986" s="36"/>
      <c r="IM2986" s="37"/>
      <c r="IP2986" s="2"/>
      <c r="IR2986" s="7"/>
      <c r="JA2986" s="2"/>
      <c r="JC2986" s="7"/>
      <c r="JL2986" s="2"/>
      <c r="JN2986" s="7"/>
      <c r="JU2986" s="52"/>
      <c r="JW2986" s="53"/>
      <c r="JX2986" s="1"/>
      <c r="KG2986" s="1"/>
      <c r="KV2986" s="1"/>
      <c r="KW2986" s="34"/>
      <c r="KY2986" s="35"/>
      <c r="LA2986" s="36"/>
      <c r="LC2986" s="37"/>
      <c r="LQ2986" s="1"/>
      <c r="LR2986" s="2"/>
      <c r="LT2986" s="7"/>
      <c r="MC2986" s="2"/>
      <c r="ME2986" s="7"/>
      <c r="MW2986" s="34"/>
      <c r="MY2986" s="35"/>
      <c r="NB2986" s="2"/>
      <c r="ND2986" s="7"/>
      <c r="NM2986" s="2"/>
      <c r="NO2986" s="7"/>
      <c r="OG2986" s="36"/>
      <c r="OI2986" s="37"/>
      <c r="PW2986" s="1"/>
      <c r="RD2986" s="2"/>
      <c r="RF2986" s="7"/>
      <c r="RO2986" s="2"/>
      <c r="RQ2986" s="7"/>
      <c r="SI2986" s="34"/>
      <c r="SK2986" s="35"/>
      <c r="SN2986" s="2"/>
      <c r="SP2986" s="7"/>
      <c r="SY2986" s="2"/>
      <c r="TA2986" s="7"/>
      <c r="TS2986" s="36"/>
      <c r="TU2986" s="37"/>
      <c r="TV2986" s="1"/>
      <c r="VT2986" s="1"/>
    </row>
    <row r="2987" spans="14:592" x14ac:dyDescent="0.3">
      <c r="N2987" s="1"/>
      <c r="O2987" s="34"/>
      <c r="Q2987" s="35"/>
      <c r="S2987" s="36"/>
      <c r="U2987" s="37"/>
      <c r="W2987" s="52"/>
      <c r="Y2987" s="53"/>
      <c r="AI2987" s="1"/>
      <c r="AJ2987" s="2"/>
      <c r="AL2987" s="7"/>
      <c r="AU2987" s="2"/>
      <c r="AW2987" s="7"/>
      <c r="BF2987" s="2"/>
      <c r="BH2987" s="7"/>
      <c r="BO2987" s="34"/>
      <c r="BQ2987" s="35"/>
      <c r="BT2987" s="2"/>
      <c r="BV2987" s="7"/>
      <c r="CE2987" s="2"/>
      <c r="CG2987" s="7"/>
      <c r="CP2987" s="2"/>
      <c r="CR2987" s="7"/>
      <c r="CY2987" s="36"/>
      <c r="DA2987" s="37"/>
      <c r="DD2987" s="2"/>
      <c r="DF2987" s="7"/>
      <c r="DO2987" s="2"/>
      <c r="DQ2987" s="7"/>
      <c r="DZ2987" s="2"/>
      <c r="EB2987" s="7"/>
      <c r="EI2987" s="52"/>
      <c r="EK2987" s="53"/>
      <c r="FV2987" s="2"/>
      <c r="FX2987" s="7"/>
      <c r="GG2987" s="2"/>
      <c r="GI2987" s="7"/>
      <c r="GR2987" s="2"/>
      <c r="GT2987" s="7"/>
      <c r="HA2987" s="34"/>
      <c r="HC2987" s="35"/>
      <c r="HF2987" s="2"/>
      <c r="HH2987" s="7"/>
      <c r="HQ2987" s="2"/>
      <c r="HS2987" s="7"/>
      <c r="IB2987" s="2"/>
      <c r="ID2987" s="7"/>
      <c r="IK2987" s="36"/>
      <c r="IM2987" s="37"/>
      <c r="IP2987" s="2"/>
      <c r="IR2987" s="7"/>
      <c r="JA2987" s="2"/>
      <c r="JC2987" s="7"/>
      <c r="JL2987" s="2"/>
      <c r="JN2987" s="7"/>
      <c r="JU2987" s="52"/>
      <c r="JW2987" s="53"/>
      <c r="JX2987" s="1"/>
      <c r="KG2987" s="1"/>
      <c r="KV2987" s="1"/>
      <c r="KW2987" s="34"/>
      <c r="KY2987" s="35"/>
      <c r="LA2987" s="36"/>
      <c r="LC2987" s="37"/>
      <c r="LQ2987" s="1"/>
      <c r="LR2987" s="2"/>
      <c r="LT2987" s="7"/>
      <c r="MC2987" s="2"/>
      <c r="ME2987" s="7"/>
      <c r="MW2987" s="34"/>
      <c r="MY2987" s="35"/>
      <c r="NB2987" s="2"/>
      <c r="ND2987" s="7"/>
      <c r="NM2987" s="2"/>
      <c r="NO2987" s="7"/>
      <c r="OG2987" s="36"/>
      <c r="OI2987" s="37"/>
      <c r="RD2987" s="2"/>
      <c r="RF2987" s="7"/>
      <c r="RO2987" s="2"/>
      <c r="RQ2987" s="7"/>
      <c r="SI2987" s="34"/>
      <c r="SK2987" s="35"/>
      <c r="SN2987" s="2"/>
      <c r="SP2987" s="7"/>
      <c r="SY2987" s="2"/>
      <c r="TA2987" s="7"/>
      <c r="TS2987" s="36"/>
      <c r="TU2987" s="37"/>
      <c r="TV2987" s="1"/>
      <c r="VT2987" s="1"/>
    </row>
    <row r="2988" spans="14:592" x14ac:dyDescent="0.3">
      <c r="N2988" s="1"/>
      <c r="O2988" s="34"/>
      <c r="Q2988" s="35"/>
      <c r="S2988" s="36"/>
      <c r="U2988" s="37"/>
      <c r="W2988" s="52"/>
      <c r="Y2988" s="53"/>
      <c r="AI2988" s="1"/>
      <c r="AJ2988" s="2"/>
      <c r="AL2988" s="7"/>
      <c r="AU2988" s="2"/>
      <c r="AW2988" s="7"/>
      <c r="BF2988" s="2"/>
      <c r="BH2988" s="7"/>
      <c r="BO2988" s="34"/>
      <c r="BQ2988" s="35"/>
      <c r="BT2988" s="2"/>
      <c r="BV2988" s="7"/>
      <c r="CE2988" s="2"/>
      <c r="CG2988" s="7"/>
      <c r="CP2988" s="2"/>
      <c r="CR2988" s="7"/>
      <c r="CY2988" s="36"/>
      <c r="DA2988" s="37"/>
      <c r="DD2988" s="2"/>
      <c r="DF2988" s="7"/>
      <c r="DO2988" s="2"/>
      <c r="DQ2988" s="7"/>
      <c r="DZ2988" s="2"/>
      <c r="EB2988" s="7"/>
      <c r="EI2988" s="52"/>
      <c r="EK2988" s="53"/>
      <c r="EY2988" s="1"/>
      <c r="FV2988" s="2"/>
      <c r="FX2988" s="7"/>
      <c r="GG2988" s="2"/>
      <c r="GI2988" s="7"/>
      <c r="GR2988" s="2"/>
      <c r="GT2988" s="7"/>
      <c r="HA2988" s="34"/>
      <c r="HC2988" s="35"/>
      <c r="HF2988" s="2"/>
      <c r="HH2988" s="7"/>
      <c r="HQ2988" s="2"/>
      <c r="HS2988" s="7"/>
      <c r="IB2988" s="2"/>
      <c r="ID2988" s="7"/>
      <c r="IK2988" s="36"/>
      <c r="IM2988" s="37"/>
      <c r="IP2988" s="2"/>
      <c r="IR2988" s="7"/>
      <c r="JA2988" s="2"/>
      <c r="JC2988" s="7"/>
      <c r="JL2988" s="2"/>
      <c r="JN2988" s="7"/>
      <c r="JU2988" s="52"/>
      <c r="JW2988" s="53"/>
      <c r="JX2988" s="1"/>
      <c r="KG2988" s="1"/>
      <c r="KV2988" s="1"/>
      <c r="KW2988" s="34"/>
      <c r="KY2988" s="35"/>
      <c r="LA2988" s="36"/>
      <c r="LC2988" s="37"/>
      <c r="LQ2988" s="1"/>
      <c r="LR2988" s="2"/>
      <c r="LT2988" s="7"/>
      <c r="MC2988" s="2"/>
      <c r="ME2988" s="7"/>
      <c r="MW2988" s="34"/>
      <c r="MY2988" s="35"/>
      <c r="NB2988" s="2"/>
      <c r="ND2988" s="7"/>
      <c r="NM2988" s="2"/>
      <c r="NO2988" s="7"/>
      <c r="OG2988" s="36"/>
      <c r="OI2988" s="37"/>
      <c r="PW2988" s="1"/>
      <c r="RD2988" s="2"/>
      <c r="RF2988" s="7"/>
      <c r="RO2988" s="2"/>
      <c r="RQ2988" s="7"/>
      <c r="SI2988" s="34"/>
      <c r="SK2988" s="35"/>
      <c r="SN2988" s="2"/>
      <c r="SP2988" s="7"/>
      <c r="SY2988" s="2"/>
      <c r="TA2988" s="7"/>
      <c r="TS2988" s="36"/>
      <c r="TU2988" s="37"/>
      <c r="TV2988" s="1"/>
      <c r="VT2988" s="1"/>
    </row>
    <row r="2989" spans="14:592" x14ac:dyDescent="0.3">
      <c r="N2989" s="1"/>
      <c r="O2989" s="34"/>
      <c r="Q2989" s="35"/>
      <c r="S2989" s="36"/>
      <c r="U2989" s="37"/>
      <c r="W2989" s="52"/>
      <c r="Y2989" s="53"/>
      <c r="AI2989" s="1"/>
      <c r="AJ2989" s="2"/>
      <c r="AL2989" s="7"/>
      <c r="AU2989" s="2"/>
      <c r="AW2989" s="7"/>
      <c r="BF2989" s="2"/>
      <c r="BH2989" s="7"/>
      <c r="BO2989" s="34"/>
      <c r="BQ2989" s="35"/>
      <c r="BT2989" s="2"/>
      <c r="BV2989" s="7"/>
      <c r="CE2989" s="2"/>
      <c r="CG2989" s="7"/>
      <c r="CP2989" s="2"/>
      <c r="CR2989" s="7"/>
      <c r="CY2989" s="36"/>
      <c r="DA2989" s="37"/>
      <c r="DD2989" s="2"/>
      <c r="DF2989" s="7"/>
      <c r="DO2989" s="2"/>
      <c r="DQ2989" s="7"/>
      <c r="DZ2989" s="2"/>
      <c r="EB2989" s="7"/>
      <c r="EI2989" s="52"/>
      <c r="EK2989" s="53"/>
      <c r="FV2989" s="2"/>
      <c r="FX2989" s="7"/>
      <c r="GG2989" s="2"/>
      <c r="GI2989" s="7"/>
      <c r="GR2989" s="2"/>
      <c r="GT2989" s="7"/>
      <c r="HA2989" s="34"/>
      <c r="HC2989" s="35"/>
      <c r="HF2989" s="2"/>
      <c r="HH2989" s="7"/>
      <c r="HQ2989" s="2"/>
      <c r="HS2989" s="7"/>
      <c r="IB2989" s="2"/>
      <c r="ID2989" s="7"/>
      <c r="IK2989" s="36"/>
      <c r="IM2989" s="37"/>
      <c r="IP2989" s="2"/>
      <c r="IR2989" s="7"/>
      <c r="JA2989" s="2"/>
      <c r="JC2989" s="7"/>
      <c r="JL2989" s="2"/>
      <c r="JN2989" s="7"/>
      <c r="JU2989" s="52"/>
      <c r="JW2989" s="53"/>
      <c r="JX2989" s="1"/>
      <c r="KG2989" s="1"/>
      <c r="KV2989" s="1"/>
      <c r="KW2989" s="34"/>
      <c r="KY2989" s="35"/>
      <c r="LA2989" s="36"/>
      <c r="LC2989" s="37"/>
      <c r="LQ2989" s="1"/>
      <c r="LR2989" s="2"/>
      <c r="LT2989" s="7"/>
      <c r="MC2989" s="2"/>
      <c r="ME2989" s="7"/>
      <c r="MW2989" s="34"/>
      <c r="MY2989" s="35"/>
      <c r="NB2989" s="2"/>
      <c r="ND2989" s="7"/>
      <c r="NM2989" s="2"/>
      <c r="NO2989" s="7"/>
      <c r="OG2989" s="36"/>
      <c r="OI2989" s="37"/>
      <c r="RD2989" s="2"/>
      <c r="RF2989" s="7"/>
      <c r="RO2989" s="2"/>
      <c r="RQ2989" s="7"/>
      <c r="SI2989" s="34"/>
      <c r="SK2989" s="35"/>
      <c r="SN2989" s="2"/>
      <c r="SP2989" s="7"/>
      <c r="SY2989" s="2"/>
      <c r="TA2989" s="7"/>
      <c r="TS2989" s="36"/>
      <c r="TU2989" s="37"/>
      <c r="TV2989" s="1"/>
      <c r="VT2989" s="1"/>
    </row>
    <row r="2990" spans="14:592" x14ac:dyDescent="0.3">
      <c r="N2990" s="1"/>
      <c r="O2990" s="34"/>
      <c r="Q2990" s="35"/>
      <c r="S2990" s="36"/>
      <c r="U2990" s="37"/>
      <c r="W2990" s="52"/>
      <c r="Y2990" s="53"/>
      <c r="AI2990" s="1"/>
      <c r="AJ2990" s="2"/>
      <c r="AL2990" s="7"/>
      <c r="AU2990" s="2"/>
      <c r="AW2990" s="7"/>
      <c r="BF2990" s="2"/>
      <c r="BH2990" s="7"/>
      <c r="BO2990" s="34"/>
      <c r="BQ2990" s="35"/>
      <c r="BT2990" s="2"/>
      <c r="BV2990" s="7"/>
      <c r="CE2990" s="2"/>
      <c r="CG2990" s="7"/>
      <c r="CP2990" s="2"/>
      <c r="CR2990" s="7"/>
      <c r="CY2990" s="36"/>
      <c r="DA2990" s="37"/>
      <c r="DD2990" s="2"/>
      <c r="DF2990" s="7"/>
      <c r="DO2990" s="2"/>
      <c r="DQ2990" s="7"/>
      <c r="DZ2990" s="2"/>
      <c r="EB2990" s="7"/>
      <c r="EI2990" s="52"/>
      <c r="EK2990" s="53"/>
      <c r="EY2990" s="1"/>
      <c r="FV2990" s="2"/>
      <c r="FX2990" s="7"/>
      <c r="GG2990" s="2"/>
      <c r="GI2990" s="7"/>
      <c r="GR2990" s="2"/>
      <c r="GT2990" s="7"/>
      <c r="HA2990" s="34"/>
      <c r="HC2990" s="35"/>
      <c r="HF2990" s="2"/>
      <c r="HH2990" s="7"/>
      <c r="HQ2990" s="2"/>
      <c r="HS2990" s="7"/>
      <c r="IB2990" s="2"/>
      <c r="ID2990" s="7"/>
      <c r="IK2990" s="36"/>
      <c r="IM2990" s="37"/>
      <c r="IP2990" s="2"/>
      <c r="IR2990" s="7"/>
      <c r="JA2990" s="2"/>
      <c r="JC2990" s="7"/>
      <c r="JL2990" s="2"/>
      <c r="JN2990" s="7"/>
      <c r="JU2990" s="52"/>
      <c r="JW2990" s="53"/>
      <c r="JX2990" s="1"/>
      <c r="KG2990" s="1"/>
      <c r="KV2990" s="1"/>
      <c r="KW2990" s="34"/>
      <c r="KY2990" s="35"/>
      <c r="LA2990" s="36"/>
      <c r="LC2990" s="37"/>
      <c r="LQ2990" s="1"/>
      <c r="LR2990" s="2"/>
      <c r="LT2990" s="7"/>
      <c r="MC2990" s="2"/>
      <c r="ME2990" s="7"/>
      <c r="MW2990" s="34"/>
      <c r="MY2990" s="35"/>
      <c r="NB2990" s="2"/>
      <c r="ND2990" s="7"/>
      <c r="NM2990" s="2"/>
      <c r="NO2990" s="7"/>
      <c r="OG2990" s="36"/>
      <c r="OI2990" s="37"/>
      <c r="PW2990" s="1"/>
      <c r="RD2990" s="2"/>
      <c r="RF2990" s="7"/>
      <c r="RO2990" s="2"/>
      <c r="RQ2990" s="7"/>
      <c r="SI2990" s="34"/>
      <c r="SK2990" s="35"/>
      <c r="SN2990" s="2"/>
      <c r="SP2990" s="7"/>
      <c r="SY2990" s="2"/>
      <c r="TA2990" s="7"/>
      <c r="TS2990" s="36"/>
      <c r="TU2990" s="37"/>
      <c r="TV2990" s="1"/>
      <c r="VT2990" s="1"/>
    </row>
    <row r="2991" spans="14:592" x14ac:dyDescent="0.3">
      <c r="N2991" s="1"/>
      <c r="O2991" s="34"/>
      <c r="Q2991" s="35"/>
      <c r="S2991" s="36"/>
      <c r="U2991" s="37"/>
      <c r="W2991" s="52"/>
      <c r="Y2991" s="53"/>
      <c r="AI2991" s="1"/>
      <c r="AJ2991" s="2"/>
      <c r="AL2991" s="7"/>
      <c r="AU2991" s="2"/>
      <c r="AW2991" s="7"/>
      <c r="BF2991" s="2"/>
      <c r="BH2991" s="7"/>
      <c r="BO2991" s="34"/>
      <c r="BQ2991" s="35"/>
      <c r="BT2991" s="2"/>
      <c r="BV2991" s="7"/>
      <c r="CE2991" s="2"/>
      <c r="CG2991" s="7"/>
      <c r="CP2991" s="2"/>
      <c r="CR2991" s="7"/>
      <c r="CY2991" s="36"/>
      <c r="DA2991" s="37"/>
      <c r="DD2991" s="2"/>
      <c r="DF2991" s="7"/>
      <c r="DO2991" s="2"/>
      <c r="DQ2991" s="7"/>
      <c r="DZ2991" s="2"/>
      <c r="EB2991" s="7"/>
      <c r="EI2991" s="52"/>
      <c r="EK2991" s="53"/>
      <c r="FV2991" s="2"/>
      <c r="FX2991" s="7"/>
      <c r="GG2991" s="2"/>
      <c r="GI2991" s="7"/>
      <c r="GR2991" s="2"/>
      <c r="GT2991" s="7"/>
      <c r="HA2991" s="34"/>
      <c r="HC2991" s="35"/>
      <c r="HF2991" s="2"/>
      <c r="HH2991" s="7"/>
      <c r="HQ2991" s="2"/>
      <c r="HS2991" s="7"/>
      <c r="IB2991" s="2"/>
      <c r="ID2991" s="7"/>
      <c r="IK2991" s="36"/>
      <c r="IM2991" s="37"/>
      <c r="IP2991" s="2"/>
      <c r="IR2991" s="7"/>
      <c r="JA2991" s="2"/>
      <c r="JC2991" s="7"/>
      <c r="JL2991" s="2"/>
      <c r="JN2991" s="7"/>
      <c r="JU2991" s="52"/>
      <c r="JW2991" s="53"/>
      <c r="JX2991" s="1"/>
      <c r="KG2991" s="1"/>
      <c r="KV2991" s="1"/>
      <c r="KW2991" s="34"/>
      <c r="KY2991" s="35"/>
      <c r="LA2991" s="36"/>
      <c r="LC2991" s="37"/>
      <c r="LQ2991" s="1"/>
      <c r="LR2991" s="2"/>
      <c r="LT2991" s="7"/>
      <c r="MC2991" s="2"/>
      <c r="ME2991" s="7"/>
      <c r="MW2991" s="34"/>
      <c r="MY2991" s="35"/>
      <c r="NB2991" s="2"/>
      <c r="ND2991" s="7"/>
      <c r="NM2991" s="2"/>
      <c r="NO2991" s="7"/>
      <c r="OG2991" s="36"/>
      <c r="OI2991" s="37"/>
      <c r="RD2991" s="2"/>
      <c r="RF2991" s="7"/>
      <c r="RO2991" s="2"/>
      <c r="RQ2991" s="7"/>
      <c r="SI2991" s="34"/>
      <c r="SK2991" s="35"/>
      <c r="SN2991" s="2"/>
      <c r="SP2991" s="7"/>
      <c r="SY2991" s="2"/>
      <c r="TA2991" s="7"/>
      <c r="TS2991" s="36"/>
      <c r="TU2991" s="37"/>
      <c r="TV2991" s="1"/>
      <c r="VT2991" s="1"/>
    </row>
    <row r="2992" spans="14:592" x14ac:dyDescent="0.3">
      <c r="N2992" s="1"/>
      <c r="O2992" s="34"/>
      <c r="Q2992" s="35"/>
      <c r="S2992" s="36"/>
      <c r="U2992" s="37"/>
      <c r="W2992" s="52"/>
      <c r="Y2992" s="53"/>
      <c r="AI2992" s="1"/>
      <c r="AJ2992" s="2"/>
      <c r="AL2992" s="7"/>
      <c r="AU2992" s="2"/>
      <c r="AW2992" s="7"/>
      <c r="BF2992" s="2"/>
      <c r="BH2992" s="7"/>
      <c r="BO2992" s="34"/>
      <c r="BQ2992" s="35"/>
      <c r="BT2992" s="2"/>
      <c r="BV2992" s="7"/>
      <c r="CE2992" s="2"/>
      <c r="CG2992" s="7"/>
      <c r="CP2992" s="2"/>
      <c r="CR2992" s="7"/>
      <c r="CY2992" s="36"/>
      <c r="DA2992" s="37"/>
      <c r="DD2992" s="2"/>
      <c r="DF2992" s="7"/>
      <c r="DO2992" s="2"/>
      <c r="DQ2992" s="7"/>
      <c r="DZ2992" s="2"/>
      <c r="EB2992" s="7"/>
      <c r="EI2992" s="52"/>
      <c r="EK2992" s="53"/>
      <c r="EY2992" s="1"/>
      <c r="FV2992" s="2"/>
      <c r="FX2992" s="7"/>
      <c r="GG2992" s="2"/>
      <c r="GI2992" s="7"/>
      <c r="GR2992" s="2"/>
      <c r="GT2992" s="7"/>
      <c r="HA2992" s="34"/>
      <c r="HC2992" s="35"/>
      <c r="HF2992" s="2"/>
      <c r="HH2992" s="7"/>
      <c r="HQ2992" s="2"/>
      <c r="HS2992" s="7"/>
      <c r="IB2992" s="2"/>
      <c r="ID2992" s="7"/>
      <c r="IK2992" s="36"/>
      <c r="IM2992" s="37"/>
      <c r="IP2992" s="2"/>
      <c r="IR2992" s="7"/>
      <c r="JA2992" s="2"/>
      <c r="JC2992" s="7"/>
      <c r="JL2992" s="2"/>
      <c r="JN2992" s="7"/>
      <c r="JU2992" s="52"/>
      <c r="JW2992" s="53"/>
      <c r="JX2992" s="1"/>
      <c r="KG2992" s="1"/>
      <c r="KV2992" s="1"/>
      <c r="KW2992" s="34"/>
      <c r="KY2992" s="35"/>
      <c r="LA2992" s="36"/>
      <c r="LC2992" s="37"/>
      <c r="LQ2992" s="1"/>
      <c r="LR2992" s="2"/>
      <c r="LT2992" s="7"/>
      <c r="MC2992" s="2"/>
      <c r="ME2992" s="7"/>
      <c r="MW2992" s="34"/>
      <c r="MY2992" s="35"/>
      <c r="NB2992" s="2"/>
      <c r="ND2992" s="7"/>
      <c r="NM2992" s="2"/>
      <c r="NO2992" s="7"/>
      <c r="OG2992" s="36"/>
      <c r="OI2992" s="37"/>
      <c r="PW2992" s="1"/>
      <c r="RD2992" s="2"/>
      <c r="RF2992" s="7"/>
      <c r="RO2992" s="2"/>
      <c r="RQ2992" s="7"/>
      <c r="SI2992" s="34"/>
      <c r="SK2992" s="35"/>
      <c r="SN2992" s="2"/>
      <c r="SP2992" s="7"/>
      <c r="SY2992" s="2"/>
      <c r="TA2992" s="7"/>
      <c r="TS2992" s="36"/>
      <c r="TU2992" s="37"/>
      <c r="TV2992" s="1"/>
      <c r="VT2992" s="1"/>
    </row>
    <row r="2993" spans="14:592" x14ac:dyDescent="0.3">
      <c r="N2993" s="1"/>
      <c r="O2993" s="34"/>
      <c r="Q2993" s="35"/>
      <c r="S2993" s="36"/>
      <c r="U2993" s="37"/>
      <c r="W2993" s="52"/>
      <c r="Y2993" s="53"/>
      <c r="AI2993" s="1"/>
      <c r="AJ2993" s="2"/>
      <c r="AL2993" s="7"/>
      <c r="AM2993" s="7"/>
      <c r="AN2993" s="7"/>
      <c r="AO2993" s="7"/>
      <c r="AU2993" s="2"/>
      <c r="AW2993" s="7"/>
      <c r="AX2993" s="7"/>
      <c r="AY2993" s="7"/>
      <c r="BF2993" s="2"/>
      <c r="BH2993" s="7"/>
      <c r="BI2993" s="7"/>
      <c r="BO2993" s="34"/>
      <c r="BQ2993" s="35"/>
      <c r="BT2993" s="2"/>
      <c r="BV2993" s="7"/>
      <c r="BW2993" s="7"/>
      <c r="BX2993" s="7"/>
      <c r="BY2993" s="7"/>
      <c r="CE2993" s="2"/>
      <c r="CG2993" s="7"/>
      <c r="CH2993" s="7"/>
      <c r="CI2993" s="7"/>
      <c r="CP2993" s="2"/>
      <c r="CR2993" s="7"/>
      <c r="CS2993" s="7"/>
      <c r="CY2993" s="36"/>
      <c r="DA2993" s="37"/>
      <c r="DD2993" s="2"/>
      <c r="DF2993" s="7"/>
      <c r="DG2993" s="7"/>
      <c r="DH2993" s="7"/>
      <c r="DI2993" s="7"/>
      <c r="DO2993" s="2"/>
      <c r="DQ2993" s="7"/>
      <c r="DR2993" s="7"/>
      <c r="DS2993" s="7"/>
      <c r="DZ2993" s="2"/>
      <c r="EB2993" s="7"/>
      <c r="EC2993" s="7"/>
      <c r="EI2993" s="52"/>
      <c r="EK2993" s="53"/>
      <c r="FV2993" s="2"/>
      <c r="FX2993" s="7"/>
      <c r="FY2993" s="7"/>
      <c r="FZ2993" s="7"/>
      <c r="GA2993" s="7"/>
      <c r="GG2993" s="2"/>
      <c r="GI2993" s="7"/>
      <c r="GJ2993" s="7"/>
      <c r="GK2993" s="7"/>
      <c r="GR2993" s="2"/>
      <c r="GT2993" s="7"/>
      <c r="GU2993" s="7"/>
      <c r="HA2993" s="34"/>
      <c r="HC2993" s="35"/>
      <c r="HF2993" s="2"/>
      <c r="HH2993" s="7"/>
      <c r="HI2993" s="7"/>
      <c r="HJ2993" s="7"/>
      <c r="HK2993" s="7"/>
      <c r="HQ2993" s="2"/>
      <c r="HS2993" s="7"/>
      <c r="HT2993" s="7"/>
      <c r="HU2993" s="7"/>
      <c r="IB2993" s="2"/>
      <c r="ID2993" s="7"/>
      <c r="IE2993" s="7"/>
      <c r="IK2993" s="36"/>
      <c r="IM2993" s="37"/>
      <c r="IP2993" s="2"/>
      <c r="IR2993" s="7"/>
      <c r="IS2993" s="7"/>
      <c r="IT2993" s="7"/>
      <c r="IU2993" s="7"/>
      <c r="JA2993" s="2"/>
      <c r="JC2993" s="7"/>
      <c r="JD2993" s="7"/>
      <c r="JE2993" s="7"/>
      <c r="JL2993" s="2"/>
      <c r="JN2993" s="7"/>
      <c r="JO2993" s="7"/>
      <c r="JU2993" s="52"/>
      <c r="JW2993" s="53"/>
      <c r="JX2993" s="1"/>
      <c r="KG2993" s="1"/>
      <c r="KV2993" s="1"/>
      <c r="KW2993" s="34"/>
      <c r="KY2993" s="35"/>
      <c r="LA2993" s="36"/>
      <c r="LC2993" s="37"/>
      <c r="LQ2993" s="1"/>
      <c r="LR2993" s="2"/>
      <c r="LT2993" s="7"/>
      <c r="LU2993" s="7"/>
      <c r="LV2993" s="7"/>
      <c r="LW2993" s="7"/>
      <c r="MC2993" s="2"/>
      <c r="ME2993" s="7"/>
      <c r="MF2993" s="7"/>
      <c r="MG2993" s="7"/>
      <c r="MW2993" s="34"/>
      <c r="MY2993" s="35"/>
      <c r="NB2993" s="2"/>
      <c r="ND2993" s="7"/>
      <c r="NE2993" s="7"/>
      <c r="NF2993" s="7"/>
      <c r="NG2993" s="7"/>
      <c r="NM2993" s="2"/>
      <c r="NO2993" s="7"/>
      <c r="NP2993" s="7"/>
      <c r="NQ2993" s="7"/>
      <c r="OG2993" s="36"/>
      <c r="OI2993" s="37"/>
      <c r="RD2993" s="2"/>
      <c r="RF2993" s="7"/>
      <c r="RG2993" s="7"/>
      <c r="RH2993" s="7"/>
      <c r="RI2993" s="7"/>
      <c r="RO2993" s="2"/>
      <c r="RQ2993" s="7"/>
      <c r="RR2993" s="7"/>
      <c r="RS2993" s="7"/>
      <c r="SI2993" s="34"/>
      <c r="SK2993" s="35"/>
      <c r="SN2993" s="2"/>
      <c r="SP2993" s="7"/>
      <c r="SQ2993" s="7"/>
      <c r="SR2993" s="7"/>
      <c r="SS2993" s="7"/>
      <c r="SY2993" s="2"/>
      <c r="TA2993" s="7"/>
      <c r="TB2993" s="7"/>
      <c r="TC2993" s="7"/>
      <c r="TS2993" s="36"/>
      <c r="TU2993" s="37"/>
      <c r="TV2993" s="1"/>
      <c r="VT2993" s="1"/>
    </row>
    <row r="2994" spans="14:592" x14ac:dyDescent="0.3">
      <c r="N2994" s="1"/>
      <c r="O2994" s="34"/>
      <c r="Q2994" s="35"/>
      <c r="S2994" s="36"/>
      <c r="U2994" s="37"/>
      <c r="W2994" s="52"/>
      <c r="Y2994" s="53"/>
      <c r="AI2994" s="1"/>
      <c r="AJ2994" s="2"/>
      <c r="AO2994" s="7"/>
      <c r="AU2994" s="2"/>
      <c r="AY2994" s="7"/>
      <c r="BF2994" s="2"/>
      <c r="BI2994" s="7"/>
      <c r="BO2994" s="34"/>
      <c r="BQ2994" s="35"/>
      <c r="BT2994" s="2"/>
      <c r="BY2994" s="7"/>
      <c r="CE2994" s="2"/>
      <c r="CI2994" s="7"/>
      <c r="CP2994" s="2"/>
      <c r="CS2994" s="7"/>
      <c r="CY2994" s="36"/>
      <c r="DA2994" s="37"/>
      <c r="DD2994" s="2"/>
      <c r="DI2994" s="7"/>
      <c r="DO2994" s="2"/>
      <c r="DS2994" s="7"/>
      <c r="DZ2994" s="2"/>
      <c r="EC2994" s="7"/>
      <c r="EI2994" s="52"/>
      <c r="EK2994" s="53"/>
      <c r="EY2994" s="1"/>
      <c r="FV2994" s="2"/>
      <c r="GA2994" s="7"/>
      <c r="GG2994" s="2"/>
      <c r="GK2994" s="7"/>
      <c r="GR2994" s="2"/>
      <c r="GU2994" s="7"/>
      <c r="HA2994" s="34"/>
      <c r="HC2994" s="35"/>
      <c r="HF2994" s="2"/>
      <c r="HK2994" s="7"/>
      <c r="HQ2994" s="2"/>
      <c r="HU2994" s="7"/>
      <c r="IB2994" s="2"/>
      <c r="IE2994" s="7"/>
      <c r="IK2994" s="36"/>
      <c r="IM2994" s="37"/>
      <c r="IP2994" s="2"/>
      <c r="IU2994" s="7"/>
      <c r="JA2994" s="2"/>
      <c r="JE2994" s="7"/>
      <c r="JL2994" s="2"/>
      <c r="JO2994" s="7"/>
      <c r="JU2994" s="52"/>
      <c r="JW2994" s="53"/>
      <c r="JX2994" s="1"/>
      <c r="KG2994" s="1"/>
      <c r="KV2994" s="1"/>
      <c r="KW2994" s="34"/>
      <c r="KY2994" s="35"/>
      <c r="LA2994" s="36"/>
      <c r="LC2994" s="37"/>
      <c r="LQ2994" s="1"/>
      <c r="LR2994" s="2"/>
      <c r="LW2994" s="7"/>
      <c r="MC2994" s="2"/>
      <c r="MG2994" s="7"/>
      <c r="MW2994" s="34"/>
      <c r="MY2994" s="35"/>
      <c r="NB2994" s="2"/>
      <c r="NG2994" s="7"/>
      <c r="NM2994" s="2"/>
      <c r="NQ2994" s="7"/>
      <c r="OG2994" s="36"/>
      <c r="OI2994" s="37"/>
      <c r="PW2994" s="1"/>
      <c r="RD2994" s="2"/>
      <c r="RI2994" s="7"/>
      <c r="RO2994" s="2"/>
      <c r="RS2994" s="7"/>
      <c r="SI2994" s="34"/>
      <c r="SK2994" s="35"/>
      <c r="SN2994" s="2"/>
      <c r="SS2994" s="7"/>
      <c r="SY2994" s="2"/>
      <c r="TC2994" s="7"/>
      <c r="TS2994" s="36"/>
      <c r="TU2994" s="37"/>
      <c r="TV2994" s="1"/>
      <c r="VT2994" s="1"/>
    </row>
    <row r="2995" spans="14:592" x14ac:dyDescent="0.3">
      <c r="N2995" s="1"/>
      <c r="O2995" s="34"/>
      <c r="Q2995" s="35"/>
      <c r="S2995" s="36"/>
      <c r="U2995" s="37"/>
      <c r="W2995" s="52"/>
      <c r="Y2995" s="53"/>
      <c r="AI2995" s="1"/>
      <c r="AJ2995" s="2"/>
      <c r="AK2995" s="2"/>
      <c r="AL2995" s="2"/>
      <c r="AM2995" s="2"/>
      <c r="AO2995" s="7"/>
      <c r="AU2995" s="2"/>
      <c r="AV2995" s="2"/>
      <c r="AW2995" s="2"/>
      <c r="AY2995" s="7"/>
      <c r="BF2995" s="2"/>
      <c r="BG2995" s="2"/>
      <c r="BI2995" s="7"/>
      <c r="BO2995" s="34"/>
      <c r="BQ2995" s="35"/>
      <c r="BT2995" s="2"/>
      <c r="BU2995" s="2"/>
      <c r="BV2995" s="2"/>
      <c r="BW2995" s="2"/>
      <c r="BY2995" s="7"/>
      <c r="CE2995" s="2"/>
      <c r="CF2995" s="2"/>
      <c r="CG2995" s="2"/>
      <c r="CI2995" s="7"/>
      <c r="CP2995" s="2"/>
      <c r="CQ2995" s="2"/>
      <c r="CS2995" s="7"/>
      <c r="CY2995" s="36"/>
      <c r="DA2995" s="37"/>
      <c r="DD2995" s="2"/>
      <c r="DE2995" s="2"/>
      <c r="DF2995" s="2"/>
      <c r="DG2995" s="2"/>
      <c r="DI2995" s="7"/>
      <c r="DO2995" s="2"/>
      <c r="DP2995" s="2"/>
      <c r="DQ2995" s="2"/>
      <c r="DS2995" s="7"/>
      <c r="DZ2995" s="2"/>
      <c r="EA2995" s="2"/>
      <c r="EC2995" s="7"/>
      <c r="EI2995" s="52"/>
      <c r="EK2995" s="53"/>
      <c r="FV2995" s="2"/>
      <c r="FW2995" s="2"/>
      <c r="FX2995" s="2"/>
      <c r="FY2995" s="2"/>
      <c r="GA2995" s="7"/>
      <c r="GG2995" s="2"/>
      <c r="GH2995" s="2"/>
      <c r="GI2995" s="2"/>
      <c r="GK2995" s="7"/>
      <c r="GR2995" s="2"/>
      <c r="GS2995" s="2"/>
      <c r="GU2995" s="7"/>
      <c r="HA2995" s="34"/>
      <c r="HC2995" s="35"/>
      <c r="HF2995" s="2"/>
      <c r="HG2995" s="2"/>
      <c r="HH2995" s="2"/>
      <c r="HI2995" s="2"/>
      <c r="HK2995" s="7"/>
      <c r="HQ2995" s="2"/>
      <c r="HR2995" s="2"/>
      <c r="HS2995" s="2"/>
      <c r="HU2995" s="7"/>
      <c r="IB2995" s="2"/>
      <c r="IC2995" s="2"/>
      <c r="IE2995" s="7"/>
      <c r="IK2995" s="36"/>
      <c r="IM2995" s="37"/>
      <c r="IP2995" s="2"/>
      <c r="IQ2995" s="2"/>
      <c r="IR2995" s="2"/>
      <c r="IS2995" s="2"/>
      <c r="IU2995" s="7"/>
      <c r="JA2995" s="2"/>
      <c r="JB2995" s="2"/>
      <c r="JC2995" s="2"/>
      <c r="JE2995" s="7"/>
      <c r="JL2995" s="2"/>
      <c r="JM2995" s="2"/>
      <c r="JO2995" s="7"/>
      <c r="JU2995" s="52"/>
      <c r="JW2995" s="53"/>
      <c r="JX2995" s="1"/>
      <c r="KG2995" s="1"/>
      <c r="KV2995" s="1"/>
      <c r="KW2995" s="34"/>
      <c r="KY2995" s="35"/>
      <c r="LA2995" s="36"/>
      <c r="LC2995" s="37"/>
      <c r="LQ2995" s="1"/>
      <c r="LR2995" s="2"/>
      <c r="LS2995" s="2"/>
      <c r="LT2995" s="2"/>
      <c r="LU2995" s="2"/>
      <c r="LW2995" s="7"/>
      <c r="MC2995" s="2"/>
      <c r="MD2995" s="2"/>
      <c r="ME2995" s="2"/>
      <c r="MG2995" s="7"/>
      <c r="MW2995" s="34"/>
      <c r="MY2995" s="35"/>
      <c r="NB2995" s="2"/>
      <c r="NC2995" s="2"/>
      <c r="ND2995" s="2"/>
      <c r="NE2995" s="2"/>
      <c r="NG2995" s="7"/>
      <c r="NM2995" s="2"/>
      <c r="NN2995" s="2"/>
      <c r="NO2995" s="2"/>
      <c r="NQ2995" s="7"/>
      <c r="OG2995" s="36"/>
      <c r="OI2995" s="37"/>
      <c r="RD2995" s="2"/>
      <c r="RE2995" s="2"/>
      <c r="RF2995" s="2"/>
      <c r="RG2995" s="2"/>
      <c r="RI2995" s="7"/>
      <c r="RO2995" s="2"/>
      <c r="RP2995" s="2"/>
      <c r="RQ2995" s="2"/>
      <c r="RS2995" s="7"/>
      <c r="SI2995" s="34"/>
      <c r="SK2995" s="35"/>
      <c r="SN2995" s="2"/>
      <c r="SO2995" s="2"/>
      <c r="SP2995" s="2"/>
      <c r="SQ2995" s="2"/>
      <c r="SS2995" s="7"/>
      <c r="SY2995" s="2"/>
      <c r="SZ2995" s="2"/>
      <c r="TA2995" s="2"/>
      <c r="TC2995" s="7"/>
      <c r="TS2995" s="36"/>
      <c r="TU2995" s="37"/>
      <c r="TV2995" s="1"/>
      <c r="VT2995" s="1"/>
    </row>
    <row r="2996" spans="14:592" x14ac:dyDescent="0.3">
      <c r="N2996" s="1"/>
      <c r="O2996" s="34"/>
      <c r="Q2996" s="35"/>
      <c r="S2996" s="36"/>
      <c r="U2996" s="37"/>
      <c r="W2996" s="52"/>
      <c r="Y2996" s="53"/>
      <c r="AI2996" s="1"/>
      <c r="AJ2996" s="1"/>
      <c r="AK2996" s="1"/>
      <c r="AL2996" s="1"/>
      <c r="AM2996" s="2"/>
      <c r="AN2996" s="1"/>
      <c r="AO2996" s="7"/>
      <c r="AP2996" s="1"/>
      <c r="AQ2996" s="1"/>
      <c r="AR2996" s="1"/>
      <c r="AS2996" s="1"/>
      <c r="AT2996" s="1"/>
      <c r="AU2996" s="1"/>
      <c r="AV2996" s="1"/>
      <c r="AW2996" s="2"/>
      <c r="AX2996" s="1"/>
      <c r="AY2996" s="7"/>
      <c r="AZ2996" s="1"/>
      <c r="BA2996" s="1"/>
      <c r="BB2996" s="1"/>
      <c r="BC2996" s="1"/>
      <c r="BD2996" s="1"/>
      <c r="BE2996" s="1"/>
      <c r="BF2996" s="1"/>
      <c r="BG2996" s="2"/>
      <c r="BH2996" s="1"/>
      <c r="BI2996" s="7"/>
      <c r="BJ2996" s="1"/>
      <c r="BK2996" s="1"/>
      <c r="BL2996" s="1"/>
      <c r="BM2996" s="1"/>
      <c r="BO2996" s="34"/>
      <c r="BQ2996" s="35"/>
      <c r="BS2996" s="1"/>
      <c r="BT2996" s="1"/>
      <c r="BU2996" s="1"/>
      <c r="BV2996" s="1"/>
      <c r="BW2996" s="2"/>
      <c r="BX2996" s="1"/>
      <c r="BY2996" s="7"/>
      <c r="BZ2996" s="1"/>
      <c r="CA2996" s="1"/>
      <c r="CB2996" s="1"/>
      <c r="CC2996" s="1"/>
      <c r="CD2996" s="1"/>
      <c r="CE2996" s="1"/>
      <c r="CF2996" s="1"/>
      <c r="CG2996" s="2"/>
      <c r="CH2996" s="1"/>
      <c r="CI2996" s="7"/>
      <c r="CJ2996" s="1"/>
      <c r="CK2996" s="1"/>
      <c r="CL2996" s="1"/>
      <c r="CM2996" s="1"/>
      <c r="CN2996" s="1"/>
      <c r="CO2996" s="1"/>
      <c r="CP2996" s="1"/>
      <c r="CQ2996" s="2"/>
      <c r="CR2996" s="1"/>
      <c r="CS2996" s="7"/>
      <c r="CT2996" s="1"/>
      <c r="CU2996" s="1"/>
      <c r="CV2996" s="1"/>
      <c r="CW2996" s="1"/>
      <c r="CY2996" s="36"/>
      <c r="DA2996" s="37"/>
      <c r="DC2996" s="1"/>
      <c r="DD2996" s="1"/>
      <c r="DE2996" s="1"/>
      <c r="DF2996" s="1"/>
      <c r="DG2996" s="2"/>
      <c r="DH2996" s="1"/>
      <c r="DI2996" s="7"/>
      <c r="DJ2996" s="1"/>
      <c r="DK2996" s="1"/>
      <c r="DL2996" s="1"/>
      <c r="DM2996" s="1"/>
      <c r="DN2996" s="1"/>
      <c r="DO2996" s="1"/>
      <c r="DP2996" s="1"/>
      <c r="DQ2996" s="2"/>
      <c r="DR2996" s="1"/>
      <c r="DS2996" s="7"/>
      <c r="DT2996" s="1"/>
      <c r="DU2996" s="1"/>
      <c r="DV2996" s="1"/>
      <c r="DW2996" s="1"/>
      <c r="DX2996" s="1"/>
      <c r="DY2996" s="1"/>
      <c r="DZ2996" s="1"/>
      <c r="EA2996" s="2"/>
      <c r="EB2996" s="1"/>
      <c r="EC2996" s="7"/>
      <c r="ED2996" s="1"/>
      <c r="EE2996" s="1"/>
      <c r="EF2996" s="1"/>
      <c r="EG2996" s="1"/>
      <c r="EI2996" s="52"/>
      <c r="EK2996" s="53"/>
      <c r="EY2996" s="1"/>
      <c r="FU2996" s="1"/>
      <c r="FV2996" s="1"/>
      <c r="FW2996" s="1"/>
      <c r="FX2996" s="1"/>
      <c r="FY2996" s="2"/>
      <c r="FZ2996" s="1"/>
      <c r="GA2996" s="7"/>
      <c r="GB2996" s="1"/>
      <c r="GC2996" s="1"/>
      <c r="GD2996" s="1"/>
      <c r="GE2996" s="1"/>
      <c r="GF2996" s="1"/>
      <c r="GG2996" s="1"/>
      <c r="GH2996" s="1"/>
      <c r="GI2996" s="2"/>
      <c r="GJ2996" s="1"/>
      <c r="GK2996" s="7"/>
      <c r="GL2996" s="1"/>
      <c r="GM2996" s="1"/>
      <c r="GN2996" s="1"/>
      <c r="GO2996" s="1"/>
      <c r="GP2996" s="1"/>
      <c r="GQ2996" s="1"/>
      <c r="GR2996" s="1"/>
      <c r="GS2996" s="2"/>
      <c r="GT2996" s="1"/>
      <c r="GU2996" s="7"/>
      <c r="GV2996" s="1"/>
      <c r="GW2996" s="1"/>
      <c r="GX2996" s="1"/>
      <c r="GY2996" s="1"/>
      <c r="HA2996" s="34"/>
      <c r="HC2996" s="35"/>
      <c r="HE2996" s="1"/>
      <c r="HF2996" s="1"/>
      <c r="HG2996" s="1"/>
      <c r="HH2996" s="1"/>
      <c r="HI2996" s="2"/>
      <c r="HJ2996" s="1"/>
      <c r="HK2996" s="7"/>
      <c r="HL2996" s="1"/>
      <c r="HM2996" s="1"/>
      <c r="HN2996" s="1"/>
      <c r="HO2996" s="1"/>
      <c r="HP2996" s="1"/>
      <c r="HQ2996" s="1"/>
      <c r="HR2996" s="1"/>
      <c r="HS2996" s="2"/>
      <c r="HT2996" s="1"/>
      <c r="HU2996" s="7"/>
      <c r="HV2996" s="1"/>
      <c r="HW2996" s="1"/>
      <c r="HX2996" s="1"/>
      <c r="HY2996" s="1"/>
      <c r="HZ2996" s="1"/>
      <c r="IA2996" s="1"/>
      <c r="IB2996" s="1"/>
      <c r="IC2996" s="2"/>
      <c r="ID2996" s="1"/>
      <c r="IE2996" s="7"/>
      <c r="IF2996" s="1"/>
      <c r="IG2996" s="1"/>
      <c r="IH2996" s="1"/>
      <c r="II2996" s="1"/>
      <c r="IK2996" s="36"/>
      <c r="IM2996" s="37"/>
      <c r="IO2996" s="1"/>
      <c r="IP2996" s="1"/>
      <c r="IQ2996" s="1"/>
      <c r="IR2996" s="1"/>
      <c r="IS2996" s="2"/>
      <c r="IT2996" s="1"/>
      <c r="IU2996" s="7"/>
      <c r="IV2996" s="1"/>
      <c r="IW2996" s="1"/>
      <c r="IX2996" s="1"/>
      <c r="IY2996" s="1"/>
      <c r="IZ2996" s="1"/>
      <c r="JA2996" s="1"/>
      <c r="JB2996" s="1"/>
      <c r="JC2996" s="2"/>
      <c r="JD2996" s="1"/>
      <c r="JE2996" s="7"/>
      <c r="JF2996" s="1"/>
      <c r="JG2996" s="1"/>
      <c r="JH2996" s="1"/>
      <c r="JI2996" s="1"/>
      <c r="JJ2996" s="1"/>
      <c r="JK2996" s="1"/>
      <c r="JL2996" s="1"/>
      <c r="JM2996" s="2"/>
      <c r="JN2996" s="1"/>
      <c r="JO2996" s="7"/>
      <c r="JP2996" s="1"/>
      <c r="JQ2996" s="1"/>
      <c r="JR2996" s="1"/>
      <c r="JS2996" s="1"/>
      <c r="JU2996" s="52"/>
      <c r="JW2996" s="53"/>
      <c r="JX2996" s="1"/>
      <c r="KG2996" s="1"/>
      <c r="KV2996" s="1"/>
      <c r="KW2996" s="34"/>
      <c r="KY2996" s="35"/>
      <c r="LA2996" s="36"/>
      <c r="LC2996" s="37"/>
      <c r="LQ2996" s="1"/>
      <c r="LR2996" s="1"/>
      <c r="LS2996" s="1"/>
      <c r="LT2996" s="1"/>
      <c r="LU2996" s="2"/>
      <c r="LV2996" s="1"/>
      <c r="LW2996" s="7"/>
      <c r="LX2996" s="1"/>
      <c r="LY2996" s="1"/>
      <c r="LZ2996" s="1"/>
      <c r="MA2996" s="1"/>
      <c r="MB2996" s="1"/>
      <c r="MC2996" s="1"/>
      <c r="MD2996" s="1"/>
      <c r="ME2996" s="2"/>
      <c r="MF2996" s="1"/>
      <c r="MG2996" s="7"/>
      <c r="MH2996" s="1"/>
      <c r="MI2996" s="1"/>
      <c r="MJ2996" s="1"/>
      <c r="MK2996" s="1"/>
      <c r="MW2996" s="34"/>
      <c r="MY2996" s="35"/>
      <c r="NA2996" s="1"/>
      <c r="NB2996" s="1"/>
      <c r="NC2996" s="1"/>
      <c r="ND2996" s="1"/>
      <c r="NE2996" s="2"/>
      <c r="NF2996" s="1"/>
      <c r="NG2996" s="7"/>
      <c r="NH2996" s="1"/>
      <c r="NI2996" s="1"/>
      <c r="NJ2996" s="1"/>
      <c r="NK2996" s="1"/>
      <c r="NL2996" s="1"/>
      <c r="NM2996" s="1"/>
      <c r="NN2996" s="1"/>
      <c r="NO2996" s="2"/>
      <c r="NP2996" s="1"/>
      <c r="NQ2996" s="7"/>
      <c r="NR2996" s="1"/>
      <c r="NS2996" s="1"/>
      <c r="NT2996" s="1"/>
      <c r="NU2996" s="1"/>
      <c r="OG2996" s="36"/>
      <c r="OI2996" s="37"/>
      <c r="PW2996" s="1"/>
      <c r="RC2996" s="1"/>
      <c r="RD2996" s="1"/>
      <c r="RE2996" s="1"/>
      <c r="RF2996" s="1"/>
      <c r="RG2996" s="2"/>
      <c r="RH2996" s="1"/>
      <c r="RI2996" s="7"/>
      <c r="RJ2996" s="1"/>
      <c r="RK2996" s="1"/>
      <c r="RL2996" s="1"/>
      <c r="RM2996" s="1"/>
      <c r="RN2996" s="1"/>
      <c r="RO2996" s="1"/>
      <c r="RP2996" s="1"/>
      <c r="RQ2996" s="2"/>
      <c r="RR2996" s="1"/>
      <c r="RS2996" s="7"/>
      <c r="RT2996" s="1"/>
      <c r="RU2996" s="1"/>
      <c r="RV2996" s="1"/>
      <c r="RW2996" s="1"/>
      <c r="SI2996" s="34"/>
      <c r="SK2996" s="35"/>
      <c r="SM2996" s="1"/>
      <c r="SN2996" s="1"/>
      <c r="SO2996" s="1"/>
      <c r="SP2996" s="1"/>
      <c r="SQ2996" s="2"/>
      <c r="SR2996" s="1"/>
      <c r="SS2996" s="7"/>
      <c r="ST2996" s="1"/>
      <c r="SU2996" s="1"/>
      <c r="SV2996" s="1"/>
      <c r="SW2996" s="1"/>
      <c r="SX2996" s="1"/>
      <c r="SY2996" s="1"/>
      <c r="SZ2996" s="1"/>
      <c r="TA2996" s="2"/>
      <c r="TB2996" s="1"/>
      <c r="TC2996" s="7"/>
      <c r="TD2996" s="1"/>
      <c r="TE2996" s="1"/>
      <c r="TF2996" s="1"/>
      <c r="TG2996" s="1"/>
      <c r="TS2996" s="36"/>
      <c r="TU2996" s="37"/>
      <c r="TV2996" s="1"/>
      <c r="VT2996" s="1"/>
    </row>
    <row r="2997" spans="14:592" ht="15" thickBot="1" x14ac:dyDescent="0.35">
      <c r="N2997" s="1"/>
      <c r="O2997" s="34"/>
      <c r="Q2997" s="35"/>
      <c r="S2997" s="36"/>
      <c r="U2997" s="37"/>
      <c r="W2997" s="52"/>
      <c r="Y2997" s="53"/>
      <c r="AI2997" s="1"/>
      <c r="AM2997" s="2" t="s">
        <v>111</v>
      </c>
      <c r="AO2997" s="7" t="s">
        <v>112</v>
      </c>
      <c r="AS2997" s="1"/>
      <c r="AW2997" s="2" t="s">
        <v>113</v>
      </c>
      <c r="AY2997" s="7" t="s">
        <v>114</v>
      </c>
      <c r="BC2997" s="1"/>
      <c r="BG2997" s="2" t="s">
        <v>115</v>
      </c>
      <c r="BI2997" s="7" t="s">
        <v>116</v>
      </c>
      <c r="BM2997" s="1"/>
      <c r="BO2997" s="34"/>
      <c r="BQ2997" s="35"/>
      <c r="BS2997" s="1"/>
      <c r="BW2997" s="2" t="s">
        <v>117</v>
      </c>
      <c r="BY2997" s="7" t="s">
        <v>118</v>
      </c>
      <c r="CC2997" s="1"/>
      <c r="CG2997" s="2" t="s">
        <v>119</v>
      </c>
      <c r="CI2997" s="7" t="s">
        <v>120</v>
      </c>
      <c r="CM2997" s="1"/>
      <c r="CQ2997" s="2" t="s">
        <v>121</v>
      </c>
      <c r="CS2997" s="7" t="s">
        <v>122</v>
      </c>
      <c r="CW2997" s="1"/>
      <c r="CY2997" s="36"/>
      <c r="DA2997" s="37"/>
      <c r="DC2997" s="1"/>
      <c r="DG2997" s="2" t="s">
        <v>223</v>
      </c>
      <c r="DI2997" s="7" t="s">
        <v>224</v>
      </c>
      <c r="DM2997" s="1"/>
      <c r="DQ2997" s="2" t="s">
        <v>225</v>
      </c>
      <c r="DS2997" s="7" t="s">
        <v>226</v>
      </c>
      <c r="DW2997" s="1"/>
      <c r="EA2997" s="2" t="s">
        <v>227</v>
      </c>
      <c r="EC2997" s="7" t="s">
        <v>228</v>
      </c>
      <c r="EG2997" s="1"/>
      <c r="EI2997" s="52"/>
      <c r="EK2997" s="53"/>
      <c r="FU2997" s="1"/>
      <c r="FY2997" s="2" t="s">
        <v>111</v>
      </c>
      <c r="GA2997" s="7" t="s">
        <v>112</v>
      </c>
      <c r="GE2997" s="1"/>
      <c r="GI2997" s="2" t="s">
        <v>113</v>
      </c>
      <c r="GK2997" s="7" t="s">
        <v>114</v>
      </c>
      <c r="GO2997" s="1"/>
      <c r="GS2997" s="2" t="s">
        <v>115</v>
      </c>
      <c r="GU2997" s="7" t="s">
        <v>116</v>
      </c>
      <c r="GY2997" s="1"/>
      <c r="HA2997" s="34"/>
      <c r="HC2997" s="35"/>
      <c r="HE2997" s="1"/>
      <c r="HI2997" s="2" t="s">
        <v>117</v>
      </c>
      <c r="HK2997" s="7" t="s">
        <v>118</v>
      </c>
      <c r="HO2997" s="1"/>
      <c r="HS2997" s="2" t="s">
        <v>119</v>
      </c>
      <c r="HU2997" s="7" t="s">
        <v>120</v>
      </c>
      <c r="HY2997" s="1"/>
      <c r="IC2997" s="2" t="s">
        <v>121</v>
      </c>
      <c r="IE2997" s="7" t="s">
        <v>122</v>
      </c>
      <c r="II2997" s="1"/>
      <c r="IK2997" s="36"/>
      <c r="IM2997" s="37"/>
      <c r="IO2997" s="1"/>
      <c r="IS2997" s="2" t="s">
        <v>223</v>
      </c>
      <c r="IU2997" s="7" t="s">
        <v>224</v>
      </c>
      <c r="IY2997" s="1"/>
      <c r="JC2997" s="2" t="s">
        <v>225</v>
      </c>
      <c r="JE2997" s="7" t="s">
        <v>226</v>
      </c>
      <c r="JI2997" s="1"/>
      <c r="JM2997" s="2" t="s">
        <v>227</v>
      </c>
      <c r="JO2997" s="7" t="s">
        <v>228</v>
      </c>
      <c r="JS2997" s="1"/>
      <c r="JU2997" s="52"/>
      <c r="JW2997" s="53"/>
      <c r="JX2997" s="1"/>
      <c r="KG2997" s="1"/>
      <c r="KV2997" s="1"/>
      <c r="KW2997" s="34"/>
      <c r="KY2997" s="35"/>
      <c r="LA2997" s="36"/>
      <c r="LC2997" s="37"/>
      <c r="LQ2997" s="1"/>
      <c r="LU2997" s="2" t="s">
        <v>111</v>
      </c>
      <c r="LW2997" s="7" t="s">
        <v>112</v>
      </c>
      <c r="MA2997" s="1"/>
      <c r="ME2997" s="2" t="s">
        <v>113</v>
      </c>
      <c r="MG2997" s="7" t="s">
        <v>114</v>
      </c>
      <c r="MK2997" s="1"/>
      <c r="MW2997" s="34"/>
      <c r="MY2997" s="35"/>
      <c r="NA2997" s="1"/>
      <c r="NE2997" s="2" t="s">
        <v>117</v>
      </c>
      <c r="NG2997" s="7" t="s">
        <v>118</v>
      </c>
      <c r="NK2997" s="1"/>
      <c r="NO2997" s="2" t="s">
        <v>119</v>
      </c>
      <c r="NQ2997" s="7" t="s">
        <v>120</v>
      </c>
      <c r="NU2997" s="1"/>
      <c r="OG2997" s="36"/>
      <c r="OI2997" s="37"/>
      <c r="RC2997" s="1"/>
      <c r="RG2997" s="2" t="s">
        <v>111</v>
      </c>
      <c r="RI2997" s="7" t="s">
        <v>112</v>
      </c>
      <c r="RM2997" s="1"/>
      <c r="RQ2997" s="2" t="s">
        <v>113</v>
      </c>
      <c r="RS2997" s="7" t="s">
        <v>114</v>
      </c>
      <c r="RW2997" s="1"/>
      <c r="SI2997" s="34"/>
      <c r="SK2997" s="35"/>
      <c r="SM2997" s="1"/>
      <c r="SQ2997" s="2" t="s">
        <v>117</v>
      </c>
      <c r="SS2997" s="7" t="s">
        <v>118</v>
      </c>
      <c r="SW2997" s="1"/>
      <c r="TA2997" s="2" t="s">
        <v>119</v>
      </c>
      <c r="TC2997" s="7" t="s">
        <v>120</v>
      </c>
      <c r="TG2997" s="1"/>
      <c r="TS2997" s="36"/>
      <c r="TU2997" s="37"/>
      <c r="TV2997" s="1"/>
      <c r="VT2997" s="1"/>
    </row>
    <row r="2998" spans="14:592" ht="15" thickBot="1" x14ac:dyDescent="0.35">
      <c r="N2998" s="1"/>
      <c r="O2998" s="34"/>
      <c r="Q2998" s="35"/>
      <c r="S2998" s="36"/>
      <c r="U2998" s="37"/>
      <c r="W2998" s="52"/>
      <c r="Y2998" s="53"/>
      <c r="AI2998" s="1"/>
      <c r="AM2998" s="3">
        <f t="array" ref="AM2998">EXP(AM3007)/(EXP(AM3007)+EXP(AW3007)+EXP(BG3007))</f>
        <v>0.25039612460997429</v>
      </c>
      <c r="AO2998" s="41">
        <f t="array" ref="AO2998">AL2953</f>
        <v>5.4918989647861102E-5</v>
      </c>
      <c r="AS2998" s="1"/>
      <c r="AW2998" s="3">
        <f t="array" ref="AW2998">EXP(AW3007)/(EXP(AM3007)+EXP(AW3007)+EXP(BG3007))</f>
        <v>0.28965028082496919</v>
      </c>
      <c r="AY2998" s="41">
        <f t="array" ref="AY2998">AW2953</f>
        <v>-1.8697986867006208E-3</v>
      </c>
      <c r="BC2998" s="1"/>
      <c r="BG2998" s="3">
        <f t="array" ref="BG2998">EXP(BG3007)/(EXP(AM3007)+EXP(AW3007)+EXP(BG3007))</f>
        <v>0.45995359456505647</v>
      </c>
      <c r="BI2998" s="41">
        <f t="array" ref="BI2998">BH2953</f>
        <v>-9.4592592078671014E-4</v>
      </c>
      <c r="BM2998" s="1"/>
      <c r="BO2998" s="34"/>
      <c r="BQ2998" s="35"/>
      <c r="BS2998" s="1"/>
      <c r="BW2998" s="3">
        <f t="array" ref="BW2998">EXP(BW3007)/(EXP(BW3007)+EXP(CG3007)+EXP(CQ3007))</f>
        <v>0.24923232067365597</v>
      </c>
      <c r="BY2998" s="41">
        <f>BV2953</f>
        <v>-6.2050351393788162E-5</v>
      </c>
      <c r="CC2998" s="1"/>
      <c r="CG2998" s="3">
        <f t="array" ref="CG2998">EXP(CG3007)/(EXP(BW3007)+EXP(CG3007)+EXP(CQ3007))</f>
        <v>0.29873727448459864</v>
      </c>
      <c r="CI2998" s="41">
        <f>CG2953</f>
        <v>2.1125965042209393E-3</v>
      </c>
      <c r="CM2998" s="1"/>
      <c r="CQ2998" s="3">
        <f t="array" ref="CQ2998">EXP(CQ3007)/(EXP(BW3007)+EXP(CG3007)+EXP(CQ3007))</f>
        <v>0.45203040484174534</v>
      </c>
      <c r="CS2998" s="41">
        <f>CR2953</f>
        <v>1.0687566569170129E-3</v>
      </c>
      <c r="CW2998" s="1"/>
      <c r="CY2998" s="36"/>
      <c r="DA2998" s="37"/>
      <c r="DC2998" s="1"/>
      <c r="DG2998" s="3">
        <f t="array" ref="DG2998">EXP(DG3007)/(EXP(DG3007)+EXP(DQ3007)+EXP(EA3007))</f>
        <v>0.2824937879877375</v>
      </c>
      <c r="DI2998" s="41">
        <f>DF2953</f>
        <v>2.890852645162802E-5</v>
      </c>
      <c r="DM2998" s="1"/>
      <c r="DQ2998" s="3">
        <f t="array" ref="DQ2998">EXP(DQ3007)/(EXP(DG3007)+EXP(DQ3007)+EXP(EA3007))</f>
        <v>0.32573370825202586</v>
      </c>
      <c r="DS2998" s="41">
        <f>DQ2953</f>
        <v>-9.8423378034248653E-4</v>
      </c>
      <c r="DW2998" s="1"/>
      <c r="EA2998" s="3">
        <f t="array" ref="EA2998">EXP(EA3007)/(EXP(DG3007)+EXP(DQ3007)+EXP(EA3007))</f>
        <v>0.3917725037602367</v>
      </c>
      <c r="EC2998" s="41">
        <f>EB2953</f>
        <v>-4.9792111394766339E-4</v>
      </c>
      <c r="EG2998" s="1"/>
      <c r="EI2998" s="52"/>
      <c r="EK2998" s="53"/>
      <c r="EY2998" s="1"/>
      <c r="FU2998" s="1"/>
      <c r="FY2998" s="3">
        <f t="array" ref="FY2998">EXP(FY3007)/(EXP(FY3007)+EXP(GI3007)+EXP(GS3007))</f>
        <v>0.29694821249260167</v>
      </c>
      <c r="GA2998" s="41">
        <f t="array" ref="GA2998">FX2953</f>
        <v>-3.7615651794359811E-4</v>
      </c>
      <c r="GE2998" s="1"/>
      <c r="GI2998" s="3">
        <f t="array" ref="GI2998">EXP(GI3007)/(EXP(FY3007)+EXP(GI3007)+EXP(GS3007))</f>
        <v>0.34711271579197678</v>
      </c>
      <c r="GK2998" s="41">
        <f t="array" ref="GK2998">GI2953</f>
        <v>-1.2129652690696104E-3</v>
      </c>
      <c r="GO2998" s="1"/>
      <c r="GS2998" s="3">
        <f t="array" ref="GS2998">EXP(GS3007)/(EXP(FY3007)+EXP(GI3007)+EXP(GS3007))</f>
        <v>0.35593907171542161</v>
      </c>
      <c r="GU2998" s="41">
        <f t="array" ref="GU2998">GT2953</f>
        <v>-8.6863036261624769E-4</v>
      </c>
      <c r="GY2998" s="1"/>
      <c r="HA2998" s="34"/>
      <c r="HC2998" s="35"/>
      <c r="HE2998" s="1"/>
      <c r="HI2998" s="3">
        <f t="array" ref="HI2998">EXP(HI3007)/(EXP(HI3007)+EXP(HS3007)+EXP(IC3007))</f>
        <v>0.31423919113358179</v>
      </c>
      <c r="HK2998" s="41">
        <f>HH2953</f>
        <v>4.2500133864667916E-4</v>
      </c>
      <c r="HO2998" s="1"/>
      <c r="HS2998" s="3">
        <f t="array" ref="HS2998">EXP(HS3007)/(EXP(HI3007)+EXP(HS3007)+EXP(IC3007))</f>
        <v>0.30202287098050845</v>
      </c>
      <c r="HU2998" s="41">
        <f>HS2953</f>
        <v>1.3704717012608322E-3</v>
      </c>
      <c r="HY2998" s="1"/>
      <c r="IC2998" s="3">
        <f t="array" ref="IC2998">EXP(IC3007)/(EXP(HI3007)+EXP(HS3007)+EXP(IC3007))</f>
        <v>0.38373793788590976</v>
      </c>
      <c r="IE2998" s="41">
        <f>ID2953</f>
        <v>9.8142408622681285E-4</v>
      </c>
      <c r="II2998" s="1"/>
      <c r="IK2998" s="36"/>
      <c r="IM2998" s="37"/>
      <c r="IO2998" s="1"/>
      <c r="IS2998" s="3">
        <f t="array" ref="IS2998">EXP(IS3007)/(EXP(IS3007)+EXP(JC3007)+EXP(JM3007))</f>
        <v>0.26545852184357777</v>
      </c>
      <c r="IU2998" s="41">
        <f>IR2953</f>
        <v>-1.9800310818988821E-4</v>
      </c>
      <c r="IY2998" s="1"/>
      <c r="JC2998" s="3">
        <f t="array" ref="JC2998">EXP(JC3007)/(EXP(IS3007)+EXP(JC3007)+EXP(JM3007))</f>
        <v>0.36003099428412716</v>
      </c>
      <c r="JE2998" s="41">
        <f>JC2953</f>
        <v>-6.3848659253640467E-4</v>
      </c>
      <c r="JI2998" s="1"/>
      <c r="JM2998" s="3">
        <f t="array" ref="JM2998">EXP(JM3007)/(EXP(IS3007)+EXP(JC3007)+EXP(JM3007))</f>
        <v>0.37451048387229513</v>
      </c>
      <c r="JO2998" s="41">
        <f>JN2953</f>
        <v>-4.5723389988397217E-4</v>
      </c>
      <c r="JS2998" s="1"/>
      <c r="JU2998" s="52"/>
      <c r="JW2998" s="53"/>
      <c r="JX2998" s="1"/>
      <c r="KG2998" s="1"/>
      <c r="KV2998" s="1"/>
      <c r="KW2998" s="34"/>
      <c r="KY2998" s="35"/>
      <c r="LA2998" s="36"/>
      <c r="LC2998" s="37"/>
      <c r="LQ2998" s="1"/>
      <c r="LU2998" s="3">
        <f>EXP(LU3007)/(EXP(LU3007)+EXP(ME3007))</f>
        <v>1</v>
      </c>
      <c r="LW2998" s="41">
        <f t="array" ref="LW2998">LT2953</f>
        <v>-1.6391702862224738E-3</v>
      </c>
      <c r="MA2998" s="1"/>
      <c r="ME2998" s="3">
        <f>EXP(ME3007)/(EXP(LU3007)+EXP(ME3007))</f>
        <v>0</v>
      </c>
      <c r="MG2998" s="41">
        <f t="array" ref="MG2998">ME2953</f>
        <v>5.3606028974958011E-4</v>
      </c>
      <c r="MK2998" s="1"/>
      <c r="MW2998" s="34"/>
      <c r="MY2998" s="35"/>
      <c r="NA2998" s="1"/>
      <c r="NE2998" s="3">
        <f>EXP(NE3007)/(EXP(NE3007)+EXP(NO3007))</f>
        <v>0.6072463043977322</v>
      </c>
      <c r="NG2998" s="41">
        <f>ND2953</f>
        <v>2.8936649047568567E-4</v>
      </c>
      <c r="NK2998" s="1"/>
      <c r="NO2998" s="3">
        <f>EXP(NO3007)/(EXP(NE3007)+EXP(NO3007))</f>
        <v>0.3927536956022678</v>
      </c>
      <c r="NQ2998" s="41">
        <f>NO2953</f>
        <v>-2.4771186527292353E-4</v>
      </c>
      <c r="NU2998" s="1"/>
      <c r="OG2998" s="36"/>
      <c r="OI2998" s="37"/>
      <c r="PW2998" s="1"/>
      <c r="RC2998" s="1"/>
      <c r="RG2998" s="3">
        <f>EXP(RG3007)/(EXP(RG3007)+EXP(RQ3007))</f>
        <v>1</v>
      </c>
      <c r="RI2998" s="41">
        <f t="array" ref="RI2998">RF2953</f>
        <v>1.4338208882053037E-3</v>
      </c>
      <c r="RM2998" s="1"/>
      <c r="RQ2998" s="3">
        <f>EXP(RQ3007)/(EXP(RG3007)+EXP(RQ3007))</f>
        <v>0</v>
      </c>
      <c r="RS2998" s="41">
        <f t="array" ref="RS2998">RQ2953</f>
        <v>2.1031945664143478E-3</v>
      </c>
      <c r="RW2998" s="1"/>
      <c r="SI2998" s="34"/>
      <c r="SK2998" s="35"/>
      <c r="SM2998" s="1"/>
      <c r="SQ2998" s="3">
        <f>EXP(SQ3007)/(EXP(SQ3007)+EXP(TA3007))</f>
        <v>0.46441276579156188</v>
      </c>
      <c r="SS2998" s="41">
        <f>SP2953</f>
        <v>-4.8350069184266008E-4</v>
      </c>
      <c r="SW2998" s="1"/>
      <c r="TA2998" s="3">
        <f>EXP(TA3007)/(EXP(SQ3007)+EXP(TA3007))</f>
        <v>0.53558723420843801</v>
      </c>
      <c r="TC2998" s="41">
        <f>TA2953</f>
        <v>-7.125201316580431E-4</v>
      </c>
      <c r="TG2998" s="1"/>
      <c r="TS2998" s="36"/>
      <c r="TU2998" s="37"/>
      <c r="TV2998" s="1"/>
      <c r="VT2998" s="1"/>
    </row>
    <row r="2999" spans="14:592" x14ac:dyDescent="0.3">
      <c r="N2999" s="1"/>
      <c r="O2999" s="34"/>
      <c r="Q2999" s="35"/>
      <c r="S2999" s="36"/>
      <c r="U2999" s="37"/>
      <c r="W2999" s="52"/>
      <c r="Y2999" s="53"/>
      <c r="AI2999" s="1"/>
      <c r="AM2999" s="2"/>
      <c r="AO2999" s="7"/>
      <c r="AS2999" s="1"/>
      <c r="AW2999" s="2"/>
      <c r="AY2999" s="7"/>
      <c r="BC2999" s="1"/>
      <c r="BG2999" s="2"/>
      <c r="BI2999" s="7"/>
      <c r="BM2999" s="1"/>
      <c r="BO2999" s="34"/>
      <c r="BQ2999" s="35"/>
      <c r="BS2999" s="1"/>
      <c r="BW2999" s="2"/>
      <c r="BY2999" s="7"/>
      <c r="CC2999" s="1"/>
      <c r="CG2999" s="2"/>
      <c r="CI2999" s="7"/>
      <c r="CM2999" s="1"/>
      <c r="CQ2999" s="2"/>
      <c r="CS2999" s="7"/>
      <c r="CW2999" s="1"/>
      <c r="CY2999" s="36"/>
      <c r="DA2999" s="37"/>
      <c r="DC2999" s="1"/>
      <c r="DG2999" s="2"/>
      <c r="DI2999" s="7"/>
      <c r="DM2999" s="1"/>
      <c r="DQ2999" s="2"/>
      <c r="DS2999" s="7"/>
      <c r="DW2999" s="1"/>
      <c r="EA2999" s="2"/>
      <c r="EC2999" s="7"/>
      <c r="EG2999" s="1"/>
      <c r="EI2999" s="52"/>
      <c r="EK2999" s="53"/>
      <c r="FU2999" s="1"/>
      <c r="FY2999" s="2"/>
      <c r="GA2999" s="7"/>
      <c r="GE2999" s="1"/>
      <c r="GI2999" s="2"/>
      <c r="GK2999" s="7"/>
      <c r="GO2999" s="1"/>
      <c r="GS2999" s="2"/>
      <c r="GU2999" s="7"/>
      <c r="GY2999" s="1"/>
      <c r="HA2999" s="34"/>
      <c r="HC2999" s="35"/>
      <c r="HE2999" s="1"/>
      <c r="HI2999" s="2"/>
      <c r="HK2999" s="7"/>
      <c r="HO2999" s="1"/>
      <c r="HS2999" s="2"/>
      <c r="HU2999" s="7"/>
      <c r="HY2999" s="1"/>
      <c r="IC2999" s="2"/>
      <c r="IE2999" s="7"/>
      <c r="II2999" s="1"/>
      <c r="IK2999" s="36"/>
      <c r="IM2999" s="37"/>
      <c r="IO2999" s="1"/>
      <c r="IS2999" s="2"/>
      <c r="IU2999" s="7"/>
      <c r="IY2999" s="1"/>
      <c r="JC2999" s="2"/>
      <c r="JE2999" s="7"/>
      <c r="JI2999" s="1"/>
      <c r="JM2999" s="2"/>
      <c r="JO2999" s="7"/>
      <c r="JS2999" s="1"/>
      <c r="JU2999" s="52"/>
      <c r="JW2999" s="53"/>
      <c r="JX2999" s="1"/>
      <c r="KG2999" s="1"/>
      <c r="KV2999" s="1"/>
      <c r="KW2999" s="34"/>
      <c r="KY2999" s="35"/>
      <c r="LA2999" s="36"/>
      <c r="LC2999" s="37"/>
      <c r="LQ2999" s="1"/>
      <c r="LU2999" s="2"/>
      <c r="LW2999" s="7"/>
      <c r="MA2999" s="1"/>
      <c r="ME2999" s="2"/>
      <c r="MG2999" s="7"/>
      <c r="MK2999" s="1"/>
      <c r="MW2999" s="34"/>
      <c r="MY2999" s="35"/>
      <c r="NA2999" s="1"/>
      <c r="NE2999" s="2"/>
      <c r="NG2999" s="7"/>
      <c r="NK2999" s="1"/>
      <c r="NO2999" s="2"/>
      <c r="NQ2999" s="7"/>
      <c r="NU2999" s="1"/>
      <c r="OG2999" s="36"/>
      <c r="OI2999" s="37"/>
      <c r="RC2999" s="1"/>
      <c r="RG2999" s="2"/>
      <c r="RI2999" s="7"/>
      <c r="RM2999" s="1"/>
      <c r="RQ2999" s="2"/>
      <c r="RS2999" s="7"/>
      <c r="RW2999" s="1"/>
      <c r="SI2999" s="34"/>
      <c r="SK2999" s="35"/>
      <c r="SM2999" s="1"/>
      <c r="SQ2999" s="2"/>
      <c r="SS2999" s="7"/>
      <c r="SW2999" s="1"/>
      <c r="TA2999" s="2"/>
      <c r="TC2999" s="7"/>
      <c r="TG2999" s="1"/>
      <c r="TS2999" s="36"/>
      <c r="TU2999" s="37"/>
      <c r="TV2999" s="1"/>
      <c r="VT2999" s="1"/>
    </row>
    <row r="3000" spans="14:592" ht="15" thickBot="1" x14ac:dyDescent="0.35">
      <c r="N3000" s="1"/>
      <c r="O3000" s="34"/>
      <c r="Q3000" s="35"/>
      <c r="S3000" s="36"/>
      <c r="U3000" s="37"/>
      <c r="W3000" s="52"/>
      <c r="Y3000" s="53"/>
      <c r="AI3000" s="1"/>
      <c r="AM3000" s="2"/>
      <c r="AO3000" s="7"/>
      <c r="AQ3000" t="s">
        <v>123</v>
      </c>
      <c r="AS3000" s="1"/>
      <c r="AW3000" s="2"/>
      <c r="AY3000" s="7"/>
      <c r="BA3000" t="s">
        <v>123</v>
      </c>
      <c r="BC3000" s="1"/>
      <c r="BG3000" s="2"/>
      <c r="BI3000" s="7"/>
      <c r="BK3000" t="s">
        <v>123</v>
      </c>
      <c r="BM3000" s="1"/>
      <c r="BO3000" s="34"/>
      <c r="BQ3000" s="35"/>
      <c r="BS3000" s="1"/>
      <c r="BW3000" s="2"/>
      <c r="BY3000" s="7"/>
      <c r="CA3000" t="s">
        <v>123</v>
      </c>
      <c r="CC3000" s="1"/>
      <c r="CG3000" s="2"/>
      <c r="CI3000" s="7"/>
      <c r="CK3000" t="s">
        <v>123</v>
      </c>
      <c r="CM3000" s="1"/>
      <c r="CQ3000" s="2"/>
      <c r="CS3000" s="7"/>
      <c r="CU3000" t="s">
        <v>123</v>
      </c>
      <c r="CW3000" s="1"/>
      <c r="CY3000" s="36"/>
      <c r="DA3000" s="37"/>
      <c r="DC3000" s="1"/>
      <c r="DG3000" s="2"/>
      <c r="DI3000" s="7"/>
      <c r="DK3000" t="s">
        <v>123</v>
      </c>
      <c r="DM3000" s="1"/>
      <c r="DQ3000" s="2"/>
      <c r="DS3000" s="7"/>
      <c r="DU3000" t="s">
        <v>123</v>
      </c>
      <c r="DW3000" s="1"/>
      <c r="EA3000" s="2"/>
      <c r="EC3000" s="7"/>
      <c r="EE3000" t="s">
        <v>123</v>
      </c>
      <c r="EG3000" s="1"/>
      <c r="EI3000" s="52"/>
      <c r="EK3000" s="53"/>
      <c r="EY3000" s="1"/>
      <c r="FU3000" s="1"/>
      <c r="FY3000" s="2"/>
      <c r="GA3000" s="7"/>
      <c r="GC3000" t="s">
        <v>123</v>
      </c>
      <c r="GE3000" s="1"/>
      <c r="GI3000" s="2"/>
      <c r="GK3000" s="7"/>
      <c r="GM3000" t="s">
        <v>123</v>
      </c>
      <c r="GO3000" s="1"/>
      <c r="GS3000" s="2"/>
      <c r="GU3000" s="7"/>
      <c r="GW3000" t="s">
        <v>123</v>
      </c>
      <c r="GY3000" s="1"/>
      <c r="HA3000" s="34"/>
      <c r="HC3000" s="35"/>
      <c r="HE3000" s="1"/>
      <c r="HI3000" s="2"/>
      <c r="HK3000" s="7"/>
      <c r="HM3000" t="s">
        <v>123</v>
      </c>
      <c r="HO3000" s="1"/>
      <c r="HS3000" s="2"/>
      <c r="HU3000" s="7"/>
      <c r="HW3000" t="s">
        <v>123</v>
      </c>
      <c r="HY3000" s="1"/>
      <c r="IC3000" s="2"/>
      <c r="IE3000" s="7"/>
      <c r="IG3000" t="s">
        <v>123</v>
      </c>
      <c r="II3000" s="1"/>
      <c r="IK3000" s="36"/>
      <c r="IM3000" s="37"/>
      <c r="IO3000" s="1"/>
      <c r="IS3000" s="2"/>
      <c r="IU3000" s="7"/>
      <c r="IW3000" t="s">
        <v>123</v>
      </c>
      <c r="IY3000" s="1"/>
      <c r="JC3000" s="2"/>
      <c r="JE3000" s="7"/>
      <c r="JG3000" t="s">
        <v>123</v>
      </c>
      <c r="JI3000" s="1"/>
      <c r="JM3000" s="2"/>
      <c r="JO3000" s="7"/>
      <c r="JQ3000" t="s">
        <v>123</v>
      </c>
      <c r="JS3000" s="1"/>
      <c r="JU3000" s="52"/>
      <c r="JW3000" s="53"/>
      <c r="JX3000" s="1"/>
      <c r="KG3000" s="1"/>
      <c r="KV3000" s="1"/>
      <c r="KW3000" s="34"/>
      <c r="KY3000" s="35"/>
      <c r="LA3000" s="36"/>
      <c r="LC3000" s="37"/>
      <c r="LQ3000" s="1"/>
      <c r="LU3000" s="2"/>
      <c r="LW3000" s="7"/>
      <c r="LY3000" t="s">
        <v>123</v>
      </c>
      <c r="MA3000" s="1"/>
      <c r="ME3000" s="2"/>
      <c r="MG3000" s="7"/>
      <c r="MI3000" t="s">
        <v>123</v>
      </c>
      <c r="MK3000" s="1"/>
      <c r="MW3000" s="34"/>
      <c r="MY3000" s="35"/>
      <c r="NA3000" s="1"/>
      <c r="NE3000" s="2"/>
      <c r="NG3000" s="7"/>
      <c r="NI3000" t="s">
        <v>123</v>
      </c>
      <c r="NK3000" s="1"/>
      <c r="NO3000" s="2"/>
      <c r="NQ3000" s="7"/>
      <c r="NS3000" t="s">
        <v>123</v>
      </c>
      <c r="NU3000" s="1"/>
      <c r="OG3000" s="36"/>
      <c r="OI3000" s="37"/>
      <c r="PW3000" s="1"/>
      <c r="RC3000" s="1"/>
      <c r="RG3000" s="2"/>
      <c r="RI3000" s="7"/>
      <c r="RK3000" t="s">
        <v>123</v>
      </c>
      <c r="RM3000" s="1"/>
      <c r="RQ3000" s="2"/>
      <c r="RS3000" s="7"/>
      <c r="RU3000" t="s">
        <v>123</v>
      </c>
      <c r="RW3000" s="1"/>
      <c r="SI3000" s="34"/>
      <c r="SK3000" s="35"/>
      <c r="SM3000" s="1"/>
      <c r="SQ3000" s="2"/>
      <c r="SS3000" s="7"/>
      <c r="SU3000" t="s">
        <v>123</v>
      </c>
      <c r="SW3000" s="1"/>
      <c r="TA3000" s="2"/>
      <c r="TC3000" s="7"/>
      <c r="TE3000" t="s">
        <v>123</v>
      </c>
      <c r="TG3000" s="1"/>
      <c r="TS3000" s="36"/>
      <c r="TU3000" s="37"/>
      <c r="TV3000" s="1"/>
      <c r="VT3000" s="1"/>
    </row>
    <row r="3001" spans="14:592" ht="15" thickBot="1" x14ac:dyDescent="0.35">
      <c r="N3001" s="1"/>
      <c r="O3001" s="34"/>
      <c r="Q3001" s="35"/>
      <c r="S3001" s="36"/>
      <c r="U3001" s="37"/>
      <c r="W3001" s="52"/>
      <c r="Y3001" s="53"/>
      <c r="AI3001" s="1"/>
      <c r="AM3001" s="2"/>
      <c r="AO3001" s="7"/>
      <c r="AQ3001" s="43">
        <f>AM2998*(1-AM2998)</f>
        <v>0.18769790539028053</v>
      </c>
      <c r="AS3001" s="1"/>
      <c r="AW3001" s="2"/>
      <c r="AY3001" s="7"/>
      <c r="BA3001" s="43">
        <f>AW2998*(1-AW2998)</f>
        <v>0.20575299564298566</v>
      </c>
      <c r="BC3001" s="1"/>
      <c r="BG3001" s="2"/>
      <c r="BI3001" s="7"/>
      <c r="BK3001" s="43">
        <f>BG2998*(1-BG2998)</f>
        <v>0.24839628541174014</v>
      </c>
      <c r="BM3001" s="1"/>
      <c r="BO3001" s="34"/>
      <c r="BQ3001" s="35"/>
      <c r="BS3001" s="1"/>
      <c r="BW3001" s="2"/>
      <c r="BY3001" s="7"/>
      <c r="CA3001" s="43">
        <f>BW2998*(1-BW2998)</f>
        <v>0.1871155710052799</v>
      </c>
      <c r="CC3001" s="1"/>
      <c r="CG3001" s="2"/>
      <c r="CI3001" s="7"/>
      <c r="CK3001" s="43">
        <f>CG2998*(1-CG2998)</f>
        <v>0.20949331531811222</v>
      </c>
      <c r="CM3001" s="1"/>
      <c r="CQ3001" s="2"/>
      <c r="CS3001" s="7"/>
      <c r="CU3001" s="43">
        <f>CQ2998*(1-CQ2998)</f>
        <v>0.24769891794035312</v>
      </c>
      <c r="CW3001" s="1"/>
      <c r="CY3001" s="36"/>
      <c r="DA3001" s="37"/>
      <c r="DC3001" s="1"/>
      <c r="DG3001" s="2"/>
      <c r="DI3001" s="7"/>
      <c r="DK3001" s="43">
        <f>DG2998*(1-DG2998)</f>
        <v>0.20269104773607671</v>
      </c>
      <c r="DM3001" s="1"/>
      <c r="DQ3001" s="2"/>
      <c r="DS3001" s="7"/>
      <c r="DU3001" s="43">
        <f>DQ2998*(1-DQ2998)</f>
        <v>0.21963125956040996</v>
      </c>
      <c r="DW3001" s="1"/>
      <c r="EA3001" s="2"/>
      <c r="EC3001" s="7"/>
      <c r="EE3001" s="43">
        <f>EA2998*(1-EA2998)</f>
        <v>0.23828680905767205</v>
      </c>
      <c r="EG3001" s="1"/>
      <c r="EI3001" s="52"/>
      <c r="EK3001" s="53"/>
      <c r="FU3001" s="1"/>
      <c r="FY3001" s="2"/>
      <c r="GA3001" s="7"/>
      <c r="GC3001" s="43">
        <f>FY2998*(1-FY2998)</f>
        <v>0.20876997159005034</v>
      </c>
      <c r="GE3001" s="1"/>
      <c r="GI3001" s="2"/>
      <c r="GK3001" s="7"/>
      <c r="GM3001" s="43">
        <f>GI2998*(1-GI2998)</f>
        <v>0.22662547832749513</v>
      </c>
      <c r="GO3001" s="1"/>
      <c r="GS3001" s="2"/>
      <c r="GU3001" s="7"/>
      <c r="GW3001" s="43">
        <f>GS2998*(1-GS2998)</f>
        <v>0.22924644894178556</v>
      </c>
      <c r="GY3001" s="1"/>
      <c r="HA3001" s="34"/>
      <c r="HC3001" s="35"/>
      <c r="HE3001" s="1"/>
      <c r="HI3001" s="2"/>
      <c r="HK3001" s="7"/>
      <c r="HM3001" s="43">
        <f>HI2998*(1-HI2998)</f>
        <v>0.21549292188929403</v>
      </c>
      <c r="HO3001" s="1"/>
      <c r="HS3001" s="2"/>
      <c r="HU3001" s="7"/>
      <c r="HW3001" s="43">
        <f>HS2998*(1-HS2998)</f>
        <v>0.21080505638519961</v>
      </c>
      <c r="HY3001" s="1"/>
      <c r="IC3001" s="2"/>
      <c r="IE3001" s="7"/>
      <c r="IG3001" s="43">
        <f>IC2998*(1-IC2998)</f>
        <v>0.2364831329129794</v>
      </c>
      <c r="II3001" s="1"/>
      <c r="IK3001" s="36"/>
      <c r="IM3001" s="37"/>
      <c r="IO3001" s="1"/>
      <c r="IS3001" s="2"/>
      <c r="IU3001" s="7"/>
      <c r="IW3001" s="43">
        <f>IS2998*(1-IS2998)</f>
        <v>0.19499029502420051</v>
      </c>
      <c r="IY3001" s="1"/>
      <c r="JC3001" s="2"/>
      <c r="JE3001" s="7"/>
      <c r="JG3001" s="43">
        <f>JC2998*(1-JC2998)</f>
        <v>0.23040867743890997</v>
      </c>
      <c r="JI3001" s="1"/>
      <c r="JM3001" s="2"/>
      <c r="JO3001" s="7"/>
      <c r="JQ3001" s="43">
        <f>JM2998*(1-JM2998)</f>
        <v>0.23425238134203449</v>
      </c>
      <c r="JS3001" s="1"/>
      <c r="JU3001" s="52"/>
      <c r="JW3001" s="53"/>
      <c r="JX3001" s="1"/>
      <c r="KG3001" s="1"/>
      <c r="KV3001" s="1"/>
      <c r="KW3001" s="34"/>
      <c r="KY3001" s="35"/>
      <c r="LA3001" s="36"/>
      <c r="LC3001" s="37"/>
      <c r="LQ3001" s="1"/>
      <c r="LU3001" s="2"/>
      <c r="LW3001" s="7"/>
      <c r="LY3001" s="43">
        <f>LU2998*(1-LU2998)</f>
        <v>0</v>
      </c>
      <c r="MA3001" s="1"/>
      <c r="ME3001" s="2"/>
      <c r="MG3001" s="7"/>
      <c r="MI3001" s="43">
        <f>ME2998*(1-ME2998)</f>
        <v>0</v>
      </c>
      <c r="MK3001" s="1"/>
      <c r="MW3001" s="34"/>
      <c r="MY3001" s="35"/>
      <c r="NA3001" s="1"/>
      <c r="NE3001" s="2"/>
      <c r="NG3001" s="7"/>
      <c r="NI3001" s="115">
        <f>NE2998*(1-NE2998)</f>
        <v>0.23849823019302896</v>
      </c>
      <c r="NK3001" s="1"/>
      <c r="NO3001" s="2"/>
      <c r="NQ3001" s="7"/>
      <c r="NS3001" s="116">
        <f>NO2998*(1-NO2998)</f>
        <v>0.23849823019302896</v>
      </c>
      <c r="NU3001" s="1"/>
      <c r="OG3001" s="36"/>
      <c r="OI3001" s="37"/>
      <c r="RC3001" s="1"/>
      <c r="RG3001" s="2"/>
      <c r="RI3001" s="7"/>
      <c r="RK3001" s="43">
        <f>RG2998*(1-RG2998)</f>
        <v>0</v>
      </c>
      <c r="RM3001" s="1"/>
      <c r="RQ3001" s="2"/>
      <c r="RS3001" s="7"/>
      <c r="RU3001" s="43">
        <f>RQ2998*(1-RQ2998)</f>
        <v>0</v>
      </c>
      <c r="RW3001" s="1"/>
      <c r="SI3001" s="34"/>
      <c r="SK3001" s="35"/>
      <c r="SM3001" s="1"/>
      <c r="SQ3001" s="2"/>
      <c r="SS3001" s="7"/>
      <c r="SU3001" s="43">
        <f>SQ2998*(1-SQ2998)</f>
        <v>0.24873354876139378</v>
      </c>
      <c r="SW3001" s="1"/>
      <c r="TA3001" s="2"/>
      <c r="TC3001" s="7"/>
      <c r="TE3001" s="43">
        <f>TA2998*(1-TA2998)</f>
        <v>0.24873354876139378</v>
      </c>
      <c r="TG3001" s="1"/>
      <c r="TS3001" s="36"/>
      <c r="TU3001" s="37"/>
      <c r="TV3001" s="1"/>
      <c r="VT3001" s="1"/>
    </row>
    <row r="3002" spans="14:592" x14ac:dyDescent="0.3">
      <c r="N3002" s="1"/>
      <c r="O3002" s="34"/>
      <c r="Q3002" s="35"/>
      <c r="S3002" s="36"/>
      <c r="U3002" s="37"/>
      <c r="W3002" s="52"/>
      <c r="Y3002" s="53"/>
      <c r="AI3002" s="1"/>
      <c r="AM3002" s="2"/>
      <c r="AO3002" s="7"/>
      <c r="AS3002" s="1"/>
      <c r="AW3002" s="2"/>
      <c r="AY3002" s="7"/>
      <c r="BC3002" s="1"/>
      <c r="BG3002" s="2"/>
      <c r="BI3002" s="7"/>
      <c r="BM3002" s="1"/>
      <c r="BO3002" s="34"/>
      <c r="BQ3002" s="35"/>
      <c r="BS3002" s="1"/>
      <c r="BW3002" s="2"/>
      <c r="BY3002" s="7"/>
      <c r="CC3002" s="1"/>
      <c r="CG3002" s="2"/>
      <c r="CI3002" s="7"/>
      <c r="CM3002" s="1"/>
      <c r="CQ3002" s="2"/>
      <c r="CS3002" s="7"/>
      <c r="CW3002" s="1"/>
      <c r="CY3002" s="36"/>
      <c r="DA3002" s="37"/>
      <c r="DC3002" s="1"/>
      <c r="DG3002" s="2"/>
      <c r="DI3002" s="7"/>
      <c r="DM3002" s="1"/>
      <c r="DQ3002" s="2"/>
      <c r="DS3002" s="7"/>
      <c r="DW3002" s="1"/>
      <c r="EA3002" s="2"/>
      <c r="EC3002" s="7"/>
      <c r="EG3002" s="1"/>
      <c r="EI3002" s="52"/>
      <c r="EK3002" s="53"/>
      <c r="EY3002" s="1"/>
      <c r="FU3002" s="1"/>
      <c r="FY3002" s="2"/>
      <c r="GA3002" s="7"/>
      <c r="GE3002" s="1"/>
      <c r="GI3002" s="2"/>
      <c r="GK3002" s="7"/>
      <c r="GO3002" s="1"/>
      <c r="GS3002" s="2"/>
      <c r="GU3002" s="7"/>
      <c r="GY3002" s="1"/>
      <c r="HA3002" s="34"/>
      <c r="HC3002" s="35"/>
      <c r="HE3002" s="1"/>
      <c r="HI3002" s="2"/>
      <c r="HK3002" s="7"/>
      <c r="HO3002" s="1"/>
      <c r="HS3002" s="2"/>
      <c r="HU3002" s="7"/>
      <c r="HY3002" s="1"/>
      <c r="IC3002" s="2"/>
      <c r="IE3002" s="7"/>
      <c r="II3002" s="1"/>
      <c r="IK3002" s="36"/>
      <c r="IM3002" s="37"/>
      <c r="IO3002" s="1"/>
      <c r="IS3002" s="2"/>
      <c r="IU3002" s="7"/>
      <c r="IY3002" s="1"/>
      <c r="JC3002" s="2"/>
      <c r="JE3002" s="7"/>
      <c r="JI3002" s="1"/>
      <c r="JM3002" s="2"/>
      <c r="JO3002" s="7"/>
      <c r="JS3002" s="1"/>
      <c r="JU3002" s="52"/>
      <c r="JW3002" s="53"/>
      <c r="JX3002" s="1"/>
      <c r="KG3002" s="1"/>
      <c r="KV3002" s="1"/>
      <c r="KW3002" s="34"/>
      <c r="KY3002" s="35"/>
      <c r="LA3002" s="36"/>
      <c r="LC3002" s="37"/>
      <c r="LQ3002" s="1"/>
      <c r="LU3002" s="2"/>
      <c r="LW3002" s="7"/>
      <c r="MA3002" s="1"/>
      <c r="ME3002" s="2"/>
      <c r="MG3002" s="7"/>
      <c r="MK3002" s="1"/>
      <c r="MW3002" s="34"/>
      <c r="MY3002" s="35"/>
      <c r="NA3002" s="1"/>
      <c r="NE3002" s="2"/>
      <c r="NG3002" s="7"/>
      <c r="NK3002" s="1"/>
      <c r="NO3002" s="2"/>
      <c r="NQ3002" s="7"/>
      <c r="NU3002" s="1"/>
      <c r="OG3002" s="36"/>
      <c r="OI3002" s="37"/>
      <c r="PW3002" s="1"/>
      <c r="RC3002" s="1"/>
      <c r="RG3002" s="2"/>
      <c r="RI3002" s="7"/>
      <c r="RM3002" s="1"/>
      <c r="RQ3002" s="2"/>
      <c r="RS3002" s="7"/>
      <c r="RW3002" s="1"/>
      <c r="SI3002" s="34"/>
      <c r="SK3002" s="35"/>
      <c r="SM3002" s="1"/>
      <c r="SQ3002" s="2"/>
      <c r="SS3002" s="7"/>
      <c r="SW3002" s="1"/>
      <c r="TA3002" s="2"/>
      <c r="TC3002" s="7"/>
      <c r="TG3002" s="1"/>
      <c r="TS3002" s="36"/>
      <c r="TU3002" s="37"/>
      <c r="TV3002" s="1"/>
      <c r="VT3002" s="1"/>
    </row>
    <row r="3003" spans="14:592" x14ac:dyDescent="0.3">
      <c r="N3003" s="1"/>
      <c r="O3003" s="34"/>
      <c r="Q3003" s="35"/>
      <c r="S3003" s="36"/>
      <c r="U3003" s="37"/>
      <c r="W3003" s="52"/>
      <c r="Y3003" s="53"/>
      <c r="AI3003" s="1"/>
      <c r="AM3003" s="2"/>
      <c r="AO3003" s="7"/>
      <c r="AS3003" s="1"/>
      <c r="AW3003" s="2"/>
      <c r="AY3003" s="7"/>
      <c r="BC3003" s="1"/>
      <c r="BG3003" s="2"/>
      <c r="BI3003" s="7"/>
      <c r="BM3003" s="1"/>
      <c r="BO3003" s="34"/>
      <c r="BQ3003" s="35"/>
      <c r="BS3003" s="1"/>
      <c r="BW3003" s="2"/>
      <c r="BY3003" s="7"/>
      <c r="CC3003" s="1"/>
      <c r="CG3003" s="2"/>
      <c r="CI3003" s="7"/>
      <c r="CM3003" s="1"/>
      <c r="CQ3003" s="2"/>
      <c r="CS3003" s="7"/>
      <c r="CW3003" s="1"/>
      <c r="CY3003" s="36"/>
      <c r="DA3003" s="37"/>
      <c r="DC3003" s="1"/>
      <c r="DG3003" s="2"/>
      <c r="DI3003" s="7"/>
      <c r="DM3003" s="1"/>
      <c r="DQ3003" s="2"/>
      <c r="DS3003" s="7"/>
      <c r="DW3003" s="1"/>
      <c r="EA3003" s="2"/>
      <c r="EC3003" s="7"/>
      <c r="EG3003" s="1"/>
      <c r="EI3003" s="52"/>
      <c r="EK3003" s="53"/>
      <c r="FU3003" s="1"/>
      <c r="FY3003" s="2"/>
      <c r="GA3003" s="7"/>
      <c r="GE3003" s="1"/>
      <c r="GI3003" s="2"/>
      <c r="GK3003" s="7"/>
      <c r="GO3003" s="1"/>
      <c r="GS3003" s="2"/>
      <c r="GU3003" s="7"/>
      <c r="GY3003" s="1"/>
      <c r="HA3003" s="34"/>
      <c r="HC3003" s="35"/>
      <c r="HE3003" s="1"/>
      <c r="HI3003" s="2"/>
      <c r="HK3003" s="7"/>
      <c r="HO3003" s="1"/>
      <c r="HS3003" s="2"/>
      <c r="HU3003" s="7"/>
      <c r="HY3003" s="1"/>
      <c r="IC3003" s="2"/>
      <c r="IE3003" s="7"/>
      <c r="II3003" s="1"/>
      <c r="IK3003" s="36"/>
      <c r="IM3003" s="37"/>
      <c r="IO3003" s="1"/>
      <c r="IS3003" s="2"/>
      <c r="IU3003" s="7"/>
      <c r="IY3003" s="1"/>
      <c r="JC3003" s="2"/>
      <c r="JE3003" s="7"/>
      <c r="JI3003" s="1"/>
      <c r="JM3003" s="2"/>
      <c r="JO3003" s="7"/>
      <c r="JS3003" s="1"/>
      <c r="JU3003" s="52"/>
      <c r="JW3003" s="53"/>
      <c r="JX3003" s="1"/>
      <c r="KG3003" s="1"/>
      <c r="KV3003" s="1"/>
      <c r="KW3003" s="34"/>
      <c r="KY3003" s="35"/>
      <c r="LA3003" s="36"/>
      <c r="LC3003" s="37"/>
      <c r="LQ3003" s="1"/>
      <c r="LU3003" s="2"/>
      <c r="LW3003" s="7"/>
      <c r="MA3003" s="1"/>
      <c r="ME3003" s="2"/>
      <c r="MG3003" s="7"/>
      <c r="MK3003" s="1"/>
      <c r="MW3003" s="34"/>
      <c r="MY3003" s="35"/>
      <c r="NA3003" s="1"/>
      <c r="NE3003" s="2"/>
      <c r="NG3003" s="7"/>
      <c r="NK3003" s="1"/>
      <c r="NO3003" s="2"/>
      <c r="NQ3003" s="7"/>
      <c r="NU3003" s="1"/>
      <c r="OG3003" s="36"/>
      <c r="OI3003" s="37"/>
      <c r="RC3003" s="1"/>
      <c r="RG3003" s="2"/>
      <c r="RI3003" s="7"/>
      <c r="RM3003" s="1"/>
      <c r="RQ3003" s="2"/>
      <c r="RS3003" s="7"/>
      <c r="RW3003" s="1"/>
      <c r="SI3003" s="34"/>
      <c r="SK3003" s="35"/>
      <c r="SM3003" s="1"/>
      <c r="SQ3003" s="2"/>
      <c r="SS3003" s="7"/>
      <c r="SW3003" s="1"/>
      <c r="TA3003" s="2"/>
      <c r="TC3003" s="7"/>
      <c r="TG3003" s="1"/>
      <c r="TS3003" s="36"/>
      <c r="TU3003" s="37"/>
      <c r="TV3003" s="1"/>
      <c r="VT3003" s="1"/>
    </row>
    <row r="3004" spans="14:592" x14ac:dyDescent="0.3">
      <c r="N3004" s="1"/>
      <c r="O3004" s="34"/>
      <c r="Q3004" s="35"/>
      <c r="S3004" s="36"/>
      <c r="U3004" s="37"/>
      <c r="W3004" s="52"/>
      <c r="Y3004" s="53"/>
      <c r="AI3004" s="1"/>
      <c r="AM3004" s="2"/>
      <c r="AO3004" s="7"/>
      <c r="AS3004" s="1"/>
      <c r="AW3004" s="2"/>
      <c r="AY3004" s="7"/>
      <c r="BC3004" s="1"/>
      <c r="BG3004" s="2"/>
      <c r="BI3004" s="7"/>
      <c r="BM3004" s="1"/>
      <c r="BO3004" s="34"/>
      <c r="BQ3004" s="35"/>
      <c r="BS3004" s="1"/>
      <c r="BW3004" s="2"/>
      <c r="BY3004" s="7"/>
      <c r="CC3004" s="1"/>
      <c r="CG3004" s="2"/>
      <c r="CI3004" s="7"/>
      <c r="CM3004" s="1"/>
      <c r="CQ3004" s="2"/>
      <c r="CS3004" s="7"/>
      <c r="CW3004" s="1"/>
      <c r="CY3004" s="36"/>
      <c r="DA3004" s="37"/>
      <c r="DC3004" s="1"/>
      <c r="DG3004" s="2"/>
      <c r="DI3004" s="7"/>
      <c r="DM3004" s="1"/>
      <c r="DQ3004" s="2"/>
      <c r="DS3004" s="7"/>
      <c r="DW3004" s="1"/>
      <c r="EA3004" s="2"/>
      <c r="EC3004" s="7"/>
      <c r="EG3004" s="1"/>
      <c r="EI3004" s="52"/>
      <c r="EK3004" s="53"/>
      <c r="EY3004" s="1"/>
      <c r="FU3004" s="1"/>
      <c r="FY3004" s="2"/>
      <c r="GA3004" s="7"/>
      <c r="GE3004" s="1"/>
      <c r="GI3004" s="2"/>
      <c r="GK3004" s="7"/>
      <c r="GO3004" s="1"/>
      <c r="GS3004" s="2"/>
      <c r="GU3004" s="7"/>
      <c r="GY3004" s="1"/>
      <c r="HA3004" s="34"/>
      <c r="HC3004" s="35"/>
      <c r="HE3004" s="1"/>
      <c r="HI3004" s="2"/>
      <c r="HK3004" s="7"/>
      <c r="HO3004" s="1"/>
      <c r="HS3004" s="2"/>
      <c r="HU3004" s="7"/>
      <c r="HY3004" s="1"/>
      <c r="IC3004" s="2"/>
      <c r="IE3004" s="7"/>
      <c r="II3004" s="1"/>
      <c r="IK3004" s="36"/>
      <c r="IM3004" s="37"/>
      <c r="IO3004" s="1"/>
      <c r="IS3004" s="2"/>
      <c r="IU3004" s="7"/>
      <c r="IY3004" s="1"/>
      <c r="JC3004" s="2"/>
      <c r="JE3004" s="7"/>
      <c r="JI3004" s="1"/>
      <c r="JM3004" s="2"/>
      <c r="JO3004" s="7"/>
      <c r="JS3004" s="1"/>
      <c r="JU3004" s="52"/>
      <c r="JW3004" s="53"/>
      <c r="JX3004" s="1"/>
      <c r="KG3004" s="1"/>
      <c r="KV3004" s="1"/>
      <c r="KW3004" s="34"/>
      <c r="KY3004" s="35"/>
      <c r="LA3004" s="36"/>
      <c r="LC3004" s="37"/>
      <c r="LQ3004" s="1"/>
      <c r="LU3004" s="2"/>
      <c r="LW3004" s="7"/>
      <c r="MA3004" s="1"/>
      <c r="ME3004" s="2"/>
      <c r="MG3004" s="7"/>
      <c r="MK3004" s="1"/>
      <c r="MW3004" s="34"/>
      <c r="MY3004" s="35"/>
      <c r="NA3004" s="1"/>
      <c r="NE3004" s="2"/>
      <c r="NG3004" s="7"/>
      <c r="NK3004" s="1"/>
      <c r="NO3004" s="2"/>
      <c r="NQ3004" s="7"/>
      <c r="NU3004" s="1"/>
      <c r="OG3004" s="36"/>
      <c r="OI3004" s="37"/>
      <c r="PW3004" s="1"/>
      <c r="RC3004" s="1"/>
      <c r="RG3004" s="2"/>
      <c r="RI3004" s="7"/>
      <c r="RM3004" s="1"/>
      <c r="RQ3004" s="2"/>
      <c r="RS3004" s="7"/>
      <c r="RW3004" s="1"/>
      <c r="SI3004" s="34"/>
      <c r="SK3004" s="35"/>
      <c r="SM3004" s="1"/>
      <c r="SQ3004" s="2"/>
      <c r="SS3004" s="7"/>
      <c r="SW3004" s="1"/>
      <c r="TA3004" s="2"/>
      <c r="TC3004" s="7"/>
      <c r="TG3004" s="1"/>
      <c r="TS3004" s="36"/>
      <c r="TU3004" s="37"/>
      <c r="TV3004" s="1"/>
      <c r="VT3004" s="1"/>
    </row>
    <row r="3005" spans="14:592" x14ac:dyDescent="0.3">
      <c r="N3005" s="1"/>
      <c r="O3005" s="34"/>
      <c r="Q3005" s="35"/>
      <c r="S3005" s="36"/>
      <c r="U3005" s="37"/>
      <c r="W3005" s="52"/>
      <c r="Y3005" s="53"/>
      <c r="AI3005" s="1"/>
      <c r="AM3005" s="2"/>
      <c r="AO3005" s="7"/>
      <c r="AS3005" s="1"/>
      <c r="AW3005" s="2"/>
      <c r="AY3005" s="7"/>
      <c r="BC3005" s="1"/>
      <c r="BG3005" s="2"/>
      <c r="BI3005" s="7"/>
      <c r="BM3005" s="1"/>
      <c r="BO3005" s="34"/>
      <c r="BQ3005" s="35"/>
      <c r="BS3005" s="1"/>
      <c r="BW3005" s="2"/>
      <c r="BY3005" s="7"/>
      <c r="CC3005" s="1"/>
      <c r="CG3005" s="2"/>
      <c r="CI3005" s="7"/>
      <c r="CM3005" s="1"/>
      <c r="CQ3005" s="2"/>
      <c r="CS3005" s="7"/>
      <c r="CW3005" s="1"/>
      <c r="CY3005" s="36"/>
      <c r="DA3005" s="37"/>
      <c r="DC3005" s="1"/>
      <c r="DG3005" s="2"/>
      <c r="DI3005" s="7"/>
      <c r="DM3005" s="1"/>
      <c r="DQ3005" s="2"/>
      <c r="DS3005" s="7"/>
      <c r="DW3005" s="1"/>
      <c r="EA3005" s="2"/>
      <c r="EC3005" s="7"/>
      <c r="EG3005" s="1"/>
      <c r="EI3005" s="52"/>
      <c r="EK3005" s="53"/>
      <c r="FU3005" s="1"/>
      <c r="FY3005" s="2"/>
      <c r="GA3005" s="7"/>
      <c r="GE3005" s="1"/>
      <c r="GI3005" s="2"/>
      <c r="GK3005" s="7"/>
      <c r="GO3005" s="1"/>
      <c r="GS3005" s="2"/>
      <c r="GU3005" s="7"/>
      <c r="GY3005" s="1"/>
      <c r="HA3005" s="34"/>
      <c r="HC3005" s="35"/>
      <c r="HE3005" s="1"/>
      <c r="HI3005" s="2"/>
      <c r="HK3005" s="7"/>
      <c r="HO3005" s="1"/>
      <c r="HS3005" s="2"/>
      <c r="HU3005" s="7"/>
      <c r="HY3005" s="1"/>
      <c r="IC3005" s="2"/>
      <c r="IE3005" s="7"/>
      <c r="II3005" s="1"/>
      <c r="IK3005" s="36"/>
      <c r="IM3005" s="37"/>
      <c r="IO3005" s="1"/>
      <c r="IS3005" s="2"/>
      <c r="IU3005" s="7"/>
      <c r="IY3005" s="1"/>
      <c r="JC3005" s="2"/>
      <c r="JE3005" s="7"/>
      <c r="JI3005" s="1"/>
      <c r="JM3005" s="2"/>
      <c r="JO3005" s="7"/>
      <c r="JS3005" s="1"/>
      <c r="JU3005" s="52"/>
      <c r="JW3005" s="53"/>
      <c r="JX3005" s="1"/>
      <c r="KG3005" s="1"/>
      <c r="KV3005" s="1"/>
      <c r="KW3005" s="34"/>
      <c r="KY3005" s="35"/>
      <c r="LA3005" s="36"/>
      <c r="LC3005" s="37"/>
      <c r="LQ3005" s="1"/>
      <c r="LU3005" s="2"/>
      <c r="LW3005" s="7"/>
      <c r="MA3005" s="1"/>
      <c r="ME3005" s="2"/>
      <c r="MG3005" s="7"/>
      <c r="MK3005" s="1"/>
      <c r="MW3005" s="34"/>
      <c r="MY3005" s="35"/>
      <c r="NA3005" s="1"/>
      <c r="NE3005" s="2"/>
      <c r="NG3005" s="7"/>
      <c r="NK3005" s="1"/>
      <c r="NO3005" s="2"/>
      <c r="NQ3005" s="7"/>
      <c r="NU3005" s="1"/>
      <c r="OG3005" s="36"/>
      <c r="OI3005" s="37"/>
      <c r="RC3005" s="1"/>
      <c r="RG3005" s="2"/>
      <c r="RI3005" s="7"/>
      <c r="RM3005" s="1"/>
      <c r="RQ3005" s="2"/>
      <c r="RS3005" s="7"/>
      <c r="RW3005" s="1"/>
      <c r="SI3005" s="34"/>
      <c r="SK3005" s="35"/>
      <c r="SM3005" s="1"/>
      <c r="SQ3005" s="2"/>
      <c r="SS3005" s="7"/>
      <c r="SW3005" s="1"/>
      <c r="TA3005" s="2"/>
      <c r="TC3005" s="7"/>
      <c r="TG3005" s="1"/>
      <c r="TS3005" s="36"/>
      <c r="TU3005" s="37"/>
      <c r="TV3005" s="1"/>
      <c r="VT3005" s="1"/>
    </row>
    <row r="3006" spans="14:592" ht="15" thickBot="1" x14ac:dyDescent="0.35">
      <c r="N3006" s="1"/>
      <c r="O3006" s="34"/>
      <c r="Q3006" s="35"/>
      <c r="S3006" s="36"/>
      <c r="U3006" s="37"/>
      <c r="W3006" s="52"/>
      <c r="Y3006" s="53"/>
      <c r="AI3006" s="1"/>
      <c r="AM3006" s="2" t="s">
        <v>124</v>
      </c>
      <c r="AO3006" s="7" t="s">
        <v>125</v>
      </c>
      <c r="AS3006" s="1"/>
      <c r="AW3006" s="2" t="s">
        <v>126</v>
      </c>
      <c r="AY3006" s="7" t="s">
        <v>127</v>
      </c>
      <c r="BC3006" s="1"/>
      <c r="BG3006" s="2" t="s">
        <v>128</v>
      </c>
      <c r="BI3006" s="7" t="s">
        <v>129</v>
      </c>
      <c r="BM3006" s="1"/>
      <c r="BO3006" s="34"/>
      <c r="BQ3006" s="35"/>
      <c r="BS3006" s="1"/>
      <c r="BW3006" s="2" t="s">
        <v>130</v>
      </c>
      <c r="BY3006" s="7" t="s">
        <v>131</v>
      </c>
      <c r="CC3006" s="1"/>
      <c r="CG3006" s="2" t="s">
        <v>132</v>
      </c>
      <c r="CI3006" s="7" t="s">
        <v>133</v>
      </c>
      <c r="CM3006" s="1"/>
      <c r="CQ3006" s="2" t="s">
        <v>134</v>
      </c>
      <c r="CS3006" s="7" t="s">
        <v>135</v>
      </c>
      <c r="CW3006" s="1"/>
      <c r="CY3006" s="36"/>
      <c r="DA3006" s="37"/>
      <c r="DC3006" s="1"/>
      <c r="DG3006" s="2" t="s">
        <v>229</v>
      </c>
      <c r="DI3006" s="7" t="s">
        <v>230</v>
      </c>
      <c r="DM3006" s="1"/>
      <c r="DQ3006" s="2" t="s">
        <v>231</v>
      </c>
      <c r="DS3006" s="7" t="s">
        <v>232</v>
      </c>
      <c r="DW3006" s="1"/>
      <c r="EA3006" s="2" t="s">
        <v>233</v>
      </c>
      <c r="EC3006" s="7" t="s">
        <v>234</v>
      </c>
      <c r="EG3006" s="1"/>
      <c r="EI3006" s="52"/>
      <c r="EK3006" s="53"/>
      <c r="EY3006" s="1"/>
      <c r="FU3006" s="1"/>
      <c r="FY3006" s="2" t="s">
        <v>124</v>
      </c>
      <c r="GA3006" s="7" t="s">
        <v>125</v>
      </c>
      <c r="GE3006" s="1"/>
      <c r="GI3006" s="2" t="s">
        <v>126</v>
      </c>
      <c r="GK3006" s="7" t="s">
        <v>127</v>
      </c>
      <c r="GO3006" s="1"/>
      <c r="GS3006" s="2" t="s">
        <v>128</v>
      </c>
      <c r="GU3006" s="7" t="s">
        <v>129</v>
      </c>
      <c r="GY3006" s="1"/>
      <c r="HA3006" s="34"/>
      <c r="HC3006" s="35"/>
      <c r="HE3006" s="1"/>
      <c r="HI3006" s="2" t="s">
        <v>130</v>
      </c>
      <c r="HK3006" s="7" t="s">
        <v>131</v>
      </c>
      <c r="HO3006" s="1"/>
      <c r="HS3006" s="2" t="s">
        <v>132</v>
      </c>
      <c r="HU3006" s="7" t="s">
        <v>133</v>
      </c>
      <c r="HY3006" s="1"/>
      <c r="IC3006" s="2" t="s">
        <v>134</v>
      </c>
      <c r="IE3006" s="7" t="s">
        <v>135</v>
      </c>
      <c r="II3006" s="1"/>
      <c r="IK3006" s="36"/>
      <c r="IM3006" s="37"/>
      <c r="IO3006" s="1"/>
      <c r="IS3006" s="2" t="s">
        <v>229</v>
      </c>
      <c r="IU3006" s="7" t="s">
        <v>230</v>
      </c>
      <c r="IY3006" s="1"/>
      <c r="JC3006" s="2" t="s">
        <v>231</v>
      </c>
      <c r="JE3006" s="7" t="s">
        <v>232</v>
      </c>
      <c r="JI3006" s="1"/>
      <c r="JM3006" s="2" t="s">
        <v>233</v>
      </c>
      <c r="JO3006" s="7" t="s">
        <v>234</v>
      </c>
      <c r="JS3006" s="1"/>
      <c r="JU3006" s="52"/>
      <c r="JW3006" s="53"/>
      <c r="JX3006" s="1"/>
      <c r="KG3006" s="1"/>
      <c r="KV3006" s="1"/>
      <c r="KW3006" s="34"/>
      <c r="KY3006" s="35"/>
      <c r="LA3006" s="36"/>
      <c r="LC3006" s="37"/>
      <c r="LQ3006" s="1"/>
      <c r="LU3006" s="2" t="s">
        <v>124</v>
      </c>
      <c r="LW3006" s="7" t="s">
        <v>125</v>
      </c>
      <c r="MA3006" s="1"/>
      <c r="ME3006" s="2" t="s">
        <v>197</v>
      </c>
      <c r="MG3006" s="7" t="s">
        <v>127</v>
      </c>
      <c r="MK3006" s="1"/>
      <c r="MW3006" s="34"/>
      <c r="MY3006" s="35"/>
      <c r="NA3006" s="1"/>
      <c r="NE3006" s="2" t="s">
        <v>130</v>
      </c>
      <c r="NG3006" s="7" t="s">
        <v>131</v>
      </c>
      <c r="NK3006" s="1"/>
      <c r="NO3006" s="2" t="s">
        <v>132</v>
      </c>
      <c r="NQ3006" s="7" t="s">
        <v>133</v>
      </c>
      <c r="NU3006" s="1"/>
      <c r="OG3006" s="36"/>
      <c r="OI3006" s="37"/>
      <c r="PW3006" s="1"/>
      <c r="RC3006" s="1"/>
      <c r="RG3006" s="2" t="s">
        <v>124</v>
      </c>
      <c r="RI3006" s="7" t="s">
        <v>125</v>
      </c>
      <c r="RM3006" s="1"/>
      <c r="RQ3006" s="2" t="s">
        <v>197</v>
      </c>
      <c r="RS3006" s="7" t="s">
        <v>127</v>
      </c>
      <c r="RW3006" s="1"/>
      <c r="SI3006" s="34"/>
      <c r="SK3006" s="35"/>
      <c r="SM3006" s="1"/>
      <c r="SQ3006" s="2" t="s">
        <v>130</v>
      </c>
      <c r="SS3006" s="7" t="s">
        <v>131</v>
      </c>
      <c r="SW3006" s="1"/>
      <c r="TA3006" s="2" t="s">
        <v>132</v>
      </c>
      <c r="TC3006" s="7" t="s">
        <v>133</v>
      </c>
      <c r="TG3006" s="1"/>
      <c r="TS3006" s="36"/>
      <c r="TU3006" s="37"/>
      <c r="TV3006" s="1"/>
      <c r="VT3006" s="1"/>
    </row>
    <row r="3007" spans="14:592" ht="15" thickBot="1" x14ac:dyDescent="0.35">
      <c r="N3007" s="1"/>
      <c r="O3007" s="34"/>
      <c r="Q3007" s="35"/>
      <c r="S3007" s="36"/>
      <c r="U3007" s="37"/>
      <c r="W3007" s="52"/>
      <c r="Y3007" s="53"/>
      <c r="AI3007" s="1"/>
      <c r="AM3007" s="3">
        <f>AM3018</f>
        <v>-0.10886080034769148</v>
      </c>
      <c r="AO3007" s="41">
        <f>AO2998*AQ3001+AY2998*-1*AW2998*AM2998+BI2998*-1*BG2998*AM2998</f>
        <v>2.5486249778051111E-4</v>
      </c>
      <c r="AS3007" s="1"/>
      <c r="AW3007" s="3">
        <f>AW3018</f>
        <v>3.6769304417609922E-2</v>
      </c>
      <c r="AY3007" s="41">
        <f>AO2998*-1*AM2998*AW2998+AY2998*BA3001+BI2998*-1*BG2998*AW2998</f>
        <v>-2.626781760696817E-4</v>
      </c>
      <c r="BC3007" s="1"/>
      <c r="BG3007" s="3">
        <f>BG3018</f>
        <v>0.49922064035731917</v>
      </c>
      <c r="BI3007" s="41">
        <f t="array" ref="BI3007">AO2998*-1*AM2998*BG2998+AY2998*-1*AW2998*BG2998+BI2998*BK3001</f>
        <v>7.8156782891704551E-6</v>
      </c>
      <c r="BM3007" s="1"/>
      <c r="BO3007" s="34"/>
      <c r="BQ3007" s="35"/>
      <c r="BS3007" s="1"/>
      <c r="BW3007" s="3">
        <f>BW3018</f>
        <v>-0.12703113849121112</v>
      </c>
      <c r="BY3007" s="41">
        <f>BY2998*CA3001+CI2998*-1*CG2998*BW2998+CS2998*-1*CQ2998*BW2998</f>
        <v>-2.893106783863397E-4</v>
      </c>
      <c r="CC3007" s="1"/>
      <c r="CG3007" s="3">
        <f>CG3018</f>
        <v>5.4147891749200802E-2</v>
      </c>
      <c r="CI3007" s="41">
        <f>BY2998*-1*BW2998*CG2998+CI2998*CK3001+CS2998*-1*CQ2998*CG2998</f>
        <v>3.028716882002917E-4</v>
      </c>
      <c r="CM3007" s="1"/>
      <c r="CQ3007" s="3">
        <f>CQ3018</f>
        <v>0.46833283019704119</v>
      </c>
      <c r="CS3007" s="41">
        <f t="array" ref="CS3007">BY2998*-1*BW2998*CQ2998+CI2998*-1*CG2998*CQ2998+CS2998*CU3001</f>
        <v>-1.3561009813951885E-5</v>
      </c>
      <c r="CW3007" s="1"/>
      <c r="CY3007" s="36"/>
      <c r="DA3007" s="37"/>
      <c r="DC3007" s="1"/>
      <c r="DG3007" s="3">
        <f>DG3018</f>
        <v>-0.1467191546154655</v>
      </c>
      <c r="DI3007" s="41">
        <f>DI2998*DK3001+DS2998*-1*DQ2998*DG2998+EC2998*-1*EA2998*DG2998</f>
        <v>1.5153304872086179E-4</v>
      </c>
      <c r="DM3007" s="1"/>
      <c r="DQ3007" s="3">
        <f>DQ3018</f>
        <v>-4.2955138225874781E-3</v>
      </c>
      <c r="DS3007" s="41">
        <f>DI2998*-1*DG2998*DQ2998+DS2998*DU3001+EC2998*-1*EA2998*DQ2998</f>
        <v>-1.5528714113940606E-4</v>
      </c>
      <c r="DW3007" s="1"/>
      <c r="EA3007" s="3">
        <f>EA3018</f>
        <v>0.18030560823697159</v>
      </c>
      <c r="EC3007" s="41">
        <f t="array" ref="EC3007">DI2998*-1*DG2998*EA2998+DS2998*-1*DQ2998*EA2998+EC2998*EE3001</f>
        <v>3.7540924185442581E-6</v>
      </c>
      <c r="EG3007" s="1"/>
      <c r="EI3007" s="52"/>
      <c r="EK3007" s="53"/>
      <c r="FU3007" s="1"/>
      <c r="FY3007" s="3">
        <f>FY3018</f>
        <v>-0.1009400985817447</v>
      </c>
      <c r="GA3007" s="41">
        <f>GA2998*GC3001+GK2998*-1*GI2998*FY2998+GU2998*-1*GS2998*FY2998</f>
        <v>1.3830589904437318E-4</v>
      </c>
      <c r="GE3007" s="1"/>
      <c r="GI3007" s="3">
        <f>GI3018</f>
        <v>5.5151703104237712E-2</v>
      </c>
      <c r="GK3007" s="41">
        <f>GA2998*-1*FY2998*GI2998+GK2998*GM3001+GU2998*-1*GS2998*GI2998</f>
        <v>-1.2879655842282575E-4</v>
      </c>
      <c r="GO3007" s="1"/>
      <c r="GS3007" s="3">
        <f>GS3018</f>
        <v>8.026171586926692E-2</v>
      </c>
      <c r="GU3007" s="41">
        <f t="array" ref="GU3007">GA2998*-1*FY2998*GS2998+GK2998*-1*GI2998*GS2998+GU2998*GW3001</f>
        <v>-9.5093406215473726E-6</v>
      </c>
      <c r="GY3007" s="1"/>
      <c r="HA3007" s="34"/>
      <c r="HC3007" s="35"/>
      <c r="HE3007" s="1"/>
      <c r="HI3007" s="3">
        <f>HI3018</f>
        <v>-1.5224433231571216E-2</v>
      </c>
      <c r="HK3007" s="41">
        <f>HK2998*HM3001+HU2998*-1*HS2998*HI2998+IE2998*-1*IC2998*HI2998</f>
        <v>-1.5682867012468626E-4</v>
      </c>
      <c r="HO3007" s="1"/>
      <c r="HS3007" s="3">
        <f>HS3018</f>
        <v>-5.4876138123171971E-2</v>
      </c>
      <c r="HU3007" s="41">
        <f>HK2998*-1*HI2998*HS2998+HU2998*HW3001+IE2998*-1*IC2998*HS2998</f>
        <v>1.3482185331754984E-4</v>
      </c>
      <c r="HY3007" s="1"/>
      <c r="IC3007" s="3">
        <f>IC3018</f>
        <v>0.18458098183419924</v>
      </c>
      <c r="IE3007" s="41">
        <f t="array" ref="IE3007">HK2998*-1*HI2998*IC2998+HU2998*-1*HS2998*IC2998+IE2998*IG3001</f>
        <v>2.2006816807136419E-5</v>
      </c>
      <c r="II3007" s="1"/>
      <c r="IK3007" s="36"/>
      <c r="IM3007" s="37"/>
      <c r="IO3007" s="1"/>
      <c r="IS3007" s="3">
        <f>IS3018</f>
        <v>-0.32320760120417569</v>
      </c>
      <c r="IU3007" s="41">
        <f>IU2998*IW3001+JE2998*-1*JC2998*IS2998+JO2998*-1*JM2998*IS2998</f>
        <v>6.7870405717800785E-5</v>
      </c>
      <c r="IY3007" s="1"/>
      <c r="JC3007" s="3">
        <f>JC3018</f>
        <v>-1.8476080125804484E-2</v>
      </c>
      <c r="JE3007" s="41">
        <f>IU2998*-1*IS2998*JC2998+JE2998*JG3001+JO2998*-1*JM2998*JC2998</f>
        <v>-6.6537734269259141E-5</v>
      </c>
      <c r="JI3007" s="1"/>
      <c r="JM3007" s="3">
        <f>JM3018</f>
        <v>2.0953593780320745E-2</v>
      </c>
      <c r="JO3007" s="41">
        <f t="array" ref="JO3007">IU2998*-1*IS2998*JM2998+JE2998*-1*JC2998*JM2998+JO2998*JQ3001</f>
        <v>-1.3326714485416307E-6</v>
      </c>
      <c r="JS3007" s="1"/>
      <c r="JU3007" s="52"/>
      <c r="JW3007" s="53"/>
      <c r="JX3007" s="1"/>
      <c r="KG3007" s="1"/>
      <c r="KV3007" s="1"/>
      <c r="KW3007" s="34"/>
      <c r="KY3007" s="35"/>
      <c r="LA3007" s="36"/>
      <c r="LC3007" s="37"/>
      <c r="LQ3007" s="1"/>
      <c r="LU3007" s="3">
        <f>LU3018</f>
        <v>-0.96956371654450135</v>
      </c>
      <c r="LW3007" s="41">
        <f>LW2998*LY3001+MG2998*-1*ME2998*LU2998</f>
        <v>0</v>
      </c>
      <c r="MA3007" s="1"/>
      <c r="ME3007" s="3">
        <f t="array" ref="ME3007">ME3012</f>
        <v>-10000000000</v>
      </c>
      <c r="MG3007" s="41">
        <f>LW2998*-1*LU2998*ME2998+MG2998*MI3001</f>
        <v>0</v>
      </c>
      <c r="MK3007" s="1"/>
      <c r="MW3007" s="34"/>
      <c r="MY3007" s="35"/>
      <c r="NA3007" s="1"/>
      <c r="NE3007" s="3">
        <f>NE3018</f>
        <v>-1.4047258972969656</v>
      </c>
      <c r="NG3007" s="41">
        <f>NG2998*NI3001+NQ2998*-1*NO2998*NE2998</f>
        <v>1.2809223732102531E-4</v>
      </c>
      <c r="NK3007" s="1"/>
      <c r="NO3007" s="3">
        <f>NO3018</f>
        <v>-1.8404776927150766</v>
      </c>
      <c r="NQ3007" s="41">
        <f>NG2998*-1*NE2998*NO2998+NQ2998*NS3001</f>
        <v>-1.2809223732102531E-4</v>
      </c>
      <c r="NU3007" s="1"/>
      <c r="OG3007" s="36"/>
      <c r="OI3007" s="37"/>
      <c r="RC3007" s="1"/>
      <c r="RG3007" s="3">
        <f>RG3018</f>
        <v>0.41904622316011508</v>
      </c>
      <c r="RI3007" s="41">
        <f>RI2998*RK3001+RS2998*-1*RQ2998*RG2998</f>
        <v>0</v>
      </c>
      <c r="RM3007" s="1"/>
      <c r="RQ3007" s="3">
        <f t="array" ref="RQ3007">RQ3012</f>
        <v>-10000000000</v>
      </c>
      <c r="RS3007" s="41">
        <f>RI2998*-1*RG2998*RQ2998+RS2998*RU3001</f>
        <v>0</v>
      </c>
      <c r="RW3007" s="1"/>
      <c r="SI3007" s="34"/>
      <c r="SK3007" s="35"/>
      <c r="SM3007" s="1"/>
      <c r="SQ3007" s="3">
        <f>SQ3018</f>
        <v>1.0809629500868536</v>
      </c>
      <c r="SS3007" s="41">
        <f>SS2998*SU3001+TC2998*-1*TA2998*SQ2998</f>
        <v>5.6964818000626604E-5</v>
      </c>
      <c r="SW3007" s="1"/>
      <c r="TA3007" s="3">
        <f>TA3018</f>
        <v>1.2235529908270215</v>
      </c>
      <c r="TC3007" s="41">
        <f>SS2998*-1*SQ2998*TA2998+TC2998*TE3001</f>
        <v>-5.6964818000626686E-5</v>
      </c>
      <c r="TG3007" s="1"/>
      <c r="TS3007" s="36"/>
      <c r="TU3007" s="37"/>
      <c r="TV3007" s="1"/>
      <c r="VT3007" s="1"/>
    </row>
    <row r="3008" spans="14:592" x14ac:dyDescent="0.3">
      <c r="N3008" s="1"/>
      <c r="O3008" s="34"/>
      <c r="Q3008" s="35"/>
      <c r="S3008" s="36"/>
      <c r="U3008" s="37"/>
      <c r="W3008" s="52"/>
      <c r="Y3008" s="53"/>
      <c r="AI3008" s="1"/>
      <c r="AJ3008" s="1"/>
      <c r="AK3008" s="1"/>
      <c r="AL3008" s="1"/>
      <c r="AM3008" s="55"/>
      <c r="AN3008" s="1"/>
      <c r="AO3008" s="7"/>
      <c r="AP3008" s="1"/>
      <c r="AQ3008" s="1"/>
      <c r="AR3008" s="1"/>
      <c r="AS3008" s="1"/>
      <c r="AT3008" s="1"/>
      <c r="AU3008" s="1"/>
      <c r="AV3008" s="1"/>
      <c r="AW3008" s="55"/>
      <c r="AX3008" s="1"/>
      <c r="AY3008" s="7"/>
      <c r="AZ3008" s="1"/>
      <c r="BA3008" s="1"/>
      <c r="BB3008" s="1"/>
      <c r="BC3008" s="1"/>
      <c r="BD3008" s="1"/>
      <c r="BE3008" s="1"/>
      <c r="BF3008" s="1"/>
      <c r="BG3008" s="55"/>
      <c r="BH3008" s="1"/>
      <c r="BI3008" s="7"/>
      <c r="BJ3008" s="1"/>
      <c r="BK3008" s="1"/>
      <c r="BL3008" s="1"/>
      <c r="BM3008" s="1"/>
      <c r="BO3008" s="34"/>
      <c r="BQ3008" s="35"/>
      <c r="BS3008" s="1"/>
      <c r="BT3008" s="1"/>
      <c r="BU3008" s="1"/>
      <c r="BV3008" s="1"/>
      <c r="BW3008" s="55"/>
      <c r="BX3008" s="1"/>
      <c r="BY3008" s="7"/>
      <c r="BZ3008" s="1"/>
      <c r="CA3008" s="1"/>
      <c r="CB3008" s="1"/>
      <c r="CC3008" s="1"/>
      <c r="CD3008" s="1"/>
      <c r="CE3008" s="1"/>
      <c r="CF3008" s="1"/>
      <c r="CG3008" s="55"/>
      <c r="CH3008" s="1"/>
      <c r="CI3008" s="7"/>
      <c r="CJ3008" s="1"/>
      <c r="CK3008" s="1"/>
      <c r="CL3008" s="1"/>
      <c r="CM3008" s="1"/>
      <c r="CN3008" s="1"/>
      <c r="CO3008" s="1"/>
      <c r="CP3008" s="1"/>
      <c r="CQ3008" s="55"/>
      <c r="CR3008" s="1"/>
      <c r="CS3008" s="7"/>
      <c r="CT3008" s="1"/>
      <c r="CU3008" s="1"/>
      <c r="CV3008" s="1"/>
      <c r="CW3008" s="1"/>
      <c r="CY3008" s="36"/>
      <c r="DA3008" s="37"/>
      <c r="DC3008" s="1"/>
      <c r="DD3008" s="1"/>
      <c r="DE3008" s="1"/>
      <c r="DF3008" s="1"/>
      <c r="DG3008" s="55"/>
      <c r="DH3008" s="1"/>
      <c r="DI3008" s="7"/>
      <c r="DJ3008" s="1"/>
      <c r="DK3008" s="1"/>
      <c r="DL3008" s="1"/>
      <c r="DM3008" s="1"/>
      <c r="DN3008" s="1"/>
      <c r="DO3008" s="1"/>
      <c r="DP3008" s="1"/>
      <c r="DQ3008" s="55"/>
      <c r="DR3008" s="1"/>
      <c r="DS3008" s="7"/>
      <c r="DT3008" s="1"/>
      <c r="DU3008" s="1"/>
      <c r="DV3008" s="1"/>
      <c r="DW3008" s="1"/>
      <c r="DX3008" s="1"/>
      <c r="DY3008" s="1"/>
      <c r="DZ3008" s="1"/>
      <c r="EA3008" s="55"/>
      <c r="EB3008" s="1"/>
      <c r="EC3008" s="7"/>
      <c r="ED3008" s="1"/>
      <c r="EE3008" s="1"/>
      <c r="EF3008" s="1"/>
      <c r="EG3008" s="1"/>
      <c r="EI3008" s="52"/>
      <c r="EK3008" s="53"/>
      <c r="EY3008" s="1"/>
      <c r="FU3008" s="1"/>
      <c r="FV3008" s="1"/>
      <c r="FW3008" s="1"/>
      <c r="FX3008" s="1"/>
      <c r="FY3008" s="55"/>
      <c r="FZ3008" s="1"/>
      <c r="GA3008" s="7"/>
      <c r="GB3008" s="1"/>
      <c r="GC3008" s="1"/>
      <c r="GD3008" s="1"/>
      <c r="GE3008" s="1"/>
      <c r="GF3008" s="1"/>
      <c r="GG3008" s="1"/>
      <c r="GH3008" s="1"/>
      <c r="GI3008" s="55"/>
      <c r="GJ3008" s="1"/>
      <c r="GK3008" s="7"/>
      <c r="GL3008" s="1"/>
      <c r="GM3008" s="1"/>
      <c r="GN3008" s="1"/>
      <c r="GO3008" s="1"/>
      <c r="GP3008" s="1"/>
      <c r="GQ3008" s="1"/>
      <c r="GR3008" s="1"/>
      <c r="GS3008" s="55"/>
      <c r="GT3008" s="1"/>
      <c r="GU3008" s="7"/>
      <c r="GV3008" s="1"/>
      <c r="GW3008" s="1"/>
      <c r="GX3008" s="1"/>
      <c r="GY3008" s="1"/>
      <c r="HA3008" s="34"/>
      <c r="HC3008" s="35"/>
      <c r="HE3008" s="1"/>
      <c r="HF3008" s="1"/>
      <c r="HG3008" s="1"/>
      <c r="HH3008" s="1"/>
      <c r="HI3008" s="55"/>
      <c r="HJ3008" s="1"/>
      <c r="HK3008" s="7"/>
      <c r="HL3008" s="1"/>
      <c r="HM3008" s="1"/>
      <c r="HN3008" s="1"/>
      <c r="HO3008" s="1"/>
      <c r="HP3008" s="1"/>
      <c r="HQ3008" s="1"/>
      <c r="HR3008" s="1"/>
      <c r="HS3008" s="55"/>
      <c r="HT3008" s="1"/>
      <c r="HU3008" s="7"/>
      <c r="HV3008" s="1"/>
      <c r="HW3008" s="1"/>
      <c r="HX3008" s="1"/>
      <c r="HY3008" s="1"/>
      <c r="HZ3008" s="1"/>
      <c r="IA3008" s="1"/>
      <c r="IB3008" s="1"/>
      <c r="IC3008" s="55"/>
      <c r="ID3008" s="1"/>
      <c r="IE3008" s="7"/>
      <c r="IF3008" s="1"/>
      <c r="IG3008" s="1"/>
      <c r="IH3008" s="1"/>
      <c r="II3008" s="1"/>
      <c r="IK3008" s="36"/>
      <c r="IM3008" s="37"/>
      <c r="IO3008" s="1"/>
      <c r="IP3008" s="1"/>
      <c r="IQ3008" s="1"/>
      <c r="IR3008" s="1"/>
      <c r="IS3008" s="55"/>
      <c r="IT3008" s="1"/>
      <c r="IU3008" s="7"/>
      <c r="IV3008" s="1"/>
      <c r="IW3008" s="1"/>
      <c r="IX3008" s="1"/>
      <c r="IY3008" s="1"/>
      <c r="IZ3008" s="1"/>
      <c r="JA3008" s="1"/>
      <c r="JB3008" s="1"/>
      <c r="JC3008" s="55"/>
      <c r="JD3008" s="1"/>
      <c r="JE3008" s="7"/>
      <c r="JF3008" s="1"/>
      <c r="JG3008" s="1"/>
      <c r="JH3008" s="1"/>
      <c r="JI3008" s="1"/>
      <c r="JJ3008" s="1"/>
      <c r="JK3008" s="1"/>
      <c r="JL3008" s="1"/>
      <c r="JM3008" s="55"/>
      <c r="JN3008" s="1"/>
      <c r="JO3008" s="7"/>
      <c r="JP3008" s="1"/>
      <c r="JQ3008" s="1"/>
      <c r="JR3008" s="1"/>
      <c r="JS3008" s="1"/>
      <c r="JU3008" s="52"/>
      <c r="JW3008" s="53"/>
      <c r="JX3008" s="1"/>
      <c r="KG3008" s="1"/>
      <c r="KV3008" s="1"/>
      <c r="KW3008" s="34"/>
      <c r="KY3008" s="35"/>
      <c r="LA3008" s="36"/>
      <c r="LC3008" s="37"/>
      <c r="LQ3008" s="1"/>
      <c r="LR3008" s="1"/>
      <c r="LS3008" s="1"/>
      <c r="LT3008" s="1"/>
      <c r="LU3008" s="55"/>
      <c r="LV3008" s="1"/>
      <c r="LW3008" s="7"/>
      <c r="LX3008" s="1"/>
      <c r="LY3008" s="1"/>
      <c r="LZ3008" s="1"/>
      <c r="MA3008" s="1"/>
      <c r="MB3008" s="1"/>
      <c r="MC3008" s="1"/>
      <c r="MD3008" s="1"/>
      <c r="ME3008" s="55"/>
      <c r="MF3008" s="1"/>
      <c r="MG3008" s="7"/>
      <c r="MH3008" s="1"/>
      <c r="MI3008" s="1"/>
      <c r="MJ3008" s="1"/>
      <c r="MK3008" s="1"/>
      <c r="MO3008" s="56"/>
      <c r="MW3008" s="34"/>
      <c r="MY3008" s="35"/>
      <c r="NA3008" s="1"/>
      <c r="NB3008" s="1"/>
      <c r="NC3008" s="1"/>
      <c r="ND3008" s="1"/>
      <c r="NE3008" s="55"/>
      <c r="NF3008" s="1"/>
      <c r="NG3008" s="7"/>
      <c r="NH3008" s="1"/>
      <c r="NI3008" s="1"/>
      <c r="NJ3008" s="1"/>
      <c r="NK3008" s="1"/>
      <c r="NL3008" s="1"/>
      <c r="NM3008" s="1"/>
      <c r="NN3008" s="1"/>
      <c r="NO3008" s="55"/>
      <c r="NP3008" s="1"/>
      <c r="NQ3008" s="7"/>
      <c r="NR3008" s="1"/>
      <c r="NS3008" s="1"/>
      <c r="NT3008" s="1"/>
      <c r="NU3008" s="1"/>
      <c r="NY3008" s="56"/>
      <c r="OG3008" s="36"/>
      <c r="OI3008" s="37"/>
      <c r="OO3008" s="56"/>
      <c r="OY3008" s="56"/>
      <c r="PI3008" s="56"/>
      <c r="PW3008" s="1"/>
      <c r="RC3008" s="1"/>
      <c r="RD3008" s="1"/>
      <c r="RE3008" s="1"/>
      <c r="RF3008" s="1"/>
      <c r="RG3008" s="55"/>
      <c r="RH3008" s="1"/>
      <c r="RI3008" s="7"/>
      <c r="RJ3008" s="1"/>
      <c r="RK3008" s="1"/>
      <c r="RL3008" s="1"/>
      <c r="RM3008" s="1"/>
      <c r="RN3008" s="1"/>
      <c r="RO3008" s="1"/>
      <c r="RP3008" s="1"/>
      <c r="RQ3008" s="55"/>
      <c r="RR3008" s="1"/>
      <c r="RS3008" s="7"/>
      <c r="RT3008" s="1"/>
      <c r="RU3008" s="1"/>
      <c r="RV3008" s="1"/>
      <c r="RW3008" s="1"/>
      <c r="SA3008" s="56"/>
      <c r="SI3008" s="34"/>
      <c r="SK3008" s="35"/>
      <c r="SM3008" s="1"/>
      <c r="SN3008" s="1"/>
      <c r="SO3008" s="1"/>
      <c r="SP3008" s="1"/>
      <c r="SQ3008" s="55"/>
      <c r="SR3008" s="1"/>
      <c r="SS3008" s="7"/>
      <c r="ST3008" s="1"/>
      <c r="SU3008" s="1"/>
      <c r="SV3008" s="1"/>
      <c r="SW3008" s="1"/>
      <c r="SX3008" s="1"/>
      <c r="SY3008" s="1"/>
      <c r="SZ3008" s="1"/>
      <c r="TA3008" s="55"/>
      <c r="TB3008" s="1"/>
      <c r="TC3008" s="7"/>
      <c r="TD3008" s="1"/>
      <c r="TE3008" s="1"/>
      <c r="TF3008" s="1"/>
      <c r="TG3008" s="1"/>
      <c r="TK3008" s="56"/>
      <c r="TS3008" s="36"/>
      <c r="TU3008" s="37"/>
      <c r="TV3008" s="1"/>
      <c r="UA3008" s="56"/>
      <c r="UK3008" s="56"/>
      <c r="UU3008" s="56"/>
      <c r="VT3008" s="1"/>
    </row>
    <row r="3009" spans="14:592" x14ac:dyDescent="0.3">
      <c r="N3009" s="1"/>
      <c r="O3009" s="34"/>
      <c r="Q3009" s="35"/>
      <c r="S3009" s="36"/>
      <c r="U3009" s="37"/>
      <c r="W3009" s="52"/>
      <c r="Y3009" s="53"/>
      <c r="AI3009" s="1"/>
      <c r="AM3009" s="34"/>
      <c r="AO3009" s="35"/>
      <c r="AW3009" s="36"/>
      <c r="AY3009" s="37"/>
      <c r="BG3009" s="52"/>
      <c r="BI3009" s="54"/>
      <c r="BO3009" s="34"/>
      <c r="BQ3009" s="35"/>
      <c r="BW3009" s="34"/>
      <c r="BY3009" s="35"/>
      <c r="CG3009" s="36"/>
      <c r="CI3009" s="37"/>
      <c r="CQ3009" s="52"/>
      <c r="CS3009" s="54"/>
      <c r="CY3009" s="36"/>
      <c r="DA3009" s="37"/>
      <c r="DG3009" s="34"/>
      <c r="DI3009" s="35"/>
      <c r="DQ3009" s="36"/>
      <c r="DS3009" s="37"/>
      <c r="EA3009" s="52"/>
      <c r="EC3009" s="54"/>
      <c r="EI3009" s="52"/>
      <c r="EK3009" s="53"/>
      <c r="FY3009" s="34"/>
      <c r="GA3009" s="35"/>
      <c r="GI3009" s="36"/>
      <c r="GK3009" s="37"/>
      <c r="GS3009" s="52"/>
      <c r="GU3009" s="54"/>
      <c r="HA3009" s="34"/>
      <c r="HC3009" s="35"/>
      <c r="HI3009" s="34"/>
      <c r="HK3009" s="35"/>
      <c r="HS3009" s="36"/>
      <c r="HU3009" s="37"/>
      <c r="IC3009" s="52"/>
      <c r="IE3009" s="54"/>
      <c r="IK3009" s="36"/>
      <c r="IM3009" s="37"/>
      <c r="IS3009" s="34"/>
      <c r="IU3009" s="35"/>
      <c r="JC3009" s="36"/>
      <c r="JE3009" s="37"/>
      <c r="JM3009" s="52"/>
      <c r="JO3009" s="54"/>
      <c r="JU3009" s="52"/>
      <c r="JW3009" s="53"/>
      <c r="JX3009" s="1"/>
      <c r="KG3009" s="1"/>
      <c r="KV3009" s="1"/>
      <c r="KW3009" s="34"/>
      <c r="KY3009" s="35"/>
      <c r="LA3009" s="36"/>
      <c r="LC3009" s="37"/>
      <c r="LQ3009" s="1"/>
      <c r="LU3009" s="34"/>
      <c r="LW3009" s="35"/>
      <c r="ME3009" s="36"/>
      <c r="MG3009" s="37"/>
      <c r="MW3009" s="34"/>
      <c r="MY3009" s="35"/>
      <c r="NE3009" s="34"/>
      <c r="NG3009" s="35"/>
      <c r="NO3009" s="36"/>
      <c r="NQ3009" s="37"/>
      <c r="OG3009" s="36"/>
      <c r="OI3009" s="37"/>
      <c r="RG3009" s="34"/>
      <c r="RI3009" s="35"/>
      <c r="RQ3009" s="36"/>
      <c r="RS3009" s="37"/>
      <c r="SI3009" s="34"/>
      <c r="SK3009" s="35"/>
      <c r="SQ3009" s="34"/>
      <c r="SS3009" s="35"/>
      <c r="TA3009" s="36"/>
      <c r="TC3009" s="37"/>
      <c r="TS3009" s="36"/>
      <c r="TU3009" s="37"/>
      <c r="TV3009" s="1"/>
      <c r="VT3009" s="1"/>
    </row>
    <row r="3010" spans="14:592" x14ac:dyDescent="0.3">
      <c r="N3010" s="1"/>
      <c r="O3010" s="34"/>
      <c r="Q3010" s="35"/>
      <c r="S3010" s="36"/>
      <c r="U3010" s="37"/>
      <c r="W3010" s="52"/>
      <c r="Y3010" s="53"/>
      <c r="AI3010" s="1"/>
      <c r="AM3010" s="34"/>
      <c r="AO3010" s="35"/>
      <c r="AW3010" s="36"/>
      <c r="AY3010" s="37"/>
      <c r="BG3010" s="52"/>
      <c r="BI3010" s="54"/>
      <c r="BO3010" s="34"/>
      <c r="BQ3010" s="35"/>
      <c r="BW3010" s="34"/>
      <c r="BY3010" s="35"/>
      <c r="CG3010" s="36"/>
      <c r="CI3010" s="37"/>
      <c r="CQ3010" s="52"/>
      <c r="CS3010" s="54"/>
      <c r="CY3010" s="36"/>
      <c r="DA3010" s="37"/>
      <c r="DG3010" s="34"/>
      <c r="DI3010" s="35"/>
      <c r="DQ3010" s="36"/>
      <c r="DS3010" s="37"/>
      <c r="EA3010" s="52"/>
      <c r="EC3010" s="54"/>
      <c r="EI3010" s="52"/>
      <c r="EK3010" s="53"/>
      <c r="EY3010" s="1"/>
      <c r="FY3010" s="34"/>
      <c r="GA3010" s="35"/>
      <c r="GI3010" s="36"/>
      <c r="GK3010" s="37"/>
      <c r="GS3010" s="52"/>
      <c r="GU3010" s="54"/>
      <c r="HA3010" s="34"/>
      <c r="HC3010" s="35"/>
      <c r="HI3010" s="34"/>
      <c r="HK3010" s="35"/>
      <c r="HS3010" s="36"/>
      <c r="HU3010" s="37"/>
      <c r="IC3010" s="52"/>
      <c r="IE3010" s="54"/>
      <c r="IK3010" s="36"/>
      <c r="IM3010" s="37"/>
      <c r="IS3010" s="34"/>
      <c r="IU3010" s="35"/>
      <c r="JC3010" s="36"/>
      <c r="JE3010" s="37"/>
      <c r="JM3010" s="52"/>
      <c r="JO3010" s="54"/>
      <c r="JU3010" s="52"/>
      <c r="JW3010" s="53"/>
      <c r="JX3010" s="1"/>
      <c r="KG3010" s="1"/>
      <c r="KV3010" s="1"/>
      <c r="KW3010" s="34"/>
      <c r="KY3010" s="35"/>
      <c r="LA3010" s="36"/>
      <c r="LC3010" s="37"/>
      <c r="LQ3010" s="1"/>
      <c r="LU3010" s="34"/>
      <c r="LW3010" s="35"/>
      <c r="MB3010" s="1"/>
      <c r="MC3010" s="1"/>
      <c r="MD3010" s="1"/>
      <c r="ME3010" s="36"/>
      <c r="MF3010" s="1"/>
      <c r="MG3010" s="37"/>
      <c r="MW3010" s="34"/>
      <c r="MY3010" s="35"/>
      <c r="NE3010" s="34"/>
      <c r="NG3010" s="35"/>
      <c r="NO3010" s="36"/>
      <c r="NQ3010" s="37"/>
      <c r="OG3010" s="36"/>
      <c r="OI3010" s="37"/>
      <c r="PW3010" s="1"/>
      <c r="RG3010" s="34"/>
      <c r="RI3010" s="35"/>
      <c r="RN3010" s="1"/>
      <c r="RO3010" s="1"/>
      <c r="RP3010" s="1"/>
      <c r="RQ3010" s="36"/>
      <c r="RR3010" s="1"/>
      <c r="RS3010" s="37"/>
      <c r="SI3010" s="34"/>
      <c r="SK3010" s="35"/>
      <c r="SQ3010" s="34"/>
      <c r="SS3010" s="35"/>
      <c r="TA3010" s="36"/>
      <c r="TC3010" s="37"/>
      <c r="TS3010" s="36"/>
      <c r="TU3010" s="37"/>
      <c r="TV3010" s="1"/>
      <c r="VT3010" s="1"/>
    </row>
    <row r="3011" spans="14:592" ht="15" thickBot="1" x14ac:dyDescent="0.35">
      <c r="N3011" s="1"/>
      <c r="O3011" s="34"/>
      <c r="Q3011" s="35"/>
      <c r="S3011" s="36"/>
      <c r="U3011" s="37"/>
      <c r="W3011" s="52"/>
      <c r="Y3011" s="53"/>
      <c r="AI3011" s="1"/>
      <c r="AM3011" s="34"/>
      <c r="AO3011" s="35"/>
      <c r="AW3011" s="36"/>
      <c r="AY3011" s="37"/>
      <c r="BG3011" s="52"/>
      <c r="BI3011" s="54"/>
      <c r="BO3011" s="34"/>
      <c r="BQ3011" s="35"/>
      <c r="BW3011" s="34"/>
      <c r="BY3011" s="35"/>
      <c r="CG3011" s="36"/>
      <c r="CI3011" s="37"/>
      <c r="CQ3011" s="52"/>
      <c r="CS3011" s="54"/>
      <c r="CY3011" s="36"/>
      <c r="DA3011" s="37"/>
      <c r="DG3011" s="34"/>
      <c r="DI3011" s="35"/>
      <c r="DQ3011" s="36"/>
      <c r="DS3011" s="37"/>
      <c r="EA3011" s="52"/>
      <c r="EC3011" s="54"/>
      <c r="EI3011" s="52"/>
      <c r="EK3011" s="53"/>
      <c r="FY3011" s="34"/>
      <c r="GA3011" s="35"/>
      <c r="GI3011" s="36"/>
      <c r="GK3011" s="37"/>
      <c r="GS3011" s="52"/>
      <c r="GU3011" s="54"/>
      <c r="HA3011" s="34"/>
      <c r="HC3011" s="35"/>
      <c r="HI3011" s="34"/>
      <c r="HK3011" s="35"/>
      <c r="HS3011" s="36"/>
      <c r="HU3011" s="37"/>
      <c r="IC3011" s="52"/>
      <c r="IE3011" s="54"/>
      <c r="IK3011" s="36"/>
      <c r="IM3011" s="37"/>
      <c r="IS3011" s="34"/>
      <c r="IU3011" s="35"/>
      <c r="JC3011" s="36"/>
      <c r="JE3011" s="37"/>
      <c r="JM3011" s="52"/>
      <c r="JO3011" s="54"/>
      <c r="JU3011" s="52"/>
      <c r="JW3011" s="53"/>
      <c r="JX3011" s="1"/>
      <c r="KG3011" s="1"/>
      <c r="KV3011" s="1"/>
      <c r="KW3011" s="34"/>
      <c r="KY3011" s="35"/>
      <c r="LA3011" s="36"/>
      <c r="LC3011" s="37"/>
      <c r="LQ3011" s="1"/>
      <c r="LU3011" s="34"/>
      <c r="LW3011" s="35"/>
      <c r="MB3011" s="1"/>
      <c r="ME3011" s="36" t="s">
        <v>197</v>
      </c>
      <c r="MF3011" s="1"/>
      <c r="MG3011" s="37"/>
      <c r="MW3011" s="34"/>
      <c r="MY3011" s="35"/>
      <c r="NE3011" s="34"/>
      <c r="NG3011" s="35"/>
      <c r="NO3011" s="36"/>
      <c r="NQ3011" s="37"/>
      <c r="OG3011" s="36"/>
      <c r="OI3011" s="37"/>
      <c r="RG3011" s="34"/>
      <c r="RI3011" s="35"/>
      <c r="RN3011" s="1"/>
      <c r="RQ3011" s="36" t="s">
        <v>197</v>
      </c>
      <c r="RR3011" s="1"/>
      <c r="RS3011" s="37"/>
      <c r="SI3011" s="34"/>
      <c r="SK3011" s="35"/>
      <c r="SQ3011" s="34"/>
      <c r="SS3011" s="35"/>
      <c r="TA3011" s="36"/>
      <c r="TC3011" s="37"/>
      <c r="TS3011" s="36"/>
      <c r="TU3011" s="37"/>
      <c r="TV3011" s="1"/>
      <c r="VT3011" s="1"/>
    </row>
    <row r="3012" spans="14:592" ht="15" thickBot="1" x14ac:dyDescent="0.35">
      <c r="N3012" s="1"/>
      <c r="O3012" s="34"/>
      <c r="Q3012" s="35"/>
      <c r="S3012" s="36"/>
      <c r="U3012" s="37"/>
      <c r="W3012" s="52"/>
      <c r="Y3012" s="53"/>
      <c r="AI3012" s="1"/>
      <c r="AM3012" s="34"/>
      <c r="AO3012" s="35"/>
      <c r="AW3012" s="36"/>
      <c r="AY3012" s="37"/>
      <c r="BG3012" s="52"/>
      <c r="BI3012" s="54"/>
      <c r="BO3012" s="34"/>
      <c r="BQ3012" s="35"/>
      <c r="BW3012" s="34"/>
      <c r="BY3012" s="35"/>
      <c r="CG3012" s="36"/>
      <c r="CI3012" s="37"/>
      <c r="CQ3012" s="52"/>
      <c r="CS3012" s="54"/>
      <c r="CY3012" s="36"/>
      <c r="DA3012" s="37"/>
      <c r="DG3012" s="34"/>
      <c r="DI3012" s="35"/>
      <c r="DQ3012" s="36"/>
      <c r="DS3012" s="37"/>
      <c r="EA3012" s="52"/>
      <c r="EC3012" s="54"/>
      <c r="EI3012" s="52"/>
      <c r="EK3012" s="53"/>
      <c r="EY3012" s="1"/>
      <c r="FY3012" s="34"/>
      <c r="GA3012" s="35"/>
      <c r="GI3012" s="36"/>
      <c r="GK3012" s="37"/>
      <c r="GS3012" s="52"/>
      <c r="GU3012" s="54"/>
      <c r="HA3012" s="34"/>
      <c r="HC3012" s="35"/>
      <c r="HI3012" s="34"/>
      <c r="HK3012" s="35"/>
      <c r="HS3012" s="36"/>
      <c r="HU3012" s="37"/>
      <c r="IC3012" s="52"/>
      <c r="IE3012" s="54"/>
      <c r="IK3012" s="36"/>
      <c r="IM3012" s="37"/>
      <c r="IS3012" s="34"/>
      <c r="IU3012" s="35"/>
      <c r="JC3012" s="36"/>
      <c r="JE3012" s="37"/>
      <c r="JM3012" s="52"/>
      <c r="JO3012" s="54"/>
      <c r="JU3012" s="52"/>
      <c r="JW3012" s="53"/>
      <c r="JX3012" s="1"/>
      <c r="KG3012" s="1"/>
      <c r="KV3012" s="1"/>
      <c r="KW3012" s="34"/>
      <c r="KY3012" s="35"/>
      <c r="LA3012" s="36"/>
      <c r="LC3012" s="37"/>
      <c r="LQ3012" s="1"/>
      <c r="LU3012" s="34"/>
      <c r="LW3012" s="35"/>
      <c r="MB3012" s="1"/>
      <c r="ME3012" s="98">
        <v>-10000000000</v>
      </c>
      <c r="MF3012" s="1"/>
      <c r="MG3012" s="37"/>
      <c r="MW3012" s="34"/>
      <c r="MY3012" s="35"/>
      <c r="NE3012" s="34"/>
      <c r="NG3012" s="35"/>
      <c r="NO3012" s="36"/>
      <c r="NQ3012" s="37"/>
      <c r="OG3012" s="36"/>
      <c r="OI3012" s="37"/>
      <c r="PW3012" s="1"/>
      <c r="RG3012" s="34"/>
      <c r="RI3012" s="35"/>
      <c r="RN3012" s="1"/>
      <c r="RQ3012" s="98">
        <v>-10000000000</v>
      </c>
      <c r="RR3012" s="1"/>
      <c r="RS3012" s="37"/>
      <c r="SI3012" s="34"/>
      <c r="SK3012" s="35"/>
      <c r="SQ3012" s="34"/>
      <c r="SS3012" s="35"/>
      <c r="TA3012" s="36"/>
      <c r="TC3012" s="37"/>
      <c r="TS3012" s="36"/>
      <c r="TU3012" s="37"/>
      <c r="TV3012" s="1"/>
      <c r="VT3012" s="1"/>
    </row>
    <row r="3013" spans="14:592" x14ac:dyDescent="0.3">
      <c r="N3013" s="1"/>
      <c r="O3013" s="34"/>
      <c r="Q3013" s="35"/>
      <c r="S3013" s="36"/>
      <c r="U3013" s="37"/>
      <c r="W3013" s="52"/>
      <c r="Y3013" s="53"/>
      <c r="AI3013" s="1"/>
      <c r="AM3013" s="34"/>
      <c r="AO3013" s="35"/>
      <c r="AW3013" s="36"/>
      <c r="AY3013" s="37"/>
      <c r="BG3013" s="52"/>
      <c r="BI3013" s="54"/>
      <c r="BO3013" s="34"/>
      <c r="BQ3013" s="35"/>
      <c r="BW3013" s="34"/>
      <c r="BY3013" s="35"/>
      <c r="CG3013" s="36"/>
      <c r="CI3013" s="37"/>
      <c r="CQ3013" s="52"/>
      <c r="CS3013" s="54"/>
      <c r="CY3013" s="36"/>
      <c r="DA3013" s="37"/>
      <c r="DG3013" s="34"/>
      <c r="DI3013" s="35"/>
      <c r="DQ3013" s="36"/>
      <c r="DS3013" s="37"/>
      <c r="EA3013" s="52"/>
      <c r="EC3013" s="54"/>
      <c r="EI3013" s="52"/>
      <c r="EK3013" s="53"/>
      <c r="FY3013" s="34"/>
      <c r="GA3013" s="35"/>
      <c r="GI3013" s="36"/>
      <c r="GK3013" s="37"/>
      <c r="GS3013" s="52"/>
      <c r="GU3013" s="54"/>
      <c r="HA3013" s="34"/>
      <c r="HC3013" s="35"/>
      <c r="HI3013" s="34"/>
      <c r="HK3013" s="35"/>
      <c r="HS3013" s="36"/>
      <c r="HU3013" s="37"/>
      <c r="IC3013" s="52"/>
      <c r="IE3013" s="54"/>
      <c r="IK3013" s="36"/>
      <c r="IM3013" s="37"/>
      <c r="IS3013" s="34"/>
      <c r="IU3013" s="35"/>
      <c r="JC3013" s="36"/>
      <c r="JE3013" s="37"/>
      <c r="JM3013" s="52"/>
      <c r="JO3013" s="54"/>
      <c r="JU3013" s="52"/>
      <c r="JW3013" s="53"/>
      <c r="JX3013" s="1"/>
      <c r="KG3013" s="1"/>
      <c r="KV3013" s="1"/>
      <c r="KW3013" s="34"/>
      <c r="KY3013" s="35"/>
      <c r="LA3013" s="36"/>
      <c r="LC3013" s="37"/>
      <c r="LQ3013" s="1"/>
      <c r="LU3013" s="34"/>
      <c r="LW3013" s="35"/>
      <c r="MB3013" s="1"/>
      <c r="ME3013" s="36"/>
      <c r="MF3013" s="1"/>
      <c r="MG3013" s="37"/>
      <c r="MW3013" s="34"/>
      <c r="MY3013" s="35"/>
      <c r="NE3013" s="34"/>
      <c r="NG3013" s="35"/>
      <c r="NO3013" s="36"/>
      <c r="NQ3013" s="37"/>
      <c r="OG3013" s="36"/>
      <c r="OI3013" s="37"/>
      <c r="RG3013" s="34"/>
      <c r="RI3013" s="35"/>
      <c r="RN3013" s="1"/>
      <c r="RQ3013" s="36"/>
      <c r="RR3013" s="1"/>
      <c r="RS3013" s="37"/>
      <c r="SI3013" s="34"/>
      <c r="SK3013" s="35"/>
      <c r="SQ3013" s="34"/>
      <c r="SS3013" s="35"/>
      <c r="TA3013" s="36"/>
      <c r="TC3013" s="37"/>
      <c r="TS3013" s="36"/>
      <c r="TU3013" s="37"/>
      <c r="TV3013" s="1"/>
      <c r="VT3013" s="1"/>
    </row>
    <row r="3014" spans="14:592" x14ac:dyDescent="0.3">
      <c r="N3014" s="1"/>
      <c r="O3014" s="34"/>
      <c r="Q3014" s="35"/>
      <c r="S3014" s="36"/>
      <c r="U3014" s="37"/>
      <c r="W3014" s="52"/>
      <c r="Y3014" s="53"/>
      <c r="AI3014" s="1"/>
      <c r="AM3014" s="34"/>
      <c r="AO3014" s="35"/>
      <c r="AW3014" s="36"/>
      <c r="AY3014" s="37"/>
      <c r="BG3014" s="52"/>
      <c r="BI3014" s="54"/>
      <c r="BO3014" s="34"/>
      <c r="BQ3014" s="35"/>
      <c r="BW3014" s="34"/>
      <c r="BY3014" s="35"/>
      <c r="CG3014" s="36"/>
      <c r="CI3014" s="37"/>
      <c r="CQ3014" s="52"/>
      <c r="CS3014" s="54"/>
      <c r="CY3014" s="36"/>
      <c r="DA3014" s="37"/>
      <c r="DG3014" s="34"/>
      <c r="DI3014" s="35"/>
      <c r="DQ3014" s="36"/>
      <c r="DS3014" s="37"/>
      <c r="EA3014" s="52"/>
      <c r="EC3014" s="54"/>
      <c r="EI3014" s="52"/>
      <c r="EK3014" s="53"/>
      <c r="EY3014" s="1"/>
      <c r="FY3014" s="34"/>
      <c r="GA3014" s="35"/>
      <c r="GI3014" s="36"/>
      <c r="GK3014" s="37"/>
      <c r="GS3014" s="52"/>
      <c r="GU3014" s="54"/>
      <c r="HA3014" s="34"/>
      <c r="HC3014" s="35"/>
      <c r="HI3014" s="34"/>
      <c r="HK3014" s="35"/>
      <c r="HS3014" s="36"/>
      <c r="HU3014" s="37"/>
      <c r="IC3014" s="52"/>
      <c r="IE3014" s="54"/>
      <c r="IK3014" s="36"/>
      <c r="IM3014" s="37"/>
      <c r="IS3014" s="34"/>
      <c r="IU3014" s="35"/>
      <c r="JC3014" s="36"/>
      <c r="JE3014" s="37"/>
      <c r="JM3014" s="52"/>
      <c r="JO3014" s="54"/>
      <c r="JU3014" s="52"/>
      <c r="JW3014" s="53"/>
      <c r="JX3014" s="1"/>
      <c r="KG3014" s="1"/>
      <c r="KV3014" s="1"/>
      <c r="KW3014" s="34"/>
      <c r="KY3014" s="35"/>
      <c r="LA3014" s="36"/>
      <c r="LC3014" s="37"/>
      <c r="LQ3014" s="1"/>
      <c r="LU3014" s="34"/>
      <c r="LW3014" s="35"/>
      <c r="MB3014" s="1"/>
      <c r="MC3014" s="1"/>
      <c r="MD3014" s="1"/>
      <c r="ME3014" s="36"/>
      <c r="MF3014" s="1"/>
      <c r="MG3014" s="37"/>
      <c r="MW3014" s="34"/>
      <c r="MY3014" s="35"/>
      <c r="NE3014" s="34"/>
      <c r="NG3014" s="35"/>
      <c r="NO3014" s="36"/>
      <c r="NQ3014" s="37"/>
      <c r="OG3014" s="36"/>
      <c r="OI3014" s="37"/>
      <c r="PW3014" s="1"/>
      <c r="RG3014" s="34"/>
      <c r="RI3014" s="35"/>
      <c r="RN3014" s="1"/>
      <c r="RO3014" s="1"/>
      <c r="RP3014" s="1"/>
      <c r="RQ3014" s="36"/>
      <c r="RR3014" s="1"/>
      <c r="RS3014" s="37"/>
      <c r="SI3014" s="34"/>
      <c r="SK3014" s="35"/>
      <c r="SQ3014" s="34"/>
      <c r="SS3014" s="35"/>
      <c r="TA3014" s="36"/>
      <c r="TC3014" s="37"/>
      <c r="TS3014" s="36"/>
      <c r="TU3014" s="37"/>
      <c r="TV3014" s="1"/>
      <c r="VT3014" s="1"/>
    </row>
    <row r="3015" spans="14:592" x14ac:dyDescent="0.3">
      <c r="N3015" s="1"/>
      <c r="O3015" s="34"/>
      <c r="Q3015" s="35"/>
      <c r="S3015" s="36"/>
      <c r="U3015" s="37"/>
      <c r="W3015" s="52"/>
      <c r="Y3015" s="53"/>
      <c r="AI3015" s="1"/>
      <c r="AM3015" s="34"/>
      <c r="AO3015" s="35"/>
      <c r="AW3015" s="36"/>
      <c r="AY3015" s="37"/>
      <c r="BG3015" s="52"/>
      <c r="BI3015" s="54"/>
      <c r="BO3015" s="34"/>
      <c r="BQ3015" s="35"/>
      <c r="BW3015" s="34"/>
      <c r="BY3015" s="35"/>
      <c r="CG3015" s="36"/>
      <c r="CI3015" s="37"/>
      <c r="CQ3015" s="52"/>
      <c r="CS3015" s="54"/>
      <c r="CY3015" s="36"/>
      <c r="DA3015" s="37"/>
      <c r="DG3015" s="34"/>
      <c r="DI3015" s="35"/>
      <c r="DQ3015" s="36"/>
      <c r="DS3015" s="37"/>
      <c r="EA3015" s="52"/>
      <c r="EC3015" s="54"/>
      <c r="EI3015" s="52"/>
      <c r="EK3015" s="53"/>
      <c r="FY3015" s="34"/>
      <c r="GA3015" s="35"/>
      <c r="GI3015" s="36"/>
      <c r="GK3015" s="37"/>
      <c r="GS3015" s="52"/>
      <c r="GU3015" s="54"/>
      <c r="HA3015" s="34"/>
      <c r="HC3015" s="35"/>
      <c r="HI3015" s="34"/>
      <c r="HK3015" s="35"/>
      <c r="HS3015" s="36"/>
      <c r="HU3015" s="37"/>
      <c r="IC3015" s="52"/>
      <c r="IE3015" s="54"/>
      <c r="IK3015" s="36"/>
      <c r="IM3015" s="37"/>
      <c r="IS3015" s="34"/>
      <c r="IU3015" s="35"/>
      <c r="JC3015" s="36"/>
      <c r="JE3015" s="37"/>
      <c r="JM3015" s="52"/>
      <c r="JO3015" s="54"/>
      <c r="JU3015" s="52"/>
      <c r="JW3015" s="53"/>
      <c r="JX3015" s="1"/>
      <c r="KG3015" s="1"/>
      <c r="KV3015" s="1"/>
      <c r="KW3015" s="34"/>
      <c r="KY3015" s="35"/>
      <c r="LA3015" s="36"/>
      <c r="LC3015" s="37"/>
      <c r="LQ3015" s="1"/>
      <c r="LU3015" s="34"/>
      <c r="LW3015" s="35"/>
      <c r="ME3015" s="36"/>
      <c r="MG3015" s="37"/>
      <c r="MW3015" s="34"/>
      <c r="MY3015" s="35"/>
      <c r="NE3015" s="34"/>
      <c r="NG3015" s="35"/>
      <c r="NO3015" s="36"/>
      <c r="NQ3015" s="37"/>
      <c r="OG3015" s="36"/>
      <c r="OI3015" s="37"/>
      <c r="RG3015" s="34"/>
      <c r="RI3015" s="35"/>
      <c r="RQ3015" s="36"/>
      <c r="RS3015" s="37"/>
      <c r="SI3015" s="34"/>
      <c r="SK3015" s="35"/>
      <c r="SQ3015" s="34"/>
      <c r="SS3015" s="35"/>
      <c r="TA3015" s="36"/>
      <c r="TC3015" s="37"/>
      <c r="TS3015" s="36"/>
      <c r="TU3015" s="37"/>
      <c r="TV3015" s="1"/>
      <c r="VT3015" s="1"/>
    </row>
    <row r="3016" spans="14:592" x14ac:dyDescent="0.3">
      <c r="N3016" s="1"/>
      <c r="O3016" s="34"/>
      <c r="Q3016" s="35"/>
      <c r="S3016" s="36"/>
      <c r="U3016" s="37"/>
      <c r="W3016" s="52"/>
      <c r="Y3016" s="53"/>
      <c r="AI3016" s="1"/>
      <c r="AJ3016" s="1"/>
      <c r="AK3016" s="1"/>
      <c r="AL3016" s="1"/>
      <c r="AM3016" s="2"/>
      <c r="AN3016" s="1"/>
      <c r="AO3016" s="7"/>
      <c r="AP3016" s="1"/>
      <c r="AQ3016" s="1"/>
      <c r="AR3016" s="1"/>
      <c r="AS3016" s="1"/>
      <c r="AT3016" s="1"/>
      <c r="AU3016" s="1"/>
      <c r="AV3016" s="1"/>
      <c r="AW3016" s="2"/>
      <c r="AX3016" s="1"/>
      <c r="AY3016" s="7"/>
      <c r="AZ3016" s="1"/>
      <c r="BA3016" s="1"/>
      <c r="BB3016" s="1"/>
      <c r="BC3016" s="1"/>
      <c r="BD3016" s="1"/>
      <c r="BE3016" s="1"/>
      <c r="BF3016" s="1"/>
      <c r="BG3016" s="2"/>
      <c r="BH3016" s="1"/>
      <c r="BI3016" s="7"/>
      <c r="BJ3016" s="1"/>
      <c r="BK3016" s="1"/>
      <c r="BL3016" s="1"/>
      <c r="BO3016" s="34"/>
      <c r="BQ3016" s="35"/>
      <c r="BT3016" s="1"/>
      <c r="BU3016" s="1"/>
      <c r="BV3016" s="1"/>
      <c r="BW3016" s="2"/>
      <c r="BX3016" s="1"/>
      <c r="BY3016" s="7"/>
      <c r="BZ3016" s="1"/>
      <c r="CA3016" s="1"/>
      <c r="CB3016" s="1"/>
      <c r="CC3016" s="1"/>
      <c r="CD3016" s="1"/>
      <c r="CE3016" s="1"/>
      <c r="CF3016" s="1"/>
      <c r="CG3016" s="2"/>
      <c r="CH3016" s="1"/>
      <c r="CI3016" s="7"/>
      <c r="CJ3016" s="1"/>
      <c r="CK3016" s="1"/>
      <c r="CL3016" s="1"/>
      <c r="CM3016" s="1"/>
      <c r="CN3016" s="1"/>
      <c r="CO3016" s="1"/>
      <c r="CP3016" s="1"/>
      <c r="CQ3016" s="2"/>
      <c r="CR3016" s="1"/>
      <c r="CS3016" s="7"/>
      <c r="CT3016" s="1"/>
      <c r="CU3016" s="1"/>
      <c r="CV3016" s="1"/>
      <c r="CY3016" s="36"/>
      <c r="DA3016" s="37"/>
      <c r="DD3016" s="1"/>
      <c r="DE3016" s="1"/>
      <c r="DF3016" s="1"/>
      <c r="DG3016" s="2"/>
      <c r="DH3016" s="1"/>
      <c r="DI3016" s="7"/>
      <c r="DJ3016" s="1"/>
      <c r="DK3016" s="1"/>
      <c r="DL3016" s="1"/>
      <c r="DM3016" s="1"/>
      <c r="DN3016" s="1"/>
      <c r="DO3016" s="1"/>
      <c r="DP3016" s="1"/>
      <c r="DQ3016" s="2"/>
      <c r="DR3016" s="1"/>
      <c r="DS3016" s="7"/>
      <c r="DT3016" s="1"/>
      <c r="DU3016" s="1"/>
      <c r="DV3016" s="1"/>
      <c r="DW3016" s="1"/>
      <c r="DX3016" s="1"/>
      <c r="DY3016" s="1"/>
      <c r="DZ3016" s="1"/>
      <c r="EA3016" s="2"/>
      <c r="EB3016" s="1"/>
      <c r="EC3016" s="7"/>
      <c r="ED3016" s="1"/>
      <c r="EE3016" s="1"/>
      <c r="EF3016" s="1"/>
      <c r="EI3016" s="52"/>
      <c r="EK3016" s="53"/>
      <c r="EY3016" s="1"/>
      <c r="FV3016" s="1"/>
      <c r="FW3016" s="1"/>
      <c r="FX3016" s="1"/>
      <c r="FY3016" s="2"/>
      <c r="FZ3016" s="1"/>
      <c r="GA3016" s="7"/>
      <c r="GB3016" s="1"/>
      <c r="GC3016" s="1"/>
      <c r="GD3016" s="1"/>
      <c r="GE3016" s="1"/>
      <c r="GF3016" s="1"/>
      <c r="GG3016" s="1"/>
      <c r="GH3016" s="1"/>
      <c r="GI3016" s="2"/>
      <c r="GJ3016" s="1"/>
      <c r="GK3016" s="7"/>
      <c r="GL3016" s="1"/>
      <c r="GM3016" s="1"/>
      <c r="GN3016" s="1"/>
      <c r="GO3016" s="1"/>
      <c r="GP3016" s="1"/>
      <c r="GQ3016" s="1"/>
      <c r="GR3016" s="1"/>
      <c r="GS3016" s="2"/>
      <c r="GT3016" s="1"/>
      <c r="GU3016" s="7"/>
      <c r="GV3016" s="1"/>
      <c r="GW3016" s="1"/>
      <c r="GX3016" s="1"/>
      <c r="HA3016" s="34"/>
      <c r="HC3016" s="35"/>
      <c r="HF3016" s="1"/>
      <c r="HG3016" s="1"/>
      <c r="HH3016" s="1"/>
      <c r="HI3016" s="2"/>
      <c r="HJ3016" s="1"/>
      <c r="HK3016" s="7"/>
      <c r="HL3016" s="1"/>
      <c r="HM3016" s="1"/>
      <c r="HN3016" s="1"/>
      <c r="HO3016" s="1"/>
      <c r="HP3016" s="1"/>
      <c r="HQ3016" s="1"/>
      <c r="HR3016" s="1"/>
      <c r="HS3016" s="2"/>
      <c r="HT3016" s="1"/>
      <c r="HU3016" s="7"/>
      <c r="HV3016" s="1"/>
      <c r="HW3016" s="1"/>
      <c r="HX3016" s="1"/>
      <c r="HY3016" s="1"/>
      <c r="HZ3016" s="1"/>
      <c r="IA3016" s="1"/>
      <c r="IB3016" s="1"/>
      <c r="IC3016" s="2"/>
      <c r="ID3016" s="1"/>
      <c r="IE3016" s="7"/>
      <c r="IF3016" s="1"/>
      <c r="IG3016" s="1"/>
      <c r="IH3016" s="1"/>
      <c r="IK3016" s="36"/>
      <c r="IM3016" s="37"/>
      <c r="IP3016" s="1"/>
      <c r="IQ3016" s="1"/>
      <c r="IR3016" s="1"/>
      <c r="IS3016" s="2"/>
      <c r="IT3016" s="1"/>
      <c r="IU3016" s="7"/>
      <c r="IV3016" s="1"/>
      <c r="IW3016" s="1"/>
      <c r="IX3016" s="1"/>
      <c r="IY3016" s="1"/>
      <c r="IZ3016" s="1"/>
      <c r="JA3016" s="1"/>
      <c r="JB3016" s="1"/>
      <c r="JC3016" s="2"/>
      <c r="JD3016" s="1"/>
      <c r="JE3016" s="7"/>
      <c r="JF3016" s="1"/>
      <c r="JG3016" s="1"/>
      <c r="JH3016" s="1"/>
      <c r="JI3016" s="1"/>
      <c r="JJ3016" s="1"/>
      <c r="JK3016" s="1"/>
      <c r="JL3016" s="1"/>
      <c r="JM3016" s="2"/>
      <c r="JN3016" s="1"/>
      <c r="JO3016" s="7"/>
      <c r="JP3016" s="1"/>
      <c r="JQ3016" s="1"/>
      <c r="JR3016" s="1"/>
      <c r="JU3016" s="52"/>
      <c r="JW3016" s="53"/>
      <c r="JX3016" s="1"/>
      <c r="KG3016" s="1"/>
      <c r="KV3016" s="1"/>
      <c r="KW3016" s="34"/>
      <c r="KY3016" s="35"/>
      <c r="LA3016" s="36"/>
      <c r="LC3016" s="37"/>
      <c r="LQ3016" s="1"/>
      <c r="LR3016" s="1"/>
      <c r="LS3016" s="1"/>
      <c r="LT3016" s="1"/>
      <c r="LU3016" s="2"/>
      <c r="LV3016" s="1"/>
      <c r="LW3016" s="7"/>
      <c r="LX3016" s="1"/>
      <c r="LY3016" s="1"/>
      <c r="LZ3016" s="1"/>
      <c r="MA3016" s="1"/>
      <c r="MB3016" s="1"/>
      <c r="MC3016" s="1"/>
      <c r="MD3016" s="1"/>
      <c r="ME3016" s="2"/>
      <c r="MF3016" s="1"/>
      <c r="MG3016" s="7"/>
      <c r="MH3016" s="1"/>
      <c r="MI3016" s="1"/>
      <c r="MJ3016" s="1"/>
      <c r="MW3016" s="34"/>
      <c r="MY3016" s="35"/>
      <c r="NB3016" s="1"/>
      <c r="NC3016" s="1"/>
      <c r="ND3016" s="1"/>
      <c r="NE3016" s="2"/>
      <c r="NF3016" s="1"/>
      <c r="NG3016" s="7"/>
      <c r="NH3016" s="1"/>
      <c r="NI3016" s="1"/>
      <c r="NJ3016" s="1"/>
      <c r="NK3016" s="1"/>
      <c r="NL3016" s="1"/>
      <c r="NM3016" s="1"/>
      <c r="NN3016" s="1"/>
      <c r="NO3016" s="2"/>
      <c r="NP3016" s="1"/>
      <c r="NQ3016" s="7"/>
      <c r="NR3016" s="1"/>
      <c r="NS3016" s="1"/>
      <c r="NT3016" s="1"/>
      <c r="OG3016" s="36"/>
      <c r="OI3016" s="37"/>
      <c r="PW3016" s="1"/>
      <c r="RD3016" s="1"/>
      <c r="RE3016" s="1"/>
      <c r="RF3016" s="1"/>
      <c r="RG3016" s="2"/>
      <c r="RH3016" s="1"/>
      <c r="RI3016" s="7"/>
      <c r="RJ3016" s="1"/>
      <c r="RK3016" s="1"/>
      <c r="RL3016" s="1"/>
      <c r="RM3016" s="1"/>
      <c r="RN3016" s="1"/>
      <c r="RO3016" s="1"/>
      <c r="RP3016" s="1"/>
      <c r="RQ3016" s="2"/>
      <c r="RR3016" s="1"/>
      <c r="RS3016" s="7"/>
      <c r="RT3016" s="1"/>
      <c r="RU3016" s="1"/>
      <c r="RV3016" s="1"/>
      <c r="SI3016" s="34"/>
      <c r="SK3016" s="35"/>
      <c r="SN3016" s="1"/>
      <c r="SO3016" s="1"/>
      <c r="SP3016" s="1"/>
      <c r="SQ3016" s="2"/>
      <c r="SR3016" s="1"/>
      <c r="SS3016" s="7"/>
      <c r="ST3016" s="1"/>
      <c r="SU3016" s="1"/>
      <c r="SV3016" s="1"/>
      <c r="SW3016" s="1"/>
      <c r="SX3016" s="1"/>
      <c r="SY3016" s="1"/>
      <c r="SZ3016" s="1"/>
      <c r="TA3016" s="2"/>
      <c r="TB3016" s="1"/>
      <c r="TC3016" s="7"/>
      <c r="TD3016" s="1"/>
      <c r="TE3016" s="1"/>
      <c r="TF3016" s="1"/>
      <c r="TS3016" s="36"/>
      <c r="TU3016" s="37"/>
      <c r="TV3016" s="1"/>
      <c r="VT3016" s="1"/>
    </row>
    <row r="3017" spans="14:592" ht="15" thickBot="1" x14ac:dyDescent="0.35">
      <c r="N3017" s="1"/>
      <c r="O3017" s="34"/>
      <c r="Q3017" s="35"/>
      <c r="S3017" s="36"/>
      <c r="U3017" s="37"/>
      <c r="W3017" s="52"/>
      <c r="Y3017" s="53"/>
      <c r="AI3017" s="1"/>
      <c r="AJ3017" s="1"/>
      <c r="AK3017" t="s">
        <v>136</v>
      </c>
      <c r="AM3017" s="2" t="s">
        <v>137</v>
      </c>
      <c r="AO3017" s="7" t="s">
        <v>138</v>
      </c>
      <c r="AR3017" s="1"/>
      <c r="AT3017" s="1"/>
      <c r="AU3017" t="s">
        <v>136</v>
      </c>
      <c r="AW3017" s="2" t="s">
        <v>139</v>
      </c>
      <c r="AY3017" s="7" t="s">
        <v>140</v>
      </c>
      <c r="BB3017" s="1"/>
      <c r="BD3017" s="1"/>
      <c r="BE3017" t="s">
        <v>136</v>
      </c>
      <c r="BG3017" s="2" t="s">
        <v>141</v>
      </c>
      <c r="BI3017" s="7" t="s">
        <v>142</v>
      </c>
      <c r="BL3017" s="1"/>
      <c r="BO3017" s="34"/>
      <c r="BQ3017" s="35"/>
      <c r="BT3017" s="1"/>
      <c r="BU3017" t="s">
        <v>136</v>
      </c>
      <c r="BW3017" s="2" t="s">
        <v>143</v>
      </c>
      <c r="BY3017" s="7" t="s">
        <v>144</v>
      </c>
      <c r="CB3017" s="1"/>
      <c r="CD3017" s="1"/>
      <c r="CE3017" t="s">
        <v>136</v>
      </c>
      <c r="CG3017" s="2" t="s">
        <v>145</v>
      </c>
      <c r="CI3017" s="7" t="s">
        <v>146</v>
      </c>
      <c r="CL3017" s="1"/>
      <c r="CN3017" s="1"/>
      <c r="CO3017" t="s">
        <v>136</v>
      </c>
      <c r="CQ3017" s="2" t="s">
        <v>147</v>
      </c>
      <c r="CS3017" s="7" t="s">
        <v>148</v>
      </c>
      <c r="CV3017" s="1"/>
      <c r="CY3017" s="36"/>
      <c r="DA3017" s="37"/>
      <c r="DD3017" s="1"/>
      <c r="DE3017" t="s">
        <v>136</v>
      </c>
      <c r="DG3017" s="2" t="s">
        <v>235</v>
      </c>
      <c r="DI3017" s="7" t="s">
        <v>236</v>
      </c>
      <c r="DL3017" s="1"/>
      <c r="DN3017" s="1"/>
      <c r="DO3017" t="s">
        <v>136</v>
      </c>
      <c r="DQ3017" s="2" t="s">
        <v>237</v>
      </c>
      <c r="DS3017" s="7" t="s">
        <v>238</v>
      </c>
      <c r="DV3017" s="1"/>
      <c r="DX3017" s="1"/>
      <c r="DY3017" t="s">
        <v>136</v>
      </c>
      <c r="EA3017" s="2" t="s">
        <v>239</v>
      </c>
      <c r="EC3017" s="7" t="s">
        <v>240</v>
      </c>
      <c r="EF3017" s="1"/>
      <c r="EI3017" s="52"/>
      <c r="EK3017" s="53"/>
      <c r="FV3017" s="1"/>
      <c r="FW3017" t="s">
        <v>136</v>
      </c>
      <c r="FY3017" s="2" t="s">
        <v>137</v>
      </c>
      <c r="GA3017" s="7" t="s">
        <v>138</v>
      </c>
      <c r="GD3017" s="1"/>
      <c r="GF3017" s="1"/>
      <c r="GG3017" t="s">
        <v>136</v>
      </c>
      <c r="GI3017" s="2" t="s">
        <v>139</v>
      </c>
      <c r="GK3017" s="7" t="s">
        <v>140</v>
      </c>
      <c r="GN3017" s="1"/>
      <c r="GP3017" s="1"/>
      <c r="GQ3017" t="s">
        <v>136</v>
      </c>
      <c r="GS3017" s="2" t="s">
        <v>141</v>
      </c>
      <c r="GU3017" s="7" t="s">
        <v>142</v>
      </c>
      <c r="GX3017" s="1"/>
      <c r="HA3017" s="34"/>
      <c r="HC3017" s="35"/>
      <c r="HF3017" s="1"/>
      <c r="HG3017" t="s">
        <v>136</v>
      </c>
      <c r="HI3017" s="2" t="s">
        <v>143</v>
      </c>
      <c r="HK3017" s="7" t="s">
        <v>144</v>
      </c>
      <c r="HN3017" s="1"/>
      <c r="HP3017" s="1"/>
      <c r="HQ3017" t="s">
        <v>136</v>
      </c>
      <c r="HS3017" s="2" t="s">
        <v>145</v>
      </c>
      <c r="HU3017" s="7" t="s">
        <v>146</v>
      </c>
      <c r="HX3017" s="1"/>
      <c r="HZ3017" s="1"/>
      <c r="IA3017" t="s">
        <v>136</v>
      </c>
      <c r="IC3017" s="2" t="s">
        <v>147</v>
      </c>
      <c r="IE3017" s="7" t="s">
        <v>148</v>
      </c>
      <c r="IH3017" s="1"/>
      <c r="IK3017" s="36"/>
      <c r="IM3017" s="37"/>
      <c r="IP3017" s="1"/>
      <c r="IQ3017" t="s">
        <v>136</v>
      </c>
      <c r="IS3017" s="2" t="s">
        <v>235</v>
      </c>
      <c r="IU3017" s="7" t="s">
        <v>236</v>
      </c>
      <c r="IX3017" s="1"/>
      <c r="IZ3017" s="1"/>
      <c r="JA3017" t="s">
        <v>136</v>
      </c>
      <c r="JC3017" s="2" t="s">
        <v>237</v>
      </c>
      <c r="JE3017" s="7" t="s">
        <v>238</v>
      </c>
      <c r="JH3017" s="1"/>
      <c r="JJ3017" s="1"/>
      <c r="JK3017" t="s">
        <v>136</v>
      </c>
      <c r="JM3017" s="2" t="s">
        <v>239</v>
      </c>
      <c r="JO3017" s="7" t="s">
        <v>240</v>
      </c>
      <c r="JR3017" s="1"/>
      <c r="JU3017" s="52"/>
      <c r="JW3017" s="53"/>
      <c r="JX3017" s="1"/>
      <c r="KG3017" s="1"/>
      <c r="KV3017" s="1"/>
      <c r="KW3017" s="34"/>
      <c r="KY3017" s="35"/>
      <c r="LA3017" s="36"/>
      <c r="LC3017" s="37"/>
      <c r="LQ3017" s="1"/>
      <c r="LR3017" s="1"/>
      <c r="LS3017" t="s">
        <v>136</v>
      </c>
      <c r="LU3017" s="2" t="s">
        <v>137</v>
      </c>
      <c r="LW3017" s="7" t="s">
        <v>138</v>
      </c>
      <c r="LZ3017" s="1"/>
      <c r="MB3017" s="1"/>
      <c r="MC3017" t="s">
        <v>136</v>
      </c>
      <c r="ME3017" s="2" t="s">
        <v>139</v>
      </c>
      <c r="MG3017" s="7" t="s">
        <v>140</v>
      </c>
      <c r="MJ3017" s="1"/>
      <c r="MW3017" s="34"/>
      <c r="MY3017" s="35"/>
      <c r="NB3017" s="1"/>
      <c r="NC3017" t="s">
        <v>136</v>
      </c>
      <c r="NE3017" s="2" t="s">
        <v>143</v>
      </c>
      <c r="NG3017" s="7" t="s">
        <v>144</v>
      </c>
      <c r="NJ3017" s="1"/>
      <c r="NL3017" s="1"/>
      <c r="NM3017" t="s">
        <v>136</v>
      </c>
      <c r="NO3017" s="2" t="s">
        <v>145</v>
      </c>
      <c r="NQ3017" s="7" t="s">
        <v>146</v>
      </c>
      <c r="NT3017" s="1"/>
      <c r="OG3017" s="36"/>
      <c r="OI3017" s="37"/>
      <c r="RD3017" s="1"/>
      <c r="RE3017" t="s">
        <v>136</v>
      </c>
      <c r="RG3017" s="2" t="s">
        <v>137</v>
      </c>
      <c r="RI3017" s="7" t="s">
        <v>138</v>
      </c>
      <c r="RL3017" s="1"/>
      <c r="RN3017" s="1"/>
      <c r="RO3017" t="s">
        <v>136</v>
      </c>
      <c r="RQ3017" s="2" t="s">
        <v>139</v>
      </c>
      <c r="RS3017" s="7" t="s">
        <v>140</v>
      </c>
      <c r="RV3017" s="1"/>
      <c r="SI3017" s="34"/>
      <c r="SK3017" s="35"/>
      <c r="SN3017" s="1"/>
      <c r="SO3017" t="s">
        <v>136</v>
      </c>
      <c r="SQ3017" s="2" t="s">
        <v>143</v>
      </c>
      <c r="SS3017" s="7" t="s">
        <v>144</v>
      </c>
      <c r="SV3017" s="1"/>
      <c r="SX3017" s="1"/>
      <c r="SY3017" t="s">
        <v>136</v>
      </c>
      <c r="TA3017" s="2" t="s">
        <v>145</v>
      </c>
      <c r="TC3017" s="7" t="s">
        <v>146</v>
      </c>
      <c r="TF3017" s="1"/>
      <c r="TS3017" s="36"/>
      <c r="TU3017" s="37"/>
      <c r="TV3017" s="1"/>
      <c r="VT3017" s="1"/>
    </row>
    <row r="3018" spans="14:592" ht="15" thickBot="1" x14ac:dyDescent="0.35">
      <c r="N3018" s="1"/>
      <c r="O3018" s="34"/>
      <c r="Q3018" s="35"/>
      <c r="S3018" s="36"/>
      <c r="U3018" s="37"/>
      <c r="W3018" s="52"/>
      <c r="Y3018" s="53"/>
      <c r="AI3018" s="1"/>
      <c r="AJ3018" s="1"/>
      <c r="AK3018" s="57">
        <v>4</v>
      </c>
      <c r="AM3018" s="58">
        <f t="array" ref="AM3018">AM3027*AK3020</f>
        <v>-0.10886080034769148</v>
      </c>
      <c r="AO3018" s="41">
        <f>AO3007</f>
        <v>2.5486249778051111E-4</v>
      </c>
      <c r="AR3018" s="1"/>
      <c r="AT3018" s="1"/>
      <c r="AU3018" s="57">
        <v>4</v>
      </c>
      <c r="AW3018" s="58">
        <f t="array" ref="AW3018">AW3027*AU3020</f>
        <v>3.6769304417609922E-2</v>
      </c>
      <c r="AY3018" s="41">
        <f>AY3007</f>
        <v>-2.626781760696817E-4</v>
      </c>
      <c r="BB3018" s="1"/>
      <c r="BD3018" s="1"/>
      <c r="BE3018" s="57">
        <v>4</v>
      </c>
      <c r="BG3018" s="58">
        <f t="array" ref="BG3018">BG3027*BE3020</f>
        <v>0.49922064035731917</v>
      </c>
      <c r="BI3018" s="41">
        <f>BI3007</f>
        <v>7.8156782891704551E-6</v>
      </c>
      <c r="BL3018" s="1"/>
      <c r="BO3018" s="34"/>
      <c r="BQ3018" s="35"/>
      <c r="BT3018" s="1"/>
      <c r="BU3018" s="57">
        <v>4</v>
      </c>
      <c r="BW3018" s="58">
        <f t="array" ref="BW3018">BW3027*BU3020</f>
        <v>-0.12703113849121112</v>
      </c>
      <c r="BY3018" s="41">
        <f>BY3007</f>
        <v>-2.893106783863397E-4</v>
      </c>
      <c r="CB3018" s="1"/>
      <c r="CD3018" s="1"/>
      <c r="CE3018" s="57">
        <v>4</v>
      </c>
      <c r="CG3018" s="58">
        <f t="array" ref="CG3018">CG3027*CE3020</f>
        <v>5.4147891749200802E-2</v>
      </c>
      <c r="CI3018" s="41">
        <f>CI3007</f>
        <v>3.028716882002917E-4</v>
      </c>
      <c r="CL3018" s="1"/>
      <c r="CN3018" s="1"/>
      <c r="CO3018" s="57">
        <v>4</v>
      </c>
      <c r="CQ3018" s="58">
        <f t="array" ref="CQ3018">CQ3027*CO3020</f>
        <v>0.46833283019704119</v>
      </c>
      <c r="CS3018" s="41">
        <f>CS3007</f>
        <v>-1.3561009813951885E-5</v>
      </c>
      <c r="CV3018" s="1"/>
      <c r="CY3018" s="36"/>
      <c r="DA3018" s="37"/>
      <c r="DD3018" s="1"/>
      <c r="DE3018" s="57">
        <v>4</v>
      </c>
      <c r="DG3018" s="58">
        <f t="array" ref="DG3018">DG3027*DE3020</f>
        <v>-0.1467191546154655</v>
      </c>
      <c r="DI3018" s="41">
        <f>DI3007</f>
        <v>1.5153304872086179E-4</v>
      </c>
      <c r="DL3018" s="1"/>
      <c r="DN3018" s="1"/>
      <c r="DO3018" s="57">
        <v>4</v>
      </c>
      <c r="DQ3018" s="58">
        <f t="array" ref="DQ3018">DQ3027*DO3020</f>
        <v>-4.2955138225874781E-3</v>
      </c>
      <c r="DS3018" s="41">
        <f>DS3007</f>
        <v>-1.5528714113940606E-4</v>
      </c>
      <c r="DV3018" s="1"/>
      <c r="DX3018" s="1"/>
      <c r="DY3018" s="57">
        <v>4</v>
      </c>
      <c r="EA3018" s="58">
        <f t="array" ref="EA3018">EA3027*DY3020</f>
        <v>0.18030560823697159</v>
      </c>
      <c r="EC3018" s="41">
        <f>EC3007</f>
        <v>3.7540924185442581E-6</v>
      </c>
      <c r="EF3018" s="1"/>
      <c r="EI3018" s="52"/>
      <c r="EK3018" s="53"/>
      <c r="EY3018" s="1"/>
      <c r="FV3018" s="1"/>
      <c r="FW3018" s="57">
        <v>4</v>
      </c>
      <c r="FY3018" s="58">
        <f t="array" ref="FY3018">FY3027*FW3020</f>
        <v>-0.1009400985817447</v>
      </c>
      <c r="GA3018" s="41">
        <f>GA3007</f>
        <v>1.3830589904437318E-4</v>
      </c>
      <c r="GD3018" s="1"/>
      <c r="GF3018" s="1"/>
      <c r="GG3018" s="57">
        <v>4</v>
      </c>
      <c r="GI3018" s="58">
        <f t="array" ref="GI3018">GI3027*GG3020</f>
        <v>5.5151703104237712E-2</v>
      </c>
      <c r="GK3018" s="41">
        <f>GK3007</f>
        <v>-1.2879655842282575E-4</v>
      </c>
      <c r="GN3018" s="1"/>
      <c r="GP3018" s="1"/>
      <c r="GQ3018" s="57">
        <v>4</v>
      </c>
      <c r="GS3018" s="58">
        <f t="array" ref="GS3018">GS3027*GQ3020</f>
        <v>8.026171586926692E-2</v>
      </c>
      <c r="GU3018" s="41">
        <f>GU3007</f>
        <v>-9.5093406215473726E-6</v>
      </c>
      <c r="GX3018" s="1"/>
      <c r="HA3018" s="34"/>
      <c r="HC3018" s="35"/>
      <c r="HF3018" s="1"/>
      <c r="HG3018" s="57">
        <v>4</v>
      </c>
      <c r="HI3018" s="58">
        <f t="array" ref="HI3018">HI3027*HG3020</f>
        <v>-1.5224433231571216E-2</v>
      </c>
      <c r="HK3018" s="41">
        <f>HK3007</f>
        <v>-1.5682867012468626E-4</v>
      </c>
      <c r="HN3018" s="1"/>
      <c r="HP3018" s="1"/>
      <c r="HQ3018" s="57">
        <v>4</v>
      </c>
      <c r="HS3018" s="58">
        <f t="array" ref="HS3018">HS3027*HQ3020</f>
        <v>-5.4876138123171971E-2</v>
      </c>
      <c r="HU3018" s="41">
        <f>HU3007</f>
        <v>1.3482185331754984E-4</v>
      </c>
      <c r="HX3018" s="1"/>
      <c r="HZ3018" s="1"/>
      <c r="IA3018" s="57">
        <v>4</v>
      </c>
      <c r="IC3018" s="58">
        <f t="array" ref="IC3018">IC3027*IA3020</f>
        <v>0.18458098183419924</v>
      </c>
      <c r="IE3018" s="41">
        <f>IE3007</f>
        <v>2.2006816807136419E-5</v>
      </c>
      <c r="IH3018" s="1"/>
      <c r="IK3018" s="36"/>
      <c r="IM3018" s="37"/>
      <c r="IP3018" s="1"/>
      <c r="IQ3018" s="57">
        <v>4</v>
      </c>
      <c r="IS3018" s="58">
        <f t="array" ref="IS3018">IS3027*IQ3020</f>
        <v>-0.32320760120417569</v>
      </c>
      <c r="IU3018" s="41">
        <f>IU3007</f>
        <v>6.7870405717800785E-5</v>
      </c>
      <c r="IX3018" s="1"/>
      <c r="IZ3018" s="1"/>
      <c r="JA3018" s="57">
        <v>4</v>
      </c>
      <c r="JC3018" s="58">
        <f t="array" ref="JC3018">JC3027*JA3020</f>
        <v>-1.8476080125804484E-2</v>
      </c>
      <c r="JE3018" s="41">
        <f>JE3007</f>
        <v>-6.6537734269259141E-5</v>
      </c>
      <c r="JH3018" s="1"/>
      <c r="JJ3018" s="1"/>
      <c r="JK3018" s="57">
        <v>4</v>
      </c>
      <c r="JM3018" s="58">
        <f t="array" ref="JM3018">JM3027*JK3020</f>
        <v>2.0953593780320745E-2</v>
      </c>
      <c r="JO3018" s="41">
        <f>JO3007</f>
        <v>-1.3326714485416307E-6</v>
      </c>
      <c r="JR3018" s="1"/>
      <c r="JU3018" s="52"/>
      <c r="JW3018" s="53"/>
      <c r="JX3018" s="1"/>
      <c r="KG3018" s="1"/>
      <c r="KV3018" s="1"/>
      <c r="KW3018" s="34"/>
      <c r="KY3018" s="35"/>
      <c r="LA3018" s="36"/>
      <c r="LC3018" s="37"/>
      <c r="LQ3018" s="1"/>
      <c r="LR3018" s="1"/>
      <c r="LS3018" s="57">
        <v>4</v>
      </c>
      <c r="LU3018" s="58">
        <f t="array" ref="LU3018">LU3027*LS3020</f>
        <v>-0.96956371654450135</v>
      </c>
      <c r="LW3018" s="41">
        <f>LW3007</f>
        <v>0</v>
      </c>
      <c r="LZ3018" s="1"/>
      <c r="MB3018" s="1"/>
      <c r="MC3018" s="57">
        <v>4</v>
      </c>
      <c r="ME3018" s="58">
        <f t="array" ref="ME3018">ME3027*MC3020</f>
        <v>-1.2211087874832984</v>
      </c>
      <c r="MG3018" s="41">
        <f>MG3007</f>
        <v>0</v>
      </c>
      <c r="MJ3018" s="1"/>
      <c r="MO3018" s="56"/>
      <c r="MW3018" s="34"/>
      <c r="MY3018" s="35"/>
      <c r="NB3018" s="1"/>
      <c r="NC3018" s="57">
        <v>4</v>
      </c>
      <c r="NE3018" s="58">
        <f t="array" ref="NE3018">NE3027*NC3020</f>
        <v>-1.4047258972969656</v>
      </c>
      <c r="NG3018" s="41">
        <f>NG3007</f>
        <v>1.2809223732102531E-4</v>
      </c>
      <c r="NJ3018" s="1"/>
      <c r="NL3018" s="1"/>
      <c r="NM3018" s="57">
        <v>4</v>
      </c>
      <c r="NO3018" s="58">
        <f t="array" ref="NO3018">NO3027*NM3020</f>
        <v>-1.8404776927150766</v>
      </c>
      <c r="NQ3018" s="41">
        <f>NQ3007</f>
        <v>-1.2809223732102531E-4</v>
      </c>
      <c r="NT3018" s="1"/>
      <c r="NY3018" s="56"/>
      <c r="OG3018" s="36"/>
      <c r="OI3018" s="37"/>
      <c r="OO3018" s="56"/>
      <c r="OY3018" s="56"/>
      <c r="PI3018" s="56"/>
      <c r="PW3018" s="1"/>
      <c r="RD3018" s="1"/>
      <c r="RE3018" s="57">
        <v>4</v>
      </c>
      <c r="RG3018" s="58">
        <f t="array" ref="RG3018">RG3027*RE3020</f>
        <v>0.41904622316011508</v>
      </c>
      <c r="RI3018" s="41">
        <f>RI3007</f>
        <v>0</v>
      </c>
      <c r="RL3018" s="1"/>
      <c r="RN3018" s="1"/>
      <c r="RO3018" s="57">
        <v>4</v>
      </c>
      <c r="RQ3018" s="58">
        <f t="array" ref="RQ3018">RQ3027*RO3020</f>
        <v>0.90767075672610886</v>
      </c>
      <c r="RS3018" s="41">
        <f>RS3007</f>
        <v>0</v>
      </c>
      <c r="RV3018" s="1"/>
      <c r="SA3018" s="56"/>
      <c r="SI3018" s="34"/>
      <c r="SK3018" s="35"/>
      <c r="SN3018" s="1"/>
      <c r="SO3018" s="57">
        <v>4</v>
      </c>
      <c r="SQ3018" s="58">
        <f t="array" ref="SQ3018">SQ3027*SO3020</f>
        <v>1.0809629500868536</v>
      </c>
      <c r="SS3018" s="41">
        <f>SS3007</f>
        <v>5.6964818000626604E-5</v>
      </c>
      <c r="SV3018" s="1"/>
      <c r="SX3018" s="1"/>
      <c r="SY3018" s="57">
        <v>4</v>
      </c>
      <c r="TA3018" s="58">
        <f t="array" ref="TA3018">TA3027*SY3020</f>
        <v>1.2235529908270215</v>
      </c>
      <c r="TC3018" s="41">
        <f>TC3007</f>
        <v>-5.6964818000626686E-5</v>
      </c>
      <c r="TF3018" s="1"/>
      <c r="TK3018" s="56"/>
      <c r="TS3018" s="36"/>
      <c r="TU3018" s="37"/>
      <c r="TV3018" s="1"/>
      <c r="UA3018" s="56"/>
      <c r="UK3018" s="56"/>
      <c r="UU3018" s="56"/>
      <c r="VT3018" s="1"/>
    </row>
    <row r="3019" spans="14:592" ht="15" thickBot="1" x14ac:dyDescent="0.35">
      <c r="N3019" s="1"/>
      <c r="O3019" s="34"/>
      <c r="Q3019" s="35"/>
      <c r="S3019" s="36"/>
      <c r="U3019" s="37"/>
      <c r="W3019" s="52"/>
      <c r="Y3019" s="53"/>
      <c r="AI3019" s="1"/>
      <c r="AJ3019" s="1"/>
      <c r="AK3019" t="s">
        <v>149</v>
      </c>
      <c r="AM3019" s="55"/>
      <c r="AO3019" s="7"/>
      <c r="AR3019" s="1"/>
      <c r="AT3019" s="1"/>
      <c r="AU3019" t="s">
        <v>149</v>
      </c>
      <c r="AW3019" s="55"/>
      <c r="AY3019" s="7"/>
      <c r="BB3019" s="1"/>
      <c r="BD3019" s="1"/>
      <c r="BE3019" t="s">
        <v>149</v>
      </c>
      <c r="BG3019" s="55"/>
      <c r="BI3019" s="7"/>
      <c r="BL3019" s="1"/>
      <c r="BO3019" s="34"/>
      <c r="BQ3019" s="35"/>
      <c r="BT3019" s="1"/>
      <c r="BU3019" t="s">
        <v>149</v>
      </c>
      <c r="BW3019" s="55"/>
      <c r="BY3019" s="7"/>
      <c r="CB3019" s="1"/>
      <c r="CD3019" s="1"/>
      <c r="CE3019" t="s">
        <v>149</v>
      </c>
      <c r="CG3019" s="55"/>
      <c r="CI3019" s="7"/>
      <c r="CL3019" s="1"/>
      <c r="CN3019" s="1"/>
      <c r="CO3019" t="s">
        <v>149</v>
      </c>
      <c r="CQ3019" s="55"/>
      <c r="CS3019" s="7"/>
      <c r="CV3019" s="1"/>
      <c r="CY3019" s="36"/>
      <c r="DA3019" s="37"/>
      <c r="DD3019" s="1"/>
      <c r="DE3019" t="s">
        <v>149</v>
      </c>
      <c r="DG3019" s="55"/>
      <c r="DI3019" s="7"/>
      <c r="DL3019" s="1"/>
      <c r="DN3019" s="1"/>
      <c r="DO3019" t="s">
        <v>149</v>
      </c>
      <c r="DQ3019" s="55"/>
      <c r="DS3019" s="7"/>
      <c r="DV3019" s="1"/>
      <c r="DX3019" s="1"/>
      <c r="DY3019" t="s">
        <v>149</v>
      </c>
      <c r="EA3019" s="55"/>
      <c r="EC3019" s="7"/>
      <c r="EF3019" s="1"/>
      <c r="EI3019" s="52"/>
      <c r="EK3019" s="53"/>
      <c r="FV3019" s="1"/>
      <c r="FW3019" t="s">
        <v>149</v>
      </c>
      <c r="FY3019" s="55"/>
      <c r="GA3019" s="7"/>
      <c r="GD3019" s="1"/>
      <c r="GF3019" s="1"/>
      <c r="GG3019" t="s">
        <v>149</v>
      </c>
      <c r="GI3019" s="55"/>
      <c r="GK3019" s="7"/>
      <c r="GN3019" s="1"/>
      <c r="GP3019" s="1"/>
      <c r="GQ3019" t="s">
        <v>149</v>
      </c>
      <c r="GS3019" s="55"/>
      <c r="GU3019" s="7"/>
      <c r="GX3019" s="1"/>
      <c r="HA3019" s="34"/>
      <c r="HC3019" s="35"/>
      <c r="HF3019" s="1"/>
      <c r="HG3019" t="s">
        <v>149</v>
      </c>
      <c r="HI3019" s="55"/>
      <c r="HK3019" s="7"/>
      <c r="HN3019" s="1"/>
      <c r="HP3019" s="1"/>
      <c r="HQ3019" t="s">
        <v>149</v>
      </c>
      <c r="HS3019" s="55"/>
      <c r="HU3019" s="7"/>
      <c r="HX3019" s="1"/>
      <c r="HZ3019" s="1"/>
      <c r="IA3019" t="s">
        <v>149</v>
      </c>
      <c r="IC3019" s="55"/>
      <c r="IE3019" s="7"/>
      <c r="IH3019" s="1"/>
      <c r="IK3019" s="36"/>
      <c r="IM3019" s="37"/>
      <c r="IP3019" s="1"/>
      <c r="IQ3019" t="s">
        <v>149</v>
      </c>
      <c r="IS3019" s="55"/>
      <c r="IU3019" s="7"/>
      <c r="IX3019" s="1"/>
      <c r="IZ3019" s="1"/>
      <c r="JA3019" t="s">
        <v>149</v>
      </c>
      <c r="JC3019" s="55"/>
      <c r="JE3019" s="7"/>
      <c r="JH3019" s="1"/>
      <c r="JJ3019" s="1"/>
      <c r="JK3019" t="s">
        <v>149</v>
      </c>
      <c r="JM3019" s="55"/>
      <c r="JO3019" s="7"/>
      <c r="JR3019" s="1"/>
      <c r="JU3019" s="52"/>
      <c r="JW3019" s="53"/>
      <c r="JX3019" s="1"/>
      <c r="KG3019" s="1"/>
      <c r="KV3019" s="1"/>
      <c r="KW3019" s="34"/>
      <c r="KY3019" s="35"/>
      <c r="LA3019" s="36"/>
      <c r="LC3019" s="37"/>
      <c r="LQ3019" s="1"/>
      <c r="LR3019" s="1"/>
      <c r="LS3019" t="s">
        <v>149</v>
      </c>
      <c r="LU3019" s="55"/>
      <c r="LW3019" s="7"/>
      <c r="LZ3019" s="1"/>
      <c r="MB3019" s="1"/>
      <c r="MC3019" t="s">
        <v>149</v>
      </c>
      <c r="ME3019" s="55"/>
      <c r="MG3019" s="7"/>
      <c r="MJ3019" s="1"/>
      <c r="MO3019" s="56"/>
      <c r="MW3019" s="34"/>
      <c r="MY3019" s="35"/>
      <c r="NB3019" s="1"/>
      <c r="NC3019" t="s">
        <v>149</v>
      </c>
      <c r="NE3019" s="55"/>
      <c r="NG3019" s="7"/>
      <c r="NJ3019" s="1"/>
      <c r="NL3019" s="1"/>
      <c r="NM3019" t="s">
        <v>149</v>
      </c>
      <c r="NO3019" s="55"/>
      <c r="NQ3019" s="7"/>
      <c r="NT3019" s="1"/>
      <c r="NY3019" s="56"/>
      <c r="OG3019" s="36"/>
      <c r="OI3019" s="37"/>
      <c r="OO3019" s="56"/>
      <c r="OY3019" s="56"/>
      <c r="PI3019" s="56"/>
      <c r="RD3019" s="1"/>
      <c r="RE3019" t="s">
        <v>149</v>
      </c>
      <c r="RG3019" s="55"/>
      <c r="RI3019" s="7"/>
      <c r="RL3019" s="1"/>
      <c r="RN3019" s="1"/>
      <c r="RO3019" t="s">
        <v>149</v>
      </c>
      <c r="RQ3019" s="55"/>
      <c r="RS3019" s="7"/>
      <c r="RV3019" s="1"/>
      <c r="SA3019" s="56"/>
      <c r="SI3019" s="34"/>
      <c r="SK3019" s="35"/>
      <c r="SN3019" s="1"/>
      <c r="SO3019" t="s">
        <v>149</v>
      </c>
      <c r="SQ3019" s="55"/>
      <c r="SS3019" s="7"/>
      <c r="SV3019" s="1"/>
      <c r="SX3019" s="1"/>
      <c r="SY3019" t="s">
        <v>149</v>
      </c>
      <c r="TA3019" s="55"/>
      <c r="TC3019" s="7"/>
      <c r="TF3019" s="1"/>
      <c r="TK3019" s="56"/>
      <c r="TS3019" s="36"/>
      <c r="TU3019" s="37"/>
      <c r="TV3019" s="1"/>
      <c r="UA3019" s="56"/>
      <c r="UK3019" s="56"/>
      <c r="UU3019" s="56"/>
      <c r="VT3019" s="1"/>
    </row>
    <row r="3020" spans="14:592" ht="15" thickBot="1" x14ac:dyDescent="0.35">
      <c r="N3020" s="1"/>
      <c r="O3020" s="34"/>
      <c r="Q3020" s="35"/>
      <c r="S3020" s="36"/>
      <c r="U3020" s="37"/>
      <c r="W3020" s="52"/>
      <c r="Y3020" s="53"/>
      <c r="AI3020" s="1"/>
      <c r="AJ3020" s="1"/>
      <c r="AK3020" s="57">
        <f>1/SQRT(AK3018)</f>
        <v>0.5</v>
      </c>
      <c r="AM3020" s="55"/>
      <c r="AO3020" s="7"/>
      <c r="AR3020" s="1"/>
      <c r="AT3020" s="1"/>
      <c r="AU3020" s="57">
        <f>1/SQRT(AU3018)</f>
        <v>0.5</v>
      </c>
      <c r="AW3020" s="55"/>
      <c r="AY3020" s="7"/>
      <c r="BB3020" s="1"/>
      <c r="BD3020" s="1"/>
      <c r="BE3020" s="57">
        <f>1/SQRT(BE3018)</f>
        <v>0.5</v>
      </c>
      <c r="BG3020" s="55"/>
      <c r="BI3020" s="7"/>
      <c r="BL3020" s="1"/>
      <c r="BO3020" s="34"/>
      <c r="BQ3020" s="35"/>
      <c r="BT3020" s="1"/>
      <c r="BU3020" s="57">
        <f>1/SQRT(BU3018)</f>
        <v>0.5</v>
      </c>
      <c r="BW3020" s="55"/>
      <c r="BY3020" s="7"/>
      <c r="CB3020" s="1"/>
      <c r="CD3020" s="1"/>
      <c r="CE3020" s="57">
        <f>1/SQRT(CE3018)</f>
        <v>0.5</v>
      </c>
      <c r="CG3020" s="55"/>
      <c r="CI3020" s="7"/>
      <c r="CL3020" s="1"/>
      <c r="CN3020" s="1"/>
      <c r="CO3020" s="57">
        <f>1/SQRT(CO3018)</f>
        <v>0.5</v>
      </c>
      <c r="CQ3020" s="55"/>
      <c r="CS3020" s="7"/>
      <c r="CV3020" s="1"/>
      <c r="CY3020" s="36"/>
      <c r="DA3020" s="37"/>
      <c r="DD3020" s="1"/>
      <c r="DE3020" s="57">
        <f>1/SQRT(DE3018)</f>
        <v>0.5</v>
      </c>
      <c r="DG3020" s="55"/>
      <c r="DI3020" s="7"/>
      <c r="DL3020" s="1"/>
      <c r="DN3020" s="1"/>
      <c r="DO3020" s="57">
        <f>1/SQRT(DO3018)</f>
        <v>0.5</v>
      </c>
      <c r="DQ3020" s="55"/>
      <c r="DS3020" s="7"/>
      <c r="DV3020" s="1"/>
      <c r="DX3020" s="1"/>
      <c r="DY3020" s="57">
        <f>1/SQRT(DY3018)</f>
        <v>0.5</v>
      </c>
      <c r="EA3020" s="55"/>
      <c r="EC3020" s="7"/>
      <c r="EF3020" s="1"/>
      <c r="EI3020" s="52"/>
      <c r="EK3020" s="53"/>
      <c r="EY3020" s="1"/>
      <c r="FV3020" s="1"/>
      <c r="FW3020" s="57">
        <f>1/SQRT(FW3018)</f>
        <v>0.5</v>
      </c>
      <c r="FY3020" s="55"/>
      <c r="GA3020" s="7"/>
      <c r="GD3020" s="1"/>
      <c r="GF3020" s="1"/>
      <c r="GG3020" s="57">
        <f>1/SQRT(GG3018)</f>
        <v>0.5</v>
      </c>
      <c r="GI3020" s="55"/>
      <c r="GK3020" s="7"/>
      <c r="GN3020" s="1"/>
      <c r="GP3020" s="1"/>
      <c r="GQ3020" s="57">
        <f>1/SQRT(GQ3018)</f>
        <v>0.5</v>
      </c>
      <c r="GS3020" s="55"/>
      <c r="GU3020" s="7"/>
      <c r="GX3020" s="1"/>
      <c r="HA3020" s="34"/>
      <c r="HC3020" s="35"/>
      <c r="HF3020" s="1"/>
      <c r="HG3020" s="57">
        <f>1/SQRT(HG3018)</f>
        <v>0.5</v>
      </c>
      <c r="HI3020" s="55"/>
      <c r="HK3020" s="7"/>
      <c r="HN3020" s="1"/>
      <c r="HP3020" s="1"/>
      <c r="HQ3020" s="57">
        <f>1/SQRT(HQ3018)</f>
        <v>0.5</v>
      </c>
      <c r="HS3020" s="55"/>
      <c r="HU3020" s="7"/>
      <c r="HX3020" s="1"/>
      <c r="HZ3020" s="1"/>
      <c r="IA3020" s="57">
        <f>1/SQRT(IA3018)</f>
        <v>0.5</v>
      </c>
      <c r="IC3020" s="55"/>
      <c r="IE3020" s="7"/>
      <c r="IH3020" s="1"/>
      <c r="IK3020" s="36"/>
      <c r="IM3020" s="37"/>
      <c r="IP3020" s="1"/>
      <c r="IQ3020" s="57">
        <f>1/SQRT(IQ3018)</f>
        <v>0.5</v>
      </c>
      <c r="IS3020" s="55"/>
      <c r="IU3020" s="7"/>
      <c r="IX3020" s="1"/>
      <c r="IZ3020" s="1"/>
      <c r="JA3020" s="57">
        <f>1/SQRT(JA3018)</f>
        <v>0.5</v>
      </c>
      <c r="JC3020" s="55"/>
      <c r="JE3020" s="7"/>
      <c r="JH3020" s="1"/>
      <c r="JJ3020" s="1"/>
      <c r="JK3020" s="57">
        <f>1/SQRT(JK3018)</f>
        <v>0.5</v>
      </c>
      <c r="JM3020" s="55"/>
      <c r="JO3020" s="7"/>
      <c r="JR3020" s="1"/>
      <c r="JU3020" s="52"/>
      <c r="JW3020" s="53"/>
      <c r="JX3020" s="1"/>
      <c r="KG3020" s="1"/>
      <c r="KV3020" s="1"/>
      <c r="KW3020" s="34"/>
      <c r="KY3020" s="35"/>
      <c r="LA3020" s="36"/>
      <c r="LC3020" s="37"/>
      <c r="LQ3020" s="1"/>
      <c r="LR3020" s="1"/>
      <c r="LS3020" s="57">
        <f>1/SQRT(LS3018)</f>
        <v>0.5</v>
      </c>
      <c r="LU3020" s="55"/>
      <c r="LW3020" s="7"/>
      <c r="LZ3020" s="1"/>
      <c r="MB3020" s="1"/>
      <c r="MC3020" s="57">
        <f>1/SQRT(MC3018)</f>
        <v>0.5</v>
      </c>
      <c r="ME3020" s="55"/>
      <c r="MG3020" s="7"/>
      <c r="MJ3020" s="1"/>
      <c r="MO3020" s="56"/>
      <c r="MW3020" s="34"/>
      <c r="MY3020" s="35"/>
      <c r="NB3020" s="1"/>
      <c r="NC3020" s="57">
        <f>1/SQRT(NC3018)</f>
        <v>0.5</v>
      </c>
      <c r="NE3020" s="55"/>
      <c r="NG3020" s="7"/>
      <c r="NJ3020" s="1"/>
      <c r="NL3020" s="1"/>
      <c r="NM3020" s="57">
        <f>1/SQRT(NM3018)</f>
        <v>0.5</v>
      </c>
      <c r="NO3020" s="55"/>
      <c r="NQ3020" s="7"/>
      <c r="NT3020" s="1"/>
      <c r="NY3020" s="56"/>
      <c r="OG3020" s="36"/>
      <c r="OI3020" s="37"/>
      <c r="OO3020" s="56"/>
      <c r="OY3020" s="56"/>
      <c r="PI3020" s="56"/>
      <c r="PW3020" s="1"/>
      <c r="RD3020" s="1"/>
      <c r="RE3020" s="57">
        <f>1/SQRT(RE3018)</f>
        <v>0.5</v>
      </c>
      <c r="RG3020" s="55"/>
      <c r="RI3020" s="7"/>
      <c r="RL3020" s="1"/>
      <c r="RN3020" s="1"/>
      <c r="RO3020" s="57">
        <f>1/SQRT(RO3018)</f>
        <v>0.5</v>
      </c>
      <c r="RQ3020" s="55"/>
      <c r="RS3020" s="7"/>
      <c r="RV3020" s="1"/>
      <c r="SA3020" s="56"/>
      <c r="SI3020" s="34"/>
      <c r="SK3020" s="35"/>
      <c r="SN3020" s="1"/>
      <c r="SO3020" s="57">
        <f>1/SQRT(SO3018)</f>
        <v>0.5</v>
      </c>
      <c r="SQ3020" s="55"/>
      <c r="SS3020" s="7"/>
      <c r="SV3020" s="1"/>
      <c r="SX3020" s="1"/>
      <c r="SY3020" s="57">
        <f>1/SQRT(SY3018)</f>
        <v>0.5</v>
      </c>
      <c r="TA3020" s="55"/>
      <c r="TC3020" s="7"/>
      <c r="TF3020" s="1"/>
      <c r="TK3020" s="56"/>
      <c r="TS3020" s="36"/>
      <c r="TU3020" s="37"/>
      <c r="TV3020" s="1"/>
      <c r="UA3020" s="56"/>
      <c r="UK3020" s="56"/>
      <c r="UU3020" s="56"/>
      <c r="VT3020" s="1"/>
    </row>
    <row r="3021" spans="14:592" x14ac:dyDescent="0.3">
      <c r="N3021" s="1"/>
      <c r="O3021" s="34"/>
      <c r="Q3021" s="35"/>
      <c r="S3021" s="36"/>
      <c r="U3021" s="37"/>
      <c r="W3021" s="52"/>
      <c r="Y3021" s="53"/>
      <c r="AI3021" s="1"/>
      <c r="AJ3021" s="1"/>
      <c r="AM3021" s="55"/>
      <c r="AO3021" s="7"/>
      <c r="AR3021" s="1"/>
      <c r="AT3021" s="1"/>
      <c r="AW3021" s="55"/>
      <c r="AY3021" s="7"/>
      <c r="BB3021" s="1"/>
      <c r="BD3021" s="1"/>
      <c r="BG3021" s="55"/>
      <c r="BI3021" s="7"/>
      <c r="BL3021" s="1"/>
      <c r="BO3021" s="34"/>
      <c r="BQ3021" s="35"/>
      <c r="BT3021" s="1"/>
      <c r="BW3021" s="55"/>
      <c r="BY3021" s="7"/>
      <c r="CB3021" s="1"/>
      <c r="CD3021" s="1"/>
      <c r="CG3021" s="55"/>
      <c r="CI3021" s="7"/>
      <c r="CL3021" s="1"/>
      <c r="CN3021" s="1"/>
      <c r="CQ3021" s="55"/>
      <c r="CS3021" s="7"/>
      <c r="CV3021" s="1"/>
      <c r="CY3021" s="36"/>
      <c r="DA3021" s="37"/>
      <c r="DD3021" s="1"/>
      <c r="DG3021" s="55"/>
      <c r="DI3021" s="7"/>
      <c r="DL3021" s="1"/>
      <c r="DN3021" s="1"/>
      <c r="DQ3021" s="55"/>
      <c r="DS3021" s="7"/>
      <c r="DV3021" s="1"/>
      <c r="DX3021" s="1"/>
      <c r="EA3021" s="55"/>
      <c r="EC3021" s="7"/>
      <c r="EF3021" s="1"/>
      <c r="EI3021" s="52"/>
      <c r="EK3021" s="53"/>
      <c r="FV3021" s="1"/>
      <c r="FY3021" s="55"/>
      <c r="GA3021" s="7"/>
      <c r="GD3021" s="1"/>
      <c r="GF3021" s="1"/>
      <c r="GI3021" s="55"/>
      <c r="GK3021" s="7"/>
      <c r="GN3021" s="1"/>
      <c r="GP3021" s="1"/>
      <c r="GS3021" s="55"/>
      <c r="GU3021" s="7"/>
      <c r="GX3021" s="1"/>
      <c r="HA3021" s="34"/>
      <c r="HC3021" s="35"/>
      <c r="HF3021" s="1"/>
      <c r="HI3021" s="55"/>
      <c r="HK3021" s="7"/>
      <c r="HN3021" s="1"/>
      <c r="HP3021" s="1"/>
      <c r="HS3021" s="55"/>
      <c r="HU3021" s="7"/>
      <c r="HX3021" s="1"/>
      <c r="HZ3021" s="1"/>
      <c r="IC3021" s="55"/>
      <c r="IE3021" s="7"/>
      <c r="IH3021" s="1"/>
      <c r="IK3021" s="36"/>
      <c r="IM3021" s="37"/>
      <c r="IP3021" s="1"/>
      <c r="IS3021" s="55"/>
      <c r="IU3021" s="7"/>
      <c r="IX3021" s="1"/>
      <c r="IZ3021" s="1"/>
      <c r="JC3021" s="55"/>
      <c r="JE3021" s="7"/>
      <c r="JH3021" s="1"/>
      <c r="JJ3021" s="1"/>
      <c r="JM3021" s="55"/>
      <c r="JO3021" s="7"/>
      <c r="JR3021" s="1"/>
      <c r="JU3021" s="52"/>
      <c r="JW3021" s="53"/>
      <c r="JX3021" s="1"/>
      <c r="KG3021" s="1"/>
      <c r="KV3021" s="1"/>
      <c r="KW3021" s="34"/>
      <c r="KY3021" s="35"/>
      <c r="LA3021" s="36"/>
      <c r="LC3021" s="37"/>
      <c r="LQ3021" s="1"/>
      <c r="LR3021" s="1"/>
      <c r="LU3021" s="55"/>
      <c r="LW3021" s="7"/>
      <c r="LZ3021" s="1"/>
      <c r="MB3021" s="1"/>
      <c r="ME3021" s="55"/>
      <c r="MG3021" s="7"/>
      <c r="MJ3021" s="1"/>
      <c r="MO3021" s="56"/>
      <c r="MW3021" s="34"/>
      <c r="MY3021" s="35"/>
      <c r="NB3021" s="1"/>
      <c r="NE3021" s="55"/>
      <c r="NG3021" s="7"/>
      <c r="NJ3021" s="1"/>
      <c r="NL3021" s="1"/>
      <c r="NO3021" s="55"/>
      <c r="NQ3021" s="7"/>
      <c r="NT3021" s="1"/>
      <c r="NY3021" s="56"/>
      <c r="OG3021" s="36"/>
      <c r="OI3021" s="37"/>
      <c r="OO3021" s="56"/>
      <c r="OY3021" s="56"/>
      <c r="PI3021" s="56"/>
      <c r="RD3021" s="1"/>
      <c r="RG3021" s="55"/>
      <c r="RI3021" s="7"/>
      <c r="RL3021" s="1"/>
      <c r="RN3021" s="1"/>
      <c r="RQ3021" s="55"/>
      <c r="RS3021" s="7"/>
      <c r="RV3021" s="1"/>
      <c r="SA3021" s="56"/>
      <c r="SI3021" s="34"/>
      <c r="SK3021" s="35"/>
      <c r="SN3021" s="1"/>
      <c r="SQ3021" s="55"/>
      <c r="SS3021" s="7"/>
      <c r="SV3021" s="1"/>
      <c r="SX3021" s="1"/>
      <c r="TA3021" s="55"/>
      <c r="TC3021" s="7"/>
      <c r="TF3021" s="1"/>
      <c r="TK3021" s="56"/>
      <c r="TS3021" s="36"/>
      <c r="TU3021" s="37"/>
      <c r="TV3021" s="1"/>
      <c r="UA3021" s="56"/>
      <c r="UK3021" s="56"/>
      <c r="UU3021" s="56"/>
      <c r="VT3021" s="1"/>
    </row>
    <row r="3022" spans="14:592" x14ac:dyDescent="0.3">
      <c r="N3022" s="1"/>
      <c r="O3022" s="34"/>
      <c r="Q3022" s="35"/>
      <c r="S3022" s="36"/>
      <c r="U3022" s="37"/>
      <c r="W3022" s="52"/>
      <c r="Y3022" s="53"/>
      <c r="AI3022" s="1"/>
      <c r="AJ3022" s="1"/>
      <c r="AM3022" s="55"/>
      <c r="AO3022" s="7"/>
      <c r="AR3022" s="1"/>
      <c r="AT3022" s="1"/>
      <c r="AW3022" s="55"/>
      <c r="AY3022" s="7"/>
      <c r="BB3022" s="1"/>
      <c r="BD3022" s="1"/>
      <c r="BG3022" s="55"/>
      <c r="BI3022" s="7"/>
      <c r="BL3022" s="1"/>
      <c r="BO3022" s="34"/>
      <c r="BQ3022" s="35"/>
      <c r="BT3022" s="1"/>
      <c r="BW3022" s="55"/>
      <c r="BY3022" s="7"/>
      <c r="CB3022" s="1"/>
      <c r="CD3022" s="1"/>
      <c r="CG3022" s="55"/>
      <c r="CI3022" s="7"/>
      <c r="CL3022" s="1"/>
      <c r="CN3022" s="1"/>
      <c r="CQ3022" s="55"/>
      <c r="CS3022" s="7"/>
      <c r="CV3022" s="1"/>
      <c r="CY3022" s="36"/>
      <c r="DA3022" s="37"/>
      <c r="DD3022" s="1"/>
      <c r="DG3022" s="55"/>
      <c r="DI3022" s="7"/>
      <c r="DL3022" s="1"/>
      <c r="DN3022" s="1"/>
      <c r="DQ3022" s="55"/>
      <c r="DS3022" s="7"/>
      <c r="DV3022" s="1"/>
      <c r="DX3022" s="1"/>
      <c r="EA3022" s="55"/>
      <c r="EC3022" s="7"/>
      <c r="EF3022" s="1"/>
      <c r="EI3022" s="52"/>
      <c r="EK3022" s="53"/>
      <c r="EY3022" s="1"/>
      <c r="FV3022" s="1"/>
      <c r="FY3022" s="55"/>
      <c r="GA3022" s="7"/>
      <c r="GD3022" s="1"/>
      <c r="GF3022" s="1"/>
      <c r="GI3022" s="55"/>
      <c r="GK3022" s="7"/>
      <c r="GN3022" s="1"/>
      <c r="GP3022" s="1"/>
      <c r="GS3022" s="55"/>
      <c r="GU3022" s="7"/>
      <c r="GX3022" s="1"/>
      <c r="HA3022" s="34"/>
      <c r="HC3022" s="35"/>
      <c r="HF3022" s="1"/>
      <c r="HI3022" s="55"/>
      <c r="HK3022" s="7"/>
      <c r="HN3022" s="1"/>
      <c r="HP3022" s="1"/>
      <c r="HS3022" s="55"/>
      <c r="HU3022" s="7"/>
      <c r="HX3022" s="1"/>
      <c r="HZ3022" s="1"/>
      <c r="IC3022" s="55"/>
      <c r="IE3022" s="7"/>
      <c r="IH3022" s="1"/>
      <c r="IK3022" s="36"/>
      <c r="IM3022" s="37"/>
      <c r="IP3022" s="1"/>
      <c r="IS3022" s="55"/>
      <c r="IU3022" s="7"/>
      <c r="IX3022" s="1"/>
      <c r="IZ3022" s="1"/>
      <c r="JC3022" s="55"/>
      <c r="JE3022" s="7"/>
      <c r="JH3022" s="1"/>
      <c r="JJ3022" s="1"/>
      <c r="JM3022" s="55"/>
      <c r="JO3022" s="7"/>
      <c r="JR3022" s="1"/>
      <c r="JU3022" s="52"/>
      <c r="JW3022" s="53"/>
      <c r="JX3022" s="1"/>
      <c r="KG3022" s="1"/>
      <c r="KV3022" s="1"/>
      <c r="KW3022" s="34"/>
      <c r="KY3022" s="35"/>
      <c r="LA3022" s="36"/>
      <c r="LC3022" s="37"/>
      <c r="LQ3022" s="1"/>
      <c r="LR3022" s="1"/>
      <c r="LU3022" s="55"/>
      <c r="LW3022" s="7"/>
      <c r="LZ3022" s="1"/>
      <c r="MB3022" s="1"/>
      <c r="ME3022" s="55"/>
      <c r="MG3022" s="7"/>
      <c r="MJ3022" s="1"/>
      <c r="MO3022" s="56"/>
      <c r="MW3022" s="34"/>
      <c r="MY3022" s="35"/>
      <c r="NB3022" s="1"/>
      <c r="NE3022" s="55"/>
      <c r="NG3022" s="7"/>
      <c r="NJ3022" s="1"/>
      <c r="NL3022" s="1"/>
      <c r="NO3022" s="55"/>
      <c r="NQ3022" s="7"/>
      <c r="NT3022" s="1"/>
      <c r="NY3022" s="56"/>
      <c r="OG3022" s="36"/>
      <c r="OI3022" s="37"/>
      <c r="OO3022" s="56"/>
      <c r="OY3022" s="56"/>
      <c r="PI3022" s="56"/>
      <c r="PW3022" s="1"/>
      <c r="RD3022" s="1"/>
      <c r="RG3022" s="55"/>
      <c r="RI3022" s="7"/>
      <c r="RL3022" s="1"/>
      <c r="RN3022" s="1"/>
      <c r="RQ3022" s="55"/>
      <c r="RS3022" s="7"/>
      <c r="RV3022" s="1"/>
      <c r="SA3022" s="56"/>
      <c r="SI3022" s="34"/>
      <c r="SK3022" s="35"/>
      <c r="SN3022" s="1"/>
      <c r="SQ3022" s="55"/>
      <c r="SS3022" s="7"/>
      <c r="SV3022" s="1"/>
      <c r="SX3022" s="1"/>
      <c r="TA3022" s="55"/>
      <c r="TC3022" s="7"/>
      <c r="TF3022" s="1"/>
      <c r="TK3022" s="56"/>
      <c r="TS3022" s="36"/>
      <c r="TU3022" s="37"/>
      <c r="TV3022" s="1"/>
      <c r="UA3022" s="56"/>
      <c r="UK3022" s="56"/>
      <c r="UU3022" s="56"/>
      <c r="VT3022" s="1"/>
    </row>
    <row r="3023" spans="14:592" x14ac:dyDescent="0.3">
      <c r="N3023" s="1"/>
      <c r="O3023" s="34"/>
      <c r="Q3023" s="35"/>
      <c r="S3023" s="36"/>
      <c r="U3023" s="37"/>
      <c r="W3023" s="52"/>
      <c r="Y3023" s="53"/>
      <c r="AI3023" s="1"/>
      <c r="AJ3023" s="1"/>
      <c r="AM3023" s="55"/>
      <c r="AO3023" s="7"/>
      <c r="AR3023" s="1"/>
      <c r="AT3023" s="1"/>
      <c r="AW3023" s="55"/>
      <c r="AY3023" s="7"/>
      <c r="BB3023" s="1"/>
      <c r="BD3023" s="1"/>
      <c r="BG3023" s="55"/>
      <c r="BI3023" s="7"/>
      <c r="BL3023" s="1"/>
      <c r="BO3023" s="34"/>
      <c r="BQ3023" s="35"/>
      <c r="BT3023" s="1"/>
      <c r="BW3023" s="55"/>
      <c r="BY3023" s="7"/>
      <c r="CB3023" s="1"/>
      <c r="CD3023" s="1"/>
      <c r="CG3023" s="55"/>
      <c r="CI3023" s="7"/>
      <c r="CL3023" s="1"/>
      <c r="CN3023" s="1"/>
      <c r="CQ3023" s="55"/>
      <c r="CS3023" s="7"/>
      <c r="CV3023" s="1"/>
      <c r="CY3023" s="36"/>
      <c r="DA3023" s="37"/>
      <c r="DD3023" s="1"/>
      <c r="DG3023" s="55"/>
      <c r="DI3023" s="7"/>
      <c r="DL3023" s="1"/>
      <c r="DN3023" s="1"/>
      <c r="DQ3023" s="55"/>
      <c r="DS3023" s="7"/>
      <c r="DV3023" s="1"/>
      <c r="DX3023" s="1"/>
      <c r="EA3023" s="55"/>
      <c r="EC3023" s="7"/>
      <c r="EF3023" s="1"/>
      <c r="EI3023" s="52"/>
      <c r="EK3023" s="53"/>
      <c r="FV3023" s="1"/>
      <c r="FY3023" s="55"/>
      <c r="GA3023" s="7"/>
      <c r="GD3023" s="1"/>
      <c r="GF3023" s="1"/>
      <c r="GI3023" s="55"/>
      <c r="GK3023" s="7"/>
      <c r="GN3023" s="1"/>
      <c r="GP3023" s="1"/>
      <c r="GS3023" s="55"/>
      <c r="GU3023" s="7"/>
      <c r="GX3023" s="1"/>
      <c r="HA3023" s="34"/>
      <c r="HC3023" s="35"/>
      <c r="HF3023" s="1"/>
      <c r="HI3023" s="55"/>
      <c r="HK3023" s="7"/>
      <c r="HN3023" s="1"/>
      <c r="HP3023" s="1"/>
      <c r="HS3023" s="55"/>
      <c r="HU3023" s="7"/>
      <c r="HX3023" s="1"/>
      <c r="HZ3023" s="1"/>
      <c r="IC3023" s="55"/>
      <c r="IE3023" s="7"/>
      <c r="IH3023" s="1"/>
      <c r="IK3023" s="36"/>
      <c r="IM3023" s="37"/>
      <c r="IP3023" s="1"/>
      <c r="IS3023" s="55"/>
      <c r="IU3023" s="7"/>
      <c r="IX3023" s="1"/>
      <c r="IZ3023" s="1"/>
      <c r="JC3023" s="55"/>
      <c r="JE3023" s="7"/>
      <c r="JH3023" s="1"/>
      <c r="JJ3023" s="1"/>
      <c r="JM3023" s="55"/>
      <c r="JO3023" s="7"/>
      <c r="JR3023" s="1"/>
      <c r="JU3023" s="52"/>
      <c r="JW3023" s="53"/>
      <c r="JX3023" s="1"/>
      <c r="KG3023" s="1"/>
      <c r="KV3023" s="1"/>
      <c r="KW3023" s="34"/>
      <c r="KY3023" s="35"/>
      <c r="LA3023" s="36"/>
      <c r="LC3023" s="37"/>
      <c r="LQ3023" s="1"/>
      <c r="LR3023" s="1"/>
      <c r="LU3023" s="55"/>
      <c r="LW3023" s="7"/>
      <c r="LZ3023" s="1"/>
      <c r="MB3023" s="1"/>
      <c r="ME3023" s="55"/>
      <c r="MG3023" s="7"/>
      <c r="MJ3023" s="1"/>
      <c r="MO3023" s="56"/>
      <c r="MW3023" s="34"/>
      <c r="MY3023" s="35"/>
      <c r="NB3023" s="1"/>
      <c r="NE3023" s="55"/>
      <c r="NG3023" s="7"/>
      <c r="NJ3023" s="1"/>
      <c r="NL3023" s="1"/>
      <c r="NO3023" s="55"/>
      <c r="NQ3023" s="7"/>
      <c r="NT3023" s="1"/>
      <c r="NY3023" s="56"/>
      <c r="OG3023" s="36"/>
      <c r="OI3023" s="37"/>
      <c r="OO3023" s="56"/>
      <c r="OY3023" s="56"/>
      <c r="PI3023" s="56"/>
      <c r="RD3023" s="1"/>
      <c r="RG3023" s="55"/>
      <c r="RI3023" s="7"/>
      <c r="RL3023" s="1"/>
      <c r="RN3023" s="1"/>
      <c r="RQ3023" s="55"/>
      <c r="RS3023" s="7"/>
      <c r="RV3023" s="1"/>
      <c r="SA3023" s="56"/>
      <c r="SI3023" s="34"/>
      <c r="SK3023" s="35"/>
      <c r="SN3023" s="1"/>
      <c r="SQ3023" s="55"/>
      <c r="SS3023" s="7"/>
      <c r="SV3023" s="1"/>
      <c r="SX3023" s="1"/>
      <c r="TA3023" s="55"/>
      <c r="TC3023" s="7"/>
      <c r="TF3023" s="1"/>
      <c r="TK3023" s="56"/>
      <c r="TS3023" s="36"/>
      <c r="TU3023" s="37"/>
      <c r="TV3023" s="1"/>
      <c r="UA3023" s="56"/>
      <c r="UK3023" s="56"/>
      <c r="UU3023" s="56"/>
      <c r="VT3023" s="1"/>
    </row>
    <row r="3024" spans="14:592" x14ac:dyDescent="0.3">
      <c r="N3024" s="1"/>
      <c r="O3024" s="34"/>
      <c r="Q3024" s="35"/>
      <c r="S3024" s="36"/>
      <c r="U3024" s="37"/>
      <c r="W3024" s="52"/>
      <c r="Y3024" s="53"/>
      <c r="AI3024" s="1"/>
      <c r="AJ3024" s="1"/>
      <c r="AM3024" s="55"/>
      <c r="AO3024" s="7"/>
      <c r="AR3024" s="1"/>
      <c r="AT3024" s="1"/>
      <c r="AW3024" s="55"/>
      <c r="AY3024" s="7"/>
      <c r="BB3024" s="1"/>
      <c r="BD3024" s="1"/>
      <c r="BG3024" s="55"/>
      <c r="BI3024" s="7"/>
      <c r="BL3024" s="1"/>
      <c r="BO3024" s="34"/>
      <c r="BQ3024" s="35"/>
      <c r="BT3024" s="1"/>
      <c r="BW3024" s="55"/>
      <c r="BY3024" s="7"/>
      <c r="CB3024" s="1"/>
      <c r="CD3024" s="1"/>
      <c r="CG3024" s="55"/>
      <c r="CI3024" s="7"/>
      <c r="CL3024" s="1"/>
      <c r="CN3024" s="1"/>
      <c r="CQ3024" s="55"/>
      <c r="CS3024" s="7"/>
      <c r="CV3024" s="1"/>
      <c r="CY3024" s="36"/>
      <c r="DA3024" s="37"/>
      <c r="DD3024" s="1"/>
      <c r="DG3024" s="55"/>
      <c r="DI3024" s="7"/>
      <c r="DL3024" s="1"/>
      <c r="DN3024" s="1"/>
      <c r="DQ3024" s="55"/>
      <c r="DS3024" s="7"/>
      <c r="DV3024" s="1"/>
      <c r="DX3024" s="1"/>
      <c r="EA3024" s="55"/>
      <c r="EC3024" s="7"/>
      <c r="EF3024" s="1"/>
      <c r="EI3024" s="52"/>
      <c r="EK3024" s="53"/>
      <c r="EY3024" s="1"/>
      <c r="FV3024" s="1"/>
      <c r="FY3024" s="55"/>
      <c r="GA3024" s="7"/>
      <c r="GD3024" s="1"/>
      <c r="GF3024" s="1"/>
      <c r="GI3024" s="55"/>
      <c r="GK3024" s="7"/>
      <c r="GN3024" s="1"/>
      <c r="GP3024" s="1"/>
      <c r="GS3024" s="55"/>
      <c r="GU3024" s="7"/>
      <c r="GX3024" s="1"/>
      <c r="HA3024" s="34"/>
      <c r="HC3024" s="35"/>
      <c r="HF3024" s="1"/>
      <c r="HI3024" s="55"/>
      <c r="HK3024" s="7"/>
      <c r="HN3024" s="1"/>
      <c r="HP3024" s="1"/>
      <c r="HS3024" s="55"/>
      <c r="HU3024" s="7"/>
      <c r="HX3024" s="1"/>
      <c r="HZ3024" s="1"/>
      <c r="IC3024" s="55"/>
      <c r="IE3024" s="7"/>
      <c r="IH3024" s="1"/>
      <c r="IK3024" s="36"/>
      <c r="IM3024" s="37"/>
      <c r="IP3024" s="1"/>
      <c r="IS3024" s="55"/>
      <c r="IU3024" s="7"/>
      <c r="IX3024" s="1"/>
      <c r="IZ3024" s="1"/>
      <c r="JC3024" s="55"/>
      <c r="JE3024" s="7"/>
      <c r="JH3024" s="1"/>
      <c r="JJ3024" s="1"/>
      <c r="JM3024" s="55"/>
      <c r="JO3024" s="7"/>
      <c r="JR3024" s="1"/>
      <c r="JU3024" s="52"/>
      <c r="JW3024" s="53"/>
      <c r="JX3024" s="1"/>
      <c r="KG3024" s="1"/>
      <c r="KV3024" s="1"/>
      <c r="KW3024" s="34"/>
      <c r="KY3024" s="35"/>
      <c r="LA3024" s="36"/>
      <c r="LC3024" s="37"/>
      <c r="LQ3024" s="1"/>
      <c r="LR3024" s="1"/>
      <c r="LU3024" s="55"/>
      <c r="LW3024" s="7"/>
      <c r="LZ3024" s="1"/>
      <c r="MB3024" s="1"/>
      <c r="ME3024" s="55"/>
      <c r="MG3024" s="7"/>
      <c r="MJ3024" s="1"/>
      <c r="MO3024" s="56"/>
      <c r="MW3024" s="34"/>
      <c r="MY3024" s="35"/>
      <c r="NB3024" s="1"/>
      <c r="NE3024" s="55"/>
      <c r="NG3024" s="7"/>
      <c r="NJ3024" s="1"/>
      <c r="NL3024" s="1"/>
      <c r="NO3024" s="55"/>
      <c r="NQ3024" s="7"/>
      <c r="NT3024" s="1"/>
      <c r="NY3024" s="56"/>
      <c r="OG3024" s="36"/>
      <c r="OI3024" s="37"/>
      <c r="OO3024" s="56"/>
      <c r="OY3024" s="56"/>
      <c r="PI3024" s="56"/>
      <c r="PW3024" s="1"/>
      <c r="RD3024" s="1"/>
      <c r="RG3024" s="55"/>
      <c r="RI3024" s="7"/>
      <c r="RL3024" s="1"/>
      <c r="RN3024" s="1"/>
      <c r="RQ3024" s="55"/>
      <c r="RS3024" s="7"/>
      <c r="RV3024" s="1"/>
      <c r="SA3024" s="56"/>
      <c r="SI3024" s="34"/>
      <c r="SK3024" s="35"/>
      <c r="SN3024" s="1"/>
      <c r="SQ3024" s="55"/>
      <c r="SS3024" s="7"/>
      <c r="SV3024" s="1"/>
      <c r="SX3024" s="1"/>
      <c r="TA3024" s="55"/>
      <c r="TC3024" s="7"/>
      <c r="TF3024" s="1"/>
      <c r="TK3024" s="56"/>
      <c r="TS3024" s="36"/>
      <c r="TU3024" s="37"/>
      <c r="TV3024" s="1"/>
      <c r="UA3024" s="56"/>
      <c r="UK3024" s="56"/>
      <c r="UU3024" s="56"/>
      <c r="VT3024" s="1"/>
    </row>
    <row r="3025" spans="14:592" x14ac:dyDescent="0.3">
      <c r="N3025" s="1"/>
      <c r="O3025" s="34"/>
      <c r="Q3025" s="35"/>
      <c r="S3025" s="36"/>
      <c r="U3025" s="37"/>
      <c r="W3025" s="52"/>
      <c r="Y3025" s="53"/>
      <c r="AI3025" s="1"/>
      <c r="AJ3025" s="1"/>
      <c r="AM3025" s="55"/>
      <c r="AO3025" s="7"/>
      <c r="AR3025" s="1"/>
      <c r="AT3025" s="1"/>
      <c r="AW3025" s="55"/>
      <c r="AY3025" s="7"/>
      <c r="BB3025" s="1"/>
      <c r="BD3025" s="1"/>
      <c r="BG3025" s="55"/>
      <c r="BI3025" s="7"/>
      <c r="BL3025" s="1"/>
      <c r="BO3025" s="34"/>
      <c r="BQ3025" s="35"/>
      <c r="BT3025" s="1"/>
      <c r="BW3025" s="55"/>
      <c r="BY3025" s="7"/>
      <c r="CB3025" s="1"/>
      <c r="CD3025" s="1"/>
      <c r="CG3025" s="55"/>
      <c r="CI3025" s="7"/>
      <c r="CL3025" s="1"/>
      <c r="CN3025" s="1"/>
      <c r="CQ3025" s="55"/>
      <c r="CS3025" s="7"/>
      <c r="CV3025" s="1"/>
      <c r="CY3025" s="36"/>
      <c r="DA3025" s="37"/>
      <c r="DD3025" s="1"/>
      <c r="DG3025" s="55"/>
      <c r="DI3025" s="7"/>
      <c r="DL3025" s="1"/>
      <c r="DN3025" s="1"/>
      <c r="DQ3025" s="55"/>
      <c r="DS3025" s="7"/>
      <c r="DV3025" s="1"/>
      <c r="DX3025" s="1"/>
      <c r="EA3025" s="55"/>
      <c r="EC3025" s="7"/>
      <c r="EF3025" s="1"/>
      <c r="EI3025" s="52"/>
      <c r="EK3025" s="53"/>
      <c r="FV3025" s="1"/>
      <c r="FY3025" s="55"/>
      <c r="GA3025" s="7"/>
      <c r="GD3025" s="1"/>
      <c r="GF3025" s="1"/>
      <c r="GI3025" s="55"/>
      <c r="GK3025" s="7"/>
      <c r="GN3025" s="1"/>
      <c r="GP3025" s="1"/>
      <c r="GS3025" s="55"/>
      <c r="GU3025" s="7"/>
      <c r="GX3025" s="1"/>
      <c r="HA3025" s="34"/>
      <c r="HC3025" s="35"/>
      <c r="HF3025" s="1"/>
      <c r="HI3025" s="55"/>
      <c r="HK3025" s="7"/>
      <c r="HN3025" s="1"/>
      <c r="HP3025" s="1"/>
      <c r="HS3025" s="55"/>
      <c r="HU3025" s="7"/>
      <c r="HX3025" s="1"/>
      <c r="HZ3025" s="1"/>
      <c r="IC3025" s="55"/>
      <c r="IE3025" s="7"/>
      <c r="IH3025" s="1"/>
      <c r="IK3025" s="36"/>
      <c r="IM3025" s="37"/>
      <c r="IP3025" s="1"/>
      <c r="IS3025" s="55"/>
      <c r="IU3025" s="7"/>
      <c r="IX3025" s="1"/>
      <c r="IZ3025" s="1"/>
      <c r="JC3025" s="55"/>
      <c r="JE3025" s="7"/>
      <c r="JH3025" s="1"/>
      <c r="JJ3025" s="1"/>
      <c r="JM3025" s="55"/>
      <c r="JO3025" s="7"/>
      <c r="JR3025" s="1"/>
      <c r="JU3025" s="52"/>
      <c r="JW3025" s="53"/>
      <c r="JX3025" s="1"/>
      <c r="KG3025" s="1"/>
      <c r="KV3025" s="1"/>
      <c r="KW3025" s="34"/>
      <c r="KY3025" s="35"/>
      <c r="LA3025" s="36"/>
      <c r="LC3025" s="37"/>
      <c r="LQ3025" s="1"/>
      <c r="LR3025" s="1"/>
      <c r="LU3025" s="55"/>
      <c r="LW3025" s="7"/>
      <c r="LZ3025" s="1"/>
      <c r="MB3025" s="1"/>
      <c r="ME3025" s="55"/>
      <c r="MG3025" s="7"/>
      <c r="MJ3025" s="1"/>
      <c r="MO3025" s="56"/>
      <c r="MW3025" s="34"/>
      <c r="MY3025" s="35"/>
      <c r="NB3025" s="1"/>
      <c r="NE3025" s="55"/>
      <c r="NG3025" s="7"/>
      <c r="NJ3025" s="1"/>
      <c r="NL3025" s="1"/>
      <c r="NO3025" s="55"/>
      <c r="NQ3025" s="7"/>
      <c r="NT3025" s="1"/>
      <c r="NY3025" s="56"/>
      <c r="OG3025" s="36"/>
      <c r="OI3025" s="37"/>
      <c r="OO3025" s="56"/>
      <c r="OY3025" s="56"/>
      <c r="PI3025" s="56"/>
      <c r="RD3025" s="1"/>
      <c r="RG3025" s="55"/>
      <c r="RI3025" s="7"/>
      <c r="RL3025" s="1"/>
      <c r="RN3025" s="1"/>
      <c r="RQ3025" s="55"/>
      <c r="RS3025" s="7"/>
      <c r="RV3025" s="1"/>
      <c r="SA3025" s="56"/>
      <c r="SI3025" s="34"/>
      <c r="SK3025" s="35"/>
      <c r="SN3025" s="1"/>
      <c r="SQ3025" s="55"/>
      <c r="SS3025" s="7"/>
      <c r="SV3025" s="1"/>
      <c r="SX3025" s="1"/>
      <c r="TA3025" s="55"/>
      <c r="TC3025" s="7"/>
      <c r="TF3025" s="1"/>
      <c r="TK3025" s="56"/>
      <c r="TS3025" s="36"/>
      <c r="TU3025" s="37"/>
      <c r="TV3025" s="1"/>
      <c r="UA3025" s="56"/>
      <c r="UK3025" s="56"/>
      <c r="UU3025" s="56"/>
      <c r="VT3025" s="1"/>
    </row>
    <row r="3026" spans="14:592" ht="15" thickBot="1" x14ac:dyDescent="0.35">
      <c r="N3026" s="1"/>
      <c r="O3026" s="34"/>
      <c r="Q3026" s="35"/>
      <c r="S3026" s="36"/>
      <c r="U3026" s="37"/>
      <c r="W3026" s="52"/>
      <c r="Y3026" s="53"/>
      <c r="AI3026" s="1"/>
      <c r="AJ3026" s="1"/>
      <c r="AM3026" s="2" t="s">
        <v>150</v>
      </c>
      <c r="AO3026" s="7" t="s">
        <v>151</v>
      </c>
      <c r="AR3026" s="1"/>
      <c r="AT3026" s="1"/>
      <c r="AW3026" s="2" t="s">
        <v>152</v>
      </c>
      <c r="AY3026" s="7" t="s">
        <v>153</v>
      </c>
      <c r="BB3026" s="1"/>
      <c r="BD3026" s="1"/>
      <c r="BG3026" s="2" t="s">
        <v>154</v>
      </c>
      <c r="BI3026" s="7" t="s">
        <v>155</v>
      </c>
      <c r="BL3026" s="1"/>
      <c r="BO3026" s="34"/>
      <c r="BQ3026" s="35"/>
      <c r="BT3026" s="1"/>
      <c r="BW3026" s="2" t="s">
        <v>156</v>
      </c>
      <c r="BY3026" s="7" t="s">
        <v>157</v>
      </c>
      <c r="CB3026" s="1"/>
      <c r="CD3026" s="1"/>
      <c r="CG3026" s="2" t="s">
        <v>158</v>
      </c>
      <c r="CI3026" s="7" t="s">
        <v>159</v>
      </c>
      <c r="CL3026" s="1"/>
      <c r="CN3026" s="1"/>
      <c r="CQ3026" s="2" t="s">
        <v>160</v>
      </c>
      <c r="CS3026" s="7" t="s">
        <v>161</v>
      </c>
      <c r="CV3026" s="1"/>
      <c r="CY3026" s="36"/>
      <c r="DA3026" s="37"/>
      <c r="DD3026" s="1"/>
      <c r="DG3026" s="2" t="s">
        <v>241</v>
      </c>
      <c r="DI3026" s="7" t="s">
        <v>242</v>
      </c>
      <c r="DL3026" s="1"/>
      <c r="DN3026" s="1"/>
      <c r="DQ3026" s="2" t="s">
        <v>243</v>
      </c>
      <c r="DS3026" s="7" t="s">
        <v>244</v>
      </c>
      <c r="DV3026" s="1"/>
      <c r="DX3026" s="1"/>
      <c r="EA3026" s="2" t="s">
        <v>245</v>
      </c>
      <c r="EC3026" s="7" t="s">
        <v>246</v>
      </c>
      <c r="EF3026" s="1"/>
      <c r="EI3026" s="52"/>
      <c r="EK3026" s="53"/>
      <c r="EY3026" s="1"/>
      <c r="FV3026" s="1"/>
      <c r="FY3026" s="2" t="s">
        <v>150</v>
      </c>
      <c r="GA3026" s="7" t="s">
        <v>151</v>
      </c>
      <c r="GD3026" s="1"/>
      <c r="GF3026" s="1"/>
      <c r="GI3026" s="2" t="s">
        <v>152</v>
      </c>
      <c r="GK3026" s="7" t="s">
        <v>153</v>
      </c>
      <c r="GN3026" s="1"/>
      <c r="GP3026" s="1"/>
      <c r="GS3026" s="2" t="s">
        <v>154</v>
      </c>
      <c r="GU3026" s="7" t="s">
        <v>155</v>
      </c>
      <c r="GX3026" s="1"/>
      <c r="HA3026" s="34"/>
      <c r="HC3026" s="35"/>
      <c r="HF3026" s="1"/>
      <c r="HI3026" s="2" t="s">
        <v>156</v>
      </c>
      <c r="HK3026" s="7" t="s">
        <v>157</v>
      </c>
      <c r="HN3026" s="1"/>
      <c r="HP3026" s="1"/>
      <c r="HS3026" s="2" t="s">
        <v>158</v>
      </c>
      <c r="HU3026" s="7" t="s">
        <v>159</v>
      </c>
      <c r="HX3026" s="1"/>
      <c r="HZ3026" s="1"/>
      <c r="IC3026" s="2" t="s">
        <v>160</v>
      </c>
      <c r="IE3026" s="7" t="s">
        <v>161</v>
      </c>
      <c r="IH3026" s="1"/>
      <c r="IK3026" s="36"/>
      <c r="IM3026" s="37"/>
      <c r="IP3026" s="1"/>
      <c r="IS3026" s="2" t="s">
        <v>241</v>
      </c>
      <c r="IU3026" s="7" t="s">
        <v>242</v>
      </c>
      <c r="IX3026" s="1"/>
      <c r="IZ3026" s="1"/>
      <c r="JC3026" s="2" t="s">
        <v>243</v>
      </c>
      <c r="JE3026" s="7" t="s">
        <v>244</v>
      </c>
      <c r="JH3026" s="1"/>
      <c r="JJ3026" s="1"/>
      <c r="JM3026" s="2" t="s">
        <v>245</v>
      </c>
      <c r="JO3026" s="7" t="s">
        <v>246</v>
      </c>
      <c r="JR3026" s="1"/>
      <c r="JU3026" s="52"/>
      <c r="JW3026" s="53"/>
      <c r="JX3026" s="1"/>
      <c r="KG3026" s="1"/>
      <c r="KV3026" s="1"/>
      <c r="KW3026" s="34"/>
      <c r="KY3026" s="35"/>
      <c r="LA3026" s="36"/>
      <c r="LC3026" s="37"/>
      <c r="LQ3026" s="1"/>
      <c r="LR3026" s="1"/>
      <c r="LU3026" s="2" t="s">
        <v>150</v>
      </c>
      <c r="LW3026" s="7" t="s">
        <v>151</v>
      </c>
      <c r="LZ3026" s="1"/>
      <c r="MB3026" s="1"/>
      <c r="ME3026" s="2" t="s">
        <v>152</v>
      </c>
      <c r="MG3026" s="7" t="s">
        <v>153</v>
      </c>
      <c r="MJ3026" s="1"/>
      <c r="MW3026" s="34"/>
      <c r="MY3026" s="35"/>
      <c r="NB3026" s="1"/>
      <c r="NE3026" s="2" t="s">
        <v>156</v>
      </c>
      <c r="NG3026" s="7" t="s">
        <v>157</v>
      </c>
      <c r="NJ3026" s="1"/>
      <c r="NL3026" s="1"/>
      <c r="NO3026" s="2" t="s">
        <v>158</v>
      </c>
      <c r="NQ3026" s="7" t="s">
        <v>159</v>
      </c>
      <c r="NT3026" s="1"/>
      <c r="OG3026" s="36"/>
      <c r="OI3026" s="37"/>
      <c r="PW3026" s="1"/>
      <c r="RD3026" s="1"/>
      <c r="RG3026" s="2" t="s">
        <v>150</v>
      </c>
      <c r="RI3026" s="7" t="s">
        <v>151</v>
      </c>
      <c r="RL3026" s="1"/>
      <c r="RN3026" s="1"/>
      <c r="RQ3026" s="2" t="s">
        <v>152</v>
      </c>
      <c r="RS3026" s="7" t="s">
        <v>153</v>
      </c>
      <c r="RV3026" s="1"/>
      <c r="SI3026" s="34"/>
      <c r="SK3026" s="35"/>
      <c r="SN3026" s="1"/>
      <c r="SQ3026" s="2" t="s">
        <v>156</v>
      </c>
      <c r="SS3026" s="7" t="s">
        <v>157</v>
      </c>
      <c r="SV3026" s="1"/>
      <c r="SX3026" s="1"/>
      <c r="TA3026" s="2" t="s">
        <v>158</v>
      </c>
      <c r="TC3026" s="7" t="s">
        <v>159</v>
      </c>
      <c r="TF3026" s="1"/>
      <c r="TS3026" s="36"/>
      <c r="TU3026" s="37"/>
      <c r="TV3026" s="1"/>
      <c r="VT3026" s="1"/>
    </row>
    <row r="3027" spans="14:592" ht="15" thickBot="1" x14ac:dyDescent="0.35">
      <c r="N3027" s="1"/>
      <c r="O3027" s="34"/>
      <c r="Q3027" s="35"/>
      <c r="S3027" s="36"/>
      <c r="U3027" s="37"/>
      <c r="W3027" s="52"/>
      <c r="Y3027" s="53"/>
      <c r="AI3027" s="1"/>
      <c r="AJ3027" s="1"/>
      <c r="AM3027" s="58">
        <f>AM3030</f>
        <v>-0.21772160069538296</v>
      </c>
      <c r="AO3027" s="41">
        <f>AO3018*AK3020</f>
        <v>1.2743124889025555E-4</v>
      </c>
      <c r="AR3027" s="1"/>
      <c r="AT3027" s="1"/>
      <c r="AW3027" s="58">
        <f>AW3030</f>
        <v>7.3538608835219843E-2</v>
      </c>
      <c r="AY3027" s="41">
        <f t="array" ref="AY3027">AY3018*AU3020</f>
        <v>-1.3133908803484085E-4</v>
      </c>
      <c r="BB3027" s="1"/>
      <c r="BD3027" s="1"/>
      <c r="BG3027" s="58">
        <f>BG3030</f>
        <v>0.99844128071463834</v>
      </c>
      <c r="BI3027" s="41">
        <f t="array" ref="BI3027">BI3018*BE3020</f>
        <v>3.9078391445852276E-6</v>
      </c>
      <c r="BL3027" s="1"/>
      <c r="BO3027" s="34"/>
      <c r="BQ3027" s="35"/>
      <c r="BT3027" s="1"/>
      <c r="BW3027" s="58">
        <f>BW3030</f>
        <v>-0.25406227698242223</v>
      </c>
      <c r="BY3027" s="41">
        <f t="array" ref="BY3027">BY3018*BU3020</f>
        <v>-1.4465533919316985E-4</v>
      </c>
      <c r="CB3027" s="1"/>
      <c r="CD3027" s="1"/>
      <c r="CG3027" s="58">
        <f>CG3030</f>
        <v>0.1082957834984016</v>
      </c>
      <c r="CI3027" s="41">
        <f t="array" ref="CI3027">CI3018*CE3020</f>
        <v>1.5143584410014585E-4</v>
      </c>
      <c r="CL3027" s="1"/>
      <c r="CN3027" s="1"/>
      <c r="CQ3027" s="58">
        <f>CQ3030</f>
        <v>0.93666566039408239</v>
      </c>
      <c r="CS3027" s="41">
        <f t="array" ref="CS3027">CS3018*CO3020</f>
        <v>-6.7805049069759424E-6</v>
      </c>
      <c r="CV3027" s="1"/>
      <c r="CY3027" s="36"/>
      <c r="DA3027" s="37"/>
      <c r="DD3027" s="1"/>
      <c r="DG3027" s="58">
        <f>DG3030</f>
        <v>-0.293438309230931</v>
      </c>
      <c r="DI3027" s="41">
        <f t="array" ref="DI3027">DI3018*DE3020</f>
        <v>7.5766524360430896E-5</v>
      </c>
      <c r="DL3027" s="1"/>
      <c r="DN3027" s="1"/>
      <c r="DQ3027" s="58">
        <f>DQ3030</f>
        <v>-8.5910276451749562E-3</v>
      </c>
      <c r="DS3027" s="41">
        <f t="array" ref="DS3027">DS3018*DO3020</f>
        <v>-7.7643570569703031E-5</v>
      </c>
      <c r="DV3027" s="1"/>
      <c r="DX3027" s="1"/>
      <c r="EA3027" s="58">
        <f>EA3030</f>
        <v>0.36061121647394317</v>
      </c>
      <c r="EC3027" s="41">
        <f t="array" ref="EC3027">EC3018*DY3020</f>
        <v>1.877046209272129E-6</v>
      </c>
      <c r="EF3027" s="1"/>
      <c r="EI3027" s="52"/>
      <c r="EK3027" s="53"/>
      <c r="FV3027" s="1"/>
      <c r="FY3027" s="58">
        <f>FY3030</f>
        <v>-0.2018801971634894</v>
      </c>
      <c r="GA3027" s="41">
        <f>GA3018*FW3020</f>
        <v>6.915294952218659E-5</v>
      </c>
      <c r="GD3027" s="1"/>
      <c r="GF3027" s="1"/>
      <c r="GI3027" s="58">
        <f>GI3030</f>
        <v>0.11030340620847542</v>
      </c>
      <c r="GK3027" s="41">
        <f t="array" ref="GK3027">GK3018*GG3020</f>
        <v>-6.4398279211412877E-5</v>
      </c>
      <c r="GN3027" s="1"/>
      <c r="GP3027" s="1"/>
      <c r="GS3027" s="58">
        <f>GS3030</f>
        <v>0.16052343173853384</v>
      </c>
      <c r="GU3027" s="41">
        <f t="array" ref="GU3027">GU3018*GQ3020</f>
        <v>-4.7546703107736863E-6</v>
      </c>
      <c r="GX3027" s="1"/>
      <c r="HA3027" s="34"/>
      <c r="HC3027" s="35"/>
      <c r="HF3027" s="1"/>
      <c r="HI3027" s="58">
        <f>HI3030</f>
        <v>-3.0448866463142432E-2</v>
      </c>
      <c r="HK3027" s="41">
        <f t="array" ref="HK3027">HK3018*HG3020</f>
        <v>-7.8414335062343131E-5</v>
      </c>
      <c r="HN3027" s="1"/>
      <c r="HP3027" s="1"/>
      <c r="HS3027" s="58">
        <f>HS3030</f>
        <v>-0.10975227624634394</v>
      </c>
      <c r="HU3027" s="41">
        <f t="array" ref="HU3027">HU3018*HQ3020</f>
        <v>6.7410926658774921E-5</v>
      </c>
      <c r="HX3027" s="1"/>
      <c r="HZ3027" s="1"/>
      <c r="IC3027" s="58">
        <f>IC3030</f>
        <v>0.36916196366839849</v>
      </c>
      <c r="IE3027" s="41">
        <f t="array" ref="IE3027">IE3018*IA3020</f>
        <v>1.100340840356821E-5</v>
      </c>
      <c r="IH3027" s="1"/>
      <c r="IK3027" s="36"/>
      <c r="IM3027" s="37"/>
      <c r="IP3027" s="1"/>
      <c r="IS3027" s="58">
        <f>IS3030</f>
        <v>-0.64641520240835137</v>
      </c>
      <c r="IU3027" s="41">
        <f t="array" ref="IU3027">IU3018*IQ3020</f>
        <v>3.3935202858900393E-5</v>
      </c>
      <c r="IX3027" s="1"/>
      <c r="IZ3027" s="1"/>
      <c r="JC3027" s="58">
        <f>JC3030</f>
        <v>-3.6952160251608968E-2</v>
      </c>
      <c r="JE3027" s="41">
        <f t="array" ref="JE3027">JE3018*JA3020</f>
        <v>-3.326886713462957E-5</v>
      </c>
      <c r="JH3027" s="1"/>
      <c r="JJ3027" s="1"/>
      <c r="JM3027" s="58">
        <f>JM3030</f>
        <v>4.190718756064149E-2</v>
      </c>
      <c r="JO3027" s="41">
        <f t="array" ref="JO3027">JO3018*JK3020</f>
        <v>-6.6633572427081536E-7</v>
      </c>
      <c r="JR3027" s="1"/>
      <c r="JU3027" s="52"/>
      <c r="JW3027" s="53"/>
      <c r="JX3027" s="1"/>
      <c r="KG3027" s="1"/>
      <c r="KV3027" s="1"/>
      <c r="KW3027" s="34"/>
      <c r="KY3027" s="35"/>
      <c r="LA3027" s="36"/>
      <c r="LC3027" s="37"/>
      <c r="LQ3027" s="1"/>
      <c r="LR3027" s="1"/>
      <c r="LU3027" s="58">
        <f>LU3030</f>
        <v>-1.9391274330890027</v>
      </c>
      <c r="LW3027" s="41">
        <f>LW3018*LS3020</f>
        <v>0</v>
      </c>
      <c r="LZ3027" s="1"/>
      <c r="MB3027" s="1"/>
      <c r="ME3027" s="58">
        <f>ME3030</f>
        <v>-2.4422175749665969</v>
      </c>
      <c r="MG3027" s="41">
        <f t="array" ref="MG3027">MG3018*MC3020</f>
        <v>0</v>
      </c>
      <c r="MJ3027" s="1"/>
      <c r="MO3027" s="56"/>
      <c r="MW3027" s="34"/>
      <c r="MY3027" s="35"/>
      <c r="NB3027" s="1"/>
      <c r="NE3027" s="58">
        <f>NE3030</f>
        <v>-2.8094517945939312</v>
      </c>
      <c r="NG3027" s="41">
        <f t="array" ref="NG3027">NG3018*NC3020</f>
        <v>6.4046118660512653E-5</v>
      </c>
      <c r="NJ3027" s="1"/>
      <c r="NL3027" s="1"/>
      <c r="NO3027" s="58">
        <f>NO3030</f>
        <v>-3.6809553854301531</v>
      </c>
      <c r="NQ3027" s="41">
        <f t="array" ref="NQ3027">NQ3018*NM3020</f>
        <v>-6.4046118660512653E-5</v>
      </c>
      <c r="NT3027" s="1"/>
      <c r="NY3027" s="56"/>
      <c r="OG3027" s="36"/>
      <c r="OI3027" s="37"/>
      <c r="OO3027" s="56"/>
      <c r="OY3027" s="56"/>
      <c r="PI3027" s="56"/>
      <c r="RD3027" s="1"/>
      <c r="RG3027" s="58">
        <f>RG3030</f>
        <v>0.83809244632023017</v>
      </c>
      <c r="RI3027" s="41">
        <f>RI3018*RE3020</f>
        <v>0</v>
      </c>
      <c r="RL3027" s="1"/>
      <c r="RN3027" s="1"/>
      <c r="RQ3027" s="58">
        <f>RQ3030</f>
        <v>1.8153415134522177</v>
      </c>
      <c r="RS3027" s="41">
        <f t="array" ref="RS3027">RS3018*RO3020</f>
        <v>0</v>
      </c>
      <c r="RV3027" s="1"/>
      <c r="SA3027" s="56"/>
      <c r="SI3027" s="34"/>
      <c r="SK3027" s="35"/>
      <c r="SN3027" s="1"/>
      <c r="SQ3027" s="58">
        <f>SQ3030</f>
        <v>2.1619259001737072</v>
      </c>
      <c r="SS3027" s="41">
        <f t="array" ref="SS3027">SS3018*SO3020</f>
        <v>2.8482409000313302E-5</v>
      </c>
      <c r="SV3027" s="1"/>
      <c r="SX3027" s="1"/>
      <c r="TA3027" s="58">
        <f>TA3030</f>
        <v>2.447105981654043</v>
      </c>
      <c r="TC3027" s="41">
        <f t="array" ref="TC3027">TC3018*SY3020</f>
        <v>-2.8482409000313343E-5</v>
      </c>
      <c r="TF3027" s="1"/>
      <c r="TK3027" s="56"/>
      <c r="TS3027" s="36"/>
      <c r="TU3027" s="37"/>
      <c r="TV3027" s="1"/>
      <c r="UA3027" s="56"/>
      <c r="UK3027" s="56"/>
      <c r="UU3027" s="56"/>
      <c r="VT3027" s="1"/>
    </row>
    <row r="3028" spans="14:592" x14ac:dyDescent="0.3">
      <c r="N3028" s="1"/>
      <c r="O3028" s="34"/>
      <c r="Q3028" s="35"/>
      <c r="S3028" s="36"/>
      <c r="U3028" s="37"/>
      <c r="W3028" s="52"/>
      <c r="Y3028" s="53"/>
      <c r="AI3028" s="1"/>
      <c r="AJ3028" s="1"/>
      <c r="AK3028" s="1"/>
      <c r="AL3028" s="1"/>
      <c r="AM3028" s="2"/>
      <c r="AN3028" s="1"/>
      <c r="AO3028" s="7"/>
      <c r="AP3028" s="1"/>
      <c r="AQ3028" s="1"/>
      <c r="AR3028" s="1"/>
      <c r="AS3028" s="1"/>
      <c r="AT3028" s="1"/>
      <c r="AU3028" s="1"/>
      <c r="AV3028" s="1"/>
      <c r="AW3028" s="2"/>
      <c r="AX3028" s="1"/>
      <c r="AY3028" s="7"/>
      <c r="AZ3028" s="1"/>
      <c r="BA3028" s="1"/>
      <c r="BB3028" s="1"/>
      <c r="BC3028" s="1"/>
      <c r="BD3028" s="1"/>
      <c r="BE3028" s="1"/>
      <c r="BF3028" s="1"/>
      <c r="BG3028" s="2"/>
      <c r="BH3028" s="1"/>
      <c r="BI3028" s="7"/>
      <c r="BJ3028" s="1"/>
      <c r="BK3028" s="1"/>
      <c r="BL3028" s="1"/>
      <c r="BM3028" s="1"/>
      <c r="BO3028" s="34"/>
      <c r="BQ3028" s="35"/>
      <c r="BS3028" s="1"/>
      <c r="BT3028" s="1"/>
      <c r="BU3028" s="1"/>
      <c r="BV3028" s="1"/>
      <c r="BW3028" s="2"/>
      <c r="BX3028" s="1"/>
      <c r="BY3028" s="7"/>
      <c r="BZ3028" s="1"/>
      <c r="CA3028" s="1"/>
      <c r="CB3028" s="1"/>
      <c r="CC3028" s="1"/>
      <c r="CD3028" s="1"/>
      <c r="CE3028" s="1"/>
      <c r="CF3028" s="1"/>
      <c r="CG3028" s="2"/>
      <c r="CH3028" s="1"/>
      <c r="CI3028" s="7"/>
      <c r="CJ3028" s="1"/>
      <c r="CK3028" s="1"/>
      <c r="CL3028" s="1"/>
      <c r="CM3028" s="1"/>
      <c r="CN3028" s="1"/>
      <c r="CO3028" s="1"/>
      <c r="CP3028" s="1"/>
      <c r="CQ3028" s="2"/>
      <c r="CR3028" s="1"/>
      <c r="CS3028" s="7"/>
      <c r="CT3028" s="1"/>
      <c r="CU3028" s="1"/>
      <c r="CV3028" s="1"/>
      <c r="CW3028" s="1"/>
      <c r="CY3028" s="36"/>
      <c r="DA3028" s="37"/>
      <c r="DC3028" s="1"/>
      <c r="DD3028" s="1"/>
      <c r="DE3028" s="1"/>
      <c r="DF3028" s="1"/>
      <c r="DG3028" s="2"/>
      <c r="DH3028" s="1"/>
      <c r="DI3028" s="7"/>
      <c r="DJ3028" s="1"/>
      <c r="DK3028" s="1"/>
      <c r="DL3028" s="1"/>
      <c r="DM3028" s="1"/>
      <c r="DN3028" s="1"/>
      <c r="DO3028" s="1"/>
      <c r="DP3028" s="1"/>
      <c r="DQ3028" s="2"/>
      <c r="DR3028" s="1"/>
      <c r="DS3028" s="7"/>
      <c r="DT3028" s="1"/>
      <c r="DU3028" s="1"/>
      <c r="DV3028" s="1"/>
      <c r="DW3028" s="1"/>
      <c r="DX3028" s="1"/>
      <c r="DY3028" s="1"/>
      <c r="DZ3028" s="1"/>
      <c r="EA3028" s="2"/>
      <c r="EB3028" s="1"/>
      <c r="EC3028" s="7"/>
      <c r="ED3028" s="1"/>
      <c r="EE3028" s="1"/>
      <c r="EF3028" s="1"/>
      <c r="EG3028" s="1"/>
      <c r="EI3028" s="52"/>
      <c r="EK3028" s="53"/>
      <c r="EY3028" s="1"/>
      <c r="FU3028" s="1"/>
      <c r="FV3028" s="1"/>
      <c r="FW3028" s="1"/>
      <c r="FX3028" s="1"/>
      <c r="FY3028" s="2"/>
      <c r="FZ3028" s="1"/>
      <c r="GA3028" s="7"/>
      <c r="GB3028" s="1"/>
      <c r="GC3028" s="1"/>
      <c r="GD3028" s="1"/>
      <c r="GE3028" s="1"/>
      <c r="GF3028" s="1"/>
      <c r="GG3028" s="1"/>
      <c r="GH3028" s="1"/>
      <c r="GI3028" s="2"/>
      <c r="GJ3028" s="1"/>
      <c r="GK3028" s="7"/>
      <c r="GL3028" s="1"/>
      <c r="GM3028" s="1"/>
      <c r="GN3028" s="1"/>
      <c r="GO3028" s="1"/>
      <c r="GP3028" s="1"/>
      <c r="GQ3028" s="1"/>
      <c r="GR3028" s="1"/>
      <c r="GS3028" s="2"/>
      <c r="GT3028" s="1"/>
      <c r="GU3028" s="7"/>
      <c r="GV3028" s="1"/>
      <c r="GW3028" s="1"/>
      <c r="GX3028" s="1"/>
      <c r="GY3028" s="1"/>
      <c r="HA3028" s="34"/>
      <c r="HC3028" s="35"/>
      <c r="HE3028" s="1"/>
      <c r="HF3028" s="1"/>
      <c r="HG3028" s="1"/>
      <c r="HH3028" s="1"/>
      <c r="HI3028" s="2"/>
      <c r="HJ3028" s="1"/>
      <c r="HK3028" s="7"/>
      <c r="HL3028" s="1"/>
      <c r="HM3028" s="1"/>
      <c r="HN3028" s="1"/>
      <c r="HO3028" s="1"/>
      <c r="HP3028" s="1"/>
      <c r="HQ3028" s="1"/>
      <c r="HR3028" s="1"/>
      <c r="HS3028" s="2"/>
      <c r="HT3028" s="1"/>
      <c r="HU3028" s="7"/>
      <c r="HV3028" s="1"/>
      <c r="HW3028" s="1"/>
      <c r="HX3028" s="1"/>
      <c r="HY3028" s="1"/>
      <c r="HZ3028" s="1"/>
      <c r="IA3028" s="1"/>
      <c r="IB3028" s="1"/>
      <c r="IC3028" s="2"/>
      <c r="ID3028" s="1"/>
      <c r="IE3028" s="7"/>
      <c r="IF3028" s="1"/>
      <c r="IG3028" s="1"/>
      <c r="IH3028" s="1"/>
      <c r="II3028" s="1"/>
      <c r="IK3028" s="36"/>
      <c r="IM3028" s="37"/>
      <c r="IO3028" s="1"/>
      <c r="IP3028" s="1"/>
      <c r="IQ3028" s="1"/>
      <c r="IR3028" s="1"/>
      <c r="IS3028" s="2"/>
      <c r="IT3028" s="1"/>
      <c r="IU3028" s="7"/>
      <c r="IV3028" s="1"/>
      <c r="IW3028" s="1"/>
      <c r="IX3028" s="1"/>
      <c r="IY3028" s="1"/>
      <c r="IZ3028" s="1"/>
      <c r="JA3028" s="1"/>
      <c r="JB3028" s="1"/>
      <c r="JC3028" s="2"/>
      <c r="JD3028" s="1"/>
      <c r="JE3028" s="7"/>
      <c r="JF3028" s="1"/>
      <c r="JG3028" s="1"/>
      <c r="JH3028" s="1"/>
      <c r="JI3028" s="1"/>
      <c r="JJ3028" s="1"/>
      <c r="JK3028" s="1"/>
      <c r="JL3028" s="1"/>
      <c r="JM3028" s="2"/>
      <c r="JN3028" s="1"/>
      <c r="JO3028" s="7"/>
      <c r="JP3028" s="1"/>
      <c r="JQ3028" s="1"/>
      <c r="JR3028" s="1"/>
      <c r="JS3028" s="1"/>
      <c r="JU3028" s="52"/>
      <c r="JW3028" s="53"/>
      <c r="JX3028" s="1"/>
      <c r="KG3028" s="1"/>
      <c r="KV3028" s="1"/>
      <c r="KW3028" s="34"/>
      <c r="KY3028" s="35"/>
      <c r="LA3028" s="36"/>
      <c r="LC3028" s="37"/>
      <c r="LQ3028" s="1"/>
      <c r="LR3028" s="1"/>
      <c r="LS3028" s="1"/>
      <c r="LT3028" s="1"/>
      <c r="LU3028" s="2"/>
      <c r="LV3028" s="1"/>
      <c r="LW3028" s="7"/>
      <c r="LX3028" s="1"/>
      <c r="LY3028" s="1"/>
      <c r="LZ3028" s="1"/>
      <c r="MA3028" s="1"/>
      <c r="MB3028" s="1"/>
      <c r="MC3028" s="1"/>
      <c r="MD3028" s="1"/>
      <c r="ME3028" s="2"/>
      <c r="MF3028" s="1"/>
      <c r="MG3028" s="7"/>
      <c r="MH3028" s="1"/>
      <c r="MI3028" s="1"/>
      <c r="MJ3028" s="1"/>
      <c r="MK3028" s="1"/>
      <c r="MW3028" s="34"/>
      <c r="MY3028" s="35"/>
      <c r="NA3028" s="1"/>
      <c r="NB3028" s="1"/>
      <c r="NC3028" s="1"/>
      <c r="ND3028" s="1"/>
      <c r="NE3028" s="2"/>
      <c r="NF3028" s="1"/>
      <c r="NG3028" s="7"/>
      <c r="NH3028" s="1"/>
      <c r="NI3028" s="1"/>
      <c r="NJ3028" s="1"/>
      <c r="NK3028" s="1"/>
      <c r="NL3028" s="1"/>
      <c r="NM3028" s="1"/>
      <c r="NN3028" s="1"/>
      <c r="NO3028" s="2"/>
      <c r="NP3028" s="1"/>
      <c r="NQ3028" s="7"/>
      <c r="NR3028" s="1"/>
      <c r="NS3028" s="1"/>
      <c r="NT3028" s="1"/>
      <c r="NU3028" s="1"/>
      <c r="OG3028" s="36"/>
      <c r="OI3028" s="37"/>
      <c r="PW3028" s="1"/>
      <c r="RC3028" s="1"/>
      <c r="RD3028" s="1"/>
      <c r="RE3028" s="1"/>
      <c r="RF3028" s="1"/>
      <c r="RG3028" s="2"/>
      <c r="RH3028" s="1"/>
      <c r="RI3028" s="7"/>
      <c r="RJ3028" s="1"/>
      <c r="RK3028" s="1"/>
      <c r="RL3028" s="1"/>
      <c r="RM3028" s="1"/>
      <c r="RN3028" s="1"/>
      <c r="RO3028" s="1"/>
      <c r="RP3028" s="1"/>
      <c r="RQ3028" s="2"/>
      <c r="RR3028" s="1"/>
      <c r="RS3028" s="7"/>
      <c r="RT3028" s="1"/>
      <c r="RU3028" s="1"/>
      <c r="RV3028" s="1"/>
      <c r="RW3028" s="1"/>
      <c r="SI3028" s="34"/>
      <c r="SK3028" s="35"/>
      <c r="SM3028" s="1"/>
      <c r="SN3028" s="1"/>
      <c r="SO3028" s="1"/>
      <c r="SP3028" s="1"/>
      <c r="SQ3028" s="2"/>
      <c r="SR3028" s="1"/>
      <c r="SS3028" s="7"/>
      <c r="ST3028" s="1"/>
      <c r="SU3028" s="1"/>
      <c r="SV3028" s="1"/>
      <c r="SW3028" s="1"/>
      <c r="SX3028" s="1"/>
      <c r="SY3028" s="1"/>
      <c r="SZ3028" s="1"/>
      <c r="TA3028" s="2"/>
      <c r="TB3028" s="1"/>
      <c r="TC3028" s="7"/>
      <c r="TD3028" s="1"/>
      <c r="TE3028" s="1"/>
      <c r="TF3028" s="1"/>
      <c r="TG3028" s="1"/>
      <c r="TS3028" s="36"/>
      <c r="TU3028" s="37"/>
      <c r="TV3028" s="1"/>
      <c r="VT3028" s="1"/>
    </row>
    <row r="3029" spans="14:592" ht="15" thickBot="1" x14ac:dyDescent="0.35">
      <c r="N3029" s="1"/>
      <c r="O3029" s="34"/>
      <c r="Q3029" s="35"/>
      <c r="S3029" s="36"/>
      <c r="U3029" s="37"/>
      <c r="W3029" s="52"/>
      <c r="Y3029" s="53"/>
      <c r="AI3029" s="1"/>
      <c r="AM3029" s="2" t="s">
        <v>150</v>
      </c>
      <c r="AO3029" s="7" t="s">
        <v>151</v>
      </c>
      <c r="AS3029" s="1"/>
      <c r="AW3029" s="2" t="s">
        <v>152</v>
      </c>
      <c r="AY3029" s="7" t="s">
        <v>153</v>
      </c>
      <c r="BC3029" s="1"/>
      <c r="BG3029" s="2" t="s">
        <v>154</v>
      </c>
      <c r="BI3029" s="7" t="s">
        <v>155</v>
      </c>
      <c r="BM3029" s="1"/>
      <c r="BO3029" s="34"/>
      <c r="BQ3029" s="35"/>
      <c r="BS3029" s="1"/>
      <c r="BW3029" s="2" t="s">
        <v>156</v>
      </c>
      <c r="BY3029" s="7" t="s">
        <v>157</v>
      </c>
      <c r="CC3029" s="1"/>
      <c r="CG3029" s="2" t="s">
        <v>158</v>
      </c>
      <c r="CI3029" s="7" t="s">
        <v>159</v>
      </c>
      <c r="CM3029" s="1"/>
      <c r="CQ3029" s="2" t="s">
        <v>160</v>
      </c>
      <c r="CS3029" s="7" t="s">
        <v>161</v>
      </c>
      <c r="CW3029" s="1"/>
      <c r="CY3029" s="36"/>
      <c r="DA3029" s="37"/>
      <c r="DC3029" s="1"/>
      <c r="DG3029" s="2" t="s">
        <v>241</v>
      </c>
      <c r="DI3029" s="7" t="s">
        <v>242</v>
      </c>
      <c r="DM3029" s="1"/>
      <c r="DQ3029" s="2" t="s">
        <v>243</v>
      </c>
      <c r="DS3029" s="7" t="s">
        <v>244</v>
      </c>
      <c r="DW3029" s="1"/>
      <c r="EA3029" s="2" t="s">
        <v>245</v>
      </c>
      <c r="EC3029" s="7" t="s">
        <v>246</v>
      </c>
      <c r="EG3029" s="1"/>
      <c r="EI3029" s="52"/>
      <c r="EK3029" s="53"/>
      <c r="FU3029" s="1"/>
      <c r="FY3029" s="2" t="s">
        <v>150</v>
      </c>
      <c r="GA3029" s="7" t="s">
        <v>151</v>
      </c>
      <c r="GE3029" s="1"/>
      <c r="GI3029" s="2" t="s">
        <v>152</v>
      </c>
      <c r="GK3029" s="7" t="s">
        <v>153</v>
      </c>
      <c r="GO3029" s="1"/>
      <c r="GS3029" s="2" t="s">
        <v>154</v>
      </c>
      <c r="GU3029" s="7" t="s">
        <v>155</v>
      </c>
      <c r="GY3029" s="1"/>
      <c r="HA3029" s="34"/>
      <c r="HC3029" s="35"/>
      <c r="HE3029" s="1"/>
      <c r="HI3029" s="2" t="s">
        <v>156</v>
      </c>
      <c r="HK3029" s="7" t="s">
        <v>157</v>
      </c>
      <c r="HO3029" s="1"/>
      <c r="HS3029" s="2" t="s">
        <v>158</v>
      </c>
      <c r="HU3029" s="7" t="s">
        <v>159</v>
      </c>
      <c r="HY3029" s="1"/>
      <c r="IC3029" s="2" t="s">
        <v>160</v>
      </c>
      <c r="IE3029" s="7" t="s">
        <v>161</v>
      </c>
      <c r="II3029" s="1"/>
      <c r="IK3029" s="36"/>
      <c r="IM3029" s="37"/>
      <c r="IO3029" s="1"/>
      <c r="IS3029" s="2" t="s">
        <v>241</v>
      </c>
      <c r="IU3029" s="7" t="s">
        <v>242</v>
      </c>
      <c r="IY3029" s="1"/>
      <c r="JC3029" s="2" t="s">
        <v>243</v>
      </c>
      <c r="JE3029" s="7" t="s">
        <v>244</v>
      </c>
      <c r="JI3029" s="1"/>
      <c r="JM3029" s="2" t="s">
        <v>245</v>
      </c>
      <c r="JO3029" s="7" t="s">
        <v>246</v>
      </c>
      <c r="JS3029" s="1"/>
      <c r="JU3029" s="52"/>
      <c r="JW3029" s="53"/>
      <c r="JX3029" s="1"/>
      <c r="KG3029" s="1"/>
      <c r="KV3029" s="1"/>
      <c r="KW3029" s="34"/>
      <c r="KY3029" s="35"/>
      <c r="LA3029" s="36"/>
      <c r="LC3029" s="37"/>
      <c r="LQ3029" s="1"/>
      <c r="LU3029" s="2" t="s">
        <v>150</v>
      </c>
      <c r="LW3029" s="7" t="s">
        <v>151</v>
      </c>
      <c r="MA3029" s="1"/>
      <c r="ME3029" s="2" t="s">
        <v>152</v>
      </c>
      <c r="MG3029" s="7" t="s">
        <v>153</v>
      </c>
      <c r="MK3029" s="1"/>
      <c r="MW3029" s="34"/>
      <c r="MY3029" s="35"/>
      <c r="NA3029" s="1"/>
      <c r="NE3029" s="2" t="s">
        <v>156</v>
      </c>
      <c r="NG3029" s="7" t="s">
        <v>157</v>
      </c>
      <c r="NK3029" s="1"/>
      <c r="NO3029" s="2" t="s">
        <v>158</v>
      </c>
      <c r="NQ3029" s="7" t="s">
        <v>159</v>
      </c>
      <c r="NU3029" s="1"/>
      <c r="OG3029" s="36"/>
      <c r="OI3029" s="37"/>
      <c r="RC3029" s="1"/>
      <c r="RG3029" s="2" t="s">
        <v>150</v>
      </c>
      <c r="RI3029" s="7" t="s">
        <v>151</v>
      </c>
      <c r="RM3029" s="1"/>
      <c r="RQ3029" s="2" t="s">
        <v>152</v>
      </c>
      <c r="RS3029" s="7" t="s">
        <v>153</v>
      </c>
      <c r="RW3029" s="1"/>
      <c r="SI3029" s="34"/>
      <c r="SK3029" s="35"/>
      <c r="SM3029" s="1"/>
      <c r="SQ3029" s="2" t="s">
        <v>156</v>
      </c>
      <c r="SS3029" s="7" t="s">
        <v>157</v>
      </c>
      <c r="SW3029" s="1"/>
      <c r="TA3029" s="2" t="s">
        <v>158</v>
      </c>
      <c r="TC3029" s="7" t="s">
        <v>159</v>
      </c>
      <c r="TG3029" s="1"/>
      <c r="TS3029" s="36"/>
      <c r="TU3029" s="37"/>
      <c r="TV3029" s="1"/>
      <c r="VT3029" s="1"/>
    </row>
    <row r="3030" spans="14:592" ht="15" thickBot="1" x14ac:dyDescent="0.35">
      <c r="N3030" s="1"/>
      <c r="O3030" s="34"/>
      <c r="Q3030" s="35"/>
      <c r="S3030" s="36"/>
      <c r="U3030" s="37"/>
      <c r="W3030" s="52"/>
      <c r="Y3030" s="53"/>
      <c r="AI3030" s="1"/>
      <c r="AM3030" s="3">
        <f t="array" ref="AM3030">MMULT(TRANSPOSE(AJ3039:AJ3042),AP3039:AP3042)</f>
        <v>-0.21772160069538296</v>
      </c>
      <c r="AO3030" s="41">
        <f>AO3027</f>
        <v>1.2743124889025555E-4</v>
      </c>
      <c r="AS3030" s="1"/>
      <c r="AW3030" s="3">
        <f t="array" ref="AW3030">MMULT(TRANSPOSE(AT3039:AT3042),AZ3039:AZ3042)</f>
        <v>7.3538608835219843E-2</v>
      </c>
      <c r="AY3030" s="41">
        <f>AY3027</f>
        <v>-1.3133908803484085E-4</v>
      </c>
      <c r="BC3030" s="1"/>
      <c r="BG3030" s="3">
        <f t="array" ref="BG3030">MMULT(TRANSPOSE(BD3039:BD3042),BJ3039:BJ3042)</f>
        <v>0.99844128071463834</v>
      </c>
      <c r="BI3030" s="41">
        <f>BI3027</f>
        <v>3.9078391445852276E-6</v>
      </c>
      <c r="BM3030" s="1"/>
      <c r="BO3030" s="34"/>
      <c r="BQ3030" s="35"/>
      <c r="BS3030" s="1"/>
      <c r="BW3030" s="3">
        <f t="array" ref="BW3030">MMULT(TRANSPOSE(BT3039:BT3042),BZ3039:BZ3042)</f>
        <v>-0.25406227698242223</v>
      </c>
      <c r="BY3030" s="41">
        <f>BY3027</f>
        <v>-1.4465533919316985E-4</v>
      </c>
      <c r="CC3030" s="1"/>
      <c r="CG3030" s="3">
        <f t="array" ref="CG3030">MMULT(TRANSPOSE(CD3039:CD3042),CJ3039:CJ3042)</f>
        <v>0.1082957834984016</v>
      </c>
      <c r="CI3030" s="41">
        <f>CI3027</f>
        <v>1.5143584410014585E-4</v>
      </c>
      <c r="CM3030" s="1"/>
      <c r="CQ3030" s="3">
        <f t="array" ref="CQ3030">MMULT(TRANSPOSE(CN3039:CN3042),CT3039:CT3042)</f>
        <v>0.93666566039408239</v>
      </c>
      <c r="CS3030" s="41">
        <f>CS3027</f>
        <v>-6.7805049069759424E-6</v>
      </c>
      <c r="CW3030" s="1"/>
      <c r="CY3030" s="36"/>
      <c r="DA3030" s="37"/>
      <c r="DC3030" s="1"/>
      <c r="DG3030" s="3">
        <f t="array" ref="DG3030">MMULT(TRANSPOSE(DD3039:DD3042),DJ3039:DJ3042)</f>
        <v>-0.293438309230931</v>
      </c>
      <c r="DI3030" s="41">
        <f>DI3027</f>
        <v>7.5766524360430896E-5</v>
      </c>
      <c r="DM3030" s="1"/>
      <c r="DQ3030" s="3">
        <f t="array" ref="DQ3030">MMULT(TRANSPOSE(DN3039:DN3042),DT3039:DT3042)</f>
        <v>-8.5910276451749562E-3</v>
      </c>
      <c r="DS3030" s="41">
        <f>DS3027</f>
        <v>-7.7643570569703031E-5</v>
      </c>
      <c r="DW3030" s="1"/>
      <c r="EA3030" s="3">
        <f t="array" ref="EA3030">MMULT(TRANSPOSE(DX3039:DX3042),ED3039:ED3042)</f>
        <v>0.36061121647394317</v>
      </c>
      <c r="EC3030" s="41">
        <f>EC3027</f>
        <v>1.877046209272129E-6</v>
      </c>
      <c r="EG3030" s="1"/>
      <c r="EI3030" s="52"/>
      <c r="EK3030" s="53"/>
      <c r="EY3030" s="1"/>
      <c r="FU3030" s="1"/>
      <c r="FY3030" s="3">
        <f t="array" ref="FY3030">MMULT(TRANSPOSE(FV3039:FV3042),GB3039:GB3042)</f>
        <v>-0.2018801971634894</v>
      </c>
      <c r="GA3030" s="41">
        <f>GA3027</f>
        <v>6.915294952218659E-5</v>
      </c>
      <c r="GE3030" s="1"/>
      <c r="GI3030" s="3">
        <f t="array" ref="GI3030">MMULT(TRANSPOSE(GF3039:GF3042),GL3039:GL3042)</f>
        <v>0.11030340620847542</v>
      </c>
      <c r="GK3030" s="41">
        <f>GK3027</f>
        <v>-6.4398279211412877E-5</v>
      </c>
      <c r="GO3030" s="1"/>
      <c r="GS3030" s="3">
        <f t="array" ref="GS3030">MMULT(TRANSPOSE(GP3039:GP3042),GV3039:GV3042)</f>
        <v>0.16052343173853384</v>
      </c>
      <c r="GU3030" s="41">
        <f>GU3027</f>
        <v>-4.7546703107736863E-6</v>
      </c>
      <c r="GY3030" s="1"/>
      <c r="HA3030" s="34"/>
      <c r="HC3030" s="35"/>
      <c r="HE3030" s="1"/>
      <c r="HI3030" s="3">
        <f t="array" ref="HI3030">MMULT(TRANSPOSE(HF3039:HF3042),HL3039:HL3042)</f>
        <v>-3.0448866463142432E-2</v>
      </c>
      <c r="HK3030" s="41">
        <f>HK3027</f>
        <v>-7.8414335062343131E-5</v>
      </c>
      <c r="HO3030" s="1"/>
      <c r="HS3030" s="3">
        <f t="array" ref="HS3030">MMULT(TRANSPOSE(HP3039:HP3042),HV3039:HV3042)</f>
        <v>-0.10975227624634394</v>
      </c>
      <c r="HU3030" s="41">
        <f>HU3027</f>
        <v>6.7410926658774921E-5</v>
      </c>
      <c r="HY3030" s="1"/>
      <c r="IC3030" s="3">
        <f t="array" ref="IC3030">MMULT(TRANSPOSE(HZ3039:HZ3042),IF3039:IF3042)</f>
        <v>0.36916196366839849</v>
      </c>
      <c r="IE3030" s="41">
        <f>IE3027</f>
        <v>1.100340840356821E-5</v>
      </c>
      <c r="II3030" s="1"/>
      <c r="IK3030" s="36"/>
      <c r="IM3030" s="37"/>
      <c r="IO3030" s="1"/>
      <c r="IS3030" s="3">
        <f t="array" ref="IS3030">MMULT(TRANSPOSE(IP3039:IP3042),IV3039:IV3042)</f>
        <v>-0.64641520240835137</v>
      </c>
      <c r="IU3030" s="41">
        <f>IU3027</f>
        <v>3.3935202858900393E-5</v>
      </c>
      <c r="IY3030" s="1"/>
      <c r="JC3030" s="3">
        <f t="array" ref="JC3030">MMULT(TRANSPOSE(IZ3039:IZ3042),JF3039:JF3042)</f>
        <v>-3.6952160251608968E-2</v>
      </c>
      <c r="JE3030" s="41">
        <f>JE3027</f>
        <v>-3.326886713462957E-5</v>
      </c>
      <c r="JI3030" s="1"/>
      <c r="JM3030" s="3">
        <f t="array" ref="JM3030">MMULT(TRANSPOSE(JJ3039:JJ3042),JP3039:JP3042)</f>
        <v>4.190718756064149E-2</v>
      </c>
      <c r="JO3030" s="41">
        <f>JO3027</f>
        <v>-6.6633572427081536E-7</v>
      </c>
      <c r="JS3030" s="1"/>
      <c r="JU3030" s="52"/>
      <c r="JW3030" s="53"/>
      <c r="JX3030" s="1"/>
      <c r="KG3030" s="1"/>
      <c r="KV3030" s="1"/>
      <c r="KW3030" s="34"/>
      <c r="KY3030" s="35"/>
      <c r="LA3030" s="36"/>
      <c r="LC3030" s="37"/>
      <c r="LQ3030" s="1"/>
      <c r="LU3030" s="3">
        <f t="array" ref="LU3030">MMULT(TRANSPOSE(LR3039:LR3042),LX3039:LX3042)</f>
        <v>-1.9391274330890027</v>
      </c>
      <c r="LW3030" s="41">
        <f>LW3027</f>
        <v>0</v>
      </c>
      <c r="MA3030" s="1"/>
      <c r="ME3030" s="3">
        <f t="array" ref="ME3030">MMULT(TRANSPOSE(MB3039:MB3042),MH3039:MH3042)</f>
        <v>-2.4422175749665969</v>
      </c>
      <c r="MG3030" s="41">
        <f>MG3027</f>
        <v>0</v>
      </c>
      <c r="MK3030" s="1"/>
      <c r="MW3030" s="34"/>
      <c r="MY3030" s="35"/>
      <c r="NA3030" s="1"/>
      <c r="NE3030" s="3">
        <f t="array" ref="NE3030">MMULT(TRANSPOSE(NB3039:NB3042),NH3039:NH3042)</f>
        <v>-2.8094517945939312</v>
      </c>
      <c r="NG3030" s="41">
        <f>NG3027</f>
        <v>6.4046118660512653E-5</v>
      </c>
      <c r="NK3030" s="1"/>
      <c r="NO3030" s="3">
        <f t="array" ref="NO3030">MMULT(TRANSPOSE(NL3039:NL3042),NR3039:NR3042)</f>
        <v>-3.6809553854301531</v>
      </c>
      <c r="NQ3030" s="41">
        <f>NQ3027</f>
        <v>-6.4046118660512653E-5</v>
      </c>
      <c r="NU3030" s="1"/>
      <c r="OG3030" s="36"/>
      <c r="OI3030" s="37"/>
      <c r="PW3030" s="1"/>
      <c r="RC3030" s="1"/>
      <c r="RG3030" s="3">
        <f t="array" ref="RG3030">MMULT(TRANSPOSE(RD3039:RD3042),RJ3039:RJ3042)</f>
        <v>0.83809244632023017</v>
      </c>
      <c r="RI3030" s="41">
        <f>RI3027</f>
        <v>0</v>
      </c>
      <c r="RM3030" s="1"/>
      <c r="RQ3030" s="3">
        <f t="array" ref="RQ3030">MMULT(TRANSPOSE(RN3039:RN3042),RT3039:RT3042)</f>
        <v>1.8153415134522177</v>
      </c>
      <c r="RS3030" s="41">
        <f>RS3027</f>
        <v>0</v>
      </c>
      <c r="RW3030" s="1"/>
      <c r="SI3030" s="34"/>
      <c r="SK3030" s="35"/>
      <c r="SM3030" s="1"/>
      <c r="SQ3030" s="3">
        <f t="array" ref="SQ3030">MMULT(TRANSPOSE(SN3039:SN3042),ST3039:ST3042)</f>
        <v>2.1619259001737072</v>
      </c>
      <c r="SS3030" s="41">
        <f>SS3027</f>
        <v>2.8482409000313302E-5</v>
      </c>
      <c r="SW3030" s="1"/>
      <c r="TA3030" s="3">
        <f t="array" ref="TA3030">MMULT(TRANSPOSE(SX3039:SX3042),TD3039:TD3042)</f>
        <v>2.447105981654043</v>
      </c>
      <c r="TC3030" s="41">
        <f>TC3027</f>
        <v>-2.8482409000313343E-5</v>
      </c>
      <c r="TG3030" s="1"/>
      <c r="TS3030" s="36"/>
      <c r="TU3030" s="37"/>
      <c r="TV3030" s="1"/>
      <c r="VT3030" s="1"/>
    </row>
    <row r="3031" spans="14:592" x14ac:dyDescent="0.3">
      <c r="N3031" s="1"/>
      <c r="O3031" s="34"/>
      <c r="Q3031" s="35"/>
      <c r="S3031" s="36"/>
      <c r="U3031" s="37"/>
      <c r="W3031" s="52"/>
      <c r="Y3031" s="53"/>
      <c r="AI3031" s="1"/>
      <c r="AJ3031" s="2"/>
      <c r="AK3031" s="2"/>
      <c r="AL3031" s="2"/>
      <c r="AM3031" s="2"/>
      <c r="AN3031" s="2"/>
      <c r="AO3031" s="2"/>
      <c r="AP3031" s="2"/>
      <c r="AS3031" s="1"/>
      <c r="AT3031" s="2"/>
      <c r="AU3031" s="2"/>
      <c r="AV3031" s="2"/>
      <c r="AW3031" s="2"/>
      <c r="AX3031" s="2"/>
      <c r="AY3031" s="2"/>
      <c r="AZ3031" s="2"/>
      <c r="BC3031" s="1"/>
      <c r="BD3031" s="2"/>
      <c r="BE3031" s="2"/>
      <c r="BF3031" s="2"/>
      <c r="BG3031" s="2"/>
      <c r="BH3031" s="2"/>
      <c r="BI3031" s="2"/>
      <c r="BJ3031" s="2"/>
      <c r="BM3031" s="1"/>
      <c r="BO3031" s="34"/>
      <c r="BQ3031" s="35"/>
      <c r="BS3031" s="1"/>
      <c r="BT3031" s="2"/>
      <c r="BU3031" s="2"/>
      <c r="BV3031" s="2"/>
      <c r="BW3031" s="2"/>
      <c r="BX3031" s="2"/>
      <c r="BY3031" s="2"/>
      <c r="BZ3031" s="2"/>
      <c r="CC3031" s="1"/>
      <c r="CD3031" s="2"/>
      <c r="CE3031" s="2"/>
      <c r="CF3031" s="2"/>
      <c r="CG3031" s="2"/>
      <c r="CH3031" s="2"/>
      <c r="CI3031" s="2"/>
      <c r="CJ3031" s="2"/>
      <c r="CM3031" s="1"/>
      <c r="CN3031" s="2"/>
      <c r="CO3031" s="2"/>
      <c r="CP3031" s="2"/>
      <c r="CQ3031" s="2"/>
      <c r="CR3031" s="2"/>
      <c r="CS3031" s="2"/>
      <c r="CT3031" s="2"/>
      <c r="CW3031" s="1"/>
      <c r="CY3031" s="36"/>
      <c r="DA3031" s="37"/>
      <c r="DC3031" s="1"/>
      <c r="DD3031" s="2"/>
      <c r="DE3031" s="2"/>
      <c r="DF3031" s="2"/>
      <c r="DG3031" s="2"/>
      <c r="DH3031" s="2"/>
      <c r="DI3031" s="2"/>
      <c r="DJ3031" s="2"/>
      <c r="DM3031" s="1"/>
      <c r="DN3031" s="2"/>
      <c r="DO3031" s="2"/>
      <c r="DP3031" s="2"/>
      <c r="DQ3031" s="2"/>
      <c r="DR3031" s="2"/>
      <c r="DS3031" s="2"/>
      <c r="DT3031" s="2"/>
      <c r="DW3031" s="1"/>
      <c r="DX3031" s="2"/>
      <c r="DY3031" s="2"/>
      <c r="DZ3031" s="2"/>
      <c r="EA3031" s="2"/>
      <c r="EB3031" s="2"/>
      <c r="EC3031" s="2"/>
      <c r="ED3031" s="2"/>
      <c r="EG3031" s="1"/>
      <c r="EI3031" s="52"/>
      <c r="EK3031" s="53"/>
      <c r="FU3031" s="1"/>
      <c r="FV3031" s="2"/>
      <c r="FW3031" s="2"/>
      <c r="FX3031" s="2"/>
      <c r="FY3031" s="2"/>
      <c r="FZ3031" s="2"/>
      <c r="GA3031" s="2"/>
      <c r="GB3031" s="2"/>
      <c r="GE3031" s="1"/>
      <c r="GF3031" s="2"/>
      <c r="GG3031" s="2"/>
      <c r="GH3031" s="2"/>
      <c r="GI3031" s="2"/>
      <c r="GJ3031" s="2"/>
      <c r="GK3031" s="2"/>
      <c r="GL3031" s="2"/>
      <c r="GO3031" s="1"/>
      <c r="GP3031" s="2"/>
      <c r="GQ3031" s="2"/>
      <c r="GR3031" s="2"/>
      <c r="GS3031" s="2"/>
      <c r="GT3031" s="2"/>
      <c r="GU3031" s="2"/>
      <c r="GV3031" s="2"/>
      <c r="GY3031" s="1"/>
      <c r="HA3031" s="34"/>
      <c r="HC3031" s="35"/>
      <c r="HE3031" s="1"/>
      <c r="HF3031" s="2"/>
      <c r="HG3031" s="2"/>
      <c r="HH3031" s="2"/>
      <c r="HI3031" s="2"/>
      <c r="HJ3031" s="2"/>
      <c r="HK3031" s="2"/>
      <c r="HL3031" s="2"/>
      <c r="HO3031" s="1"/>
      <c r="HP3031" s="2"/>
      <c r="HQ3031" s="2"/>
      <c r="HR3031" s="2"/>
      <c r="HS3031" s="2"/>
      <c r="HT3031" s="2"/>
      <c r="HU3031" s="2"/>
      <c r="HV3031" s="2"/>
      <c r="HY3031" s="1"/>
      <c r="HZ3031" s="2"/>
      <c r="IA3031" s="2"/>
      <c r="IB3031" s="2"/>
      <c r="IC3031" s="2"/>
      <c r="ID3031" s="2"/>
      <c r="IE3031" s="2"/>
      <c r="IF3031" s="2"/>
      <c r="II3031" s="1"/>
      <c r="IK3031" s="36"/>
      <c r="IM3031" s="37"/>
      <c r="IO3031" s="1"/>
      <c r="IP3031" s="2"/>
      <c r="IQ3031" s="2"/>
      <c r="IR3031" s="2"/>
      <c r="IS3031" s="2"/>
      <c r="IT3031" s="2"/>
      <c r="IU3031" s="2"/>
      <c r="IV3031" s="2"/>
      <c r="IY3031" s="1"/>
      <c r="IZ3031" s="2"/>
      <c r="JA3031" s="2"/>
      <c r="JB3031" s="2"/>
      <c r="JC3031" s="2"/>
      <c r="JD3031" s="2"/>
      <c r="JE3031" s="2"/>
      <c r="JF3031" s="2"/>
      <c r="JI3031" s="1"/>
      <c r="JJ3031" s="2"/>
      <c r="JK3031" s="2"/>
      <c r="JL3031" s="2"/>
      <c r="JM3031" s="2"/>
      <c r="JN3031" s="2"/>
      <c r="JO3031" s="2"/>
      <c r="JP3031" s="2"/>
      <c r="JS3031" s="1"/>
      <c r="JU3031" s="52"/>
      <c r="JW3031" s="53"/>
      <c r="JX3031" s="1"/>
      <c r="KG3031" s="1"/>
      <c r="KV3031" s="1"/>
      <c r="KW3031" s="34"/>
      <c r="KY3031" s="35"/>
      <c r="LA3031" s="36"/>
      <c r="LC3031" s="37"/>
      <c r="LQ3031" s="1"/>
      <c r="LR3031" s="2"/>
      <c r="LS3031" s="2"/>
      <c r="LT3031" s="2"/>
      <c r="LU3031" s="2"/>
      <c r="LV3031" s="2"/>
      <c r="LW3031" s="2"/>
      <c r="LX3031" s="2"/>
      <c r="MA3031" s="1"/>
      <c r="MB3031" s="2"/>
      <c r="MC3031" s="2"/>
      <c r="MD3031" s="2"/>
      <c r="ME3031" s="2"/>
      <c r="MF3031" s="2"/>
      <c r="MG3031" s="2"/>
      <c r="MH3031" s="2"/>
      <c r="MK3031" s="1"/>
      <c r="MW3031" s="34"/>
      <c r="MY3031" s="35"/>
      <c r="NA3031" s="1"/>
      <c r="NB3031" s="2"/>
      <c r="NC3031" s="2"/>
      <c r="ND3031" s="2"/>
      <c r="NE3031" s="2"/>
      <c r="NF3031" s="2"/>
      <c r="NG3031" s="2"/>
      <c r="NH3031" s="2"/>
      <c r="NK3031" s="1"/>
      <c r="NL3031" s="2"/>
      <c r="NM3031" s="2"/>
      <c r="NN3031" s="2"/>
      <c r="NO3031" s="2"/>
      <c r="NP3031" s="2"/>
      <c r="NQ3031" s="2"/>
      <c r="NR3031" s="2"/>
      <c r="NU3031" s="1"/>
      <c r="OG3031" s="36"/>
      <c r="OI3031" s="37"/>
      <c r="RC3031" s="1"/>
      <c r="RD3031" s="2"/>
      <c r="RE3031" s="2"/>
      <c r="RF3031" s="2"/>
      <c r="RG3031" s="2"/>
      <c r="RH3031" s="2"/>
      <c r="RI3031" s="2"/>
      <c r="RJ3031" s="2"/>
      <c r="RM3031" s="1"/>
      <c r="RN3031" s="2"/>
      <c r="RO3031" s="2"/>
      <c r="RP3031" s="2"/>
      <c r="RQ3031" s="2"/>
      <c r="RR3031" s="2"/>
      <c r="RS3031" s="2"/>
      <c r="RT3031" s="2"/>
      <c r="RW3031" s="1"/>
      <c r="SI3031" s="34"/>
      <c r="SK3031" s="35"/>
      <c r="SM3031" s="1"/>
      <c r="SN3031" s="2"/>
      <c r="SO3031" s="2"/>
      <c r="SP3031" s="2"/>
      <c r="SQ3031" s="2"/>
      <c r="SR3031" s="2"/>
      <c r="SS3031" s="2"/>
      <c r="ST3031" s="2"/>
      <c r="SW3031" s="1"/>
      <c r="SX3031" s="2"/>
      <c r="SY3031" s="2"/>
      <c r="SZ3031" s="2"/>
      <c r="TA3031" s="2"/>
      <c r="TB3031" s="2"/>
      <c r="TC3031" s="2"/>
      <c r="TD3031" s="2"/>
      <c r="TG3031" s="1"/>
      <c r="TS3031" s="36"/>
      <c r="TU3031" s="37"/>
      <c r="TV3031" s="1"/>
      <c r="VT3031" s="1"/>
    </row>
    <row r="3032" spans="14:592" x14ac:dyDescent="0.3">
      <c r="N3032" s="1"/>
      <c r="O3032" s="34"/>
      <c r="Q3032" s="35"/>
      <c r="S3032" s="36"/>
      <c r="U3032" s="37"/>
      <c r="W3032" s="52"/>
      <c r="Y3032" s="53"/>
      <c r="AI3032" s="1"/>
      <c r="AJ3032" s="2"/>
      <c r="AO3032" s="7"/>
      <c r="AP3032" s="2"/>
      <c r="AS3032" s="1"/>
      <c r="AT3032" s="2"/>
      <c r="AY3032" s="7"/>
      <c r="AZ3032" s="2"/>
      <c r="BC3032" s="1"/>
      <c r="BD3032" s="2"/>
      <c r="BI3032" s="7"/>
      <c r="BJ3032" s="2"/>
      <c r="BM3032" s="1"/>
      <c r="BO3032" s="34"/>
      <c r="BQ3032" s="35"/>
      <c r="BS3032" s="1"/>
      <c r="BT3032" s="2"/>
      <c r="BY3032" s="7"/>
      <c r="BZ3032" s="2"/>
      <c r="CC3032" s="1"/>
      <c r="CD3032" s="2"/>
      <c r="CI3032" s="7"/>
      <c r="CJ3032" s="2"/>
      <c r="CM3032" s="1"/>
      <c r="CN3032" s="2"/>
      <c r="CS3032" s="7"/>
      <c r="CT3032" s="2"/>
      <c r="CW3032" s="1"/>
      <c r="CY3032" s="36"/>
      <c r="DA3032" s="37"/>
      <c r="DC3032" s="1"/>
      <c r="DD3032" s="2"/>
      <c r="DI3032" s="7"/>
      <c r="DJ3032" s="2"/>
      <c r="DM3032" s="1"/>
      <c r="DN3032" s="2"/>
      <c r="DS3032" s="7"/>
      <c r="DT3032" s="2"/>
      <c r="DW3032" s="1"/>
      <c r="DX3032" s="2"/>
      <c r="EC3032" s="7"/>
      <c r="ED3032" s="2"/>
      <c r="EG3032" s="1"/>
      <c r="EI3032" s="52"/>
      <c r="EK3032" s="53"/>
      <c r="EY3032" s="1"/>
      <c r="FU3032" s="1"/>
      <c r="FV3032" s="2"/>
      <c r="GA3032" s="7"/>
      <c r="GB3032" s="2"/>
      <c r="GE3032" s="1"/>
      <c r="GF3032" s="2"/>
      <c r="GK3032" s="7"/>
      <c r="GL3032" s="2"/>
      <c r="GO3032" s="1"/>
      <c r="GP3032" s="2"/>
      <c r="GU3032" s="7"/>
      <c r="GV3032" s="2"/>
      <c r="GY3032" s="1"/>
      <c r="HA3032" s="34"/>
      <c r="HC3032" s="35"/>
      <c r="HE3032" s="1"/>
      <c r="HF3032" s="2"/>
      <c r="HK3032" s="7"/>
      <c r="HL3032" s="2"/>
      <c r="HO3032" s="1"/>
      <c r="HP3032" s="2"/>
      <c r="HU3032" s="7"/>
      <c r="HV3032" s="2"/>
      <c r="HY3032" s="1"/>
      <c r="HZ3032" s="2"/>
      <c r="IE3032" s="7"/>
      <c r="IF3032" s="2"/>
      <c r="II3032" s="1"/>
      <c r="IK3032" s="36"/>
      <c r="IM3032" s="37"/>
      <c r="IO3032" s="1"/>
      <c r="IP3032" s="2"/>
      <c r="IU3032" s="7"/>
      <c r="IV3032" s="2"/>
      <c r="IY3032" s="1"/>
      <c r="IZ3032" s="2"/>
      <c r="JE3032" s="7"/>
      <c r="JF3032" s="2"/>
      <c r="JI3032" s="1"/>
      <c r="JJ3032" s="2"/>
      <c r="JO3032" s="7"/>
      <c r="JP3032" s="2"/>
      <c r="JS3032" s="1"/>
      <c r="JU3032" s="52"/>
      <c r="JW3032" s="53"/>
      <c r="JX3032" s="1"/>
      <c r="KG3032" s="1"/>
      <c r="KV3032" s="1"/>
      <c r="KW3032" s="34"/>
      <c r="KY3032" s="35"/>
      <c r="LA3032" s="36"/>
      <c r="LC3032" s="37"/>
      <c r="LQ3032" s="1"/>
      <c r="LR3032" s="2"/>
      <c r="LW3032" s="7"/>
      <c r="LX3032" s="2"/>
      <c r="MA3032" s="1"/>
      <c r="MB3032" s="2"/>
      <c r="MG3032" s="7"/>
      <c r="MH3032" s="2"/>
      <c r="MK3032" s="1"/>
      <c r="MW3032" s="34"/>
      <c r="MY3032" s="35"/>
      <c r="NA3032" s="1"/>
      <c r="NB3032" s="2"/>
      <c r="NG3032" s="7"/>
      <c r="NH3032" s="2"/>
      <c r="NK3032" s="1"/>
      <c r="NL3032" s="2"/>
      <c r="NQ3032" s="7"/>
      <c r="NR3032" s="2"/>
      <c r="NU3032" s="1"/>
      <c r="OG3032" s="36"/>
      <c r="OI3032" s="37"/>
      <c r="PW3032" s="1"/>
      <c r="RC3032" s="1"/>
      <c r="RD3032" s="2"/>
      <c r="RI3032" s="7"/>
      <c r="RJ3032" s="2"/>
      <c r="RM3032" s="1"/>
      <c r="RN3032" s="2"/>
      <c r="RS3032" s="7"/>
      <c r="RT3032" s="2"/>
      <c r="RW3032" s="1"/>
      <c r="SI3032" s="34"/>
      <c r="SK3032" s="35"/>
      <c r="SM3032" s="1"/>
      <c r="SN3032" s="2"/>
      <c r="SS3032" s="7"/>
      <c r="ST3032" s="2"/>
      <c r="SW3032" s="1"/>
      <c r="SX3032" s="2"/>
      <c r="TC3032" s="7"/>
      <c r="TD3032" s="2"/>
      <c r="TG3032" s="1"/>
      <c r="TS3032" s="36"/>
      <c r="TU3032" s="37"/>
      <c r="TV3032" s="1"/>
      <c r="VT3032" s="1"/>
    </row>
    <row r="3033" spans="14:592" x14ac:dyDescent="0.3">
      <c r="N3033" s="1"/>
      <c r="O3033" s="34"/>
      <c r="Q3033" s="35"/>
      <c r="S3033" s="36"/>
      <c r="U3033" s="37"/>
      <c r="W3033" s="52"/>
      <c r="Y3033" s="53"/>
      <c r="AI3033" s="1"/>
      <c r="AJ3033" s="2"/>
      <c r="AO3033" s="7"/>
      <c r="AP3033" s="2"/>
      <c r="AS3033" s="1"/>
      <c r="AT3033" s="2"/>
      <c r="AY3033" s="7"/>
      <c r="AZ3033" s="2"/>
      <c r="BC3033" s="1"/>
      <c r="BD3033" s="2"/>
      <c r="BI3033" s="7"/>
      <c r="BJ3033" s="2"/>
      <c r="BM3033" s="1"/>
      <c r="BO3033" s="34"/>
      <c r="BQ3033" s="35"/>
      <c r="BS3033" s="1"/>
      <c r="BT3033" s="2"/>
      <c r="BY3033" s="7"/>
      <c r="BZ3033" s="2"/>
      <c r="CC3033" s="1"/>
      <c r="CD3033" s="2"/>
      <c r="CI3033" s="7"/>
      <c r="CJ3033" s="2"/>
      <c r="CM3033" s="1"/>
      <c r="CN3033" s="2"/>
      <c r="CS3033" s="7"/>
      <c r="CT3033" s="2"/>
      <c r="CW3033" s="1"/>
      <c r="CY3033" s="36"/>
      <c r="DA3033" s="37"/>
      <c r="DC3033" s="1"/>
      <c r="DD3033" s="2"/>
      <c r="DI3033" s="7"/>
      <c r="DJ3033" s="2"/>
      <c r="DM3033" s="1"/>
      <c r="DN3033" s="2"/>
      <c r="DS3033" s="7"/>
      <c r="DT3033" s="2"/>
      <c r="DW3033" s="1"/>
      <c r="DX3033" s="2"/>
      <c r="EC3033" s="7"/>
      <c r="ED3033" s="2"/>
      <c r="EG3033" s="1"/>
      <c r="EI3033" s="52"/>
      <c r="EK3033" s="53"/>
      <c r="FU3033" s="1"/>
      <c r="FV3033" s="2"/>
      <c r="GA3033" s="7"/>
      <c r="GB3033" s="2"/>
      <c r="GE3033" s="1"/>
      <c r="GF3033" s="2"/>
      <c r="GK3033" s="7"/>
      <c r="GL3033" s="2"/>
      <c r="GO3033" s="1"/>
      <c r="GP3033" s="2"/>
      <c r="GU3033" s="7"/>
      <c r="GV3033" s="2"/>
      <c r="GY3033" s="1"/>
      <c r="HA3033" s="34"/>
      <c r="HC3033" s="35"/>
      <c r="HE3033" s="1"/>
      <c r="HF3033" s="2"/>
      <c r="HK3033" s="7"/>
      <c r="HL3033" s="2"/>
      <c r="HO3033" s="1"/>
      <c r="HP3033" s="2"/>
      <c r="HU3033" s="7"/>
      <c r="HV3033" s="2"/>
      <c r="HY3033" s="1"/>
      <c r="HZ3033" s="2"/>
      <c r="IE3033" s="7"/>
      <c r="IF3033" s="2"/>
      <c r="II3033" s="1"/>
      <c r="IK3033" s="36"/>
      <c r="IM3033" s="37"/>
      <c r="IO3033" s="1"/>
      <c r="IP3033" s="2"/>
      <c r="IU3033" s="7"/>
      <c r="IV3033" s="2"/>
      <c r="IY3033" s="1"/>
      <c r="IZ3033" s="2"/>
      <c r="JE3033" s="7"/>
      <c r="JF3033" s="2"/>
      <c r="JI3033" s="1"/>
      <c r="JJ3033" s="2"/>
      <c r="JO3033" s="7"/>
      <c r="JP3033" s="2"/>
      <c r="JS3033" s="1"/>
      <c r="JU3033" s="52"/>
      <c r="JW3033" s="53"/>
      <c r="JX3033" s="1"/>
      <c r="KG3033" s="1"/>
      <c r="KV3033" s="1"/>
      <c r="KW3033" s="34"/>
      <c r="KY3033" s="35"/>
      <c r="LA3033" s="36"/>
      <c r="LC3033" s="37"/>
      <c r="LQ3033" s="1"/>
      <c r="LR3033" s="2"/>
      <c r="LW3033" s="7"/>
      <c r="LX3033" s="2"/>
      <c r="MA3033" s="1"/>
      <c r="MB3033" s="2"/>
      <c r="MG3033" s="7"/>
      <c r="MH3033" s="2"/>
      <c r="MK3033" s="1"/>
      <c r="MW3033" s="34"/>
      <c r="MY3033" s="35"/>
      <c r="NA3033" s="1"/>
      <c r="NB3033" s="2"/>
      <c r="NG3033" s="7"/>
      <c r="NH3033" s="2"/>
      <c r="NK3033" s="1"/>
      <c r="NL3033" s="2"/>
      <c r="NQ3033" s="7"/>
      <c r="NR3033" s="2"/>
      <c r="NU3033" s="1"/>
      <c r="OG3033" s="36"/>
      <c r="OI3033" s="37"/>
      <c r="RC3033" s="1"/>
      <c r="RD3033" s="2"/>
      <c r="RI3033" s="7"/>
      <c r="RJ3033" s="2"/>
      <c r="RM3033" s="1"/>
      <c r="RN3033" s="2"/>
      <c r="RS3033" s="7"/>
      <c r="RT3033" s="2"/>
      <c r="RW3033" s="1"/>
      <c r="SI3033" s="34"/>
      <c r="SK3033" s="35"/>
      <c r="SM3033" s="1"/>
      <c r="SN3033" s="2"/>
      <c r="SS3033" s="7"/>
      <c r="ST3033" s="2"/>
      <c r="SW3033" s="1"/>
      <c r="SX3033" s="2"/>
      <c r="TC3033" s="7"/>
      <c r="TD3033" s="2"/>
      <c r="TG3033" s="1"/>
      <c r="TS3033" s="36"/>
      <c r="TU3033" s="37"/>
      <c r="TV3033" s="1"/>
      <c r="VT3033" s="1"/>
    </row>
    <row r="3034" spans="14:592" x14ac:dyDescent="0.3">
      <c r="N3034" s="1"/>
      <c r="O3034" s="34"/>
      <c r="Q3034" s="35"/>
      <c r="S3034" s="36"/>
      <c r="U3034" s="37"/>
      <c r="W3034" s="52"/>
      <c r="Y3034" s="53"/>
      <c r="AI3034" s="1"/>
      <c r="AJ3034" s="2"/>
      <c r="AL3034" s="7"/>
      <c r="AM3034" s="7"/>
      <c r="AN3034" s="7"/>
      <c r="AO3034" s="7"/>
      <c r="AP3034" s="2"/>
      <c r="AQ3034" s="7"/>
      <c r="AR3034" s="7"/>
      <c r="AS3034" s="1"/>
      <c r="AT3034" s="2"/>
      <c r="AV3034" s="7"/>
      <c r="AW3034" s="7"/>
      <c r="AX3034" s="7"/>
      <c r="AY3034" s="7"/>
      <c r="AZ3034" s="2"/>
      <c r="BA3034" s="7"/>
      <c r="BB3034" s="7"/>
      <c r="BC3034" s="1"/>
      <c r="BD3034" s="2"/>
      <c r="BF3034" s="7"/>
      <c r="BG3034" s="7"/>
      <c r="BH3034" s="7"/>
      <c r="BI3034" s="7"/>
      <c r="BJ3034" s="2"/>
      <c r="BK3034" s="7"/>
      <c r="BL3034" s="7"/>
      <c r="BM3034" s="1"/>
      <c r="BO3034" s="34"/>
      <c r="BQ3034" s="35"/>
      <c r="BS3034" s="1"/>
      <c r="BT3034" s="2"/>
      <c r="BV3034" s="7"/>
      <c r="BW3034" s="7"/>
      <c r="BX3034" s="7"/>
      <c r="BY3034" s="7"/>
      <c r="BZ3034" s="2"/>
      <c r="CA3034" s="7"/>
      <c r="CB3034" s="7"/>
      <c r="CC3034" s="1"/>
      <c r="CD3034" s="2"/>
      <c r="CF3034" s="7"/>
      <c r="CG3034" s="7"/>
      <c r="CH3034" s="7"/>
      <c r="CI3034" s="7"/>
      <c r="CJ3034" s="2"/>
      <c r="CK3034" s="7"/>
      <c r="CL3034" s="7"/>
      <c r="CM3034" s="1"/>
      <c r="CN3034" s="2"/>
      <c r="CP3034" s="7"/>
      <c r="CQ3034" s="7"/>
      <c r="CR3034" s="7"/>
      <c r="CS3034" s="7"/>
      <c r="CT3034" s="2"/>
      <c r="CU3034" s="7"/>
      <c r="CV3034" s="7"/>
      <c r="CW3034" s="1"/>
      <c r="CY3034" s="36"/>
      <c r="DA3034" s="37"/>
      <c r="DC3034" s="1"/>
      <c r="DD3034" s="2"/>
      <c r="DF3034" s="7"/>
      <c r="DG3034" s="7"/>
      <c r="DH3034" s="7"/>
      <c r="DI3034" s="7"/>
      <c r="DJ3034" s="2"/>
      <c r="DK3034" s="7"/>
      <c r="DL3034" s="7"/>
      <c r="DM3034" s="1"/>
      <c r="DN3034" s="2"/>
      <c r="DP3034" s="7"/>
      <c r="DQ3034" s="7"/>
      <c r="DR3034" s="7"/>
      <c r="DS3034" s="7"/>
      <c r="DT3034" s="2"/>
      <c r="DU3034" s="7"/>
      <c r="DV3034" s="7"/>
      <c r="DW3034" s="1"/>
      <c r="DX3034" s="2"/>
      <c r="DZ3034" s="7"/>
      <c r="EA3034" s="7"/>
      <c r="EB3034" s="7"/>
      <c r="EC3034" s="7"/>
      <c r="ED3034" s="2"/>
      <c r="EE3034" s="7"/>
      <c r="EF3034" s="7"/>
      <c r="EG3034" s="1"/>
      <c r="EI3034" s="52"/>
      <c r="EK3034" s="53"/>
      <c r="EY3034" s="1"/>
      <c r="FU3034" s="1"/>
      <c r="FV3034" s="2"/>
      <c r="FX3034" s="7"/>
      <c r="FY3034" s="7"/>
      <c r="FZ3034" s="7"/>
      <c r="GA3034" s="7"/>
      <c r="GB3034" s="2"/>
      <c r="GC3034" s="7"/>
      <c r="GD3034" s="7"/>
      <c r="GE3034" s="1"/>
      <c r="GF3034" s="2"/>
      <c r="GH3034" s="7"/>
      <c r="GI3034" s="7"/>
      <c r="GJ3034" s="7"/>
      <c r="GK3034" s="7"/>
      <c r="GL3034" s="2"/>
      <c r="GM3034" s="7"/>
      <c r="GN3034" s="7"/>
      <c r="GO3034" s="1"/>
      <c r="GP3034" s="2"/>
      <c r="GR3034" s="7"/>
      <c r="GS3034" s="7"/>
      <c r="GT3034" s="7"/>
      <c r="GU3034" s="7"/>
      <c r="GV3034" s="2"/>
      <c r="GW3034" s="7"/>
      <c r="GX3034" s="7"/>
      <c r="GY3034" s="1"/>
      <c r="HA3034" s="34"/>
      <c r="HC3034" s="35"/>
      <c r="HE3034" s="1"/>
      <c r="HF3034" s="2"/>
      <c r="HH3034" s="7"/>
      <c r="HI3034" s="7"/>
      <c r="HJ3034" s="7"/>
      <c r="HK3034" s="7"/>
      <c r="HL3034" s="2"/>
      <c r="HM3034" s="7"/>
      <c r="HN3034" s="7"/>
      <c r="HO3034" s="1"/>
      <c r="HP3034" s="2"/>
      <c r="HR3034" s="7"/>
      <c r="HS3034" s="7"/>
      <c r="HT3034" s="7"/>
      <c r="HU3034" s="7"/>
      <c r="HV3034" s="2"/>
      <c r="HW3034" s="7"/>
      <c r="HX3034" s="7"/>
      <c r="HY3034" s="1"/>
      <c r="HZ3034" s="2"/>
      <c r="IB3034" s="7"/>
      <c r="IC3034" s="7"/>
      <c r="ID3034" s="7"/>
      <c r="IE3034" s="7"/>
      <c r="IF3034" s="2"/>
      <c r="IG3034" s="7"/>
      <c r="IH3034" s="7"/>
      <c r="II3034" s="1"/>
      <c r="IK3034" s="36"/>
      <c r="IM3034" s="37"/>
      <c r="IO3034" s="1"/>
      <c r="IP3034" s="2"/>
      <c r="IR3034" s="7"/>
      <c r="IS3034" s="7"/>
      <c r="IT3034" s="7"/>
      <c r="IU3034" s="7"/>
      <c r="IV3034" s="2"/>
      <c r="IW3034" s="7"/>
      <c r="IX3034" s="7"/>
      <c r="IY3034" s="1"/>
      <c r="IZ3034" s="2"/>
      <c r="JB3034" s="7"/>
      <c r="JC3034" s="7"/>
      <c r="JD3034" s="7"/>
      <c r="JE3034" s="7"/>
      <c r="JF3034" s="2"/>
      <c r="JG3034" s="7"/>
      <c r="JH3034" s="7"/>
      <c r="JI3034" s="1"/>
      <c r="JJ3034" s="2"/>
      <c r="JL3034" s="7"/>
      <c r="JM3034" s="7"/>
      <c r="JN3034" s="7"/>
      <c r="JO3034" s="7"/>
      <c r="JP3034" s="2"/>
      <c r="JQ3034" s="7"/>
      <c r="JR3034" s="7"/>
      <c r="JS3034" s="1"/>
      <c r="JU3034" s="52"/>
      <c r="JW3034" s="53"/>
      <c r="JX3034" s="1"/>
      <c r="KG3034" s="1"/>
      <c r="KV3034" s="1"/>
      <c r="KW3034" s="34"/>
      <c r="KY3034" s="35"/>
      <c r="LA3034" s="36"/>
      <c r="LC3034" s="37"/>
      <c r="LQ3034" s="1"/>
      <c r="LR3034" s="2"/>
      <c r="LT3034" s="7"/>
      <c r="LU3034" s="7"/>
      <c r="LV3034" s="7"/>
      <c r="LW3034" s="7"/>
      <c r="LX3034" s="2"/>
      <c r="LY3034" s="7"/>
      <c r="LZ3034" s="7"/>
      <c r="MA3034" s="1"/>
      <c r="MB3034" s="2"/>
      <c r="MD3034" s="7"/>
      <c r="ME3034" s="7"/>
      <c r="MF3034" s="7"/>
      <c r="MG3034" s="7"/>
      <c r="MH3034" s="2"/>
      <c r="MI3034" s="7"/>
      <c r="MJ3034" s="7"/>
      <c r="MK3034" s="1"/>
      <c r="MW3034" s="34"/>
      <c r="MY3034" s="35"/>
      <c r="NA3034" s="1"/>
      <c r="NB3034" s="2"/>
      <c r="ND3034" s="7"/>
      <c r="NE3034" s="7"/>
      <c r="NF3034" s="7"/>
      <c r="NG3034" s="7"/>
      <c r="NH3034" s="2"/>
      <c r="NI3034" s="7"/>
      <c r="NJ3034" s="7"/>
      <c r="NK3034" s="1"/>
      <c r="NL3034" s="2"/>
      <c r="NN3034" s="7"/>
      <c r="NO3034" s="7"/>
      <c r="NP3034" s="7"/>
      <c r="NQ3034" s="7"/>
      <c r="NR3034" s="2"/>
      <c r="NS3034" s="7"/>
      <c r="NT3034" s="7"/>
      <c r="NU3034" s="1"/>
      <c r="OG3034" s="36"/>
      <c r="OI3034" s="37"/>
      <c r="PW3034" s="1"/>
      <c r="RC3034" s="1"/>
      <c r="RD3034" s="2"/>
      <c r="RF3034" s="7"/>
      <c r="RG3034" s="7"/>
      <c r="RH3034" s="7"/>
      <c r="RI3034" s="7"/>
      <c r="RJ3034" s="2"/>
      <c r="RK3034" s="7"/>
      <c r="RL3034" s="7"/>
      <c r="RM3034" s="1"/>
      <c r="RN3034" s="2"/>
      <c r="RP3034" s="7"/>
      <c r="RQ3034" s="7"/>
      <c r="RR3034" s="7"/>
      <c r="RS3034" s="7"/>
      <c r="RT3034" s="2"/>
      <c r="RU3034" s="7"/>
      <c r="RV3034" s="7"/>
      <c r="RW3034" s="1"/>
      <c r="SI3034" s="34"/>
      <c r="SK3034" s="35"/>
      <c r="SM3034" s="1"/>
      <c r="SN3034" s="2"/>
      <c r="SP3034" s="7"/>
      <c r="SQ3034" s="7"/>
      <c r="SR3034" s="7"/>
      <c r="SS3034" s="7"/>
      <c r="ST3034" s="2"/>
      <c r="SU3034" s="7"/>
      <c r="SV3034" s="7"/>
      <c r="SW3034" s="1"/>
      <c r="SX3034" s="2"/>
      <c r="SZ3034" s="7"/>
      <c r="TA3034" s="7"/>
      <c r="TB3034" s="7"/>
      <c r="TC3034" s="7"/>
      <c r="TD3034" s="2"/>
      <c r="TE3034" s="7"/>
      <c r="TF3034" s="7"/>
      <c r="TG3034" s="1"/>
      <c r="TS3034" s="36"/>
      <c r="TU3034" s="37"/>
      <c r="TV3034" s="1"/>
      <c r="VT3034" s="1"/>
    </row>
    <row r="3035" spans="14:592" x14ac:dyDescent="0.3">
      <c r="N3035" s="1"/>
      <c r="O3035" s="34"/>
      <c r="Q3035" s="35"/>
      <c r="S3035" s="36"/>
      <c r="U3035" s="37"/>
      <c r="W3035" s="52"/>
      <c r="Y3035" s="53"/>
      <c r="AI3035" s="1"/>
      <c r="AJ3035" s="2"/>
      <c r="AL3035" s="7"/>
      <c r="AP3035" s="2"/>
      <c r="AR3035" s="7"/>
      <c r="AS3035" s="1"/>
      <c r="AT3035" s="2"/>
      <c r="AV3035" s="7"/>
      <c r="AZ3035" s="2"/>
      <c r="BB3035" s="7"/>
      <c r="BC3035" s="1"/>
      <c r="BD3035" s="2"/>
      <c r="BF3035" s="7"/>
      <c r="BJ3035" s="2"/>
      <c r="BL3035" s="7"/>
      <c r="BM3035" s="1"/>
      <c r="BO3035" s="34"/>
      <c r="BQ3035" s="35"/>
      <c r="BS3035" s="1"/>
      <c r="BT3035" s="2"/>
      <c r="BV3035" s="7"/>
      <c r="BZ3035" s="2"/>
      <c r="CB3035" s="7"/>
      <c r="CC3035" s="1"/>
      <c r="CD3035" s="2"/>
      <c r="CF3035" s="7"/>
      <c r="CJ3035" s="2"/>
      <c r="CL3035" s="7"/>
      <c r="CM3035" s="1"/>
      <c r="CN3035" s="2"/>
      <c r="CP3035" s="7"/>
      <c r="CT3035" s="2"/>
      <c r="CV3035" s="7"/>
      <c r="CW3035" s="1"/>
      <c r="CY3035" s="36"/>
      <c r="DA3035" s="37"/>
      <c r="DC3035" s="1"/>
      <c r="DD3035" s="2"/>
      <c r="DF3035" s="7"/>
      <c r="DJ3035" s="2"/>
      <c r="DL3035" s="7"/>
      <c r="DM3035" s="1"/>
      <c r="DN3035" s="2"/>
      <c r="DP3035" s="7"/>
      <c r="DT3035" s="2"/>
      <c r="DV3035" s="7"/>
      <c r="DW3035" s="1"/>
      <c r="DX3035" s="2"/>
      <c r="DZ3035" s="7"/>
      <c r="ED3035" s="2"/>
      <c r="EF3035" s="7"/>
      <c r="EG3035" s="1"/>
      <c r="EI3035" s="52"/>
      <c r="EK3035" s="53"/>
      <c r="FU3035" s="1"/>
      <c r="FV3035" s="2"/>
      <c r="FX3035" s="7"/>
      <c r="GB3035" s="2"/>
      <c r="GD3035" s="7"/>
      <c r="GE3035" s="1"/>
      <c r="GF3035" s="2"/>
      <c r="GH3035" s="7"/>
      <c r="GL3035" s="2"/>
      <c r="GN3035" s="7"/>
      <c r="GO3035" s="1"/>
      <c r="GP3035" s="2"/>
      <c r="GR3035" s="7"/>
      <c r="GV3035" s="2"/>
      <c r="GX3035" s="7"/>
      <c r="GY3035" s="1"/>
      <c r="HA3035" s="34"/>
      <c r="HC3035" s="35"/>
      <c r="HE3035" s="1"/>
      <c r="HF3035" s="2"/>
      <c r="HH3035" s="7"/>
      <c r="HL3035" s="2"/>
      <c r="HN3035" s="7"/>
      <c r="HO3035" s="1"/>
      <c r="HP3035" s="2"/>
      <c r="HR3035" s="7"/>
      <c r="HV3035" s="2"/>
      <c r="HX3035" s="7"/>
      <c r="HY3035" s="1"/>
      <c r="HZ3035" s="2"/>
      <c r="IB3035" s="7"/>
      <c r="IF3035" s="2"/>
      <c r="IH3035" s="7"/>
      <c r="II3035" s="1"/>
      <c r="IK3035" s="36"/>
      <c r="IM3035" s="37"/>
      <c r="IO3035" s="1"/>
      <c r="IP3035" s="2"/>
      <c r="IR3035" s="7"/>
      <c r="IV3035" s="2"/>
      <c r="IX3035" s="7"/>
      <c r="IY3035" s="1"/>
      <c r="IZ3035" s="2"/>
      <c r="JB3035" s="7"/>
      <c r="JF3035" s="2"/>
      <c r="JH3035" s="7"/>
      <c r="JI3035" s="1"/>
      <c r="JJ3035" s="2"/>
      <c r="JL3035" s="7"/>
      <c r="JP3035" s="2"/>
      <c r="JR3035" s="7"/>
      <c r="JS3035" s="1"/>
      <c r="JU3035" s="52"/>
      <c r="JW3035" s="53"/>
      <c r="JX3035" s="1"/>
      <c r="KG3035" s="1"/>
      <c r="KV3035" s="1"/>
      <c r="KW3035" s="34"/>
      <c r="KY3035" s="35"/>
      <c r="LA3035" s="36"/>
      <c r="LC3035" s="37"/>
      <c r="LQ3035" s="1"/>
      <c r="LR3035" s="2"/>
      <c r="LT3035" s="7"/>
      <c r="LX3035" s="2"/>
      <c r="LZ3035" s="7"/>
      <c r="MA3035" s="1"/>
      <c r="MB3035" s="2"/>
      <c r="MD3035" s="7"/>
      <c r="MH3035" s="2"/>
      <c r="MJ3035" s="7"/>
      <c r="MK3035" s="1"/>
      <c r="MW3035" s="34"/>
      <c r="MY3035" s="35"/>
      <c r="NA3035" s="1"/>
      <c r="NB3035" s="2"/>
      <c r="ND3035" s="7"/>
      <c r="NH3035" s="2"/>
      <c r="NJ3035" s="7"/>
      <c r="NK3035" s="1"/>
      <c r="NL3035" s="2"/>
      <c r="NN3035" s="7"/>
      <c r="NR3035" s="2"/>
      <c r="NT3035" s="7"/>
      <c r="NU3035" s="1"/>
      <c r="OG3035" s="36"/>
      <c r="OI3035" s="37"/>
      <c r="RC3035" s="1"/>
      <c r="RD3035" s="2"/>
      <c r="RF3035" s="7"/>
      <c r="RJ3035" s="2"/>
      <c r="RL3035" s="7"/>
      <c r="RM3035" s="1"/>
      <c r="RN3035" s="2"/>
      <c r="RP3035" s="7"/>
      <c r="RT3035" s="2"/>
      <c r="RV3035" s="7"/>
      <c r="RW3035" s="1"/>
      <c r="SI3035" s="34"/>
      <c r="SK3035" s="35"/>
      <c r="SM3035" s="1"/>
      <c r="SN3035" s="2"/>
      <c r="SP3035" s="7"/>
      <c r="ST3035" s="2"/>
      <c r="SV3035" s="7"/>
      <c r="SW3035" s="1"/>
      <c r="SX3035" s="2"/>
      <c r="SZ3035" s="7"/>
      <c r="TD3035" s="2"/>
      <c r="TF3035" s="7"/>
      <c r="TG3035" s="1"/>
      <c r="TS3035" s="36"/>
      <c r="TU3035" s="37"/>
      <c r="TV3035" s="1"/>
      <c r="VT3035" s="1"/>
    </row>
    <row r="3036" spans="14:592" x14ac:dyDescent="0.3">
      <c r="N3036" s="1"/>
      <c r="O3036" s="34"/>
      <c r="Q3036" s="35"/>
      <c r="S3036" s="36"/>
      <c r="U3036" s="37"/>
      <c r="W3036" s="52"/>
      <c r="Y3036" s="53"/>
      <c r="AI3036" s="1"/>
      <c r="AJ3036" s="2"/>
      <c r="AL3036" s="7"/>
      <c r="AP3036" s="2"/>
      <c r="AR3036" s="7"/>
      <c r="AS3036" s="1"/>
      <c r="AT3036" s="2"/>
      <c r="AV3036" s="7"/>
      <c r="AZ3036" s="2"/>
      <c r="BB3036" s="7"/>
      <c r="BC3036" s="1"/>
      <c r="BD3036" s="2"/>
      <c r="BF3036" s="7"/>
      <c r="BJ3036" s="2"/>
      <c r="BL3036" s="7"/>
      <c r="BM3036" s="1"/>
      <c r="BO3036" s="34"/>
      <c r="BQ3036" s="35"/>
      <c r="BS3036" s="1"/>
      <c r="BT3036" s="2"/>
      <c r="BV3036" s="7"/>
      <c r="BZ3036" s="2"/>
      <c r="CB3036" s="7"/>
      <c r="CC3036" s="1"/>
      <c r="CD3036" s="2"/>
      <c r="CF3036" s="7"/>
      <c r="CJ3036" s="2"/>
      <c r="CL3036" s="7"/>
      <c r="CM3036" s="1"/>
      <c r="CN3036" s="2"/>
      <c r="CP3036" s="7"/>
      <c r="CT3036" s="2"/>
      <c r="CV3036" s="7"/>
      <c r="CW3036" s="1"/>
      <c r="CY3036" s="36"/>
      <c r="DA3036" s="37"/>
      <c r="DC3036" s="1"/>
      <c r="DD3036" s="2"/>
      <c r="DF3036" s="7"/>
      <c r="DJ3036" s="2"/>
      <c r="DL3036" s="7"/>
      <c r="DM3036" s="1"/>
      <c r="DN3036" s="2"/>
      <c r="DP3036" s="7"/>
      <c r="DT3036" s="2"/>
      <c r="DV3036" s="7"/>
      <c r="DW3036" s="1"/>
      <c r="DX3036" s="2"/>
      <c r="DZ3036" s="7"/>
      <c r="ED3036" s="2"/>
      <c r="EF3036" s="7"/>
      <c r="EG3036" s="1"/>
      <c r="EI3036" s="52"/>
      <c r="EK3036" s="53"/>
      <c r="EY3036" s="1"/>
      <c r="FU3036" s="1"/>
      <c r="FV3036" s="2"/>
      <c r="FX3036" s="7"/>
      <c r="GB3036" s="2"/>
      <c r="GD3036" s="7"/>
      <c r="GE3036" s="1"/>
      <c r="GF3036" s="2"/>
      <c r="GH3036" s="7"/>
      <c r="GL3036" s="2"/>
      <c r="GN3036" s="7"/>
      <c r="GO3036" s="1"/>
      <c r="GP3036" s="2"/>
      <c r="GR3036" s="7"/>
      <c r="GV3036" s="2"/>
      <c r="GX3036" s="7"/>
      <c r="GY3036" s="1"/>
      <c r="HA3036" s="34"/>
      <c r="HC3036" s="35"/>
      <c r="HE3036" s="1"/>
      <c r="HF3036" s="2"/>
      <c r="HH3036" s="7"/>
      <c r="HL3036" s="2"/>
      <c r="HN3036" s="7"/>
      <c r="HO3036" s="1"/>
      <c r="HP3036" s="2"/>
      <c r="HR3036" s="7"/>
      <c r="HV3036" s="2"/>
      <c r="HX3036" s="7"/>
      <c r="HY3036" s="1"/>
      <c r="HZ3036" s="2"/>
      <c r="IB3036" s="7"/>
      <c r="IF3036" s="2"/>
      <c r="IH3036" s="7"/>
      <c r="II3036" s="1"/>
      <c r="IK3036" s="36"/>
      <c r="IM3036" s="37"/>
      <c r="IO3036" s="1"/>
      <c r="IP3036" s="2"/>
      <c r="IR3036" s="7"/>
      <c r="IV3036" s="2"/>
      <c r="IX3036" s="7"/>
      <c r="IY3036" s="1"/>
      <c r="IZ3036" s="2"/>
      <c r="JB3036" s="7"/>
      <c r="JF3036" s="2"/>
      <c r="JH3036" s="7"/>
      <c r="JI3036" s="1"/>
      <c r="JJ3036" s="2"/>
      <c r="JL3036" s="7"/>
      <c r="JP3036" s="2"/>
      <c r="JR3036" s="7"/>
      <c r="JS3036" s="1"/>
      <c r="JU3036" s="52"/>
      <c r="JW3036" s="53"/>
      <c r="JX3036" s="1"/>
      <c r="KG3036" s="1"/>
      <c r="KV3036" s="1"/>
      <c r="KW3036" s="34"/>
      <c r="KY3036" s="35"/>
      <c r="LA3036" s="36"/>
      <c r="LC3036" s="37"/>
      <c r="LQ3036" s="1"/>
      <c r="LR3036" s="2"/>
      <c r="LT3036" s="7"/>
      <c r="LX3036" s="2"/>
      <c r="LZ3036" s="7"/>
      <c r="MA3036" s="1"/>
      <c r="MB3036" s="2"/>
      <c r="MD3036" s="7"/>
      <c r="MH3036" s="2"/>
      <c r="MJ3036" s="7"/>
      <c r="MK3036" s="1"/>
      <c r="MW3036" s="34"/>
      <c r="MY3036" s="35"/>
      <c r="NA3036" s="1"/>
      <c r="NB3036" s="2"/>
      <c r="ND3036" s="7"/>
      <c r="NH3036" s="2"/>
      <c r="NJ3036" s="7"/>
      <c r="NK3036" s="1"/>
      <c r="NL3036" s="2"/>
      <c r="NN3036" s="7"/>
      <c r="NR3036" s="2"/>
      <c r="NT3036" s="7"/>
      <c r="NU3036" s="1"/>
      <c r="OG3036" s="36"/>
      <c r="OI3036" s="37"/>
      <c r="PW3036" s="1"/>
      <c r="RC3036" s="1"/>
      <c r="RD3036" s="2"/>
      <c r="RF3036" s="7"/>
      <c r="RJ3036" s="2"/>
      <c r="RL3036" s="7"/>
      <c r="RM3036" s="1"/>
      <c r="RN3036" s="2"/>
      <c r="RP3036" s="7"/>
      <c r="RT3036" s="2"/>
      <c r="RV3036" s="7"/>
      <c r="RW3036" s="1"/>
      <c r="SI3036" s="34"/>
      <c r="SK3036" s="35"/>
      <c r="SM3036" s="1"/>
      <c r="SN3036" s="2"/>
      <c r="SP3036" s="7"/>
      <c r="ST3036" s="2"/>
      <c r="SV3036" s="7"/>
      <c r="SW3036" s="1"/>
      <c r="SX3036" s="2"/>
      <c r="SZ3036" s="7"/>
      <c r="TD3036" s="2"/>
      <c r="TF3036" s="7"/>
      <c r="TG3036" s="1"/>
      <c r="TS3036" s="36"/>
      <c r="TU3036" s="37"/>
      <c r="TV3036" s="1"/>
      <c r="VT3036" s="1"/>
    </row>
    <row r="3037" spans="14:592" x14ac:dyDescent="0.3">
      <c r="N3037" s="1"/>
      <c r="O3037" s="34"/>
      <c r="Q3037" s="35"/>
      <c r="S3037" s="36"/>
      <c r="U3037" s="37"/>
      <c r="W3037" s="52"/>
      <c r="Y3037" s="53"/>
      <c r="AI3037" s="1"/>
      <c r="AJ3037" s="2"/>
      <c r="AL3037" s="7"/>
      <c r="AP3037" s="2"/>
      <c r="AR3037" s="7"/>
      <c r="AS3037" s="1"/>
      <c r="AT3037" s="2"/>
      <c r="AV3037" s="7"/>
      <c r="AZ3037" s="2"/>
      <c r="BB3037" s="7"/>
      <c r="BC3037" s="1"/>
      <c r="BD3037" s="2"/>
      <c r="BF3037" s="7"/>
      <c r="BJ3037" s="2"/>
      <c r="BL3037" s="7"/>
      <c r="BM3037" s="1"/>
      <c r="BO3037" s="34"/>
      <c r="BQ3037" s="35"/>
      <c r="BS3037" s="1"/>
      <c r="BT3037" s="2"/>
      <c r="BV3037" s="7"/>
      <c r="BZ3037" s="2"/>
      <c r="CB3037" s="7"/>
      <c r="CC3037" s="1"/>
      <c r="CD3037" s="2"/>
      <c r="CF3037" s="7"/>
      <c r="CJ3037" s="2"/>
      <c r="CL3037" s="7"/>
      <c r="CM3037" s="1"/>
      <c r="CN3037" s="2"/>
      <c r="CP3037" s="7"/>
      <c r="CT3037" s="2"/>
      <c r="CV3037" s="7"/>
      <c r="CW3037" s="1"/>
      <c r="CY3037" s="36"/>
      <c r="DA3037" s="37"/>
      <c r="DC3037" s="1"/>
      <c r="DD3037" s="2"/>
      <c r="DF3037" s="7"/>
      <c r="DJ3037" s="2"/>
      <c r="DL3037" s="7"/>
      <c r="DM3037" s="1"/>
      <c r="DN3037" s="2"/>
      <c r="DP3037" s="7"/>
      <c r="DT3037" s="2"/>
      <c r="DV3037" s="7"/>
      <c r="DW3037" s="1"/>
      <c r="DX3037" s="2"/>
      <c r="DZ3037" s="7"/>
      <c r="ED3037" s="2"/>
      <c r="EF3037" s="7"/>
      <c r="EG3037" s="1"/>
      <c r="EI3037" s="52"/>
      <c r="EK3037" s="53"/>
      <c r="FU3037" s="1"/>
      <c r="FV3037" s="2"/>
      <c r="FX3037" s="7"/>
      <c r="GB3037" s="2"/>
      <c r="GD3037" s="7"/>
      <c r="GE3037" s="1"/>
      <c r="GF3037" s="2"/>
      <c r="GH3037" s="7"/>
      <c r="GL3037" s="2"/>
      <c r="GN3037" s="7"/>
      <c r="GO3037" s="1"/>
      <c r="GP3037" s="2"/>
      <c r="GR3037" s="7"/>
      <c r="GV3037" s="2"/>
      <c r="GX3037" s="7"/>
      <c r="GY3037" s="1"/>
      <c r="HA3037" s="34"/>
      <c r="HC3037" s="35"/>
      <c r="HE3037" s="1"/>
      <c r="HF3037" s="2"/>
      <c r="HH3037" s="7"/>
      <c r="HL3037" s="2"/>
      <c r="HN3037" s="7"/>
      <c r="HO3037" s="1"/>
      <c r="HP3037" s="2"/>
      <c r="HR3037" s="7"/>
      <c r="HV3037" s="2"/>
      <c r="HX3037" s="7"/>
      <c r="HY3037" s="1"/>
      <c r="HZ3037" s="2"/>
      <c r="IB3037" s="7"/>
      <c r="IF3037" s="2"/>
      <c r="IH3037" s="7"/>
      <c r="II3037" s="1"/>
      <c r="IK3037" s="36"/>
      <c r="IM3037" s="37"/>
      <c r="IO3037" s="1"/>
      <c r="IP3037" s="2"/>
      <c r="IR3037" s="7"/>
      <c r="IV3037" s="2"/>
      <c r="IX3037" s="7"/>
      <c r="IY3037" s="1"/>
      <c r="IZ3037" s="2"/>
      <c r="JB3037" s="7"/>
      <c r="JF3037" s="2"/>
      <c r="JH3037" s="7"/>
      <c r="JI3037" s="1"/>
      <c r="JJ3037" s="2"/>
      <c r="JL3037" s="7"/>
      <c r="JP3037" s="2"/>
      <c r="JR3037" s="7"/>
      <c r="JS3037" s="1"/>
      <c r="JU3037" s="52"/>
      <c r="JW3037" s="53"/>
      <c r="JX3037" s="1"/>
      <c r="KG3037" s="1"/>
      <c r="KV3037" s="1"/>
      <c r="KW3037" s="34"/>
      <c r="KY3037" s="35"/>
      <c r="LA3037" s="36"/>
      <c r="LC3037" s="37"/>
      <c r="LQ3037" s="1"/>
      <c r="LR3037" s="2"/>
      <c r="LT3037" s="7"/>
      <c r="LX3037" s="2"/>
      <c r="LZ3037" s="7"/>
      <c r="MA3037" s="1"/>
      <c r="MB3037" s="2"/>
      <c r="MD3037" s="7"/>
      <c r="MH3037" s="2"/>
      <c r="MJ3037" s="7"/>
      <c r="MK3037" s="1"/>
      <c r="MW3037" s="34"/>
      <c r="MY3037" s="35"/>
      <c r="NA3037" s="1"/>
      <c r="NB3037" s="2"/>
      <c r="ND3037" s="7"/>
      <c r="NH3037" s="2"/>
      <c r="NJ3037" s="7"/>
      <c r="NK3037" s="1"/>
      <c r="NL3037" s="2"/>
      <c r="NN3037" s="7"/>
      <c r="NR3037" s="2"/>
      <c r="NT3037" s="7"/>
      <c r="NU3037" s="1"/>
      <c r="OG3037" s="36"/>
      <c r="OI3037" s="37"/>
      <c r="RC3037" s="1"/>
      <c r="RD3037" s="2"/>
      <c r="RF3037" s="7"/>
      <c r="RJ3037" s="2"/>
      <c r="RL3037" s="7"/>
      <c r="RM3037" s="1"/>
      <c r="RN3037" s="2"/>
      <c r="RP3037" s="7"/>
      <c r="RT3037" s="2"/>
      <c r="RV3037" s="7"/>
      <c r="RW3037" s="1"/>
      <c r="SI3037" s="34"/>
      <c r="SK3037" s="35"/>
      <c r="SM3037" s="1"/>
      <c r="SN3037" s="2"/>
      <c r="SP3037" s="7"/>
      <c r="ST3037" s="2"/>
      <c r="SV3037" s="7"/>
      <c r="SW3037" s="1"/>
      <c r="SX3037" s="2"/>
      <c r="SZ3037" s="7"/>
      <c r="TD3037" s="2"/>
      <c r="TF3037" s="7"/>
      <c r="TG3037" s="1"/>
      <c r="TS3037" s="36"/>
      <c r="TU3037" s="37"/>
      <c r="TV3037" s="1"/>
      <c r="VT3037" s="1"/>
    </row>
    <row r="3038" spans="14:592" ht="15" thickBot="1" x14ac:dyDescent="0.35">
      <c r="N3038" s="1"/>
      <c r="O3038" s="34"/>
      <c r="Q3038" s="35"/>
      <c r="S3038" s="36"/>
      <c r="U3038" s="37"/>
      <c r="W3038" s="52"/>
      <c r="Y3038" s="53"/>
      <c r="AI3038" s="1"/>
      <c r="AJ3038" s="2" t="s">
        <v>162</v>
      </c>
      <c r="AL3038" s="7" t="s">
        <v>163</v>
      </c>
      <c r="AP3038" s="2" t="s">
        <v>164</v>
      </c>
      <c r="AR3038" s="7" t="s">
        <v>165</v>
      </c>
      <c r="AS3038" s="1"/>
      <c r="AT3038" s="2" t="s">
        <v>162</v>
      </c>
      <c r="AV3038" s="7" t="s">
        <v>163</v>
      </c>
      <c r="AZ3038" s="2" t="s">
        <v>166</v>
      </c>
      <c r="BB3038" s="7" t="s">
        <v>167</v>
      </c>
      <c r="BC3038" s="1"/>
      <c r="BD3038" s="2" t="s">
        <v>162</v>
      </c>
      <c r="BF3038" s="7" t="s">
        <v>163</v>
      </c>
      <c r="BJ3038" s="2" t="s">
        <v>168</v>
      </c>
      <c r="BL3038" s="7" t="s">
        <v>169</v>
      </c>
      <c r="BM3038" s="1"/>
      <c r="BO3038" s="34"/>
      <c r="BQ3038" s="35"/>
      <c r="BS3038" s="1"/>
      <c r="BT3038" s="2" t="s">
        <v>170</v>
      </c>
      <c r="BV3038" s="7" t="s">
        <v>171</v>
      </c>
      <c r="BZ3038" s="2" t="s">
        <v>164</v>
      </c>
      <c r="CB3038" s="7" t="s">
        <v>165</v>
      </c>
      <c r="CC3038" s="1"/>
      <c r="CD3038" s="2" t="s">
        <v>170</v>
      </c>
      <c r="CF3038" s="7" t="s">
        <v>171</v>
      </c>
      <c r="CJ3038" s="2" t="s">
        <v>166</v>
      </c>
      <c r="CL3038" s="7" t="s">
        <v>167</v>
      </c>
      <c r="CM3038" s="1"/>
      <c r="CN3038" s="2" t="s">
        <v>170</v>
      </c>
      <c r="CP3038" s="7" t="s">
        <v>171</v>
      </c>
      <c r="CT3038" s="2" t="s">
        <v>168</v>
      </c>
      <c r="CV3038" s="7" t="s">
        <v>169</v>
      </c>
      <c r="CW3038" s="1"/>
      <c r="CY3038" s="36"/>
      <c r="DA3038" s="37"/>
      <c r="DC3038" s="1"/>
      <c r="DD3038" s="2" t="s">
        <v>247</v>
      </c>
      <c r="DF3038" s="7" t="s">
        <v>248</v>
      </c>
      <c r="DJ3038" s="2" t="s">
        <v>164</v>
      </c>
      <c r="DL3038" s="7" t="s">
        <v>165</v>
      </c>
      <c r="DM3038" s="1"/>
      <c r="DN3038" s="2" t="s">
        <v>247</v>
      </c>
      <c r="DP3038" s="7" t="s">
        <v>248</v>
      </c>
      <c r="DT3038" s="2" t="s">
        <v>166</v>
      </c>
      <c r="DV3038" s="7" t="s">
        <v>167</v>
      </c>
      <c r="DW3038" s="1"/>
      <c r="DX3038" s="2" t="s">
        <v>247</v>
      </c>
      <c r="DZ3038" s="7" t="s">
        <v>248</v>
      </c>
      <c r="ED3038" s="2" t="s">
        <v>168</v>
      </c>
      <c r="EF3038" s="7" t="s">
        <v>169</v>
      </c>
      <c r="EG3038" s="1"/>
      <c r="EI3038" s="52"/>
      <c r="EK3038" s="53"/>
      <c r="EY3038" s="1"/>
      <c r="FU3038" s="1"/>
      <c r="FV3038" s="2" t="s">
        <v>162</v>
      </c>
      <c r="FX3038" s="7" t="s">
        <v>163</v>
      </c>
      <c r="GB3038" s="2" t="s">
        <v>164</v>
      </c>
      <c r="GD3038" s="7" t="s">
        <v>165</v>
      </c>
      <c r="GE3038" s="1"/>
      <c r="GF3038" s="2" t="s">
        <v>162</v>
      </c>
      <c r="GH3038" s="7" t="s">
        <v>163</v>
      </c>
      <c r="GL3038" s="2" t="s">
        <v>166</v>
      </c>
      <c r="GN3038" s="7" t="s">
        <v>167</v>
      </c>
      <c r="GO3038" s="1"/>
      <c r="GP3038" s="2" t="s">
        <v>162</v>
      </c>
      <c r="GR3038" s="7" t="s">
        <v>163</v>
      </c>
      <c r="GV3038" s="2" t="s">
        <v>168</v>
      </c>
      <c r="GX3038" s="7" t="s">
        <v>169</v>
      </c>
      <c r="GY3038" s="1"/>
      <c r="HA3038" s="34"/>
      <c r="HC3038" s="35"/>
      <c r="HE3038" s="1"/>
      <c r="HF3038" s="2" t="s">
        <v>170</v>
      </c>
      <c r="HH3038" s="7" t="s">
        <v>171</v>
      </c>
      <c r="HL3038" s="2" t="s">
        <v>164</v>
      </c>
      <c r="HN3038" s="7" t="s">
        <v>165</v>
      </c>
      <c r="HO3038" s="1"/>
      <c r="HP3038" s="2" t="s">
        <v>170</v>
      </c>
      <c r="HR3038" s="7" t="s">
        <v>171</v>
      </c>
      <c r="HV3038" s="2" t="s">
        <v>166</v>
      </c>
      <c r="HX3038" s="7" t="s">
        <v>167</v>
      </c>
      <c r="HY3038" s="1"/>
      <c r="HZ3038" s="2" t="s">
        <v>170</v>
      </c>
      <c r="IB3038" s="7" t="s">
        <v>171</v>
      </c>
      <c r="IF3038" s="2" t="s">
        <v>168</v>
      </c>
      <c r="IH3038" s="7" t="s">
        <v>169</v>
      </c>
      <c r="II3038" s="1"/>
      <c r="IK3038" s="36"/>
      <c r="IM3038" s="37"/>
      <c r="IO3038" s="1"/>
      <c r="IP3038" s="2" t="s">
        <v>247</v>
      </c>
      <c r="IR3038" s="7" t="s">
        <v>248</v>
      </c>
      <c r="IV3038" s="2" t="s">
        <v>164</v>
      </c>
      <c r="IX3038" s="7" t="s">
        <v>165</v>
      </c>
      <c r="IY3038" s="1"/>
      <c r="IZ3038" s="2" t="s">
        <v>247</v>
      </c>
      <c r="JB3038" s="7" t="s">
        <v>248</v>
      </c>
      <c r="JF3038" s="2" t="s">
        <v>166</v>
      </c>
      <c r="JH3038" s="7" t="s">
        <v>167</v>
      </c>
      <c r="JI3038" s="1"/>
      <c r="JJ3038" s="2" t="s">
        <v>247</v>
      </c>
      <c r="JL3038" s="7" t="s">
        <v>248</v>
      </c>
      <c r="JP3038" s="2" t="s">
        <v>168</v>
      </c>
      <c r="JR3038" s="7" t="s">
        <v>169</v>
      </c>
      <c r="JS3038" s="1"/>
      <c r="JU3038" s="52"/>
      <c r="JW3038" s="53"/>
      <c r="JX3038" s="1"/>
      <c r="KG3038" s="1"/>
      <c r="KV3038" s="1"/>
      <c r="KW3038" s="34"/>
      <c r="KY3038" s="35"/>
      <c r="LA3038" s="36"/>
      <c r="LC3038" s="37"/>
      <c r="LQ3038" s="1"/>
      <c r="LR3038" s="2" t="s">
        <v>162</v>
      </c>
      <c r="LT3038" s="7" t="s">
        <v>163</v>
      </c>
      <c r="LX3038" s="2" t="s">
        <v>164</v>
      </c>
      <c r="LZ3038" s="7" t="s">
        <v>165</v>
      </c>
      <c r="MA3038" s="1"/>
      <c r="MB3038" s="2" t="s">
        <v>162</v>
      </c>
      <c r="MD3038" s="7" t="s">
        <v>163</v>
      </c>
      <c r="MH3038" s="2" t="s">
        <v>166</v>
      </c>
      <c r="MJ3038" s="7" t="s">
        <v>167</v>
      </c>
      <c r="MK3038" s="1"/>
      <c r="MW3038" s="34"/>
      <c r="MY3038" s="35"/>
      <c r="NA3038" s="1"/>
      <c r="NB3038" s="2" t="s">
        <v>170</v>
      </c>
      <c r="ND3038" s="7" t="s">
        <v>171</v>
      </c>
      <c r="NH3038" s="2" t="s">
        <v>164</v>
      </c>
      <c r="NJ3038" s="7" t="s">
        <v>165</v>
      </c>
      <c r="NK3038" s="1"/>
      <c r="NL3038" s="2" t="s">
        <v>170</v>
      </c>
      <c r="NN3038" s="7" t="s">
        <v>171</v>
      </c>
      <c r="NR3038" s="2" t="s">
        <v>166</v>
      </c>
      <c r="NT3038" s="7" t="s">
        <v>167</v>
      </c>
      <c r="NU3038" s="1"/>
      <c r="OG3038" s="36"/>
      <c r="OI3038" s="37"/>
      <c r="PW3038" s="1"/>
      <c r="RC3038" s="1"/>
      <c r="RD3038" s="2" t="s">
        <v>162</v>
      </c>
      <c r="RF3038" s="7" t="s">
        <v>163</v>
      </c>
      <c r="RJ3038" s="2" t="s">
        <v>164</v>
      </c>
      <c r="RL3038" s="7" t="s">
        <v>165</v>
      </c>
      <c r="RM3038" s="1"/>
      <c r="RN3038" s="2" t="s">
        <v>162</v>
      </c>
      <c r="RP3038" s="7" t="s">
        <v>163</v>
      </c>
      <c r="RT3038" s="2" t="s">
        <v>166</v>
      </c>
      <c r="RV3038" s="7" t="s">
        <v>167</v>
      </c>
      <c r="RW3038" s="1"/>
      <c r="SI3038" s="34"/>
      <c r="SK3038" s="35"/>
      <c r="SM3038" s="1"/>
      <c r="SN3038" s="2" t="s">
        <v>170</v>
      </c>
      <c r="SP3038" s="7" t="s">
        <v>171</v>
      </c>
      <c r="ST3038" s="2" t="s">
        <v>164</v>
      </c>
      <c r="SV3038" s="7" t="s">
        <v>165</v>
      </c>
      <c r="SW3038" s="1"/>
      <c r="SX3038" s="2" t="s">
        <v>170</v>
      </c>
      <c r="SZ3038" s="7" t="s">
        <v>171</v>
      </c>
      <c r="TD3038" s="2" t="s">
        <v>166</v>
      </c>
      <c r="TF3038" s="7" t="s">
        <v>167</v>
      </c>
      <c r="TG3038" s="1"/>
      <c r="TS3038" s="36"/>
      <c r="TU3038" s="37"/>
      <c r="TV3038" s="1"/>
      <c r="VT3038" s="1"/>
    </row>
    <row r="3039" spans="14:592" x14ac:dyDescent="0.3">
      <c r="N3039" s="1"/>
      <c r="O3039" s="34"/>
      <c r="Q3039" s="35"/>
      <c r="S3039" s="36"/>
      <c r="U3039" s="37"/>
      <c r="W3039" s="52"/>
      <c r="Y3039" s="53"/>
      <c r="AI3039" s="1"/>
      <c r="AJ3039" s="4">
        <f t="array" ref="AJ3039:AJ3042">AM3111:AM3114</f>
        <v>1.1349981454293743</v>
      </c>
      <c r="AL3039" s="8">
        <f t="array" ref="AL3039:AL3042">AO3030*AP3039:AP3042</f>
        <v>8.8267134929367267E-5</v>
      </c>
      <c r="AP3039" s="4">
        <f t="array" ref="AP3039:AP3042">AW3111:AW3114</f>
        <v>0.69266475607865519</v>
      </c>
      <c r="AR3039" s="8">
        <f t="array" ref="AR3039:AR3042">AO3030*AJ3039:AJ3042</f>
        <v>1.4463423116018906E-4</v>
      </c>
      <c r="AS3039" s="1"/>
      <c r="AT3039" s="4">
        <f t="array" ref="AT3039:AT3042">AJ3039:AJ3042</f>
        <v>1.1349981454293743</v>
      </c>
      <c r="AV3039" s="8">
        <f t="array" ref="AV3039:AV3042">AY3030*AZ3039:AZ3042</f>
        <v>-1.447993867210794E-4</v>
      </c>
      <c r="AZ3039" s="4">
        <f t="array" ref="AZ3039:AZ3042">CG3111:CG3114</f>
        <v>1.1024850932623187</v>
      </c>
      <c r="BB3039" s="8">
        <f t="array" ref="BB3039:BB3042">AY3030*AT3039:AT3042</f>
        <v>-1.490696213419297E-4</v>
      </c>
      <c r="BC3039" s="1"/>
      <c r="BD3039" s="4">
        <f t="array" ref="BD3039:BD3042">AJ3039:AJ3042</f>
        <v>1.1349981454293743</v>
      </c>
      <c r="BF3039" s="8">
        <f t="array" ref="BF3039:BF3042">BI3030*BJ3039:BJ3042</f>
        <v>6.380209727885056E-6</v>
      </c>
      <c r="BJ3039" s="4">
        <f t="array" ref="BJ3039:BJ3042">DQ3111:DQ3114</f>
        <v>1.632669486083016</v>
      </c>
      <c r="BL3039" s="8">
        <f t="array" ref="BL3039:BL3042">BI3030*BD3039:BD3042</f>
        <v>4.4353901817405454E-6</v>
      </c>
      <c r="BM3039" s="1"/>
      <c r="BO3039" s="34"/>
      <c r="BQ3039" s="35"/>
      <c r="BS3039" s="1"/>
      <c r="BT3039" s="4">
        <f t="array" ref="BT3039:BT3042">BW3111:BW3114</f>
        <v>1.4503185350005963</v>
      </c>
      <c r="BV3039" s="8">
        <f t="array" ref="BV3039:BV3042">BY3030*BZ3039:BZ3042</f>
        <v>-1.0019765523771213E-4</v>
      </c>
      <c r="BZ3039" s="4">
        <f t="array" ref="BZ3039:BZ3042">AP3039:AP3042</f>
        <v>0.69266475607865519</v>
      </c>
      <c r="CB3039" s="8">
        <f t="array" ref="CB3039:CB3042">BY3030*BT3039:BT3042</f>
        <v>-2.0979631961865242E-4</v>
      </c>
      <c r="CC3039" s="1"/>
      <c r="CD3039" s="4">
        <f t="array" ref="CD3039:CD3042">BT3039:BT3042</f>
        <v>1.4503185350005963</v>
      </c>
      <c r="CF3039" s="8">
        <f t="array" ref="CF3039:CF3042">CI3030*CJ3039:CJ3042</f>
        <v>1.6695576070600726E-4</v>
      </c>
      <c r="CJ3039" s="4">
        <f t="array" ref="CJ3039:CJ3042">AZ3039:AZ3042</f>
        <v>1.1024850932623187</v>
      </c>
      <c r="CL3039" s="8">
        <f t="array" ref="CL3039:CL3042">CI3030*CD3039:CD3042</f>
        <v>2.1963021156190223E-4</v>
      </c>
      <c r="CM3039" s="1"/>
      <c r="CN3039" s="4">
        <f t="array" ref="CN3039:CN3042">CD3039:CD3042</f>
        <v>1.4503185350005963</v>
      </c>
      <c r="CP3039" s="8">
        <f t="array" ref="CP3039:CP3042">CS3030*CT3039:CT3042</f>
        <v>-1.1070323461855779E-5</v>
      </c>
      <c r="CT3039" s="4">
        <f t="array" ref="CT3039:CT3042">BJ3039:BJ3042</f>
        <v>1.632669486083016</v>
      </c>
      <c r="CV3039" s="8">
        <f t="array" ref="CV3039:CV3042">CS3030*CN3039:CN3042</f>
        <v>-9.8338919432497029E-6</v>
      </c>
      <c r="CW3039" s="1"/>
      <c r="CY3039" s="36"/>
      <c r="DA3039" s="37"/>
      <c r="DC3039" s="1"/>
      <c r="DD3039" s="4">
        <f t="array" ref="DD3039:DD3042">DG3111:DG3114</f>
        <v>0.71612427589790184</v>
      </c>
      <c r="DF3039" s="8">
        <f t="array" ref="DF3039:DF3042">DI3030*DJ3039:DJ3042</f>
        <v>5.2480801115045353E-5</v>
      </c>
      <c r="DJ3039" s="4">
        <f t="array" ref="DJ3039:DJ3042">BZ3039:BZ3042</f>
        <v>0.69266475607865519</v>
      </c>
      <c r="DL3039" s="8">
        <f t="array" ref="DL3039:DL3042">DI3030*DD3039:DD3042</f>
        <v>5.4258247394914316E-5</v>
      </c>
      <c r="DM3039" s="1"/>
      <c r="DN3039" s="4">
        <f t="array" ref="DN3039:DN3042">DD3039:DD3042</f>
        <v>0.71612427589790184</v>
      </c>
      <c r="DP3039" s="8">
        <f t="array" ref="DP3039:DP3042">DS3030*DT3039:DT3042</f>
        <v>-8.5600879140758463E-5</v>
      </c>
      <c r="DT3039" s="4">
        <f t="array" ref="DT3039:DT3042">CJ3039:CJ3042</f>
        <v>1.1024850932623187</v>
      </c>
      <c r="DV3039" s="8">
        <f t="array" ref="DV3039:DV3042">DS3030*DN3039:DN3042</f>
        <v>-5.5602445752356224E-5</v>
      </c>
      <c r="DW3039" s="1"/>
      <c r="DX3039" s="4">
        <f t="array" ref="DX3039:DX3042">DN3039:DN3042</f>
        <v>0.71612427589790184</v>
      </c>
      <c r="DZ3039" s="8">
        <f t="array" ref="DZ3039:DZ3042">EC3030*ED3039:ED3042</f>
        <v>3.0645960698464001E-6</v>
      </c>
      <c r="ED3039" s="4">
        <f t="array" ref="ED3039:ED3042">CT3039:CT3042</f>
        <v>1.632669486083016</v>
      </c>
      <c r="EF3039" s="8">
        <f t="array" ref="EF3039:EF3042">EC3030*DX3039:DX3042</f>
        <v>1.344198357441905E-6</v>
      </c>
      <c r="EG3039" s="1"/>
      <c r="EI3039" s="52"/>
      <c r="EK3039" s="53"/>
      <c r="FU3039" s="1"/>
      <c r="FV3039" s="4">
        <f t="array" ref="FV3039:FV3042">FY3111:FY3114</f>
        <v>5.9697707411511508E-2</v>
      </c>
      <c r="FX3039" s="8">
        <f t="array" ref="FX3039:FX3042">GA3030*GB3039:GB3042</f>
        <v>1.6793553762925678E-5</v>
      </c>
      <c r="GB3039" s="4">
        <f t="array" ref="GB3039:GB3042">GI3111:GI3114</f>
        <v>0.24284652901952855</v>
      </c>
      <c r="GD3039" s="8">
        <f t="array" ref="GD3039:GD3042">GA3030*FV3039:FV3042</f>
        <v>4.1282725472185197E-6</v>
      </c>
      <c r="GE3039" s="1"/>
      <c r="GF3039" s="4">
        <f t="array" ref="GF3039:GF3042">FV3039:FV3042</f>
        <v>5.9697707411511508E-2</v>
      </c>
      <c r="GH3039" s="8">
        <f t="array" ref="GH3039:GH3042">GK3030*GL3039:GL3042</f>
        <v>-4.8756412457780331E-5</v>
      </c>
      <c r="GL3039" s="4">
        <f t="array" ref="GL3039:GL3042">HS3111:HS3114</f>
        <v>0.75710738011675871</v>
      </c>
      <c r="GN3039" s="8">
        <f t="array" ref="GN3039:GN3042">GK3030*GF3039:GF3042</f>
        <v>-3.8444296301677499E-6</v>
      </c>
      <c r="GO3039" s="1"/>
      <c r="GP3039" s="4">
        <f t="array" ref="GP3039:GP3042">FV3039:FV3042</f>
        <v>5.9697707411511508E-2</v>
      </c>
      <c r="GR3039" s="8">
        <f t="array" ref="GR3039:GR3042">GU3030*GV3039:GV3042</f>
        <v>-1.3597486396176052E-7</v>
      </c>
      <c r="GV3039" s="4">
        <f t="array" ref="GV3039:GV3042">JC3111:JC3114</f>
        <v>2.8598168763384668E-2</v>
      </c>
      <c r="GX3039" s="8">
        <f t="array" ref="GX3039:GX3042">GU3030*GP3039:GP3042</f>
        <v>-2.83842917050768E-7</v>
      </c>
      <c r="GY3039" s="1"/>
      <c r="HA3039" s="34"/>
      <c r="HC3039" s="35"/>
      <c r="HE3039" s="1"/>
      <c r="HF3039" s="4">
        <f t="array" ref="HF3039:HF3042">HI3111:HI3114</f>
        <v>-0.50392384996612583</v>
      </c>
      <c r="HH3039" s="8">
        <f t="array" ref="HH3039:HH3042">HK3030*HL3039:HL3042</f>
        <v>-1.9042649095264346E-5</v>
      </c>
      <c r="HL3039" s="4">
        <f t="array" ref="HL3039:HL3042">GB3039:GB3042</f>
        <v>0.24284652901952855</v>
      </c>
      <c r="HN3039" s="8">
        <f t="array" ref="HN3039:HN3042">HK3030*HF3039:HF3042</f>
        <v>3.9514853617149718E-5</v>
      </c>
      <c r="HO3039" s="1"/>
      <c r="HP3039" s="4">
        <f t="array" ref="HP3039:HP3042">HF3039:HF3042</f>
        <v>-0.50392384996612583</v>
      </c>
      <c r="HR3039" s="8">
        <f t="array" ref="HR3039:HR3042">HU3030*HV3039:HV3042</f>
        <v>5.103731007386805E-5</v>
      </c>
      <c r="HV3039" s="4">
        <f t="array" ref="HV3039:HV3042">GL3039:GL3042</f>
        <v>0.75710738011675871</v>
      </c>
      <c r="HX3039" s="8">
        <f t="array" ref="HX3039:HX3042">HU3030*HP3039:HP3042</f>
        <v>-3.3969973691674007E-5</v>
      </c>
      <c r="HY3039" s="1"/>
      <c r="HZ3039" s="4">
        <f t="array" ref="HZ3039:HZ3042">HP3039:HP3042</f>
        <v>-0.50392384996612583</v>
      </c>
      <c r="IB3039" s="8">
        <f t="array" ref="IB3039:IB3042">IE3030*IF3039:IF3042</f>
        <v>3.1467733049768873E-7</v>
      </c>
      <c r="IF3039" s="4">
        <f t="array" ref="IF3039:IF3042">GV3039:GV3042</f>
        <v>2.8598168763384668E-2</v>
      </c>
      <c r="IH3039" s="8">
        <f t="array" ref="IH3039:IH3042">IE3030*HZ3039:HZ3042</f>
        <v>-5.5448799254757148E-6</v>
      </c>
      <c r="II3039" s="1"/>
      <c r="IK3039" s="36"/>
      <c r="IM3039" s="37"/>
      <c r="IO3039" s="1"/>
      <c r="IP3039" s="4">
        <f t="array" ref="IP3039:IP3042">IS3111:IS3114</f>
        <v>1.8172807791610526E-2</v>
      </c>
      <c r="IR3039" s="8">
        <f t="array" ref="IR3039:IR3042">IU3030*IV3039:IV3042</f>
        <v>8.2410462258575428E-6</v>
      </c>
      <c r="IV3039" s="4">
        <f t="array" ref="IV3039:IV3042">HL3039:HL3042</f>
        <v>0.24284652901952855</v>
      </c>
      <c r="IX3039" s="8">
        <f t="array" ref="IX3039:IX3042">IU3030*IP3039:IP3042</f>
        <v>6.1669791892410884E-7</v>
      </c>
      <c r="IY3039" s="1"/>
      <c r="IZ3039" s="4">
        <f t="array" ref="IZ3039:IZ3042">IP3039:IP3042</f>
        <v>1.8172807791610526E-2</v>
      </c>
      <c r="JB3039" s="8">
        <f t="array" ref="JB3039:JB3042">JE3030*JF3039:JF3042</f>
        <v>-2.518810483575193E-5</v>
      </c>
      <c r="JF3039" s="4">
        <f t="array" ref="JF3039:JF3042">HV3039:HV3042</f>
        <v>0.75710738011675871</v>
      </c>
      <c r="JH3039" s="8">
        <f t="array" ref="JH3039:JH3042">JE3030*IZ3039:IZ3042</f>
        <v>-6.045887278822516E-7</v>
      </c>
      <c r="JI3039" s="1"/>
      <c r="JJ3039" s="4">
        <f t="array" ref="JJ3039:JJ3042">IZ3039:IZ3042</f>
        <v>1.8172807791610526E-2</v>
      </c>
      <c r="JL3039" s="8">
        <f t="array" ref="JL3039:JL3042">JO3030*JP3039:JP3042</f>
        <v>-1.9055981495768929E-8</v>
      </c>
      <c r="JP3039" s="4">
        <f t="array" ref="JP3039:JP3042">IF3039:IF3042</f>
        <v>2.8598168763384668E-2</v>
      </c>
      <c r="JR3039" s="8">
        <f t="array" ref="JR3039:JR3042">JO3030*JJ3039:JJ3042</f>
        <v>-1.2109191041857117E-8</v>
      </c>
      <c r="JS3039" s="1"/>
      <c r="JU3039" s="52"/>
      <c r="JW3039" s="53"/>
      <c r="JX3039" s="1"/>
      <c r="KG3039" s="1"/>
      <c r="KV3039" s="1"/>
      <c r="KW3039" s="34"/>
      <c r="KY3039" s="35"/>
      <c r="LA3039" s="36"/>
      <c r="LC3039" s="37"/>
      <c r="LQ3039" s="1"/>
      <c r="LR3039" s="4">
        <f t="array" ref="LR3039:LR3042">LU3111:LU3114</f>
        <v>-0.31851610021056326</v>
      </c>
      <c r="LT3039" s="8">
        <f t="array" ref="LT3039:LT3042">LW3030*LX3039:LX3042</f>
        <v>0</v>
      </c>
      <c r="LX3039" s="4">
        <f t="array" ref="LX3039:LX3042">ME3111:ME3114</f>
        <v>7.0109740794006059E-2</v>
      </c>
      <c r="LZ3039" s="8">
        <f t="array" ref="LZ3039:LZ3042">LW3030*LR3039:LR3042</f>
        <v>0</v>
      </c>
      <c r="MA3039" s="1"/>
      <c r="MB3039" s="4">
        <f t="array" ref="MB3039:MB3042">LR3039:LR3042</f>
        <v>-0.31851610021056326</v>
      </c>
      <c r="MD3039" s="8">
        <f t="array" ref="MD3039:MD3042">MG3030*MH3039:MH3042</f>
        <v>0</v>
      </c>
      <c r="MH3039" s="4">
        <f t="array" ref="MH3039:MH3042">NO3111:NO3114</f>
        <v>0.93850407510506406</v>
      </c>
      <c r="MJ3039" s="8">
        <f t="array" ref="MJ3039:MJ3042">MG3030*MB3039:MB3042</f>
        <v>0</v>
      </c>
      <c r="MK3039" s="1"/>
      <c r="MW3039" s="34"/>
      <c r="MY3039" s="35"/>
      <c r="NA3039" s="1"/>
      <c r="NB3039" s="4">
        <f t="array" ref="NB3039:NB3042">NE3111:NE3114</f>
        <v>-0.52895566180075537</v>
      </c>
      <c r="ND3039" s="8">
        <f t="array" ref="ND3039:ND3042">NG3030*NH3039:NH3042</f>
        <v>4.4902567781506962E-6</v>
      </c>
      <c r="NH3039" s="4">
        <f t="array" ref="NH3039:NH3042">LX3039:LX3042</f>
        <v>7.0109740794006059E-2</v>
      </c>
      <c r="NJ3039" s="8">
        <f t="array" ref="NJ3039:NJ3042">NG3030*NB3039:NB3042</f>
        <v>-3.3877557081841175E-5</v>
      </c>
      <c r="NK3039" s="1"/>
      <c r="NL3039" s="4">
        <f t="array" ref="NL3039:NL3042">NB3039:NB3042</f>
        <v>-0.52895566180075537</v>
      </c>
      <c r="NN3039" s="8">
        <f t="array" ref="NN3039:NN3042">NQ3030*NR3039:NR3042</f>
        <v>-6.0107543357553611E-5</v>
      </c>
      <c r="NR3039" s="4">
        <f t="array" ref="NR3039:NR3042">MH3039:MH3042</f>
        <v>0.93850407510506406</v>
      </c>
      <c r="NT3039" s="8">
        <f t="array" ref="NT3039:NT3042">NQ3030*NL3039:NL3042</f>
        <v>3.3877557081841175E-5</v>
      </c>
      <c r="NU3039" s="1"/>
      <c r="OG3039" s="36"/>
      <c r="OI3039" s="37"/>
      <c r="RC3039" s="1"/>
      <c r="RD3039" s="4">
        <f t="array" ref="RD3039:RD3042">RG3111:RG3114</f>
        <v>-1.5805774257253571</v>
      </c>
      <c r="RF3039" s="8">
        <f t="array" ref="RF3039:RF3042">RI3030*RJ3039:RJ3042</f>
        <v>0</v>
      </c>
      <c r="RJ3039" s="4">
        <f t="array" ref="RJ3039:RJ3042">RQ3111:RQ3114</f>
        <v>5.7541448610835662E-2</v>
      </c>
      <c r="RL3039" s="8">
        <f t="array" ref="RL3039:RL3042">RI3030*RD3039:RD3042</f>
        <v>0</v>
      </c>
      <c r="RM3039" s="1"/>
      <c r="RN3039" s="4">
        <f t="array" ref="RN3039:RN3042">RD3039:RD3042</f>
        <v>-1.5805774257253571</v>
      </c>
      <c r="RP3039" s="8">
        <f t="array" ref="RP3039:RP3042">RS3030*RT3039:RT3042</f>
        <v>0</v>
      </c>
      <c r="RT3039" s="4">
        <f t="array" ref="RT3039:RT3042">TA3111:TA3114</f>
        <v>-0.87899856183533809</v>
      </c>
      <c r="RV3039" s="8">
        <f t="array" ref="RV3039:RV3042">RS3030*RN3039:RN3042</f>
        <v>0</v>
      </c>
      <c r="RW3039" s="1"/>
      <c r="SI3039" s="34"/>
      <c r="SK3039" s="35"/>
      <c r="SM3039" s="1"/>
      <c r="SN3039" s="4">
        <f t="array" ref="SN3039:SN3042">SQ3111:SQ3114</f>
        <v>-2.0058285226296726</v>
      </c>
      <c r="SP3039" s="8">
        <f t="array" ref="SP3039:SP3042">SS3030*ST3039:ST3042</f>
        <v>1.638919073804331E-6</v>
      </c>
      <c r="ST3039" s="4">
        <f t="array" ref="ST3039:ST3042">RJ3039:RJ3042</f>
        <v>5.7541448610835662E-2</v>
      </c>
      <c r="SV3039" s="8">
        <f t="array" ref="SV3039:SV3042">SS3030*SN3039:SN3042</f>
        <v>-5.7130828366032524E-5</v>
      </c>
      <c r="SW3039" s="1"/>
      <c r="SX3039" s="4">
        <f t="array" ref="SX3039:SX3042">SN3039:SN3042</f>
        <v>-2.0058285226296726</v>
      </c>
      <c r="SZ3039" s="8">
        <f t="array" ref="SZ3039:SZ3042">TC3030*TD3039:TD3042</f>
        <v>2.5035996548881319E-5</v>
      </c>
      <c r="TD3039" s="4">
        <f t="array" ref="TD3039:TD3042">RT3039:RT3042</f>
        <v>-0.87899856183533809</v>
      </c>
      <c r="TF3039" s="8">
        <f t="array" ref="TF3039:TF3042">TC3030*SX3039:SX3042</f>
        <v>5.7130828366032605E-5</v>
      </c>
      <c r="TG3039" s="1"/>
      <c r="TS3039" s="36"/>
      <c r="TU3039" s="37"/>
      <c r="TV3039" s="1"/>
      <c r="VT3039" s="1"/>
    </row>
    <row r="3040" spans="14:592" x14ac:dyDescent="0.3">
      <c r="N3040" s="1"/>
      <c r="O3040" s="34"/>
      <c r="Q3040" s="35"/>
      <c r="S3040" s="36"/>
      <c r="U3040" s="37"/>
      <c r="W3040" s="52"/>
      <c r="Y3040" s="53"/>
      <c r="AI3040" s="1"/>
      <c r="AJ3040" s="5">
        <v>0.89076087526362602</v>
      </c>
      <c r="AL3040" s="9">
        <v>-1.0638430162239648E-4</v>
      </c>
      <c r="AP3040" s="5">
        <v>-0.83483684377930867</v>
      </c>
      <c r="AR3040" s="9">
        <v>1.1351077079742101E-4</v>
      </c>
      <c r="AS3040" s="1"/>
      <c r="AT3040" s="5">
        <v>0.89076087526362602</v>
      </c>
      <c r="AV3040" s="9">
        <v>5.1261877119338955E-5</v>
      </c>
      <c r="AZ3040" s="5">
        <v>-0.39030175925799415</v>
      </c>
      <c r="BB3040" s="9">
        <v>-1.1699172101424126E-4</v>
      </c>
      <c r="BC3040" s="1"/>
      <c r="BD3040" s="5">
        <v>0.89076087526362602</v>
      </c>
      <c r="BF3040" s="9">
        <v>-2.3485567270890211E-6</v>
      </c>
      <c r="BJ3040" s="5">
        <v>-0.60098602838942938</v>
      </c>
      <c r="BL3040" s="9">
        <v>3.4809502168201969E-6</v>
      </c>
      <c r="BM3040" s="1"/>
      <c r="BO3040" s="34"/>
      <c r="BQ3040" s="35"/>
      <c r="BS3040" s="1"/>
      <c r="BT3040" s="5">
        <v>0.56160387132296186</v>
      </c>
      <c r="BV3040" s="9">
        <v>1.2076360680785125E-4</v>
      </c>
      <c r="BZ3040" s="5">
        <v>-0.83483684377930867</v>
      </c>
      <c r="CB3040" s="9">
        <v>-8.1238998498420363E-5</v>
      </c>
      <c r="CC3040" s="1"/>
      <c r="CD3040" s="5">
        <v>0.56160387132296186</v>
      </c>
      <c r="CF3040" s="9">
        <v>-5.9105676367006257E-5</v>
      </c>
      <c r="CJ3040" s="5">
        <v>-0.39030175925799415</v>
      </c>
      <c r="CL3040" s="9">
        <v>8.5046956303702417E-5</v>
      </c>
      <c r="CM3040" s="1"/>
      <c r="CN3040" s="5">
        <v>0.56160387132296186</v>
      </c>
      <c r="CP3040" s="9">
        <v>4.074988714518509E-6</v>
      </c>
      <c r="CT3040" s="5">
        <v>-0.60098602838942938</v>
      </c>
      <c r="CV3040" s="9">
        <v>-3.8079578052820285E-6</v>
      </c>
      <c r="CW3040" s="1"/>
      <c r="CY3040" s="36"/>
      <c r="DA3040" s="37"/>
      <c r="DC3040" s="1"/>
      <c r="DD3040" s="5">
        <v>0.5103438175171453</v>
      </c>
      <c r="DF3040" s="9">
        <v>-6.3252686061190236E-5</v>
      </c>
      <c r="DJ3040" s="5">
        <v>-0.83483684377930867</v>
      </c>
      <c r="DL3040" s="9">
        <v>3.8666977282108089E-5</v>
      </c>
      <c r="DM3040" s="1"/>
      <c r="DN3040" s="5">
        <v>0.5103438175171453</v>
      </c>
      <c r="DP3040" s="9">
        <v>3.0304422188427312E-5</v>
      </c>
      <c r="DT3040" s="5">
        <v>-0.39030175925799415</v>
      </c>
      <c r="DV3040" s="9">
        <v>-3.9624916210204119E-5</v>
      </c>
      <c r="DW3040" s="1"/>
      <c r="DX3040" s="5">
        <v>0.5103438175171453</v>
      </c>
      <c r="DZ3040" s="9">
        <v>-1.1280785464138905E-6</v>
      </c>
      <c r="ED3040" s="5">
        <v>-0.60098602838942938</v>
      </c>
      <c r="EF3040" s="9">
        <v>9.5793892809602467E-7</v>
      </c>
      <c r="EG3040" s="1"/>
      <c r="EI3040" s="52"/>
      <c r="EK3040" s="53"/>
      <c r="EY3040" s="1"/>
      <c r="FU3040" s="1"/>
      <c r="FV3040" s="5">
        <v>0.21010525697759597</v>
      </c>
      <c r="FX3040" s="9">
        <v>-5.0550956909427384E-5</v>
      </c>
      <c r="GB3040" s="5">
        <v>-0.7310021807993734</v>
      </c>
      <c r="GD3040" s="9">
        <v>1.4529398230117735E-5</v>
      </c>
      <c r="GE3040" s="1"/>
      <c r="GF3040" s="5">
        <v>0.21010525697759597</v>
      </c>
      <c r="GH3040" s="9">
        <v>-1.437367809988259E-5</v>
      </c>
      <c r="GL3040" s="5">
        <v>0.22319972328290472</v>
      </c>
      <c r="GN3040" s="9">
        <v>-1.3530417002628878E-5</v>
      </c>
      <c r="GO3040" s="1"/>
      <c r="GP3040" s="5">
        <v>0.21010525697759597</v>
      </c>
      <c r="GR3040" s="9">
        <v>-3.4258876216268399E-6</v>
      </c>
      <c r="GV3040" s="5">
        <v>0.72053105635191239</v>
      </c>
      <c r="GX3040" s="9">
        <v>-9.9898122748885137E-7</v>
      </c>
      <c r="GY3040" s="1"/>
      <c r="HA3040" s="34"/>
      <c r="HC3040" s="35"/>
      <c r="HE3040" s="1"/>
      <c r="HF3040" s="5">
        <v>0.12663257247112164</v>
      </c>
      <c r="HH3040" s="9">
        <v>5.7321049936505596E-5</v>
      </c>
      <c r="HL3040" s="5">
        <v>-0.7310021807993734</v>
      </c>
      <c r="HN3040" s="9">
        <v>-9.929808967556982E-6</v>
      </c>
      <c r="HO3040" s="1"/>
      <c r="HP3040" s="5">
        <v>0.12663257247112164</v>
      </c>
      <c r="HR3040" s="9">
        <v>1.5046100176482747E-5</v>
      </c>
      <c r="HV3040" s="5">
        <v>0.22319972328290472</v>
      </c>
      <c r="HX3040" s="9">
        <v>8.536419055462781E-6</v>
      </c>
      <c r="HY3040" s="1"/>
      <c r="HZ3040" s="5">
        <v>0.12663257247112164</v>
      </c>
      <c r="IB3040" s="9">
        <v>7.9282974804945115E-6</v>
      </c>
      <c r="IF3040" s="5">
        <v>0.72053105635191239</v>
      </c>
      <c r="IH3040" s="9">
        <v>1.3933899120942001E-6</v>
      </c>
      <c r="II3040" s="1"/>
      <c r="IK3040" s="36"/>
      <c r="IM3040" s="37"/>
      <c r="IO3040" s="1"/>
      <c r="IP3040" s="5">
        <v>0.34984074571492174</v>
      </c>
      <c r="IR3040" s="9">
        <v>-2.4806707295725318E-5</v>
      </c>
      <c r="IV3040" s="5">
        <v>-0.7310021807993734</v>
      </c>
      <c r="IX3040" s="9">
        <v>1.1871916674144857E-5</v>
      </c>
      <c r="IY3040" s="1"/>
      <c r="IZ3040" s="5">
        <v>0.34984074571492174</v>
      </c>
      <c r="JB3040" s="9">
        <v>-7.4256019383850431E-6</v>
      </c>
      <c r="JF3040" s="5">
        <v>0.22319972328290472</v>
      </c>
      <c r="JH3040" s="9">
        <v>-1.163880528746946E-5</v>
      </c>
      <c r="JI3040" s="1"/>
      <c r="JJ3040" s="5">
        <v>0.34984074571492174</v>
      </c>
      <c r="JL3040" s="9">
        <v>-4.8011558329386723E-7</v>
      </c>
      <c r="JP3040" s="5">
        <v>0.72053105635191239</v>
      </c>
      <c r="JR3040" s="9">
        <v>-2.3311138667539453E-7</v>
      </c>
      <c r="JS3040" s="1"/>
      <c r="JU3040" s="52"/>
      <c r="JW3040" s="53"/>
      <c r="JX3040" s="1"/>
      <c r="KG3040" s="1"/>
      <c r="KV3040" s="1"/>
      <c r="KW3040" s="34"/>
      <c r="KY3040" s="35"/>
      <c r="LA3040" s="36"/>
      <c r="LC3040" s="37"/>
      <c r="LQ3040" s="1"/>
      <c r="LR3040" s="5">
        <v>1.3979010166297792</v>
      </c>
      <c r="LT3040" s="9">
        <v>0</v>
      </c>
      <c r="LX3040" s="5">
        <v>-0.65473715750797745</v>
      </c>
      <c r="LZ3040" s="9">
        <v>0</v>
      </c>
      <c r="MA3040" s="1"/>
      <c r="MB3040" s="5">
        <v>1.3979010166297792</v>
      </c>
      <c r="MD3040" s="9">
        <v>0</v>
      </c>
      <c r="MH3040" s="5">
        <v>-0.78654389837099914</v>
      </c>
      <c r="MJ3040" s="9">
        <v>0</v>
      </c>
      <c r="MK3040" s="1"/>
      <c r="MW3040" s="34"/>
      <c r="MY3040" s="35"/>
      <c r="NA3040" s="1"/>
      <c r="NB3040" s="5">
        <v>1.3759867869134477</v>
      </c>
      <c r="ND3040" s="9">
        <v>-4.1933373681202687E-5</v>
      </c>
      <c r="NH3040" s="5">
        <v>-0.65473715750797745</v>
      </c>
      <c r="NJ3040" s="9">
        <v>8.8126613029956214E-5</v>
      </c>
      <c r="NK3040" s="1"/>
      <c r="NL3040" s="5">
        <v>1.3759867869134477</v>
      </c>
      <c r="NN3040" s="9">
        <v>5.0375083846771212E-5</v>
      </c>
      <c r="NR3040" s="5">
        <v>-0.78654389837099914</v>
      </c>
      <c r="NT3040" s="9">
        <v>-8.8126613029956214E-5</v>
      </c>
      <c r="NU3040" s="1"/>
      <c r="OG3040" s="36"/>
      <c r="OI3040" s="37"/>
      <c r="PW3040" s="1"/>
      <c r="RC3040" s="1"/>
      <c r="RD3040" s="5">
        <v>0.9038529763020966</v>
      </c>
      <c r="RF3040" s="9">
        <v>0</v>
      </c>
      <c r="RJ3040" s="5">
        <v>0.61037254836367638</v>
      </c>
      <c r="RL3040" s="9">
        <v>0</v>
      </c>
      <c r="RM3040" s="1"/>
      <c r="RN3040" s="5">
        <v>0.9038529763020966</v>
      </c>
      <c r="RP3040" s="9">
        <v>0</v>
      </c>
      <c r="RT3040" s="5">
        <v>-0.13013229720004521</v>
      </c>
      <c r="RV3040" s="9">
        <v>0</v>
      </c>
      <c r="RW3040" s="1"/>
      <c r="SI3040" s="34"/>
      <c r="SK3040" s="35"/>
      <c r="SM3040" s="1"/>
      <c r="SN3040" s="5">
        <v>2.4533033944701343</v>
      </c>
      <c r="SP3040" s="9">
        <v>1.7384880565057741E-5</v>
      </c>
      <c r="ST3040" s="5">
        <v>0.61037254836367638</v>
      </c>
      <c r="SV3040" s="9">
        <v>6.9875990683155334E-5</v>
      </c>
      <c r="SW3040" s="1"/>
      <c r="SX3040" s="5">
        <v>2.4533033944701343</v>
      </c>
      <c r="SZ3040" s="9">
        <v>3.7064813130020184E-6</v>
      </c>
      <c r="TD3040" s="5">
        <v>-0.13013229720004521</v>
      </c>
      <c r="TF3040" s="9">
        <v>-6.9875990683155429E-5</v>
      </c>
      <c r="TG3040" s="1"/>
      <c r="TS3040" s="36"/>
      <c r="TU3040" s="37"/>
      <c r="TV3040" s="1"/>
      <c r="VT3040" s="1"/>
    </row>
    <row r="3041" spans="14:592" x14ac:dyDescent="0.3">
      <c r="N3041" s="1"/>
      <c r="O3041" s="34"/>
      <c r="Q3041" s="35"/>
      <c r="S3041" s="36"/>
      <c r="U3041" s="37"/>
      <c r="W3041" s="52"/>
      <c r="Y3041" s="53"/>
      <c r="AI3041" s="1"/>
      <c r="AJ3041" s="5">
        <v>-0.24937773450824777</v>
      </c>
      <c r="AL3041" s="9">
        <v>1.471028314555316E-4</v>
      </c>
      <c r="AP3041" s="5">
        <v>1.1543701622371865</v>
      </c>
      <c r="AR3041" s="9">
        <v>-3.1778516153808591E-5</v>
      </c>
      <c r="AS3041" s="1"/>
      <c r="AT3041" s="5">
        <v>-0.24937773450824777</v>
      </c>
      <c r="AV3041" s="9">
        <v>-2.1044796471876822E-4</v>
      </c>
      <c r="AZ3041" s="5">
        <v>1.6023254605128814</v>
      </c>
      <c r="BB3041" s="9">
        <v>3.2753044226507923E-5</v>
      </c>
      <c r="BC3041" s="1"/>
      <c r="BD3041" s="5">
        <v>-0.24937773450824777</v>
      </c>
      <c r="BF3041" s="9">
        <v>6.3469541771411501E-6</v>
      </c>
      <c r="BJ3041" s="5">
        <v>1.6241595271227078</v>
      </c>
      <c r="BL3041" s="9">
        <v>-9.7452807269931286E-7</v>
      </c>
      <c r="BM3041" s="1"/>
      <c r="BO3041" s="34"/>
      <c r="BQ3041" s="35"/>
      <c r="BS3041" s="1"/>
      <c r="BT3041" s="5">
        <v>-0.69312132247426261</v>
      </c>
      <c r="BV3041" s="9">
        <v>-1.6698580737289472E-4</v>
      </c>
      <c r="BZ3041" s="5">
        <v>1.1543701622371865</v>
      </c>
      <c r="CB3041" s="9">
        <v>1.0026370000453292E-4</v>
      </c>
      <c r="CC3041" s="1"/>
      <c r="CD3041" s="5">
        <v>-0.69312132247426261</v>
      </c>
      <c r="CF3041" s="9">
        <v>2.4264950863592312E-4</v>
      </c>
      <c r="CJ3041" s="5">
        <v>1.6023254605128814</v>
      </c>
      <c r="CL3041" s="9">
        <v>-1.0496341253269934E-4</v>
      </c>
      <c r="CM3041" s="1"/>
      <c r="CN3041" s="5">
        <v>-0.69312132247426261</v>
      </c>
      <c r="CP3041" s="9">
        <v>-1.1012621643367247E-5</v>
      </c>
      <c r="CT3041" s="5">
        <v>1.6241595271227078</v>
      </c>
      <c r="CV3041" s="9">
        <v>4.6997125281663918E-6</v>
      </c>
      <c r="CW3041" s="1"/>
      <c r="CY3041" s="36"/>
      <c r="DA3041" s="37"/>
      <c r="DC3041" s="1"/>
      <c r="DD3041" s="5">
        <v>-0.3196407750084731</v>
      </c>
      <c r="DF3041" s="9">
        <v>8.7462615018098349E-5</v>
      </c>
      <c r="DJ3041" s="5">
        <v>1.1543701622371865</v>
      </c>
      <c r="DL3041" s="9">
        <v>-2.4218070566266488E-5</v>
      </c>
      <c r="DM3041" s="1"/>
      <c r="DN3041" s="5">
        <v>-0.3196407750084731</v>
      </c>
      <c r="DP3041" s="9">
        <v>-1.2441026996896381E-4</v>
      </c>
      <c r="DT3041" s="5">
        <v>1.6023254605128814</v>
      </c>
      <c r="DV3041" s="9">
        <v>2.4818051071324949E-5</v>
      </c>
      <c r="DW3041" s="1"/>
      <c r="DX3041" s="5">
        <v>-0.3196407750084731</v>
      </c>
      <c r="DZ3041" s="9">
        <v>3.0486224836388922E-6</v>
      </c>
      <c r="ED3041" s="5">
        <v>1.6241595271227078</v>
      </c>
      <c r="EF3041" s="9">
        <v>-5.9998050505845987E-7</v>
      </c>
      <c r="EG3041" s="1"/>
      <c r="EI3041" s="52"/>
      <c r="EK3041" s="53"/>
      <c r="FU3041" s="1"/>
      <c r="FV3041" s="5">
        <v>-7.626340458858856E-2</v>
      </c>
      <c r="FX3041" s="9">
        <v>-1.1546231174986082E-4</v>
      </c>
      <c r="GB3041" s="5">
        <v>-1.6696657560906585</v>
      </c>
      <c r="GD3041" s="9">
        <v>-5.2738393679047578E-6</v>
      </c>
      <c r="GE3041" s="1"/>
      <c r="GF3041" s="5">
        <v>-7.626340458858856E-2</v>
      </c>
      <c r="GH3041" s="9">
        <v>8.7321635418927056E-5</v>
      </c>
      <c r="GL3041" s="5">
        <v>-1.355962247566572</v>
      </c>
      <c r="GN3041" s="9">
        <v>4.9112320223088723E-6</v>
      </c>
      <c r="GO3041" s="1"/>
      <c r="GP3041" s="5">
        <v>-7.626340458858856E-2</v>
      </c>
      <c r="GR3041" s="9">
        <v>8.3153038704261403E-6</v>
      </c>
      <c r="GV3041" s="5">
        <v>-1.7488707579964811</v>
      </c>
      <c r="GX3041" s="9">
        <v>3.6260734559588375E-7</v>
      </c>
      <c r="GY3041" s="1"/>
      <c r="HA3041" s="34"/>
      <c r="HC3041" s="35"/>
      <c r="HE3041" s="1"/>
      <c r="HF3041" s="5">
        <v>-0.26463643883146859</v>
      </c>
      <c r="HH3041" s="9">
        <v>1.3092573004021336E-4</v>
      </c>
      <c r="HL3041" s="5">
        <v>-1.6696657560906585</v>
      </c>
      <c r="HN3041" s="9">
        <v>2.0751290384236051E-5</v>
      </c>
      <c r="HO3041" s="1"/>
      <c r="HP3041" s="5">
        <v>-0.26463643883146859</v>
      </c>
      <c r="HR3041" s="9">
        <v>-9.140667162277779E-5</v>
      </c>
      <c r="HV3041" s="5">
        <v>-1.355962247566572</v>
      </c>
      <c r="HX3041" s="9">
        <v>-1.7839387569307505E-5</v>
      </c>
      <c r="HY3041" s="1"/>
      <c r="HZ3041" s="5">
        <v>-0.26463643883146859</v>
      </c>
      <c r="IB3041" s="9">
        <v>-1.9243539195293183E-5</v>
      </c>
      <c r="IF3041" s="5">
        <v>-1.7488707579964811</v>
      </c>
      <c r="IH3041" s="9">
        <v>-2.9119028149285462E-6</v>
      </c>
      <c r="II3041" s="1"/>
      <c r="IK3041" s="36"/>
      <c r="IM3041" s="37"/>
      <c r="IO3041" s="1"/>
      <c r="IP3041" s="5">
        <v>-7.9403837245382525E-2</v>
      </c>
      <c r="IR3041" s="9">
        <v>-5.6660446139495799E-5</v>
      </c>
      <c r="IV3041" s="5">
        <v>-1.6696657560906585</v>
      </c>
      <c r="IX3041" s="9">
        <v>-2.6945853246971667E-6</v>
      </c>
      <c r="IY3041" s="1"/>
      <c r="IZ3041" s="5">
        <v>-7.9403837245382525E-2</v>
      </c>
      <c r="JB3041" s="9">
        <v>4.5111327853865972E-5</v>
      </c>
      <c r="JF3041" s="5">
        <v>-1.355962247566572</v>
      </c>
      <c r="JH3041" s="9">
        <v>2.6416757112963821E-6</v>
      </c>
      <c r="JI3041" s="1"/>
      <c r="JJ3041" s="5">
        <v>-7.9403837245382525E-2</v>
      </c>
      <c r="JL3041" s="9">
        <v>1.165335063185635E-6</v>
      </c>
      <c r="JP3041" s="5">
        <v>-1.7488707579964811</v>
      </c>
      <c r="JR3041" s="9">
        <v>5.290961340078391E-8</v>
      </c>
      <c r="JS3041" s="1"/>
      <c r="JU3041" s="52"/>
      <c r="JW3041" s="53"/>
      <c r="JX3041" s="1"/>
      <c r="KG3041" s="1"/>
      <c r="KV3041" s="1"/>
      <c r="KW3041" s="34"/>
      <c r="KY3041" s="35"/>
      <c r="LA3041" s="36"/>
      <c r="LC3041" s="37"/>
      <c r="LQ3041" s="1"/>
      <c r="LR3041" s="5">
        <v>0.62900536244766725</v>
      </c>
      <c r="LT3041" s="9">
        <v>0</v>
      </c>
      <c r="LX3041" s="5">
        <v>0.67663431141523234</v>
      </c>
      <c r="LZ3041" s="9">
        <v>0</v>
      </c>
      <c r="MA3041" s="1"/>
      <c r="MB3041" s="5">
        <v>0.62900536244766725</v>
      </c>
      <c r="MD3041" s="9">
        <v>0</v>
      </c>
      <c r="MH3041" s="5">
        <v>1.3564420023784312</v>
      </c>
      <c r="MJ3041" s="9">
        <v>0</v>
      </c>
      <c r="MK3041" s="1"/>
      <c r="MW3041" s="34"/>
      <c r="MY3041" s="35"/>
      <c r="NA3041" s="1"/>
      <c r="NB3041" s="5">
        <v>0.84306602002324527</v>
      </c>
      <c r="ND3041" s="9">
        <v>4.3335801398674239E-5</v>
      </c>
      <c r="NH3041" s="5">
        <v>0.67663431141523234</v>
      </c>
      <c r="NJ3041" s="9">
        <v>5.3995106357054905E-5</v>
      </c>
      <c r="NK3041" s="1"/>
      <c r="NL3041" s="5">
        <v>0.84306602002324527</v>
      </c>
      <c r="NN3041" s="9">
        <v>-8.6874845440432393E-5</v>
      </c>
      <c r="NR3041" s="5">
        <v>1.3564420023784312</v>
      </c>
      <c r="NT3041" s="9">
        <v>-5.3995106357054905E-5</v>
      </c>
      <c r="NU3041" s="1"/>
      <c r="OG3041" s="36"/>
      <c r="OI3041" s="37"/>
      <c r="RC3041" s="1"/>
      <c r="RD3041" s="5">
        <v>0.33364754321689916</v>
      </c>
      <c r="RF3041" s="9">
        <v>0</v>
      </c>
      <c r="RJ3041" s="5">
        <v>0.41578156770347885</v>
      </c>
      <c r="RL3041" s="9">
        <v>0</v>
      </c>
      <c r="RM3041" s="1"/>
      <c r="RN3041" s="5">
        <v>0.33364754321689916</v>
      </c>
      <c r="RP3041" s="9">
        <v>0</v>
      </c>
      <c r="RT3041" s="5">
        <v>0.45638280029880074</v>
      </c>
      <c r="RV3041" s="9">
        <v>0</v>
      </c>
      <c r="RW3041" s="1"/>
      <c r="SI3041" s="34"/>
      <c r="SK3041" s="35"/>
      <c r="SM3041" s="1"/>
      <c r="SN3041" s="5">
        <v>1.2232256987112669</v>
      </c>
      <c r="SP3041" s="9">
        <v>1.1842460666121941E-5</v>
      </c>
      <c r="ST3041" s="5">
        <v>0.41578156770347885</v>
      </c>
      <c r="SV3041" s="9">
        <v>3.4840414650388317E-5</v>
      </c>
      <c r="SW3041" s="1"/>
      <c r="SX3041" s="5">
        <v>1.2232256987112669</v>
      </c>
      <c r="SZ3041" s="9">
        <v>-1.2998881578818768E-5</v>
      </c>
      <c r="TD3041" s="5">
        <v>0.45638280029880074</v>
      </c>
      <c r="TF3041" s="9">
        <v>-3.4840414650388364E-5</v>
      </c>
      <c r="TG3041" s="1"/>
      <c r="TS3041" s="36"/>
      <c r="TU3041" s="37"/>
      <c r="TV3041" s="1"/>
      <c r="VT3041" s="1"/>
    </row>
    <row r="3042" spans="14:592" ht="15" thickBot="1" x14ac:dyDescent="0.35">
      <c r="N3042" s="1"/>
      <c r="O3042" s="34"/>
      <c r="Q3042" s="35"/>
      <c r="S3042" s="36"/>
      <c r="U3042" s="37"/>
      <c r="W3042" s="52"/>
      <c r="Y3042" s="53"/>
      <c r="AI3042" s="1"/>
      <c r="AJ3042" s="6">
        <v>0.86754713788420756</v>
      </c>
      <c r="AL3042" s="10">
        <v>4.0569260017315077E-6</v>
      </c>
      <c r="AP3042" s="6">
        <v>3.1836194317026223E-2</v>
      </c>
      <c r="AR3042" s="10">
        <v>1.105526152517513E-4</v>
      </c>
      <c r="AS3042" s="1"/>
      <c r="AT3042" s="6">
        <v>0.86754713788420756</v>
      </c>
      <c r="AV3042" s="10">
        <v>6.5178510647795497E-5</v>
      </c>
      <c r="AZ3042" s="6">
        <v>-0.49626133105557524</v>
      </c>
      <c r="BB3042" s="10">
        <v>-1.1394284991694815E-4</v>
      </c>
      <c r="BC3042" s="1"/>
      <c r="BD3042" s="6">
        <v>0.86754713788420756</v>
      </c>
      <c r="BF3042" s="10">
        <v>3.8616139304514424E-7</v>
      </c>
      <c r="BJ3042" s="6">
        <v>9.8817115740348849E-2</v>
      </c>
      <c r="BL3042" s="10">
        <v>3.390234665196784E-6</v>
      </c>
      <c r="BM3042" s="1"/>
      <c r="BO3042" s="34"/>
      <c r="BQ3042" s="35"/>
      <c r="BS3042" s="1"/>
      <c r="BT3042" s="6">
        <v>0.32413942120238182</v>
      </c>
      <c r="BV3042" s="10">
        <v>-4.6052754875490945E-6</v>
      </c>
      <c r="BZ3042" s="6">
        <v>3.1836194317026223E-2</v>
      </c>
      <c r="CB3042" s="10">
        <v>-4.6888497919908296E-5</v>
      </c>
      <c r="CC3042" s="1"/>
      <c r="CD3042" s="6">
        <v>0.32413942120238182</v>
      </c>
      <c r="CF3042" s="10">
        <v>-7.5151753562662966E-5</v>
      </c>
      <c r="CJ3042" s="6">
        <v>-0.49626133105557524</v>
      </c>
      <c r="CL3042" s="10">
        <v>4.9086326855915405E-5</v>
      </c>
      <c r="CM3042" s="1"/>
      <c r="CN3042" s="6">
        <v>0.32413942120238182</v>
      </c>
      <c r="CP3042" s="10">
        <v>-6.7002993817064496E-7</v>
      </c>
      <c r="CT3042" s="6">
        <v>9.8817115740348849E-2</v>
      </c>
      <c r="CV3042" s="10">
        <v>-2.1978289360070917E-6</v>
      </c>
      <c r="CW3042" s="1"/>
      <c r="CY3042" s="36"/>
      <c r="DA3042" s="37"/>
      <c r="DC3042" s="1"/>
      <c r="DD3042" s="6">
        <v>0.17480855246938454</v>
      </c>
      <c r="DF3042" s="10">
        <v>2.4121177922643788E-6</v>
      </c>
      <c r="DJ3042" s="6">
        <v>3.1836194317026223E-2</v>
      </c>
      <c r="DL3042" s="10">
        <v>1.3244636449083286E-5</v>
      </c>
      <c r="DM3042" s="1"/>
      <c r="DN3042" s="6">
        <v>0.17480855246938454</v>
      </c>
      <c r="DP3042" s="10">
        <v>3.8531501678828316E-5</v>
      </c>
      <c r="DT3042" s="6">
        <v>-0.49626133105557524</v>
      </c>
      <c r="DV3042" s="10">
        <v>-1.3572760179844294E-5</v>
      </c>
      <c r="DW3042" s="1"/>
      <c r="DX3042" s="6">
        <v>0.17480855246938454</v>
      </c>
      <c r="DZ3042" s="10">
        <v>1.8548429251162703E-7</v>
      </c>
      <c r="ED3042" s="6">
        <v>9.8817115740348849E-2</v>
      </c>
      <c r="EF3042" s="10">
        <v>3.281237307610063E-7</v>
      </c>
      <c r="EG3042" s="1"/>
      <c r="EI3042" s="52"/>
      <c r="EK3042" s="53"/>
      <c r="EY3042" s="1"/>
      <c r="FU3042" s="1"/>
      <c r="FV3042" s="6">
        <v>0.2426513236552949</v>
      </c>
      <c r="FX3042" s="10">
        <v>-5.418340501363404E-5</v>
      </c>
      <c r="GB3042" s="6">
        <v>-0.78352992009762623</v>
      </c>
      <c r="GD3042" s="10">
        <v>1.678005473622637E-5</v>
      </c>
      <c r="GE3042" s="1"/>
      <c r="GF3042" s="6">
        <v>0.2426513236552949</v>
      </c>
      <c r="GH3042" s="10">
        <v>2.2611568541577415E-5</v>
      </c>
      <c r="GL3042" s="6">
        <v>-0.35112069481462349</v>
      </c>
      <c r="GN3042" s="10">
        <v>-1.5626327691772594E-5</v>
      </c>
      <c r="GO3042" s="1"/>
      <c r="GP3042" s="6">
        <v>0.2426513236552949</v>
      </c>
      <c r="GR3042" s="10">
        <v>2.4678693939033297E-6</v>
      </c>
      <c r="GV3042" s="6">
        <v>-0.51904111801639397</v>
      </c>
      <c r="GX3042" s="10">
        <v>-1.1537270444537673E-6</v>
      </c>
      <c r="GY3042" s="1"/>
      <c r="HA3042" s="34"/>
      <c r="HC3042" s="35"/>
      <c r="HE3042" s="1"/>
      <c r="HF3042" s="6">
        <v>0.32846023502293753</v>
      </c>
      <c r="HH3042" s="10">
        <v>6.1439977685906198E-5</v>
      </c>
      <c r="HL3042" s="6">
        <v>-0.78352992009762623</v>
      </c>
      <c r="HN3042" s="10">
        <v>-2.5755990923744596E-5</v>
      </c>
      <c r="HO3042" s="1"/>
      <c r="HP3042" s="6">
        <v>0.32846023502293753</v>
      </c>
      <c r="HR3042" s="10">
        <v>-2.3669371406526675E-5</v>
      </c>
      <c r="HV3042" s="6">
        <v>-0.35112069481462349</v>
      </c>
      <c r="HX3042" s="10">
        <v>2.2141808813455217E-5</v>
      </c>
      <c r="HY3042" s="1"/>
      <c r="HZ3042" s="6">
        <v>0.32846023502293753</v>
      </c>
      <c r="IB3042" s="10">
        <v>-5.7112213997790279E-6</v>
      </c>
      <c r="IF3042" s="6">
        <v>-0.51904111801639397</v>
      </c>
      <c r="IH3042" s="10">
        <v>3.6141821102893801E-6</v>
      </c>
      <c r="II3042" s="1"/>
      <c r="IK3042" s="36"/>
      <c r="IM3042" s="37"/>
      <c r="IO3042" s="1"/>
      <c r="IP3042" s="6">
        <v>0.67345472338575219</v>
      </c>
      <c r="IR3042" s="10">
        <v>-2.6589246784530961E-5</v>
      </c>
      <c r="IV3042" s="6">
        <v>-0.78352992009762623</v>
      </c>
      <c r="IX3042" s="10">
        <v>2.285382265438015E-5</v>
      </c>
      <c r="IY3042" s="1"/>
      <c r="IZ3042" s="6">
        <v>0.67345472338575219</v>
      </c>
      <c r="JB3042" s="10">
        <v>1.1681387744006526E-5</v>
      </c>
      <c r="JF3042" s="6">
        <v>-0.35112069481462349</v>
      </c>
      <c r="JH3042" s="10">
        <v>-2.2405075713509301E-5</v>
      </c>
      <c r="JI3042" s="1"/>
      <c r="JJ3042" s="6">
        <v>0.67345472338575219</v>
      </c>
      <c r="JL3042" s="10">
        <v>3.4585563929978763E-7</v>
      </c>
      <c r="JP3042" s="6">
        <v>-0.51904111801639397</v>
      </c>
      <c r="JR3042" s="10">
        <v>-4.4874694087084681E-7</v>
      </c>
      <c r="JS3042" s="1"/>
      <c r="JU3042" s="52"/>
      <c r="JW3042" s="53"/>
      <c r="JX3042" s="1"/>
      <c r="KG3042" s="1"/>
      <c r="KV3042" s="1"/>
      <c r="KW3042" s="34"/>
      <c r="KY3042" s="35"/>
      <c r="LA3042" s="36"/>
      <c r="LC3042" s="37"/>
      <c r="LQ3042" s="1"/>
      <c r="LR3042" s="6">
        <v>-0.83489505724045754</v>
      </c>
      <c r="LT3042" s="10">
        <v>0</v>
      </c>
      <c r="LX3042" s="6">
        <v>1.7093707905903481</v>
      </c>
      <c r="LZ3042" s="10">
        <v>0</v>
      </c>
      <c r="MA3042" s="1"/>
      <c r="MB3042" s="6">
        <v>-0.83489505724045754</v>
      </c>
      <c r="MD3042" s="10">
        <v>0</v>
      </c>
      <c r="MH3042" s="6">
        <v>2.2721271118683548</v>
      </c>
      <c r="MJ3042" s="10">
        <v>0</v>
      </c>
      <c r="MK3042" s="1"/>
      <c r="MW3042" s="34"/>
      <c r="MY3042" s="35"/>
      <c r="NA3042" s="1"/>
      <c r="NB3042" s="6">
        <v>-1.4285400113301256</v>
      </c>
      <c r="ND3042" s="10">
        <v>1.0947856448896376E-4</v>
      </c>
      <c r="NH3042" s="6">
        <v>1.7093707905903481</v>
      </c>
      <c r="NJ3042" s="10">
        <v>-9.1492443076939312E-5</v>
      </c>
      <c r="NK3042" s="1"/>
      <c r="NL3042" s="6">
        <v>-1.4285400113301256</v>
      </c>
      <c r="NN3042" s="10">
        <v>-1.4552092261848856E-4</v>
      </c>
      <c r="NR3042" s="6">
        <v>2.2721271118683548</v>
      </c>
      <c r="NT3042" s="10">
        <v>9.1492443076939312E-5</v>
      </c>
      <c r="NU3042" s="1"/>
      <c r="OG3042" s="36"/>
      <c r="OI3042" s="37"/>
      <c r="PW3042" s="1"/>
      <c r="RC3042" s="1"/>
      <c r="RD3042" s="6">
        <v>0.56655599253464706</v>
      </c>
      <c r="RF3042" s="10">
        <v>0</v>
      </c>
      <c r="RJ3042" s="6">
        <v>0.42119335266358293</v>
      </c>
      <c r="RL3042" s="10">
        <v>0</v>
      </c>
      <c r="RM3042" s="1"/>
      <c r="RN3042" s="6">
        <v>0.56655599253464706</v>
      </c>
      <c r="RP3042" s="10">
        <v>0</v>
      </c>
      <c r="RT3042" s="6">
        <v>0.6907802557528161</v>
      </c>
      <c r="RV3042" s="10">
        <v>0</v>
      </c>
      <c r="RW3042" s="1"/>
      <c r="SI3042" s="34"/>
      <c r="SK3042" s="35"/>
      <c r="SM3042" s="1"/>
      <c r="SN3042" s="6">
        <v>0.64417074452291612</v>
      </c>
      <c r="SP3042" s="10">
        <v>1.1996601338777369E-5</v>
      </c>
      <c r="ST3042" s="6">
        <v>0.42119335266358293</v>
      </c>
      <c r="SV3042" s="10">
        <v>1.8347534611538028E-5</v>
      </c>
      <c r="SW3042" s="1"/>
      <c r="SX3042" s="6">
        <v>0.64417074452291612</v>
      </c>
      <c r="SZ3042" s="10">
        <v>-1.9675085773692762E-5</v>
      </c>
      <c r="TD3042" s="6">
        <v>0.6907802557528161</v>
      </c>
      <c r="TF3042" s="10">
        <v>-1.8347534611538052E-5</v>
      </c>
      <c r="TG3042" s="1"/>
      <c r="TS3042" s="36"/>
      <c r="TU3042" s="37"/>
      <c r="TV3042" s="1"/>
      <c r="VT3042" s="1"/>
    </row>
    <row r="3043" spans="14:592" x14ac:dyDescent="0.3">
      <c r="N3043" s="1"/>
      <c r="O3043" s="34"/>
      <c r="Q3043" s="35"/>
      <c r="S3043" s="36"/>
      <c r="U3043" s="37"/>
      <c r="W3043" s="52"/>
      <c r="Y3043" s="53"/>
      <c r="AI3043" s="1"/>
      <c r="AJ3043" s="2"/>
      <c r="AK3043" s="1"/>
      <c r="AL3043" s="7"/>
      <c r="AM3043" s="1"/>
      <c r="AN3043" s="1"/>
      <c r="AO3043" s="1"/>
      <c r="AP3043" s="2"/>
      <c r="AQ3043" s="1"/>
      <c r="AR3043" s="7"/>
      <c r="AS3043" s="1"/>
      <c r="AT3043" s="2"/>
      <c r="AU3043" s="1"/>
      <c r="AV3043" s="7"/>
      <c r="AW3043" s="1"/>
      <c r="AX3043" s="1"/>
      <c r="AY3043" s="1"/>
      <c r="AZ3043" s="2"/>
      <c r="BA3043" s="1"/>
      <c r="BB3043" s="7"/>
      <c r="BC3043" s="1"/>
      <c r="BD3043" s="2"/>
      <c r="BE3043" s="1"/>
      <c r="BF3043" s="7"/>
      <c r="BG3043" s="1"/>
      <c r="BH3043" s="1"/>
      <c r="BI3043" s="1"/>
      <c r="BJ3043" s="2"/>
      <c r="BK3043" s="1"/>
      <c r="BL3043" s="7"/>
      <c r="BM3043" s="1"/>
      <c r="BO3043" s="34"/>
      <c r="BQ3043" s="35"/>
      <c r="BS3043" s="1"/>
      <c r="BT3043" s="2"/>
      <c r="BU3043" s="1"/>
      <c r="BV3043" s="7"/>
      <c r="BW3043" s="1"/>
      <c r="BX3043" s="1"/>
      <c r="BY3043" s="1"/>
      <c r="BZ3043" s="2"/>
      <c r="CA3043" s="1"/>
      <c r="CB3043" s="7"/>
      <c r="CC3043" s="1"/>
      <c r="CD3043" s="2"/>
      <c r="CE3043" s="1"/>
      <c r="CF3043" s="7"/>
      <c r="CG3043" s="1"/>
      <c r="CH3043" s="1"/>
      <c r="CI3043" s="1"/>
      <c r="CJ3043" s="2"/>
      <c r="CK3043" s="1"/>
      <c r="CL3043" s="7"/>
      <c r="CM3043" s="1"/>
      <c r="CN3043" s="2"/>
      <c r="CO3043" s="1"/>
      <c r="CP3043" s="7"/>
      <c r="CQ3043" s="1"/>
      <c r="CR3043" s="1"/>
      <c r="CS3043" s="1"/>
      <c r="CT3043" s="2"/>
      <c r="CU3043" s="1"/>
      <c r="CV3043" s="7"/>
      <c r="CW3043" s="1"/>
      <c r="CY3043" s="36"/>
      <c r="DA3043" s="37"/>
      <c r="DC3043" s="1"/>
      <c r="DD3043" s="2"/>
      <c r="DE3043" s="1"/>
      <c r="DF3043" s="7"/>
      <c r="DG3043" s="1"/>
      <c r="DH3043" s="1"/>
      <c r="DI3043" s="1"/>
      <c r="DJ3043" s="2"/>
      <c r="DK3043" s="1"/>
      <c r="DL3043" s="7"/>
      <c r="DM3043" s="1"/>
      <c r="DN3043" s="2"/>
      <c r="DO3043" s="1"/>
      <c r="DP3043" s="7"/>
      <c r="DQ3043" s="1"/>
      <c r="DR3043" s="1"/>
      <c r="DS3043" s="1"/>
      <c r="DT3043" s="2"/>
      <c r="DU3043" s="1"/>
      <c r="DV3043" s="7"/>
      <c r="DW3043" s="1"/>
      <c r="DX3043" s="2"/>
      <c r="DY3043" s="1"/>
      <c r="DZ3043" s="7"/>
      <c r="EA3043" s="1"/>
      <c r="EB3043" s="1"/>
      <c r="EC3043" s="1"/>
      <c r="ED3043" s="2"/>
      <c r="EE3043" s="1"/>
      <c r="EF3043" s="7"/>
      <c r="EG3043" s="1"/>
      <c r="EI3043" s="52"/>
      <c r="EK3043" s="53"/>
      <c r="FU3043" s="1"/>
      <c r="FV3043" s="2"/>
      <c r="FW3043" s="1"/>
      <c r="FX3043" s="7"/>
      <c r="FY3043" s="1"/>
      <c r="FZ3043" s="1"/>
      <c r="GA3043" s="1"/>
      <c r="GB3043" s="2"/>
      <c r="GC3043" s="1"/>
      <c r="GD3043" s="7"/>
      <c r="GE3043" s="1"/>
      <c r="GF3043" s="2"/>
      <c r="GG3043" s="1"/>
      <c r="GH3043" s="7"/>
      <c r="GI3043" s="1"/>
      <c r="GJ3043" s="1"/>
      <c r="GK3043" s="1"/>
      <c r="GL3043" s="2"/>
      <c r="GM3043" s="1"/>
      <c r="GN3043" s="7"/>
      <c r="GO3043" s="1"/>
      <c r="GP3043" s="2"/>
      <c r="GQ3043" s="1"/>
      <c r="GR3043" s="7"/>
      <c r="GS3043" s="1"/>
      <c r="GT3043" s="1"/>
      <c r="GU3043" s="1"/>
      <c r="GV3043" s="2"/>
      <c r="GW3043" s="1"/>
      <c r="GX3043" s="7"/>
      <c r="GY3043" s="1"/>
      <c r="HA3043" s="34"/>
      <c r="HC3043" s="35"/>
      <c r="HE3043" s="1"/>
      <c r="HF3043" s="2"/>
      <c r="HG3043" s="1"/>
      <c r="HH3043" s="7"/>
      <c r="HI3043" s="1"/>
      <c r="HJ3043" s="1"/>
      <c r="HK3043" s="1"/>
      <c r="HL3043" s="2"/>
      <c r="HM3043" s="1"/>
      <c r="HN3043" s="7"/>
      <c r="HO3043" s="1"/>
      <c r="HP3043" s="2"/>
      <c r="HQ3043" s="1"/>
      <c r="HR3043" s="7"/>
      <c r="HS3043" s="1"/>
      <c r="HT3043" s="1"/>
      <c r="HU3043" s="1"/>
      <c r="HV3043" s="2"/>
      <c r="HW3043" s="1"/>
      <c r="HX3043" s="7"/>
      <c r="HY3043" s="1"/>
      <c r="HZ3043" s="2"/>
      <c r="IA3043" s="1"/>
      <c r="IB3043" s="7"/>
      <c r="IC3043" s="1"/>
      <c r="ID3043" s="1"/>
      <c r="IE3043" s="1"/>
      <c r="IF3043" s="2"/>
      <c r="IG3043" s="1"/>
      <c r="IH3043" s="7"/>
      <c r="II3043" s="1"/>
      <c r="IK3043" s="36"/>
      <c r="IM3043" s="37"/>
      <c r="IO3043" s="1"/>
      <c r="IP3043" s="2"/>
      <c r="IQ3043" s="1"/>
      <c r="IR3043" s="7"/>
      <c r="IS3043" s="1"/>
      <c r="IT3043" s="1"/>
      <c r="IU3043" s="1"/>
      <c r="IV3043" s="2"/>
      <c r="IW3043" s="1"/>
      <c r="IX3043" s="7"/>
      <c r="IY3043" s="1"/>
      <c r="IZ3043" s="2"/>
      <c r="JA3043" s="1"/>
      <c r="JB3043" s="7"/>
      <c r="JC3043" s="1"/>
      <c r="JD3043" s="1"/>
      <c r="JE3043" s="1"/>
      <c r="JF3043" s="2"/>
      <c r="JG3043" s="1"/>
      <c r="JH3043" s="7"/>
      <c r="JI3043" s="1"/>
      <c r="JJ3043" s="2"/>
      <c r="JK3043" s="1"/>
      <c r="JL3043" s="7"/>
      <c r="JM3043" s="1"/>
      <c r="JN3043" s="1"/>
      <c r="JO3043" s="1"/>
      <c r="JP3043" s="2"/>
      <c r="JQ3043" s="1"/>
      <c r="JR3043" s="7"/>
      <c r="JS3043" s="1"/>
      <c r="JU3043" s="52"/>
      <c r="JW3043" s="53"/>
      <c r="JX3043" s="1"/>
      <c r="KG3043" s="1"/>
      <c r="KV3043" s="1"/>
      <c r="KW3043" s="34"/>
      <c r="KY3043" s="35"/>
      <c r="LA3043" s="36"/>
      <c r="LC3043" s="37"/>
      <c r="LQ3043" s="1"/>
      <c r="LR3043" s="2"/>
      <c r="LS3043" s="1"/>
      <c r="LT3043" s="7"/>
      <c r="LU3043" s="1"/>
      <c r="LV3043" s="1"/>
      <c r="LW3043" s="1"/>
      <c r="LX3043" s="2"/>
      <c r="LY3043" s="1"/>
      <c r="LZ3043" s="7"/>
      <c r="MA3043" s="1"/>
      <c r="MB3043" s="2"/>
      <c r="MC3043" s="1"/>
      <c r="MD3043" s="7"/>
      <c r="ME3043" s="1"/>
      <c r="MF3043" s="1"/>
      <c r="MG3043" s="1"/>
      <c r="MH3043" s="2"/>
      <c r="MI3043" s="1"/>
      <c r="MJ3043" s="7"/>
      <c r="MK3043" s="1"/>
      <c r="MW3043" s="34"/>
      <c r="MY3043" s="35"/>
      <c r="NA3043" s="1"/>
      <c r="NB3043" s="2"/>
      <c r="NC3043" s="1"/>
      <c r="ND3043" s="7"/>
      <c r="NE3043" s="1"/>
      <c r="NF3043" s="1"/>
      <c r="NG3043" s="1"/>
      <c r="NH3043" s="2"/>
      <c r="NI3043" s="1"/>
      <c r="NJ3043" s="7"/>
      <c r="NK3043" s="1"/>
      <c r="NL3043" s="2"/>
      <c r="NM3043" s="1"/>
      <c r="NN3043" s="7"/>
      <c r="NO3043" s="1"/>
      <c r="NP3043" s="1"/>
      <c r="NQ3043" s="1"/>
      <c r="NR3043" s="2"/>
      <c r="NS3043" s="1"/>
      <c r="NT3043" s="7"/>
      <c r="NU3043" s="1"/>
      <c r="OG3043" s="36"/>
      <c r="OI3043" s="37"/>
      <c r="RC3043" s="1"/>
      <c r="RD3043" s="2"/>
      <c r="RE3043" s="1"/>
      <c r="RF3043" s="7"/>
      <c r="RG3043" s="1"/>
      <c r="RH3043" s="1"/>
      <c r="RI3043" s="1"/>
      <c r="RJ3043" s="2"/>
      <c r="RK3043" s="1"/>
      <c r="RL3043" s="7"/>
      <c r="RM3043" s="1"/>
      <c r="RN3043" s="2"/>
      <c r="RO3043" s="1"/>
      <c r="RP3043" s="7"/>
      <c r="RQ3043" s="1"/>
      <c r="RR3043" s="1"/>
      <c r="RS3043" s="1"/>
      <c r="RT3043" s="2"/>
      <c r="RU3043" s="1"/>
      <c r="RV3043" s="7"/>
      <c r="RW3043" s="1"/>
      <c r="SI3043" s="34"/>
      <c r="SK3043" s="35"/>
      <c r="SM3043" s="1"/>
      <c r="SN3043" s="2"/>
      <c r="SO3043" s="1"/>
      <c r="SP3043" s="7"/>
      <c r="SQ3043" s="1"/>
      <c r="SR3043" s="1"/>
      <c r="SS3043" s="1"/>
      <c r="ST3043" s="2"/>
      <c r="SU3043" s="1"/>
      <c r="SV3043" s="7"/>
      <c r="SW3043" s="1"/>
      <c r="SX3043" s="2"/>
      <c r="SY3043" s="1"/>
      <c r="SZ3043" s="7"/>
      <c r="TA3043" s="1"/>
      <c r="TB3043" s="1"/>
      <c r="TC3043" s="1"/>
      <c r="TD3043" s="2"/>
      <c r="TE3043" s="1"/>
      <c r="TF3043" s="7"/>
      <c r="TG3043" s="1"/>
      <c r="TS3043" s="36"/>
      <c r="TU3043" s="37"/>
      <c r="TV3043" s="1"/>
      <c r="VT3043" s="1"/>
    </row>
    <row r="3044" spans="14:592" x14ac:dyDescent="0.3">
      <c r="N3044" s="1"/>
      <c r="O3044" s="34"/>
      <c r="Q3044" s="35"/>
      <c r="S3044" s="36"/>
      <c r="U3044" s="37"/>
      <c r="W3044" s="52"/>
      <c r="Y3044" s="53"/>
      <c r="AI3044" s="1"/>
      <c r="AJ3044" s="59"/>
      <c r="AL3044" s="60"/>
      <c r="AP3044" s="34"/>
      <c r="AR3044" s="35"/>
      <c r="AT3044" s="59"/>
      <c r="AV3044" s="60"/>
      <c r="AZ3044" s="36"/>
      <c r="BB3044" s="37"/>
      <c r="BD3044" s="59"/>
      <c r="BF3044" s="60"/>
      <c r="BJ3044" s="52"/>
      <c r="BL3044" s="53"/>
      <c r="BO3044" s="34"/>
      <c r="BQ3044" s="35"/>
      <c r="BT3044" s="59"/>
      <c r="BV3044" s="60"/>
      <c r="BZ3044" s="34"/>
      <c r="CB3044" s="35"/>
      <c r="CD3044" s="59"/>
      <c r="CF3044" s="60"/>
      <c r="CJ3044" s="36"/>
      <c r="CL3044" s="37"/>
      <c r="CN3044" s="59"/>
      <c r="CP3044" s="60"/>
      <c r="CT3044" s="52"/>
      <c r="CV3044" s="53"/>
      <c r="CY3044" s="36"/>
      <c r="DA3044" s="37"/>
      <c r="DD3044" s="59"/>
      <c r="DF3044" s="60"/>
      <c r="DJ3044" s="34"/>
      <c r="DL3044" s="35"/>
      <c r="DN3044" s="59"/>
      <c r="DP3044" s="60"/>
      <c r="DT3044" s="36"/>
      <c r="DV3044" s="37"/>
      <c r="DX3044" s="59"/>
      <c r="DZ3044" s="60"/>
      <c r="ED3044" s="52"/>
      <c r="EF3044" s="53"/>
      <c r="EI3044" s="52"/>
      <c r="EK3044" s="53"/>
      <c r="EY3044" s="1"/>
      <c r="FV3044" s="59"/>
      <c r="FX3044" s="60"/>
      <c r="GB3044" s="34"/>
      <c r="GD3044" s="35"/>
      <c r="GF3044" s="59"/>
      <c r="GH3044" s="60"/>
      <c r="GL3044" s="36"/>
      <c r="GN3044" s="37"/>
      <c r="GP3044" s="59"/>
      <c r="GR3044" s="60"/>
      <c r="GV3044" s="52"/>
      <c r="GX3044" s="53"/>
      <c r="HA3044" s="34"/>
      <c r="HC3044" s="35"/>
      <c r="HF3044" s="59"/>
      <c r="HH3044" s="60"/>
      <c r="HL3044" s="34"/>
      <c r="HN3044" s="35"/>
      <c r="HP3044" s="59"/>
      <c r="HR3044" s="60"/>
      <c r="HV3044" s="36"/>
      <c r="HX3044" s="37"/>
      <c r="HZ3044" s="59"/>
      <c r="IB3044" s="60"/>
      <c r="IF3044" s="52"/>
      <c r="IH3044" s="53"/>
      <c r="IK3044" s="36"/>
      <c r="IM3044" s="37"/>
      <c r="IP3044" s="59"/>
      <c r="IR3044" s="60"/>
      <c r="IV3044" s="34"/>
      <c r="IX3044" s="35"/>
      <c r="IZ3044" s="59"/>
      <c r="JB3044" s="60"/>
      <c r="JF3044" s="36"/>
      <c r="JH3044" s="37"/>
      <c r="JJ3044" s="59"/>
      <c r="JL3044" s="60"/>
      <c r="JP3044" s="52"/>
      <c r="JR3044" s="53"/>
      <c r="JU3044" s="52"/>
      <c r="JW3044" s="53"/>
      <c r="JX3044" s="1"/>
      <c r="KG3044" s="1"/>
      <c r="KV3044" s="1"/>
      <c r="KW3044" s="34"/>
      <c r="KY3044" s="35"/>
      <c r="LA3044" s="36"/>
      <c r="LC3044" s="37"/>
      <c r="LQ3044" s="1"/>
      <c r="LR3044" s="59"/>
      <c r="LT3044" s="60"/>
      <c r="LX3044" s="34"/>
      <c r="LZ3044" s="35"/>
      <c r="MB3044" s="59"/>
      <c r="MD3044" s="60"/>
      <c r="MH3044" s="36"/>
      <c r="MJ3044" s="37"/>
      <c r="MW3044" s="34"/>
      <c r="MY3044" s="35"/>
      <c r="NB3044" s="59"/>
      <c r="ND3044" s="60"/>
      <c r="NH3044" s="34"/>
      <c r="NJ3044" s="35"/>
      <c r="NL3044" s="59"/>
      <c r="NN3044" s="60"/>
      <c r="NR3044" s="36"/>
      <c r="NT3044" s="37"/>
      <c r="OG3044" s="36"/>
      <c r="OI3044" s="37"/>
      <c r="PW3044" s="1"/>
      <c r="RD3044" s="59"/>
      <c r="RF3044" s="60"/>
      <c r="RJ3044" s="34"/>
      <c r="RL3044" s="35"/>
      <c r="RN3044" s="59"/>
      <c r="RP3044" s="60"/>
      <c r="RT3044" s="36"/>
      <c r="RV3044" s="37"/>
      <c r="SI3044" s="34"/>
      <c r="SK3044" s="35"/>
      <c r="SN3044" s="59"/>
      <c r="SP3044" s="60"/>
      <c r="ST3044" s="34"/>
      <c r="SV3044" s="35"/>
      <c r="SX3044" s="59"/>
      <c r="SZ3044" s="60"/>
      <c r="TD3044" s="36"/>
      <c r="TF3044" s="37"/>
      <c r="TS3044" s="36"/>
      <c r="TU3044" s="37"/>
      <c r="TV3044" s="1"/>
      <c r="VT3044" s="1"/>
    </row>
    <row r="3045" spans="14:592" x14ac:dyDescent="0.3">
      <c r="N3045" s="1"/>
      <c r="O3045" s="34"/>
      <c r="Q3045" s="35"/>
      <c r="S3045" s="36"/>
      <c r="U3045" s="37"/>
      <c r="W3045" s="52"/>
      <c r="Y3045" s="53"/>
      <c r="AI3045" s="1"/>
      <c r="AJ3045" s="59"/>
      <c r="AL3045" s="60"/>
      <c r="AP3045" s="34"/>
      <c r="AR3045" s="35"/>
      <c r="AT3045" s="59"/>
      <c r="AV3045" s="60"/>
      <c r="AZ3045" s="36"/>
      <c r="BB3045" s="37"/>
      <c r="BD3045" s="59"/>
      <c r="BF3045" s="60"/>
      <c r="BJ3045" s="52"/>
      <c r="BL3045" s="53"/>
      <c r="BO3045" s="34"/>
      <c r="BQ3045" s="35"/>
      <c r="BT3045" s="59"/>
      <c r="BV3045" s="60"/>
      <c r="BZ3045" s="34"/>
      <c r="CB3045" s="35"/>
      <c r="CD3045" s="59"/>
      <c r="CF3045" s="60"/>
      <c r="CJ3045" s="36"/>
      <c r="CL3045" s="37"/>
      <c r="CN3045" s="59"/>
      <c r="CP3045" s="60"/>
      <c r="CT3045" s="52"/>
      <c r="CV3045" s="53"/>
      <c r="CY3045" s="36"/>
      <c r="DA3045" s="37"/>
      <c r="DD3045" s="59"/>
      <c r="DF3045" s="60"/>
      <c r="DJ3045" s="34"/>
      <c r="DL3045" s="35"/>
      <c r="DN3045" s="59"/>
      <c r="DP3045" s="60"/>
      <c r="DT3045" s="36"/>
      <c r="DV3045" s="37"/>
      <c r="DX3045" s="59"/>
      <c r="DZ3045" s="60"/>
      <c r="ED3045" s="52"/>
      <c r="EF3045" s="53"/>
      <c r="EI3045" s="52"/>
      <c r="EK3045" s="53"/>
      <c r="FV3045" s="59"/>
      <c r="FX3045" s="60"/>
      <c r="GB3045" s="34"/>
      <c r="GD3045" s="35"/>
      <c r="GF3045" s="59"/>
      <c r="GH3045" s="60"/>
      <c r="GL3045" s="36"/>
      <c r="GN3045" s="37"/>
      <c r="GP3045" s="59"/>
      <c r="GR3045" s="60"/>
      <c r="GV3045" s="52"/>
      <c r="GX3045" s="53"/>
      <c r="HA3045" s="34"/>
      <c r="HC3045" s="35"/>
      <c r="HF3045" s="59"/>
      <c r="HH3045" s="60"/>
      <c r="HL3045" s="34"/>
      <c r="HN3045" s="35"/>
      <c r="HP3045" s="59"/>
      <c r="HR3045" s="60"/>
      <c r="HV3045" s="36"/>
      <c r="HX3045" s="37"/>
      <c r="HZ3045" s="59"/>
      <c r="IB3045" s="60"/>
      <c r="IF3045" s="52"/>
      <c r="IH3045" s="53"/>
      <c r="IK3045" s="36"/>
      <c r="IM3045" s="37"/>
      <c r="IP3045" s="59"/>
      <c r="IR3045" s="60"/>
      <c r="IV3045" s="34"/>
      <c r="IX3045" s="35"/>
      <c r="IZ3045" s="59"/>
      <c r="JB3045" s="60"/>
      <c r="JF3045" s="36"/>
      <c r="JH3045" s="37"/>
      <c r="JJ3045" s="59"/>
      <c r="JL3045" s="60"/>
      <c r="JP3045" s="52"/>
      <c r="JR3045" s="53"/>
      <c r="JU3045" s="52"/>
      <c r="JW3045" s="53"/>
      <c r="JX3045" s="1"/>
      <c r="KG3045" s="1"/>
      <c r="KV3045" s="1"/>
      <c r="KW3045" s="34"/>
      <c r="KY3045" s="35"/>
      <c r="LA3045" s="36"/>
      <c r="LC3045" s="37"/>
      <c r="LQ3045" s="1"/>
      <c r="LR3045" s="59"/>
      <c r="LT3045" s="60"/>
      <c r="LX3045" s="34"/>
      <c r="LZ3045" s="35"/>
      <c r="MB3045" s="59"/>
      <c r="MD3045" s="60"/>
      <c r="MH3045" s="36"/>
      <c r="MJ3045" s="37"/>
      <c r="MW3045" s="34"/>
      <c r="MY3045" s="35"/>
      <c r="NB3045" s="59"/>
      <c r="ND3045" s="60"/>
      <c r="NH3045" s="34"/>
      <c r="NJ3045" s="35"/>
      <c r="NL3045" s="59"/>
      <c r="NN3045" s="60"/>
      <c r="NR3045" s="36"/>
      <c r="NT3045" s="37"/>
      <c r="OG3045" s="36"/>
      <c r="OI3045" s="37"/>
      <c r="RD3045" s="59"/>
      <c r="RF3045" s="60"/>
      <c r="RJ3045" s="34"/>
      <c r="RL3045" s="35"/>
      <c r="RN3045" s="59"/>
      <c r="RP3045" s="60"/>
      <c r="RT3045" s="36"/>
      <c r="RV3045" s="37"/>
      <c r="SI3045" s="34"/>
      <c r="SK3045" s="35"/>
      <c r="SN3045" s="59"/>
      <c r="SP3045" s="60"/>
      <c r="ST3045" s="34"/>
      <c r="SV3045" s="35"/>
      <c r="SX3045" s="59"/>
      <c r="SZ3045" s="60"/>
      <c r="TD3045" s="36"/>
      <c r="TF3045" s="37"/>
      <c r="TS3045" s="36"/>
      <c r="TU3045" s="37"/>
      <c r="TV3045" s="1"/>
      <c r="VT3045" s="1"/>
    </row>
    <row r="3046" spans="14:592" x14ac:dyDescent="0.3">
      <c r="N3046" s="1"/>
      <c r="O3046" s="34"/>
      <c r="Q3046" s="35"/>
      <c r="S3046" s="36"/>
      <c r="U3046" s="37"/>
      <c r="W3046" s="52"/>
      <c r="Y3046" s="53"/>
      <c r="AI3046" s="1"/>
      <c r="AJ3046" s="59"/>
      <c r="AL3046" s="60"/>
      <c r="AP3046" s="34"/>
      <c r="AR3046" s="35"/>
      <c r="AT3046" s="59"/>
      <c r="AV3046" s="60"/>
      <c r="AZ3046" s="36"/>
      <c r="BB3046" s="37"/>
      <c r="BD3046" s="59"/>
      <c r="BF3046" s="60"/>
      <c r="BJ3046" s="52"/>
      <c r="BL3046" s="53"/>
      <c r="BO3046" s="34"/>
      <c r="BQ3046" s="35"/>
      <c r="BT3046" s="59"/>
      <c r="BV3046" s="60"/>
      <c r="BZ3046" s="34"/>
      <c r="CB3046" s="35"/>
      <c r="CD3046" s="59"/>
      <c r="CF3046" s="60"/>
      <c r="CJ3046" s="36"/>
      <c r="CL3046" s="37"/>
      <c r="CN3046" s="59"/>
      <c r="CP3046" s="60"/>
      <c r="CT3046" s="52"/>
      <c r="CV3046" s="53"/>
      <c r="CY3046" s="36"/>
      <c r="DA3046" s="37"/>
      <c r="DD3046" s="59"/>
      <c r="DF3046" s="60"/>
      <c r="DJ3046" s="34"/>
      <c r="DL3046" s="35"/>
      <c r="DN3046" s="59"/>
      <c r="DP3046" s="60"/>
      <c r="DT3046" s="36"/>
      <c r="DV3046" s="37"/>
      <c r="DX3046" s="59"/>
      <c r="DZ3046" s="60"/>
      <c r="ED3046" s="52"/>
      <c r="EF3046" s="53"/>
      <c r="EI3046" s="52"/>
      <c r="EK3046" s="53"/>
      <c r="EY3046" s="1"/>
      <c r="FV3046" s="59"/>
      <c r="FX3046" s="60"/>
      <c r="GB3046" s="34"/>
      <c r="GD3046" s="35"/>
      <c r="GF3046" s="59"/>
      <c r="GH3046" s="60"/>
      <c r="GL3046" s="36"/>
      <c r="GN3046" s="37"/>
      <c r="GP3046" s="59"/>
      <c r="GR3046" s="60"/>
      <c r="GV3046" s="52"/>
      <c r="GX3046" s="53"/>
      <c r="HA3046" s="34"/>
      <c r="HC3046" s="35"/>
      <c r="HF3046" s="59"/>
      <c r="HH3046" s="60"/>
      <c r="HL3046" s="34"/>
      <c r="HN3046" s="35"/>
      <c r="HP3046" s="59"/>
      <c r="HR3046" s="60"/>
      <c r="HV3046" s="36"/>
      <c r="HX3046" s="37"/>
      <c r="HZ3046" s="59"/>
      <c r="IB3046" s="60"/>
      <c r="IF3046" s="52"/>
      <c r="IH3046" s="53"/>
      <c r="IK3046" s="36"/>
      <c r="IM3046" s="37"/>
      <c r="IP3046" s="59"/>
      <c r="IR3046" s="60"/>
      <c r="IV3046" s="34"/>
      <c r="IX3046" s="35"/>
      <c r="IZ3046" s="59"/>
      <c r="JB3046" s="60"/>
      <c r="JF3046" s="36"/>
      <c r="JH3046" s="37"/>
      <c r="JJ3046" s="59"/>
      <c r="JL3046" s="60"/>
      <c r="JP3046" s="52"/>
      <c r="JR3046" s="53"/>
      <c r="JU3046" s="52"/>
      <c r="JW3046" s="53"/>
      <c r="JX3046" s="1"/>
      <c r="KG3046" s="1"/>
      <c r="KV3046" s="1"/>
      <c r="KW3046" s="34"/>
      <c r="KY3046" s="35"/>
      <c r="LA3046" s="36"/>
      <c r="LC3046" s="37"/>
      <c r="LQ3046" s="1"/>
      <c r="LR3046" s="59"/>
      <c r="LT3046" s="60"/>
      <c r="LX3046" s="34"/>
      <c r="LZ3046" s="35"/>
      <c r="MB3046" s="59"/>
      <c r="MD3046" s="60"/>
      <c r="MH3046" s="36"/>
      <c r="MJ3046" s="37"/>
      <c r="MW3046" s="34"/>
      <c r="MY3046" s="35"/>
      <c r="NB3046" s="59"/>
      <c r="ND3046" s="60"/>
      <c r="NH3046" s="34"/>
      <c r="NJ3046" s="35"/>
      <c r="NL3046" s="59"/>
      <c r="NN3046" s="60"/>
      <c r="NR3046" s="36"/>
      <c r="NT3046" s="37"/>
      <c r="OG3046" s="36"/>
      <c r="OI3046" s="37"/>
      <c r="PW3046" s="1"/>
      <c r="RD3046" s="59"/>
      <c r="RF3046" s="60"/>
      <c r="RJ3046" s="34"/>
      <c r="RL3046" s="35"/>
      <c r="RN3046" s="59"/>
      <c r="RP3046" s="60"/>
      <c r="RT3046" s="36"/>
      <c r="RV3046" s="37"/>
      <c r="SI3046" s="34"/>
      <c r="SK3046" s="35"/>
      <c r="SN3046" s="59"/>
      <c r="SP3046" s="60"/>
      <c r="ST3046" s="34"/>
      <c r="SV3046" s="35"/>
      <c r="SX3046" s="59"/>
      <c r="SZ3046" s="60"/>
      <c r="TD3046" s="36"/>
      <c r="TF3046" s="37"/>
      <c r="TS3046" s="36"/>
      <c r="TU3046" s="37"/>
      <c r="TV3046" s="1"/>
      <c r="VT3046" s="1"/>
    </row>
    <row r="3047" spans="14:592" x14ac:dyDescent="0.3">
      <c r="N3047" s="1"/>
      <c r="O3047" s="34"/>
      <c r="Q3047" s="35"/>
      <c r="S3047" s="36"/>
      <c r="U3047" s="37"/>
      <c r="W3047" s="52"/>
      <c r="Y3047" s="53"/>
      <c r="AI3047" s="1"/>
      <c r="AJ3047" s="59"/>
      <c r="AL3047" s="60"/>
      <c r="AP3047" s="34"/>
      <c r="AR3047" s="35"/>
      <c r="AT3047" s="59"/>
      <c r="AV3047" s="60"/>
      <c r="AZ3047" s="36"/>
      <c r="BB3047" s="37"/>
      <c r="BD3047" s="59"/>
      <c r="BF3047" s="60"/>
      <c r="BJ3047" s="52"/>
      <c r="BL3047" s="53"/>
      <c r="BO3047" s="34"/>
      <c r="BQ3047" s="35"/>
      <c r="BT3047" s="59"/>
      <c r="BV3047" s="60"/>
      <c r="BZ3047" s="34"/>
      <c r="CB3047" s="35"/>
      <c r="CD3047" s="59"/>
      <c r="CF3047" s="60"/>
      <c r="CJ3047" s="36"/>
      <c r="CL3047" s="37"/>
      <c r="CN3047" s="59"/>
      <c r="CP3047" s="60"/>
      <c r="CT3047" s="52"/>
      <c r="CV3047" s="53"/>
      <c r="CY3047" s="36"/>
      <c r="DA3047" s="37"/>
      <c r="DD3047" s="59"/>
      <c r="DF3047" s="60"/>
      <c r="DJ3047" s="34"/>
      <c r="DL3047" s="35"/>
      <c r="DN3047" s="59"/>
      <c r="DP3047" s="60"/>
      <c r="DT3047" s="36"/>
      <c r="DV3047" s="37"/>
      <c r="DX3047" s="59"/>
      <c r="DZ3047" s="60"/>
      <c r="ED3047" s="52"/>
      <c r="EF3047" s="53"/>
      <c r="EI3047" s="52"/>
      <c r="EK3047" s="53"/>
      <c r="FV3047" s="59"/>
      <c r="FX3047" s="60"/>
      <c r="GB3047" s="34"/>
      <c r="GD3047" s="35"/>
      <c r="GF3047" s="59"/>
      <c r="GH3047" s="60"/>
      <c r="GL3047" s="36"/>
      <c r="GN3047" s="37"/>
      <c r="GP3047" s="59"/>
      <c r="GR3047" s="60"/>
      <c r="GV3047" s="52"/>
      <c r="GX3047" s="53"/>
      <c r="HA3047" s="34"/>
      <c r="HC3047" s="35"/>
      <c r="HF3047" s="59"/>
      <c r="HH3047" s="60"/>
      <c r="HL3047" s="34"/>
      <c r="HN3047" s="35"/>
      <c r="HP3047" s="59"/>
      <c r="HR3047" s="60"/>
      <c r="HV3047" s="36"/>
      <c r="HX3047" s="37"/>
      <c r="HZ3047" s="59"/>
      <c r="IB3047" s="60"/>
      <c r="IF3047" s="52"/>
      <c r="IH3047" s="53"/>
      <c r="IK3047" s="36"/>
      <c r="IM3047" s="37"/>
      <c r="IP3047" s="59"/>
      <c r="IR3047" s="60"/>
      <c r="IV3047" s="34"/>
      <c r="IX3047" s="35"/>
      <c r="IZ3047" s="59"/>
      <c r="JB3047" s="60"/>
      <c r="JF3047" s="36"/>
      <c r="JH3047" s="37"/>
      <c r="JJ3047" s="59"/>
      <c r="JL3047" s="60"/>
      <c r="JP3047" s="52"/>
      <c r="JR3047" s="53"/>
      <c r="JU3047" s="52"/>
      <c r="JW3047" s="53"/>
      <c r="JX3047" s="1"/>
      <c r="KG3047" s="1"/>
      <c r="KV3047" s="1"/>
      <c r="KW3047" s="34"/>
      <c r="KY3047" s="35"/>
      <c r="LA3047" s="36"/>
      <c r="LC3047" s="37"/>
      <c r="LQ3047" s="1"/>
      <c r="LR3047" s="59"/>
      <c r="LT3047" s="60"/>
      <c r="LX3047" s="34"/>
      <c r="LZ3047" s="35"/>
      <c r="MB3047" s="59"/>
      <c r="MD3047" s="60"/>
      <c r="MH3047" s="36"/>
      <c r="MJ3047" s="37"/>
      <c r="MW3047" s="34"/>
      <c r="MY3047" s="35"/>
      <c r="NB3047" s="59"/>
      <c r="ND3047" s="60"/>
      <c r="NH3047" s="34"/>
      <c r="NJ3047" s="35"/>
      <c r="NL3047" s="59"/>
      <c r="NN3047" s="60"/>
      <c r="NR3047" s="36"/>
      <c r="NT3047" s="37"/>
      <c r="OG3047" s="36"/>
      <c r="OI3047" s="37"/>
      <c r="RD3047" s="59"/>
      <c r="RF3047" s="60"/>
      <c r="RJ3047" s="34"/>
      <c r="RL3047" s="35"/>
      <c r="RN3047" s="59"/>
      <c r="RP3047" s="60"/>
      <c r="RT3047" s="36"/>
      <c r="RV3047" s="37"/>
      <c r="SI3047" s="34"/>
      <c r="SK3047" s="35"/>
      <c r="SN3047" s="59"/>
      <c r="SP3047" s="60"/>
      <c r="ST3047" s="34"/>
      <c r="SV3047" s="35"/>
      <c r="SX3047" s="59"/>
      <c r="SZ3047" s="60"/>
      <c r="TD3047" s="36"/>
      <c r="TF3047" s="37"/>
      <c r="TS3047" s="36"/>
      <c r="TU3047" s="37"/>
      <c r="TV3047" s="1"/>
      <c r="VT3047" s="1"/>
    </row>
    <row r="3048" spans="14:592" x14ac:dyDescent="0.3">
      <c r="N3048" s="1"/>
      <c r="O3048" s="34"/>
      <c r="Q3048" s="35"/>
      <c r="S3048" s="36"/>
      <c r="U3048" s="37"/>
      <c r="W3048" s="52"/>
      <c r="Y3048" s="53"/>
      <c r="AI3048" s="1"/>
      <c r="AJ3048" s="59"/>
      <c r="AL3048" s="60"/>
      <c r="AP3048" s="34"/>
      <c r="AR3048" s="35"/>
      <c r="AT3048" s="59"/>
      <c r="AV3048" s="60"/>
      <c r="AZ3048" s="36"/>
      <c r="BB3048" s="37"/>
      <c r="BD3048" s="59"/>
      <c r="BF3048" s="60"/>
      <c r="BJ3048" s="52"/>
      <c r="BL3048" s="53"/>
      <c r="BO3048" s="34"/>
      <c r="BQ3048" s="35"/>
      <c r="BT3048" s="59"/>
      <c r="BV3048" s="60"/>
      <c r="BZ3048" s="34"/>
      <c r="CB3048" s="35"/>
      <c r="CD3048" s="59"/>
      <c r="CF3048" s="60"/>
      <c r="CJ3048" s="36"/>
      <c r="CL3048" s="37"/>
      <c r="CN3048" s="59"/>
      <c r="CP3048" s="60"/>
      <c r="CT3048" s="52"/>
      <c r="CV3048" s="53"/>
      <c r="CY3048" s="36"/>
      <c r="DA3048" s="37"/>
      <c r="DD3048" s="59"/>
      <c r="DF3048" s="60"/>
      <c r="DJ3048" s="34"/>
      <c r="DL3048" s="35"/>
      <c r="DN3048" s="59"/>
      <c r="DP3048" s="60"/>
      <c r="DT3048" s="36"/>
      <c r="DV3048" s="37"/>
      <c r="DX3048" s="59"/>
      <c r="DZ3048" s="60"/>
      <c r="ED3048" s="52"/>
      <c r="EF3048" s="53"/>
      <c r="EI3048" s="52"/>
      <c r="EK3048" s="53"/>
      <c r="EY3048" s="1"/>
      <c r="FV3048" s="59"/>
      <c r="FX3048" s="60"/>
      <c r="GB3048" s="34"/>
      <c r="GD3048" s="35"/>
      <c r="GF3048" s="59"/>
      <c r="GH3048" s="60"/>
      <c r="GL3048" s="36"/>
      <c r="GN3048" s="37"/>
      <c r="GP3048" s="59"/>
      <c r="GR3048" s="60"/>
      <c r="GV3048" s="52"/>
      <c r="GX3048" s="53"/>
      <c r="HA3048" s="34"/>
      <c r="HC3048" s="35"/>
      <c r="HF3048" s="59"/>
      <c r="HH3048" s="60"/>
      <c r="HL3048" s="34"/>
      <c r="HN3048" s="35"/>
      <c r="HP3048" s="59"/>
      <c r="HR3048" s="60"/>
      <c r="HV3048" s="36"/>
      <c r="HX3048" s="37"/>
      <c r="HZ3048" s="59"/>
      <c r="IB3048" s="60"/>
      <c r="IF3048" s="52"/>
      <c r="IH3048" s="53"/>
      <c r="IK3048" s="36"/>
      <c r="IM3048" s="37"/>
      <c r="IP3048" s="59"/>
      <c r="IR3048" s="60"/>
      <c r="IV3048" s="34"/>
      <c r="IX3048" s="35"/>
      <c r="IZ3048" s="59"/>
      <c r="JB3048" s="60"/>
      <c r="JF3048" s="36"/>
      <c r="JH3048" s="37"/>
      <c r="JJ3048" s="59"/>
      <c r="JL3048" s="60"/>
      <c r="JP3048" s="52"/>
      <c r="JR3048" s="53"/>
      <c r="JU3048" s="52"/>
      <c r="JW3048" s="53"/>
      <c r="JX3048" s="1"/>
      <c r="KG3048" s="1"/>
      <c r="KV3048" s="1"/>
      <c r="KW3048" s="34"/>
      <c r="KY3048" s="35"/>
      <c r="LA3048" s="36"/>
      <c r="LC3048" s="37"/>
      <c r="LQ3048" s="1"/>
      <c r="LR3048" s="59"/>
      <c r="LT3048" s="60"/>
      <c r="LX3048" s="34"/>
      <c r="LZ3048" s="35"/>
      <c r="MB3048" s="59"/>
      <c r="MD3048" s="60"/>
      <c r="MH3048" s="36"/>
      <c r="MJ3048" s="37"/>
      <c r="MW3048" s="34"/>
      <c r="MY3048" s="35"/>
      <c r="NB3048" s="59"/>
      <c r="ND3048" s="60"/>
      <c r="NH3048" s="34"/>
      <c r="NJ3048" s="35"/>
      <c r="NL3048" s="59"/>
      <c r="NN3048" s="60"/>
      <c r="NR3048" s="36"/>
      <c r="NT3048" s="37"/>
      <c r="OG3048" s="36"/>
      <c r="OI3048" s="37"/>
      <c r="PW3048" s="1"/>
      <c r="RD3048" s="59"/>
      <c r="RF3048" s="60"/>
      <c r="RJ3048" s="34"/>
      <c r="RL3048" s="35"/>
      <c r="RN3048" s="59"/>
      <c r="RP3048" s="60"/>
      <c r="RT3048" s="36"/>
      <c r="RV3048" s="37"/>
      <c r="SI3048" s="34"/>
      <c r="SK3048" s="35"/>
      <c r="SN3048" s="59"/>
      <c r="SP3048" s="60"/>
      <c r="ST3048" s="34"/>
      <c r="SV3048" s="35"/>
      <c r="SX3048" s="59"/>
      <c r="SZ3048" s="60"/>
      <c r="TD3048" s="36"/>
      <c r="TF3048" s="37"/>
      <c r="TS3048" s="36"/>
      <c r="TU3048" s="37"/>
      <c r="TV3048" s="1"/>
      <c r="VT3048" s="1"/>
    </row>
    <row r="3049" spans="14:592" x14ac:dyDescent="0.3">
      <c r="N3049" s="1"/>
      <c r="O3049" s="34"/>
      <c r="Q3049" s="35"/>
      <c r="S3049" s="36"/>
      <c r="U3049" s="37"/>
      <c r="W3049" s="52"/>
      <c r="Y3049" s="53"/>
      <c r="AI3049" s="1"/>
      <c r="AJ3049" s="59"/>
      <c r="AL3049" s="60"/>
      <c r="AP3049" s="34"/>
      <c r="AR3049" s="35"/>
      <c r="AT3049" s="59"/>
      <c r="AV3049" s="60"/>
      <c r="AZ3049" s="36"/>
      <c r="BB3049" s="37"/>
      <c r="BD3049" s="59"/>
      <c r="BF3049" s="60"/>
      <c r="BJ3049" s="52"/>
      <c r="BL3049" s="53"/>
      <c r="BO3049" s="34"/>
      <c r="BQ3049" s="35"/>
      <c r="BT3049" s="59"/>
      <c r="BV3049" s="60"/>
      <c r="BZ3049" s="34"/>
      <c r="CB3049" s="35"/>
      <c r="CD3049" s="59"/>
      <c r="CF3049" s="60"/>
      <c r="CJ3049" s="36"/>
      <c r="CL3049" s="37"/>
      <c r="CN3049" s="59"/>
      <c r="CP3049" s="60"/>
      <c r="CT3049" s="52"/>
      <c r="CV3049" s="53"/>
      <c r="CY3049" s="36"/>
      <c r="DA3049" s="37"/>
      <c r="DD3049" s="59"/>
      <c r="DF3049" s="60"/>
      <c r="DJ3049" s="34"/>
      <c r="DL3049" s="35"/>
      <c r="DN3049" s="59"/>
      <c r="DP3049" s="60"/>
      <c r="DT3049" s="36"/>
      <c r="DV3049" s="37"/>
      <c r="DX3049" s="59"/>
      <c r="DZ3049" s="60"/>
      <c r="ED3049" s="52"/>
      <c r="EF3049" s="53"/>
      <c r="EI3049" s="52"/>
      <c r="EK3049" s="53"/>
      <c r="FV3049" s="59"/>
      <c r="FX3049" s="60"/>
      <c r="GB3049" s="34"/>
      <c r="GD3049" s="35"/>
      <c r="GF3049" s="59"/>
      <c r="GH3049" s="60"/>
      <c r="GL3049" s="36"/>
      <c r="GN3049" s="37"/>
      <c r="GP3049" s="59"/>
      <c r="GR3049" s="60"/>
      <c r="GV3049" s="52"/>
      <c r="GX3049" s="53"/>
      <c r="HA3049" s="34"/>
      <c r="HC3049" s="35"/>
      <c r="HF3049" s="59"/>
      <c r="HH3049" s="60"/>
      <c r="HL3049" s="34"/>
      <c r="HN3049" s="35"/>
      <c r="HP3049" s="59"/>
      <c r="HR3049" s="60"/>
      <c r="HV3049" s="36"/>
      <c r="HX3049" s="37"/>
      <c r="HZ3049" s="59"/>
      <c r="IB3049" s="60"/>
      <c r="IF3049" s="52"/>
      <c r="IH3049" s="53"/>
      <c r="IK3049" s="36"/>
      <c r="IM3049" s="37"/>
      <c r="IP3049" s="59"/>
      <c r="IR3049" s="60"/>
      <c r="IV3049" s="34"/>
      <c r="IX3049" s="35"/>
      <c r="IZ3049" s="59"/>
      <c r="JB3049" s="60"/>
      <c r="JF3049" s="36"/>
      <c r="JH3049" s="37"/>
      <c r="JJ3049" s="59"/>
      <c r="JL3049" s="60"/>
      <c r="JP3049" s="52"/>
      <c r="JR3049" s="53"/>
      <c r="JU3049" s="52"/>
      <c r="JW3049" s="53"/>
      <c r="JX3049" s="1"/>
      <c r="KG3049" s="1"/>
      <c r="KV3049" s="1"/>
      <c r="KW3049" s="34"/>
      <c r="KY3049" s="35"/>
      <c r="LA3049" s="36"/>
      <c r="LC3049" s="37"/>
      <c r="LQ3049" s="1"/>
      <c r="LR3049" s="59"/>
      <c r="LT3049" s="60"/>
      <c r="LX3049" s="34"/>
      <c r="LZ3049" s="35"/>
      <c r="MB3049" s="59"/>
      <c r="MD3049" s="60"/>
      <c r="MH3049" s="36"/>
      <c r="MJ3049" s="37"/>
      <c r="MW3049" s="34"/>
      <c r="MY3049" s="35"/>
      <c r="NB3049" s="59"/>
      <c r="ND3049" s="60"/>
      <c r="NH3049" s="34"/>
      <c r="NJ3049" s="35"/>
      <c r="NL3049" s="59"/>
      <c r="NN3049" s="60"/>
      <c r="NR3049" s="36"/>
      <c r="NT3049" s="37"/>
      <c r="OG3049" s="36"/>
      <c r="OI3049" s="37"/>
      <c r="RD3049" s="59"/>
      <c r="RF3049" s="60"/>
      <c r="RJ3049" s="34"/>
      <c r="RL3049" s="35"/>
      <c r="RN3049" s="59"/>
      <c r="RP3049" s="60"/>
      <c r="RT3049" s="36"/>
      <c r="RV3049" s="37"/>
      <c r="SI3049" s="34"/>
      <c r="SK3049" s="35"/>
      <c r="SN3049" s="59"/>
      <c r="SP3049" s="60"/>
      <c r="ST3049" s="34"/>
      <c r="SV3049" s="35"/>
      <c r="SX3049" s="59"/>
      <c r="SZ3049" s="60"/>
      <c r="TD3049" s="36"/>
      <c r="TF3049" s="37"/>
      <c r="TS3049" s="36"/>
      <c r="TU3049" s="37"/>
      <c r="TV3049" s="1"/>
      <c r="VT3049" s="1"/>
    </row>
    <row r="3050" spans="14:592" x14ac:dyDescent="0.3">
      <c r="N3050" s="1"/>
      <c r="O3050" s="34"/>
      <c r="Q3050" s="35"/>
      <c r="S3050" s="36"/>
      <c r="U3050" s="37"/>
      <c r="W3050" s="52"/>
      <c r="Y3050" s="53"/>
      <c r="AI3050" s="1"/>
      <c r="AJ3050" s="59"/>
      <c r="AL3050" s="60"/>
      <c r="AM3050" s="60"/>
      <c r="AN3050" s="60"/>
      <c r="AO3050" s="60"/>
      <c r="AP3050" s="60"/>
      <c r="AQ3050" s="60"/>
      <c r="AR3050" s="60"/>
      <c r="AS3050" s="60"/>
      <c r="AT3050" s="59"/>
      <c r="AU3050" s="60"/>
      <c r="AV3050" s="60"/>
      <c r="AW3050" s="60"/>
      <c r="AX3050" s="60"/>
      <c r="AY3050" s="60"/>
      <c r="AZ3050" s="60"/>
      <c r="BA3050" s="60"/>
      <c r="BB3050" s="60"/>
      <c r="BC3050" s="60"/>
      <c r="BD3050" s="59"/>
      <c r="BE3050" s="60"/>
      <c r="BF3050" s="60"/>
      <c r="BJ3050" s="52"/>
      <c r="BL3050" s="53"/>
      <c r="BO3050" s="34"/>
      <c r="BQ3050" s="35"/>
      <c r="BT3050" s="59"/>
      <c r="BV3050" s="60"/>
      <c r="BW3050" s="60"/>
      <c r="BX3050" s="60"/>
      <c r="BY3050" s="60"/>
      <c r="BZ3050" s="60"/>
      <c r="CA3050" s="60"/>
      <c r="CB3050" s="60"/>
      <c r="CC3050" s="60"/>
      <c r="CD3050" s="59"/>
      <c r="CE3050" s="60"/>
      <c r="CF3050" s="60"/>
      <c r="CG3050" s="60"/>
      <c r="CH3050" s="60"/>
      <c r="CI3050" s="60"/>
      <c r="CJ3050" s="60"/>
      <c r="CK3050" s="60"/>
      <c r="CL3050" s="60"/>
      <c r="CM3050" s="60"/>
      <c r="CN3050" s="59"/>
      <c r="CO3050" s="60"/>
      <c r="CP3050" s="60"/>
      <c r="CT3050" s="52"/>
      <c r="CV3050" s="53"/>
      <c r="CY3050" s="36"/>
      <c r="DA3050" s="37"/>
      <c r="DD3050" s="59"/>
      <c r="DF3050" s="60"/>
      <c r="DG3050" s="60"/>
      <c r="DH3050" s="60"/>
      <c r="DI3050" s="60"/>
      <c r="DJ3050" s="60"/>
      <c r="DK3050" s="60"/>
      <c r="DL3050" s="60"/>
      <c r="DM3050" s="60"/>
      <c r="DN3050" s="59"/>
      <c r="DO3050" s="60"/>
      <c r="DP3050" s="60"/>
      <c r="DQ3050" s="60"/>
      <c r="DR3050" s="60"/>
      <c r="DS3050" s="60"/>
      <c r="DT3050" s="60"/>
      <c r="DU3050" s="60"/>
      <c r="DV3050" s="60"/>
      <c r="DW3050" s="60"/>
      <c r="DX3050" s="59"/>
      <c r="DY3050" s="60"/>
      <c r="DZ3050" s="60"/>
      <c r="ED3050" s="52"/>
      <c r="EF3050" s="53"/>
      <c r="EI3050" s="52"/>
      <c r="EK3050" s="53"/>
      <c r="EY3050" s="1"/>
      <c r="FV3050" s="59"/>
      <c r="FX3050" s="60"/>
      <c r="FY3050" s="60"/>
      <c r="FZ3050" s="60"/>
      <c r="GA3050" s="60"/>
      <c r="GB3050" s="60"/>
      <c r="GC3050" s="60"/>
      <c r="GD3050" s="60"/>
      <c r="GE3050" s="60"/>
      <c r="GF3050" s="59"/>
      <c r="GG3050" s="60"/>
      <c r="GH3050" s="60"/>
      <c r="GI3050" s="60"/>
      <c r="GJ3050" s="60"/>
      <c r="GK3050" s="60"/>
      <c r="GL3050" s="60"/>
      <c r="GM3050" s="60"/>
      <c r="GN3050" s="60"/>
      <c r="GO3050" s="60"/>
      <c r="GP3050" s="59"/>
      <c r="GQ3050" s="60"/>
      <c r="GR3050" s="60"/>
      <c r="GV3050" s="52"/>
      <c r="GX3050" s="53"/>
      <c r="HA3050" s="34"/>
      <c r="HC3050" s="35"/>
      <c r="HF3050" s="59"/>
      <c r="HH3050" s="60"/>
      <c r="HI3050" s="60"/>
      <c r="HJ3050" s="60"/>
      <c r="HK3050" s="60"/>
      <c r="HL3050" s="60"/>
      <c r="HM3050" s="60"/>
      <c r="HN3050" s="60"/>
      <c r="HO3050" s="60"/>
      <c r="HP3050" s="59"/>
      <c r="HQ3050" s="60"/>
      <c r="HR3050" s="60"/>
      <c r="HS3050" s="60"/>
      <c r="HT3050" s="60"/>
      <c r="HU3050" s="60"/>
      <c r="HV3050" s="60"/>
      <c r="HW3050" s="60"/>
      <c r="HX3050" s="60"/>
      <c r="HY3050" s="60"/>
      <c r="HZ3050" s="59"/>
      <c r="IA3050" s="60"/>
      <c r="IB3050" s="60"/>
      <c r="IF3050" s="52"/>
      <c r="IH3050" s="53"/>
      <c r="IK3050" s="36"/>
      <c r="IM3050" s="37"/>
      <c r="IP3050" s="59"/>
      <c r="IR3050" s="60"/>
      <c r="IS3050" s="60"/>
      <c r="IT3050" s="60"/>
      <c r="IU3050" s="60"/>
      <c r="IV3050" s="60"/>
      <c r="IW3050" s="60"/>
      <c r="IX3050" s="60"/>
      <c r="IY3050" s="60"/>
      <c r="IZ3050" s="59"/>
      <c r="JA3050" s="60"/>
      <c r="JB3050" s="60"/>
      <c r="JC3050" s="60"/>
      <c r="JD3050" s="60"/>
      <c r="JE3050" s="60"/>
      <c r="JF3050" s="60"/>
      <c r="JG3050" s="60"/>
      <c r="JH3050" s="60"/>
      <c r="JI3050" s="60"/>
      <c r="JJ3050" s="59"/>
      <c r="JK3050" s="60"/>
      <c r="JL3050" s="60"/>
      <c r="JP3050" s="52"/>
      <c r="JR3050" s="53"/>
      <c r="JU3050" s="52"/>
      <c r="JW3050" s="53"/>
      <c r="JX3050" s="1"/>
      <c r="KG3050" s="1"/>
      <c r="KV3050" s="1"/>
      <c r="KW3050" s="34"/>
      <c r="KY3050" s="35"/>
      <c r="LA3050" s="36"/>
      <c r="LC3050" s="37"/>
      <c r="LQ3050" s="1"/>
      <c r="LR3050" s="59"/>
      <c r="LT3050" s="60"/>
      <c r="LU3050" s="60"/>
      <c r="LV3050" s="60"/>
      <c r="LW3050" s="60"/>
      <c r="LX3050" s="60"/>
      <c r="LY3050" s="60"/>
      <c r="LZ3050" s="60"/>
      <c r="MA3050" s="60"/>
      <c r="MB3050" s="59"/>
      <c r="MC3050" s="60"/>
      <c r="MD3050" s="60"/>
      <c r="MH3050" s="36"/>
      <c r="MJ3050" s="37"/>
      <c r="MW3050" s="34"/>
      <c r="MY3050" s="35"/>
      <c r="NB3050" s="59"/>
      <c r="ND3050" s="60"/>
      <c r="NE3050" s="60"/>
      <c r="NF3050" s="60"/>
      <c r="NG3050" s="60"/>
      <c r="NH3050" s="60"/>
      <c r="NI3050" s="60"/>
      <c r="NJ3050" s="60"/>
      <c r="NK3050" s="60"/>
      <c r="NL3050" s="59"/>
      <c r="NM3050" s="60"/>
      <c r="NN3050" s="60"/>
      <c r="NR3050" s="36"/>
      <c r="NT3050" s="37"/>
      <c r="OG3050" s="36"/>
      <c r="OI3050" s="37"/>
      <c r="PW3050" s="1"/>
      <c r="RD3050" s="59"/>
      <c r="RF3050" s="60"/>
      <c r="RG3050" s="60"/>
      <c r="RH3050" s="60"/>
      <c r="RI3050" s="60"/>
      <c r="RJ3050" s="60"/>
      <c r="RK3050" s="60"/>
      <c r="RL3050" s="60"/>
      <c r="RM3050" s="60"/>
      <c r="RN3050" s="59"/>
      <c r="RO3050" s="60"/>
      <c r="RP3050" s="60"/>
      <c r="RT3050" s="36"/>
      <c r="RV3050" s="37"/>
      <c r="SI3050" s="34"/>
      <c r="SK3050" s="35"/>
      <c r="SN3050" s="59"/>
      <c r="SP3050" s="60"/>
      <c r="SQ3050" s="60"/>
      <c r="SR3050" s="60"/>
      <c r="SS3050" s="60"/>
      <c r="ST3050" s="60"/>
      <c r="SU3050" s="60"/>
      <c r="SV3050" s="60"/>
      <c r="SW3050" s="60"/>
      <c r="SX3050" s="59"/>
      <c r="SY3050" s="60"/>
      <c r="SZ3050" s="60"/>
      <c r="TD3050" s="36"/>
      <c r="TF3050" s="37"/>
      <c r="TS3050" s="36"/>
      <c r="TU3050" s="37"/>
      <c r="TV3050" s="1"/>
      <c r="VT3050" s="1"/>
    </row>
    <row r="3051" spans="14:592" x14ac:dyDescent="0.3">
      <c r="N3051" s="1"/>
      <c r="O3051" s="34"/>
      <c r="Q3051" s="35"/>
      <c r="S3051" s="36"/>
      <c r="U3051" s="37"/>
      <c r="W3051" s="52"/>
      <c r="Y3051" s="53"/>
      <c r="AI3051" s="1"/>
      <c r="AJ3051" s="59"/>
      <c r="AL3051" s="60"/>
      <c r="AM3051" s="60"/>
      <c r="AN3051" s="60"/>
      <c r="AO3051" s="60"/>
      <c r="AP3051" s="60"/>
      <c r="AQ3051" s="60"/>
      <c r="AR3051" s="60"/>
      <c r="AS3051" s="60"/>
      <c r="AT3051" s="59"/>
      <c r="AU3051" s="60"/>
      <c r="AV3051" s="60"/>
      <c r="AW3051" s="60"/>
      <c r="AX3051" s="60"/>
      <c r="AY3051" s="60"/>
      <c r="AZ3051" s="60"/>
      <c r="BA3051" s="60"/>
      <c r="BB3051" s="60"/>
      <c r="BC3051" s="60"/>
      <c r="BD3051" s="59"/>
      <c r="BE3051" s="60"/>
      <c r="BF3051" s="60"/>
      <c r="BJ3051" s="52"/>
      <c r="BL3051" s="53"/>
      <c r="BO3051" s="34"/>
      <c r="BQ3051" s="35"/>
      <c r="BT3051" s="59"/>
      <c r="BV3051" s="60"/>
      <c r="BW3051" s="60"/>
      <c r="BX3051" s="60"/>
      <c r="BY3051" s="60"/>
      <c r="BZ3051" s="60"/>
      <c r="CA3051" s="60"/>
      <c r="CB3051" s="60"/>
      <c r="CC3051" s="60"/>
      <c r="CD3051" s="59"/>
      <c r="CE3051" s="60"/>
      <c r="CF3051" s="60"/>
      <c r="CG3051" s="60"/>
      <c r="CH3051" s="60"/>
      <c r="CI3051" s="60"/>
      <c r="CJ3051" s="60"/>
      <c r="CK3051" s="60"/>
      <c r="CL3051" s="60"/>
      <c r="CM3051" s="60"/>
      <c r="CN3051" s="59"/>
      <c r="CO3051" s="60"/>
      <c r="CP3051" s="60"/>
      <c r="CT3051" s="52"/>
      <c r="CV3051" s="53"/>
      <c r="CY3051" s="36"/>
      <c r="DA3051" s="37"/>
      <c r="DD3051" s="59"/>
      <c r="DF3051" s="60"/>
      <c r="DG3051" s="60"/>
      <c r="DH3051" s="60"/>
      <c r="DI3051" s="60"/>
      <c r="DJ3051" s="60"/>
      <c r="DK3051" s="60"/>
      <c r="DL3051" s="60"/>
      <c r="DM3051" s="60"/>
      <c r="DN3051" s="59"/>
      <c r="DO3051" s="60"/>
      <c r="DP3051" s="60"/>
      <c r="DQ3051" s="60"/>
      <c r="DR3051" s="60"/>
      <c r="DS3051" s="60"/>
      <c r="DT3051" s="60"/>
      <c r="DU3051" s="60"/>
      <c r="DV3051" s="60"/>
      <c r="DW3051" s="60"/>
      <c r="DX3051" s="59"/>
      <c r="DY3051" s="60"/>
      <c r="DZ3051" s="60"/>
      <c r="ED3051" s="52"/>
      <c r="EF3051" s="53"/>
      <c r="EI3051" s="52"/>
      <c r="EK3051" s="53"/>
      <c r="FV3051" s="59"/>
      <c r="FX3051" s="60"/>
      <c r="FY3051" s="60"/>
      <c r="FZ3051" s="60"/>
      <c r="GA3051" s="60"/>
      <c r="GB3051" s="60"/>
      <c r="GC3051" s="60"/>
      <c r="GD3051" s="60"/>
      <c r="GE3051" s="60"/>
      <c r="GF3051" s="59"/>
      <c r="GG3051" s="60"/>
      <c r="GH3051" s="60"/>
      <c r="GI3051" s="60"/>
      <c r="GJ3051" s="60"/>
      <c r="GK3051" s="60"/>
      <c r="GL3051" s="60"/>
      <c r="GM3051" s="60"/>
      <c r="GN3051" s="60"/>
      <c r="GO3051" s="60"/>
      <c r="GP3051" s="59"/>
      <c r="GQ3051" s="60"/>
      <c r="GR3051" s="60"/>
      <c r="GV3051" s="52"/>
      <c r="GX3051" s="53"/>
      <c r="HA3051" s="34"/>
      <c r="HC3051" s="35"/>
      <c r="HF3051" s="59"/>
      <c r="HH3051" s="60"/>
      <c r="HI3051" s="60"/>
      <c r="HJ3051" s="60"/>
      <c r="HK3051" s="60"/>
      <c r="HL3051" s="60"/>
      <c r="HM3051" s="60"/>
      <c r="HN3051" s="60"/>
      <c r="HO3051" s="60"/>
      <c r="HP3051" s="59"/>
      <c r="HQ3051" s="60"/>
      <c r="HR3051" s="60"/>
      <c r="HS3051" s="60"/>
      <c r="HT3051" s="60"/>
      <c r="HU3051" s="60"/>
      <c r="HV3051" s="60"/>
      <c r="HW3051" s="60"/>
      <c r="HX3051" s="60"/>
      <c r="HY3051" s="60"/>
      <c r="HZ3051" s="59"/>
      <c r="IA3051" s="60"/>
      <c r="IB3051" s="60"/>
      <c r="IF3051" s="52"/>
      <c r="IH3051" s="53"/>
      <c r="IK3051" s="36"/>
      <c r="IM3051" s="37"/>
      <c r="IP3051" s="59"/>
      <c r="IR3051" s="60"/>
      <c r="IS3051" s="60"/>
      <c r="IT3051" s="60"/>
      <c r="IU3051" s="60"/>
      <c r="IV3051" s="60"/>
      <c r="IW3051" s="60"/>
      <c r="IX3051" s="60"/>
      <c r="IY3051" s="60"/>
      <c r="IZ3051" s="59"/>
      <c r="JA3051" s="60"/>
      <c r="JB3051" s="60"/>
      <c r="JC3051" s="60"/>
      <c r="JD3051" s="60"/>
      <c r="JE3051" s="60"/>
      <c r="JF3051" s="60"/>
      <c r="JG3051" s="60"/>
      <c r="JH3051" s="60"/>
      <c r="JI3051" s="60"/>
      <c r="JJ3051" s="59"/>
      <c r="JK3051" s="60"/>
      <c r="JL3051" s="60"/>
      <c r="JP3051" s="52"/>
      <c r="JR3051" s="53"/>
      <c r="JU3051" s="52"/>
      <c r="JW3051" s="53"/>
      <c r="JX3051" s="1"/>
      <c r="KG3051" s="1"/>
      <c r="KV3051" s="1"/>
      <c r="KW3051" s="34"/>
      <c r="KY3051" s="35"/>
      <c r="LA3051" s="36"/>
      <c r="LC3051" s="37"/>
      <c r="LQ3051" s="1"/>
      <c r="LR3051" s="59"/>
      <c r="LT3051" s="60"/>
      <c r="LU3051" s="60"/>
      <c r="LV3051" s="60"/>
      <c r="LW3051" s="60"/>
      <c r="LX3051" s="60"/>
      <c r="LY3051" s="60"/>
      <c r="LZ3051" s="60"/>
      <c r="MA3051" s="60"/>
      <c r="MB3051" s="59"/>
      <c r="MC3051" s="60"/>
      <c r="MD3051" s="60"/>
      <c r="MH3051" s="36"/>
      <c r="MJ3051" s="37"/>
      <c r="MW3051" s="34"/>
      <c r="MY3051" s="35"/>
      <c r="NB3051" s="59"/>
      <c r="ND3051" s="60"/>
      <c r="NE3051" s="60"/>
      <c r="NF3051" s="60"/>
      <c r="NG3051" s="60"/>
      <c r="NH3051" s="60"/>
      <c r="NI3051" s="60"/>
      <c r="NJ3051" s="60"/>
      <c r="NK3051" s="60"/>
      <c r="NL3051" s="59"/>
      <c r="NM3051" s="60"/>
      <c r="NN3051" s="60"/>
      <c r="NR3051" s="36"/>
      <c r="NT3051" s="37"/>
      <c r="OG3051" s="36"/>
      <c r="OI3051" s="37"/>
      <c r="RD3051" s="59"/>
      <c r="RF3051" s="60"/>
      <c r="RG3051" s="60"/>
      <c r="RH3051" s="60"/>
      <c r="RI3051" s="60"/>
      <c r="RJ3051" s="60"/>
      <c r="RK3051" s="60"/>
      <c r="RL3051" s="60"/>
      <c r="RM3051" s="60"/>
      <c r="RN3051" s="59"/>
      <c r="RO3051" s="60"/>
      <c r="RP3051" s="60"/>
      <c r="RT3051" s="36"/>
      <c r="RV3051" s="37"/>
      <c r="SI3051" s="34"/>
      <c r="SK3051" s="35"/>
      <c r="SN3051" s="59"/>
      <c r="SP3051" s="60"/>
      <c r="SQ3051" s="60"/>
      <c r="SR3051" s="60"/>
      <c r="SS3051" s="60"/>
      <c r="ST3051" s="60"/>
      <c r="SU3051" s="60"/>
      <c r="SV3051" s="60"/>
      <c r="SW3051" s="60"/>
      <c r="SX3051" s="59"/>
      <c r="SY3051" s="60"/>
      <c r="SZ3051" s="60"/>
      <c r="TD3051" s="36"/>
      <c r="TF3051" s="37"/>
      <c r="TS3051" s="36"/>
      <c r="TU3051" s="37"/>
      <c r="TV3051" s="1"/>
      <c r="VT3051" s="1"/>
    </row>
    <row r="3052" spans="14:592" x14ac:dyDescent="0.3">
      <c r="N3052" s="1"/>
      <c r="O3052" s="34"/>
      <c r="Q3052" s="35"/>
      <c r="S3052" s="36"/>
      <c r="U3052" s="37"/>
      <c r="W3052" s="52"/>
      <c r="Y3052" s="53"/>
      <c r="AI3052" s="1"/>
      <c r="AJ3052" s="59"/>
      <c r="AO3052" s="60"/>
      <c r="AP3052" s="34"/>
      <c r="AR3052" s="35"/>
      <c r="AT3052" s="59"/>
      <c r="AZ3052" s="36"/>
      <c r="BB3052" s="37"/>
      <c r="BD3052" s="59"/>
      <c r="BJ3052" s="52"/>
      <c r="BL3052" s="53"/>
      <c r="BO3052" s="34"/>
      <c r="BQ3052" s="35"/>
      <c r="BT3052" s="59"/>
      <c r="BY3052" s="60"/>
      <c r="BZ3052" s="34"/>
      <c r="CB3052" s="35"/>
      <c r="CD3052" s="59"/>
      <c r="CJ3052" s="36"/>
      <c r="CL3052" s="37"/>
      <c r="CN3052" s="59"/>
      <c r="CT3052" s="52"/>
      <c r="CV3052" s="53"/>
      <c r="CY3052" s="36"/>
      <c r="DA3052" s="37"/>
      <c r="DD3052" s="59"/>
      <c r="DI3052" s="60"/>
      <c r="DJ3052" s="34"/>
      <c r="DL3052" s="35"/>
      <c r="DN3052" s="59"/>
      <c r="DT3052" s="36"/>
      <c r="DV3052" s="37"/>
      <c r="DX3052" s="59"/>
      <c r="ED3052" s="52"/>
      <c r="EF3052" s="53"/>
      <c r="EI3052" s="52"/>
      <c r="EK3052" s="53"/>
      <c r="EY3052" s="1"/>
      <c r="FV3052" s="59"/>
      <c r="GA3052" s="60"/>
      <c r="GB3052" s="34"/>
      <c r="GD3052" s="35"/>
      <c r="GF3052" s="59"/>
      <c r="GL3052" s="36"/>
      <c r="GN3052" s="37"/>
      <c r="GP3052" s="59"/>
      <c r="GV3052" s="52"/>
      <c r="GX3052" s="53"/>
      <c r="HA3052" s="34"/>
      <c r="HC3052" s="35"/>
      <c r="HF3052" s="59"/>
      <c r="HK3052" s="60"/>
      <c r="HL3052" s="34"/>
      <c r="HN3052" s="35"/>
      <c r="HP3052" s="59"/>
      <c r="HV3052" s="36"/>
      <c r="HX3052" s="37"/>
      <c r="HZ3052" s="59"/>
      <c r="IF3052" s="52"/>
      <c r="IH3052" s="53"/>
      <c r="IK3052" s="36"/>
      <c r="IM3052" s="37"/>
      <c r="IP3052" s="59"/>
      <c r="IU3052" s="60"/>
      <c r="IV3052" s="34"/>
      <c r="IX3052" s="35"/>
      <c r="IZ3052" s="59"/>
      <c r="JF3052" s="36"/>
      <c r="JH3052" s="37"/>
      <c r="JJ3052" s="59"/>
      <c r="JP3052" s="52"/>
      <c r="JR3052" s="53"/>
      <c r="JU3052" s="52"/>
      <c r="JW3052" s="53"/>
      <c r="JX3052" s="1"/>
      <c r="KG3052" s="1"/>
      <c r="KV3052" s="1"/>
      <c r="KW3052" s="34"/>
      <c r="KY3052" s="35"/>
      <c r="LA3052" s="36"/>
      <c r="LC3052" s="37"/>
      <c r="LQ3052" s="1"/>
      <c r="LR3052" s="59"/>
      <c r="LW3052" s="60"/>
      <c r="LX3052" s="34"/>
      <c r="LZ3052" s="35"/>
      <c r="MB3052" s="59"/>
      <c r="MH3052" s="36"/>
      <c r="MJ3052" s="37"/>
      <c r="MW3052" s="34"/>
      <c r="MY3052" s="35"/>
      <c r="NB3052" s="59"/>
      <c r="NG3052" s="60"/>
      <c r="NH3052" s="34"/>
      <c r="NJ3052" s="35"/>
      <c r="NL3052" s="59"/>
      <c r="NR3052" s="36"/>
      <c r="NT3052" s="37"/>
      <c r="OG3052" s="36"/>
      <c r="OI3052" s="37"/>
      <c r="PW3052" s="1"/>
      <c r="RD3052" s="59"/>
      <c r="RI3052" s="60"/>
      <c r="RJ3052" s="34"/>
      <c r="RL3052" s="35"/>
      <c r="RN3052" s="59"/>
      <c r="RT3052" s="36"/>
      <c r="RV3052" s="37"/>
      <c r="SI3052" s="34"/>
      <c r="SK3052" s="35"/>
      <c r="SN3052" s="59"/>
      <c r="SS3052" s="60"/>
      <c r="ST3052" s="34"/>
      <c r="SV3052" s="35"/>
      <c r="SX3052" s="59"/>
      <c r="TD3052" s="36"/>
      <c r="TF3052" s="37"/>
      <c r="TS3052" s="36"/>
      <c r="TU3052" s="37"/>
      <c r="TV3052" s="1"/>
      <c r="VT3052" s="1"/>
    </row>
    <row r="3053" spans="14:592" x14ac:dyDescent="0.3">
      <c r="N3053" s="1"/>
      <c r="O3053" s="34"/>
      <c r="Q3053" s="35"/>
      <c r="S3053" s="36"/>
      <c r="U3053" s="37"/>
      <c r="W3053" s="52"/>
      <c r="Y3053" s="53"/>
      <c r="AI3053" s="1"/>
      <c r="AJ3053" s="59"/>
      <c r="AK3053" s="59"/>
      <c r="AL3053" s="59"/>
      <c r="AM3053" s="59"/>
      <c r="AN3053" s="59"/>
      <c r="AO3053" s="59"/>
      <c r="AP3053" s="59"/>
      <c r="AQ3053" s="59"/>
      <c r="AR3053" s="59"/>
      <c r="AS3053" s="59"/>
      <c r="AT3053" s="59"/>
      <c r="AU3053" s="59"/>
      <c r="AV3053" s="59"/>
      <c r="AW3053" s="59"/>
      <c r="AX3053" s="59"/>
      <c r="AY3053" s="59"/>
      <c r="AZ3053" s="59"/>
      <c r="BA3053" s="59"/>
      <c r="BB3053" s="59"/>
      <c r="BC3053" s="59"/>
      <c r="BD3053" s="59"/>
      <c r="BJ3053" s="52"/>
      <c r="BL3053" s="53"/>
      <c r="BO3053" s="34"/>
      <c r="BQ3053" s="35"/>
      <c r="BT3053" s="59"/>
      <c r="BU3053" s="59"/>
      <c r="BV3053" s="59"/>
      <c r="BW3053" s="59"/>
      <c r="BX3053" s="59"/>
      <c r="BY3053" s="59"/>
      <c r="BZ3053" s="59"/>
      <c r="CA3053" s="59"/>
      <c r="CB3053" s="59"/>
      <c r="CC3053" s="59"/>
      <c r="CD3053" s="59"/>
      <c r="CE3053" s="59"/>
      <c r="CF3053" s="59"/>
      <c r="CG3053" s="59"/>
      <c r="CH3053" s="59"/>
      <c r="CI3053" s="59"/>
      <c r="CJ3053" s="59"/>
      <c r="CK3053" s="59"/>
      <c r="CL3053" s="59"/>
      <c r="CM3053" s="59"/>
      <c r="CN3053" s="59"/>
      <c r="CT3053" s="52"/>
      <c r="CV3053" s="53"/>
      <c r="CY3053" s="36"/>
      <c r="DA3053" s="37"/>
      <c r="DD3053" s="59"/>
      <c r="DE3053" s="59"/>
      <c r="DF3053" s="59"/>
      <c r="DG3053" s="59"/>
      <c r="DH3053" s="59"/>
      <c r="DI3053" s="59"/>
      <c r="DJ3053" s="59"/>
      <c r="DK3053" s="59"/>
      <c r="DL3053" s="59"/>
      <c r="DM3053" s="59"/>
      <c r="DN3053" s="59"/>
      <c r="DO3053" s="59"/>
      <c r="DP3053" s="59"/>
      <c r="DQ3053" s="59"/>
      <c r="DR3053" s="59"/>
      <c r="DS3053" s="59"/>
      <c r="DT3053" s="59"/>
      <c r="DU3053" s="59"/>
      <c r="DV3053" s="59"/>
      <c r="DW3053" s="59"/>
      <c r="DX3053" s="59"/>
      <c r="ED3053" s="52"/>
      <c r="EF3053" s="53"/>
      <c r="EI3053" s="52"/>
      <c r="EK3053" s="53"/>
      <c r="FV3053" s="59"/>
      <c r="FW3053" s="59"/>
      <c r="FX3053" s="59"/>
      <c r="FY3053" s="59"/>
      <c r="FZ3053" s="59"/>
      <c r="GA3053" s="59"/>
      <c r="GB3053" s="59"/>
      <c r="GC3053" s="59"/>
      <c r="GD3053" s="59"/>
      <c r="GE3053" s="59"/>
      <c r="GF3053" s="59"/>
      <c r="GG3053" s="59"/>
      <c r="GH3053" s="59"/>
      <c r="GI3053" s="59"/>
      <c r="GJ3053" s="59"/>
      <c r="GK3053" s="59"/>
      <c r="GL3053" s="59"/>
      <c r="GM3053" s="59"/>
      <c r="GN3053" s="59"/>
      <c r="GO3053" s="59"/>
      <c r="GP3053" s="59"/>
      <c r="GV3053" s="52"/>
      <c r="GX3053" s="53"/>
      <c r="HA3053" s="34"/>
      <c r="HC3053" s="35"/>
      <c r="HF3053" s="59"/>
      <c r="HG3053" s="59"/>
      <c r="HH3053" s="59"/>
      <c r="HI3053" s="59"/>
      <c r="HJ3053" s="59"/>
      <c r="HK3053" s="59"/>
      <c r="HL3053" s="59"/>
      <c r="HM3053" s="59"/>
      <c r="HN3053" s="59"/>
      <c r="HO3053" s="59"/>
      <c r="HP3053" s="59"/>
      <c r="HQ3053" s="59"/>
      <c r="HR3053" s="59"/>
      <c r="HS3053" s="59"/>
      <c r="HT3053" s="59"/>
      <c r="HU3053" s="59"/>
      <c r="HV3053" s="59"/>
      <c r="HW3053" s="59"/>
      <c r="HX3053" s="59"/>
      <c r="HY3053" s="59"/>
      <c r="HZ3053" s="59"/>
      <c r="IF3053" s="52"/>
      <c r="IH3053" s="53"/>
      <c r="IK3053" s="36"/>
      <c r="IM3053" s="37"/>
      <c r="IP3053" s="59"/>
      <c r="IQ3053" s="59"/>
      <c r="IR3053" s="59"/>
      <c r="IS3053" s="59"/>
      <c r="IT3053" s="59"/>
      <c r="IU3053" s="59"/>
      <c r="IV3053" s="59"/>
      <c r="IW3053" s="59"/>
      <c r="IX3053" s="59"/>
      <c r="IY3053" s="59"/>
      <c r="IZ3053" s="59"/>
      <c r="JA3053" s="59"/>
      <c r="JB3053" s="59"/>
      <c r="JC3053" s="59"/>
      <c r="JD3053" s="59"/>
      <c r="JE3053" s="59"/>
      <c r="JF3053" s="59"/>
      <c r="JG3053" s="59"/>
      <c r="JH3053" s="59"/>
      <c r="JI3053" s="59"/>
      <c r="JJ3053" s="59"/>
      <c r="JP3053" s="52"/>
      <c r="JR3053" s="53"/>
      <c r="JU3053" s="52"/>
      <c r="JW3053" s="53"/>
      <c r="JX3053" s="1"/>
      <c r="KG3053" s="1"/>
      <c r="KV3053" s="1"/>
      <c r="KW3053" s="34"/>
      <c r="KY3053" s="35"/>
      <c r="LA3053" s="36"/>
      <c r="LC3053" s="37"/>
      <c r="LQ3053" s="1"/>
      <c r="LR3053" s="59"/>
      <c r="LS3053" s="59"/>
      <c r="LT3053" s="59"/>
      <c r="LU3053" s="59"/>
      <c r="LV3053" s="59"/>
      <c r="LW3053" s="59"/>
      <c r="LX3053" s="59"/>
      <c r="LY3053" s="59"/>
      <c r="LZ3053" s="59"/>
      <c r="MA3053" s="59"/>
      <c r="MB3053" s="59"/>
      <c r="MH3053" s="36"/>
      <c r="MJ3053" s="37"/>
      <c r="MW3053" s="34"/>
      <c r="MY3053" s="35"/>
      <c r="NB3053" s="59"/>
      <c r="NC3053" s="59"/>
      <c r="ND3053" s="59"/>
      <c r="NE3053" s="59"/>
      <c r="NF3053" s="59"/>
      <c r="NG3053" s="59"/>
      <c r="NH3053" s="59"/>
      <c r="NI3053" s="59"/>
      <c r="NJ3053" s="59"/>
      <c r="NK3053" s="59"/>
      <c r="NL3053" s="59"/>
      <c r="NR3053" s="36"/>
      <c r="NT3053" s="37"/>
      <c r="OG3053" s="36"/>
      <c r="OI3053" s="37"/>
      <c r="RD3053" s="59"/>
      <c r="RE3053" s="59"/>
      <c r="RF3053" s="59"/>
      <c r="RG3053" s="59"/>
      <c r="RH3053" s="59"/>
      <c r="RI3053" s="59"/>
      <c r="RJ3053" s="59"/>
      <c r="RK3053" s="59"/>
      <c r="RL3053" s="59"/>
      <c r="RM3053" s="59"/>
      <c r="RN3053" s="59"/>
      <c r="RT3053" s="36"/>
      <c r="RV3053" s="37"/>
      <c r="SI3053" s="34"/>
      <c r="SK3053" s="35"/>
      <c r="SN3053" s="59"/>
      <c r="SO3053" s="59"/>
      <c r="SP3053" s="59"/>
      <c r="SQ3053" s="59"/>
      <c r="SR3053" s="59"/>
      <c r="SS3053" s="59"/>
      <c r="ST3053" s="59"/>
      <c r="SU3053" s="59"/>
      <c r="SV3053" s="59"/>
      <c r="SW3053" s="59"/>
      <c r="SX3053" s="59"/>
      <c r="TD3053" s="36"/>
      <c r="TF3053" s="37"/>
      <c r="TS3053" s="36"/>
      <c r="TU3053" s="37"/>
      <c r="TV3053" s="1"/>
      <c r="VT3053" s="1"/>
    </row>
    <row r="3054" spans="14:592" x14ac:dyDescent="0.3">
      <c r="N3054" s="1"/>
      <c r="O3054" s="34"/>
      <c r="Q3054" s="35"/>
      <c r="S3054" s="36"/>
      <c r="U3054" s="37"/>
      <c r="W3054" s="52"/>
      <c r="Y3054" s="53"/>
      <c r="AI3054" s="1"/>
      <c r="AJ3054" s="59"/>
      <c r="AK3054" s="59"/>
      <c r="AL3054" s="59"/>
      <c r="AM3054" s="59"/>
      <c r="AN3054" s="59"/>
      <c r="AO3054" s="59"/>
      <c r="AP3054" s="59"/>
      <c r="AQ3054" s="59"/>
      <c r="AR3054" s="59"/>
      <c r="AS3054" s="59"/>
      <c r="AT3054" s="59"/>
      <c r="AU3054" s="59"/>
      <c r="AV3054" s="59"/>
      <c r="AW3054" s="59"/>
      <c r="AX3054" s="59"/>
      <c r="AY3054" s="59"/>
      <c r="AZ3054" s="59"/>
      <c r="BA3054" s="59"/>
      <c r="BB3054" s="59"/>
      <c r="BC3054" s="59"/>
      <c r="BD3054" s="59"/>
      <c r="BJ3054" s="52"/>
      <c r="BL3054" s="53"/>
      <c r="BO3054" s="34"/>
      <c r="BQ3054" s="35"/>
      <c r="BT3054" s="59"/>
      <c r="BU3054" s="59"/>
      <c r="BV3054" s="59"/>
      <c r="BW3054" s="59"/>
      <c r="BX3054" s="59"/>
      <c r="BY3054" s="59"/>
      <c r="BZ3054" s="59"/>
      <c r="CA3054" s="59"/>
      <c r="CB3054" s="59"/>
      <c r="CC3054" s="59"/>
      <c r="CD3054" s="59"/>
      <c r="CE3054" s="59"/>
      <c r="CF3054" s="59"/>
      <c r="CG3054" s="59"/>
      <c r="CH3054" s="59"/>
      <c r="CI3054" s="59"/>
      <c r="CJ3054" s="59"/>
      <c r="CK3054" s="59"/>
      <c r="CL3054" s="59"/>
      <c r="CM3054" s="59"/>
      <c r="CN3054" s="59"/>
      <c r="CT3054" s="52"/>
      <c r="CV3054" s="53"/>
      <c r="CY3054" s="36"/>
      <c r="DA3054" s="37"/>
      <c r="DD3054" s="59"/>
      <c r="DE3054" s="59"/>
      <c r="DF3054" s="59"/>
      <c r="DG3054" s="59"/>
      <c r="DH3054" s="59"/>
      <c r="DI3054" s="59"/>
      <c r="DJ3054" s="59"/>
      <c r="DK3054" s="59"/>
      <c r="DL3054" s="59"/>
      <c r="DM3054" s="59"/>
      <c r="DN3054" s="59"/>
      <c r="DO3054" s="59"/>
      <c r="DP3054" s="59"/>
      <c r="DQ3054" s="59"/>
      <c r="DR3054" s="59"/>
      <c r="DS3054" s="59"/>
      <c r="DT3054" s="59"/>
      <c r="DU3054" s="59"/>
      <c r="DV3054" s="59"/>
      <c r="DW3054" s="59"/>
      <c r="DX3054" s="59"/>
      <c r="ED3054" s="52"/>
      <c r="EF3054" s="53"/>
      <c r="EI3054" s="52"/>
      <c r="EK3054" s="53"/>
      <c r="EY3054" s="1"/>
      <c r="FV3054" s="59"/>
      <c r="FW3054" s="59"/>
      <c r="FX3054" s="59"/>
      <c r="FY3054" s="59"/>
      <c r="FZ3054" s="59"/>
      <c r="GA3054" s="59"/>
      <c r="GB3054" s="59"/>
      <c r="GC3054" s="59"/>
      <c r="GD3054" s="59"/>
      <c r="GE3054" s="59"/>
      <c r="GF3054" s="59"/>
      <c r="GG3054" s="59"/>
      <c r="GH3054" s="59"/>
      <c r="GI3054" s="59"/>
      <c r="GJ3054" s="59"/>
      <c r="GK3054" s="59"/>
      <c r="GL3054" s="59"/>
      <c r="GM3054" s="59"/>
      <c r="GN3054" s="59"/>
      <c r="GO3054" s="59"/>
      <c r="GP3054" s="59"/>
      <c r="GV3054" s="52"/>
      <c r="GX3054" s="53"/>
      <c r="HA3054" s="34"/>
      <c r="HC3054" s="35"/>
      <c r="HF3054" s="59"/>
      <c r="HG3054" s="59"/>
      <c r="HH3054" s="59"/>
      <c r="HI3054" s="59"/>
      <c r="HJ3054" s="59"/>
      <c r="HK3054" s="59"/>
      <c r="HL3054" s="59"/>
      <c r="HM3054" s="59"/>
      <c r="HN3054" s="59"/>
      <c r="HO3054" s="59"/>
      <c r="HP3054" s="59"/>
      <c r="HQ3054" s="59"/>
      <c r="HR3054" s="59"/>
      <c r="HS3054" s="59"/>
      <c r="HT3054" s="59"/>
      <c r="HU3054" s="59"/>
      <c r="HV3054" s="59"/>
      <c r="HW3054" s="59"/>
      <c r="HX3054" s="59"/>
      <c r="HY3054" s="59"/>
      <c r="HZ3054" s="59"/>
      <c r="IF3054" s="52"/>
      <c r="IH3054" s="53"/>
      <c r="IK3054" s="36"/>
      <c r="IM3054" s="37"/>
      <c r="IP3054" s="59"/>
      <c r="IQ3054" s="59"/>
      <c r="IR3054" s="59"/>
      <c r="IS3054" s="59"/>
      <c r="IT3054" s="59"/>
      <c r="IU3054" s="59"/>
      <c r="IV3054" s="59"/>
      <c r="IW3054" s="59"/>
      <c r="IX3054" s="59"/>
      <c r="IY3054" s="59"/>
      <c r="IZ3054" s="59"/>
      <c r="JA3054" s="59"/>
      <c r="JB3054" s="59"/>
      <c r="JC3054" s="59"/>
      <c r="JD3054" s="59"/>
      <c r="JE3054" s="59"/>
      <c r="JF3054" s="59"/>
      <c r="JG3054" s="59"/>
      <c r="JH3054" s="59"/>
      <c r="JI3054" s="59"/>
      <c r="JJ3054" s="59"/>
      <c r="JP3054" s="52"/>
      <c r="JR3054" s="53"/>
      <c r="JU3054" s="52"/>
      <c r="JW3054" s="53"/>
      <c r="JX3054" s="1"/>
      <c r="KG3054" s="1"/>
      <c r="KV3054" s="1"/>
      <c r="KW3054" s="34"/>
      <c r="KY3054" s="35"/>
      <c r="LA3054" s="36"/>
      <c r="LC3054" s="37"/>
      <c r="LQ3054" s="1"/>
      <c r="LR3054" s="59"/>
      <c r="LS3054" s="59"/>
      <c r="LT3054" s="59"/>
      <c r="LU3054" s="59"/>
      <c r="LV3054" s="59"/>
      <c r="LW3054" s="59"/>
      <c r="LX3054" s="59"/>
      <c r="LY3054" s="59"/>
      <c r="LZ3054" s="59"/>
      <c r="MA3054" s="59"/>
      <c r="MB3054" s="59"/>
      <c r="MH3054" s="36"/>
      <c r="MJ3054" s="37"/>
      <c r="MW3054" s="34"/>
      <c r="MY3054" s="35"/>
      <c r="NB3054" s="59"/>
      <c r="NC3054" s="59"/>
      <c r="ND3054" s="59"/>
      <c r="NE3054" s="59"/>
      <c r="NF3054" s="59"/>
      <c r="NG3054" s="59"/>
      <c r="NH3054" s="59"/>
      <c r="NI3054" s="59"/>
      <c r="NJ3054" s="59"/>
      <c r="NK3054" s="59"/>
      <c r="NL3054" s="59"/>
      <c r="NR3054" s="36"/>
      <c r="NT3054" s="37"/>
      <c r="OG3054" s="36"/>
      <c r="OI3054" s="37"/>
      <c r="PW3054" s="1"/>
      <c r="RD3054" s="59"/>
      <c r="RE3054" s="59"/>
      <c r="RF3054" s="59"/>
      <c r="RG3054" s="59"/>
      <c r="RH3054" s="59"/>
      <c r="RI3054" s="59"/>
      <c r="RJ3054" s="59"/>
      <c r="RK3054" s="59"/>
      <c r="RL3054" s="59"/>
      <c r="RM3054" s="59"/>
      <c r="RN3054" s="59"/>
      <c r="RT3054" s="36"/>
      <c r="RV3054" s="37"/>
      <c r="SI3054" s="34"/>
      <c r="SK3054" s="35"/>
      <c r="SN3054" s="59"/>
      <c r="SO3054" s="59"/>
      <c r="SP3054" s="59"/>
      <c r="SQ3054" s="59"/>
      <c r="SR3054" s="59"/>
      <c r="SS3054" s="59"/>
      <c r="ST3054" s="59"/>
      <c r="SU3054" s="59"/>
      <c r="SV3054" s="59"/>
      <c r="SW3054" s="59"/>
      <c r="SX3054" s="59"/>
      <c r="TD3054" s="36"/>
      <c r="TF3054" s="37"/>
      <c r="TS3054" s="36"/>
      <c r="TU3054" s="37"/>
      <c r="TV3054" s="1"/>
      <c r="VT3054" s="1"/>
    </row>
    <row r="3055" spans="14:592" x14ac:dyDescent="0.3">
      <c r="N3055" s="1"/>
      <c r="O3055" s="34"/>
      <c r="Q3055" s="35"/>
      <c r="S3055" s="36"/>
      <c r="U3055" s="37"/>
      <c r="W3055" s="52"/>
      <c r="Y3055" s="53"/>
      <c r="AI3055" s="1"/>
      <c r="AM3055" s="59"/>
      <c r="AO3055" s="60"/>
      <c r="AP3055" s="34"/>
      <c r="AR3055" s="35"/>
      <c r="AZ3055" s="36"/>
      <c r="BB3055" s="37"/>
      <c r="BJ3055" s="52"/>
      <c r="BL3055" s="53"/>
      <c r="BO3055" s="61"/>
      <c r="BQ3055" s="62"/>
      <c r="BW3055" s="59"/>
      <c r="BY3055" s="60"/>
      <c r="BZ3055" s="34"/>
      <c r="CB3055" s="35"/>
      <c r="CJ3055" s="36"/>
      <c r="CL3055" s="37"/>
      <c r="CT3055" s="52"/>
      <c r="CV3055" s="53"/>
      <c r="CY3055" s="61"/>
      <c r="DA3055" s="62"/>
      <c r="DG3055" s="59"/>
      <c r="DI3055" s="60"/>
      <c r="DJ3055" s="34"/>
      <c r="DL3055" s="35"/>
      <c r="DT3055" s="36"/>
      <c r="DV3055" s="37"/>
      <c r="ED3055" s="52"/>
      <c r="EF3055" s="53"/>
      <c r="EI3055" s="61"/>
      <c r="EK3055" s="62"/>
      <c r="FY3055" s="59"/>
      <c r="GA3055" s="60"/>
      <c r="GB3055" s="34"/>
      <c r="GD3055" s="35"/>
      <c r="GL3055" s="36"/>
      <c r="GN3055" s="37"/>
      <c r="GV3055" s="52"/>
      <c r="GX3055" s="53"/>
      <c r="HA3055" s="61"/>
      <c r="HC3055" s="62"/>
      <c r="HI3055" s="59"/>
      <c r="HK3055" s="60"/>
      <c r="HL3055" s="34"/>
      <c r="HN3055" s="35"/>
      <c r="HV3055" s="36"/>
      <c r="HX3055" s="37"/>
      <c r="IF3055" s="52"/>
      <c r="IH3055" s="53"/>
      <c r="IK3055" s="61"/>
      <c r="IM3055" s="62"/>
      <c r="IS3055" s="59"/>
      <c r="IU3055" s="60"/>
      <c r="IV3055" s="34"/>
      <c r="IX3055" s="35"/>
      <c r="JF3055" s="36"/>
      <c r="JH3055" s="37"/>
      <c r="JP3055" s="52"/>
      <c r="JR3055" s="53"/>
      <c r="JU3055" s="61"/>
      <c r="JW3055" s="62"/>
      <c r="JX3055" s="1"/>
      <c r="KG3055" s="1"/>
      <c r="KV3055" s="1"/>
      <c r="KW3055" s="34"/>
      <c r="KY3055" s="35"/>
      <c r="LA3055" s="36"/>
      <c r="LC3055" s="37"/>
      <c r="LQ3055" s="1"/>
      <c r="LU3055" s="59"/>
      <c r="LW3055" s="60"/>
      <c r="LX3055" s="34"/>
      <c r="LZ3055" s="35"/>
      <c r="MH3055" s="36"/>
      <c r="MJ3055" s="37"/>
      <c r="MW3055" s="61"/>
      <c r="MY3055" s="62"/>
      <c r="NE3055" s="59"/>
      <c r="NG3055" s="60"/>
      <c r="NH3055" s="34"/>
      <c r="NJ3055" s="35"/>
      <c r="NR3055" s="36"/>
      <c r="NT3055" s="37"/>
      <c r="OG3055" s="61"/>
      <c r="OI3055" s="62"/>
      <c r="RG3055" s="59"/>
      <c r="RI3055" s="60"/>
      <c r="RJ3055" s="34"/>
      <c r="RL3055" s="35"/>
      <c r="RT3055" s="36"/>
      <c r="RV3055" s="37"/>
      <c r="SI3055" s="61"/>
      <c r="SK3055" s="62"/>
      <c r="SQ3055" s="59"/>
      <c r="SS3055" s="60"/>
      <c r="ST3055" s="34"/>
      <c r="SV3055" s="35"/>
      <c r="TD3055" s="36"/>
      <c r="TF3055" s="37"/>
      <c r="TS3055" s="61"/>
      <c r="TU3055" s="62"/>
      <c r="TV3055" s="1"/>
      <c r="VT3055" s="1"/>
    </row>
    <row r="3056" spans="14:592" x14ac:dyDescent="0.3">
      <c r="N3056" s="1"/>
      <c r="O3056" s="34"/>
      <c r="Q3056" s="35"/>
      <c r="S3056" s="36"/>
      <c r="U3056" s="37"/>
      <c r="W3056" s="52"/>
      <c r="Y3056" s="53"/>
      <c r="AI3056" s="1"/>
      <c r="AM3056" s="59"/>
      <c r="AO3056" s="60"/>
      <c r="AP3056" s="34"/>
      <c r="AR3056" s="35"/>
      <c r="AZ3056" s="36"/>
      <c r="BB3056" s="37"/>
      <c r="BJ3056" s="52"/>
      <c r="BL3056" s="53"/>
      <c r="BO3056" s="61"/>
      <c r="BQ3056" s="62"/>
      <c r="BW3056" s="59"/>
      <c r="BY3056" s="60"/>
      <c r="BZ3056" s="34"/>
      <c r="CB3056" s="35"/>
      <c r="CJ3056" s="36"/>
      <c r="CL3056" s="37"/>
      <c r="CT3056" s="52"/>
      <c r="CV3056" s="53"/>
      <c r="CY3056" s="61"/>
      <c r="DA3056" s="62"/>
      <c r="DG3056" s="59"/>
      <c r="DI3056" s="60"/>
      <c r="DJ3056" s="34"/>
      <c r="DL3056" s="35"/>
      <c r="DT3056" s="36"/>
      <c r="DV3056" s="37"/>
      <c r="ED3056" s="52"/>
      <c r="EF3056" s="53"/>
      <c r="EI3056" s="61"/>
      <c r="EK3056" s="62"/>
      <c r="EY3056" s="1"/>
      <c r="FY3056" s="59"/>
      <c r="GA3056" s="60"/>
      <c r="GB3056" s="34"/>
      <c r="GD3056" s="35"/>
      <c r="GL3056" s="36"/>
      <c r="GN3056" s="37"/>
      <c r="GV3056" s="52"/>
      <c r="GX3056" s="53"/>
      <c r="HA3056" s="61"/>
      <c r="HC3056" s="62"/>
      <c r="HI3056" s="59"/>
      <c r="HK3056" s="60"/>
      <c r="HL3056" s="34"/>
      <c r="HN3056" s="35"/>
      <c r="HV3056" s="36"/>
      <c r="HX3056" s="37"/>
      <c r="IF3056" s="52"/>
      <c r="IH3056" s="53"/>
      <c r="IK3056" s="61"/>
      <c r="IM3056" s="62"/>
      <c r="IS3056" s="59"/>
      <c r="IU3056" s="60"/>
      <c r="IV3056" s="34"/>
      <c r="IX3056" s="35"/>
      <c r="JF3056" s="36"/>
      <c r="JH3056" s="37"/>
      <c r="JP3056" s="52"/>
      <c r="JR3056" s="53"/>
      <c r="JU3056" s="61"/>
      <c r="JW3056" s="62"/>
      <c r="JX3056" s="1"/>
      <c r="KG3056" s="1"/>
      <c r="KV3056" s="1"/>
      <c r="KW3056" s="34"/>
      <c r="KY3056" s="35"/>
      <c r="LA3056" s="36"/>
      <c r="LC3056" s="37"/>
      <c r="LQ3056" s="1"/>
      <c r="LU3056" s="59"/>
      <c r="LW3056" s="60"/>
      <c r="LX3056" s="34"/>
      <c r="LZ3056" s="35"/>
      <c r="MH3056" s="36"/>
      <c r="MJ3056" s="37"/>
      <c r="MW3056" s="61"/>
      <c r="MY3056" s="62"/>
      <c r="NE3056" s="59"/>
      <c r="NG3056" s="60"/>
      <c r="NH3056" s="34"/>
      <c r="NJ3056" s="35"/>
      <c r="NR3056" s="36"/>
      <c r="NT3056" s="37"/>
      <c r="OG3056" s="61"/>
      <c r="OI3056" s="62"/>
      <c r="PW3056" s="1"/>
      <c r="RG3056" s="59"/>
      <c r="RI3056" s="60"/>
      <c r="RJ3056" s="34"/>
      <c r="RL3056" s="35"/>
      <c r="RT3056" s="36"/>
      <c r="RV3056" s="37"/>
      <c r="SI3056" s="61"/>
      <c r="SK3056" s="62"/>
      <c r="SQ3056" s="59"/>
      <c r="SS3056" s="60"/>
      <c r="ST3056" s="34"/>
      <c r="SV3056" s="35"/>
      <c r="TD3056" s="36"/>
      <c r="TF3056" s="37"/>
      <c r="TS3056" s="61"/>
      <c r="TU3056" s="62"/>
      <c r="TV3056" s="1"/>
      <c r="VT3056" s="1"/>
    </row>
    <row r="3057" spans="14:592" x14ac:dyDescent="0.3">
      <c r="N3057" s="1"/>
      <c r="O3057" s="34"/>
      <c r="Q3057" s="35"/>
      <c r="S3057" s="36"/>
      <c r="U3057" s="37"/>
      <c r="W3057" s="52"/>
      <c r="Y3057" s="53"/>
      <c r="AI3057" s="1"/>
      <c r="AM3057" s="59"/>
      <c r="AO3057" s="60"/>
      <c r="AP3057" s="34"/>
      <c r="AR3057" s="35"/>
      <c r="AZ3057" s="36"/>
      <c r="BB3057" s="37"/>
      <c r="BJ3057" s="52"/>
      <c r="BL3057" s="53"/>
      <c r="BO3057" s="61"/>
      <c r="BQ3057" s="62"/>
      <c r="BW3057" s="59"/>
      <c r="BY3057" s="60"/>
      <c r="BZ3057" s="34"/>
      <c r="CB3057" s="35"/>
      <c r="CJ3057" s="36"/>
      <c r="CL3057" s="37"/>
      <c r="CT3057" s="52"/>
      <c r="CV3057" s="53"/>
      <c r="CY3057" s="61"/>
      <c r="DA3057" s="62"/>
      <c r="DG3057" s="59"/>
      <c r="DI3057" s="60"/>
      <c r="DJ3057" s="34"/>
      <c r="DL3057" s="35"/>
      <c r="DT3057" s="36"/>
      <c r="DV3057" s="37"/>
      <c r="ED3057" s="52"/>
      <c r="EF3057" s="53"/>
      <c r="EI3057" s="61"/>
      <c r="EK3057" s="62"/>
      <c r="FY3057" s="59"/>
      <c r="GA3057" s="60"/>
      <c r="GB3057" s="34"/>
      <c r="GD3057" s="35"/>
      <c r="GL3057" s="36"/>
      <c r="GN3057" s="37"/>
      <c r="GV3057" s="52"/>
      <c r="GX3057" s="53"/>
      <c r="HA3057" s="61"/>
      <c r="HC3057" s="62"/>
      <c r="HI3057" s="59"/>
      <c r="HK3057" s="60"/>
      <c r="HL3057" s="34"/>
      <c r="HN3057" s="35"/>
      <c r="HV3057" s="36"/>
      <c r="HX3057" s="37"/>
      <c r="IF3057" s="52"/>
      <c r="IH3057" s="53"/>
      <c r="IK3057" s="61"/>
      <c r="IM3057" s="62"/>
      <c r="IS3057" s="59"/>
      <c r="IU3057" s="60"/>
      <c r="IV3057" s="34"/>
      <c r="IX3057" s="35"/>
      <c r="JF3057" s="36"/>
      <c r="JH3057" s="37"/>
      <c r="JP3057" s="52"/>
      <c r="JR3057" s="53"/>
      <c r="JU3057" s="61"/>
      <c r="JW3057" s="62"/>
      <c r="JX3057" s="1"/>
      <c r="KG3057" s="1"/>
      <c r="KV3057" s="1"/>
      <c r="KW3057" s="34"/>
      <c r="KY3057" s="35"/>
      <c r="LA3057" s="36"/>
      <c r="LC3057" s="37"/>
      <c r="LQ3057" s="1"/>
      <c r="LU3057" s="59"/>
      <c r="LW3057" s="60"/>
      <c r="LX3057" s="34"/>
      <c r="LZ3057" s="35"/>
      <c r="MH3057" s="36"/>
      <c r="MJ3057" s="37"/>
      <c r="MW3057" s="61"/>
      <c r="MY3057" s="62"/>
      <c r="NE3057" s="59"/>
      <c r="NG3057" s="60"/>
      <c r="NH3057" s="34"/>
      <c r="NJ3057" s="35"/>
      <c r="NR3057" s="36"/>
      <c r="NT3057" s="37"/>
      <c r="OG3057" s="61"/>
      <c r="OI3057" s="62"/>
      <c r="RG3057" s="59"/>
      <c r="RI3057" s="60"/>
      <c r="RJ3057" s="34"/>
      <c r="RL3057" s="35"/>
      <c r="RT3057" s="36"/>
      <c r="RV3057" s="37"/>
      <c r="SI3057" s="61"/>
      <c r="SK3057" s="62"/>
      <c r="SQ3057" s="59"/>
      <c r="SS3057" s="60"/>
      <c r="ST3057" s="34"/>
      <c r="SV3057" s="35"/>
      <c r="TD3057" s="36"/>
      <c r="TF3057" s="37"/>
      <c r="TS3057" s="61"/>
      <c r="TU3057" s="62"/>
      <c r="TV3057" s="1"/>
      <c r="VT3057" s="1"/>
    </row>
    <row r="3058" spans="14:592" x14ac:dyDescent="0.3">
      <c r="N3058" s="1"/>
      <c r="O3058" s="34"/>
      <c r="Q3058" s="35"/>
      <c r="S3058" s="36"/>
      <c r="U3058" s="37"/>
      <c r="W3058" s="52"/>
      <c r="Y3058" s="53"/>
      <c r="AI3058" s="1"/>
      <c r="AM3058" s="59"/>
      <c r="AO3058" s="60"/>
      <c r="AP3058" s="34"/>
      <c r="AR3058" s="35"/>
      <c r="AZ3058" s="36"/>
      <c r="BB3058" s="37"/>
      <c r="BJ3058" s="52"/>
      <c r="BL3058" s="53"/>
      <c r="BO3058" s="61"/>
      <c r="BQ3058" s="62"/>
      <c r="BW3058" s="59"/>
      <c r="BY3058" s="60"/>
      <c r="BZ3058" s="34"/>
      <c r="CB3058" s="35"/>
      <c r="CJ3058" s="36"/>
      <c r="CL3058" s="37"/>
      <c r="CT3058" s="52"/>
      <c r="CV3058" s="53"/>
      <c r="CY3058" s="61"/>
      <c r="DA3058" s="62"/>
      <c r="DG3058" s="59"/>
      <c r="DI3058" s="60"/>
      <c r="DJ3058" s="34"/>
      <c r="DL3058" s="35"/>
      <c r="DT3058" s="36"/>
      <c r="DV3058" s="37"/>
      <c r="ED3058" s="52"/>
      <c r="EF3058" s="53"/>
      <c r="EI3058" s="61"/>
      <c r="EK3058" s="62"/>
      <c r="EY3058" s="1"/>
      <c r="FY3058" s="59"/>
      <c r="GA3058" s="60"/>
      <c r="GB3058" s="34"/>
      <c r="GD3058" s="35"/>
      <c r="GL3058" s="36"/>
      <c r="GN3058" s="37"/>
      <c r="GV3058" s="52"/>
      <c r="GX3058" s="53"/>
      <c r="HA3058" s="61"/>
      <c r="HC3058" s="62"/>
      <c r="HI3058" s="59"/>
      <c r="HK3058" s="60"/>
      <c r="HL3058" s="34"/>
      <c r="HN3058" s="35"/>
      <c r="HV3058" s="36"/>
      <c r="HX3058" s="37"/>
      <c r="IF3058" s="52"/>
      <c r="IH3058" s="53"/>
      <c r="IK3058" s="61"/>
      <c r="IM3058" s="62"/>
      <c r="IS3058" s="59"/>
      <c r="IU3058" s="60"/>
      <c r="IV3058" s="34"/>
      <c r="IX3058" s="35"/>
      <c r="JF3058" s="36"/>
      <c r="JH3058" s="37"/>
      <c r="JP3058" s="52"/>
      <c r="JR3058" s="53"/>
      <c r="JU3058" s="61"/>
      <c r="JW3058" s="62"/>
      <c r="JX3058" s="1"/>
      <c r="KG3058" s="1"/>
      <c r="KV3058" s="1"/>
      <c r="KW3058" s="34"/>
      <c r="KY3058" s="35"/>
      <c r="LA3058" s="36"/>
      <c r="LC3058" s="37"/>
      <c r="LQ3058" s="1"/>
      <c r="LU3058" s="59"/>
      <c r="LW3058" s="60"/>
      <c r="LX3058" s="34"/>
      <c r="LZ3058" s="35"/>
      <c r="MH3058" s="36"/>
      <c r="MJ3058" s="37"/>
      <c r="MW3058" s="61"/>
      <c r="MY3058" s="62"/>
      <c r="NE3058" s="59"/>
      <c r="NG3058" s="60"/>
      <c r="NH3058" s="34"/>
      <c r="NJ3058" s="35"/>
      <c r="NR3058" s="36"/>
      <c r="NT3058" s="37"/>
      <c r="OG3058" s="61"/>
      <c r="OI3058" s="62"/>
      <c r="PW3058" s="1"/>
      <c r="RG3058" s="59"/>
      <c r="RI3058" s="60"/>
      <c r="RJ3058" s="34"/>
      <c r="RL3058" s="35"/>
      <c r="RT3058" s="36"/>
      <c r="RV3058" s="37"/>
      <c r="SI3058" s="61"/>
      <c r="SK3058" s="62"/>
      <c r="SQ3058" s="59"/>
      <c r="SS3058" s="60"/>
      <c r="ST3058" s="34"/>
      <c r="SV3058" s="35"/>
      <c r="TD3058" s="36"/>
      <c r="TF3058" s="37"/>
      <c r="TS3058" s="61"/>
      <c r="TU3058" s="62"/>
      <c r="TV3058" s="1"/>
      <c r="VT3058" s="1"/>
    </row>
    <row r="3059" spans="14:592" x14ac:dyDescent="0.3">
      <c r="N3059" s="1"/>
      <c r="O3059" s="34"/>
      <c r="Q3059" s="35"/>
      <c r="S3059" s="36"/>
      <c r="U3059" s="37"/>
      <c r="W3059" s="52"/>
      <c r="Y3059" s="53"/>
      <c r="AI3059" s="1"/>
      <c r="AM3059" s="59"/>
      <c r="AO3059" s="60"/>
      <c r="AP3059" s="34"/>
      <c r="AR3059" s="35"/>
      <c r="AZ3059" s="36"/>
      <c r="BB3059" s="37"/>
      <c r="BJ3059" s="52"/>
      <c r="BL3059" s="53"/>
      <c r="BO3059" s="61"/>
      <c r="BQ3059" s="62"/>
      <c r="BW3059" s="59"/>
      <c r="BY3059" s="60"/>
      <c r="BZ3059" s="34"/>
      <c r="CB3059" s="35"/>
      <c r="CJ3059" s="36"/>
      <c r="CL3059" s="37"/>
      <c r="CT3059" s="52"/>
      <c r="CV3059" s="53"/>
      <c r="CY3059" s="61"/>
      <c r="DA3059" s="62"/>
      <c r="DG3059" s="59"/>
      <c r="DI3059" s="60"/>
      <c r="DJ3059" s="34"/>
      <c r="DL3059" s="35"/>
      <c r="DT3059" s="36"/>
      <c r="DV3059" s="37"/>
      <c r="ED3059" s="52"/>
      <c r="EF3059" s="53"/>
      <c r="EI3059" s="61"/>
      <c r="EK3059" s="62"/>
      <c r="FY3059" s="59"/>
      <c r="GA3059" s="60"/>
      <c r="GB3059" s="34"/>
      <c r="GD3059" s="35"/>
      <c r="GL3059" s="36"/>
      <c r="GN3059" s="37"/>
      <c r="GV3059" s="52"/>
      <c r="GX3059" s="53"/>
      <c r="HA3059" s="61"/>
      <c r="HC3059" s="62"/>
      <c r="HI3059" s="59"/>
      <c r="HK3059" s="60"/>
      <c r="HL3059" s="34"/>
      <c r="HN3059" s="35"/>
      <c r="HV3059" s="36"/>
      <c r="HX3059" s="37"/>
      <c r="IF3059" s="52"/>
      <c r="IH3059" s="53"/>
      <c r="IK3059" s="61"/>
      <c r="IM3059" s="62"/>
      <c r="IS3059" s="59"/>
      <c r="IU3059" s="60"/>
      <c r="IV3059" s="34"/>
      <c r="IX3059" s="35"/>
      <c r="JF3059" s="36"/>
      <c r="JH3059" s="37"/>
      <c r="JP3059" s="52"/>
      <c r="JR3059" s="53"/>
      <c r="JU3059" s="61"/>
      <c r="JW3059" s="62"/>
      <c r="JX3059" s="1"/>
      <c r="KG3059" s="1"/>
      <c r="KV3059" s="1"/>
      <c r="KW3059" s="34"/>
      <c r="KY3059" s="35"/>
      <c r="LA3059" s="36"/>
      <c r="LC3059" s="37"/>
      <c r="LQ3059" s="1"/>
      <c r="LU3059" s="59"/>
      <c r="LW3059" s="60"/>
      <c r="LX3059" s="34"/>
      <c r="LZ3059" s="35"/>
      <c r="MH3059" s="36"/>
      <c r="MJ3059" s="37"/>
      <c r="MW3059" s="61"/>
      <c r="MY3059" s="62"/>
      <c r="NE3059" s="59"/>
      <c r="NG3059" s="60"/>
      <c r="NH3059" s="34"/>
      <c r="NJ3059" s="35"/>
      <c r="NR3059" s="36"/>
      <c r="NT3059" s="37"/>
      <c r="OG3059" s="61"/>
      <c r="OI3059" s="62"/>
      <c r="RG3059" s="59"/>
      <c r="RI3059" s="60"/>
      <c r="RJ3059" s="34"/>
      <c r="RL3059" s="35"/>
      <c r="RT3059" s="36"/>
      <c r="RV3059" s="37"/>
      <c r="SI3059" s="61"/>
      <c r="SK3059" s="62"/>
      <c r="SQ3059" s="59"/>
      <c r="SS3059" s="60"/>
      <c r="ST3059" s="34"/>
      <c r="SV3059" s="35"/>
      <c r="TD3059" s="36"/>
      <c r="TF3059" s="37"/>
      <c r="TS3059" s="61"/>
      <c r="TU3059" s="62"/>
      <c r="TV3059" s="1"/>
      <c r="VT3059" s="1"/>
    </row>
    <row r="3060" spans="14:592" x14ac:dyDescent="0.3">
      <c r="N3060" s="1"/>
      <c r="O3060" s="34"/>
      <c r="Q3060" s="35"/>
      <c r="S3060" s="36"/>
      <c r="U3060" s="37"/>
      <c r="W3060" s="52"/>
      <c r="Y3060" s="53"/>
      <c r="AI3060" s="1"/>
      <c r="AM3060" s="59"/>
      <c r="AO3060" s="60"/>
      <c r="AP3060" s="34"/>
      <c r="AR3060" s="35"/>
      <c r="AZ3060" s="36"/>
      <c r="BB3060" s="37"/>
      <c r="BJ3060" s="52"/>
      <c r="BL3060" s="53"/>
      <c r="BO3060" s="61"/>
      <c r="BQ3060" s="62"/>
      <c r="BW3060" s="59"/>
      <c r="BY3060" s="60"/>
      <c r="BZ3060" s="34"/>
      <c r="CB3060" s="35"/>
      <c r="CJ3060" s="36"/>
      <c r="CL3060" s="37"/>
      <c r="CT3060" s="52"/>
      <c r="CV3060" s="53"/>
      <c r="CY3060" s="61"/>
      <c r="DA3060" s="62"/>
      <c r="DG3060" s="59"/>
      <c r="DI3060" s="60"/>
      <c r="DJ3060" s="34"/>
      <c r="DL3060" s="35"/>
      <c r="DT3060" s="36"/>
      <c r="DV3060" s="37"/>
      <c r="ED3060" s="52"/>
      <c r="EF3060" s="53"/>
      <c r="EI3060" s="61"/>
      <c r="EK3060" s="62"/>
      <c r="EY3060" s="1"/>
      <c r="FY3060" s="59"/>
      <c r="GA3060" s="60"/>
      <c r="GB3060" s="34"/>
      <c r="GD3060" s="35"/>
      <c r="GL3060" s="36"/>
      <c r="GN3060" s="37"/>
      <c r="GV3060" s="52"/>
      <c r="GX3060" s="53"/>
      <c r="HA3060" s="61"/>
      <c r="HC3060" s="62"/>
      <c r="HI3060" s="59"/>
      <c r="HK3060" s="60"/>
      <c r="HL3060" s="34"/>
      <c r="HN3060" s="35"/>
      <c r="HV3060" s="36"/>
      <c r="HX3060" s="37"/>
      <c r="IF3060" s="52"/>
      <c r="IH3060" s="53"/>
      <c r="IK3060" s="61"/>
      <c r="IM3060" s="62"/>
      <c r="IS3060" s="59"/>
      <c r="IU3060" s="60"/>
      <c r="IV3060" s="34"/>
      <c r="IX3060" s="35"/>
      <c r="JF3060" s="36"/>
      <c r="JH3060" s="37"/>
      <c r="JP3060" s="52"/>
      <c r="JR3060" s="53"/>
      <c r="JU3060" s="61"/>
      <c r="JW3060" s="62"/>
      <c r="JX3060" s="1"/>
      <c r="KG3060" s="1"/>
      <c r="KV3060" s="1"/>
      <c r="KW3060" s="34"/>
      <c r="KY3060" s="35"/>
      <c r="LA3060" s="36"/>
      <c r="LC3060" s="37"/>
      <c r="LQ3060" s="1"/>
      <c r="LU3060" s="59"/>
      <c r="LW3060" s="60"/>
      <c r="LX3060" s="34"/>
      <c r="LZ3060" s="35"/>
      <c r="MH3060" s="36"/>
      <c r="MJ3060" s="37"/>
      <c r="MW3060" s="61"/>
      <c r="MY3060" s="62"/>
      <c r="NE3060" s="59"/>
      <c r="NG3060" s="60"/>
      <c r="NH3060" s="34"/>
      <c r="NJ3060" s="35"/>
      <c r="NR3060" s="36"/>
      <c r="NT3060" s="37"/>
      <c r="OG3060" s="61"/>
      <c r="OI3060" s="62"/>
      <c r="PW3060" s="1"/>
      <c r="RG3060" s="59"/>
      <c r="RI3060" s="60"/>
      <c r="RJ3060" s="34"/>
      <c r="RL3060" s="35"/>
      <c r="RT3060" s="36"/>
      <c r="RV3060" s="37"/>
      <c r="SI3060" s="61"/>
      <c r="SK3060" s="62"/>
      <c r="SQ3060" s="59"/>
      <c r="SS3060" s="60"/>
      <c r="ST3060" s="34"/>
      <c r="SV3060" s="35"/>
      <c r="TD3060" s="36"/>
      <c r="TF3060" s="37"/>
      <c r="TS3060" s="61"/>
      <c r="TU3060" s="62"/>
      <c r="TV3060" s="1"/>
      <c r="VT3060" s="1"/>
    </row>
    <row r="3061" spans="14:592" x14ac:dyDescent="0.3">
      <c r="N3061" s="1"/>
      <c r="O3061" s="34"/>
      <c r="Q3061" s="35"/>
      <c r="S3061" s="36"/>
      <c r="U3061" s="37"/>
      <c r="W3061" s="52"/>
      <c r="Y3061" s="53"/>
      <c r="AI3061" s="1"/>
      <c r="AM3061" s="59"/>
      <c r="AO3061" s="60"/>
      <c r="AP3061" s="34"/>
      <c r="AR3061" s="35"/>
      <c r="AS3061" s="35"/>
      <c r="AT3061" s="35"/>
      <c r="AU3061" s="35"/>
      <c r="AV3061" s="35"/>
      <c r="AW3061" s="35"/>
      <c r="AX3061" s="35"/>
      <c r="AY3061" s="35"/>
      <c r="AZ3061" s="35"/>
      <c r="BA3061" s="35"/>
      <c r="BB3061" s="35"/>
      <c r="BC3061" s="35"/>
      <c r="BD3061" s="35"/>
      <c r="BE3061" s="35"/>
      <c r="BF3061" s="35"/>
      <c r="BG3061" s="35"/>
      <c r="BH3061" s="35"/>
      <c r="BI3061" s="35"/>
      <c r="BJ3061" s="35"/>
      <c r="BK3061" s="35"/>
      <c r="BL3061" s="35"/>
      <c r="BM3061" s="35"/>
      <c r="BN3061" s="35"/>
      <c r="BO3061" s="35"/>
      <c r="BP3061" s="35"/>
      <c r="BQ3061" s="35"/>
      <c r="BR3061" s="35"/>
      <c r="BS3061" s="35"/>
      <c r="BT3061" s="35"/>
      <c r="BU3061" s="35"/>
      <c r="BV3061" s="35"/>
      <c r="BW3061" s="59"/>
      <c r="BX3061" s="35"/>
      <c r="BY3061" s="60"/>
      <c r="BZ3061" s="34"/>
      <c r="CA3061" s="35"/>
      <c r="CB3061" s="35"/>
      <c r="CC3061" s="35"/>
      <c r="CD3061" s="35"/>
      <c r="CE3061" s="35"/>
      <c r="CF3061" s="35"/>
      <c r="CG3061" s="35"/>
      <c r="CH3061" s="35"/>
      <c r="CI3061" s="35"/>
      <c r="CJ3061" s="35"/>
      <c r="CK3061" s="35"/>
      <c r="CL3061" s="35"/>
      <c r="CM3061" s="35"/>
      <c r="CN3061" s="35"/>
      <c r="CO3061" s="35"/>
      <c r="CP3061" s="35"/>
      <c r="CQ3061" s="35"/>
      <c r="CR3061" s="35"/>
      <c r="CS3061" s="35"/>
      <c r="CT3061" s="35"/>
      <c r="CU3061" s="35"/>
      <c r="CV3061" s="35"/>
      <c r="CW3061" s="35"/>
      <c r="CX3061" s="35"/>
      <c r="CY3061" s="35"/>
      <c r="CZ3061" s="35"/>
      <c r="DA3061" s="35"/>
      <c r="DB3061" s="35"/>
      <c r="DC3061" s="35"/>
      <c r="DD3061" s="35"/>
      <c r="DE3061" s="35"/>
      <c r="DF3061" s="35"/>
      <c r="DG3061" s="59"/>
      <c r="DH3061" s="35"/>
      <c r="DI3061" s="60"/>
      <c r="DJ3061" s="34"/>
      <c r="DK3061" s="35"/>
      <c r="DL3061" s="35"/>
      <c r="DT3061" s="36"/>
      <c r="DV3061" s="37"/>
      <c r="ED3061" s="52"/>
      <c r="EF3061" s="53"/>
      <c r="EI3061" s="61"/>
      <c r="EK3061" s="62"/>
      <c r="FY3061" s="59"/>
      <c r="GA3061" s="60"/>
      <c r="GB3061" s="34"/>
      <c r="GD3061" s="35"/>
      <c r="GE3061" s="35"/>
      <c r="GF3061" s="35"/>
      <c r="GG3061" s="35"/>
      <c r="GH3061" s="35"/>
      <c r="GI3061" s="35"/>
      <c r="GJ3061" s="35"/>
      <c r="GK3061" s="35"/>
      <c r="GL3061" s="35"/>
      <c r="GM3061" s="35"/>
      <c r="GN3061" s="35"/>
      <c r="GO3061" s="35"/>
      <c r="GP3061" s="35"/>
      <c r="GQ3061" s="35"/>
      <c r="GR3061" s="35"/>
      <c r="GS3061" s="35"/>
      <c r="GT3061" s="35"/>
      <c r="GU3061" s="35"/>
      <c r="GV3061" s="35"/>
      <c r="GW3061" s="35"/>
      <c r="GX3061" s="35"/>
      <c r="GY3061" s="35"/>
      <c r="GZ3061" s="35"/>
      <c r="HA3061" s="35"/>
      <c r="HB3061" s="35"/>
      <c r="HC3061" s="35"/>
      <c r="HD3061" s="35"/>
      <c r="HE3061" s="35"/>
      <c r="HF3061" s="35"/>
      <c r="HG3061" s="35"/>
      <c r="HH3061" s="35"/>
      <c r="HI3061" s="59"/>
      <c r="HJ3061" s="35"/>
      <c r="HK3061" s="60"/>
      <c r="HL3061" s="34"/>
      <c r="HM3061" s="35"/>
      <c r="HN3061" s="35"/>
      <c r="HO3061" s="35"/>
      <c r="HP3061" s="35"/>
      <c r="HQ3061" s="35"/>
      <c r="HR3061" s="35"/>
      <c r="HS3061" s="35"/>
      <c r="HT3061" s="35"/>
      <c r="HU3061" s="35"/>
      <c r="HV3061" s="35"/>
      <c r="HW3061" s="35"/>
      <c r="HX3061" s="35"/>
      <c r="HY3061" s="35"/>
      <c r="HZ3061" s="35"/>
      <c r="IA3061" s="35"/>
      <c r="IB3061" s="35"/>
      <c r="IC3061" s="35"/>
      <c r="ID3061" s="35"/>
      <c r="IE3061" s="35"/>
      <c r="IF3061" s="35"/>
      <c r="IG3061" s="35"/>
      <c r="IH3061" s="35"/>
      <c r="II3061" s="35"/>
      <c r="IJ3061" s="35"/>
      <c r="IK3061" s="35"/>
      <c r="IL3061" s="35"/>
      <c r="IM3061" s="35"/>
      <c r="IN3061" s="35"/>
      <c r="IO3061" s="35"/>
      <c r="IP3061" s="35"/>
      <c r="IQ3061" s="35"/>
      <c r="IR3061" s="35"/>
      <c r="IS3061" s="59"/>
      <c r="IT3061" s="35"/>
      <c r="IU3061" s="60"/>
      <c r="IV3061" s="34"/>
      <c r="IW3061" s="35"/>
      <c r="IX3061" s="35"/>
      <c r="JF3061" s="36"/>
      <c r="JH3061" s="37"/>
      <c r="JP3061" s="52"/>
      <c r="JR3061" s="53"/>
      <c r="JU3061" s="61"/>
      <c r="JW3061" s="62"/>
      <c r="JX3061" s="1"/>
      <c r="KG3061" s="1"/>
      <c r="KV3061" s="1"/>
      <c r="KW3061" s="34"/>
      <c r="KY3061" s="35"/>
      <c r="LA3061" s="36"/>
      <c r="LC3061" s="37"/>
      <c r="LQ3061" s="1"/>
      <c r="LU3061" s="59"/>
      <c r="LW3061" s="60"/>
      <c r="LX3061" s="34"/>
      <c r="LZ3061" s="35"/>
      <c r="MA3061" s="35"/>
      <c r="MB3061" s="35"/>
      <c r="MC3061" s="35"/>
      <c r="MD3061" s="35"/>
      <c r="ME3061" s="35"/>
      <c r="MF3061" s="35"/>
      <c r="MG3061" s="35"/>
      <c r="MH3061" s="35"/>
      <c r="MI3061" s="35"/>
      <c r="MJ3061" s="35"/>
      <c r="MK3061" s="35"/>
      <c r="ML3061" s="35"/>
      <c r="MM3061" s="35"/>
      <c r="MN3061" s="35"/>
      <c r="MO3061" s="35"/>
      <c r="MP3061" s="35"/>
      <c r="MQ3061" s="35"/>
      <c r="MR3061" s="35"/>
      <c r="MS3061" s="35"/>
      <c r="MT3061" s="35"/>
      <c r="MU3061" s="35"/>
      <c r="MV3061" s="35"/>
      <c r="MW3061" s="35"/>
      <c r="MX3061" s="35"/>
      <c r="MY3061" s="35"/>
      <c r="MZ3061" s="35"/>
      <c r="NA3061" s="35"/>
      <c r="NB3061" s="35"/>
      <c r="NC3061" s="35"/>
      <c r="ND3061" s="35"/>
      <c r="NE3061" s="59"/>
      <c r="NF3061" s="35"/>
      <c r="NG3061" s="60"/>
      <c r="NH3061" s="34"/>
      <c r="NI3061" s="35"/>
      <c r="NJ3061" s="35"/>
      <c r="NR3061" s="36"/>
      <c r="NT3061" s="37"/>
      <c r="OG3061" s="61"/>
      <c r="OI3061" s="62"/>
      <c r="RG3061" s="59"/>
      <c r="RI3061" s="60"/>
      <c r="RJ3061" s="34"/>
      <c r="RL3061" s="35"/>
      <c r="RM3061" s="35"/>
      <c r="RN3061" s="35"/>
      <c r="RO3061" s="35"/>
      <c r="RP3061" s="35"/>
      <c r="RQ3061" s="35"/>
      <c r="RR3061" s="35"/>
      <c r="RS3061" s="35"/>
      <c r="RT3061" s="35"/>
      <c r="RU3061" s="35"/>
      <c r="RV3061" s="35"/>
      <c r="RW3061" s="35"/>
      <c r="RX3061" s="35"/>
      <c r="RY3061" s="35"/>
      <c r="RZ3061" s="35"/>
      <c r="SA3061" s="35"/>
      <c r="SB3061" s="35"/>
      <c r="SC3061" s="35"/>
      <c r="SD3061" s="35"/>
      <c r="SE3061" s="35"/>
      <c r="SF3061" s="35"/>
      <c r="SG3061" s="35"/>
      <c r="SH3061" s="35"/>
      <c r="SI3061" s="35"/>
      <c r="SJ3061" s="35"/>
      <c r="SK3061" s="35"/>
      <c r="SL3061" s="35"/>
      <c r="SM3061" s="35"/>
      <c r="SN3061" s="35"/>
      <c r="SO3061" s="35"/>
      <c r="SP3061" s="35"/>
      <c r="SQ3061" s="59"/>
      <c r="SR3061" s="35"/>
      <c r="SS3061" s="60"/>
      <c r="ST3061" s="34"/>
      <c r="SU3061" s="35"/>
      <c r="SV3061" s="35"/>
      <c r="TD3061" s="36"/>
      <c r="TF3061" s="37"/>
      <c r="TS3061" s="61"/>
      <c r="TU3061" s="62"/>
      <c r="TV3061" s="1"/>
      <c r="VT3061" s="1"/>
    </row>
    <row r="3062" spans="14:592" x14ac:dyDescent="0.3">
      <c r="N3062" s="1"/>
      <c r="O3062" s="34"/>
      <c r="Q3062" s="35"/>
      <c r="S3062" s="36"/>
      <c r="U3062" s="37"/>
      <c r="W3062" s="52"/>
      <c r="Y3062" s="53"/>
      <c r="AI3062" s="1"/>
      <c r="AM3062" s="59"/>
      <c r="AO3062" s="60"/>
      <c r="AP3062" s="34"/>
      <c r="AR3062" s="35"/>
      <c r="AS3062" s="35"/>
      <c r="AT3062" s="35"/>
      <c r="AU3062" s="35"/>
      <c r="AV3062" s="35"/>
      <c r="AW3062" s="35"/>
      <c r="AX3062" s="35"/>
      <c r="AY3062" s="35"/>
      <c r="AZ3062" s="35"/>
      <c r="BA3062" s="35"/>
      <c r="BB3062" s="35"/>
      <c r="BC3062" s="35"/>
      <c r="BD3062" s="35"/>
      <c r="BE3062" s="35"/>
      <c r="BF3062" s="35"/>
      <c r="BG3062" s="35"/>
      <c r="BH3062" s="35"/>
      <c r="BI3062" s="35"/>
      <c r="BJ3062" s="35"/>
      <c r="BK3062" s="35"/>
      <c r="BL3062" s="35"/>
      <c r="BM3062" s="35"/>
      <c r="BN3062" s="35"/>
      <c r="BO3062" s="35"/>
      <c r="BP3062" s="35"/>
      <c r="BQ3062" s="35"/>
      <c r="BR3062" s="35"/>
      <c r="BS3062" s="35"/>
      <c r="BT3062" s="35"/>
      <c r="BU3062" s="35"/>
      <c r="BV3062" s="35"/>
      <c r="BW3062" s="59"/>
      <c r="BX3062" s="35"/>
      <c r="BY3062" s="60"/>
      <c r="BZ3062" s="34"/>
      <c r="CA3062" s="35"/>
      <c r="CB3062" s="35"/>
      <c r="CC3062" s="35"/>
      <c r="CD3062" s="35"/>
      <c r="CE3062" s="35"/>
      <c r="CF3062" s="35"/>
      <c r="CG3062" s="35"/>
      <c r="CH3062" s="35"/>
      <c r="CI3062" s="35"/>
      <c r="CJ3062" s="35"/>
      <c r="CK3062" s="35"/>
      <c r="CL3062" s="35"/>
      <c r="CM3062" s="35"/>
      <c r="CN3062" s="35"/>
      <c r="CO3062" s="35"/>
      <c r="CP3062" s="35"/>
      <c r="CQ3062" s="35"/>
      <c r="CR3062" s="35"/>
      <c r="CS3062" s="35"/>
      <c r="CT3062" s="35"/>
      <c r="CU3062" s="35"/>
      <c r="CV3062" s="35"/>
      <c r="CW3062" s="35"/>
      <c r="CX3062" s="35"/>
      <c r="CY3062" s="35"/>
      <c r="CZ3062" s="35"/>
      <c r="DA3062" s="35"/>
      <c r="DB3062" s="35"/>
      <c r="DC3062" s="35"/>
      <c r="DD3062" s="35"/>
      <c r="DE3062" s="35"/>
      <c r="DF3062" s="35"/>
      <c r="DG3062" s="59"/>
      <c r="DH3062" s="35"/>
      <c r="DI3062" s="60"/>
      <c r="DJ3062" s="34"/>
      <c r="DK3062" s="35"/>
      <c r="DL3062" s="35"/>
      <c r="DT3062" s="36"/>
      <c r="DV3062" s="37"/>
      <c r="ED3062" s="52"/>
      <c r="EF3062" s="53"/>
      <c r="EI3062" s="61"/>
      <c r="EK3062" s="62"/>
      <c r="EY3062" s="1"/>
      <c r="FY3062" s="59"/>
      <c r="GA3062" s="60"/>
      <c r="GB3062" s="34"/>
      <c r="GD3062" s="35"/>
      <c r="GE3062" s="35"/>
      <c r="GF3062" s="35"/>
      <c r="GG3062" s="35"/>
      <c r="GH3062" s="35"/>
      <c r="GI3062" s="35"/>
      <c r="GJ3062" s="35"/>
      <c r="GK3062" s="35"/>
      <c r="GL3062" s="35"/>
      <c r="GM3062" s="35"/>
      <c r="GN3062" s="35"/>
      <c r="GO3062" s="35"/>
      <c r="GP3062" s="35"/>
      <c r="GQ3062" s="35"/>
      <c r="GR3062" s="35"/>
      <c r="GS3062" s="35"/>
      <c r="GT3062" s="35"/>
      <c r="GU3062" s="35"/>
      <c r="GV3062" s="35"/>
      <c r="GW3062" s="35"/>
      <c r="GX3062" s="35"/>
      <c r="GY3062" s="35"/>
      <c r="GZ3062" s="35"/>
      <c r="HA3062" s="35"/>
      <c r="HB3062" s="35"/>
      <c r="HC3062" s="35"/>
      <c r="HD3062" s="35"/>
      <c r="HE3062" s="35"/>
      <c r="HF3062" s="35"/>
      <c r="HG3062" s="35"/>
      <c r="HH3062" s="35"/>
      <c r="HI3062" s="59"/>
      <c r="HJ3062" s="35"/>
      <c r="HK3062" s="60"/>
      <c r="HL3062" s="34"/>
      <c r="HM3062" s="35"/>
      <c r="HN3062" s="35"/>
      <c r="HO3062" s="35"/>
      <c r="HP3062" s="35"/>
      <c r="HQ3062" s="35"/>
      <c r="HR3062" s="35"/>
      <c r="HS3062" s="35"/>
      <c r="HT3062" s="35"/>
      <c r="HU3062" s="35"/>
      <c r="HV3062" s="35"/>
      <c r="HW3062" s="35"/>
      <c r="HX3062" s="35"/>
      <c r="HY3062" s="35"/>
      <c r="HZ3062" s="35"/>
      <c r="IA3062" s="35"/>
      <c r="IB3062" s="35"/>
      <c r="IC3062" s="35"/>
      <c r="ID3062" s="35"/>
      <c r="IE3062" s="35"/>
      <c r="IF3062" s="35"/>
      <c r="IG3062" s="35"/>
      <c r="IH3062" s="35"/>
      <c r="II3062" s="35"/>
      <c r="IJ3062" s="35"/>
      <c r="IK3062" s="35"/>
      <c r="IL3062" s="35"/>
      <c r="IM3062" s="35"/>
      <c r="IN3062" s="35"/>
      <c r="IO3062" s="35"/>
      <c r="IP3062" s="35"/>
      <c r="IQ3062" s="35"/>
      <c r="IR3062" s="35"/>
      <c r="IS3062" s="59"/>
      <c r="IT3062" s="35"/>
      <c r="IU3062" s="60"/>
      <c r="IV3062" s="34"/>
      <c r="IW3062" s="35"/>
      <c r="IX3062" s="35"/>
      <c r="JF3062" s="36"/>
      <c r="JH3062" s="37"/>
      <c r="JP3062" s="52"/>
      <c r="JR3062" s="53"/>
      <c r="JU3062" s="61"/>
      <c r="JW3062" s="62"/>
      <c r="JX3062" s="1"/>
      <c r="KG3062" s="1"/>
      <c r="KV3062" s="1"/>
      <c r="KW3062" s="34"/>
      <c r="KY3062" s="35"/>
      <c r="LA3062" s="36"/>
      <c r="LC3062" s="37"/>
      <c r="LQ3062" s="1"/>
      <c r="LU3062" s="59"/>
      <c r="LW3062" s="60"/>
      <c r="LX3062" s="34"/>
      <c r="LZ3062" s="35"/>
      <c r="MA3062" s="35"/>
      <c r="MB3062" s="35"/>
      <c r="MC3062" s="35"/>
      <c r="MD3062" s="35"/>
      <c r="ME3062" s="35"/>
      <c r="MF3062" s="35"/>
      <c r="MG3062" s="35"/>
      <c r="MH3062" s="35"/>
      <c r="MI3062" s="35"/>
      <c r="MJ3062" s="35"/>
      <c r="MK3062" s="35"/>
      <c r="ML3062" s="35"/>
      <c r="MM3062" s="35"/>
      <c r="MN3062" s="35"/>
      <c r="MO3062" s="35"/>
      <c r="MP3062" s="35"/>
      <c r="MQ3062" s="35"/>
      <c r="MR3062" s="35"/>
      <c r="MS3062" s="35"/>
      <c r="MT3062" s="35"/>
      <c r="MU3062" s="35"/>
      <c r="MV3062" s="35"/>
      <c r="MW3062" s="35"/>
      <c r="MX3062" s="35"/>
      <c r="MY3062" s="35"/>
      <c r="MZ3062" s="35"/>
      <c r="NA3062" s="35"/>
      <c r="NB3062" s="35"/>
      <c r="NC3062" s="35"/>
      <c r="ND3062" s="35"/>
      <c r="NE3062" s="59"/>
      <c r="NF3062" s="35"/>
      <c r="NG3062" s="60"/>
      <c r="NH3062" s="34"/>
      <c r="NI3062" s="35"/>
      <c r="NJ3062" s="35"/>
      <c r="NR3062" s="36"/>
      <c r="NT3062" s="37"/>
      <c r="OG3062" s="61"/>
      <c r="OI3062" s="62"/>
      <c r="PW3062" s="1"/>
      <c r="RG3062" s="59"/>
      <c r="RI3062" s="60"/>
      <c r="RJ3062" s="34"/>
      <c r="RL3062" s="35"/>
      <c r="RM3062" s="35"/>
      <c r="RN3062" s="35"/>
      <c r="RO3062" s="35"/>
      <c r="RP3062" s="35"/>
      <c r="RQ3062" s="35"/>
      <c r="RR3062" s="35"/>
      <c r="RS3062" s="35"/>
      <c r="RT3062" s="35"/>
      <c r="RU3062" s="35"/>
      <c r="RV3062" s="35"/>
      <c r="RW3062" s="35"/>
      <c r="RX3062" s="35"/>
      <c r="RY3062" s="35"/>
      <c r="RZ3062" s="35"/>
      <c r="SA3062" s="35"/>
      <c r="SB3062" s="35"/>
      <c r="SC3062" s="35"/>
      <c r="SD3062" s="35"/>
      <c r="SE3062" s="35"/>
      <c r="SF3062" s="35"/>
      <c r="SG3062" s="35"/>
      <c r="SH3062" s="35"/>
      <c r="SI3062" s="35"/>
      <c r="SJ3062" s="35"/>
      <c r="SK3062" s="35"/>
      <c r="SL3062" s="35"/>
      <c r="SM3062" s="35"/>
      <c r="SN3062" s="35"/>
      <c r="SO3062" s="35"/>
      <c r="SP3062" s="35"/>
      <c r="SQ3062" s="59"/>
      <c r="SR3062" s="35"/>
      <c r="SS3062" s="60"/>
      <c r="ST3062" s="34"/>
      <c r="SU3062" s="35"/>
      <c r="SV3062" s="35"/>
      <c r="TD3062" s="36"/>
      <c r="TF3062" s="37"/>
      <c r="TS3062" s="61"/>
      <c r="TU3062" s="62"/>
      <c r="TV3062" s="1"/>
      <c r="VT3062" s="1"/>
    </row>
    <row r="3063" spans="14:592" x14ac:dyDescent="0.3">
      <c r="N3063" s="1"/>
      <c r="O3063" s="34"/>
      <c r="Q3063" s="35"/>
      <c r="S3063" s="36"/>
      <c r="U3063" s="37"/>
      <c r="W3063" s="52"/>
      <c r="Y3063" s="53"/>
      <c r="AI3063" s="1"/>
      <c r="AM3063" s="59"/>
      <c r="AO3063" s="60"/>
      <c r="AP3063" s="34"/>
      <c r="AY3063" s="35"/>
      <c r="AZ3063" s="36"/>
      <c r="BB3063" s="37"/>
      <c r="BJ3063" s="52"/>
      <c r="BL3063" s="53"/>
      <c r="BO3063" s="61"/>
      <c r="BQ3063" s="62"/>
      <c r="BW3063" s="59"/>
      <c r="BY3063" s="60"/>
      <c r="BZ3063" s="34"/>
      <c r="CJ3063" s="36"/>
      <c r="CL3063" s="37"/>
      <c r="CT3063" s="52"/>
      <c r="CV3063" s="53"/>
      <c r="CY3063" s="61"/>
      <c r="DA3063" s="62"/>
      <c r="DG3063" s="59"/>
      <c r="DI3063" s="60"/>
      <c r="DJ3063" s="34"/>
      <c r="DT3063" s="36"/>
      <c r="DV3063" s="37"/>
      <c r="ED3063" s="52"/>
      <c r="EF3063" s="53"/>
      <c r="EI3063" s="61"/>
      <c r="EK3063" s="62"/>
      <c r="FY3063" s="59"/>
      <c r="GA3063" s="60"/>
      <c r="GB3063" s="34"/>
      <c r="GK3063" s="35"/>
      <c r="GL3063" s="36"/>
      <c r="GN3063" s="37"/>
      <c r="GV3063" s="52"/>
      <c r="GX3063" s="53"/>
      <c r="HA3063" s="61"/>
      <c r="HC3063" s="62"/>
      <c r="HI3063" s="59"/>
      <c r="HK3063" s="60"/>
      <c r="HL3063" s="34"/>
      <c r="HV3063" s="36"/>
      <c r="HX3063" s="37"/>
      <c r="IF3063" s="52"/>
      <c r="IH3063" s="53"/>
      <c r="IK3063" s="61"/>
      <c r="IM3063" s="62"/>
      <c r="IS3063" s="59"/>
      <c r="IU3063" s="60"/>
      <c r="IV3063" s="34"/>
      <c r="JF3063" s="36"/>
      <c r="JH3063" s="37"/>
      <c r="JP3063" s="52"/>
      <c r="JR3063" s="53"/>
      <c r="JU3063" s="61"/>
      <c r="JW3063" s="62"/>
      <c r="JX3063" s="1"/>
      <c r="KG3063" s="1"/>
      <c r="KV3063" s="1"/>
      <c r="KW3063" s="34"/>
      <c r="KY3063" s="35"/>
      <c r="LA3063" s="36"/>
      <c r="LC3063" s="37"/>
      <c r="LQ3063" s="1"/>
      <c r="LU3063" s="59"/>
      <c r="LW3063" s="60"/>
      <c r="LX3063" s="34"/>
      <c r="MG3063" s="35"/>
      <c r="MH3063" s="36"/>
      <c r="MJ3063" s="37"/>
      <c r="MW3063" s="61"/>
      <c r="MY3063" s="62"/>
      <c r="NE3063" s="59"/>
      <c r="NG3063" s="60"/>
      <c r="NH3063" s="34"/>
      <c r="NR3063" s="36"/>
      <c r="NT3063" s="37"/>
      <c r="OG3063" s="61"/>
      <c r="OI3063" s="62"/>
      <c r="RG3063" s="59"/>
      <c r="RI3063" s="60"/>
      <c r="RJ3063" s="34"/>
      <c r="RS3063" s="35"/>
      <c r="RT3063" s="36"/>
      <c r="RV3063" s="37"/>
      <c r="SI3063" s="61"/>
      <c r="SK3063" s="62"/>
      <c r="SQ3063" s="59"/>
      <c r="SS3063" s="60"/>
      <c r="ST3063" s="34"/>
      <c r="TD3063" s="36"/>
      <c r="TF3063" s="37"/>
      <c r="TS3063" s="61"/>
      <c r="TU3063" s="62"/>
      <c r="TV3063" s="1"/>
      <c r="VT3063" s="1"/>
    </row>
    <row r="3064" spans="14:592" x14ac:dyDescent="0.3">
      <c r="N3064" s="1"/>
      <c r="O3064" s="34"/>
      <c r="Q3064" s="35"/>
      <c r="S3064" s="36"/>
      <c r="U3064" s="37"/>
      <c r="W3064" s="52"/>
      <c r="Y3064" s="53"/>
      <c r="AI3064" s="1"/>
      <c r="AM3064" s="59"/>
      <c r="AO3064" s="60"/>
      <c r="AP3064" s="34"/>
      <c r="AQ3064" s="34"/>
      <c r="AR3064" s="34"/>
      <c r="AS3064" s="34"/>
      <c r="AT3064" s="34"/>
      <c r="AU3064" s="34"/>
      <c r="AV3064" s="34"/>
      <c r="AW3064" s="34"/>
      <c r="AX3064" s="34"/>
      <c r="AY3064" s="34"/>
      <c r="AZ3064" s="34"/>
      <c r="BA3064" s="34"/>
      <c r="BB3064" s="34"/>
      <c r="BC3064" s="34"/>
      <c r="BD3064" s="34"/>
      <c r="BE3064" s="34"/>
      <c r="BF3064" s="34"/>
      <c r="BG3064" s="34"/>
      <c r="BH3064" s="34"/>
      <c r="BI3064" s="34"/>
      <c r="BJ3064" s="34"/>
      <c r="BK3064" s="34"/>
      <c r="BL3064" s="34"/>
      <c r="BM3064" s="34"/>
      <c r="BN3064" s="34"/>
      <c r="BO3064" s="34"/>
      <c r="BP3064" s="34"/>
      <c r="BQ3064" s="34"/>
      <c r="BR3064" s="34"/>
      <c r="BS3064" s="34"/>
      <c r="BT3064" s="34"/>
      <c r="BU3064" s="34"/>
      <c r="BV3064" s="34"/>
      <c r="BW3064" s="59"/>
      <c r="BX3064" s="34"/>
      <c r="BY3064" s="60"/>
      <c r="BZ3064" s="34"/>
      <c r="CA3064" s="34"/>
      <c r="CB3064" s="34"/>
      <c r="CC3064" s="34"/>
      <c r="CD3064" s="34"/>
      <c r="CE3064" s="34"/>
      <c r="CF3064" s="34"/>
      <c r="CG3064" s="34"/>
      <c r="CH3064" s="34"/>
      <c r="CI3064" s="34"/>
      <c r="CJ3064" s="34"/>
      <c r="CK3064" s="34"/>
      <c r="CL3064" s="34"/>
      <c r="CM3064" s="34"/>
      <c r="CN3064" s="34"/>
      <c r="CO3064" s="34"/>
      <c r="CP3064" s="34"/>
      <c r="CQ3064" s="34"/>
      <c r="CR3064" s="34"/>
      <c r="CS3064" s="34"/>
      <c r="CT3064" s="34"/>
      <c r="CU3064" s="34"/>
      <c r="CV3064" s="34"/>
      <c r="CW3064" s="34"/>
      <c r="CX3064" s="34"/>
      <c r="CY3064" s="34"/>
      <c r="CZ3064" s="34"/>
      <c r="DA3064" s="34"/>
      <c r="DB3064" s="34"/>
      <c r="DC3064" s="34"/>
      <c r="DD3064" s="34"/>
      <c r="DE3064" s="34"/>
      <c r="DF3064" s="34"/>
      <c r="DG3064" s="59"/>
      <c r="DH3064" s="34"/>
      <c r="DI3064" s="60"/>
      <c r="DJ3064" s="34"/>
      <c r="DT3064" s="36"/>
      <c r="DV3064" s="37"/>
      <c r="ED3064" s="52"/>
      <c r="EF3064" s="53"/>
      <c r="EI3064" s="61"/>
      <c r="EK3064" s="62"/>
      <c r="EY3064" s="1"/>
      <c r="FY3064" s="59"/>
      <c r="GA3064" s="60"/>
      <c r="GB3064" s="34"/>
      <c r="GC3064" s="34"/>
      <c r="GD3064" s="34"/>
      <c r="GE3064" s="34"/>
      <c r="GF3064" s="34"/>
      <c r="GG3064" s="34"/>
      <c r="GH3064" s="34"/>
      <c r="GI3064" s="34"/>
      <c r="GJ3064" s="34"/>
      <c r="GK3064" s="34"/>
      <c r="GL3064" s="34"/>
      <c r="GM3064" s="34"/>
      <c r="GN3064" s="34"/>
      <c r="GO3064" s="34"/>
      <c r="GP3064" s="34"/>
      <c r="GQ3064" s="34"/>
      <c r="GR3064" s="34"/>
      <c r="GS3064" s="34"/>
      <c r="GT3064" s="34"/>
      <c r="GU3064" s="34"/>
      <c r="GV3064" s="34"/>
      <c r="GW3064" s="34"/>
      <c r="GX3064" s="34"/>
      <c r="GY3064" s="34"/>
      <c r="GZ3064" s="34"/>
      <c r="HA3064" s="34"/>
      <c r="HB3064" s="34"/>
      <c r="HC3064" s="34"/>
      <c r="HD3064" s="34"/>
      <c r="HE3064" s="34"/>
      <c r="HF3064" s="34"/>
      <c r="HG3064" s="34"/>
      <c r="HH3064" s="34"/>
      <c r="HI3064" s="59"/>
      <c r="HJ3064" s="34"/>
      <c r="HK3064" s="60"/>
      <c r="HL3064" s="34"/>
      <c r="HM3064" s="34"/>
      <c r="HN3064" s="34"/>
      <c r="HO3064" s="34"/>
      <c r="HP3064" s="34"/>
      <c r="HQ3064" s="34"/>
      <c r="HR3064" s="34"/>
      <c r="HS3064" s="34"/>
      <c r="HT3064" s="34"/>
      <c r="HU3064" s="34"/>
      <c r="HV3064" s="34"/>
      <c r="HW3064" s="34"/>
      <c r="HX3064" s="34"/>
      <c r="HY3064" s="34"/>
      <c r="HZ3064" s="34"/>
      <c r="IA3064" s="34"/>
      <c r="IB3064" s="34"/>
      <c r="IC3064" s="34"/>
      <c r="ID3064" s="34"/>
      <c r="IE3064" s="34"/>
      <c r="IF3064" s="34"/>
      <c r="IG3064" s="34"/>
      <c r="IH3064" s="34"/>
      <c r="II3064" s="34"/>
      <c r="IJ3064" s="34"/>
      <c r="IK3064" s="34"/>
      <c r="IL3064" s="34"/>
      <c r="IM3064" s="34"/>
      <c r="IN3064" s="34"/>
      <c r="IO3064" s="34"/>
      <c r="IP3064" s="34"/>
      <c r="IQ3064" s="34"/>
      <c r="IR3064" s="34"/>
      <c r="IS3064" s="59"/>
      <c r="IT3064" s="34"/>
      <c r="IU3064" s="60"/>
      <c r="IV3064" s="34"/>
      <c r="JF3064" s="36"/>
      <c r="JH3064" s="37"/>
      <c r="JP3064" s="52"/>
      <c r="JR3064" s="53"/>
      <c r="JU3064" s="61"/>
      <c r="JW3064" s="62"/>
      <c r="JX3064" s="1"/>
      <c r="KG3064" s="1"/>
      <c r="KV3064" s="1"/>
      <c r="KW3064" s="34"/>
      <c r="KY3064" s="35"/>
      <c r="LA3064" s="36"/>
      <c r="LC3064" s="37"/>
      <c r="LQ3064" s="1"/>
      <c r="LU3064" s="59"/>
      <c r="LW3064" s="60"/>
      <c r="LX3064" s="34"/>
      <c r="LY3064" s="34"/>
      <c r="LZ3064" s="34"/>
      <c r="MA3064" s="34"/>
      <c r="MB3064" s="34"/>
      <c r="MC3064" s="34"/>
      <c r="MD3064" s="34"/>
      <c r="ME3064" s="34"/>
      <c r="MF3064" s="34"/>
      <c r="MG3064" s="34"/>
      <c r="MH3064" s="34"/>
      <c r="MI3064" s="34"/>
      <c r="MJ3064" s="34"/>
      <c r="MK3064" s="34"/>
      <c r="ML3064" s="34"/>
      <c r="MM3064" s="34"/>
      <c r="MN3064" s="34"/>
      <c r="MO3064" s="34"/>
      <c r="MP3064" s="34"/>
      <c r="MQ3064" s="34"/>
      <c r="MR3064" s="34"/>
      <c r="MS3064" s="34"/>
      <c r="MT3064" s="34"/>
      <c r="MU3064" s="34"/>
      <c r="MV3064" s="34"/>
      <c r="MW3064" s="34"/>
      <c r="MX3064" s="34"/>
      <c r="MY3064" s="34"/>
      <c r="MZ3064" s="34"/>
      <c r="NA3064" s="34"/>
      <c r="NB3064" s="34"/>
      <c r="NC3064" s="34"/>
      <c r="ND3064" s="34"/>
      <c r="NE3064" s="59"/>
      <c r="NF3064" s="34"/>
      <c r="NG3064" s="60"/>
      <c r="NH3064" s="34"/>
      <c r="NR3064" s="36"/>
      <c r="NT3064" s="37"/>
      <c r="OG3064" s="61"/>
      <c r="OI3064" s="62"/>
      <c r="PW3064" s="1"/>
      <c r="RG3064" s="59"/>
      <c r="RI3064" s="60"/>
      <c r="RJ3064" s="34"/>
      <c r="RK3064" s="34"/>
      <c r="RL3064" s="34"/>
      <c r="RM3064" s="34"/>
      <c r="RN3064" s="34"/>
      <c r="RO3064" s="34"/>
      <c r="RP3064" s="34"/>
      <c r="RQ3064" s="34"/>
      <c r="RR3064" s="34"/>
      <c r="RS3064" s="34"/>
      <c r="RT3064" s="34"/>
      <c r="RU3064" s="34"/>
      <c r="RV3064" s="34"/>
      <c r="RW3064" s="34"/>
      <c r="RX3064" s="34"/>
      <c r="RY3064" s="34"/>
      <c r="RZ3064" s="34"/>
      <c r="SA3064" s="34"/>
      <c r="SB3064" s="34"/>
      <c r="SC3064" s="34"/>
      <c r="SD3064" s="34"/>
      <c r="SE3064" s="34"/>
      <c r="SF3064" s="34"/>
      <c r="SG3064" s="34"/>
      <c r="SH3064" s="34"/>
      <c r="SI3064" s="34"/>
      <c r="SJ3064" s="34"/>
      <c r="SK3064" s="34"/>
      <c r="SL3064" s="34"/>
      <c r="SM3064" s="34"/>
      <c r="SN3064" s="34"/>
      <c r="SO3064" s="34"/>
      <c r="SP3064" s="34"/>
      <c r="SQ3064" s="59"/>
      <c r="SR3064" s="34"/>
      <c r="SS3064" s="60"/>
      <c r="ST3064" s="34"/>
      <c r="TD3064" s="36"/>
      <c r="TF3064" s="37"/>
      <c r="TS3064" s="61"/>
      <c r="TU3064" s="62"/>
      <c r="TV3064" s="1"/>
      <c r="VT3064" s="1"/>
    </row>
    <row r="3065" spans="14:592" x14ac:dyDescent="0.3">
      <c r="N3065" s="1"/>
      <c r="O3065" s="34"/>
      <c r="Q3065" s="35"/>
      <c r="S3065" s="36"/>
      <c r="U3065" s="37"/>
      <c r="W3065" s="52"/>
      <c r="Y3065" s="53"/>
      <c r="AI3065" s="1"/>
      <c r="AM3065" s="59"/>
      <c r="AO3065" s="60"/>
      <c r="AP3065" s="34"/>
      <c r="AQ3065" s="34"/>
      <c r="AR3065" s="34"/>
      <c r="AS3065" s="34"/>
      <c r="AT3065" s="34"/>
      <c r="AU3065" s="34"/>
      <c r="AV3065" s="34"/>
      <c r="AW3065" s="34"/>
      <c r="AX3065" s="34"/>
      <c r="AY3065" s="34"/>
      <c r="AZ3065" s="34"/>
      <c r="BA3065" s="34"/>
      <c r="BB3065" s="34"/>
      <c r="BC3065" s="34"/>
      <c r="BD3065" s="34"/>
      <c r="BE3065" s="34"/>
      <c r="BF3065" s="34"/>
      <c r="BG3065" s="34"/>
      <c r="BH3065" s="34"/>
      <c r="BI3065" s="34"/>
      <c r="BJ3065" s="34"/>
      <c r="BK3065" s="34"/>
      <c r="BL3065" s="34"/>
      <c r="BM3065" s="34"/>
      <c r="BN3065" s="34"/>
      <c r="BO3065" s="34"/>
      <c r="BP3065" s="34"/>
      <c r="BQ3065" s="34"/>
      <c r="BR3065" s="34"/>
      <c r="BS3065" s="34"/>
      <c r="BT3065" s="34"/>
      <c r="BU3065" s="34"/>
      <c r="BV3065" s="34"/>
      <c r="BW3065" s="59"/>
      <c r="BX3065" s="34"/>
      <c r="BY3065" s="60"/>
      <c r="BZ3065" s="34"/>
      <c r="CA3065" s="34"/>
      <c r="CB3065" s="34"/>
      <c r="CC3065" s="34"/>
      <c r="CD3065" s="34"/>
      <c r="CE3065" s="34"/>
      <c r="CF3065" s="34"/>
      <c r="CG3065" s="34"/>
      <c r="CH3065" s="34"/>
      <c r="CI3065" s="34"/>
      <c r="CJ3065" s="34"/>
      <c r="CK3065" s="34"/>
      <c r="CL3065" s="34"/>
      <c r="CM3065" s="34"/>
      <c r="CN3065" s="34"/>
      <c r="CO3065" s="34"/>
      <c r="CP3065" s="34"/>
      <c r="CQ3065" s="34"/>
      <c r="CR3065" s="34"/>
      <c r="CS3065" s="34"/>
      <c r="CT3065" s="34"/>
      <c r="CU3065" s="34"/>
      <c r="CV3065" s="34"/>
      <c r="CW3065" s="34"/>
      <c r="CX3065" s="34"/>
      <c r="CY3065" s="34"/>
      <c r="CZ3065" s="34"/>
      <c r="DA3065" s="34"/>
      <c r="DB3065" s="34"/>
      <c r="DC3065" s="34"/>
      <c r="DD3065" s="34"/>
      <c r="DE3065" s="34"/>
      <c r="DF3065" s="34"/>
      <c r="DG3065" s="59"/>
      <c r="DH3065" s="34"/>
      <c r="DI3065" s="60"/>
      <c r="DJ3065" s="34"/>
      <c r="DT3065" s="36"/>
      <c r="DV3065" s="37"/>
      <c r="ED3065" s="52"/>
      <c r="EF3065" s="53"/>
      <c r="EI3065" s="61"/>
      <c r="EK3065" s="62"/>
      <c r="FY3065" s="59"/>
      <c r="GA3065" s="60"/>
      <c r="GB3065" s="34"/>
      <c r="GC3065" s="34"/>
      <c r="GD3065" s="34"/>
      <c r="GE3065" s="34"/>
      <c r="GF3065" s="34"/>
      <c r="GG3065" s="34"/>
      <c r="GH3065" s="34"/>
      <c r="GI3065" s="34"/>
      <c r="GJ3065" s="34"/>
      <c r="GK3065" s="34"/>
      <c r="GL3065" s="34"/>
      <c r="GM3065" s="34"/>
      <c r="GN3065" s="34"/>
      <c r="GO3065" s="34"/>
      <c r="GP3065" s="34"/>
      <c r="GQ3065" s="34"/>
      <c r="GR3065" s="34"/>
      <c r="GS3065" s="34"/>
      <c r="GT3065" s="34"/>
      <c r="GU3065" s="34"/>
      <c r="GV3065" s="34"/>
      <c r="GW3065" s="34"/>
      <c r="GX3065" s="34"/>
      <c r="GY3065" s="34"/>
      <c r="GZ3065" s="34"/>
      <c r="HA3065" s="34"/>
      <c r="HB3065" s="34"/>
      <c r="HC3065" s="34"/>
      <c r="HD3065" s="34"/>
      <c r="HE3065" s="34"/>
      <c r="HF3065" s="34"/>
      <c r="HG3065" s="34"/>
      <c r="HH3065" s="34"/>
      <c r="HI3065" s="59"/>
      <c r="HJ3065" s="34"/>
      <c r="HK3065" s="60"/>
      <c r="HL3065" s="34"/>
      <c r="HM3065" s="34"/>
      <c r="HN3065" s="34"/>
      <c r="HO3065" s="34"/>
      <c r="HP3065" s="34"/>
      <c r="HQ3065" s="34"/>
      <c r="HR3065" s="34"/>
      <c r="HS3065" s="34"/>
      <c r="HT3065" s="34"/>
      <c r="HU3065" s="34"/>
      <c r="HV3065" s="34"/>
      <c r="HW3065" s="34"/>
      <c r="HX3065" s="34"/>
      <c r="HY3065" s="34"/>
      <c r="HZ3065" s="34"/>
      <c r="IA3065" s="34"/>
      <c r="IB3065" s="34"/>
      <c r="IC3065" s="34"/>
      <c r="ID3065" s="34"/>
      <c r="IE3065" s="34"/>
      <c r="IF3065" s="34"/>
      <c r="IG3065" s="34"/>
      <c r="IH3065" s="34"/>
      <c r="II3065" s="34"/>
      <c r="IJ3065" s="34"/>
      <c r="IK3065" s="34"/>
      <c r="IL3065" s="34"/>
      <c r="IM3065" s="34"/>
      <c r="IN3065" s="34"/>
      <c r="IO3065" s="34"/>
      <c r="IP3065" s="34"/>
      <c r="IQ3065" s="34"/>
      <c r="IR3065" s="34"/>
      <c r="IS3065" s="59"/>
      <c r="IT3065" s="34"/>
      <c r="IU3065" s="60"/>
      <c r="IV3065" s="34"/>
      <c r="JF3065" s="36"/>
      <c r="JH3065" s="37"/>
      <c r="JP3065" s="52"/>
      <c r="JR3065" s="53"/>
      <c r="JU3065" s="61"/>
      <c r="JW3065" s="62"/>
      <c r="JX3065" s="1"/>
      <c r="KG3065" s="1"/>
      <c r="KV3065" s="1"/>
      <c r="KW3065" s="34"/>
      <c r="KY3065" s="35"/>
      <c r="LA3065" s="36"/>
      <c r="LC3065" s="37"/>
      <c r="LQ3065" s="1"/>
      <c r="LU3065" s="59"/>
      <c r="LW3065" s="60"/>
      <c r="LX3065" s="34"/>
      <c r="LY3065" s="34"/>
      <c r="LZ3065" s="34"/>
      <c r="MA3065" s="34"/>
      <c r="MB3065" s="34"/>
      <c r="MC3065" s="34"/>
      <c r="MD3065" s="34"/>
      <c r="ME3065" s="34"/>
      <c r="MF3065" s="34"/>
      <c r="MG3065" s="34"/>
      <c r="MH3065" s="34"/>
      <c r="MI3065" s="34"/>
      <c r="MJ3065" s="34"/>
      <c r="MK3065" s="34"/>
      <c r="ML3065" s="34"/>
      <c r="MM3065" s="34"/>
      <c r="MN3065" s="34"/>
      <c r="MO3065" s="34"/>
      <c r="MP3065" s="34"/>
      <c r="MQ3065" s="34"/>
      <c r="MR3065" s="34"/>
      <c r="MS3065" s="34"/>
      <c r="MT3065" s="34"/>
      <c r="MU3065" s="34"/>
      <c r="MV3065" s="34"/>
      <c r="MW3065" s="34"/>
      <c r="MX3065" s="34"/>
      <c r="MY3065" s="34"/>
      <c r="MZ3065" s="34"/>
      <c r="NA3065" s="34"/>
      <c r="NB3065" s="34"/>
      <c r="NC3065" s="34"/>
      <c r="ND3065" s="34"/>
      <c r="NE3065" s="59"/>
      <c r="NF3065" s="34"/>
      <c r="NG3065" s="60"/>
      <c r="NH3065" s="34"/>
      <c r="NR3065" s="36"/>
      <c r="NT3065" s="37"/>
      <c r="OG3065" s="61"/>
      <c r="OI3065" s="62"/>
      <c r="RG3065" s="59"/>
      <c r="RI3065" s="60"/>
      <c r="RJ3065" s="34"/>
      <c r="RK3065" s="34"/>
      <c r="RL3065" s="34"/>
      <c r="RM3065" s="34"/>
      <c r="RN3065" s="34"/>
      <c r="RO3065" s="34"/>
      <c r="RP3065" s="34"/>
      <c r="RQ3065" s="34"/>
      <c r="RR3065" s="34"/>
      <c r="RS3065" s="34"/>
      <c r="RT3065" s="34"/>
      <c r="RU3065" s="34"/>
      <c r="RV3065" s="34"/>
      <c r="RW3065" s="34"/>
      <c r="RX3065" s="34"/>
      <c r="RY3065" s="34"/>
      <c r="RZ3065" s="34"/>
      <c r="SA3065" s="34"/>
      <c r="SB3065" s="34"/>
      <c r="SC3065" s="34"/>
      <c r="SD3065" s="34"/>
      <c r="SE3065" s="34"/>
      <c r="SF3065" s="34"/>
      <c r="SG3065" s="34"/>
      <c r="SH3065" s="34"/>
      <c r="SI3065" s="34"/>
      <c r="SJ3065" s="34"/>
      <c r="SK3065" s="34"/>
      <c r="SL3065" s="34"/>
      <c r="SM3065" s="34"/>
      <c r="SN3065" s="34"/>
      <c r="SO3065" s="34"/>
      <c r="SP3065" s="34"/>
      <c r="SQ3065" s="59"/>
      <c r="SR3065" s="34"/>
      <c r="SS3065" s="60"/>
      <c r="ST3065" s="34"/>
      <c r="TD3065" s="36"/>
      <c r="TF3065" s="37"/>
      <c r="TS3065" s="61"/>
      <c r="TU3065" s="62"/>
      <c r="TV3065" s="1"/>
      <c r="VT3065" s="1"/>
    </row>
    <row r="3066" spans="14:592" x14ac:dyDescent="0.3">
      <c r="N3066" s="1"/>
      <c r="O3066" s="34"/>
      <c r="Q3066" s="35"/>
      <c r="S3066" s="36"/>
      <c r="U3066" s="37"/>
      <c r="W3066" s="52"/>
      <c r="Y3066" s="53"/>
      <c r="AI3066" s="1"/>
      <c r="AM3066" s="59"/>
      <c r="AO3066" s="60"/>
      <c r="AW3066" s="34"/>
      <c r="AY3066" s="35"/>
      <c r="AZ3066" s="36"/>
      <c r="BB3066" s="37"/>
      <c r="BJ3066" s="52"/>
      <c r="BL3066" s="53"/>
      <c r="BO3066" s="61"/>
      <c r="BQ3066" s="62"/>
      <c r="BW3066" s="59"/>
      <c r="BY3066" s="60"/>
      <c r="CJ3066" s="36"/>
      <c r="CL3066" s="37"/>
      <c r="CT3066" s="52"/>
      <c r="CV3066" s="53"/>
      <c r="CY3066" s="61"/>
      <c r="DA3066" s="62"/>
      <c r="DG3066" s="59"/>
      <c r="DI3066" s="60"/>
      <c r="DT3066" s="36"/>
      <c r="DV3066" s="37"/>
      <c r="ED3066" s="52"/>
      <c r="EF3066" s="53"/>
      <c r="EI3066" s="61"/>
      <c r="EK3066" s="62"/>
      <c r="EY3066" s="1"/>
      <c r="FY3066" s="59"/>
      <c r="GA3066" s="60"/>
      <c r="GI3066" s="34"/>
      <c r="GK3066" s="35"/>
      <c r="GL3066" s="36"/>
      <c r="GN3066" s="37"/>
      <c r="GV3066" s="52"/>
      <c r="GX3066" s="53"/>
      <c r="HA3066" s="61"/>
      <c r="HC3066" s="62"/>
      <c r="HI3066" s="59"/>
      <c r="HK3066" s="60"/>
      <c r="HV3066" s="36"/>
      <c r="HX3066" s="37"/>
      <c r="IF3066" s="52"/>
      <c r="IH3066" s="53"/>
      <c r="IK3066" s="61"/>
      <c r="IM3066" s="62"/>
      <c r="IS3066" s="59"/>
      <c r="IU3066" s="60"/>
      <c r="JF3066" s="36"/>
      <c r="JH3066" s="37"/>
      <c r="JP3066" s="52"/>
      <c r="JR3066" s="53"/>
      <c r="JU3066" s="61"/>
      <c r="JW3066" s="62"/>
      <c r="JX3066" s="1"/>
      <c r="KG3066" s="1"/>
      <c r="KV3066" s="1"/>
      <c r="KW3066" s="34"/>
      <c r="KY3066" s="35"/>
      <c r="LA3066" s="36"/>
      <c r="LC3066" s="37"/>
      <c r="LQ3066" s="1"/>
      <c r="LU3066" s="59"/>
      <c r="LW3066" s="60"/>
      <c r="ME3066" s="34"/>
      <c r="MG3066" s="35"/>
      <c r="MH3066" s="36"/>
      <c r="MJ3066" s="37"/>
      <c r="MW3066" s="61"/>
      <c r="MY3066" s="62"/>
      <c r="NE3066" s="59"/>
      <c r="NG3066" s="60"/>
      <c r="NR3066" s="36"/>
      <c r="NT3066" s="37"/>
      <c r="OG3066" s="61"/>
      <c r="OI3066" s="62"/>
      <c r="PW3066" s="1"/>
      <c r="RG3066" s="59"/>
      <c r="RI3066" s="60"/>
      <c r="RQ3066" s="34"/>
      <c r="RS3066" s="35"/>
      <c r="RT3066" s="36"/>
      <c r="RV3066" s="37"/>
      <c r="SI3066" s="61"/>
      <c r="SK3066" s="62"/>
      <c r="SQ3066" s="59"/>
      <c r="SS3066" s="60"/>
      <c r="TD3066" s="36"/>
      <c r="TF3066" s="37"/>
      <c r="TS3066" s="61"/>
      <c r="TU3066" s="62"/>
      <c r="TV3066" s="1"/>
      <c r="VT3066" s="1"/>
    </row>
    <row r="3067" spans="14:592" x14ac:dyDescent="0.3">
      <c r="N3067" s="1"/>
      <c r="O3067" s="34"/>
      <c r="Q3067" s="35"/>
      <c r="S3067" s="36"/>
      <c r="U3067" s="37"/>
      <c r="W3067" s="52"/>
      <c r="Y3067" s="53"/>
      <c r="AI3067" s="1"/>
      <c r="AM3067" s="59"/>
      <c r="AO3067" s="60"/>
      <c r="AW3067" s="34"/>
      <c r="AY3067" s="35"/>
      <c r="AZ3067" s="36"/>
      <c r="BB3067" s="37"/>
      <c r="BJ3067" s="52"/>
      <c r="BL3067" s="53"/>
      <c r="BO3067" s="61"/>
      <c r="BQ3067" s="62"/>
      <c r="BW3067" s="59"/>
      <c r="BY3067" s="60"/>
      <c r="CJ3067" s="36"/>
      <c r="CL3067" s="37"/>
      <c r="CT3067" s="52"/>
      <c r="CV3067" s="53"/>
      <c r="CY3067" s="61"/>
      <c r="DA3067" s="62"/>
      <c r="DG3067" s="59"/>
      <c r="DI3067" s="60"/>
      <c r="DT3067" s="36"/>
      <c r="DV3067" s="37"/>
      <c r="ED3067" s="52"/>
      <c r="EF3067" s="53"/>
      <c r="EI3067" s="61"/>
      <c r="EK3067" s="62"/>
      <c r="FY3067" s="59"/>
      <c r="GA3067" s="60"/>
      <c r="GI3067" s="34"/>
      <c r="GK3067" s="35"/>
      <c r="GL3067" s="36"/>
      <c r="GN3067" s="37"/>
      <c r="GV3067" s="52"/>
      <c r="GX3067" s="53"/>
      <c r="HA3067" s="61"/>
      <c r="HC3067" s="62"/>
      <c r="HI3067" s="59"/>
      <c r="HK3067" s="60"/>
      <c r="HV3067" s="36"/>
      <c r="HX3067" s="37"/>
      <c r="IF3067" s="52"/>
      <c r="IH3067" s="53"/>
      <c r="IK3067" s="61"/>
      <c r="IM3067" s="62"/>
      <c r="IS3067" s="59"/>
      <c r="IU3067" s="60"/>
      <c r="JF3067" s="36"/>
      <c r="JH3067" s="37"/>
      <c r="JP3067" s="52"/>
      <c r="JR3067" s="53"/>
      <c r="JU3067" s="61"/>
      <c r="JW3067" s="62"/>
      <c r="JX3067" s="1"/>
      <c r="KG3067" s="1"/>
      <c r="KV3067" s="1"/>
      <c r="KW3067" s="34"/>
      <c r="KY3067" s="35"/>
      <c r="LA3067" s="36"/>
      <c r="LC3067" s="37"/>
      <c r="LQ3067" s="1"/>
      <c r="LU3067" s="59"/>
      <c r="LW3067" s="60"/>
      <c r="ME3067" s="34"/>
      <c r="MG3067" s="35"/>
      <c r="MH3067" s="36"/>
      <c r="MJ3067" s="37"/>
      <c r="MW3067" s="61"/>
      <c r="MY3067" s="62"/>
      <c r="NE3067" s="59"/>
      <c r="NG3067" s="60"/>
      <c r="NR3067" s="36"/>
      <c r="NT3067" s="37"/>
      <c r="OG3067" s="61"/>
      <c r="OI3067" s="62"/>
      <c r="RG3067" s="59"/>
      <c r="RI3067" s="60"/>
      <c r="RQ3067" s="34"/>
      <c r="RS3067" s="35"/>
      <c r="RT3067" s="36"/>
      <c r="RV3067" s="37"/>
      <c r="SI3067" s="61"/>
      <c r="SK3067" s="62"/>
      <c r="SQ3067" s="59"/>
      <c r="SS3067" s="60"/>
      <c r="TD3067" s="36"/>
      <c r="TF3067" s="37"/>
      <c r="TS3067" s="61"/>
      <c r="TU3067" s="62"/>
      <c r="TV3067" s="1"/>
      <c r="VT3067" s="1"/>
    </row>
    <row r="3068" spans="14:592" x14ac:dyDescent="0.3">
      <c r="N3068" s="1"/>
      <c r="O3068" s="34"/>
      <c r="Q3068" s="35"/>
      <c r="S3068" s="36"/>
      <c r="U3068" s="37"/>
      <c r="W3068" s="52"/>
      <c r="Y3068" s="53"/>
      <c r="AI3068" s="1"/>
      <c r="AM3068" s="59"/>
      <c r="AO3068" s="60"/>
      <c r="AW3068" s="34"/>
      <c r="AY3068" s="35"/>
      <c r="AZ3068" s="36"/>
      <c r="BB3068" s="37"/>
      <c r="BJ3068" s="52"/>
      <c r="BL3068" s="53"/>
      <c r="BO3068" s="61"/>
      <c r="BQ3068" s="62"/>
      <c r="BW3068" s="59"/>
      <c r="BY3068" s="60"/>
      <c r="CJ3068" s="36"/>
      <c r="CL3068" s="37"/>
      <c r="CT3068" s="52"/>
      <c r="CV3068" s="53"/>
      <c r="CY3068" s="61"/>
      <c r="DA3068" s="62"/>
      <c r="DG3068" s="59"/>
      <c r="DI3068" s="60"/>
      <c r="DT3068" s="36"/>
      <c r="DV3068" s="37"/>
      <c r="ED3068" s="52"/>
      <c r="EF3068" s="53"/>
      <c r="EI3068" s="61"/>
      <c r="EK3068" s="62"/>
      <c r="EY3068" s="1"/>
      <c r="FY3068" s="59"/>
      <c r="GA3068" s="60"/>
      <c r="GI3068" s="34"/>
      <c r="GK3068" s="35"/>
      <c r="GL3068" s="36"/>
      <c r="GN3068" s="37"/>
      <c r="GV3068" s="52"/>
      <c r="GX3068" s="53"/>
      <c r="HA3068" s="61"/>
      <c r="HC3068" s="62"/>
      <c r="HI3068" s="59"/>
      <c r="HK3068" s="60"/>
      <c r="HV3068" s="36"/>
      <c r="HX3068" s="37"/>
      <c r="IF3068" s="52"/>
      <c r="IH3068" s="53"/>
      <c r="IK3068" s="61"/>
      <c r="IM3068" s="62"/>
      <c r="IS3068" s="59"/>
      <c r="IU3068" s="60"/>
      <c r="JF3068" s="36"/>
      <c r="JH3068" s="37"/>
      <c r="JP3068" s="52"/>
      <c r="JR3068" s="53"/>
      <c r="JU3068" s="61"/>
      <c r="JW3068" s="62"/>
      <c r="JX3068" s="1"/>
      <c r="KG3068" s="1"/>
      <c r="KV3068" s="1"/>
      <c r="KW3068" s="34"/>
      <c r="KY3068" s="35"/>
      <c r="LA3068" s="36"/>
      <c r="LC3068" s="37"/>
      <c r="LQ3068" s="1"/>
      <c r="LU3068" s="59"/>
      <c r="LW3068" s="60"/>
      <c r="ME3068" s="34"/>
      <c r="MG3068" s="35"/>
      <c r="MH3068" s="36"/>
      <c r="MJ3068" s="37"/>
      <c r="MW3068" s="61"/>
      <c r="MY3068" s="62"/>
      <c r="NE3068" s="59"/>
      <c r="NG3068" s="60"/>
      <c r="NR3068" s="36"/>
      <c r="NT3068" s="37"/>
      <c r="OG3068" s="61"/>
      <c r="OI3068" s="62"/>
      <c r="PW3068" s="1"/>
      <c r="RG3068" s="59"/>
      <c r="RI3068" s="60"/>
      <c r="RQ3068" s="34"/>
      <c r="RS3068" s="35"/>
      <c r="RT3068" s="36"/>
      <c r="RV3068" s="37"/>
      <c r="SI3068" s="61"/>
      <c r="SK3068" s="62"/>
      <c r="SQ3068" s="59"/>
      <c r="SS3068" s="60"/>
      <c r="TD3068" s="36"/>
      <c r="TF3068" s="37"/>
      <c r="TS3068" s="61"/>
      <c r="TU3068" s="62"/>
      <c r="TV3068" s="1"/>
      <c r="VT3068" s="1"/>
    </row>
    <row r="3069" spans="14:592" x14ac:dyDescent="0.3">
      <c r="N3069" s="1"/>
      <c r="O3069" s="34"/>
      <c r="Q3069" s="35"/>
      <c r="S3069" s="36"/>
      <c r="U3069" s="37"/>
      <c r="W3069" s="52"/>
      <c r="Y3069" s="53"/>
      <c r="AI3069" s="1"/>
      <c r="AM3069" s="59"/>
      <c r="AO3069" s="60"/>
      <c r="AW3069" s="34"/>
      <c r="AY3069" s="35"/>
      <c r="AZ3069" s="36"/>
      <c r="BB3069" s="37"/>
      <c r="BJ3069" s="52"/>
      <c r="BL3069" s="53"/>
      <c r="BO3069" s="61"/>
      <c r="BQ3069" s="62"/>
      <c r="BW3069" s="59"/>
      <c r="BY3069" s="60"/>
      <c r="CJ3069" s="36"/>
      <c r="CL3069" s="37"/>
      <c r="CT3069" s="52"/>
      <c r="CV3069" s="53"/>
      <c r="CY3069" s="61"/>
      <c r="DA3069" s="62"/>
      <c r="DG3069" s="59"/>
      <c r="DI3069" s="60"/>
      <c r="DT3069" s="36"/>
      <c r="DV3069" s="37"/>
      <c r="ED3069" s="52"/>
      <c r="EF3069" s="53"/>
      <c r="EI3069" s="61"/>
      <c r="EK3069" s="62"/>
      <c r="FY3069" s="59"/>
      <c r="GA3069" s="60"/>
      <c r="GI3069" s="34"/>
      <c r="GK3069" s="35"/>
      <c r="GL3069" s="36"/>
      <c r="GN3069" s="37"/>
      <c r="GV3069" s="52"/>
      <c r="GX3069" s="53"/>
      <c r="HA3069" s="61"/>
      <c r="HC3069" s="62"/>
      <c r="HI3069" s="59"/>
      <c r="HK3069" s="60"/>
      <c r="HV3069" s="36"/>
      <c r="HX3069" s="37"/>
      <c r="IF3069" s="52"/>
      <c r="IH3069" s="53"/>
      <c r="IK3069" s="61"/>
      <c r="IM3069" s="62"/>
      <c r="IS3069" s="59"/>
      <c r="IU3069" s="60"/>
      <c r="JF3069" s="36"/>
      <c r="JH3069" s="37"/>
      <c r="JP3069" s="52"/>
      <c r="JR3069" s="53"/>
      <c r="JU3069" s="61"/>
      <c r="JW3069" s="62"/>
      <c r="JX3069" s="1"/>
      <c r="KG3069" s="1"/>
      <c r="KV3069" s="1"/>
      <c r="KW3069" s="34"/>
      <c r="KY3069" s="35"/>
      <c r="LA3069" s="36"/>
      <c r="LC3069" s="37"/>
      <c r="LQ3069" s="1"/>
      <c r="LU3069" s="59"/>
      <c r="LW3069" s="60"/>
      <c r="ME3069" s="34"/>
      <c r="MG3069" s="35"/>
      <c r="MH3069" s="36"/>
      <c r="MJ3069" s="37"/>
      <c r="MW3069" s="61"/>
      <c r="MY3069" s="62"/>
      <c r="NE3069" s="59"/>
      <c r="NG3069" s="60"/>
      <c r="NR3069" s="36"/>
      <c r="NT3069" s="37"/>
      <c r="OG3069" s="61"/>
      <c r="OI3069" s="62"/>
      <c r="RG3069" s="59"/>
      <c r="RI3069" s="60"/>
      <c r="RQ3069" s="34"/>
      <c r="RS3069" s="35"/>
      <c r="RT3069" s="36"/>
      <c r="RV3069" s="37"/>
      <c r="SI3069" s="61"/>
      <c r="SK3069" s="62"/>
      <c r="SQ3069" s="59"/>
      <c r="SS3069" s="60"/>
      <c r="TD3069" s="36"/>
      <c r="TF3069" s="37"/>
      <c r="TS3069" s="61"/>
      <c r="TU3069" s="62"/>
      <c r="TV3069" s="1"/>
      <c r="VT3069" s="1"/>
    </row>
    <row r="3070" spans="14:592" x14ac:dyDescent="0.3">
      <c r="N3070" s="1"/>
      <c r="O3070" s="34"/>
      <c r="Q3070" s="35"/>
      <c r="S3070" s="36"/>
      <c r="U3070" s="37"/>
      <c r="W3070" s="52"/>
      <c r="Y3070" s="53"/>
      <c r="AI3070" s="1"/>
      <c r="AM3070" s="59"/>
      <c r="AO3070" s="60"/>
      <c r="AW3070" s="34"/>
      <c r="AY3070" s="35"/>
      <c r="AZ3070" s="36"/>
      <c r="BB3070" s="37"/>
      <c r="BJ3070" s="52"/>
      <c r="BL3070" s="53"/>
      <c r="BO3070" s="61"/>
      <c r="BQ3070" s="62"/>
      <c r="BW3070" s="59"/>
      <c r="BY3070" s="60"/>
      <c r="CJ3070" s="36"/>
      <c r="CL3070" s="37"/>
      <c r="CT3070" s="52"/>
      <c r="CV3070" s="53"/>
      <c r="CY3070" s="61"/>
      <c r="DA3070" s="62"/>
      <c r="DG3070" s="59"/>
      <c r="DI3070" s="60"/>
      <c r="DT3070" s="36"/>
      <c r="DV3070" s="37"/>
      <c r="ED3070" s="52"/>
      <c r="EF3070" s="53"/>
      <c r="EI3070" s="61"/>
      <c r="EK3070" s="62"/>
      <c r="EY3070" s="1"/>
      <c r="FY3070" s="59"/>
      <c r="GA3070" s="60"/>
      <c r="GI3070" s="34"/>
      <c r="GK3070" s="35"/>
      <c r="GL3070" s="36"/>
      <c r="GN3070" s="37"/>
      <c r="GV3070" s="52"/>
      <c r="GX3070" s="53"/>
      <c r="HA3070" s="61"/>
      <c r="HC3070" s="62"/>
      <c r="HI3070" s="59"/>
      <c r="HK3070" s="60"/>
      <c r="HV3070" s="36"/>
      <c r="HX3070" s="37"/>
      <c r="IF3070" s="52"/>
      <c r="IH3070" s="53"/>
      <c r="IK3070" s="61"/>
      <c r="IM3070" s="62"/>
      <c r="IS3070" s="59"/>
      <c r="IU3070" s="60"/>
      <c r="JF3070" s="36"/>
      <c r="JH3070" s="37"/>
      <c r="JP3070" s="52"/>
      <c r="JR3070" s="53"/>
      <c r="JU3070" s="61"/>
      <c r="JW3070" s="62"/>
      <c r="JX3070" s="1"/>
      <c r="KG3070" s="1"/>
      <c r="KV3070" s="1"/>
      <c r="KW3070" s="34"/>
      <c r="KY3070" s="35"/>
      <c r="LA3070" s="36"/>
      <c r="LC3070" s="37"/>
      <c r="LQ3070" s="1"/>
      <c r="LU3070" s="59"/>
      <c r="LW3070" s="60"/>
      <c r="ME3070" s="34"/>
      <c r="MG3070" s="35"/>
      <c r="MH3070" s="36"/>
      <c r="MJ3070" s="37"/>
      <c r="MW3070" s="61"/>
      <c r="MY3070" s="62"/>
      <c r="NE3070" s="59"/>
      <c r="NG3070" s="60"/>
      <c r="NR3070" s="36"/>
      <c r="NT3070" s="37"/>
      <c r="OG3070" s="61"/>
      <c r="OI3070" s="62"/>
      <c r="PW3070" s="1"/>
      <c r="RG3070" s="59"/>
      <c r="RI3070" s="60"/>
      <c r="RQ3070" s="34"/>
      <c r="RS3070" s="35"/>
      <c r="RT3070" s="36"/>
      <c r="RV3070" s="37"/>
      <c r="SI3070" s="61"/>
      <c r="SK3070" s="62"/>
      <c r="SQ3070" s="59"/>
      <c r="SS3070" s="60"/>
      <c r="TD3070" s="36"/>
      <c r="TF3070" s="37"/>
      <c r="TS3070" s="61"/>
      <c r="TU3070" s="62"/>
      <c r="TV3070" s="1"/>
      <c r="VT3070" s="1"/>
    </row>
    <row r="3071" spans="14:592" x14ac:dyDescent="0.3">
      <c r="N3071" s="1"/>
      <c r="O3071" s="34"/>
      <c r="Q3071" s="35"/>
      <c r="S3071" s="36"/>
      <c r="U3071" s="37"/>
      <c r="W3071" s="52"/>
      <c r="Y3071" s="53"/>
      <c r="AI3071" s="1"/>
      <c r="AM3071" s="59"/>
      <c r="AO3071" s="60"/>
      <c r="AW3071" s="34"/>
      <c r="AY3071" s="35"/>
      <c r="AZ3071" s="36"/>
      <c r="BB3071" s="37"/>
      <c r="BJ3071" s="52"/>
      <c r="BL3071" s="53"/>
      <c r="BO3071" s="61"/>
      <c r="BQ3071" s="62"/>
      <c r="BW3071" s="59"/>
      <c r="BY3071" s="60"/>
      <c r="CJ3071" s="36"/>
      <c r="CL3071" s="37"/>
      <c r="CT3071" s="52"/>
      <c r="CV3071" s="53"/>
      <c r="CY3071" s="61"/>
      <c r="DA3071" s="62"/>
      <c r="DG3071" s="59"/>
      <c r="DI3071" s="60"/>
      <c r="DT3071" s="36"/>
      <c r="DV3071" s="37"/>
      <c r="ED3071" s="52"/>
      <c r="EF3071" s="53"/>
      <c r="EI3071" s="61"/>
      <c r="EK3071" s="62"/>
      <c r="FY3071" s="59"/>
      <c r="GA3071" s="60"/>
      <c r="GI3071" s="34"/>
      <c r="GK3071" s="35"/>
      <c r="GL3071" s="36"/>
      <c r="GN3071" s="37"/>
      <c r="GV3071" s="52"/>
      <c r="GX3071" s="53"/>
      <c r="HA3071" s="61"/>
      <c r="HC3071" s="62"/>
      <c r="HI3071" s="59"/>
      <c r="HK3071" s="60"/>
      <c r="HV3071" s="36"/>
      <c r="HX3071" s="37"/>
      <c r="IF3071" s="52"/>
      <c r="IH3071" s="53"/>
      <c r="IK3071" s="61"/>
      <c r="IM3071" s="62"/>
      <c r="IS3071" s="59"/>
      <c r="IU3071" s="60"/>
      <c r="JF3071" s="36"/>
      <c r="JH3071" s="37"/>
      <c r="JP3071" s="52"/>
      <c r="JR3071" s="53"/>
      <c r="JU3071" s="61"/>
      <c r="JW3071" s="62"/>
      <c r="JX3071" s="1"/>
      <c r="KG3071" s="1"/>
      <c r="KV3071" s="1"/>
      <c r="KW3071" s="34"/>
      <c r="KY3071" s="35"/>
      <c r="LA3071" s="36"/>
      <c r="LC3071" s="37"/>
      <c r="LQ3071" s="1"/>
      <c r="LU3071" s="59"/>
      <c r="LW3071" s="60"/>
      <c r="ME3071" s="34"/>
      <c r="MG3071" s="35"/>
      <c r="MH3071" s="36"/>
      <c r="MJ3071" s="37"/>
      <c r="MW3071" s="61"/>
      <c r="MY3071" s="62"/>
      <c r="NE3071" s="59"/>
      <c r="NG3071" s="60"/>
      <c r="NR3071" s="36"/>
      <c r="NT3071" s="37"/>
      <c r="OG3071" s="61"/>
      <c r="OI3071" s="62"/>
      <c r="RG3071" s="59"/>
      <c r="RI3071" s="60"/>
      <c r="RQ3071" s="34"/>
      <c r="RS3071" s="35"/>
      <c r="RT3071" s="36"/>
      <c r="RV3071" s="37"/>
      <c r="SI3071" s="61"/>
      <c r="SK3071" s="62"/>
      <c r="SQ3071" s="59"/>
      <c r="SS3071" s="60"/>
      <c r="TD3071" s="36"/>
      <c r="TF3071" s="37"/>
      <c r="TS3071" s="61"/>
      <c r="TU3071" s="62"/>
      <c r="TV3071" s="1"/>
      <c r="VT3071" s="1"/>
    </row>
    <row r="3072" spans="14:592" x14ac:dyDescent="0.3">
      <c r="N3072" s="1"/>
      <c r="O3072" s="34"/>
      <c r="Q3072" s="35"/>
      <c r="S3072" s="36"/>
      <c r="U3072" s="37"/>
      <c r="W3072" s="52"/>
      <c r="Y3072" s="53"/>
      <c r="AI3072" s="1"/>
      <c r="AM3072" s="59"/>
      <c r="AO3072" s="60"/>
      <c r="AW3072" s="34"/>
      <c r="AY3072" s="35"/>
      <c r="AZ3072" s="36"/>
      <c r="BB3072" s="37"/>
      <c r="BJ3072" s="52"/>
      <c r="BL3072" s="53"/>
      <c r="BO3072" s="61"/>
      <c r="BQ3072" s="62"/>
      <c r="BW3072" s="59"/>
      <c r="BY3072" s="60"/>
      <c r="CJ3072" s="36"/>
      <c r="CL3072" s="37"/>
      <c r="CT3072" s="52"/>
      <c r="CV3072" s="53"/>
      <c r="CY3072" s="61"/>
      <c r="DA3072" s="62"/>
      <c r="DG3072" s="59"/>
      <c r="DI3072" s="60"/>
      <c r="DT3072" s="36"/>
      <c r="DV3072" s="37"/>
      <c r="ED3072" s="52"/>
      <c r="EF3072" s="53"/>
      <c r="EI3072" s="61"/>
      <c r="EK3072" s="62"/>
      <c r="EY3072" s="1"/>
      <c r="FY3072" s="59"/>
      <c r="GA3072" s="60"/>
      <c r="GI3072" s="34"/>
      <c r="GK3072" s="35"/>
      <c r="GL3072" s="36"/>
      <c r="GN3072" s="37"/>
      <c r="GV3072" s="52"/>
      <c r="GX3072" s="53"/>
      <c r="HA3072" s="61"/>
      <c r="HC3072" s="62"/>
      <c r="HI3072" s="59"/>
      <c r="HK3072" s="60"/>
      <c r="HV3072" s="36"/>
      <c r="HX3072" s="37"/>
      <c r="IF3072" s="52"/>
      <c r="IH3072" s="53"/>
      <c r="IK3072" s="61"/>
      <c r="IM3072" s="62"/>
      <c r="IS3072" s="59"/>
      <c r="IU3072" s="60"/>
      <c r="JF3072" s="36"/>
      <c r="JH3072" s="37"/>
      <c r="JP3072" s="52"/>
      <c r="JR3072" s="53"/>
      <c r="JU3072" s="61"/>
      <c r="JW3072" s="62"/>
      <c r="JX3072" s="1"/>
      <c r="KG3072" s="1"/>
      <c r="KV3072" s="1"/>
      <c r="KW3072" s="34"/>
      <c r="KY3072" s="35"/>
      <c r="LA3072" s="36"/>
      <c r="LC3072" s="37"/>
      <c r="LQ3072" s="1"/>
      <c r="LU3072" s="59"/>
      <c r="LW3072" s="60"/>
      <c r="ME3072" s="34"/>
      <c r="MG3072" s="35"/>
      <c r="MH3072" s="36"/>
      <c r="MJ3072" s="37"/>
      <c r="MW3072" s="61"/>
      <c r="MY3072" s="62"/>
      <c r="NE3072" s="59"/>
      <c r="NG3072" s="60"/>
      <c r="NR3072" s="36"/>
      <c r="NT3072" s="37"/>
      <c r="OG3072" s="61"/>
      <c r="OI3072" s="62"/>
      <c r="PW3072" s="1"/>
      <c r="RG3072" s="59"/>
      <c r="RI3072" s="60"/>
      <c r="RQ3072" s="34"/>
      <c r="RS3072" s="35"/>
      <c r="RT3072" s="36"/>
      <c r="RV3072" s="37"/>
      <c r="SI3072" s="61"/>
      <c r="SK3072" s="62"/>
      <c r="SQ3072" s="59"/>
      <c r="SS3072" s="60"/>
      <c r="TD3072" s="36"/>
      <c r="TF3072" s="37"/>
      <c r="TS3072" s="61"/>
      <c r="TU3072" s="62"/>
      <c r="TV3072" s="1"/>
      <c r="VT3072" s="1"/>
    </row>
    <row r="3073" spans="14:592" x14ac:dyDescent="0.3">
      <c r="N3073" s="1"/>
      <c r="O3073" s="34"/>
      <c r="Q3073" s="35"/>
      <c r="S3073" s="36"/>
      <c r="U3073" s="37"/>
      <c r="W3073" s="52"/>
      <c r="Y3073" s="53"/>
      <c r="AI3073" s="1"/>
      <c r="AM3073" s="59"/>
      <c r="AO3073" s="60"/>
      <c r="AW3073" s="34"/>
      <c r="AY3073" s="35"/>
      <c r="AZ3073" s="36"/>
      <c r="BB3073" s="37"/>
      <c r="BJ3073" s="52"/>
      <c r="BL3073" s="53"/>
      <c r="BO3073" s="61"/>
      <c r="BQ3073" s="62"/>
      <c r="BW3073" s="59"/>
      <c r="BY3073" s="60"/>
      <c r="CJ3073" s="36"/>
      <c r="CL3073" s="37"/>
      <c r="CT3073" s="52"/>
      <c r="CV3073" s="53"/>
      <c r="CY3073" s="61"/>
      <c r="DA3073" s="62"/>
      <c r="DG3073" s="59"/>
      <c r="DI3073" s="60"/>
      <c r="DT3073" s="36"/>
      <c r="DV3073" s="37"/>
      <c r="ED3073" s="52"/>
      <c r="EF3073" s="53"/>
      <c r="EI3073" s="61"/>
      <c r="EK3073" s="62"/>
      <c r="FY3073" s="59"/>
      <c r="GA3073" s="60"/>
      <c r="GI3073" s="34"/>
      <c r="GK3073" s="35"/>
      <c r="GL3073" s="36"/>
      <c r="GN3073" s="37"/>
      <c r="GV3073" s="52"/>
      <c r="GX3073" s="53"/>
      <c r="HA3073" s="61"/>
      <c r="HC3073" s="62"/>
      <c r="HI3073" s="59"/>
      <c r="HK3073" s="60"/>
      <c r="HV3073" s="36"/>
      <c r="HX3073" s="37"/>
      <c r="IF3073" s="52"/>
      <c r="IH3073" s="53"/>
      <c r="IK3073" s="61"/>
      <c r="IM3073" s="62"/>
      <c r="IS3073" s="59"/>
      <c r="IU3073" s="60"/>
      <c r="JF3073" s="36"/>
      <c r="JH3073" s="37"/>
      <c r="JP3073" s="52"/>
      <c r="JR3073" s="53"/>
      <c r="JU3073" s="61"/>
      <c r="JW3073" s="62"/>
      <c r="JX3073" s="1"/>
      <c r="KG3073" s="1"/>
      <c r="KV3073" s="1"/>
      <c r="KW3073" s="34"/>
      <c r="KY3073" s="35"/>
      <c r="LA3073" s="36"/>
      <c r="LC3073" s="37"/>
      <c r="LQ3073" s="1"/>
      <c r="LU3073" s="59"/>
      <c r="LW3073" s="60"/>
      <c r="ME3073" s="34"/>
      <c r="MG3073" s="35"/>
      <c r="MH3073" s="36"/>
      <c r="MJ3073" s="37"/>
      <c r="MW3073" s="61"/>
      <c r="MY3073" s="62"/>
      <c r="NE3073" s="59"/>
      <c r="NG3073" s="60"/>
      <c r="NR3073" s="36"/>
      <c r="NT3073" s="37"/>
      <c r="OG3073" s="61"/>
      <c r="OI3073" s="62"/>
      <c r="RG3073" s="59"/>
      <c r="RI3073" s="60"/>
      <c r="RQ3073" s="34"/>
      <c r="RS3073" s="35"/>
      <c r="RT3073" s="36"/>
      <c r="RV3073" s="37"/>
      <c r="SI3073" s="61"/>
      <c r="SK3073" s="62"/>
      <c r="SQ3073" s="59"/>
      <c r="SS3073" s="60"/>
      <c r="TD3073" s="36"/>
      <c r="TF3073" s="37"/>
      <c r="TS3073" s="61"/>
      <c r="TU3073" s="62"/>
      <c r="TV3073" s="1"/>
      <c r="VT3073" s="1"/>
    </row>
    <row r="3074" spans="14:592" x14ac:dyDescent="0.3">
      <c r="N3074" s="1"/>
      <c r="O3074" s="34"/>
      <c r="Q3074" s="35"/>
      <c r="S3074" s="36"/>
      <c r="U3074" s="37"/>
      <c r="W3074" s="52"/>
      <c r="Y3074" s="53"/>
      <c r="AI3074" s="1"/>
      <c r="AM3074" s="59"/>
      <c r="AO3074" s="60"/>
      <c r="AW3074" s="34"/>
      <c r="AY3074" s="35"/>
      <c r="AZ3074" s="36"/>
      <c r="BB3074" s="37"/>
      <c r="BJ3074" s="52"/>
      <c r="BL3074" s="53"/>
      <c r="BO3074" s="61"/>
      <c r="BQ3074" s="62"/>
      <c r="BW3074" s="59"/>
      <c r="BY3074" s="60"/>
      <c r="CJ3074" s="36"/>
      <c r="CL3074" s="37"/>
      <c r="CT3074" s="52"/>
      <c r="CV3074" s="53"/>
      <c r="CY3074" s="61"/>
      <c r="DA3074" s="62"/>
      <c r="DG3074" s="59"/>
      <c r="DI3074" s="60"/>
      <c r="DT3074" s="36"/>
      <c r="DV3074" s="37"/>
      <c r="ED3074" s="52"/>
      <c r="EF3074" s="53"/>
      <c r="EI3074" s="61"/>
      <c r="EK3074" s="62"/>
      <c r="EY3074" s="1"/>
      <c r="FY3074" s="59"/>
      <c r="GA3074" s="60"/>
      <c r="GI3074" s="34"/>
      <c r="GK3074" s="35"/>
      <c r="GL3074" s="36"/>
      <c r="GN3074" s="37"/>
      <c r="GV3074" s="52"/>
      <c r="GX3074" s="53"/>
      <c r="HA3074" s="61"/>
      <c r="HC3074" s="62"/>
      <c r="HI3074" s="59"/>
      <c r="HK3074" s="60"/>
      <c r="HV3074" s="36"/>
      <c r="HX3074" s="37"/>
      <c r="IF3074" s="52"/>
      <c r="IH3074" s="53"/>
      <c r="IK3074" s="61"/>
      <c r="IM3074" s="62"/>
      <c r="IS3074" s="59"/>
      <c r="IU3074" s="60"/>
      <c r="JF3074" s="36"/>
      <c r="JH3074" s="37"/>
      <c r="JP3074" s="52"/>
      <c r="JR3074" s="53"/>
      <c r="JU3074" s="61"/>
      <c r="JW3074" s="62"/>
      <c r="JX3074" s="1"/>
      <c r="KG3074" s="1"/>
      <c r="KV3074" s="1"/>
      <c r="KW3074" s="34"/>
      <c r="KY3074" s="35"/>
      <c r="LA3074" s="36"/>
      <c r="LC3074" s="37"/>
      <c r="LQ3074" s="1"/>
      <c r="LU3074" s="59"/>
      <c r="LW3074" s="60"/>
      <c r="ME3074" s="34"/>
      <c r="MG3074" s="35"/>
      <c r="MH3074" s="36"/>
      <c r="MJ3074" s="37"/>
      <c r="MW3074" s="61"/>
      <c r="MY3074" s="62"/>
      <c r="NE3074" s="59"/>
      <c r="NG3074" s="60"/>
      <c r="NR3074" s="36"/>
      <c r="NT3074" s="37"/>
      <c r="OG3074" s="61"/>
      <c r="OI3074" s="62"/>
      <c r="PW3074" s="1"/>
      <c r="RG3074" s="59"/>
      <c r="RI3074" s="60"/>
      <c r="RQ3074" s="34"/>
      <c r="RS3074" s="35"/>
      <c r="RT3074" s="36"/>
      <c r="RV3074" s="37"/>
      <c r="SI3074" s="61"/>
      <c r="SK3074" s="62"/>
      <c r="SQ3074" s="59"/>
      <c r="SS3074" s="60"/>
      <c r="TD3074" s="36"/>
      <c r="TF3074" s="37"/>
      <c r="TS3074" s="61"/>
      <c r="TU3074" s="62"/>
      <c r="TV3074" s="1"/>
      <c r="VT3074" s="1"/>
    </row>
    <row r="3075" spans="14:592" x14ac:dyDescent="0.3">
      <c r="N3075" s="1"/>
      <c r="O3075" s="34"/>
      <c r="Q3075" s="35"/>
      <c r="S3075" s="36"/>
      <c r="U3075" s="37"/>
      <c r="W3075" s="52"/>
      <c r="Y3075" s="53"/>
      <c r="AI3075" s="1"/>
      <c r="AM3075" s="59"/>
      <c r="AO3075" s="60"/>
      <c r="AW3075" s="34"/>
      <c r="AY3075" s="35"/>
      <c r="AZ3075" s="36"/>
      <c r="BB3075" s="37"/>
      <c r="BC3075" s="37"/>
      <c r="BD3075" s="37"/>
      <c r="BE3075" s="37"/>
      <c r="BF3075" s="37"/>
      <c r="BG3075" s="37"/>
      <c r="BH3075" s="37"/>
      <c r="BI3075" s="37"/>
      <c r="BJ3075" s="37"/>
      <c r="BK3075" s="37"/>
      <c r="BL3075" s="37"/>
      <c r="BM3075" s="37"/>
      <c r="BN3075" s="37"/>
      <c r="BO3075" s="37"/>
      <c r="BP3075" s="37"/>
      <c r="BQ3075" s="37"/>
      <c r="BR3075" s="37"/>
      <c r="BS3075" s="37"/>
      <c r="BT3075" s="37"/>
      <c r="BU3075" s="37"/>
      <c r="BV3075" s="37"/>
      <c r="BW3075" s="59"/>
      <c r="BX3075" s="37"/>
      <c r="BY3075" s="60"/>
      <c r="BZ3075" s="37"/>
      <c r="CA3075" s="37"/>
      <c r="CB3075" s="37"/>
      <c r="CC3075" s="37"/>
      <c r="CD3075" s="37"/>
      <c r="CE3075" s="37"/>
      <c r="CF3075" s="37"/>
      <c r="CG3075" s="37"/>
      <c r="CH3075" s="37"/>
      <c r="CI3075" s="37"/>
      <c r="CJ3075" s="36"/>
      <c r="CK3075" s="37"/>
      <c r="CL3075" s="37"/>
      <c r="CM3075" s="37"/>
      <c r="CN3075" s="37"/>
      <c r="CO3075" s="37"/>
      <c r="CP3075" s="37"/>
      <c r="CQ3075" s="37"/>
      <c r="CR3075" s="37"/>
      <c r="CS3075" s="37"/>
      <c r="CT3075" s="37"/>
      <c r="CU3075" s="37"/>
      <c r="CV3075" s="37"/>
      <c r="CW3075" s="37"/>
      <c r="CX3075" s="37"/>
      <c r="CY3075" s="37"/>
      <c r="CZ3075" s="37"/>
      <c r="DA3075" s="37"/>
      <c r="DB3075" s="37"/>
      <c r="DC3075" s="37"/>
      <c r="DD3075" s="37"/>
      <c r="DE3075" s="37"/>
      <c r="DF3075" s="37"/>
      <c r="DG3075" s="59"/>
      <c r="DH3075" s="37"/>
      <c r="DI3075" s="60"/>
      <c r="DJ3075" s="37"/>
      <c r="DK3075" s="37"/>
      <c r="DL3075" s="37"/>
      <c r="DM3075" s="37"/>
      <c r="DN3075" s="37"/>
      <c r="DO3075" s="37"/>
      <c r="DP3075" s="37"/>
      <c r="DQ3075" s="37"/>
      <c r="DR3075" s="37"/>
      <c r="DS3075" s="37"/>
      <c r="DT3075" s="36"/>
      <c r="DU3075" s="37"/>
      <c r="DV3075" s="37"/>
      <c r="ED3075" s="52"/>
      <c r="EF3075" s="53"/>
      <c r="EI3075" s="61"/>
      <c r="EK3075" s="62"/>
      <c r="FY3075" s="59"/>
      <c r="GA3075" s="60"/>
      <c r="GI3075" s="34"/>
      <c r="GK3075" s="35"/>
      <c r="GL3075" s="36"/>
      <c r="GN3075" s="37"/>
      <c r="GO3075" s="37"/>
      <c r="GP3075" s="37"/>
      <c r="GQ3075" s="37"/>
      <c r="GR3075" s="37"/>
      <c r="GS3075" s="37"/>
      <c r="GT3075" s="37"/>
      <c r="GU3075" s="37"/>
      <c r="GV3075" s="37"/>
      <c r="GW3075" s="37"/>
      <c r="GX3075" s="37"/>
      <c r="GY3075" s="37"/>
      <c r="GZ3075" s="37"/>
      <c r="HA3075" s="37"/>
      <c r="HB3075" s="37"/>
      <c r="HC3075" s="37"/>
      <c r="HD3075" s="37"/>
      <c r="HE3075" s="37"/>
      <c r="HF3075" s="37"/>
      <c r="HG3075" s="37"/>
      <c r="HH3075" s="37"/>
      <c r="HI3075" s="59"/>
      <c r="HJ3075" s="37"/>
      <c r="HK3075" s="60"/>
      <c r="HL3075" s="37"/>
      <c r="HM3075" s="37"/>
      <c r="HN3075" s="37"/>
      <c r="HO3075" s="37"/>
      <c r="HP3075" s="37"/>
      <c r="HQ3075" s="37"/>
      <c r="HR3075" s="37"/>
      <c r="HS3075" s="37"/>
      <c r="HT3075" s="37"/>
      <c r="HU3075" s="37"/>
      <c r="HV3075" s="36"/>
      <c r="HW3075" s="37"/>
      <c r="HX3075" s="37"/>
      <c r="HY3075" s="37"/>
      <c r="HZ3075" s="37"/>
      <c r="IA3075" s="37"/>
      <c r="IB3075" s="37"/>
      <c r="IC3075" s="37"/>
      <c r="ID3075" s="37"/>
      <c r="IE3075" s="37"/>
      <c r="IF3075" s="37"/>
      <c r="IG3075" s="37"/>
      <c r="IH3075" s="37"/>
      <c r="II3075" s="37"/>
      <c r="IJ3075" s="37"/>
      <c r="IK3075" s="37"/>
      <c r="IL3075" s="37"/>
      <c r="IM3075" s="37"/>
      <c r="IN3075" s="37"/>
      <c r="IO3075" s="37"/>
      <c r="IP3075" s="37"/>
      <c r="IQ3075" s="37"/>
      <c r="IR3075" s="37"/>
      <c r="IS3075" s="59"/>
      <c r="IT3075" s="37"/>
      <c r="IU3075" s="60"/>
      <c r="IV3075" s="37"/>
      <c r="IW3075" s="37"/>
      <c r="IX3075" s="37"/>
      <c r="IY3075" s="37"/>
      <c r="IZ3075" s="37"/>
      <c r="JA3075" s="37"/>
      <c r="JB3075" s="37"/>
      <c r="JC3075" s="37"/>
      <c r="JD3075" s="37"/>
      <c r="JE3075" s="37"/>
      <c r="JF3075" s="36"/>
      <c r="JG3075" s="37"/>
      <c r="JH3075" s="37"/>
      <c r="JP3075" s="52"/>
      <c r="JR3075" s="53"/>
      <c r="JU3075" s="61"/>
      <c r="JW3075" s="62"/>
      <c r="JX3075" s="1"/>
      <c r="KG3075" s="1"/>
      <c r="KV3075" s="1"/>
      <c r="KW3075" s="34"/>
      <c r="KY3075" s="35"/>
      <c r="LA3075" s="36"/>
      <c r="LC3075" s="37"/>
      <c r="LQ3075" s="1"/>
      <c r="LU3075" s="59"/>
      <c r="LW3075" s="60"/>
      <c r="ME3075" s="34"/>
      <c r="MG3075" s="35"/>
      <c r="MH3075" s="36"/>
      <c r="MJ3075" s="37"/>
      <c r="MK3075" s="37"/>
      <c r="ML3075" s="37"/>
      <c r="MM3075" s="37"/>
      <c r="MN3075" s="37"/>
      <c r="MO3075" s="37"/>
      <c r="MP3075" s="37"/>
      <c r="MQ3075" s="37"/>
      <c r="MR3075" s="37"/>
      <c r="MS3075" s="37"/>
      <c r="MT3075" s="37"/>
      <c r="MU3075" s="37"/>
      <c r="MV3075" s="37"/>
      <c r="MW3075" s="37"/>
      <c r="MX3075" s="37"/>
      <c r="MY3075" s="37"/>
      <c r="MZ3075" s="37"/>
      <c r="NA3075" s="37"/>
      <c r="NB3075" s="37"/>
      <c r="NC3075" s="37"/>
      <c r="ND3075" s="37"/>
      <c r="NE3075" s="59"/>
      <c r="NF3075" s="37"/>
      <c r="NG3075" s="60"/>
      <c r="NH3075" s="37"/>
      <c r="NI3075" s="37"/>
      <c r="NJ3075" s="37"/>
      <c r="NK3075" s="37"/>
      <c r="NL3075" s="37"/>
      <c r="NM3075" s="37"/>
      <c r="NN3075" s="37"/>
      <c r="NO3075" s="37"/>
      <c r="NP3075" s="37"/>
      <c r="NQ3075" s="37"/>
      <c r="NR3075" s="36"/>
      <c r="NS3075" s="37"/>
      <c r="NT3075" s="37"/>
      <c r="OG3075" s="61"/>
      <c r="OI3075" s="62"/>
      <c r="RG3075" s="59"/>
      <c r="RI3075" s="60"/>
      <c r="RQ3075" s="34"/>
      <c r="RS3075" s="35"/>
      <c r="RT3075" s="36"/>
      <c r="RV3075" s="37"/>
      <c r="RW3075" s="37"/>
      <c r="RX3075" s="37"/>
      <c r="RY3075" s="37"/>
      <c r="RZ3075" s="37"/>
      <c r="SA3075" s="37"/>
      <c r="SB3075" s="37"/>
      <c r="SC3075" s="37"/>
      <c r="SD3075" s="37"/>
      <c r="SE3075" s="37"/>
      <c r="SF3075" s="37"/>
      <c r="SG3075" s="37"/>
      <c r="SH3075" s="37"/>
      <c r="SI3075" s="37"/>
      <c r="SJ3075" s="37"/>
      <c r="SK3075" s="37"/>
      <c r="SL3075" s="37"/>
      <c r="SM3075" s="37"/>
      <c r="SN3075" s="37"/>
      <c r="SO3075" s="37"/>
      <c r="SP3075" s="37"/>
      <c r="SQ3075" s="59"/>
      <c r="SR3075" s="37"/>
      <c r="SS3075" s="60"/>
      <c r="ST3075" s="37"/>
      <c r="SU3075" s="37"/>
      <c r="SV3075" s="37"/>
      <c r="SW3075" s="37"/>
      <c r="SX3075" s="37"/>
      <c r="SY3075" s="37"/>
      <c r="SZ3075" s="37"/>
      <c r="TA3075" s="37"/>
      <c r="TB3075" s="37"/>
      <c r="TC3075" s="37"/>
      <c r="TD3075" s="36"/>
      <c r="TE3075" s="37"/>
      <c r="TF3075" s="37"/>
      <c r="TS3075" s="61"/>
      <c r="TU3075" s="62"/>
      <c r="TV3075" s="1"/>
      <c r="VT3075" s="1"/>
    </row>
    <row r="3076" spans="14:592" x14ac:dyDescent="0.3">
      <c r="N3076" s="1"/>
      <c r="O3076" s="34"/>
      <c r="Q3076" s="35"/>
      <c r="S3076" s="36"/>
      <c r="U3076" s="37"/>
      <c r="W3076" s="52"/>
      <c r="Y3076" s="53"/>
      <c r="AI3076" s="1"/>
      <c r="AM3076" s="59"/>
      <c r="AO3076" s="60"/>
      <c r="AW3076" s="34"/>
      <c r="AY3076" s="35"/>
      <c r="AZ3076" s="36"/>
      <c r="BB3076" s="37"/>
      <c r="BC3076" s="37"/>
      <c r="BD3076" s="37"/>
      <c r="BE3076" s="37"/>
      <c r="BF3076" s="37"/>
      <c r="BG3076" s="37"/>
      <c r="BH3076" s="37"/>
      <c r="BI3076" s="37"/>
      <c r="BJ3076" s="37"/>
      <c r="BK3076" s="37"/>
      <c r="BL3076" s="37"/>
      <c r="BM3076" s="37"/>
      <c r="BN3076" s="37"/>
      <c r="BO3076" s="37"/>
      <c r="BP3076" s="37"/>
      <c r="BQ3076" s="37"/>
      <c r="BR3076" s="37"/>
      <c r="BS3076" s="37"/>
      <c r="BT3076" s="37"/>
      <c r="BU3076" s="37"/>
      <c r="BV3076" s="37"/>
      <c r="BW3076" s="59"/>
      <c r="BX3076" s="37"/>
      <c r="BY3076" s="60"/>
      <c r="BZ3076" s="37"/>
      <c r="CA3076" s="37"/>
      <c r="CB3076" s="37"/>
      <c r="CC3076" s="37"/>
      <c r="CD3076" s="37"/>
      <c r="CE3076" s="37"/>
      <c r="CF3076" s="37"/>
      <c r="CG3076" s="37"/>
      <c r="CH3076" s="37"/>
      <c r="CI3076" s="37"/>
      <c r="CJ3076" s="36"/>
      <c r="CK3076" s="37"/>
      <c r="CL3076" s="37"/>
      <c r="CM3076" s="37"/>
      <c r="CN3076" s="37"/>
      <c r="CO3076" s="37"/>
      <c r="CP3076" s="37"/>
      <c r="CQ3076" s="37"/>
      <c r="CR3076" s="37"/>
      <c r="CS3076" s="37"/>
      <c r="CT3076" s="37"/>
      <c r="CU3076" s="37"/>
      <c r="CV3076" s="37"/>
      <c r="CW3076" s="37"/>
      <c r="CX3076" s="37"/>
      <c r="CY3076" s="37"/>
      <c r="CZ3076" s="37"/>
      <c r="DA3076" s="37"/>
      <c r="DB3076" s="37"/>
      <c r="DC3076" s="37"/>
      <c r="DD3076" s="37"/>
      <c r="DE3076" s="37"/>
      <c r="DF3076" s="37"/>
      <c r="DG3076" s="59"/>
      <c r="DH3076" s="37"/>
      <c r="DI3076" s="60"/>
      <c r="DJ3076" s="37"/>
      <c r="DK3076" s="37"/>
      <c r="DL3076" s="37"/>
      <c r="DM3076" s="37"/>
      <c r="DN3076" s="37"/>
      <c r="DO3076" s="37"/>
      <c r="DP3076" s="37"/>
      <c r="DQ3076" s="37"/>
      <c r="DR3076" s="37"/>
      <c r="DS3076" s="37"/>
      <c r="DT3076" s="36"/>
      <c r="DU3076" s="37"/>
      <c r="DV3076" s="37"/>
      <c r="ED3076" s="52"/>
      <c r="EF3076" s="53"/>
      <c r="EI3076" s="61"/>
      <c r="EK3076" s="62"/>
      <c r="EY3076" s="1"/>
      <c r="FY3076" s="59"/>
      <c r="GA3076" s="60"/>
      <c r="GI3076" s="34"/>
      <c r="GK3076" s="35"/>
      <c r="GL3076" s="36"/>
      <c r="GN3076" s="37"/>
      <c r="GO3076" s="37"/>
      <c r="GP3076" s="37"/>
      <c r="GQ3076" s="37"/>
      <c r="GR3076" s="37"/>
      <c r="GS3076" s="37"/>
      <c r="GT3076" s="37"/>
      <c r="GU3076" s="37"/>
      <c r="GV3076" s="37"/>
      <c r="GW3076" s="37"/>
      <c r="GX3076" s="37"/>
      <c r="GY3076" s="37"/>
      <c r="GZ3076" s="37"/>
      <c r="HA3076" s="37"/>
      <c r="HB3076" s="37"/>
      <c r="HC3076" s="37"/>
      <c r="HD3076" s="37"/>
      <c r="HE3076" s="37"/>
      <c r="HF3076" s="37"/>
      <c r="HG3076" s="37"/>
      <c r="HH3076" s="37"/>
      <c r="HI3076" s="59"/>
      <c r="HJ3076" s="37"/>
      <c r="HK3076" s="60"/>
      <c r="HL3076" s="37"/>
      <c r="HM3076" s="37"/>
      <c r="HN3076" s="37"/>
      <c r="HO3076" s="37"/>
      <c r="HP3076" s="37"/>
      <c r="HQ3076" s="37"/>
      <c r="HR3076" s="37"/>
      <c r="HS3076" s="37"/>
      <c r="HT3076" s="37"/>
      <c r="HU3076" s="37"/>
      <c r="HV3076" s="36"/>
      <c r="HW3076" s="37"/>
      <c r="HX3076" s="37"/>
      <c r="HY3076" s="37"/>
      <c r="HZ3076" s="37"/>
      <c r="IA3076" s="37"/>
      <c r="IB3076" s="37"/>
      <c r="IC3076" s="37"/>
      <c r="ID3076" s="37"/>
      <c r="IE3076" s="37"/>
      <c r="IF3076" s="37"/>
      <c r="IG3076" s="37"/>
      <c r="IH3076" s="37"/>
      <c r="II3076" s="37"/>
      <c r="IJ3076" s="37"/>
      <c r="IK3076" s="37"/>
      <c r="IL3076" s="37"/>
      <c r="IM3076" s="37"/>
      <c r="IN3076" s="37"/>
      <c r="IO3076" s="37"/>
      <c r="IP3076" s="37"/>
      <c r="IQ3076" s="37"/>
      <c r="IR3076" s="37"/>
      <c r="IS3076" s="59"/>
      <c r="IT3076" s="37"/>
      <c r="IU3076" s="60"/>
      <c r="IV3076" s="37"/>
      <c r="IW3076" s="37"/>
      <c r="IX3076" s="37"/>
      <c r="IY3076" s="37"/>
      <c r="IZ3076" s="37"/>
      <c r="JA3076" s="37"/>
      <c r="JB3076" s="37"/>
      <c r="JC3076" s="37"/>
      <c r="JD3076" s="37"/>
      <c r="JE3076" s="37"/>
      <c r="JF3076" s="36"/>
      <c r="JG3076" s="37"/>
      <c r="JH3076" s="37"/>
      <c r="JP3076" s="52"/>
      <c r="JR3076" s="53"/>
      <c r="JU3076" s="61"/>
      <c r="JW3076" s="62"/>
      <c r="JX3076" s="1"/>
      <c r="KG3076" s="1"/>
      <c r="KV3076" s="1"/>
      <c r="KW3076" s="34"/>
      <c r="KY3076" s="35"/>
      <c r="LA3076" s="36"/>
      <c r="LC3076" s="37"/>
      <c r="LQ3076" s="1"/>
      <c r="LU3076" s="59"/>
      <c r="LW3076" s="60"/>
      <c r="ME3076" s="34"/>
      <c r="MG3076" s="35"/>
      <c r="MH3076" s="36"/>
      <c r="MJ3076" s="37"/>
      <c r="MK3076" s="37"/>
      <c r="ML3076" s="37"/>
      <c r="MM3076" s="37"/>
      <c r="MN3076" s="37"/>
      <c r="MO3076" s="37"/>
      <c r="MP3076" s="37"/>
      <c r="MQ3076" s="37"/>
      <c r="MR3076" s="37"/>
      <c r="MS3076" s="37"/>
      <c r="MT3076" s="37"/>
      <c r="MU3076" s="37"/>
      <c r="MV3076" s="37"/>
      <c r="MW3076" s="37"/>
      <c r="MX3076" s="37"/>
      <c r="MY3076" s="37"/>
      <c r="MZ3076" s="37"/>
      <c r="NA3076" s="37"/>
      <c r="NB3076" s="37"/>
      <c r="NC3076" s="37"/>
      <c r="ND3076" s="37"/>
      <c r="NE3076" s="59"/>
      <c r="NF3076" s="37"/>
      <c r="NG3076" s="60"/>
      <c r="NH3076" s="37"/>
      <c r="NI3076" s="37"/>
      <c r="NJ3076" s="37"/>
      <c r="NK3076" s="37"/>
      <c r="NL3076" s="37"/>
      <c r="NM3076" s="37"/>
      <c r="NN3076" s="37"/>
      <c r="NO3076" s="37"/>
      <c r="NP3076" s="37"/>
      <c r="NQ3076" s="37"/>
      <c r="NR3076" s="36"/>
      <c r="NS3076" s="37"/>
      <c r="NT3076" s="37"/>
      <c r="OG3076" s="61"/>
      <c r="OI3076" s="62"/>
      <c r="PW3076" s="1"/>
      <c r="RG3076" s="59"/>
      <c r="RI3076" s="60"/>
      <c r="RQ3076" s="34"/>
      <c r="RS3076" s="35"/>
      <c r="RT3076" s="36"/>
      <c r="RV3076" s="37"/>
      <c r="RW3076" s="37"/>
      <c r="RX3076" s="37"/>
      <c r="RY3076" s="37"/>
      <c r="RZ3076" s="37"/>
      <c r="SA3076" s="37"/>
      <c r="SB3076" s="37"/>
      <c r="SC3076" s="37"/>
      <c r="SD3076" s="37"/>
      <c r="SE3076" s="37"/>
      <c r="SF3076" s="37"/>
      <c r="SG3076" s="37"/>
      <c r="SH3076" s="37"/>
      <c r="SI3076" s="37"/>
      <c r="SJ3076" s="37"/>
      <c r="SK3076" s="37"/>
      <c r="SL3076" s="37"/>
      <c r="SM3076" s="37"/>
      <c r="SN3076" s="37"/>
      <c r="SO3076" s="37"/>
      <c r="SP3076" s="37"/>
      <c r="SQ3076" s="59"/>
      <c r="SR3076" s="37"/>
      <c r="SS3076" s="60"/>
      <c r="ST3076" s="37"/>
      <c r="SU3076" s="37"/>
      <c r="SV3076" s="37"/>
      <c r="SW3076" s="37"/>
      <c r="SX3076" s="37"/>
      <c r="SY3076" s="37"/>
      <c r="SZ3076" s="37"/>
      <c r="TA3076" s="37"/>
      <c r="TB3076" s="37"/>
      <c r="TC3076" s="37"/>
      <c r="TD3076" s="36"/>
      <c r="TE3076" s="37"/>
      <c r="TF3076" s="37"/>
      <c r="TS3076" s="61"/>
      <c r="TU3076" s="62"/>
      <c r="TV3076" s="1"/>
      <c r="VT3076" s="1"/>
    </row>
    <row r="3077" spans="14:592" x14ac:dyDescent="0.3">
      <c r="N3077" s="1"/>
      <c r="O3077" s="34"/>
      <c r="Q3077" s="35"/>
      <c r="S3077" s="36"/>
      <c r="U3077" s="37"/>
      <c r="W3077" s="52"/>
      <c r="Y3077" s="53"/>
      <c r="AI3077" s="1"/>
      <c r="AM3077" s="59"/>
      <c r="AO3077" s="60"/>
      <c r="AW3077" s="34"/>
      <c r="AY3077" s="35"/>
      <c r="AZ3077" s="36"/>
      <c r="BJ3077" s="52"/>
      <c r="BL3077" s="53"/>
      <c r="BO3077" s="61"/>
      <c r="BQ3077" s="62"/>
      <c r="BW3077" s="59"/>
      <c r="BY3077" s="60"/>
      <c r="CI3077" s="37"/>
      <c r="CJ3077" s="36"/>
      <c r="CT3077" s="52"/>
      <c r="CV3077" s="53"/>
      <c r="CY3077" s="61"/>
      <c r="DA3077" s="62"/>
      <c r="DG3077" s="59"/>
      <c r="DI3077" s="60"/>
      <c r="DT3077" s="36"/>
      <c r="ED3077" s="52"/>
      <c r="EF3077" s="53"/>
      <c r="EI3077" s="61"/>
      <c r="EK3077" s="62"/>
      <c r="FY3077" s="59"/>
      <c r="GA3077" s="60"/>
      <c r="GI3077" s="34"/>
      <c r="GK3077" s="35"/>
      <c r="GL3077" s="36"/>
      <c r="GV3077" s="52"/>
      <c r="GX3077" s="53"/>
      <c r="HA3077" s="61"/>
      <c r="HC3077" s="62"/>
      <c r="HI3077" s="59"/>
      <c r="HK3077" s="60"/>
      <c r="HU3077" s="37"/>
      <c r="HV3077" s="36"/>
      <c r="IF3077" s="52"/>
      <c r="IH3077" s="53"/>
      <c r="IK3077" s="61"/>
      <c r="IM3077" s="62"/>
      <c r="IS3077" s="59"/>
      <c r="IU3077" s="60"/>
      <c r="JF3077" s="36"/>
      <c r="JP3077" s="52"/>
      <c r="JR3077" s="53"/>
      <c r="JU3077" s="61"/>
      <c r="JW3077" s="62"/>
      <c r="JX3077" s="1"/>
      <c r="KG3077" s="1"/>
      <c r="KV3077" s="1"/>
      <c r="KW3077" s="34"/>
      <c r="KY3077" s="35"/>
      <c r="LA3077" s="36"/>
      <c r="LC3077" s="37"/>
      <c r="LQ3077" s="1"/>
      <c r="LU3077" s="59"/>
      <c r="LW3077" s="60"/>
      <c r="ME3077" s="34"/>
      <c r="MG3077" s="35"/>
      <c r="MH3077" s="36"/>
      <c r="MW3077" s="61"/>
      <c r="MY3077" s="62"/>
      <c r="NE3077" s="59"/>
      <c r="NG3077" s="60"/>
      <c r="NQ3077" s="37"/>
      <c r="NR3077" s="36"/>
      <c r="OG3077" s="61"/>
      <c r="OI3077" s="62"/>
      <c r="RG3077" s="59"/>
      <c r="RI3077" s="60"/>
      <c r="RQ3077" s="34"/>
      <c r="RS3077" s="35"/>
      <c r="RT3077" s="36"/>
      <c r="SI3077" s="61"/>
      <c r="SK3077" s="62"/>
      <c r="SQ3077" s="59"/>
      <c r="SS3077" s="60"/>
      <c r="TC3077" s="37"/>
      <c r="TD3077" s="36"/>
      <c r="TS3077" s="61"/>
      <c r="TU3077" s="62"/>
      <c r="TV3077" s="1"/>
      <c r="VT3077" s="1"/>
    </row>
    <row r="3078" spans="14:592" x14ac:dyDescent="0.3">
      <c r="N3078" s="1"/>
      <c r="O3078" s="34"/>
      <c r="Q3078" s="35"/>
      <c r="S3078" s="36"/>
      <c r="U3078" s="37"/>
      <c r="W3078" s="52"/>
      <c r="Y3078" s="53"/>
      <c r="AI3078" s="1"/>
      <c r="AM3078" s="59"/>
      <c r="AO3078" s="60"/>
      <c r="AW3078" s="34"/>
      <c r="AY3078" s="35"/>
      <c r="AZ3078" s="36"/>
      <c r="BA3078" s="36"/>
      <c r="BB3078" s="36"/>
      <c r="BC3078" s="36"/>
      <c r="BD3078" s="36"/>
      <c r="BE3078" s="36"/>
      <c r="BF3078" s="36"/>
      <c r="BG3078" s="36"/>
      <c r="BH3078" s="36"/>
      <c r="BI3078" s="36"/>
      <c r="BJ3078" s="36"/>
      <c r="BK3078" s="36"/>
      <c r="BL3078" s="36"/>
      <c r="BM3078" s="36"/>
      <c r="BN3078" s="36"/>
      <c r="BO3078" s="36"/>
      <c r="BP3078" s="36"/>
      <c r="BQ3078" s="36"/>
      <c r="BR3078" s="36"/>
      <c r="BS3078" s="36"/>
      <c r="BT3078" s="36"/>
      <c r="BU3078" s="36"/>
      <c r="BV3078" s="36"/>
      <c r="BW3078" s="59"/>
      <c r="BX3078" s="36"/>
      <c r="BY3078" s="60"/>
      <c r="BZ3078" s="36"/>
      <c r="CA3078" s="36"/>
      <c r="CB3078" s="36"/>
      <c r="CC3078" s="36"/>
      <c r="CD3078" s="36"/>
      <c r="CE3078" s="36"/>
      <c r="CF3078" s="36"/>
      <c r="CG3078" s="36"/>
      <c r="CH3078" s="36"/>
      <c r="CI3078" s="36"/>
      <c r="CJ3078" s="36"/>
      <c r="CK3078" s="36"/>
      <c r="CL3078" s="36"/>
      <c r="CM3078" s="36"/>
      <c r="CN3078" s="36"/>
      <c r="CO3078" s="36"/>
      <c r="CP3078" s="36"/>
      <c r="CQ3078" s="36"/>
      <c r="CR3078" s="36"/>
      <c r="CS3078" s="36"/>
      <c r="CT3078" s="36"/>
      <c r="CU3078" s="36"/>
      <c r="CV3078" s="36"/>
      <c r="CW3078" s="36"/>
      <c r="CX3078" s="36"/>
      <c r="CY3078" s="36"/>
      <c r="CZ3078" s="36"/>
      <c r="DA3078" s="36"/>
      <c r="DB3078" s="36"/>
      <c r="DC3078" s="36"/>
      <c r="DD3078" s="36"/>
      <c r="DE3078" s="36"/>
      <c r="DF3078" s="36"/>
      <c r="DG3078" s="59"/>
      <c r="DH3078" s="36"/>
      <c r="DI3078" s="60"/>
      <c r="DJ3078" s="36"/>
      <c r="DK3078" s="36"/>
      <c r="DL3078" s="36"/>
      <c r="DM3078" s="36"/>
      <c r="DN3078" s="36"/>
      <c r="DO3078" s="36"/>
      <c r="DP3078" s="36"/>
      <c r="DQ3078" s="36"/>
      <c r="DR3078" s="36"/>
      <c r="DS3078" s="36"/>
      <c r="DT3078" s="36"/>
      <c r="ED3078" s="52"/>
      <c r="EF3078" s="53"/>
      <c r="EI3078" s="61"/>
      <c r="EK3078" s="62"/>
      <c r="EY3078" s="1"/>
      <c r="FY3078" s="59"/>
      <c r="GA3078" s="60"/>
      <c r="GI3078" s="34"/>
      <c r="GK3078" s="35"/>
      <c r="GL3078" s="36"/>
      <c r="GM3078" s="36"/>
      <c r="GN3078" s="36"/>
      <c r="GO3078" s="36"/>
      <c r="GP3078" s="36"/>
      <c r="GQ3078" s="36"/>
      <c r="GR3078" s="36"/>
      <c r="GS3078" s="36"/>
      <c r="GT3078" s="36"/>
      <c r="GU3078" s="36"/>
      <c r="GV3078" s="36"/>
      <c r="GW3078" s="36"/>
      <c r="GX3078" s="36"/>
      <c r="GY3078" s="36"/>
      <c r="GZ3078" s="36"/>
      <c r="HA3078" s="36"/>
      <c r="HB3078" s="36"/>
      <c r="HC3078" s="36"/>
      <c r="HD3078" s="36"/>
      <c r="HE3078" s="36"/>
      <c r="HF3078" s="36"/>
      <c r="HG3078" s="36"/>
      <c r="HH3078" s="36"/>
      <c r="HI3078" s="59"/>
      <c r="HJ3078" s="36"/>
      <c r="HK3078" s="60"/>
      <c r="HL3078" s="36"/>
      <c r="HM3078" s="36"/>
      <c r="HN3078" s="36"/>
      <c r="HO3078" s="36"/>
      <c r="HP3078" s="36"/>
      <c r="HQ3078" s="36"/>
      <c r="HR3078" s="36"/>
      <c r="HS3078" s="36"/>
      <c r="HT3078" s="36"/>
      <c r="HU3078" s="36"/>
      <c r="HV3078" s="36"/>
      <c r="HW3078" s="36"/>
      <c r="HX3078" s="36"/>
      <c r="HY3078" s="36"/>
      <c r="HZ3078" s="36"/>
      <c r="IA3078" s="36"/>
      <c r="IB3078" s="36"/>
      <c r="IC3078" s="36"/>
      <c r="ID3078" s="36"/>
      <c r="IE3078" s="36"/>
      <c r="IF3078" s="36"/>
      <c r="IG3078" s="36"/>
      <c r="IH3078" s="36"/>
      <c r="II3078" s="36"/>
      <c r="IJ3078" s="36"/>
      <c r="IK3078" s="36"/>
      <c r="IL3078" s="36"/>
      <c r="IM3078" s="36"/>
      <c r="IN3078" s="36"/>
      <c r="IO3078" s="36"/>
      <c r="IP3078" s="36"/>
      <c r="IQ3078" s="36"/>
      <c r="IR3078" s="36"/>
      <c r="IS3078" s="59"/>
      <c r="IT3078" s="36"/>
      <c r="IU3078" s="60"/>
      <c r="IV3078" s="36"/>
      <c r="IW3078" s="36"/>
      <c r="IX3078" s="36"/>
      <c r="IY3078" s="36"/>
      <c r="IZ3078" s="36"/>
      <c r="JA3078" s="36"/>
      <c r="JB3078" s="36"/>
      <c r="JC3078" s="36"/>
      <c r="JD3078" s="36"/>
      <c r="JE3078" s="36"/>
      <c r="JF3078" s="36"/>
      <c r="JP3078" s="52"/>
      <c r="JR3078" s="53"/>
      <c r="JU3078" s="61"/>
      <c r="JW3078" s="62"/>
      <c r="JX3078" s="1"/>
      <c r="KG3078" s="1"/>
      <c r="KV3078" s="1"/>
      <c r="KW3078" s="34"/>
      <c r="KY3078" s="35"/>
      <c r="LA3078" s="36"/>
      <c r="LC3078" s="37"/>
      <c r="LQ3078" s="1"/>
      <c r="LU3078" s="59"/>
      <c r="LW3078" s="60"/>
      <c r="ME3078" s="34"/>
      <c r="MG3078" s="35"/>
      <c r="MH3078" s="36"/>
      <c r="MI3078" s="36"/>
      <c r="MJ3078" s="36"/>
      <c r="MK3078" s="36"/>
      <c r="ML3078" s="36"/>
      <c r="MM3078" s="36"/>
      <c r="MN3078" s="36"/>
      <c r="MO3078" s="36"/>
      <c r="MP3078" s="36"/>
      <c r="MQ3078" s="36"/>
      <c r="MR3078" s="36"/>
      <c r="MS3078" s="36"/>
      <c r="MT3078" s="36"/>
      <c r="MU3078" s="36"/>
      <c r="MV3078" s="36"/>
      <c r="MW3078" s="36"/>
      <c r="MX3078" s="36"/>
      <c r="MY3078" s="36"/>
      <c r="MZ3078" s="36"/>
      <c r="NA3078" s="36"/>
      <c r="NB3078" s="36"/>
      <c r="NC3078" s="36"/>
      <c r="ND3078" s="36"/>
      <c r="NE3078" s="59"/>
      <c r="NF3078" s="36"/>
      <c r="NG3078" s="60"/>
      <c r="NH3078" s="36"/>
      <c r="NI3078" s="36"/>
      <c r="NJ3078" s="36"/>
      <c r="NK3078" s="36"/>
      <c r="NL3078" s="36"/>
      <c r="NM3078" s="36"/>
      <c r="NN3078" s="36"/>
      <c r="NO3078" s="36"/>
      <c r="NP3078" s="36"/>
      <c r="NQ3078" s="36"/>
      <c r="NR3078" s="36"/>
      <c r="OG3078" s="61"/>
      <c r="OI3078" s="62"/>
      <c r="PW3078" s="1"/>
      <c r="RG3078" s="59"/>
      <c r="RI3078" s="60"/>
      <c r="RQ3078" s="34"/>
      <c r="RS3078" s="35"/>
      <c r="RT3078" s="36"/>
      <c r="RU3078" s="36"/>
      <c r="RV3078" s="36"/>
      <c r="RW3078" s="36"/>
      <c r="RX3078" s="36"/>
      <c r="RY3078" s="36"/>
      <c r="RZ3078" s="36"/>
      <c r="SA3078" s="36"/>
      <c r="SB3078" s="36"/>
      <c r="SC3078" s="36"/>
      <c r="SD3078" s="36"/>
      <c r="SE3078" s="36"/>
      <c r="SF3078" s="36"/>
      <c r="SG3078" s="36"/>
      <c r="SH3078" s="36"/>
      <c r="SI3078" s="36"/>
      <c r="SJ3078" s="36"/>
      <c r="SK3078" s="36"/>
      <c r="SL3078" s="36"/>
      <c r="SM3078" s="36"/>
      <c r="SN3078" s="36"/>
      <c r="SO3078" s="36"/>
      <c r="SP3078" s="36"/>
      <c r="SQ3078" s="59"/>
      <c r="SR3078" s="36"/>
      <c r="SS3078" s="60"/>
      <c r="ST3078" s="36"/>
      <c r="SU3078" s="36"/>
      <c r="SV3078" s="36"/>
      <c r="SW3078" s="36"/>
      <c r="SX3078" s="36"/>
      <c r="SY3078" s="36"/>
      <c r="SZ3078" s="36"/>
      <c r="TA3078" s="36"/>
      <c r="TB3078" s="36"/>
      <c r="TC3078" s="36"/>
      <c r="TD3078" s="36"/>
      <c r="TS3078" s="61"/>
      <c r="TU3078" s="62"/>
      <c r="TV3078" s="1"/>
      <c r="VT3078" s="1"/>
    </row>
    <row r="3079" spans="14:592" x14ac:dyDescent="0.3">
      <c r="N3079" s="1"/>
      <c r="O3079" s="34"/>
      <c r="Q3079" s="35"/>
      <c r="S3079" s="36"/>
      <c r="U3079" s="37"/>
      <c r="W3079" s="52"/>
      <c r="Y3079" s="53"/>
      <c r="AI3079" s="1"/>
      <c r="AM3079" s="59"/>
      <c r="AO3079" s="60"/>
      <c r="AW3079" s="34"/>
      <c r="AY3079" s="35"/>
      <c r="AZ3079" s="36"/>
      <c r="BA3079" s="36"/>
      <c r="BB3079" s="36"/>
      <c r="BC3079" s="36"/>
      <c r="BD3079" s="36"/>
      <c r="BE3079" s="36"/>
      <c r="BF3079" s="36"/>
      <c r="BG3079" s="36"/>
      <c r="BH3079" s="36"/>
      <c r="BI3079" s="36"/>
      <c r="BJ3079" s="36"/>
      <c r="BK3079" s="36"/>
      <c r="BL3079" s="36"/>
      <c r="BM3079" s="36"/>
      <c r="BN3079" s="36"/>
      <c r="BO3079" s="36"/>
      <c r="BP3079" s="36"/>
      <c r="BQ3079" s="36"/>
      <c r="BR3079" s="36"/>
      <c r="BS3079" s="36"/>
      <c r="BT3079" s="36"/>
      <c r="BU3079" s="36"/>
      <c r="BV3079" s="36"/>
      <c r="BW3079" s="59"/>
      <c r="BX3079" s="36"/>
      <c r="BY3079" s="60"/>
      <c r="BZ3079" s="36"/>
      <c r="CA3079" s="36"/>
      <c r="CB3079" s="36"/>
      <c r="CC3079" s="36"/>
      <c r="CD3079" s="36"/>
      <c r="CE3079" s="36"/>
      <c r="CF3079" s="36"/>
      <c r="CG3079" s="36"/>
      <c r="CH3079" s="36"/>
      <c r="CI3079" s="36"/>
      <c r="CJ3079" s="36"/>
      <c r="CK3079" s="36"/>
      <c r="CL3079" s="36"/>
      <c r="CM3079" s="36"/>
      <c r="CN3079" s="36"/>
      <c r="CO3079" s="36"/>
      <c r="CP3079" s="36"/>
      <c r="CQ3079" s="36"/>
      <c r="CR3079" s="36"/>
      <c r="CS3079" s="36"/>
      <c r="CT3079" s="36"/>
      <c r="CU3079" s="36"/>
      <c r="CV3079" s="36"/>
      <c r="CW3079" s="36"/>
      <c r="CX3079" s="36"/>
      <c r="CY3079" s="36"/>
      <c r="CZ3079" s="36"/>
      <c r="DA3079" s="36"/>
      <c r="DB3079" s="36"/>
      <c r="DC3079" s="36"/>
      <c r="DD3079" s="36"/>
      <c r="DE3079" s="36"/>
      <c r="DF3079" s="36"/>
      <c r="DG3079" s="59"/>
      <c r="DH3079" s="36"/>
      <c r="DI3079" s="60"/>
      <c r="DJ3079" s="36"/>
      <c r="DK3079" s="36"/>
      <c r="DL3079" s="36"/>
      <c r="DM3079" s="36"/>
      <c r="DN3079" s="36"/>
      <c r="DO3079" s="36"/>
      <c r="DP3079" s="36"/>
      <c r="DQ3079" s="36"/>
      <c r="DR3079" s="36"/>
      <c r="DS3079" s="36"/>
      <c r="DT3079" s="36"/>
      <c r="ED3079" s="52"/>
      <c r="EF3079" s="53"/>
      <c r="EI3079" s="61"/>
      <c r="EK3079" s="62"/>
      <c r="FY3079" s="59"/>
      <c r="GA3079" s="60"/>
      <c r="GI3079" s="34"/>
      <c r="GK3079" s="35"/>
      <c r="GL3079" s="36"/>
      <c r="GM3079" s="36"/>
      <c r="GN3079" s="36"/>
      <c r="GO3079" s="36"/>
      <c r="GP3079" s="36"/>
      <c r="GQ3079" s="36"/>
      <c r="GR3079" s="36"/>
      <c r="GS3079" s="36"/>
      <c r="GT3079" s="36"/>
      <c r="GU3079" s="36"/>
      <c r="GV3079" s="36"/>
      <c r="GW3079" s="36"/>
      <c r="GX3079" s="36"/>
      <c r="GY3079" s="36"/>
      <c r="GZ3079" s="36"/>
      <c r="HA3079" s="36"/>
      <c r="HB3079" s="36"/>
      <c r="HC3079" s="36"/>
      <c r="HD3079" s="36"/>
      <c r="HE3079" s="36"/>
      <c r="HF3079" s="36"/>
      <c r="HG3079" s="36"/>
      <c r="HH3079" s="36"/>
      <c r="HI3079" s="59"/>
      <c r="HJ3079" s="36"/>
      <c r="HK3079" s="60"/>
      <c r="HL3079" s="36"/>
      <c r="HM3079" s="36"/>
      <c r="HN3079" s="36"/>
      <c r="HO3079" s="36"/>
      <c r="HP3079" s="36"/>
      <c r="HQ3079" s="36"/>
      <c r="HR3079" s="36"/>
      <c r="HS3079" s="36"/>
      <c r="HT3079" s="36"/>
      <c r="HU3079" s="36"/>
      <c r="HV3079" s="36"/>
      <c r="HW3079" s="36"/>
      <c r="HX3079" s="36"/>
      <c r="HY3079" s="36"/>
      <c r="HZ3079" s="36"/>
      <c r="IA3079" s="36"/>
      <c r="IB3079" s="36"/>
      <c r="IC3079" s="36"/>
      <c r="ID3079" s="36"/>
      <c r="IE3079" s="36"/>
      <c r="IF3079" s="36"/>
      <c r="IG3079" s="36"/>
      <c r="IH3079" s="36"/>
      <c r="II3079" s="36"/>
      <c r="IJ3079" s="36"/>
      <c r="IK3079" s="36"/>
      <c r="IL3079" s="36"/>
      <c r="IM3079" s="36"/>
      <c r="IN3079" s="36"/>
      <c r="IO3079" s="36"/>
      <c r="IP3079" s="36"/>
      <c r="IQ3079" s="36"/>
      <c r="IR3079" s="36"/>
      <c r="IS3079" s="59"/>
      <c r="IT3079" s="36"/>
      <c r="IU3079" s="60"/>
      <c r="IV3079" s="36"/>
      <c r="IW3079" s="36"/>
      <c r="IX3079" s="36"/>
      <c r="IY3079" s="36"/>
      <c r="IZ3079" s="36"/>
      <c r="JA3079" s="36"/>
      <c r="JB3079" s="36"/>
      <c r="JC3079" s="36"/>
      <c r="JD3079" s="36"/>
      <c r="JE3079" s="36"/>
      <c r="JF3079" s="36"/>
      <c r="JP3079" s="52"/>
      <c r="JR3079" s="53"/>
      <c r="JU3079" s="61"/>
      <c r="JW3079" s="62"/>
      <c r="JX3079" s="1"/>
      <c r="KG3079" s="1"/>
      <c r="KV3079" s="1"/>
      <c r="KW3079" s="34"/>
      <c r="KY3079" s="35"/>
      <c r="LA3079" s="36"/>
      <c r="LC3079" s="37"/>
      <c r="LQ3079" s="1"/>
      <c r="LU3079" s="59"/>
      <c r="LW3079" s="60"/>
      <c r="ME3079" s="34"/>
      <c r="MG3079" s="35"/>
      <c r="MH3079" s="36"/>
      <c r="MI3079" s="36"/>
      <c r="MJ3079" s="36"/>
      <c r="MK3079" s="36"/>
      <c r="ML3079" s="36"/>
      <c r="MM3079" s="36"/>
      <c r="MN3079" s="36"/>
      <c r="MO3079" s="36"/>
      <c r="MP3079" s="36"/>
      <c r="MQ3079" s="36"/>
      <c r="MR3079" s="36"/>
      <c r="MS3079" s="36"/>
      <c r="MT3079" s="36"/>
      <c r="MU3079" s="36"/>
      <c r="MV3079" s="36"/>
      <c r="MW3079" s="36"/>
      <c r="MX3079" s="36"/>
      <c r="MY3079" s="36"/>
      <c r="MZ3079" s="36"/>
      <c r="NA3079" s="36"/>
      <c r="NB3079" s="36"/>
      <c r="NC3079" s="36"/>
      <c r="ND3079" s="36"/>
      <c r="NE3079" s="59"/>
      <c r="NF3079" s="36"/>
      <c r="NG3079" s="60"/>
      <c r="NH3079" s="36"/>
      <c r="NI3079" s="36"/>
      <c r="NJ3079" s="36"/>
      <c r="NK3079" s="36"/>
      <c r="NL3079" s="36"/>
      <c r="NM3079" s="36"/>
      <c r="NN3079" s="36"/>
      <c r="NO3079" s="36"/>
      <c r="NP3079" s="36"/>
      <c r="NQ3079" s="36"/>
      <c r="NR3079" s="36"/>
      <c r="OG3079" s="61"/>
      <c r="OI3079" s="62"/>
      <c r="RG3079" s="59"/>
      <c r="RI3079" s="60"/>
      <c r="RQ3079" s="34"/>
      <c r="RS3079" s="35"/>
      <c r="RT3079" s="36"/>
      <c r="RU3079" s="36"/>
      <c r="RV3079" s="36"/>
      <c r="RW3079" s="36"/>
      <c r="RX3079" s="36"/>
      <c r="RY3079" s="36"/>
      <c r="RZ3079" s="36"/>
      <c r="SA3079" s="36"/>
      <c r="SB3079" s="36"/>
      <c r="SC3079" s="36"/>
      <c r="SD3079" s="36"/>
      <c r="SE3079" s="36"/>
      <c r="SF3079" s="36"/>
      <c r="SG3079" s="36"/>
      <c r="SH3079" s="36"/>
      <c r="SI3079" s="36"/>
      <c r="SJ3079" s="36"/>
      <c r="SK3079" s="36"/>
      <c r="SL3079" s="36"/>
      <c r="SM3079" s="36"/>
      <c r="SN3079" s="36"/>
      <c r="SO3079" s="36"/>
      <c r="SP3079" s="36"/>
      <c r="SQ3079" s="59"/>
      <c r="SR3079" s="36"/>
      <c r="SS3079" s="60"/>
      <c r="ST3079" s="36"/>
      <c r="SU3079" s="36"/>
      <c r="SV3079" s="36"/>
      <c r="SW3079" s="36"/>
      <c r="SX3079" s="36"/>
      <c r="SY3079" s="36"/>
      <c r="SZ3079" s="36"/>
      <c r="TA3079" s="36"/>
      <c r="TB3079" s="36"/>
      <c r="TC3079" s="36"/>
      <c r="TD3079" s="36"/>
      <c r="TS3079" s="61"/>
      <c r="TU3079" s="62"/>
      <c r="TV3079" s="1"/>
      <c r="VT3079" s="1"/>
    </row>
    <row r="3080" spans="14:592" x14ac:dyDescent="0.3">
      <c r="N3080" s="1"/>
      <c r="O3080" s="34"/>
      <c r="Q3080" s="35"/>
      <c r="S3080" s="36"/>
      <c r="U3080" s="37"/>
      <c r="W3080" s="52"/>
      <c r="Y3080" s="53"/>
      <c r="AI3080" s="1"/>
      <c r="AM3080" s="59"/>
      <c r="AO3080" s="60"/>
      <c r="AW3080" s="34"/>
      <c r="AY3080" s="35"/>
      <c r="BJ3080" s="52"/>
      <c r="BL3080" s="53"/>
      <c r="BO3080" s="61"/>
      <c r="BQ3080" s="62"/>
      <c r="BW3080" s="59"/>
      <c r="BY3080" s="60"/>
      <c r="CG3080" s="36"/>
      <c r="CI3080" s="37"/>
      <c r="CT3080" s="52"/>
      <c r="CV3080" s="53"/>
      <c r="CY3080" s="61"/>
      <c r="DA3080" s="62"/>
      <c r="DG3080" s="59"/>
      <c r="DI3080" s="60"/>
      <c r="ED3080" s="52"/>
      <c r="EF3080" s="53"/>
      <c r="EI3080" s="61"/>
      <c r="EK3080" s="62"/>
      <c r="EY3080" s="1"/>
      <c r="FY3080" s="59"/>
      <c r="GA3080" s="60"/>
      <c r="GI3080" s="34"/>
      <c r="GK3080" s="35"/>
      <c r="GV3080" s="52"/>
      <c r="GX3080" s="53"/>
      <c r="HA3080" s="61"/>
      <c r="HC3080" s="62"/>
      <c r="HI3080" s="59"/>
      <c r="HK3080" s="60"/>
      <c r="HS3080" s="36"/>
      <c r="HU3080" s="37"/>
      <c r="IF3080" s="52"/>
      <c r="IH3080" s="53"/>
      <c r="IK3080" s="61"/>
      <c r="IM3080" s="62"/>
      <c r="IS3080" s="59"/>
      <c r="IU3080" s="60"/>
      <c r="JP3080" s="52"/>
      <c r="JR3080" s="53"/>
      <c r="JU3080" s="61"/>
      <c r="JW3080" s="62"/>
      <c r="JX3080" s="1"/>
      <c r="KG3080" s="1"/>
      <c r="KV3080" s="1"/>
      <c r="KW3080" s="34"/>
      <c r="KY3080" s="35"/>
      <c r="LA3080" s="36"/>
      <c r="LC3080" s="37"/>
      <c r="LQ3080" s="1"/>
      <c r="LU3080" s="59"/>
      <c r="LW3080" s="60"/>
      <c r="ME3080" s="34"/>
      <c r="MG3080" s="35"/>
      <c r="MW3080" s="61"/>
      <c r="MY3080" s="62"/>
      <c r="NE3080" s="59"/>
      <c r="NG3080" s="60"/>
      <c r="NO3080" s="36"/>
      <c r="NQ3080" s="37"/>
      <c r="OG3080" s="61"/>
      <c r="OI3080" s="62"/>
      <c r="PW3080" s="1"/>
      <c r="RG3080" s="59"/>
      <c r="RI3080" s="60"/>
      <c r="RQ3080" s="34"/>
      <c r="RS3080" s="35"/>
      <c r="SI3080" s="61"/>
      <c r="SK3080" s="62"/>
      <c r="SQ3080" s="59"/>
      <c r="SS3080" s="60"/>
      <c r="TA3080" s="36"/>
      <c r="TC3080" s="37"/>
      <c r="TS3080" s="61"/>
      <c r="TU3080" s="62"/>
      <c r="TV3080" s="1"/>
      <c r="VT3080" s="1"/>
    </row>
    <row r="3081" spans="14:592" x14ac:dyDescent="0.3">
      <c r="N3081" s="1"/>
      <c r="O3081" s="34"/>
      <c r="Q3081" s="35"/>
      <c r="S3081" s="36"/>
      <c r="U3081" s="37"/>
      <c r="W3081" s="52"/>
      <c r="Y3081" s="53"/>
      <c r="AI3081" s="1"/>
      <c r="AM3081" s="59"/>
      <c r="AO3081" s="60"/>
      <c r="AW3081" s="34"/>
      <c r="AY3081" s="35"/>
      <c r="BJ3081" s="52"/>
      <c r="BL3081" s="53"/>
      <c r="BO3081" s="61"/>
      <c r="BQ3081" s="62"/>
      <c r="BW3081" s="59"/>
      <c r="BY3081" s="60"/>
      <c r="CG3081" s="36"/>
      <c r="CI3081" s="37"/>
      <c r="CT3081" s="52"/>
      <c r="CV3081" s="53"/>
      <c r="CY3081" s="61"/>
      <c r="DA3081" s="62"/>
      <c r="DG3081" s="59"/>
      <c r="DI3081" s="60"/>
      <c r="ED3081" s="52"/>
      <c r="EF3081" s="53"/>
      <c r="EI3081" s="61"/>
      <c r="EK3081" s="62"/>
      <c r="FY3081" s="59"/>
      <c r="GA3081" s="60"/>
      <c r="GI3081" s="34"/>
      <c r="GK3081" s="35"/>
      <c r="GV3081" s="52"/>
      <c r="GX3081" s="53"/>
      <c r="HA3081" s="61"/>
      <c r="HC3081" s="62"/>
      <c r="HI3081" s="59"/>
      <c r="HK3081" s="60"/>
      <c r="HS3081" s="36"/>
      <c r="HU3081" s="37"/>
      <c r="IF3081" s="52"/>
      <c r="IH3081" s="53"/>
      <c r="IK3081" s="61"/>
      <c r="IM3081" s="62"/>
      <c r="IS3081" s="59"/>
      <c r="IU3081" s="60"/>
      <c r="JP3081" s="52"/>
      <c r="JR3081" s="53"/>
      <c r="JU3081" s="61"/>
      <c r="JW3081" s="62"/>
      <c r="JX3081" s="1"/>
      <c r="KG3081" s="1"/>
      <c r="KV3081" s="1"/>
      <c r="KW3081" s="34"/>
      <c r="KY3081" s="35"/>
      <c r="LA3081" s="36"/>
      <c r="LC3081" s="37"/>
      <c r="LQ3081" s="1"/>
      <c r="LU3081" s="59"/>
      <c r="LW3081" s="60"/>
      <c r="ME3081" s="34"/>
      <c r="MG3081" s="35"/>
      <c r="MW3081" s="61"/>
      <c r="MY3081" s="62"/>
      <c r="NE3081" s="59"/>
      <c r="NG3081" s="60"/>
      <c r="NO3081" s="36"/>
      <c r="NQ3081" s="37"/>
      <c r="OG3081" s="61"/>
      <c r="OI3081" s="62"/>
      <c r="RG3081" s="59"/>
      <c r="RI3081" s="60"/>
      <c r="RQ3081" s="34"/>
      <c r="RS3081" s="35"/>
      <c r="SI3081" s="61"/>
      <c r="SK3081" s="62"/>
      <c r="SQ3081" s="59"/>
      <c r="SS3081" s="60"/>
      <c r="TA3081" s="36"/>
      <c r="TC3081" s="37"/>
      <c r="TS3081" s="61"/>
      <c r="TU3081" s="62"/>
      <c r="TV3081" s="1"/>
      <c r="VT3081" s="1"/>
    </row>
    <row r="3082" spans="14:592" x14ac:dyDescent="0.3">
      <c r="N3082" s="1"/>
      <c r="O3082" s="34"/>
      <c r="Q3082" s="35"/>
      <c r="S3082" s="36"/>
      <c r="U3082" s="37"/>
      <c r="W3082" s="52"/>
      <c r="Y3082" s="53"/>
      <c r="AI3082" s="1"/>
      <c r="AM3082" s="59"/>
      <c r="AO3082" s="60"/>
      <c r="AW3082" s="34"/>
      <c r="AY3082" s="35"/>
      <c r="BJ3082" s="52"/>
      <c r="BL3082" s="53"/>
      <c r="BO3082" s="61"/>
      <c r="BQ3082" s="62"/>
      <c r="BW3082" s="59"/>
      <c r="BY3082" s="60"/>
      <c r="CG3082" s="36"/>
      <c r="CI3082" s="37"/>
      <c r="CT3082" s="52"/>
      <c r="CV3082" s="53"/>
      <c r="CY3082" s="61"/>
      <c r="DA3082" s="62"/>
      <c r="DG3082" s="59"/>
      <c r="DI3082" s="60"/>
      <c r="ED3082" s="52"/>
      <c r="EF3082" s="53"/>
      <c r="EI3082" s="61"/>
      <c r="EK3082" s="62"/>
      <c r="EY3082" s="1"/>
      <c r="FY3082" s="59"/>
      <c r="GA3082" s="60"/>
      <c r="GI3082" s="34"/>
      <c r="GK3082" s="35"/>
      <c r="GV3082" s="52"/>
      <c r="GX3082" s="53"/>
      <c r="HA3082" s="61"/>
      <c r="HC3082" s="62"/>
      <c r="HI3082" s="59"/>
      <c r="HK3082" s="60"/>
      <c r="HS3082" s="36"/>
      <c r="HU3082" s="37"/>
      <c r="IF3082" s="52"/>
      <c r="IH3082" s="53"/>
      <c r="IK3082" s="61"/>
      <c r="IM3082" s="62"/>
      <c r="IS3082" s="59"/>
      <c r="IU3082" s="60"/>
      <c r="JP3082" s="52"/>
      <c r="JR3082" s="53"/>
      <c r="JU3082" s="61"/>
      <c r="JW3082" s="62"/>
      <c r="JX3082" s="1"/>
      <c r="KG3082" s="1"/>
      <c r="KV3082" s="1"/>
      <c r="KW3082" s="34"/>
      <c r="KY3082" s="35"/>
      <c r="LA3082" s="36"/>
      <c r="LC3082" s="37"/>
      <c r="LQ3082" s="1"/>
      <c r="LU3082" s="59"/>
      <c r="LW3082" s="60"/>
      <c r="ME3082" s="34"/>
      <c r="MG3082" s="35"/>
      <c r="MW3082" s="61"/>
      <c r="MY3082" s="62"/>
      <c r="NE3082" s="59"/>
      <c r="NG3082" s="60"/>
      <c r="NO3082" s="36"/>
      <c r="NQ3082" s="37"/>
      <c r="OG3082" s="61"/>
      <c r="OI3082" s="62"/>
      <c r="PW3082" s="1"/>
      <c r="RG3082" s="59"/>
      <c r="RI3082" s="60"/>
      <c r="RQ3082" s="34"/>
      <c r="RS3082" s="35"/>
      <c r="SI3082" s="61"/>
      <c r="SK3082" s="62"/>
      <c r="SQ3082" s="59"/>
      <c r="SS3082" s="60"/>
      <c r="TA3082" s="36"/>
      <c r="TC3082" s="37"/>
      <c r="TS3082" s="61"/>
      <c r="TU3082" s="62"/>
      <c r="TV3082" s="1"/>
      <c r="VT3082" s="1"/>
    </row>
    <row r="3083" spans="14:592" x14ac:dyDescent="0.3">
      <c r="N3083" s="1"/>
      <c r="O3083" s="34"/>
      <c r="Q3083" s="35"/>
      <c r="S3083" s="36"/>
      <c r="U3083" s="37"/>
      <c r="W3083" s="52"/>
      <c r="Y3083" s="53"/>
      <c r="AI3083" s="1"/>
      <c r="AM3083" s="59"/>
      <c r="AO3083" s="60"/>
      <c r="AW3083" s="34"/>
      <c r="AY3083" s="35"/>
      <c r="BJ3083" s="52"/>
      <c r="BL3083" s="53"/>
      <c r="BO3083" s="61"/>
      <c r="BQ3083" s="62"/>
      <c r="BW3083" s="59"/>
      <c r="BY3083" s="60"/>
      <c r="CG3083" s="36"/>
      <c r="CI3083" s="37"/>
      <c r="CT3083" s="52"/>
      <c r="CV3083" s="53"/>
      <c r="CY3083" s="61"/>
      <c r="DA3083" s="62"/>
      <c r="DG3083" s="59"/>
      <c r="DI3083" s="60"/>
      <c r="ED3083" s="52"/>
      <c r="EF3083" s="53"/>
      <c r="EI3083" s="61"/>
      <c r="EK3083" s="62"/>
      <c r="FY3083" s="59"/>
      <c r="GA3083" s="60"/>
      <c r="GI3083" s="34"/>
      <c r="GK3083" s="35"/>
      <c r="GV3083" s="52"/>
      <c r="GX3083" s="53"/>
      <c r="HA3083" s="61"/>
      <c r="HC3083" s="62"/>
      <c r="HI3083" s="59"/>
      <c r="HK3083" s="60"/>
      <c r="HS3083" s="36"/>
      <c r="HU3083" s="37"/>
      <c r="IF3083" s="52"/>
      <c r="IH3083" s="53"/>
      <c r="IK3083" s="61"/>
      <c r="IM3083" s="62"/>
      <c r="IS3083" s="59"/>
      <c r="IU3083" s="60"/>
      <c r="JP3083" s="52"/>
      <c r="JR3083" s="53"/>
      <c r="JU3083" s="61"/>
      <c r="JW3083" s="62"/>
      <c r="JX3083" s="1"/>
      <c r="KG3083" s="1"/>
      <c r="KV3083" s="1"/>
      <c r="KW3083" s="34"/>
      <c r="KY3083" s="35"/>
      <c r="LA3083" s="36"/>
      <c r="LC3083" s="37"/>
      <c r="LQ3083" s="1"/>
      <c r="LU3083" s="59"/>
      <c r="LW3083" s="60"/>
      <c r="ME3083" s="34"/>
      <c r="MG3083" s="35"/>
      <c r="MW3083" s="61"/>
      <c r="MY3083" s="62"/>
      <c r="NE3083" s="59"/>
      <c r="NG3083" s="60"/>
      <c r="NO3083" s="36"/>
      <c r="NQ3083" s="37"/>
      <c r="OG3083" s="61"/>
      <c r="OI3083" s="62"/>
      <c r="RG3083" s="59"/>
      <c r="RI3083" s="60"/>
      <c r="RQ3083" s="34"/>
      <c r="RS3083" s="35"/>
      <c r="SI3083" s="61"/>
      <c r="SK3083" s="62"/>
      <c r="SQ3083" s="59"/>
      <c r="SS3083" s="60"/>
      <c r="TA3083" s="36"/>
      <c r="TC3083" s="37"/>
      <c r="TS3083" s="61"/>
      <c r="TU3083" s="62"/>
      <c r="TV3083" s="1"/>
      <c r="VT3083" s="1"/>
    </row>
    <row r="3084" spans="14:592" x14ac:dyDescent="0.3">
      <c r="N3084" s="1"/>
      <c r="O3084" s="34"/>
      <c r="Q3084" s="35"/>
      <c r="S3084" s="36"/>
      <c r="U3084" s="37"/>
      <c r="W3084" s="52"/>
      <c r="Y3084" s="53"/>
      <c r="AI3084" s="1"/>
      <c r="AM3084" s="59"/>
      <c r="AO3084" s="60"/>
      <c r="AW3084" s="34"/>
      <c r="AY3084" s="35"/>
      <c r="BJ3084" s="52"/>
      <c r="BL3084" s="53"/>
      <c r="BO3084" s="61"/>
      <c r="BQ3084" s="62"/>
      <c r="BW3084" s="59"/>
      <c r="BY3084" s="60"/>
      <c r="CG3084" s="36"/>
      <c r="CI3084" s="37"/>
      <c r="CT3084" s="52"/>
      <c r="CV3084" s="53"/>
      <c r="CY3084" s="61"/>
      <c r="DA3084" s="62"/>
      <c r="DG3084" s="59"/>
      <c r="DI3084" s="60"/>
      <c r="ED3084" s="52"/>
      <c r="EF3084" s="53"/>
      <c r="EI3084" s="61"/>
      <c r="EK3084" s="62"/>
      <c r="EY3084" s="1"/>
      <c r="FY3084" s="59"/>
      <c r="GA3084" s="60"/>
      <c r="GI3084" s="34"/>
      <c r="GK3084" s="35"/>
      <c r="GV3084" s="52"/>
      <c r="GX3084" s="53"/>
      <c r="HA3084" s="61"/>
      <c r="HC3084" s="62"/>
      <c r="HI3084" s="59"/>
      <c r="HK3084" s="60"/>
      <c r="HS3084" s="36"/>
      <c r="HU3084" s="37"/>
      <c r="IF3084" s="52"/>
      <c r="IH3084" s="53"/>
      <c r="IK3084" s="61"/>
      <c r="IM3084" s="62"/>
      <c r="IS3084" s="59"/>
      <c r="IU3084" s="60"/>
      <c r="JP3084" s="52"/>
      <c r="JR3084" s="53"/>
      <c r="JU3084" s="61"/>
      <c r="JW3084" s="62"/>
      <c r="JX3084" s="1"/>
      <c r="KG3084" s="1"/>
      <c r="KV3084" s="1"/>
      <c r="KW3084" s="34"/>
      <c r="KY3084" s="35"/>
      <c r="LA3084" s="36"/>
      <c r="LC3084" s="37"/>
      <c r="LQ3084" s="1"/>
      <c r="LU3084" s="59"/>
      <c r="LW3084" s="60"/>
      <c r="ME3084" s="34"/>
      <c r="MG3084" s="35"/>
      <c r="MW3084" s="61"/>
      <c r="MY3084" s="62"/>
      <c r="NE3084" s="59"/>
      <c r="NG3084" s="60"/>
      <c r="NO3084" s="36"/>
      <c r="NQ3084" s="37"/>
      <c r="OG3084" s="61"/>
      <c r="OI3084" s="62"/>
      <c r="PW3084" s="1"/>
      <c r="RG3084" s="59"/>
      <c r="RI3084" s="60"/>
      <c r="RQ3084" s="34"/>
      <c r="RS3084" s="35"/>
      <c r="SI3084" s="61"/>
      <c r="SK3084" s="62"/>
      <c r="SQ3084" s="59"/>
      <c r="SS3084" s="60"/>
      <c r="TA3084" s="36"/>
      <c r="TC3084" s="37"/>
      <c r="TS3084" s="61"/>
      <c r="TU3084" s="62"/>
      <c r="TV3084" s="1"/>
      <c r="VT3084" s="1"/>
    </row>
    <row r="3085" spans="14:592" x14ac:dyDescent="0.3">
      <c r="N3085" s="1"/>
      <c r="O3085" s="34"/>
      <c r="Q3085" s="35"/>
      <c r="S3085" s="36"/>
      <c r="U3085" s="37"/>
      <c r="W3085" s="52"/>
      <c r="Y3085" s="53"/>
      <c r="AI3085" s="1"/>
      <c r="AM3085" s="59"/>
      <c r="AO3085" s="60"/>
      <c r="AW3085" s="34"/>
      <c r="AY3085" s="35"/>
      <c r="BJ3085" s="52"/>
      <c r="BL3085" s="53"/>
      <c r="BO3085" s="61"/>
      <c r="BQ3085" s="62"/>
      <c r="BW3085" s="59"/>
      <c r="BY3085" s="60"/>
      <c r="CG3085" s="36"/>
      <c r="CI3085" s="37"/>
      <c r="CT3085" s="52"/>
      <c r="CV3085" s="53"/>
      <c r="CY3085" s="61"/>
      <c r="DA3085" s="62"/>
      <c r="DG3085" s="59"/>
      <c r="DI3085" s="60"/>
      <c r="ED3085" s="52"/>
      <c r="EF3085" s="53"/>
      <c r="EI3085" s="61"/>
      <c r="EK3085" s="62"/>
      <c r="FY3085" s="59"/>
      <c r="GA3085" s="60"/>
      <c r="GI3085" s="34"/>
      <c r="GK3085" s="35"/>
      <c r="GV3085" s="52"/>
      <c r="GX3085" s="53"/>
      <c r="HA3085" s="61"/>
      <c r="HC3085" s="62"/>
      <c r="HI3085" s="59"/>
      <c r="HK3085" s="60"/>
      <c r="HS3085" s="36"/>
      <c r="HU3085" s="37"/>
      <c r="IF3085" s="52"/>
      <c r="IH3085" s="53"/>
      <c r="IK3085" s="61"/>
      <c r="IM3085" s="62"/>
      <c r="IS3085" s="59"/>
      <c r="IU3085" s="60"/>
      <c r="JP3085" s="52"/>
      <c r="JR3085" s="53"/>
      <c r="JU3085" s="61"/>
      <c r="JW3085" s="62"/>
      <c r="JX3085" s="1"/>
      <c r="KG3085" s="1"/>
      <c r="KV3085" s="1"/>
      <c r="KW3085" s="34"/>
      <c r="KY3085" s="35"/>
      <c r="LA3085" s="36"/>
      <c r="LC3085" s="37"/>
      <c r="LQ3085" s="1"/>
      <c r="LU3085" s="59"/>
      <c r="LW3085" s="60"/>
      <c r="ME3085" s="34"/>
      <c r="MG3085" s="35"/>
      <c r="MW3085" s="61"/>
      <c r="MY3085" s="62"/>
      <c r="NE3085" s="59"/>
      <c r="NG3085" s="60"/>
      <c r="NO3085" s="36"/>
      <c r="NQ3085" s="37"/>
      <c r="OG3085" s="61"/>
      <c r="OI3085" s="62"/>
      <c r="RG3085" s="59"/>
      <c r="RI3085" s="60"/>
      <c r="RQ3085" s="34"/>
      <c r="RS3085" s="35"/>
      <c r="SI3085" s="61"/>
      <c r="SK3085" s="62"/>
      <c r="SQ3085" s="59"/>
      <c r="SS3085" s="60"/>
      <c r="TA3085" s="36"/>
      <c r="TC3085" s="37"/>
      <c r="TS3085" s="61"/>
      <c r="TU3085" s="62"/>
      <c r="TV3085" s="1"/>
      <c r="VT3085" s="1"/>
    </row>
    <row r="3086" spans="14:592" x14ac:dyDescent="0.3">
      <c r="N3086" s="1"/>
      <c r="O3086" s="34"/>
      <c r="Q3086" s="35"/>
      <c r="S3086" s="36"/>
      <c r="U3086" s="37"/>
      <c r="W3086" s="52"/>
      <c r="Y3086" s="53"/>
      <c r="AI3086" s="1"/>
      <c r="AM3086" s="59"/>
      <c r="AO3086" s="60"/>
      <c r="AW3086" s="34"/>
      <c r="AY3086" s="35"/>
      <c r="BJ3086" s="52"/>
      <c r="BL3086" s="53"/>
      <c r="BO3086" s="61"/>
      <c r="BQ3086" s="62"/>
      <c r="BW3086" s="59"/>
      <c r="BY3086" s="60"/>
      <c r="CG3086" s="36"/>
      <c r="CI3086" s="37"/>
      <c r="CT3086" s="52"/>
      <c r="CV3086" s="53"/>
      <c r="CY3086" s="61"/>
      <c r="DA3086" s="62"/>
      <c r="DG3086" s="59"/>
      <c r="DI3086" s="60"/>
      <c r="ED3086" s="52"/>
      <c r="EF3086" s="53"/>
      <c r="EI3086" s="61"/>
      <c r="EK3086" s="62"/>
      <c r="EY3086" s="1"/>
      <c r="FY3086" s="59"/>
      <c r="GA3086" s="60"/>
      <c r="GI3086" s="34"/>
      <c r="GK3086" s="35"/>
      <c r="GV3086" s="52"/>
      <c r="GX3086" s="53"/>
      <c r="HA3086" s="61"/>
      <c r="HC3086" s="62"/>
      <c r="HI3086" s="59"/>
      <c r="HK3086" s="60"/>
      <c r="HS3086" s="36"/>
      <c r="HU3086" s="37"/>
      <c r="IF3086" s="52"/>
      <c r="IH3086" s="53"/>
      <c r="IK3086" s="61"/>
      <c r="IM3086" s="62"/>
      <c r="IS3086" s="59"/>
      <c r="IU3086" s="60"/>
      <c r="JP3086" s="52"/>
      <c r="JR3086" s="53"/>
      <c r="JU3086" s="61"/>
      <c r="JW3086" s="62"/>
      <c r="JX3086" s="1"/>
      <c r="KG3086" s="1"/>
      <c r="KV3086" s="1"/>
      <c r="KW3086" s="34"/>
      <c r="KY3086" s="35"/>
      <c r="LA3086" s="36"/>
      <c r="LC3086" s="37"/>
      <c r="LQ3086" s="1"/>
      <c r="LU3086" s="59"/>
      <c r="LW3086" s="60"/>
      <c r="ME3086" s="34"/>
      <c r="MG3086" s="35"/>
      <c r="MW3086" s="61"/>
      <c r="MY3086" s="62"/>
      <c r="NE3086" s="59"/>
      <c r="NG3086" s="60"/>
      <c r="NO3086" s="36"/>
      <c r="NQ3086" s="37"/>
      <c r="OG3086" s="61"/>
      <c r="OI3086" s="62"/>
      <c r="PW3086" s="1"/>
      <c r="RG3086" s="59"/>
      <c r="RI3086" s="60"/>
      <c r="RQ3086" s="34"/>
      <c r="RS3086" s="35"/>
      <c r="SI3086" s="61"/>
      <c r="SK3086" s="62"/>
      <c r="SQ3086" s="59"/>
      <c r="SS3086" s="60"/>
      <c r="TA3086" s="36"/>
      <c r="TC3086" s="37"/>
      <c r="TS3086" s="61"/>
      <c r="TU3086" s="62"/>
      <c r="TV3086" s="1"/>
      <c r="VT3086" s="1"/>
    </row>
    <row r="3087" spans="14:592" x14ac:dyDescent="0.3">
      <c r="N3087" s="1"/>
      <c r="O3087" s="34"/>
      <c r="Q3087" s="35"/>
      <c r="S3087" s="36"/>
      <c r="U3087" s="37"/>
      <c r="W3087" s="52"/>
      <c r="Y3087" s="53"/>
      <c r="AI3087" s="1"/>
      <c r="AM3087" s="59"/>
      <c r="AO3087" s="60"/>
      <c r="AW3087" s="34"/>
      <c r="AY3087" s="35"/>
      <c r="BJ3087" s="52"/>
      <c r="BL3087" s="53"/>
      <c r="BO3087" s="61"/>
      <c r="BQ3087" s="62"/>
      <c r="BW3087" s="59"/>
      <c r="BY3087" s="60"/>
      <c r="CG3087" s="36"/>
      <c r="CI3087" s="37"/>
      <c r="CT3087" s="52"/>
      <c r="CV3087" s="53"/>
      <c r="CY3087" s="61"/>
      <c r="DA3087" s="62"/>
      <c r="DG3087" s="59"/>
      <c r="DI3087" s="60"/>
      <c r="ED3087" s="52"/>
      <c r="EF3087" s="53"/>
      <c r="EI3087" s="61"/>
      <c r="EK3087" s="62"/>
      <c r="FY3087" s="59"/>
      <c r="GA3087" s="60"/>
      <c r="GI3087" s="34"/>
      <c r="GK3087" s="35"/>
      <c r="GV3087" s="52"/>
      <c r="GX3087" s="53"/>
      <c r="HA3087" s="61"/>
      <c r="HC3087" s="62"/>
      <c r="HI3087" s="59"/>
      <c r="HK3087" s="60"/>
      <c r="HS3087" s="36"/>
      <c r="HU3087" s="37"/>
      <c r="IF3087" s="52"/>
      <c r="IH3087" s="53"/>
      <c r="IK3087" s="61"/>
      <c r="IM3087" s="62"/>
      <c r="IS3087" s="59"/>
      <c r="IU3087" s="60"/>
      <c r="JP3087" s="52"/>
      <c r="JR3087" s="53"/>
      <c r="JU3087" s="61"/>
      <c r="JW3087" s="62"/>
      <c r="JX3087" s="1"/>
      <c r="KG3087" s="1"/>
      <c r="KV3087" s="1"/>
      <c r="KW3087" s="34"/>
      <c r="KY3087" s="35"/>
      <c r="LA3087" s="36"/>
      <c r="LC3087" s="37"/>
      <c r="LQ3087" s="1"/>
      <c r="LU3087" s="59"/>
      <c r="LW3087" s="60"/>
      <c r="ME3087" s="34"/>
      <c r="MG3087" s="35"/>
      <c r="MW3087" s="61"/>
      <c r="MY3087" s="62"/>
      <c r="NE3087" s="59"/>
      <c r="NG3087" s="60"/>
      <c r="NO3087" s="36"/>
      <c r="NQ3087" s="37"/>
      <c r="OG3087" s="61"/>
      <c r="OI3087" s="62"/>
      <c r="RG3087" s="59"/>
      <c r="RI3087" s="60"/>
      <c r="RQ3087" s="34"/>
      <c r="RS3087" s="35"/>
      <c r="SI3087" s="61"/>
      <c r="SK3087" s="62"/>
      <c r="SQ3087" s="59"/>
      <c r="SS3087" s="60"/>
      <c r="TA3087" s="36"/>
      <c r="TC3087" s="37"/>
      <c r="TS3087" s="61"/>
      <c r="TU3087" s="62"/>
      <c r="TV3087" s="1"/>
      <c r="VT3087" s="1"/>
    </row>
    <row r="3088" spans="14:592" x14ac:dyDescent="0.3">
      <c r="N3088" s="1"/>
      <c r="O3088" s="34"/>
      <c r="Q3088" s="35"/>
      <c r="S3088" s="36"/>
      <c r="U3088" s="37"/>
      <c r="W3088" s="52"/>
      <c r="Y3088" s="53"/>
      <c r="AI3088" s="1"/>
      <c r="AM3088" s="59"/>
      <c r="AO3088" s="60"/>
      <c r="AW3088" s="34"/>
      <c r="AY3088" s="35"/>
      <c r="BJ3088" s="52"/>
      <c r="BL3088" s="53"/>
      <c r="BO3088" s="61"/>
      <c r="BQ3088" s="62"/>
      <c r="BW3088" s="59"/>
      <c r="BY3088" s="60"/>
      <c r="CG3088" s="36"/>
      <c r="CI3088" s="37"/>
      <c r="CT3088" s="52"/>
      <c r="CV3088" s="53"/>
      <c r="CY3088" s="61"/>
      <c r="DA3088" s="62"/>
      <c r="DG3088" s="59"/>
      <c r="DI3088" s="60"/>
      <c r="ED3088" s="52"/>
      <c r="EF3088" s="53"/>
      <c r="EI3088" s="61"/>
      <c r="EK3088" s="62"/>
      <c r="EY3088" s="1"/>
      <c r="FY3088" s="59"/>
      <c r="GA3088" s="60"/>
      <c r="GI3088" s="34"/>
      <c r="GK3088" s="35"/>
      <c r="GV3088" s="52"/>
      <c r="GX3088" s="53"/>
      <c r="HA3088" s="61"/>
      <c r="HC3088" s="62"/>
      <c r="HI3088" s="59"/>
      <c r="HK3088" s="60"/>
      <c r="HS3088" s="36"/>
      <c r="HU3088" s="37"/>
      <c r="IF3088" s="52"/>
      <c r="IH3088" s="53"/>
      <c r="IK3088" s="61"/>
      <c r="IM3088" s="62"/>
      <c r="IS3088" s="59"/>
      <c r="IU3088" s="60"/>
      <c r="JP3088" s="52"/>
      <c r="JR3088" s="53"/>
      <c r="JU3088" s="61"/>
      <c r="JW3088" s="62"/>
      <c r="JX3088" s="1"/>
      <c r="KG3088" s="1"/>
      <c r="KV3088" s="1"/>
      <c r="KW3088" s="34"/>
      <c r="KY3088" s="35"/>
      <c r="LA3088" s="36"/>
      <c r="LC3088" s="37"/>
      <c r="LQ3088" s="1"/>
      <c r="LU3088" s="59"/>
      <c r="LW3088" s="60"/>
      <c r="ME3088" s="34"/>
      <c r="MG3088" s="35"/>
      <c r="MW3088" s="61"/>
      <c r="MY3088" s="62"/>
      <c r="NE3088" s="59"/>
      <c r="NG3088" s="60"/>
      <c r="NO3088" s="36"/>
      <c r="NQ3088" s="37"/>
      <c r="OG3088" s="61"/>
      <c r="OI3088" s="62"/>
      <c r="PW3088" s="1"/>
      <c r="RG3088" s="59"/>
      <c r="RI3088" s="60"/>
      <c r="RQ3088" s="34"/>
      <c r="RS3088" s="35"/>
      <c r="SI3088" s="61"/>
      <c r="SK3088" s="62"/>
      <c r="SQ3088" s="59"/>
      <c r="SS3088" s="60"/>
      <c r="TA3088" s="36"/>
      <c r="TC3088" s="37"/>
      <c r="TS3088" s="61"/>
      <c r="TU3088" s="62"/>
      <c r="TV3088" s="1"/>
      <c r="VT3088" s="1"/>
    </row>
    <row r="3089" spans="14:592" x14ac:dyDescent="0.3">
      <c r="N3089" s="1"/>
      <c r="O3089" s="34"/>
      <c r="Q3089" s="35"/>
      <c r="S3089" s="36"/>
      <c r="U3089" s="37"/>
      <c r="W3089" s="52"/>
      <c r="Y3089" s="53"/>
      <c r="AI3089" s="1"/>
      <c r="AM3089" s="59"/>
      <c r="AO3089" s="60"/>
      <c r="AW3089" s="34"/>
      <c r="AY3089" s="35"/>
      <c r="BJ3089" s="52"/>
      <c r="BL3089" s="53"/>
      <c r="BO3089" s="61"/>
      <c r="BQ3089" s="62"/>
      <c r="BW3089" s="59"/>
      <c r="BY3089" s="60"/>
      <c r="CG3089" s="36"/>
      <c r="CI3089" s="37"/>
      <c r="CT3089" s="52"/>
      <c r="CV3089" s="53"/>
      <c r="CY3089" s="61"/>
      <c r="DA3089" s="62"/>
      <c r="DG3089" s="59"/>
      <c r="DI3089" s="60"/>
      <c r="ED3089" s="52"/>
      <c r="EF3089" s="53"/>
      <c r="EI3089" s="61"/>
      <c r="EK3089" s="62"/>
      <c r="FY3089" s="59"/>
      <c r="GA3089" s="60"/>
      <c r="GI3089" s="34"/>
      <c r="GK3089" s="35"/>
      <c r="GV3089" s="52"/>
      <c r="GX3089" s="53"/>
      <c r="HA3089" s="61"/>
      <c r="HC3089" s="62"/>
      <c r="HI3089" s="59"/>
      <c r="HK3089" s="60"/>
      <c r="HS3089" s="36"/>
      <c r="HU3089" s="37"/>
      <c r="IF3089" s="52"/>
      <c r="IH3089" s="53"/>
      <c r="IK3089" s="61"/>
      <c r="IM3089" s="62"/>
      <c r="IS3089" s="59"/>
      <c r="IU3089" s="60"/>
      <c r="JP3089" s="52"/>
      <c r="JR3089" s="53"/>
      <c r="JU3089" s="61"/>
      <c r="JW3089" s="62"/>
      <c r="JX3089" s="1"/>
      <c r="KG3089" s="1"/>
      <c r="KV3089" s="1"/>
      <c r="KW3089" s="34"/>
      <c r="KY3089" s="35"/>
      <c r="LA3089" s="36"/>
      <c r="LC3089" s="37"/>
      <c r="LQ3089" s="1"/>
      <c r="LU3089" s="59"/>
      <c r="LW3089" s="60"/>
      <c r="ME3089" s="34"/>
      <c r="MG3089" s="35"/>
      <c r="MW3089" s="61"/>
      <c r="MY3089" s="62"/>
      <c r="NE3089" s="59"/>
      <c r="NG3089" s="60"/>
      <c r="NO3089" s="36"/>
      <c r="NQ3089" s="37"/>
      <c r="OG3089" s="61"/>
      <c r="OI3089" s="62"/>
      <c r="RG3089" s="59"/>
      <c r="RI3089" s="60"/>
      <c r="RQ3089" s="34"/>
      <c r="RS3089" s="35"/>
      <c r="SI3089" s="61"/>
      <c r="SK3089" s="62"/>
      <c r="SQ3089" s="59"/>
      <c r="SS3089" s="60"/>
      <c r="TA3089" s="36"/>
      <c r="TC3089" s="37"/>
      <c r="TS3089" s="61"/>
      <c r="TU3089" s="62"/>
      <c r="TV3089" s="1"/>
      <c r="VT3089" s="1"/>
    </row>
    <row r="3090" spans="14:592" x14ac:dyDescent="0.3">
      <c r="N3090" s="1"/>
      <c r="O3090" s="34"/>
      <c r="Q3090" s="35"/>
      <c r="S3090" s="36"/>
      <c r="U3090" s="37"/>
      <c r="W3090" s="52"/>
      <c r="Y3090" s="53"/>
      <c r="AI3090" s="1"/>
      <c r="AM3090" s="59"/>
      <c r="AO3090" s="60"/>
      <c r="AW3090" s="34"/>
      <c r="AY3090" s="35"/>
      <c r="BJ3090" s="52"/>
      <c r="BL3090" s="53"/>
      <c r="BM3090" s="53"/>
      <c r="BN3090" s="53"/>
      <c r="BO3090" s="53"/>
      <c r="BP3090" s="53"/>
      <c r="BQ3090" s="53"/>
      <c r="BR3090" s="53"/>
      <c r="BS3090" s="53"/>
      <c r="BT3090" s="53"/>
      <c r="BU3090" s="53"/>
      <c r="BV3090" s="53"/>
      <c r="BW3090" s="59"/>
      <c r="BX3090" s="53"/>
      <c r="BY3090" s="60"/>
      <c r="BZ3090" s="53"/>
      <c r="CA3090" s="53"/>
      <c r="CB3090" s="53"/>
      <c r="CC3090" s="53"/>
      <c r="CD3090" s="53"/>
      <c r="CE3090" s="53"/>
      <c r="CF3090" s="53"/>
      <c r="CG3090" s="36"/>
      <c r="CH3090" s="53"/>
      <c r="CI3090" s="37"/>
      <c r="CJ3090" s="53"/>
      <c r="CK3090" s="53"/>
      <c r="CL3090" s="53"/>
      <c r="CM3090" s="53"/>
      <c r="CN3090" s="53"/>
      <c r="CO3090" s="53"/>
      <c r="CP3090" s="53"/>
      <c r="CQ3090" s="53"/>
      <c r="CR3090" s="53"/>
      <c r="CS3090" s="53"/>
      <c r="CT3090" s="52"/>
      <c r="CU3090" s="53"/>
      <c r="CV3090" s="53"/>
      <c r="CW3090" s="53"/>
      <c r="CX3090" s="53"/>
      <c r="CY3090" s="53"/>
      <c r="CZ3090" s="53"/>
      <c r="DA3090" s="53"/>
      <c r="DB3090" s="53"/>
      <c r="DC3090" s="53"/>
      <c r="DD3090" s="53"/>
      <c r="DE3090" s="53"/>
      <c r="DF3090" s="53"/>
      <c r="DG3090" s="59"/>
      <c r="DH3090" s="53"/>
      <c r="DI3090" s="60"/>
      <c r="DJ3090" s="53"/>
      <c r="DK3090" s="53"/>
      <c r="DL3090" s="53"/>
      <c r="DM3090" s="53"/>
      <c r="DN3090" s="53"/>
      <c r="DO3090" s="53"/>
      <c r="DP3090" s="53"/>
      <c r="DQ3090" s="53"/>
      <c r="DR3090" s="53"/>
      <c r="DS3090" s="53"/>
      <c r="DT3090" s="53"/>
      <c r="DU3090" s="53"/>
      <c r="DV3090" s="53"/>
      <c r="DW3090" s="53"/>
      <c r="DX3090" s="53"/>
      <c r="DY3090" s="53"/>
      <c r="DZ3090" s="53"/>
      <c r="EA3090" s="53"/>
      <c r="EB3090" s="53"/>
      <c r="EC3090" s="53"/>
      <c r="ED3090" s="52"/>
      <c r="EE3090" s="53"/>
      <c r="EF3090" s="53"/>
      <c r="EI3090" s="61"/>
      <c r="EK3090" s="62"/>
      <c r="EY3090" s="1"/>
      <c r="FY3090" s="59"/>
      <c r="GA3090" s="60"/>
      <c r="GI3090" s="34"/>
      <c r="GK3090" s="35"/>
      <c r="GV3090" s="52"/>
      <c r="GX3090" s="53"/>
      <c r="GY3090" s="53"/>
      <c r="GZ3090" s="53"/>
      <c r="HA3090" s="53"/>
      <c r="HB3090" s="53"/>
      <c r="HC3090" s="53"/>
      <c r="HD3090" s="53"/>
      <c r="HE3090" s="53"/>
      <c r="HF3090" s="53"/>
      <c r="HG3090" s="53"/>
      <c r="HH3090" s="53"/>
      <c r="HI3090" s="59"/>
      <c r="HJ3090" s="53"/>
      <c r="HK3090" s="60"/>
      <c r="HL3090" s="53"/>
      <c r="HM3090" s="53"/>
      <c r="HN3090" s="53"/>
      <c r="HO3090" s="53"/>
      <c r="HP3090" s="53"/>
      <c r="HQ3090" s="53"/>
      <c r="HR3090" s="53"/>
      <c r="HS3090" s="36"/>
      <c r="HT3090" s="53"/>
      <c r="HU3090" s="37"/>
      <c r="HV3090" s="53"/>
      <c r="HW3090" s="53"/>
      <c r="HX3090" s="53"/>
      <c r="HY3090" s="53"/>
      <c r="HZ3090" s="53"/>
      <c r="IA3090" s="53"/>
      <c r="IB3090" s="53"/>
      <c r="IC3090" s="53"/>
      <c r="ID3090" s="53"/>
      <c r="IE3090" s="53"/>
      <c r="IF3090" s="52"/>
      <c r="IG3090" s="53"/>
      <c r="IH3090" s="53"/>
      <c r="II3090" s="53"/>
      <c r="IJ3090" s="53"/>
      <c r="IK3090" s="53"/>
      <c r="IL3090" s="53"/>
      <c r="IM3090" s="53"/>
      <c r="IN3090" s="53"/>
      <c r="IO3090" s="53"/>
      <c r="IP3090" s="53"/>
      <c r="IQ3090" s="53"/>
      <c r="IR3090" s="53"/>
      <c r="IS3090" s="59"/>
      <c r="IT3090" s="53"/>
      <c r="IU3090" s="60"/>
      <c r="IV3090" s="53"/>
      <c r="IW3090" s="53"/>
      <c r="IX3090" s="53"/>
      <c r="IY3090" s="53"/>
      <c r="IZ3090" s="53"/>
      <c r="JA3090" s="53"/>
      <c r="JB3090" s="53"/>
      <c r="JC3090" s="53"/>
      <c r="JD3090" s="53"/>
      <c r="JE3090" s="53"/>
      <c r="JF3090" s="53"/>
      <c r="JG3090" s="53"/>
      <c r="JH3090" s="53"/>
      <c r="JI3090" s="53"/>
      <c r="JJ3090" s="53"/>
      <c r="JK3090" s="53"/>
      <c r="JL3090" s="53"/>
      <c r="JM3090" s="53"/>
      <c r="JN3090" s="53"/>
      <c r="JO3090" s="53"/>
      <c r="JP3090" s="52"/>
      <c r="JQ3090" s="53"/>
      <c r="JR3090" s="53"/>
      <c r="JU3090" s="61"/>
      <c r="JW3090" s="62"/>
      <c r="JX3090" s="1"/>
      <c r="KG3090" s="1"/>
      <c r="KV3090" s="1"/>
      <c r="KW3090" s="34"/>
      <c r="KY3090" s="35"/>
      <c r="LA3090" s="36"/>
      <c r="LC3090" s="37"/>
      <c r="LQ3090" s="1"/>
      <c r="LU3090" s="59"/>
      <c r="LW3090" s="60"/>
      <c r="ME3090" s="34"/>
      <c r="MG3090" s="35"/>
      <c r="MW3090" s="61"/>
      <c r="MY3090" s="62"/>
      <c r="NE3090" s="59"/>
      <c r="NG3090" s="60"/>
      <c r="NO3090" s="36"/>
      <c r="NQ3090" s="37"/>
      <c r="OG3090" s="61"/>
      <c r="OI3090" s="62"/>
      <c r="PW3090" s="1"/>
      <c r="RG3090" s="59"/>
      <c r="RI3090" s="60"/>
      <c r="RQ3090" s="34"/>
      <c r="RS3090" s="35"/>
      <c r="SI3090" s="61"/>
      <c r="SK3090" s="62"/>
      <c r="SQ3090" s="59"/>
      <c r="SS3090" s="60"/>
      <c r="TA3090" s="36"/>
      <c r="TC3090" s="37"/>
      <c r="TS3090" s="61"/>
      <c r="TU3090" s="62"/>
      <c r="TV3090" s="1"/>
      <c r="VT3090" s="1"/>
    </row>
    <row r="3091" spans="14:592" x14ac:dyDescent="0.3">
      <c r="N3091" s="1"/>
      <c r="O3091" s="34"/>
      <c r="Q3091" s="35"/>
      <c r="S3091" s="36"/>
      <c r="U3091" s="37"/>
      <c r="W3091" s="52"/>
      <c r="Y3091" s="53"/>
      <c r="AI3091" s="1"/>
      <c r="AM3091" s="59"/>
      <c r="AO3091" s="60"/>
      <c r="AW3091" s="34"/>
      <c r="AY3091" s="35"/>
      <c r="BJ3091" s="52"/>
      <c r="BL3091" s="53"/>
      <c r="BM3091" s="53"/>
      <c r="BN3091" s="53"/>
      <c r="BO3091" s="53"/>
      <c r="BP3091" s="53"/>
      <c r="BQ3091" s="53"/>
      <c r="BR3091" s="53"/>
      <c r="BS3091" s="53"/>
      <c r="BT3091" s="53"/>
      <c r="BU3091" s="53"/>
      <c r="BV3091" s="53"/>
      <c r="BW3091" s="59"/>
      <c r="BX3091" s="53"/>
      <c r="BY3091" s="60"/>
      <c r="BZ3091" s="53"/>
      <c r="CA3091" s="53"/>
      <c r="CB3091" s="53"/>
      <c r="CC3091" s="53"/>
      <c r="CD3091" s="53"/>
      <c r="CE3091" s="53"/>
      <c r="CF3091" s="53"/>
      <c r="CG3091" s="36"/>
      <c r="CH3091" s="53"/>
      <c r="CI3091" s="37"/>
      <c r="CJ3091" s="53"/>
      <c r="CK3091" s="53"/>
      <c r="CL3091" s="53"/>
      <c r="CM3091" s="53"/>
      <c r="CN3091" s="53"/>
      <c r="CO3091" s="53"/>
      <c r="CP3091" s="53"/>
      <c r="CQ3091" s="53"/>
      <c r="CR3091" s="53"/>
      <c r="CS3091" s="53"/>
      <c r="CT3091" s="52"/>
      <c r="CU3091" s="53"/>
      <c r="CV3091" s="53"/>
      <c r="CW3091" s="53"/>
      <c r="CX3091" s="53"/>
      <c r="CY3091" s="53"/>
      <c r="CZ3091" s="53"/>
      <c r="DA3091" s="53"/>
      <c r="DB3091" s="53"/>
      <c r="DC3091" s="53"/>
      <c r="DD3091" s="53"/>
      <c r="DE3091" s="53"/>
      <c r="DF3091" s="53"/>
      <c r="DG3091" s="59"/>
      <c r="DH3091" s="53"/>
      <c r="DI3091" s="60"/>
      <c r="DJ3091" s="53"/>
      <c r="DK3091" s="53"/>
      <c r="DL3091" s="53"/>
      <c r="DM3091" s="53"/>
      <c r="DN3091" s="53"/>
      <c r="DO3091" s="53"/>
      <c r="DP3091" s="53"/>
      <c r="DQ3091" s="53"/>
      <c r="DR3091" s="53"/>
      <c r="DS3091" s="53"/>
      <c r="DT3091" s="53"/>
      <c r="DU3091" s="53"/>
      <c r="DV3091" s="53"/>
      <c r="DW3091" s="53"/>
      <c r="DX3091" s="53"/>
      <c r="DY3091" s="53"/>
      <c r="DZ3091" s="53"/>
      <c r="EA3091" s="53"/>
      <c r="EB3091" s="53"/>
      <c r="EC3091" s="53"/>
      <c r="ED3091" s="52"/>
      <c r="EE3091" s="53"/>
      <c r="EF3091" s="53"/>
      <c r="EI3091" s="61"/>
      <c r="EK3091" s="62"/>
      <c r="FY3091" s="59"/>
      <c r="GA3091" s="60"/>
      <c r="GI3091" s="34"/>
      <c r="GK3091" s="35"/>
      <c r="GV3091" s="52"/>
      <c r="GX3091" s="53"/>
      <c r="GY3091" s="53"/>
      <c r="GZ3091" s="53"/>
      <c r="HA3091" s="53"/>
      <c r="HB3091" s="53"/>
      <c r="HC3091" s="53"/>
      <c r="HD3091" s="53"/>
      <c r="HE3091" s="53"/>
      <c r="HF3091" s="53"/>
      <c r="HG3091" s="53"/>
      <c r="HH3091" s="53"/>
      <c r="HI3091" s="59"/>
      <c r="HJ3091" s="53"/>
      <c r="HK3091" s="60"/>
      <c r="HL3091" s="53"/>
      <c r="HM3091" s="53"/>
      <c r="HN3091" s="53"/>
      <c r="HO3091" s="53"/>
      <c r="HP3091" s="53"/>
      <c r="HQ3091" s="53"/>
      <c r="HR3091" s="53"/>
      <c r="HS3091" s="36"/>
      <c r="HT3091" s="53"/>
      <c r="HU3091" s="37"/>
      <c r="HV3091" s="53"/>
      <c r="HW3091" s="53"/>
      <c r="HX3091" s="53"/>
      <c r="HY3091" s="53"/>
      <c r="HZ3091" s="53"/>
      <c r="IA3091" s="53"/>
      <c r="IB3091" s="53"/>
      <c r="IC3091" s="53"/>
      <c r="ID3091" s="53"/>
      <c r="IE3091" s="53"/>
      <c r="IF3091" s="52"/>
      <c r="IG3091" s="53"/>
      <c r="IH3091" s="53"/>
      <c r="II3091" s="53"/>
      <c r="IJ3091" s="53"/>
      <c r="IK3091" s="53"/>
      <c r="IL3091" s="53"/>
      <c r="IM3091" s="53"/>
      <c r="IN3091" s="53"/>
      <c r="IO3091" s="53"/>
      <c r="IP3091" s="53"/>
      <c r="IQ3091" s="53"/>
      <c r="IR3091" s="53"/>
      <c r="IS3091" s="59"/>
      <c r="IT3091" s="53"/>
      <c r="IU3091" s="60"/>
      <c r="IV3091" s="53"/>
      <c r="IW3091" s="53"/>
      <c r="IX3091" s="53"/>
      <c r="IY3091" s="53"/>
      <c r="IZ3091" s="53"/>
      <c r="JA3091" s="53"/>
      <c r="JB3091" s="53"/>
      <c r="JC3091" s="53"/>
      <c r="JD3091" s="53"/>
      <c r="JE3091" s="53"/>
      <c r="JF3091" s="53"/>
      <c r="JG3091" s="53"/>
      <c r="JH3091" s="53"/>
      <c r="JI3091" s="53"/>
      <c r="JJ3091" s="53"/>
      <c r="JK3091" s="53"/>
      <c r="JL3091" s="53"/>
      <c r="JM3091" s="53"/>
      <c r="JN3091" s="53"/>
      <c r="JO3091" s="53"/>
      <c r="JP3091" s="52"/>
      <c r="JQ3091" s="53"/>
      <c r="JR3091" s="53"/>
      <c r="JU3091" s="61"/>
      <c r="JW3091" s="62"/>
      <c r="JX3091" s="1"/>
      <c r="KG3091" s="1"/>
      <c r="KV3091" s="1"/>
      <c r="KW3091" s="34"/>
      <c r="KY3091" s="35"/>
      <c r="LA3091" s="36"/>
      <c r="LC3091" s="37"/>
      <c r="LQ3091" s="1"/>
      <c r="LU3091" s="59"/>
      <c r="LW3091" s="60"/>
      <c r="ME3091" s="34"/>
      <c r="MG3091" s="35"/>
      <c r="MW3091" s="61"/>
      <c r="MY3091" s="62"/>
      <c r="NE3091" s="59"/>
      <c r="NG3091" s="60"/>
      <c r="NO3091" s="36"/>
      <c r="NQ3091" s="37"/>
      <c r="OG3091" s="61"/>
      <c r="OI3091" s="62"/>
      <c r="RG3091" s="59"/>
      <c r="RI3091" s="60"/>
      <c r="RQ3091" s="34"/>
      <c r="RS3091" s="35"/>
      <c r="SI3091" s="61"/>
      <c r="SK3091" s="62"/>
      <c r="SQ3091" s="59"/>
      <c r="SS3091" s="60"/>
      <c r="TA3091" s="36"/>
      <c r="TC3091" s="37"/>
      <c r="TS3091" s="61"/>
      <c r="TU3091" s="62"/>
      <c r="TV3091" s="1"/>
      <c r="VT3091" s="1"/>
    </row>
    <row r="3092" spans="14:592" x14ac:dyDescent="0.3">
      <c r="N3092" s="1"/>
      <c r="O3092" s="34"/>
      <c r="Q3092" s="35"/>
      <c r="S3092" s="36"/>
      <c r="U3092" s="37"/>
      <c r="W3092" s="52"/>
      <c r="Y3092" s="53"/>
      <c r="AI3092" s="1"/>
      <c r="AM3092" s="59"/>
      <c r="AO3092" s="60"/>
      <c r="AW3092" s="34"/>
      <c r="AY3092" s="35"/>
      <c r="BJ3092" s="52"/>
      <c r="BO3092" s="61"/>
      <c r="BQ3092" s="62"/>
      <c r="BW3092" s="59"/>
      <c r="BY3092" s="60"/>
      <c r="CG3092" s="36"/>
      <c r="CI3092" s="37"/>
      <c r="CT3092" s="52"/>
      <c r="CY3092" s="61"/>
      <c r="DA3092" s="62"/>
      <c r="DG3092" s="59"/>
      <c r="DI3092" s="60"/>
      <c r="DS3092" s="53"/>
      <c r="ED3092" s="52"/>
      <c r="EI3092" s="61"/>
      <c r="EK3092" s="62"/>
      <c r="EY3092" s="1"/>
      <c r="FY3092" s="59"/>
      <c r="GA3092" s="60"/>
      <c r="GI3092" s="34"/>
      <c r="GK3092" s="35"/>
      <c r="GV3092" s="52"/>
      <c r="HA3092" s="61"/>
      <c r="HC3092" s="62"/>
      <c r="HI3092" s="59"/>
      <c r="HK3092" s="60"/>
      <c r="HS3092" s="36"/>
      <c r="HU3092" s="37"/>
      <c r="IF3092" s="52"/>
      <c r="IK3092" s="61"/>
      <c r="IM3092" s="62"/>
      <c r="IS3092" s="59"/>
      <c r="IU3092" s="60"/>
      <c r="JE3092" s="53"/>
      <c r="JP3092" s="52"/>
      <c r="JU3092" s="61"/>
      <c r="JW3092" s="62"/>
      <c r="JX3092" s="1"/>
      <c r="KG3092" s="1"/>
      <c r="KV3092" s="1"/>
      <c r="KW3092" s="34"/>
      <c r="KY3092" s="35"/>
      <c r="LA3092" s="36"/>
      <c r="LC3092" s="37"/>
      <c r="LQ3092" s="1"/>
      <c r="LU3092" s="59"/>
      <c r="LW3092" s="60"/>
      <c r="ME3092" s="34"/>
      <c r="MG3092" s="35"/>
      <c r="MW3092" s="61"/>
      <c r="MY3092" s="62"/>
      <c r="NE3092" s="59"/>
      <c r="NG3092" s="60"/>
      <c r="NO3092" s="36"/>
      <c r="NQ3092" s="37"/>
      <c r="OG3092" s="61"/>
      <c r="OI3092" s="62"/>
      <c r="PW3092" s="1"/>
      <c r="RG3092" s="59"/>
      <c r="RI3092" s="60"/>
      <c r="RQ3092" s="34"/>
      <c r="RS3092" s="35"/>
      <c r="SI3092" s="61"/>
      <c r="SK3092" s="62"/>
      <c r="SQ3092" s="59"/>
      <c r="SS3092" s="60"/>
      <c r="TA3092" s="36"/>
      <c r="TC3092" s="37"/>
      <c r="TS3092" s="61"/>
      <c r="TU3092" s="62"/>
      <c r="TV3092" s="1"/>
      <c r="VT3092" s="1"/>
    </row>
    <row r="3093" spans="14:592" x14ac:dyDescent="0.3">
      <c r="N3093" s="1"/>
      <c r="O3093" s="34"/>
      <c r="Q3093" s="35"/>
      <c r="S3093" s="36"/>
      <c r="U3093" s="37"/>
      <c r="W3093" s="52"/>
      <c r="Y3093" s="53"/>
      <c r="AI3093" s="1"/>
      <c r="AM3093" s="59"/>
      <c r="AO3093" s="60"/>
      <c r="AW3093" s="34"/>
      <c r="AY3093" s="35"/>
      <c r="BJ3093" s="52"/>
      <c r="BK3093" s="52"/>
      <c r="BL3093" s="52"/>
      <c r="BM3093" s="52"/>
      <c r="BN3093" s="52"/>
      <c r="BO3093" s="52"/>
      <c r="BP3093" s="52"/>
      <c r="BQ3093" s="52"/>
      <c r="BR3093" s="52"/>
      <c r="BS3093" s="52"/>
      <c r="BT3093" s="52"/>
      <c r="BU3093" s="52"/>
      <c r="BV3093" s="52"/>
      <c r="BW3093" s="59"/>
      <c r="BX3093" s="52"/>
      <c r="BY3093" s="60"/>
      <c r="BZ3093" s="52"/>
      <c r="CA3093" s="52"/>
      <c r="CB3093" s="52"/>
      <c r="CC3093" s="52"/>
      <c r="CD3093" s="52"/>
      <c r="CE3093" s="52"/>
      <c r="CF3093" s="52"/>
      <c r="CG3093" s="36"/>
      <c r="CH3093" s="52"/>
      <c r="CI3093" s="37"/>
      <c r="CJ3093" s="52"/>
      <c r="CK3093" s="52"/>
      <c r="CL3093" s="52"/>
      <c r="CM3093" s="52"/>
      <c r="CN3093" s="52"/>
      <c r="CO3093" s="52"/>
      <c r="CP3093" s="52"/>
      <c r="CQ3093" s="52"/>
      <c r="CR3093" s="52"/>
      <c r="CS3093" s="52"/>
      <c r="CT3093" s="52"/>
      <c r="CU3093" s="52"/>
      <c r="CV3093" s="52"/>
      <c r="CW3093" s="52"/>
      <c r="CX3093" s="52"/>
      <c r="CY3093" s="52"/>
      <c r="CZ3093" s="52"/>
      <c r="DA3093" s="52"/>
      <c r="DB3093" s="52"/>
      <c r="DC3093" s="52"/>
      <c r="DD3093" s="52"/>
      <c r="DE3093" s="52"/>
      <c r="DF3093" s="52"/>
      <c r="DG3093" s="59"/>
      <c r="DH3093" s="52"/>
      <c r="DI3093" s="60"/>
      <c r="DJ3093" s="52"/>
      <c r="DK3093" s="52"/>
      <c r="DL3093" s="52"/>
      <c r="DM3093" s="52"/>
      <c r="DN3093" s="52"/>
      <c r="DO3093" s="52"/>
      <c r="DP3093" s="52"/>
      <c r="DQ3093" s="52"/>
      <c r="DR3093" s="52"/>
      <c r="DS3093" s="52"/>
      <c r="DT3093" s="52"/>
      <c r="DU3093" s="52"/>
      <c r="DV3093" s="52"/>
      <c r="DW3093" s="52"/>
      <c r="DX3093" s="52"/>
      <c r="DY3093" s="52"/>
      <c r="DZ3093" s="52"/>
      <c r="EA3093" s="52"/>
      <c r="EB3093" s="52"/>
      <c r="EC3093" s="52"/>
      <c r="ED3093" s="52"/>
      <c r="EI3093" s="61"/>
      <c r="EK3093" s="62"/>
      <c r="FY3093" s="59"/>
      <c r="GA3093" s="60"/>
      <c r="GI3093" s="34"/>
      <c r="GK3093" s="35"/>
      <c r="GV3093" s="52"/>
      <c r="GW3093" s="52"/>
      <c r="GX3093" s="52"/>
      <c r="GY3093" s="52"/>
      <c r="GZ3093" s="52"/>
      <c r="HA3093" s="52"/>
      <c r="HB3093" s="52"/>
      <c r="HC3093" s="52"/>
      <c r="HD3093" s="52"/>
      <c r="HE3093" s="52"/>
      <c r="HF3093" s="52"/>
      <c r="HG3093" s="52"/>
      <c r="HH3093" s="52"/>
      <c r="HI3093" s="59"/>
      <c r="HJ3093" s="52"/>
      <c r="HK3093" s="60"/>
      <c r="HL3093" s="52"/>
      <c r="HM3093" s="52"/>
      <c r="HN3093" s="52"/>
      <c r="HO3093" s="52"/>
      <c r="HP3093" s="52"/>
      <c r="HQ3093" s="52"/>
      <c r="HR3093" s="52"/>
      <c r="HS3093" s="36"/>
      <c r="HT3093" s="52"/>
      <c r="HU3093" s="37"/>
      <c r="HV3093" s="52"/>
      <c r="HW3093" s="52"/>
      <c r="HX3093" s="52"/>
      <c r="HY3093" s="52"/>
      <c r="HZ3093" s="52"/>
      <c r="IA3093" s="52"/>
      <c r="IB3093" s="52"/>
      <c r="IC3093" s="52"/>
      <c r="ID3093" s="52"/>
      <c r="IE3093" s="52"/>
      <c r="IF3093" s="52"/>
      <c r="IG3093" s="52"/>
      <c r="IH3093" s="52"/>
      <c r="II3093" s="52"/>
      <c r="IJ3093" s="52"/>
      <c r="IK3093" s="52"/>
      <c r="IL3093" s="52"/>
      <c r="IM3093" s="52"/>
      <c r="IN3093" s="52"/>
      <c r="IO3093" s="52"/>
      <c r="IP3093" s="52"/>
      <c r="IQ3093" s="52"/>
      <c r="IR3093" s="52"/>
      <c r="IS3093" s="59"/>
      <c r="IT3093" s="52"/>
      <c r="IU3093" s="60"/>
      <c r="IV3093" s="52"/>
      <c r="IW3093" s="52"/>
      <c r="IX3093" s="52"/>
      <c r="IY3093" s="52"/>
      <c r="IZ3093" s="52"/>
      <c r="JA3093" s="52"/>
      <c r="JB3093" s="52"/>
      <c r="JC3093" s="52"/>
      <c r="JD3093" s="52"/>
      <c r="JE3093" s="52"/>
      <c r="JF3093" s="52"/>
      <c r="JG3093" s="52"/>
      <c r="JH3093" s="52"/>
      <c r="JI3093" s="52"/>
      <c r="JJ3093" s="52"/>
      <c r="JK3093" s="52"/>
      <c r="JL3093" s="52"/>
      <c r="JM3093" s="52"/>
      <c r="JN3093" s="52"/>
      <c r="JO3093" s="52"/>
      <c r="JP3093" s="52"/>
      <c r="JU3093" s="61"/>
      <c r="JW3093" s="62"/>
      <c r="JX3093" s="1"/>
      <c r="KG3093" s="1"/>
      <c r="KV3093" s="1"/>
      <c r="KW3093" s="34"/>
      <c r="KY3093" s="35"/>
      <c r="LA3093" s="36"/>
      <c r="LC3093" s="37"/>
      <c r="LQ3093" s="1"/>
      <c r="LU3093" s="59"/>
      <c r="LW3093" s="60"/>
      <c r="ME3093" s="34"/>
      <c r="MG3093" s="35"/>
      <c r="MW3093" s="61"/>
      <c r="MY3093" s="62"/>
      <c r="NE3093" s="59"/>
      <c r="NG3093" s="60"/>
      <c r="NO3093" s="36"/>
      <c r="NQ3093" s="37"/>
      <c r="OG3093" s="61"/>
      <c r="OI3093" s="62"/>
      <c r="RG3093" s="59"/>
      <c r="RI3093" s="60"/>
      <c r="RQ3093" s="34"/>
      <c r="RS3093" s="35"/>
      <c r="SI3093" s="61"/>
      <c r="SK3093" s="62"/>
      <c r="SQ3093" s="59"/>
      <c r="SS3093" s="60"/>
      <c r="TA3093" s="36"/>
      <c r="TC3093" s="37"/>
      <c r="TS3093" s="61"/>
      <c r="TU3093" s="62"/>
      <c r="TV3093" s="1"/>
      <c r="VT3093" s="1"/>
    </row>
    <row r="3094" spans="14:592" x14ac:dyDescent="0.3">
      <c r="N3094" s="1"/>
      <c r="O3094" s="34"/>
      <c r="Q3094" s="35"/>
      <c r="S3094" s="36"/>
      <c r="U3094" s="37"/>
      <c r="W3094" s="52"/>
      <c r="Y3094" s="53"/>
      <c r="AI3094" s="1"/>
      <c r="AM3094" s="59"/>
      <c r="AO3094" s="60"/>
      <c r="AW3094" s="34"/>
      <c r="AY3094" s="35"/>
      <c r="BJ3094" s="52"/>
      <c r="BK3094" s="52"/>
      <c r="BL3094" s="52"/>
      <c r="BM3094" s="52"/>
      <c r="BN3094" s="52"/>
      <c r="BO3094" s="52"/>
      <c r="BP3094" s="52"/>
      <c r="BQ3094" s="52"/>
      <c r="BR3094" s="52"/>
      <c r="BS3094" s="52"/>
      <c r="BT3094" s="52"/>
      <c r="BU3094" s="52"/>
      <c r="BV3094" s="52"/>
      <c r="BW3094" s="59"/>
      <c r="BX3094" s="52"/>
      <c r="BY3094" s="60"/>
      <c r="BZ3094" s="52"/>
      <c r="CA3094" s="52"/>
      <c r="CB3094" s="52"/>
      <c r="CC3094" s="52"/>
      <c r="CD3094" s="52"/>
      <c r="CE3094" s="52"/>
      <c r="CF3094" s="52"/>
      <c r="CG3094" s="36"/>
      <c r="CH3094" s="52"/>
      <c r="CI3094" s="37"/>
      <c r="CJ3094" s="52"/>
      <c r="CK3094" s="52"/>
      <c r="CL3094" s="52"/>
      <c r="CM3094" s="52"/>
      <c r="CN3094" s="52"/>
      <c r="CO3094" s="52"/>
      <c r="CP3094" s="52"/>
      <c r="CQ3094" s="52"/>
      <c r="CR3094" s="52"/>
      <c r="CS3094" s="52"/>
      <c r="CT3094" s="52"/>
      <c r="CU3094" s="52"/>
      <c r="CV3094" s="52"/>
      <c r="CW3094" s="52"/>
      <c r="CX3094" s="52"/>
      <c r="CY3094" s="52"/>
      <c r="CZ3094" s="52"/>
      <c r="DA3094" s="52"/>
      <c r="DB3094" s="52"/>
      <c r="DC3094" s="52"/>
      <c r="DD3094" s="52"/>
      <c r="DE3094" s="52"/>
      <c r="DF3094" s="52"/>
      <c r="DG3094" s="59"/>
      <c r="DH3094" s="52"/>
      <c r="DI3094" s="60"/>
      <c r="DJ3094" s="52"/>
      <c r="DK3094" s="52"/>
      <c r="DL3094" s="52"/>
      <c r="DM3094" s="52"/>
      <c r="DN3094" s="52"/>
      <c r="DO3094" s="52"/>
      <c r="DP3094" s="52"/>
      <c r="DQ3094" s="52"/>
      <c r="DR3094" s="52"/>
      <c r="DS3094" s="52"/>
      <c r="DT3094" s="52"/>
      <c r="DU3094" s="52"/>
      <c r="DV3094" s="52"/>
      <c r="DW3094" s="52"/>
      <c r="DX3094" s="52"/>
      <c r="DY3094" s="52"/>
      <c r="DZ3094" s="52"/>
      <c r="EA3094" s="52"/>
      <c r="EB3094" s="52"/>
      <c r="EC3094" s="52"/>
      <c r="ED3094" s="52"/>
      <c r="EI3094" s="61"/>
      <c r="EK3094" s="62"/>
      <c r="EY3094" s="1"/>
      <c r="FY3094" s="59"/>
      <c r="GA3094" s="60"/>
      <c r="GI3094" s="34"/>
      <c r="GK3094" s="35"/>
      <c r="GV3094" s="52"/>
      <c r="GW3094" s="52"/>
      <c r="GX3094" s="52"/>
      <c r="GY3094" s="52"/>
      <c r="GZ3094" s="52"/>
      <c r="HA3094" s="52"/>
      <c r="HB3094" s="52"/>
      <c r="HC3094" s="52"/>
      <c r="HD3094" s="52"/>
      <c r="HE3094" s="52"/>
      <c r="HF3094" s="52"/>
      <c r="HG3094" s="52"/>
      <c r="HH3094" s="52"/>
      <c r="HI3094" s="59"/>
      <c r="HJ3094" s="52"/>
      <c r="HK3094" s="60"/>
      <c r="HL3094" s="52"/>
      <c r="HM3094" s="52"/>
      <c r="HN3094" s="52"/>
      <c r="HO3094" s="52"/>
      <c r="HP3094" s="52"/>
      <c r="HQ3094" s="52"/>
      <c r="HR3094" s="52"/>
      <c r="HS3094" s="36"/>
      <c r="HT3094" s="52"/>
      <c r="HU3094" s="37"/>
      <c r="HV3094" s="52"/>
      <c r="HW3094" s="52"/>
      <c r="HX3094" s="52"/>
      <c r="HY3094" s="52"/>
      <c r="HZ3094" s="52"/>
      <c r="IA3094" s="52"/>
      <c r="IB3094" s="52"/>
      <c r="IC3094" s="52"/>
      <c r="ID3094" s="52"/>
      <c r="IE3094" s="52"/>
      <c r="IF3094" s="52"/>
      <c r="IG3094" s="52"/>
      <c r="IH3094" s="52"/>
      <c r="II3094" s="52"/>
      <c r="IJ3094" s="52"/>
      <c r="IK3094" s="52"/>
      <c r="IL3094" s="52"/>
      <c r="IM3094" s="52"/>
      <c r="IN3094" s="52"/>
      <c r="IO3094" s="52"/>
      <c r="IP3094" s="52"/>
      <c r="IQ3094" s="52"/>
      <c r="IR3094" s="52"/>
      <c r="IS3094" s="59"/>
      <c r="IT3094" s="52"/>
      <c r="IU3094" s="60"/>
      <c r="IV3094" s="52"/>
      <c r="IW3094" s="52"/>
      <c r="IX3094" s="52"/>
      <c r="IY3094" s="52"/>
      <c r="IZ3094" s="52"/>
      <c r="JA3094" s="52"/>
      <c r="JB3094" s="52"/>
      <c r="JC3094" s="52"/>
      <c r="JD3094" s="52"/>
      <c r="JE3094" s="52"/>
      <c r="JF3094" s="52"/>
      <c r="JG3094" s="52"/>
      <c r="JH3094" s="52"/>
      <c r="JI3094" s="52"/>
      <c r="JJ3094" s="52"/>
      <c r="JK3094" s="52"/>
      <c r="JL3094" s="52"/>
      <c r="JM3094" s="52"/>
      <c r="JN3094" s="52"/>
      <c r="JO3094" s="52"/>
      <c r="JP3094" s="52"/>
      <c r="JU3094" s="61"/>
      <c r="JW3094" s="62"/>
      <c r="JX3094" s="1"/>
      <c r="KG3094" s="1"/>
      <c r="KV3094" s="1"/>
      <c r="KW3094" s="34"/>
      <c r="KY3094" s="35"/>
      <c r="LA3094" s="36"/>
      <c r="LC3094" s="37"/>
      <c r="LQ3094" s="1"/>
      <c r="LU3094" s="59"/>
      <c r="LW3094" s="60"/>
      <c r="ME3094" s="34"/>
      <c r="MG3094" s="35"/>
      <c r="MW3094" s="61"/>
      <c r="MY3094" s="62"/>
      <c r="NE3094" s="59"/>
      <c r="NG3094" s="60"/>
      <c r="NO3094" s="36"/>
      <c r="NQ3094" s="37"/>
      <c r="OG3094" s="61"/>
      <c r="OI3094" s="62"/>
      <c r="PW3094" s="1"/>
      <c r="RG3094" s="59"/>
      <c r="RI3094" s="60"/>
      <c r="RQ3094" s="34"/>
      <c r="RS3094" s="35"/>
      <c r="SI3094" s="61"/>
      <c r="SK3094" s="62"/>
      <c r="SQ3094" s="59"/>
      <c r="SS3094" s="60"/>
      <c r="TA3094" s="36"/>
      <c r="TC3094" s="37"/>
      <c r="TS3094" s="61"/>
      <c r="TU3094" s="62"/>
      <c r="TV3094" s="1"/>
      <c r="VT3094" s="1"/>
    </row>
    <row r="3095" spans="14:592" x14ac:dyDescent="0.3">
      <c r="N3095" s="1"/>
      <c r="O3095" s="34"/>
      <c r="Q3095" s="35"/>
      <c r="S3095" s="36"/>
      <c r="U3095" s="37"/>
      <c r="W3095" s="52"/>
      <c r="Y3095" s="53"/>
      <c r="AI3095" s="1"/>
      <c r="AM3095" s="59"/>
      <c r="AO3095" s="60"/>
      <c r="AW3095" s="34"/>
      <c r="AY3095" s="35"/>
      <c r="BO3095" s="61"/>
      <c r="BQ3095" s="62"/>
      <c r="BW3095" s="59"/>
      <c r="BY3095" s="60"/>
      <c r="CG3095" s="36"/>
      <c r="CI3095" s="37"/>
      <c r="CY3095" s="61"/>
      <c r="DA3095" s="62"/>
      <c r="DG3095" s="59"/>
      <c r="DI3095" s="60"/>
      <c r="DQ3095" s="52"/>
      <c r="DS3095" s="53"/>
      <c r="EI3095" s="61"/>
      <c r="EK3095" s="62"/>
      <c r="FY3095" s="59"/>
      <c r="GA3095" s="60"/>
      <c r="GI3095" s="34"/>
      <c r="GK3095" s="35"/>
      <c r="HA3095" s="61"/>
      <c r="HC3095" s="62"/>
      <c r="HI3095" s="59"/>
      <c r="HK3095" s="60"/>
      <c r="HS3095" s="36"/>
      <c r="HU3095" s="37"/>
      <c r="IK3095" s="61"/>
      <c r="IM3095" s="62"/>
      <c r="IS3095" s="59"/>
      <c r="IU3095" s="60"/>
      <c r="JC3095" s="52"/>
      <c r="JE3095" s="53"/>
      <c r="JU3095" s="61"/>
      <c r="JW3095" s="62"/>
      <c r="JX3095" s="1"/>
      <c r="KG3095" s="1"/>
      <c r="KV3095" s="1"/>
      <c r="KW3095" s="34"/>
      <c r="KY3095" s="35"/>
      <c r="LA3095" s="36"/>
      <c r="LC3095" s="37"/>
      <c r="LQ3095" s="1"/>
      <c r="LU3095" s="59"/>
      <c r="LW3095" s="60"/>
      <c r="ME3095" s="34"/>
      <c r="MG3095" s="35"/>
      <c r="MW3095" s="61"/>
      <c r="MY3095" s="62"/>
      <c r="NE3095" s="59"/>
      <c r="NG3095" s="60"/>
      <c r="NO3095" s="36"/>
      <c r="NQ3095" s="37"/>
      <c r="OG3095" s="61"/>
      <c r="OI3095" s="62"/>
      <c r="RG3095" s="59"/>
      <c r="RI3095" s="60"/>
      <c r="RQ3095" s="34"/>
      <c r="RS3095" s="35"/>
      <c r="SI3095" s="61"/>
      <c r="SK3095" s="62"/>
      <c r="SQ3095" s="59"/>
      <c r="SS3095" s="60"/>
      <c r="TA3095" s="36"/>
      <c r="TC3095" s="37"/>
      <c r="TS3095" s="61"/>
      <c r="TU3095" s="62"/>
      <c r="TV3095" s="1"/>
      <c r="VT3095" s="1"/>
    </row>
    <row r="3096" spans="14:592" x14ac:dyDescent="0.3">
      <c r="N3096" s="1"/>
      <c r="O3096" s="34"/>
      <c r="Q3096" s="35"/>
      <c r="S3096" s="36"/>
      <c r="U3096" s="37"/>
      <c r="W3096" s="52"/>
      <c r="Y3096" s="53"/>
      <c r="AI3096" s="1"/>
      <c r="AM3096" s="59"/>
      <c r="AO3096" s="60"/>
      <c r="AW3096" s="34"/>
      <c r="AY3096" s="35"/>
      <c r="BO3096" s="61"/>
      <c r="BQ3096" s="62"/>
      <c r="BW3096" s="59"/>
      <c r="BY3096" s="60"/>
      <c r="CG3096" s="36"/>
      <c r="CI3096" s="37"/>
      <c r="CY3096" s="61"/>
      <c r="DA3096" s="62"/>
      <c r="DG3096" s="59"/>
      <c r="DI3096" s="60"/>
      <c r="DQ3096" s="52"/>
      <c r="DS3096" s="53"/>
      <c r="EI3096" s="61"/>
      <c r="EK3096" s="62"/>
      <c r="EY3096" s="1"/>
      <c r="FY3096" s="59"/>
      <c r="GA3096" s="60"/>
      <c r="GI3096" s="34"/>
      <c r="GK3096" s="35"/>
      <c r="HA3096" s="61"/>
      <c r="HC3096" s="62"/>
      <c r="HI3096" s="59"/>
      <c r="HK3096" s="60"/>
      <c r="HS3096" s="36"/>
      <c r="HU3096" s="37"/>
      <c r="IK3096" s="61"/>
      <c r="IM3096" s="62"/>
      <c r="IS3096" s="59"/>
      <c r="IU3096" s="60"/>
      <c r="JC3096" s="52"/>
      <c r="JE3096" s="53"/>
      <c r="JU3096" s="61"/>
      <c r="JW3096" s="62"/>
      <c r="JX3096" s="1"/>
      <c r="KG3096" s="1"/>
      <c r="KV3096" s="1"/>
      <c r="KW3096" s="34"/>
      <c r="KY3096" s="35"/>
      <c r="LA3096" s="36"/>
      <c r="LC3096" s="37"/>
      <c r="LQ3096" s="1"/>
      <c r="LU3096" s="59"/>
      <c r="LW3096" s="60"/>
      <c r="ME3096" s="34"/>
      <c r="MG3096" s="35"/>
      <c r="MW3096" s="61"/>
      <c r="MY3096" s="62"/>
      <c r="NE3096" s="59"/>
      <c r="NG3096" s="60"/>
      <c r="NO3096" s="36"/>
      <c r="NQ3096" s="37"/>
      <c r="OG3096" s="61"/>
      <c r="OI3096" s="62"/>
      <c r="PW3096" s="1"/>
      <c r="RG3096" s="59"/>
      <c r="RI3096" s="60"/>
      <c r="RQ3096" s="34"/>
      <c r="RS3096" s="35"/>
      <c r="SI3096" s="61"/>
      <c r="SK3096" s="62"/>
      <c r="SQ3096" s="59"/>
      <c r="SS3096" s="60"/>
      <c r="TA3096" s="36"/>
      <c r="TC3096" s="37"/>
      <c r="TS3096" s="61"/>
      <c r="TU3096" s="62"/>
      <c r="TV3096" s="1"/>
      <c r="VT3096" s="1"/>
    </row>
    <row r="3097" spans="14:592" x14ac:dyDescent="0.3">
      <c r="N3097" s="1"/>
      <c r="O3097" s="34"/>
      <c r="Q3097" s="35"/>
      <c r="S3097" s="36"/>
      <c r="U3097" s="37"/>
      <c r="W3097" s="52"/>
      <c r="Y3097" s="53"/>
      <c r="AI3097" s="1"/>
      <c r="AM3097" s="59"/>
      <c r="AO3097" s="60"/>
      <c r="AW3097" s="34"/>
      <c r="AY3097" s="35"/>
      <c r="BO3097" s="61"/>
      <c r="BQ3097" s="62"/>
      <c r="BW3097" s="59"/>
      <c r="BY3097" s="60"/>
      <c r="CG3097" s="36"/>
      <c r="CI3097" s="37"/>
      <c r="CY3097" s="61"/>
      <c r="DA3097" s="62"/>
      <c r="DG3097" s="59"/>
      <c r="DI3097" s="60"/>
      <c r="DQ3097" s="52"/>
      <c r="DS3097" s="53"/>
      <c r="EI3097" s="61"/>
      <c r="EK3097" s="62"/>
      <c r="FY3097" s="59"/>
      <c r="GA3097" s="60"/>
      <c r="GI3097" s="34"/>
      <c r="GK3097" s="35"/>
      <c r="HA3097" s="61"/>
      <c r="HC3097" s="62"/>
      <c r="HI3097" s="59"/>
      <c r="HK3097" s="60"/>
      <c r="HS3097" s="36"/>
      <c r="HU3097" s="37"/>
      <c r="IK3097" s="61"/>
      <c r="IM3097" s="62"/>
      <c r="IS3097" s="59"/>
      <c r="IU3097" s="60"/>
      <c r="JC3097" s="52"/>
      <c r="JE3097" s="53"/>
      <c r="JU3097" s="61"/>
      <c r="JW3097" s="62"/>
      <c r="JX3097" s="1"/>
      <c r="KG3097" s="1"/>
      <c r="KV3097" s="1"/>
      <c r="KW3097" s="34"/>
      <c r="KY3097" s="35"/>
      <c r="LA3097" s="36"/>
      <c r="LC3097" s="37"/>
      <c r="LQ3097" s="1"/>
      <c r="LU3097" s="59"/>
      <c r="LW3097" s="60"/>
      <c r="ME3097" s="34"/>
      <c r="MG3097" s="35"/>
      <c r="MW3097" s="61"/>
      <c r="MY3097" s="62"/>
      <c r="NE3097" s="59"/>
      <c r="NG3097" s="60"/>
      <c r="NO3097" s="36"/>
      <c r="NQ3097" s="37"/>
      <c r="OG3097" s="61"/>
      <c r="OI3097" s="62"/>
      <c r="RG3097" s="59"/>
      <c r="RI3097" s="60"/>
      <c r="RQ3097" s="34"/>
      <c r="RS3097" s="35"/>
      <c r="SI3097" s="61"/>
      <c r="SK3097" s="62"/>
      <c r="SQ3097" s="59"/>
      <c r="SS3097" s="60"/>
      <c r="TA3097" s="36"/>
      <c r="TC3097" s="37"/>
      <c r="TS3097" s="61"/>
      <c r="TU3097" s="62"/>
      <c r="TV3097" s="1"/>
      <c r="VT3097" s="1"/>
    </row>
    <row r="3098" spans="14:592" x14ac:dyDescent="0.3">
      <c r="N3098" s="1"/>
      <c r="O3098" s="34"/>
      <c r="Q3098" s="35"/>
      <c r="S3098" s="36"/>
      <c r="U3098" s="37"/>
      <c r="W3098" s="52"/>
      <c r="Y3098" s="53"/>
      <c r="AI3098" s="1"/>
      <c r="AM3098" s="59"/>
      <c r="AO3098" s="60"/>
      <c r="AW3098" s="34"/>
      <c r="AY3098" s="35"/>
      <c r="BO3098" s="61"/>
      <c r="BQ3098" s="62"/>
      <c r="BW3098" s="59"/>
      <c r="BY3098" s="60"/>
      <c r="CG3098" s="36"/>
      <c r="CI3098" s="37"/>
      <c r="CY3098" s="61"/>
      <c r="DA3098" s="62"/>
      <c r="DG3098" s="59"/>
      <c r="DI3098" s="60"/>
      <c r="DQ3098" s="52"/>
      <c r="DS3098" s="53"/>
      <c r="EI3098" s="61"/>
      <c r="EK3098" s="62"/>
      <c r="EY3098" s="1"/>
      <c r="FY3098" s="59"/>
      <c r="GA3098" s="60"/>
      <c r="GI3098" s="34"/>
      <c r="GK3098" s="35"/>
      <c r="HA3098" s="61"/>
      <c r="HC3098" s="62"/>
      <c r="HI3098" s="59"/>
      <c r="HK3098" s="60"/>
      <c r="HS3098" s="36"/>
      <c r="HU3098" s="37"/>
      <c r="IK3098" s="61"/>
      <c r="IM3098" s="62"/>
      <c r="IS3098" s="59"/>
      <c r="IU3098" s="60"/>
      <c r="JC3098" s="52"/>
      <c r="JE3098" s="53"/>
      <c r="JU3098" s="61"/>
      <c r="JW3098" s="62"/>
      <c r="JX3098" s="1"/>
      <c r="KG3098" s="1"/>
      <c r="KV3098" s="1"/>
      <c r="KW3098" s="34"/>
      <c r="KY3098" s="35"/>
      <c r="LA3098" s="36"/>
      <c r="LC3098" s="37"/>
      <c r="LQ3098" s="1"/>
      <c r="LU3098" s="59"/>
      <c r="LW3098" s="60"/>
      <c r="ME3098" s="34"/>
      <c r="MG3098" s="35"/>
      <c r="MW3098" s="61"/>
      <c r="MY3098" s="62"/>
      <c r="NE3098" s="59"/>
      <c r="NG3098" s="60"/>
      <c r="NO3098" s="36"/>
      <c r="NQ3098" s="37"/>
      <c r="OG3098" s="61"/>
      <c r="OI3098" s="62"/>
      <c r="PW3098" s="1"/>
      <c r="RG3098" s="59"/>
      <c r="RI3098" s="60"/>
      <c r="RQ3098" s="34"/>
      <c r="RS3098" s="35"/>
      <c r="SI3098" s="61"/>
      <c r="SK3098" s="62"/>
      <c r="SQ3098" s="59"/>
      <c r="SS3098" s="60"/>
      <c r="TA3098" s="36"/>
      <c r="TC3098" s="37"/>
      <c r="TS3098" s="61"/>
      <c r="TU3098" s="62"/>
      <c r="TV3098" s="1"/>
      <c r="VT3098" s="1"/>
    </row>
    <row r="3099" spans="14:592" x14ac:dyDescent="0.3">
      <c r="N3099" s="1"/>
      <c r="O3099" s="34"/>
      <c r="Q3099" s="35"/>
      <c r="S3099" s="36"/>
      <c r="U3099" s="37"/>
      <c r="W3099" s="52"/>
      <c r="Y3099" s="53"/>
      <c r="AI3099" s="1"/>
      <c r="AM3099" s="59"/>
      <c r="AO3099" s="60"/>
      <c r="AW3099" s="34"/>
      <c r="AY3099" s="35"/>
      <c r="BO3099" s="61"/>
      <c r="BQ3099" s="62"/>
      <c r="BW3099" s="59"/>
      <c r="BY3099" s="60"/>
      <c r="CG3099" s="36"/>
      <c r="CI3099" s="37"/>
      <c r="CY3099" s="61"/>
      <c r="DA3099" s="62"/>
      <c r="DG3099" s="59"/>
      <c r="DI3099" s="60"/>
      <c r="DQ3099" s="52"/>
      <c r="DS3099" s="53"/>
      <c r="EI3099" s="61"/>
      <c r="EK3099" s="62"/>
      <c r="FY3099" s="59"/>
      <c r="GA3099" s="60"/>
      <c r="GI3099" s="34"/>
      <c r="GK3099" s="35"/>
      <c r="HA3099" s="61"/>
      <c r="HC3099" s="62"/>
      <c r="HI3099" s="59"/>
      <c r="HK3099" s="60"/>
      <c r="HS3099" s="36"/>
      <c r="HU3099" s="37"/>
      <c r="IK3099" s="61"/>
      <c r="IM3099" s="62"/>
      <c r="IS3099" s="59"/>
      <c r="IU3099" s="60"/>
      <c r="JC3099" s="52"/>
      <c r="JE3099" s="53"/>
      <c r="JU3099" s="61"/>
      <c r="JW3099" s="62"/>
      <c r="JX3099" s="1"/>
      <c r="KG3099" s="1"/>
      <c r="KV3099" s="1"/>
      <c r="KW3099" s="34"/>
      <c r="KY3099" s="35"/>
      <c r="LA3099" s="36"/>
      <c r="LC3099" s="37"/>
      <c r="LQ3099" s="1"/>
      <c r="LU3099" s="59"/>
      <c r="LW3099" s="60"/>
      <c r="ME3099" s="34"/>
      <c r="MG3099" s="35"/>
      <c r="MW3099" s="61"/>
      <c r="MY3099" s="62"/>
      <c r="NE3099" s="59"/>
      <c r="NG3099" s="60"/>
      <c r="NO3099" s="36"/>
      <c r="NQ3099" s="37"/>
      <c r="OG3099" s="61"/>
      <c r="OI3099" s="62"/>
      <c r="RG3099" s="59"/>
      <c r="RI3099" s="60"/>
      <c r="RQ3099" s="34"/>
      <c r="RS3099" s="35"/>
      <c r="SI3099" s="61"/>
      <c r="SK3099" s="62"/>
      <c r="SQ3099" s="59"/>
      <c r="SS3099" s="60"/>
      <c r="TA3099" s="36"/>
      <c r="TC3099" s="37"/>
      <c r="TS3099" s="61"/>
      <c r="TU3099" s="62"/>
      <c r="TV3099" s="1"/>
      <c r="VT3099" s="1"/>
    </row>
    <row r="3100" spans="14:592" x14ac:dyDescent="0.3">
      <c r="N3100" s="1"/>
      <c r="O3100" s="34"/>
      <c r="Q3100" s="35"/>
      <c r="S3100" s="36"/>
      <c r="U3100" s="37"/>
      <c r="W3100" s="52"/>
      <c r="Y3100" s="53"/>
      <c r="AI3100" s="1"/>
      <c r="AM3100" s="59"/>
      <c r="AO3100" s="60"/>
      <c r="AW3100" s="34"/>
      <c r="AY3100" s="35"/>
      <c r="BO3100" s="61"/>
      <c r="BQ3100" s="62"/>
      <c r="BW3100" s="59"/>
      <c r="BY3100" s="60"/>
      <c r="CG3100" s="36"/>
      <c r="CI3100" s="37"/>
      <c r="CY3100" s="61"/>
      <c r="DA3100" s="62"/>
      <c r="DG3100" s="59"/>
      <c r="DI3100" s="60"/>
      <c r="DQ3100" s="52"/>
      <c r="DS3100" s="53"/>
      <c r="EI3100" s="61"/>
      <c r="EK3100" s="62"/>
      <c r="EY3100" s="1"/>
      <c r="FY3100" s="59"/>
      <c r="GA3100" s="60"/>
      <c r="GI3100" s="34"/>
      <c r="GK3100" s="35"/>
      <c r="HA3100" s="61"/>
      <c r="HC3100" s="62"/>
      <c r="HI3100" s="59"/>
      <c r="HK3100" s="60"/>
      <c r="HS3100" s="36"/>
      <c r="HU3100" s="37"/>
      <c r="IK3100" s="61"/>
      <c r="IM3100" s="62"/>
      <c r="IS3100" s="59"/>
      <c r="IU3100" s="60"/>
      <c r="JC3100" s="52"/>
      <c r="JE3100" s="53"/>
      <c r="JU3100" s="61"/>
      <c r="JW3100" s="62"/>
      <c r="JX3100" s="1"/>
      <c r="KG3100" s="1"/>
      <c r="KV3100" s="1"/>
      <c r="KW3100" s="34"/>
      <c r="KY3100" s="35"/>
      <c r="LA3100" s="36"/>
      <c r="LC3100" s="37"/>
      <c r="LQ3100" s="1"/>
      <c r="LU3100" s="59"/>
      <c r="LW3100" s="60"/>
      <c r="ME3100" s="34"/>
      <c r="MG3100" s="35"/>
      <c r="MW3100" s="61"/>
      <c r="MY3100" s="62"/>
      <c r="NE3100" s="59"/>
      <c r="NG3100" s="60"/>
      <c r="NO3100" s="36"/>
      <c r="NQ3100" s="37"/>
      <c r="OG3100" s="61"/>
      <c r="OI3100" s="62"/>
      <c r="PW3100" s="1"/>
      <c r="RG3100" s="59"/>
      <c r="RI3100" s="60"/>
      <c r="RQ3100" s="34"/>
      <c r="RS3100" s="35"/>
      <c r="SI3100" s="61"/>
      <c r="SK3100" s="62"/>
      <c r="SQ3100" s="59"/>
      <c r="SS3100" s="60"/>
      <c r="TA3100" s="36"/>
      <c r="TC3100" s="37"/>
      <c r="TS3100" s="61"/>
      <c r="TU3100" s="62"/>
      <c r="TV3100" s="1"/>
      <c r="VT3100" s="1"/>
    </row>
    <row r="3101" spans="14:592" x14ac:dyDescent="0.3">
      <c r="N3101" s="1"/>
      <c r="O3101" s="34"/>
      <c r="Q3101" s="35"/>
      <c r="S3101" s="36"/>
      <c r="U3101" s="37"/>
      <c r="W3101" s="52"/>
      <c r="Y3101" s="53"/>
      <c r="AI3101" s="1"/>
      <c r="AM3101" s="59"/>
      <c r="AO3101" s="60"/>
      <c r="AW3101" s="34"/>
      <c r="AY3101" s="35"/>
      <c r="BG3101" s="61"/>
      <c r="BH3101" s="61"/>
      <c r="BI3101" s="61"/>
      <c r="BJ3101" s="61"/>
      <c r="BK3101" s="61"/>
      <c r="BL3101" s="61"/>
      <c r="BM3101" s="61"/>
      <c r="BN3101" s="61"/>
      <c r="BO3101" s="61"/>
      <c r="BQ3101" s="62"/>
      <c r="BW3101" s="59"/>
      <c r="BY3101" s="60"/>
      <c r="CG3101" s="36"/>
      <c r="CI3101" s="37"/>
      <c r="CQ3101" s="61"/>
      <c r="CR3101" s="61"/>
      <c r="CS3101" s="61"/>
      <c r="CT3101" s="61"/>
      <c r="CU3101" s="61"/>
      <c r="CV3101" s="61"/>
      <c r="CW3101" s="61"/>
      <c r="CX3101" s="61"/>
      <c r="CY3101" s="61"/>
      <c r="DA3101" s="62"/>
      <c r="DG3101" s="59"/>
      <c r="DI3101" s="60"/>
      <c r="DQ3101" s="52"/>
      <c r="DS3101" s="53"/>
      <c r="EA3101" s="61"/>
      <c r="EB3101" s="61"/>
      <c r="EC3101" s="61"/>
      <c r="ED3101" s="61"/>
      <c r="EE3101" s="61"/>
      <c r="EF3101" s="61"/>
      <c r="EG3101" s="61"/>
      <c r="EH3101" s="61"/>
      <c r="EI3101" s="61"/>
      <c r="EK3101" s="62"/>
      <c r="FY3101" s="59"/>
      <c r="GA3101" s="60"/>
      <c r="GI3101" s="34"/>
      <c r="GK3101" s="35"/>
      <c r="GS3101" s="61"/>
      <c r="GT3101" s="61"/>
      <c r="GU3101" s="61"/>
      <c r="GV3101" s="61"/>
      <c r="GW3101" s="61"/>
      <c r="GX3101" s="61"/>
      <c r="GY3101" s="61"/>
      <c r="GZ3101" s="61"/>
      <c r="HA3101" s="61"/>
      <c r="HC3101" s="62"/>
      <c r="HI3101" s="59"/>
      <c r="HK3101" s="60"/>
      <c r="HS3101" s="36"/>
      <c r="HU3101" s="37"/>
      <c r="IC3101" s="61"/>
      <c r="ID3101" s="61"/>
      <c r="IE3101" s="61"/>
      <c r="IF3101" s="61"/>
      <c r="IG3101" s="61"/>
      <c r="IH3101" s="61"/>
      <c r="II3101" s="61"/>
      <c r="IJ3101" s="61"/>
      <c r="IK3101" s="61"/>
      <c r="IM3101" s="62"/>
      <c r="IS3101" s="59"/>
      <c r="IU3101" s="60"/>
      <c r="JC3101" s="52"/>
      <c r="JE3101" s="53"/>
      <c r="JM3101" s="61"/>
      <c r="JN3101" s="61"/>
      <c r="JO3101" s="61"/>
      <c r="JP3101" s="61"/>
      <c r="JQ3101" s="61"/>
      <c r="JR3101" s="61"/>
      <c r="JS3101" s="61"/>
      <c r="JT3101" s="61"/>
      <c r="JU3101" s="61"/>
      <c r="JW3101" s="62"/>
      <c r="JX3101" s="1"/>
      <c r="KG3101" s="1"/>
      <c r="KV3101" s="1"/>
      <c r="KW3101" s="34"/>
      <c r="KY3101" s="35"/>
      <c r="LA3101" s="36"/>
      <c r="LC3101" s="37"/>
      <c r="LQ3101" s="1"/>
      <c r="LU3101" s="59"/>
      <c r="LW3101" s="60"/>
      <c r="ME3101" s="34"/>
      <c r="MG3101" s="35"/>
      <c r="MO3101" s="61"/>
      <c r="MP3101" s="61"/>
      <c r="MQ3101" s="61"/>
      <c r="MR3101" s="61"/>
      <c r="MS3101" s="61"/>
      <c r="MT3101" s="61"/>
      <c r="MU3101" s="61"/>
      <c r="MV3101" s="61"/>
      <c r="MW3101" s="61"/>
      <c r="MY3101" s="62"/>
      <c r="NE3101" s="59"/>
      <c r="NG3101" s="60"/>
      <c r="NO3101" s="36"/>
      <c r="NQ3101" s="37"/>
      <c r="NY3101" s="61"/>
      <c r="NZ3101" s="61"/>
      <c r="OA3101" s="61"/>
      <c r="OB3101" s="61"/>
      <c r="OC3101" s="61"/>
      <c r="OD3101" s="61"/>
      <c r="OE3101" s="61"/>
      <c r="OF3101" s="61"/>
      <c r="OG3101" s="61"/>
      <c r="OI3101" s="62"/>
      <c r="RG3101" s="59"/>
      <c r="RI3101" s="60"/>
      <c r="RQ3101" s="34"/>
      <c r="RS3101" s="35"/>
      <c r="SA3101" s="61"/>
      <c r="SB3101" s="61"/>
      <c r="SC3101" s="61"/>
      <c r="SD3101" s="61"/>
      <c r="SE3101" s="61"/>
      <c r="SF3101" s="61"/>
      <c r="SG3101" s="61"/>
      <c r="SH3101" s="61"/>
      <c r="SI3101" s="61"/>
      <c r="SK3101" s="62"/>
      <c r="SQ3101" s="59"/>
      <c r="SS3101" s="60"/>
      <c r="TA3101" s="36"/>
      <c r="TC3101" s="37"/>
      <c r="TK3101" s="61"/>
      <c r="TL3101" s="61"/>
      <c r="TM3101" s="61"/>
      <c r="TN3101" s="61"/>
      <c r="TO3101" s="61"/>
      <c r="TP3101" s="61"/>
      <c r="TQ3101" s="61"/>
      <c r="TR3101" s="61"/>
      <c r="TS3101" s="61"/>
      <c r="TU3101" s="62"/>
      <c r="TV3101" s="1"/>
      <c r="VT3101" s="1"/>
    </row>
    <row r="3102" spans="14:592" x14ac:dyDescent="0.3">
      <c r="N3102" s="1"/>
      <c r="O3102" s="34"/>
      <c r="Q3102" s="35"/>
      <c r="S3102" s="36"/>
      <c r="U3102" s="37"/>
      <c r="W3102" s="52"/>
      <c r="Y3102" s="53"/>
      <c r="AI3102" s="1"/>
      <c r="AM3102" s="59"/>
      <c r="AO3102" s="60"/>
      <c r="AW3102" s="34"/>
      <c r="AY3102" s="35"/>
      <c r="BG3102" s="61"/>
      <c r="BQ3102" s="62"/>
      <c r="BW3102" s="59"/>
      <c r="BY3102" s="60"/>
      <c r="CG3102" s="36"/>
      <c r="CI3102" s="37"/>
      <c r="CQ3102" s="61"/>
      <c r="DA3102" s="62"/>
      <c r="DG3102" s="59"/>
      <c r="DI3102" s="60"/>
      <c r="DQ3102" s="52"/>
      <c r="DS3102" s="53"/>
      <c r="EA3102" s="61"/>
      <c r="EK3102" s="62"/>
      <c r="EY3102" s="1"/>
      <c r="FY3102" s="59"/>
      <c r="GA3102" s="60"/>
      <c r="GI3102" s="34"/>
      <c r="GK3102" s="35"/>
      <c r="GS3102" s="61"/>
      <c r="HC3102" s="62"/>
      <c r="HI3102" s="59"/>
      <c r="HK3102" s="60"/>
      <c r="HS3102" s="36"/>
      <c r="HU3102" s="37"/>
      <c r="IC3102" s="61"/>
      <c r="IM3102" s="62"/>
      <c r="IS3102" s="59"/>
      <c r="IU3102" s="60"/>
      <c r="JC3102" s="52"/>
      <c r="JE3102" s="53"/>
      <c r="JM3102" s="61"/>
      <c r="JW3102" s="62"/>
      <c r="JX3102" s="1"/>
      <c r="KG3102" s="1"/>
      <c r="KV3102" s="1"/>
      <c r="KW3102" s="34"/>
      <c r="KY3102" s="35"/>
      <c r="LA3102" s="36"/>
      <c r="LC3102" s="37"/>
      <c r="LQ3102" s="1"/>
      <c r="LU3102" s="59"/>
      <c r="LW3102" s="60"/>
      <c r="ME3102" s="34"/>
      <c r="MG3102" s="35"/>
      <c r="MO3102" s="61"/>
      <c r="MY3102" s="62"/>
      <c r="NE3102" s="59"/>
      <c r="NG3102" s="60"/>
      <c r="NO3102" s="36"/>
      <c r="NQ3102" s="37"/>
      <c r="NY3102" s="61"/>
      <c r="OI3102" s="62"/>
      <c r="PW3102" s="1"/>
      <c r="RG3102" s="59"/>
      <c r="RI3102" s="60"/>
      <c r="RQ3102" s="34"/>
      <c r="RS3102" s="35"/>
      <c r="SA3102" s="61"/>
      <c r="SK3102" s="62"/>
      <c r="SQ3102" s="59"/>
      <c r="SS3102" s="60"/>
      <c r="TA3102" s="36"/>
      <c r="TC3102" s="37"/>
      <c r="TK3102" s="61"/>
      <c r="TU3102" s="62"/>
      <c r="TV3102" s="1"/>
      <c r="VT3102" s="1"/>
    </row>
    <row r="3103" spans="14:592" x14ac:dyDescent="0.3">
      <c r="N3103" s="1"/>
      <c r="O3103" s="34"/>
      <c r="Q3103" s="35"/>
      <c r="S3103" s="36"/>
      <c r="U3103" s="37"/>
      <c r="W3103" s="52"/>
      <c r="Y3103" s="53"/>
      <c r="AI3103" s="1"/>
      <c r="AM3103" s="59"/>
      <c r="AO3103" s="60"/>
      <c r="AW3103" s="34"/>
      <c r="AY3103" s="35"/>
      <c r="BG3103" s="61"/>
      <c r="BI3103" s="62"/>
      <c r="BJ3103" s="62"/>
      <c r="BK3103" s="62"/>
      <c r="BL3103" s="62"/>
      <c r="BM3103" s="62"/>
      <c r="BN3103" s="62"/>
      <c r="BO3103" s="62"/>
      <c r="BP3103" s="62"/>
      <c r="BQ3103" s="62"/>
      <c r="BW3103" s="59"/>
      <c r="BY3103" s="60"/>
      <c r="CG3103" s="36"/>
      <c r="CI3103" s="37"/>
      <c r="CQ3103" s="61"/>
      <c r="CS3103" s="62"/>
      <c r="CT3103" s="62"/>
      <c r="CU3103" s="62"/>
      <c r="CV3103" s="62"/>
      <c r="CW3103" s="62"/>
      <c r="CX3103" s="62"/>
      <c r="CY3103" s="62"/>
      <c r="CZ3103" s="62"/>
      <c r="DA3103" s="62"/>
      <c r="DG3103" s="59"/>
      <c r="DI3103" s="60"/>
      <c r="DQ3103" s="52"/>
      <c r="DS3103" s="53"/>
      <c r="EA3103" s="61"/>
      <c r="EC3103" s="62"/>
      <c r="ED3103" s="62"/>
      <c r="EE3103" s="62"/>
      <c r="EF3103" s="62"/>
      <c r="EG3103" s="62"/>
      <c r="EH3103" s="62"/>
      <c r="EI3103" s="62"/>
      <c r="EJ3103" s="62"/>
      <c r="EK3103" s="62"/>
      <c r="FY3103" s="59"/>
      <c r="GA3103" s="60"/>
      <c r="GI3103" s="34"/>
      <c r="GK3103" s="35"/>
      <c r="GS3103" s="61"/>
      <c r="GU3103" s="62"/>
      <c r="GV3103" s="62"/>
      <c r="GW3103" s="62"/>
      <c r="GX3103" s="62"/>
      <c r="GY3103" s="62"/>
      <c r="GZ3103" s="62"/>
      <c r="HA3103" s="62"/>
      <c r="HB3103" s="62"/>
      <c r="HC3103" s="62"/>
      <c r="HI3103" s="59"/>
      <c r="HK3103" s="60"/>
      <c r="HS3103" s="36"/>
      <c r="HU3103" s="37"/>
      <c r="IC3103" s="61"/>
      <c r="IE3103" s="62"/>
      <c r="IF3103" s="62"/>
      <c r="IG3103" s="62"/>
      <c r="IH3103" s="62"/>
      <c r="II3103" s="62"/>
      <c r="IJ3103" s="62"/>
      <c r="IK3103" s="62"/>
      <c r="IL3103" s="62"/>
      <c r="IM3103" s="62"/>
      <c r="IS3103" s="59"/>
      <c r="IU3103" s="60"/>
      <c r="JC3103" s="52"/>
      <c r="JE3103" s="53"/>
      <c r="JM3103" s="61"/>
      <c r="JO3103" s="62"/>
      <c r="JP3103" s="62"/>
      <c r="JQ3103" s="62"/>
      <c r="JR3103" s="62"/>
      <c r="JS3103" s="62"/>
      <c r="JT3103" s="62"/>
      <c r="JU3103" s="62"/>
      <c r="JV3103" s="62"/>
      <c r="JW3103" s="62"/>
      <c r="JX3103" s="1"/>
      <c r="KG3103" s="1"/>
      <c r="KV3103" s="1"/>
      <c r="KW3103" s="34"/>
      <c r="KY3103" s="35"/>
      <c r="LA3103" s="36"/>
      <c r="LC3103" s="37"/>
      <c r="LQ3103" s="1"/>
      <c r="LU3103" s="59"/>
      <c r="LW3103" s="60"/>
      <c r="ME3103" s="34"/>
      <c r="MG3103" s="35"/>
      <c r="MO3103" s="61"/>
      <c r="MQ3103" s="62"/>
      <c r="MR3103" s="62"/>
      <c r="MS3103" s="62"/>
      <c r="MT3103" s="62"/>
      <c r="MU3103" s="62"/>
      <c r="MV3103" s="62"/>
      <c r="MW3103" s="62"/>
      <c r="MX3103" s="62"/>
      <c r="MY3103" s="62"/>
      <c r="NE3103" s="59"/>
      <c r="NG3103" s="60"/>
      <c r="NO3103" s="36"/>
      <c r="NQ3103" s="37"/>
      <c r="NY3103" s="61"/>
      <c r="OA3103" s="62"/>
      <c r="OB3103" s="62"/>
      <c r="OC3103" s="62"/>
      <c r="OD3103" s="62"/>
      <c r="OE3103" s="62"/>
      <c r="OF3103" s="62"/>
      <c r="OG3103" s="62"/>
      <c r="OH3103" s="62"/>
      <c r="OI3103" s="62"/>
      <c r="RG3103" s="59"/>
      <c r="RI3103" s="60"/>
      <c r="RQ3103" s="34"/>
      <c r="RS3103" s="35"/>
      <c r="SA3103" s="61"/>
      <c r="SC3103" s="62"/>
      <c r="SD3103" s="62"/>
      <c r="SE3103" s="62"/>
      <c r="SF3103" s="62"/>
      <c r="SG3103" s="62"/>
      <c r="SH3103" s="62"/>
      <c r="SI3103" s="62"/>
      <c r="SJ3103" s="62"/>
      <c r="SK3103" s="62"/>
      <c r="SQ3103" s="59"/>
      <c r="SS3103" s="60"/>
      <c r="TA3103" s="36"/>
      <c r="TC3103" s="37"/>
      <c r="TK3103" s="61"/>
      <c r="TM3103" s="62"/>
      <c r="TN3103" s="62"/>
      <c r="TO3103" s="62"/>
      <c r="TP3103" s="62"/>
      <c r="TQ3103" s="62"/>
      <c r="TR3103" s="62"/>
      <c r="TS3103" s="62"/>
      <c r="TT3103" s="62"/>
      <c r="TU3103" s="62"/>
      <c r="TV3103" s="1"/>
      <c r="VT3103" s="1"/>
    </row>
    <row r="3104" spans="14:592" ht="15" thickBot="1" x14ac:dyDescent="0.35">
      <c r="N3104" s="1"/>
      <c r="O3104" s="34"/>
      <c r="Q3104" s="35"/>
      <c r="S3104" s="36"/>
      <c r="U3104" s="37"/>
      <c r="W3104" s="52"/>
      <c r="Y3104" s="53"/>
      <c r="AI3104" s="1"/>
      <c r="AM3104" s="59"/>
      <c r="AO3104" s="60" t="s">
        <v>76</v>
      </c>
      <c r="AW3104" s="34"/>
      <c r="AY3104" s="35" t="s">
        <v>76</v>
      </c>
      <c r="BG3104" s="61"/>
      <c r="BI3104" s="62" t="s">
        <v>76</v>
      </c>
      <c r="BW3104" s="59"/>
      <c r="BY3104" s="60" t="s">
        <v>76</v>
      </c>
      <c r="CG3104" s="36"/>
      <c r="CI3104" s="37" t="s">
        <v>76</v>
      </c>
      <c r="CQ3104" s="61"/>
      <c r="CS3104" s="62" t="s">
        <v>76</v>
      </c>
      <c r="DG3104" s="59"/>
      <c r="DI3104" s="60" t="s">
        <v>76</v>
      </c>
      <c r="DQ3104" s="52"/>
      <c r="DS3104" s="53" t="s">
        <v>76</v>
      </c>
      <c r="EA3104" s="61"/>
      <c r="EC3104" s="62" t="s">
        <v>76</v>
      </c>
      <c r="EY3104" s="1"/>
      <c r="FY3104" s="59"/>
      <c r="GA3104" s="60" t="s">
        <v>76</v>
      </c>
      <c r="GI3104" s="34"/>
      <c r="GK3104" s="35" t="s">
        <v>76</v>
      </c>
      <c r="GS3104" s="61"/>
      <c r="GU3104" s="62" t="s">
        <v>76</v>
      </c>
      <c r="HI3104" s="59"/>
      <c r="HK3104" s="60" t="s">
        <v>76</v>
      </c>
      <c r="HS3104" s="36"/>
      <c r="HU3104" s="37" t="s">
        <v>76</v>
      </c>
      <c r="IC3104" s="61"/>
      <c r="IE3104" s="62" t="s">
        <v>76</v>
      </c>
      <c r="IS3104" s="59"/>
      <c r="IU3104" s="60" t="s">
        <v>76</v>
      </c>
      <c r="JC3104" s="52"/>
      <c r="JE3104" s="53" t="s">
        <v>76</v>
      </c>
      <c r="JM3104" s="61"/>
      <c r="JO3104" s="62" t="s">
        <v>76</v>
      </c>
      <c r="JX3104" s="1"/>
      <c r="KG3104" s="1"/>
      <c r="KV3104" s="1"/>
      <c r="KW3104" s="34"/>
      <c r="KY3104" s="35"/>
      <c r="LA3104" s="36"/>
      <c r="LC3104" s="37"/>
      <c r="LQ3104" s="1"/>
      <c r="LU3104" s="59"/>
      <c r="LW3104" s="60" t="s">
        <v>76</v>
      </c>
      <c r="ME3104" s="34"/>
      <c r="MG3104" s="35" t="s">
        <v>76</v>
      </c>
      <c r="MO3104" s="61"/>
      <c r="MQ3104" s="62" t="s">
        <v>76</v>
      </c>
      <c r="NE3104" s="59"/>
      <c r="NG3104" s="60" t="s">
        <v>76</v>
      </c>
      <c r="NO3104" s="36"/>
      <c r="NQ3104" s="37" t="s">
        <v>76</v>
      </c>
      <c r="NY3104" s="61"/>
      <c r="OA3104" s="62" t="s">
        <v>76</v>
      </c>
      <c r="PW3104" s="1"/>
      <c r="RG3104" s="59"/>
      <c r="RI3104" s="60" t="s">
        <v>76</v>
      </c>
      <c r="RQ3104" s="34"/>
      <c r="RS3104" s="35" t="s">
        <v>76</v>
      </c>
      <c r="SA3104" s="61"/>
      <c r="SC3104" s="62" t="s">
        <v>76</v>
      </c>
      <c r="SQ3104" s="59"/>
      <c r="SS3104" s="60" t="s">
        <v>76</v>
      </c>
      <c r="TA3104" s="36"/>
      <c r="TC3104" s="37" t="s">
        <v>76</v>
      </c>
      <c r="TK3104" s="61"/>
      <c r="TM3104" s="62" t="s">
        <v>76</v>
      </c>
      <c r="TV3104" s="1"/>
      <c r="VT3104" s="1"/>
    </row>
    <row r="3105" spans="14:592" x14ac:dyDescent="0.3">
      <c r="N3105" s="1"/>
      <c r="O3105" s="34"/>
      <c r="Q3105" s="35"/>
      <c r="S3105" s="36"/>
      <c r="U3105" s="37"/>
      <c r="W3105" s="52"/>
      <c r="Y3105" s="53"/>
      <c r="AI3105" s="1"/>
      <c r="AM3105" s="59"/>
      <c r="AO3105" s="77">
        <f t="array" ref="AO3105:AO3108">AL3039:AL3042+AV3039:AV3042+BF3039:BF3042</f>
        <v>-5.0152042063827075E-5</v>
      </c>
      <c r="AW3105" s="34"/>
      <c r="AY3105" s="45">
        <f t="array" ref="AY3105:AY3108">AR3039:AR3042+CB3039:CB3042+DL3039:DL3042</f>
        <v>-1.0903841063549041E-5</v>
      </c>
      <c r="BG3105" s="61"/>
      <c r="BI3105" s="80">
        <f t="array" ref="BI3105:BI3108">AP2950:AP2953+BZ2950:BZ2953+DJ2950:DJ2953</f>
        <v>4.2525377967692589E-5</v>
      </c>
      <c r="BW3105" s="59"/>
      <c r="BY3105" s="77">
        <f t="array" ref="BY3105:BY3108">BV3039:BV3042+CF3039:CF3042+CP3039:CP3042</f>
        <v>5.5687782006439358E-5</v>
      </c>
      <c r="CG3105" s="36"/>
      <c r="CI3105" s="48">
        <f t="array" ref="CI3105:CI3108">BB3039:BB3042+CL3039:CL3042+DV3039:DV3042</f>
        <v>1.4958144467616311E-5</v>
      </c>
      <c r="CQ3105" s="61"/>
      <c r="CS3105" s="80">
        <f t="array" ref="CS3105:CS3108">BA2950:BA2953+CK2950:CK2953+DU2950:DU2953</f>
        <v>4.472644181683803E-5</v>
      </c>
      <c r="DG3105" s="59"/>
      <c r="DI3105" s="77">
        <f t="array" ref="DI3105:DI3108">DF3039:DF3042+DP3039:DP3042+DZ3039:DZ3042</f>
        <v>-3.0055481955866708E-5</v>
      </c>
      <c r="DQ3105" s="52"/>
      <c r="DS3105" s="83">
        <f t="array" ref="DS3105:DS3108">BL3039:BL3042+CV3039:CV3042+EF3039:EF3042</f>
        <v>-4.0543034040672522E-6</v>
      </c>
      <c r="EA3105" s="61"/>
      <c r="EC3105" s="80">
        <f t="array" ref="EC3105:EC3108">BL2950:BL2953+CV2950:CV2953+EF2950:EF2953</f>
        <v>5.6259431917181834E-5</v>
      </c>
      <c r="FY3105" s="59"/>
      <c r="GA3105" s="77">
        <f t="array" ref="GA3105:GA3108">FX3039:FX3042+GH3039:GH3042+GR3039:GR3042</f>
        <v>-3.2098833558816416E-5</v>
      </c>
      <c r="GI3105" s="34"/>
      <c r="GK3105" s="45">
        <f t="array" ref="GK3105:GK3108">GD3039:GD3042+HN3039:HN3042+IX3039:IX3042</f>
        <v>4.4259824083292346E-5</v>
      </c>
      <c r="GS3105" s="61"/>
      <c r="GU3105" s="80">
        <f t="array" ref="GU3105:GU3108">GB2950:GB2953+HL2950:HL2953+IV2950:IV2953</f>
        <v>-1.2069568116454668E-6</v>
      </c>
      <c r="HI3105" s="59"/>
      <c r="HK3105" s="77">
        <f t="array" ref="HK3105:HK3108">HH3039:HH3042+HR3039:HR3042+IB3039:IB3042</f>
        <v>3.2309338309101394E-5</v>
      </c>
      <c r="HS3105" s="36"/>
      <c r="HU3105" s="48">
        <f t="array" ref="HU3105:HU3108">GN3039:GN3042+HX3039:HX3042+JH3039:JH3042</f>
        <v>-3.8418992049724009E-5</v>
      </c>
      <c r="IC3105" s="61"/>
      <c r="IE3105" s="80">
        <f t="array" ref="IE3105:IE3108">GM2950:GM2953+HW2950:HW2953+JG2950:JG2953</f>
        <v>-2.8886525942138739E-6</v>
      </c>
      <c r="IS3105" s="59"/>
      <c r="IU3105" s="77">
        <f t="array" ref="IU3105:IU3108">IR3039:IR3042+JB3039:JB3042+JL3039:JL3042</f>
        <v>-1.6966114591390159E-5</v>
      </c>
      <c r="JC3105" s="52"/>
      <c r="JE3105" s="83">
        <f t="array" ref="JE3105:JE3108">GX3039:GX3042+IH3039:IH3042+JR3039:JR3042</f>
        <v>-5.8408320335683401E-6</v>
      </c>
      <c r="JM3105" s="61"/>
      <c r="JO3105" s="80">
        <f t="array" ref="JO3105:JO3108">GX2950:GX2953+IH2950:IH2953+JR2950:JR2953</f>
        <v>-1.7668511451333303E-6</v>
      </c>
      <c r="JX3105" s="1"/>
      <c r="KG3105" s="1"/>
      <c r="KV3105" s="1"/>
      <c r="KW3105" s="34"/>
      <c r="KY3105" s="35"/>
      <c r="LA3105" s="36"/>
      <c r="LC3105" s="37"/>
      <c r="LQ3105" s="1"/>
      <c r="LU3105" s="59"/>
      <c r="LW3105" s="77">
        <f t="array" ref="LW3105:LW3108">LT3039:LT3042+MD3039:MD3042</f>
        <v>0</v>
      </c>
      <c r="ME3105" s="34"/>
      <c r="MG3105" s="45">
        <f t="array" ref="MG3105:MG3108">LZ3039:LZ3042+NJ3039:NJ3042</f>
        <v>-3.3877557081841175E-5</v>
      </c>
      <c r="MO3105" s="61"/>
      <c r="MQ3105" s="80">
        <f t="array" ref="MQ3105:MQ3108">LX2950:LX2953+NH2950:NH2953</f>
        <v>-7.0357327121500324E-4</v>
      </c>
      <c r="NE3105" s="59"/>
      <c r="NG3105" s="77">
        <f t="array" ref="NG3105:NG3108">ND3039:ND3042+NN3039:NN3042</f>
        <v>-5.5617286579402915E-5</v>
      </c>
      <c r="NO3105" s="36"/>
      <c r="NQ3105" s="48">
        <f t="array" ref="NQ3105:NQ3108">MJ3039:MJ3042+NT3039:NT3042</f>
        <v>3.3877557081841175E-5</v>
      </c>
      <c r="NY3105" s="61"/>
      <c r="OA3105" s="80">
        <f t="array" ref="OA3105:OA3108">MI2950:MI2953+NS2950:NS2953</f>
        <v>1.4333054382177697E-4</v>
      </c>
      <c r="RG3105" s="59"/>
      <c r="RI3105" s="77">
        <f t="array" ref="RI3105:RI3108">RF3039:RF3042+RP3039:RP3042</f>
        <v>0</v>
      </c>
      <c r="RQ3105" s="34"/>
      <c r="RS3105" s="45">
        <f t="array" ref="RS3105:RS3108">RL3039:RL3042+SV3039:SV3042</f>
        <v>-5.7130828366032524E-5</v>
      </c>
      <c r="SA3105" s="61"/>
      <c r="SC3105" s="80">
        <f t="array" ref="SC3105:SC3108">RJ2950:RJ2953+ST2950:ST2953</f>
        <v>-7.4531281046250834E-4</v>
      </c>
      <c r="SQ3105" s="59"/>
      <c r="SS3105" s="77">
        <f t="array" ref="SS3105:SS3108">SP3039:SP3042+SZ3039:SZ3042</f>
        <v>2.6674915622685648E-5</v>
      </c>
      <c r="TA3105" s="36"/>
      <c r="TC3105" s="48">
        <f t="array" ref="TC3105:TC3108">RV3039:RV3042+TF3039:TF3042</f>
        <v>5.7130828366032605E-5</v>
      </c>
      <c r="TK3105" s="61"/>
      <c r="TM3105" s="80">
        <f t="array" ref="TM3105:TM3108">RU2950:RU2953+TE2950:TE2953</f>
        <v>1.2350817084869948E-4</v>
      </c>
      <c r="TV3105" s="1"/>
      <c r="VT3105" s="1"/>
    </row>
    <row r="3106" spans="14:592" x14ac:dyDescent="0.3">
      <c r="N3106" s="1"/>
      <c r="O3106" s="34"/>
      <c r="Q3106" s="35"/>
      <c r="S3106" s="36"/>
      <c r="U3106" s="37"/>
      <c r="W3106" s="52"/>
      <c r="Y3106" s="53"/>
      <c r="AI3106" s="1"/>
      <c r="AM3106" s="59"/>
      <c r="AO3106" s="78">
        <v>-5.747098123014655E-5</v>
      </c>
      <c r="AW3106" s="34"/>
      <c r="AY3106" s="46">
        <v>7.0938749581108735E-5</v>
      </c>
      <c r="BG3106" s="61"/>
      <c r="BI3106" s="81">
        <v>-1.0490816625159238E-5</v>
      </c>
      <c r="BW3106" s="59"/>
      <c r="BY3106" s="78">
        <v>6.5732919155363489E-5</v>
      </c>
      <c r="CG3106" s="36"/>
      <c r="CI3106" s="49">
        <v>-7.1569680920742973E-5</v>
      </c>
      <c r="CQ3106" s="61"/>
      <c r="CS3106" s="81">
        <v>-1.1033809029346565E-5</v>
      </c>
      <c r="DG3106" s="59"/>
      <c r="DI3106" s="78">
        <v>-3.4076342419176818E-5</v>
      </c>
      <c r="DQ3106" s="52"/>
      <c r="DS3106" s="84">
        <v>6.3093133963419309E-7</v>
      </c>
      <c r="EA3106" s="61"/>
      <c r="EC3106" s="81">
        <v>-1.3878945041409825E-5</v>
      </c>
      <c r="EY3106" s="1"/>
      <c r="FY3106" s="59"/>
      <c r="GA3106" s="78">
        <v>-6.8350522630936813E-5</v>
      </c>
      <c r="GI3106" s="34"/>
      <c r="GK3106" s="46">
        <v>1.6471505936705608E-5</v>
      </c>
      <c r="GS3106" s="61"/>
      <c r="GU3106" s="81">
        <v>-2.9680718742891464E-5</v>
      </c>
      <c r="HI3106" s="59"/>
      <c r="HK3106" s="78">
        <v>8.0295447593482856E-5</v>
      </c>
      <c r="HS3106" s="36"/>
      <c r="HU3106" s="49">
        <v>-1.6632803234635556E-5</v>
      </c>
      <c r="IC3106" s="61"/>
      <c r="IE3106" s="81">
        <v>-7.1035918077216382E-5</v>
      </c>
      <c r="IS3106" s="59"/>
      <c r="IU3106" s="78">
        <v>-3.271242481740423E-5</v>
      </c>
      <c r="JC3106" s="52"/>
      <c r="JE3106" s="84">
        <v>1.6129729792995423E-7</v>
      </c>
      <c r="JM3106" s="61"/>
      <c r="JO3106" s="81">
        <v>-4.3449286166058972E-5</v>
      </c>
      <c r="JX3106" s="1"/>
      <c r="KG3106" s="1"/>
      <c r="KV3106" s="1"/>
      <c r="KW3106" s="34"/>
      <c r="KY3106" s="35"/>
      <c r="LA3106" s="36"/>
      <c r="LC3106" s="37"/>
      <c r="LQ3106" s="1"/>
      <c r="LU3106" s="59"/>
      <c r="LW3106" s="78">
        <v>0</v>
      </c>
      <c r="ME3106" s="34"/>
      <c r="MG3106" s="46">
        <v>8.8126613029956214E-5</v>
      </c>
      <c r="MO3106" s="61"/>
      <c r="MQ3106" s="81">
        <v>1.3948712231005567E-3</v>
      </c>
      <c r="NE3106" s="59"/>
      <c r="NG3106" s="78">
        <v>8.4417101655685255E-6</v>
      </c>
      <c r="NO3106" s="36"/>
      <c r="NQ3106" s="49">
        <v>-8.8126613029956214E-5</v>
      </c>
      <c r="NY3106" s="61"/>
      <c r="OA3106" s="81">
        <v>-4.773068831580973E-5</v>
      </c>
      <c r="PW3106" s="1"/>
      <c r="RG3106" s="59"/>
      <c r="RI3106" s="78">
        <v>0</v>
      </c>
      <c r="RQ3106" s="34"/>
      <c r="RS3106" s="46">
        <v>6.9875990683155334E-5</v>
      </c>
      <c r="SA3106" s="61"/>
      <c r="SC3106" s="81">
        <v>8.0746690568825655E-4</v>
      </c>
      <c r="SQ3106" s="59"/>
      <c r="SS3106" s="78">
        <v>2.109136187805976E-5</v>
      </c>
      <c r="TA3106" s="36"/>
      <c r="TC3106" s="49">
        <v>-6.9875990683155429E-5</v>
      </c>
      <c r="TK3106" s="61"/>
      <c r="TM3106" s="81">
        <v>-2.6123635555083072E-4</v>
      </c>
      <c r="TV3106" s="1"/>
      <c r="VT3106" s="1"/>
    </row>
    <row r="3107" spans="14:592" x14ac:dyDescent="0.3">
      <c r="N3107" s="1"/>
      <c r="O3107" s="34"/>
      <c r="Q3107" s="35"/>
      <c r="S3107" s="36"/>
      <c r="U3107" s="37"/>
      <c r="W3107" s="52"/>
      <c r="Y3107" s="53"/>
      <c r="AI3107" s="1"/>
      <c r="AM3107" s="59"/>
      <c r="AO3107" s="78">
        <v>-5.6998179086095473E-5</v>
      </c>
      <c r="AW3107" s="34"/>
      <c r="AY3107" s="46">
        <v>4.4267113284457839E-5</v>
      </c>
      <c r="BG3107" s="61"/>
      <c r="BI3107" s="81">
        <v>-4.0255417033050474E-5</v>
      </c>
      <c r="BW3107" s="59"/>
      <c r="BY3107" s="78">
        <v>6.4651079619661153E-5</v>
      </c>
      <c r="CG3107" s="36"/>
      <c r="CI3107" s="49">
        <v>-4.7392317234866465E-5</v>
      </c>
      <c r="CQ3107" s="61"/>
      <c r="CS3107" s="81">
        <v>-4.233899035792572E-5</v>
      </c>
      <c r="DG3107" s="59"/>
      <c r="DI3107" s="78">
        <v>-3.3899032467226568E-5</v>
      </c>
      <c r="DQ3107" s="52"/>
      <c r="DS3107" s="84">
        <v>3.1252039504086192E-6</v>
      </c>
      <c r="EA3107" s="61"/>
      <c r="EC3107" s="81">
        <v>-5.3256361309457186E-5</v>
      </c>
      <c r="FY3107" s="59"/>
      <c r="GA3107" s="78">
        <v>-1.982537246050762E-5</v>
      </c>
      <c r="GI3107" s="34"/>
      <c r="GK3107" s="46">
        <v>1.2782865691634125E-5</v>
      </c>
      <c r="GS3107" s="61"/>
      <c r="GU3107" s="81">
        <v>-5.6572901862944662E-5</v>
      </c>
      <c r="HI3107" s="59"/>
      <c r="HK3107" s="78">
        <v>2.0275519222142391E-5</v>
      </c>
      <c r="HS3107" s="36"/>
      <c r="HU3107" s="49">
        <v>-1.0286479835702252E-5</v>
      </c>
      <c r="IC3107" s="61"/>
      <c r="IE3107" s="81">
        <v>-1.3539793483232349E-4</v>
      </c>
      <c r="IS3107" s="59"/>
      <c r="IU3107" s="78">
        <v>-1.0383783222444192E-5</v>
      </c>
      <c r="JC3107" s="52"/>
      <c r="JE3107" s="84">
        <v>-2.4963858559318785E-6</v>
      </c>
      <c r="JM3107" s="61"/>
      <c r="JO3107" s="81">
        <v>-8.28164649104449E-5</v>
      </c>
      <c r="JX3107" s="1"/>
      <c r="KG3107" s="1"/>
      <c r="KV3107" s="1"/>
      <c r="KW3107" s="34"/>
      <c r="KY3107" s="35"/>
      <c r="LA3107" s="36"/>
      <c r="LC3107" s="37"/>
      <c r="LQ3107" s="1"/>
      <c r="LU3107" s="59"/>
      <c r="LW3107" s="78">
        <v>0</v>
      </c>
      <c r="ME3107" s="34"/>
      <c r="MG3107" s="46">
        <v>5.3995106357054905E-5</v>
      </c>
      <c r="MO3107" s="61"/>
      <c r="MQ3107" s="81">
        <v>1.3836880544161269E-3</v>
      </c>
      <c r="NE3107" s="59"/>
      <c r="NG3107" s="78">
        <v>-4.3539044041758153E-5</v>
      </c>
      <c r="NO3107" s="36"/>
      <c r="NQ3107" s="49">
        <v>-5.3995106357054905E-5</v>
      </c>
      <c r="NY3107" s="61"/>
      <c r="OA3107" s="81">
        <v>-1.6480568929892639E-4</v>
      </c>
      <c r="RG3107" s="59"/>
      <c r="RI3107" s="78">
        <v>0</v>
      </c>
      <c r="RQ3107" s="34"/>
      <c r="RS3107" s="46">
        <v>3.4840414650388317E-5</v>
      </c>
      <c r="SA3107" s="61"/>
      <c r="SC3107" s="81">
        <v>-8.0077922066494253E-4</v>
      </c>
      <c r="SQ3107" s="59"/>
      <c r="SS3107" s="78">
        <v>-1.1564209126968279E-6</v>
      </c>
      <c r="TA3107" s="36"/>
      <c r="TC3107" s="49">
        <v>-3.4840414650388364E-5</v>
      </c>
      <c r="TK3107" s="61"/>
      <c r="TM3107" s="81">
        <v>1.1077683606116199E-4</v>
      </c>
      <c r="TV3107" s="1"/>
      <c r="VT3107" s="1"/>
    </row>
    <row r="3108" spans="14:592" ht="15" thickBot="1" x14ac:dyDescent="0.35">
      <c r="N3108" s="1"/>
      <c r="O3108" s="34"/>
      <c r="Q3108" s="35"/>
      <c r="S3108" s="36"/>
      <c r="U3108" s="37"/>
      <c r="W3108" s="52"/>
      <c r="Y3108" s="53"/>
      <c r="AI3108" s="1"/>
      <c r="AM3108" s="59"/>
      <c r="AO3108" s="79">
        <v>6.9621598042572159E-5</v>
      </c>
      <c r="AW3108" s="34"/>
      <c r="AY3108" s="47">
        <v>7.6908753780926284E-5</v>
      </c>
      <c r="BG3108" s="61"/>
      <c r="BI3108" s="82">
        <v>1.482168164870083E-4</v>
      </c>
      <c r="BW3108" s="59"/>
      <c r="BY3108" s="79">
        <v>-8.0427058988382708E-5</v>
      </c>
      <c r="CG3108" s="36"/>
      <c r="CI3108" s="50">
        <v>-7.8429283240877046E-5</v>
      </c>
      <c r="CQ3108" s="61"/>
      <c r="CS3108" s="82">
        <v>1.5588834563491676E-4</v>
      </c>
      <c r="DG3108" s="59"/>
      <c r="DI3108" s="79">
        <v>4.1129103763604322E-5</v>
      </c>
      <c r="DQ3108" s="52"/>
      <c r="DS3108" s="85">
        <v>1.5205294599506987E-6</v>
      </c>
      <c r="EA3108" s="61"/>
      <c r="EC3108" s="82">
        <v>1.9608512127669466E-4</v>
      </c>
      <c r="EY3108" s="1"/>
      <c r="FY3108" s="59"/>
      <c r="GA3108" s="79">
        <v>-2.9103967078153295E-5</v>
      </c>
      <c r="GI3108" s="34"/>
      <c r="GK3108" s="47">
        <v>1.3877886466861924E-5</v>
      </c>
      <c r="GS3108" s="61"/>
      <c r="GU3108" s="82">
        <v>-2.8810911138961063E-5</v>
      </c>
      <c r="HI3108" s="59"/>
      <c r="HK3108" s="79">
        <v>3.2059384879600493E-5</v>
      </c>
      <c r="HS3108" s="36"/>
      <c r="HU3108" s="50">
        <v>-1.5889594591826679E-5</v>
      </c>
      <c r="IC3108" s="61"/>
      <c r="IE3108" s="82">
        <v>-6.8954176653399405E-5</v>
      </c>
      <c r="IS3108" s="59"/>
      <c r="IU3108" s="79">
        <v>-1.4562003401224647E-5</v>
      </c>
      <c r="JC3108" s="52"/>
      <c r="JE3108" s="85">
        <v>2.0117081249647658E-6</v>
      </c>
      <c r="JM3108" s="61"/>
      <c r="JO3108" s="82">
        <v>-4.2175984133855472E-5</v>
      </c>
      <c r="JX3108" s="1"/>
      <c r="KG3108" s="1"/>
      <c r="KV3108" s="1"/>
      <c r="KW3108" s="34"/>
      <c r="KY3108" s="35"/>
      <c r="LA3108" s="36"/>
      <c r="LC3108" s="37"/>
      <c r="LQ3108" s="1"/>
      <c r="LU3108" s="59"/>
      <c r="LW3108" s="79">
        <v>0</v>
      </c>
      <c r="ME3108" s="34"/>
      <c r="MG3108" s="47">
        <v>-9.1492443076939312E-5</v>
      </c>
      <c r="MO3108" s="61"/>
      <c r="MQ3108" s="82">
        <v>-2.7879700452855625E-4</v>
      </c>
      <c r="NE3108" s="59"/>
      <c r="NG3108" s="79">
        <v>-3.6042358129524793E-5</v>
      </c>
      <c r="NO3108" s="36"/>
      <c r="NQ3108" s="50">
        <v>9.1492443076939312E-5</v>
      </c>
      <c r="NY3108" s="61"/>
      <c r="OA3108" s="82">
        <v>4.3067457786633396E-5</v>
      </c>
      <c r="PW3108" s="1"/>
      <c r="RG3108" s="59"/>
      <c r="RI3108" s="79">
        <v>0</v>
      </c>
      <c r="RQ3108" s="34"/>
      <c r="RS3108" s="47">
        <v>1.8347534611538028E-5</v>
      </c>
      <c r="SA3108" s="61"/>
      <c r="SC3108" s="82">
        <v>7.2900983095893672E-4</v>
      </c>
      <c r="SQ3108" s="59"/>
      <c r="SS3108" s="79">
        <v>-7.6784844349153931E-6</v>
      </c>
      <c r="TA3108" s="36"/>
      <c r="TC3108" s="50">
        <v>-1.8347534611538052E-5</v>
      </c>
      <c r="TK3108" s="61"/>
      <c r="TM3108" s="82">
        <v>-1.0769824837819877E-4</v>
      </c>
      <c r="TV3108" s="1"/>
      <c r="VT3108" s="1"/>
    </row>
    <row r="3109" spans="14:592" x14ac:dyDescent="0.3">
      <c r="N3109" s="1"/>
      <c r="O3109" s="34"/>
      <c r="Q3109" s="35"/>
      <c r="S3109" s="36"/>
      <c r="U3109" s="37"/>
      <c r="W3109" s="52"/>
      <c r="Y3109" s="53"/>
      <c r="AI3109" s="1"/>
      <c r="AJ3109" s="1"/>
      <c r="AK3109" s="1"/>
      <c r="AL3109" s="1"/>
      <c r="AM3109" s="2"/>
      <c r="AN3109" s="1"/>
      <c r="AO3109" s="7"/>
      <c r="AP3109" s="1"/>
      <c r="AQ3109" s="1"/>
      <c r="AR3109" s="1"/>
      <c r="AS3109" s="1"/>
      <c r="AT3109" s="1"/>
      <c r="AU3109" s="1"/>
      <c r="AV3109" s="1"/>
      <c r="AW3109" s="2"/>
      <c r="AX3109" s="1"/>
      <c r="AY3109" s="7"/>
      <c r="AZ3109" s="1"/>
      <c r="BA3109" s="1"/>
      <c r="BB3109" s="1"/>
      <c r="BC3109" s="1"/>
      <c r="BD3109" s="1"/>
      <c r="BE3109" s="1"/>
      <c r="BF3109" s="1"/>
      <c r="BG3109" s="2"/>
      <c r="BH3109" s="1"/>
      <c r="BI3109" s="7"/>
      <c r="BJ3109" s="1"/>
      <c r="BK3109" s="1"/>
      <c r="BL3109" s="1"/>
      <c r="BM3109" s="1"/>
      <c r="BS3109" s="1"/>
      <c r="BT3109" s="1"/>
      <c r="BU3109" s="1"/>
      <c r="BV3109" s="1"/>
      <c r="BW3109" s="2"/>
      <c r="BX3109" s="1"/>
      <c r="BY3109" s="7"/>
      <c r="BZ3109" s="1"/>
      <c r="CA3109" s="1"/>
      <c r="CB3109" s="1"/>
      <c r="CC3109" s="1"/>
      <c r="CD3109" s="1"/>
      <c r="CE3109" s="1"/>
      <c r="CF3109" s="1"/>
      <c r="CG3109" s="2"/>
      <c r="CH3109" s="1"/>
      <c r="CI3109" s="7"/>
      <c r="CJ3109" s="1"/>
      <c r="CK3109" s="1"/>
      <c r="CL3109" s="1"/>
      <c r="CM3109" s="1"/>
      <c r="CN3109" s="1"/>
      <c r="CO3109" s="1"/>
      <c r="CP3109" s="1"/>
      <c r="CQ3109" s="2"/>
      <c r="CR3109" s="1"/>
      <c r="CS3109" s="7"/>
      <c r="CT3109" s="1"/>
      <c r="CU3109" s="1"/>
      <c r="CV3109" s="1"/>
      <c r="CW3109" s="1"/>
      <c r="DC3109" s="1"/>
      <c r="DD3109" s="1"/>
      <c r="DE3109" s="1"/>
      <c r="DF3109" s="1"/>
      <c r="DG3109" s="2"/>
      <c r="DH3109" s="1"/>
      <c r="DI3109" s="7"/>
      <c r="DJ3109" s="1"/>
      <c r="DK3109" s="1"/>
      <c r="DL3109" s="1"/>
      <c r="DM3109" s="1"/>
      <c r="DN3109" s="1"/>
      <c r="DO3109" s="1"/>
      <c r="DP3109" s="1"/>
      <c r="DQ3109" s="2"/>
      <c r="DR3109" s="1"/>
      <c r="DS3109" s="7"/>
      <c r="DT3109" s="1"/>
      <c r="DU3109" s="1"/>
      <c r="DV3109" s="1"/>
      <c r="DW3109" s="1"/>
      <c r="DX3109" s="1"/>
      <c r="DY3109" s="1"/>
      <c r="DZ3109" s="1"/>
      <c r="EA3109" s="2"/>
      <c r="EB3109" s="1"/>
      <c r="EC3109" s="7"/>
      <c r="ED3109" s="1"/>
      <c r="EE3109" s="1"/>
      <c r="EF3109" s="1"/>
      <c r="EG3109" s="1"/>
      <c r="EH3109" s="1"/>
      <c r="EI3109" s="1"/>
      <c r="EJ3109" s="1"/>
      <c r="EK3109" s="1"/>
      <c r="EL3109" s="1"/>
      <c r="EM3109" s="1"/>
      <c r="EN3109" s="1"/>
      <c r="EO3109" s="1"/>
      <c r="EP3109" s="1"/>
      <c r="EQ3109" s="1"/>
      <c r="ER3109" s="1"/>
      <c r="ES3109" s="1"/>
      <c r="ET3109" s="1"/>
      <c r="EU3109" s="1"/>
      <c r="FU3109" s="1"/>
      <c r="FV3109" s="1"/>
      <c r="FW3109" s="1"/>
      <c r="FX3109" s="1"/>
      <c r="FY3109" s="2"/>
      <c r="FZ3109" s="1"/>
      <c r="GA3109" s="7"/>
      <c r="GB3109" s="1"/>
      <c r="GC3109" s="1"/>
      <c r="GD3109" s="1"/>
      <c r="GE3109" s="1"/>
      <c r="GF3109" s="1"/>
      <c r="GG3109" s="1"/>
      <c r="GH3109" s="1"/>
      <c r="GI3109" s="2"/>
      <c r="GJ3109" s="1"/>
      <c r="GK3109" s="7"/>
      <c r="GL3109" s="1"/>
      <c r="GM3109" s="1"/>
      <c r="GN3109" s="1"/>
      <c r="GO3109" s="1"/>
      <c r="GP3109" s="1"/>
      <c r="GQ3109" s="1"/>
      <c r="GR3109" s="1"/>
      <c r="GS3109" s="2"/>
      <c r="GT3109" s="1"/>
      <c r="GU3109" s="7"/>
      <c r="GV3109" s="1"/>
      <c r="GW3109" s="1"/>
      <c r="GX3109" s="1"/>
      <c r="GY3109" s="1"/>
      <c r="HE3109" s="1"/>
      <c r="HF3109" s="1"/>
      <c r="HG3109" s="1"/>
      <c r="HH3109" s="1"/>
      <c r="HI3109" s="2"/>
      <c r="HJ3109" s="1"/>
      <c r="HK3109" s="7"/>
      <c r="HL3109" s="1"/>
      <c r="HM3109" s="1"/>
      <c r="HN3109" s="1"/>
      <c r="HO3109" s="1"/>
      <c r="HP3109" s="1"/>
      <c r="HQ3109" s="1"/>
      <c r="HR3109" s="1"/>
      <c r="HS3109" s="2"/>
      <c r="HT3109" s="1"/>
      <c r="HU3109" s="7"/>
      <c r="HV3109" s="1"/>
      <c r="HW3109" s="1"/>
      <c r="HX3109" s="1"/>
      <c r="HY3109" s="1"/>
      <c r="HZ3109" s="1"/>
      <c r="IA3109" s="1"/>
      <c r="IB3109" s="1"/>
      <c r="IC3109" s="2"/>
      <c r="ID3109" s="1"/>
      <c r="IE3109" s="7"/>
      <c r="IF3109" s="1"/>
      <c r="IG3109" s="1"/>
      <c r="IH3109" s="1"/>
      <c r="II3109" s="1"/>
      <c r="IO3109" s="1"/>
      <c r="IP3109" s="1"/>
      <c r="IQ3109" s="1"/>
      <c r="IR3109" s="1"/>
      <c r="IS3109" s="2"/>
      <c r="IT3109" s="1"/>
      <c r="IU3109" s="7"/>
      <c r="IV3109" s="1"/>
      <c r="IW3109" s="1"/>
      <c r="IX3109" s="1"/>
      <c r="IY3109" s="1"/>
      <c r="IZ3109" s="1"/>
      <c r="JA3109" s="1"/>
      <c r="JB3109" s="1"/>
      <c r="JC3109" s="2"/>
      <c r="JD3109" s="1"/>
      <c r="JE3109" s="7"/>
      <c r="JF3109" s="1"/>
      <c r="JG3109" s="1"/>
      <c r="JH3109" s="1"/>
      <c r="JI3109" s="1"/>
      <c r="JJ3109" s="1"/>
      <c r="JK3109" s="1"/>
      <c r="JL3109" s="1"/>
      <c r="JM3109" s="2"/>
      <c r="JN3109" s="1"/>
      <c r="JO3109" s="7"/>
      <c r="JP3109" s="1"/>
      <c r="JQ3109" s="1"/>
      <c r="JR3109" s="1"/>
      <c r="JS3109" s="1"/>
      <c r="JT3109" s="1"/>
      <c r="JU3109" s="1"/>
      <c r="JV3109" s="1"/>
      <c r="JW3109" s="1"/>
      <c r="JX3109" s="1"/>
      <c r="JY3109" s="1"/>
      <c r="JZ3109" s="1"/>
      <c r="KA3109" s="1"/>
      <c r="KB3109" s="1"/>
      <c r="KC3109" s="1"/>
      <c r="KD3109" s="1"/>
      <c r="KE3109" s="1"/>
      <c r="KF3109" s="1"/>
      <c r="KG3109" s="1"/>
      <c r="KV3109" s="1"/>
      <c r="KW3109" s="34"/>
      <c r="KY3109" s="35"/>
      <c r="LA3109" s="36"/>
      <c r="LC3109" s="37"/>
      <c r="LQ3109" s="1"/>
      <c r="LR3109" s="1"/>
      <c r="LS3109" s="1"/>
      <c r="LT3109" s="1"/>
      <c r="LU3109" s="2"/>
      <c r="LV3109" s="1"/>
      <c r="LW3109" s="7"/>
      <c r="LX3109" s="1"/>
      <c r="LY3109" s="1"/>
      <c r="LZ3109" s="1"/>
      <c r="MA3109" s="1"/>
      <c r="MB3109" s="1"/>
      <c r="MC3109" s="1"/>
      <c r="MD3109" s="1"/>
      <c r="ME3109" s="2"/>
      <c r="MF3109" s="1"/>
      <c r="MG3109" s="7"/>
      <c r="MH3109" s="1"/>
      <c r="MI3109" s="1"/>
      <c r="MJ3109" s="1"/>
      <c r="MK3109" s="1"/>
      <c r="ML3109" s="1"/>
      <c r="MM3109" s="1"/>
      <c r="MN3109" s="1"/>
      <c r="MO3109" s="2"/>
      <c r="MP3109" s="1"/>
      <c r="MQ3109" s="7"/>
      <c r="MR3109" s="1"/>
      <c r="MS3109" s="1"/>
      <c r="MT3109" s="1"/>
      <c r="MU3109" s="1"/>
      <c r="NA3109" s="1"/>
      <c r="NB3109" s="1"/>
      <c r="NC3109" s="1"/>
      <c r="ND3109" s="1"/>
      <c r="NE3109" s="2"/>
      <c r="NF3109" s="1"/>
      <c r="NG3109" s="7"/>
      <c r="NH3109" s="1"/>
      <c r="NI3109" s="1"/>
      <c r="NJ3109" s="1"/>
      <c r="NK3109" s="1"/>
      <c r="NL3109" s="1"/>
      <c r="NM3109" s="1"/>
      <c r="NN3109" s="1"/>
      <c r="NO3109" s="2"/>
      <c r="NP3109" s="1"/>
      <c r="NQ3109" s="7"/>
      <c r="NR3109" s="1"/>
      <c r="NS3109" s="1"/>
      <c r="NT3109" s="1"/>
      <c r="NU3109" s="1"/>
      <c r="NV3109" s="1"/>
      <c r="NW3109" s="1"/>
      <c r="NX3109" s="1"/>
      <c r="NY3109" s="2"/>
      <c r="NZ3109" s="1"/>
      <c r="OA3109" s="7"/>
      <c r="OB3109" s="1"/>
      <c r="OC3109" s="1"/>
      <c r="OD3109" s="1"/>
      <c r="OE3109" s="1"/>
      <c r="OF3109" s="1"/>
      <c r="OG3109" s="1"/>
      <c r="OH3109" s="1"/>
      <c r="OI3109" s="1"/>
      <c r="OJ3109" s="1"/>
      <c r="OK3109" s="1"/>
      <c r="OL3109" s="1"/>
      <c r="OM3109" s="1"/>
      <c r="ON3109" s="1"/>
      <c r="OO3109" s="1"/>
      <c r="OP3109" s="1"/>
      <c r="OQ3109" s="1"/>
      <c r="RC3109" s="1"/>
      <c r="RD3109" s="1"/>
      <c r="RE3109" s="1"/>
      <c r="RF3109" s="1"/>
      <c r="RG3109" s="2"/>
      <c r="RH3109" s="1"/>
      <c r="RI3109" s="7"/>
      <c r="RJ3109" s="1"/>
      <c r="RK3109" s="1"/>
      <c r="RL3109" s="1"/>
      <c r="RM3109" s="1"/>
      <c r="RN3109" s="1"/>
      <c r="RO3109" s="1"/>
      <c r="RP3109" s="1"/>
      <c r="RQ3109" s="2"/>
      <c r="RR3109" s="1"/>
      <c r="RS3109" s="7"/>
      <c r="RT3109" s="1"/>
      <c r="RU3109" s="1"/>
      <c r="RV3109" s="1"/>
      <c r="RW3109" s="1"/>
      <c r="RX3109" s="1"/>
      <c r="RY3109" s="1"/>
      <c r="RZ3109" s="1"/>
      <c r="SA3109" s="2"/>
      <c r="SB3109" s="1"/>
      <c r="SC3109" s="7"/>
      <c r="SD3109" s="1"/>
      <c r="SE3109" s="1"/>
      <c r="SF3109" s="1"/>
      <c r="SG3109" s="1"/>
      <c r="SM3109" s="1"/>
      <c r="SN3109" s="1"/>
      <c r="SO3109" s="1"/>
      <c r="SP3109" s="1"/>
      <c r="SQ3109" s="2"/>
      <c r="SR3109" s="1"/>
      <c r="SS3109" s="7"/>
      <c r="ST3109" s="1"/>
      <c r="SU3109" s="1"/>
      <c r="SV3109" s="1"/>
      <c r="SW3109" s="1"/>
      <c r="SX3109" s="1"/>
      <c r="SY3109" s="1"/>
      <c r="SZ3109" s="1"/>
      <c r="TA3109" s="2"/>
      <c r="TB3109" s="1"/>
      <c r="TC3109" s="7"/>
      <c r="TD3109" s="1"/>
      <c r="TE3109" s="1"/>
      <c r="TF3109" s="1"/>
      <c r="TG3109" s="1"/>
      <c r="TH3109" s="1"/>
      <c r="TI3109" s="1"/>
      <c r="TJ3109" s="1"/>
      <c r="TK3109" s="2"/>
      <c r="TL3109" s="1"/>
      <c r="TM3109" s="7"/>
      <c r="TN3109" s="1"/>
      <c r="TO3109" s="1"/>
      <c r="TP3109" s="1"/>
      <c r="TQ3109" s="1"/>
      <c r="TR3109" s="1"/>
      <c r="TS3109" s="1"/>
      <c r="TT3109" s="1"/>
      <c r="TU3109" s="1"/>
      <c r="TV3109" s="1"/>
      <c r="TW3109" s="1"/>
      <c r="TX3109" s="1"/>
      <c r="TY3109" s="1"/>
      <c r="TZ3109" s="1"/>
      <c r="UA3109" s="1"/>
      <c r="UB3109" s="1"/>
      <c r="UC3109" s="1"/>
      <c r="VT3109" s="1"/>
    </row>
    <row r="3110" spans="14:592" ht="15" thickBot="1" x14ac:dyDescent="0.35">
      <c r="N3110" s="1"/>
      <c r="O3110" s="34"/>
      <c r="Q3110" s="35"/>
      <c r="S3110" s="36"/>
      <c r="U3110" s="37"/>
      <c r="W3110" s="52"/>
      <c r="Y3110" s="53"/>
      <c r="AI3110" s="1"/>
      <c r="AK3110" t="s">
        <v>173</v>
      </c>
      <c r="AM3110" s="2" t="s">
        <v>162</v>
      </c>
      <c r="AO3110" s="7" t="s">
        <v>163</v>
      </c>
      <c r="AQ3110" t="s">
        <v>174</v>
      </c>
      <c r="AS3110" s="1"/>
      <c r="AU3110" t="s">
        <v>175</v>
      </c>
      <c r="AW3110" s="2" t="s">
        <v>164</v>
      </c>
      <c r="AY3110" s="7" t="s">
        <v>165</v>
      </c>
      <c r="BA3110" t="s">
        <v>176</v>
      </c>
      <c r="BC3110" s="1"/>
      <c r="BE3110" t="s">
        <v>177</v>
      </c>
      <c r="BG3110" s="2" t="s">
        <v>105</v>
      </c>
      <c r="BI3110" s="7" t="s">
        <v>106</v>
      </c>
      <c r="BK3110" t="s">
        <v>178</v>
      </c>
      <c r="BM3110" s="1"/>
      <c r="BS3110" s="1"/>
      <c r="BU3110" t="s">
        <v>173</v>
      </c>
      <c r="BW3110" s="2" t="s">
        <v>170</v>
      </c>
      <c r="BY3110" s="7" t="s">
        <v>171</v>
      </c>
      <c r="CA3110" t="s">
        <v>174</v>
      </c>
      <c r="CC3110" s="1"/>
      <c r="CE3110" t="s">
        <v>175</v>
      </c>
      <c r="CG3110" s="2" t="s">
        <v>166</v>
      </c>
      <c r="CI3110" s="7" t="s">
        <v>167</v>
      </c>
      <c r="CK3110" t="s">
        <v>176</v>
      </c>
      <c r="CM3110" s="1"/>
      <c r="CO3110" t="s">
        <v>177</v>
      </c>
      <c r="CQ3110" s="2" t="s">
        <v>107</v>
      </c>
      <c r="CS3110" s="7" t="s">
        <v>108</v>
      </c>
      <c r="CU3110" t="s">
        <v>178</v>
      </c>
      <c r="CW3110" s="1"/>
      <c r="DC3110" s="1"/>
      <c r="DE3110" t="s">
        <v>173</v>
      </c>
      <c r="DG3110" s="2" t="s">
        <v>247</v>
      </c>
      <c r="DI3110" s="7" t="s">
        <v>248</v>
      </c>
      <c r="DK3110" t="s">
        <v>174</v>
      </c>
      <c r="DM3110" s="1"/>
      <c r="DO3110" t="s">
        <v>175</v>
      </c>
      <c r="DQ3110" s="2" t="s">
        <v>168</v>
      </c>
      <c r="DS3110" s="7" t="s">
        <v>169</v>
      </c>
      <c r="DU3110" t="s">
        <v>176</v>
      </c>
      <c r="DW3110" s="1"/>
      <c r="DY3110" t="s">
        <v>177</v>
      </c>
      <c r="EA3110" s="2" t="s">
        <v>109</v>
      </c>
      <c r="EC3110" s="7" t="s">
        <v>110</v>
      </c>
      <c r="EE3110" t="s">
        <v>178</v>
      </c>
      <c r="EG3110" s="1"/>
      <c r="EH3110" s="11" t="s">
        <v>179</v>
      </c>
      <c r="EI3110" s="11"/>
      <c r="EJ3110" s="11"/>
      <c r="EK3110" s="11"/>
      <c r="EL3110" s="11" t="s">
        <v>180</v>
      </c>
      <c r="EM3110" s="11"/>
      <c r="EN3110" s="11"/>
      <c r="EO3110" s="11"/>
      <c r="EP3110" s="11" t="s">
        <v>181</v>
      </c>
      <c r="EQ3110" s="11"/>
      <c r="ER3110" s="11"/>
      <c r="ES3110" s="11"/>
      <c r="ET3110" s="11"/>
      <c r="EU3110" s="1"/>
      <c r="EY3110" s="1"/>
      <c r="FU3110" s="1"/>
      <c r="FW3110" t="s">
        <v>173</v>
      </c>
      <c r="FY3110" s="2" t="s">
        <v>162</v>
      </c>
      <c r="GA3110" s="7" t="s">
        <v>163</v>
      </c>
      <c r="GC3110" t="s">
        <v>174</v>
      </c>
      <c r="GE3110" s="1"/>
      <c r="GG3110" t="s">
        <v>175</v>
      </c>
      <c r="GI3110" s="2" t="s">
        <v>164</v>
      </c>
      <c r="GK3110" s="7" t="s">
        <v>165</v>
      </c>
      <c r="GM3110" t="s">
        <v>176</v>
      </c>
      <c r="GO3110" s="1"/>
      <c r="GQ3110" t="s">
        <v>177</v>
      </c>
      <c r="GS3110" s="2" t="s">
        <v>105</v>
      </c>
      <c r="GU3110" s="7" t="s">
        <v>106</v>
      </c>
      <c r="GW3110" t="s">
        <v>178</v>
      </c>
      <c r="GY3110" s="1"/>
      <c r="HE3110" s="1"/>
      <c r="HG3110" t="s">
        <v>173</v>
      </c>
      <c r="HI3110" s="2" t="s">
        <v>170</v>
      </c>
      <c r="HK3110" s="7" t="s">
        <v>171</v>
      </c>
      <c r="HM3110" t="s">
        <v>174</v>
      </c>
      <c r="HO3110" s="1"/>
      <c r="HQ3110" t="s">
        <v>175</v>
      </c>
      <c r="HS3110" s="2" t="s">
        <v>166</v>
      </c>
      <c r="HU3110" s="7" t="s">
        <v>167</v>
      </c>
      <c r="HW3110" t="s">
        <v>176</v>
      </c>
      <c r="HY3110" s="1"/>
      <c r="IA3110" t="s">
        <v>177</v>
      </c>
      <c r="IC3110" s="2" t="s">
        <v>107</v>
      </c>
      <c r="IE3110" s="7" t="s">
        <v>108</v>
      </c>
      <c r="IG3110" t="s">
        <v>178</v>
      </c>
      <c r="II3110" s="1"/>
      <c r="IO3110" s="1"/>
      <c r="IQ3110" t="s">
        <v>173</v>
      </c>
      <c r="IS3110" s="2" t="s">
        <v>247</v>
      </c>
      <c r="IU3110" s="7" t="s">
        <v>248</v>
      </c>
      <c r="IW3110" t="s">
        <v>174</v>
      </c>
      <c r="IY3110" s="1"/>
      <c r="JA3110" t="s">
        <v>175</v>
      </c>
      <c r="JC3110" s="2" t="s">
        <v>168</v>
      </c>
      <c r="JE3110" s="7" t="s">
        <v>169</v>
      </c>
      <c r="JG3110" t="s">
        <v>176</v>
      </c>
      <c r="JI3110" s="1"/>
      <c r="JK3110" t="s">
        <v>177</v>
      </c>
      <c r="JM3110" s="2" t="s">
        <v>109</v>
      </c>
      <c r="JO3110" s="7" t="s">
        <v>110</v>
      </c>
      <c r="JQ3110" t="s">
        <v>178</v>
      </c>
      <c r="JS3110" s="1"/>
      <c r="JT3110" s="11" t="s">
        <v>179</v>
      </c>
      <c r="JU3110" s="11"/>
      <c r="JV3110" s="11"/>
      <c r="JW3110" s="11"/>
      <c r="JX3110" s="11" t="s">
        <v>180</v>
      </c>
      <c r="JY3110" s="11"/>
      <c r="JZ3110" s="11"/>
      <c r="KA3110" s="11"/>
      <c r="KB3110" s="11" t="s">
        <v>181</v>
      </c>
      <c r="KC3110" s="11"/>
      <c r="KD3110" s="11"/>
      <c r="KE3110" s="11"/>
      <c r="KF3110" s="11"/>
      <c r="KG3110" s="1"/>
      <c r="KV3110" s="1"/>
      <c r="KW3110" s="34"/>
      <c r="KY3110" s="35"/>
      <c r="LA3110" s="36"/>
      <c r="LC3110" s="37"/>
      <c r="LQ3110" s="1"/>
      <c r="LS3110" t="s">
        <v>173</v>
      </c>
      <c r="LU3110" s="2" t="s">
        <v>162</v>
      </c>
      <c r="LW3110" s="7" t="s">
        <v>163</v>
      </c>
      <c r="LY3110" t="s">
        <v>174</v>
      </c>
      <c r="MA3110" s="1"/>
      <c r="MC3110" t="s">
        <v>175</v>
      </c>
      <c r="ME3110" s="2" t="s">
        <v>164</v>
      </c>
      <c r="MG3110" s="7" t="s">
        <v>165</v>
      </c>
      <c r="MI3110" t="s">
        <v>176</v>
      </c>
      <c r="MK3110" s="1"/>
      <c r="MM3110" t="s">
        <v>177</v>
      </c>
      <c r="MO3110" s="2" t="s">
        <v>105</v>
      </c>
      <c r="MQ3110" s="7" t="s">
        <v>106</v>
      </c>
      <c r="MS3110" t="s">
        <v>178</v>
      </c>
      <c r="MU3110" s="1"/>
      <c r="NA3110" s="1"/>
      <c r="NC3110" t="s">
        <v>173</v>
      </c>
      <c r="NE3110" s="2" t="s">
        <v>170</v>
      </c>
      <c r="NG3110" s="7" t="s">
        <v>171</v>
      </c>
      <c r="NI3110" t="s">
        <v>174</v>
      </c>
      <c r="NK3110" s="1"/>
      <c r="NM3110" t="s">
        <v>175</v>
      </c>
      <c r="NO3110" s="2" t="s">
        <v>166</v>
      </c>
      <c r="NQ3110" s="7" t="s">
        <v>167</v>
      </c>
      <c r="NS3110" t="s">
        <v>176</v>
      </c>
      <c r="NU3110" s="1"/>
      <c r="NW3110" t="s">
        <v>177</v>
      </c>
      <c r="NY3110" s="2" t="s">
        <v>107</v>
      </c>
      <c r="OA3110" s="7" t="s">
        <v>108</v>
      </c>
      <c r="OC3110" t="s">
        <v>178</v>
      </c>
      <c r="OE3110" s="1"/>
      <c r="OF3110" s="11" t="s">
        <v>179</v>
      </c>
      <c r="OG3110" s="11"/>
      <c r="OH3110" s="11"/>
      <c r="OI3110" s="11"/>
      <c r="OJ3110" s="11" t="s">
        <v>180</v>
      </c>
      <c r="OK3110" s="11"/>
      <c r="OL3110" s="11"/>
      <c r="OM3110" s="11"/>
      <c r="ON3110" s="11" t="s">
        <v>181</v>
      </c>
      <c r="OO3110" s="11"/>
      <c r="OP3110" s="11"/>
      <c r="OQ3110" s="1"/>
      <c r="PW3110" s="1"/>
      <c r="RC3110" s="1"/>
      <c r="RE3110" t="s">
        <v>173</v>
      </c>
      <c r="RG3110" s="2" t="s">
        <v>162</v>
      </c>
      <c r="RI3110" s="7" t="s">
        <v>163</v>
      </c>
      <c r="RK3110" t="s">
        <v>174</v>
      </c>
      <c r="RM3110" s="1"/>
      <c r="RO3110" t="s">
        <v>175</v>
      </c>
      <c r="RQ3110" s="2" t="s">
        <v>164</v>
      </c>
      <c r="RS3110" s="7" t="s">
        <v>165</v>
      </c>
      <c r="RU3110" t="s">
        <v>176</v>
      </c>
      <c r="RW3110" s="1"/>
      <c r="RY3110" t="s">
        <v>177</v>
      </c>
      <c r="SA3110" s="2" t="s">
        <v>105</v>
      </c>
      <c r="SC3110" s="7" t="s">
        <v>106</v>
      </c>
      <c r="SE3110" t="s">
        <v>178</v>
      </c>
      <c r="SG3110" s="1"/>
      <c r="SM3110" s="1"/>
      <c r="SO3110" t="s">
        <v>173</v>
      </c>
      <c r="SQ3110" s="2" t="s">
        <v>170</v>
      </c>
      <c r="SS3110" s="7" t="s">
        <v>171</v>
      </c>
      <c r="SU3110" t="s">
        <v>174</v>
      </c>
      <c r="SW3110" s="1"/>
      <c r="SY3110" t="s">
        <v>175</v>
      </c>
      <c r="TA3110" s="2" t="s">
        <v>166</v>
      </c>
      <c r="TC3110" s="7" t="s">
        <v>167</v>
      </c>
      <c r="TE3110" t="s">
        <v>176</v>
      </c>
      <c r="TG3110" s="1"/>
      <c r="TI3110" t="s">
        <v>177</v>
      </c>
      <c r="TK3110" s="2" t="s">
        <v>107</v>
      </c>
      <c r="TM3110" s="7" t="s">
        <v>108</v>
      </c>
      <c r="TO3110" t="s">
        <v>178</v>
      </c>
      <c r="TQ3110" s="1"/>
      <c r="TR3110" s="11" t="s">
        <v>179</v>
      </c>
      <c r="TS3110" s="11"/>
      <c r="TT3110" s="11"/>
      <c r="TU3110" s="11"/>
      <c r="TV3110" s="11" t="s">
        <v>180</v>
      </c>
      <c r="TW3110" s="11"/>
      <c r="TX3110" s="11"/>
      <c r="TY3110" s="11"/>
      <c r="TZ3110" s="11" t="s">
        <v>181</v>
      </c>
      <c r="UA3110" s="11"/>
      <c r="UB3110" s="11"/>
      <c r="UC3110" s="1"/>
      <c r="VT3110" s="1"/>
    </row>
    <row r="3111" spans="14:592" x14ac:dyDescent="0.3">
      <c r="N3111" s="1"/>
      <c r="O3111" s="34"/>
      <c r="Q3111" s="35"/>
      <c r="S3111" s="36"/>
      <c r="U3111" s="37"/>
      <c r="W3111" s="52"/>
      <c r="Y3111" s="53"/>
      <c r="AI3111" s="1"/>
      <c r="AK3111" s="12">
        <v>1.3335006349463083</v>
      </c>
      <c r="AM3111" s="4">
        <f t="array" ref="AM3111:AM3114">MMULT(AJ3116:AL3119,AM3121:AM3123)+AK3111:AK3114</f>
        <v>1.1349981454293743</v>
      </c>
      <c r="AO3111" s="8">
        <f t="array" ref="AO3111:AO3114">AO3105:AO3108</f>
        <v>-5.0152042063827075E-5</v>
      </c>
      <c r="AQ3111" s="12">
        <f t="array" ref="AQ3111:AQ3114">AO3111:AO3114</f>
        <v>-5.0152042063827075E-5</v>
      </c>
      <c r="AS3111" s="1"/>
      <c r="AU3111" s="12">
        <v>0.55053276759381076</v>
      </c>
      <c r="AW3111" s="4">
        <f t="array" ref="AW3111:AW3114">MMULT(AT3116:AV3119,AW3121:AW3123)+AU3111:AU3114</f>
        <v>0.69266475607865519</v>
      </c>
      <c r="AY3111" s="8">
        <f t="array" ref="AY3111:AY3114">AY3105:AY3108</f>
        <v>-1.0903841063549041E-5</v>
      </c>
      <c r="BA3111" s="12">
        <f t="array" ref="BA3111:BA3114">AY3111:AY3114</f>
        <v>-1.0903841063549041E-5</v>
      </c>
      <c r="BC3111" s="1"/>
      <c r="BE3111" s="12">
        <v>0.64516513549878707</v>
      </c>
      <c r="BG3111" s="4">
        <f t="array" ref="BG3111:BG3114">MMULT(BD3116:BF3119,BG3121:BG3123)+BE3111:BE3114</f>
        <v>0.81370416814810209</v>
      </c>
      <c r="BI3111" s="8">
        <f t="array" ref="BI3111:BI3114">BI3105:BI3108</f>
        <v>4.2525377967692589E-5</v>
      </c>
      <c r="BK3111" s="12">
        <f t="array" ref="BK3111:BK3114">BI3111:BI3114</f>
        <v>4.2525377967692589E-5</v>
      </c>
      <c r="BM3111" s="1"/>
      <c r="BS3111" s="1"/>
      <c r="BU3111" s="12">
        <f t="array" ref="BU3111:BU3114">AK3111:AK3114</f>
        <v>1.3335006349463083</v>
      </c>
      <c r="BW3111" s="4">
        <f t="array" ref="BW3111:BW3114">MMULT(BT3116:BV3119,BW3121:BW3123)+BU3111:BU3114</f>
        <v>1.4503185350005963</v>
      </c>
      <c r="BY3111" s="8">
        <f t="array" ref="BY3111:BY3114">BY3105:BY3108</f>
        <v>5.5687782006439358E-5</v>
      </c>
      <c r="CA3111" s="12">
        <f t="array" ref="CA3111:CA3114">BY3111:BY3114</f>
        <v>5.5687782006439358E-5</v>
      </c>
      <c r="CC3111" s="1"/>
      <c r="CE3111" s="12">
        <f t="array" ref="CE3111:CE3114">AU3111:AU3114</f>
        <v>0.55053276759381076</v>
      </c>
      <c r="CG3111" s="4">
        <f t="array" ref="CG3111:CG3114">MMULT(CD3116:CF3119,CG3121:CG3123)+CE3111:CE3114</f>
        <v>1.1024850932623187</v>
      </c>
      <c r="CI3111" s="8">
        <f t="array" ref="CI3111:CI3114">CI3105:CI3108</f>
        <v>1.4958144467616311E-5</v>
      </c>
      <c r="CK3111" s="12">
        <f t="array" ref="CK3111:CK3114">CI3111:CI3114</f>
        <v>1.4958144467616311E-5</v>
      </c>
      <c r="CM3111" s="1"/>
      <c r="CO3111" s="12">
        <f t="array" ref="CO3111:CO3114">BE3111:BE3114</f>
        <v>0.64516513549878707</v>
      </c>
      <c r="CQ3111" s="4">
        <f t="array" ref="CQ3111:CQ3114">MMULT(CN3116:CP3119,CQ3121:CQ3123)+CO3111:CO3114</f>
        <v>0.12801002019156338</v>
      </c>
      <c r="CS3111" s="8">
        <f t="array" ref="CS3111:CS3114">CS3105:CS3108</f>
        <v>4.472644181683803E-5</v>
      </c>
      <c r="CU3111" s="12">
        <f t="array" ref="CU3111:CU3114">CS3111:CS3114</f>
        <v>4.472644181683803E-5</v>
      </c>
      <c r="CW3111" s="1"/>
      <c r="DC3111" s="1"/>
      <c r="DE3111" s="12">
        <f t="array" ref="DE3111:DE3114">BU3111:BU3114</f>
        <v>1.3335006349463083</v>
      </c>
      <c r="DG3111" s="4">
        <f t="array" ref="DG3111:DG3114">MMULT(DD3116:DF3119,DG3121:DG3123)+DE3111:DE3114</f>
        <v>0.71612427589790184</v>
      </c>
      <c r="DI3111" s="8">
        <f t="array" ref="DI3111:DI3114">DI3105:DI3108</f>
        <v>-3.0055481955866708E-5</v>
      </c>
      <c r="DK3111" s="12">
        <f t="array" ref="DK3111:DK3114">DI3111:DI3114</f>
        <v>-3.0055481955866708E-5</v>
      </c>
      <c r="DM3111" s="1"/>
      <c r="DO3111" s="12">
        <f t="array" ref="DO3111:DO3114">CE3111:CE3114</f>
        <v>0.55053276759381076</v>
      </c>
      <c r="DQ3111" s="4">
        <f t="array" ref="DQ3111:DQ3114">MMULT(DN3116:DP3119,DQ3121:DQ3123)+DO3111:DO3114</f>
        <v>1.632669486083016</v>
      </c>
      <c r="DS3111" s="8">
        <f t="array" ref="DS3111:DS3114">DS3105:DS3108</f>
        <v>-4.0543034040672522E-6</v>
      </c>
      <c r="DU3111" s="12">
        <f t="array" ref="DU3111:DU3114">DS3111:DS3114</f>
        <v>-4.0543034040672522E-6</v>
      </c>
      <c r="DW3111" s="1"/>
      <c r="DY3111" s="12">
        <f t="array" ref="DY3111:DY3114">CO3111:CO3114</f>
        <v>0.64516513549878707</v>
      </c>
      <c r="EA3111" s="4">
        <f t="array" ref="EA3111:EA3114">MMULT(DX3116:DZ3119,EA3121:EA3123)+DY3111:DY3114</f>
        <v>0.74842963886697267</v>
      </c>
      <c r="EC3111" s="8">
        <f t="array" ref="EC3111:EC3114">EC3105:EC3108</f>
        <v>5.6259431917181834E-5</v>
      </c>
      <c r="EE3111" s="12">
        <f t="array" ref="EE3111:EE3114">EC3111:EC3114</f>
        <v>5.6259431917181834E-5</v>
      </c>
      <c r="EG3111" s="1"/>
      <c r="EH3111" s="15">
        <f t="array" ref="EH3111:EH3114">AQ3111:AQ3114+CA3111:CA3114+DK3111:DK3114</f>
        <v>-2.4519742013254426E-5</v>
      </c>
      <c r="EI3111" s="11"/>
      <c r="EJ3111" s="11"/>
      <c r="EK3111" s="11"/>
      <c r="EL3111" s="15">
        <f t="array" ref="EL3111:EL3114">DU3111:DU3114+CK3111:CK3114+BA3111:BA3114</f>
        <v>1.6940658945086007E-20</v>
      </c>
      <c r="EM3111" s="11"/>
      <c r="EN3111" s="11"/>
      <c r="EO3111" s="11"/>
      <c r="EP3111" s="15">
        <f t="array" ref="EP3111:EP3114">BK3111:BK3114+CU3111:CU3114+EE3111:EE3114</f>
        <v>1.4351125170171245E-4</v>
      </c>
      <c r="EQ3111" s="11"/>
      <c r="ER3111" s="11"/>
      <c r="ES3111" s="11"/>
      <c r="ET3111" s="11"/>
      <c r="EU3111" s="1"/>
      <c r="FU3111" s="1"/>
      <c r="FW3111" s="12">
        <v>-8.2106067809767425E-2</v>
      </c>
      <c r="FY3111" s="4">
        <f t="array" ref="FY3111:FY3114">MMULT(FV3116:FX3119,FY3121:FY3123)+FW3111:FW3114</f>
        <v>5.9697707411511508E-2</v>
      </c>
      <c r="GA3111" s="8">
        <f t="array" ref="GA3111:GA3114">GA3105:GA3108</f>
        <v>-3.2098833558816416E-5</v>
      </c>
      <c r="GC3111" s="12">
        <f t="array" ref="GC3111:GC3114">GA3111:GA3114</f>
        <v>-3.2098833558816416E-5</v>
      </c>
      <c r="GE3111" s="1"/>
      <c r="GG3111" s="12">
        <v>0.44019506690306026</v>
      </c>
      <c r="GI3111" s="4">
        <f t="array" ref="GI3111:GI3114">MMULT(GF3116:GH3119,GI3121:GI3123)+GG3111:GG3114</f>
        <v>0.24284652901952855</v>
      </c>
      <c r="GK3111" s="8">
        <f t="array" ref="GK3111:GK3114">GK3105:GK3108</f>
        <v>4.4259824083292346E-5</v>
      </c>
      <c r="GM3111" s="12">
        <f t="array" ref="GM3111:GM3114">GK3111:GK3114</f>
        <v>4.4259824083292346E-5</v>
      </c>
      <c r="GO3111" s="1"/>
      <c r="GQ3111" s="12">
        <v>-0.10318926364006181</v>
      </c>
      <c r="GS3111" s="4">
        <f t="array" ref="GS3111:GS3114">MMULT(GP3116:GR3119,GS3121:GS3123)+GQ3111:GQ3114</f>
        <v>-0.10806423863175682</v>
      </c>
      <c r="GU3111" s="8">
        <f t="array" ref="GU3111:GU3114">GU3105:GU3108</f>
        <v>-1.2069568116454668E-6</v>
      </c>
      <c r="GW3111" s="12">
        <f t="array" ref="GW3111:GW3114">GU3111:GU3114</f>
        <v>-1.2069568116454668E-6</v>
      </c>
      <c r="GY3111" s="1"/>
      <c r="HE3111" s="1"/>
      <c r="HG3111" s="12">
        <f t="array" ref="HG3111:HG3114">FW3111:FW3114</f>
        <v>-8.2106067809767425E-2</v>
      </c>
      <c r="HI3111" s="4">
        <f t="array" ref="HI3111:HI3114">MMULT(HF3116:HH3119,HI3121:HI3123)+HG3111:HG3114</f>
        <v>-0.50392384996612583</v>
      </c>
      <c r="HK3111" s="8">
        <f t="array" ref="HK3111:HK3114">HK3105:HK3108</f>
        <v>3.2309338309101394E-5</v>
      </c>
      <c r="HM3111" s="12">
        <f t="array" ref="HM3111:HM3114">HK3111:HK3114</f>
        <v>3.2309338309101394E-5</v>
      </c>
      <c r="HO3111" s="1"/>
      <c r="HQ3111" s="12">
        <f t="array" ref="HQ3111:HQ3114">GG3111:GG3114</f>
        <v>0.44019506690306026</v>
      </c>
      <c r="HS3111" s="4">
        <f t="array" ref="HS3111:HS3114">MMULT(HP3116:HR3119,HS3121:HS3123)+HQ3111:HQ3114</f>
        <v>0.75710738011675871</v>
      </c>
      <c r="HU3111" s="8">
        <f t="array" ref="HU3111:HU3114">HU3105:HU3108</f>
        <v>-3.8418992049724009E-5</v>
      </c>
      <c r="HW3111" s="12">
        <f t="array" ref="HW3111:HW3114">HU3111:HU3114</f>
        <v>-3.8418992049724009E-5</v>
      </c>
      <c r="HY3111" s="1"/>
      <c r="IA3111" s="12">
        <f t="array" ref="IA3111:IA3114">GQ3111:GQ3114</f>
        <v>-0.10318926364006181</v>
      </c>
      <c r="IC3111" s="4">
        <f t="array" ref="IC3111:IC3114">MMULT(HZ3116:IB3119,IC3121:IC3123)+IA3111:IA3114</f>
        <v>9.2879253165465941E-2</v>
      </c>
      <c r="IE3111" s="8">
        <f t="array" ref="IE3111:IE3114">IE3105:IE3108</f>
        <v>-2.8886525942138739E-6</v>
      </c>
      <c r="IG3111" s="12">
        <f t="array" ref="IG3111:IG3114">IE3111:IE3114</f>
        <v>-2.8886525942138739E-6</v>
      </c>
      <c r="II3111" s="1"/>
      <c r="IO3111" s="1"/>
      <c r="IQ3111" s="12">
        <f t="array" ref="IQ3111:IQ3114">HG3111:HG3114</f>
        <v>-8.2106067809767425E-2</v>
      </c>
      <c r="IS3111" s="4">
        <f t="array" ref="IS3111:IS3114">MMULT(IP3116:IR3119,IS3121:IS3123)+IQ3111:IQ3114</f>
        <v>1.8172807791610526E-2</v>
      </c>
      <c r="IU3111" s="8">
        <f t="array" ref="IU3111:IU3114">IU3105:IU3108</f>
        <v>-1.6966114591390159E-5</v>
      </c>
      <c r="IW3111" s="12">
        <f t="array" ref="IW3111:IW3114">IU3111:IU3114</f>
        <v>-1.6966114591390159E-5</v>
      </c>
      <c r="IY3111" s="1"/>
      <c r="JA3111" s="12">
        <f t="array" ref="JA3111:JA3114">HQ3111:HQ3114</f>
        <v>0.44019506690306026</v>
      </c>
      <c r="JC3111" s="4">
        <f t="array" ref="JC3111:JC3114">MMULT(IZ3116:JB3119,JC3121:JC3123)+JA3111:JA3114</f>
        <v>2.8598168763384668E-2</v>
      </c>
      <c r="JE3111" s="8">
        <f t="array" ref="JE3111:JE3114">JE3105:JE3108</f>
        <v>-5.8408320335683401E-6</v>
      </c>
      <c r="JG3111" s="12">
        <f t="array" ref="JG3111:JG3114">JE3111:JE3114</f>
        <v>-5.8408320335683401E-6</v>
      </c>
      <c r="JI3111" s="1"/>
      <c r="JK3111" s="12">
        <f t="array" ref="JK3111:JK3114">IA3111:IA3114</f>
        <v>-0.10318926364006181</v>
      </c>
      <c r="JM3111" s="4">
        <f t="array" ref="JM3111:JM3114">MMULT(JJ3116:JL3119,JM3121:JM3123)+JK3111:JK3114</f>
        <v>7.6211866477714135E-2</v>
      </c>
      <c r="JO3111" s="8">
        <f t="array" ref="JO3111:JO3114">JO3105:JO3108</f>
        <v>-1.7668511451333303E-6</v>
      </c>
      <c r="JQ3111" s="12">
        <f t="array" ref="JQ3111:JQ3114">JO3111:JO3114</f>
        <v>-1.7668511451333303E-6</v>
      </c>
      <c r="JS3111" s="1"/>
      <c r="JT3111" s="15">
        <f t="array" ref="JT3111:JT3114">GC3111:GC3114+HM3111:HM3114+IW3111:IW3114</f>
        <v>-1.6755609841105181E-5</v>
      </c>
      <c r="JU3111" s="11"/>
      <c r="JV3111" s="11"/>
      <c r="JW3111" s="11"/>
      <c r="JX3111" s="15">
        <f t="array" ref="JX3111:JX3114">JG3111:JG3114+HW3111:HW3114+GM3111:GM3114</f>
        <v>0</v>
      </c>
      <c r="JY3111" s="11"/>
      <c r="JZ3111" s="11"/>
      <c r="KA3111" s="11"/>
      <c r="KB3111" s="15">
        <f t="array" ref="KB3111:KB3114">GW3111:GW3114+IG3111:IG3114+JQ3111:JQ3114</f>
        <v>-5.8624605509926714E-6</v>
      </c>
      <c r="KC3111" s="11"/>
      <c r="KD3111" s="11"/>
      <c r="KE3111" s="11"/>
      <c r="KF3111" s="11"/>
      <c r="KG3111" s="1"/>
      <c r="KV3111" s="1"/>
      <c r="KW3111" s="34"/>
      <c r="KY3111" s="35"/>
      <c r="LA3111" s="36"/>
      <c r="LC3111" s="37"/>
      <c r="LQ3111" s="1"/>
      <c r="LS3111" s="12">
        <v>-0.636633536442897</v>
      </c>
      <c r="LU3111" s="4">
        <f t="array" ref="LU3111:LU3114">MMULT(LR3116:LT3119,LU3121:LU3123)+LS3111:LS3114</f>
        <v>-0.31851610021056326</v>
      </c>
      <c r="LW3111" s="8">
        <f t="array" ref="LW3111:LW3114">LW3105:LW3108</f>
        <v>0</v>
      </c>
      <c r="LY3111" s="12">
        <f t="array" ref="LY3111:LY3114">LW3111:LW3114</f>
        <v>0</v>
      </c>
      <c r="MA3111" s="1"/>
      <c r="MC3111" s="12">
        <v>0.35948291204254601</v>
      </c>
      <c r="ME3111" s="4">
        <f t="array" ref="ME3111:ME3114">MMULT(MB3116:MD3119,ME3121:ME3123)+MC3111:MC3114</f>
        <v>7.0109740794006059E-2</v>
      </c>
      <c r="MG3111" s="8">
        <f t="array" ref="MG3111:MG3114">MG3105:MG3108</f>
        <v>-3.3877557081841175E-5</v>
      </c>
      <c r="MI3111" s="12">
        <f t="array" ref="MI3111:MI3114">MG3111:MG3114</f>
        <v>-3.3877557081841175E-5</v>
      </c>
      <c r="MK3111" s="1"/>
      <c r="MM3111" s="12">
        <v>-0.2297433335059372</v>
      </c>
      <c r="MO3111" s="4">
        <f t="array" ref="MO3111:MO3114">MMULT(ML3116:MN3119,MO3121:MO3123)+MM3111:MM3114</f>
        <v>-0.21188162028502497</v>
      </c>
      <c r="MQ3111" s="8">
        <f t="array" ref="MQ3111:MQ3114">MQ3105:MQ3108</f>
        <v>-7.0357327121500324E-4</v>
      </c>
      <c r="MS3111" s="12">
        <f t="array" ref="MS3111:MS3114">MQ3111:MQ3114</f>
        <v>-7.0357327121500324E-4</v>
      </c>
      <c r="MU3111" s="1"/>
      <c r="NA3111" s="1"/>
      <c r="NC3111" s="12">
        <f t="array" ref="NC3111:NC3114">LS3111:LS3114</f>
        <v>-0.636633536442897</v>
      </c>
      <c r="NE3111" s="4">
        <f t="array" ref="NE3111:NE3114">MMULT(NB3116:ND3119,NE3121:NE3123)+NC3111:NC3114</f>
        <v>-0.52895566180075537</v>
      </c>
      <c r="NG3111" s="8">
        <f t="array" ref="NG3111:NG3114">NG3105:NG3108</f>
        <v>-5.5617286579402915E-5</v>
      </c>
      <c r="NI3111" s="12">
        <f t="array" ref="NI3111:NI3114">NG3111:NG3114</f>
        <v>-5.5617286579402915E-5</v>
      </c>
      <c r="NK3111" s="1"/>
      <c r="NM3111" s="12">
        <f t="array" ref="NM3111:NM3114">MC3111:MC3114</f>
        <v>0.35948291204254601</v>
      </c>
      <c r="NO3111" s="4">
        <f t="array" ref="NO3111:NO3114">MMULT(NL3116:NN3119,NO3121:NO3123)+NM3111:NM3114</f>
        <v>0.93850407510506406</v>
      </c>
      <c r="NQ3111" s="8">
        <f t="array" ref="NQ3111:NQ3114">NQ3105:NQ3108</f>
        <v>3.3877557081841175E-5</v>
      </c>
      <c r="NS3111" s="12">
        <f t="array" ref="NS3111:NS3114">NQ3111:NQ3114</f>
        <v>3.3877557081841175E-5</v>
      </c>
      <c r="NU3111" s="1"/>
      <c r="NW3111" s="12">
        <f t="array" ref="NW3111:NW3114">MM3111:MM3114</f>
        <v>-0.2297433335059372</v>
      </c>
      <c r="NY3111" s="4">
        <f t="array" ref="NY3111:NY3114">MMULT(NV3116:NX3119,NY3121:NY3123)+NW3111:NW3114</f>
        <v>-0.28913357395505596</v>
      </c>
      <c r="OA3111" s="8">
        <f t="array" ref="OA3111:OA3114">OA3105:OA3108</f>
        <v>1.4333054382177697E-4</v>
      </c>
      <c r="OC3111" s="12">
        <f t="array" ref="OC3111:OC3114">OA3111:OA3114</f>
        <v>1.4333054382177697E-4</v>
      </c>
      <c r="OE3111" s="1"/>
      <c r="OF3111" s="15">
        <f t="array" ref="OF3111:OF3114">LY3111:LY3114+NI3111:NI3114</f>
        <v>-5.5617286579402915E-5</v>
      </c>
      <c r="OG3111" s="11"/>
      <c r="OH3111" s="11"/>
      <c r="OI3111" s="11"/>
      <c r="OJ3111" s="15">
        <f t="array" ref="OJ3111:OJ3114">MI3111:MI3114+NS3111:NS3114</f>
        <v>0</v>
      </c>
      <c r="OK3111" s="11"/>
      <c r="OL3111" s="11"/>
      <c r="OM3111" s="11"/>
      <c r="ON3111" s="15">
        <f t="array" ref="ON3111:ON3114">MS3111:MS3114+OC3111:OC3114</f>
        <v>-5.6024272739322624E-4</v>
      </c>
      <c r="OO3111" s="11"/>
      <c r="OP3111" s="11"/>
      <c r="OQ3111" s="1"/>
      <c r="RC3111" s="1"/>
      <c r="RE3111" s="12">
        <v>-1.179819138799711</v>
      </c>
      <c r="RG3111" s="4">
        <f t="array" ref="RG3111:RG3114">MMULT(RD3116:RF3119,RG3121:RG3123)+RE3111:RE3114</f>
        <v>-1.5805774257253571</v>
      </c>
      <c r="RI3111" s="8">
        <f t="array" ref="RI3111:RI3114">RI3105:RI3108</f>
        <v>0</v>
      </c>
      <c r="RK3111" s="12">
        <f t="array" ref="RK3111:RK3114">RI3111:RI3114</f>
        <v>0</v>
      </c>
      <c r="RM3111" s="1"/>
      <c r="RO3111" s="12">
        <v>3.2535242452823673E-2</v>
      </c>
      <c r="RQ3111" s="4">
        <f t="array" ref="RQ3111:RQ3114">MMULT(RN3116:RP3119,RQ3121:RQ3123)+RO3111:RO3114</f>
        <v>5.7541448610835662E-2</v>
      </c>
      <c r="RS3111" s="8">
        <f t="array" ref="RS3111:RS3114">RS3105:RS3108</f>
        <v>-5.7130828366032524E-5</v>
      </c>
      <c r="RU3111" s="12">
        <f t="array" ref="RU3111:RU3114">RS3111:RS3114</f>
        <v>-5.7130828366032524E-5</v>
      </c>
      <c r="RW3111" s="1"/>
      <c r="RY3111" s="12">
        <v>-5.57763879598899E-2</v>
      </c>
      <c r="SA3111" s="4">
        <f t="array" ref="SA3111:SA3114">MMULT(RX3116:RZ3119,SA3121:SA3123)+RY3111:RY3114</f>
        <v>-0.11531805359887901</v>
      </c>
      <c r="SC3111" s="8">
        <f t="array" ref="SC3111:SC3114">SC3105:SC3108</f>
        <v>-7.4531281046250834E-4</v>
      </c>
      <c r="SE3111" s="12">
        <f t="array" ref="SE3111:SE3114">SC3111:SC3114</f>
        <v>-7.4531281046250834E-4</v>
      </c>
      <c r="SG3111" s="1"/>
      <c r="SM3111" s="1"/>
      <c r="SO3111" s="12">
        <f t="array" ref="SO3111:SO3114">RE3111:RE3114</f>
        <v>-1.179819138799711</v>
      </c>
      <c r="SQ3111" s="4">
        <f t="array" ref="SQ3111:SQ3114">MMULT(SN3116:SP3119,SQ3121:SQ3123)+SO3111:SO3114</f>
        <v>-2.0058285226296726</v>
      </c>
      <c r="SS3111" s="8">
        <f t="array" ref="SS3111:SS3114">SS3105:SS3108</f>
        <v>2.6674915622685648E-5</v>
      </c>
      <c r="SU3111" s="12">
        <f t="array" ref="SU3111:SU3114">SS3111:SS3114</f>
        <v>2.6674915622685648E-5</v>
      </c>
      <c r="SW3111" s="1"/>
      <c r="SY3111" s="12">
        <f t="array" ref="SY3111:SY3114">RO3111:RO3114</f>
        <v>3.2535242452823673E-2</v>
      </c>
      <c r="TA3111" s="4">
        <f t="array" ref="TA3111:TA3114">MMULT(SX3116:SZ3119,TA3121:TA3123)+SY3111:SY3114</f>
        <v>-0.87899856183533809</v>
      </c>
      <c r="TC3111" s="8">
        <f t="array" ref="TC3111:TC3114">TC3105:TC3108</f>
        <v>5.7130828366032605E-5</v>
      </c>
      <c r="TE3111" s="12">
        <f t="array" ref="TE3111:TE3114">TC3111:TC3114</f>
        <v>5.7130828366032605E-5</v>
      </c>
      <c r="TG3111" s="1"/>
      <c r="TI3111" s="12">
        <f t="array" ref="TI3111:TI3114">RY3111:RY3114</f>
        <v>-5.57763879598899E-2</v>
      </c>
      <c r="TK3111" s="4">
        <f t="array" ref="TK3111:TK3114">MMULT(TH3116:TJ3119,TK3121:TK3123)+TI3111:TI3114</f>
        <v>0.24402085706634871</v>
      </c>
      <c r="TM3111" s="8">
        <f t="array" ref="TM3111:TM3114">TM3105:TM3108</f>
        <v>1.2350817084869948E-4</v>
      </c>
      <c r="TO3111" s="12">
        <f t="array" ref="TO3111:TO3114">TM3111:TM3114</f>
        <v>1.2350817084869948E-4</v>
      </c>
      <c r="TQ3111" s="1"/>
      <c r="TR3111" s="15">
        <f t="array" ref="TR3111:TR3114">RK3111:RK3114+SU3111:SU3114</f>
        <v>2.6674915622685648E-5</v>
      </c>
      <c r="TS3111" s="11"/>
      <c r="TT3111" s="11"/>
      <c r="TU3111" s="11"/>
      <c r="TV3111" s="15">
        <f t="array" ref="TV3111:TV3114">RU3111:RU3114+TE3111:TE3114</f>
        <v>8.1315162936412833E-20</v>
      </c>
      <c r="TW3111" s="11"/>
      <c r="TX3111" s="11"/>
      <c r="TY3111" s="11"/>
      <c r="TZ3111" s="15">
        <f t="array" ref="TZ3111:TZ3114">SE3111:SE3114+TO3111:TO3114</f>
        <v>-6.2180463961380886E-4</v>
      </c>
      <c r="UA3111" s="11"/>
      <c r="UB3111" s="11"/>
      <c r="UC3111" s="1"/>
      <c r="VT3111" s="1"/>
    </row>
    <row r="3112" spans="14:592" x14ac:dyDescent="0.3">
      <c r="N3112" s="1"/>
      <c r="O3112" s="34"/>
      <c r="Q3112" s="35"/>
      <c r="S3112" s="36"/>
      <c r="U3112" s="37"/>
      <c r="W3112" s="52"/>
      <c r="Y3112" s="53"/>
      <c r="AI3112" s="1"/>
      <c r="AK3112" s="13">
        <v>0.90395188588816366</v>
      </c>
      <c r="AM3112" s="5">
        <v>0.89076087526362602</v>
      </c>
      <c r="AO3112" s="9">
        <v>-5.747098123014655E-5</v>
      </c>
      <c r="AQ3112" s="13">
        <v>-5.747098123014655E-5</v>
      </c>
      <c r="AS3112" s="1"/>
      <c r="AU3112" s="13">
        <v>-0.77720106667673061</v>
      </c>
      <c r="AW3112" s="5">
        <v>-0.83483684377930867</v>
      </c>
      <c r="AY3112" s="9">
        <v>7.0938749581108735E-5</v>
      </c>
      <c r="BA3112" s="13">
        <v>7.0938749581108735E-5</v>
      </c>
      <c r="BC3112" s="1"/>
      <c r="BE3112" s="13">
        <v>-0.25649955572550448</v>
      </c>
      <c r="BG3112" s="5">
        <v>-0.16823336409059797</v>
      </c>
      <c r="BI3112" s="9">
        <v>-1.0490816625159238E-5</v>
      </c>
      <c r="BK3112" s="13">
        <v>-1.0490816625159238E-5</v>
      </c>
      <c r="BM3112" s="1"/>
      <c r="BS3112" s="1"/>
      <c r="BU3112" s="13">
        <v>0.90395188588816366</v>
      </c>
      <c r="BW3112" s="5">
        <v>0.56160387132296186</v>
      </c>
      <c r="BY3112" s="9">
        <v>6.5732919155363489E-5</v>
      </c>
      <c r="CA3112" s="13">
        <v>6.5732919155363489E-5</v>
      </c>
      <c r="CC3112" s="1"/>
      <c r="CE3112" s="13">
        <v>-0.77720106667673061</v>
      </c>
      <c r="CG3112" s="5">
        <v>-0.39030175925799415</v>
      </c>
      <c r="CI3112" s="9">
        <v>-7.1569680920742973E-5</v>
      </c>
      <c r="CK3112" s="13">
        <v>-7.1569680920742973E-5</v>
      </c>
      <c r="CM3112" s="1"/>
      <c r="CO3112" s="13">
        <v>-0.25649955572550448</v>
      </c>
      <c r="CQ3112" s="5">
        <v>-0.49080024760834218</v>
      </c>
      <c r="CS3112" s="9">
        <v>-1.1033809029346565E-5</v>
      </c>
      <c r="CU3112" s="13">
        <v>-1.1033809029346565E-5</v>
      </c>
      <c r="CW3112" s="1"/>
      <c r="DC3112" s="1"/>
      <c r="DE3112" s="13">
        <v>0.90395188588816366</v>
      </c>
      <c r="DG3112" s="5">
        <v>0.5103438175171453</v>
      </c>
      <c r="DI3112" s="9">
        <v>-3.4076342419176818E-5</v>
      </c>
      <c r="DK3112" s="13">
        <v>-3.4076342419176818E-5</v>
      </c>
      <c r="DM3112" s="1"/>
      <c r="DO3112" s="13">
        <v>-0.77720106667673061</v>
      </c>
      <c r="DQ3112" s="5">
        <v>-0.60098602838942938</v>
      </c>
      <c r="DS3112" s="9">
        <v>6.3093133963419309E-7</v>
      </c>
      <c r="DU3112" s="13">
        <v>6.3093133963419309E-7</v>
      </c>
      <c r="DW3112" s="1"/>
      <c r="DY3112" s="13">
        <v>-0.25649955572550448</v>
      </c>
      <c r="EA3112" s="5">
        <v>-0.1656201397437313</v>
      </c>
      <c r="EC3112" s="9">
        <v>-1.3878945041409825E-5</v>
      </c>
      <c r="EE3112" s="13">
        <v>-1.3878945041409825E-5</v>
      </c>
      <c r="EG3112" s="1"/>
      <c r="EH3112" s="16">
        <v>-2.581440449395988E-5</v>
      </c>
      <c r="EI3112" s="11"/>
      <c r="EJ3112" s="11"/>
      <c r="EK3112" s="11"/>
      <c r="EL3112" s="16">
        <v>0</v>
      </c>
      <c r="EM3112" s="11"/>
      <c r="EN3112" s="11"/>
      <c r="EO3112" s="11"/>
      <c r="EP3112" s="16">
        <v>-3.5403570695915628E-5</v>
      </c>
      <c r="EQ3112" s="11"/>
      <c r="ER3112" s="11"/>
      <c r="ES3112" s="11"/>
      <c r="ET3112" s="11"/>
      <c r="EU3112" s="1"/>
      <c r="EY3112" s="1"/>
      <c r="FU3112" s="1"/>
      <c r="FW3112" s="13">
        <v>0.14978052431819605</v>
      </c>
      <c r="FY3112" s="5">
        <v>0.21010525697759597</v>
      </c>
      <c r="GA3112" s="9">
        <v>-6.8350522630936813E-5</v>
      </c>
      <c r="GC3112" s="13">
        <v>-6.8350522630936813E-5</v>
      </c>
      <c r="GE3112" s="1"/>
      <c r="GG3112" s="13">
        <v>-0.86324298884080319</v>
      </c>
      <c r="GI3112" s="5">
        <v>-0.7310021807993734</v>
      </c>
      <c r="GK3112" s="9">
        <v>1.6471505936705608E-5</v>
      </c>
      <c r="GM3112" s="13">
        <v>1.6471505936705608E-5</v>
      </c>
      <c r="GO3112" s="1"/>
      <c r="GQ3112" s="13">
        <v>-0.2007498460966988</v>
      </c>
      <c r="GS3112" s="5">
        <v>-0.42900434685535727</v>
      </c>
      <c r="GU3112" s="9">
        <v>-2.9680718742891464E-5</v>
      </c>
      <c r="GW3112" s="13">
        <v>-2.9680718742891464E-5</v>
      </c>
      <c r="GY3112" s="1"/>
      <c r="HE3112" s="1"/>
      <c r="HG3112" s="13">
        <v>0.14978052431819605</v>
      </c>
      <c r="HI3112" s="5">
        <v>0.12663257247112164</v>
      </c>
      <c r="HK3112" s="9">
        <v>8.0295447593482856E-5</v>
      </c>
      <c r="HM3112" s="13">
        <v>8.0295447593482856E-5</v>
      </c>
      <c r="HO3112" s="1"/>
      <c r="HQ3112" s="13">
        <v>-0.86324298884080319</v>
      </c>
      <c r="HS3112" s="5">
        <v>0.22319972328290472</v>
      </c>
      <c r="HU3112" s="9">
        <v>-1.6632803234635556E-5</v>
      </c>
      <c r="HW3112" s="13">
        <v>-1.6632803234635556E-5</v>
      </c>
      <c r="HY3112" s="1"/>
      <c r="IA3112" s="13">
        <v>-0.2007498460966988</v>
      </c>
      <c r="IC3112" s="5">
        <v>0.78804602143914271</v>
      </c>
      <c r="IE3112" s="9">
        <v>-7.1035918077216382E-5</v>
      </c>
      <c r="IG3112" s="13">
        <v>-7.1035918077216382E-5</v>
      </c>
      <c r="II3112" s="1"/>
      <c r="IO3112" s="1"/>
      <c r="IQ3112" s="13">
        <v>0.14978052431819605</v>
      </c>
      <c r="IS3112" s="5">
        <v>0.34984074571492174</v>
      </c>
      <c r="IU3112" s="9">
        <v>-3.271242481740423E-5</v>
      </c>
      <c r="IW3112" s="13">
        <v>-3.271242481740423E-5</v>
      </c>
      <c r="IY3112" s="1"/>
      <c r="JA3112" s="13">
        <v>-0.86324298884080319</v>
      </c>
      <c r="JC3112" s="5">
        <v>0.72053105635191239</v>
      </c>
      <c r="JE3112" s="9">
        <v>1.6129729792995423E-7</v>
      </c>
      <c r="JG3112" s="13">
        <v>1.6129729792995423E-7</v>
      </c>
      <c r="JI3112" s="1"/>
      <c r="JK3112" s="13">
        <v>-0.2007498460966988</v>
      </c>
      <c r="JM3112" s="5">
        <v>-5.0160518780071356E-2</v>
      </c>
      <c r="JO3112" s="9">
        <v>-4.3449286166058972E-5</v>
      </c>
      <c r="JQ3112" s="13">
        <v>-4.3449286166058972E-5</v>
      </c>
      <c r="JS3112" s="1"/>
      <c r="JT3112" s="16">
        <v>-2.0767499854858188E-5</v>
      </c>
      <c r="JU3112" s="11"/>
      <c r="JV3112" s="11"/>
      <c r="JW3112" s="11"/>
      <c r="JX3112" s="16">
        <v>0</v>
      </c>
      <c r="JY3112" s="11"/>
      <c r="JZ3112" s="11"/>
      <c r="KA3112" s="11"/>
      <c r="KB3112" s="16">
        <v>-1.441659229861668E-4</v>
      </c>
      <c r="KC3112" s="11"/>
      <c r="KD3112" s="11"/>
      <c r="KE3112" s="11"/>
      <c r="KF3112" s="11"/>
      <c r="KG3112" s="1"/>
      <c r="KV3112" s="1"/>
      <c r="KW3112" s="34"/>
      <c r="KY3112" s="35"/>
      <c r="LA3112" s="36"/>
      <c r="LC3112" s="37"/>
      <c r="LQ3112" s="1"/>
      <c r="LS3112" s="13">
        <v>0.89909406941855408</v>
      </c>
      <c r="LU3112" s="5">
        <v>1.3979010166297792</v>
      </c>
      <c r="LW3112" s="9">
        <v>0</v>
      </c>
      <c r="LY3112" s="13">
        <v>0</v>
      </c>
      <c r="MA3112" s="1"/>
      <c r="MC3112" s="13">
        <v>-0.17537898800777954</v>
      </c>
      <c r="ME3112" s="5">
        <v>-0.65473715750797745</v>
      </c>
      <c r="MG3112" s="9">
        <v>8.8126613029956214E-5</v>
      </c>
      <c r="MI3112" s="13">
        <v>8.8126613029956214E-5</v>
      </c>
      <c r="MK3112" s="1"/>
      <c r="MM3112" s="13">
        <v>-0.5390088560238433</v>
      </c>
      <c r="MO3112" s="5">
        <v>-0.28637326859670692</v>
      </c>
      <c r="MQ3112" s="9">
        <v>1.3948712231005567E-3</v>
      </c>
      <c r="MS3112" s="13">
        <v>1.3948712231005567E-3</v>
      </c>
      <c r="MU3112" s="1"/>
      <c r="NA3112" s="1"/>
      <c r="NC3112" s="13">
        <v>0.89909406941855408</v>
      </c>
      <c r="NE3112" s="5">
        <v>1.3759867869134477</v>
      </c>
      <c r="NG3112" s="9">
        <v>8.4417101655685255E-6</v>
      </c>
      <c r="NI3112" s="13">
        <v>8.4417101655685255E-6</v>
      </c>
      <c r="NK3112" s="1"/>
      <c r="NM3112" s="13">
        <v>-0.17537898800777954</v>
      </c>
      <c r="NO3112" s="5">
        <v>-0.78654389837099914</v>
      </c>
      <c r="NQ3112" s="9">
        <v>-8.8126613029956214E-5</v>
      </c>
      <c r="NS3112" s="13">
        <v>-8.8126613029956214E-5</v>
      </c>
      <c r="NU3112" s="1"/>
      <c r="NW3112" s="13">
        <v>-0.5390088560238433</v>
      </c>
      <c r="NY3112" s="5">
        <v>-7.0076509555866917E-2</v>
      </c>
      <c r="OA3112" s="9">
        <v>-4.773068831580973E-5</v>
      </c>
      <c r="OC3112" s="13">
        <v>-4.773068831580973E-5</v>
      </c>
      <c r="OE3112" s="1"/>
      <c r="OF3112" s="16">
        <v>8.4417101655685255E-6</v>
      </c>
      <c r="OG3112" s="11"/>
      <c r="OH3112" s="11"/>
      <c r="OI3112" s="11"/>
      <c r="OJ3112" s="16">
        <v>0</v>
      </c>
      <c r="OK3112" s="11"/>
      <c r="OL3112" s="11"/>
      <c r="OM3112" s="11"/>
      <c r="ON3112" s="16">
        <v>1.347140534784747E-3</v>
      </c>
      <c r="OO3112" s="11"/>
      <c r="OP3112" s="11"/>
      <c r="OQ3112" s="1"/>
      <c r="PW3112" s="1"/>
      <c r="RC3112" s="1"/>
      <c r="RE3112" s="13">
        <v>1.3289052960237693</v>
      </c>
      <c r="RG3112" s="5">
        <v>0.9038529763020966</v>
      </c>
      <c r="RI3112" s="9">
        <v>0</v>
      </c>
      <c r="RK3112" s="13">
        <v>0</v>
      </c>
      <c r="RM3112" s="1"/>
      <c r="RO3112" s="13">
        <v>0.34922860110835291</v>
      </c>
      <c r="RQ3112" s="5">
        <v>0.61037254836367638</v>
      </c>
      <c r="RS3112" s="9">
        <v>6.9875990683155334E-5</v>
      </c>
      <c r="RU3112" s="13">
        <v>6.9875990683155334E-5</v>
      </c>
      <c r="RW3112" s="1"/>
      <c r="RY3112" s="13">
        <v>0.25534053872750112</v>
      </c>
      <c r="SA3112" s="5">
        <v>0.61603891901894958</v>
      </c>
      <c r="SC3112" s="9">
        <v>8.0746690568825655E-4</v>
      </c>
      <c r="SE3112" s="13">
        <v>8.0746690568825655E-4</v>
      </c>
      <c r="SG3112" s="1"/>
      <c r="SM3112" s="1"/>
      <c r="SO3112" s="13">
        <v>1.3289052960237693</v>
      </c>
      <c r="SQ3112" s="5">
        <v>2.4533033944701343</v>
      </c>
      <c r="SS3112" s="9">
        <v>2.109136187805976E-5</v>
      </c>
      <c r="SU3112" s="13">
        <v>2.109136187805976E-5</v>
      </c>
      <c r="SW3112" s="1"/>
      <c r="SY3112" s="13">
        <v>0.34922860110835291</v>
      </c>
      <c r="TA3112" s="5">
        <v>-0.13013229720004521</v>
      </c>
      <c r="TC3112" s="9">
        <v>-6.9875990683155429E-5</v>
      </c>
      <c r="TE3112" s="13">
        <v>-6.9875990683155429E-5</v>
      </c>
      <c r="TG3112" s="1"/>
      <c r="TI3112" s="13">
        <v>0.25534053872750112</v>
      </c>
      <c r="TK3112" s="5">
        <v>0.97278734914665344</v>
      </c>
      <c r="TM3112" s="9">
        <v>-2.6123635555083072E-4</v>
      </c>
      <c r="TO3112" s="13">
        <v>-2.6123635555083072E-4</v>
      </c>
      <c r="TQ3112" s="1"/>
      <c r="TR3112" s="16">
        <v>2.109136187805976E-5</v>
      </c>
      <c r="TS3112" s="11"/>
      <c r="TT3112" s="11"/>
      <c r="TU3112" s="11"/>
      <c r="TV3112" s="16">
        <v>0</v>
      </c>
      <c r="TW3112" s="11"/>
      <c r="TX3112" s="11"/>
      <c r="TY3112" s="11"/>
      <c r="TZ3112" s="16">
        <v>5.4623055013742583E-4</v>
      </c>
      <c r="UA3112" s="11"/>
      <c r="UB3112" s="11"/>
      <c r="UC3112" s="1"/>
      <c r="VT3112" s="1"/>
    </row>
    <row r="3113" spans="14:592" x14ac:dyDescent="0.3">
      <c r="N3113" s="1"/>
      <c r="O3113" s="34"/>
      <c r="Q3113" s="35"/>
      <c r="S3113" s="36"/>
      <c r="U3113" s="37"/>
      <c r="W3113" s="52"/>
      <c r="Y3113" s="53"/>
      <c r="AI3113" s="1"/>
      <c r="AK3113" s="13">
        <v>-0.35089386964687963</v>
      </c>
      <c r="AM3113" s="5">
        <v>-0.24937773450824777</v>
      </c>
      <c r="AO3113" s="9">
        <v>-5.6998179086095473E-5</v>
      </c>
      <c r="AQ3113" s="13">
        <v>-5.6998179086095473E-5</v>
      </c>
      <c r="AS3113" s="1"/>
      <c r="AU3113" s="13">
        <v>1.1493369471500667</v>
      </c>
      <c r="AW3113" s="5">
        <v>1.1543701622371865</v>
      </c>
      <c r="AY3113" s="9">
        <v>4.4267113284457839E-5</v>
      </c>
      <c r="BA3113" s="13">
        <v>4.4267113284457839E-5</v>
      </c>
      <c r="BC3113" s="1"/>
      <c r="BE3113" s="13">
        <v>-0.47245632219131678</v>
      </c>
      <c r="BG3113" s="5">
        <v>-0.41513368483123103</v>
      </c>
      <c r="BI3113" s="9">
        <v>-4.0255417033050474E-5</v>
      </c>
      <c r="BK3113" s="13">
        <v>-4.0255417033050474E-5</v>
      </c>
      <c r="BM3113" s="1"/>
      <c r="BS3113" s="1"/>
      <c r="BU3113" s="13">
        <v>-0.35089386964687963</v>
      </c>
      <c r="BW3113" s="5">
        <v>-0.69312132247426261</v>
      </c>
      <c r="BY3113" s="9">
        <v>6.4651079619661153E-5</v>
      </c>
      <c r="CA3113" s="13">
        <v>6.4651079619661153E-5</v>
      </c>
      <c r="CC3113" s="1"/>
      <c r="CE3113" s="13">
        <v>1.1493369471500667</v>
      </c>
      <c r="CG3113" s="5">
        <v>1.6023254605128814</v>
      </c>
      <c r="CI3113" s="9">
        <v>-4.7392317234866465E-5</v>
      </c>
      <c r="CK3113" s="13">
        <v>-4.7392317234866465E-5</v>
      </c>
      <c r="CM3113" s="1"/>
      <c r="CO3113" s="13">
        <v>-0.47245632219131678</v>
      </c>
      <c r="CQ3113" s="5">
        <v>-0.33974279506201166</v>
      </c>
      <c r="CS3113" s="9">
        <v>-4.233899035792572E-5</v>
      </c>
      <c r="CU3113" s="13">
        <v>-4.233899035792572E-5</v>
      </c>
      <c r="CW3113" s="1"/>
      <c r="DC3113" s="1"/>
      <c r="DE3113" s="13">
        <v>-0.35089386964687963</v>
      </c>
      <c r="DG3113" s="5">
        <v>-0.3196407750084731</v>
      </c>
      <c r="DI3113" s="9">
        <v>-3.3899032467226568E-5</v>
      </c>
      <c r="DK3113" s="13">
        <v>-3.3899032467226568E-5</v>
      </c>
      <c r="DM3113" s="1"/>
      <c r="DO3113" s="13">
        <v>1.1493369471500667</v>
      </c>
      <c r="DQ3113" s="5">
        <v>1.6241595271227078</v>
      </c>
      <c r="DS3113" s="9">
        <v>3.1252039504086192E-6</v>
      </c>
      <c r="DU3113" s="13">
        <v>3.1252039504086192E-6</v>
      </c>
      <c r="DW3113" s="1"/>
      <c r="DY3113" s="13">
        <v>-0.47245632219131678</v>
      </c>
      <c r="EA3113" s="5">
        <v>-0.12655083753922647</v>
      </c>
      <c r="EC3113" s="9">
        <v>-5.3256361309457186E-5</v>
      </c>
      <c r="EE3113" s="13">
        <v>-5.3256361309457186E-5</v>
      </c>
      <c r="EG3113" s="1"/>
      <c r="EH3113" s="16">
        <v>-2.6246131933660888E-5</v>
      </c>
      <c r="EI3113" s="11"/>
      <c r="EJ3113" s="11"/>
      <c r="EK3113" s="11"/>
      <c r="EL3113" s="16">
        <v>0</v>
      </c>
      <c r="EM3113" s="11"/>
      <c r="EN3113" s="11"/>
      <c r="EO3113" s="11"/>
      <c r="EP3113" s="16">
        <v>-1.3585076870043338E-4</v>
      </c>
      <c r="EQ3113" s="11"/>
      <c r="ER3113" s="11"/>
      <c r="ES3113" s="11"/>
      <c r="ET3113" s="11"/>
      <c r="EU3113" s="1"/>
      <c r="FU3113" s="1"/>
      <c r="FW3113" s="13">
        <v>-0.12655135107896792</v>
      </c>
      <c r="FY3113" s="5">
        <v>-7.626340458858856E-2</v>
      </c>
      <c r="GA3113" s="9">
        <v>-1.982537246050762E-5</v>
      </c>
      <c r="GC3113" s="13">
        <v>-1.982537246050762E-5</v>
      </c>
      <c r="GE3113" s="1"/>
      <c r="GG3113" s="13">
        <v>-1.5631601821153507</v>
      </c>
      <c r="GI3113" s="5">
        <v>-1.6696657560906585</v>
      </c>
      <c r="GK3113" s="9">
        <v>1.2782865691634125E-5</v>
      </c>
      <c r="GM3113" s="13">
        <v>1.2782865691634125E-5</v>
      </c>
      <c r="GO3113" s="1"/>
      <c r="GQ3113" s="13">
        <v>1.2814242729568037</v>
      </c>
      <c r="GS3113" s="5">
        <v>1.1477077757724281</v>
      </c>
      <c r="GU3113" s="9">
        <v>-5.6572901862944662E-5</v>
      </c>
      <c r="GW3113" s="13">
        <v>-5.6572901862944662E-5</v>
      </c>
      <c r="GY3113" s="1"/>
      <c r="HE3113" s="1"/>
      <c r="HG3113" s="13">
        <v>-0.12655135107896792</v>
      </c>
      <c r="HI3113" s="5">
        <v>-0.26463643883146859</v>
      </c>
      <c r="HK3113" s="9">
        <v>2.0275519222142391E-5</v>
      </c>
      <c r="HM3113" s="13">
        <v>2.0275519222142391E-5</v>
      </c>
      <c r="HO3113" s="1"/>
      <c r="HQ3113" s="13">
        <v>-1.5631601821153507</v>
      </c>
      <c r="HS3113" s="5">
        <v>-1.355962247566572</v>
      </c>
      <c r="HU3113" s="9">
        <v>-1.0286479835702252E-5</v>
      </c>
      <c r="HW3113" s="13">
        <v>-1.0286479835702252E-5</v>
      </c>
      <c r="HY3113" s="1"/>
      <c r="IA3113" s="13">
        <v>1.2814242729568037</v>
      </c>
      <c r="IC3113" s="5">
        <v>1.8116131739029178</v>
      </c>
      <c r="IE3113" s="9">
        <v>-1.3539793483232349E-4</v>
      </c>
      <c r="IG3113" s="13">
        <v>-1.3539793483232349E-4</v>
      </c>
      <c r="II3113" s="1"/>
      <c r="IO3113" s="1"/>
      <c r="IQ3113" s="13">
        <v>-0.12655135107896792</v>
      </c>
      <c r="IS3113" s="5">
        <v>-7.9403837245382525E-2</v>
      </c>
      <c r="IU3113" s="9">
        <v>-1.0383783222444192E-5</v>
      </c>
      <c r="IW3113" s="13">
        <v>-1.0383783222444192E-5</v>
      </c>
      <c r="IY3113" s="1"/>
      <c r="JA3113" s="13">
        <v>-1.5631601821153507</v>
      </c>
      <c r="JC3113" s="5">
        <v>-1.7488707579964811</v>
      </c>
      <c r="JE3113" s="9">
        <v>-2.4963858559318785E-6</v>
      </c>
      <c r="JG3113" s="13">
        <v>-2.4963858559318785E-6</v>
      </c>
      <c r="JI3113" s="1"/>
      <c r="JK3113" s="13">
        <v>1.2814242729568037</v>
      </c>
      <c r="JM3113" s="5">
        <v>1.3202270729481991</v>
      </c>
      <c r="JO3113" s="9">
        <v>-8.28164649104449E-5</v>
      </c>
      <c r="JQ3113" s="13">
        <v>-8.28164649104449E-5</v>
      </c>
      <c r="JS3113" s="1"/>
      <c r="JT3113" s="16">
        <v>-9.9336364608094211E-6</v>
      </c>
      <c r="JU3113" s="11"/>
      <c r="JV3113" s="11"/>
      <c r="JW3113" s="11"/>
      <c r="JX3113" s="16">
        <v>0</v>
      </c>
      <c r="JY3113" s="11"/>
      <c r="JZ3113" s="11"/>
      <c r="KA3113" s="11"/>
      <c r="KB3113" s="16">
        <v>-2.7478730160571303E-4</v>
      </c>
      <c r="KC3113" s="11"/>
      <c r="KD3113" s="11"/>
      <c r="KE3113" s="11"/>
      <c r="KF3113" s="11"/>
      <c r="KG3113" s="1"/>
      <c r="KV3113" s="1"/>
      <c r="KW3113" s="34"/>
      <c r="KY3113" s="35"/>
      <c r="LA3113" s="36"/>
      <c r="LC3113" s="37"/>
      <c r="LQ3113" s="1"/>
      <c r="LS3113" s="13">
        <v>0.2770469841359875</v>
      </c>
      <c r="LU3113" s="5">
        <v>0.62900536244766725</v>
      </c>
      <c r="LW3113" s="9">
        <v>0</v>
      </c>
      <c r="LY3113" s="13">
        <v>0</v>
      </c>
      <c r="MA3113" s="1"/>
      <c r="MC3113" s="13">
        <v>0.54606802134153887</v>
      </c>
      <c r="ME3113" s="5">
        <v>0.67663431141523234</v>
      </c>
      <c r="MG3113" s="9">
        <v>5.3995106357054905E-5</v>
      </c>
      <c r="MI3113" s="13">
        <v>5.3995106357054905E-5</v>
      </c>
      <c r="MK3113" s="1"/>
      <c r="MM3113" s="13">
        <v>-1.7343840143376317</v>
      </c>
      <c r="MO3113" s="5">
        <v>-1.1655019947659917</v>
      </c>
      <c r="MQ3113" s="9">
        <v>1.3836880544161269E-3</v>
      </c>
      <c r="MS3113" s="13">
        <v>1.3836880544161269E-3</v>
      </c>
      <c r="MU3113" s="1"/>
      <c r="NA3113" s="1"/>
      <c r="NC3113" s="13">
        <v>0.2770469841359875</v>
      </c>
      <c r="NE3113" s="5">
        <v>0.84306602002324527</v>
      </c>
      <c r="NG3113" s="9">
        <v>-4.3539044041758153E-5</v>
      </c>
      <c r="NI3113" s="13">
        <v>-4.3539044041758153E-5</v>
      </c>
      <c r="NK3113" s="1"/>
      <c r="NM3113" s="13">
        <v>0.54606802134153887</v>
      </c>
      <c r="NO3113" s="5">
        <v>1.3564420023784312</v>
      </c>
      <c r="NQ3113" s="9">
        <v>-5.3995106357054905E-5</v>
      </c>
      <c r="NS3113" s="13">
        <v>-5.3995106357054905E-5</v>
      </c>
      <c r="NU3113" s="1"/>
      <c r="NW3113" s="13">
        <v>-1.7343840143376317</v>
      </c>
      <c r="NY3113" s="5">
        <v>-0.32581876801068566</v>
      </c>
      <c r="OA3113" s="9">
        <v>-1.6480568929892639E-4</v>
      </c>
      <c r="OC3113" s="13">
        <v>-1.6480568929892639E-4</v>
      </c>
      <c r="OE3113" s="1"/>
      <c r="OF3113" s="16">
        <v>-4.3539044041758153E-5</v>
      </c>
      <c r="OG3113" s="11"/>
      <c r="OH3113" s="11"/>
      <c r="OI3113" s="11"/>
      <c r="OJ3113" s="16">
        <v>0</v>
      </c>
      <c r="OK3113" s="11"/>
      <c r="OL3113" s="11"/>
      <c r="OM3113" s="11"/>
      <c r="ON3113" s="16">
        <v>1.2188823651172005E-3</v>
      </c>
      <c r="OO3113" s="11"/>
      <c r="OP3113" s="11"/>
      <c r="OQ3113" s="1"/>
      <c r="RC3113" s="1"/>
      <c r="RE3113" s="13">
        <v>0.1958646522140049</v>
      </c>
      <c r="RG3113" s="5">
        <v>0.33364754321689916</v>
      </c>
      <c r="RI3113" s="9">
        <v>0</v>
      </c>
      <c r="RK3113" s="13">
        <v>0</v>
      </c>
      <c r="RM3113" s="1"/>
      <c r="RO3113" s="13">
        <v>6.766158332899555E-2</v>
      </c>
      <c r="RQ3113" s="5">
        <v>0.41578156770347885</v>
      </c>
      <c r="RS3113" s="9">
        <v>3.4840414650388317E-5</v>
      </c>
      <c r="RU3113" s="13">
        <v>3.4840414650388317E-5</v>
      </c>
      <c r="RW3113" s="1"/>
      <c r="RY3113" s="13">
        <v>-0.62445734025265764</v>
      </c>
      <c r="SA3113" s="5">
        <v>-1.1540283113947463</v>
      </c>
      <c r="SC3113" s="9">
        <v>-8.0077922066494253E-4</v>
      </c>
      <c r="SE3113" s="13">
        <v>-8.0077922066494253E-4</v>
      </c>
      <c r="SG3113" s="1"/>
      <c r="SM3113" s="1"/>
      <c r="SO3113" s="13">
        <v>0.1958646522140049</v>
      </c>
      <c r="SQ3113" s="5">
        <v>1.2232256987112669</v>
      </c>
      <c r="SS3113" s="9">
        <v>-1.1564209126968279E-6</v>
      </c>
      <c r="SU3113" s="13">
        <v>-1.1564209126968279E-6</v>
      </c>
      <c r="SW3113" s="1"/>
      <c r="SY3113" s="13">
        <v>6.766158332899555E-2</v>
      </c>
      <c r="TA3113" s="5">
        <v>0.45638280029880074</v>
      </c>
      <c r="TC3113" s="9">
        <v>-3.4840414650388364E-5</v>
      </c>
      <c r="TE3113" s="13">
        <v>-3.4840414650388364E-5</v>
      </c>
      <c r="TG3113" s="1"/>
      <c r="TI3113" s="13">
        <v>-0.62445734025265764</v>
      </c>
      <c r="TK3113" s="5">
        <v>-1.9965675715987516</v>
      </c>
      <c r="TM3113" s="9">
        <v>1.1077683606116199E-4</v>
      </c>
      <c r="TO3113" s="13">
        <v>1.1077683606116199E-4</v>
      </c>
      <c r="TQ3113" s="1"/>
      <c r="TR3113" s="16">
        <v>-1.1564209126968279E-6</v>
      </c>
      <c r="TS3113" s="11"/>
      <c r="TT3113" s="11"/>
      <c r="TU3113" s="11"/>
      <c r="TV3113" s="16">
        <v>0</v>
      </c>
      <c r="TW3113" s="11"/>
      <c r="TX3113" s="11"/>
      <c r="TY3113" s="11"/>
      <c r="TZ3113" s="16">
        <v>-6.9000238460378057E-4</v>
      </c>
      <c r="UA3113" s="11"/>
      <c r="UB3113" s="11"/>
      <c r="UC3113" s="1"/>
      <c r="VT3113" s="1"/>
    </row>
    <row r="3114" spans="14:592" ht="15" thickBot="1" x14ac:dyDescent="0.35">
      <c r="N3114" s="1"/>
      <c r="O3114" s="34"/>
      <c r="Q3114" s="35"/>
      <c r="S3114" s="36"/>
      <c r="U3114" s="37"/>
      <c r="W3114" s="52"/>
      <c r="Y3114" s="53"/>
      <c r="AI3114" s="1"/>
      <c r="AK3114" s="14">
        <v>0.9067656300250867</v>
      </c>
      <c r="AM3114" s="6">
        <v>0.86754713788420756</v>
      </c>
      <c r="AO3114" s="10">
        <v>6.9621598042572159E-5</v>
      </c>
      <c r="AQ3114" s="14">
        <v>6.9621598042572159E-5</v>
      </c>
      <c r="AS3114" s="1"/>
      <c r="AU3114" s="14">
        <v>-0.12957229935699208</v>
      </c>
      <c r="AW3114" s="6">
        <v>3.1836194317026223E-2</v>
      </c>
      <c r="AY3114" s="10">
        <v>7.6908753780926284E-5</v>
      </c>
      <c r="BA3114" s="14">
        <v>7.6908753780926284E-5</v>
      </c>
      <c r="BC3114" s="1"/>
      <c r="BE3114" s="14">
        <v>-0.48836713236264317</v>
      </c>
      <c r="BG3114" s="6">
        <v>-0.31458194251145577</v>
      </c>
      <c r="BI3114" s="10">
        <v>1.482168164870083E-4</v>
      </c>
      <c r="BK3114" s="14">
        <v>1.482168164870083E-4</v>
      </c>
      <c r="BM3114" s="1"/>
      <c r="BS3114" s="1"/>
      <c r="BU3114" s="14">
        <v>0.9067656300250867</v>
      </c>
      <c r="BW3114" s="6">
        <v>0.32413942120238182</v>
      </c>
      <c r="BY3114" s="10">
        <v>-8.0427058988382708E-5</v>
      </c>
      <c r="CA3114" s="14">
        <v>-8.0427058988382708E-5</v>
      </c>
      <c r="CC3114" s="1"/>
      <c r="CE3114" s="14">
        <v>-0.12957229935699208</v>
      </c>
      <c r="CG3114" s="6">
        <v>-0.49626133105557524</v>
      </c>
      <c r="CI3114" s="10">
        <v>-7.8429283240877046E-5</v>
      </c>
      <c r="CK3114" s="14">
        <v>-7.8429283240877046E-5</v>
      </c>
      <c r="CM3114" s="1"/>
      <c r="CO3114" s="14">
        <v>-0.48836713236264317</v>
      </c>
      <c r="CQ3114" s="6">
        <v>-1.6460480531315258</v>
      </c>
      <c r="CS3114" s="10">
        <v>1.5588834563491676E-4</v>
      </c>
      <c r="CU3114" s="14">
        <v>1.5588834563491676E-4</v>
      </c>
      <c r="CW3114" s="1"/>
      <c r="DC3114" s="1"/>
      <c r="DE3114" s="14">
        <v>0.9067656300250867</v>
      </c>
      <c r="DG3114" s="6">
        <v>0.17480855246938454</v>
      </c>
      <c r="DI3114" s="10">
        <v>4.1129103763604322E-5</v>
      </c>
      <c r="DK3114" s="14">
        <v>4.1129103763604322E-5</v>
      </c>
      <c r="DM3114" s="1"/>
      <c r="DO3114" s="14">
        <v>-0.12957229935699208</v>
      </c>
      <c r="DQ3114" s="6">
        <v>9.8817115740348849E-2</v>
      </c>
      <c r="DS3114" s="10">
        <v>1.5205294599506987E-6</v>
      </c>
      <c r="DU3114" s="14">
        <v>1.5205294599506987E-6</v>
      </c>
      <c r="DW3114" s="1"/>
      <c r="DY3114" s="14">
        <v>-0.48836713236264317</v>
      </c>
      <c r="EA3114" s="6">
        <v>-1.0107234022065128</v>
      </c>
      <c r="EC3114" s="10">
        <v>1.9608512127669466E-4</v>
      </c>
      <c r="EE3114" s="14">
        <v>1.9608512127669466E-4</v>
      </c>
      <c r="EG3114" s="1"/>
      <c r="EH3114" s="17">
        <v>3.0323642817793773E-5</v>
      </c>
      <c r="EI3114" s="11"/>
      <c r="EJ3114" s="11"/>
      <c r="EK3114" s="11"/>
      <c r="EL3114" s="17">
        <v>0</v>
      </c>
      <c r="EM3114" s="11"/>
      <c r="EN3114" s="11"/>
      <c r="EO3114" s="11"/>
      <c r="EP3114" s="17">
        <v>5.0019028339861975E-4</v>
      </c>
      <c r="EQ3114" s="11"/>
      <c r="ER3114" s="11"/>
      <c r="ES3114" s="11"/>
      <c r="ET3114" s="11"/>
      <c r="EU3114" s="1"/>
      <c r="EY3114" s="1"/>
      <c r="FU3114" s="1"/>
      <c r="FW3114" s="14">
        <v>0.14982103022766552</v>
      </c>
      <c r="FY3114" s="6">
        <v>0.2426513236552949</v>
      </c>
      <c r="GA3114" s="10">
        <v>-2.9103967078153295E-5</v>
      </c>
      <c r="GC3114" s="14">
        <v>-2.9103967078153295E-5</v>
      </c>
      <c r="GE3114" s="1"/>
      <c r="GG3114" s="14">
        <v>-0.7374442388200475</v>
      </c>
      <c r="GI3114" s="6">
        <v>-0.78352992009762623</v>
      </c>
      <c r="GK3114" s="10">
        <v>1.3877886466861924E-5</v>
      </c>
      <c r="GM3114" s="14">
        <v>1.3877886466861924E-5</v>
      </c>
      <c r="GO3114" s="1"/>
      <c r="GQ3114" s="14">
        <v>-0.97168682088564751</v>
      </c>
      <c r="GS3114" s="6">
        <v>-0.7412827689275947</v>
      </c>
      <c r="GU3114" s="10">
        <v>-2.8810911138961063E-5</v>
      </c>
      <c r="GW3114" s="14">
        <v>-2.8810911138961063E-5</v>
      </c>
      <c r="GY3114" s="1"/>
      <c r="HE3114" s="1"/>
      <c r="HG3114" s="14">
        <v>0.14982103022766552</v>
      </c>
      <c r="HI3114" s="6">
        <v>0.32846023502293753</v>
      </c>
      <c r="HK3114" s="10">
        <v>3.2059384879600493E-5</v>
      </c>
      <c r="HM3114" s="14">
        <v>3.2059384879600493E-5</v>
      </c>
      <c r="HO3114" s="1"/>
      <c r="HQ3114" s="14">
        <v>-0.7374442388200475</v>
      </c>
      <c r="HS3114" s="6">
        <v>-0.35112069481462349</v>
      </c>
      <c r="HU3114" s="10">
        <v>-1.5889594591826679E-5</v>
      </c>
      <c r="HW3114" s="14">
        <v>-1.5889594591826679E-5</v>
      </c>
      <c r="HY3114" s="1"/>
      <c r="IA3114" s="14">
        <v>-0.97168682088564751</v>
      </c>
      <c r="IC3114" s="6">
        <v>-0.93597981247464246</v>
      </c>
      <c r="IE3114" s="10">
        <v>-6.8954176653399405E-5</v>
      </c>
      <c r="IG3114" s="14">
        <v>-6.8954176653399405E-5</v>
      </c>
      <c r="II3114" s="1"/>
      <c r="IO3114" s="1"/>
      <c r="IQ3114" s="14">
        <v>0.14982103022766552</v>
      </c>
      <c r="IS3114" s="6">
        <v>0.67345472338575219</v>
      </c>
      <c r="IU3114" s="10">
        <v>-1.4562003401224647E-5</v>
      </c>
      <c r="IW3114" s="14">
        <v>-1.4562003401224647E-5</v>
      </c>
      <c r="IY3114" s="1"/>
      <c r="JA3114" s="14">
        <v>-0.7374442388200475</v>
      </c>
      <c r="JC3114" s="6">
        <v>-0.51904111801639397</v>
      </c>
      <c r="JE3114" s="10">
        <v>2.0117081249647658E-6</v>
      </c>
      <c r="JG3114" s="14">
        <v>2.0117081249647658E-6</v>
      </c>
      <c r="JI3114" s="1"/>
      <c r="JK3114" s="14">
        <v>-0.97168682088564751</v>
      </c>
      <c r="JM3114" s="6">
        <v>-8.2583404736816246E-2</v>
      </c>
      <c r="JO3114" s="10">
        <v>-4.2175984133855472E-5</v>
      </c>
      <c r="JQ3114" s="14">
        <v>-4.2175984133855472E-5</v>
      </c>
      <c r="JS3114" s="1"/>
      <c r="JT3114" s="17">
        <v>-1.1606585599777449E-5</v>
      </c>
      <c r="JU3114" s="11"/>
      <c r="JV3114" s="11"/>
      <c r="JW3114" s="11"/>
      <c r="JX3114" s="17">
        <v>0</v>
      </c>
      <c r="JY3114" s="11"/>
      <c r="JZ3114" s="11"/>
      <c r="KA3114" s="11"/>
      <c r="KB3114" s="17">
        <v>-1.3994107192621594E-4</v>
      </c>
      <c r="KC3114" s="11"/>
      <c r="KD3114" s="11"/>
      <c r="KE3114" s="11"/>
      <c r="KF3114" s="11"/>
      <c r="KG3114" s="1"/>
      <c r="KV3114" s="1"/>
      <c r="KW3114" s="34"/>
      <c r="KY3114" s="35"/>
      <c r="LA3114" s="36"/>
      <c r="LC3114" s="37"/>
      <c r="LQ3114" s="1"/>
      <c r="LS3114" s="14">
        <v>-1.1075141670219546</v>
      </c>
      <c r="LU3114" s="6">
        <v>-0.83489505724045754</v>
      </c>
      <c r="LW3114" s="10">
        <v>0</v>
      </c>
      <c r="LY3114" s="14">
        <v>0</v>
      </c>
      <c r="MA3114" s="1"/>
      <c r="MC3114" s="14">
        <v>1.141723806540091</v>
      </c>
      <c r="ME3114" s="6">
        <v>1.7093707905903481</v>
      </c>
      <c r="MG3114" s="10">
        <v>-9.1492443076939312E-5</v>
      </c>
      <c r="MI3114" s="14">
        <v>-9.1492443076939312E-5</v>
      </c>
      <c r="MK3114" s="1"/>
      <c r="MM3114" s="14">
        <v>-1.0505820075591321</v>
      </c>
      <c r="MO3114" s="6">
        <v>-1.4333626744073891</v>
      </c>
      <c r="MQ3114" s="10">
        <v>-2.7879700452855625E-4</v>
      </c>
      <c r="MS3114" s="14">
        <v>-2.7879700452855625E-4</v>
      </c>
      <c r="MU3114" s="1"/>
      <c r="NA3114" s="1"/>
      <c r="NC3114" s="14">
        <v>-1.1075141670219546</v>
      </c>
      <c r="NE3114" s="6">
        <v>-1.4285400113301256</v>
      </c>
      <c r="NG3114" s="10">
        <v>-3.6042358129524793E-5</v>
      </c>
      <c r="NI3114" s="14">
        <v>-3.6042358129524793E-5</v>
      </c>
      <c r="NK3114" s="1"/>
      <c r="NM3114" s="14">
        <v>1.141723806540091</v>
      </c>
      <c r="NO3114" s="6">
        <v>2.2721271118683548</v>
      </c>
      <c r="NQ3114" s="10">
        <v>9.1492443076939312E-5</v>
      </c>
      <c r="NS3114" s="14">
        <v>9.1492443076939312E-5</v>
      </c>
      <c r="NU3114" s="1"/>
      <c r="NW3114" s="14">
        <v>-1.0505820075591321</v>
      </c>
      <c r="NY3114" s="6">
        <v>-2.621228895887965</v>
      </c>
      <c r="OA3114" s="10">
        <v>4.3067457786633396E-5</v>
      </c>
      <c r="OC3114" s="14">
        <v>4.3067457786633396E-5</v>
      </c>
      <c r="OE3114" s="1"/>
      <c r="OF3114" s="17">
        <v>-3.6042358129524793E-5</v>
      </c>
      <c r="OG3114" s="11"/>
      <c r="OH3114" s="11"/>
      <c r="OI3114" s="11"/>
      <c r="OJ3114" s="17">
        <v>0</v>
      </c>
      <c r="OK3114" s="11"/>
      <c r="OL3114" s="11"/>
      <c r="OM3114" s="11"/>
      <c r="ON3114" s="17">
        <v>-2.3572954674192285E-4</v>
      </c>
      <c r="OO3114" s="11"/>
      <c r="OP3114" s="11"/>
      <c r="OQ3114" s="1"/>
      <c r="PW3114" s="1"/>
      <c r="RC3114" s="1"/>
      <c r="RE3114" s="14">
        <v>0.32194677523016219</v>
      </c>
      <c r="RG3114" s="6">
        <v>0.56655599253464706</v>
      </c>
      <c r="RI3114" s="10">
        <v>0</v>
      </c>
      <c r="RK3114" s="14">
        <v>0</v>
      </c>
      <c r="RM3114" s="1"/>
      <c r="RO3114" s="14">
        <v>0.64063652231858126</v>
      </c>
      <c r="RQ3114" s="6">
        <v>0.42119335266358293</v>
      </c>
      <c r="RS3114" s="10">
        <v>1.8347534611538028E-5</v>
      </c>
      <c r="RU3114" s="14">
        <v>1.8347534611538028E-5</v>
      </c>
      <c r="RW3114" s="1"/>
      <c r="RY3114" s="14">
        <v>-0.29300117539557419</v>
      </c>
      <c r="SA3114" s="6">
        <v>-0.40908084755973456</v>
      </c>
      <c r="SC3114" s="10">
        <v>7.2900983095893672E-4</v>
      </c>
      <c r="SE3114" s="14">
        <v>7.2900983095893672E-4</v>
      </c>
      <c r="SG3114" s="1"/>
      <c r="SM3114" s="1"/>
      <c r="SO3114" s="14">
        <v>0.32194677523016219</v>
      </c>
      <c r="SQ3114" s="6">
        <v>0.64417074452291612</v>
      </c>
      <c r="SS3114" s="10">
        <v>-7.6784844349153931E-6</v>
      </c>
      <c r="SU3114" s="14">
        <v>-7.6784844349153931E-6</v>
      </c>
      <c r="SW3114" s="1"/>
      <c r="SY3114" s="14">
        <v>0.64063652231858126</v>
      </c>
      <c r="TA3114" s="6">
        <v>0.6907802557528161</v>
      </c>
      <c r="TC3114" s="10">
        <v>-1.8347534611538052E-5</v>
      </c>
      <c r="TE3114" s="14">
        <v>-1.8347534611538052E-5</v>
      </c>
      <c r="TG3114" s="1"/>
      <c r="TI3114" s="14">
        <v>-0.29300117539557419</v>
      </c>
      <c r="TK3114" s="6">
        <v>-0.59003377492401099</v>
      </c>
      <c r="TM3114" s="10">
        <v>-1.0769824837819877E-4</v>
      </c>
      <c r="TO3114" s="14">
        <v>-1.0769824837819877E-4</v>
      </c>
      <c r="TQ3114" s="1"/>
      <c r="TR3114" s="17">
        <v>-7.6784844349153931E-6</v>
      </c>
      <c r="TS3114" s="11"/>
      <c r="TT3114" s="11"/>
      <c r="TU3114" s="11"/>
      <c r="TV3114" s="17">
        <v>0</v>
      </c>
      <c r="TW3114" s="11"/>
      <c r="TX3114" s="11"/>
      <c r="TY3114" s="11"/>
      <c r="TZ3114" s="17">
        <v>6.2131158258073793E-4</v>
      </c>
      <c r="UA3114" s="11"/>
      <c r="UB3114" s="11"/>
      <c r="UC3114" s="1"/>
      <c r="VT3114" s="1"/>
    </row>
    <row r="3115" spans="14:592" ht="15" thickBot="1" x14ac:dyDescent="0.35">
      <c r="N3115" s="1"/>
      <c r="O3115" s="34"/>
      <c r="Q3115" s="35"/>
      <c r="S3115" s="36"/>
      <c r="U3115" s="37"/>
      <c r="W3115" s="52"/>
      <c r="Y3115" s="53"/>
      <c r="AI3115" s="1"/>
      <c r="AJ3115" t="s">
        <v>182</v>
      </c>
      <c r="AM3115" s="2"/>
      <c r="AO3115" s="7"/>
      <c r="AP3115" t="s">
        <v>183</v>
      </c>
      <c r="AS3115" s="1"/>
      <c r="AT3115" t="s">
        <v>184</v>
      </c>
      <c r="AW3115" s="2"/>
      <c r="AY3115" s="7"/>
      <c r="AZ3115" t="s">
        <v>185</v>
      </c>
      <c r="BC3115" s="1"/>
      <c r="BD3115" t="s">
        <v>186</v>
      </c>
      <c r="BG3115" s="2"/>
      <c r="BI3115" s="7"/>
      <c r="BJ3115" t="s">
        <v>187</v>
      </c>
      <c r="BM3115" s="1"/>
      <c r="BS3115" s="1"/>
      <c r="BT3115" t="s">
        <v>182</v>
      </c>
      <c r="BW3115" s="2"/>
      <c r="BY3115" s="7"/>
      <c r="BZ3115" t="s">
        <v>183</v>
      </c>
      <c r="CC3115" s="1"/>
      <c r="CD3115" t="s">
        <v>184</v>
      </c>
      <c r="CG3115" s="2"/>
      <c r="CI3115" s="7"/>
      <c r="CJ3115" t="s">
        <v>185</v>
      </c>
      <c r="CM3115" s="1"/>
      <c r="CN3115" t="s">
        <v>186</v>
      </c>
      <c r="CQ3115" s="2"/>
      <c r="CS3115" s="7"/>
      <c r="CT3115" t="s">
        <v>187</v>
      </c>
      <c r="CW3115" s="1"/>
      <c r="DC3115" s="1"/>
      <c r="DD3115" t="s">
        <v>182</v>
      </c>
      <c r="DG3115" s="2"/>
      <c r="DI3115" s="7"/>
      <c r="DJ3115" t="s">
        <v>183</v>
      </c>
      <c r="DM3115" s="1"/>
      <c r="DN3115" t="s">
        <v>184</v>
      </c>
      <c r="DQ3115" s="2"/>
      <c r="DS3115" s="7"/>
      <c r="DT3115" t="s">
        <v>185</v>
      </c>
      <c r="DW3115" s="1"/>
      <c r="DX3115" t="s">
        <v>186</v>
      </c>
      <c r="EA3115" s="2"/>
      <c r="EC3115" s="7"/>
      <c r="ED3115" t="s">
        <v>187</v>
      </c>
      <c r="EG3115" s="1"/>
      <c r="EH3115" s="11" t="s">
        <v>188</v>
      </c>
      <c r="EI3115" s="11"/>
      <c r="EJ3115" s="11"/>
      <c r="EK3115" s="11"/>
      <c r="EL3115" s="11" t="s">
        <v>189</v>
      </c>
      <c r="EM3115" s="11"/>
      <c r="EN3115" s="11"/>
      <c r="EO3115" s="11"/>
      <c r="EP3115" s="11" t="s">
        <v>190</v>
      </c>
      <c r="EQ3115" s="11"/>
      <c r="ER3115" s="11"/>
      <c r="ES3115" s="11"/>
      <c r="ET3115" s="11"/>
      <c r="EU3115" s="1"/>
      <c r="FU3115" s="1"/>
      <c r="FV3115" t="s">
        <v>182</v>
      </c>
      <c r="FY3115" s="2"/>
      <c r="GA3115" s="7"/>
      <c r="GB3115" t="s">
        <v>183</v>
      </c>
      <c r="GE3115" s="1"/>
      <c r="GF3115" t="s">
        <v>184</v>
      </c>
      <c r="GI3115" s="2"/>
      <c r="GK3115" s="7"/>
      <c r="GL3115" t="s">
        <v>185</v>
      </c>
      <c r="GO3115" s="1"/>
      <c r="GP3115" t="s">
        <v>186</v>
      </c>
      <c r="GS3115" s="2"/>
      <c r="GU3115" s="7"/>
      <c r="GV3115" t="s">
        <v>187</v>
      </c>
      <c r="GY3115" s="1"/>
      <c r="HE3115" s="1"/>
      <c r="HF3115" t="s">
        <v>182</v>
      </c>
      <c r="HI3115" s="2"/>
      <c r="HK3115" s="7"/>
      <c r="HL3115" t="s">
        <v>183</v>
      </c>
      <c r="HO3115" s="1"/>
      <c r="HP3115" t="s">
        <v>184</v>
      </c>
      <c r="HS3115" s="2"/>
      <c r="HU3115" s="7"/>
      <c r="HV3115" t="s">
        <v>185</v>
      </c>
      <c r="HY3115" s="1"/>
      <c r="HZ3115" t="s">
        <v>186</v>
      </c>
      <c r="IC3115" s="2"/>
      <c r="IE3115" s="7"/>
      <c r="IF3115" t="s">
        <v>187</v>
      </c>
      <c r="II3115" s="1"/>
      <c r="IO3115" s="1"/>
      <c r="IP3115" t="s">
        <v>182</v>
      </c>
      <c r="IS3115" s="2"/>
      <c r="IU3115" s="7"/>
      <c r="IV3115" t="s">
        <v>183</v>
      </c>
      <c r="IY3115" s="1"/>
      <c r="IZ3115" t="s">
        <v>184</v>
      </c>
      <c r="JC3115" s="2"/>
      <c r="JE3115" s="7"/>
      <c r="JF3115" t="s">
        <v>185</v>
      </c>
      <c r="JI3115" s="1"/>
      <c r="JJ3115" t="s">
        <v>186</v>
      </c>
      <c r="JM3115" s="2"/>
      <c r="JO3115" s="7"/>
      <c r="JP3115" t="s">
        <v>187</v>
      </c>
      <c r="JS3115" s="1"/>
      <c r="JT3115" s="11" t="s">
        <v>188</v>
      </c>
      <c r="JU3115" s="11"/>
      <c r="JV3115" s="11"/>
      <c r="JW3115" s="11"/>
      <c r="JX3115" s="11" t="s">
        <v>189</v>
      </c>
      <c r="JY3115" s="11"/>
      <c r="JZ3115" s="11"/>
      <c r="KA3115" s="11"/>
      <c r="KB3115" s="11" t="s">
        <v>190</v>
      </c>
      <c r="KC3115" s="11"/>
      <c r="KD3115" s="11"/>
      <c r="KE3115" s="11"/>
      <c r="KF3115" s="11"/>
      <c r="KG3115" s="1"/>
      <c r="KV3115" s="1"/>
      <c r="KW3115" s="34"/>
      <c r="KY3115" s="35"/>
      <c r="LA3115" s="36"/>
      <c r="LC3115" s="37"/>
      <c r="LQ3115" s="1"/>
      <c r="LR3115" t="s">
        <v>182</v>
      </c>
      <c r="LU3115" s="2"/>
      <c r="LW3115" s="7"/>
      <c r="LX3115" t="s">
        <v>183</v>
      </c>
      <c r="MA3115" s="1"/>
      <c r="MB3115" t="s">
        <v>184</v>
      </c>
      <c r="ME3115" s="2"/>
      <c r="MG3115" s="7"/>
      <c r="MH3115" t="s">
        <v>185</v>
      </c>
      <c r="MK3115" s="1"/>
      <c r="ML3115" t="s">
        <v>186</v>
      </c>
      <c r="MO3115" s="2"/>
      <c r="MQ3115" s="7"/>
      <c r="MR3115" t="s">
        <v>187</v>
      </c>
      <c r="MU3115" s="1"/>
      <c r="NA3115" s="1"/>
      <c r="NB3115" t="s">
        <v>182</v>
      </c>
      <c r="NE3115" s="2"/>
      <c r="NG3115" s="7"/>
      <c r="NH3115" t="s">
        <v>183</v>
      </c>
      <c r="NK3115" s="1"/>
      <c r="NL3115" t="s">
        <v>184</v>
      </c>
      <c r="NO3115" s="2"/>
      <c r="NQ3115" s="7"/>
      <c r="NR3115" t="s">
        <v>185</v>
      </c>
      <c r="NU3115" s="1"/>
      <c r="NV3115" t="s">
        <v>186</v>
      </c>
      <c r="NY3115" s="2"/>
      <c r="OA3115" s="7"/>
      <c r="OB3115" t="s">
        <v>187</v>
      </c>
      <c r="OE3115" s="1"/>
      <c r="OF3115" s="11" t="s">
        <v>188</v>
      </c>
      <c r="OG3115" s="11"/>
      <c r="OH3115" s="11"/>
      <c r="OI3115" s="11"/>
      <c r="OJ3115" s="11" t="s">
        <v>189</v>
      </c>
      <c r="OK3115" s="11"/>
      <c r="OL3115" s="11"/>
      <c r="OM3115" s="11"/>
      <c r="ON3115" s="11" t="s">
        <v>190</v>
      </c>
      <c r="OO3115" s="11"/>
      <c r="OP3115" s="11"/>
      <c r="OQ3115" s="1"/>
      <c r="RC3115" s="1"/>
      <c r="RD3115" t="s">
        <v>182</v>
      </c>
      <c r="RG3115" s="2"/>
      <c r="RI3115" s="7"/>
      <c r="RJ3115" t="s">
        <v>183</v>
      </c>
      <c r="RM3115" s="1"/>
      <c r="RN3115" t="s">
        <v>184</v>
      </c>
      <c r="RQ3115" s="2"/>
      <c r="RS3115" s="7"/>
      <c r="RT3115" t="s">
        <v>185</v>
      </c>
      <c r="RW3115" s="1"/>
      <c r="RX3115" t="s">
        <v>186</v>
      </c>
      <c r="SA3115" s="2"/>
      <c r="SC3115" s="7"/>
      <c r="SD3115" t="s">
        <v>187</v>
      </c>
      <c r="SG3115" s="1"/>
      <c r="SM3115" s="1"/>
      <c r="SN3115" t="s">
        <v>182</v>
      </c>
      <c r="SQ3115" s="2"/>
      <c r="SS3115" s="7"/>
      <c r="ST3115" t="s">
        <v>183</v>
      </c>
      <c r="SW3115" s="1"/>
      <c r="SX3115" t="s">
        <v>184</v>
      </c>
      <c r="TA3115" s="2"/>
      <c r="TC3115" s="7"/>
      <c r="TD3115" t="s">
        <v>185</v>
      </c>
      <c r="TG3115" s="1"/>
      <c r="TH3115" t="s">
        <v>186</v>
      </c>
      <c r="TK3115" s="2"/>
      <c r="TM3115" s="7"/>
      <c r="TN3115" t="s">
        <v>187</v>
      </c>
      <c r="TQ3115" s="1"/>
      <c r="TR3115" s="11" t="s">
        <v>188</v>
      </c>
      <c r="TS3115" s="11"/>
      <c r="TT3115" s="11"/>
      <c r="TU3115" s="11"/>
      <c r="TV3115" s="11" t="s">
        <v>189</v>
      </c>
      <c r="TW3115" s="11"/>
      <c r="TX3115" s="11"/>
      <c r="TY3115" s="11"/>
      <c r="TZ3115" s="11" t="s">
        <v>190</v>
      </c>
      <c r="UA3115" s="11"/>
      <c r="UB3115" s="11"/>
      <c r="UC3115" s="1"/>
      <c r="VT3115" s="1"/>
    </row>
    <row r="3116" spans="14:592" x14ac:dyDescent="0.3">
      <c r="N3116" s="1"/>
      <c r="O3116" s="34"/>
      <c r="Q3116" s="35"/>
      <c r="S3116" s="36"/>
      <c r="U3116" s="37"/>
      <c r="W3116" s="52"/>
      <c r="Y3116" s="53"/>
      <c r="AI3116" s="1"/>
      <c r="AJ3116" s="18">
        <v>-0.37614226006778989</v>
      </c>
      <c r="AK3116" s="19">
        <v>0.49508481152005218</v>
      </c>
      <c r="AL3116" s="20">
        <v>-0.78207980210176908</v>
      </c>
      <c r="AM3116" s="2"/>
      <c r="AO3116" s="7"/>
      <c r="AP3116" s="18">
        <f t="array" ref="AP3116:AR3119">MMULT(AO3111:AO3114,TRANSPOSE(AM3121:AM3123))</f>
        <v>-2.6666688879850825E-6</v>
      </c>
      <c r="AQ3116" s="19">
        <v>0</v>
      </c>
      <c r="AR3116" s="20">
        <v>-1.1446732568198431E-5</v>
      </c>
      <c r="AS3116" s="1"/>
      <c r="AT3116" s="18">
        <v>0.86376113449058678</v>
      </c>
      <c r="AU3116" s="19">
        <v>-0.49096042473558688</v>
      </c>
      <c r="AV3116" s="20">
        <v>0.42150408357709429</v>
      </c>
      <c r="AW3116" s="2"/>
      <c r="AY3116" s="7"/>
      <c r="AZ3116" s="18">
        <f t="array" ref="AZ3116:BB3119">MMULT(AY3111:AY3114,TRANSPOSE(AW3121:AW3123))</f>
        <v>-5.7977566868952249E-7</v>
      </c>
      <c r="BA3116" s="19">
        <v>0</v>
      </c>
      <c r="BB3116" s="20">
        <v>-2.4886993128164119E-6</v>
      </c>
      <c r="BC3116" s="1"/>
      <c r="BD3116" s="18">
        <v>-7.1538363880671571E-2</v>
      </c>
      <c r="BE3116" s="19">
        <v>3.1723506055542736E-2</v>
      </c>
      <c r="BF3116" s="20">
        <v>0.75509283829136109</v>
      </c>
      <c r="BG3116" s="2"/>
      <c r="BI3116" s="7"/>
      <c r="BJ3116" s="18">
        <f t="array" ref="BJ3116:BL3119">MMULT(BI3111:BI3114,TRANSPOSE(BG3121:BG3123))</f>
        <v>2.2611462606433807E-6</v>
      </c>
      <c r="BK3116" s="19">
        <v>0</v>
      </c>
      <c r="BL3116" s="20">
        <v>9.70601811862871E-6</v>
      </c>
      <c r="BM3116" s="1"/>
      <c r="BS3116" s="1"/>
      <c r="BT3116" s="18">
        <f t="array" ref="BT3116:BV3119">AJ3116:AL3119</f>
        <v>-0.37614226006778989</v>
      </c>
      <c r="BU3116" s="19">
        <v>0.49508481152005218</v>
      </c>
      <c r="BV3116" s="20">
        <v>-0.78207980210176908</v>
      </c>
      <c r="BW3116" s="2"/>
      <c r="BY3116" s="7"/>
      <c r="BZ3116" s="18">
        <f t="array" ref="BZ3116:CB3119">MMULT(BY3111:BY3114,TRANSPOSE(BW3121:BW3123))</f>
        <v>5.1801946433615771E-5</v>
      </c>
      <c r="CA3116" s="19">
        <v>0</v>
      </c>
      <c r="CB3116" s="20">
        <v>-3.323219815967325E-5</v>
      </c>
      <c r="CC3116" s="1"/>
      <c r="CD3116" s="18">
        <f t="array" ref="CD3116:CF3119">AT3116:AV3119</f>
        <v>0.86376113449058678</v>
      </c>
      <c r="CE3116" s="19">
        <v>-0.49096042473558688</v>
      </c>
      <c r="CF3116" s="20">
        <v>0.42150408357709429</v>
      </c>
      <c r="CG3116" s="2"/>
      <c r="CI3116" s="7"/>
      <c r="CJ3116" s="18">
        <f t="array" ref="CJ3116:CL3119">MMULT(CI3111:CI3114,TRANSPOSE(CG3121:CG3123))</f>
        <v>1.3914380687098413E-5</v>
      </c>
      <c r="CK3116" s="19">
        <v>0</v>
      </c>
      <c r="CL3116" s="20">
        <v>-8.9264108416342562E-6</v>
      </c>
      <c r="CM3116" s="1"/>
      <c r="CN3116" s="18">
        <f t="array" ref="CN3116:CP3119">BD3116:BF3119</f>
        <v>-7.1538363880671571E-2</v>
      </c>
      <c r="CO3116" s="19">
        <v>3.1723506055542736E-2</v>
      </c>
      <c r="CP3116" s="20">
        <v>0.75509283829136109</v>
      </c>
      <c r="CQ3116" s="2"/>
      <c r="CS3116" s="7"/>
      <c r="CT3116" s="18">
        <f t="array" ref="CT3116:CV3119">MMULT(CS3111:CS3114,TRANSPOSE(CQ3121:CQ3123))</f>
        <v>4.16054771744036E-5</v>
      </c>
      <c r="CU3116" s="19">
        <v>0</v>
      </c>
      <c r="CV3116" s="20">
        <v>-2.6690917179326428E-5</v>
      </c>
      <c r="CW3116" s="1"/>
      <c r="DC3116" s="1"/>
      <c r="DD3116" s="18">
        <f t="array" ref="DD3116:DF3119">BT3116:BV3119</f>
        <v>-0.37614226006778989</v>
      </c>
      <c r="DE3116" s="19">
        <v>0.49508481152005218</v>
      </c>
      <c r="DF3116" s="20">
        <v>-0.78207980210176908</v>
      </c>
      <c r="DG3116" s="2"/>
      <c r="DI3116" s="7"/>
      <c r="DJ3116" s="18">
        <f t="array" ref="DJ3116:DL3119">MMULT(DI3111:DI3114,TRANSPOSE(DG3121:DG3123))</f>
        <v>-3.4073035381998591E-5</v>
      </c>
      <c r="DK3116" s="19">
        <v>0</v>
      </c>
      <c r="DL3116" s="20">
        <v>-7.3384269328777826E-6</v>
      </c>
      <c r="DM3116" s="1"/>
      <c r="DN3116" s="18">
        <f t="array" ref="DN3116:DP3119">CD3116:CF3119</f>
        <v>0.86376113449058678</v>
      </c>
      <c r="DO3116" s="19">
        <v>-0.49096042473558688</v>
      </c>
      <c r="DP3116" s="20">
        <v>0.42150408357709429</v>
      </c>
      <c r="DQ3116" s="2"/>
      <c r="DS3116" s="7"/>
      <c r="DT3116" s="18">
        <f t="array" ref="DT3116:DV3119">MMULT(DS3111:DS3114,TRANSPOSE(DQ3121:DQ3123))</f>
        <v>-4.5962471518170401E-6</v>
      </c>
      <c r="DU3116" s="19">
        <v>0</v>
      </c>
      <c r="DV3116" s="20">
        <v>-9.8990957250837524E-7</v>
      </c>
      <c r="DW3116" s="1"/>
      <c r="DX3116" s="18">
        <f t="array" ref="DX3116:DZ3119">CN3116:CP3119</f>
        <v>-7.1538363880671571E-2</v>
      </c>
      <c r="DY3116" s="19">
        <v>3.1723506055542736E-2</v>
      </c>
      <c r="DZ3116" s="20">
        <v>0.75509283829136109</v>
      </c>
      <c r="EA3116" s="2"/>
      <c r="EC3116" s="7"/>
      <c r="ED3116" s="18">
        <f t="array" ref="ED3116:EF3119">MMULT(EC3111:EC3114,TRANSPOSE(EA3121:EA3123))</f>
        <v>6.3779699726661691E-5</v>
      </c>
      <c r="EE3116" s="19">
        <v>0</v>
      </c>
      <c r="EF3116" s="20">
        <v>1.3736453503413654E-5</v>
      </c>
      <c r="EG3116" s="1"/>
      <c r="EH3116" s="26">
        <f t="array" ref="EH3116:EJ3119">AP3116:AR3119+BZ3116:CB3119+DJ3116:DL3119</f>
        <v>1.5062242163632096E-5</v>
      </c>
      <c r="EI3116" s="27">
        <v>0</v>
      </c>
      <c r="EJ3116" s="28">
        <v>-5.201735766074946E-5</v>
      </c>
      <c r="EK3116" s="11"/>
      <c r="EL3116" s="26">
        <f t="array" ref="EL3116:EN3119">AZ3116:BB3119+CJ3116:CL3119+DT3116:DV3119</f>
        <v>8.7383578665918493E-6</v>
      </c>
      <c r="EM3116" s="27">
        <v>0</v>
      </c>
      <c r="EN3116" s="28">
        <v>-1.2405019726959043E-5</v>
      </c>
      <c r="EO3116" s="11"/>
      <c r="EP3116" s="26">
        <f t="array" ref="EP3116:ER3119">BJ3116:BL3119+CT3116:CV3119+ED3116:EF3119</f>
        <v>1.0764632316170866E-4</v>
      </c>
      <c r="EQ3116" s="27">
        <v>0</v>
      </c>
      <c r="ER3116" s="28">
        <v>-3.2484455572840644E-6</v>
      </c>
      <c r="ES3116" s="11"/>
      <c r="ET3116" s="11"/>
      <c r="EU3116" s="1"/>
      <c r="EY3116" s="1"/>
      <c r="FU3116" s="1"/>
      <c r="FV3116" s="18">
        <v>-4.7750369102343752E-2</v>
      </c>
      <c r="FW3116" s="19">
        <v>0.28544099980351012</v>
      </c>
      <c r="FX3116" s="20">
        <v>0.63241482058328757</v>
      </c>
      <c r="FY3116" s="2"/>
      <c r="GA3116" s="7"/>
      <c r="GB3116" s="18">
        <f t="array" ref="GB3116:GD3119">MMULT(GA3111:GA3114,TRANSPOSE(FY3121:FY3123))</f>
        <v>-1.7067492622328401E-6</v>
      </c>
      <c r="GC3116" s="19">
        <v>0</v>
      </c>
      <c r="GD3116" s="20">
        <v>-7.3262572844246516E-6</v>
      </c>
      <c r="GE3116" s="1"/>
      <c r="GF3116" s="18">
        <v>-0.186184185522245</v>
      </c>
      <c r="GG3116" s="19">
        <v>1.0368770237172846</v>
      </c>
      <c r="GH3116" s="20">
        <v>-0.8212772109589197</v>
      </c>
      <c r="GI3116" s="2"/>
      <c r="GK3116" s="7"/>
      <c r="GL3116" s="18">
        <f t="array" ref="GL3116:GN3119">MMULT(GK3111:GK3114,TRANSPOSE(GI3121:GI3123))</f>
        <v>2.3533696937085806E-6</v>
      </c>
      <c r="GM3116" s="19">
        <v>0</v>
      </c>
      <c r="GN3116" s="20">
        <v>1.0101889154427287E-5</v>
      </c>
      <c r="GO3116" s="1"/>
      <c r="GP3116" s="18">
        <v>0.1714504539125189</v>
      </c>
      <c r="GQ3116" s="19">
        <v>0.50267147271931611</v>
      </c>
      <c r="GR3116" s="20">
        <v>-6.1300597174121361E-2</v>
      </c>
      <c r="GS3116" s="2"/>
      <c r="GU3116" s="7"/>
      <c r="GV3116" s="18">
        <f t="array" ref="GV3116:GX3119">MMULT(GU3111:GU3114,TRANSPOSE(GS3121:GS3123))</f>
        <v>-6.4175934743803166E-8</v>
      </c>
      <c r="GW3116" s="19">
        <v>0</v>
      </c>
      <c r="GX3116" s="20">
        <v>-2.7547655640199541E-7</v>
      </c>
      <c r="GY3116" s="1"/>
      <c r="HE3116" s="1"/>
      <c r="HF3116" s="18">
        <f t="array" ref="HF3116:HH3119">FV3116:FX3119</f>
        <v>-4.7750369102343752E-2</v>
      </c>
      <c r="HG3116" s="19">
        <v>0.28544099980351012</v>
      </c>
      <c r="HH3116" s="20">
        <v>0.63241482058328757</v>
      </c>
      <c r="HI3116" s="2"/>
      <c r="HK3116" s="7"/>
      <c r="HL3116" s="18">
        <f t="array" ref="HL3116:HN3119">MMULT(HK3111:HK3114,TRANSPOSE(HI3121:HI3123))</f>
        <v>3.0054826248962594E-5</v>
      </c>
      <c r="HM3116" s="19">
        <v>0</v>
      </c>
      <c r="HN3116" s="20">
        <v>-1.9280895995675015E-5</v>
      </c>
      <c r="HO3116" s="1"/>
      <c r="HP3116" s="18">
        <f t="array" ref="HP3116:HR3119">GF3116:GH3119</f>
        <v>-0.186184185522245</v>
      </c>
      <c r="HQ3116" s="19">
        <v>1.0368770237172846</v>
      </c>
      <c r="HR3116" s="20">
        <v>-0.8212772109589197</v>
      </c>
      <c r="HS3116" s="2"/>
      <c r="HU3116" s="7"/>
      <c r="HV3116" s="18">
        <f t="array" ref="HV3116:HX3119">MMULT(HU3111:HU3114,TRANSPOSE(HS3121:HS3123))</f>
        <v>-3.5738154699053781E-5</v>
      </c>
      <c r="HW3116" s="19">
        <v>0</v>
      </c>
      <c r="HX3116" s="20">
        <v>2.2926888284825294E-5</v>
      </c>
      <c r="HY3116" s="1"/>
      <c r="HZ3116" s="18">
        <f t="array" ref="HZ3116:IB3119">GP3116:GR3119</f>
        <v>0.1714504539125189</v>
      </c>
      <c r="IA3116" s="19">
        <v>0.50267147271931611</v>
      </c>
      <c r="IB3116" s="20">
        <v>-6.1300597174121361E-2</v>
      </c>
      <c r="IC3116" s="2"/>
      <c r="IE3116" s="7"/>
      <c r="IF3116" s="18">
        <f t="array" ref="IF3116:IH3119">MMULT(IE3111:IE3114,TRANSPOSE(IC3121:IC3123))</f>
        <v>-2.6870854172911612E-6</v>
      </c>
      <c r="IG3116" s="19">
        <v>0</v>
      </c>
      <c r="IH3116" s="20">
        <v>1.7238301107820976E-6</v>
      </c>
      <c r="II3116" s="1"/>
      <c r="IO3116" s="1"/>
      <c r="IP3116" s="18">
        <f t="array" ref="IP3116:IR3119">HF3116:HH3119</f>
        <v>-4.7750369102343752E-2</v>
      </c>
      <c r="IQ3116" s="19">
        <v>0.28544099980351012</v>
      </c>
      <c r="IR3116" s="20">
        <v>0.63241482058328757</v>
      </c>
      <c r="IS3116" s="2"/>
      <c r="IU3116" s="7"/>
      <c r="IV3116" s="18">
        <f t="array" ref="IV3116:IX3119">MMULT(IU3111:IU3114,TRANSPOSE(IS3121:IS3123))</f>
        <v>-1.9233996101487874E-5</v>
      </c>
      <c r="IW3116" s="19">
        <v>0</v>
      </c>
      <c r="IX3116" s="20">
        <v>-4.1424919569271951E-6</v>
      </c>
      <c r="IY3116" s="1"/>
      <c r="IZ3116" s="18">
        <f t="array" ref="IZ3116:JB3119">HP3116:HR3119</f>
        <v>-0.186184185522245</v>
      </c>
      <c r="JA3116" s="19">
        <v>1.0368770237172846</v>
      </c>
      <c r="JB3116" s="20">
        <v>-0.8212772109589197</v>
      </c>
      <c r="JC3116" s="2"/>
      <c r="JE3116" s="7"/>
      <c r="JF3116" s="18">
        <f t="array" ref="JF3116:JH3119">MMULT(JE3111:JE3114,TRANSPOSE(JC3121:JC3123))</f>
        <v>-6.6215832716413296E-6</v>
      </c>
      <c r="JG3116" s="19">
        <v>0</v>
      </c>
      <c r="JH3116" s="20">
        <v>-1.4261131852249877E-6</v>
      </c>
      <c r="JI3116" s="1"/>
      <c r="JJ3116" s="18">
        <f t="array" ref="JJ3116:JL3119">HZ3116:IB3119</f>
        <v>0.1714504539125189</v>
      </c>
      <c r="JK3116" s="19">
        <v>0.50267147271931611</v>
      </c>
      <c r="JL3116" s="20">
        <v>-6.1300597174121361E-2</v>
      </c>
      <c r="JM3116" s="2"/>
      <c r="JO3116" s="7"/>
      <c r="JP3116" s="18">
        <f t="array" ref="JP3116:JR3119">MMULT(JO3111:JO3114,TRANSPOSE(JM3121:JM3123))</f>
        <v>-2.0030283217967665E-6</v>
      </c>
      <c r="JQ3116" s="19">
        <v>0</v>
      </c>
      <c r="JR3116" s="20">
        <v>-4.3139910545674981E-7</v>
      </c>
      <c r="JS3116" s="1"/>
      <c r="JT3116" s="26">
        <f t="array" ref="JT3116:JV3119">GB3116:GD3119+HL3116:HN3119+IV3116:IX3119</f>
        <v>9.1140808852418784E-6</v>
      </c>
      <c r="JU3116" s="27">
        <v>0</v>
      </c>
      <c r="JV3116" s="28">
        <v>-3.074964523702686E-5</v>
      </c>
      <c r="JW3116" s="11"/>
      <c r="JX3116" s="26">
        <f t="array" ref="JX3116:JZ3119">GL3116:GN3119+HV3116:HX3119+JF3116:JH3119</f>
        <v>-4.0006368276986533E-5</v>
      </c>
      <c r="JY3116" s="27">
        <v>0</v>
      </c>
      <c r="JZ3116" s="28">
        <v>3.160266425402759E-5</v>
      </c>
      <c r="KA3116" s="11"/>
      <c r="KB3116" s="26">
        <f t="array" ref="KB3116:KD3119">GV3116:GX3119+IF3116:IH3119+JP3116:JR3119</f>
        <v>-4.7542896738317309E-6</v>
      </c>
      <c r="KC3116" s="27">
        <v>0</v>
      </c>
      <c r="KD3116" s="28">
        <v>1.0169544489233522E-6</v>
      </c>
      <c r="KE3116" s="11"/>
      <c r="KF3116" s="11"/>
      <c r="KG3116" s="1"/>
      <c r="KV3116" s="1"/>
      <c r="KW3116" s="34"/>
      <c r="KY3116" s="35"/>
      <c r="LA3116" s="36"/>
      <c r="LC3116" s="37"/>
      <c r="LQ3116" s="1"/>
      <c r="LR3116" s="18">
        <v>-0.37614226006778989</v>
      </c>
      <c r="LS3116" s="19">
        <v>0.49508481152005218</v>
      </c>
      <c r="LT3116" s="20">
        <v>-0.78207980210176908</v>
      </c>
      <c r="LU3116" s="2"/>
      <c r="LW3116" s="7"/>
      <c r="LX3116" s="18">
        <f t="array" ref="LX3116:LZ3119">MMULT(LW3111:LW3114,TRANSPOSE(LU3121:LU3123))</f>
        <v>0</v>
      </c>
      <c r="LY3116" s="19">
        <v>0</v>
      </c>
      <c r="LZ3116" s="20">
        <v>0</v>
      </c>
      <c r="MA3116" s="1"/>
      <c r="MB3116" s="18">
        <v>0.86376113449058678</v>
      </c>
      <c r="MC3116" s="19">
        <v>-0.49096042473558688</v>
      </c>
      <c r="MD3116" s="20">
        <v>0.42150408357709429</v>
      </c>
      <c r="ME3116" s="2"/>
      <c r="MG3116" s="7"/>
      <c r="MH3116" s="18">
        <f t="array" ref="MH3116:MJ3119">MMULT(MG3111:MG3114,TRANSPOSE(ME3121:ME3123))</f>
        <v>-1.8013269999277622E-6</v>
      </c>
      <c r="MI3116" s="19">
        <v>-2.313663547543485E-5</v>
      </c>
      <c r="MJ3116" s="20">
        <v>0</v>
      </c>
      <c r="MK3116" s="1"/>
      <c r="ML3116" s="18">
        <v>-7.1538363880671571E-2</v>
      </c>
      <c r="MM3116" s="19">
        <v>3.1723506055542736E-2</v>
      </c>
      <c r="MN3116" s="20">
        <v>0.75509283829136109</v>
      </c>
      <c r="MO3116" s="2"/>
      <c r="MQ3116" s="7"/>
      <c r="MR3116" s="18">
        <f t="array" ref="MR3116:MT3119">MMULT(MQ3111:MQ3114,TRANSPOSE(MO3121:MO3123))</f>
        <v>-3.7410180633904342E-5</v>
      </c>
      <c r="MS3116" s="19">
        <v>-4.8050449054032253E-4</v>
      </c>
      <c r="MT3116" s="20">
        <v>0</v>
      </c>
      <c r="MU3116" s="1"/>
      <c r="NA3116" s="1"/>
      <c r="NB3116" s="18">
        <f t="array" ref="NB3116:ND3119">LR3116:LT3119</f>
        <v>-0.37614226006778989</v>
      </c>
      <c r="NC3116" s="19">
        <v>0.49508481152005218</v>
      </c>
      <c r="ND3116" s="20">
        <v>-0.78207980210176908</v>
      </c>
      <c r="NE3116" s="2"/>
      <c r="NG3116" s="7"/>
      <c r="NH3116" s="18">
        <f t="array" ref="NH3116:NJ3119">MMULT(NG3111:NG3114,TRANSPOSE(NE3121:NE3123))</f>
        <v>-7.7722386333577148E-5</v>
      </c>
      <c r="NI3116" s="19">
        <v>-7.1146244938237186E-5</v>
      </c>
      <c r="NJ3116" s="20">
        <v>0</v>
      </c>
      <c r="NK3116" s="1"/>
      <c r="NL3116" s="18">
        <f t="array" ref="NL3116:NN3119">MB3116:MD3119</f>
        <v>0.86376113449058678</v>
      </c>
      <c r="NM3116" s="19">
        <v>-0.49096042473558688</v>
      </c>
      <c r="NN3116" s="20">
        <v>0.42150408357709429</v>
      </c>
      <c r="NO3116" s="2"/>
      <c r="NQ3116" s="7"/>
      <c r="NR3116" s="18">
        <f t="array" ref="NR3116:NT3119">MMULT(NQ3111:NQ3114,TRANSPOSE(NO3121:NO3123))</f>
        <v>4.7342197749859011E-5</v>
      </c>
      <c r="NS3116" s="19">
        <v>4.3336543767066666E-5</v>
      </c>
      <c r="NT3116" s="20">
        <v>0</v>
      </c>
      <c r="NU3116" s="1"/>
      <c r="NV3116" s="18">
        <f t="array" ref="NV3116:NX3119">ML3116:MN3119</f>
        <v>-7.1538363880671571E-2</v>
      </c>
      <c r="NW3116" s="19">
        <v>3.1723506055542736E-2</v>
      </c>
      <c r="NX3116" s="20">
        <v>0.75509283829136109</v>
      </c>
      <c r="NY3116" s="2"/>
      <c r="OA3116" s="7"/>
      <c r="OB3116" s="18">
        <f t="array" ref="OB3116:OD3119">MMULT(OA3111:OA3114,TRANSPOSE(NY3121:NY3123))</f>
        <v>2.0029729218115793E-4</v>
      </c>
      <c r="OC3116" s="19">
        <v>1.8335000869408393E-4</v>
      </c>
      <c r="OD3116" s="20">
        <v>0</v>
      </c>
      <c r="OE3116" s="1"/>
      <c r="OF3116" s="26">
        <f t="array" ref="OF3116:OH3119">LX3116:LZ3119+NH3116:NJ3119</f>
        <v>-7.7722386333577148E-5</v>
      </c>
      <c r="OG3116" s="27">
        <v>-7.1146244938237186E-5</v>
      </c>
      <c r="OH3116" s="28">
        <v>0</v>
      </c>
      <c r="OI3116" s="11"/>
      <c r="OJ3116" s="26">
        <f t="array" ref="OJ3116:OL3119">MH3116:MJ3119+NR3116:NT3119</f>
        <v>4.5540870749931246E-5</v>
      </c>
      <c r="OK3116" s="27">
        <v>2.0199908291631815E-5</v>
      </c>
      <c r="OL3116" s="28">
        <v>0</v>
      </c>
      <c r="OM3116" s="11"/>
      <c r="ON3116" s="26">
        <f t="array" ref="ON3116:OP3119">MR3116:MT3119+OB3116:OD3119</f>
        <v>1.628871115472536E-4</v>
      </c>
      <c r="OO3116" s="27">
        <v>-2.9715448184623858E-4</v>
      </c>
      <c r="OP3116" s="28">
        <v>0</v>
      </c>
      <c r="OQ3116" s="1"/>
      <c r="PW3116" s="1"/>
      <c r="RC3116" s="1"/>
      <c r="RD3116" s="18">
        <v>-5.8065736665666702E-2</v>
      </c>
      <c r="RE3116" s="19">
        <v>-0.58228502482229172</v>
      </c>
      <c r="RF3116" s="20">
        <v>-0.41741384976089091</v>
      </c>
      <c r="RG3116" s="2"/>
      <c r="RI3116" s="7"/>
      <c r="RJ3116" s="18">
        <f t="array" ref="RJ3116:RL3119">MMULT(RI3111:RI3114,TRANSPOSE(RG3121:RG3123))</f>
        <v>0</v>
      </c>
      <c r="RK3116" s="19">
        <v>0</v>
      </c>
      <c r="RL3116" s="20">
        <v>0</v>
      </c>
      <c r="RM3116" s="1"/>
      <c r="RN3116" s="18">
        <v>-0.73842729418119579</v>
      </c>
      <c r="RO3116" s="19">
        <v>9.4106085620022761E-2</v>
      </c>
      <c r="RP3116" s="20">
        <v>9.074901503630188E-2</v>
      </c>
      <c r="RQ3116" s="2"/>
      <c r="RS3116" s="7"/>
      <c r="RT3116" s="18">
        <f t="array" ref="RT3116:RV3119">MMULT(RS3111:RS3114,TRANSPOSE(RQ3121:RQ3123))</f>
        <v>-3.0377427574060559E-6</v>
      </c>
      <c r="RU3116" s="19">
        <v>-3.9017428178817485E-5</v>
      </c>
      <c r="RV3116" s="20">
        <v>0</v>
      </c>
      <c r="RW3116" s="1"/>
      <c r="RX3116" s="18">
        <v>0.31692500154570785</v>
      </c>
      <c r="RY3116" s="19">
        <v>-0.11185773927315354</v>
      </c>
      <c r="RZ3116" s="20">
        <v>0.4610323017605612</v>
      </c>
      <c r="SA3116" s="2"/>
      <c r="SC3116" s="7"/>
      <c r="SD3116" s="18">
        <f t="array" ref="SD3116:SF3119">MMULT(SC3111:SC3114,TRANSPOSE(SA3121:SA3123))</f>
        <v>-3.9629542520873945E-5</v>
      </c>
      <c r="SE3116" s="19">
        <v>-5.0901045695782928E-4</v>
      </c>
      <c r="SF3116" s="20">
        <v>0</v>
      </c>
      <c r="SG3116" s="1"/>
      <c r="SM3116" s="1"/>
      <c r="SN3116" s="18">
        <f t="array" ref="SN3116:SP3119">RD3116:RF3119</f>
        <v>-5.8065736665666702E-2</v>
      </c>
      <c r="SO3116" s="19">
        <v>-0.58228502482229172</v>
      </c>
      <c r="SP3116" s="20">
        <v>-0.41741384976089091</v>
      </c>
      <c r="SQ3116" s="2"/>
      <c r="SS3116" s="7"/>
      <c r="ST3116" s="18">
        <f t="array" ref="ST3116:SV3119">MMULT(SS3111:SS3114,TRANSPOSE(SQ3121:SQ3123))</f>
        <v>3.7276865250915377E-5</v>
      </c>
      <c r="SU3116" s="19">
        <v>3.4122845563293513E-5</v>
      </c>
      <c r="SV3116" s="20">
        <v>0</v>
      </c>
      <c r="SW3116" s="1"/>
      <c r="SX3116" s="18">
        <f t="array" ref="SX3116:SZ3119">RN3116:RP3119</f>
        <v>-0.73842729418119579</v>
      </c>
      <c r="SY3116" s="19">
        <v>9.4106085620022761E-2</v>
      </c>
      <c r="SZ3116" s="20">
        <v>9.074901503630188E-2</v>
      </c>
      <c r="TA3116" s="2"/>
      <c r="TC3116" s="7"/>
      <c r="TD3116" s="18">
        <f t="array" ref="TD3116:TF3119">MMULT(TC3111:TC3114,TRANSPOSE(TA3121:TA3123))</f>
        <v>7.9837485553753957E-5</v>
      </c>
      <c r="TE3116" s="19">
        <v>7.3082384244891021E-5</v>
      </c>
      <c r="TF3116" s="20">
        <v>0</v>
      </c>
      <c r="TG3116" s="1"/>
      <c r="TH3116" s="18">
        <f t="array" ref="TH3116:TJ3119">RX3116:RZ3119</f>
        <v>0.31692500154570785</v>
      </c>
      <c r="TI3116" s="19">
        <v>-0.11185773927315354</v>
      </c>
      <c r="TJ3116" s="20">
        <v>0.4610323017605612</v>
      </c>
      <c r="TK3116" s="2"/>
      <c r="TM3116" s="7"/>
      <c r="TN3116" s="18">
        <f t="array" ref="TN3116:TP3119">MMULT(TM3111:TM3114,TRANSPOSE(TK3121:TK3123))</f>
        <v>1.7259651378985212E-4</v>
      </c>
      <c r="TO3116" s="19">
        <v>1.5799301108532351E-4</v>
      </c>
      <c r="TP3116" s="20">
        <v>0</v>
      </c>
      <c r="TQ3116" s="1"/>
      <c r="TR3116" s="26">
        <f t="array" ref="TR3116:TT3119">RJ3116:RL3119+ST3116:SV3119</f>
        <v>3.7276865250915377E-5</v>
      </c>
      <c r="TS3116" s="27">
        <v>3.4122845563293513E-5</v>
      </c>
      <c r="TT3116" s="28">
        <v>0</v>
      </c>
      <c r="TU3116" s="11"/>
      <c r="TV3116" s="26">
        <f t="array" ref="TV3116:TX3119">RT3116:RV3119+TD3116:TF3119</f>
        <v>7.6799742796347903E-5</v>
      </c>
      <c r="TW3116" s="27">
        <v>3.4064956066073536E-5</v>
      </c>
      <c r="TX3116" s="28">
        <v>0</v>
      </c>
      <c r="TY3116" s="11"/>
      <c r="TZ3116" s="26">
        <f t="array" ref="TZ3116:UB3119">SD3116:SF3119+TN3116:TP3119</f>
        <v>1.3296697126897818E-4</v>
      </c>
      <c r="UA3116" s="27">
        <v>-3.5101744587250576E-4</v>
      </c>
      <c r="UB3116" s="28">
        <v>0</v>
      </c>
      <c r="UC3116" s="1"/>
      <c r="VT3116" s="1"/>
    </row>
    <row r="3117" spans="14:592" x14ac:dyDescent="0.3">
      <c r="N3117" s="1"/>
      <c r="O3117" s="34"/>
      <c r="Q3117" s="35"/>
      <c r="S3117" s="36"/>
      <c r="U3117" s="37"/>
      <c r="W3117" s="52"/>
      <c r="Y3117" s="53"/>
      <c r="AI3117" s="1"/>
      <c r="AJ3117" s="21">
        <v>-0.35243339136358287</v>
      </c>
      <c r="AK3117">
        <v>0.75781150760326832</v>
      </c>
      <c r="AL3117" s="22">
        <v>2.430973541770547E-2</v>
      </c>
      <c r="AM3117" s="2"/>
      <c r="AO3117" s="7"/>
      <c r="AP3117" s="21">
        <v>-3.0558292604189839E-6</v>
      </c>
      <c r="AQ3117">
        <v>0</v>
      </c>
      <c r="AR3117" s="22">
        <v>-1.3117211692720428E-5</v>
      </c>
      <c r="AS3117" s="1"/>
      <c r="AT3117" s="21">
        <v>0.22090790674773916</v>
      </c>
      <c r="AU3117">
        <v>-0.71909380015416358</v>
      </c>
      <c r="AV3117" s="22">
        <v>-0.30398545077668487</v>
      </c>
      <c r="AW3117" s="2"/>
      <c r="AY3117" s="7"/>
      <c r="AZ3117" s="21">
        <v>3.7719332788036031E-6</v>
      </c>
      <c r="BA3117">
        <v>0</v>
      </c>
      <c r="BB3117" s="22">
        <v>1.6191103328233761E-5</v>
      </c>
      <c r="BC3117" s="1"/>
      <c r="BD3117" s="21">
        <v>-3.2914736360192451E-3</v>
      </c>
      <c r="BE3117">
        <v>0.37017506557471624</v>
      </c>
      <c r="BF3117" s="22">
        <v>0.38749110277558801</v>
      </c>
      <c r="BG3117" s="2"/>
      <c r="BI3117" s="7"/>
      <c r="BJ3117" s="21">
        <v>-5.5781446084020144E-7</v>
      </c>
      <c r="BK3117">
        <v>0</v>
      </c>
      <c r="BL3117" s="22">
        <v>-2.3944303639197448E-6</v>
      </c>
      <c r="BM3117" s="1"/>
      <c r="BS3117" s="1"/>
      <c r="BT3117" s="21">
        <v>-0.35243339136358287</v>
      </c>
      <c r="BU3117">
        <v>0.75781150760326832</v>
      </c>
      <c r="BV3117" s="22">
        <v>2.430973541770547E-2</v>
      </c>
      <c r="BW3117" s="2"/>
      <c r="BY3117" s="7"/>
      <c r="BZ3117" s="21">
        <v>6.1146144348460377E-5</v>
      </c>
      <c r="CA3117">
        <v>0</v>
      </c>
      <c r="CB3117" s="22">
        <v>-3.9226726514843525E-5</v>
      </c>
      <c r="CC3117" s="1"/>
      <c r="CD3117" s="21">
        <v>0.22090790674773916</v>
      </c>
      <c r="CE3117">
        <v>-0.71909380015416358</v>
      </c>
      <c r="CF3117" s="22">
        <v>-0.30398545077668487</v>
      </c>
      <c r="CG3117" s="2"/>
      <c r="CI3117" s="7"/>
      <c r="CJ3117" s="21">
        <v>-6.6575622941825841E-5</v>
      </c>
      <c r="CK3117">
        <v>0</v>
      </c>
      <c r="CL3117" s="22">
        <v>4.2709867997753833E-5</v>
      </c>
      <c r="CM3117" s="1"/>
      <c r="CN3117" s="21">
        <v>-3.2914736360192451E-3</v>
      </c>
      <c r="CO3117">
        <v>0.37017506557471624</v>
      </c>
      <c r="CP3117" s="22">
        <v>0.38749110277558801</v>
      </c>
      <c r="CQ3117" s="2"/>
      <c r="CS3117" s="7"/>
      <c r="CT3117" s="21">
        <v>-1.0263881298609881E-5</v>
      </c>
      <c r="CU3117">
        <v>0</v>
      </c>
      <c r="CV3117" s="22">
        <v>6.5845274296763496E-6</v>
      </c>
      <c r="CW3117" s="1"/>
      <c r="DC3117" s="1"/>
      <c r="DD3117" s="21">
        <v>-0.35243339136358287</v>
      </c>
      <c r="DE3117">
        <v>0.75781150760326832</v>
      </c>
      <c r="DF3117" s="22">
        <v>2.430973541770547E-2</v>
      </c>
      <c r="DG3117" s="2"/>
      <c r="DI3117" s="7"/>
      <c r="DJ3117" s="21">
        <v>-3.8631369233826982E-5</v>
      </c>
      <c r="DK3117">
        <v>0</v>
      </c>
      <c r="DL3117" s="22">
        <v>-8.3201709874441319E-6</v>
      </c>
      <c r="DM3117" s="1"/>
      <c r="DN3117" s="21">
        <v>0.22090790674773916</v>
      </c>
      <c r="DO3117">
        <v>-0.71909380015416358</v>
      </c>
      <c r="DP3117" s="22">
        <v>-0.30398545077668487</v>
      </c>
      <c r="DQ3117" s="2"/>
      <c r="DS3117" s="7"/>
      <c r="DT3117" s="21">
        <v>7.1526871172902141E-7</v>
      </c>
      <c r="DU3117">
        <v>0</v>
      </c>
      <c r="DV3117" s="22">
        <v>1.5404988488845231E-7</v>
      </c>
      <c r="DW3117" s="1"/>
      <c r="DX3117" s="21">
        <v>-3.2914736360192451E-3</v>
      </c>
      <c r="DY3117">
        <v>0.37017506557471624</v>
      </c>
      <c r="DZ3117" s="22">
        <v>0.38749110277558801</v>
      </c>
      <c r="EA3117" s="2"/>
      <c r="EC3117" s="7"/>
      <c r="ED3117" s="21">
        <v>-1.5734160781556294E-5</v>
      </c>
      <c r="EE3117">
        <v>0</v>
      </c>
      <c r="EF3117" s="22">
        <v>-3.3887203752502717E-6</v>
      </c>
      <c r="EG3117" s="1"/>
      <c r="EH3117" s="29">
        <v>1.9458945854214412E-5</v>
      </c>
      <c r="EI3117" s="11">
        <v>0</v>
      </c>
      <c r="EJ3117" s="30">
        <v>-6.0664109195008084E-5</v>
      </c>
      <c r="EK3117" s="11"/>
      <c r="EL3117" s="29">
        <v>-6.2088420951293211E-5</v>
      </c>
      <c r="EM3117" s="11">
        <v>0</v>
      </c>
      <c r="EN3117" s="30">
        <v>5.9055021210876049E-5</v>
      </c>
      <c r="EO3117" s="11"/>
      <c r="EP3117" s="29">
        <v>-2.6555856541006375E-5</v>
      </c>
      <c r="EQ3117" s="11">
        <v>0</v>
      </c>
      <c r="ER3117" s="30">
        <v>8.0137669050633343E-7</v>
      </c>
      <c r="ES3117" s="11"/>
      <c r="ET3117" s="11"/>
      <c r="EU3117" s="1"/>
      <c r="FU3117" s="1"/>
      <c r="FV3117" s="21">
        <v>0.12586223696720172</v>
      </c>
      <c r="FW3117">
        <v>0.23395764075672054</v>
      </c>
      <c r="FX3117" s="22">
        <v>0.23498195684273251</v>
      </c>
      <c r="FY3117" s="2"/>
      <c r="GA3117" s="7"/>
      <c r="GB3117" s="21">
        <v>-3.6343128749467855E-6</v>
      </c>
      <c r="GC3117">
        <v>0</v>
      </c>
      <c r="GD3117" s="22">
        <v>-1.5600364835736952E-5</v>
      </c>
      <c r="GE3117" s="1"/>
      <c r="GF3117" s="21">
        <v>1.3394512686932138</v>
      </c>
      <c r="GG3117">
        <v>0.46176814091939949</v>
      </c>
      <c r="GH3117" s="22">
        <v>0.26734909058276118</v>
      </c>
      <c r="GI3117" s="2"/>
      <c r="GK3117" s="7"/>
      <c r="GL3117" s="21">
        <v>8.7581782539928362E-7</v>
      </c>
      <c r="GM3117">
        <v>0</v>
      </c>
      <c r="GN3117" s="22">
        <v>3.7594665280629281E-6</v>
      </c>
      <c r="GO3117" s="1"/>
      <c r="GP3117" s="21">
        <v>0.36661443843236197</v>
      </c>
      <c r="GQ3117">
        <v>0.1190846797892761</v>
      </c>
      <c r="GR3117" s="22">
        <v>-1.0854685881872872</v>
      </c>
      <c r="GS3117" s="2"/>
      <c r="GU3117" s="7"/>
      <c r="GV3117" s="21">
        <v>-1.578174008228302E-6</v>
      </c>
      <c r="GW3117">
        <v>0</v>
      </c>
      <c r="GX3117" s="22">
        <v>-6.7743452888599566E-6</v>
      </c>
      <c r="GY3117" s="1"/>
      <c r="HE3117" s="1"/>
      <c r="HF3117" s="21">
        <v>0.12586223696720172</v>
      </c>
      <c r="HG3117">
        <v>0.23395764075672054</v>
      </c>
      <c r="HH3117" s="22">
        <v>0.23498195684273251</v>
      </c>
      <c r="HI3117" s="2"/>
      <c r="HK3117" s="7"/>
      <c r="HL3117" s="21">
        <v>7.4692514681583643E-5</v>
      </c>
      <c r="HM3117">
        <v>0</v>
      </c>
      <c r="HN3117" s="22">
        <v>-4.7917049837569857E-5</v>
      </c>
      <c r="HO3117" s="1"/>
      <c r="HP3117" s="21">
        <v>1.3394512686932138</v>
      </c>
      <c r="HQ3117">
        <v>0.46176814091939949</v>
      </c>
      <c r="HR3117" s="22">
        <v>0.26734909058276118</v>
      </c>
      <c r="HS3117" s="2"/>
      <c r="HU3117" s="7"/>
      <c r="HV3117" s="21">
        <v>-1.547218350520463E-5</v>
      </c>
      <c r="HW3117">
        <v>0</v>
      </c>
      <c r="HX3117" s="22">
        <v>9.9257789254444954E-6</v>
      </c>
      <c r="HY3117" s="1"/>
      <c r="HZ3117" s="21">
        <v>0.36661443843236197</v>
      </c>
      <c r="IA3117">
        <v>0.1190846797892761</v>
      </c>
      <c r="IB3117" s="22">
        <v>-1.0854685881872872</v>
      </c>
      <c r="IC3117" s="2"/>
      <c r="IE3117" s="7"/>
      <c r="IF3117" s="21">
        <v>-6.6079105514979473E-5</v>
      </c>
      <c r="IG3117">
        <v>0</v>
      </c>
      <c r="IH3117" s="22">
        <v>4.2391340091860667E-5</v>
      </c>
      <c r="II3117" s="1"/>
      <c r="IO3117" s="1"/>
      <c r="IP3117" s="21">
        <v>0.12586223696720172</v>
      </c>
      <c r="IQ3117">
        <v>0.23395764075672054</v>
      </c>
      <c r="IR3117" s="22">
        <v>0.23498195684273251</v>
      </c>
      <c r="IS3117" s="2"/>
      <c r="IU3117" s="7"/>
      <c r="IV3117" s="21">
        <v>-3.7085135080218381E-5</v>
      </c>
      <c r="IW3117">
        <v>0</v>
      </c>
      <c r="IX3117" s="22">
        <v>-7.9871532145875455E-6</v>
      </c>
      <c r="IY3117" s="1"/>
      <c r="IZ3117" s="21">
        <v>1.3394512686932138</v>
      </c>
      <c r="JA3117">
        <v>0.46176814091939949</v>
      </c>
      <c r="JB3117" s="22">
        <v>0.26734909058276118</v>
      </c>
      <c r="JC3117" s="2"/>
      <c r="JE3117" s="7"/>
      <c r="JF3117" s="21">
        <v>1.8285810713194447E-7</v>
      </c>
      <c r="JG3117">
        <v>0</v>
      </c>
      <c r="JH3117" s="22">
        <v>3.9382780055488035E-8</v>
      </c>
      <c r="JI3117" s="1"/>
      <c r="JJ3117" s="21">
        <v>0.36661443843236197</v>
      </c>
      <c r="JK3117">
        <v>0.1190846797892761</v>
      </c>
      <c r="JL3117" s="22">
        <v>-1.0854685881872872</v>
      </c>
      <c r="JM3117" s="2"/>
      <c r="JO3117" s="7"/>
      <c r="JP3117" s="21">
        <v>-4.9257205957721512E-5</v>
      </c>
      <c r="JQ3117">
        <v>0</v>
      </c>
      <c r="JR3117" s="22">
        <v>-1.0608694024055837E-5</v>
      </c>
      <c r="JS3117" s="1"/>
      <c r="JT3117" s="29">
        <v>3.3973066726418473E-5</v>
      </c>
      <c r="JU3117" s="11">
        <v>0</v>
      </c>
      <c r="JV3117" s="30">
        <v>-7.1504567887894355E-5</v>
      </c>
      <c r="JW3117" s="11"/>
      <c r="JX3117" s="29">
        <v>-1.4413507572673401E-5</v>
      </c>
      <c r="JY3117" s="11">
        <v>0</v>
      </c>
      <c r="JZ3117" s="30">
        <v>1.3724628233562912E-5</v>
      </c>
      <c r="KA3117" s="11"/>
      <c r="KB3117" s="29">
        <v>-1.169144854809293E-4</v>
      </c>
      <c r="KC3117" s="11">
        <v>0</v>
      </c>
      <c r="KD3117" s="30">
        <v>2.5008300778944874E-5</v>
      </c>
      <c r="KE3117" s="11"/>
      <c r="KF3117" s="11"/>
      <c r="KG3117" s="1"/>
      <c r="KV3117" s="1"/>
      <c r="KW3117" s="34"/>
      <c r="KY3117" s="35"/>
      <c r="LA3117" s="36"/>
      <c r="LC3117" s="37"/>
      <c r="LQ3117" s="1"/>
      <c r="LR3117" s="21">
        <v>-0.35243339136358287</v>
      </c>
      <c r="LS3117">
        <v>0.75781150760326832</v>
      </c>
      <c r="LT3117" s="22">
        <v>2.430973541770547E-2</v>
      </c>
      <c r="LU3117" s="2"/>
      <c r="LW3117" s="7"/>
      <c r="LX3117" s="21">
        <v>0</v>
      </c>
      <c r="LY3117">
        <v>0</v>
      </c>
      <c r="LZ3117" s="22">
        <v>0</v>
      </c>
      <c r="MA3117" s="1"/>
      <c r="MB3117" s="21">
        <v>0.22090790674773916</v>
      </c>
      <c r="MC3117">
        <v>-0.71909380015416358</v>
      </c>
      <c r="MD3117" s="22">
        <v>-0.30398545077668487</v>
      </c>
      <c r="ME3117" s="2"/>
      <c r="MG3117" s="7"/>
      <c r="MH3117" s="21">
        <v>4.6858410445461324E-6</v>
      </c>
      <c r="MI3117">
        <v>6.0185960765503675E-5</v>
      </c>
      <c r="MJ3117" s="22">
        <v>0</v>
      </c>
      <c r="MK3117" s="1"/>
      <c r="ML3117" s="21">
        <v>-3.2914736360192451E-3</v>
      </c>
      <c r="MM3117">
        <v>0.37017506557471624</v>
      </c>
      <c r="MN3117" s="22">
        <v>0.38749110277558801</v>
      </c>
      <c r="MO3117" s="2"/>
      <c r="MQ3117" s="7"/>
      <c r="MR3117" s="21">
        <v>7.4167661780432561E-5</v>
      </c>
      <c r="MS3117">
        <v>9.5262556701144487E-4</v>
      </c>
      <c r="MT3117" s="22">
        <v>0</v>
      </c>
      <c r="MU3117" s="1"/>
      <c r="NA3117" s="1"/>
      <c r="NB3117" s="21">
        <v>-0.35243339136358287</v>
      </c>
      <c r="NC3117">
        <v>0.75781150760326832</v>
      </c>
      <c r="ND3117" s="22">
        <v>2.430973541770547E-2</v>
      </c>
      <c r="NE3117" s="2"/>
      <c r="NG3117" s="7"/>
      <c r="NH3117" s="21">
        <v>1.179686926775359E-5</v>
      </c>
      <c r="NI3117">
        <v>1.0798728526241469E-5</v>
      </c>
      <c r="NJ3117" s="22">
        <v>0</v>
      </c>
      <c r="NK3117" s="1"/>
      <c r="NL3117" s="21">
        <v>0.22090790674773916</v>
      </c>
      <c r="NM3117">
        <v>-0.71909380015416358</v>
      </c>
      <c r="NN3117" s="22">
        <v>-0.30398545077668487</v>
      </c>
      <c r="NO3117" s="2"/>
      <c r="NQ3117" s="7"/>
      <c r="NR3117" s="21">
        <v>-1.2315254996133693E-4</v>
      </c>
      <c r="NS3117">
        <v>-1.127325330273928E-4</v>
      </c>
      <c r="NT3117" s="22">
        <v>0</v>
      </c>
      <c r="NU3117" s="1"/>
      <c r="NV3117" s="21">
        <v>-3.2914736360192451E-3</v>
      </c>
      <c r="NW3117">
        <v>0.37017506557471624</v>
      </c>
      <c r="NX3117" s="22">
        <v>0.38749110277558801</v>
      </c>
      <c r="NY3117" s="2"/>
      <c r="OA3117" s="7"/>
      <c r="OB3117" s="21">
        <v>-6.6701258285095349E-5</v>
      </c>
      <c r="OC3117">
        <v>-6.1057621664787649E-5</v>
      </c>
      <c r="OD3117" s="22">
        <v>0</v>
      </c>
      <c r="OE3117" s="1"/>
      <c r="OF3117" s="29">
        <v>1.179686926775359E-5</v>
      </c>
      <c r="OG3117" s="11">
        <v>1.0798728526241469E-5</v>
      </c>
      <c r="OH3117" s="30">
        <v>0</v>
      </c>
      <c r="OI3117" s="11"/>
      <c r="OJ3117" s="29">
        <v>-1.184667089167908E-4</v>
      </c>
      <c r="OK3117" s="11">
        <v>-5.2546572261889129E-5</v>
      </c>
      <c r="OL3117" s="30">
        <v>0</v>
      </c>
      <c r="OM3117" s="11"/>
      <c r="ON3117" s="29">
        <v>7.4664034953372121E-6</v>
      </c>
      <c r="OO3117" s="11">
        <v>8.9156794534665719E-4</v>
      </c>
      <c r="OP3117" s="30">
        <v>0</v>
      </c>
      <c r="OQ3117" s="1"/>
      <c r="RC3117" s="1"/>
      <c r="RD3117" s="21">
        <v>1.479787568778234</v>
      </c>
      <c r="RE3117">
        <v>-0.73758846847272308</v>
      </c>
      <c r="RF3117" s="22">
        <v>-0.36985935420721811</v>
      </c>
      <c r="RG3117" s="2"/>
      <c r="RI3117" s="7"/>
      <c r="RJ3117" s="21">
        <v>0</v>
      </c>
      <c r="RK3117">
        <v>0</v>
      </c>
      <c r="RL3117" s="22">
        <v>0</v>
      </c>
      <c r="RM3117" s="1"/>
      <c r="RN3117" s="21">
        <v>-0.74623222376440934</v>
      </c>
      <c r="RO3117">
        <v>0.44047576595235122</v>
      </c>
      <c r="RP3117" s="22">
        <v>0.25863612303276584</v>
      </c>
      <c r="RQ3117" s="2"/>
      <c r="RS3117" s="7"/>
      <c r="RT3117" s="21">
        <v>3.7154245909819811E-6</v>
      </c>
      <c r="RU3117">
        <v>4.7721720932103958E-5</v>
      </c>
      <c r="RV3117" s="22">
        <v>0</v>
      </c>
      <c r="RW3117" s="1"/>
      <c r="RX3117" s="21">
        <v>3.2232703115649249E-2</v>
      </c>
      <c r="RY3117">
        <v>0.52563901705417493</v>
      </c>
      <c r="RZ3117" s="22">
        <v>1.2418019322756251</v>
      </c>
      <c r="SA3117" s="2"/>
      <c r="SC3117" s="7"/>
      <c r="SD3117" s="21">
        <v>4.2934380871990867E-5</v>
      </c>
      <c r="SE3117">
        <v>5.5145851899103917E-4</v>
      </c>
      <c r="SF3117" s="22">
        <v>0</v>
      </c>
      <c r="SG3117" s="1"/>
      <c r="SM3117" s="1"/>
      <c r="SN3117" s="21">
        <v>1.479787568778234</v>
      </c>
      <c r="SO3117">
        <v>-0.73758846847272308</v>
      </c>
      <c r="SP3117" s="22">
        <v>-0.36985935420721811</v>
      </c>
      <c r="SQ3117" s="2"/>
      <c r="SS3117" s="7"/>
      <c r="ST3117" s="21">
        <v>2.9474127146557398E-5</v>
      </c>
      <c r="SU3117">
        <v>2.6980302178444524E-5</v>
      </c>
      <c r="SV3117" s="22">
        <v>0</v>
      </c>
      <c r="SW3117" s="1"/>
      <c r="SX3117" s="21">
        <v>-0.74623222376440934</v>
      </c>
      <c r="SY3117">
        <v>0.44047576595235122</v>
      </c>
      <c r="SZ3117" s="22">
        <v>0.25863612303276584</v>
      </c>
      <c r="TA3117" s="2"/>
      <c r="TC3117" s="7"/>
      <c r="TD3117" s="21">
        <v>-9.7648214742804658E-5</v>
      </c>
      <c r="TE3117">
        <v>-8.9386136113422861E-5</v>
      </c>
      <c r="TF3117" s="22">
        <v>0</v>
      </c>
      <c r="TG3117" s="1"/>
      <c r="TH3117" s="21">
        <v>3.2232703115649249E-2</v>
      </c>
      <c r="TI3117">
        <v>0.52563901705417493</v>
      </c>
      <c r="TJ3117" s="22">
        <v>1.2418019322756251</v>
      </c>
      <c r="TK3117" s="2"/>
      <c r="TM3117" s="7"/>
      <c r="TN3117" s="21">
        <v>-3.6506478829221879E-4</v>
      </c>
      <c r="TO3117">
        <v>-3.3417642035192129E-4</v>
      </c>
      <c r="TP3117" s="22">
        <v>0</v>
      </c>
      <c r="TQ3117" s="1"/>
      <c r="TR3117" s="29">
        <v>2.9474127146557398E-5</v>
      </c>
      <c r="TS3117" s="11">
        <v>2.6980302178444524E-5</v>
      </c>
      <c r="TT3117" s="30">
        <v>0</v>
      </c>
      <c r="TU3117" s="11"/>
      <c r="TV3117" s="29">
        <v>-9.3932790151822682E-5</v>
      </c>
      <c r="TW3117" s="11">
        <v>-4.1664415181318903E-5</v>
      </c>
      <c r="TX3117" s="30">
        <v>0</v>
      </c>
      <c r="TY3117" s="11"/>
      <c r="TZ3117" s="29">
        <v>-3.2213040742022793E-4</v>
      </c>
      <c r="UA3117" s="11">
        <v>2.1728209863911788E-4</v>
      </c>
      <c r="UB3117" s="30">
        <v>0</v>
      </c>
      <c r="UC3117" s="1"/>
      <c r="VT3117" s="1"/>
    </row>
    <row r="3118" spans="14:592" x14ac:dyDescent="0.3">
      <c r="N3118" s="1"/>
      <c r="O3118" s="34"/>
      <c r="Q3118" s="35"/>
      <c r="S3118" s="36"/>
      <c r="U3118" s="37"/>
      <c r="W3118" s="52"/>
      <c r="Y3118" s="53"/>
      <c r="AI3118" s="1"/>
      <c r="AJ3118" s="21">
        <v>-7.1829035734465668E-2</v>
      </c>
      <c r="AK3118">
        <v>0.5209434036305971</v>
      </c>
      <c r="AL3118" s="22">
        <v>0.46151036577491472</v>
      </c>
      <c r="AM3118" s="2"/>
      <c r="AO3118" s="7"/>
      <c r="AP3118" s="21">
        <v>-3.0306895708703697E-6</v>
      </c>
      <c r="AQ3118">
        <v>0</v>
      </c>
      <c r="AR3118" s="22">
        <v>-1.3009299043944616E-5</v>
      </c>
      <c r="AS3118" s="1"/>
      <c r="AT3118" s="21">
        <v>0.43596070044484891</v>
      </c>
      <c r="AU3118">
        <v>0.15723803783742166</v>
      </c>
      <c r="AV3118" s="22">
        <v>-7.9510621574536436E-2</v>
      </c>
      <c r="AW3118" s="2"/>
      <c r="AY3118" s="7"/>
      <c r="AZ3118" s="21">
        <v>2.353757272861221E-6</v>
      </c>
      <c r="BA3118">
        <v>0</v>
      </c>
      <c r="BB3118" s="22">
        <v>1.0103552846132422E-5</v>
      </c>
      <c r="BC3118" s="1"/>
      <c r="BD3118" s="21">
        <v>0.26428917728552082</v>
      </c>
      <c r="BE3118">
        <v>0.81240255870370626</v>
      </c>
      <c r="BF3118" s="22">
        <v>0.18958035235513471</v>
      </c>
      <c r="BG3118" s="2"/>
      <c r="BI3118" s="7"/>
      <c r="BJ3118" s="21">
        <v>-2.1404485990477096E-6</v>
      </c>
      <c r="BK3118">
        <v>0</v>
      </c>
      <c r="BL3118" s="22">
        <v>-9.1879208549911219E-6</v>
      </c>
      <c r="BM3118" s="1"/>
      <c r="BS3118" s="1"/>
      <c r="BT3118" s="21">
        <v>-7.1829035734465668E-2</v>
      </c>
      <c r="BU3118">
        <v>0.5209434036305971</v>
      </c>
      <c r="BV3118" s="22">
        <v>0.46151036577491472</v>
      </c>
      <c r="BW3118" s="2"/>
      <c r="BY3118" s="7"/>
      <c r="BZ3118" s="21">
        <v>6.0139794451606166E-5</v>
      </c>
      <c r="CA3118">
        <v>0</v>
      </c>
      <c r="CB3118" s="22">
        <v>-3.8581128781694959E-5</v>
      </c>
      <c r="CC3118" s="1"/>
      <c r="CD3118" s="21">
        <v>0.43596070044484891</v>
      </c>
      <c r="CE3118">
        <v>0.15723803783742166</v>
      </c>
      <c r="CF3118" s="22">
        <v>-7.9510621574536436E-2</v>
      </c>
      <c r="CG3118" s="2"/>
      <c r="CI3118" s="7"/>
      <c r="CJ3118" s="21">
        <v>-4.4085330575414138E-5</v>
      </c>
      <c r="CK3118">
        <v>0</v>
      </c>
      <c r="CL3118" s="22">
        <v>2.8281802952990002E-5</v>
      </c>
      <c r="CM3118" s="1"/>
      <c r="CN3118" s="21">
        <v>0.26428917728552082</v>
      </c>
      <c r="CO3118">
        <v>0.81240255870370626</v>
      </c>
      <c r="CP3118" s="22">
        <v>0.18958035235513471</v>
      </c>
      <c r="CQ3118" s="2"/>
      <c r="CS3118" s="7"/>
      <c r="CT3118" s="21">
        <v>-3.9384619597904458E-5</v>
      </c>
      <c r="CU3118">
        <v>0</v>
      </c>
      <c r="CV3118" s="22">
        <v>2.5266183474363993E-5</v>
      </c>
      <c r="CW3118" s="1"/>
      <c r="DC3118" s="1"/>
      <c r="DD3118" s="21">
        <v>-7.1829035734465668E-2</v>
      </c>
      <c r="DE3118">
        <v>0.5209434036305971</v>
      </c>
      <c r="DF3118" s="22">
        <v>0.46151036577491472</v>
      </c>
      <c r="DG3118" s="2"/>
      <c r="DI3118" s="7"/>
      <c r="DJ3118" s="21">
        <v>-3.8430358041417799E-5</v>
      </c>
      <c r="DK3118">
        <v>0</v>
      </c>
      <c r="DL3118" s="22">
        <v>-8.2768785149171699E-6</v>
      </c>
      <c r="DM3118" s="1"/>
      <c r="DN3118" s="21">
        <v>0.43596070044484891</v>
      </c>
      <c r="DO3118">
        <v>0.15723803783742166</v>
      </c>
      <c r="DP3118" s="22">
        <v>-7.9510621574536436E-2</v>
      </c>
      <c r="DQ3118" s="2"/>
      <c r="DS3118" s="7"/>
      <c r="DT3118" s="21">
        <v>3.5429538256813468E-6</v>
      </c>
      <c r="DU3118">
        <v>0</v>
      </c>
      <c r="DV3118" s="22">
        <v>7.6305816270359333E-7</v>
      </c>
      <c r="DW3118" s="1"/>
      <c r="DX3118" s="21">
        <v>0.26428917728552082</v>
      </c>
      <c r="DY3118">
        <v>0.81240255870370626</v>
      </c>
      <c r="DZ3118" s="22">
        <v>0.18958035235513471</v>
      </c>
      <c r="EA3118" s="2"/>
      <c r="EC3118" s="7"/>
      <c r="ED3118" s="21">
        <v>-6.0375204958556045E-5</v>
      </c>
      <c r="EE3118">
        <v>0</v>
      </c>
      <c r="EF3118" s="22">
        <v>-1.3003215744610771E-5</v>
      </c>
      <c r="EG3118" s="1"/>
      <c r="EH3118" s="29">
        <v>1.8678746839317995E-5</v>
      </c>
      <c r="EI3118" s="11">
        <v>0</v>
      </c>
      <c r="EJ3118" s="30">
        <v>-5.986730634055675E-5</v>
      </c>
      <c r="EK3118" s="11"/>
      <c r="EL3118" s="29">
        <v>-3.8188619476871568E-5</v>
      </c>
      <c r="EM3118" s="11">
        <v>0</v>
      </c>
      <c r="EN3118" s="30">
        <v>3.9148413961826018E-5</v>
      </c>
      <c r="EO3118" s="11"/>
      <c r="EP3118" s="29">
        <v>-1.0190027315550821E-4</v>
      </c>
      <c r="EQ3118" s="11">
        <v>0</v>
      </c>
      <c r="ER3118" s="30">
        <v>3.0750468747620999E-6</v>
      </c>
      <c r="ES3118" s="11"/>
      <c r="ET3118" s="11"/>
      <c r="EU3118" s="1"/>
      <c r="EY3118" s="1"/>
      <c r="FU3118" s="1"/>
      <c r="FV3118" s="21">
        <v>-6.1743877431009297E-3</v>
      </c>
      <c r="FW3118">
        <v>-0.50433622058841054</v>
      </c>
      <c r="FX3118" s="22">
        <v>0.22176706237013127</v>
      </c>
      <c r="FY3118" s="2"/>
      <c r="GA3118" s="7"/>
      <c r="GB3118" s="21">
        <v>-1.0541485801489144E-6</v>
      </c>
      <c r="GC3118">
        <v>0</v>
      </c>
      <c r="GD3118" s="22">
        <v>-4.5249550622792631E-6</v>
      </c>
      <c r="GE3118" s="1"/>
      <c r="GF3118" s="21">
        <v>-6.6656592223020422E-2</v>
      </c>
      <c r="GG3118">
        <v>0.29651732594768382</v>
      </c>
      <c r="GH3118" s="22">
        <v>-0.45110872771915833</v>
      </c>
      <c r="GI3118" s="2"/>
      <c r="GK3118" s="7"/>
      <c r="GL3118" s="21">
        <v>6.7968658575836709E-7</v>
      </c>
      <c r="GM3118">
        <v>0</v>
      </c>
      <c r="GN3118" s="22">
        <v>2.9175690361942752E-6</v>
      </c>
      <c r="GO3118" s="1"/>
      <c r="GP3118" s="21">
        <v>0.16887908884984443</v>
      </c>
      <c r="GQ3118">
        <v>-4.0784000541039492E-2</v>
      </c>
      <c r="GR3118" s="22">
        <v>-0.62520024477272429</v>
      </c>
      <c r="GS3118" s="2"/>
      <c r="GU3118" s="7"/>
      <c r="GV3118" s="21">
        <v>-3.0080768617347844E-6</v>
      </c>
      <c r="GW3118">
        <v>0</v>
      </c>
      <c r="GX3118" s="22">
        <v>-1.2912233512005599E-5</v>
      </c>
      <c r="GY3118" s="1"/>
      <c r="HE3118" s="1"/>
      <c r="HF3118" s="21">
        <v>-6.1743877431009297E-3</v>
      </c>
      <c r="HG3118">
        <v>-0.50433622058841054</v>
      </c>
      <c r="HH3118" s="22">
        <v>0.22176706237013127</v>
      </c>
      <c r="HI3118" s="2"/>
      <c r="HK3118" s="7"/>
      <c r="HL3118" s="21">
        <v>1.8860714555622204E-5</v>
      </c>
      <c r="HM3118">
        <v>0</v>
      </c>
      <c r="HN3118" s="22">
        <v>-1.2099603329552364E-5</v>
      </c>
      <c r="HO3118" s="1"/>
      <c r="HP3118" s="21">
        <v>-6.6656592223020422E-2</v>
      </c>
      <c r="HQ3118">
        <v>0.29651732594768382</v>
      </c>
      <c r="HR3118" s="22">
        <v>-0.45110872771915833</v>
      </c>
      <c r="HS3118" s="2"/>
      <c r="HU3118" s="7"/>
      <c r="HV3118" s="21">
        <v>-9.5686999596769817E-6</v>
      </c>
      <c r="HW3118">
        <v>0</v>
      </c>
      <c r="HX3118" s="22">
        <v>6.1385518321776945E-6</v>
      </c>
      <c r="HY3118" s="1"/>
      <c r="HZ3118" s="21">
        <v>0.16887908884984443</v>
      </c>
      <c r="IA3118">
        <v>-4.0784000541039492E-2</v>
      </c>
      <c r="IB3118" s="22">
        <v>-0.62520024477272429</v>
      </c>
      <c r="IC3118" s="2"/>
      <c r="IE3118" s="7"/>
      <c r="IF3118" s="21">
        <v>-1.2595000760840474E-4</v>
      </c>
      <c r="IG3118">
        <v>0</v>
      </c>
      <c r="IH3118" s="22">
        <v>8.0799967939789732E-5</v>
      </c>
      <c r="II3118" s="1"/>
      <c r="IO3118" s="1"/>
      <c r="IP3118" s="21">
        <v>-6.1743877431009297E-3</v>
      </c>
      <c r="IQ3118">
        <v>-0.50433622058841054</v>
      </c>
      <c r="IR3118" s="22">
        <v>0.22176706237013127</v>
      </c>
      <c r="IS3118" s="2"/>
      <c r="IU3118" s="7"/>
      <c r="IV3118" s="21">
        <v>-1.1771796361704409E-5</v>
      </c>
      <c r="IW3118">
        <v>0</v>
      </c>
      <c r="IX3118" s="22">
        <v>-2.5353323089824832E-6</v>
      </c>
      <c r="IY3118" s="1"/>
      <c r="IZ3118" s="21">
        <v>-6.6656592223020422E-2</v>
      </c>
      <c r="JA3118">
        <v>0.29651732594768382</v>
      </c>
      <c r="JB3118" s="22">
        <v>-0.45110872771915833</v>
      </c>
      <c r="JC3118" s="2"/>
      <c r="JE3118" s="7"/>
      <c r="JF3118" s="21">
        <v>-2.8300808392022629E-6</v>
      </c>
      <c r="JG3118">
        <v>0</v>
      </c>
      <c r="JH3118" s="22">
        <v>-6.095242534099425E-7</v>
      </c>
      <c r="JI3118" s="1"/>
      <c r="JJ3118" s="21">
        <v>0.16887908884984443</v>
      </c>
      <c r="JK3118">
        <v>-4.0784000541039492E-2</v>
      </c>
      <c r="JL3118" s="22">
        <v>-0.62520024477272429</v>
      </c>
      <c r="JM3118" s="2"/>
      <c r="JO3118" s="7"/>
      <c r="JP3118" s="21">
        <v>-9.3886644148616895E-5</v>
      </c>
      <c r="JQ3118">
        <v>0</v>
      </c>
      <c r="JR3118" s="22">
        <v>-2.0220689772233305E-5</v>
      </c>
      <c r="JS3118" s="1"/>
      <c r="JT3118" s="29">
        <v>6.0347696137688815E-6</v>
      </c>
      <c r="JU3118" s="11">
        <v>0</v>
      </c>
      <c r="JV3118" s="30">
        <v>-1.9159890700814114E-5</v>
      </c>
      <c r="JW3118" s="11"/>
      <c r="JX3118" s="29">
        <v>-1.1719094213120877E-5</v>
      </c>
      <c r="JY3118" s="11">
        <v>0</v>
      </c>
      <c r="JZ3118" s="30">
        <v>8.4465966149620274E-6</v>
      </c>
      <c r="KA3118" s="11"/>
      <c r="KB3118" s="29">
        <v>-2.228447286187564E-4</v>
      </c>
      <c r="KC3118" s="11">
        <v>0</v>
      </c>
      <c r="KD3118" s="30">
        <v>4.7667044655550826E-5</v>
      </c>
      <c r="KE3118" s="11"/>
      <c r="KF3118" s="11"/>
      <c r="KG3118" s="1"/>
      <c r="KV3118" s="1"/>
      <c r="KW3118" s="34"/>
      <c r="KY3118" s="35"/>
      <c r="LA3118" s="36"/>
      <c r="LC3118" s="37"/>
      <c r="LQ3118" s="1"/>
      <c r="LR3118" s="21">
        <v>-7.1829035734465668E-2</v>
      </c>
      <c r="LS3118">
        <v>0.5209434036305971</v>
      </c>
      <c r="LT3118" s="22">
        <v>0.46151036577491472</v>
      </c>
      <c r="LU3118" s="2"/>
      <c r="LW3118" s="7"/>
      <c r="LX3118" s="21">
        <v>0</v>
      </c>
      <c r="LY3118">
        <v>0</v>
      </c>
      <c r="LZ3118" s="22">
        <v>0</v>
      </c>
      <c r="MA3118" s="1"/>
      <c r="MB3118" s="21">
        <v>0.43596070044484891</v>
      </c>
      <c r="MC3118">
        <v>0.15723803783742166</v>
      </c>
      <c r="MD3118" s="22">
        <v>-7.9510621574536436E-2</v>
      </c>
      <c r="ME3118" s="2"/>
      <c r="MG3118" s="7"/>
      <c r="MH3118" s="21">
        <v>2.8710111154109261E-6</v>
      </c>
      <c r="MI3118">
        <v>3.6875890732692095E-5</v>
      </c>
      <c r="MJ3118" s="22">
        <v>0</v>
      </c>
      <c r="MK3118" s="1"/>
      <c r="ML3118" s="21">
        <v>0.26428917728552082</v>
      </c>
      <c r="MM3118">
        <v>0.81240255870370626</v>
      </c>
      <c r="MN3118" s="22">
        <v>0.18958035235513471</v>
      </c>
      <c r="MO3118" s="2"/>
      <c r="MQ3118" s="7"/>
      <c r="MR3118" s="21">
        <v>7.3573033789773587E-5</v>
      </c>
      <c r="MS3118">
        <v>9.4498803586695048E-4</v>
      </c>
      <c r="MT3118" s="22">
        <v>0</v>
      </c>
      <c r="MU3118" s="1"/>
      <c r="NA3118" s="1"/>
      <c r="NB3118" s="21">
        <v>-7.1829035734465668E-2</v>
      </c>
      <c r="NC3118">
        <v>0.5209434036305971</v>
      </c>
      <c r="ND3118" s="22">
        <v>0.46151036577491472</v>
      </c>
      <c r="NE3118" s="2"/>
      <c r="NG3118" s="7"/>
      <c r="NH3118" s="21">
        <v>-6.0843644300715658E-5</v>
      </c>
      <c r="NI3118">
        <v>-5.569562418959844E-5</v>
      </c>
      <c r="NJ3118" s="22">
        <v>0</v>
      </c>
      <c r="NK3118" s="1"/>
      <c r="NL3118" s="21">
        <v>0.43596070044484891</v>
      </c>
      <c r="NM3118">
        <v>0.15723803783742166</v>
      </c>
      <c r="NN3118" s="22">
        <v>-7.9510621574536436E-2</v>
      </c>
      <c r="NO3118" s="2"/>
      <c r="NQ3118" s="7"/>
      <c r="NR3118" s="21">
        <v>-7.5455470313428978E-5</v>
      </c>
      <c r="NS3118">
        <v>-6.9071134149285515E-5</v>
      </c>
      <c r="NT3118" s="22">
        <v>0</v>
      </c>
      <c r="NU3118" s="1"/>
      <c r="NV3118" s="21">
        <v>0.26428917728552082</v>
      </c>
      <c r="NW3118">
        <v>0.81240255870370626</v>
      </c>
      <c r="NX3118" s="22">
        <v>0.18958035235513471</v>
      </c>
      <c r="NY3118" s="2"/>
      <c r="OA3118" s="7"/>
      <c r="OB3118" s="21">
        <v>-2.3030773778176921E-4</v>
      </c>
      <c r="OC3118">
        <v>-2.1082125107517804E-4</v>
      </c>
      <c r="OD3118" s="22">
        <v>0</v>
      </c>
      <c r="OE3118" s="1"/>
      <c r="OF3118" s="29">
        <v>-6.0843644300715658E-5</v>
      </c>
      <c r="OG3118" s="11">
        <v>-5.569562418959844E-5</v>
      </c>
      <c r="OH3118" s="30">
        <v>0</v>
      </c>
      <c r="OI3118" s="11"/>
      <c r="OJ3118" s="29">
        <v>-7.2584459198018052E-5</v>
      </c>
      <c r="OK3118" s="11">
        <v>-3.219524341659342E-5</v>
      </c>
      <c r="OL3118" s="30">
        <v>0</v>
      </c>
      <c r="OM3118" s="11"/>
      <c r="ON3118" s="29">
        <v>-1.5673470399199562E-4</v>
      </c>
      <c r="OO3118" s="11">
        <v>7.3416678479177244E-4</v>
      </c>
      <c r="OP3118" s="30">
        <v>0</v>
      </c>
      <c r="OQ3118" s="1"/>
      <c r="PW3118" s="1"/>
      <c r="RC3118" s="1"/>
      <c r="RD3118" s="21">
        <v>0.59273455520685692</v>
      </c>
      <c r="RE3118">
        <v>0.15559907146350996</v>
      </c>
      <c r="RF3118" s="22">
        <v>0.2415040840007438</v>
      </c>
      <c r="RG3118" s="2"/>
      <c r="RI3118" s="7"/>
      <c r="RJ3118" s="21">
        <v>0</v>
      </c>
      <c r="RK3118">
        <v>0</v>
      </c>
      <c r="RL3118" s="22">
        <v>0</v>
      </c>
      <c r="RM3118" s="1"/>
      <c r="RN3118" s="21">
        <v>-0.20289770340504795</v>
      </c>
      <c r="RO3118">
        <v>0.52552756714573856</v>
      </c>
      <c r="RP3118" s="22">
        <v>-0.74339791280529421</v>
      </c>
      <c r="RQ3118" s="2"/>
      <c r="RS3118" s="7"/>
      <c r="RT3118" s="21">
        <v>1.8525237651230436E-6</v>
      </c>
      <c r="RU3118">
        <v>2.3794217854365583E-5</v>
      </c>
      <c r="RV3118" s="22">
        <v>0</v>
      </c>
      <c r="RW3118" s="1"/>
      <c r="RX3118" s="21">
        <v>-0.29293437740932005</v>
      </c>
      <c r="RY3118">
        <v>-0.75261159812997691</v>
      </c>
      <c r="RZ3118" s="22">
        <v>-0.26328557359632193</v>
      </c>
      <c r="SA3118" s="2"/>
      <c r="SC3118" s="7"/>
      <c r="SD3118" s="21">
        <v>-4.2578785349846053E-5</v>
      </c>
      <c r="SE3118">
        <v>-5.4689117282185858E-4</v>
      </c>
      <c r="SF3118" s="22">
        <v>0</v>
      </c>
      <c r="SG3118" s="1"/>
      <c r="SM3118" s="1"/>
      <c r="SN3118" s="21">
        <v>0.59273455520685692</v>
      </c>
      <c r="SO3118">
        <v>0.15559907146350996</v>
      </c>
      <c r="SP3118" s="22">
        <v>0.2415040840007438</v>
      </c>
      <c r="SQ3118" s="2"/>
      <c r="SS3118" s="7"/>
      <c r="ST3118" s="21">
        <v>-1.6160405958052703E-6</v>
      </c>
      <c r="SU3118">
        <v>-1.4793063553894719E-6</v>
      </c>
      <c r="SV3118" s="22">
        <v>0</v>
      </c>
      <c r="SW3118" s="1"/>
      <c r="SX3118" s="21">
        <v>-0.20289770340504795</v>
      </c>
      <c r="SY3118">
        <v>0.52552756714573856</v>
      </c>
      <c r="SZ3118" s="22">
        <v>-0.74339791280529421</v>
      </c>
      <c r="TA3118" s="2"/>
      <c r="TC3118" s="7"/>
      <c r="TD3118" s="21">
        <v>-4.868774321835275E-5</v>
      </c>
      <c r="TE3118">
        <v>-4.456824176288121E-5</v>
      </c>
      <c r="TF3118" s="22">
        <v>0</v>
      </c>
      <c r="TG3118" s="1"/>
      <c r="TH3118" s="21">
        <v>-0.29293437740932005</v>
      </c>
      <c r="TI3118">
        <v>-0.75261159812997691</v>
      </c>
      <c r="TJ3118" s="22">
        <v>-0.26328557359632193</v>
      </c>
      <c r="TK3118" s="2"/>
      <c r="TM3118" s="7"/>
      <c r="TN3118" s="21">
        <v>1.5480510788430852E-4</v>
      </c>
      <c r="TO3118">
        <v>1.4170694754477877E-4</v>
      </c>
      <c r="TP3118" s="22">
        <v>0</v>
      </c>
      <c r="TQ3118" s="1"/>
      <c r="TR3118" s="29">
        <v>-1.6160405958052703E-6</v>
      </c>
      <c r="TS3118" s="11">
        <v>-1.4793063553894719E-6</v>
      </c>
      <c r="TT3118" s="30">
        <v>0</v>
      </c>
      <c r="TU3118" s="11"/>
      <c r="TV3118" s="29">
        <v>-4.6835219453229705E-5</v>
      </c>
      <c r="TW3118" s="11">
        <v>-2.0774023908515627E-5</v>
      </c>
      <c r="TX3118" s="30">
        <v>0</v>
      </c>
      <c r="TY3118" s="11"/>
      <c r="TZ3118" s="29">
        <v>1.1222632253446247E-4</v>
      </c>
      <c r="UA3118" s="11">
        <v>-4.0518422527707982E-4</v>
      </c>
      <c r="UB3118" s="30">
        <v>0</v>
      </c>
      <c r="UC3118" s="1"/>
      <c r="VT3118" s="1"/>
    </row>
    <row r="3119" spans="14:592" ht="15" thickBot="1" x14ac:dyDescent="0.35">
      <c r="N3119" s="1"/>
      <c r="O3119" s="34"/>
      <c r="Q3119" s="35"/>
      <c r="S3119" s="36"/>
      <c r="U3119" s="37"/>
      <c r="W3119" s="52"/>
      <c r="Y3119" s="53"/>
      <c r="AI3119" s="1"/>
      <c r="AJ3119" s="23">
        <v>-0.64079580867717567</v>
      </c>
      <c r="AK3119" s="24">
        <v>0.44906928044337246</v>
      </c>
      <c r="AL3119" s="25">
        <v>-2.2547676329543163E-2</v>
      </c>
      <c r="AM3119" s="2"/>
      <c r="AO3119" s="7"/>
      <c r="AP3119" s="23">
        <v>3.7018981040821622E-6</v>
      </c>
      <c r="AQ3119" s="24">
        <v>0</v>
      </c>
      <c r="AR3119" s="25">
        <v>1.5890475860378491E-5</v>
      </c>
      <c r="AS3119" s="1"/>
      <c r="AT3119" s="23">
        <v>5.1747366733003466E-2</v>
      </c>
      <c r="AU3119" s="24">
        <v>0.82714183727988944</v>
      </c>
      <c r="AV3119" s="25">
        <v>0.69513045962150954</v>
      </c>
      <c r="AW3119" s="2"/>
      <c r="AY3119" s="7"/>
      <c r="AZ3119" s="23">
        <v>4.0893684979026133E-6</v>
      </c>
      <c r="BA3119" s="24">
        <v>0</v>
      </c>
      <c r="BB3119" s="25">
        <v>1.7553700715980455E-5</v>
      </c>
      <c r="BC3119" s="1"/>
      <c r="BD3119" s="23">
        <v>-0.65775548537780137</v>
      </c>
      <c r="BE3119" s="24">
        <v>-0.50927202394340232</v>
      </c>
      <c r="BF3119" s="25">
        <v>0.9146451336980288</v>
      </c>
      <c r="BG3119" s="2"/>
      <c r="BI3119" s="7"/>
      <c r="BJ3119" s="23">
        <v>7.8809387801015591E-6</v>
      </c>
      <c r="BK3119" s="24">
        <v>0</v>
      </c>
      <c r="BL3119" s="25">
        <v>3.3829096296364482E-5</v>
      </c>
      <c r="BM3119" s="1"/>
      <c r="BS3119" s="1"/>
      <c r="BT3119" s="23">
        <v>-0.64079580867717567</v>
      </c>
      <c r="BU3119" s="24">
        <v>0.44906928044337246</v>
      </c>
      <c r="BV3119" s="25">
        <v>-2.2547676329543163E-2</v>
      </c>
      <c r="BW3119" s="2"/>
      <c r="BY3119" s="7"/>
      <c r="BZ3119" s="23">
        <v>-7.4814942370082121E-5</v>
      </c>
      <c r="CA3119" s="24">
        <v>0</v>
      </c>
      <c r="CB3119" s="25">
        <v>4.7995590152838243E-5</v>
      </c>
      <c r="CC3119" s="1"/>
      <c r="CD3119" s="23">
        <v>5.1747366733003466E-2</v>
      </c>
      <c r="CE3119" s="24">
        <v>0.82714183727988944</v>
      </c>
      <c r="CF3119" s="25">
        <v>0.69513045962150954</v>
      </c>
      <c r="CG3119" s="2"/>
      <c r="CI3119" s="7"/>
      <c r="CJ3119" s="23">
        <v>-7.2956569338692616E-5</v>
      </c>
      <c r="CK3119" s="24">
        <v>0</v>
      </c>
      <c r="CL3119" s="25">
        <v>4.680339902710764E-5</v>
      </c>
      <c r="CM3119" s="1"/>
      <c r="CN3119" s="23">
        <v>-0.65775548537780137</v>
      </c>
      <c r="CO3119" s="24">
        <v>-0.50927202394340232</v>
      </c>
      <c r="CP3119" s="25">
        <v>0.9146451336980288</v>
      </c>
      <c r="CQ3119" s="2"/>
      <c r="CS3119" s="7"/>
      <c r="CT3119" s="23">
        <v>1.4501061883325078E-4</v>
      </c>
      <c r="CU3119" s="24">
        <v>0</v>
      </c>
      <c r="CV3119" s="25">
        <v>-9.302780980438669E-5</v>
      </c>
      <c r="CW3119" s="1"/>
      <c r="DC3119" s="1"/>
      <c r="DD3119" s="23">
        <v>-0.64079580867717567</v>
      </c>
      <c r="DE3119" s="24">
        <v>0.44906928044337246</v>
      </c>
      <c r="DF3119" s="25">
        <v>-2.2547676329543163E-2</v>
      </c>
      <c r="DG3119" s="2"/>
      <c r="DI3119" s="7"/>
      <c r="DJ3119" s="23">
        <v>4.6626881905436723E-5</v>
      </c>
      <c r="DK3119" s="24">
        <v>0</v>
      </c>
      <c r="DL3119" s="25">
        <v>1.0042192077543588E-5</v>
      </c>
      <c r="DM3119" s="1"/>
      <c r="DN3119" s="23">
        <v>5.1747366733003466E-2</v>
      </c>
      <c r="DO3119" s="24">
        <v>0.82714183727988944</v>
      </c>
      <c r="DP3119" s="25">
        <v>0.69513045962150954</v>
      </c>
      <c r="DQ3119" s="2"/>
      <c r="DS3119" s="7"/>
      <c r="DT3119" s="23">
        <v>1.7237805124651625E-6</v>
      </c>
      <c r="DU3119" s="24">
        <v>0</v>
      </c>
      <c r="DV3119" s="25">
        <v>3.7125654339934026E-7</v>
      </c>
      <c r="DW3119" s="1"/>
      <c r="DX3119" s="23">
        <v>-0.65775548537780137</v>
      </c>
      <c r="DY3119" s="24">
        <v>-0.50927202394340232</v>
      </c>
      <c r="DZ3119" s="25">
        <v>0.9146451336980288</v>
      </c>
      <c r="EA3119" s="2"/>
      <c r="EC3119" s="7"/>
      <c r="ED3119" s="23">
        <v>2.222960618284198E-4</v>
      </c>
      <c r="EE3119" s="24">
        <v>0</v>
      </c>
      <c r="EF3119" s="25">
        <v>4.7876668130840733E-5</v>
      </c>
      <c r="EG3119" s="1"/>
      <c r="EH3119" s="31">
        <v>-2.4486162360563236E-5</v>
      </c>
      <c r="EI3119" s="32">
        <v>0</v>
      </c>
      <c r="EJ3119" s="33">
        <v>7.3928258090760326E-5</v>
      </c>
      <c r="EK3119" s="11"/>
      <c r="EL3119" s="31">
        <v>-6.7143420328324844E-5</v>
      </c>
      <c r="EM3119" s="32">
        <v>0</v>
      </c>
      <c r="EN3119" s="33">
        <v>6.4728356286487435E-5</v>
      </c>
      <c r="EO3119" s="11"/>
      <c r="EP3119" s="31">
        <v>3.751876194417721E-4</v>
      </c>
      <c r="EQ3119" s="32">
        <v>0</v>
      </c>
      <c r="ER3119" s="33">
        <v>-1.1322045377181475E-5</v>
      </c>
      <c r="ES3119" s="11"/>
      <c r="ET3119" s="11"/>
      <c r="EU3119" s="1"/>
      <c r="FU3119" s="1"/>
      <c r="FV3119" s="23">
        <v>0.39406703596849291</v>
      </c>
      <c r="FW3119" s="24">
        <v>0.27579037105285337</v>
      </c>
      <c r="FX3119" s="25">
        <v>0.31491803051266243</v>
      </c>
      <c r="FY3119" s="2"/>
      <c r="GA3119" s="7"/>
      <c r="GB3119" s="23">
        <v>-1.5475071468771031E-6</v>
      </c>
      <c r="GC3119" s="24">
        <v>0</v>
      </c>
      <c r="GD3119" s="25">
        <v>-6.6427071382913524E-6</v>
      </c>
      <c r="GE3119" s="1"/>
      <c r="GF3119" s="23">
        <v>0.24861269954962864</v>
      </c>
      <c r="GG3119" s="24">
        <v>-0.41902177154498438</v>
      </c>
      <c r="GH3119" s="25">
        <v>-0.25983473967788723</v>
      </c>
      <c r="GI3119" s="2"/>
      <c r="GK3119" s="7"/>
      <c r="GL3119" s="23">
        <v>7.3791069215230022E-7</v>
      </c>
      <c r="GM3119" s="24">
        <v>0</v>
      </c>
      <c r="GN3119" s="25">
        <v>3.1674972435981086E-6</v>
      </c>
      <c r="GO3119" s="1"/>
      <c r="GP3119" s="23">
        <v>0.59679807759853964</v>
      </c>
      <c r="GQ3119" s="24">
        <v>-0.91968560122837417</v>
      </c>
      <c r="GR3119" s="25">
        <v>0.87044672181970095</v>
      </c>
      <c r="GS3119" s="2"/>
      <c r="GU3119" s="7"/>
      <c r="GV3119" s="23">
        <v>-1.5319248670072506E-6</v>
      </c>
      <c r="GW3119" s="24">
        <v>0</v>
      </c>
      <c r="GX3119" s="25">
        <v>-6.5758198725806859E-6</v>
      </c>
      <c r="GY3119" s="1"/>
      <c r="HE3119" s="1"/>
      <c r="HF3119" s="23">
        <v>0.39406703596849291</v>
      </c>
      <c r="HG3119" s="24">
        <v>0.27579037105285337</v>
      </c>
      <c r="HH3119" s="25">
        <v>0.31491803051266243</v>
      </c>
      <c r="HI3119" s="2"/>
      <c r="HK3119" s="7"/>
      <c r="HL3119" s="23">
        <v>2.9822314310088695E-5</v>
      </c>
      <c r="HM3119" s="24">
        <v>0</v>
      </c>
      <c r="HN3119" s="25">
        <v>-1.9131733978432107E-5</v>
      </c>
      <c r="HO3119" s="1"/>
      <c r="HP3119" s="23">
        <v>0.24861269954962864</v>
      </c>
      <c r="HQ3119" s="24">
        <v>-0.41902177154498438</v>
      </c>
      <c r="HR3119" s="25">
        <v>-0.25983473967788723</v>
      </c>
      <c r="HS3119" s="2"/>
      <c r="HU3119" s="7"/>
      <c r="HV3119" s="23">
        <v>-1.4780835189350824E-5</v>
      </c>
      <c r="HW3119" s="24">
        <v>0</v>
      </c>
      <c r="HX3119" s="25">
        <v>9.4822623047080038E-6</v>
      </c>
      <c r="HY3119" s="1"/>
      <c r="HZ3119" s="23">
        <v>0.59679807759853964</v>
      </c>
      <c r="IA3119" s="24">
        <v>-0.91968560122837417</v>
      </c>
      <c r="IB3119" s="25">
        <v>0.87044672181970095</v>
      </c>
      <c r="IC3119" s="2"/>
      <c r="IE3119" s="7"/>
      <c r="IF3119" s="23">
        <v>-6.4142625844937367E-5</v>
      </c>
      <c r="IG3119" s="24">
        <v>0</v>
      </c>
      <c r="IH3119" s="25">
        <v>4.1149041673412498E-5</v>
      </c>
      <c r="II3119" s="1"/>
      <c r="IO3119" s="1"/>
      <c r="IP3119" s="23">
        <v>0.39406703596849291</v>
      </c>
      <c r="IQ3119" s="24">
        <v>0.27579037105285337</v>
      </c>
      <c r="IR3119" s="25">
        <v>0.31491803051266243</v>
      </c>
      <c r="IS3119" s="2"/>
      <c r="IU3119" s="7"/>
      <c r="IV3119" s="23">
        <v>-1.6508524396690319E-5</v>
      </c>
      <c r="IW3119" s="24">
        <v>0</v>
      </c>
      <c r="IX3119" s="25">
        <v>-3.5554977329300739E-6</v>
      </c>
      <c r="IY3119" s="1"/>
      <c r="IZ3119" s="23">
        <v>0.24861269954962864</v>
      </c>
      <c r="JA3119" s="24">
        <v>-0.41902177154498438</v>
      </c>
      <c r="JB3119" s="25">
        <v>-0.25983473967788723</v>
      </c>
      <c r="JC3119" s="2"/>
      <c r="JE3119" s="7"/>
      <c r="JF3119" s="23">
        <v>2.280615636802284E-6</v>
      </c>
      <c r="JG3119" s="24">
        <v>0</v>
      </c>
      <c r="JH3119" s="25">
        <v>4.9118404113459468E-7</v>
      </c>
      <c r="JI3119" s="1"/>
      <c r="JJ3119" s="23">
        <v>0.59679807759853964</v>
      </c>
      <c r="JK3119" s="24">
        <v>-0.91968560122837417</v>
      </c>
      <c r="JL3119" s="25">
        <v>0.87044672181970095</v>
      </c>
      <c r="JM3119" s="2"/>
      <c r="JO3119" s="7"/>
      <c r="JP3119" s="23">
        <v>-4.7813700068880766E-5</v>
      </c>
      <c r="JQ3119" s="24">
        <v>0</v>
      </c>
      <c r="JR3119" s="25">
        <v>-1.0297801191243144E-5</v>
      </c>
      <c r="JS3119" s="1"/>
      <c r="JT3119" s="31">
        <v>1.1766282766521273E-5</v>
      </c>
      <c r="JU3119" s="32">
        <v>0</v>
      </c>
      <c r="JV3119" s="33">
        <v>-2.9329938849653531E-5</v>
      </c>
      <c r="JW3119" s="11"/>
      <c r="JX3119" s="31">
        <v>-1.176230886039624E-5</v>
      </c>
      <c r="JY3119" s="32">
        <v>0</v>
      </c>
      <c r="JZ3119" s="33">
        <v>1.3140943589440706E-5</v>
      </c>
      <c r="KA3119" s="11"/>
      <c r="KB3119" s="31">
        <v>-1.1348825078082538E-4</v>
      </c>
      <c r="KC3119" s="32">
        <v>0</v>
      </c>
      <c r="KD3119" s="33">
        <v>2.427542060958867E-5</v>
      </c>
      <c r="KE3119" s="11"/>
      <c r="KF3119" s="11"/>
      <c r="KG3119" s="1"/>
      <c r="KV3119" s="1"/>
      <c r="KW3119" s="34"/>
      <c r="KY3119" s="35"/>
      <c r="LA3119" s="36"/>
      <c r="LC3119" s="37"/>
      <c r="LQ3119" s="1"/>
      <c r="LR3119" s="23">
        <v>-0.64079580867717567</v>
      </c>
      <c r="LS3119" s="24">
        <v>0.44906928044337246</v>
      </c>
      <c r="LT3119" s="25">
        <v>-2.2547676329543163E-2</v>
      </c>
      <c r="LU3119" s="2"/>
      <c r="LW3119" s="7"/>
      <c r="LX3119" s="23">
        <v>0</v>
      </c>
      <c r="LY3119" s="24">
        <v>0</v>
      </c>
      <c r="LZ3119" s="25">
        <v>0</v>
      </c>
      <c r="MA3119" s="1"/>
      <c r="MB3119" s="23">
        <v>5.1747366733003466E-2</v>
      </c>
      <c r="MC3119" s="24">
        <v>0.82714183727988944</v>
      </c>
      <c r="MD3119" s="25">
        <v>0.69513045962150954</v>
      </c>
      <c r="ME3119" s="2"/>
      <c r="MG3119" s="7"/>
      <c r="MH3119" s="23">
        <v>-4.864807920054656E-6</v>
      </c>
      <c r="MI3119" s="24">
        <v>-6.2484650209998927E-5</v>
      </c>
      <c r="MJ3119" s="25">
        <v>0</v>
      </c>
      <c r="MK3119" s="1"/>
      <c r="ML3119" s="23">
        <v>-0.65775548537780137</v>
      </c>
      <c r="MM3119" s="24">
        <v>-0.50927202394340232</v>
      </c>
      <c r="MN3119" s="25">
        <v>0.9146451336980288</v>
      </c>
      <c r="MO3119" s="2"/>
      <c r="MQ3119" s="7"/>
      <c r="MR3119" s="23">
        <v>-1.4824108200690167E-5</v>
      </c>
      <c r="MS3119" s="24">
        <v>-1.904040675021954E-4</v>
      </c>
      <c r="MT3119" s="25">
        <v>0</v>
      </c>
      <c r="MU3119" s="1"/>
      <c r="NA3119" s="1"/>
      <c r="NB3119" s="23">
        <v>-0.64079580867717567</v>
      </c>
      <c r="NC3119" s="24">
        <v>0.44906928044337246</v>
      </c>
      <c r="ND3119" s="25">
        <v>-2.2547676329543163E-2</v>
      </c>
      <c r="NE3119" s="2"/>
      <c r="NG3119" s="7"/>
      <c r="NH3119" s="23">
        <v>-5.0367399332161821E-5</v>
      </c>
      <c r="NI3119" s="24">
        <v>-4.6105781086135902E-5</v>
      </c>
      <c r="NJ3119" s="25">
        <v>0</v>
      </c>
      <c r="NK3119" s="1"/>
      <c r="NL3119" s="23">
        <v>5.1747366733003466E-2</v>
      </c>
      <c r="NM3119" s="24">
        <v>0.82714183727988944</v>
      </c>
      <c r="NN3119" s="25">
        <v>0.69513045962150954</v>
      </c>
      <c r="NO3119" s="2"/>
      <c r="NQ3119" s="7"/>
      <c r="NR3119" s="23">
        <v>1.2785612971744935E-4</v>
      </c>
      <c r="NS3119" s="24">
        <v>1.1703813985704747E-4</v>
      </c>
      <c r="NT3119" s="25">
        <v>0</v>
      </c>
      <c r="NU3119" s="1"/>
      <c r="NV3119" s="23">
        <v>-0.65775548537780137</v>
      </c>
      <c r="NW3119" s="24">
        <v>-0.50927202394340232</v>
      </c>
      <c r="NX3119" s="25">
        <v>0.9146451336980288</v>
      </c>
      <c r="NY3119" s="2"/>
      <c r="OA3119" s="7"/>
      <c r="OB3119" s="23">
        <v>6.0184626010456504E-5</v>
      </c>
      <c r="OC3119" s="24">
        <v>5.5092365863273739E-5</v>
      </c>
      <c r="OD3119" s="25">
        <v>0</v>
      </c>
      <c r="OE3119" s="1"/>
      <c r="OF3119" s="31">
        <v>-5.0367399332161821E-5</v>
      </c>
      <c r="OG3119" s="32">
        <v>-4.6105781086135902E-5</v>
      </c>
      <c r="OH3119" s="33">
        <v>0</v>
      </c>
      <c r="OI3119" s="11"/>
      <c r="OJ3119" s="31">
        <v>1.229913217973947E-4</v>
      </c>
      <c r="OK3119" s="32">
        <v>5.4553489647048538E-5</v>
      </c>
      <c r="OL3119" s="33">
        <v>0</v>
      </c>
      <c r="OM3119" s="11"/>
      <c r="ON3119" s="31">
        <v>4.5360517809766337E-5</v>
      </c>
      <c r="OO3119" s="32">
        <v>-1.3531170163892165E-4</v>
      </c>
      <c r="OP3119" s="33">
        <v>0</v>
      </c>
      <c r="OQ3119" s="1"/>
      <c r="RC3119" s="1"/>
      <c r="RD3119" s="23">
        <v>-0.10474682538685046</v>
      </c>
      <c r="RE3119" s="24">
        <v>0.36632145653597609</v>
      </c>
      <c r="RF3119" s="25">
        <v>0.15422152040089532</v>
      </c>
      <c r="RG3119" s="2"/>
      <c r="RI3119" s="7"/>
      <c r="RJ3119" s="23">
        <v>0</v>
      </c>
      <c r="RK3119" s="24">
        <v>0</v>
      </c>
      <c r="RL3119" s="25">
        <v>0</v>
      </c>
      <c r="RM3119" s="1"/>
      <c r="RN3119" s="23">
        <v>0.35533700208890645</v>
      </c>
      <c r="RO3119" s="24">
        <v>-0.3489823164096742</v>
      </c>
      <c r="RP3119" s="25">
        <v>0.13421063930367511</v>
      </c>
      <c r="RQ3119" s="2"/>
      <c r="RS3119" s="7"/>
      <c r="RT3119" s="23">
        <v>9.7556944256726742E-7</v>
      </c>
      <c r="RU3119" s="24">
        <v>1.2530425944071904E-5</v>
      </c>
      <c r="RV3119" s="25">
        <v>0</v>
      </c>
      <c r="RW3119" s="1"/>
      <c r="RX3119" s="23">
        <v>-6.1337488254673313E-2</v>
      </c>
      <c r="RY3119" s="24">
        <v>-0.16519285399728262</v>
      </c>
      <c r="RZ3119" s="25">
        <v>-7.0657920607249292E-2</v>
      </c>
      <c r="SA3119" s="2"/>
      <c r="SC3119" s="7"/>
      <c r="SD3119" s="23">
        <v>3.8762685530917202E-5</v>
      </c>
      <c r="SE3119" s="24">
        <v>4.9787635738192436E-4</v>
      </c>
      <c r="SF3119" s="25">
        <v>0</v>
      </c>
      <c r="SG3119" s="1"/>
      <c r="SM3119" s="1"/>
      <c r="SN3119" s="23">
        <v>-0.10474682538685046</v>
      </c>
      <c r="SO3119" s="24">
        <v>0.36632145653597609</v>
      </c>
      <c r="SP3119" s="25">
        <v>0.15422152040089532</v>
      </c>
      <c r="SQ3119" s="2"/>
      <c r="SS3119" s="7"/>
      <c r="ST3119" s="23">
        <v>-1.0730299344158691E-5</v>
      </c>
      <c r="SU3119" s="24">
        <v>-9.8224017739701303E-6</v>
      </c>
      <c r="SV3119" s="25">
        <v>0</v>
      </c>
      <c r="SW3119" s="1"/>
      <c r="SX3119" s="23">
        <v>0.35533700208890645</v>
      </c>
      <c r="SY3119" s="24">
        <v>-0.3489823164096742</v>
      </c>
      <c r="SZ3119" s="25">
        <v>0.13421063930367511</v>
      </c>
      <c r="TA3119" s="2"/>
      <c r="TC3119" s="7"/>
      <c r="TD3119" s="23">
        <v>-2.5639765278925767E-5</v>
      </c>
      <c r="TE3119" s="24">
        <v>-2.3470368149328087E-5</v>
      </c>
      <c r="TF3119" s="25">
        <v>0</v>
      </c>
      <c r="TG3119" s="1"/>
      <c r="TH3119" s="23">
        <v>-6.1337488254673313E-2</v>
      </c>
      <c r="TI3119" s="24">
        <v>-0.16519285399728262</v>
      </c>
      <c r="TJ3119" s="25">
        <v>-7.0657920607249292E-2</v>
      </c>
      <c r="TK3119" s="2"/>
      <c r="TM3119" s="7"/>
      <c r="TN3119" s="23">
        <v>-1.505029350173267E-4</v>
      </c>
      <c r="TO3119" s="24">
        <v>-1.3776878430764853E-4</v>
      </c>
      <c r="TP3119" s="25">
        <v>0</v>
      </c>
      <c r="TQ3119" s="1"/>
      <c r="TR3119" s="31">
        <v>-1.0730299344158691E-5</v>
      </c>
      <c r="TS3119" s="32">
        <v>-9.8224017739701303E-6</v>
      </c>
      <c r="TT3119" s="33">
        <v>0</v>
      </c>
      <c r="TU3119" s="11"/>
      <c r="TV3119" s="31">
        <v>-2.4664195836358499E-5</v>
      </c>
      <c r="TW3119" s="32">
        <v>-1.0939942205256183E-5</v>
      </c>
      <c r="TX3119" s="33">
        <v>0</v>
      </c>
      <c r="TY3119" s="11"/>
      <c r="TZ3119" s="31">
        <v>-1.1174024948640949E-4</v>
      </c>
      <c r="UA3119" s="32">
        <v>3.6010757307427583E-4</v>
      </c>
      <c r="UB3119" s="33">
        <v>0</v>
      </c>
      <c r="UC3119" s="1"/>
      <c r="VT3119" s="1"/>
    </row>
    <row r="3120" spans="14:592" ht="15" thickBot="1" x14ac:dyDescent="0.35">
      <c r="N3120" s="1"/>
      <c r="O3120" s="34"/>
      <c r="Q3120" s="35"/>
      <c r="S3120" s="36"/>
      <c r="U3120" s="37"/>
      <c r="W3120" s="52"/>
      <c r="Y3120" s="53"/>
      <c r="AI3120" s="1"/>
      <c r="AM3120" s="2" t="s">
        <v>191</v>
      </c>
      <c r="AO3120" s="7" t="s">
        <v>192</v>
      </c>
      <c r="AS3120" s="1"/>
      <c r="AW3120" s="2" t="s">
        <v>191</v>
      </c>
      <c r="AY3120" s="7" t="s">
        <v>192</v>
      </c>
      <c r="BC3120" s="1"/>
      <c r="BG3120" s="2" t="s">
        <v>191</v>
      </c>
      <c r="BI3120" s="7" t="s">
        <v>192</v>
      </c>
      <c r="BM3120" s="1"/>
      <c r="BS3120" s="1"/>
      <c r="BW3120" s="2" t="s">
        <v>193</v>
      </c>
      <c r="BY3120" s="7" t="s">
        <v>50</v>
      </c>
      <c r="CC3120" s="1"/>
      <c r="CG3120" s="2" t="s">
        <v>193</v>
      </c>
      <c r="CI3120" s="7" t="s">
        <v>50</v>
      </c>
      <c r="CM3120" s="1"/>
      <c r="CQ3120" s="2" t="s">
        <v>193</v>
      </c>
      <c r="CS3120" s="7" t="s">
        <v>50</v>
      </c>
      <c r="CW3120" s="1"/>
      <c r="DC3120" s="1"/>
      <c r="DG3120" s="2" t="s">
        <v>194</v>
      </c>
      <c r="DI3120" s="7" t="s">
        <v>51</v>
      </c>
      <c r="DM3120" s="1"/>
      <c r="DQ3120" s="2" t="s">
        <v>194</v>
      </c>
      <c r="DS3120" s="7" t="s">
        <v>51</v>
      </c>
      <c r="DW3120" s="1"/>
      <c r="EA3120" s="2" t="s">
        <v>194</v>
      </c>
      <c r="EC3120" s="7" t="s">
        <v>51</v>
      </c>
      <c r="EG3120" s="1"/>
      <c r="EH3120" s="11"/>
      <c r="EI3120" s="11"/>
      <c r="EJ3120" s="11"/>
      <c r="EK3120" s="11"/>
      <c r="EL3120" s="11"/>
      <c r="EM3120" s="11"/>
      <c r="EN3120" s="11"/>
      <c r="EO3120" s="11"/>
      <c r="EP3120" s="11"/>
      <c r="EQ3120" s="11"/>
      <c r="ER3120" s="11"/>
      <c r="ES3120" s="11"/>
      <c r="ET3120" s="11"/>
      <c r="EU3120" s="1"/>
      <c r="EY3120" s="1"/>
      <c r="FU3120" s="1"/>
      <c r="FY3120" s="2" t="s">
        <v>191</v>
      </c>
      <c r="GA3120" s="7" t="s">
        <v>192</v>
      </c>
      <c r="GE3120" s="1"/>
      <c r="GI3120" s="2" t="s">
        <v>191</v>
      </c>
      <c r="GK3120" s="7" t="s">
        <v>192</v>
      </c>
      <c r="GO3120" s="1"/>
      <c r="GS3120" s="2" t="s">
        <v>191</v>
      </c>
      <c r="GU3120" s="7" t="s">
        <v>192</v>
      </c>
      <c r="GY3120" s="1"/>
      <c r="HE3120" s="1"/>
      <c r="HI3120" s="2" t="s">
        <v>193</v>
      </c>
      <c r="HK3120" s="7" t="s">
        <v>50</v>
      </c>
      <c r="HO3120" s="1"/>
      <c r="HS3120" s="2" t="s">
        <v>193</v>
      </c>
      <c r="HU3120" s="7" t="s">
        <v>50</v>
      </c>
      <c r="HY3120" s="1"/>
      <c r="IC3120" s="2" t="s">
        <v>193</v>
      </c>
      <c r="IE3120" s="7" t="s">
        <v>50</v>
      </c>
      <c r="II3120" s="1"/>
      <c r="IO3120" s="1"/>
      <c r="IS3120" s="2" t="s">
        <v>194</v>
      </c>
      <c r="IU3120" s="7" t="s">
        <v>51</v>
      </c>
      <c r="IY3120" s="1"/>
      <c r="JC3120" s="2" t="s">
        <v>194</v>
      </c>
      <c r="JE3120" s="7" t="s">
        <v>51</v>
      </c>
      <c r="JI3120" s="1"/>
      <c r="JM3120" s="2" t="s">
        <v>194</v>
      </c>
      <c r="JO3120" s="7" t="s">
        <v>51</v>
      </c>
      <c r="JS3120" s="1"/>
      <c r="JT3120" s="11"/>
      <c r="JU3120" s="11"/>
      <c r="JV3120" s="11"/>
      <c r="JW3120" s="11"/>
      <c r="JX3120" s="11"/>
      <c r="JY3120" s="11"/>
      <c r="JZ3120" s="11"/>
      <c r="KA3120" s="11"/>
      <c r="KB3120" s="11"/>
      <c r="KC3120" s="11"/>
      <c r="KD3120" s="11"/>
      <c r="KE3120" s="11"/>
      <c r="KF3120" s="11"/>
      <c r="KG3120" s="1"/>
      <c r="KV3120" s="1"/>
      <c r="KW3120" s="34"/>
      <c r="KY3120" s="35"/>
      <c r="LA3120" s="36"/>
      <c r="LC3120" s="37"/>
      <c r="LQ3120" s="1"/>
      <c r="LU3120" s="2" t="s">
        <v>191</v>
      </c>
      <c r="LW3120" s="7" t="s">
        <v>192</v>
      </c>
      <c r="MA3120" s="1"/>
      <c r="ME3120" s="2" t="s">
        <v>191</v>
      </c>
      <c r="MG3120" s="7" t="s">
        <v>192</v>
      </c>
      <c r="MK3120" s="1"/>
      <c r="MO3120" s="2" t="s">
        <v>191</v>
      </c>
      <c r="MQ3120" s="7" t="s">
        <v>192</v>
      </c>
      <c r="MU3120" s="1"/>
      <c r="NA3120" s="1"/>
      <c r="NE3120" s="2" t="s">
        <v>193</v>
      </c>
      <c r="NG3120" s="7" t="s">
        <v>50</v>
      </c>
      <c r="NK3120" s="1"/>
      <c r="NO3120" s="2" t="s">
        <v>193</v>
      </c>
      <c r="NQ3120" s="7" t="s">
        <v>50</v>
      </c>
      <c r="NU3120" s="1"/>
      <c r="NY3120" s="2" t="s">
        <v>193</v>
      </c>
      <c r="OA3120" s="7" t="s">
        <v>50</v>
      </c>
      <c r="OE3120" s="1"/>
      <c r="OF3120" s="11"/>
      <c r="OG3120" s="11"/>
      <c r="OH3120" s="11"/>
      <c r="OI3120" s="11"/>
      <c r="OJ3120" s="11"/>
      <c r="OK3120" s="11"/>
      <c r="OL3120" s="11"/>
      <c r="OM3120" s="11"/>
      <c r="ON3120" s="11"/>
      <c r="OO3120" s="11"/>
      <c r="OP3120" s="11"/>
      <c r="OQ3120" s="1"/>
      <c r="PW3120" s="1"/>
      <c r="RC3120" s="1"/>
      <c r="RG3120" s="2" t="s">
        <v>191</v>
      </c>
      <c r="RI3120" s="7" t="s">
        <v>192</v>
      </c>
      <c r="RM3120" s="1"/>
      <c r="RQ3120" s="2" t="s">
        <v>191</v>
      </c>
      <c r="RS3120" s="7" t="s">
        <v>192</v>
      </c>
      <c r="RW3120" s="1"/>
      <c r="SA3120" s="2" t="s">
        <v>191</v>
      </c>
      <c r="SC3120" s="7" t="s">
        <v>192</v>
      </c>
      <c r="SG3120" s="1"/>
      <c r="SM3120" s="1"/>
      <c r="SQ3120" s="2" t="s">
        <v>193</v>
      </c>
      <c r="SS3120" s="7" t="s">
        <v>50</v>
      </c>
      <c r="SW3120" s="1"/>
      <c r="TA3120" s="2" t="s">
        <v>193</v>
      </c>
      <c r="TC3120" s="7" t="s">
        <v>50</v>
      </c>
      <c r="TG3120" s="1"/>
      <c r="TK3120" s="2" t="s">
        <v>193</v>
      </c>
      <c r="TM3120" s="7" t="s">
        <v>50</v>
      </c>
      <c r="TQ3120" s="1"/>
      <c r="TR3120" s="11"/>
      <c r="TS3120" s="11"/>
      <c r="TT3120" s="11"/>
      <c r="TU3120" s="11"/>
      <c r="TV3120" s="11"/>
      <c r="TW3120" s="11"/>
      <c r="TX3120" s="11"/>
      <c r="TY3120" s="11"/>
      <c r="TZ3120" s="11"/>
      <c r="UA3120" s="11"/>
      <c r="UB3120" s="11"/>
      <c r="UC3120" s="1"/>
      <c r="VT3120" s="1"/>
    </row>
    <row r="3121" spans="14:592" x14ac:dyDescent="0.3">
      <c r="N3121" s="1"/>
      <c r="O3121" s="34"/>
      <c r="Q3121" s="35"/>
      <c r="S3121" s="36"/>
      <c r="U3121" s="37"/>
      <c r="W3121" s="52"/>
      <c r="Y3121" s="53"/>
      <c r="AI3121" s="1"/>
      <c r="AM3121" s="4">
        <f t="array" ref="AM3121:AM3123">EL3167:EL3169</f>
        <v>5.3171691086701695E-2</v>
      </c>
      <c r="AO3121" s="8">
        <f t="array" ref="AO3121:AO3123">MMULT(TRANSPOSE(AJ3116:AL3119),AO3111:AO3114)</f>
        <v>-1.4001087078765223E-6</v>
      </c>
      <c r="AS3121" s="1"/>
      <c r="AW3121" s="4">
        <f t="array" ref="AW3121:AW3123">AM3121:AM3123</f>
        <v>5.3171691086701695E-2</v>
      </c>
      <c r="AY3121" s="8">
        <f t="array" ref="AY3121:AY3123">MMULT(TRANSPOSE(AT3116:AV3119),AY3111:AY3114)</f>
        <v>2.9531163750952196E-5</v>
      </c>
      <c r="BC3121" s="1"/>
      <c r="BG3121" s="4">
        <f t="array" ref="BG3121:BG3123">AM3121:AM3123</f>
        <v>5.3171691086701695E-2</v>
      </c>
      <c r="BI3121" s="8">
        <f t="array" ref="BI3121:BI3123">MMULT(TRANSPOSE(BD3116:BF3119),BI3111:BI3114)</f>
        <v>-1.1113716083538897E-4</v>
      </c>
      <c r="BM3121" s="1"/>
      <c r="BS3121" s="1"/>
      <c r="BW3121" s="4">
        <f t="array" ref="BW3121:BW3123">EX3167:EX3169</f>
        <v>0.93022103892781627</v>
      </c>
      <c r="BY3121" s="8">
        <f t="array" ref="BY3121:BY3123">MMULT(TRANSPOSE(BT3116:BV3119),BY3111:BY3114)</f>
        <v>2.7804937914976987E-6</v>
      </c>
      <c r="CC3121" s="1"/>
      <c r="CG3121" s="4">
        <f t="array" ref="CG3121:CG3123">BW3121:BW3123</f>
        <v>0.93022103892781627</v>
      </c>
      <c r="CI3121" s="8">
        <f t="array" ref="CI3121:CI3123">MMULT(TRANSPOSE(CD3116:CF3119),CI3111:CI3114)</f>
        <v>-2.7609741263471712E-5</v>
      </c>
      <c r="CM3121" s="1"/>
      <c r="CQ3121" s="4">
        <f t="array" ref="CQ3121:CQ3123">BW3121:BW3123</f>
        <v>0.93022103892781627</v>
      </c>
      <c r="CS3121" s="8">
        <f t="array" ref="CS3121:CS3123">MMULT(TRANSPOSE(CN3116:CP3119),CS3111:CS3114)</f>
        <v>-1.1688949035488861E-4</v>
      </c>
      <c r="CW3121" s="1"/>
      <c r="DC3121" s="1"/>
      <c r="DG3121" s="4">
        <f t="array" ref="DG3121:DG3123">FJ3167:FJ3169</f>
        <v>1.1336712361502381</v>
      </c>
      <c r="DI3121" s="8">
        <f t="array" ref="DI3121:DI3123">MMULT(TRANSPOSE(DD3116:DF3119),DI3111:DI3114)</f>
        <v>-6.0564465755048785E-7</v>
      </c>
      <c r="DM3121" s="1"/>
      <c r="DQ3121" s="4">
        <f t="array" ref="DQ3121:DQ3123">DG3121:DG3123</f>
        <v>1.1336712361502381</v>
      </c>
      <c r="DS3121" s="8">
        <f t="array" ref="DS3121:DS3123">MMULT(TRANSPOSE(DN3116:DP3119),DS3111:DS3114)</f>
        <v>-1.9214224874804861E-6</v>
      </c>
      <c r="DW3121" s="1"/>
      <c r="EA3121" s="4">
        <f t="array" ref="EA3121:EA3123">DQ3121:DQ3123</f>
        <v>1.1336712361502381</v>
      </c>
      <c r="EC3121" s="8">
        <f t="array" ref="EC3121:EC3123">MMULT(TRANSPOSE(DX3116:DZ3119),EC3111:EC3114)</f>
        <v>-1.4703016956692591E-4</v>
      </c>
      <c r="EG3121" s="1"/>
      <c r="EH3121" s="11"/>
      <c r="EI3121" s="11"/>
      <c r="EJ3121" s="11"/>
      <c r="EK3121" s="11"/>
      <c r="EL3121" s="11"/>
      <c r="EM3121" s="11"/>
      <c r="EN3121" s="11"/>
      <c r="EO3121" s="11"/>
      <c r="EP3121" s="11"/>
      <c r="EQ3121" s="11"/>
      <c r="ER3121" s="11"/>
      <c r="ES3121" s="11"/>
      <c r="ET3121" s="11"/>
      <c r="EU3121" s="1"/>
      <c r="FU3121" s="1"/>
      <c r="FY3121" s="4">
        <f t="array" ref="FY3121:FY3123">EL3167:EL3169</f>
        <v>5.3171691086701695E-2</v>
      </c>
      <c r="GA3121" s="8">
        <f t="array" ref="GA3121:GA3123">MMULT(TRANSPOSE(FV3116:FX3119),GA3111:GA3114)</f>
        <v>-1.8416523030708771E-5</v>
      </c>
      <c r="GE3121" s="1"/>
      <c r="GI3121" s="4">
        <f t="array" ref="GI3121:GI3123">FY3121:FY3123</f>
        <v>5.3171691086701695E-2</v>
      </c>
      <c r="GK3121" s="8">
        <f t="array" ref="GK3121:GK3123">MMULT(TRANSPOSE(GF3116:GH3119),GK3111:GK3114)</f>
        <v>1.6420456778623405E-5</v>
      </c>
      <c r="GO3121" s="1"/>
      <c r="GS3121" s="4">
        <f t="array" ref="GS3121:GS3123">FY3121:FY3123</f>
        <v>5.3171691086701695E-2</v>
      </c>
      <c r="GU3121" s="8">
        <f t="array" ref="GU3121:GU3123">MMULT(TRANSPOSE(GP3116:GR3119),GU3111:GU3114)</f>
        <v>-3.7836589829203533E-5</v>
      </c>
      <c r="GY3121" s="1"/>
      <c r="HE3121" s="1"/>
      <c r="HI3121" s="4">
        <f t="array" ref="HI3121:HI3123">EX3167:EX3169</f>
        <v>0.93022103892781627</v>
      </c>
      <c r="HK3121" s="8">
        <f t="array" ref="HK3121:HK3123">MMULT(TRANSPOSE(HF3116:HH3119),HK3111:HK3114)</f>
        <v>2.1071739679793465E-5</v>
      </c>
      <c r="HO3121" s="1"/>
      <c r="HS3121" s="4">
        <f t="array" ref="HS3121:HS3123">HI3121:HI3123</f>
        <v>0.93022103892781627</v>
      </c>
      <c r="HU3121" s="8">
        <f t="array" ref="HU3121:HU3123">MMULT(TRANSPOSE(HP3116:HR3119),HU3111:HU3114)</f>
        <v>-1.8390513965598198E-5</v>
      </c>
      <c r="HY3121" s="1"/>
      <c r="IC3121" s="4">
        <f t="array" ref="IC3121:IC3123">HI3121:HI3123</f>
        <v>0.93022103892781627</v>
      </c>
      <c r="IE3121" s="8">
        <f t="array" ref="IE3121:IE3123">MMULT(TRANSPOSE(HZ3116:IB3119),IE3111:IE3114)</f>
        <v>-9.055565394865177E-5</v>
      </c>
      <c r="II3121" s="1"/>
      <c r="IO3121" s="1"/>
      <c r="IS3121" s="4">
        <f t="array" ref="IS3121:IS3123">FJ3167:FJ3169</f>
        <v>1.1336712361502381</v>
      </c>
      <c r="IU3121" s="8">
        <f t="array" ref="IU3121:IU3123">MMULT(TRANSPOSE(IP3116:IR3119),IU3111:IU3114)</f>
        <v>-8.9814127443963942E-6</v>
      </c>
      <c r="IY3121" s="1"/>
      <c r="JC3121" s="4">
        <f t="array" ref="JC3121:JC3123">IS3121:IS3123</f>
        <v>1.1336712361502381</v>
      </c>
      <c r="JE3121" s="8">
        <f t="array" ref="JE3121:JE3123">MMULT(TRANSPOSE(IZ3116:JB3119),JE3111:JE3114)</f>
        <v>1.9700571869748027E-6</v>
      </c>
      <c r="JI3121" s="1"/>
      <c r="JM3121" s="4">
        <f t="array" ref="JM3121:JM3123">JC3121:JC3123</f>
        <v>1.1336712361502381</v>
      </c>
      <c r="JO3121" s="8">
        <f t="array" ref="JO3121:JO3123">MMULT(TRANSPOSE(JJ3116:JL3119),JO3111:JO3114)</f>
        <v>-5.5388578466638176E-5</v>
      </c>
      <c r="JS3121" s="1"/>
      <c r="JT3121" s="11"/>
      <c r="JU3121" s="11"/>
      <c r="JV3121" s="11"/>
      <c r="JW3121" s="11"/>
      <c r="JX3121" s="11"/>
      <c r="JY3121" s="11"/>
      <c r="JZ3121" s="11"/>
      <c r="KA3121" s="11"/>
      <c r="KB3121" s="11"/>
      <c r="KC3121" s="11"/>
      <c r="KD3121" s="11"/>
      <c r="KE3121" s="11"/>
      <c r="KF3121" s="11"/>
      <c r="KG3121" s="1"/>
      <c r="KV3121" s="1"/>
      <c r="KW3121" s="34"/>
      <c r="KY3121" s="35"/>
      <c r="LA3121" s="36"/>
      <c r="LC3121" s="37"/>
      <c r="LQ3121" s="1"/>
      <c r="LU3121" s="4">
        <f t="array" ref="LU3121:LU3123">PT3167:PT3169</f>
        <v>5.3171691086701695E-2</v>
      </c>
      <c r="LW3121" s="8">
        <f t="array" ref="LW3121:LW3123">MMULT(TRANSPOSE(LR3116:LT3119),LW3111:LW3114)</f>
        <v>0</v>
      </c>
      <c r="MA3121" s="1"/>
      <c r="ME3121" s="4">
        <f t="array" ref="ME3121:ME3123">LU3121:LU3123</f>
        <v>5.3171691086701695E-2</v>
      </c>
      <c r="MG3121" s="8">
        <f t="array" ref="MG3121:MG3123">MMULT(TRANSPOSE(MB3116:MD3119),MG3111:MG3114)</f>
        <v>9.0109998572498633E-6</v>
      </c>
      <c r="MK3121" s="1"/>
      <c r="MO3121" s="4">
        <f t="array" ref="MO3121:MO3123">LU3121:LU3123</f>
        <v>5.3171691086701695E-2</v>
      </c>
      <c r="MQ3121" s="8">
        <f t="array" ref="MQ3121:MQ3123">MMULT(TRANSPOSE(ML3116:MN3119),MQ3111:MQ3114)</f>
        <v>5.948153353934146E-4</v>
      </c>
      <c r="MU3121" s="1"/>
      <c r="NA3121" s="1"/>
      <c r="NE3121" s="4">
        <f t="array" ref="NE3121:NE3123">QF3167:QF3169</f>
        <v>1.3974501654735625</v>
      </c>
      <c r="NG3121" s="8">
        <f t="array" ref="NG3121:NG3123">MMULT(TRANSPOSE(NB3116:ND3119),NG3111:NG3114)</f>
        <v>4.4168030904815966E-5</v>
      </c>
      <c r="NK3121" s="1"/>
      <c r="NO3121" s="4">
        <f t="array" ref="NO3121:NO3123">NE3121:NE3123</f>
        <v>1.3974501654735625</v>
      </c>
      <c r="NQ3121" s="8">
        <f t="array" ref="NQ3121:NQ3123">MMULT(TRANSPOSE(NL3116:NN3119),NQ3111:NQ3114)</f>
        <v>-9.0109998572498633E-6</v>
      </c>
      <c r="NU3121" s="1"/>
      <c r="NY3121" s="4">
        <f t="array" ref="NY3121:NY3123">NE3121:NE3123</f>
        <v>1.3974501654735625</v>
      </c>
      <c r="OA3121" s="8">
        <f t="array" ref="OA3121:OA3123">MMULT(TRANSPOSE(NV3116:NX3119),OA3111:OA3114)</f>
        <v>-8.1980744934137729E-5</v>
      </c>
      <c r="OE3121" s="1"/>
      <c r="OF3121" s="11"/>
      <c r="OG3121" s="11"/>
      <c r="OH3121" s="11"/>
      <c r="OI3121" s="11"/>
      <c r="OJ3121" s="11"/>
      <c r="OK3121" s="11"/>
      <c r="OL3121" s="11"/>
      <c r="OM3121" s="11"/>
      <c r="ON3121" s="11"/>
      <c r="OO3121" s="11"/>
      <c r="OP3121" s="11"/>
      <c r="OQ3121" s="1"/>
      <c r="RC3121" s="1"/>
      <c r="RG3121" s="4">
        <f t="array" ref="RG3121:RG3123">PT3167:PT3169</f>
        <v>5.3171691086701695E-2</v>
      </c>
      <c r="RI3121" s="8">
        <f t="array" ref="RI3121:RI3123">MMULT(TRANSPOSE(RD3116:RF3119),RI3111:RI3114)</f>
        <v>0</v>
      </c>
      <c r="RM3121" s="1"/>
      <c r="RQ3121" s="4">
        <f t="array" ref="RQ3121:RQ3123">RG3121:RG3123</f>
        <v>5.3171691086701695E-2</v>
      </c>
      <c r="RS3121" s="8">
        <f t="array" ref="RS3121:RS3123">MMULT(TRANSPOSE(RN3116:RP3119),RS3111:RS3114)</f>
        <v>-1.0506235084229451E-5</v>
      </c>
      <c r="RW3121" s="1"/>
      <c r="SA3121" s="4">
        <f t="array" ref="SA3121:SA3123">RG3121:RG3123</f>
        <v>5.3171691086701695E-2</v>
      </c>
      <c r="SC3121" s="8">
        <f t="array" ref="SC3121:SC3123">MMULT(TRANSPOSE(RX3116:RZ3119),SC3111:SC3114)</f>
        <v>-2.0321292057284496E-5</v>
      </c>
      <c r="SG3121" s="1"/>
      <c r="SM3121" s="1"/>
      <c r="SQ3121" s="4">
        <f t="array" ref="SQ3121:SQ3123">QF3167:QF3169</f>
        <v>1.3974501654735625</v>
      </c>
      <c r="SS3121" s="8">
        <f t="array" ref="SS3121:SS3123">MMULT(TRANSPOSE(SN3116:SP3119),SS3111:SS3114)</f>
        <v>2.9780682722650708E-5</v>
      </c>
      <c r="SW3121" s="1"/>
      <c r="TA3121" s="4">
        <f t="array" ref="TA3121:TA3123">SQ3121:SQ3123</f>
        <v>1.3974501654735625</v>
      </c>
      <c r="TC3121" s="8">
        <f t="array" ref="TC3121:TC3123">MMULT(TRANSPOSE(SX3116:SZ3119),TC3111:TC3114)</f>
        <v>1.0506235084229468E-5</v>
      </c>
      <c r="TG3121" s="1"/>
      <c r="TK3121" s="4">
        <f t="array" ref="TK3121:TK3123">SQ3121:SQ3123</f>
        <v>1.3974501654735625</v>
      </c>
      <c r="TM3121" s="8">
        <f t="array" ref="TM3121:TM3123">MMULT(TRANSPOSE(TH3116:TJ3119),TM3111:TM3114)</f>
        <v>4.8780698876433695E-6</v>
      </c>
      <c r="TQ3121" s="1"/>
      <c r="TR3121" s="11"/>
      <c r="TS3121" s="11"/>
      <c r="TT3121" s="11"/>
      <c r="TU3121" s="11"/>
      <c r="TV3121" s="11"/>
      <c r="TW3121" s="11"/>
      <c r="TX3121" s="11"/>
      <c r="TY3121" s="11"/>
      <c r="TZ3121" s="11"/>
      <c r="UA3121" s="11"/>
      <c r="UB3121" s="11"/>
      <c r="UC3121" s="1"/>
      <c r="VT3121" s="1"/>
    </row>
    <row r="3122" spans="14:592" x14ac:dyDescent="0.3">
      <c r="N3122" s="1"/>
      <c r="O3122" s="34"/>
      <c r="Q3122" s="35"/>
      <c r="S3122" s="36"/>
      <c r="U3122" s="37"/>
      <c r="W3122" s="52"/>
      <c r="Y3122" s="53"/>
      <c r="AI3122" s="1"/>
      <c r="AM3122" s="5">
        <v>0</v>
      </c>
      <c r="AO3122" s="9">
        <v>-6.6809589699533349E-5</v>
      </c>
      <c r="AS3122" s="1"/>
      <c r="AW3122" s="5">
        <v>0</v>
      </c>
      <c r="AY3122" s="9">
        <v>2.4916661364182336E-5</v>
      </c>
      <c r="BC3122" s="1"/>
      <c r="BG3122" s="5">
        <v>0</v>
      </c>
      <c r="BI3122" s="9">
        <v>-1.1072066656079983E-4</v>
      </c>
      <c r="BM3122" s="1"/>
      <c r="BS3122" s="1"/>
      <c r="BW3122" s="5">
        <v>0</v>
      </c>
      <c r="BY3122" s="9">
        <v>7.4945569580286861E-5</v>
      </c>
      <c r="CC3122" s="1"/>
      <c r="CG3122" s="5">
        <v>0</v>
      </c>
      <c r="CI3122" s="9">
        <v>-2.8202559538942081E-5</v>
      </c>
      <c r="CM3122" s="1"/>
      <c r="CQ3122" s="5">
        <v>0</v>
      </c>
      <c r="CS3122" s="9">
        <v>-1.1645143882355102E-4</v>
      </c>
      <c r="CW3122" s="1"/>
      <c r="DC3122" s="1"/>
      <c r="DG3122" s="5">
        <v>0</v>
      </c>
      <c r="DI3122" s="9">
        <v>-3.9893117362404726E-5</v>
      </c>
      <c r="DM3122" s="1"/>
      <c r="DQ3122" s="5">
        <v>0</v>
      </c>
      <c r="DS3122" s="9">
        <v>3.2858981747597137E-6</v>
      </c>
      <c r="DW3122" s="1"/>
      <c r="EA3122" s="5">
        <v>0</v>
      </c>
      <c r="EC3122" s="9">
        <v>-1.4647916373452754E-4</v>
      </c>
      <c r="EG3122" s="1"/>
      <c r="EH3122" s="11"/>
      <c r="EI3122" s="11"/>
      <c r="EJ3122" s="11"/>
      <c r="EK3122" s="11"/>
      <c r="EL3122" s="11"/>
      <c r="EM3122" s="11"/>
      <c r="EN3122" s="11"/>
      <c r="EO3122" s="11"/>
      <c r="EP3122" s="11"/>
      <c r="EQ3122" s="11"/>
      <c r="ER3122" s="11"/>
      <c r="ES3122" s="11"/>
      <c r="ET3122" s="11"/>
      <c r="EU3122" s="1"/>
      <c r="EY3122" s="1"/>
      <c r="FU3122" s="1"/>
      <c r="FY3122" s="5">
        <v>0</v>
      </c>
      <c r="GA3122" s="9">
        <v>-2.3181390623881789E-5</v>
      </c>
      <c r="GE3122" s="1"/>
      <c r="GI3122" s="5">
        <v>0</v>
      </c>
      <c r="GK3122" s="9">
        <v>5.1473215920457254E-5</v>
      </c>
      <c r="GO3122" s="1"/>
      <c r="GS3122" s="5">
        <v>0</v>
      </c>
      <c r="GU3122" s="9">
        <v>2.4663027747527943E-5</v>
      </c>
      <c r="GY3122" s="1"/>
      <c r="HE3122" s="1"/>
      <c r="HI3122" s="5">
        <v>0</v>
      </c>
      <c r="HK3122" s="9">
        <v>2.6624134229124189E-5</v>
      </c>
      <c r="HO3122" s="1"/>
      <c r="HS3122" s="5">
        <v>0</v>
      </c>
      <c r="HU3122" s="9">
        <v>-4.3908302177970072E-5</v>
      </c>
      <c r="HY3122" s="1"/>
      <c r="IC3122" s="5">
        <v>0</v>
      </c>
      <c r="IE3122" s="9">
        <v>5.9026900048675747E-5</v>
      </c>
      <c r="II3122" s="1"/>
      <c r="IO3122" s="1"/>
      <c r="IS3122" s="5">
        <v>0</v>
      </c>
      <c r="IU3122" s="9">
        <v>-1.1275288780938625E-5</v>
      </c>
      <c r="IY3122" s="1"/>
      <c r="JC3122" s="5">
        <v>0</v>
      </c>
      <c r="JE3122" s="9">
        <v>-7.5649137424871933E-6</v>
      </c>
      <c r="JI3122" s="1"/>
      <c r="JM3122" s="5">
        <v>0</v>
      </c>
      <c r="JO3122" s="9">
        <v>3.6103942077900068E-5</v>
      </c>
      <c r="JS3122" s="1"/>
      <c r="JT3122" s="11"/>
      <c r="JU3122" s="11"/>
      <c r="JV3122" s="11"/>
      <c r="JW3122" s="11"/>
      <c r="JX3122" s="11"/>
      <c r="JY3122" s="11"/>
      <c r="JZ3122" s="11"/>
      <c r="KA3122" s="11"/>
      <c r="KB3122" s="11"/>
      <c r="KC3122" s="11"/>
      <c r="KD3122" s="11"/>
      <c r="KE3122" s="11"/>
      <c r="KF3122" s="11"/>
      <c r="KG3122" s="1"/>
      <c r="KV3122" s="1"/>
      <c r="KW3122" s="34"/>
      <c r="KY3122" s="35"/>
      <c r="LA3122" s="36"/>
      <c r="LC3122" s="37"/>
      <c r="LQ3122" s="1"/>
      <c r="LU3122" s="5">
        <v>0.68294875629731866</v>
      </c>
      <c r="LW3122" s="9">
        <v>0</v>
      </c>
      <c r="MA3122" s="1"/>
      <c r="ME3122" s="5">
        <v>0.68294875629731866</v>
      </c>
      <c r="MG3122" s="9">
        <v>-1.1392590413200089E-4</v>
      </c>
      <c r="MK3122" s="1"/>
      <c r="MO3122" s="5">
        <v>0.68294875629731866</v>
      </c>
      <c r="MQ3122" s="9">
        <v>1.7601219661706566E-3</v>
      </c>
      <c r="MU3122" s="1"/>
      <c r="NA3122" s="1"/>
      <c r="NE3122" s="5">
        <v>1.2792110027997159</v>
      </c>
      <c r="NG3122" s="9">
        <v>-6.0004942360745092E-5</v>
      </c>
      <c r="NK3122" s="1"/>
      <c r="NO3122" s="5">
        <v>1.2792110027997159</v>
      </c>
      <c r="NQ3122" s="9">
        <v>1.1392590413200089E-4</v>
      </c>
      <c r="NU3122" s="1"/>
      <c r="NY3122" s="5">
        <v>1.2792110027997159</v>
      </c>
      <c r="OA3122" s="9">
        <v>-1.689433783708285E-4</v>
      </c>
      <c r="OE3122" s="1"/>
      <c r="OF3122" s="11"/>
      <c r="OG3122" s="11"/>
      <c r="OH3122" s="11"/>
      <c r="OI3122" s="11"/>
      <c r="OJ3122" s="11"/>
      <c r="OK3122" s="11"/>
      <c r="OL3122" s="11"/>
      <c r="OM3122" s="11"/>
      <c r="ON3122" s="11"/>
      <c r="OO3122" s="11"/>
      <c r="OP3122" s="11"/>
      <c r="OQ3122" s="1"/>
      <c r="PW3122" s="1"/>
      <c r="RC3122" s="1"/>
      <c r="RG3122" s="5">
        <v>0.68294875629731866</v>
      </c>
      <c r="RI3122" s="9">
        <v>0</v>
      </c>
      <c r="RM3122" s="1"/>
      <c r="RQ3122" s="5">
        <v>0.68294875629731866</v>
      </c>
      <c r="RS3122" s="9">
        <v>3.7308955112511618E-5</v>
      </c>
      <c r="RW3122" s="1"/>
      <c r="SA3122" s="5">
        <v>0.68294875629731866</v>
      </c>
      <c r="SC3122" s="9">
        <v>9.900536310851445E-4</v>
      </c>
      <c r="SG3122" s="1"/>
      <c r="SM3122" s="1"/>
      <c r="SQ3122" s="5">
        <v>1.2792110027997159</v>
      </c>
      <c r="SS3122" s="9">
        <v>-3.4081880833553761E-5</v>
      </c>
      <c r="SW3122" s="1"/>
      <c r="TA3122" s="5">
        <v>1.2792110027997159</v>
      </c>
      <c r="TC3122" s="9">
        <v>-3.7308955112511679E-5</v>
      </c>
      <c r="TG3122" s="1"/>
      <c r="TK3122" s="5">
        <v>1.2792110027997159</v>
      </c>
      <c r="TM3122" s="9">
        <v>-2.1671231652712228E-4</v>
      </c>
      <c r="TQ3122" s="1"/>
      <c r="TR3122" s="11"/>
      <c r="TS3122" s="11"/>
      <c r="TT3122" s="11"/>
      <c r="TU3122" s="11"/>
      <c r="TV3122" s="11"/>
      <c r="TW3122" s="11"/>
      <c r="TX3122" s="11"/>
      <c r="TY3122" s="11"/>
      <c r="TZ3122" s="11"/>
      <c r="UA3122" s="11"/>
      <c r="UB3122" s="11"/>
      <c r="UC3122" s="1"/>
      <c r="VT3122" s="1"/>
    </row>
    <row r="3123" spans="14:592" ht="15" thickBot="1" x14ac:dyDescent="0.35">
      <c r="N3123" s="1"/>
      <c r="O3123" s="34"/>
      <c r="Q3123" s="35"/>
      <c r="S3123" s="36"/>
      <c r="U3123" s="37"/>
      <c r="W3123" s="52"/>
      <c r="Y3123" s="53"/>
      <c r="AI3123" s="1"/>
      <c r="AM3123" s="6">
        <v>0.22824060790247586</v>
      </c>
      <c r="AO3123" s="10">
        <v>9.9507390476392161E-6</v>
      </c>
      <c r="AS3123" s="1"/>
      <c r="AW3123" s="6">
        <v>0.22824060790247586</v>
      </c>
      <c r="AY3123" s="10">
        <v>2.3781550368185902E-5</v>
      </c>
      <c r="BC3123" s="1"/>
      <c r="BG3123" s="6">
        <v>0.22824060790247586</v>
      </c>
      <c r="BI3123" s="10">
        <v>1.5597966403266581E-4</v>
      </c>
      <c r="BM3123" s="1"/>
      <c r="BS3123" s="1"/>
      <c r="BW3123" s="6">
        <v>-0.59675923447320101</v>
      </c>
      <c r="BY3123" s="10">
        <v>-1.0303752960962158E-5</v>
      </c>
      <c r="CC3123" s="1"/>
      <c r="CG3123" s="6">
        <v>-0.59675923447320101</v>
      </c>
      <c r="CI3123" s="10">
        <v>-2.268933041334262E-5</v>
      </c>
      <c r="CM3123" s="1"/>
      <c r="CQ3123" s="6">
        <v>-0.59675923447320101</v>
      </c>
      <c r="CS3123" s="10">
        <v>1.6405298909434964E-4</v>
      </c>
      <c r="CW3123" s="1"/>
      <c r="DC3123" s="1"/>
      <c r="DG3123" s="6">
        <v>0.24416267700027186</v>
      </c>
      <c r="DI3123" s="10">
        <v>6.1052779191528148E-6</v>
      </c>
      <c r="DM3123" s="1"/>
      <c r="DQ3123" s="6">
        <v>0.24416267700027186</v>
      </c>
      <c r="DS3123" s="10">
        <v>-1.0922199548433103E-6</v>
      </c>
      <c r="DW3123" s="1"/>
      <c r="EA3123" s="6">
        <v>0.24416267700027186</v>
      </c>
      <c r="EC3123" s="10">
        <v>2.0635506863166407E-4</v>
      </c>
      <c r="EG3123" s="1"/>
      <c r="EH3123" s="11"/>
      <c r="EI3123" s="11"/>
      <c r="EJ3123" s="11"/>
      <c r="EK3123" s="11"/>
      <c r="EL3123" s="11"/>
      <c r="EM3123" s="11"/>
      <c r="EN3123" s="11"/>
      <c r="EO3123" s="11"/>
      <c r="EP3123" s="11"/>
      <c r="EQ3123" s="11"/>
      <c r="ER3123" s="11"/>
      <c r="ES3123" s="11"/>
      <c r="ET3123" s="11"/>
      <c r="EU3123" s="1"/>
      <c r="FU3123" s="1"/>
      <c r="FY3123" s="6">
        <v>0.22824060790247586</v>
      </c>
      <c r="GA3123" s="10">
        <v>-4.9922896228390574E-5</v>
      </c>
      <c r="GE3123" s="1"/>
      <c r="GI3123" s="6">
        <v>0.22824060790247586</v>
      </c>
      <c r="GK3123" s="10">
        <v>-4.1318362044106263E-5</v>
      </c>
      <c r="GO3123" s="1"/>
      <c r="GS3123" s="6">
        <v>0.22824060790247586</v>
      </c>
      <c r="GU3123" s="10">
        <v>4.2582503982216549E-5</v>
      </c>
      <c r="GY3123" s="1"/>
      <c r="HE3123" s="1"/>
      <c r="HI3123" s="6">
        <v>-0.59675923447320101</v>
      </c>
      <c r="HK3123" s="10">
        <v>5.3893406472649634E-5</v>
      </c>
      <c r="HO3123" s="1"/>
      <c r="HS3123" s="6">
        <v>-0.59675923447320101</v>
      </c>
      <c r="HU3123" s="10">
        <v>3.5874867325575295E-5</v>
      </c>
      <c r="HY3123" s="1"/>
      <c r="IC3123" s="6">
        <v>-0.59675923447320101</v>
      </c>
      <c r="IE3123" s="10">
        <v>1.0191421881007969E-4</v>
      </c>
      <c r="II3123" s="1"/>
      <c r="IO3123" s="1"/>
      <c r="IS3123" s="6">
        <v>0.24416267700027186</v>
      </c>
      <c r="IU3123" s="10">
        <v>-2.5305070444935979E-5</v>
      </c>
      <c r="IY3123" s="1"/>
      <c r="JC3123" s="6">
        <v>0.24416267700027186</v>
      </c>
      <c r="JE3123" s="10">
        <v>5.4434947185309738E-6</v>
      </c>
      <c r="JI3123" s="1"/>
      <c r="JM3123" s="6">
        <v>0.24416267700027186</v>
      </c>
      <c r="JO3123" s="10">
        <v>6.2336071347119586E-5</v>
      </c>
      <c r="JS3123" s="1"/>
      <c r="JT3123" s="11"/>
      <c r="JU3123" s="11"/>
      <c r="JV3123" s="11"/>
      <c r="JW3123" s="11"/>
      <c r="JX3123" s="11"/>
      <c r="JY3123" s="11"/>
      <c r="JZ3123" s="11"/>
      <c r="KA3123" s="11"/>
      <c r="KB3123" s="11"/>
      <c r="KC3123" s="11"/>
      <c r="KD3123" s="11"/>
      <c r="KE3123" s="11"/>
      <c r="KF3123" s="11"/>
      <c r="KG3123" s="1"/>
      <c r="KV3123" s="1"/>
      <c r="KW3123" s="34"/>
      <c r="KY3123" s="35"/>
      <c r="LA3123" s="36"/>
      <c r="LC3123" s="37"/>
      <c r="LQ3123" s="1"/>
      <c r="LU3123" s="6">
        <v>0</v>
      </c>
      <c r="LW3123" s="10">
        <v>0</v>
      </c>
      <c r="MA3123" s="1"/>
      <c r="ME3123" s="6">
        <v>0</v>
      </c>
      <c r="MG3123" s="10">
        <v>-1.0896110531534613E-4</v>
      </c>
      <c r="MK3123" s="1"/>
      <c r="MO3123" s="6">
        <v>0</v>
      </c>
      <c r="MQ3123" s="10">
        <v>1.655679558566249E-5</v>
      </c>
      <c r="MU3123" s="1"/>
      <c r="NA3123" s="1"/>
      <c r="NE3123" s="6">
        <v>0</v>
      </c>
      <c r="NG3123" s="10">
        <v>2.4421323506110815E-5</v>
      </c>
      <c r="NK3123" s="1"/>
      <c r="NO3123" s="6">
        <v>0</v>
      </c>
      <c r="NQ3123" s="10">
        <v>1.0896110531534613E-4</v>
      </c>
      <c r="NU3123" s="1"/>
      <c r="NY3123" s="6">
        <v>0</v>
      </c>
      <c r="OA3123" s="10">
        <v>9.7880170134367076E-5</v>
      </c>
      <c r="OE3123" s="1"/>
      <c r="OF3123" s="11"/>
      <c r="OG3123" s="11"/>
      <c r="OH3123" s="11"/>
      <c r="OI3123" s="11"/>
      <c r="OJ3123" s="11"/>
      <c r="OK3123" s="11"/>
      <c r="OL3123" s="11"/>
      <c r="OM3123" s="11"/>
      <c r="ON3123" s="11"/>
      <c r="OO3123" s="11"/>
      <c r="OP3123" s="11"/>
      <c r="OQ3123" s="1"/>
      <c r="RC3123" s="1"/>
      <c r="RG3123" s="6">
        <v>0</v>
      </c>
      <c r="RI3123" s="10">
        <v>0</v>
      </c>
      <c r="RM3123" s="1"/>
      <c r="RQ3123" s="6">
        <v>0</v>
      </c>
      <c r="RS3123" s="10">
        <v>-1.0549968261569349E-5</v>
      </c>
      <c r="RW3123" s="1"/>
      <c r="SA3123" s="6">
        <v>0</v>
      </c>
      <c r="SC3123" s="10">
        <v>8.1842398087211821E-4</v>
      </c>
      <c r="SG3123" s="1"/>
      <c r="SM3123" s="1"/>
      <c r="SQ3123" s="6">
        <v>0</v>
      </c>
      <c r="SS3123" s="10">
        <v>-2.0398784622849484E-5</v>
      </c>
      <c r="SW3123" s="1"/>
      <c r="TA3123" s="6">
        <v>0</v>
      </c>
      <c r="TC3123" s="10">
        <v>1.0549968261569364E-5</v>
      </c>
      <c r="TG3123" s="1"/>
      <c r="TK3123" s="6">
        <v>0</v>
      </c>
      <c r="TM3123" s="10">
        <v>-2.8901876335115338E-4</v>
      </c>
      <c r="TQ3123" s="1"/>
      <c r="TR3123" s="11"/>
      <c r="TS3123" s="11"/>
      <c r="TT3123" s="11"/>
      <c r="TU3123" s="11"/>
      <c r="TV3123" s="11"/>
      <c r="TW3123" s="11"/>
      <c r="TX3123" s="11"/>
      <c r="TY3123" s="11"/>
      <c r="TZ3123" s="11"/>
      <c r="UA3123" s="11"/>
      <c r="UB3123" s="11"/>
      <c r="UC3123" s="1"/>
      <c r="VT3123" s="1"/>
    </row>
    <row r="3124" spans="14:592" x14ac:dyDescent="0.3">
      <c r="N3124" s="1"/>
      <c r="O3124" s="34"/>
      <c r="Q3124" s="35"/>
      <c r="S3124" s="36"/>
      <c r="U3124" s="37"/>
      <c r="W3124" s="52"/>
      <c r="Y3124" s="53"/>
      <c r="AI3124" s="1"/>
      <c r="AJ3124" s="1"/>
      <c r="AK3124" s="1"/>
      <c r="AL3124" s="1"/>
      <c r="AM3124" s="2"/>
      <c r="AN3124" s="1"/>
      <c r="AO3124" s="7"/>
      <c r="AP3124" s="1"/>
      <c r="AQ3124" s="1"/>
      <c r="AR3124" s="1"/>
      <c r="AS3124" s="1"/>
      <c r="AT3124" s="1"/>
      <c r="AU3124" s="1"/>
      <c r="AV3124" s="1"/>
      <c r="AW3124" s="2"/>
      <c r="AX3124" s="1"/>
      <c r="AY3124" s="7"/>
      <c r="AZ3124" s="1"/>
      <c r="BA3124" s="1"/>
      <c r="BB3124" s="1"/>
      <c r="BC3124" s="1"/>
      <c r="BD3124" s="1"/>
      <c r="BE3124" s="1"/>
      <c r="BF3124" s="1"/>
      <c r="BG3124" s="2"/>
      <c r="BH3124" s="1"/>
      <c r="BI3124" s="7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2"/>
      <c r="BX3124" s="1"/>
      <c r="BY3124" s="7"/>
      <c r="BZ3124" s="1"/>
      <c r="CA3124" s="1"/>
      <c r="CB3124" s="1"/>
      <c r="CC3124" s="1"/>
      <c r="CD3124" s="1"/>
      <c r="CE3124" s="1"/>
      <c r="CF3124" s="1"/>
      <c r="CG3124" s="2"/>
      <c r="CH3124" s="1"/>
      <c r="CI3124" s="7"/>
      <c r="CJ3124" s="1"/>
      <c r="CK3124" s="1"/>
      <c r="CL3124" s="1"/>
      <c r="CM3124" s="1"/>
      <c r="CN3124" s="1"/>
      <c r="CO3124" s="1"/>
      <c r="CP3124" s="1"/>
      <c r="CQ3124" s="2"/>
      <c r="CR3124" s="1"/>
      <c r="CS3124" s="7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2"/>
      <c r="DH3124" s="1"/>
      <c r="DI3124" s="7"/>
      <c r="DJ3124" s="1"/>
      <c r="DK3124" s="1"/>
      <c r="DL3124" s="1"/>
      <c r="DM3124" s="1"/>
      <c r="DN3124" s="1"/>
      <c r="DO3124" s="1"/>
      <c r="DP3124" s="1"/>
      <c r="DQ3124" s="2"/>
      <c r="DR3124" s="1"/>
      <c r="DS3124" s="7"/>
      <c r="DT3124" s="1"/>
      <c r="DU3124" s="1"/>
      <c r="DV3124" s="1"/>
      <c r="DW3124" s="1"/>
      <c r="DX3124" s="1"/>
      <c r="DY3124" s="1"/>
      <c r="DZ3124" s="1"/>
      <c r="EA3124" s="2"/>
      <c r="EB3124" s="1"/>
      <c r="EC3124" s="7"/>
      <c r="ED3124" s="1"/>
      <c r="EE3124" s="1"/>
      <c r="EF3124" s="1"/>
      <c r="EG3124" s="1"/>
      <c r="EH3124" s="1"/>
      <c r="EI3124" s="1"/>
      <c r="EJ3124" s="1"/>
      <c r="EK3124" s="1"/>
      <c r="EL3124" s="1"/>
      <c r="EM3124" s="1"/>
      <c r="EN3124" s="1"/>
      <c r="EO3124" s="1"/>
      <c r="EP3124" s="1"/>
      <c r="EQ3124" s="1"/>
      <c r="ER3124" s="1"/>
      <c r="ES3124" s="1"/>
      <c r="ET3124" s="1"/>
      <c r="EU3124" s="1"/>
      <c r="EV3124" s="1"/>
      <c r="EW3124" s="1"/>
      <c r="EX3124" s="1"/>
      <c r="EY3124" s="1"/>
      <c r="EZ3124" s="1"/>
      <c r="FA3124" s="1"/>
      <c r="FB3124" s="1"/>
      <c r="FC3124" s="1"/>
      <c r="FD3124" s="1"/>
      <c r="FE3124" s="1"/>
      <c r="FF3124" s="1"/>
      <c r="FG3124" s="1"/>
      <c r="FH3124" s="1"/>
      <c r="FI3124" s="1"/>
      <c r="FJ3124" s="1"/>
      <c r="FK3124" s="1"/>
      <c r="FL3124" s="1"/>
      <c r="FM3124" s="1"/>
      <c r="FN3124" s="1"/>
      <c r="FO3124" s="1"/>
      <c r="FP3124" s="1"/>
      <c r="FQ3124" s="1"/>
      <c r="FR3124" s="1"/>
      <c r="FS3124" s="1"/>
      <c r="FT3124" s="1"/>
      <c r="FU3124" s="1"/>
      <c r="FV3124" s="1"/>
      <c r="FW3124" s="1"/>
      <c r="FX3124" s="1"/>
      <c r="FY3124" s="2"/>
      <c r="FZ3124" s="1"/>
      <c r="GA3124" s="7"/>
      <c r="GB3124" s="1"/>
      <c r="GC3124" s="1"/>
      <c r="GD3124" s="1"/>
      <c r="GE3124" s="1"/>
      <c r="GF3124" s="1"/>
      <c r="GG3124" s="1"/>
      <c r="GH3124" s="1"/>
      <c r="GI3124" s="2"/>
      <c r="GJ3124" s="1"/>
      <c r="GK3124" s="7"/>
      <c r="GL3124" s="1"/>
      <c r="GM3124" s="1"/>
      <c r="GN3124" s="1"/>
      <c r="GO3124" s="1"/>
      <c r="GP3124" s="1"/>
      <c r="GQ3124" s="1"/>
      <c r="GR3124" s="1"/>
      <c r="GS3124" s="2"/>
      <c r="GT3124" s="1"/>
      <c r="GU3124" s="7"/>
      <c r="GV3124" s="1"/>
      <c r="GW3124" s="1"/>
      <c r="GX3124" s="1"/>
      <c r="GY3124" s="1"/>
      <c r="GZ3124" s="1"/>
      <c r="HA3124" s="1"/>
      <c r="HB3124" s="1"/>
      <c r="HC3124" s="1"/>
      <c r="HD3124" s="1"/>
      <c r="HE3124" s="1"/>
      <c r="HF3124" s="1"/>
      <c r="HG3124" s="1"/>
      <c r="HH3124" s="1"/>
      <c r="HI3124" s="2"/>
      <c r="HJ3124" s="1"/>
      <c r="HK3124" s="7"/>
      <c r="HL3124" s="1"/>
      <c r="HM3124" s="1"/>
      <c r="HN3124" s="1"/>
      <c r="HO3124" s="1"/>
      <c r="HP3124" s="1"/>
      <c r="HQ3124" s="1"/>
      <c r="HR3124" s="1"/>
      <c r="HS3124" s="2"/>
      <c r="HT3124" s="1"/>
      <c r="HU3124" s="7"/>
      <c r="HV3124" s="1"/>
      <c r="HW3124" s="1"/>
      <c r="HX3124" s="1"/>
      <c r="HY3124" s="1"/>
      <c r="HZ3124" s="1"/>
      <c r="IA3124" s="1"/>
      <c r="IB3124" s="1"/>
      <c r="IC3124" s="2"/>
      <c r="ID3124" s="1"/>
      <c r="IE3124" s="7"/>
      <c r="IF3124" s="1"/>
      <c r="IG3124" s="1"/>
      <c r="IH3124" s="1"/>
      <c r="II3124" s="1"/>
      <c r="IJ3124" s="1"/>
      <c r="IK3124" s="1"/>
      <c r="IL3124" s="1"/>
      <c r="IM3124" s="1"/>
      <c r="IN3124" s="1"/>
      <c r="IO3124" s="1"/>
      <c r="IP3124" s="1"/>
      <c r="IQ3124" s="1"/>
      <c r="IR3124" s="1"/>
      <c r="IS3124" s="2"/>
      <c r="IT3124" s="1"/>
      <c r="IU3124" s="7"/>
      <c r="IV3124" s="1"/>
      <c r="IW3124" s="1"/>
      <c r="IX3124" s="1"/>
      <c r="IY3124" s="1"/>
      <c r="IZ3124" s="1"/>
      <c r="JA3124" s="1"/>
      <c r="JB3124" s="1"/>
      <c r="JC3124" s="2"/>
      <c r="JD3124" s="1"/>
      <c r="JE3124" s="7"/>
      <c r="JF3124" s="1"/>
      <c r="JG3124" s="1"/>
      <c r="JH3124" s="1"/>
      <c r="JI3124" s="1"/>
      <c r="JJ3124" s="1"/>
      <c r="JK3124" s="1"/>
      <c r="JL3124" s="1"/>
      <c r="JM3124" s="2"/>
      <c r="JN3124" s="1"/>
      <c r="JO3124" s="7"/>
      <c r="JP3124" s="1"/>
      <c r="JQ3124" s="1"/>
      <c r="JR3124" s="1"/>
      <c r="JS3124" s="1"/>
      <c r="JT3124" s="1"/>
      <c r="JU3124" s="1"/>
      <c r="JV3124" s="1"/>
      <c r="JW3124" s="1"/>
      <c r="JX3124" s="1"/>
      <c r="JY3124" s="1"/>
      <c r="JZ3124" s="1"/>
      <c r="KA3124" s="1"/>
      <c r="KB3124" s="1"/>
      <c r="KC3124" s="1"/>
      <c r="KD3124" s="1"/>
      <c r="KE3124" s="1"/>
      <c r="KF3124" s="1"/>
      <c r="KG3124" s="1"/>
      <c r="KV3124" s="1"/>
      <c r="KW3124" s="34"/>
      <c r="KY3124" s="35"/>
      <c r="LA3124" s="36"/>
      <c r="LC3124" s="37"/>
      <c r="LQ3124" s="1"/>
      <c r="LR3124" s="1"/>
      <c r="LS3124" s="1"/>
      <c r="LT3124" s="1"/>
      <c r="LU3124" s="2"/>
      <c r="LV3124" s="1"/>
      <c r="LW3124" s="7"/>
      <c r="LX3124" s="1"/>
      <c r="LY3124" s="1"/>
      <c r="LZ3124" s="1"/>
      <c r="MA3124" s="1"/>
      <c r="MB3124" s="1"/>
      <c r="MC3124" s="1"/>
      <c r="MD3124" s="1"/>
      <c r="ME3124" s="2"/>
      <c r="MF3124" s="1"/>
      <c r="MG3124" s="7"/>
      <c r="MH3124" s="1"/>
      <c r="MI3124" s="1"/>
      <c r="MJ3124" s="1"/>
      <c r="MK3124" s="1"/>
      <c r="ML3124" s="1"/>
      <c r="MM3124" s="1"/>
      <c r="MN3124" s="1"/>
      <c r="MO3124" s="2"/>
      <c r="MP3124" s="1"/>
      <c r="MQ3124" s="7"/>
      <c r="MR3124" s="1"/>
      <c r="MS3124" s="1"/>
      <c r="MT3124" s="1"/>
      <c r="MU3124" s="1"/>
      <c r="MV3124" s="1"/>
      <c r="MW3124" s="1"/>
      <c r="MX3124" s="1"/>
      <c r="MY3124" s="1"/>
      <c r="MZ3124" s="1"/>
      <c r="NA3124" s="1"/>
      <c r="NB3124" s="1"/>
      <c r="NC3124" s="1"/>
      <c r="ND3124" s="1"/>
      <c r="NE3124" s="2"/>
      <c r="NF3124" s="1"/>
      <c r="NG3124" s="7"/>
      <c r="NH3124" s="1"/>
      <c r="NI3124" s="1"/>
      <c r="NJ3124" s="1"/>
      <c r="NK3124" s="1"/>
      <c r="NL3124" s="1"/>
      <c r="NM3124" s="1"/>
      <c r="NN3124" s="1"/>
      <c r="NO3124" s="2"/>
      <c r="NP3124" s="1"/>
      <c r="NQ3124" s="7"/>
      <c r="NR3124" s="1"/>
      <c r="NS3124" s="1"/>
      <c r="NT3124" s="1"/>
      <c r="NU3124" s="1"/>
      <c r="NV3124" s="1"/>
      <c r="NW3124" s="1"/>
      <c r="NX3124" s="1"/>
      <c r="NY3124" s="2"/>
      <c r="NZ3124" s="1"/>
      <c r="OA3124" s="7"/>
      <c r="OB3124" s="1"/>
      <c r="OC3124" s="1"/>
      <c r="OD3124" s="1"/>
      <c r="OE3124" s="1"/>
      <c r="OF3124" s="1"/>
      <c r="OG3124" s="1"/>
      <c r="OH3124" s="1"/>
      <c r="OI3124" s="1"/>
      <c r="OJ3124" s="1"/>
      <c r="OK3124" s="1"/>
      <c r="OL3124" s="1"/>
      <c r="OM3124" s="1"/>
      <c r="ON3124" s="1"/>
      <c r="OO3124" s="1"/>
      <c r="OP3124" s="1"/>
      <c r="OQ3124" s="1"/>
      <c r="OR3124" s="1"/>
      <c r="OS3124" s="1"/>
      <c r="OT3124" s="1"/>
      <c r="OU3124" s="1"/>
      <c r="OV3124" s="1"/>
      <c r="OW3124" s="1"/>
      <c r="OX3124" s="1"/>
      <c r="OY3124" s="1"/>
      <c r="OZ3124" s="1"/>
      <c r="PA3124" s="1"/>
      <c r="PB3124" s="1"/>
      <c r="PC3124" s="1"/>
      <c r="PD3124" s="1"/>
      <c r="PE3124" s="1"/>
      <c r="PF3124" s="1"/>
      <c r="PG3124" s="1"/>
      <c r="PH3124" s="1"/>
      <c r="PI3124" s="1"/>
      <c r="PJ3124" s="1"/>
      <c r="PK3124" s="1"/>
      <c r="PL3124" s="1"/>
      <c r="PM3124" s="1"/>
      <c r="PN3124" s="1"/>
      <c r="PO3124" s="1"/>
      <c r="PP3124" s="1"/>
      <c r="PQ3124" s="1"/>
      <c r="PR3124" s="1"/>
      <c r="PS3124" s="1"/>
      <c r="PT3124" s="1"/>
      <c r="PU3124" s="1"/>
      <c r="PV3124" s="1"/>
      <c r="PW3124" s="1"/>
      <c r="PX3124" s="1"/>
      <c r="PY3124" s="1"/>
      <c r="PZ3124" s="1"/>
      <c r="QA3124" s="1"/>
      <c r="QB3124" s="1"/>
      <c r="QC3124" s="1"/>
      <c r="QD3124" s="1"/>
      <c r="QE3124" s="1"/>
      <c r="QF3124" s="1"/>
      <c r="QG3124" s="1"/>
      <c r="QH3124" s="1"/>
      <c r="QI3124" s="1"/>
      <c r="QJ3124" s="1"/>
      <c r="QK3124" s="1"/>
      <c r="QL3124" s="1"/>
      <c r="QM3124" s="1"/>
      <c r="QN3124" s="1"/>
      <c r="QO3124" s="1"/>
      <c r="QP3124" s="1"/>
      <c r="QQ3124" s="1"/>
      <c r="QR3124" s="1"/>
      <c r="QS3124" s="1"/>
      <c r="QT3124" s="1"/>
      <c r="QU3124" s="1"/>
      <c r="QV3124" s="1"/>
      <c r="QW3124" s="1"/>
      <c r="QX3124" s="1"/>
      <c r="QY3124" s="1"/>
      <c r="QZ3124" s="1"/>
      <c r="RA3124" s="1"/>
      <c r="RB3124" s="1"/>
      <c r="RC3124" s="1"/>
      <c r="RD3124" s="1"/>
      <c r="RE3124" s="1"/>
      <c r="RF3124" s="1"/>
      <c r="RG3124" s="2"/>
      <c r="RH3124" s="1"/>
      <c r="RI3124" s="7"/>
      <c r="RJ3124" s="1"/>
      <c r="RK3124" s="1"/>
      <c r="RL3124" s="1"/>
      <c r="RM3124" s="1"/>
      <c r="RN3124" s="1"/>
      <c r="RO3124" s="1"/>
      <c r="RP3124" s="1"/>
      <c r="RQ3124" s="2"/>
      <c r="RR3124" s="1"/>
      <c r="RS3124" s="7"/>
      <c r="RT3124" s="1"/>
      <c r="RU3124" s="1"/>
      <c r="RV3124" s="1"/>
      <c r="RW3124" s="1"/>
      <c r="RX3124" s="1"/>
      <c r="RY3124" s="1"/>
      <c r="RZ3124" s="1"/>
      <c r="SA3124" s="2"/>
      <c r="SB3124" s="1"/>
      <c r="SC3124" s="7"/>
      <c r="SD3124" s="1"/>
      <c r="SE3124" s="1"/>
      <c r="SF3124" s="1"/>
      <c r="SG3124" s="1"/>
      <c r="SH3124" s="1"/>
      <c r="SI3124" s="1"/>
      <c r="SJ3124" s="1"/>
      <c r="SK3124" s="1"/>
      <c r="SL3124" s="1"/>
      <c r="SM3124" s="1"/>
      <c r="SN3124" s="1"/>
      <c r="SO3124" s="1"/>
      <c r="SP3124" s="1"/>
      <c r="SQ3124" s="2"/>
      <c r="SR3124" s="1"/>
      <c r="SS3124" s="7"/>
      <c r="ST3124" s="1"/>
      <c r="SU3124" s="1"/>
      <c r="SV3124" s="1"/>
      <c r="SW3124" s="1"/>
      <c r="SX3124" s="1"/>
      <c r="SY3124" s="1"/>
      <c r="SZ3124" s="1"/>
      <c r="TA3124" s="2"/>
      <c r="TB3124" s="1"/>
      <c r="TC3124" s="7"/>
      <c r="TD3124" s="1"/>
      <c r="TE3124" s="1"/>
      <c r="TF3124" s="1"/>
      <c r="TG3124" s="1"/>
      <c r="TH3124" s="1"/>
      <c r="TI3124" s="1"/>
      <c r="TJ3124" s="1"/>
      <c r="TK3124" s="2"/>
      <c r="TL3124" s="1"/>
      <c r="TM3124" s="7"/>
      <c r="TN3124" s="1"/>
      <c r="TO3124" s="1"/>
      <c r="TP3124" s="1"/>
      <c r="TQ3124" s="1"/>
      <c r="TR3124" s="1"/>
      <c r="TS3124" s="1"/>
      <c r="TT3124" s="1"/>
      <c r="TU3124" s="1"/>
      <c r="TV3124" s="1"/>
      <c r="TW3124" s="1"/>
      <c r="TX3124" s="1"/>
      <c r="TY3124" s="1"/>
      <c r="TZ3124" s="1"/>
      <c r="UA3124" s="1"/>
      <c r="UB3124" s="1"/>
      <c r="UC3124" s="1"/>
      <c r="VT3124" s="1"/>
    </row>
    <row r="3125" spans="14:592" x14ac:dyDescent="0.3">
      <c r="N3125" s="1"/>
      <c r="O3125" s="34"/>
      <c r="Q3125" s="35"/>
      <c r="S3125" s="36"/>
      <c r="U3125" s="37"/>
      <c r="W3125" s="52"/>
      <c r="Y3125" s="53"/>
      <c r="AM3125" s="34"/>
      <c r="AO3125" s="35"/>
      <c r="AW3125" s="34"/>
      <c r="AY3125" s="35"/>
      <c r="BG3125" s="34"/>
      <c r="BI3125" s="35"/>
      <c r="BW3125" s="36"/>
      <c r="BY3125" s="37"/>
      <c r="CG3125" s="36"/>
      <c r="CI3125" s="37"/>
      <c r="CQ3125" s="36"/>
      <c r="CS3125" s="37"/>
      <c r="DG3125" s="52"/>
      <c r="DI3125" s="54"/>
      <c r="DQ3125" s="52"/>
      <c r="DS3125" s="54"/>
      <c r="EA3125" s="52"/>
      <c r="EC3125" s="54"/>
      <c r="FY3125" s="34"/>
      <c r="GA3125" s="35"/>
      <c r="GI3125" s="34"/>
      <c r="GK3125" s="35"/>
      <c r="GS3125" s="34"/>
      <c r="GU3125" s="35"/>
      <c r="HI3125" s="36"/>
      <c r="HK3125" s="37"/>
      <c r="HS3125" s="36"/>
      <c r="HU3125" s="37"/>
      <c r="IC3125" s="36"/>
      <c r="IE3125" s="37"/>
      <c r="IS3125" s="52"/>
      <c r="IU3125" s="54"/>
      <c r="JC3125" s="52"/>
      <c r="JE3125" s="54"/>
      <c r="JM3125" s="52"/>
      <c r="JO3125" s="54"/>
      <c r="KG3125" s="1"/>
      <c r="KV3125" s="1"/>
      <c r="KW3125" s="34"/>
      <c r="KY3125" s="35"/>
      <c r="LA3125" s="36"/>
      <c r="LC3125" s="37"/>
      <c r="LU3125" s="34"/>
      <c r="LW3125" s="35"/>
      <c r="ME3125" s="34"/>
      <c r="MG3125" s="35"/>
      <c r="MO3125" s="34"/>
      <c r="MQ3125" s="35"/>
      <c r="NE3125" s="36"/>
      <c r="NG3125" s="37"/>
      <c r="NO3125" s="36"/>
      <c r="NQ3125" s="37"/>
      <c r="NY3125" s="36"/>
      <c r="OA3125" s="37"/>
      <c r="RG3125" s="34"/>
      <c r="RI3125" s="35"/>
      <c r="RQ3125" s="34"/>
      <c r="RS3125" s="35"/>
      <c r="SA3125" s="34"/>
      <c r="SC3125" s="35"/>
      <c r="SQ3125" s="36"/>
      <c r="SS3125" s="37"/>
      <c r="TA3125" s="36"/>
      <c r="TC3125" s="37"/>
      <c r="TK3125" s="36"/>
      <c r="TM3125" s="37"/>
      <c r="VT3125" s="1"/>
    </row>
    <row r="3126" spans="14:592" x14ac:dyDescent="0.3">
      <c r="N3126" s="1"/>
      <c r="O3126" s="34"/>
      <c r="Q3126" s="35"/>
      <c r="S3126" s="36"/>
      <c r="U3126" s="37"/>
      <c r="W3126" s="52"/>
      <c r="Y3126" s="53"/>
      <c r="AM3126" s="34"/>
      <c r="AO3126" s="35"/>
      <c r="AW3126" s="34"/>
      <c r="AY3126" s="35"/>
      <c r="BG3126" s="34"/>
      <c r="BI3126" s="35"/>
      <c r="BW3126" s="36"/>
      <c r="BY3126" s="37"/>
      <c r="CG3126" s="36"/>
      <c r="CI3126" s="37"/>
      <c r="CQ3126" s="36"/>
      <c r="CS3126" s="37"/>
      <c r="DG3126" s="52"/>
      <c r="DI3126" s="54"/>
      <c r="DQ3126" s="52"/>
      <c r="DS3126" s="54"/>
      <c r="EA3126" s="52"/>
      <c r="EC3126" s="54"/>
      <c r="FY3126" s="34"/>
      <c r="GA3126" s="35"/>
      <c r="GI3126" s="34"/>
      <c r="GK3126" s="35"/>
      <c r="GS3126" s="34"/>
      <c r="GU3126" s="35"/>
      <c r="HI3126" s="36"/>
      <c r="HK3126" s="37"/>
      <c r="HS3126" s="36"/>
      <c r="HU3126" s="37"/>
      <c r="IC3126" s="36"/>
      <c r="IE3126" s="37"/>
      <c r="IS3126" s="52"/>
      <c r="IU3126" s="54"/>
      <c r="JC3126" s="52"/>
      <c r="JE3126" s="54"/>
      <c r="JM3126" s="52"/>
      <c r="JO3126" s="54"/>
      <c r="KG3126" s="1"/>
      <c r="KV3126" s="1"/>
      <c r="KW3126" s="34"/>
      <c r="KY3126" s="35"/>
      <c r="LA3126" s="36"/>
      <c r="LC3126" s="37"/>
      <c r="LU3126" s="34"/>
      <c r="LW3126" s="35"/>
      <c r="ME3126" s="34"/>
      <c r="MG3126" s="35"/>
      <c r="MO3126" s="34"/>
      <c r="MQ3126" s="35"/>
      <c r="NE3126" s="36"/>
      <c r="NG3126" s="37"/>
      <c r="NO3126" s="36"/>
      <c r="NQ3126" s="37"/>
      <c r="NY3126" s="36"/>
      <c r="OA3126" s="37"/>
      <c r="RG3126" s="34"/>
      <c r="RI3126" s="35"/>
      <c r="RQ3126" s="34"/>
      <c r="RS3126" s="35"/>
      <c r="SA3126" s="34"/>
      <c r="SC3126" s="35"/>
      <c r="SQ3126" s="36"/>
      <c r="SS3126" s="37"/>
      <c r="TA3126" s="36"/>
      <c r="TC3126" s="37"/>
      <c r="TK3126" s="36"/>
      <c r="TM3126" s="37"/>
      <c r="VT3126" s="1"/>
    </row>
    <row r="3127" spans="14:592" x14ac:dyDescent="0.3">
      <c r="N3127" s="1"/>
      <c r="O3127" s="34"/>
      <c r="Q3127" s="35"/>
      <c r="S3127" s="36"/>
      <c r="U3127" s="37"/>
      <c r="W3127" s="52"/>
      <c r="Y3127" s="53"/>
      <c r="AM3127" s="34"/>
      <c r="AO3127" s="35"/>
      <c r="AW3127" s="34"/>
      <c r="AY3127" s="35"/>
      <c r="BG3127" s="34"/>
      <c r="BI3127" s="35"/>
      <c r="BW3127" s="36"/>
      <c r="BY3127" s="37"/>
      <c r="CG3127" s="36"/>
      <c r="CI3127" s="37"/>
      <c r="CQ3127" s="36"/>
      <c r="CS3127" s="37"/>
      <c r="DG3127" s="52"/>
      <c r="DI3127" s="54"/>
      <c r="DQ3127" s="52"/>
      <c r="DS3127" s="54"/>
      <c r="EA3127" s="52"/>
      <c r="EC3127" s="54"/>
      <c r="FY3127" s="34"/>
      <c r="GA3127" s="35"/>
      <c r="GI3127" s="34"/>
      <c r="GK3127" s="35"/>
      <c r="GS3127" s="34"/>
      <c r="GU3127" s="35"/>
      <c r="HI3127" s="36"/>
      <c r="HK3127" s="37"/>
      <c r="HS3127" s="36"/>
      <c r="HU3127" s="37"/>
      <c r="IC3127" s="36"/>
      <c r="IE3127" s="37"/>
      <c r="IS3127" s="52"/>
      <c r="IU3127" s="54"/>
      <c r="JC3127" s="52"/>
      <c r="JE3127" s="54"/>
      <c r="JM3127" s="52"/>
      <c r="JO3127" s="54"/>
      <c r="KG3127" s="1"/>
      <c r="KV3127" s="1"/>
      <c r="KW3127" s="34"/>
      <c r="KY3127" s="35"/>
      <c r="LA3127" s="36"/>
      <c r="LC3127" s="37"/>
      <c r="LU3127" s="34"/>
      <c r="LW3127" s="35"/>
      <c r="ME3127" s="34"/>
      <c r="MG3127" s="35"/>
      <c r="MO3127" s="34"/>
      <c r="MQ3127" s="35"/>
      <c r="NE3127" s="36"/>
      <c r="NG3127" s="37"/>
      <c r="NO3127" s="36"/>
      <c r="NQ3127" s="37"/>
      <c r="NY3127" s="36"/>
      <c r="OA3127" s="37"/>
      <c r="RG3127" s="34"/>
      <c r="RI3127" s="35"/>
      <c r="RQ3127" s="34"/>
      <c r="RS3127" s="35"/>
      <c r="SA3127" s="34"/>
      <c r="SC3127" s="35"/>
      <c r="SQ3127" s="36"/>
      <c r="SS3127" s="37"/>
      <c r="TA3127" s="36"/>
      <c r="TC3127" s="37"/>
      <c r="TK3127" s="36"/>
      <c r="TM3127" s="37"/>
      <c r="VT3127" s="1"/>
    </row>
    <row r="3128" spans="14:592" x14ac:dyDescent="0.3">
      <c r="N3128" s="1"/>
      <c r="O3128" s="34"/>
      <c r="Q3128" s="35"/>
      <c r="S3128" s="36"/>
      <c r="U3128" s="37"/>
      <c r="W3128" s="52"/>
      <c r="Y3128" s="53"/>
      <c r="AM3128" s="34"/>
      <c r="AO3128" s="35"/>
      <c r="AW3128" s="34"/>
      <c r="AY3128" s="35"/>
      <c r="BG3128" s="34"/>
      <c r="BI3128" s="35"/>
      <c r="BW3128" s="36"/>
      <c r="BY3128" s="37"/>
      <c r="CG3128" s="36"/>
      <c r="CI3128" s="37"/>
      <c r="CQ3128" s="36"/>
      <c r="CS3128" s="37"/>
      <c r="DG3128" s="52"/>
      <c r="DI3128" s="54"/>
      <c r="DQ3128" s="52"/>
      <c r="DS3128" s="54"/>
      <c r="EA3128" s="52"/>
      <c r="EC3128" s="54"/>
      <c r="FY3128" s="34"/>
      <c r="GA3128" s="35"/>
      <c r="GI3128" s="34"/>
      <c r="GK3128" s="35"/>
      <c r="GS3128" s="34"/>
      <c r="GU3128" s="35"/>
      <c r="HI3128" s="36"/>
      <c r="HK3128" s="37"/>
      <c r="HS3128" s="36"/>
      <c r="HU3128" s="37"/>
      <c r="IC3128" s="36"/>
      <c r="IE3128" s="37"/>
      <c r="IS3128" s="52"/>
      <c r="IU3128" s="54"/>
      <c r="JC3128" s="52"/>
      <c r="JE3128" s="54"/>
      <c r="JM3128" s="52"/>
      <c r="JO3128" s="54"/>
      <c r="KG3128" s="1"/>
      <c r="KV3128" s="1"/>
      <c r="KW3128" s="34"/>
      <c r="KY3128" s="35"/>
      <c r="LA3128" s="36"/>
      <c r="LC3128" s="37"/>
      <c r="LU3128" s="34"/>
      <c r="LW3128" s="35"/>
      <c r="ME3128" s="34"/>
      <c r="MG3128" s="35"/>
      <c r="MO3128" s="34"/>
      <c r="MQ3128" s="35"/>
      <c r="NE3128" s="36"/>
      <c r="NG3128" s="37"/>
      <c r="NO3128" s="36"/>
      <c r="NQ3128" s="37"/>
      <c r="NY3128" s="36"/>
      <c r="OA3128" s="37"/>
      <c r="RG3128" s="34"/>
      <c r="RI3128" s="35"/>
      <c r="RQ3128" s="34"/>
      <c r="RS3128" s="35"/>
      <c r="SA3128" s="34"/>
      <c r="SC3128" s="35"/>
      <c r="SQ3128" s="36"/>
      <c r="SS3128" s="37"/>
      <c r="TA3128" s="36"/>
      <c r="TC3128" s="37"/>
      <c r="TK3128" s="36"/>
      <c r="TM3128" s="37"/>
      <c r="VT3128" s="1"/>
    </row>
    <row r="3129" spans="14:592" x14ac:dyDescent="0.3">
      <c r="N3129" s="1"/>
      <c r="O3129" s="34"/>
      <c r="Q3129" s="35"/>
      <c r="S3129" s="36"/>
      <c r="U3129" s="37"/>
      <c r="W3129" s="52"/>
      <c r="Y3129" s="53"/>
      <c r="AM3129" s="34"/>
      <c r="AO3129" s="35"/>
      <c r="AW3129" s="34"/>
      <c r="AY3129" s="35"/>
      <c r="BG3129" s="34"/>
      <c r="BI3129" s="35"/>
      <c r="BW3129" s="36"/>
      <c r="BY3129" s="37"/>
      <c r="CG3129" s="36"/>
      <c r="CI3129" s="37"/>
      <c r="CQ3129" s="36"/>
      <c r="CS3129" s="37"/>
      <c r="DG3129" s="52"/>
      <c r="DI3129" s="54"/>
      <c r="DQ3129" s="52"/>
      <c r="DS3129" s="54"/>
      <c r="EA3129" s="52"/>
      <c r="EC3129" s="54"/>
      <c r="FY3129" s="34"/>
      <c r="GA3129" s="35"/>
      <c r="GI3129" s="34"/>
      <c r="GK3129" s="35"/>
      <c r="GS3129" s="34"/>
      <c r="GU3129" s="35"/>
      <c r="HI3129" s="36"/>
      <c r="HK3129" s="37"/>
      <c r="HS3129" s="36"/>
      <c r="HU3129" s="37"/>
      <c r="IC3129" s="36"/>
      <c r="IE3129" s="37"/>
      <c r="IS3129" s="52"/>
      <c r="IU3129" s="54"/>
      <c r="JC3129" s="52"/>
      <c r="JE3129" s="54"/>
      <c r="JM3129" s="52"/>
      <c r="JO3129" s="54"/>
      <c r="KG3129" s="1"/>
      <c r="KV3129" s="1"/>
      <c r="KW3129" s="34"/>
      <c r="KY3129" s="35"/>
      <c r="LA3129" s="36"/>
      <c r="LC3129" s="37"/>
      <c r="LU3129" s="34"/>
      <c r="LW3129" s="35"/>
      <c r="ME3129" s="34"/>
      <c r="MG3129" s="35"/>
      <c r="MO3129" s="34"/>
      <c r="MQ3129" s="35"/>
      <c r="NE3129" s="36"/>
      <c r="NG3129" s="37"/>
      <c r="NO3129" s="36"/>
      <c r="NQ3129" s="37"/>
      <c r="NY3129" s="36"/>
      <c r="OA3129" s="37"/>
      <c r="RG3129" s="34"/>
      <c r="RI3129" s="35"/>
      <c r="RQ3129" s="34"/>
      <c r="RS3129" s="35"/>
      <c r="SA3129" s="34"/>
      <c r="SC3129" s="35"/>
      <c r="SQ3129" s="36"/>
      <c r="SS3129" s="37"/>
      <c r="TA3129" s="36"/>
      <c r="TC3129" s="37"/>
      <c r="TK3129" s="36"/>
      <c r="TM3129" s="37"/>
      <c r="VT3129" s="1"/>
    </row>
    <row r="3130" spans="14:592" x14ac:dyDescent="0.3">
      <c r="N3130" s="1"/>
      <c r="O3130" s="34"/>
      <c r="Q3130" s="35"/>
      <c r="S3130" s="36"/>
      <c r="U3130" s="37"/>
      <c r="W3130" s="52"/>
      <c r="Y3130" s="53"/>
      <c r="AM3130" s="34"/>
      <c r="AO3130" s="35"/>
      <c r="AW3130" s="34"/>
      <c r="AY3130" s="35"/>
      <c r="BG3130" s="34"/>
      <c r="BI3130" s="35"/>
      <c r="BW3130" s="36"/>
      <c r="BY3130" s="37"/>
      <c r="CG3130" s="36"/>
      <c r="CI3130" s="37"/>
      <c r="CQ3130" s="36"/>
      <c r="CS3130" s="37"/>
      <c r="DG3130" s="52"/>
      <c r="DI3130" s="54"/>
      <c r="DQ3130" s="52"/>
      <c r="DS3130" s="54"/>
      <c r="EA3130" s="52"/>
      <c r="EC3130" s="54"/>
      <c r="FY3130" s="34"/>
      <c r="GA3130" s="35"/>
      <c r="GI3130" s="34"/>
      <c r="GK3130" s="35"/>
      <c r="GS3130" s="34"/>
      <c r="GU3130" s="35"/>
      <c r="HI3130" s="36"/>
      <c r="HK3130" s="37"/>
      <c r="HS3130" s="36"/>
      <c r="HU3130" s="37"/>
      <c r="IC3130" s="36"/>
      <c r="IE3130" s="37"/>
      <c r="IS3130" s="52"/>
      <c r="IU3130" s="54"/>
      <c r="JC3130" s="52"/>
      <c r="JE3130" s="54"/>
      <c r="JM3130" s="52"/>
      <c r="JO3130" s="54"/>
      <c r="KG3130" s="1"/>
      <c r="KV3130" s="1"/>
      <c r="KW3130" s="34"/>
      <c r="KY3130" s="35"/>
      <c r="LA3130" s="36"/>
      <c r="LC3130" s="37"/>
      <c r="LU3130" s="34"/>
      <c r="LW3130" s="35"/>
      <c r="ME3130" s="34"/>
      <c r="MG3130" s="35"/>
      <c r="MO3130" s="34"/>
      <c r="MQ3130" s="35"/>
      <c r="NE3130" s="36"/>
      <c r="NG3130" s="37"/>
      <c r="NO3130" s="36"/>
      <c r="NQ3130" s="37"/>
      <c r="NY3130" s="36"/>
      <c r="OA3130" s="37"/>
      <c r="RG3130" s="34"/>
      <c r="RI3130" s="35"/>
      <c r="RQ3130" s="34"/>
      <c r="RS3130" s="35"/>
      <c r="SA3130" s="34"/>
      <c r="SC3130" s="35"/>
      <c r="SQ3130" s="36"/>
      <c r="SS3130" s="37"/>
      <c r="TA3130" s="36"/>
      <c r="TC3130" s="37"/>
      <c r="TK3130" s="36"/>
      <c r="TM3130" s="37"/>
      <c r="VT3130" s="1"/>
    </row>
    <row r="3131" spans="14:592" x14ac:dyDescent="0.3">
      <c r="N3131" s="1"/>
      <c r="O3131" s="34"/>
      <c r="Q3131" s="35"/>
      <c r="S3131" s="36"/>
      <c r="U3131" s="37"/>
      <c r="W3131" s="52"/>
      <c r="Y3131" s="53"/>
      <c r="AM3131" s="34"/>
      <c r="AO3131" s="35"/>
      <c r="AW3131" s="34"/>
      <c r="AY3131" s="35"/>
      <c r="BG3131" s="34"/>
      <c r="BI3131" s="35"/>
      <c r="BW3131" s="36"/>
      <c r="BY3131" s="37"/>
      <c r="CG3131" s="36"/>
      <c r="CI3131" s="37"/>
      <c r="CQ3131" s="36"/>
      <c r="CS3131" s="37"/>
      <c r="DG3131" s="52"/>
      <c r="DI3131" s="54"/>
      <c r="DQ3131" s="52"/>
      <c r="DS3131" s="54"/>
      <c r="EA3131" s="52"/>
      <c r="EC3131" s="54"/>
      <c r="FY3131" s="34"/>
      <c r="GA3131" s="35"/>
      <c r="GI3131" s="34"/>
      <c r="GK3131" s="35"/>
      <c r="GS3131" s="34"/>
      <c r="GU3131" s="35"/>
      <c r="HI3131" s="36"/>
      <c r="HK3131" s="37"/>
      <c r="HS3131" s="36"/>
      <c r="HU3131" s="37"/>
      <c r="IC3131" s="36"/>
      <c r="IE3131" s="37"/>
      <c r="IS3131" s="52"/>
      <c r="IU3131" s="54"/>
      <c r="JC3131" s="52"/>
      <c r="JE3131" s="54"/>
      <c r="JM3131" s="52"/>
      <c r="JO3131" s="54"/>
      <c r="KG3131" s="1"/>
      <c r="KV3131" s="1"/>
      <c r="KW3131" s="34"/>
      <c r="KY3131" s="35"/>
      <c r="LA3131" s="36"/>
      <c r="LC3131" s="37"/>
      <c r="LU3131" s="34"/>
      <c r="LW3131" s="35"/>
      <c r="ME3131" s="34"/>
      <c r="MG3131" s="35"/>
      <c r="MO3131" s="34"/>
      <c r="MQ3131" s="35"/>
      <c r="NE3131" s="36"/>
      <c r="NG3131" s="37"/>
      <c r="NO3131" s="36"/>
      <c r="NQ3131" s="37"/>
      <c r="NY3131" s="36"/>
      <c r="OA3131" s="37"/>
      <c r="RG3131" s="34"/>
      <c r="RI3131" s="35"/>
      <c r="RQ3131" s="34"/>
      <c r="RS3131" s="35"/>
      <c r="SA3131" s="34"/>
      <c r="SC3131" s="35"/>
      <c r="SQ3131" s="36"/>
      <c r="SS3131" s="37"/>
      <c r="TA3131" s="36"/>
      <c r="TC3131" s="37"/>
      <c r="TK3131" s="36"/>
      <c r="TM3131" s="37"/>
      <c r="VT3131" s="1"/>
    </row>
    <row r="3132" spans="14:592" x14ac:dyDescent="0.3">
      <c r="N3132" s="1"/>
      <c r="O3132" s="34"/>
      <c r="Q3132" s="35"/>
      <c r="S3132" s="36"/>
      <c r="U3132" s="37"/>
      <c r="W3132" s="52"/>
      <c r="Y3132" s="53"/>
      <c r="AM3132" s="34"/>
      <c r="AO3132" s="35"/>
      <c r="AW3132" s="34"/>
      <c r="AY3132" s="35"/>
      <c r="BG3132" s="34"/>
      <c r="BI3132" s="35"/>
      <c r="BW3132" s="36"/>
      <c r="BY3132" s="37"/>
      <c r="CG3132" s="36"/>
      <c r="CI3132" s="37"/>
      <c r="CQ3132" s="36"/>
      <c r="CS3132" s="37"/>
      <c r="DG3132" s="52"/>
      <c r="DI3132" s="54"/>
      <c r="DQ3132" s="52"/>
      <c r="DS3132" s="54"/>
      <c r="EA3132" s="52"/>
      <c r="EC3132" s="54"/>
      <c r="FY3132" s="34"/>
      <c r="GA3132" s="35"/>
      <c r="GI3132" s="34"/>
      <c r="GK3132" s="35"/>
      <c r="GS3132" s="34"/>
      <c r="GU3132" s="35"/>
      <c r="HI3132" s="36"/>
      <c r="HK3132" s="37"/>
      <c r="HS3132" s="36"/>
      <c r="HU3132" s="37"/>
      <c r="IC3132" s="36"/>
      <c r="IE3132" s="37"/>
      <c r="IS3132" s="52"/>
      <c r="IU3132" s="54"/>
      <c r="JC3132" s="52"/>
      <c r="JE3132" s="54"/>
      <c r="JM3132" s="52"/>
      <c r="JO3132" s="54"/>
      <c r="KG3132" s="1"/>
      <c r="KV3132" s="1"/>
      <c r="KW3132" s="34"/>
      <c r="KY3132" s="35"/>
      <c r="LA3132" s="36"/>
      <c r="LC3132" s="37"/>
      <c r="LU3132" s="34"/>
      <c r="LW3132" s="35"/>
      <c r="ME3132" s="34"/>
      <c r="MG3132" s="35"/>
      <c r="MO3132" s="34"/>
      <c r="MQ3132" s="35"/>
      <c r="NE3132" s="36"/>
      <c r="NG3132" s="37"/>
      <c r="NO3132" s="36"/>
      <c r="NQ3132" s="37"/>
      <c r="NY3132" s="36"/>
      <c r="OA3132" s="37"/>
      <c r="RG3132" s="34"/>
      <c r="RI3132" s="35"/>
      <c r="RQ3132" s="34"/>
      <c r="RS3132" s="35"/>
      <c r="SA3132" s="34"/>
      <c r="SC3132" s="35"/>
      <c r="SQ3132" s="36"/>
      <c r="SS3132" s="37"/>
      <c r="TA3132" s="36"/>
      <c r="TC3132" s="37"/>
      <c r="TK3132" s="36"/>
      <c r="TM3132" s="37"/>
      <c r="VT3132" s="1"/>
    </row>
    <row r="3133" spans="14:592" x14ac:dyDescent="0.3">
      <c r="N3133" s="1"/>
      <c r="O3133" s="34"/>
      <c r="Q3133" s="35"/>
      <c r="S3133" s="36"/>
      <c r="U3133" s="37"/>
      <c r="W3133" s="52"/>
      <c r="Y3133" s="53"/>
      <c r="AM3133" s="34"/>
      <c r="AO3133" s="35"/>
      <c r="AW3133" s="34"/>
      <c r="AY3133" s="35"/>
      <c r="BG3133" s="34"/>
      <c r="BI3133" s="35"/>
      <c r="BW3133" s="36"/>
      <c r="BY3133" s="37"/>
      <c r="CG3133" s="36"/>
      <c r="CI3133" s="37"/>
      <c r="CQ3133" s="36"/>
      <c r="CS3133" s="37"/>
      <c r="DG3133" s="52"/>
      <c r="DI3133" s="54"/>
      <c r="DQ3133" s="52"/>
      <c r="DS3133" s="54"/>
      <c r="EA3133" s="52"/>
      <c r="EC3133" s="54"/>
      <c r="FY3133" s="34"/>
      <c r="GA3133" s="35"/>
      <c r="GI3133" s="34"/>
      <c r="GK3133" s="35"/>
      <c r="GS3133" s="34"/>
      <c r="GU3133" s="35"/>
      <c r="HI3133" s="36"/>
      <c r="HK3133" s="37"/>
      <c r="HS3133" s="36"/>
      <c r="HU3133" s="37"/>
      <c r="IC3133" s="36"/>
      <c r="IE3133" s="37"/>
      <c r="IS3133" s="52"/>
      <c r="IU3133" s="54"/>
      <c r="JC3133" s="52"/>
      <c r="JE3133" s="54"/>
      <c r="JM3133" s="52"/>
      <c r="JO3133" s="54"/>
      <c r="KG3133" s="1"/>
      <c r="KV3133" s="1"/>
      <c r="KW3133" s="34"/>
      <c r="KY3133" s="35"/>
      <c r="LA3133" s="36"/>
      <c r="LC3133" s="37"/>
      <c r="LU3133" s="34"/>
      <c r="LW3133" s="35"/>
      <c r="ME3133" s="34"/>
      <c r="MG3133" s="35"/>
      <c r="MO3133" s="34"/>
      <c r="MQ3133" s="35"/>
      <c r="NE3133" s="36"/>
      <c r="NG3133" s="37"/>
      <c r="NO3133" s="36"/>
      <c r="NQ3133" s="37"/>
      <c r="NY3133" s="36"/>
      <c r="OA3133" s="37"/>
      <c r="RG3133" s="34"/>
      <c r="RI3133" s="35"/>
      <c r="RQ3133" s="34"/>
      <c r="RS3133" s="35"/>
      <c r="SA3133" s="34"/>
      <c r="SC3133" s="35"/>
      <c r="SQ3133" s="36"/>
      <c r="SS3133" s="37"/>
      <c r="TA3133" s="36"/>
      <c r="TC3133" s="37"/>
      <c r="TK3133" s="36"/>
      <c r="TM3133" s="37"/>
      <c r="VT3133" s="1"/>
    </row>
    <row r="3134" spans="14:592" x14ac:dyDescent="0.3">
      <c r="N3134" s="1"/>
      <c r="O3134" s="34"/>
      <c r="Q3134" s="35"/>
      <c r="S3134" s="36"/>
      <c r="U3134" s="37"/>
      <c r="W3134" s="52"/>
      <c r="Y3134" s="53"/>
      <c r="AM3134" s="34"/>
      <c r="AO3134" s="35"/>
      <c r="AW3134" s="34"/>
      <c r="AY3134" s="35"/>
      <c r="BG3134" s="34"/>
      <c r="BI3134" s="35"/>
      <c r="BW3134" s="36"/>
      <c r="BY3134" s="37"/>
      <c r="CG3134" s="36"/>
      <c r="CI3134" s="37"/>
      <c r="CQ3134" s="36"/>
      <c r="CS3134" s="37"/>
      <c r="DG3134" s="52"/>
      <c r="DI3134" s="54"/>
      <c r="DQ3134" s="52"/>
      <c r="DS3134" s="54"/>
      <c r="EA3134" s="52"/>
      <c r="EC3134" s="54"/>
      <c r="FY3134" s="34"/>
      <c r="GA3134" s="35"/>
      <c r="GI3134" s="34"/>
      <c r="GK3134" s="35"/>
      <c r="GS3134" s="34"/>
      <c r="GU3134" s="35"/>
      <c r="HI3134" s="36"/>
      <c r="HK3134" s="37"/>
      <c r="HS3134" s="36"/>
      <c r="HU3134" s="37"/>
      <c r="IC3134" s="36"/>
      <c r="IE3134" s="37"/>
      <c r="IS3134" s="52"/>
      <c r="IU3134" s="54"/>
      <c r="JC3134" s="52"/>
      <c r="JE3134" s="54"/>
      <c r="JM3134" s="52"/>
      <c r="JO3134" s="54"/>
      <c r="KG3134" s="1"/>
      <c r="KV3134" s="1"/>
      <c r="KW3134" s="34"/>
      <c r="KY3134" s="35"/>
      <c r="LA3134" s="36"/>
      <c r="LC3134" s="37"/>
      <c r="LU3134" s="34"/>
      <c r="LW3134" s="35"/>
      <c r="ME3134" s="34"/>
      <c r="MG3134" s="35"/>
      <c r="MO3134" s="34"/>
      <c r="MQ3134" s="35"/>
      <c r="NE3134" s="36"/>
      <c r="NG3134" s="37"/>
      <c r="NO3134" s="36"/>
      <c r="NQ3134" s="37"/>
      <c r="NY3134" s="36"/>
      <c r="OA3134" s="37"/>
      <c r="RG3134" s="34"/>
      <c r="RI3134" s="35"/>
      <c r="RQ3134" s="34"/>
      <c r="RS3134" s="35"/>
      <c r="SA3134" s="34"/>
      <c r="SC3134" s="35"/>
      <c r="SQ3134" s="36"/>
      <c r="SS3134" s="37"/>
      <c r="TA3134" s="36"/>
      <c r="TC3134" s="37"/>
      <c r="TK3134" s="36"/>
      <c r="TM3134" s="37"/>
      <c r="VT3134" s="1"/>
    </row>
    <row r="3135" spans="14:592" x14ac:dyDescent="0.3">
      <c r="N3135" s="1"/>
      <c r="O3135" s="34"/>
      <c r="Q3135" s="35"/>
      <c r="S3135" s="36"/>
      <c r="U3135" s="37"/>
      <c r="W3135" s="52"/>
      <c r="Y3135" s="53"/>
      <c r="AM3135" s="34"/>
      <c r="AO3135" s="35"/>
      <c r="AW3135" s="34"/>
      <c r="AY3135" s="35"/>
      <c r="BG3135" s="34"/>
      <c r="BI3135" s="35"/>
      <c r="BW3135" s="36"/>
      <c r="BY3135" s="37"/>
      <c r="CG3135" s="36"/>
      <c r="CI3135" s="37"/>
      <c r="CQ3135" s="36"/>
      <c r="CS3135" s="37"/>
      <c r="DG3135" s="52"/>
      <c r="DI3135" s="54"/>
      <c r="DQ3135" s="52"/>
      <c r="DS3135" s="54"/>
      <c r="EA3135" s="52"/>
      <c r="EC3135" s="54"/>
      <c r="FY3135" s="34"/>
      <c r="GA3135" s="35"/>
      <c r="GI3135" s="34"/>
      <c r="GK3135" s="35"/>
      <c r="GS3135" s="34"/>
      <c r="GU3135" s="35"/>
      <c r="HI3135" s="36"/>
      <c r="HK3135" s="37"/>
      <c r="HS3135" s="36"/>
      <c r="HU3135" s="37"/>
      <c r="IC3135" s="36"/>
      <c r="IE3135" s="37"/>
      <c r="IS3135" s="52"/>
      <c r="IU3135" s="54"/>
      <c r="JC3135" s="52"/>
      <c r="JE3135" s="54"/>
      <c r="JM3135" s="52"/>
      <c r="JO3135" s="54"/>
      <c r="KG3135" s="1"/>
      <c r="KV3135" s="1"/>
      <c r="KW3135" s="34"/>
      <c r="KY3135" s="35"/>
      <c r="LA3135" s="36"/>
      <c r="LC3135" s="37"/>
      <c r="LU3135" s="34"/>
      <c r="LW3135" s="35"/>
      <c r="ME3135" s="34"/>
      <c r="MG3135" s="35"/>
      <c r="MO3135" s="34"/>
      <c r="MQ3135" s="35"/>
      <c r="NE3135" s="36"/>
      <c r="NG3135" s="37"/>
      <c r="NO3135" s="36"/>
      <c r="NQ3135" s="37"/>
      <c r="NY3135" s="36"/>
      <c r="OA3135" s="37"/>
      <c r="RG3135" s="34"/>
      <c r="RI3135" s="35"/>
      <c r="RQ3135" s="34"/>
      <c r="RS3135" s="35"/>
      <c r="SA3135" s="34"/>
      <c r="SC3135" s="35"/>
      <c r="SQ3135" s="36"/>
      <c r="SS3135" s="37"/>
      <c r="TA3135" s="36"/>
      <c r="TC3135" s="37"/>
      <c r="TK3135" s="36"/>
      <c r="TM3135" s="37"/>
      <c r="VT3135" s="1"/>
    </row>
    <row r="3136" spans="14:592" x14ac:dyDescent="0.3">
      <c r="N3136" s="1"/>
      <c r="O3136" s="34"/>
      <c r="Q3136" s="35"/>
      <c r="S3136" s="36"/>
      <c r="U3136" s="37"/>
      <c r="W3136" s="52"/>
      <c r="Y3136" s="53"/>
      <c r="AM3136" s="34"/>
      <c r="AO3136" s="35"/>
      <c r="AW3136" s="34"/>
      <c r="AY3136" s="35"/>
      <c r="BG3136" s="34"/>
      <c r="BI3136" s="35"/>
      <c r="BW3136" s="36"/>
      <c r="BY3136" s="37"/>
      <c r="CG3136" s="36"/>
      <c r="CI3136" s="37"/>
      <c r="CQ3136" s="36"/>
      <c r="CS3136" s="37"/>
      <c r="DG3136" s="52"/>
      <c r="DI3136" s="54"/>
      <c r="DQ3136" s="52"/>
      <c r="DS3136" s="54"/>
      <c r="EA3136" s="52"/>
      <c r="EC3136" s="54"/>
      <c r="FY3136" s="34"/>
      <c r="GA3136" s="35"/>
      <c r="GI3136" s="34"/>
      <c r="GK3136" s="35"/>
      <c r="GS3136" s="34"/>
      <c r="GU3136" s="35"/>
      <c r="HI3136" s="36"/>
      <c r="HK3136" s="37"/>
      <c r="HS3136" s="36"/>
      <c r="HU3136" s="37"/>
      <c r="IC3136" s="36"/>
      <c r="IE3136" s="37"/>
      <c r="IS3136" s="52"/>
      <c r="IU3136" s="54"/>
      <c r="JC3136" s="52"/>
      <c r="JE3136" s="54"/>
      <c r="JM3136" s="52"/>
      <c r="JO3136" s="54"/>
      <c r="KG3136" s="1"/>
      <c r="KV3136" s="1"/>
      <c r="KW3136" s="34"/>
      <c r="KY3136" s="35"/>
      <c r="LA3136" s="36"/>
      <c r="LC3136" s="37"/>
      <c r="LU3136" s="34"/>
      <c r="LW3136" s="35"/>
      <c r="ME3136" s="34"/>
      <c r="MG3136" s="35"/>
      <c r="MO3136" s="34"/>
      <c r="MQ3136" s="35"/>
      <c r="NE3136" s="36"/>
      <c r="NG3136" s="37"/>
      <c r="NO3136" s="36"/>
      <c r="NQ3136" s="37"/>
      <c r="NY3136" s="36"/>
      <c r="OA3136" s="37"/>
      <c r="RG3136" s="34"/>
      <c r="RI3136" s="35"/>
      <c r="RQ3136" s="34"/>
      <c r="RS3136" s="35"/>
      <c r="SA3136" s="34"/>
      <c r="SC3136" s="35"/>
      <c r="SQ3136" s="36"/>
      <c r="SS3136" s="37"/>
      <c r="TA3136" s="36"/>
      <c r="TC3136" s="37"/>
      <c r="TK3136" s="36"/>
      <c r="TM3136" s="37"/>
      <c r="VT3136" s="1"/>
    </row>
    <row r="3137" spans="14:592" x14ac:dyDescent="0.3">
      <c r="N3137" s="1"/>
      <c r="O3137" s="34"/>
      <c r="Q3137" s="35"/>
      <c r="S3137" s="36"/>
      <c r="U3137" s="37"/>
      <c r="W3137" s="52"/>
      <c r="Y3137" s="53"/>
      <c r="AM3137" s="34"/>
      <c r="AO3137" s="35"/>
      <c r="AW3137" s="34"/>
      <c r="AY3137" s="35"/>
      <c r="BG3137" s="34"/>
      <c r="BI3137" s="35"/>
      <c r="BW3137" s="36"/>
      <c r="BY3137" s="37"/>
      <c r="CG3137" s="36"/>
      <c r="CI3137" s="37"/>
      <c r="CQ3137" s="36"/>
      <c r="CS3137" s="37"/>
      <c r="DG3137" s="52"/>
      <c r="DI3137" s="54"/>
      <c r="DQ3137" s="52"/>
      <c r="DS3137" s="54"/>
      <c r="EA3137" s="52"/>
      <c r="EC3137" s="54"/>
      <c r="FY3137" s="34"/>
      <c r="GA3137" s="35"/>
      <c r="GI3137" s="34"/>
      <c r="GK3137" s="35"/>
      <c r="GS3137" s="34"/>
      <c r="GU3137" s="35"/>
      <c r="HI3137" s="36"/>
      <c r="HK3137" s="37"/>
      <c r="HS3137" s="36"/>
      <c r="HU3137" s="37"/>
      <c r="IC3137" s="36"/>
      <c r="IE3137" s="37"/>
      <c r="IS3137" s="52"/>
      <c r="IU3137" s="54"/>
      <c r="JC3137" s="52"/>
      <c r="JE3137" s="54"/>
      <c r="JM3137" s="52"/>
      <c r="JO3137" s="54"/>
      <c r="KG3137" s="1"/>
      <c r="KV3137" s="1"/>
      <c r="KW3137" s="34"/>
      <c r="KY3137" s="35"/>
      <c r="LA3137" s="36"/>
      <c r="LC3137" s="37"/>
      <c r="LU3137" s="34"/>
      <c r="LW3137" s="35"/>
      <c r="ME3137" s="34"/>
      <c r="MG3137" s="35"/>
      <c r="MO3137" s="34"/>
      <c r="MQ3137" s="35"/>
      <c r="NE3137" s="36"/>
      <c r="NG3137" s="37"/>
      <c r="NO3137" s="36"/>
      <c r="NQ3137" s="37"/>
      <c r="NY3137" s="36"/>
      <c r="OA3137" s="37"/>
      <c r="RG3137" s="34"/>
      <c r="RI3137" s="35"/>
      <c r="RQ3137" s="34"/>
      <c r="RS3137" s="35"/>
      <c r="SA3137" s="34"/>
      <c r="SC3137" s="35"/>
      <c r="SQ3137" s="36"/>
      <c r="SS3137" s="37"/>
      <c r="TA3137" s="36"/>
      <c r="TC3137" s="37"/>
      <c r="TK3137" s="36"/>
      <c r="TM3137" s="37"/>
      <c r="VT3137" s="1"/>
    </row>
    <row r="3138" spans="14:592" x14ac:dyDescent="0.3">
      <c r="N3138" s="1"/>
      <c r="O3138" s="34"/>
      <c r="Q3138" s="35"/>
      <c r="S3138" s="36"/>
      <c r="U3138" s="37"/>
      <c r="W3138" s="52"/>
      <c r="Y3138" s="53"/>
      <c r="AM3138" s="34"/>
      <c r="AO3138" s="35"/>
      <c r="AW3138" s="34"/>
      <c r="AY3138" s="35"/>
      <c r="BG3138" s="34"/>
      <c r="BI3138" s="35"/>
      <c r="BW3138" s="36"/>
      <c r="BY3138" s="37"/>
      <c r="CG3138" s="36"/>
      <c r="CI3138" s="37"/>
      <c r="CQ3138" s="36"/>
      <c r="CS3138" s="37"/>
      <c r="DG3138" s="52"/>
      <c r="DI3138" s="54"/>
      <c r="DQ3138" s="52"/>
      <c r="DS3138" s="54"/>
      <c r="EA3138" s="52"/>
      <c r="EC3138" s="54"/>
      <c r="FY3138" s="34"/>
      <c r="GA3138" s="35"/>
      <c r="GI3138" s="34"/>
      <c r="GK3138" s="35"/>
      <c r="GS3138" s="34"/>
      <c r="GU3138" s="35"/>
      <c r="HI3138" s="36"/>
      <c r="HK3138" s="37"/>
      <c r="HS3138" s="36"/>
      <c r="HU3138" s="37"/>
      <c r="IC3138" s="36"/>
      <c r="IE3138" s="37"/>
      <c r="IS3138" s="52"/>
      <c r="IU3138" s="54"/>
      <c r="JC3138" s="52"/>
      <c r="JE3138" s="54"/>
      <c r="JM3138" s="52"/>
      <c r="JO3138" s="54"/>
      <c r="KG3138" s="1"/>
      <c r="KV3138" s="1"/>
      <c r="KW3138" s="34"/>
      <c r="KY3138" s="35"/>
      <c r="LA3138" s="36"/>
      <c r="LC3138" s="37"/>
      <c r="LU3138" s="34"/>
      <c r="LW3138" s="35"/>
      <c r="ME3138" s="34"/>
      <c r="MG3138" s="35"/>
      <c r="MO3138" s="34"/>
      <c r="MQ3138" s="35"/>
      <c r="NE3138" s="36"/>
      <c r="NG3138" s="37"/>
      <c r="NO3138" s="36"/>
      <c r="NQ3138" s="37"/>
      <c r="NY3138" s="36"/>
      <c r="OA3138" s="37"/>
      <c r="RG3138" s="34"/>
      <c r="RI3138" s="35"/>
      <c r="RQ3138" s="34"/>
      <c r="RS3138" s="35"/>
      <c r="SA3138" s="34"/>
      <c r="SC3138" s="35"/>
      <c r="SQ3138" s="36"/>
      <c r="SS3138" s="37"/>
      <c r="TA3138" s="36"/>
      <c r="TC3138" s="37"/>
      <c r="TK3138" s="36"/>
      <c r="TM3138" s="37"/>
      <c r="VT3138" s="1"/>
    </row>
    <row r="3139" spans="14:592" x14ac:dyDescent="0.3">
      <c r="N3139" s="1"/>
      <c r="O3139" s="34"/>
      <c r="Q3139" s="35"/>
      <c r="S3139" s="36"/>
      <c r="U3139" s="37"/>
      <c r="W3139" s="52"/>
      <c r="Y3139" s="53"/>
      <c r="AM3139" s="34"/>
      <c r="AO3139" s="35"/>
      <c r="AW3139" s="34"/>
      <c r="AY3139" s="35"/>
      <c r="BG3139" s="34"/>
      <c r="BI3139" s="35"/>
      <c r="BW3139" s="36"/>
      <c r="BY3139" s="37"/>
      <c r="CG3139" s="36"/>
      <c r="CI3139" s="37"/>
      <c r="CQ3139" s="36"/>
      <c r="CS3139" s="37"/>
      <c r="DG3139" s="52"/>
      <c r="DI3139" s="54"/>
      <c r="DQ3139" s="52"/>
      <c r="DS3139" s="54"/>
      <c r="EA3139" s="52"/>
      <c r="EC3139" s="54"/>
      <c r="FY3139" s="34"/>
      <c r="GA3139" s="35"/>
      <c r="GI3139" s="34"/>
      <c r="GK3139" s="35"/>
      <c r="GS3139" s="34"/>
      <c r="GU3139" s="35"/>
      <c r="HI3139" s="36"/>
      <c r="HK3139" s="37"/>
      <c r="HS3139" s="36"/>
      <c r="HU3139" s="37"/>
      <c r="IC3139" s="36"/>
      <c r="IE3139" s="37"/>
      <c r="IS3139" s="52"/>
      <c r="IU3139" s="54"/>
      <c r="JC3139" s="52"/>
      <c r="JE3139" s="54"/>
      <c r="JM3139" s="52"/>
      <c r="JO3139" s="54"/>
      <c r="KG3139" s="1"/>
      <c r="KV3139" s="1"/>
      <c r="KW3139" s="34"/>
      <c r="KY3139" s="35"/>
      <c r="LA3139" s="36"/>
      <c r="LC3139" s="37"/>
      <c r="LU3139" s="34"/>
      <c r="LW3139" s="35"/>
      <c r="ME3139" s="34"/>
      <c r="MG3139" s="35"/>
      <c r="MO3139" s="34"/>
      <c r="MQ3139" s="35"/>
      <c r="NE3139" s="36"/>
      <c r="NG3139" s="37"/>
      <c r="NO3139" s="36"/>
      <c r="NQ3139" s="37"/>
      <c r="NY3139" s="36"/>
      <c r="OA3139" s="37"/>
      <c r="RG3139" s="34"/>
      <c r="RI3139" s="35"/>
      <c r="RQ3139" s="34"/>
      <c r="RS3139" s="35"/>
      <c r="SA3139" s="34"/>
      <c r="SC3139" s="35"/>
      <c r="SQ3139" s="36"/>
      <c r="SS3139" s="37"/>
      <c r="TA3139" s="36"/>
      <c r="TC3139" s="37"/>
      <c r="TK3139" s="36"/>
      <c r="TM3139" s="37"/>
      <c r="VT3139" s="1"/>
    </row>
    <row r="3140" spans="14:592" x14ac:dyDescent="0.3">
      <c r="N3140" s="1"/>
      <c r="O3140" s="34"/>
      <c r="Q3140" s="35"/>
      <c r="S3140" s="36"/>
      <c r="U3140" s="37"/>
      <c r="W3140" s="52"/>
      <c r="Y3140" s="53"/>
      <c r="AM3140" s="34"/>
      <c r="AO3140" s="35"/>
      <c r="AW3140" s="34"/>
      <c r="AY3140" s="35"/>
      <c r="BG3140" s="34"/>
      <c r="BI3140" s="35"/>
      <c r="BW3140" s="36"/>
      <c r="BY3140" s="37"/>
      <c r="CG3140" s="36"/>
      <c r="CI3140" s="37"/>
      <c r="CQ3140" s="36"/>
      <c r="CS3140" s="37"/>
      <c r="DG3140" s="52"/>
      <c r="DI3140" s="54"/>
      <c r="DQ3140" s="52"/>
      <c r="DS3140" s="54"/>
      <c r="EA3140" s="52"/>
      <c r="EC3140" s="54"/>
      <c r="FY3140" s="34"/>
      <c r="GA3140" s="35"/>
      <c r="GI3140" s="34"/>
      <c r="GK3140" s="35"/>
      <c r="GS3140" s="34"/>
      <c r="GU3140" s="35"/>
      <c r="HI3140" s="36"/>
      <c r="HK3140" s="37"/>
      <c r="HS3140" s="36"/>
      <c r="HU3140" s="37"/>
      <c r="IC3140" s="36"/>
      <c r="IE3140" s="37"/>
      <c r="IS3140" s="52"/>
      <c r="IU3140" s="54"/>
      <c r="JC3140" s="52"/>
      <c r="JE3140" s="54"/>
      <c r="JM3140" s="52"/>
      <c r="JO3140" s="54"/>
      <c r="KG3140" s="1"/>
      <c r="KV3140" s="1"/>
      <c r="KW3140" s="34"/>
      <c r="KY3140" s="35"/>
      <c r="LA3140" s="36"/>
      <c r="LC3140" s="37"/>
      <c r="LU3140" s="34"/>
      <c r="LW3140" s="35"/>
      <c r="ME3140" s="34"/>
      <c r="MG3140" s="35"/>
      <c r="MO3140" s="34"/>
      <c r="MQ3140" s="35"/>
      <c r="NE3140" s="36"/>
      <c r="NG3140" s="37"/>
      <c r="NO3140" s="36"/>
      <c r="NQ3140" s="37"/>
      <c r="NY3140" s="36"/>
      <c r="OA3140" s="37"/>
      <c r="RG3140" s="34"/>
      <c r="RI3140" s="35"/>
      <c r="RQ3140" s="34"/>
      <c r="RS3140" s="35"/>
      <c r="SA3140" s="34"/>
      <c r="SC3140" s="35"/>
      <c r="SQ3140" s="36"/>
      <c r="SS3140" s="37"/>
      <c r="TA3140" s="36"/>
      <c r="TC3140" s="37"/>
      <c r="TK3140" s="36"/>
      <c r="TM3140" s="37"/>
      <c r="VT3140" s="1"/>
    </row>
    <row r="3141" spans="14:592" x14ac:dyDescent="0.3">
      <c r="N3141" s="1"/>
      <c r="O3141" s="34"/>
      <c r="Q3141" s="35"/>
      <c r="S3141" s="36"/>
      <c r="U3141" s="37"/>
      <c r="W3141" s="52"/>
      <c r="Y3141" s="53"/>
      <c r="AM3141" s="34"/>
      <c r="AO3141" s="35"/>
      <c r="AW3141" s="34"/>
      <c r="AY3141" s="35"/>
      <c r="BG3141" s="34"/>
      <c r="BI3141" s="35"/>
      <c r="BW3141" s="36"/>
      <c r="BY3141" s="37"/>
      <c r="CG3141" s="36"/>
      <c r="CI3141" s="37"/>
      <c r="CQ3141" s="36"/>
      <c r="CS3141" s="37"/>
      <c r="DG3141" s="52"/>
      <c r="DI3141" s="54"/>
      <c r="DQ3141" s="52"/>
      <c r="DS3141" s="54"/>
      <c r="EA3141" s="52"/>
      <c r="EC3141" s="54"/>
      <c r="FY3141" s="34"/>
      <c r="GA3141" s="35"/>
      <c r="GI3141" s="34"/>
      <c r="GK3141" s="35"/>
      <c r="GS3141" s="34"/>
      <c r="GU3141" s="35"/>
      <c r="HI3141" s="36"/>
      <c r="HK3141" s="37"/>
      <c r="HS3141" s="36"/>
      <c r="HU3141" s="37"/>
      <c r="IC3141" s="36"/>
      <c r="IE3141" s="37"/>
      <c r="IS3141" s="52"/>
      <c r="IU3141" s="54"/>
      <c r="JC3141" s="52"/>
      <c r="JE3141" s="54"/>
      <c r="JM3141" s="52"/>
      <c r="JO3141" s="54"/>
      <c r="KG3141" s="1"/>
      <c r="KV3141" s="1"/>
      <c r="KW3141" s="34"/>
      <c r="KY3141" s="35"/>
      <c r="LA3141" s="36"/>
      <c r="LC3141" s="37"/>
      <c r="LU3141" s="34"/>
      <c r="LW3141" s="35"/>
      <c r="ME3141" s="34"/>
      <c r="MG3141" s="35"/>
      <c r="MO3141" s="34"/>
      <c r="MQ3141" s="35"/>
      <c r="NE3141" s="36"/>
      <c r="NG3141" s="37"/>
      <c r="NO3141" s="36"/>
      <c r="NQ3141" s="37"/>
      <c r="NY3141" s="36"/>
      <c r="OA3141" s="37"/>
      <c r="RG3141" s="34"/>
      <c r="RI3141" s="35"/>
      <c r="RQ3141" s="34"/>
      <c r="RS3141" s="35"/>
      <c r="SA3141" s="34"/>
      <c r="SC3141" s="35"/>
      <c r="SQ3141" s="36"/>
      <c r="SS3141" s="37"/>
      <c r="TA3141" s="36"/>
      <c r="TC3141" s="37"/>
      <c r="TK3141" s="36"/>
      <c r="TM3141" s="37"/>
      <c r="VT3141" s="1"/>
    </row>
    <row r="3142" spans="14:592" x14ac:dyDescent="0.3">
      <c r="N3142" s="1"/>
      <c r="O3142" s="34"/>
      <c r="Q3142" s="35"/>
      <c r="S3142" s="36"/>
      <c r="U3142" s="37"/>
      <c r="W3142" s="52"/>
      <c r="Y3142" s="53"/>
      <c r="AM3142" s="34"/>
      <c r="AO3142" s="35"/>
      <c r="AW3142" s="34"/>
      <c r="AY3142" s="35"/>
      <c r="BG3142" s="34"/>
      <c r="BI3142" s="35"/>
      <c r="BW3142" s="36"/>
      <c r="BY3142" s="37"/>
      <c r="CG3142" s="36"/>
      <c r="CI3142" s="37"/>
      <c r="CQ3142" s="36"/>
      <c r="CS3142" s="37"/>
      <c r="DG3142" s="52"/>
      <c r="DI3142" s="54"/>
      <c r="DQ3142" s="52"/>
      <c r="DS3142" s="54"/>
      <c r="EA3142" s="52"/>
      <c r="EC3142" s="54"/>
      <c r="FY3142" s="34"/>
      <c r="GA3142" s="35"/>
      <c r="GI3142" s="34"/>
      <c r="GK3142" s="35"/>
      <c r="GS3142" s="34"/>
      <c r="GU3142" s="35"/>
      <c r="HI3142" s="36"/>
      <c r="HK3142" s="37"/>
      <c r="HS3142" s="36"/>
      <c r="HU3142" s="37"/>
      <c r="IC3142" s="36"/>
      <c r="IE3142" s="37"/>
      <c r="IS3142" s="52"/>
      <c r="IU3142" s="54"/>
      <c r="JC3142" s="52"/>
      <c r="JE3142" s="54"/>
      <c r="JM3142" s="52"/>
      <c r="JO3142" s="54"/>
      <c r="KG3142" s="1"/>
      <c r="KV3142" s="1"/>
      <c r="KW3142" s="34"/>
      <c r="KY3142" s="35"/>
      <c r="LA3142" s="36"/>
      <c r="LC3142" s="37"/>
      <c r="LU3142" s="34"/>
      <c r="LW3142" s="35"/>
      <c r="ME3142" s="34"/>
      <c r="MG3142" s="35"/>
      <c r="MO3142" s="34"/>
      <c r="MQ3142" s="35"/>
      <c r="NE3142" s="36"/>
      <c r="NG3142" s="37"/>
      <c r="NO3142" s="36"/>
      <c r="NQ3142" s="37"/>
      <c r="NY3142" s="36"/>
      <c r="OA3142" s="37"/>
      <c r="RG3142" s="34"/>
      <c r="RI3142" s="35"/>
      <c r="RQ3142" s="34"/>
      <c r="RS3142" s="35"/>
      <c r="SA3142" s="34"/>
      <c r="SC3142" s="35"/>
      <c r="SQ3142" s="36"/>
      <c r="SS3142" s="37"/>
      <c r="TA3142" s="36"/>
      <c r="TC3142" s="37"/>
      <c r="TK3142" s="36"/>
      <c r="TM3142" s="37"/>
      <c r="VT3142" s="1"/>
    </row>
    <row r="3143" spans="14:592" x14ac:dyDescent="0.3">
      <c r="N3143" s="1"/>
      <c r="O3143" s="34"/>
      <c r="Q3143" s="35"/>
      <c r="S3143" s="36"/>
      <c r="U3143" s="37"/>
      <c r="W3143" s="52"/>
      <c r="Y3143" s="53"/>
      <c r="AM3143" s="34"/>
      <c r="AO3143" s="35"/>
      <c r="AW3143" s="34"/>
      <c r="AY3143" s="35"/>
      <c r="BG3143" s="34"/>
      <c r="BI3143" s="35"/>
      <c r="BW3143" s="36"/>
      <c r="BY3143" s="37"/>
      <c r="CG3143" s="36"/>
      <c r="CI3143" s="37"/>
      <c r="CQ3143" s="36"/>
      <c r="CS3143" s="37"/>
      <c r="DG3143" s="52"/>
      <c r="DI3143" s="54"/>
      <c r="DQ3143" s="52"/>
      <c r="DS3143" s="54"/>
      <c r="EA3143" s="52"/>
      <c r="EC3143" s="54"/>
      <c r="FY3143" s="34"/>
      <c r="GA3143" s="35"/>
      <c r="GI3143" s="34"/>
      <c r="GK3143" s="35"/>
      <c r="GS3143" s="34"/>
      <c r="GU3143" s="35"/>
      <c r="HI3143" s="36"/>
      <c r="HK3143" s="37"/>
      <c r="HS3143" s="36"/>
      <c r="HU3143" s="37"/>
      <c r="IC3143" s="36"/>
      <c r="IE3143" s="37"/>
      <c r="IS3143" s="52"/>
      <c r="IU3143" s="54"/>
      <c r="JC3143" s="52"/>
      <c r="JE3143" s="54"/>
      <c r="JM3143" s="52"/>
      <c r="JO3143" s="54"/>
      <c r="KG3143" s="1"/>
      <c r="KV3143" s="1"/>
      <c r="KW3143" s="34"/>
      <c r="KY3143" s="35"/>
      <c r="LA3143" s="36"/>
      <c r="LC3143" s="37"/>
      <c r="LU3143" s="34"/>
      <c r="LW3143" s="35"/>
      <c r="ME3143" s="34"/>
      <c r="MG3143" s="35"/>
      <c r="MO3143" s="34"/>
      <c r="MQ3143" s="35"/>
      <c r="NE3143" s="36"/>
      <c r="NG3143" s="37"/>
      <c r="NO3143" s="36"/>
      <c r="NQ3143" s="37"/>
      <c r="NY3143" s="36"/>
      <c r="OA3143" s="37"/>
      <c r="RG3143" s="34"/>
      <c r="RI3143" s="35"/>
      <c r="RQ3143" s="34"/>
      <c r="RS3143" s="35"/>
      <c r="SA3143" s="34"/>
      <c r="SC3143" s="35"/>
      <c r="SQ3143" s="36"/>
      <c r="SS3143" s="37"/>
      <c r="TA3143" s="36"/>
      <c r="TC3143" s="37"/>
      <c r="TK3143" s="36"/>
      <c r="TM3143" s="37"/>
      <c r="VT3143" s="1"/>
    </row>
    <row r="3144" spans="14:592" x14ac:dyDescent="0.3">
      <c r="N3144" s="1"/>
      <c r="O3144" s="34"/>
      <c r="Q3144" s="35"/>
      <c r="S3144" s="36"/>
      <c r="U3144" s="37"/>
      <c r="W3144" s="52"/>
      <c r="Y3144" s="53"/>
      <c r="Z3144" s="53"/>
      <c r="AA3144" s="53"/>
      <c r="AB3144" s="53"/>
      <c r="AC3144" s="53"/>
      <c r="AD3144" s="53"/>
      <c r="AE3144" s="53"/>
      <c r="AF3144" s="53"/>
      <c r="AG3144" s="53"/>
      <c r="AH3144" s="53"/>
      <c r="AI3144" s="53"/>
      <c r="AJ3144" s="53"/>
      <c r="AK3144" s="53"/>
      <c r="AL3144" s="53"/>
      <c r="AM3144" s="34"/>
      <c r="AN3144" s="53"/>
      <c r="AO3144" s="35"/>
      <c r="AP3144" s="53"/>
      <c r="AQ3144" s="53"/>
      <c r="AR3144" s="53"/>
      <c r="AS3144" s="53"/>
      <c r="AT3144" s="53"/>
      <c r="AU3144" s="53"/>
      <c r="AV3144" s="53"/>
      <c r="AW3144" s="34"/>
      <c r="AX3144" s="53"/>
      <c r="AY3144" s="35"/>
      <c r="AZ3144" s="53"/>
      <c r="BA3144" s="53"/>
      <c r="BB3144" s="53"/>
      <c r="BC3144" s="53"/>
      <c r="BD3144" s="53"/>
      <c r="BE3144" s="53"/>
      <c r="BF3144" s="53"/>
      <c r="BG3144" s="34"/>
      <c r="BH3144" s="53"/>
      <c r="BI3144" s="35"/>
      <c r="BJ3144" s="53"/>
      <c r="BK3144" s="53"/>
      <c r="BL3144" s="53"/>
      <c r="BM3144" s="53"/>
      <c r="BN3144" s="53"/>
      <c r="BO3144" s="53"/>
      <c r="BP3144" s="53"/>
      <c r="BQ3144" s="53"/>
      <c r="BR3144" s="53"/>
      <c r="BS3144" s="53"/>
      <c r="BT3144" s="53"/>
      <c r="BU3144" s="53"/>
      <c r="BV3144" s="53"/>
      <c r="BW3144" s="36"/>
      <c r="BX3144" s="53"/>
      <c r="BY3144" s="37"/>
      <c r="BZ3144" s="53"/>
      <c r="CA3144" s="53"/>
      <c r="CB3144" s="53"/>
      <c r="CC3144" s="53"/>
      <c r="CD3144" s="53"/>
      <c r="CE3144" s="53"/>
      <c r="CF3144" s="53"/>
      <c r="CG3144" s="36"/>
      <c r="CH3144" s="53"/>
      <c r="CI3144" s="37"/>
      <c r="CJ3144" s="53"/>
      <c r="CK3144" s="53"/>
      <c r="CL3144" s="53"/>
      <c r="CM3144" s="53"/>
      <c r="CN3144" s="53"/>
      <c r="CO3144" s="53"/>
      <c r="CP3144" s="53"/>
      <c r="CQ3144" s="36"/>
      <c r="CR3144" s="53"/>
      <c r="CS3144" s="37"/>
      <c r="CT3144" s="53"/>
      <c r="CU3144" s="53"/>
      <c r="CV3144" s="53"/>
      <c r="CW3144" s="53"/>
      <c r="CX3144" s="53"/>
      <c r="CY3144" s="53"/>
      <c r="CZ3144" s="53"/>
      <c r="DA3144" s="53"/>
      <c r="DB3144" s="53"/>
      <c r="DC3144" s="53"/>
      <c r="DD3144" s="53"/>
      <c r="DE3144" s="53"/>
      <c r="DF3144" s="53"/>
      <c r="DG3144" s="52"/>
      <c r="DH3144" s="53"/>
      <c r="DI3144" s="54"/>
      <c r="DJ3144" s="54"/>
      <c r="DK3144" s="54"/>
      <c r="DL3144" s="54"/>
      <c r="DM3144" s="54"/>
      <c r="DN3144" s="54"/>
      <c r="DO3144" s="54"/>
      <c r="DP3144" s="54"/>
      <c r="DQ3144" s="52"/>
      <c r="DR3144" s="54"/>
      <c r="DS3144" s="54"/>
      <c r="DT3144" s="54"/>
      <c r="DU3144" s="54"/>
      <c r="DV3144" s="54"/>
      <c r="DW3144" s="54"/>
      <c r="DX3144" s="54"/>
      <c r="DY3144" s="54"/>
      <c r="DZ3144" s="54"/>
      <c r="EA3144" s="52"/>
      <c r="EB3144" s="54"/>
      <c r="EC3144" s="54"/>
      <c r="ED3144" s="54"/>
      <c r="EE3144" s="54"/>
      <c r="EF3144" s="54"/>
      <c r="EG3144" s="54"/>
      <c r="EH3144" s="54"/>
      <c r="EI3144" s="54"/>
      <c r="EJ3144" s="54"/>
      <c r="EK3144" s="54"/>
      <c r="EL3144" s="54"/>
      <c r="EM3144" s="54"/>
      <c r="EN3144" s="54"/>
      <c r="EO3144" s="54"/>
      <c r="EP3144" s="54"/>
      <c r="EQ3144" s="54"/>
      <c r="ER3144" s="54"/>
      <c r="ES3144" s="54"/>
      <c r="ET3144" s="54"/>
      <c r="EU3144" s="54"/>
      <c r="EV3144" s="54"/>
      <c r="EW3144" s="54"/>
      <c r="EX3144" s="54"/>
      <c r="EY3144" s="54"/>
      <c r="EZ3144" s="54"/>
      <c r="FA3144" s="54"/>
      <c r="FB3144" s="54"/>
      <c r="FC3144" s="54"/>
      <c r="FD3144" s="54"/>
      <c r="FE3144" s="54"/>
      <c r="FF3144" s="54"/>
      <c r="FG3144" s="54"/>
      <c r="FH3144" s="54"/>
      <c r="FI3144" s="54"/>
      <c r="FJ3144" s="54"/>
      <c r="FK3144" s="54"/>
      <c r="FL3144" s="54"/>
      <c r="FM3144" s="54"/>
      <c r="FN3144" s="54"/>
      <c r="FO3144" s="54"/>
      <c r="FP3144" s="54"/>
      <c r="FQ3144" s="54"/>
      <c r="FR3144" s="54"/>
      <c r="FS3144" s="54"/>
      <c r="FT3144" s="54"/>
      <c r="FU3144" s="54"/>
      <c r="FV3144" s="54"/>
      <c r="FW3144" s="54"/>
      <c r="FX3144" s="54"/>
      <c r="FY3144" s="34"/>
      <c r="FZ3144" s="54"/>
      <c r="GA3144" s="35"/>
      <c r="GB3144" s="54"/>
      <c r="GC3144" s="54"/>
      <c r="GD3144" s="54"/>
      <c r="GE3144" s="54"/>
      <c r="GF3144" s="54"/>
      <c r="GG3144" s="54"/>
      <c r="GH3144" s="54"/>
      <c r="GI3144" s="34"/>
      <c r="GJ3144" s="54"/>
      <c r="GK3144" s="35"/>
      <c r="GL3144" s="54"/>
      <c r="GM3144" s="54"/>
      <c r="GN3144" s="54"/>
      <c r="GO3144" s="54"/>
      <c r="GP3144" s="54"/>
      <c r="GQ3144" s="54"/>
      <c r="GR3144" s="54"/>
      <c r="GS3144" s="34"/>
      <c r="GT3144" s="54"/>
      <c r="GU3144" s="35"/>
      <c r="GV3144" s="54"/>
      <c r="GW3144" s="54"/>
      <c r="GX3144" s="54"/>
      <c r="GY3144" s="54"/>
      <c r="GZ3144" s="54"/>
      <c r="HA3144" s="54"/>
      <c r="HB3144" s="54"/>
      <c r="HC3144" s="54"/>
      <c r="HD3144" s="54"/>
      <c r="HE3144" s="54"/>
      <c r="HF3144" s="54"/>
      <c r="HG3144" s="54"/>
      <c r="HH3144" s="54"/>
      <c r="HI3144" s="36"/>
      <c r="HJ3144" s="54"/>
      <c r="HK3144" s="37"/>
      <c r="HL3144" s="54"/>
      <c r="HM3144" s="54"/>
      <c r="HN3144" s="54"/>
      <c r="HO3144" s="54"/>
      <c r="HP3144" s="54"/>
      <c r="HQ3144" s="54"/>
      <c r="HR3144" s="54"/>
      <c r="HS3144" s="36"/>
      <c r="HT3144" s="54"/>
      <c r="HU3144" s="37"/>
      <c r="HV3144" s="54"/>
      <c r="HW3144" s="54"/>
      <c r="HX3144" s="54"/>
      <c r="HY3144" s="54"/>
      <c r="HZ3144" s="54"/>
      <c r="IA3144" s="54"/>
      <c r="IB3144" s="54"/>
      <c r="IC3144" s="36"/>
      <c r="ID3144" s="54"/>
      <c r="IE3144" s="37"/>
      <c r="IF3144" s="54"/>
      <c r="IG3144" s="54"/>
      <c r="IH3144" s="54"/>
      <c r="II3144" s="54"/>
      <c r="IJ3144" s="54"/>
      <c r="IK3144" s="54"/>
      <c r="IL3144" s="54"/>
      <c r="IM3144" s="54"/>
      <c r="IN3144" s="54"/>
      <c r="IO3144" s="54"/>
      <c r="IP3144" s="54"/>
      <c r="IQ3144" s="54"/>
      <c r="IR3144" s="54"/>
      <c r="IS3144" s="52"/>
      <c r="IT3144" s="54"/>
      <c r="IU3144" s="54"/>
      <c r="IV3144" s="54"/>
      <c r="IW3144" s="54"/>
      <c r="IX3144" s="54"/>
      <c r="IY3144" s="54"/>
      <c r="IZ3144" s="54"/>
      <c r="JA3144" s="54"/>
      <c r="JB3144" s="54"/>
      <c r="JC3144" s="52"/>
      <c r="JD3144" s="54"/>
      <c r="JE3144" s="54"/>
      <c r="JF3144" s="54"/>
      <c r="JG3144" s="54"/>
      <c r="JH3144" s="54"/>
      <c r="JI3144" s="54"/>
      <c r="JJ3144" s="54"/>
      <c r="JK3144" s="54"/>
      <c r="JL3144" s="54"/>
      <c r="JM3144" s="52"/>
      <c r="JN3144" s="54"/>
      <c r="JO3144" s="54"/>
      <c r="KG3144" s="1"/>
      <c r="KV3144" s="1"/>
      <c r="KW3144" s="34"/>
      <c r="KY3144" s="35"/>
      <c r="LA3144" s="36"/>
      <c r="LC3144" s="37"/>
      <c r="LU3144" s="34"/>
      <c r="LW3144" s="35"/>
      <c r="ME3144" s="34"/>
      <c r="MG3144" s="35"/>
      <c r="MO3144" s="34"/>
      <c r="MQ3144" s="35"/>
      <c r="NE3144" s="36"/>
      <c r="NG3144" s="37"/>
      <c r="NO3144" s="36"/>
      <c r="NQ3144" s="37"/>
      <c r="NY3144" s="36"/>
      <c r="OA3144" s="37"/>
      <c r="RG3144" s="34"/>
      <c r="RI3144" s="35"/>
      <c r="RQ3144" s="34"/>
      <c r="RS3144" s="35"/>
      <c r="SA3144" s="34"/>
      <c r="SC3144" s="35"/>
      <c r="SQ3144" s="36"/>
      <c r="SS3144" s="37"/>
      <c r="TA3144" s="36"/>
      <c r="TC3144" s="37"/>
      <c r="TK3144" s="36"/>
      <c r="TM3144" s="37"/>
      <c r="VT3144" s="1"/>
    </row>
    <row r="3145" spans="14:592" x14ac:dyDescent="0.3">
      <c r="N3145" s="1"/>
      <c r="O3145" s="34"/>
      <c r="Q3145" s="35"/>
      <c r="S3145" s="36"/>
      <c r="U3145" s="37"/>
      <c r="W3145" s="52"/>
      <c r="Y3145" s="53"/>
      <c r="Z3145" s="53"/>
      <c r="AA3145" s="53"/>
      <c r="AB3145" s="53"/>
      <c r="AC3145" s="53"/>
      <c r="AD3145" s="53"/>
      <c r="AE3145" s="53"/>
      <c r="AF3145" s="53"/>
      <c r="AG3145" s="53"/>
      <c r="AH3145" s="53"/>
      <c r="AI3145" s="53"/>
      <c r="AJ3145" s="53"/>
      <c r="AK3145" s="53"/>
      <c r="AL3145" s="53"/>
      <c r="AM3145" s="34"/>
      <c r="AN3145" s="53"/>
      <c r="AO3145" s="35"/>
      <c r="AP3145" s="53"/>
      <c r="AQ3145" s="53"/>
      <c r="AR3145" s="53"/>
      <c r="AS3145" s="53"/>
      <c r="AT3145" s="53"/>
      <c r="AU3145" s="53"/>
      <c r="AV3145" s="53"/>
      <c r="AW3145" s="34"/>
      <c r="AX3145" s="53"/>
      <c r="AY3145" s="35"/>
      <c r="AZ3145" s="53"/>
      <c r="BA3145" s="53"/>
      <c r="BB3145" s="53"/>
      <c r="BC3145" s="53"/>
      <c r="BD3145" s="53"/>
      <c r="BE3145" s="53"/>
      <c r="BF3145" s="53"/>
      <c r="BG3145" s="34"/>
      <c r="BH3145" s="53"/>
      <c r="BI3145" s="35"/>
      <c r="BJ3145" s="53"/>
      <c r="BK3145" s="53"/>
      <c r="BL3145" s="53"/>
      <c r="BM3145" s="53"/>
      <c r="BN3145" s="53"/>
      <c r="BO3145" s="53"/>
      <c r="BP3145" s="53"/>
      <c r="BQ3145" s="53"/>
      <c r="BR3145" s="53"/>
      <c r="BS3145" s="53"/>
      <c r="BT3145" s="53"/>
      <c r="BU3145" s="53"/>
      <c r="BV3145" s="53"/>
      <c r="BW3145" s="36"/>
      <c r="BX3145" s="53"/>
      <c r="BY3145" s="37"/>
      <c r="BZ3145" s="53"/>
      <c r="CA3145" s="53"/>
      <c r="CB3145" s="53"/>
      <c r="CC3145" s="53"/>
      <c r="CD3145" s="53"/>
      <c r="CE3145" s="53"/>
      <c r="CF3145" s="53"/>
      <c r="CG3145" s="36"/>
      <c r="CH3145" s="53"/>
      <c r="CI3145" s="37"/>
      <c r="CJ3145" s="53"/>
      <c r="CK3145" s="53"/>
      <c r="CL3145" s="53"/>
      <c r="CM3145" s="53"/>
      <c r="CN3145" s="53"/>
      <c r="CO3145" s="53"/>
      <c r="CP3145" s="53"/>
      <c r="CQ3145" s="36"/>
      <c r="CR3145" s="53"/>
      <c r="CS3145" s="37"/>
      <c r="CT3145" s="53"/>
      <c r="CU3145" s="53"/>
      <c r="CV3145" s="53"/>
      <c r="CW3145" s="53"/>
      <c r="CX3145" s="53"/>
      <c r="CY3145" s="53"/>
      <c r="CZ3145" s="53"/>
      <c r="DA3145" s="53"/>
      <c r="DB3145" s="53"/>
      <c r="DC3145" s="53"/>
      <c r="DD3145" s="53"/>
      <c r="DE3145" s="53"/>
      <c r="DF3145" s="53"/>
      <c r="DG3145" s="52"/>
      <c r="DH3145" s="53"/>
      <c r="DI3145" s="54"/>
      <c r="DJ3145" s="54"/>
      <c r="DK3145" s="54"/>
      <c r="DL3145" s="54"/>
      <c r="DM3145" s="54"/>
      <c r="DN3145" s="54"/>
      <c r="DO3145" s="54"/>
      <c r="DP3145" s="54"/>
      <c r="DQ3145" s="52"/>
      <c r="DR3145" s="54"/>
      <c r="DS3145" s="54"/>
      <c r="DT3145" s="54"/>
      <c r="DU3145" s="54"/>
      <c r="DV3145" s="54"/>
      <c r="DW3145" s="54"/>
      <c r="DX3145" s="54"/>
      <c r="DY3145" s="54"/>
      <c r="DZ3145" s="54"/>
      <c r="EA3145" s="52"/>
      <c r="EB3145" s="54"/>
      <c r="EC3145" s="54"/>
      <c r="ED3145" s="54"/>
      <c r="EE3145" s="54"/>
      <c r="EF3145" s="54"/>
      <c r="EG3145" s="54"/>
      <c r="EH3145" s="54"/>
      <c r="EI3145" s="54"/>
      <c r="EJ3145" s="54"/>
      <c r="EK3145" s="54"/>
      <c r="EL3145" s="54"/>
      <c r="EM3145" s="54"/>
      <c r="EN3145" s="54"/>
      <c r="EO3145" s="54"/>
      <c r="EP3145" s="54"/>
      <c r="EQ3145" s="54"/>
      <c r="ER3145" s="54"/>
      <c r="ES3145" s="54"/>
      <c r="ET3145" s="54"/>
      <c r="EU3145" s="54"/>
      <c r="EV3145" s="54"/>
      <c r="EW3145" s="54"/>
      <c r="EX3145" s="54"/>
      <c r="EY3145" s="54"/>
      <c r="EZ3145" s="54"/>
      <c r="FA3145" s="54"/>
      <c r="FB3145" s="54"/>
      <c r="FC3145" s="54"/>
      <c r="FD3145" s="54"/>
      <c r="FE3145" s="54"/>
      <c r="FF3145" s="54"/>
      <c r="FG3145" s="54"/>
      <c r="FH3145" s="54"/>
      <c r="FI3145" s="54"/>
      <c r="FJ3145" s="54"/>
      <c r="FK3145" s="54"/>
      <c r="FL3145" s="54"/>
      <c r="FM3145" s="54"/>
      <c r="FN3145" s="54"/>
      <c r="FO3145" s="54"/>
      <c r="FP3145" s="54"/>
      <c r="FQ3145" s="54"/>
      <c r="FR3145" s="54"/>
      <c r="FS3145" s="54"/>
      <c r="FT3145" s="54"/>
      <c r="FU3145" s="54"/>
      <c r="FV3145" s="54"/>
      <c r="FW3145" s="54"/>
      <c r="FX3145" s="54"/>
      <c r="FY3145" s="34"/>
      <c r="FZ3145" s="54"/>
      <c r="GA3145" s="35"/>
      <c r="GB3145" s="54"/>
      <c r="GC3145" s="54"/>
      <c r="GD3145" s="54"/>
      <c r="GE3145" s="54"/>
      <c r="GF3145" s="54"/>
      <c r="GG3145" s="54"/>
      <c r="GH3145" s="54"/>
      <c r="GI3145" s="34"/>
      <c r="GJ3145" s="54"/>
      <c r="GK3145" s="35"/>
      <c r="GL3145" s="54"/>
      <c r="GM3145" s="54"/>
      <c r="GN3145" s="54"/>
      <c r="GO3145" s="54"/>
      <c r="GP3145" s="54"/>
      <c r="GQ3145" s="54"/>
      <c r="GR3145" s="54"/>
      <c r="GS3145" s="34"/>
      <c r="GT3145" s="54"/>
      <c r="GU3145" s="35"/>
      <c r="GV3145" s="54"/>
      <c r="GW3145" s="54"/>
      <c r="GX3145" s="54"/>
      <c r="GY3145" s="54"/>
      <c r="GZ3145" s="54"/>
      <c r="HA3145" s="54"/>
      <c r="HB3145" s="54"/>
      <c r="HC3145" s="54"/>
      <c r="HD3145" s="54"/>
      <c r="HE3145" s="54"/>
      <c r="HF3145" s="54"/>
      <c r="HG3145" s="54"/>
      <c r="HH3145" s="54"/>
      <c r="HI3145" s="36"/>
      <c r="HJ3145" s="54"/>
      <c r="HK3145" s="37"/>
      <c r="HL3145" s="54"/>
      <c r="HM3145" s="54"/>
      <c r="HN3145" s="54"/>
      <c r="HO3145" s="54"/>
      <c r="HP3145" s="54"/>
      <c r="HQ3145" s="54"/>
      <c r="HR3145" s="54"/>
      <c r="HS3145" s="36"/>
      <c r="HT3145" s="54"/>
      <c r="HU3145" s="37"/>
      <c r="HV3145" s="54"/>
      <c r="HW3145" s="54"/>
      <c r="HX3145" s="54"/>
      <c r="HY3145" s="54"/>
      <c r="HZ3145" s="54"/>
      <c r="IA3145" s="54"/>
      <c r="IB3145" s="54"/>
      <c r="IC3145" s="36"/>
      <c r="ID3145" s="54"/>
      <c r="IE3145" s="37"/>
      <c r="IF3145" s="54"/>
      <c r="IG3145" s="54"/>
      <c r="IH3145" s="54"/>
      <c r="II3145" s="54"/>
      <c r="IJ3145" s="54"/>
      <c r="IK3145" s="54"/>
      <c r="IL3145" s="54"/>
      <c r="IM3145" s="54"/>
      <c r="IN3145" s="54"/>
      <c r="IO3145" s="54"/>
      <c r="IP3145" s="54"/>
      <c r="IQ3145" s="54"/>
      <c r="IR3145" s="54"/>
      <c r="IS3145" s="52"/>
      <c r="IT3145" s="54"/>
      <c r="IU3145" s="54"/>
      <c r="IV3145" s="54"/>
      <c r="IW3145" s="54"/>
      <c r="IX3145" s="54"/>
      <c r="IY3145" s="54"/>
      <c r="IZ3145" s="54"/>
      <c r="JA3145" s="54"/>
      <c r="JB3145" s="54"/>
      <c r="JC3145" s="52"/>
      <c r="JD3145" s="54"/>
      <c r="JE3145" s="54"/>
      <c r="JF3145" s="54"/>
      <c r="JG3145" s="54"/>
      <c r="JH3145" s="54"/>
      <c r="JI3145" s="54"/>
      <c r="JJ3145" s="54"/>
      <c r="JK3145" s="54"/>
      <c r="JL3145" s="54"/>
      <c r="JM3145" s="52"/>
      <c r="JN3145" s="54"/>
      <c r="JO3145" s="54"/>
      <c r="KG3145" s="1"/>
      <c r="KV3145" s="1"/>
      <c r="KW3145" s="34"/>
      <c r="KY3145" s="35"/>
      <c r="LA3145" s="36"/>
      <c r="LC3145" s="37"/>
      <c r="LU3145" s="34"/>
      <c r="LW3145" s="35"/>
      <c r="ME3145" s="34"/>
      <c r="MG3145" s="35"/>
      <c r="MO3145" s="34"/>
      <c r="MQ3145" s="35"/>
      <c r="NE3145" s="36"/>
      <c r="NG3145" s="37"/>
      <c r="NO3145" s="36"/>
      <c r="NQ3145" s="37"/>
      <c r="NY3145" s="36"/>
      <c r="OA3145" s="37"/>
      <c r="RG3145" s="34"/>
      <c r="RI3145" s="35"/>
      <c r="RQ3145" s="34"/>
      <c r="RS3145" s="35"/>
      <c r="SA3145" s="34"/>
      <c r="SC3145" s="35"/>
      <c r="SQ3145" s="36"/>
      <c r="SS3145" s="37"/>
      <c r="TA3145" s="36"/>
      <c r="TC3145" s="37"/>
      <c r="TK3145" s="36"/>
      <c r="TM3145" s="37"/>
      <c r="VT3145" s="1"/>
    </row>
    <row r="3146" spans="14:592" x14ac:dyDescent="0.3">
      <c r="N3146" s="1"/>
      <c r="O3146" s="34"/>
      <c r="Q3146" s="35"/>
      <c r="S3146" s="36"/>
      <c r="U3146" s="37"/>
      <c r="W3146" s="52"/>
      <c r="AM3146" s="34"/>
      <c r="AO3146" s="35"/>
      <c r="AW3146" s="34"/>
      <c r="AY3146" s="35"/>
      <c r="BG3146" s="34"/>
      <c r="BI3146" s="35"/>
      <c r="BW3146" s="36"/>
      <c r="BY3146" s="37"/>
      <c r="CG3146" s="36"/>
      <c r="CI3146" s="37"/>
      <c r="CQ3146" s="36"/>
      <c r="CS3146" s="37"/>
      <c r="DG3146" s="52"/>
      <c r="DQ3146" s="52"/>
      <c r="EA3146" s="52"/>
      <c r="FL3146" s="54"/>
      <c r="FY3146" s="34"/>
      <c r="GA3146" s="35"/>
      <c r="GI3146" s="34"/>
      <c r="GK3146" s="35"/>
      <c r="GS3146" s="34"/>
      <c r="GU3146" s="35"/>
      <c r="HI3146" s="36"/>
      <c r="HK3146" s="37"/>
      <c r="HS3146" s="36"/>
      <c r="HU3146" s="37"/>
      <c r="IC3146" s="36"/>
      <c r="IE3146" s="37"/>
      <c r="IS3146" s="52"/>
      <c r="JC3146" s="52"/>
      <c r="JM3146" s="52"/>
      <c r="KG3146" s="1"/>
      <c r="KV3146" s="1"/>
      <c r="KW3146" s="34"/>
      <c r="KY3146" s="35"/>
      <c r="LA3146" s="36"/>
      <c r="LC3146" s="37"/>
      <c r="LU3146" s="34"/>
      <c r="LW3146" s="35"/>
      <c r="ME3146" s="34"/>
      <c r="MG3146" s="35"/>
      <c r="MO3146" s="34"/>
      <c r="MQ3146" s="35"/>
      <c r="NE3146" s="36"/>
      <c r="NG3146" s="37"/>
      <c r="NO3146" s="36"/>
      <c r="NQ3146" s="37"/>
      <c r="NY3146" s="36"/>
      <c r="OA3146" s="37"/>
      <c r="RG3146" s="34"/>
      <c r="RI3146" s="35"/>
      <c r="RQ3146" s="34"/>
      <c r="RS3146" s="35"/>
      <c r="SA3146" s="34"/>
      <c r="SC3146" s="35"/>
      <c r="SQ3146" s="36"/>
      <c r="SS3146" s="37"/>
      <c r="TA3146" s="36"/>
      <c r="TC3146" s="37"/>
      <c r="TK3146" s="36"/>
      <c r="TM3146" s="37"/>
      <c r="VT3146" s="1"/>
    </row>
    <row r="3147" spans="14:592" x14ac:dyDescent="0.3">
      <c r="N3147" s="1"/>
      <c r="O3147" s="34"/>
      <c r="Q3147" s="35"/>
      <c r="S3147" s="36"/>
      <c r="U3147" s="37"/>
      <c r="W3147" s="52"/>
      <c r="X3147" s="52"/>
      <c r="Y3147" s="52"/>
      <c r="Z3147" s="52"/>
      <c r="AA3147" s="52"/>
      <c r="AB3147" s="52"/>
      <c r="AC3147" s="52"/>
      <c r="AD3147" s="52"/>
      <c r="AE3147" s="52"/>
      <c r="AF3147" s="52"/>
      <c r="AG3147" s="52"/>
      <c r="AH3147" s="52"/>
      <c r="AI3147" s="52"/>
      <c r="AJ3147" s="52"/>
      <c r="AK3147" s="52"/>
      <c r="AL3147" s="52"/>
      <c r="AM3147" s="34"/>
      <c r="AN3147" s="52"/>
      <c r="AO3147" s="35"/>
      <c r="AP3147" s="52"/>
      <c r="AQ3147" s="52"/>
      <c r="AR3147" s="52"/>
      <c r="AS3147" s="52"/>
      <c r="AT3147" s="52"/>
      <c r="AU3147" s="52"/>
      <c r="AV3147" s="52"/>
      <c r="AW3147" s="34"/>
      <c r="AX3147" s="52"/>
      <c r="AY3147" s="35"/>
      <c r="AZ3147" s="52"/>
      <c r="BA3147" s="52"/>
      <c r="BB3147" s="52"/>
      <c r="BC3147" s="52"/>
      <c r="BD3147" s="52"/>
      <c r="BE3147" s="52"/>
      <c r="BF3147" s="52"/>
      <c r="BG3147" s="34"/>
      <c r="BH3147" s="52"/>
      <c r="BI3147" s="35"/>
      <c r="BJ3147" s="52"/>
      <c r="BK3147" s="52"/>
      <c r="BL3147" s="52"/>
      <c r="BM3147" s="52"/>
      <c r="BN3147" s="52"/>
      <c r="BO3147" s="52"/>
      <c r="BP3147" s="52"/>
      <c r="BQ3147" s="52"/>
      <c r="BR3147" s="52"/>
      <c r="BS3147" s="52"/>
      <c r="BT3147" s="52"/>
      <c r="BU3147" s="52"/>
      <c r="BV3147" s="52"/>
      <c r="BW3147" s="36"/>
      <c r="BX3147" s="52"/>
      <c r="BY3147" s="37"/>
      <c r="BZ3147" s="52"/>
      <c r="CA3147" s="52"/>
      <c r="CB3147" s="52"/>
      <c r="CC3147" s="52"/>
      <c r="CD3147" s="52"/>
      <c r="CE3147" s="52"/>
      <c r="CF3147" s="52"/>
      <c r="CG3147" s="36"/>
      <c r="CH3147" s="52"/>
      <c r="CI3147" s="37"/>
      <c r="CJ3147" s="52"/>
      <c r="CK3147" s="52"/>
      <c r="CL3147" s="52"/>
      <c r="CM3147" s="52"/>
      <c r="CN3147" s="52"/>
      <c r="CO3147" s="52"/>
      <c r="CP3147" s="52"/>
      <c r="CQ3147" s="36"/>
      <c r="CR3147" s="52"/>
      <c r="CS3147" s="37"/>
      <c r="CT3147" s="52"/>
      <c r="CU3147" s="52"/>
      <c r="CV3147" s="52"/>
      <c r="CW3147" s="52"/>
      <c r="CX3147" s="52"/>
      <c r="CY3147" s="52"/>
      <c r="CZ3147" s="52"/>
      <c r="DA3147" s="52"/>
      <c r="DB3147" s="52"/>
      <c r="DC3147" s="52"/>
      <c r="DD3147" s="52"/>
      <c r="DE3147" s="52"/>
      <c r="DF3147" s="52"/>
      <c r="DG3147" s="52"/>
      <c r="DH3147" s="52"/>
      <c r="DI3147" s="52"/>
      <c r="DJ3147" s="52"/>
      <c r="DK3147" s="52"/>
      <c r="DL3147" s="52"/>
      <c r="DM3147" s="52"/>
      <c r="DN3147" s="52"/>
      <c r="DO3147" s="52"/>
      <c r="DP3147" s="52"/>
      <c r="DQ3147" s="52"/>
      <c r="DR3147" s="52"/>
      <c r="DS3147" s="52"/>
      <c r="DT3147" s="52"/>
      <c r="DU3147" s="52"/>
      <c r="DV3147" s="52"/>
      <c r="DW3147" s="52"/>
      <c r="DX3147" s="52"/>
      <c r="DY3147" s="52"/>
      <c r="DZ3147" s="52"/>
      <c r="EA3147" s="52"/>
      <c r="EB3147" s="52"/>
      <c r="EC3147" s="52"/>
      <c r="ED3147" s="52"/>
      <c r="EE3147" s="52"/>
      <c r="EF3147" s="52"/>
      <c r="EG3147" s="52"/>
      <c r="EH3147" s="52"/>
      <c r="EI3147" s="52"/>
      <c r="EJ3147" s="52"/>
      <c r="EK3147" s="52"/>
      <c r="EL3147" s="52"/>
      <c r="EM3147" s="52"/>
      <c r="EN3147" s="52"/>
      <c r="EO3147" s="52"/>
      <c r="EP3147" s="52"/>
      <c r="EQ3147" s="52"/>
      <c r="ER3147" s="52"/>
      <c r="ES3147" s="52"/>
      <c r="ET3147" s="52"/>
      <c r="EU3147" s="52"/>
      <c r="EV3147" s="52"/>
      <c r="EW3147" s="52"/>
      <c r="EX3147" s="52"/>
      <c r="EY3147" s="52"/>
      <c r="EZ3147" s="52"/>
      <c r="FA3147" s="52"/>
      <c r="FB3147" s="52"/>
      <c r="FC3147" s="52"/>
      <c r="FD3147" s="52"/>
      <c r="FE3147" s="52"/>
      <c r="FF3147" s="52"/>
      <c r="FG3147" s="52"/>
      <c r="FH3147" s="52"/>
      <c r="FI3147" s="52"/>
      <c r="FJ3147" s="52"/>
      <c r="FK3147" s="52"/>
      <c r="FL3147" s="52"/>
      <c r="FM3147" s="52"/>
      <c r="FN3147" s="52"/>
      <c r="FO3147" s="52"/>
      <c r="FP3147" s="52"/>
      <c r="FQ3147" s="52"/>
      <c r="FR3147" s="52"/>
      <c r="FS3147" s="52"/>
      <c r="FT3147" s="52"/>
      <c r="FU3147" s="52"/>
      <c r="FV3147" s="52"/>
      <c r="FW3147" s="52"/>
      <c r="FX3147" s="52"/>
      <c r="FY3147" s="34"/>
      <c r="FZ3147" s="52"/>
      <c r="GA3147" s="35"/>
      <c r="GB3147" s="52"/>
      <c r="GC3147" s="52"/>
      <c r="GD3147" s="52"/>
      <c r="GE3147" s="52"/>
      <c r="GF3147" s="52"/>
      <c r="GG3147" s="52"/>
      <c r="GH3147" s="52"/>
      <c r="GI3147" s="34"/>
      <c r="GJ3147" s="52"/>
      <c r="GK3147" s="35"/>
      <c r="GL3147" s="52"/>
      <c r="GM3147" s="52"/>
      <c r="GN3147" s="52"/>
      <c r="GO3147" s="52"/>
      <c r="GP3147" s="52"/>
      <c r="GQ3147" s="52"/>
      <c r="GR3147" s="52"/>
      <c r="GS3147" s="34"/>
      <c r="GT3147" s="52"/>
      <c r="GU3147" s="35"/>
      <c r="GV3147" s="52"/>
      <c r="GW3147" s="52"/>
      <c r="GX3147" s="52"/>
      <c r="GY3147" s="52"/>
      <c r="GZ3147" s="52"/>
      <c r="HA3147" s="52"/>
      <c r="HB3147" s="52"/>
      <c r="HC3147" s="52"/>
      <c r="HD3147" s="52"/>
      <c r="HE3147" s="52"/>
      <c r="HF3147" s="52"/>
      <c r="HG3147" s="52"/>
      <c r="HH3147" s="52"/>
      <c r="HI3147" s="36"/>
      <c r="HJ3147" s="52"/>
      <c r="HK3147" s="37"/>
      <c r="HL3147" s="52"/>
      <c r="HM3147" s="52"/>
      <c r="HN3147" s="52"/>
      <c r="HO3147" s="52"/>
      <c r="HP3147" s="52"/>
      <c r="HQ3147" s="52"/>
      <c r="HR3147" s="52"/>
      <c r="HS3147" s="36"/>
      <c r="HT3147" s="52"/>
      <c r="HU3147" s="37"/>
      <c r="HV3147" s="52"/>
      <c r="HW3147" s="52"/>
      <c r="HX3147" s="52"/>
      <c r="HY3147" s="52"/>
      <c r="HZ3147" s="52"/>
      <c r="IA3147" s="52"/>
      <c r="IB3147" s="52"/>
      <c r="IC3147" s="36"/>
      <c r="ID3147" s="52"/>
      <c r="IE3147" s="37"/>
      <c r="IF3147" s="52"/>
      <c r="IG3147" s="52"/>
      <c r="IH3147" s="52"/>
      <c r="II3147" s="52"/>
      <c r="IJ3147" s="52"/>
      <c r="IK3147" s="52"/>
      <c r="IL3147" s="52"/>
      <c r="IM3147" s="52"/>
      <c r="IN3147" s="52"/>
      <c r="IO3147" s="52"/>
      <c r="IP3147" s="52"/>
      <c r="IQ3147" s="52"/>
      <c r="IR3147" s="52"/>
      <c r="IS3147" s="52"/>
      <c r="IT3147" s="52"/>
      <c r="IU3147" s="52"/>
      <c r="IV3147" s="52"/>
      <c r="IW3147" s="52"/>
      <c r="IX3147" s="52"/>
      <c r="IY3147" s="52"/>
      <c r="IZ3147" s="52"/>
      <c r="JA3147" s="52"/>
      <c r="JB3147" s="52"/>
      <c r="JC3147" s="52"/>
      <c r="JD3147" s="52"/>
      <c r="JE3147" s="52"/>
      <c r="JF3147" s="52"/>
      <c r="JG3147" s="52"/>
      <c r="JH3147" s="52"/>
      <c r="JI3147" s="52"/>
      <c r="JJ3147" s="52"/>
      <c r="JK3147" s="52"/>
      <c r="JL3147" s="52"/>
      <c r="JM3147" s="52"/>
      <c r="KG3147" s="1"/>
      <c r="KV3147" s="1"/>
      <c r="KW3147" s="34"/>
      <c r="KY3147" s="35"/>
      <c r="LA3147" s="36"/>
      <c r="LC3147" s="37"/>
      <c r="LU3147" s="34"/>
      <c r="LW3147" s="35"/>
      <c r="ME3147" s="34"/>
      <c r="MG3147" s="35"/>
      <c r="MO3147" s="34"/>
      <c r="MQ3147" s="35"/>
      <c r="NE3147" s="36"/>
      <c r="NG3147" s="37"/>
      <c r="NO3147" s="36"/>
      <c r="NQ3147" s="37"/>
      <c r="NY3147" s="36"/>
      <c r="OA3147" s="37"/>
      <c r="RG3147" s="34"/>
      <c r="RI3147" s="35"/>
      <c r="RQ3147" s="34"/>
      <c r="RS3147" s="35"/>
      <c r="SA3147" s="34"/>
      <c r="SC3147" s="35"/>
      <c r="SQ3147" s="36"/>
      <c r="SS3147" s="37"/>
      <c r="TA3147" s="36"/>
      <c r="TC3147" s="37"/>
      <c r="TK3147" s="36"/>
      <c r="TM3147" s="37"/>
      <c r="VT3147" s="1"/>
    </row>
    <row r="3148" spans="14:592" x14ac:dyDescent="0.3">
      <c r="N3148" s="1"/>
      <c r="O3148" s="34"/>
      <c r="Q3148" s="35"/>
      <c r="S3148" s="36"/>
      <c r="U3148" s="37"/>
      <c r="W3148" s="52"/>
      <c r="X3148" s="52"/>
      <c r="Y3148" s="52"/>
      <c r="Z3148" s="52"/>
      <c r="AA3148" s="52"/>
      <c r="AB3148" s="52"/>
      <c r="AC3148" s="52"/>
      <c r="AD3148" s="52"/>
      <c r="AE3148" s="52"/>
      <c r="AF3148" s="52"/>
      <c r="AG3148" s="52"/>
      <c r="AH3148" s="52"/>
      <c r="AI3148" s="52"/>
      <c r="AJ3148" s="52"/>
      <c r="AK3148" s="52"/>
      <c r="AL3148" s="52"/>
      <c r="AM3148" s="34"/>
      <c r="AN3148" s="52"/>
      <c r="AO3148" s="35"/>
      <c r="AP3148" s="52"/>
      <c r="AQ3148" s="52"/>
      <c r="AR3148" s="52"/>
      <c r="AS3148" s="52"/>
      <c r="AT3148" s="52"/>
      <c r="AU3148" s="52"/>
      <c r="AV3148" s="52"/>
      <c r="AW3148" s="34"/>
      <c r="AX3148" s="52"/>
      <c r="AY3148" s="35"/>
      <c r="AZ3148" s="52"/>
      <c r="BA3148" s="52"/>
      <c r="BB3148" s="52"/>
      <c r="BC3148" s="52"/>
      <c r="BD3148" s="52"/>
      <c r="BE3148" s="52"/>
      <c r="BF3148" s="52"/>
      <c r="BG3148" s="34"/>
      <c r="BH3148" s="52"/>
      <c r="BI3148" s="35"/>
      <c r="BJ3148" s="52"/>
      <c r="BK3148" s="52"/>
      <c r="BL3148" s="52"/>
      <c r="BM3148" s="52"/>
      <c r="BN3148" s="52"/>
      <c r="BO3148" s="52"/>
      <c r="BP3148" s="52"/>
      <c r="BQ3148" s="52"/>
      <c r="BR3148" s="52"/>
      <c r="BS3148" s="52"/>
      <c r="BT3148" s="52"/>
      <c r="BU3148" s="52"/>
      <c r="BV3148" s="52"/>
      <c r="BW3148" s="36"/>
      <c r="BX3148" s="52"/>
      <c r="BY3148" s="37"/>
      <c r="BZ3148" s="52"/>
      <c r="CA3148" s="52"/>
      <c r="CB3148" s="52"/>
      <c r="CC3148" s="52"/>
      <c r="CD3148" s="52"/>
      <c r="CE3148" s="52"/>
      <c r="CF3148" s="52"/>
      <c r="CG3148" s="36"/>
      <c r="CH3148" s="52"/>
      <c r="CI3148" s="37"/>
      <c r="CJ3148" s="52"/>
      <c r="CK3148" s="52"/>
      <c r="CL3148" s="52"/>
      <c r="CM3148" s="52"/>
      <c r="CN3148" s="52"/>
      <c r="CO3148" s="52"/>
      <c r="CP3148" s="52"/>
      <c r="CQ3148" s="36"/>
      <c r="CR3148" s="52"/>
      <c r="CS3148" s="37"/>
      <c r="CT3148" s="52"/>
      <c r="CU3148" s="52"/>
      <c r="CV3148" s="52"/>
      <c r="CW3148" s="52"/>
      <c r="CX3148" s="52"/>
      <c r="CY3148" s="52"/>
      <c r="CZ3148" s="52"/>
      <c r="DA3148" s="52"/>
      <c r="DB3148" s="52"/>
      <c r="DC3148" s="52"/>
      <c r="DD3148" s="52"/>
      <c r="DE3148" s="52"/>
      <c r="DF3148" s="52"/>
      <c r="DG3148" s="52"/>
      <c r="DH3148" s="52"/>
      <c r="DI3148" s="52"/>
      <c r="DJ3148" s="52"/>
      <c r="DK3148" s="52"/>
      <c r="DL3148" s="52"/>
      <c r="DM3148" s="52"/>
      <c r="DN3148" s="52"/>
      <c r="DO3148" s="52"/>
      <c r="DP3148" s="52"/>
      <c r="DQ3148" s="52"/>
      <c r="DR3148" s="52"/>
      <c r="DS3148" s="52"/>
      <c r="DT3148" s="52"/>
      <c r="DU3148" s="52"/>
      <c r="DV3148" s="52"/>
      <c r="DW3148" s="52"/>
      <c r="DX3148" s="52"/>
      <c r="DY3148" s="52"/>
      <c r="DZ3148" s="52"/>
      <c r="EA3148" s="52"/>
      <c r="EB3148" s="52"/>
      <c r="EC3148" s="52"/>
      <c r="ED3148" s="52"/>
      <c r="EE3148" s="52"/>
      <c r="EF3148" s="52"/>
      <c r="EG3148" s="52"/>
      <c r="EH3148" s="52"/>
      <c r="EI3148" s="52"/>
      <c r="EJ3148" s="52"/>
      <c r="EK3148" s="52"/>
      <c r="EL3148" s="52"/>
      <c r="EM3148" s="52"/>
      <c r="EN3148" s="52"/>
      <c r="EO3148" s="52"/>
      <c r="EP3148" s="52"/>
      <c r="EQ3148" s="52"/>
      <c r="ER3148" s="52"/>
      <c r="ES3148" s="52"/>
      <c r="ET3148" s="52"/>
      <c r="EU3148" s="52"/>
      <c r="EV3148" s="52"/>
      <c r="EW3148" s="52"/>
      <c r="EX3148" s="52"/>
      <c r="EY3148" s="52"/>
      <c r="EZ3148" s="52"/>
      <c r="FA3148" s="52"/>
      <c r="FB3148" s="52"/>
      <c r="FC3148" s="52"/>
      <c r="FD3148" s="52"/>
      <c r="FE3148" s="52"/>
      <c r="FF3148" s="52"/>
      <c r="FG3148" s="52"/>
      <c r="FH3148" s="52"/>
      <c r="FI3148" s="52"/>
      <c r="FJ3148" s="52"/>
      <c r="FK3148" s="52"/>
      <c r="FL3148" s="52"/>
      <c r="FM3148" s="52"/>
      <c r="FN3148" s="52"/>
      <c r="FO3148" s="52"/>
      <c r="FP3148" s="52"/>
      <c r="FQ3148" s="52"/>
      <c r="FR3148" s="52"/>
      <c r="FS3148" s="52"/>
      <c r="FT3148" s="52"/>
      <c r="FU3148" s="52"/>
      <c r="FV3148" s="52"/>
      <c r="FW3148" s="52"/>
      <c r="FX3148" s="52"/>
      <c r="FY3148" s="34"/>
      <c r="FZ3148" s="52"/>
      <c r="GA3148" s="35"/>
      <c r="GB3148" s="52"/>
      <c r="GC3148" s="52"/>
      <c r="GD3148" s="52"/>
      <c r="GE3148" s="52"/>
      <c r="GF3148" s="52"/>
      <c r="GG3148" s="52"/>
      <c r="GH3148" s="52"/>
      <c r="GI3148" s="34"/>
      <c r="GJ3148" s="52"/>
      <c r="GK3148" s="35"/>
      <c r="GL3148" s="52"/>
      <c r="GM3148" s="52"/>
      <c r="GN3148" s="52"/>
      <c r="GO3148" s="52"/>
      <c r="GP3148" s="52"/>
      <c r="GQ3148" s="52"/>
      <c r="GR3148" s="52"/>
      <c r="GS3148" s="34"/>
      <c r="GT3148" s="52"/>
      <c r="GU3148" s="35"/>
      <c r="GV3148" s="52"/>
      <c r="GW3148" s="52"/>
      <c r="GX3148" s="52"/>
      <c r="GY3148" s="52"/>
      <c r="GZ3148" s="52"/>
      <c r="HA3148" s="52"/>
      <c r="HB3148" s="52"/>
      <c r="HC3148" s="52"/>
      <c r="HD3148" s="52"/>
      <c r="HE3148" s="52"/>
      <c r="HF3148" s="52"/>
      <c r="HG3148" s="52"/>
      <c r="HH3148" s="52"/>
      <c r="HI3148" s="36"/>
      <c r="HJ3148" s="52"/>
      <c r="HK3148" s="37"/>
      <c r="HL3148" s="52"/>
      <c r="HM3148" s="52"/>
      <c r="HN3148" s="52"/>
      <c r="HO3148" s="52"/>
      <c r="HP3148" s="52"/>
      <c r="HQ3148" s="52"/>
      <c r="HR3148" s="52"/>
      <c r="HS3148" s="36"/>
      <c r="HT3148" s="52"/>
      <c r="HU3148" s="37"/>
      <c r="HV3148" s="52"/>
      <c r="HW3148" s="52"/>
      <c r="HX3148" s="52"/>
      <c r="HY3148" s="52"/>
      <c r="HZ3148" s="52"/>
      <c r="IA3148" s="52"/>
      <c r="IB3148" s="52"/>
      <c r="IC3148" s="36"/>
      <c r="ID3148" s="52"/>
      <c r="IE3148" s="37"/>
      <c r="IF3148" s="52"/>
      <c r="IG3148" s="52"/>
      <c r="IH3148" s="52"/>
      <c r="II3148" s="52"/>
      <c r="IJ3148" s="52"/>
      <c r="IK3148" s="52"/>
      <c r="IL3148" s="52"/>
      <c r="IM3148" s="52"/>
      <c r="IN3148" s="52"/>
      <c r="IO3148" s="52"/>
      <c r="IP3148" s="52"/>
      <c r="IQ3148" s="52"/>
      <c r="IR3148" s="52"/>
      <c r="IS3148" s="52"/>
      <c r="IT3148" s="52"/>
      <c r="IU3148" s="52"/>
      <c r="IV3148" s="52"/>
      <c r="IW3148" s="52"/>
      <c r="IX3148" s="52"/>
      <c r="IY3148" s="52"/>
      <c r="IZ3148" s="52"/>
      <c r="JA3148" s="52"/>
      <c r="JB3148" s="52"/>
      <c r="JC3148" s="52"/>
      <c r="JD3148" s="52"/>
      <c r="JE3148" s="52"/>
      <c r="JF3148" s="52"/>
      <c r="JG3148" s="52"/>
      <c r="JH3148" s="52"/>
      <c r="JI3148" s="52"/>
      <c r="JJ3148" s="52"/>
      <c r="JK3148" s="52"/>
      <c r="JL3148" s="52"/>
      <c r="JM3148" s="52"/>
      <c r="KG3148" s="1"/>
      <c r="KV3148" s="1"/>
      <c r="KW3148" s="34"/>
      <c r="KY3148" s="35"/>
      <c r="LA3148" s="36"/>
      <c r="LC3148" s="37"/>
      <c r="LU3148" s="34"/>
      <c r="LW3148" s="35"/>
      <c r="ME3148" s="34"/>
      <c r="MG3148" s="35"/>
      <c r="MO3148" s="34"/>
      <c r="MQ3148" s="35"/>
      <c r="NE3148" s="36"/>
      <c r="NG3148" s="37"/>
      <c r="NO3148" s="36"/>
      <c r="NQ3148" s="37"/>
      <c r="NY3148" s="36"/>
      <c r="OA3148" s="37"/>
      <c r="RG3148" s="34"/>
      <c r="RI3148" s="35"/>
      <c r="RQ3148" s="34"/>
      <c r="RS3148" s="35"/>
      <c r="SA3148" s="34"/>
      <c r="SC3148" s="35"/>
      <c r="SQ3148" s="36"/>
      <c r="SS3148" s="37"/>
      <c r="TA3148" s="36"/>
      <c r="TC3148" s="37"/>
      <c r="TK3148" s="36"/>
      <c r="TM3148" s="37"/>
      <c r="VT3148" s="1"/>
    </row>
    <row r="3149" spans="14:592" x14ac:dyDescent="0.3">
      <c r="N3149" s="1"/>
      <c r="O3149" s="34"/>
      <c r="Q3149" s="35"/>
      <c r="S3149" s="36"/>
      <c r="U3149" s="37"/>
      <c r="AM3149" s="34"/>
      <c r="AO3149" s="35"/>
      <c r="AW3149" s="34"/>
      <c r="AY3149" s="35"/>
      <c r="BG3149" s="34"/>
      <c r="BI3149" s="35"/>
      <c r="BW3149" s="36"/>
      <c r="BY3149" s="37"/>
      <c r="CG3149" s="36"/>
      <c r="CI3149" s="37"/>
      <c r="CQ3149" s="36"/>
      <c r="CS3149" s="37"/>
      <c r="FJ3149" s="52"/>
      <c r="FL3149" s="54"/>
      <c r="FY3149" s="34"/>
      <c r="GA3149" s="35"/>
      <c r="GI3149" s="34"/>
      <c r="GK3149" s="35"/>
      <c r="GS3149" s="34"/>
      <c r="GU3149" s="35"/>
      <c r="HI3149" s="36"/>
      <c r="HK3149" s="37"/>
      <c r="HS3149" s="36"/>
      <c r="HU3149" s="37"/>
      <c r="IC3149" s="36"/>
      <c r="IE3149" s="37"/>
      <c r="KG3149" s="1"/>
      <c r="KV3149" s="1"/>
      <c r="KW3149" s="34"/>
      <c r="KY3149" s="35"/>
      <c r="LA3149" s="36"/>
      <c r="LC3149" s="37"/>
      <c r="LU3149" s="34"/>
      <c r="LW3149" s="35"/>
      <c r="ME3149" s="34"/>
      <c r="MG3149" s="35"/>
      <c r="MO3149" s="34"/>
      <c r="MQ3149" s="35"/>
      <c r="NE3149" s="36"/>
      <c r="NG3149" s="37"/>
      <c r="NO3149" s="36"/>
      <c r="NQ3149" s="37"/>
      <c r="NY3149" s="36"/>
      <c r="OA3149" s="37"/>
      <c r="RG3149" s="34"/>
      <c r="RI3149" s="35"/>
      <c r="RQ3149" s="34"/>
      <c r="RS3149" s="35"/>
      <c r="SA3149" s="34"/>
      <c r="SC3149" s="35"/>
      <c r="SQ3149" s="36"/>
      <c r="SS3149" s="37"/>
      <c r="TA3149" s="36"/>
      <c r="TC3149" s="37"/>
      <c r="TK3149" s="36"/>
      <c r="TM3149" s="37"/>
      <c r="VT3149" s="1"/>
    </row>
    <row r="3150" spans="14:592" x14ac:dyDescent="0.3">
      <c r="N3150" s="1"/>
      <c r="O3150" s="34"/>
      <c r="Q3150" s="35"/>
      <c r="S3150" s="36"/>
      <c r="U3150" s="37"/>
      <c r="V3150" s="37"/>
      <c r="W3150" s="37"/>
      <c r="X3150" s="37"/>
      <c r="Y3150" s="37"/>
      <c r="Z3150" s="37"/>
      <c r="AA3150" s="37"/>
      <c r="AB3150" s="37"/>
      <c r="AC3150" s="37"/>
      <c r="AD3150" s="37"/>
      <c r="AE3150" s="37"/>
      <c r="AF3150" s="37"/>
      <c r="AG3150" s="37"/>
      <c r="AH3150" s="37"/>
      <c r="AI3150" s="37"/>
      <c r="AJ3150" s="37"/>
      <c r="AK3150" s="37"/>
      <c r="AL3150" s="37"/>
      <c r="AM3150" s="34"/>
      <c r="AN3150" s="37"/>
      <c r="AO3150" s="35"/>
      <c r="AP3150" s="37"/>
      <c r="AQ3150" s="37"/>
      <c r="AR3150" s="37"/>
      <c r="AS3150" s="37"/>
      <c r="AT3150" s="37"/>
      <c r="AU3150" s="37"/>
      <c r="AV3150" s="37"/>
      <c r="AW3150" s="34"/>
      <c r="AX3150" s="37"/>
      <c r="AY3150" s="35"/>
      <c r="AZ3150" s="37"/>
      <c r="BA3150" s="37"/>
      <c r="BB3150" s="37"/>
      <c r="BC3150" s="37"/>
      <c r="BD3150" s="37"/>
      <c r="BE3150" s="37"/>
      <c r="BF3150" s="37"/>
      <c r="BG3150" s="34"/>
      <c r="BH3150" s="37"/>
      <c r="BI3150" s="35"/>
      <c r="BJ3150" s="37"/>
      <c r="BK3150" s="37"/>
      <c r="BL3150" s="37"/>
      <c r="BM3150" s="37"/>
      <c r="BN3150" s="37"/>
      <c r="BO3150" s="37"/>
      <c r="BP3150" s="37"/>
      <c r="BQ3150" s="37"/>
      <c r="BR3150" s="37"/>
      <c r="BS3150" s="37"/>
      <c r="BT3150" s="37"/>
      <c r="BU3150" s="37"/>
      <c r="BV3150" s="37"/>
      <c r="BW3150" s="36"/>
      <c r="BX3150" s="37"/>
      <c r="BY3150" s="37"/>
      <c r="BZ3150" s="37"/>
      <c r="CA3150" s="37"/>
      <c r="CB3150" s="37"/>
      <c r="CC3150" s="37"/>
      <c r="CD3150" s="37"/>
      <c r="CE3150" s="37"/>
      <c r="CF3150" s="37"/>
      <c r="CG3150" s="36"/>
      <c r="CH3150" s="37"/>
      <c r="CI3150" s="37"/>
      <c r="CJ3150" s="37"/>
      <c r="CK3150" s="37"/>
      <c r="CL3150" s="37"/>
      <c r="CM3150" s="37"/>
      <c r="CN3150" s="37"/>
      <c r="CO3150" s="37"/>
      <c r="CP3150" s="37"/>
      <c r="CQ3150" s="36"/>
      <c r="CR3150" s="37"/>
      <c r="CS3150" s="37"/>
      <c r="CT3150" s="37"/>
      <c r="CU3150" s="37"/>
      <c r="CV3150" s="37"/>
      <c r="CW3150" s="37"/>
      <c r="CX3150" s="37"/>
      <c r="CY3150" s="37"/>
      <c r="CZ3150" s="37"/>
      <c r="DA3150" s="37"/>
      <c r="DB3150" s="37"/>
      <c r="DC3150" s="37"/>
      <c r="DD3150" s="37"/>
      <c r="DE3150" s="37"/>
      <c r="DF3150" s="37"/>
      <c r="DG3150" s="37"/>
      <c r="DH3150" s="37"/>
      <c r="DI3150" s="37"/>
      <c r="DJ3150" s="37"/>
      <c r="DK3150" s="37"/>
      <c r="DL3150" s="37"/>
      <c r="DM3150" s="37"/>
      <c r="DN3150" s="37"/>
      <c r="DO3150" s="37"/>
      <c r="DP3150" s="37"/>
      <c r="DQ3150" s="37"/>
      <c r="DR3150" s="37"/>
      <c r="DS3150" s="37"/>
      <c r="DT3150" s="37"/>
      <c r="DU3150" s="37"/>
      <c r="DV3150" s="37"/>
      <c r="DW3150" s="37"/>
      <c r="DX3150" s="37"/>
      <c r="DY3150" s="37"/>
      <c r="DZ3150" s="37"/>
      <c r="EA3150" s="37"/>
      <c r="EB3150" s="37"/>
      <c r="EC3150" s="37"/>
      <c r="ED3150" s="37"/>
      <c r="EE3150" s="37"/>
      <c r="EF3150" s="37"/>
      <c r="EG3150" s="37"/>
      <c r="EH3150" s="37"/>
      <c r="EI3150" s="37"/>
      <c r="EJ3150" s="37"/>
      <c r="EK3150" s="37"/>
      <c r="EL3150" s="37"/>
      <c r="EM3150" s="37"/>
      <c r="EN3150" s="37"/>
      <c r="EO3150" s="37"/>
      <c r="EP3150" s="37"/>
      <c r="EQ3150" s="37"/>
      <c r="ER3150" s="37"/>
      <c r="ES3150" s="37"/>
      <c r="ET3150" s="37"/>
      <c r="EU3150" s="37"/>
      <c r="EV3150" s="37"/>
      <c r="EW3150" s="37"/>
      <c r="EX3150" s="37"/>
      <c r="EY3150" s="37"/>
      <c r="EZ3150" s="37"/>
      <c r="FA3150" s="37"/>
      <c r="FB3150" s="37"/>
      <c r="FC3150" s="37"/>
      <c r="FD3150" s="37"/>
      <c r="FE3150" s="37"/>
      <c r="FF3150" s="37"/>
      <c r="FG3150" s="37"/>
      <c r="FH3150" s="37"/>
      <c r="FI3150" s="37"/>
      <c r="FJ3150" s="37"/>
      <c r="FK3150" s="37"/>
      <c r="FL3150" s="37"/>
      <c r="FM3150" s="37"/>
      <c r="FN3150" s="37"/>
      <c r="FO3150" s="37"/>
      <c r="FP3150" s="37"/>
      <c r="FQ3150" s="37"/>
      <c r="FR3150" s="37"/>
      <c r="FS3150" s="37"/>
      <c r="FT3150" s="37"/>
      <c r="FU3150" s="37"/>
      <c r="FV3150" s="37"/>
      <c r="FW3150" s="37"/>
      <c r="FX3150" s="37"/>
      <c r="FY3150" s="34"/>
      <c r="FZ3150" s="37"/>
      <c r="GA3150" s="35"/>
      <c r="GB3150" s="37"/>
      <c r="GC3150" s="37"/>
      <c r="GD3150" s="37"/>
      <c r="GE3150" s="37"/>
      <c r="GF3150" s="37"/>
      <c r="GG3150" s="37"/>
      <c r="GH3150" s="37"/>
      <c r="GI3150" s="34"/>
      <c r="GJ3150" s="37"/>
      <c r="GK3150" s="35"/>
      <c r="GL3150" s="37"/>
      <c r="GM3150" s="37"/>
      <c r="GN3150" s="37"/>
      <c r="GO3150" s="37"/>
      <c r="GP3150" s="37"/>
      <c r="GQ3150" s="37"/>
      <c r="GR3150" s="37"/>
      <c r="GS3150" s="34"/>
      <c r="GT3150" s="37"/>
      <c r="GU3150" s="35"/>
      <c r="GV3150" s="37"/>
      <c r="GW3150" s="37"/>
      <c r="GX3150" s="37"/>
      <c r="GY3150" s="37"/>
      <c r="GZ3150" s="37"/>
      <c r="HA3150" s="37"/>
      <c r="HB3150" s="37"/>
      <c r="HC3150" s="37"/>
      <c r="HD3150" s="37"/>
      <c r="HE3150" s="37"/>
      <c r="HF3150" s="37"/>
      <c r="HG3150" s="37"/>
      <c r="HH3150" s="37"/>
      <c r="HI3150" s="36"/>
      <c r="HJ3150" s="37"/>
      <c r="HK3150" s="37"/>
      <c r="HL3150" s="37"/>
      <c r="HM3150" s="37"/>
      <c r="HN3150" s="37"/>
      <c r="HO3150" s="37"/>
      <c r="HP3150" s="37"/>
      <c r="HQ3150" s="37"/>
      <c r="HR3150" s="37"/>
      <c r="HS3150" s="36"/>
      <c r="HT3150" s="37"/>
      <c r="HU3150" s="37"/>
      <c r="HV3150" s="37"/>
      <c r="HW3150" s="37"/>
      <c r="HX3150" s="37"/>
      <c r="HY3150" s="37"/>
      <c r="HZ3150" s="37"/>
      <c r="IA3150" s="37"/>
      <c r="IB3150" s="37"/>
      <c r="IC3150" s="36"/>
      <c r="ID3150" s="37"/>
      <c r="IE3150" s="37"/>
      <c r="KG3150" s="1"/>
      <c r="KV3150" s="1"/>
      <c r="KW3150" s="34"/>
      <c r="KY3150" s="35"/>
      <c r="LA3150" s="36"/>
      <c r="LC3150" s="37"/>
      <c r="LD3150" s="37"/>
      <c r="LE3150" s="37"/>
      <c r="LF3150" s="37"/>
      <c r="LG3150" s="37"/>
      <c r="LH3150" s="37"/>
      <c r="LI3150" s="37"/>
      <c r="LJ3150" s="37"/>
      <c r="LK3150" s="37"/>
      <c r="LL3150" s="37"/>
      <c r="LM3150" s="37"/>
      <c r="LN3150" s="37"/>
      <c r="LO3150" s="37"/>
      <c r="LP3150" s="37"/>
      <c r="LQ3150" s="37"/>
      <c r="LR3150" s="37"/>
      <c r="LS3150" s="37"/>
      <c r="LT3150" s="37"/>
      <c r="LU3150" s="34"/>
      <c r="LV3150" s="37"/>
      <c r="LW3150" s="35"/>
      <c r="LX3150" s="37"/>
      <c r="LY3150" s="37"/>
      <c r="LZ3150" s="37"/>
      <c r="MA3150" s="37"/>
      <c r="MB3150" s="37"/>
      <c r="MC3150" s="37"/>
      <c r="MD3150" s="37"/>
      <c r="ME3150" s="34"/>
      <c r="MF3150" s="37"/>
      <c r="MG3150" s="35"/>
      <c r="MH3150" s="37"/>
      <c r="MI3150" s="37"/>
      <c r="MJ3150" s="37"/>
      <c r="MK3150" s="37"/>
      <c r="ML3150" s="37"/>
      <c r="MM3150" s="37"/>
      <c r="MN3150" s="37"/>
      <c r="MO3150" s="34"/>
      <c r="MP3150" s="37"/>
      <c r="MQ3150" s="35"/>
      <c r="MR3150" s="37"/>
      <c r="MS3150" s="37"/>
      <c r="MT3150" s="37"/>
      <c r="MU3150" s="37"/>
      <c r="MV3150" s="37"/>
      <c r="MW3150" s="37"/>
      <c r="MX3150" s="37"/>
      <c r="MY3150" s="37"/>
      <c r="MZ3150" s="37"/>
      <c r="NA3150" s="37"/>
      <c r="NB3150" s="37"/>
      <c r="NC3150" s="37"/>
      <c r="ND3150" s="37"/>
      <c r="NE3150" s="36"/>
      <c r="NF3150" s="37"/>
      <c r="NG3150" s="37"/>
      <c r="NH3150" s="37"/>
      <c r="NI3150" s="37"/>
      <c r="NJ3150" s="37"/>
      <c r="NK3150" s="37"/>
      <c r="NL3150" s="37"/>
      <c r="NM3150" s="37"/>
      <c r="NN3150" s="37"/>
      <c r="NO3150" s="36"/>
      <c r="NP3150" s="37"/>
      <c r="NQ3150" s="37"/>
      <c r="NR3150" s="37"/>
      <c r="NS3150" s="37"/>
      <c r="NT3150" s="37"/>
      <c r="NU3150" s="37"/>
      <c r="NV3150" s="37"/>
      <c r="NW3150" s="37"/>
      <c r="NX3150" s="37"/>
      <c r="NY3150" s="36"/>
      <c r="NZ3150" s="37"/>
      <c r="OA3150" s="37"/>
      <c r="OB3150" s="37"/>
      <c r="OC3150" s="37"/>
      <c r="OD3150" s="37"/>
      <c r="OE3150" s="37"/>
      <c r="OF3150" s="37"/>
      <c r="OG3150" s="37"/>
      <c r="OH3150" s="37"/>
      <c r="OI3150" s="37"/>
      <c r="OJ3150" s="37"/>
      <c r="OK3150" s="37"/>
      <c r="OL3150" s="37"/>
      <c r="OM3150" s="37"/>
      <c r="ON3150" s="37"/>
      <c r="OO3150" s="37"/>
      <c r="OP3150" s="37"/>
      <c r="OQ3150" s="37"/>
      <c r="OR3150" s="37"/>
      <c r="OS3150" s="37"/>
      <c r="OT3150" s="37"/>
      <c r="OU3150" s="37"/>
      <c r="OV3150" s="37"/>
      <c r="OW3150" s="37"/>
      <c r="OX3150" s="37"/>
      <c r="OY3150" s="37"/>
      <c r="OZ3150" s="37"/>
      <c r="PA3150" s="37"/>
      <c r="PB3150" s="37"/>
      <c r="PC3150" s="37"/>
      <c r="PD3150" s="37"/>
      <c r="PE3150" s="37"/>
      <c r="PF3150" s="37"/>
      <c r="PG3150" s="37"/>
      <c r="PH3150" s="37"/>
      <c r="PI3150" s="37"/>
      <c r="PJ3150" s="37"/>
      <c r="PK3150" s="37"/>
      <c r="PL3150" s="37"/>
      <c r="PM3150" s="37"/>
      <c r="PN3150" s="37"/>
      <c r="PO3150" s="37"/>
      <c r="PP3150" s="37"/>
      <c r="PQ3150" s="37"/>
      <c r="PR3150" s="37"/>
      <c r="PS3150" s="37"/>
      <c r="PT3150" s="37"/>
      <c r="PU3150" s="37"/>
      <c r="PV3150" s="37"/>
      <c r="PW3150" s="37"/>
      <c r="PX3150" s="37"/>
      <c r="PY3150" s="37"/>
      <c r="PZ3150" s="37"/>
      <c r="QA3150" s="37"/>
      <c r="QB3150" s="37"/>
      <c r="QC3150" s="37"/>
      <c r="QD3150" s="37"/>
      <c r="QE3150" s="37"/>
      <c r="QF3150" s="37"/>
      <c r="QG3150" s="37"/>
      <c r="QH3150" s="37"/>
      <c r="QI3150" s="37"/>
      <c r="QJ3150" s="37"/>
      <c r="QK3150" s="37"/>
      <c r="QL3150" s="37"/>
      <c r="QM3150" s="37"/>
      <c r="QN3150" s="37"/>
      <c r="QO3150" s="37"/>
      <c r="QP3150" s="37"/>
      <c r="QQ3150" s="37"/>
      <c r="QR3150" s="37"/>
      <c r="QS3150" s="37"/>
      <c r="QT3150" s="37"/>
      <c r="QU3150" s="37"/>
      <c r="QV3150" s="37"/>
      <c r="QW3150" s="37"/>
      <c r="QX3150" s="37"/>
      <c r="QY3150" s="37"/>
      <c r="QZ3150" s="37"/>
      <c r="RA3150" s="37"/>
      <c r="RB3150" s="37"/>
      <c r="RC3150" s="37"/>
      <c r="RD3150" s="37"/>
      <c r="RE3150" s="37"/>
      <c r="RF3150" s="37"/>
      <c r="RG3150" s="34"/>
      <c r="RH3150" s="37"/>
      <c r="RI3150" s="35"/>
      <c r="RJ3150" s="37"/>
      <c r="RK3150" s="37"/>
      <c r="RL3150" s="37"/>
      <c r="RM3150" s="37"/>
      <c r="RN3150" s="37"/>
      <c r="RO3150" s="37"/>
      <c r="RP3150" s="37"/>
      <c r="RQ3150" s="34"/>
      <c r="RR3150" s="37"/>
      <c r="RS3150" s="35"/>
      <c r="RT3150" s="37"/>
      <c r="RU3150" s="37"/>
      <c r="RV3150" s="37"/>
      <c r="RW3150" s="37"/>
      <c r="RX3150" s="37"/>
      <c r="RY3150" s="37"/>
      <c r="RZ3150" s="37"/>
      <c r="SA3150" s="34"/>
      <c r="SB3150" s="37"/>
      <c r="SC3150" s="35"/>
      <c r="SD3150" s="37"/>
      <c r="SE3150" s="37"/>
      <c r="SF3150" s="37"/>
      <c r="SG3150" s="37"/>
      <c r="SH3150" s="37"/>
      <c r="SI3150" s="37"/>
      <c r="SJ3150" s="37"/>
      <c r="SK3150" s="37"/>
      <c r="SL3150" s="37"/>
      <c r="SM3150" s="37"/>
      <c r="SN3150" s="37"/>
      <c r="SO3150" s="37"/>
      <c r="SP3150" s="37"/>
      <c r="SQ3150" s="36"/>
      <c r="SR3150" s="37"/>
      <c r="SS3150" s="37"/>
      <c r="ST3150" s="37"/>
      <c r="SU3150" s="37"/>
      <c r="SV3150" s="37"/>
      <c r="SW3150" s="37"/>
      <c r="SX3150" s="37"/>
      <c r="SY3150" s="37"/>
      <c r="SZ3150" s="37"/>
      <c r="TA3150" s="36"/>
      <c r="TB3150" s="37"/>
      <c r="TC3150" s="37"/>
      <c r="TD3150" s="37"/>
      <c r="TE3150" s="37"/>
      <c r="TF3150" s="37"/>
      <c r="TG3150" s="37"/>
      <c r="TH3150" s="37"/>
      <c r="TI3150" s="37"/>
      <c r="TJ3150" s="37"/>
      <c r="TK3150" s="36"/>
      <c r="TL3150" s="37"/>
      <c r="TM3150" s="37"/>
      <c r="VT3150" s="1"/>
    </row>
    <row r="3151" spans="14:592" x14ac:dyDescent="0.3">
      <c r="N3151" s="1"/>
      <c r="O3151" s="34"/>
      <c r="Q3151" s="35"/>
      <c r="S3151" s="36"/>
      <c r="U3151" s="37"/>
      <c r="V3151" s="37"/>
      <c r="W3151" s="37"/>
      <c r="X3151" s="37"/>
      <c r="Y3151" s="37"/>
      <c r="Z3151" s="37"/>
      <c r="AA3151" s="37"/>
      <c r="AB3151" s="37"/>
      <c r="AC3151" s="37"/>
      <c r="AD3151" s="37"/>
      <c r="AE3151" s="37"/>
      <c r="AF3151" s="37"/>
      <c r="AG3151" s="37"/>
      <c r="AH3151" s="37"/>
      <c r="AI3151" s="37"/>
      <c r="AJ3151" s="37"/>
      <c r="AK3151" s="37"/>
      <c r="AL3151" s="37"/>
      <c r="AM3151" s="34"/>
      <c r="AN3151" s="37"/>
      <c r="AO3151" s="35"/>
      <c r="AP3151" s="37"/>
      <c r="AQ3151" s="37"/>
      <c r="AR3151" s="37"/>
      <c r="AS3151" s="37"/>
      <c r="AT3151" s="37"/>
      <c r="AU3151" s="37"/>
      <c r="AV3151" s="37"/>
      <c r="AW3151" s="34"/>
      <c r="AX3151" s="37"/>
      <c r="AY3151" s="35"/>
      <c r="AZ3151" s="37"/>
      <c r="BA3151" s="37"/>
      <c r="BB3151" s="37"/>
      <c r="BC3151" s="37"/>
      <c r="BD3151" s="37"/>
      <c r="BE3151" s="37"/>
      <c r="BF3151" s="37"/>
      <c r="BG3151" s="34"/>
      <c r="BH3151" s="37"/>
      <c r="BI3151" s="35"/>
      <c r="BJ3151" s="37"/>
      <c r="BK3151" s="37"/>
      <c r="BL3151" s="37"/>
      <c r="BM3151" s="37"/>
      <c r="BN3151" s="37"/>
      <c r="BO3151" s="37"/>
      <c r="BP3151" s="37"/>
      <c r="BQ3151" s="37"/>
      <c r="BR3151" s="37"/>
      <c r="BS3151" s="37"/>
      <c r="BT3151" s="37"/>
      <c r="BU3151" s="37"/>
      <c r="BV3151" s="37"/>
      <c r="BW3151" s="36"/>
      <c r="BX3151" s="37"/>
      <c r="BY3151" s="37"/>
      <c r="BZ3151" s="37"/>
      <c r="CA3151" s="37"/>
      <c r="CB3151" s="37"/>
      <c r="CC3151" s="37"/>
      <c r="CD3151" s="37"/>
      <c r="CE3151" s="37"/>
      <c r="CF3151" s="37"/>
      <c r="CG3151" s="36"/>
      <c r="CH3151" s="37"/>
      <c r="CI3151" s="37"/>
      <c r="CJ3151" s="37"/>
      <c r="CK3151" s="37"/>
      <c r="CL3151" s="37"/>
      <c r="CM3151" s="37"/>
      <c r="CN3151" s="37"/>
      <c r="CO3151" s="37"/>
      <c r="CP3151" s="37"/>
      <c r="CQ3151" s="36"/>
      <c r="CR3151" s="37"/>
      <c r="CS3151" s="37"/>
      <c r="CT3151" s="37"/>
      <c r="CU3151" s="37"/>
      <c r="CV3151" s="37"/>
      <c r="CW3151" s="37"/>
      <c r="CX3151" s="37"/>
      <c r="CY3151" s="37"/>
      <c r="CZ3151" s="37"/>
      <c r="DA3151" s="37"/>
      <c r="DB3151" s="37"/>
      <c r="DC3151" s="37"/>
      <c r="DD3151" s="37"/>
      <c r="DE3151" s="37"/>
      <c r="DF3151" s="37"/>
      <c r="DG3151" s="37"/>
      <c r="DH3151" s="37"/>
      <c r="DI3151" s="37"/>
      <c r="DJ3151" s="37"/>
      <c r="DK3151" s="37"/>
      <c r="DL3151" s="37"/>
      <c r="DM3151" s="37"/>
      <c r="DN3151" s="37"/>
      <c r="DO3151" s="37"/>
      <c r="DP3151" s="37"/>
      <c r="DQ3151" s="37"/>
      <c r="DR3151" s="37"/>
      <c r="DS3151" s="37"/>
      <c r="DT3151" s="37"/>
      <c r="DU3151" s="37"/>
      <c r="DV3151" s="37"/>
      <c r="DW3151" s="37"/>
      <c r="DX3151" s="37"/>
      <c r="DY3151" s="37"/>
      <c r="DZ3151" s="37"/>
      <c r="EA3151" s="37"/>
      <c r="EB3151" s="37"/>
      <c r="EC3151" s="37"/>
      <c r="ED3151" s="37"/>
      <c r="EE3151" s="37"/>
      <c r="EF3151" s="37"/>
      <c r="EG3151" s="37"/>
      <c r="EH3151" s="37"/>
      <c r="EI3151" s="37"/>
      <c r="EJ3151" s="37"/>
      <c r="EK3151" s="37"/>
      <c r="EL3151" s="37"/>
      <c r="EM3151" s="37"/>
      <c r="EN3151" s="37"/>
      <c r="EO3151" s="37"/>
      <c r="EP3151" s="37"/>
      <c r="EQ3151" s="37"/>
      <c r="ER3151" s="37"/>
      <c r="ES3151" s="37"/>
      <c r="ET3151" s="37"/>
      <c r="EU3151" s="37"/>
      <c r="EV3151" s="37"/>
      <c r="EW3151" s="37"/>
      <c r="EX3151" s="37"/>
      <c r="EY3151" s="37"/>
      <c r="EZ3151" s="37"/>
      <c r="FA3151" s="37"/>
      <c r="FB3151" s="37"/>
      <c r="FC3151" s="37"/>
      <c r="FD3151" s="37"/>
      <c r="FE3151" s="37"/>
      <c r="FF3151" s="37"/>
      <c r="FG3151" s="37"/>
      <c r="FH3151" s="37"/>
      <c r="FI3151" s="37"/>
      <c r="FJ3151" s="37"/>
      <c r="FK3151" s="37"/>
      <c r="FL3151" s="37"/>
      <c r="FM3151" s="37"/>
      <c r="FN3151" s="37"/>
      <c r="FO3151" s="37"/>
      <c r="FP3151" s="37"/>
      <c r="FQ3151" s="37"/>
      <c r="FR3151" s="37"/>
      <c r="FS3151" s="37"/>
      <c r="FT3151" s="37"/>
      <c r="FU3151" s="37"/>
      <c r="FV3151" s="37"/>
      <c r="FW3151" s="37"/>
      <c r="FX3151" s="37"/>
      <c r="FY3151" s="34"/>
      <c r="FZ3151" s="37"/>
      <c r="GA3151" s="35"/>
      <c r="GB3151" s="37"/>
      <c r="GC3151" s="37"/>
      <c r="GD3151" s="37"/>
      <c r="GE3151" s="37"/>
      <c r="GF3151" s="37"/>
      <c r="GG3151" s="37"/>
      <c r="GH3151" s="37"/>
      <c r="GI3151" s="34"/>
      <c r="GJ3151" s="37"/>
      <c r="GK3151" s="35"/>
      <c r="GL3151" s="37"/>
      <c r="GM3151" s="37"/>
      <c r="GN3151" s="37"/>
      <c r="GO3151" s="37"/>
      <c r="GP3151" s="37"/>
      <c r="GQ3151" s="37"/>
      <c r="GR3151" s="37"/>
      <c r="GS3151" s="34"/>
      <c r="GT3151" s="37"/>
      <c r="GU3151" s="35"/>
      <c r="GV3151" s="37"/>
      <c r="GW3151" s="37"/>
      <c r="GX3151" s="37"/>
      <c r="GY3151" s="37"/>
      <c r="GZ3151" s="37"/>
      <c r="HA3151" s="37"/>
      <c r="HB3151" s="37"/>
      <c r="HC3151" s="37"/>
      <c r="HD3151" s="37"/>
      <c r="HE3151" s="37"/>
      <c r="HF3151" s="37"/>
      <c r="HG3151" s="37"/>
      <c r="HH3151" s="37"/>
      <c r="HI3151" s="36"/>
      <c r="HJ3151" s="37"/>
      <c r="HK3151" s="37"/>
      <c r="HL3151" s="37"/>
      <c r="HM3151" s="37"/>
      <c r="HN3151" s="37"/>
      <c r="HO3151" s="37"/>
      <c r="HP3151" s="37"/>
      <c r="HQ3151" s="37"/>
      <c r="HR3151" s="37"/>
      <c r="HS3151" s="36"/>
      <c r="HT3151" s="37"/>
      <c r="HU3151" s="37"/>
      <c r="HV3151" s="37"/>
      <c r="HW3151" s="37"/>
      <c r="HX3151" s="37"/>
      <c r="HY3151" s="37"/>
      <c r="HZ3151" s="37"/>
      <c r="IA3151" s="37"/>
      <c r="IB3151" s="37"/>
      <c r="IC3151" s="36"/>
      <c r="ID3151" s="37"/>
      <c r="IE3151" s="37"/>
      <c r="KG3151" s="1"/>
      <c r="KV3151" s="1"/>
      <c r="KW3151" s="34"/>
      <c r="KY3151" s="35"/>
      <c r="LA3151" s="36"/>
      <c r="LC3151" s="37"/>
      <c r="LD3151" s="37"/>
      <c r="LE3151" s="37"/>
      <c r="LF3151" s="37"/>
      <c r="LG3151" s="37"/>
      <c r="LH3151" s="37"/>
      <c r="LI3151" s="37"/>
      <c r="LJ3151" s="37"/>
      <c r="LK3151" s="37"/>
      <c r="LL3151" s="37"/>
      <c r="LM3151" s="37"/>
      <c r="LN3151" s="37"/>
      <c r="LO3151" s="37"/>
      <c r="LP3151" s="37"/>
      <c r="LQ3151" s="37"/>
      <c r="LR3151" s="37"/>
      <c r="LS3151" s="37"/>
      <c r="LT3151" s="37"/>
      <c r="LU3151" s="34"/>
      <c r="LV3151" s="37"/>
      <c r="LW3151" s="35"/>
      <c r="LX3151" s="37"/>
      <c r="LY3151" s="37"/>
      <c r="LZ3151" s="37"/>
      <c r="MA3151" s="37"/>
      <c r="MB3151" s="37"/>
      <c r="MC3151" s="37"/>
      <c r="MD3151" s="37"/>
      <c r="ME3151" s="34"/>
      <c r="MF3151" s="37"/>
      <c r="MG3151" s="35"/>
      <c r="MH3151" s="37"/>
      <c r="MI3151" s="37"/>
      <c r="MJ3151" s="37"/>
      <c r="MK3151" s="37"/>
      <c r="ML3151" s="37"/>
      <c r="MM3151" s="37"/>
      <c r="MN3151" s="37"/>
      <c r="MO3151" s="34"/>
      <c r="MP3151" s="37"/>
      <c r="MQ3151" s="35"/>
      <c r="MR3151" s="37"/>
      <c r="MS3151" s="37"/>
      <c r="MT3151" s="37"/>
      <c r="MU3151" s="37"/>
      <c r="MV3151" s="37"/>
      <c r="MW3151" s="37"/>
      <c r="MX3151" s="37"/>
      <c r="MY3151" s="37"/>
      <c r="MZ3151" s="37"/>
      <c r="NA3151" s="37"/>
      <c r="NB3151" s="37"/>
      <c r="NC3151" s="37"/>
      <c r="ND3151" s="37"/>
      <c r="NE3151" s="36"/>
      <c r="NF3151" s="37"/>
      <c r="NG3151" s="37"/>
      <c r="NH3151" s="37"/>
      <c r="NI3151" s="37"/>
      <c r="NJ3151" s="37"/>
      <c r="NK3151" s="37"/>
      <c r="NL3151" s="37"/>
      <c r="NM3151" s="37"/>
      <c r="NN3151" s="37"/>
      <c r="NO3151" s="36"/>
      <c r="NP3151" s="37"/>
      <c r="NQ3151" s="37"/>
      <c r="NR3151" s="37"/>
      <c r="NS3151" s="37"/>
      <c r="NT3151" s="37"/>
      <c r="NU3151" s="37"/>
      <c r="NV3151" s="37"/>
      <c r="NW3151" s="37"/>
      <c r="NX3151" s="37"/>
      <c r="NY3151" s="36"/>
      <c r="NZ3151" s="37"/>
      <c r="OA3151" s="37"/>
      <c r="OB3151" s="37"/>
      <c r="OC3151" s="37"/>
      <c r="OD3151" s="37"/>
      <c r="OE3151" s="37"/>
      <c r="OF3151" s="37"/>
      <c r="OG3151" s="37"/>
      <c r="OH3151" s="37"/>
      <c r="OI3151" s="37"/>
      <c r="OJ3151" s="37"/>
      <c r="OK3151" s="37"/>
      <c r="OL3151" s="37"/>
      <c r="OM3151" s="37"/>
      <c r="ON3151" s="37"/>
      <c r="OO3151" s="37"/>
      <c r="OP3151" s="37"/>
      <c r="OQ3151" s="37"/>
      <c r="OR3151" s="37"/>
      <c r="OS3151" s="37"/>
      <c r="OT3151" s="37"/>
      <c r="OU3151" s="37"/>
      <c r="OV3151" s="37"/>
      <c r="OW3151" s="37"/>
      <c r="OX3151" s="37"/>
      <c r="OY3151" s="37"/>
      <c r="OZ3151" s="37"/>
      <c r="PA3151" s="37"/>
      <c r="PB3151" s="37"/>
      <c r="PC3151" s="37"/>
      <c r="PD3151" s="37"/>
      <c r="PE3151" s="37"/>
      <c r="PF3151" s="37"/>
      <c r="PG3151" s="37"/>
      <c r="PH3151" s="37"/>
      <c r="PI3151" s="37"/>
      <c r="PJ3151" s="37"/>
      <c r="PK3151" s="37"/>
      <c r="PL3151" s="37"/>
      <c r="PM3151" s="37"/>
      <c r="PN3151" s="37"/>
      <c r="PO3151" s="37"/>
      <c r="PP3151" s="37"/>
      <c r="PQ3151" s="37"/>
      <c r="PR3151" s="37"/>
      <c r="PS3151" s="37"/>
      <c r="PT3151" s="37"/>
      <c r="PU3151" s="37"/>
      <c r="PV3151" s="37"/>
      <c r="PW3151" s="37"/>
      <c r="PX3151" s="37"/>
      <c r="PY3151" s="37"/>
      <c r="PZ3151" s="37"/>
      <c r="QA3151" s="37"/>
      <c r="QB3151" s="37"/>
      <c r="QC3151" s="37"/>
      <c r="QD3151" s="37"/>
      <c r="QE3151" s="37"/>
      <c r="QF3151" s="37"/>
      <c r="QG3151" s="37"/>
      <c r="QH3151" s="37"/>
      <c r="QI3151" s="37"/>
      <c r="QJ3151" s="37"/>
      <c r="QK3151" s="37"/>
      <c r="QL3151" s="37"/>
      <c r="QM3151" s="37"/>
      <c r="QN3151" s="37"/>
      <c r="QO3151" s="37"/>
      <c r="QP3151" s="37"/>
      <c r="QQ3151" s="37"/>
      <c r="QR3151" s="37"/>
      <c r="QS3151" s="37"/>
      <c r="QT3151" s="37"/>
      <c r="QU3151" s="37"/>
      <c r="QV3151" s="37"/>
      <c r="QW3151" s="37"/>
      <c r="QX3151" s="37"/>
      <c r="QY3151" s="37"/>
      <c r="QZ3151" s="37"/>
      <c r="RA3151" s="37"/>
      <c r="RB3151" s="37"/>
      <c r="RC3151" s="37"/>
      <c r="RD3151" s="37"/>
      <c r="RE3151" s="37"/>
      <c r="RF3151" s="37"/>
      <c r="RG3151" s="34"/>
      <c r="RH3151" s="37"/>
      <c r="RI3151" s="35"/>
      <c r="RJ3151" s="37"/>
      <c r="RK3151" s="37"/>
      <c r="RL3151" s="37"/>
      <c r="RM3151" s="37"/>
      <c r="RN3151" s="37"/>
      <c r="RO3151" s="37"/>
      <c r="RP3151" s="37"/>
      <c r="RQ3151" s="34"/>
      <c r="RR3151" s="37"/>
      <c r="RS3151" s="35"/>
      <c r="RT3151" s="37"/>
      <c r="RU3151" s="37"/>
      <c r="RV3151" s="37"/>
      <c r="RW3151" s="37"/>
      <c r="RX3151" s="37"/>
      <c r="RY3151" s="37"/>
      <c r="RZ3151" s="37"/>
      <c r="SA3151" s="34"/>
      <c r="SB3151" s="37"/>
      <c r="SC3151" s="35"/>
      <c r="SD3151" s="37"/>
      <c r="SE3151" s="37"/>
      <c r="SF3151" s="37"/>
      <c r="SG3151" s="37"/>
      <c r="SH3151" s="37"/>
      <c r="SI3151" s="37"/>
      <c r="SJ3151" s="37"/>
      <c r="SK3151" s="37"/>
      <c r="SL3151" s="37"/>
      <c r="SM3151" s="37"/>
      <c r="SN3151" s="37"/>
      <c r="SO3151" s="37"/>
      <c r="SP3151" s="37"/>
      <c r="SQ3151" s="36"/>
      <c r="SR3151" s="37"/>
      <c r="SS3151" s="37"/>
      <c r="ST3151" s="37"/>
      <c r="SU3151" s="37"/>
      <c r="SV3151" s="37"/>
      <c r="SW3151" s="37"/>
      <c r="SX3151" s="37"/>
      <c r="SY3151" s="37"/>
      <c r="SZ3151" s="37"/>
      <c r="TA3151" s="36"/>
      <c r="TB3151" s="37"/>
      <c r="TC3151" s="37"/>
      <c r="TD3151" s="37"/>
      <c r="TE3151" s="37"/>
      <c r="TF3151" s="37"/>
      <c r="TG3151" s="37"/>
      <c r="TH3151" s="37"/>
      <c r="TI3151" s="37"/>
      <c r="TJ3151" s="37"/>
      <c r="TK3151" s="36"/>
      <c r="TL3151" s="37"/>
      <c r="TM3151" s="37"/>
      <c r="VT3151" s="1"/>
    </row>
    <row r="3152" spans="14:592" x14ac:dyDescent="0.3">
      <c r="N3152" s="1"/>
      <c r="O3152" s="34"/>
      <c r="Q3152" s="35"/>
      <c r="S3152" s="36"/>
      <c r="AM3152" s="34"/>
      <c r="AO3152" s="35"/>
      <c r="AW3152" s="34"/>
      <c r="AY3152" s="35"/>
      <c r="BG3152" s="34"/>
      <c r="BI3152" s="35"/>
      <c r="BW3152" s="36"/>
      <c r="CG3152" s="36"/>
      <c r="CQ3152" s="36"/>
      <c r="EZ3152" s="37"/>
      <c r="FJ3152" s="52"/>
      <c r="FL3152" s="54"/>
      <c r="FY3152" s="34"/>
      <c r="GA3152" s="35"/>
      <c r="GI3152" s="34"/>
      <c r="GK3152" s="35"/>
      <c r="GS3152" s="34"/>
      <c r="GU3152" s="35"/>
      <c r="HI3152" s="36"/>
      <c r="HS3152" s="36"/>
      <c r="IC3152" s="36"/>
      <c r="KG3152" s="1"/>
      <c r="KV3152" s="1"/>
      <c r="KW3152" s="34"/>
      <c r="KY3152" s="35"/>
      <c r="LA3152" s="36"/>
      <c r="LU3152" s="34"/>
      <c r="LW3152" s="35"/>
      <c r="ME3152" s="34"/>
      <c r="MG3152" s="35"/>
      <c r="MO3152" s="34"/>
      <c r="MQ3152" s="35"/>
      <c r="NE3152" s="36"/>
      <c r="NO3152" s="36"/>
      <c r="NY3152" s="36"/>
      <c r="QH3152" s="37"/>
      <c r="RG3152" s="34"/>
      <c r="RI3152" s="35"/>
      <c r="RQ3152" s="34"/>
      <c r="RS3152" s="35"/>
      <c r="SA3152" s="34"/>
      <c r="SC3152" s="35"/>
      <c r="SQ3152" s="36"/>
      <c r="TA3152" s="36"/>
      <c r="TK3152" s="36"/>
      <c r="VT3152" s="1"/>
    </row>
    <row r="3153" spans="14:592" x14ac:dyDescent="0.3">
      <c r="N3153" s="1"/>
      <c r="O3153" s="34"/>
      <c r="Q3153" s="35"/>
      <c r="S3153" s="36"/>
      <c r="T3153" s="36"/>
      <c r="U3153" s="36"/>
      <c r="V3153" s="36"/>
      <c r="W3153" s="36"/>
      <c r="X3153" s="36"/>
      <c r="Y3153" s="36"/>
      <c r="Z3153" s="36"/>
      <c r="AA3153" s="36"/>
      <c r="AB3153" s="36"/>
      <c r="AC3153" s="36"/>
      <c r="AD3153" s="36"/>
      <c r="AE3153" s="36"/>
      <c r="AF3153" s="36"/>
      <c r="AG3153" s="36"/>
      <c r="AH3153" s="36"/>
      <c r="AI3153" s="36"/>
      <c r="AJ3153" s="36"/>
      <c r="AK3153" s="36"/>
      <c r="AL3153" s="36"/>
      <c r="AM3153" s="34"/>
      <c r="AN3153" s="36"/>
      <c r="AO3153" s="35"/>
      <c r="AP3153" s="36"/>
      <c r="AQ3153" s="36"/>
      <c r="AR3153" s="36"/>
      <c r="AS3153" s="36"/>
      <c r="AT3153" s="36"/>
      <c r="AU3153" s="36"/>
      <c r="AV3153" s="36"/>
      <c r="AW3153" s="34"/>
      <c r="AX3153" s="36"/>
      <c r="AY3153" s="35"/>
      <c r="AZ3153" s="36"/>
      <c r="BA3153" s="36"/>
      <c r="BB3153" s="36"/>
      <c r="BC3153" s="36"/>
      <c r="BD3153" s="36"/>
      <c r="BE3153" s="36"/>
      <c r="BF3153" s="36"/>
      <c r="BG3153" s="34"/>
      <c r="BH3153" s="36"/>
      <c r="BI3153" s="35"/>
      <c r="BJ3153" s="36"/>
      <c r="BK3153" s="36"/>
      <c r="BL3153" s="36"/>
      <c r="BM3153" s="36"/>
      <c r="BN3153" s="36"/>
      <c r="BO3153" s="36"/>
      <c r="BP3153" s="36"/>
      <c r="BQ3153" s="36"/>
      <c r="BR3153" s="36"/>
      <c r="BS3153" s="36"/>
      <c r="BT3153" s="36"/>
      <c r="BU3153" s="36"/>
      <c r="BV3153" s="36"/>
      <c r="BW3153" s="36"/>
      <c r="BX3153" s="36"/>
      <c r="BY3153" s="36"/>
      <c r="BZ3153" s="36"/>
      <c r="CA3153" s="36"/>
      <c r="CB3153" s="36"/>
      <c r="CC3153" s="36"/>
      <c r="CD3153" s="36"/>
      <c r="CE3153" s="36"/>
      <c r="CF3153" s="36"/>
      <c r="CG3153" s="36"/>
      <c r="CH3153" s="36"/>
      <c r="CI3153" s="36"/>
      <c r="CJ3153" s="36"/>
      <c r="CK3153" s="36"/>
      <c r="CL3153" s="36"/>
      <c r="CM3153" s="36"/>
      <c r="CN3153" s="36"/>
      <c r="CO3153" s="36"/>
      <c r="CP3153" s="36"/>
      <c r="CQ3153" s="36"/>
      <c r="CR3153" s="36"/>
      <c r="CS3153" s="36"/>
      <c r="CT3153" s="36"/>
      <c r="CU3153" s="36"/>
      <c r="CV3153" s="36"/>
      <c r="CW3153" s="36"/>
      <c r="CX3153" s="36"/>
      <c r="CY3153" s="36"/>
      <c r="CZ3153" s="36"/>
      <c r="DA3153" s="36"/>
      <c r="DB3153" s="36"/>
      <c r="DC3153" s="36"/>
      <c r="DD3153" s="36"/>
      <c r="DE3153" s="36"/>
      <c r="DF3153" s="36"/>
      <c r="DG3153" s="36"/>
      <c r="DH3153" s="36"/>
      <c r="DI3153" s="36"/>
      <c r="DJ3153" s="36"/>
      <c r="DK3153" s="36"/>
      <c r="DL3153" s="36"/>
      <c r="DM3153" s="36"/>
      <c r="DN3153" s="36"/>
      <c r="DO3153" s="36"/>
      <c r="DP3153" s="36"/>
      <c r="DQ3153" s="36"/>
      <c r="DR3153" s="36"/>
      <c r="DS3153" s="36"/>
      <c r="DT3153" s="36"/>
      <c r="DU3153" s="36"/>
      <c r="DV3153" s="36"/>
      <c r="DW3153" s="36"/>
      <c r="DX3153" s="36"/>
      <c r="DY3153" s="36"/>
      <c r="DZ3153" s="36"/>
      <c r="EA3153" s="36"/>
      <c r="EB3153" s="36"/>
      <c r="EC3153" s="36"/>
      <c r="ED3153" s="36"/>
      <c r="EE3153" s="36"/>
      <c r="EF3153" s="36"/>
      <c r="EG3153" s="36"/>
      <c r="EH3153" s="36"/>
      <c r="EI3153" s="36"/>
      <c r="EJ3153" s="36"/>
      <c r="EK3153" s="36"/>
      <c r="EL3153" s="36"/>
      <c r="EM3153" s="36"/>
      <c r="EN3153" s="36"/>
      <c r="EO3153" s="36"/>
      <c r="EP3153" s="36"/>
      <c r="EQ3153" s="36"/>
      <c r="ER3153" s="36"/>
      <c r="ES3153" s="36"/>
      <c r="ET3153" s="36"/>
      <c r="EU3153" s="36"/>
      <c r="EV3153" s="36"/>
      <c r="EW3153" s="36"/>
      <c r="EX3153" s="36"/>
      <c r="EY3153" s="36"/>
      <c r="EZ3153" s="36"/>
      <c r="FA3153" s="36"/>
      <c r="FB3153" s="36"/>
      <c r="FC3153" s="36"/>
      <c r="FD3153" s="36"/>
      <c r="FE3153" s="36"/>
      <c r="FF3153" s="36"/>
      <c r="FG3153" s="36"/>
      <c r="FH3153" s="36"/>
      <c r="FI3153" s="36"/>
      <c r="FJ3153" s="36"/>
      <c r="FK3153" s="36"/>
      <c r="FL3153" s="36"/>
      <c r="FM3153" s="36"/>
      <c r="FN3153" s="36"/>
      <c r="FO3153" s="36"/>
      <c r="FP3153" s="36"/>
      <c r="FQ3153" s="36"/>
      <c r="FR3153" s="36"/>
      <c r="FS3153" s="36"/>
      <c r="FT3153" s="36"/>
      <c r="FU3153" s="36"/>
      <c r="FV3153" s="36"/>
      <c r="FW3153" s="36"/>
      <c r="FX3153" s="36"/>
      <c r="FY3153" s="34"/>
      <c r="FZ3153" s="36"/>
      <c r="GA3153" s="35"/>
      <c r="GB3153" s="36"/>
      <c r="GC3153" s="36"/>
      <c r="GD3153" s="36"/>
      <c r="GE3153" s="36"/>
      <c r="GF3153" s="36"/>
      <c r="GG3153" s="36"/>
      <c r="GH3153" s="36"/>
      <c r="GI3153" s="34"/>
      <c r="GJ3153" s="36"/>
      <c r="GK3153" s="35"/>
      <c r="GL3153" s="36"/>
      <c r="GM3153" s="36"/>
      <c r="GN3153" s="36"/>
      <c r="GO3153" s="36"/>
      <c r="GP3153" s="36"/>
      <c r="GQ3153" s="36"/>
      <c r="GR3153" s="36"/>
      <c r="GS3153" s="34"/>
      <c r="GT3153" s="36"/>
      <c r="GU3153" s="35"/>
      <c r="GV3153" s="36"/>
      <c r="GW3153" s="36"/>
      <c r="GX3153" s="36"/>
      <c r="GY3153" s="36"/>
      <c r="GZ3153" s="36"/>
      <c r="HA3153" s="36"/>
      <c r="HB3153" s="36"/>
      <c r="HC3153" s="36"/>
      <c r="HD3153" s="36"/>
      <c r="HE3153" s="36"/>
      <c r="HF3153" s="36"/>
      <c r="HG3153" s="36"/>
      <c r="HH3153" s="36"/>
      <c r="HI3153" s="36"/>
      <c r="HJ3153" s="36"/>
      <c r="HK3153" s="36"/>
      <c r="HL3153" s="36"/>
      <c r="HM3153" s="36"/>
      <c r="HN3153" s="36"/>
      <c r="HO3153" s="36"/>
      <c r="HP3153" s="36"/>
      <c r="HQ3153" s="36"/>
      <c r="HR3153" s="36"/>
      <c r="HS3153" s="36"/>
      <c r="HT3153" s="36"/>
      <c r="HU3153" s="36"/>
      <c r="HV3153" s="36"/>
      <c r="HW3153" s="36"/>
      <c r="HX3153" s="36"/>
      <c r="HY3153" s="36"/>
      <c r="HZ3153" s="36"/>
      <c r="IA3153" s="36"/>
      <c r="IB3153" s="36"/>
      <c r="IC3153" s="36"/>
      <c r="KG3153" s="1"/>
      <c r="KV3153" s="1"/>
      <c r="KW3153" s="34"/>
      <c r="KY3153" s="35"/>
      <c r="LA3153" s="36"/>
      <c r="LB3153" s="36"/>
      <c r="LC3153" s="36"/>
      <c r="LD3153" s="36"/>
      <c r="LE3153" s="36"/>
      <c r="LF3153" s="36"/>
      <c r="LG3153" s="36"/>
      <c r="LH3153" s="36"/>
      <c r="LI3153" s="36"/>
      <c r="LJ3153" s="36"/>
      <c r="LK3153" s="36"/>
      <c r="LL3153" s="36"/>
      <c r="LM3153" s="36"/>
      <c r="LN3153" s="36"/>
      <c r="LO3153" s="36"/>
      <c r="LP3153" s="36"/>
      <c r="LQ3153" s="36"/>
      <c r="LR3153" s="36"/>
      <c r="LS3153" s="36"/>
      <c r="LT3153" s="36"/>
      <c r="LU3153" s="34"/>
      <c r="LV3153" s="36"/>
      <c r="LW3153" s="35"/>
      <c r="LX3153" s="36"/>
      <c r="LY3153" s="36"/>
      <c r="LZ3153" s="36"/>
      <c r="MA3153" s="36"/>
      <c r="MB3153" s="36"/>
      <c r="MC3153" s="36"/>
      <c r="MD3153" s="36"/>
      <c r="ME3153" s="34"/>
      <c r="MF3153" s="36"/>
      <c r="MG3153" s="35"/>
      <c r="MH3153" s="36"/>
      <c r="MI3153" s="36"/>
      <c r="MJ3153" s="36"/>
      <c r="MK3153" s="36"/>
      <c r="ML3153" s="36"/>
      <c r="MM3153" s="36"/>
      <c r="MN3153" s="36"/>
      <c r="MO3153" s="34"/>
      <c r="MP3153" s="36"/>
      <c r="MQ3153" s="35"/>
      <c r="MR3153" s="36"/>
      <c r="MS3153" s="36"/>
      <c r="MT3153" s="36"/>
      <c r="MU3153" s="36"/>
      <c r="MV3153" s="36"/>
      <c r="MW3153" s="36"/>
      <c r="MX3153" s="36"/>
      <c r="MY3153" s="36"/>
      <c r="MZ3153" s="36"/>
      <c r="NA3153" s="36"/>
      <c r="NB3153" s="36"/>
      <c r="NC3153" s="36"/>
      <c r="ND3153" s="36"/>
      <c r="NE3153" s="36"/>
      <c r="NF3153" s="36"/>
      <c r="NG3153" s="36"/>
      <c r="NH3153" s="36"/>
      <c r="NI3153" s="36"/>
      <c r="NJ3153" s="36"/>
      <c r="NK3153" s="36"/>
      <c r="NL3153" s="36"/>
      <c r="NM3153" s="36"/>
      <c r="NN3153" s="36"/>
      <c r="NO3153" s="36"/>
      <c r="NP3153" s="36"/>
      <c r="NQ3153" s="36"/>
      <c r="NR3153" s="36"/>
      <c r="NS3153" s="36"/>
      <c r="NT3153" s="36"/>
      <c r="NU3153" s="36"/>
      <c r="NV3153" s="36"/>
      <c r="NW3153" s="36"/>
      <c r="NX3153" s="36"/>
      <c r="NY3153" s="36"/>
      <c r="NZ3153" s="36"/>
      <c r="OA3153" s="36"/>
      <c r="OB3153" s="36"/>
      <c r="OC3153" s="36"/>
      <c r="OD3153" s="36"/>
      <c r="OE3153" s="36"/>
      <c r="OF3153" s="36"/>
      <c r="OG3153" s="36"/>
      <c r="OH3153" s="36"/>
      <c r="OI3153" s="36"/>
      <c r="OJ3153" s="36"/>
      <c r="OK3153" s="36"/>
      <c r="OL3153" s="36"/>
      <c r="OM3153" s="36"/>
      <c r="ON3153" s="36"/>
      <c r="OO3153" s="36"/>
      <c r="OP3153" s="36"/>
      <c r="OQ3153" s="36"/>
      <c r="OR3153" s="36"/>
      <c r="OS3153" s="36"/>
      <c r="OT3153" s="36"/>
      <c r="OU3153" s="36"/>
      <c r="OV3153" s="36"/>
      <c r="OW3153" s="36"/>
      <c r="OX3153" s="36"/>
      <c r="OY3153" s="36"/>
      <c r="OZ3153" s="36"/>
      <c r="PA3153" s="36"/>
      <c r="PB3153" s="36"/>
      <c r="PC3153" s="36"/>
      <c r="PD3153" s="36"/>
      <c r="PE3153" s="36"/>
      <c r="PF3153" s="36"/>
      <c r="PG3153" s="36"/>
      <c r="PH3153" s="36"/>
      <c r="PI3153" s="36"/>
      <c r="PJ3153" s="36"/>
      <c r="PK3153" s="36"/>
      <c r="PL3153" s="36"/>
      <c r="PM3153" s="36"/>
      <c r="PN3153" s="36"/>
      <c r="PO3153" s="36"/>
      <c r="PP3153" s="36"/>
      <c r="PQ3153" s="36"/>
      <c r="PR3153" s="36"/>
      <c r="PS3153" s="36"/>
      <c r="PT3153" s="36"/>
      <c r="PU3153" s="36"/>
      <c r="PV3153" s="36"/>
      <c r="PW3153" s="36"/>
      <c r="PX3153" s="36"/>
      <c r="PY3153" s="36"/>
      <c r="PZ3153" s="36"/>
      <c r="QA3153" s="36"/>
      <c r="QB3153" s="36"/>
      <c r="QC3153" s="36"/>
      <c r="QD3153" s="36"/>
      <c r="QE3153" s="36"/>
      <c r="QF3153" s="36"/>
      <c r="QG3153" s="36"/>
      <c r="QH3153" s="36"/>
      <c r="QI3153" s="36"/>
      <c r="QJ3153" s="36"/>
      <c r="QK3153" s="36"/>
      <c r="QL3153" s="36"/>
      <c r="QM3153" s="36"/>
      <c r="QN3153" s="36"/>
      <c r="QO3153" s="36"/>
      <c r="QP3153" s="36"/>
      <c r="QQ3153" s="36"/>
      <c r="QR3153" s="36"/>
      <c r="QS3153" s="36"/>
      <c r="QT3153" s="36"/>
      <c r="QU3153" s="36"/>
      <c r="QV3153" s="36"/>
      <c r="QW3153" s="36"/>
      <c r="QX3153" s="36"/>
      <c r="QY3153" s="36"/>
      <c r="QZ3153" s="36"/>
      <c r="RA3153" s="36"/>
      <c r="RB3153" s="36"/>
      <c r="RC3153" s="36"/>
      <c r="RD3153" s="36"/>
      <c r="RE3153" s="36"/>
      <c r="RF3153" s="36"/>
      <c r="RG3153" s="34"/>
      <c r="RH3153" s="36"/>
      <c r="RI3153" s="35"/>
      <c r="RJ3153" s="36"/>
      <c r="RK3153" s="36"/>
      <c r="RL3153" s="36"/>
      <c r="RM3153" s="36"/>
      <c r="RN3153" s="36"/>
      <c r="RO3153" s="36"/>
      <c r="RP3153" s="36"/>
      <c r="RQ3153" s="34"/>
      <c r="RR3153" s="36"/>
      <c r="RS3153" s="35"/>
      <c r="RT3153" s="36"/>
      <c r="RU3153" s="36"/>
      <c r="RV3153" s="36"/>
      <c r="RW3153" s="36"/>
      <c r="RX3153" s="36"/>
      <c r="RY3153" s="36"/>
      <c r="RZ3153" s="36"/>
      <c r="SA3153" s="34"/>
      <c r="SB3153" s="36"/>
      <c r="SC3153" s="35"/>
      <c r="SD3153" s="36"/>
      <c r="SE3153" s="36"/>
      <c r="SF3153" s="36"/>
      <c r="SG3153" s="36"/>
      <c r="SH3153" s="36"/>
      <c r="SI3153" s="36"/>
      <c r="SJ3153" s="36"/>
      <c r="SK3153" s="36"/>
      <c r="SL3153" s="36"/>
      <c r="SM3153" s="36"/>
      <c r="SN3153" s="36"/>
      <c r="SO3153" s="36"/>
      <c r="SP3153" s="36"/>
      <c r="SQ3153" s="36"/>
      <c r="SR3153" s="36"/>
      <c r="SS3153" s="36"/>
      <c r="ST3153" s="36"/>
      <c r="SU3153" s="36"/>
      <c r="SV3153" s="36"/>
      <c r="SW3153" s="36"/>
      <c r="SX3153" s="36"/>
      <c r="SY3153" s="36"/>
      <c r="SZ3153" s="36"/>
      <c r="TA3153" s="36"/>
      <c r="TB3153" s="36"/>
      <c r="TC3153" s="36"/>
      <c r="TD3153" s="36"/>
      <c r="TE3153" s="36"/>
      <c r="TF3153" s="36"/>
      <c r="TG3153" s="36"/>
      <c r="TH3153" s="36"/>
      <c r="TI3153" s="36"/>
      <c r="TJ3153" s="36"/>
      <c r="TK3153" s="36"/>
      <c r="VT3153" s="1"/>
    </row>
    <row r="3154" spans="14:592" x14ac:dyDescent="0.3">
      <c r="N3154" s="1"/>
      <c r="O3154" s="34"/>
      <c r="Q3154" s="35"/>
      <c r="S3154" s="36"/>
      <c r="T3154" s="36"/>
      <c r="U3154" s="36"/>
      <c r="V3154" s="36"/>
      <c r="W3154" s="36"/>
      <c r="X3154" s="36"/>
      <c r="Y3154" s="36"/>
      <c r="Z3154" s="36"/>
      <c r="AA3154" s="36"/>
      <c r="AB3154" s="36"/>
      <c r="AC3154" s="36"/>
      <c r="AD3154" s="36"/>
      <c r="AE3154" s="36"/>
      <c r="AF3154" s="36"/>
      <c r="AG3154" s="36"/>
      <c r="AH3154" s="36"/>
      <c r="AI3154" s="36"/>
      <c r="AJ3154" s="36"/>
      <c r="AK3154" s="36"/>
      <c r="AL3154" s="36"/>
      <c r="AM3154" s="34"/>
      <c r="AN3154" s="36"/>
      <c r="AO3154" s="35"/>
      <c r="AP3154" s="36"/>
      <c r="AQ3154" s="36"/>
      <c r="AR3154" s="36"/>
      <c r="AS3154" s="36"/>
      <c r="AT3154" s="36"/>
      <c r="AU3154" s="36"/>
      <c r="AV3154" s="36"/>
      <c r="AW3154" s="34"/>
      <c r="AX3154" s="36"/>
      <c r="AY3154" s="35"/>
      <c r="AZ3154" s="36"/>
      <c r="BA3154" s="36"/>
      <c r="BB3154" s="36"/>
      <c r="BC3154" s="36"/>
      <c r="BD3154" s="36"/>
      <c r="BE3154" s="36"/>
      <c r="BF3154" s="36"/>
      <c r="BG3154" s="34"/>
      <c r="BH3154" s="36"/>
      <c r="BI3154" s="35"/>
      <c r="BJ3154" s="36"/>
      <c r="BK3154" s="36"/>
      <c r="BL3154" s="36"/>
      <c r="BM3154" s="36"/>
      <c r="BN3154" s="36"/>
      <c r="BO3154" s="36"/>
      <c r="BP3154" s="36"/>
      <c r="BQ3154" s="36"/>
      <c r="BR3154" s="36"/>
      <c r="BS3154" s="36"/>
      <c r="BT3154" s="36"/>
      <c r="BU3154" s="36"/>
      <c r="BV3154" s="36"/>
      <c r="BW3154" s="36"/>
      <c r="BX3154" s="36"/>
      <c r="BY3154" s="36"/>
      <c r="BZ3154" s="36"/>
      <c r="CA3154" s="36"/>
      <c r="CB3154" s="36"/>
      <c r="CC3154" s="36"/>
      <c r="CD3154" s="36"/>
      <c r="CE3154" s="36"/>
      <c r="CF3154" s="36"/>
      <c r="CG3154" s="36"/>
      <c r="CH3154" s="36"/>
      <c r="CI3154" s="36"/>
      <c r="CJ3154" s="36"/>
      <c r="CK3154" s="36"/>
      <c r="CL3154" s="36"/>
      <c r="CM3154" s="36"/>
      <c r="CN3154" s="36"/>
      <c r="CO3154" s="36"/>
      <c r="CP3154" s="36"/>
      <c r="CQ3154" s="36"/>
      <c r="CR3154" s="36"/>
      <c r="CS3154" s="36"/>
      <c r="CT3154" s="36"/>
      <c r="CU3154" s="36"/>
      <c r="CV3154" s="36"/>
      <c r="CW3154" s="36"/>
      <c r="CX3154" s="36"/>
      <c r="CY3154" s="36"/>
      <c r="CZ3154" s="36"/>
      <c r="DA3154" s="36"/>
      <c r="DB3154" s="36"/>
      <c r="DC3154" s="36"/>
      <c r="DD3154" s="36"/>
      <c r="DE3154" s="36"/>
      <c r="DF3154" s="36"/>
      <c r="DG3154" s="36"/>
      <c r="DH3154" s="36"/>
      <c r="DI3154" s="36"/>
      <c r="DJ3154" s="36"/>
      <c r="DK3154" s="36"/>
      <c r="DL3154" s="36"/>
      <c r="DM3154" s="36"/>
      <c r="DN3154" s="36"/>
      <c r="DO3154" s="36"/>
      <c r="DP3154" s="36"/>
      <c r="DQ3154" s="36"/>
      <c r="DR3154" s="36"/>
      <c r="DS3154" s="36"/>
      <c r="DT3154" s="36"/>
      <c r="DU3154" s="36"/>
      <c r="DV3154" s="36"/>
      <c r="DW3154" s="36"/>
      <c r="DX3154" s="36"/>
      <c r="DY3154" s="36"/>
      <c r="DZ3154" s="36"/>
      <c r="EA3154" s="36"/>
      <c r="EB3154" s="36"/>
      <c r="EC3154" s="36"/>
      <c r="ED3154" s="36"/>
      <c r="EE3154" s="36"/>
      <c r="EF3154" s="36"/>
      <c r="EG3154" s="36"/>
      <c r="EH3154" s="36"/>
      <c r="EI3154" s="36"/>
      <c r="EJ3154" s="36"/>
      <c r="EK3154" s="36"/>
      <c r="EL3154" s="36"/>
      <c r="EM3154" s="36"/>
      <c r="EN3154" s="36"/>
      <c r="EO3154" s="36"/>
      <c r="EP3154" s="36"/>
      <c r="EQ3154" s="36"/>
      <c r="ER3154" s="36"/>
      <c r="ES3154" s="36"/>
      <c r="ET3154" s="36"/>
      <c r="EU3154" s="36"/>
      <c r="EV3154" s="36"/>
      <c r="EW3154" s="36"/>
      <c r="EX3154" s="36"/>
      <c r="EY3154" s="36"/>
      <c r="EZ3154" s="36"/>
      <c r="FA3154" s="36"/>
      <c r="FB3154" s="36"/>
      <c r="FC3154" s="36"/>
      <c r="FD3154" s="36"/>
      <c r="FE3154" s="36"/>
      <c r="FF3154" s="36"/>
      <c r="FG3154" s="36"/>
      <c r="FH3154" s="36"/>
      <c r="FI3154" s="36"/>
      <c r="FJ3154" s="36"/>
      <c r="FK3154" s="36"/>
      <c r="FL3154" s="36"/>
      <c r="FM3154" s="36"/>
      <c r="FN3154" s="36"/>
      <c r="FO3154" s="36"/>
      <c r="FP3154" s="36"/>
      <c r="FQ3154" s="36"/>
      <c r="FR3154" s="36"/>
      <c r="FS3154" s="36"/>
      <c r="FT3154" s="36"/>
      <c r="FU3154" s="36"/>
      <c r="FV3154" s="36"/>
      <c r="FW3154" s="36"/>
      <c r="FX3154" s="36"/>
      <c r="FY3154" s="34"/>
      <c r="FZ3154" s="36"/>
      <c r="GA3154" s="35"/>
      <c r="GB3154" s="36"/>
      <c r="GC3154" s="36"/>
      <c r="GD3154" s="36"/>
      <c r="GE3154" s="36"/>
      <c r="GF3154" s="36"/>
      <c r="GG3154" s="36"/>
      <c r="GH3154" s="36"/>
      <c r="GI3154" s="34"/>
      <c r="GJ3154" s="36"/>
      <c r="GK3154" s="35"/>
      <c r="GL3154" s="36"/>
      <c r="GM3154" s="36"/>
      <c r="GN3154" s="36"/>
      <c r="GO3154" s="36"/>
      <c r="GP3154" s="36"/>
      <c r="GQ3154" s="36"/>
      <c r="GR3154" s="36"/>
      <c r="GS3154" s="34"/>
      <c r="GT3154" s="36"/>
      <c r="GU3154" s="35"/>
      <c r="GV3154" s="36"/>
      <c r="GW3154" s="36"/>
      <c r="GX3154" s="36"/>
      <c r="GY3154" s="36"/>
      <c r="GZ3154" s="36"/>
      <c r="HA3154" s="36"/>
      <c r="HB3154" s="36"/>
      <c r="HC3154" s="36"/>
      <c r="HD3154" s="36"/>
      <c r="HE3154" s="36"/>
      <c r="HF3154" s="36"/>
      <c r="HG3154" s="36"/>
      <c r="HH3154" s="36"/>
      <c r="HI3154" s="36"/>
      <c r="HJ3154" s="36"/>
      <c r="HK3154" s="36"/>
      <c r="HL3154" s="36"/>
      <c r="HM3154" s="36"/>
      <c r="HN3154" s="36"/>
      <c r="HO3154" s="36"/>
      <c r="HP3154" s="36"/>
      <c r="HQ3154" s="36"/>
      <c r="HR3154" s="36"/>
      <c r="HS3154" s="36"/>
      <c r="HT3154" s="36"/>
      <c r="HU3154" s="36"/>
      <c r="HV3154" s="36"/>
      <c r="HW3154" s="36"/>
      <c r="HX3154" s="36"/>
      <c r="HY3154" s="36"/>
      <c r="HZ3154" s="36"/>
      <c r="IA3154" s="36"/>
      <c r="IB3154" s="36"/>
      <c r="IC3154" s="36"/>
      <c r="KG3154" s="1"/>
      <c r="KV3154" s="1"/>
      <c r="KW3154" s="34"/>
      <c r="KY3154" s="35"/>
      <c r="LA3154" s="36"/>
      <c r="LB3154" s="36"/>
      <c r="LC3154" s="36"/>
      <c r="LD3154" s="36"/>
      <c r="LE3154" s="36"/>
      <c r="LF3154" s="36"/>
      <c r="LG3154" s="36"/>
      <c r="LH3154" s="36"/>
      <c r="LI3154" s="36"/>
      <c r="LJ3154" s="36"/>
      <c r="LK3154" s="36"/>
      <c r="LL3154" s="36"/>
      <c r="LM3154" s="36"/>
      <c r="LN3154" s="36"/>
      <c r="LO3154" s="36"/>
      <c r="LP3154" s="36"/>
      <c r="LQ3154" s="36"/>
      <c r="LR3154" s="36"/>
      <c r="LS3154" s="36"/>
      <c r="LT3154" s="36"/>
      <c r="LU3154" s="34"/>
      <c r="LV3154" s="36"/>
      <c r="LW3154" s="35"/>
      <c r="LX3154" s="36"/>
      <c r="LY3154" s="36"/>
      <c r="LZ3154" s="36"/>
      <c r="MA3154" s="36"/>
      <c r="MB3154" s="36"/>
      <c r="MC3154" s="36"/>
      <c r="MD3154" s="36"/>
      <c r="ME3154" s="34"/>
      <c r="MF3154" s="36"/>
      <c r="MG3154" s="35"/>
      <c r="MH3154" s="36"/>
      <c r="MI3154" s="36"/>
      <c r="MJ3154" s="36"/>
      <c r="MK3154" s="36"/>
      <c r="ML3154" s="36"/>
      <c r="MM3154" s="36"/>
      <c r="MN3154" s="36"/>
      <c r="MO3154" s="34"/>
      <c r="MP3154" s="36"/>
      <c r="MQ3154" s="35"/>
      <c r="MR3154" s="36"/>
      <c r="MS3154" s="36"/>
      <c r="MT3154" s="36"/>
      <c r="MU3154" s="36"/>
      <c r="MV3154" s="36"/>
      <c r="MW3154" s="36"/>
      <c r="MX3154" s="36"/>
      <c r="MY3154" s="36"/>
      <c r="MZ3154" s="36"/>
      <c r="NA3154" s="36"/>
      <c r="NB3154" s="36"/>
      <c r="NC3154" s="36"/>
      <c r="ND3154" s="36"/>
      <c r="NE3154" s="36"/>
      <c r="NF3154" s="36"/>
      <c r="NG3154" s="36"/>
      <c r="NH3154" s="36"/>
      <c r="NI3154" s="36"/>
      <c r="NJ3154" s="36"/>
      <c r="NK3154" s="36"/>
      <c r="NL3154" s="36"/>
      <c r="NM3154" s="36"/>
      <c r="NN3154" s="36"/>
      <c r="NO3154" s="36"/>
      <c r="NP3154" s="36"/>
      <c r="NQ3154" s="36"/>
      <c r="NR3154" s="36"/>
      <c r="NS3154" s="36"/>
      <c r="NT3154" s="36"/>
      <c r="NU3154" s="36"/>
      <c r="NV3154" s="36"/>
      <c r="NW3154" s="36"/>
      <c r="NX3154" s="36"/>
      <c r="NY3154" s="36"/>
      <c r="NZ3154" s="36"/>
      <c r="OA3154" s="36"/>
      <c r="OB3154" s="36"/>
      <c r="OC3154" s="36"/>
      <c r="OD3154" s="36"/>
      <c r="OE3154" s="36"/>
      <c r="OF3154" s="36"/>
      <c r="OG3154" s="36"/>
      <c r="OH3154" s="36"/>
      <c r="OI3154" s="36"/>
      <c r="OJ3154" s="36"/>
      <c r="OK3154" s="36"/>
      <c r="OL3154" s="36"/>
      <c r="OM3154" s="36"/>
      <c r="ON3154" s="36"/>
      <c r="OO3154" s="36"/>
      <c r="OP3154" s="36"/>
      <c r="OQ3154" s="36"/>
      <c r="OR3154" s="36"/>
      <c r="OS3154" s="36"/>
      <c r="OT3154" s="36"/>
      <c r="OU3154" s="36"/>
      <c r="OV3154" s="36"/>
      <c r="OW3154" s="36"/>
      <c r="OX3154" s="36"/>
      <c r="OY3154" s="36"/>
      <c r="OZ3154" s="36"/>
      <c r="PA3154" s="36"/>
      <c r="PB3154" s="36"/>
      <c r="PC3154" s="36"/>
      <c r="PD3154" s="36"/>
      <c r="PE3154" s="36"/>
      <c r="PF3154" s="36"/>
      <c r="PG3154" s="36"/>
      <c r="PH3154" s="36"/>
      <c r="PI3154" s="36"/>
      <c r="PJ3154" s="36"/>
      <c r="PK3154" s="36"/>
      <c r="PL3154" s="36"/>
      <c r="PM3154" s="36"/>
      <c r="PN3154" s="36"/>
      <c r="PO3154" s="36"/>
      <c r="PP3154" s="36"/>
      <c r="PQ3154" s="36"/>
      <c r="PR3154" s="36"/>
      <c r="PS3154" s="36"/>
      <c r="PT3154" s="36"/>
      <c r="PU3154" s="36"/>
      <c r="PV3154" s="36"/>
      <c r="PW3154" s="36"/>
      <c r="PX3154" s="36"/>
      <c r="PY3154" s="36"/>
      <c r="PZ3154" s="36"/>
      <c r="QA3154" s="36"/>
      <c r="QB3154" s="36"/>
      <c r="QC3154" s="36"/>
      <c r="QD3154" s="36"/>
      <c r="QE3154" s="36"/>
      <c r="QF3154" s="36"/>
      <c r="QG3154" s="36"/>
      <c r="QH3154" s="36"/>
      <c r="QI3154" s="36"/>
      <c r="QJ3154" s="36"/>
      <c r="QK3154" s="36"/>
      <c r="QL3154" s="36"/>
      <c r="QM3154" s="36"/>
      <c r="QN3154" s="36"/>
      <c r="QO3154" s="36"/>
      <c r="QP3154" s="36"/>
      <c r="QQ3154" s="36"/>
      <c r="QR3154" s="36"/>
      <c r="QS3154" s="36"/>
      <c r="QT3154" s="36"/>
      <c r="QU3154" s="36"/>
      <c r="QV3154" s="36"/>
      <c r="QW3154" s="36"/>
      <c r="QX3154" s="36"/>
      <c r="QY3154" s="36"/>
      <c r="QZ3154" s="36"/>
      <c r="RA3154" s="36"/>
      <c r="RB3154" s="36"/>
      <c r="RC3154" s="36"/>
      <c r="RD3154" s="36"/>
      <c r="RE3154" s="36"/>
      <c r="RF3154" s="36"/>
      <c r="RG3154" s="34"/>
      <c r="RH3154" s="36"/>
      <c r="RI3154" s="35"/>
      <c r="RJ3154" s="36"/>
      <c r="RK3154" s="36"/>
      <c r="RL3154" s="36"/>
      <c r="RM3154" s="36"/>
      <c r="RN3154" s="36"/>
      <c r="RO3154" s="36"/>
      <c r="RP3154" s="36"/>
      <c r="RQ3154" s="34"/>
      <c r="RR3154" s="36"/>
      <c r="RS3154" s="35"/>
      <c r="RT3154" s="36"/>
      <c r="RU3154" s="36"/>
      <c r="RV3154" s="36"/>
      <c r="RW3154" s="36"/>
      <c r="RX3154" s="36"/>
      <c r="RY3154" s="36"/>
      <c r="RZ3154" s="36"/>
      <c r="SA3154" s="34"/>
      <c r="SB3154" s="36"/>
      <c r="SC3154" s="35"/>
      <c r="SD3154" s="36"/>
      <c r="SE3154" s="36"/>
      <c r="SF3154" s="36"/>
      <c r="SG3154" s="36"/>
      <c r="SH3154" s="36"/>
      <c r="SI3154" s="36"/>
      <c r="SJ3154" s="36"/>
      <c r="SK3154" s="36"/>
      <c r="SL3154" s="36"/>
      <c r="SM3154" s="36"/>
      <c r="SN3154" s="36"/>
      <c r="SO3154" s="36"/>
      <c r="SP3154" s="36"/>
      <c r="SQ3154" s="36"/>
      <c r="SR3154" s="36"/>
      <c r="SS3154" s="36"/>
      <c r="ST3154" s="36"/>
      <c r="SU3154" s="36"/>
      <c r="SV3154" s="36"/>
      <c r="SW3154" s="36"/>
      <c r="SX3154" s="36"/>
      <c r="SY3154" s="36"/>
      <c r="SZ3154" s="36"/>
      <c r="TA3154" s="36"/>
      <c r="TB3154" s="36"/>
      <c r="TC3154" s="36"/>
      <c r="TD3154" s="36"/>
      <c r="TE3154" s="36"/>
      <c r="TF3154" s="36"/>
      <c r="TG3154" s="36"/>
      <c r="TH3154" s="36"/>
      <c r="TI3154" s="36"/>
      <c r="TJ3154" s="36"/>
      <c r="TK3154" s="36"/>
      <c r="VT3154" s="1"/>
    </row>
    <row r="3155" spans="14:592" x14ac:dyDescent="0.3">
      <c r="N3155" s="1"/>
      <c r="O3155" s="34"/>
      <c r="Q3155" s="35"/>
      <c r="AM3155" s="34"/>
      <c r="AO3155" s="35"/>
      <c r="AW3155" s="34"/>
      <c r="AY3155" s="35"/>
      <c r="BG3155" s="34"/>
      <c r="BI3155" s="35"/>
      <c r="EX3155" s="36"/>
      <c r="EZ3155" s="37"/>
      <c r="FJ3155" s="52"/>
      <c r="FL3155" s="54"/>
      <c r="FY3155" s="34"/>
      <c r="GA3155" s="35"/>
      <c r="GI3155" s="34"/>
      <c r="GK3155" s="35"/>
      <c r="GS3155" s="34"/>
      <c r="GU3155" s="35"/>
      <c r="KG3155" s="1"/>
      <c r="KV3155" s="1"/>
      <c r="KW3155" s="34"/>
      <c r="KY3155" s="35"/>
      <c r="LU3155" s="34"/>
      <c r="LW3155" s="35"/>
      <c r="ME3155" s="34"/>
      <c r="MG3155" s="35"/>
      <c r="MO3155" s="34"/>
      <c r="MQ3155" s="35"/>
      <c r="QF3155" s="36"/>
      <c r="QH3155" s="37"/>
      <c r="RG3155" s="34"/>
      <c r="RI3155" s="35"/>
      <c r="RQ3155" s="34"/>
      <c r="RS3155" s="35"/>
      <c r="SA3155" s="34"/>
      <c r="SC3155" s="35"/>
      <c r="VT3155" s="1"/>
    </row>
    <row r="3156" spans="14:592" x14ac:dyDescent="0.3">
      <c r="N3156" s="1"/>
      <c r="O3156" s="34"/>
      <c r="Q3156" s="35"/>
      <c r="R3156" s="35"/>
      <c r="S3156" s="35"/>
      <c r="T3156" s="35"/>
      <c r="U3156" s="35"/>
      <c r="V3156" s="35"/>
      <c r="W3156" s="35"/>
      <c r="X3156" s="35"/>
      <c r="Y3156" s="35"/>
      <c r="Z3156" s="35"/>
      <c r="AA3156" s="35"/>
      <c r="AB3156" s="35"/>
      <c r="AC3156" s="35"/>
      <c r="AD3156" s="35"/>
      <c r="AE3156" s="35"/>
      <c r="AF3156" s="35"/>
      <c r="AG3156" s="35"/>
      <c r="AH3156" s="35"/>
      <c r="AI3156" s="35"/>
      <c r="AJ3156" s="35"/>
      <c r="AK3156" s="35"/>
      <c r="AL3156" s="35"/>
      <c r="AM3156" s="34"/>
      <c r="AN3156" s="35"/>
      <c r="AO3156" s="35"/>
      <c r="AP3156" s="35"/>
      <c r="AQ3156" s="35"/>
      <c r="AR3156" s="35"/>
      <c r="AS3156" s="35"/>
      <c r="AT3156" s="35"/>
      <c r="AU3156" s="35"/>
      <c r="AV3156" s="35"/>
      <c r="AW3156" s="34"/>
      <c r="AX3156" s="35"/>
      <c r="AY3156" s="35"/>
      <c r="AZ3156" s="35"/>
      <c r="BA3156" s="35"/>
      <c r="BB3156" s="35"/>
      <c r="BC3156" s="35"/>
      <c r="BD3156" s="35"/>
      <c r="BE3156" s="35"/>
      <c r="BF3156" s="35"/>
      <c r="BG3156" s="34"/>
      <c r="BH3156" s="35"/>
      <c r="BI3156" s="35"/>
      <c r="BJ3156" s="35"/>
      <c r="BK3156" s="35"/>
      <c r="BL3156" s="35"/>
      <c r="BM3156" s="35"/>
      <c r="BN3156" s="35"/>
      <c r="BO3156" s="35"/>
      <c r="BP3156" s="35"/>
      <c r="BQ3156" s="35"/>
      <c r="BR3156" s="35"/>
      <c r="BS3156" s="35"/>
      <c r="BT3156" s="35"/>
      <c r="BU3156" s="35"/>
      <c r="BV3156" s="35"/>
      <c r="BW3156" s="35"/>
      <c r="BX3156" s="35"/>
      <c r="BY3156" s="35"/>
      <c r="BZ3156" s="35"/>
      <c r="CA3156" s="35"/>
      <c r="CB3156" s="35"/>
      <c r="CC3156" s="35"/>
      <c r="CD3156" s="35"/>
      <c r="CE3156" s="35"/>
      <c r="CF3156" s="35"/>
      <c r="CG3156" s="35"/>
      <c r="CH3156" s="35"/>
      <c r="CI3156" s="35"/>
      <c r="CJ3156" s="35"/>
      <c r="CK3156" s="35"/>
      <c r="CL3156" s="35"/>
      <c r="CM3156" s="35"/>
      <c r="CN3156" s="35"/>
      <c r="CO3156" s="35"/>
      <c r="CP3156" s="35"/>
      <c r="CQ3156" s="35"/>
      <c r="CR3156" s="35"/>
      <c r="CS3156" s="35"/>
      <c r="CT3156" s="35"/>
      <c r="CU3156" s="35"/>
      <c r="CV3156" s="35"/>
      <c r="CW3156" s="35"/>
      <c r="CX3156" s="35"/>
      <c r="CY3156" s="35"/>
      <c r="CZ3156" s="35"/>
      <c r="DA3156" s="35"/>
      <c r="DB3156" s="35"/>
      <c r="DC3156" s="35"/>
      <c r="DD3156" s="35"/>
      <c r="DE3156" s="35"/>
      <c r="DF3156" s="35"/>
      <c r="DG3156" s="35"/>
      <c r="DH3156" s="35"/>
      <c r="DI3156" s="35"/>
      <c r="DJ3156" s="35"/>
      <c r="DK3156" s="35"/>
      <c r="DL3156" s="35"/>
      <c r="DM3156" s="35"/>
      <c r="DN3156" s="35"/>
      <c r="DO3156" s="35"/>
      <c r="DP3156" s="35"/>
      <c r="DQ3156" s="35"/>
      <c r="DR3156" s="35"/>
      <c r="DS3156" s="35"/>
      <c r="DT3156" s="35"/>
      <c r="DU3156" s="35"/>
      <c r="DV3156" s="35"/>
      <c r="DW3156" s="35"/>
      <c r="DX3156" s="35"/>
      <c r="DY3156" s="35"/>
      <c r="DZ3156" s="35"/>
      <c r="EA3156" s="35"/>
      <c r="EB3156" s="35"/>
      <c r="EC3156" s="35"/>
      <c r="ED3156" s="35"/>
      <c r="EE3156" s="35"/>
      <c r="EF3156" s="35"/>
      <c r="EG3156" s="35"/>
      <c r="EH3156" s="35"/>
      <c r="EI3156" s="35"/>
      <c r="EJ3156" s="35"/>
      <c r="EK3156" s="35"/>
      <c r="EL3156" s="35"/>
      <c r="EM3156" s="35"/>
      <c r="EN3156" s="35"/>
      <c r="EO3156" s="35"/>
      <c r="EP3156" s="35"/>
      <c r="EQ3156" s="35"/>
      <c r="ER3156" s="35"/>
      <c r="ES3156" s="35"/>
      <c r="ET3156" s="35"/>
      <c r="EU3156" s="35"/>
      <c r="EV3156" s="35"/>
      <c r="EW3156" s="35"/>
      <c r="EX3156" s="35"/>
      <c r="EY3156" s="35"/>
      <c r="EZ3156" s="35"/>
      <c r="FA3156" s="35"/>
      <c r="FB3156" s="35"/>
      <c r="FC3156" s="35"/>
      <c r="FD3156" s="35"/>
      <c r="FE3156" s="35"/>
      <c r="FF3156" s="35"/>
      <c r="FG3156" s="35"/>
      <c r="FH3156" s="35"/>
      <c r="FI3156" s="35"/>
      <c r="FJ3156" s="35"/>
      <c r="FK3156" s="35"/>
      <c r="FL3156" s="35"/>
      <c r="FM3156" s="35"/>
      <c r="FN3156" s="35"/>
      <c r="FO3156" s="35"/>
      <c r="FP3156" s="35"/>
      <c r="FQ3156" s="35"/>
      <c r="FR3156" s="35"/>
      <c r="FS3156" s="35"/>
      <c r="FT3156" s="35"/>
      <c r="FU3156" s="35"/>
      <c r="FV3156" s="35"/>
      <c r="FW3156" s="35"/>
      <c r="FX3156" s="35"/>
      <c r="FY3156" s="34"/>
      <c r="FZ3156" s="35"/>
      <c r="GA3156" s="35"/>
      <c r="GB3156" s="35"/>
      <c r="GC3156" s="35"/>
      <c r="GD3156" s="35"/>
      <c r="GE3156" s="35"/>
      <c r="GF3156" s="35"/>
      <c r="GG3156" s="35"/>
      <c r="GH3156" s="35"/>
      <c r="GI3156" s="34"/>
      <c r="GJ3156" s="35"/>
      <c r="GK3156" s="35"/>
      <c r="GL3156" s="35"/>
      <c r="GM3156" s="35"/>
      <c r="GN3156" s="35"/>
      <c r="GO3156" s="35"/>
      <c r="GP3156" s="35"/>
      <c r="GQ3156" s="35"/>
      <c r="GR3156" s="35"/>
      <c r="GS3156" s="34"/>
      <c r="GT3156" s="35"/>
      <c r="GU3156" s="35"/>
      <c r="KG3156" s="1"/>
      <c r="KV3156" s="1"/>
      <c r="KW3156" s="34"/>
      <c r="KY3156" s="35"/>
      <c r="KZ3156" s="35"/>
      <c r="LA3156" s="35"/>
      <c r="LB3156" s="35"/>
      <c r="LC3156" s="35"/>
      <c r="LD3156" s="35"/>
      <c r="LE3156" s="35"/>
      <c r="LF3156" s="35"/>
      <c r="LG3156" s="35"/>
      <c r="LH3156" s="35"/>
      <c r="LI3156" s="35"/>
      <c r="LJ3156" s="35"/>
      <c r="LK3156" s="35"/>
      <c r="LL3156" s="35"/>
      <c r="LM3156" s="35"/>
      <c r="LN3156" s="35"/>
      <c r="LO3156" s="35"/>
      <c r="LP3156" s="35"/>
      <c r="LQ3156" s="35"/>
      <c r="LR3156" s="35"/>
      <c r="LS3156" s="35"/>
      <c r="LT3156" s="35"/>
      <c r="LU3156" s="34"/>
      <c r="LV3156" s="35"/>
      <c r="LW3156" s="35"/>
      <c r="LX3156" s="35"/>
      <c r="LY3156" s="35"/>
      <c r="LZ3156" s="35"/>
      <c r="MA3156" s="35"/>
      <c r="MB3156" s="35"/>
      <c r="MC3156" s="35"/>
      <c r="MD3156" s="35"/>
      <c r="ME3156" s="34"/>
      <c r="MF3156" s="35"/>
      <c r="MG3156" s="35"/>
      <c r="MH3156" s="35"/>
      <c r="MI3156" s="35"/>
      <c r="MJ3156" s="35"/>
      <c r="MK3156" s="35"/>
      <c r="ML3156" s="35"/>
      <c r="MM3156" s="35"/>
      <c r="MN3156" s="35"/>
      <c r="MO3156" s="34"/>
      <c r="MP3156" s="35"/>
      <c r="MQ3156" s="35"/>
      <c r="MR3156" s="35"/>
      <c r="MS3156" s="35"/>
      <c r="MT3156" s="35"/>
      <c r="MU3156" s="35"/>
      <c r="MV3156" s="35"/>
      <c r="MW3156" s="35"/>
      <c r="MX3156" s="35"/>
      <c r="MY3156" s="35"/>
      <c r="MZ3156" s="35"/>
      <c r="NA3156" s="35"/>
      <c r="NB3156" s="35"/>
      <c r="NC3156" s="35"/>
      <c r="ND3156" s="35"/>
      <c r="NE3156" s="35"/>
      <c r="NF3156" s="35"/>
      <c r="NG3156" s="35"/>
      <c r="NH3156" s="35"/>
      <c r="NI3156" s="35"/>
      <c r="NJ3156" s="35"/>
      <c r="NK3156" s="35"/>
      <c r="NL3156" s="35"/>
      <c r="NM3156" s="35"/>
      <c r="NN3156" s="35"/>
      <c r="NO3156" s="35"/>
      <c r="NP3156" s="35"/>
      <c r="NQ3156" s="35"/>
      <c r="NR3156" s="35"/>
      <c r="NS3156" s="35"/>
      <c r="NT3156" s="35"/>
      <c r="NU3156" s="35"/>
      <c r="NV3156" s="35"/>
      <c r="NW3156" s="35"/>
      <c r="NX3156" s="35"/>
      <c r="NY3156" s="35"/>
      <c r="NZ3156" s="35"/>
      <c r="OA3156" s="35"/>
      <c r="OB3156" s="35"/>
      <c r="OC3156" s="35"/>
      <c r="OD3156" s="35"/>
      <c r="OE3156" s="35"/>
      <c r="OF3156" s="35"/>
      <c r="OG3156" s="35"/>
      <c r="OH3156" s="35"/>
      <c r="OI3156" s="35"/>
      <c r="OJ3156" s="35"/>
      <c r="OK3156" s="35"/>
      <c r="OL3156" s="35"/>
      <c r="OM3156" s="35"/>
      <c r="ON3156" s="35"/>
      <c r="OO3156" s="35"/>
      <c r="OP3156" s="35"/>
      <c r="OQ3156" s="35"/>
      <c r="OR3156" s="35"/>
      <c r="OS3156" s="35"/>
      <c r="OT3156" s="35"/>
      <c r="OU3156" s="35"/>
      <c r="OV3156" s="35"/>
      <c r="OW3156" s="35"/>
      <c r="OX3156" s="35"/>
      <c r="OY3156" s="35"/>
      <c r="OZ3156" s="35"/>
      <c r="PA3156" s="35"/>
      <c r="PB3156" s="35"/>
      <c r="PC3156" s="35"/>
      <c r="PD3156" s="35"/>
      <c r="PE3156" s="35"/>
      <c r="PF3156" s="35"/>
      <c r="PG3156" s="35"/>
      <c r="PH3156" s="35"/>
      <c r="PI3156" s="35"/>
      <c r="PJ3156" s="35"/>
      <c r="PK3156" s="35"/>
      <c r="PL3156" s="35"/>
      <c r="PM3156" s="35"/>
      <c r="PN3156" s="35"/>
      <c r="PO3156" s="35"/>
      <c r="PP3156" s="35"/>
      <c r="PQ3156" s="35"/>
      <c r="PR3156" s="35"/>
      <c r="PS3156" s="35"/>
      <c r="PT3156" s="35"/>
      <c r="PU3156" s="35"/>
      <c r="PV3156" s="35"/>
      <c r="PW3156" s="35"/>
      <c r="PX3156" s="35"/>
      <c r="PY3156" s="35"/>
      <c r="PZ3156" s="35"/>
      <c r="QA3156" s="35"/>
      <c r="QB3156" s="35"/>
      <c r="QC3156" s="35"/>
      <c r="QD3156" s="35"/>
      <c r="QE3156" s="35"/>
      <c r="QF3156" s="35"/>
      <c r="QG3156" s="35"/>
      <c r="QH3156" s="35"/>
      <c r="QI3156" s="35"/>
      <c r="QJ3156" s="35"/>
      <c r="QK3156" s="35"/>
      <c r="QL3156" s="35"/>
      <c r="QM3156" s="35"/>
      <c r="QN3156" s="35"/>
      <c r="QO3156" s="35"/>
      <c r="QP3156" s="35"/>
      <c r="QQ3156" s="35"/>
      <c r="QR3156" s="35"/>
      <c r="QS3156" s="35"/>
      <c r="QT3156" s="35"/>
      <c r="QU3156" s="35"/>
      <c r="QV3156" s="35"/>
      <c r="QW3156" s="35"/>
      <c r="QX3156" s="35"/>
      <c r="QY3156" s="35"/>
      <c r="QZ3156" s="35"/>
      <c r="RA3156" s="35"/>
      <c r="RB3156" s="35"/>
      <c r="RC3156" s="35"/>
      <c r="RD3156" s="35"/>
      <c r="RE3156" s="35"/>
      <c r="RF3156" s="35"/>
      <c r="RG3156" s="34"/>
      <c r="RH3156" s="35"/>
      <c r="RI3156" s="35"/>
      <c r="RJ3156" s="35"/>
      <c r="RK3156" s="35"/>
      <c r="RL3156" s="35"/>
      <c r="RM3156" s="35"/>
      <c r="RN3156" s="35"/>
      <c r="RO3156" s="35"/>
      <c r="RP3156" s="35"/>
      <c r="RQ3156" s="34"/>
      <c r="RR3156" s="35"/>
      <c r="RS3156" s="35"/>
      <c r="RT3156" s="35"/>
      <c r="RU3156" s="35"/>
      <c r="RV3156" s="35"/>
      <c r="RW3156" s="35"/>
      <c r="RX3156" s="35"/>
      <c r="RY3156" s="35"/>
      <c r="RZ3156" s="35"/>
      <c r="SA3156" s="34"/>
      <c r="SB3156" s="35"/>
      <c r="SC3156" s="35"/>
      <c r="VT3156" s="1"/>
    </row>
    <row r="3157" spans="14:592" x14ac:dyDescent="0.3">
      <c r="N3157" s="1"/>
      <c r="O3157" s="34"/>
      <c r="Q3157" s="35"/>
      <c r="R3157" s="35"/>
      <c r="S3157" s="35"/>
      <c r="T3157" s="35"/>
      <c r="U3157" s="35"/>
      <c r="V3157" s="35"/>
      <c r="W3157" s="35"/>
      <c r="X3157" s="35"/>
      <c r="Y3157" s="35"/>
      <c r="Z3157" s="35"/>
      <c r="AA3157" s="35"/>
      <c r="AB3157" s="35"/>
      <c r="AC3157" s="35"/>
      <c r="AD3157" s="35"/>
      <c r="AE3157" s="35"/>
      <c r="AF3157" s="35"/>
      <c r="AG3157" s="35"/>
      <c r="AH3157" s="35"/>
      <c r="AI3157" s="35"/>
      <c r="AJ3157" s="35"/>
      <c r="AK3157" s="35"/>
      <c r="AL3157" s="35"/>
      <c r="AM3157" s="34"/>
      <c r="AN3157" s="35"/>
      <c r="AO3157" s="35"/>
      <c r="AP3157" s="35"/>
      <c r="AQ3157" s="35"/>
      <c r="AR3157" s="35"/>
      <c r="AS3157" s="35"/>
      <c r="AT3157" s="35"/>
      <c r="AU3157" s="35"/>
      <c r="AV3157" s="35"/>
      <c r="AW3157" s="34"/>
      <c r="AX3157" s="35"/>
      <c r="AY3157" s="35"/>
      <c r="AZ3157" s="35"/>
      <c r="BA3157" s="35"/>
      <c r="BB3157" s="35"/>
      <c r="BC3157" s="35"/>
      <c r="BD3157" s="35"/>
      <c r="BE3157" s="35"/>
      <c r="BF3157" s="35"/>
      <c r="BG3157" s="34"/>
      <c r="BH3157" s="35"/>
      <c r="BI3157" s="35"/>
      <c r="BJ3157" s="35"/>
      <c r="BK3157" s="35"/>
      <c r="BL3157" s="35"/>
      <c r="BM3157" s="35"/>
      <c r="BN3157" s="35"/>
      <c r="BO3157" s="35"/>
      <c r="BP3157" s="35"/>
      <c r="BQ3157" s="35"/>
      <c r="BR3157" s="35"/>
      <c r="BS3157" s="35"/>
      <c r="BT3157" s="35"/>
      <c r="BU3157" s="35"/>
      <c r="BV3157" s="35"/>
      <c r="BW3157" s="35"/>
      <c r="BX3157" s="35"/>
      <c r="BY3157" s="35"/>
      <c r="BZ3157" s="35"/>
      <c r="CA3157" s="35"/>
      <c r="CB3157" s="35"/>
      <c r="CC3157" s="35"/>
      <c r="CD3157" s="35"/>
      <c r="CE3157" s="35"/>
      <c r="CF3157" s="35"/>
      <c r="CG3157" s="35"/>
      <c r="CH3157" s="35"/>
      <c r="CI3157" s="35"/>
      <c r="CJ3157" s="35"/>
      <c r="CK3157" s="35"/>
      <c r="CL3157" s="35"/>
      <c r="CM3157" s="35"/>
      <c r="CN3157" s="35"/>
      <c r="CO3157" s="35"/>
      <c r="CP3157" s="35"/>
      <c r="CQ3157" s="35"/>
      <c r="CR3157" s="35"/>
      <c r="CS3157" s="35"/>
      <c r="CT3157" s="35"/>
      <c r="CU3157" s="35"/>
      <c r="CV3157" s="35"/>
      <c r="CW3157" s="35"/>
      <c r="CX3157" s="35"/>
      <c r="CY3157" s="35"/>
      <c r="CZ3157" s="35"/>
      <c r="DA3157" s="35"/>
      <c r="DB3157" s="35"/>
      <c r="DC3157" s="35"/>
      <c r="DD3157" s="35"/>
      <c r="DE3157" s="35"/>
      <c r="DF3157" s="35"/>
      <c r="DG3157" s="35"/>
      <c r="DH3157" s="35"/>
      <c r="DI3157" s="35"/>
      <c r="DJ3157" s="35"/>
      <c r="DK3157" s="35"/>
      <c r="DL3157" s="35"/>
      <c r="DM3157" s="35"/>
      <c r="DN3157" s="35"/>
      <c r="DO3157" s="35"/>
      <c r="DP3157" s="35"/>
      <c r="DQ3157" s="35"/>
      <c r="DR3157" s="35"/>
      <c r="DS3157" s="35"/>
      <c r="DT3157" s="35"/>
      <c r="DU3157" s="35"/>
      <c r="DV3157" s="35"/>
      <c r="DW3157" s="35"/>
      <c r="DX3157" s="35"/>
      <c r="DY3157" s="35"/>
      <c r="DZ3157" s="35"/>
      <c r="EA3157" s="35"/>
      <c r="EB3157" s="35"/>
      <c r="EC3157" s="35"/>
      <c r="ED3157" s="35"/>
      <c r="EE3157" s="35"/>
      <c r="EF3157" s="35"/>
      <c r="EG3157" s="35"/>
      <c r="EH3157" s="35"/>
      <c r="EI3157" s="35"/>
      <c r="EJ3157" s="35"/>
      <c r="EK3157" s="35"/>
      <c r="EL3157" s="35"/>
      <c r="EM3157" s="35"/>
      <c r="EN3157" s="35"/>
      <c r="EO3157" s="35"/>
      <c r="EP3157" s="35"/>
      <c r="EQ3157" s="35"/>
      <c r="ER3157" s="35"/>
      <c r="ES3157" s="35"/>
      <c r="ET3157" s="35"/>
      <c r="EU3157" s="35"/>
      <c r="EV3157" s="35"/>
      <c r="EW3157" s="35"/>
      <c r="EX3157" s="35"/>
      <c r="EY3157" s="35"/>
      <c r="EZ3157" s="35"/>
      <c r="FA3157" s="35"/>
      <c r="FB3157" s="35"/>
      <c r="FC3157" s="35"/>
      <c r="FD3157" s="35"/>
      <c r="FE3157" s="35"/>
      <c r="FF3157" s="35"/>
      <c r="FG3157" s="35"/>
      <c r="FH3157" s="35"/>
      <c r="FI3157" s="35"/>
      <c r="FJ3157" s="35"/>
      <c r="FK3157" s="35"/>
      <c r="FL3157" s="35"/>
      <c r="FM3157" s="35"/>
      <c r="FN3157" s="35"/>
      <c r="FO3157" s="35"/>
      <c r="FP3157" s="35"/>
      <c r="FQ3157" s="35"/>
      <c r="FR3157" s="35"/>
      <c r="FS3157" s="35"/>
      <c r="FT3157" s="35"/>
      <c r="FU3157" s="35"/>
      <c r="FV3157" s="35"/>
      <c r="FW3157" s="35"/>
      <c r="FX3157" s="35"/>
      <c r="FY3157" s="34"/>
      <c r="FZ3157" s="35"/>
      <c r="GA3157" s="35"/>
      <c r="GB3157" s="35"/>
      <c r="GC3157" s="35"/>
      <c r="GD3157" s="35"/>
      <c r="GE3157" s="35"/>
      <c r="GF3157" s="35"/>
      <c r="GG3157" s="35"/>
      <c r="GH3157" s="35"/>
      <c r="GI3157" s="34"/>
      <c r="GJ3157" s="35"/>
      <c r="GK3157" s="35"/>
      <c r="GL3157" s="35"/>
      <c r="GM3157" s="35"/>
      <c r="GN3157" s="35"/>
      <c r="GO3157" s="35"/>
      <c r="GP3157" s="35"/>
      <c r="GQ3157" s="35"/>
      <c r="GR3157" s="35"/>
      <c r="GS3157" s="34"/>
      <c r="GT3157" s="35"/>
      <c r="GU3157" s="35"/>
      <c r="KG3157" s="1"/>
      <c r="KV3157" s="1"/>
      <c r="KW3157" s="34"/>
      <c r="KY3157" s="35"/>
      <c r="KZ3157" s="35"/>
      <c r="LA3157" s="35"/>
      <c r="LB3157" s="35"/>
      <c r="LC3157" s="35"/>
      <c r="LD3157" s="35"/>
      <c r="LE3157" s="35"/>
      <c r="LF3157" s="35"/>
      <c r="LG3157" s="35"/>
      <c r="LH3157" s="35"/>
      <c r="LI3157" s="35"/>
      <c r="LJ3157" s="35"/>
      <c r="LK3157" s="35"/>
      <c r="LL3157" s="35"/>
      <c r="LM3157" s="35"/>
      <c r="LN3157" s="35"/>
      <c r="LO3157" s="35"/>
      <c r="LP3157" s="35"/>
      <c r="LQ3157" s="35"/>
      <c r="LR3157" s="35"/>
      <c r="LS3157" s="35"/>
      <c r="LT3157" s="35"/>
      <c r="LU3157" s="34"/>
      <c r="LV3157" s="35"/>
      <c r="LW3157" s="35"/>
      <c r="LX3157" s="35"/>
      <c r="LY3157" s="35"/>
      <c r="LZ3157" s="35"/>
      <c r="MA3157" s="35"/>
      <c r="MB3157" s="35"/>
      <c r="MC3157" s="35"/>
      <c r="MD3157" s="35"/>
      <c r="ME3157" s="34"/>
      <c r="MF3157" s="35"/>
      <c r="MG3157" s="35"/>
      <c r="MH3157" s="35"/>
      <c r="MI3157" s="35"/>
      <c r="MJ3157" s="35"/>
      <c r="MK3157" s="35"/>
      <c r="ML3157" s="35"/>
      <c r="MM3157" s="35"/>
      <c r="MN3157" s="35"/>
      <c r="MO3157" s="34"/>
      <c r="MP3157" s="35"/>
      <c r="MQ3157" s="35"/>
      <c r="MR3157" s="35"/>
      <c r="MS3157" s="35"/>
      <c r="MT3157" s="35"/>
      <c r="MU3157" s="35"/>
      <c r="MV3157" s="35"/>
      <c r="MW3157" s="35"/>
      <c r="MX3157" s="35"/>
      <c r="MY3157" s="35"/>
      <c r="MZ3157" s="35"/>
      <c r="NA3157" s="35"/>
      <c r="NB3157" s="35"/>
      <c r="NC3157" s="35"/>
      <c r="ND3157" s="35"/>
      <c r="NE3157" s="35"/>
      <c r="NF3157" s="35"/>
      <c r="NG3157" s="35"/>
      <c r="NH3157" s="35"/>
      <c r="NI3157" s="35"/>
      <c r="NJ3157" s="35"/>
      <c r="NK3157" s="35"/>
      <c r="NL3157" s="35"/>
      <c r="NM3157" s="35"/>
      <c r="NN3157" s="35"/>
      <c r="NO3157" s="35"/>
      <c r="NP3157" s="35"/>
      <c r="NQ3157" s="35"/>
      <c r="NR3157" s="35"/>
      <c r="NS3157" s="35"/>
      <c r="NT3157" s="35"/>
      <c r="NU3157" s="35"/>
      <c r="NV3157" s="35"/>
      <c r="NW3157" s="35"/>
      <c r="NX3157" s="35"/>
      <c r="NY3157" s="35"/>
      <c r="NZ3157" s="35"/>
      <c r="OA3157" s="35"/>
      <c r="OB3157" s="35"/>
      <c r="OC3157" s="35"/>
      <c r="OD3157" s="35"/>
      <c r="OE3157" s="35"/>
      <c r="OF3157" s="35"/>
      <c r="OG3157" s="35"/>
      <c r="OH3157" s="35"/>
      <c r="OI3157" s="35"/>
      <c r="OJ3157" s="35"/>
      <c r="OK3157" s="35"/>
      <c r="OL3157" s="35"/>
      <c r="OM3157" s="35"/>
      <c r="ON3157" s="35"/>
      <c r="OO3157" s="35"/>
      <c r="OP3157" s="35"/>
      <c r="OQ3157" s="35"/>
      <c r="OR3157" s="35"/>
      <c r="OS3157" s="35"/>
      <c r="OT3157" s="35"/>
      <c r="OU3157" s="35"/>
      <c r="OV3157" s="35"/>
      <c r="OW3157" s="35"/>
      <c r="OX3157" s="35"/>
      <c r="OY3157" s="35"/>
      <c r="OZ3157" s="35"/>
      <c r="PA3157" s="35"/>
      <c r="PB3157" s="35"/>
      <c r="PC3157" s="35"/>
      <c r="PD3157" s="35"/>
      <c r="PE3157" s="35"/>
      <c r="PF3157" s="35"/>
      <c r="PG3157" s="35"/>
      <c r="PH3157" s="35"/>
      <c r="PI3157" s="35"/>
      <c r="PJ3157" s="35"/>
      <c r="PK3157" s="35"/>
      <c r="PL3157" s="35"/>
      <c r="PM3157" s="35"/>
      <c r="PN3157" s="35"/>
      <c r="PO3157" s="35"/>
      <c r="PP3157" s="35"/>
      <c r="PQ3157" s="35"/>
      <c r="PR3157" s="35"/>
      <c r="PS3157" s="35"/>
      <c r="PT3157" s="35"/>
      <c r="PU3157" s="35"/>
      <c r="PV3157" s="35"/>
      <c r="PW3157" s="35"/>
      <c r="PX3157" s="35"/>
      <c r="PY3157" s="35"/>
      <c r="PZ3157" s="35"/>
      <c r="QA3157" s="35"/>
      <c r="QB3157" s="35"/>
      <c r="QC3157" s="35"/>
      <c r="QD3157" s="35"/>
      <c r="QE3157" s="35"/>
      <c r="QF3157" s="35"/>
      <c r="QG3157" s="35"/>
      <c r="QH3157" s="35"/>
      <c r="QI3157" s="35"/>
      <c r="QJ3157" s="35"/>
      <c r="QK3157" s="35"/>
      <c r="QL3157" s="35"/>
      <c r="QM3157" s="35"/>
      <c r="QN3157" s="35"/>
      <c r="QO3157" s="35"/>
      <c r="QP3157" s="35"/>
      <c r="QQ3157" s="35"/>
      <c r="QR3157" s="35"/>
      <c r="QS3157" s="35"/>
      <c r="QT3157" s="35"/>
      <c r="QU3157" s="35"/>
      <c r="QV3157" s="35"/>
      <c r="QW3157" s="35"/>
      <c r="QX3157" s="35"/>
      <c r="QY3157" s="35"/>
      <c r="QZ3157" s="35"/>
      <c r="RA3157" s="35"/>
      <c r="RB3157" s="35"/>
      <c r="RC3157" s="35"/>
      <c r="RD3157" s="35"/>
      <c r="RE3157" s="35"/>
      <c r="RF3157" s="35"/>
      <c r="RG3157" s="34"/>
      <c r="RH3157" s="35"/>
      <c r="RI3157" s="35"/>
      <c r="RJ3157" s="35"/>
      <c r="RK3157" s="35"/>
      <c r="RL3157" s="35"/>
      <c r="RM3157" s="35"/>
      <c r="RN3157" s="35"/>
      <c r="RO3157" s="35"/>
      <c r="RP3157" s="35"/>
      <c r="RQ3157" s="34"/>
      <c r="RR3157" s="35"/>
      <c r="RS3157" s="35"/>
      <c r="RT3157" s="35"/>
      <c r="RU3157" s="35"/>
      <c r="RV3157" s="35"/>
      <c r="RW3157" s="35"/>
      <c r="RX3157" s="35"/>
      <c r="RY3157" s="35"/>
      <c r="RZ3157" s="35"/>
      <c r="SA3157" s="34"/>
      <c r="SB3157" s="35"/>
      <c r="SC3157" s="35"/>
      <c r="VT3157" s="1"/>
    </row>
    <row r="3158" spans="14:592" x14ac:dyDescent="0.3">
      <c r="N3158" s="1"/>
      <c r="O3158" s="34"/>
      <c r="AM3158" s="34"/>
      <c r="AW3158" s="34"/>
      <c r="BG3158" s="34"/>
      <c r="EN3158" s="35"/>
      <c r="EX3158" s="36"/>
      <c r="EZ3158" s="37"/>
      <c r="FJ3158" s="52"/>
      <c r="FL3158" s="54"/>
      <c r="FY3158" s="34"/>
      <c r="GI3158" s="34"/>
      <c r="GS3158" s="34"/>
      <c r="KG3158" s="1"/>
      <c r="KV3158" s="1"/>
      <c r="KW3158" s="34"/>
      <c r="LU3158" s="34"/>
      <c r="ME3158" s="34"/>
      <c r="MO3158" s="34"/>
      <c r="PV3158" s="35"/>
      <c r="QF3158" s="36"/>
      <c r="QH3158" s="37"/>
      <c r="RG3158" s="34"/>
      <c r="RQ3158" s="34"/>
      <c r="SA3158" s="34"/>
      <c r="VT3158" s="1"/>
    </row>
    <row r="3159" spans="14:592" x14ac:dyDescent="0.3">
      <c r="N3159" s="1"/>
      <c r="O3159" s="34"/>
      <c r="P3159" s="34"/>
      <c r="Q3159" s="34"/>
      <c r="R3159" s="34"/>
      <c r="S3159" s="34"/>
      <c r="T3159" s="34"/>
      <c r="U3159" s="34"/>
      <c r="V3159" s="34"/>
      <c r="W3159" s="34"/>
      <c r="X3159" s="34"/>
      <c r="Y3159" s="34"/>
      <c r="Z3159" s="34"/>
      <c r="AA3159" s="34"/>
      <c r="AB3159" s="34"/>
      <c r="AC3159" s="34"/>
      <c r="AD3159" s="34"/>
      <c r="AE3159" s="34"/>
      <c r="AF3159" s="34"/>
      <c r="AG3159" s="34"/>
      <c r="AH3159" s="34"/>
      <c r="AI3159" s="34"/>
      <c r="AJ3159" s="34"/>
      <c r="AK3159" s="34"/>
      <c r="AL3159" s="34"/>
      <c r="AM3159" s="34"/>
      <c r="AN3159" s="34"/>
      <c r="AO3159" s="34"/>
      <c r="AP3159" s="34"/>
      <c r="AQ3159" s="34"/>
      <c r="AR3159" s="34"/>
      <c r="AS3159" s="34"/>
      <c r="AT3159" s="34"/>
      <c r="AU3159" s="34"/>
      <c r="AV3159" s="34"/>
      <c r="AW3159" s="34"/>
      <c r="AX3159" s="34"/>
      <c r="AY3159" s="34"/>
      <c r="AZ3159" s="34"/>
      <c r="BA3159" s="34"/>
      <c r="BB3159" s="34"/>
      <c r="BC3159" s="34"/>
      <c r="BD3159" s="34"/>
      <c r="BE3159" s="34"/>
      <c r="BF3159" s="34"/>
      <c r="BG3159" s="34"/>
      <c r="BH3159" s="34"/>
      <c r="BI3159" s="34"/>
      <c r="BJ3159" s="34"/>
      <c r="BK3159" s="34"/>
      <c r="BL3159" s="34"/>
      <c r="BM3159" s="34"/>
      <c r="BN3159" s="34"/>
      <c r="BO3159" s="34"/>
      <c r="BP3159" s="34"/>
      <c r="BQ3159" s="34"/>
      <c r="BR3159" s="34"/>
      <c r="BS3159" s="34"/>
      <c r="BT3159" s="34"/>
      <c r="BU3159" s="34"/>
      <c r="BV3159" s="34"/>
      <c r="BW3159" s="34"/>
      <c r="BX3159" s="34"/>
      <c r="BY3159" s="34"/>
      <c r="BZ3159" s="34"/>
      <c r="CA3159" s="34"/>
      <c r="CB3159" s="34"/>
      <c r="CC3159" s="34"/>
      <c r="CD3159" s="34"/>
      <c r="CE3159" s="34"/>
      <c r="CF3159" s="34"/>
      <c r="CG3159" s="34"/>
      <c r="CH3159" s="34"/>
      <c r="CI3159" s="34"/>
      <c r="CJ3159" s="34"/>
      <c r="CK3159" s="34"/>
      <c r="CL3159" s="34"/>
      <c r="CM3159" s="34"/>
      <c r="CN3159" s="34"/>
      <c r="CO3159" s="34"/>
      <c r="CP3159" s="34"/>
      <c r="CQ3159" s="34"/>
      <c r="CR3159" s="34"/>
      <c r="CS3159" s="34"/>
      <c r="CT3159" s="34"/>
      <c r="CU3159" s="34"/>
      <c r="CV3159" s="34"/>
      <c r="CW3159" s="34"/>
      <c r="CX3159" s="34"/>
      <c r="CY3159" s="34"/>
      <c r="CZ3159" s="34"/>
      <c r="DA3159" s="34"/>
      <c r="DB3159" s="34"/>
      <c r="DC3159" s="34"/>
      <c r="DD3159" s="34"/>
      <c r="DE3159" s="34"/>
      <c r="DF3159" s="34"/>
      <c r="DG3159" s="34"/>
      <c r="DH3159" s="34"/>
      <c r="DI3159" s="34"/>
      <c r="DJ3159" s="34"/>
      <c r="DK3159" s="34"/>
      <c r="DL3159" s="34"/>
      <c r="DM3159" s="34"/>
      <c r="DN3159" s="34"/>
      <c r="DO3159" s="34"/>
      <c r="DP3159" s="34"/>
      <c r="DQ3159" s="34"/>
      <c r="DR3159" s="34"/>
      <c r="DS3159" s="34"/>
      <c r="DT3159" s="34"/>
      <c r="DU3159" s="34"/>
      <c r="DV3159" s="34"/>
      <c r="DW3159" s="34"/>
      <c r="DX3159" s="34"/>
      <c r="DY3159" s="34"/>
      <c r="DZ3159" s="34"/>
      <c r="EA3159" s="34"/>
      <c r="EB3159" s="34"/>
      <c r="EC3159" s="34"/>
      <c r="ED3159" s="34"/>
      <c r="EE3159" s="34"/>
      <c r="EF3159" s="34"/>
      <c r="EG3159" s="34"/>
      <c r="EH3159" s="34"/>
      <c r="EI3159" s="34"/>
      <c r="EJ3159" s="34"/>
      <c r="EK3159" s="34"/>
      <c r="EL3159" s="34"/>
      <c r="EM3159" s="34"/>
      <c r="EN3159" s="34"/>
      <c r="EO3159" s="34"/>
      <c r="EP3159" s="34"/>
      <c r="EQ3159" s="34"/>
      <c r="ER3159" s="34"/>
      <c r="ES3159" s="34"/>
      <c r="ET3159" s="34"/>
      <c r="EU3159" s="34"/>
      <c r="EV3159" s="34"/>
      <c r="EW3159" s="34"/>
      <c r="EX3159" s="34"/>
      <c r="EY3159" s="34"/>
      <c r="EZ3159" s="34"/>
      <c r="FA3159" s="34"/>
      <c r="FB3159" s="34"/>
      <c r="FC3159" s="34"/>
      <c r="FD3159" s="34"/>
      <c r="FE3159" s="34"/>
      <c r="FF3159" s="34"/>
      <c r="FG3159" s="34"/>
      <c r="FH3159" s="34"/>
      <c r="FI3159" s="34"/>
      <c r="FJ3159" s="34"/>
      <c r="FK3159" s="34"/>
      <c r="FL3159" s="34"/>
      <c r="FM3159" s="34"/>
      <c r="FN3159" s="34"/>
      <c r="FO3159" s="34"/>
      <c r="FP3159" s="34"/>
      <c r="FQ3159" s="34"/>
      <c r="FR3159" s="34"/>
      <c r="FS3159" s="34"/>
      <c r="FT3159" s="34"/>
      <c r="FU3159" s="34"/>
      <c r="FV3159" s="34"/>
      <c r="FW3159" s="34"/>
      <c r="FX3159" s="34"/>
      <c r="FY3159" s="34"/>
      <c r="FZ3159" s="34"/>
      <c r="GA3159" s="34"/>
      <c r="GB3159" s="34"/>
      <c r="GC3159" s="34"/>
      <c r="GD3159" s="34"/>
      <c r="GE3159" s="34"/>
      <c r="GF3159" s="34"/>
      <c r="GG3159" s="34"/>
      <c r="GH3159" s="34"/>
      <c r="GI3159" s="34"/>
      <c r="GJ3159" s="34"/>
      <c r="GK3159" s="34"/>
      <c r="GL3159" s="34"/>
      <c r="GM3159" s="34"/>
      <c r="GN3159" s="34"/>
      <c r="GO3159" s="34"/>
      <c r="GP3159" s="34"/>
      <c r="GQ3159" s="34"/>
      <c r="GR3159" s="34"/>
      <c r="GS3159" s="34"/>
      <c r="KG3159" s="1"/>
      <c r="KV3159" s="1"/>
      <c r="KW3159" s="34"/>
      <c r="KX3159" s="34"/>
      <c r="KY3159" s="34"/>
      <c r="KZ3159" s="34"/>
      <c r="LA3159" s="34"/>
      <c r="LB3159" s="34"/>
      <c r="LC3159" s="34"/>
      <c r="LD3159" s="34"/>
      <c r="LE3159" s="34"/>
      <c r="LF3159" s="34"/>
      <c r="LG3159" s="34"/>
      <c r="LH3159" s="34"/>
      <c r="LI3159" s="34"/>
      <c r="LJ3159" s="34"/>
      <c r="LK3159" s="34"/>
      <c r="LL3159" s="34"/>
      <c r="LM3159" s="34"/>
      <c r="LN3159" s="34"/>
      <c r="LO3159" s="34"/>
      <c r="LP3159" s="34"/>
      <c r="LQ3159" s="34"/>
      <c r="LR3159" s="34"/>
      <c r="LS3159" s="34"/>
      <c r="LT3159" s="34"/>
      <c r="LU3159" s="34"/>
      <c r="LV3159" s="34"/>
      <c r="LW3159" s="34"/>
      <c r="LX3159" s="34"/>
      <c r="LY3159" s="34"/>
      <c r="LZ3159" s="34"/>
      <c r="MA3159" s="34"/>
      <c r="MB3159" s="34"/>
      <c r="MC3159" s="34"/>
      <c r="MD3159" s="34"/>
      <c r="ME3159" s="34"/>
      <c r="MF3159" s="34"/>
      <c r="MG3159" s="34"/>
      <c r="MH3159" s="34"/>
      <c r="MI3159" s="34"/>
      <c r="MJ3159" s="34"/>
      <c r="MK3159" s="34"/>
      <c r="ML3159" s="34"/>
      <c r="MM3159" s="34"/>
      <c r="MN3159" s="34"/>
      <c r="MO3159" s="34"/>
      <c r="MP3159" s="34"/>
      <c r="MQ3159" s="34"/>
      <c r="MR3159" s="34"/>
      <c r="MS3159" s="34"/>
      <c r="MT3159" s="34"/>
      <c r="MU3159" s="34"/>
      <c r="MV3159" s="34"/>
      <c r="MW3159" s="34"/>
      <c r="MX3159" s="34"/>
      <c r="MY3159" s="34"/>
      <c r="MZ3159" s="34"/>
      <c r="NA3159" s="34"/>
      <c r="NB3159" s="34"/>
      <c r="NC3159" s="34"/>
      <c r="ND3159" s="34"/>
      <c r="NE3159" s="34"/>
      <c r="NF3159" s="34"/>
      <c r="NG3159" s="34"/>
      <c r="NH3159" s="34"/>
      <c r="NI3159" s="34"/>
      <c r="NJ3159" s="34"/>
      <c r="NK3159" s="34"/>
      <c r="NL3159" s="34"/>
      <c r="NM3159" s="34"/>
      <c r="NN3159" s="34"/>
      <c r="NO3159" s="34"/>
      <c r="NP3159" s="34"/>
      <c r="NQ3159" s="34"/>
      <c r="NR3159" s="34"/>
      <c r="NS3159" s="34"/>
      <c r="NT3159" s="34"/>
      <c r="NU3159" s="34"/>
      <c r="NV3159" s="34"/>
      <c r="NW3159" s="34"/>
      <c r="NX3159" s="34"/>
      <c r="NY3159" s="34"/>
      <c r="NZ3159" s="34"/>
      <c r="OA3159" s="34"/>
      <c r="OB3159" s="34"/>
      <c r="OC3159" s="34"/>
      <c r="OD3159" s="34"/>
      <c r="OE3159" s="34"/>
      <c r="OF3159" s="34"/>
      <c r="OG3159" s="34"/>
      <c r="OH3159" s="34"/>
      <c r="OI3159" s="34"/>
      <c r="OJ3159" s="34"/>
      <c r="OK3159" s="34"/>
      <c r="OL3159" s="34"/>
      <c r="OM3159" s="34"/>
      <c r="ON3159" s="34"/>
      <c r="OO3159" s="34"/>
      <c r="OP3159" s="34"/>
      <c r="OQ3159" s="34"/>
      <c r="OR3159" s="34"/>
      <c r="OS3159" s="34"/>
      <c r="OT3159" s="34"/>
      <c r="OU3159" s="34"/>
      <c r="OV3159" s="34"/>
      <c r="OW3159" s="34"/>
      <c r="OX3159" s="34"/>
      <c r="OY3159" s="34"/>
      <c r="OZ3159" s="34"/>
      <c r="PA3159" s="34"/>
      <c r="PB3159" s="34"/>
      <c r="PC3159" s="34"/>
      <c r="PD3159" s="34"/>
      <c r="PE3159" s="34"/>
      <c r="PF3159" s="34"/>
      <c r="PG3159" s="34"/>
      <c r="PH3159" s="34"/>
      <c r="PI3159" s="34"/>
      <c r="PJ3159" s="34"/>
      <c r="PK3159" s="34"/>
      <c r="PL3159" s="34"/>
      <c r="PM3159" s="34"/>
      <c r="PN3159" s="34"/>
      <c r="PO3159" s="34"/>
      <c r="PP3159" s="34"/>
      <c r="PQ3159" s="34"/>
      <c r="PR3159" s="34"/>
      <c r="PS3159" s="34"/>
      <c r="PT3159" s="34"/>
      <c r="PU3159" s="34"/>
      <c r="PV3159" s="34"/>
      <c r="PW3159" s="34"/>
      <c r="PX3159" s="34"/>
      <c r="PY3159" s="34"/>
      <c r="PZ3159" s="34"/>
      <c r="QA3159" s="34"/>
      <c r="QB3159" s="34"/>
      <c r="QC3159" s="34"/>
      <c r="QD3159" s="34"/>
      <c r="QE3159" s="34"/>
      <c r="QF3159" s="34"/>
      <c r="QG3159" s="34"/>
      <c r="QH3159" s="34"/>
      <c r="QI3159" s="34"/>
      <c r="QJ3159" s="34"/>
      <c r="QK3159" s="34"/>
      <c r="QL3159" s="34"/>
      <c r="QM3159" s="34"/>
      <c r="QN3159" s="34"/>
      <c r="QO3159" s="34"/>
      <c r="QP3159" s="34"/>
      <c r="QQ3159" s="34"/>
      <c r="QR3159" s="34"/>
      <c r="QS3159" s="34"/>
      <c r="QT3159" s="34"/>
      <c r="QU3159" s="34"/>
      <c r="QV3159" s="34"/>
      <c r="QW3159" s="34"/>
      <c r="QX3159" s="34"/>
      <c r="QY3159" s="34"/>
      <c r="QZ3159" s="34"/>
      <c r="RA3159" s="34"/>
      <c r="RB3159" s="34"/>
      <c r="RC3159" s="34"/>
      <c r="RD3159" s="34"/>
      <c r="RE3159" s="34"/>
      <c r="RF3159" s="34"/>
      <c r="RG3159" s="34"/>
      <c r="RH3159" s="34"/>
      <c r="RI3159" s="34"/>
      <c r="RJ3159" s="34"/>
      <c r="RK3159" s="34"/>
      <c r="RL3159" s="34"/>
      <c r="RM3159" s="34"/>
      <c r="RN3159" s="34"/>
      <c r="RO3159" s="34"/>
      <c r="RP3159" s="34"/>
      <c r="RQ3159" s="34"/>
      <c r="RR3159" s="34"/>
      <c r="RS3159" s="34"/>
      <c r="RT3159" s="34"/>
      <c r="RU3159" s="34"/>
      <c r="RV3159" s="34"/>
      <c r="RW3159" s="34"/>
      <c r="RX3159" s="34"/>
      <c r="RY3159" s="34"/>
      <c r="RZ3159" s="34"/>
      <c r="SA3159" s="34"/>
      <c r="VT3159" s="1"/>
    </row>
    <row r="3160" spans="14:592" x14ac:dyDescent="0.3">
      <c r="N3160" s="1"/>
      <c r="O3160" s="34"/>
      <c r="P3160" s="34"/>
      <c r="Q3160" s="34"/>
      <c r="R3160" s="34"/>
      <c r="S3160" s="34"/>
      <c r="T3160" s="34"/>
      <c r="U3160" s="34"/>
      <c r="V3160" s="34"/>
      <c r="W3160" s="34"/>
      <c r="X3160" s="34"/>
      <c r="Y3160" s="34"/>
      <c r="Z3160" s="34"/>
      <c r="AA3160" s="34"/>
      <c r="AB3160" s="34"/>
      <c r="AC3160" s="34"/>
      <c r="AD3160" s="34"/>
      <c r="AE3160" s="34"/>
      <c r="AF3160" s="34"/>
      <c r="AG3160" s="34"/>
      <c r="AH3160" s="34"/>
      <c r="AI3160" s="34"/>
      <c r="AJ3160" s="34"/>
      <c r="AK3160" s="34"/>
      <c r="AL3160" s="34"/>
      <c r="AM3160" s="34"/>
      <c r="AN3160" s="34"/>
      <c r="AO3160" s="34"/>
      <c r="AP3160" s="34"/>
      <c r="AQ3160" s="34"/>
      <c r="AR3160" s="34"/>
      <c r="AS3160" s="34"/>
      <c r="AT3160" s="34"/>
      <c r="AU3160" s="34"/>
      <c r="AV3160" s="34"/>
      <c r="AW3160" s="34"/>
      <c r="AX3160" s="34"/>
      <c r="AY3160" s="34"/>
      <c r="AZ3160" s="34"/>
      <c r="BA3160" s="34"/>
      <c r="BB3160" s="34"/>
      <c r="BC3160" s="34"/>
      <c r="BD3160" s="34"/>
      <c r="BE3160" s="34"/>
      <c r="BF3160" s="34"/>
      <c r="BG3160" s="34"/>
      <c r="BH3160" s="34"/>
      <c r="BI3160" s="34"/>
      <c r="BJ3160" s="34"/>
      <c r="BK3160" s="34"/>
      <c r="BL3160" s="34"/>
      <c r="BM3160" s="34"/>
      <c r="BN3160" s="34"/>
      <c r="BO3160" s="34"/>
      <c r="BP3160" s="34"/>
      <c r="BQ3160" s="34"/>
      <c r="BR3160" s="34"/>
      <c r="BS3160" s="34"/>
      <c r="BT3160" s="34"/>
      <c r="BU3160" s="34"/>
      <c r="BV3160" s="34"/>
      <c r="BW3160" s="34"/>
      <c r="BX3160" s="34"/>
      <c r="BY3160" s="34"/>
      <c r="BZ3160" s="34"/>
      <c r="CA3160" s="34"/>
      <c r="CB3160" s="34"/>
      <c r="CC3160" s="34"/>
      <c r="CD3160" s="34"/>
      <c r="CE3160" s="34"/>
      <c r="CF3160" s="34"/>
      <c r="CG3160" s="34"/>
      <c r="CH3160" s="34"/>
      <c r="CI3160" s="34"/>
      <c r="CJ3160" s="34"/>
      <c r="CK3160" s="34"/>
      <c r="CL3160" s="34"/>
      <c r="CM3160" s="34"/>
      <c r="CN3160" s="34"/>
      <c r="CO3160" s="34"/>
      <c r="CP3160" s="34"/>
      <c r="CQ3160" s="34"/>
      <c r="CR3160" s="34"/>
      <c r="CS3160" s="34"/>
      <c r="CT3160" s="34"/>
      <c r="CU3160" s="34"/>
      <c r="CV3160" s="34"/>
      <c r="CW3160" s="34"/>
      <c r="CX3160" s="34"/>
      <c r="CY3160" s="34"/>
      <c r="CZ3160" s="34"/>
      <c r="DA3160" s="34"/>
      <c r="DB3160" s="34"/>
      <c r="DC3160" s="34"/>
      <c r="DD3160" s="34"/>
      <c r="DE3160" s="34"/>
      <c r="DF3160" s="34"/>
      <c r="DG3160" s="34"/>
      <c r="DH3160" s="34"/>
      <c r="DI3160" s="34"/>
      <c r="DJ3160" s="34"/>
      <c r="DK3160" s="34"/>
      <c r="DL3160" s="34"/>
      <c r="DM3160" s="34"/>
      <c r="DN3160" s="34"/>
      <c r="DO3160" s="34"/>
      <c r="DP3160" s="34"/>
      <c r="DQ3160" s="34"/>
      <c r="DR3160" s="34"/>
      <c r="DS3160" s="34"/>
      <c r="DT3160" s="34"/>
      <c r="DU3160" s="34"/>
      <c r="DV3160" s="34"/>
      <c r="DW3160" s="34"/>
      <c r="DX3160" s="34"/>
      <c r="DY3160" s="34"/>
      <c r="DZ3160" s="34"/>
      <c r="EA3160" s="34"/>
      <c r="EB3160" s="34"/>
      <c r="EC3160" s="34"/>
      <c r="ED3160" s="34"/>
      <c r="EE3160" s="34"/>
      <c r="EF3160" s="34"/>
      <c r="EG3160" s="34"/>
      <c r="EH3160" s="34"/>
      <c r="EI3160" s="34"/>
      <c r="EJ3160" s="34"/>
      <c r="EK3160" s="34"/>
      <c r="EL3160" s="34"/>
      <c r="EM3160" s="34"/>
      <c r="EN3160" s="34"/>
      <c r="EO3160" s="34"/>
      <c r="EP3160" s="34"/>
      <c r="EQ3160" s="34"/>
      <c r="ER3160" s="34"/>
      <c r="ES3160" s="34"/>
      <c r="ET3160" s="34"/>
      <c r="EU3160" s="34"/>
      <c r="EV3160" s="34"/>
      <c r="EW3160" s="34"/>
      <c r="EX3160" s="34"/>
      <c r="EY3160" s="34"/>
      <c r="EZ3160" s="34"/>
      <c r="FA3160" s="34"/>
      <c r="FB3160" s="34"/>
      <c r="FC3160" s="34"/>
      <c r="FD3160" s="34"/>
      <c r="FE3160" s="34"/>
      <c r="FF3160" s="34"/>
      <c r="FG3160" s="34"/>
      <c r="FH3160" s="34"/>
      <c r="FI3160" s="34"/>
      <c r="FJ3160" s="34"/>
      <c r="FK3160" s="34"/>
      <c r="FL3160" s="34"/>
      <c r="FM3160" s="34"/>
      <c r="FN3160" s="34"/>
      <c r="FO3160" s="34"/>
      <c r="FP3160" s="34"/>
      <c r="FQ3160" s="34"/>
      <c r="FR3160" s="34"/>
      <c r="FS3160" s="34"/>
      <c r="FT3160" s="34"/>
      <c r="FU3160" s="34"/>
      <c r="FV3160" s="34"/>
      <c r="FW3160" s="34"/>
      <c r="FX3160" s="34"/>
      <c r="FY3160" s="34"/>
      <c r="FZ3160" s="34"/>
      <c r="GA3160" s="34"/>
      <c r="GB3160" s="34"/>
      <c r="GC3160" s="34"/>
      <c r="GD3160" s="34"/>
      <c r="GE3160" s="34"/>
      <c r="GF3160" s="34"/>
      <c r="GG3160" s="34"/>
      <c r="GH3160" s="34"/>
      <c r="GI3160" s="34"/>
      <c r="GJ3160" s="34"/>
      <c r="GK3160" s="34"/>
      <c r="GL3160" s="34"/>
      <c r="GM3160" s="34"/>
      <c r="GN3160" s="34"/>
      <c r="GO3160" s="34"/>
      <c r="GP3160" s="34"/>
      <c r="GQ3160" s="34"/>
      <c r="GR3160" s="34"/>
      <c r="GS3160" s="34"/>
      <c r="KG3160" s="1"/>
      <c r="KV3160" s="1"/>
      <c r="KW3160" s="34"/>
      <c r="KX3160" s="34"/>
      <c r="KY3160" s="34"/>
      <c r="KZ3160" s="34"/>
      <c r="LA3160" s="34"/>
      <c r="LB3160" s="34"/>
      <c r="LC3160" s="34"/>
      <c r="LD3160" s="34"/>
      <c r="LE3160" s="34"/>
      <c r="LF3160" s="34"/>
      <c r="LG3160" s="34"/>
      <c r="LH3160" s="34"/>
      <c r="LI3160" s="34"/>
      <c r="LJ3160" s="34"/>
      <c r="LK3160" s="34"/>
      <c r="LL3160" s="34"/>
      <c r="LM3160" s="34"/>
      <c r="LN3160" s="34"/>
      <c r="LO3160" s="34"/>
      <c r="LP3160" s="34"/>
      <c r="LQ3160" s="34"/>
      <c r="LR3160" s="34"/>
      <c r="LS3160" s="34"/>
      <c r="LT3160" s="34"/>
      <c r="LU3160" s="34"/>
      <c r="LV3160" s="34"/>
      <c r="LW3160" s="34"/>
      <c r="LX3160" s="34"/>
      <c r="LY3160" s="34"/>
      <c r="LZ3160" s="34"/>
      <c r="MA3160" s="34"/>
      <c r="MB3160" s="34"/>
      <c r="MC3160" s="34"/>
      <c r="MD3160" s="34"/>
      <c r="ME3160" s="34"/>
      <c r="MF3160" s="34"/>
      <c r="MG3160" s="34"/>
      <c r="MH3160" s="34"/>
      <c r="MI3160" s="34"/>
      <c r="MJ3160" s="34"/>
      <c r="MK3160" s="34"/>
      <c r="ML3160" s="34"/>
      <c r="MM3160" s="34"/>
      <c r="MN3160" s="34"/>
      <c r="MO3160" s="34"/>
      <c r="MP3160" s="34"/>
      <c r="MQ3160" s="34"/>
      <c r="MR3160" s="34"/>
      <c r="MS3160" s="34"/>
      <c r="MT3160" s="34"/>
      <c r="MU3160" s="34"/>
      <c r="MV3160" s="34"/>
      <c r="MW3160" s="34"/>
      <c r="MX3160" s="34"/>
      <c r="MY3160" s="34"/>
      <c r="MZ3160" s="34"/>
      <c r="NA3160" s="34"/>
      <c r="NB3160" s="34"/>
      <c r="NC3160" s="34"/>
      <c r="ND3160" s="34"/>
      <c r="NE3160" s="34"/>
      <c r="NF3160" s="34"/>
      <c r="NG3160" s="34"/>
      <c r="NH3160" s="34"/>
      <c r="NI3160" s="34"/>
      <c r="NJ3160" s="34"/>
      <c r="NK3160" s="34"/>
      <c r="NL3160" s="34"/>
      <c r="NM3160" s="34"/>
      <c r="NN3160" s="34"/>
      <c r="NO3160" s="34"/>
      <c r="NP3160" s="34"/>
      <c r="NQ3160" s="34"/>
      <c r="NR3160" s="34"/>
      <c r="NS3160" s="34"/>
      <c r="NT3160" s="34"/>
      <c r="NU3160" s="34"/>
      <c r="NV3160" s="34"/>
      <c r="NW3160" s="34"/>
      <c r="NX3160" s="34"/>
      <c r="NY3160" s="34"/>
      <c r="NZ3160" s="34"/>
      <c r="OA3160" s="34"/>
      <c r="OB3160" s="34"/>
      <c r="OC3160" s="34"/>
      <c r="OD3160" s="34"/>
      <c r="OE3160" s="34"/>
      <c r="OF3160" s="34"/>
      <c r="OG3160" s="34"/>
      <c r="OH3160" s="34"/>
      <c r="OI3160" s="34"/>
      <c r="OJ3160" s="34"/>
      <c r="OK3160" s="34"/>
      <c r="OL3160" s="34"/>
      <c r="OM3160" s="34"/>
      <c r="ON3160" s="34"/>
      <c r="OO3160" s="34"/>
      <c r="OP3160" s="34"/>
      <c r="OQ3160" s="34"/>
      <c r="OR3160" s="34"/>
      <c r="OS3160" s="34"/>
      <c r="OT3160" s="34"/>
      <c r="OU3160" s="34"/>
      <c r="OV3160" s="34"/>
      <c r="OW3160" s="34"/>
      <c r="OX3160" s="34"/>
      <c r="OY3160" s="34"/>
      <c r="OZ3160" s="34"/>
      <c r="PA3160" s="34"/>
      <c r="PB3160" s="34"/>
      <c r="PC3160" s="34"/>
      <c r="PD3160" s="34"/>
      <c r="PE3160" s="34"/>
      <c r="PF3160" s="34"/>
      <c r="PG3160" s="34"/>
      <c r="PH3160" s="34"/>
      <c r="PI3160" s="34"/>
      <c r="PJ3160" s="34"/>
      <c r="PK3160" s="34"/>
      <c r="PL3160" s="34"/>
      <c r="PM3160" s="34"/>
      <c r="PN3160" s="34"/>
      <c r="PO3160" s="34"/>
      <c r="PP3160" s="34"/>
      <c r="PQ3160" s="34"/>
      <c r="PR3160" s="34"/>
      <c r="PS3160" s="34"/>
      <c r="PT3160" s="34"/>
      <c r="PU3160" s="34"/>
      <c r="PV3160" s="34"/>
      <c r="PW3160" s="34"/>
      <c r="PX3160" s="34"/>
      <c r="PY3160" s="34"/>
      <c r="PZ3160" s="34"/>
      <c r="QA3160" s="34"/>
      <c r="QB3160" s="34"/>
      <c r="QC3160" s="34"/>
      <c r="QD3160" s="34"/>
      <c r="QE3160" s="34"/>
      <c r="QF3160" s="34"/>
      <c r="QG3160" s="34"/>
      <c r="QH3160" s="34"/>
      <c r="QI3160" s="34"/>
      <c r="QJ3160" s="34"/>
      <c r="QK3160" s="34"/>
      <c r="QL3160" s="34"/>
      <c r="QM3160" s="34"/>
      <c r="QN3160" s="34"/>
      <c r="QO3160" s="34"/>
      <c r="QP3160" s="34"/>
      <c r="QQ3160" s="34"/>
      <c r="QR3160" s="34"/>
      <c r="QS3160" s="34"/>
      <c r="QT3160" s="34"/>
      <c r="QU3160" s="34"/>
      <c r="QV3160" s="34"/>
      <c r="QW3160" s="34"/>
      <c r="QX3160" s="34"/>
      <c r="QY3160" s="34"/>
      <c r="QZ3160" s="34"/>
      <c r="RA3160" s="34"/>
      <c r="RB3160" s="34"/>
      <c r="RC3160" s="34"/>
      <c r="RD3160" s="34"/>
      <c r="RE3160" s="34"/>
      <c r="RF3160" s="34"/>
      <c r="RG3160" s="34"/>
      <c r="RH3160" s="34"/>
      <c r="RI3160" s="34"/>
      <c r="RJ3160" s="34"/>
      <c r="RK3160" s="34"/>
      <c r="RL3160" s="34"/>
      <c r="RM3160" s="34"/>
      <c r="RN3160" s="34"/>
      <c r="RO3160" s="34"/>
      <c r="RP3160" s="34"/>
      <c r="RQ3160" s="34"/>
      <c r="RR3160" s="34"/>
      <c r="RS3160" s="34"/>
      <c r="RT3160" s="34"/>
      <c r="RU3160" s="34"/>
      <c r="RV3160" s="34"/>
      <c r="RW3160" s="34"/>
      <c r="RX3160" s="34"/>
      <c r="RY3160" s="34"/>
      <c r="RZ3160" s="34"/>
      <c r="SA3160" s="34"/>
      <c r="VT3160" s="1"/>
    </row>
    <row r="3161" spans="14:592" ht="15" thickBot="1" x14ac:dyDescent="0.35"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  <c r="DF3161" s="1"/>
      <c r="DG3161" s="1"/>
      <c r="DH3161" s="1"/>
      <c r="DI3161" s="1"/>
      <c r="DJ3161" s="1"/>
      <c r="DK3161" s="1"/>
      <c r="DL3161" s="1"/>
      <c r="DM3161" s="1"/>
      <c r="DN3161" s="1"/>
      <c r="DO3161" s="1"/>
      <c r="DP3161" s="1"/>
      <c r="DQ3161" s="1"/>
      <c r="DR3161" s="1"/>
      <c r="DS3161" s="1"/>
      <c r="DT3161" s="1"/>
      <c r="DU3161" s="1"/>
      <c r="DV3161" s="1"/>
      <c r="DW3161" s="1"/>
      <c r="DX3161" s="1"/>
      <c r="DY3161" s="1"/>
      <c r="DZ3161" s="1"/>
      <c r="EA3161" s="1"/>
      <c r="EB3161" s="1"/>
      <c r="EC3161" s="1"/>
      <c r="ED3161" s="1"/>
      <c r="EE3161" s="1"/>
      <c r="EF3161" s="1"/>
      <c r="EG3161" s="1"/>
      <c r="EH3161" s="1"/>
      <c r="EI3161" s="1"/>
      <c r="EJ3161" s="1"/>
      <c r="EK3161" s="1"/>
      <c r="EL3161" s="34"/>
      <c r="EM3161" s="1"/>
      <c r="EN3161" s="35" t="s">
        <v>76</v>
      </c>
      <c r="EO3161" s="1"/>
      <c r="EP3161" s="1"/>
      <c r="EQ3161" s="1"/>
      <c r="ER3161" s="1"/>
      <c r="ES3161" s="1"/>
      <c r="ET3161" s="1"/>
      <c r="EU3161" s="1"/>
      <c r="EV3161" s="1"/>
      <c r="EW3161" s="1"/>
      <c r="EX3161" s="36"/>
      <c r="EY3161" s="1"/>
      <c r="EZ3161" s="37" t="s">
        <v>76</v>
      </c>
      <c r="FA3161" s="1"/>
      <c r="FB3161" s="1"/>
      <c r="FC3161" s="1"/>
      <c r="FD3161" s="1"/>
      <c r="FE3161" s="1"/>
      <c r="FF3161" s="1"/>
      <c r="FG3161" s="1"/>
      <c r="FH3161" s="1"/>
      <c r="FI3161" s="1"/>
      <c r="FJ3161" s="52"/>
      <c r="FK3161" s="1"/>
      <c r="FL3161" s="54" t="s">
        <v>76</v>
      </c>
      <c r="FM3161" s="1"/>
      <c r="FN3161" s="1"/>
      <c r="FO3161" s="1"/>
      <c r="FP3161" s="1"/>
      <c r="FQ3161" s="1"/>
      <c r="FR3161" s="1"/>
      <c r="FS3161" s="1"/>
      <c r="FT3161" s="1"/>
      <c r="FU3161" s="1"/>
      <c r="FV3161" s="1"/>
      <c r="FW3161" s="1"/>
      <c r="FX3161" s="1"/>
      <c r="FY3161" s="1"/>
      <c r="FZ3161" s="1"/>
      <c r="GA3161" s="1"/>
      <c r="GB3161" s="1"/>
      <c r="GC3161" s="1"/>
      <c r="GD3161" s="1"/>
      <c r="GE3161" s="1"/>
      <c r="GF3161" s="1"/>
      <c r="GG3161" s="1"/>
      <c r="GH3161" s="1"/>
      <c r="GI3161" s="1"/>
      <c r="GJ3161" s="1"/>
      <c r="GK3161" s="1"/>
      <c r="GL3161" s="1"/>
      <c r="GM3161" s="1"/>
      <c r="GN3161" s="1"/>
      <c r="GO3161" s="1"/>
      <c r="GP3161" s="1"/>
      <c r="GQ3161" s="1"/>
      <c r="GR3161" s="1"/>
      <c r="GS3161" s="1"/>
      <c r="GT3161" s="1"/>
      <c r="GU3161" s="1"/>
      <c r="GV3161" s="1"/>
      <c r="GW3161" s="1"/>
      <c r="GX3161" s="1"/>
      <c r="GY3161" s="1"/>
      <c r="GZ3161" s="1"/>
      <c r="HA3161" s="1"/>
      <c r="HB3161" s="1"/>
      <c r="HC3161" s="1"/>
      <c r="HD3161" s="1"/>
      <c r="HE3161" s="1"/>
      <c r="HF3161" s="1"/>
      <c r="HG3161" s="1"/>
      <c r="HH3161" s="1"/>
      <c r="HI3161" s="1"/>
      <c r="HJ3161" s="1"/>
      <c r="HK3161" s="1"/>
      <c r="HL3161" s="1"/>
      <c r="HM3161" s="1"/>
      <c r="HN3161" s="1"/>
      <c r="HO3161" s="1"/>
      <c r="HP3161" s="1"/>
      <c r="HQ3161" s="1"/>
      <c r="HR3161" s="1"/>
      <c r="HS3161" s="1"/>
      <c r="HT3161" s="1"/>
      <c r="HU3161" s="1"/>
      <c r="HV3161" s="1"/>
      <c r="HW3161" s="1"/>
      <c r="HX3161" s="1"/>
      <c r="HY3161" s="1"/>
      <c r="HZ3161" s="1"/>
      <c r="IA3161" s="1"/>
      <c r="IB3161" s="1"/>
      <c r="IC3161" s="1"/>
      <c r="ID3161" s="1"/>
      <c r="IE3161" s="1"/>
      <c r="IF3161" s="1"/>
      <c r="IG3161" s="1"/>
      <c r="IH3161" s="1"/>
      <c r="II3161" s="1"/>
      <c r="IJ3161" s="1"/>
      <c r="IK3161" s="1"/>
      <c r="IL3161" s="1"/>
      <c r="IM3161" s="1"/>
      <c r="IN3161" s="1"/>
      <c r="IO3161" s="1"/>
      <c r="IP3161" s="1"/>
      <c r="IQ3161" s="1"/>
      <c r="IR3161" s="1"/>
      <c r="IS3161" s="1"/>
      <c r="IT3161" s="1"/>
      <c r="IU3161" s="1"/>
      <c r="IV3161" s="1"/>
      <c r="IW3161" s="1"/>
      <c r="IX3161" s="1"/>
      <c r="IY3161" s="1"/>
      <c r="IZ3161" s="1"/>
      <c r="JA3161" s="1"/>
      <c r="JB3161" s="1"/>
      <c r="JC3161" s="1"/>
      <c r="JD3161" s="1"/>
      <c r="JE3161" s="1"/>
      <c r="JF3161" s="1"/>
      <c r="JG3161" s="1"/>
      <c r="JH3161" s="1"/>
      <c r="JI3161" s="1"/>
      <c r="JJ3161" s="1"/>
      <c r="JK3161" s="1"/>
      <c r="JL3161" s="1"/>
      <c r="JM3161" s="1"/>
      <c r="JN3161" s="1"/>
      <c r="JO3161" s="1"/>
      <c r="JP3161" s="1"/>
      <c r="JQ3161" s="1"/>
      <c r="JR3161" s="1"/>
      <c r="JS3161" s="1"/>
      <c r="JT3161" s="1"/>
      <c r="JU3161" s="1"/>
      <c r="JV3161" s="1"/>
      <c r="JW3161" s="1"/>
      <c r="JX3161" s="1"/>
      <c r="JY3161" s="1"/>
      <c r="JZ3161" s="1"/>
      <c r="KA3161" s="1"/>
      <c r="KB3161" s="1"/>
      <c r="KC3161" s="1"/>
      <c r="KD3161" s="1"/>
      <c r="KE3161" s="1"/>
      <c r="KF3161" s="1"/>
      <c r="KG3161" s="1"/>
      <c r="KV3161" s="1"/>
      <c r="KW3161" s="1"/>
      <c r="KX3161" s="1"/>
      <c r="KY3161" s="1"/>
      <c r="KZ3161" s="1"/>
      <c r="LA3161" s="1"/>
      <c r="LB3161" s="1"/>
      <c r="LC3161" s="1"/>
      <c r="LD3161" s="1"/>
      <c r="LE3161" s="1"/>
      <c r="LF3161" s="1"/>
      <c r="LG3161" s="1"/>
      <c r="LH3161" s="1"/>
      <c r="LI3161" s="1"/>
      <c r="LJ3161" s="1"/>
      <c r="LK3161" s="1"/>
      <c r="LL3161" s="1"/>
      <c r="LM3161" s="1"/>
      <c r="LN3161" s="1"/>
      <c r="LO3161" s="1"/>
      <c r="LP3161" s="1"/>
      <c r="LQ3161" s="1"/>
      <c r="LR3161" s="1"/>
      <c r="LS3161" s="1"/>
      <c r="LT3161" s="1"/>
      <c r="LU3161" s="1"/>
      <c r="LV3161" s="1"/>
      <c r="LW3161" s="1"/>
      <c r="LX3161" s="1"/>
      <c r="LY3161" s="1"/>
      <c r="LZ3161" s="1"/>
      <c r="MA3161" s="1"/>
      <c r="MB3161" s="1"/>
      <c r="MC3161" s="1"/>
      <c r="MD3161" s="1"/>
      <c r="ME3161" s="1"/>
      <c r="MF3161" s="1"/>
      <c r="MG3161" s="1"/>
      <c r="MH3161" s="1"/>
      <c r="MI3161" s="1"/>
      <c r="MJ3161" s="1"/>
      <c r="MK3161" s="1"/>
      <c r="ML3161" s="1"/>
      <c r="MM3161" s="1"/>
      <c r="MN3161" s="1"/>
      <c r="MO3161" s="1"/>
      <c r="MP3161" s="1"/>
      <c r="MQ3161" s="1"/>
      <c r="MR3161" s="1"/>
      <c r="MS3161" s="1"/>
      <c r="MT3161" s="1"/>
      <c r="MU3161" s="1"/>
      <c r="MV3161" s="1"/>
      <c r="MW3161" s="1"/>
      <c r="MX3161" s="1"/>
      <c r="MY3161" s="1"/>
      <c r="MZ3161" s="1"/>
      <c r="NA3161" s="1"/>
      <c r="NB3161" s="1"/>
      <c r="NC3161" s="1"/>
      <c r="ND3161" s="1"/>
      <c r="NE3161" s="1"/>
      <c r="NF3161" s="1"/>
      <c r="NG3161" s="1"/>
      <c r="NH3161" s="1"/>
      <c r="NI3161" s="1"/>
      <c r="NJ3161" s="1"/>
      <c r="NK3161" s="1"/>
      <c r="NL3161" s="1"/>
      <c r="NM3161" s="1"/>
      <c r="NN3161" s="1"/>
      <c r="NO3161" s="1"/>
      <c r="NP3161" s="1"/>
      <c r="NQ3161" s="1"/>
      <c r="NR3161" s="1"/>
      <c r="NS3161" s="1"/>
      <c r="NT3161" s="1"/>
      <c r="NU3161" s="1"/>
      <c r="NV3161" s="1"/>
      <c r="NW3161" s="1"/>
      <c r="NX3161" s="1"/>
      <c r="NY3161" s="1"/>
      <c r="NZ3161" s="1"/>
      <c r="OA3161" s="1"/>
      <c r="OB3161" s="1"/>
      <c r="OC3161" s="1"/>
      <c r="OD3161" s="1"/>
      <c r="OE3161" s="1"/>
      <c r="OF3161" s="1"/>
      <c r="OG3161" s="1"/>
      <c r="OH3161" s="1"/>
      <c r="OI3161" s="1"/>
      <c r="OJ3161" s="1"/>
      <c r="OK3161" s="1"/>
      <c r="OL3161" s="1"/>
      <c r="OM3161" s="1"/>
      <c r="ON3161" s="1"/>
      <c r="OO3161" s="1"/>
      <c r="OP3161" s="1"/>
      <c r="OQ3161" s="1"/>
      <c r="OR3161" s="1"/>
      <c r="OS3161" s="1"/>
      <c r="OT3161" s="1"/>
      <c r="OU3161" s="1"/>
      <c r="OV3161" s="1"/>
      <c r="OW3161" s="1"/>
      <c r="OX3161" s="1"/>
      <c r="OY3161" s="1"/>
      <c r="OZ3161" s="1"/>
      <c r="PA3161" s="1"/>
      <c r="PB3161" s="1"/>
      <c r="PC3161" s="1"/>
      <c r="PD3161" s="1"/>
      <c r="PE3161" s="1"/>
      <c r="PF3161" s="1"/>
      <c r="PG3161" s="1"/>
      <c r="PH3161" s="1"/>
      <c r="PI3161" s="1"/>
      <c r="PJ3161" s="1"/>
      <c r="PK3161" s="1"/>
      <c r="PL3161" s="1"/>
      <c r="PM3161" s="1"/>
      <c r="PN3161" s="1"/>
      <c r="PO3161" s="1"/>
      <c r="PP3161" s="1"/>
      <c r="PQ3161" s="1"/>
      <c r="PR3161" s="1"/>
      <c r="PS3161" s="1"/>
      <c r="PT3161" s="34"/>
      <c r="PU3161" s="1"/>
      <c r="PV3161" s="35" t="s">
        <v>76</v>
      </c>
      <c r="PW3161" s="1"/>
      <c r="PX3161" s="1"/>
      <c r="PY3161" s="1"/>
      <c r="PZ3161" s="1"/>
      <c r="QA3161" s="1"/>
      <c r="QB3161" s="1"/>
      <c r="QC3161" s="1"/>
      <c r="QD3161" s="1"/>
      <c r="QE3161" s="1"/>
      <c r="QF3161" s="36"/>
      <c r="QG3161" s="1"/>
      <c r="QH3161" s="37" t="s">
        <v>76</v>
      </c>
      <c r="QI3161" s="1"/>
      <c r="QJ3161" s="1"/>
      <c r="QK3161" s="1"/>
      <c r="QL3161" s="1"/>
      <c r="QM3161" s="1"/>
      <c r="QN3161" s="1"/>
      <c r="QO3161" s="1"/>
      <c r="QP3161" s="1"/>
      <c r="QQ3161" s="1"/>
      <c r="QR3161" s="1"/>
      <c r="QS3161" s="1"/>
      <c r="QT3161" s="1"/>
      <c r="QU3161" s="1"/>
      <c r="QV3161" s="1"/>
      <c r="QW3161" s="1"/>
      <c r="QX3161" s="1"/>
      <c r="QY3161" s="1"/>
      <c r="QZ3161" s="1"/>
      <c r="RA3161" s="1"/>
      <c r="RB3161" s="1"/>
      <c r="RC3161" s="1"/>
      <c r="RD3161" s="1"/>
      <c r="RE3161" s="1"/>
      <c r="RF3161" s="1"/>
      <c r="RG3161" s="1"/>
      <c r="RH3161" s="1"/>
      <c r="RI3161" s="1"/>
      <c r="RJ3161" s="1"/>
      <c r="RK3161" s="1"/>
      <c r="RL3161" s="1"/>
      <c r="RM3161" s="1"/>
      <c r="RN3161" s="1"/>
      <c r="RO3161" s="1"/>
      <c r="RP3161" s="1"/>
      <c r="RQ3161" s="1"/>
      <c r="RR3161" s="1"/>
      <c r="RS3161" s="1"/>
      <c r="RT3161" s="1"/>
      <c r="RU3161" s="1"/>
      <c r="RV3161" s="1"/>
      <c r="RW3161" s="1"/>
      <c r="RX3161" s="1"/>
      <c r="RY3161" s="1"/>
      <c r="RZ3161" s="1"/>
      <c r="SA3161" s="1"/>
      <c r="SB3161" s="1"/>
      <c r="SC3161" s="1"/>
      <c r="SD3161" s="1"/>
      <c r="SE3161" s="1"/>
      <c r="SF3161" s="1"/>
      <c r="SG3161" s="1"/>
      <c r="SH3161" s="1"/>
      <c r="SI3161" s="1"/>
      <c r="SJ3161" s="1"/>
      <c r="SK3161" s="1"/>
      <c r="SL3161" s="1"/>
      <c r="SM3161" s="1"/>
      <c r="SN3161" s="1"/>
      <c r="SO3161" s="1"/>
      <c r="SP3161" s="1"/>
      <c r="SQ3161" s="1"/>
      <c r="SR3161" s="1"/>
      <c r="SS3161" s="1"/>
      <c r="ST3161" s="1"/>
      <c r="SU3161" s="1"/>
      <c r="SV3161" s="1"/>
      <c r="SW3161" s="1"/>
      <c r="SX3161" s="1"/>
      <c r="SY3161" s="1"/>
      <c r="SZ3161" s="1"/>
      <c r="TA3161" s="1"/>
      <c r="TB3161" s="1"/>
      <c r="TC3161" s="1"/>
      <c r="TD3161" s="1"/>
      <c r="TE3161" s="1"/>
      <c r="TF3161" s="1"/>
      <c r="TG3161" s="1"/>
      <c r="TH3161" s="1"/>
      <c r="TI3161" s="1"/>
      <c r="TJ3161" s="1"/>
      <c r="TK3161" s="1"/>
      <c r="TL3161" s="1"/>
      <c r="TM3161" s="1"/>
      <c r="TN3161" s="1"/>
      <c r="TO3161" s="1"/>
      <c r="TP3161" s="1"/>
      <c r="TQ3161" s="1"/>
      <c r="TR3161" s="1"/>
      <c r="TS3161" s="1"/>
      <c r="TT3161" s="1"/>
      <c r="TU3161" s="1"/>
      <c r="TV3161" s="1"/>
      <c r="TW3161" s="1"/>
      <c r="TX3161" s="1"/>
      <c r="TY3161" s="1"/>
      <c r="TZ3161" s="1"/>
      <c r="UA3161" s="1"/>
      <c r="UB3161" s="1"/>
      <c r="UC3161" s="1"/>
      <c r="UD3161" s="1"/>
      <c r="UE3161" s="1"/>
      <c r="UF3161" s="1"/>
      <c r="UG3161" s="1"/>
      <c r="UH3161" s="1"/>
      <c r="UI3161" s="1"/>
      <c r="UJ3161" s="1"/>
      <c r="UK3161" s="1"/>
      <c r="UL3161" s="1"/>
      <c r="UM3161" s="1"/>
      <c r="UN3161" s="1"/>
      <c r="UO3161" s="1"/>
      <c r="UP3161" s="1"/>
      <c r="UQ3161" s="1"/>
      <c r="UR3161" s="1"/>
      <c r="US3161" s="1"/>
      <c r="UT3161" s="1"/>
      <c r="UU3161" s="1"/>
      <c r="UV3161" s="1"/>
      <c r="UW3161" s="1"/>
      <c r="UX3161" s="1"/>
      <c r="UY3161" s="1"/>
      <c r="UZ3161" s="1"/>
      <c r="VA3161" s="1"/>
      <c r="VB3161" s="1"/>
      <c r="VC3161" s="1"/>
      <c r="VD3161" s="1"/>
      <c r="VE3161" s="1"/>
      <c r="VF3161" s="1"/>
      <c r="VG3161" s="1"/>
      <c r="VH3161" s="1"/>
      <c r="VI3161" s="1"/>
      <c r="VJ3161" s="1"/>
      <c r="VK3161" s="1"/>
      <c r="VL3161" s="1"/>
      <c r="VM3161" s="1"/>
      <c r="VN3161" s="1"/>
      <c r="VO3161" s="1"/>
      <c r="VP3161" s="1"/>
      <c r="VQ3161" s="1"/>
      <c r="VR3161" s="1"/>
      <c r="VS3161" s="1"/>
      <c r="VT3161" s="1"/>
    </row>
    <row r="3162" spans="14:592" x14ac:dyDescent="0.3">
      <c r="EL3162" s="34"/>
      <c r="EN3162" s="45">
        <f t="array" ref="EN3162:EN3164">AO3121:AO3123+AY3121:AY3123+BI3121:BI3123+GA3121:GA3123+GK3121:GK3123+GU3121:GU3123+EA2823:EA2825</f>
        <v>-1.0883893916081527E-3</v>
      </c>
      <c r="EX3162" s="36"/>
      <c r="EZ3162" s="48">
        <f t="array" ref="EZ3162:EZ3164">BY3121:BY3123+CI3121:CI3123+CS3121:CS3123+HK3121:HK3123+HU3121:HU3123+IE3121:IE3123+EU2823:EU2825</f>
        <v>8.6133651505046309E-4</v>
      </c>
      <c r="FJ3162" s="52"/>
      <c r="FL3162" s="109">
        <f t="array" ref="FL3162:FL3164">DI3121:DI3123+DS3121:DS3123+EC3121:EC3123+IU3121:IU3123+JE3121:JE3123+JO3121:JO3123+FO2823:FO2825</f>
        <v>-7.202084349898271E-4</v>
      </c>
      <c r="PT3162" s="34"/>
      <c r="PV3162" s="45">
        <f t="array" ref="PV3162:PV3164">LW3121:LW3123+MG3121:MG3123+MQ3121:MQ3123+RI3121:RI3123+RS3121:RS3123+SC3121:SC3123+PI2823:PI2825</f>
        <v>-1.3799940771803349E-3</v>
      </c>
      <c r="QF3162" s="36"/>
      <c r="QH3162" s="48">
        <f t="array" ref="QH3162:QH3164">NG3121:NG3123+NQ3121:NQ3123+OA3121:OA3123+SS3121:SS3123+TC3121:TC3123+TM3121:TM3123+QC2823:QC2825</f>
        <v>5.1397699865629197E-4</v>
      </c>
    </row>
    <row r="3163" spans="14:592" x14ac:dyDescent="0.3">
      <c r="EL3163" s="34"/>
      <c r="EN3163" s="46">
        <v>-1.0481298879158059E-2</v>
      </c>
      <c r="EX3163" s="36"/>
      <c r="EZ3163" s="49">
        <v>-7.5982761989545318E-3</v>
      </c>
      <c r="FJ3163" s="52"/>
      <c r="FL3163" s="110">
        <v>-7.5358699725577537E-3</v>
      </c>
      <c r="PT3163" s="34"/>
      <c r="PV3163" s="46">
        <v>3.4740010898592793E-3</v>
      </c>
      <c r="QF3163" s="36"/>
      <c r="QH3163" s="49">
        <v>-4.1006352506206068E-4</v>
      </c>
    </row>
    <row r="3164" spans="14:592" ht="15" thickBot="1" x14ac:dyDescent="0.35">
      <c r="EL3164" s="34"/>
      <c r="EN3164" s="47">
        <v>1.1488243966198772E-2</v>
      </c>
      <c r="EX3164" s="36"/>
      <c r="EZ3164" s="50">
        <v>6.8021232194887225E-3</v>
      </c>
      <c r="FJ3164" s="52"/>
      <c r="FL3164" s="117">
        <v>8.1321412156605544E-3</v>
      </c>
      <c r="PT3164" s="34"/>
      <c r="PV3164" s="47">
        <v>1.8680201465473838E-3</v>
      </c>
      <c r="QF3164" s="36"/>
      <c r="QH3164" s="50">
        <v>-5.7630274961564918E-4</v>
      </c>
    </row>
    <row r="3165" spans="14:592" x14ac:dyDescent="0.3"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  <c r="DF3165" s="1"/>
      <c r="DG3165" s="1"/>
      <c r="DH3165" s="1"/>
      <c r="DI3165" s="1"/>
      <c r="DJ3165" s="1"/>
      <c r="DK3165" s="1"/>
      <c r="DL3165" s="1"/>
      <c r="DM3165" s="1"/>
      <c r="DN3165" s="1"/>
      <c r="DO3165" s="1"/>
      <c r="DP3165" s="1"/>
      <c r="DQ3165" s="1"/>
      <c r="DR3165" s="1"/>
      <c r="DS3165" s="1"/>
      <c r="DT3165" s="1"/>
      <c r="DU3165" s="1"/>
      <c r="DV3165" s="1"/>
      <c r="DW3165" s="1"/>
      <c r="DX3165" s="1"/>
      <c r="DY3165" s="1"/>
      <c r="DZ3165" s="1"/>
      <c r="EA3165" s="1"/>
      <c r="EB3165" s="1"/>
      <c r="EC3165" s="1"/>
      <c r="ED3165" s="1"/>
      <c r="EE3165" s="1"/>
      <c r="EF3165" s="1"/>
      <c r="EG3165" s="1"/>
      <c r="EH3165" s="1"/>
      <c r="EI3165" s="1"/>
      <c r="EJ3165" s="1"/>
      <c r="EK3165" s="1"/>
      <c r="EL3165" s="2"/>
      <c r="EM3165" s="1"/>
      <c r="EN3165" s="7"/>
      <c r="EO3165" s="1"/>
      <c r="EP3165" s="1"/>
      <c r="EQ3165" s="1"/>
      <c r="ER3165" s="1"/>
      <c r="ES3165" s="1"/>
      <c r="ET3165" s="1"/>
      <c r="EU3165" s="1"/>
      <c r="EV3165" s="1"/>
      <c r="EW3165" s="1"/>
      <c r="EX3165" s="2"/>
      <c r="EY3165" s="1"/>
      <c r="EZ3165" s="7"/>
      <c r="FA3165" s="1"/>
      <c r="FB3165" s="1"/>
      <c r="FC3165" s="1"/>
      <c r="FD3165" s="1"/>
      <c r="FE3165" s="1"/>
      <c r="FF3165" s="1"/>
      <c r="FG3165" s="1"/>
      <c r="FH3165" s="1"/>
      <c r="FI3165" s="1"/>
      <c r="FJ3165" s="2"/>
      <c r="FK3165" s="1"/>
      <c r="FL3165" s="7"/>
      <c r="FM3165" s="1"/>
      <c r="FN3165" s="1"/>
      <c r="FO3165" s="1"/>
      <c r="FP3165" s="1"/>
      <c r="FQ3165" s="1"/>
      <c r="FR3165" s="1"/>
      <c r="FS3165" s="1"/>
      <c r="FT3165" s="1"/>
      <c r="FU3165" s="1"/>
      <c r="FV3165" s="1"/>
      <c r="FW3165" s="1"/>
      <c r="FX3165" s="1"/>
      <c r="FY3165" s="1"/>
      <c r="FZ3165" s="1"/>
      <c r="GA3165" s="1"/>
      <c r="GB3165" s="1"/>
      <c r="GC3165" s="1"/>
      <c r="GD3165" s="1"/>
      <c r="GE3165" s="1"/>
      <c r="GF3165" s="1"/>
      <c r="GG3165" s="1"/>
      <c r="GH3165" s="1"/>
      <c r="GI3165" s="1"/>
      <c r="GJ3165" s="1"/>
      <c r="GK3165" s="1"/>
      <c r="GL3165" s="1"/>
      <c r="GM3165" s="1"/>
      <c r="GN3165" s="1"/>
      <c r="GO3165" s="1"/>
      <c r="GP3165" s="1"/>
      <c r="GQ3165" s="1"/>
      <c r="GR3165" s="1"/>
      <c r="GS3165" s="1"/>
      <c r="GT3165" s="1"/>
      <c r="GU3165" s="1"/>
      <c r="GV3165" s="1"/>
      <c r="GW3165" s="1"/>
      <c r="GX3165" s="1"/>
      <c r="GY3165" s="1"/>
      <c r="GZ3165" s="1"/>
      <c r="HA3165" s="1"/>
      <c r="HB3165" s="1"/>
      <c r="HC3165" s="1"/>
      <c r="HD3165" s="1"/>
      <c r="HE3165" s="1"/>
      <c r="HF3165" s="1"/>
      <c r="HG3165" s="1"/>
      <c r="HH3165" s="1"/>
      <c r="HI3165" s="1"/>
      <c r="HJ3165" s="1"/>
      <c r="HK3165" s="1"/>
      <c r="HL3165" s="1"/>
      <c r="HM3165" s="1"/>
      <c r="HN3165" s="1"/>
      <c r="HO3165" s="1"/>
      <c r="HP3165" s="1"/>
      <c r="HQ3165" s="1"/>
      <c r="HR3165" s="1"/>
      <c r="HS3165" s="1"/>
      <c r="HT3165" s="1"/>
      <c r="HU3165" s="1"/>
      <c r="HV3165" s="1"/>
      <c r="HW3165" s="1"/>
      <c r="HX3165" s="1"/>
      <c r="HY3165" s="1"/>
      <c r="HZ3165" s="1"/>
      <c r="IA3165" s="1"/>
      <c r="IB3165" s="1"/>
      <c r="IC3165" s="1"/>
      <c r="ID3165" s="1"/>
      <c r="IE3165" s="1"/>
      <c r="IF3165" s="1"/>
      <c r="IG3165" s="1"/>
      <c r="IH3165" s="1"/>
      <c r="II3165" s="1"/>
      <c r="IJ3165" s="1"/>
      <c r="IK3165" s="1"/>
      <c r="IL3165" s="1"/>
      <c r="IM3165" s="1"/>
      <c r="IN3165" s="1"/>
      <c r="IO3165" s="1"/>
      <c r="IP3165" s="1"/>
      <c r="IQ3165" s="1"/>
      <c r="IR3165" s="1"/>
      <c r="IS3165" s="1"/>
      <c r="IT3165" s="1"/>
      <c r="IU3165" s="1"/>
      <c r="IV3165" s="1"/>
      <c r="IW3165" s="1"/>
      <c r="IX3165" s="1"/>
      <c r="IY3165" s="1"/>
      <c r="IZ3165" s="1"/>
      <c r="JA3165" s="1"/>
      <c r="JB3165" s="1"/>
      <c r="JC3165" s="1"/>
      <c r="JD3165" s="1"/>
      <c r="JE3165" s="1"/>
      <c r="JF3165" s="1"/>
      <c r="JG3165" s="1"/>
      <c r="JH3165" s="1"/>
      <c r="JI3165" s="1"/>
      <c r="JJ3165" s="1"/>
      <c r="JK3165" s="1"/>
      <c r="JL3165" s="1"/>
      <c r="JM3165" s="1"/>
      <c r="JN3165" s="1"/>
      <c r="JO3165" s="1"/>
      <c r="JP3165" s="1"/>
      <c r="JQ3165" s="1"/>
      <c r="JR3165" s="1"/>
      <c r="JS3165" s="1"/>
      <c r="JT3165" s="1"/>
      <c r="JU3165" s="1"/>
      <c r="JV3165" s="1"/>
      <c r="JW3165" s="1"/>
      <c r="JX3165" s="1"/>
      <c r="LQ3165" s="1"/>
      <c r="LR3165" s="1"/>
      <c r="LS3165" s="1"/>
      <c r="LT3165" s="1"/>
      <c r="LU3165" s="1"/>
      <c r="LV3165" s="1"/>
      <c r="LW3165" s="1"/>
      <c r="LX3165" s="1"/>
      <c r="LY3165" s="1"/>
      <c r="LZ3165" s="1"/>
      <c r="MA3165" s="1"/>
      <c r="MB3165" s="1"/>
      <c r="MC3165" s="1"/>
      <c r="MD3165" s="1"/>
      <c r="ME3165" s="1"/>
      <c r="MF3165" s="1"/>
      <c r="MG3165" s="1"/>
      <c r="MH3165" s="1"/>
      <c r="MI3165" s="1"/>
      <c r="MJ3165" s="1"/>
      <c r="MK3165" s="1"/>
      <c r="ML3165" s="1"/>
      <c r="MM3165" s="1"/>
      <c r="MN3165" s="1"/>
      <c r="MO3165" s="1"/>
      <c r="MP3165" s="1"/>
      <c r="MQ3165" s="1"/>
      <c r="MR3165" s="1"/>
      <c r="MS3165" s="1"/>
      <c r="MT3165" s="1"/>
      <c r="MU3165" s="1"/>
      <c r="MV3165" s="1"/>
      <c r="MW3165" s="1"/>
      <c r="MX3165" s="1"/>
      <c r="MY3165" s="1"/>
      <c r="MZ3165" s="1"/>
      <c r="NA3165" s="1"/>
      <c r="NB3165" s="1"/>
      <c r="NC3165" s="1"/>
      <c r="ND3165" s="1"/>
      <c r="NE3165" s="1"/>
      <c r="NF3165" s="1"/>
      <c r="NG3165" s="1"/>
      <c r="NH3165" s="1"/>
      <c r="NI3165" s="1"/>
      <c r="NJ3165" s="1"/>
      <c r="NK3165" s="1"/>
      <c r="NL3165" s="1"/>
      <c r="NM3165" s="1"/>
      <c r="NN3165" s="1"/>
      <c r="NO3165" s="1"/>
      <c r="NP3165" s="1"/>
      <c r="NQ3165" s="1"/>
      <c r="NR3165" s="1"/>
      <c r="NS3165" s="1"/>
      <c r="NT3165" s="1"/>
      <c r="NU3165" s="1"/>
      <c r="NV3165" s="1"/>
      <c r="NW3165" s="1"/>
      <c r="NX3165" s="1"/>
      <c r="NY3165" s="1"/>
      <c r="NZ3165" s="1"/>
      <c r="OA3165" s="1"/>
      <c r="OB3165" s="1"/>
      <c r="OC3165" s="1"/>
      <c r="OD3165" s="1"/>
      <c r="OE3165" s="1"/>
      <c r="OF3165" s="1"/>
      <c r="OG3165" s="1"/>
      <c r="OH3165" s="1"/>
      <c r="OI3165" s="1"/>
      <c r="OJ3165" s="1"/>
      <c r="OK3165" s="1"/>
      <c r="OL3165" s="1"/>
      <c r="OM3165" s="1"/>
      <c r="ON3165" s="1"/>
      <c r="OO3165" s="1"/>
      <c r="OP3165" s="1"/>
      <c r="OQ3165" s="1"/>
      <c r="OR3165" s="1"/>
      <c r="OS3165" s="1"/>
      <c r="OT3165" s="1"/>
      <c r="OU3165" s="1"/>
      <c r="OV3165" s="1"/>
      <c r="OW3165" s="1"/>
      <c r="OX3165" s="1"/>
      <c r="OY3165" s="1"/>
      <c r="OZ3165" s="1"/>
      <c r="PA3165" s="1"/>
      <c r="PB3165" s="1"/>
      <c r="PC3165" s="1"/>
      <c r="PD3165" s="1"/>
      <c r="PE3165" s="1"/>
      <c r="PF3165" s="1"/>
      <c r="PG3165" s="1"/>
      <c r="PH3165" s="1"/>
      <c r="PI3165" s="1"/>
      <c r="PJ3165" s="1"/>
      <c r="PK3165" s="1"/>
      <c r="PL3165" s="1"/>
      <c r="PM3165" s="1"/>
      <c r="PN3165" s="1"/>
      <c r="PO3165" s="1"/>
      <c r="PP3165" s="1"/>
      <c r="PQ3165" s="1"/>
      <c r="PR3165" s="1"/>
      <c r="PS3165" s="1"/>
      <c r="PT3165" s="2"/>
      <c r="PU3165" s="1"/>
      <c r="PV3165" s="7"/>
      <c r="PW3165" s="1"/>
      <c r="PX3165" s="1"/>
      <c r="PY3165" s="1"/>
      <c r="PZ3165" s="1"/>
      <c r="QA3165" s="1"/>
      <c r="QB3165" s="1"/>
      <c r="QC3165" s="1"/>
      <c r="QD3165" s="1"/>
      <c r="QE3165" s="1"/>
      <c r="QF3165" s="2"/>
      <c r="QG3165" s="1"/>
      <c r="QH3165" s="7"/>
      <c r="QI3165" s="1"/>
      <c r="QJ3165" s="1"/>
      <c r="QK3165" s="1"/>
      <c r="QL3165" s="1"/>
      <c r="QM3165" s="1"/>
      <c r="QN3165" s="1"/>
      <c r="QO3165" s="1"/>
      <c r="QP3165" s="1"/>
      <c r="QQ3165" s="1"/>
      <c r="QR3165" s="1"/>
      <c r="QS3165" s="1"/>
      <c r="QT3165" s="1"/>
      <c r="QU3165" s="1"/>
      <c r="QV3165" s="1"/>
      <c r="QW3165" s="1"/>
      <c r="QX3165" s="1"/>
      <c r="QY3165" s="1"/>
      <c r="QZ3165" s="1"/>
      <c r="RA3165" s="1"/>
      <c r="RB3165" s="1"/>
      <c r="RC3165" s="1"/>
      <c r="RD3165" s="1"/>
      <c r="RE3165" s="1"/>
      <c r="RF3165" s="1"/>
      <c r="RG3165" s="1"/>
      <c r="RH3165" s="1"/>
      <c r="RI3165" s="1"/>
      <c r="RJ3165" s="1"/>
      <c r="RK3165" s="1"/>
      <c r="RL3165" s="1"/>
      <c r="RM3165" s="1"/>
      <c r="RN3165" s="1"/>
      <c r="RO3165" s="1"/>
      <c r="RP3165" s="1"/>
      <c r="RQ3165" s="1"/>
      <c r="RR3165" s="1"/>
      <c r="RS3165" s="1"/>
      <c r="RT3165" s="1"/>
      <c r="RU3165" s="1"/>
      <c r="RV3165" s="1"/>
      <c r="RW3165" s="1"/>
      <c r="RX3165" s="1"/>
      <c r="RY3165" s="1"/>
      <c r="RZ3165" s="1"/>
      <c r="SA3165" s="1"/>
      <c r="SB3165" s="1"/>
      <c r="SC3165" s="1"/>
      <c r="SD3165" s="1"/>
      <c r="SE3165" s="1"/>
      <c r="SF3165" s="1"/>
      <c r="SG3165" s="1"/>
      <c r="SH3165" s="1"/>
      <c r="SI3165" s="1"/>
      <c r="SJ3165" s="1"/>
      <c r="SK3165" s="1"/>
      <c r="SL3165" s="1"/>
      <c r="SM3165" s="1"/>
      <c r="SN3165" s="1"/>
      <c r="SO3165" s="1"/>
      <c r="SP3165" s="1"/>
      <c r="SQ3165" s="1"/>
      <c r="SR3165" s="1"/>
      <c r="SS3165" s="1"/>
      <c r="ST3165" s="1"/>
      <c r="SU3165" s="1"/>
      <c r="SV3165" s="1"/>
      <c r="SW3165" s="1"/>
      <c r="SX3165" s="1"/>
      <c r="SY3165" s="1"/>
      <c r="SZ3165" s="1"/>
      <c r="TA3165" s="1"/>
      <c r="TB3165" s="1"/>
      <c r="TC3165" s="1"/>
      <c r="TD3165" s="1"/>
      <c r="TE3165" s="1"/>
      <c r="TF3165" s="1"/>
      <c r="TG3165" s="1"/>
      <c r="TH3165" s="1"/>
      <c r="TI3165" s="1"/>
      <c r="TJ3165" s="1"/>
      <c r="TK3165" s="1"/>
      <c r="TL3165" s="1"/>
      <c r="TM3165" s="1"/>
      <c r="TN3165" s="1"/>
      <c r="TO3165" s="1"/>
      <c r="TP3165" s="1"/>
      <c r="TQ3165" s="1"/>
      <c r="TR3165" s="1"/>
      <c r="TS3165" s="1"/>
      <c r="TT3165" s="1"/>
      <c r="TU3165" s="1"/>
      <c r="TV3165" s="1"/>
      <c r="TW3165" s="1"/>
      <c r="TX3165" s="1"/>
      <c r="TY3165" s="1"/>
      <c r="TZ3165" s="1"/>
      <c r="UA3165" s="1"/>
      <c r="UB3165" s="1"/>
      <c r="UC3165" s="1"/>
      <c r="UD3165" s="1"/>
      <c r="UE3165" s="1"/>
      <c r="UF3165" s="1"/>
      <c r="UG3165" s="1"/>
      <c r="UH3165" s="1"/>
      <c r="UI3165" s="1"/>
      <c r="UJ3165" s="1"/>
      <c r="UK3165" s="1"/>
      <c r="UL3165" s="1"/>
      <c r="UM3165" s="1"/>
      <c r="UN3165" s="1"/>
      <c r="UO3165" s="1"/>
      <c r="UP3165" s="1"/>
      <c r="UQ3165" s="1"/>
      <c r="UR3165" s="1"/>
      <c r="US3165" s="1"/>
      <c r="UT3165" s="1"/>
    </row>
    <row r="3166" spans="14:592" ht="15" thickBot="1" x14ac:dyDescent="0.35">
      <c r="AI3166" s="1"/>
      <c r="AJ3166" s="125" t="s">
        <v>62</v>
      </c>
      <c r="AK3166" s="125"/>
      <c r="AL3166" s="125"/>
      <c r="AM3166" s="125"/>
      <c r="AN3166" s="125"/>
      <c r="AO3166" s="125"/>
      <c r="AP3166" s="125"/>
      <c r="AQ3166" s="125"/>
      <c r="AR3166" s="125"/>
      <c r="AS3166" s="125"/>
      <c r="AT3166" s="125"/>
      <c r="AU3166" s="125"/>
      <c r="AV3166" s="125"/>
      <c r="AW3166" s="125"/>
      <c r="AX3166" s="125"/>
      <c r="AY3166" s="1"/>
      <c r="EG3166" s="1"/>
      <c r="EL3166" s="2" t="s">
        <v>77</v>
      </c>
      <c r="EN3166" s="7" t="s">
        <v>79</v>
      </c>
      <c r="ES3166" s="1"/>
      <c r="EX3166" s="2" t="s">
        <v>78</v>
      </c>
      <c r="EZ3166" s="7" t="s">
        <v>80</v>
      </c>
      <c r="FE3166" s="1"/>
      <c r="FJ3166" s="2" t="s">
        <v>211</v>
      </c>
      <c r="FL3166" s="7" t="s">
        <v>212</v>
      </c>
      <c r="FQ3166" s="1"/>
      <c r="JX3166" s="1"/>
      <c r="LQ3166" s="1"/>
      <c r="LR3166" s="125" t="s">
        <v>62</v>
      </c>
      <c r="LS3166" s="125"/>
      <c r="LT3166" s="125"/>
      <c r="LU3166" s="125"/>
      <c r="LV3166" s="125"/>
      <c r="LW3166" s="125"/>
      <c r="LX3166" s="125"/>
      <c r="LY3166" s="125"/>
      <c r="LZ3166" s="125"/>
      <c r="MA3166" s="125"/>
      <c r="MB3166" s="125"/>
      <c r="MC3166" s="125"/>
      <c r="MD3166" s="125"/>
      <c r="ME3166" s="125"/>
      <c r="MF3166" s="125"/>
      <c r="MG3166" s="1"/>
      <c r="PO3166" s="1"/>
      <c r="PT3166" s="2" t="s">
        <v>77</v>
      </c>
      <c r="PV3166" s="7" t="s">
        <v>79</v>
      </c>
      <c r="QA3166" s="1"/>
      <c r="QF3166" s="2" t="s">
        <v>78</v>
      </c>
      <c r="QH3166" s="7" t="s">
        <v>80</v>
      </c>
      <c r="QM3166" s="1"/>
      <c r="UT3166" s="1"/>
    </row>
    <row r="3167" spans="14:592" x14ac:dyDescent="0.3">
      <c r="AI3167" s="1"/>
      <c r="AJ3167" s="125"/>
      <c r="AK3167" s="125"/>
      <c r="AL3167" s="125"/>
      <c r="AM3167" s="125"/>
      <c r="AN3167" s="125"/>
      <c r="AO3167" s="125"/>
      <c r="AP3167" s="125"/>
      <c r="AQ3167" s="125"/>
      <c r="AR3167" s="125"/>
      <c r="AS3167" s="125"/>
      <c r="AT3167" s="125"/>
      <c r="AU3167" s="125"/>
      <c r="AV3167" s="125"/>
      <c r="AW3167" s="125"/>
      <c r="AX3167" s="125"/>
      <c r="AY3167" s="1"/>
      <c r="EG3167" s="1"/>
      <c r="EL3167" s="4">
        <f t="array" ref="EL3167:EL3169">EL3176:EL3178*EK3171:EK3173</f>
        <v>5.3171691086701695E-2</v>
      </c>
      <c r="EN3167" s="8">
        <f t="array" ref="EN3167:EN3169">EN3162:EN3164</f>
        <v>-1.0883893916081527E-3</v>
      </c>
      <c r="ES3167" s="1"/>
      <c r="EX3167" s="4">
        <f t="array" ref="EX3167:EX3169">EX3176:EX3178*EW3171:EW3173</f>
        <v>0.93022103892781627</v>
      </c>
      <c r="EZ3167" s="8">
        <f t="array" ref="EZ3167:EZ3169">EZ3162:EZ3164</f>
        <v>8.6133651505046309E-4</v>
      </c>
      <c r="FE3167" s="1"/>
      <c r="FJ3167" s="4">
        <f t="array" ref="FJ3167:FJ3169">FJ3176:FJ3178*FI3171:FI3173</f>
        <v>1.1336712361502381</v>
      </c>
      <c r="FL3167" s="8">
        <f t="array" ref="FL3167:FL3169">FL3162:FL3164</f>
        <v>-7.202084349898271E-4</v>
      </c>
      <c r="FQ3167" s="1"/>
      <c r="JX3167" s="1"/>
      <c r="LQ3167" s="1"/>
      <c r="LR3167" s="125"/>
      <c r="LS3167" s="125"/>
      <c r="LT3167" s="125"/>
      <c r="LU3167" s="125"/>
      <c r="LV3167" s="125"/>
      <c r="LW3167" s="125"/>
      <c r="LX3167" s="125"/>
      <c r="LY3167" s="125"/>
      <c r="LZ3167" s="125"/>
      <c r="MA3167" s="125"/>
      <c r="MB3167" s="125"/>
      <c r="MC3167" s="125"/>
      <c r="MD3167" s="125"/>
      <c r="ME3167" s="125"/>
      <c r="MF3167" s="125"/>
      <c r="MG3167" s="1"/>
      <c r="PO3167" s="1"/>
      <c r="PT3167" s="4">
        <f t="array" ref="PT3167:PT3169">PT3176:PT3178*PS3171:PS3173</f>
        <v>5.3171691086701695E-2</v>
      </c>
      <c r="PV3167" s="8">
        <f t="array" ref="PV3167:PV3169">PV3162:PV3164</f>
        <v>-1.3799940771803349E-3</v>
      </c>
      <c r="QA3167" s="1"/>
      <c r="QF3167" s="4">
        <f t="array" ref="QF3167:QF3169">QF3176:QF3178*QE3171:QE3173</f>
        <v>1.3974501654735625</v>
      </c>
      <c r="QH3167" s="8">
        <f t="array" ref="QH3167:QH3169">QH3162:QH3164</f>
        <v>5.1397699865629197E-4</v>
      </c>
      <c r="QM3167" s="1"/>
      <c r="UT3167" s="1"/>
    </row>
    <row r="3168" spans="14:592" x14ac:dyDescent="0.3">
      <c r="AI3168" s="1"/>
      <c r="AJ3168" s="125"/>
      <c r="AK3168" s="125"/>
      <c r="AL3168" s="125"/>
      <c r="AM3168" s="125"/>
      <c r="AN3168" s="125"/>
      <c r="AO3168" s="125"/>
      <c r="AP3168" s="125"/>
      <c r="AQ3168" s="125"/>
      <c r="AR3168" s="125"/>
      <c r="AS3168" s="125"/>
      <c r="AT3168" s="125"/>
      <c r="AU3168" s="125"/>
      <c r="AV3168" s="125"/>
      <c r="AW3168" s="125"/>
      <c r="AX3168" s="125"/>
      <c r="AY3168" s="1"/>
      <c r="EG3168" s="1"/>
      <c r="EL3168" s="5">
        <v>0</v>
      </c>
      <c r="EN3168" s="9">
        <v>-1.0481298879158059E-2</v>
      </c>
      <c r="ES3168" s="1"/>
      <c r="EX3168" s="5">
        <v>0</v>
      </c>
      <c r="EZ3168" s="9">
        <v>-7.5982761989545318E-3</v>
      </c>
      <c r="FE3168" s="1"/>
      <c r="FJ3168" s="5">
        <v>0</v>
      </c>
      <c r="FL3168" s="9">
        <v>-7.5358699725577537E-3</v>
      </c>
      <c r="FQ3168" s="1"/>
      <c r="JX3168" s="1"/>
      <c r="LQ3168" s="1"/>
      <c r="LR3168" s="125"/>
      <c r="LS3168" s="125"/>
      <c r="LT3168" s="125"/>
      <c r="LU3168" s="125"/>
      <c r="LV3168" s="125"/>
      <c r="LW3168" s="125"/>
      <c r="LX3168" s="125"/>
      <c r="LY3168" s="125"/>
      <c r="LZ3168" s="125"/>
      <c r="MA3168" s="125"/>
      <c r="MB3168" s="125"/>
      <c r="MC3168" s="125"/>
      <c r="MD3168" s="125"/>
      <c r="ME3168" s="125"/>
      <c r="MF3168" s="125"/>
      <c r="MG3168" s="1"/>
      <c r="PO3168" s="1"/>
      <c r="PT3168" s="5">
        <v>0.68294875629731866</v>
      </c>
      <c r="PV3168" s="9">
        <v>3.4740010898592793E-3</v>
      </c>
      <c r="QA3168" s="1"/>
      <c r="QF3168" s="5">
        <v>1.2792110027997159</v>
      </c>
      <c r="QH3168" s="9">
        <v>-4.1006352506206068E-4</v>
      </c>
      <c r="QM3168" s="1"/>
      <c r="UT3168" s="1"/>
    </row>
    <row r="3169" spans="35:566" ht="15" thickBot="1" x14ac:dyDescent="0.35">
      <c r="AI3169" s="1"/>
      <c r="AJ3169" s="125"/>
      <c r="AK3169" s="125"/>
      <c r="AL3169" s="125"/>
      <c r="AM3169" s="125"/>
      <c r="AN3169" s="125"/>
      <c r="AO3169" s="125"/>
      <c r="AP3169" s="125"/>
      <c r="AQ3169" s="125"/>
      <c r="AR3169" s="125"/>
      <c r="AS3169" s="125"/>
      <c r="AT3169" s="125"/>
      <c r="AU3169" s="125"/>
      <c r="AV3169" s="125"/>
      <c r="AW3169" s="125"/>
      <c r="AX3169" s="125"/>
      <c r="AY3169" s="1"/>
      <c r="EG3169" s="1"/>
      <c r="EL3169" s="6">
        <v>0.22824060790247586</v>
      </c>
      <c r="EN3169" s="10">
        <v>1.1488243966198772E-2</v>
      </c>
      <c r="ES3169" s="1"/>
      <c r="EX3169" s="6">
        <v>-0.59675923447320101</v>
      </c>
      <c r="EZ3169" s="10">
        <v>6.8021232194887225E-3</v>
      </c>
      <c r="FE3169" s="1"/>
      <c r="FJ3169" s="6">
        <v>0.24416267700027186</v>
      </c>
      <c r="FL3169" s="10">
        <v>8.1321412156605544E-3</v>
      </c>
      <c r="FQ3169" s="1"/>
      <c r="JX3169" s="1"/>
      <c r="LQ3169" s="1"/>
      <c r="LR3169" s="125"/>
      <c r="LS3169" s="125"/>
      <c r="LT3169" s="125"/>
      <c r="LU3169" s="125"/>
      <c r="LV3169" s="125"/>
      <c r="LW3169" s="125"/>
      <c r="LX3169" s="125"/>
      <c r="LY3169" s="125"/>
      <c r="LZ3169" s="125"/>
      <c r="MA3169" s="125"/>
      <c r="MB3169" s="125"/>
      <c r="MC3169" s="125"/>
      <c r="MD3169" s="125"/>
      <c r="ME3169" s="125"/>
      <c r="MF3169" s="125"/>
      <c r="MG3169" s="1"/>
      <c r="PO3169" s="1"/>
      <c r="PT3169" s="6">
        <v>0</v>
      </c>
      <c r="PV3169" s="10">
        <v>1.8680201465473838E-3</v>
      </c>
      <c r="QA3169" s="1"/>
      <c r="QF3169" s="6">
        <v>0</v>
      </c>
      <c r="QH3169" s="10">
        <v>-5.7630274961564918E-4</v>
      </c>
      <c r="QM3169" s="1"/>
      <c r="UT3169" s="1"/>
    </row>
    <row r="3170" spans="35:566" ht="15" thickBot="1" x14ac:dyDescent="0.35">
      <c r="AI3170" s="1"/>
      <c r="AJ3170" s="125"/>
      <c r="AK3170" s="125"/>
      <c r="AL3170" s="125"/>
      <c r="AM3170" s="125"/>
      <c r="AN3170" s="125"/>
      <c r="AO3170" s="125"/>
      <c r="AP3170" s="125"/>
      <c r="AQ3170" s="125"/>
      <c r="AR3170" s="125"/>
      <c r="AS3170" s="125"/>
      <c r="AT3170" s="125"/>
      <c r="AU3170" s="125"/>
      <c r="AV3170" s="125"/>
      <c r="AW3170" s="125"/>
      <c r="AX3170" s="125"/>
      <c r="AY3170" s="1"/>
      <c r="EG3170" s="1"/>
      <c r="EK3170" t="s">
        <v>63</v>
      </c>
      <c r="EL3170" s="2"/>
      <c r="EN3170" s="7"/>
      <c r="ES3170" s="1"/>
      <c r="EW3170" t="s">
        <v>63</v>
      </c>
      <c r="EX3170" s="2"/>
      <c r="EZ3170" s="7"/>
      <c r="FE3170" s="1"/>
      <c r="FI3170" t="s">
        <v>63</v>
      </c>
      <c r="FJ3170" s="2"/>
      <c r="FL3170" s="7"/>
      <c r="FQ3170" s="1"/>
      <c r="JX3170" s="1"/>
      <c r="LQ3170" s="1"/>
      <c r="LR3170" s="125"/>
      <c r="LS3170" s="125"/>
      <c r="LT3170" s="125"/>
      <c r="LU3170" s="125"/>
      <c r="LV3170" s="125"/>
      <c r="LW3170" s="125"/>
      <c r="LX3170" s="125"/>
      <c r="LY3170" s="125"/>
      <c r="LZ3170" s="125"/>
      <c r="MA3170" s="125"/>
      <c r="MB3170" s="125"/>
      <c r="MC3170" s="125"/>
      <c r="MD3170" s="125"/>
      <c r="ME3170" s="125"/>
      <c r="MF3170" s="125"/>
      <c r="MG3170" s="1"/>
      <c r="PO3170" s="1"/>
      <c r="PS3170" t="s">
        <v>63</v>
      </c>
      <c r="PT3170" s="2"/>
      <c r="PV3170" s="7"/>
      <c r="QA3170" s="1"/>
      <c r="QE3170" t="s">
        <v>63</v>
      </c>
      <c r="QF3170" s="2"/>
      <c r="QH3170" s="7"/>
      <c r="QM3170" s="1"/>
      <c r="UT3170" s="1"/>
    </row>
    <row r="3171" spans="35:566" x14ac:dyDescent="0.3">
      <c r="AI3171" s="1"/>
      <c r="AJ3171" s="125"/>
      <c r="AK3171" s="125"/>
      <c r="AL3171" s="125"/>
      <c r="AM3171" s="125"/>
      <c r="AN3171" s="125"/>
      <c r="AO3171" s="125"/>
      <c r="AP3171" s="125"/>
      <c r="AQ3171" s="125"/>
      <c r="AR3171" s="125"/>
      <c r="AS3171" s="125"/>
      <c r="AT3171" s="125"/>
      <c r="AU3171" s="125"/>
      <c r="AV3171" s="125"/>
      <c r="AW3171" s="125"/>
      <c r="AX3171" s="125"/>
      <c r="AY3171" s="1"/>
      <c r="EG3171" s="1"/>
      <c r="EK3171" s="12">
        <v>1</v>
      </c>
      <c r="EL3171" s="2"/>
      <c r="EN3171" s="7"/>
      <c r="ES3171" s="1"/>
      <c r="EW3171" s="12">
        <f t="array" ref="EW3171:EW3173">EK3171:EK3173</f>
        <v>1</v>
      </c>
      <c r="EX3171" s="2"/>
      <c r="EZ3171" s="7"/>
      <c r="FE3171" s="1"/>
      <c r="FI3171" s="12">
        <f t="array" ref="FI3171:FI3173">EW3171:EW3173</f>
        <v>1</v>
      </c>
      <c r="FJ3171" s="2"/>
      <c r="FL3171" s="7"/>
      <c r="FQ3171" s="1"/>
      <c r="JX3171" s="1"/>
      <c r="LQ3171" s="1"/>
      <c r="LR3171" s="125"/>
      <c r="LS3171" s="125"/>
      <c r="LT3171" s="125"/>
      <c r="LU3171" s="125"/>
      <c r="LV3171" s="125"/>
      <c r="LW3171" s="125"/>
      <c r="LX3171" s="125"/>
      <c r="LY3171" s="125"/>
      <c r="LZ3171" s="125"/>
      <c r="MA3171" s="125"/>
      <c r="MB3171" s="125"/>
      <c r="MC3171" s="125"/>
      <c r="MD3171" s="125"/>
      <c r="ME3171" s="125"/>
      <c r="MF3171" s="125"/>
      <c r="MG3171" s="1"/>
      <c r="PO3171" s="1"/>
      <c r="PS3171" s="12">
        <v>1</v>
      </c>
      <c r="PT3171" s="2"/>
      <c r="PV3171" s="7"/>
      <c r="QA3171" s="1"/>
      <c r="QE3171" s="12">
        <f t="array" ref="QE3171:QE3173">PS3171:PS3173</f>
        <v>1</v>
      </c>
      <c r="QF3171" s="2"/>
      <c r="QH3171" s="7"/>
      <c r="QM3171" s="1"/>
      <c r="UT3171" s="1"/>
    </row>
    <row r="3172" spans="35:566" x14ac:dyDescent="0.3">
      <c r="AI3172" s="1"/>
      <c r="AJ3172" s="125"/>
      <c r="AK3172" s="125"/>
      <c r="AL3172" s="125"/>
      <c r="AM3172" s="125"/>
      <c r="AN3172" s="125"/>
      <c r="AO3172" s="125"/>
      <c r="AP3172" s="125"/>
      <c r="AQ3172" s="125"/>
      <c r="AR3172" s="125"/>
      <c r="AS3172" s="125"/>
      <c r="AT3172" s="125"/>
      <c r="AU3172" s="125"/>
      <c r="AV3172" s="125"/>
      <c r="AW3172" s="125"/>
      <c r="AX3172" s="125"/>
      <c r="AY3172" s="1"/>
      <c r="EG3172" s="1"/>
      <c r="EK3172" s="13">
        <v>0</v>
      </c>
      <c r="EL3172" s="2"/>
      <c r="EN3172" s="7"/>
      <c r="ES3172" s="1"/>
      <c r="EW3172" s="13">
        <v>0</v>
      </c>
      <c r="EX3172" s="2"/>
      <c r="EZ3172" s="7"/>
      <c r="FE3172" s="1"/>
      <c r="FI3172" s="13">
        <v>0</v>
      </c>
      <c r="FJ3172" s="2"/>
      <c r="FL3172" s="7"/>
      <c r="FQ3172" s="1"/>
      <c r="JX3172" s="1"/>
      <c r="LQ3172" s="1"/>
      <c r="LR3172" s="125"/>
      <c r="LS3172" s="125"/>
      <c r="LT3172" s="125"/>
      <c r="LU3172" s="125"/>
      <c r="LV3172" s="125"/>
      <c r="LW3172" s="125"/>
      <c r="LX3172" s="125"/>
      <c r="LY3172" s="125"/>
      <c r="LZ3172" s="125"/>
      <c r="MA3172" s="125"/>
      <c r="MB3172" s="125"/>
      <c r="MC3172" s="125"/>
      <c r="MD3172" s="125"/>
      <c r="ME3172" s="125"/>
      <c r="MF3172" s="125"/>
      <c r="MG3172" s="1"/>
      <c r="PO3172" s="1"/>
      <c r="PS3172" s="13">
        <v>1</v>
      </c>
      <c r="PT3172" s="2"/>
      <c r="PV3172" s="7"/>
      <c r="QA3172" s="1"/>
      <c r="QE3172" s="13">
        <v>1</v>
      </c>
      <c r="QF3172" s="2"/>
      <c r="QH3172" s="7"/>
      <c r="QM3172" s="1"/>
      <c r="UT3172" s="1"/>
    </row>
    <row r="3173" spans="35:566" ht="15" thickBot="1" x14ac:dyDescent="0.35">
      <c r="AI3173" s="1"/>
      <c r="AJ3173" s="125"/>
      <c r="AK3173" s="125"/>
      <c r="AL3173" s="125"/>
      <c r="AM3173" s="125"/>
      <c r="AN3173" s="125"/>
      <c r="AO3173" s="125"/>
      <c r="AP3173" s="125"/>
      <c r="AQ3173" s="125"/>
      <c r="AR3173" s="125"/>
      <c r="AS3173" s="125"/>
      <c r="AT3173" s="125"/>
      <c r="AU3173" s="125"/>
      <c r="AV3173" s="125"/>
      <c r="AW3173" s="125"/>
      <c r="AX3173" s="125"/>
      <c r="AY3173" s="1"/>
      <c r="EG3173" s="1"/>
      <c r="EK3173" s="14">
        <v>1</v>
      </c>
      <c r="EL3173" s="2"/>
      <c r="EN3173" s="7"/>
      <c r="ES3173" s="1"/>
      <c r="EW3173" s="14">
        <v>1</v>
      </c>
      <c r="EX3173" s="2"/>
      <c r="EZ3173" s="7"/>
      <c r="FE3173" s="1"/>
      <c r="FI3173" s="14">
        <v>1</v>
      </c>
      <c r="FJ3173" s="2"/>
      <c r="FL3173" s="7"/>
      <c r="FQ3173" s="1"/>
      <c r="JX3173" s="1"/>
      <c r="LQ3173" s="1"/>
      <c r="LR3173" s="125"/>
      <c r="LS3173" s="125"/>
      <c r="LT3173" s="125"/>
      <c r="LU3173" s="125"/>
      <c r="LV3173" s="125"/>
      <c r="LW3173" s="125"/>
      <c r="LX3173" s="125"/>
      <c r="LY3173" s="125"/>
      <c r="LZ3173" s="125"/>
      <c r="MA3173" s="125"/>
      <c r="MB3173" s="125"/>
      <c r="MC3173" s="125"/>
      <c r="MD3173" s="125"/>
      <c r="ME3173" s="125"/>
      <c r="MF3173" s="125"/>
      <c r="MG3173" s="1"/>
      <c r="PO3173" s="1"/>
      <c r="PS3173" s="14">
        <v>0</v>
      </c>
      <c r="PT3173" s="2"/>
      <c r="PV3173" s="7"/>
      <c r="QA3173" s="1"/>
      <c r="QE3173" s="14">
        <v>0</v>
      </c>
      <c r="QF3173" s="2"/>
      <c r="QH3173" s="7"/>
      <c r="QM3173" s="1"/>
      <c r="UT3173" s="1"/>
    </row>
    <row r="3174" spans="35:566" x14ac:dyDescent="0.3">
      <c r="AI3174" s="1"/>
      <c r="AJ3174" s="125"/>
      <c r="AK3174" s="125"/>
      <c r="AL3174" s="125"/>
      <c r="AM3174" s="125"/>
      <c r="AN3174" s="125"/>
      <c r="AO3174" s="125"/>
      <c r="AP3174" s="125"/>
      <c r="AQ3174" s="125"/>
      <c r="AR3174" s="125"/>
      <c r="AS3174" s="125"/>
      <c r="AT3174" s="125"/>
      <c r="AU3174" s="125"/>
      <c r="AV3174" s="125"/>
      <c r="AW3174" s="125"/>
      <c r="AX3174" s="125"/>
      <c r="AY3174" s="1"/>
      <c r="EG3174" s="1"/>
      <c r="EL3174" s="2"/>
      <c r="EN3174" s="7"/>
      <c r="ES3174" s="1"/>
      <c r="EX3174" s="2"/>
      <c r="EZ3174" s="7"/>
      <c r="FE3174" s="1"/>
      <c r="FJ3174" s="2"/>
      <c r="FL3174" s="7"/>
      <c r="FQ3174" s="1"/>
      <c r="JX3174" s="1"/>
      <c r="LQ3174" s="1"/>
      <c r="LR3174" s="125"/>
      <c r="LS3174" s="125"/>
      <c r="LT3174" s="125"/>
      <c r="LU3174" s="125"/>
      <c r="LV3174" s="125"/>
      <c r="LW3174" s="125"/>
      <c r="LX3174" s="125"/>
      <c r="LY3174" s="125"/>
      <c r="LZ3174" s="125"/>
      <c r="MA3174" s="125"/>
      <c r="MB3174" s="125"/>
      <c r="MC3174" s="125"/>
      <c r="MD3174" s="125"/>
      <c r="ME3174" s="125"/>
      <c r="MF3174" s="125"/>
      <c r="MG3174" s="1"/>
      <c r="PO3174" s="1"/>
      <c r="PT3174" s="2"/>
      <c r="PV3174" s="7"/>
      <c r="QA3174" s="1"/>
      <c r="QF3174" s="2"/>
      <c r="QH3174" s="7"/>
      <c r="QM3174" s="1"/>
      <c r="UT3174" s="1"/>
    </row>
    <row r="3175" spans="35:566" ht="15" thickBot="1" x14ac:dyDescent="0.35"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EG3175" s="1"/>
      <c r="EL3175" s="2" t="s">
        <v>14</v>
      </c>
      <c r="EN3175" s="7" t="s">
        <v>15</v>
      </c>
      <c r="ES3175" s="1"/>
      <c r="EX3175" s="2" t="s">
        <v>14</v>
      </c>
      <c r="EZ3175" s="7" t="s">
        <v>15</v>
      </c>
      <c r="FE3175" s="1"/>
      <c r="FJ3175" s="2" t="s">
        <v>14</v>
      </c>
      <c r="FL3175" s="7" t="s">
        <v>15</v>
      </c>
      <c r="FQ3175" s="1"/>
      <c r="JX3175" s="1"/>
      <c r="LQ3175" s="1"/>
      <c r="LR3175" s="1"/>
      <c r="LS3175" s="1"/>
      <c r="LT3175" s="1"/>
      <c r="LU3175" s="1"/>
      <c r="LV3175" s="1"/>
      <c r="LW3175" s="1"/>
      <c r="LX3175" s="1"/>
      <c r="LY3175" s="1"/>
      <c r="LZ3175" s="1"/>
      <c r="MA3175" s="1"/>
      <c r="MB3175" s="1"/>
      <c r="MC3175" s="1"/>
      <c r="MD3175" s="1"/>
      <c r="ME3175" s="1"/>
      <c r="MF3175" s="1"/>
      <c r="MG3175" s="1"/>
      <c r="PO3175" s="1"/>
      <c r="PT3175" s="2" t="s">
        <v>14</v>
      </c>
      <c r="PV3175" s="7" t="s">
        <v>15</v>
      </c>
      <c r="QA3175" s="1"/>
      <c r="QF3175" s="2" t="s">
        <v>14</v>
      </c>
      <c r="QH3175" s="7" t="s">
        <v>15</v>
      </c>
      <c r="QM3175" s="1"/>
      <c r="UT3175" s="1"/>
    </row>
    <row r="3176" spans="35:566" x14ac:dyDescent="0.3">
      <c r="AI3176" s="1"/>
      <c r="EG3176" s="1"/>
      <c r="EL3176" s="4">
        <f t="array" ref="EL3176:EL3178">EL3181:EL3183</f>
        <v>5.3171691086701695E-2</v>
      </c>
      <c r="EN3176" s="8">
        <f t="array" ref="EN3176:EN3178">EN3167:EN3169*EK3171:EK3173</f>
        <v>-1.0883893916081527E-3</v>
      </c>
      <c r="ES3176" s="1"/>
      <c r="EX3176" s="4">
        <f t="array" ref="EX3176:EX3178">EX3181:EX3183</f>
        <v>0.93022103892781627</v>
      </c>
      <c r="EZ3176" s="8">
        <f t="array" ref="EZ3176:EZ3178">EZ3167:EZ3169*EW3171:EW3173</f>
        <v>8.6133651505046309E-4</v>
      </c>
      <c r="FE3176" s="1"/>
      <c r="FJ3176" s="4">
        <f t="array" ref="FJ3176:FJ3178">FJ3181:FJ3183</f>
        <v>1.1336712361502381</v>
      </c>
      <c r="FL3176" s="8">
        <f t="array" ref="FL3176:FL3178">FL3167:FL3169*FI3171:FI3173</f>
        <v>-7.202084349898271E-4</v>
      </c>
      <c r="FQ3176" s="1"/>
      <c r="JX3176" s="1"/>
      <c r="LQ3176" s="1"/>
      <c r="PO3176" s="1"/>
      <c r="PT3176" s="4">
        <f t="array" ref="PT3176:PT3178">PT3181:PT3183</f>
        <v>5.3171691086701695E-2</v>
      </c>
      <c r="PV3176" s="8">
        <f t="array" ref="PV3176:PV3178">PV3167:PV3169*PS3171:PS3173</f>
        <v>-1.3799940771803349E-3</v>
      </c>
      <c r="QA3176" s="1"/>
      <c r="QF3176" s="4">
        <f t="array" ref="QF3176:QF3178">QF3181:QF3183</f>
        <v>1.3974501654735625</v>
      </c>
      <c r="QH3176" s="8">
        <f t="array" ref="QH3176:QH3178">QH3167:QH3169*QE3171:QE3173</f>
        <v>5.1397699865629197E-4</v>
      </c>
      <c r="QM3176" s="1"/>
      <c r="UT3176" s="1"/>
    </row>
    <row r="3177" spans="35:566" x14ac:dyDescent="0.3">
      <c r="AI3177" s="1"/>
      <c r="EG3177" s="1"/>
      <c r="EL3177" s="5">
        <v>0.68294875629731866</v>
      </c>
      <c r="EN3177" s="9">
        <v>0</v>
      </c>
      <c r="ES3177" s="1"/>
      <c r="EX3177" s="5">
        <v>1.3296076007686923</v>
      </c>
      <c r="EZ3177" s="9">
        <v>0</v>
      </c>
      <c r="FE3177" s="1"/>
      <c r="FJ3177" s="5">
        <v>1.2646247003874842</v>
      </c>
      <c r="FL3177" s="9">
        <v>0</v>
      </c>
      <c r="FQ3177" s="1"/>
      <c r="JX3177" s="1"/>
      <c r="LQ3177" s="1"/>
      <c r="PO3177" s="1"/>
      <c r="PT3177" s="5">
        <v>0.68294875629731866</v>
      </c>
      <c r="PV3177" s="9">
        <v>3.4740010898592793E-3</v>
      </c>
      <c r="QA3177" s="1"/>
      <c r="QF3177" s="5">
        <v>1.2792110027997159</v>
      </c>
      <c r="QH3177" s="9">
        <v>-4.1006352506206068E-4</v>
      </c>
      <c r="QM3177" s="1"/>
      <c r="UT3177" s="1"/>
    </row>
    <row r="3178" spans="35:566" ht="15" thickBot="1" x14ac:dyDescent="0.35">
      <c r="AI3178" s="1"/>
      <c r="EG3178" s="1"/>
      <c r="EL3178" s="6">
        <v>0.22824060790247586</v>
      </c>
      <c r="EN3178" s="10">
        <v>1.1488243966198772E-2</v>
      </c>
      <c r="ES3178" s="1"/>
      <c r="EX3178" s="6">
        <v>-0.59675923447320101</v>
      </c>
      <c r="EZ3178" s="10">
        <v>6.8021232194887225E-3</v>
      </c>
      <c r="FE3178" s="1"/>
      <c r="FJ3178" s="6">
        <v>0.24416267700027186</v>
      </c>
      <c r="FL3178" s="10">
        <v>8.1321412156605544E-3</v>
      </c>
      <c r="FQ3178" s="1"/>
      <c r="JX3178" s="1"/>
      <c r="LQ3178" s="1"/>
      <c r="PO3178" s="1"/>
      <c r="PT3178" s="6">
        <v>0.22824060790247586</v>
      </c>
      <c r="PV3178" s="10">
        <v>0</v>
      </c>
      <c r="QA3178" s="1"/>
      <c r="QF3178" s="6">
        <v>0.10814152621801984</v>
      </c>
      <c r="QH3178" s="10">
        <v>0</v>
      </c>
      <c r="QM3178" s="1"/>
      <c r="UT3178" s="1"/>
    </row>
    <row r="3179" spans="35:566" x14ac:dyDescent="0.3"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  <c r="DF3179" s="1"/>
      <c r="DG3179" s="1"/>
      <c r="DH3179" s="1"/>
      <c r="DI3179" s="1"/>
      <c r="DJ3179" s="1"/>
      <c r="DK3179" s="1"/>
      <c r="DL3179" s="1"/>
      <c r="DM3179" s="1"/>
      <c r="DN3179" s="1"/>
      <c r="DO3179" s="1"/>
      <c r="DP3179" s="1"/>
      <c r="DQ3179" s="1"/>
      <c r="DR3179" s="1"/>
      <c r="DS3179" s="1"/>
      <c r="DT3179" s="1"/>
      <c r="DU3179" s="1"/>
      <c r="DV3179" s="1"/>
      <c r="DW3179" s="1"/>
      <c r="DX3179" s="1"/>
      <c r="DY3179" s="1"/>
      <c r="DZ3179" s="1"/>
      <c r="EA3179" s="1"/>
      <c r="EB3179" s="1"/>
      <c r="EC3179" s="1"/>
      <c r="ED3179" s="1"/>
      <c r="EE3179" s="1"/>
      <c r="EF3179" s="1"/>
      <c r="EG3179" s="1"/>
      <c r="EH3179" s="1"/>
      <c r="EI3179" s="1"/>
      <c r="EJ3179" s="1"/>
      <c r="EK3179" s="1"/>
      <c r="EL3179" s="2"/>
      <c r="EM3179" s="1"/>
      <c r="EN3179" s="7"/>
      <c r="EO3179" s="1"/>
      <c r="EP3179" s="1"/>
      <c r="EQ3179" s="1"/>
      <c r="ER3179" s="1"/>
      <c r="ES3179" s="1"/>
      <c r="ET3179" s="1"/>
      <c r="EU3179" s="1"/>
      <c r="EV3179" s="1"/>
      <c r="EW3179" s="1"/>
      <c r="EX3179" s="2"/>
      <c r="EY3179" s="1"/>
      <c r="EZ3179" s="7"/>
      <c r="FA3179" s="1"/>
      <c r="FB3179" s="1"/>
      <c r="FC3179" s="1"/>
      <c r="FD3179" s="1"/>
      <c r="FE3179" s="1"/>
      <c r="FF3179" s="1"/>
      <c r="FG3179" s="1"/>
      <c r="FH3179" s="1"/>
      <c r="FI3179" s="1"/>
      <c r="FJ3179" s="2"/>
      <c r="FK3179" s="1"/>
      <c r="FL3179" s="7"/>
      <c r="FM3179" s="1"/>
      <c r="FN3179" s="1"/>
      <c r="FO3179" s="1"/>
      <c r="FP3179" s="1"/>
      <c r="FQ3179" s="1"/>
      <c r="FR3179" s="1"/>
      <c r="FS3179" s="1"/>
      <c r="FT3179" s="1"/>
      <c r="FU3179" s="1"/>
      <c r="FV3179" s="1"/>
      <c r="FW3179" s="1"/>
      <c r="FX3179" s="1"/>
      <c r="FY3179" s="1"/>
      <c r="FZ3179" s="1"/>
      <c r="GA3179" s="1"/>
      <c r="GB3179" s="1"/>
      <c r="GC3179" s="1"/>
      <c r="GD3179" s="1"/>
      <c r="GE3179" s="1"/>
      <c r="GF3179" s="1"/>
      <c r="GG3179" s="1"/>
      <c r="GH3179" s="1"/>
      <c r="GI3179" s="1"/>
      <c r="GJ3179" s="1"/>
      <c r="GK3179" s="1"/>
      <c r="GL3179" s="1"/>
      <c r="GM3179" s="1"/>
      <c r="GN3179" s="1"/>
      <c r="GO3179" s="1"/>
      <c r="GP3179" s="1"/>
      <c r="GQ3179" s="1"/>
      <c r="GR3179" s="1"/>
      <c r="GS3179" s="1"/>
      <c r="GT3179" s="1"/>
      <c r="GU3179" s="1"/>
      <c r="GV3179" s="1"/>
      <c r="GW3179" s="1"/>
      <c r="GX3179" s="1"/>
      <c r="GY3179" s="1"/>
      <c r="GZ3179" s="1"/>
      <c r="HA3179" s="1"/>
      <c r="HB3179" s="1"/>
      <c r="HC3179" s="1"/>
      <c r="HD3179" s="1"/>
      <c r="HE3179" s="1"/>
      <c r="HF3179" s="1"/>
      <c r="HG3179" s="1"/>
      <c r="HH3179" s="1"/>
      <c r="HI3179" s="1"/>
      <c r="HJ3179" s="1"/>
      <c r="HK3179" s="1"/>
      <c r="HL3179" s="1"/>
      <c r="HM3179" s="1"/>
      <c r="HN3179" s="1"/>
      <c r="HO3179" s="1"/>
      <c r="HP3179" s="1"/>
      <c r="HQ3179" s="1"/>
      <c r="HR3179" s="1"/>
      <c r="HS3179" s="1"/>
      <c r="HT3179" s="1"/>
      <c r="HU3179" s="1"/>
      <c r="HV3179" s="1"/>
      <c r="HW3179" s="1"/>
      <c r="HX3179" s="1"/>
      <c r="HY3179" s="1"/>
      <c r="HZ3179" s="1"/>
      <c r="IA3179" s="1"/>
      <c r="IB3179" s="1"/>
      <c r="IC3179" s="1"/>
      <c r="ID3179" s="1"/>
      <c r="IE3179" s="1"/>
      <c r="IF3179" s="1"/>
      <c r="IG3179" s="1"/>
      <c r="IH3179" s="1"/>
      <c r="II3179" s="1"/>
      <c r="IJ3179" s="1"/>
      <c r="IK3179" s="1"/>
      <c r="IL3179" s="1"/>
      <c r="IM3179" s="1"/>
      <c r="IN3179" s="1"/>
      <c r="IO3179" s="1"/>
      <c r="IP3179" s="1"/>
      <c r="IQ3179" s="1"/>
      <c r="IR3179" s="1"/>
      <c r="IS3179" s="1"/>
      <c r="IT3179" s="1"/>
      <c r="IU3179" s="1"/>
      <c r="IV3179" s="1"/>
      <c r="IW3179" s="1"/>
      <c r="IX3179" s="1"/>
      <c r="IY3179" s="1"/>
      <c r="IZ3179" s="1"/>
      <c r="JA3179" s="1"/>
      <c r="JB3179" s="1"/>
      <c r="JC3179" s="1"/>
      <c r="JD3179" s="1"/>
      <c r="JE3179" s="1"/>
      <c r="JF3179" s="1"/>
      <c r="JG3179" s="1"/>
      <c r="JH3179" s="1"/>
      <c r="JI3179" s="1"/>
      <c r="JJ3179" s="1"/>
      <c r="JK3179" s="1"/>
      <c r="JL3179" s="1"/>
      <c r="JM3179" s="1"/>
      <c r="JN3179" s="1"/>
      <c r="JO3179" s="1"/>
      <c r="JP3179" s="1"/>
      <c r="JQ3179" s="1"/>
      <c r="JR3179" s="1"/>
      <c r="JS3179" s="1"/>
      <c r="JT3179" s="1"/>
      <c r="JU3179" s="1"/>
      <c r="JV3179" s="1"/>
      <c r="JW3179" s="1"/>
      <c r="JX3179" s="1"/>
      <c r="LQ3179" s="1"/>
      <c r="LR3179" s="1"/>
      <c r="LS3179" s="1"/>
      <c r="LT3179" s="1"/>
      <c r="LU3179" s="1"/>
      <c r="LV3179" s="1"/>
      <c r="LW3179" s="1"/>
      <c r="LX3179" s="1"/>
      <c r="LY3179" s="1"/>
      <c r="LZ3179" s="1"/>
      <c r="MA3179" s="1"/>
      <c r="MB3179" s="1"/>
      <c r="MC3179" s="1"/>
      <c r="MD3179" s="1"/>
      <c r="ME3179" s="1"/>
      <c r="MF3179" s="1"/>
      <c r="MG3179" s="1"/>
      <c r="MH3179" s="1"/>
      <c r="MI3179" s="1"/>
      <c r="MJ3179" s="1"/>
      <c r="MK3179" s="1"/>
      <c r="ML3179" s="1"/>
      <c r="MM3179" s="1"/>
      <c r="MN3179" s="1"/>
      <c r="MO3179" s="1"/>
      <c r="MP3179" s="1"/>
      <c r="MQ3179" s="1"/>
      <c r="MR3179" s="1"/>
      <c r="MS3179" s="1"/>
      <c r="MT3179" s="1"/>
      <c r="MU3179" s="1"/>
      <c r="MV3179" s="1"/>
      <c r="MW3179" s="1"/>
      <c r="MX3179" s="1"/>
      <c r="MY3179" s="1"/>
      <c r="MZ3179" s="1"/>
      <c r="NA3179" s="1"/>
      <c r="NB3179" s="1"/>
      <c r="NC3179" s="1"/>
      <c r="ND3179" s="1"/>
      <c r="NE3179" s="1"/>
      <c r="NF3179" s="1"/>
      <c r="NG3179" s="1"/>
      <c r="NH3179" s="1"/>
      <c r="NI3179" s="1"/>
      <c r="NJ3179" s="1"/>
      <c r="NK3179" s="1"/>
      <c r="NL3179" s="1"/>
      <c r="NM3179" s="1"/>
      <c r="NN3179" s="1"/>
      <c r="NO3179" s="1"/>
      <c r="NP3179" s="1"/>
      <c r="NQ3179" s="1"/>
      <c r="NR3179" s="1"/>
      <c r="NS3179" s="1"/>
      <c r="NT3179" s="1"/>
      <c r="NU3179" s="1"/>
      <c r="NV3179" s="1"/>
      <c r="NW3179" s="1"/>
      <c r="NX3179" s="1"/>
      <c r="NY3179" s="1"/>
      <c r="NZ3179" s="1"/>
      <c r="OA3179" s="1"/>
      <c r="OB3179" s="1"/>
      <c r="OC3179" s="1"/>
      <c r="OD3179" s="1"/>
      <c r="OE3179" s="1"/>
      <c r="OF3179" s="1"/>
      <c r="OG3179" s="1"/>
      <c r="OH3179" s="1"/>
      <c r="OI3179" s="1"/>
      <c r="OJ3179" s="1"/>
      <c r="OK3179" s="1"/>
      <c r="OL3179" s="1"/>
      <c r="OM3179" s="1"/>
      <c r="ON3179" s="1"/>
      <c r="OO3179" s="1"/>
      <c r="OP3179" s="1"/>
      <c r="OQ3179" s="1"/>
      <c r="OR3179" s="1"/>
      <c r="OS3179" s="1"/>
      <c r="OT3179" s="1"/>
      <c r="OU3179" s="1"/>
      <c r="OV3179" s="1"/>
      <c r="OW3179" s="1"/>
      <c r="OX3179" s="1"/>
      <c r="OY3179" s="1"/>
      <c r="OZ3179" s="1"/>
      <c r="PA3179" s="1"/>
      <c r="PB3179" s="1"/>
      <c r="PC3179" s="1"/>
      <c r="PD3179" s="1"/>
      <c r="PE3179" s="1"/>
      <c r="PF3179" s="1"/>
      <c r="PG3179" s="1"/>
      <c r="PH3179" s="1"/>
      <c r="PI3179" s="1"/>
      <c r="PJ3179" s="1"/>
      <c r="PK3179" s="1"/>
      <c r="PL3179" s="1"/>
      <c r="PM3179" s="1"/>
      <c r="PN3179" s="1"/>
      <c r="PO3179" s="1"/>
      <c r="PP3179" s="1"/>
      <c r="PQ3179" s="1"/>
      <c r="PR3179" s="1"/>
      <c r="PS3179" s="1"/>
      <c r="PT3179" s="2"/>
      <c r="PU3179" s="1"/>
      <c r="PV3179" s="7"/>
      <c r="PW3179" s="1"/>
      <c r="PX3179" s="1"/>
      <c r="PY3179" s="1"/>
      <c r="PZ3179" s="1"/>
      <c r="QA3179" s="1"/>
      <c r="QB3179" s="1"/>
      <c r="QC3179" s="1"/>
      <c r="QD3179" s="1"/>
      <c r="QE3179" s="1"/>
      <c r="QF3179" s="2"/>
      <c r="QG3179" s="1"/>
      <c r="QH3179" s="7"/>
      <c r="QI3179" s="1"/>
      <c r="QJ3179" s="1"/>
      <c r="QK3179" s="1"/>
      <c r="QL3179" s="1"/>
      <c r="QM3179" s="1"/>
      <c r="QN3179" s="1"/>
      <c r="QO3179" s="1"/>
      <c r="QP3179" s="1"/>
      <c r="QQ3179" s="1"/>
      <c r="QR3179" s="1"/>
      <c r="QS3179" s="1"/>
      <c r="QT3179" s="1"/>
      <c r="QU3179" s="1"/>
      <c r="QV3179" s="1"/>
      <c r="QW3179" s="1"/>
      <c r="QX3179" s="1"/>
      <c r="QY3179" s="1"/>
      <c r="QZ3179" s="1"/>
      <c r="RA3179" s="1"/>
      <c r="RB3179" s="1"/>
      <c r="RC3179" s="1"/>
      <c r="RD3179" s="1"/>
      <c r="RE3179" s="1"/>
      <c r="RF3179" s="1"/>
      <c r="RG3179" s="1"/>
      <c r="RH3179" s="1"/>
      <c r="RI3179" s="1"/>
      <c r="RJ3179" s="1"/>
      <c r="RK3179" s="1"/>
      <c r="RL3179" s="1"/>
      <c r="RM3179" s="1"/>
      <c r="RN3179" s="1"/>
      <c r="RO3179" s="1"/>
      <c r="RP3179" s="1"/>
      <c r="RQ3179" s="1"/>
      <c r="RR3179" s="1"/>
      <c r="RS3179" s="1"/>
      <c r="RT3179" s="1"/>
      <c r="RU3179" s="1"/>
      <c r="RV3179" s="1"/>
      <c r="RW3179" s="1"/>
      <c r="RX3179" s="1"/>
      <c r="RY3179" s="1"/>
      <c r="RZ3179" s="1"/>
      <c r="SA3179" s="1"/>
      <c r="SB3179" s="1"/>
      <c r="SC3179" s="1"/>
      <c r="SD3179" s="1"/>
      <c r="SE3179" s="1"/>
      <c r="SF3179" s="1"/>
      <c r="SG3179" s="1"/>
      <c r="SH3179" s="1"/>
      <c r="SI3179" s="1"/>
      <c r="SJ3179" s="1"/>
      <c r="SK3179" s="1"/>
      <c r="SL3179" s="1"/>
      <c r="SM3179" s="1"/>
      <c r="SN3179" s="1"/>
      <c r="SO3179" s="1"/>
      <c r="SP3179" s="1"/>
      <c r="SQ3179" s="1"/>
      <c r="SR3179" s="1"/>
      <c r="SS3179" s="1"/>
      <c r="ST3179" s="1"/>
      <c r="SU3179" s="1"/>
      <c r="SV3179" s="1"/>
      <c r="SW3179" s="1"/>
      <c r="SX3179" s="1"/>
      <c r="SY3179" s="1"/>
      <c r="SZ3179" s="1"/>
      <c r="TA3179" s="1"/>
      <c r="TB3179" s="1"/>
      <c r="TC3179" s="1"/>
      <c r="TD3179" s="1"/>
      <c r="TE3179" s="1"/>
      <c r="TF3179" s="1"/>
      <c r="TG3179" s="1"/>
      <c r="TH3179" s="1"/>
      <c r="TI3179" s="1"/>
      <c r="TJ3179" s="1"/>
      <c r="TK3179" s="1"/>
      <c r="TL3179" s="1"/>
      <c r="TM3179" s="1"/>
      <c r="TN3179" s="1"/>
      <c r="TO3179" s="1"/>
      <c r="TP3179" s="1"/>
      <c r="TQ3179" s="1"/>
      <c r="TR3179" s="1"/>
      <c r="TS3179" s="1"/>
      <c r="TT3179" s="1"/>
      <c r="TU3179" s="1"/>
      <c r="TV3179" s="1"/>
      <c r="TW3179" s="1"/>
      <c r="TX3179" s="1"/>
      <c r="TY3179" s="1"/>
      <c r="TZ3179" s="1"/>
      <c r="UA3179" s="1"/>
      <c r="UB3179" s="1"/>
      <c r="UC3179" s="1"/>
      <c r="UD3179" s="1"/>
      <c r="UE3179" s="1"/>
      <c r="UF3179" s="1"/>
      <c r="UG3179" s="1"/>
      <c r="UH3179" s="1"/>
      <c r="UI3179" s="1"/>
      <c r="UJ3179" s="1"/>
      <c r="UK3179" s="1"/>
      <c r="UL3179" s="1"/>
      <c r="UM3179" s="1"/>
      <c r="UN3179" s="1"/>
      <c r="UO3179" s="1"/>
      <c r="UP3179" s="1"/>
      <c r="UQ3179" s="1"/>
      <c r="UR3179" s="1"/>
      <c r="US3179" s="1"/>
      <c r="UT3179" s="1"/>
    </row>
    <row r="3180" spans="35:566" ht="15" thickBot="1" x14ac:dyDescent="0.35">
      <c r="AI3180" s="1"/>
      <c r="AJ3180" s="125" t="s">
        <v>250</v>
      </c>
      <c r="AK3180" s="125"/>
      <c r="AL3180" s="125"/>
      <c r="AM3180" s="125"/>
      <c r="AN3180" s="125"/>
      <c r="AO3180" s="125"/>
      <c r="AP3180" s="125"/>
      <c r="AQ3180" s="125"/>
      <c r="AR3180" s="125"/>
      <c r="AS3180" s="125"/>
      <c r="AT3180" s="125"/>
      <c r="AU3180" s="125"/>
      <c r="AV3180" s="125"/>
      <c r="AW3180" s="125"/>
      <c r="AX3180" s="125"/>
      <c r="AY3180" s="1"/>
      <c r="EG3180" s="1"/>
      <c r="EH3180" t="s">
        <v>251</v>
      </c>
      <c r="EI3180" t="s">
        <v>252</v>
      </c>
      <c r="EJ3180" t="s">
        <v>253</v>
      </c>
      <c r="EL3180" s="2" t="s">
        <v>254</v>
      </c>
      <c r="EN3180" s="7" t="s">
        <v>255</v>
      </c>
      <c r="ES3180" s="1"/>
      <c r="ET3180" t="s">
        <v>251</v>
      </c>
      <c r="EU3180" t="s">
        <v>252</v>
      </c>
      <c r="EV3180" t="s">
        <v>253</v>
      </c>
      <c r="EX3180" s="2" t="s">
        <v>254</v>
      </c>
      <c r="EZ3180" s="7" t="s">
        <v>255</v>
      </c>
      <c r="FE3180" s="1"/>
      <c r="FF3180" t="s">
        <v>251</v>
      </c>
      <c r="FG3180" t="s">
        <v>252</v>
      </c>
      <c r="FH3180" t="s">
        <v>253</v>
      </c>
      <c r="FJ3180" s="2" t="s">
        <v>254</v>
      </c>
      <c r="FL3180" s="7" t="s">
        <v>255</v>
      </c>
      <c r="FQ3180" s="1"/>
      <c r="JX3180" s="1"/>
      <c r="LQ3180" s="1"/>
      <c r="LR3180" s="125" t="s">
        <v>250</v>
      </c>
      <c r="LS3180" s="125"/>
      <c r="LT3180" s="125"/>
      <c r="LU3180" s="125"/>
      <c r="LV3180" s="125"/>
      <c r="LW3180" s="125"/>
      <c r="LX3180" s="125"/>
      <c r="LY3180" s="125"/>
      <c r="LZ3180" s="125"/>
      <c r="MA3180" s="125"/>
      <c r="MB3180" s="125"/>
      <c r="MC3180" s="125"/>
      <c r="MD3180" s="125"/>
      <c r="ME3180" s="125"/>
      <c r="MF3180" s="125"/>
      <c r="MG3180" s="1"/>
      <c r="PO3180" s="1"/>
      <c r="PP3180" t="s">
        <v>251</v>
      </c>
      <c r="PQ3180" t="s">
        <v>252</v>
      </c>
      <c r="PR3180" t="s">
        <v>253</v>
      </c>
      <c r="PT3180" s="2" t="s">
        <v>254</v>
      </c>
      <c r="PV3180" s="7" t="s">
        <v>255</v>
      </c>
      <c r="QA3180" s="1"/>
      <c r="QB3180" t="s">
        <v>251</v>
      </c>
      <c r="QC3180" t="s">
        <v>252</v>
      </c>
      <c r="QD3180" t="s">
        <v>253</v>
      </c>
      <c r="QF3180" s="2" t="s">
        <v>254</v>
      </c>
      <c r="QH3180" s="7" t="s">
        <v>255</v>
      </c>
      <c r="QM3180" s="1"/>
      <c r="UT3180" s="1"/>
    </row>
    <row r="3181" spans="35:566" x14ac:dyDescent="0.3">
      <c r="AI3181" s="1"/>
      <c r="AJ3181" s="125"/>
      <c r="AK3181" s="125"/>
      <c r="AL3181" s="125"/>
      <c r="AM3181" s="125"/>
      <c r="AN3181" s="125"/>
      <c r="AO3181" s="125"/>
      <c r="AP3181" s="125"/>
      <c r="AQ3181" s="125"/>
      <c r="AR3181" s="125"/>
      <c r="AS3181" s="125"/>
      <c r="AT3181" s="125"/>
      <c r="AU3181" s="125"/>
      <c r="AV3181" s="125"/>
      <c r="AW3181" s="125"/>
      <c r="AX3181" s="125"/>
      <c r="AY3181" s="1"/>
      <c r="EG3181" s="1"/>
      <c r="EH3181" s="12">
        <v>0</v>
      </c>
      <c r="EI3181" s="12">
        <v>0</v>
      </c>
      <c r="EJ3181" s="12">
        <f>SIN(EI3181/(10000^(2*EH3181/3)))</f>
        <v>0</v>
      </c>
      <c r="EL3181" s="4">
        <f t="array" ref="EL3181:EL3183">EJ3181:EJ3183+EL3185:EL3187</f>
        <v>5.3171691086701695E-2</v>
      </c>
      <c r="EN3181" s="8">
        <f t="array" ref="EN3181:EN3183">EN3176:EN3178</f>
        <v>-1.0883893916081527E-3</v>
      </c>
      <c r="ES3181" s="1"/>
      <c r="ET3181" s="12">
        <v>0</v>
      </c>
      <c r="EU3181" s="12">
        <v>1</v>
      </c>
      <c r="EV3181" s="12">
        <f>SIN(EU3181/(10000^(2*ET3181/3)))</f>
        <v>0.8414709848078965</v>
      </c>
      <c r="EX3181" s="4">
        <f t="array" ref="EX3181:EX3183">EV3181:EV3183+EX3185:EX3187</f>
        <v>0.93022103892781627</v>
      </c>
      <c r="EZ3181" s="8">
        <f t="array" ref="EZ3181:EZ3183">EZ3176:EZ3178</f>
        <v>8.6133651505046309E-4</v>
      </c>
      <c r="FE3181" s="1"/>
      <c r="FF3181" s="12">
        <v>0</v>
      </c>
      <c r="FG3181" s="12">
        <v>2</v>
      </c>
      <c r="FH3181" s="12">
        <f>SIN(FG3181/(10000^(2*FF3181/3)))</f>
        <v>0.90929742682568171</v>
      </c>
      <c r="FJ3181" s="4">
        <f t="array" ref="FJ3181:FJ3183">FH3181:FH3183+FJ3185:FJ3187</f>
        <v>1.1336712361502381</v>
      </c>
      <c r="FL3181" s="8">
        <f t="array" ref="FL3181:FL3183">FL3176:FL3178</f>
        <v>-7.202084349898271E-4</v>
      </c>
      <c r="FQ3181" s="1"/>
      <c r="JX3181" s="1"/>
      <c r="LQ3181" s="1"/>
      <c r="LR3181" s="125"/>
      <c r="LS3181" s="125"/>
      <c r="LT3181" s="125"/>
      <c r="LU3181" s="125"/>
      <c r="LV3181" s="125"/>
      <c r="LW3181" s="125"/>
      <c r="LX3181" s="125"/>
      <c r="LY3181" s="125"/>
      <c r="LZ3181" s="125"/>
      <c r="MA3181" s="125"/>
      <c r="MB3181" s="125"/>
      <c r="MC3181" s="125"/>
      <c r="MD3181" s="125"/>
      <c r="ME3181" s="125"/>
      <c r="MF3181" s="125"/>
      <c r="MG3181" s="1"/>
      <c r="PO3181" s="1"/>
      <c r="PP3181" s="12">
        <v>0</v>
      </c>
      <c r="PQ3181" s="12">
        <v>0</v>
      </c>
      <c r="PR3181" s="12">
        <f>SIN(PQ3181/(10000^(2*PP3181/3)))</f>
        <v>0</v>
      </c>
      <c r="PT3181" s="4">
        <f t="array" ref="PT3181:PT3183">PR3181:PR3183+PT3185:PT3187</f>
        <v>5.3171691086701695E-2</v>
      </c>
      <c r="PV3181" s="8">
        <f t="array" ref="PV3181:PV3183">PV3176:PV3178</f>
        <v>-1.3799940771803349E-3</v>
      </c>
      <c r="QA3181" s="1"/>
      <c r="QB3181" s="12">
        <v>0</v>
      </c>
      <c r="QC3181" s="12">
        <v>1</v>
      </c>
      <c r="QD3181" s="12">
        <f>SIN(QC3181/(10000^(2*QB3181/3)))</f>
        <v>0.8414709848078965</v>
      </c>
      <c r="QF3181" s="4">
        <f t="array" ref="QF3181:QF3183">QD3181:QD3183+QF3185:QF3187</f>
        <v>1.3974501654735625</v>
      </c>
      <c r="QH3181" s="8">
        <f t="array" ref="QH3181:QH3183">QH3176:QH3178</f>
        <v>5.1397699865629197E-4</v>
      </c>
      <c r="QM3181" s="1"/>
      <c r="UT3181" s="1"/>
    </row>
    <row r="3182" spans="35:566" x14ac:dyDescent="0.3">
      <c r="AI3182" s="1"/>
      <c r="AJ3182" s="125"/>
      <c r="AK3182" s="125"/>
      <c r="AL3182" s="125"/>
      <c r="AM3182" s="125"/>
      <c r="AN3182" s="125"/>
      <c r="AO3182" s="125"/>
      <c r="AP3182" s="125"/>
      <c r="AQ3182" s="125"/>
      <c r="AR3182" s="125"/>
      <c r="AS3182" s="125"/>
      <c r="AT3182" s="125"/>
      <c r="AU3182" s="125"/>
      <c r="AV3182" s="125"/>
      <c r="AW3182" s="125"/>
      <c r="AX3182" s="125"/>
      <c r="AY3182" s="1"/>
      <c r="EG3182" s="1"/>
      <c r="EH3182" s="13">
        <v>1</v>
      </c>
      <c r="EI3182" s="13">
        <v>0</v>
      </c>
      <c r="EJ3182" s="13">
        <f>COS(EI3182/(10000^(2*EH3182/3)))</f>
        <v>1</v>
      </c>
      <c r="EL3182" s="5">
        <v>0.68294875629731866</v>
      </c>
      <c r="EN3182" s="9">
        <v>0</v>
      </c>
      <c r="ES3182" s="1"/>
      <c r="ET3182" s="13">
        <v>1</v>
      </c>
      <c r="EU3182" s="13">
        <v>1</v>
      </c>
      <c r="EV3182" s="13">
        <f>COS(EU3182/(10000^(2*ET3182/3)))</f>
        <v>0.99999767920648086</v>
      </c>
      <c r="EX3182" s="5">
        <v>1.3296076007686923</v>
      </c>
      <c r="EZ3182" s="9">
        <v>0</v>
      </c>
      <c r="FE3182" s="1"/>
      <c r="FF3182" s="13">
        <v>1</v>
      </c>
      <c r="FG3182" s="13">
        <v>2</v>
      </c>
      <c r="FH3182" s="13">
        <f>COS(FG3182/(10000^(2*FF3182/3)))</f>
        <v>0.99999071683669571</v>
      </c>
      <c r="FJ3182" s="5">
        <v>1.2646247003874842</v>
      </c>
      <c r="FL3182" s="9">
        <v>0</v>
      </c>
      <c r="FQ3182" s="1"/>
      <c r="JX3182" s="1"/>
      <c r="LQ3182" s="1"/>
      <c r="LR3182" s="125"/>
      <c r="LS3182" s="125"/>
      <c r="LT3182" s="125"/>
      <c r="LU3182" s="125"/>
      <c r="LV3182" s="125"/>
      <c r="LW3182" s="125"/>
      <c r="LX3182" s="125"/>
      <c r="LY3182" s="125"/>
      <c r="LZ3182" s="125"/>
      <c r="MA3182" s="125"/>
      <c r="MB3182" s="125"/>
      <c r="MC3182" s="125"/>
      <c r="MD3182" s="125"/>
      <c r="ME3182" s="125"/>
      <c r="MF3182" s="125"/>
      <c r="MG3182" s="1"/>
      <c r="PO3182" s="1"/>
      <c r="PP3182" s="13">
        <v>1</v>
      </c>
      <c r="PQ3182" s="13">
        <v>0</v>
      </c>
      <c r="PR3182" s="13">
        <f>COS(PQ3182/(10000^(2*PP3182/3)))</f>
        <v>1</v>
      </c>
      <c r="PT3182" s="5">
        <v>0.68294875629731866</v>
      </c>
      <c r="PV3182" s="9">
        <v>3.4740010898592793E-3</v>
      </c>
      <c r="QA3182" s="1"/>
      <c r="QB3182" s="13">
        <v>1</v>
      </c>
      <c r="QC3182" s="13">
        <v>1</v>
      </c>
      <c r="QD3182" s="13">
        <f>COS(QC3182/(10000^(2*QB3182/3)))</f>
        <v>0.99999767920648086</v>
      </c>
      <c r="QF3182" s="5">
        <v>1.2792110027997159</v>
      </c>
      <c r="QH3182" s="9">
        <v>-4.1006352506206068E-4</v>
      </c>
      <c r="QM3182" s="1"/>
      <c r="UT3182" s="1"/>
    </row>
    <row r="3183" spans="35:566" ht="15" thickBot="1" x14ac:dyDescent="0.35">
      <c r="AI3183" s="1"/>
      <c r="AJ3183" s="125"/>
      <c r="AK3183" s="125"/>
      <c r="AL3183" s="125"/>
      <c r="AM3183" s="125"/>
      <c r="AN3183" s="125"/>
      <c r="AO3183" s="125"/>
      <c r="AP3183" s="125"/>
      <c r="AQ3183" s="125"/>
      <c r="AR3183" s="125"/>
      <c r="AS3183" s="125"/>
      <c r="AT3183" s="125"/>
      <c r="AU3183" s="125"/>
      <c r="AV3183" s="125"/>
      <c r="AW3183" s="125"/>
      <c r="AX3183" s="125"/>
      <c r="AY3183" s="1"/>
      <c r="EG3183" s="1"/>
      <c r="EH3183" s="14">
        <v>2</v>
      </c>
      <c r="EI3183" s="14">
        <v>0</v>
      </c>
      <c r="EJ3183" s="14">
        <f>SIN(EI3183/(10000^(2*EH3183/3)))</f>
        <v>0</v>
      </c>
      <c r="EL3183" s="6">
        <v>0.22824060790247586</v>
      </c>
      <c r="EN3183" s="10">
        <v>1.1488243966198772E-2</v>
      </c>
      <c r="ES3183" s="1"/>
      <c r="ET3183" s="14">
        <v>2</v>
      </c>
      <c r="EU3183" s="14">
        <v>1</v>
      </c>
      <c r="EV3183" s="14">
        <f>SIN(EU3183/(10000^(2*ET3183/3)))</f>
        <v>4.6415888335961064E-6</v>
      </c>
      <c r="EX3183" s="6">
        <v>-0.59675923447320101</v>
      </c>
      <c r="EZ3183" s="10">
        <v>6.8021232194887225E-3</v>
      </c>
      <c r="FE3183" s="1"/>
      <c r="FF3183" s="14">
        <v>2</v>
      </c>
      <c r="FG3183" s="14">
        <v>2</v>
      </c>
      <c r="FH3183" s="14">
        <f>SIN(FG3183/(10000^(2*FF3183/3)))</f>
        <v>9.2831776670922138E-6</v>
      </c>
      <c r="FJ3183" s="6">
        <v>0.24416267700027186</v>
      </c>
      <c r="FL3183" s="10">
        <v>8.1321412156605544E-3</v>
      </c>
      <c r="FQ3183" s="1"/>
      <c r="JX3183" s="1"/>
      <c r="LQ3183" s="1"/>
      <c r="LR3183" s="125"/>
      <c r="LS3183" s="125"/>
      <c r="LT3183" s="125"/>
      <c r="LU3183" s="125"/>
      <c r="LV3183" s="125"/>
      <c r="LW3183" s="125"/>
      <c r="LX3183" s="125"/>
      <c r="LY3183" s="125"/>
      <c r="LZ3183" s="125"/>
      <c r="MA3183" s="125"/>
      <c r="MB3183" s="125"/>
      <c r="MC3183" s="125"/>
      <c r="MD3183" s="125"/>
      <c r="ME3183" s="125"/>
      <c r="MF3183" s="125"/>
      <c r="MG3183" s="1"/>
      <c r="PO3183" s="1"/>
      <c r="PP3183" s="14">
        <v>2</v>
      </c>
      <c r="PQ3183" s="14">
        <v>0</v>
      </c>
      <c r="PR3183" s="14">
        <f>SIN(PQ3183/(10000^(2*PP3183/3)))</f>
        <v>0</v>
      </c>
      <c r="PT3183" s="6">
        <v>0.22824060790247586</v>
      </c>
      <c r="PV3183" s="10">
        <v>0</v>
      </c>
      <c r="QA3183" s="1"/>
      <c r="QB3183" s="14">
        <v>2</v>
      </c>
      <c r="QC3183" s="14">
        <v>1</v>
      </c>
      <c r="QD3183" s="14">
        <f>SIN(QC3183/(10000^(2*QB3183/3)))</f>
        <v>4.6415888335961064E-6</v>
      </c>
      <c r="QF3183" s="6">
        <v>0.10814152621801984</v>
      </c>
      <c r="QH3183" s="10">
        <v>0</v>
      </c>
      <c r="QM3183" s="1"/>
      <c r="UT3183" s="1"/>
    </row>
    <row r="3184" spans="35:566" ht="15" thickBot="1" x14ac:dyDescent="0.35">
      <c r="AI3184" s="1"/>
      <c r="AJ3184" s="125"/>
      <c r="AK3184" s="125"/>
      <c r="AL3184" s="125"/>
      <c r="AM3184" s="125"/>
      <c r="AN3184" s="125"/>
      <c r="AO3184" s="125"/>
      <c r="AP3184" s="125"/>
      <c r="AQ3184" s="125"/>
      <c r="AR3184" s="125"/>
      <c r="AS3184" s="125"/>
      <c r="AT3184" s="125"/>
      <c r="AU3184" s="125"/>
      <c r="AV3184" s="125"/>
      <c r="AW3184" s="125"/>
      <c r="AX3184" s="125"/>
      <c r="AY3184" s="1"/>
      <c r="EG3184" s="1"/>
      <c r="EL3184" s="2" t="s">
        <v>14</v>
      </c>
      <c r="EN3184" s="7" t="s">
        <v>15</v>
      </c>
      <c r="ES3184" s="1"/>
      <c r="EX3184" s="2" t="s">
        <v>14</v>
      </c>
      <c r="EZ3184" s="7" t="s">
        <v>15</v>
      </c>
      <c r="FE3184" s="1"/>
      <c r="FJ3184" s="2" t="s">
        <v>14</v>
      </c>
      <c r="FL3184" s="7" t="s">
        <v>15</v>
      </c>
      <c r="FQ3184" s="1"/>
      <c r="JX3184" s="1"/>
      <c r="LQ3184" s="1"/>
      <c r="LR3184" s="125"/>
      <c r="LS3184" s="125"/>
      <c r="LT3184" s="125"/>
      <c r="LU3184" s="125"/>
      <c r="LV3184" s="125"/>
      <c r="LW3184" s="125"/>
      <c r="LX3184" s="125"/>
      <c r="LY3184" s="125"/>
      <c r="LZ3184" s="125"/>
      <c r="MA3184" s="125"/>
      <c r="MB3184" s="125"/>
      <c r="MC3184" s="125"/>
      <c r="MD3184" s="125"/>
      <c r="ME3184" s="125"/>
      <c r="MF3184" s="125"/>
      <c r="MG3184" s="1"/>
      <c r="PO3184" s="1"/>
      <c r="PT3184" s="2" t="s">
        <v>14</v>
      </c>
      <c r="PV3184" s="7" t="s">
        <v>15</v>
      </c>
      <c r="QA3184" s="1"/>
      <c r="QF3184" s="2" t="s">
        <v>14</v>
      </c>
      <c r="QH3184" s="7" t="s">
        <v>15</v>
      </c>
      <c r="QM3184" s="1"/>
      <c r="UT3184" s="1"/>
    </row>
    <row r="3185" spans="35:566" x14ac:dyDescent="0.3">
      <c r="AI3185" s="1"/>
      <c r="AJ3185" s="125"/>
      <c r="AK3185" s="125"/>
      <c r="AL3185" s="125"/>
      <c r="AM3185" s="125"/>
      <c r="AN3185" s="125"/>
      <c r="AO3185" s="125"/>
      <c r="AP3185" s="125"/>
      <c r="AQ3185" s="125"/>
      <c r="AR3185" s="125"/>
      <c r="AS3185" s="125"/>
      <c r="AT3185" s="125"/>
      <c r="AU3185" s="125"/>
      <c r="AV3185" s="125"/>
      <c r="AW3185" s="125"/>
      <c r="AX3185" s="125"/>
      <c r="AY3185" s="1"/>
      <c r="EG3185" s="1"/>
      <c r="EL3185" s="4">
        <f t="array" ref="EL3185:EL3187">EL3190:EL3192</f>
        <v>5.3171691086701695E-2</v>
      </c>
      <c r="EN3185" s="8">
        <f t="array" ref="EN3185:EN3187">EN3181:EN3183</f>
        <v>-1.0883893916081527E-3</v>
      </c>
      <c r="ES3185" s="1"/>
      <c r="EX3185" s="4">
        <f t="array" ref="EX3185:EX3187">EX3190:EX3192</f>
        <v>8.8750054119919736E-2</v>
      </c>
      <c r="EZ3185" s="8">
        <f t="array" ref="EZ3185:EZ3187">EZ3181:EZ3183</f>
        <v>8.6133651505046309E-4</v>
      </c>
      <c r="FE3185" s="1"/>
      <c r="FJ3185" s="4">
        <f t="array" ref="FJ3185:FJ3187">FJ3190:FJ3192</f>
        <v>0.22437380932455647</v>
      </c>
      <c r="FL3185" s="8">
        <f t="array" ref="FL3185:FL3187">FL3181:FL3183</f>
        <v>-7.202084349898271E-4</v>
      </c>
      <c r="FQ3185" s="1"/>
      <c r="JX3185" s="1"/>
      <c r="LQ3185" s="1"/>
      <c r="LR3185" s="125"/>
      <c r="LS3185" s="125"/>
      <c r="LT3185" s="125"/>
      <c r="LU3185" s="125"/>
      <c r="LV3185" s="125"/>
      <c r="LW3185" s="125"/>
      <c r="LX3185" s="125"/>
      <c r="LY3185" s="125"/>
      <c r="LZ3185" s="125"/>
      <c r="MA3185" s="125"/>
      <c r="MB3185" s="125"/>
      <c r="MC3185" s="125"/>
      <c r="MD3185" s="125"/>
      <c r="ME3185" s="125"/>
      <c r="MF3185" s="125"/>
      <c r="MG3185" s="1"/>
      <c r="PO3185" s="1"/>
      <c r="PT3185" s="4">
        <f t="array" ref="PT3185:PT3187">PT3190:PT3192</f>
        <v>5.3171691086701695E-2</v>
      </c>
      <c r="PV3185" s="8">
        <f t="array" ref="PV3185:PV3187">PV3181:PV3183</f>
        <v>-1.3799940771803349E-3</v>
      </c>
      <c r="QA3185" s="1"/>
      <c r="QF3185" s="4">
        <f t="array" ref="QF3185:QF3187">QF3190:QF3192</f>
        <v>0.55597918066566587</v>
      </c>
      <c r="QH3185" s="8">
        <f t="array" ref="QH3185:QH3187">QH3181:QH3183</f>
        <v>5.1397699865629197E-4</v>
      </c>
      <c r="QM3185" s="1"/>
      <c r="UT3185" s="1"/>
    </row>
    <row r="3186" spans="35:566" x14ac:dyDescent="0.3"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EG3186" s="1"/>
      <c r="EL3186" s="5">
        <v>-0.31705124370268134</v>
      </c>
      <c r="EN3186" s="9">
        <v>0</v>
      </c>
      <c r="ES3186" s="1"/>
      <c r="EX3186" s="5">
        <v>0.32960992156221147</v>
      </c>
      <c r="EZ3186" s="9">
        <v>0</v>
      </c>
      <c r="FE3186" s="1"/>
      <c r="FJ3186" s="5">
        <v>0.26463398355078843</v>
      </c>
      <c r="FL3186" s="9">
        <v>0</v>
      </c>
      <c r="FQ3186" s="1"/>
      <c r="JX3186" s="1"/>
      <c r="LQ3186" s="1"/>
      <c r="LR3186" s="1"/>
      <c r="LS3186" s="1"/>
      <c r="LT3186" s="1"/>
      <c r="LU3186" s="1"/>
      <c r="LV3186" s="1"/>
      <c r="LW3186" s="1"/>
      <c r="LX3186" s="1"/>
      <c r="LY3186" s="1"/>
      <c r="LZ3186" s="1"/>
      <c r="MA3186" s="1"/>
      <c r="MB3186" s="1"/>
      <c r="MC3186" s="1"/>
      <c r="MD3186" s="1"/>
      <c r="ME3186" s="1"/>
      <c r="MF3186" s="1"/>
      <c r="MG3186" s="1"/>
      <c r="PO3186" s="1"/>
      <c r="PT3186" s="5">
        <v>-0.31705124370268134</v>
      </c>
      <c r="PV3186" s="9">
        <v>3.4740010898592793E-3</v>
      </c>
      <c r="QA3186" s="1"/>
      <c r="QF3186" s="5">
        <v>0.27921332359323503</v>
      </c>
      <c r="QH3186" s="9">
        <v>-4.1006352506206068E-4</v>
      </c>
      <c r="QM3186" s="1"/>
      <c r="UT3186" s="1"/>
    </row>
    <row r="3187" spans="35:566" ht="15" thickBot="1" x14ac:dyDescent="0.35">
      <c r="AI3187" s="1"/>
      <c r="EG3187" s="1"/>
      <c r="EL3187" s="6">
        <v>0.22824060790247586</v>
      </c>
      <c r="EN3187" s="10">
        <v>1.1488243966198772E-2</v>
      </c>
      <c r="ES3187" s="1"/>
      <c r="EX3187" s="6">
        <v>-0.59676387606203463</v>
      </c>
      <c r="EZ3187" s="10">
        <v>6.8021232194887225E-3</v>
      </c>
      <c r="FE3187" s="1"/>
      <c r="FJ3187" s="6">
        <v>0.24415339382260476</v>
      </c>
      <c r="FL3187" s="10">
        <v>8.1321412156605544E-3</v>
      </c>
      <c r="FQ3187" s="1"/>
      <c r="JX3187" s="1"/>
      <c r="LQ3187" s="1"/>
      <c r="PO3187" s="1"/>
      <c r="PT3187" s="6">
        <v>0.22824060790247586</v>
      </c>
      <c r="PV3187" s="10">
        <v>0</v>
      </c>
      <c r="QA3187" s="1"/>
      <c r="QF3187" s="6">
        <v>0.10813688462918625</v>
      </c>
      <c r="QH3187" s="10">
        <v>0</v>
      </c>
      <c r="QM3187" s="1"/>
      <c r="UT3187" s="1"/>
    </row>
    <row r="3188" spans="35:566" x14ac:dyDescent="0.3"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  <c r="DF3188" s="1"/>
      <c r="DG3188" s="1"/>
      <c r="DH3188" s="1"/>
      <c r="DI3188" s="1"/>
      <c r="DJ3188" s="1"/>
      <c r="DK3188" s="1"/>
      <c r="DL3188" s="1"/>
      <c r="DM3188" s="1"/>
      <c r="DN3188" s="1"/>
      <c r="DO3188" s="1"/>
      <c r="DP3188" s="1"/>
      <c r="DQ3188" s="1"/>
      <c r="DR3188" s="1"/>
      <c r="DS3188" s="1"/>
      <c r="DT3188" s="1"/>
      <c r="DU3188" s="1"/>
      <c r="DV3188" s="1"/>
      <c r="DW3188" s="1"/>
      <c r="DX3188" s="1"/>
      <c r="DY3188" s="1"/>
      <c r="DZ3188" s="1"/>
      <c r="EA3188" s="1"/>
      <c r="EB3188" s="1"/>
      <c r="EC3188" s="1"/>
      <c r="ED3188" s="1"/>
      <c r="EE3188" s="1"/>
      <c r="EF3188" s="1"/>
      <c r="EG3188" s="1"/>
      <c r="EH3188" s="1"/>
      <c r="EI3188" s="1"/>
      <c r="EJ3188" s="1"/>
      <c r="EK3188" s="1"/>
      <c r="EL3188" s="2"/>
      <c r="EM3188" s="1"/>
      <c r="EN3188" s="7"/>
      <c r="EO3188" s="1"/>
      <c r="EP3188" s="1"/>
      <c r="EQ3188" s="1"/>
      <c r="ER3188" s="1"/>
      <c r="ES3188" s="1"/>
      <c r="ET3188" s="1"/>
      <c r="EU3188" s="1"/>
      <c r="EV3188" s="1"/>
      <c r="EW3188" s="1"/>
      <c r="EX3188" s="2"/>
      <c r="EY3188" s="1"/>
      <c r="EZ3188" s="7"/>
      <c r="FA3188" s="1"/>
      <c r="FB3188" s="1"/>
      <c r="FC3188" s="1"/>
      <c r="FD3188" s="1"/>
      <c r="FE3188" s="1"/>
      <c r="FF3188" s="1"/>
      <c r="FG3188" s="1"/>
      <c r="FH3188" s="1"/>
      <c r="FI3188" s="1"/>
      <c r="FJ3188" s="2"/>
      <c r="FK3188" s="1"/>
      <c r="FL3188" s="7"/>
      <c r="FM3188" s="1"/>
      <c r="FN3188" s="1"/>
      <c r="FO3188" s="1"/>
      <c r="FP3188" s="1"/>
      <c r="FQ3188" s="1"/>
      <c r="FR3188" s="1"/>
      <c r="FS3188" s="1"/>
      <c r="FT3188" s="1"/>
      <c r="FU3188" s="1"/>
      <c r="FV3188" s="1"/>
      <c r="FW3188" s="1"/>
      <c r="FX3188" s="1"/>
      <c r="FY3188" s="1"/>
      <c r="FZ3188" s="1"/>
      <c r="GA3188" s="1"/>
      <c r="GB3188" s="1"/>
      <c r="GC3188" s="1"/>
      <c r="GD3188" s="1"/>
      <c r="GE3188" s="1"/>
      <c r="GF3188" s="1"/>
      <c r="GG3188" s="1"/>
      <c r="GH3188" s="1"/>
      <c r="GI3188" s="1"/>
      <c r="GJ3188" s="1"/>
      <c r="GK3188" s="1"/>
      <c r="GL3188" s="1"/>
      <c r="GM3188" s="1"/>
      <c r="GN3188" s="1"/>
      <c r="GO3188" s="1"/>
      <c r="GP3188" s="1"/>
      <c r="GQ3188" s="1"/>
      <c r="GR3188" s="1"/>
      <c r="GS3188" s="1"/>
      <c r="GT3188" s="1"/>
      <c r="GU3188" s="1"/>
      <c r="GV3188" s="1"/>
      <c r="GW3188" s="1"/>
      <c r="GX3188" s="1"/>
      <c r="GY3188" s="1"/>
      <c r="GZ3188" s="1"/>
      <c r="HA3188" s="1"/>
      <c r="HB3188" s="1"/>
      <c r="HC3188" s="1"/>
      <c r="HD3188" s="1"/>
      <c r="HE3188" s="1"/>
      <c r="HF3188" s="1"/>
      <c r="HG3188" s="1"/>
      <c r="HH3188" s="1"/>
      <c r="HI3188" s="1"/>
      <c r="HJ3188" s="1"/>
      <c r="HK3188" s="1"/>
      <c r="HL3188" s="1"/>
      <c r="HM3188" s="1"/>
      <c r="HN3188" s="1"/>
      <c r="HO3188" s="1"/>
      <c r="HP3188" s="1"/>
      <c r="HQ3188" s="1"/>
      <c r="HR3188" s="1"/>
      <c r="HS3188" s="1"/>
      <c r="HT3188" s="1"/>
      <c r="HU3188" s="1"/>
      <c r="HV3188" s="1"/>
      <c r="HW3188" s="1"/>
      <c r="HX3188" s="1"/>
      <c r="HY3188" s="1"/>
      <c r="HZ3188" s="1"/>
      <c r="IA3188" s="1"/>
      <c r="IB3188" s="1"/>
      <c r="IC3188" s="1"/>
      <c r="ID3188" s="1"/>
      <c r="IE3188" s="1"/>
      <c r="IF3188" s="1"/>
      <c r="IG3188" s="1"/>
      <c r="IH3188" s="1"/>
      <c r="II3188" s="1"/>
      <c r="IJ3188" s="1"/>
      <c r="IK3188" s="1"/>
      <c r="IL3188" s="1"/>
      <c r="IM3188" s="1"/>
      <c r="IN3188" s="1"/>
      <c r="IO3188" s="1"/>
      <c r="IP3188" s="1"/>
      <c r="IQ3188" s="1"/>
      <c r="IR3188" s="1"/>
      <c r="IS3188" s="1"/>
      <c r="IT3188" s="1"/>
      <c r="IU3188" s="1"/>
      <c r="IV3188" s="1"/>
      <c r="IW3188" s="1"/>
      <c r="IX3188" s="1"/>
      <c r="IY3188" s="1"/>
      <c r="IZ3188" s="1"/>
      <c r="JA3188" s="1"/>
      <c r="JB3188" s="1"/>
      <c r="JC3188" s="1"/>
      <c r="JD3188" s="1"/>
      <c r="JE3188" s="1"/>
      <c r="JF3188" s="1"/>
      <c r="JG3188" s="1"/>
      <c r="JH3188" s="1"/>
      <c r="JI3188" s="1"/>
      <c r="JJ3188" s="1"/>
      <c r="JK3188" s="1"/>
      <c r="JL3188" s="1"/>
      <c r="JM3188" s="1"/>
      <c r="JN3188" s="1"/>
      <c r="JO3188" s="1"/>
      <c r="JP3188" s="1"/>
      <c r="JQ3188" s="1"/>
      <c r="JR3188" s="1"/>
      <c r="JS3188" s="1"/>
      <c r="JT3188" s="1"/>
      <c r="JU3188" s="1"/>
      <c r="JV3188" s="1"/>
      <c r="JW3188" s="1"/>
      <c r="JX3188" s="1"/>
      <c r="LQ3188" s="1"/>
      <c r="LR3188" s="1"/>
      <c r="LS3188" s="1"/>
      <c r="LT3188" s="1"/>
      <c r="LU3188" s="1"/>
      <c r="LV3188" s="1"/>
      <c r="LW3188" s="1"/>
      <c r="LX3188" s="1"/>
      <c r="LY3188" s="1"/>
      <c r="LZ3188" s="1"/>
      <c r="MA3188" s="1"/>
      <c r="MB3188" s="1"/>
      <c r="MC3188" s="1"/>
      <c r="MD3188" s="1"/>
      <c r="ME3188" s="1"/>
      <c r="MF3188" s="1"/>
      <c r="MG3188" s="1"/>
      <c r="MH3188" s="1"/>
      <c r="MI3188" s="1"/>
      <c r="MJ3188" s="1"/>
      <c r="MK3188" s="1"/>
      <c r="ML3188" s="1"/>
      <c r="MM3188" s="1"/>
      <c r="MN3188" s="1"/>
      <c r="MO3188" s="1"/>
      <c r="MP3188" s="1"/>
      <c r="MQ3188" s="1"/>
      <c r="MR3188" s="1"/>
      <c r="MS3188" s="1"/>
      <c r="MT3188" s="1"/>
      <c r="MU3188" s="1"/>
      <c r="MV3188" s="1"/>
      <c r="MW3188" s="1"/>
      <c r="MX3188" s="1"/>
      <c r="MY3188" s="1"/>
      <c r="MZ3188" s="1"/>
      <c r="NA3188" s="1"/>
      <c r="NB3188" s="1"/>
      <c r="NC3188" s="1"/>
      <c r="ND3188" s="1"/>
      <c r="NE3188" s="1"/>
      <c r="NF3188" s="1"/>
      <c r="NG3188" s="1"/>
      <c r="NH3188" s="1"/>
      <c r="NI3188" s="1"/>
      <c r="NJ3188" s="1"/>
      <c r="NK3188" s="1"/>
      <c r="NL3188" s="1"/>
      <c r="NM3188" s="1"/>
      <c r="NN3188" s="1"/>
      <c r="NO3188" s="1"/>
      <c r="NP3188" s="1"/>
      <c r="NQ3188" s="1"/>
      <c r="NR3188" s="1"/>
      <c r="NS3188" s="1"/>
      <c r="NT3188" s="1"/>
      <c r="NU3188" s="1"/>
      <c r="NV3188" s="1"/>
      <c r="NW3188" s="1"/>
      <c r="NX3188" s="1"/>
      <c r="NY3188" s="1"/>
      <c r="NZ3188" s="1"/>
      <c r="OA3188" s="1"/>
      <c r="OB3188" s="1"/>
      <c r="OC3188" s="1"/>
      <c r="OD3188" s="1"/>
      <c r="OE3188" s="1"/>
      <c r="OF3188" s="1"/>
      <c r="OG3188" s="1"/>
      <c r="OH3188" s="1"/>
      <c r="OI3188" s="1"/>
      <c r="OJ3188" s="1"/>
      <c r="OK3188" s="1"/>
      <c r="OL3188" s="1"/>
      <c r="OM3188" s="1"/>
      <c r="ON3188" s="1"/>
      <c r="OO3188" s="1"/>
      <c r="OP3188" s="1"/>
      <c r="OQ3188" s="1"/>
      <c r="OR3188" s="1"/>
      <c r="OS3188" s="1"/>
      <c r="OT3188" s="1"/>
      <c r="OU3188" s="1"/>
      <c r="OV3188" s="1"/>
      <c r="OW3188" s="1"/>
      <c r="OX3188" s="1"/>
      <c r="OY3188" s="1"/>
      <c r="OZ3188" s="1"/>
      <c r="PA3188" s="1"/>
      <c r="PB3188" s="1"/>
      <c r="PC3188" s="1"/>
      <c r="PD3188" s="1"/>
      <c r="PE3188" s="1"/>
      <c r="PF3188" s="1"/>
      <c r="PG3188" s="1"/>
      <c r="PH3188" s="1"/>
      <c r="PI3188" s="1"/>
      <c r="PJ3188" s="1"/>
      <c r="PK3188" s="1"/>
      <c r="PL3188" s="1"/>
      <c r="PM3188" s="1"/>
      <c r="PN3188" s="1"/>
      <c r="PO3188" s="1"/>
      <c r="PP3188" s="1"/>
      <c r="PQ3188" s="1"/>
      <c r="PR3188" s="1"/>
      <c r="PS3188" s="1"/>
      <c r="PT3188" s="2"/>
      <c r="PU3188" s="1"/>
      <c r="PV3188" s="7"/>
      <c r="PW3188" s="1"/>
      <c r="PX3188" s="1"/>
      <c r="PY3188" s="1"/>
      <c r="PZ3188" s="1"/>
      <c r="QA3188" s="1"/>
      <c r="QB3188" s="1"/>
      <c r="QC3188" s="1"/>
      <c r="QD3188" s="1"/>
      <c r="QE3188" s="1"/>
      <c r="QF3188" s="2"/>
      <c r="QG3188" s="1"/>
      <c r="QH3188" s="7"/>
      <c r="QI3188" s="1"/>
      <c r="QJ3188" s="1"/>
      <c r="QK3188" s="1"/>
      <c r="QL3188" s="1"/>
      <c r="QM3188" s="1"/>
      <c r="QN3188" s="1"/>
      <c r="QO3188" s="1"/>
      <c r="QP3188" s="1"/>
      <c r="QQ3188" s="1"/>
      <c r="QR3188" s="1"/>
      <c r="QS3188" s="1"/>
      <c r="QT3188" s="1"/>
      <c r="QU3188" s="1"/>
      <c r="QV3188" s="1"/>
      <c r="QW3188" s="1"/>
      <c r="QX3188" s="1"/>
      <c r="QY3188" s="1"/>
      <c r="QZ3188" s="1"/>
      <c r="RA3188" s="1"/>
      <c r="RB3188" s="1"/>
      <c r="RC3188" s="1"/>
      <c r="RD3188" s="1"/>
      <c r="RE3188" s="1"/>
      <c r="RF3188" s="1"/>
      <c r="RG3188" s="1"/>
      <c r="RH3188" s="1"/>
      <c r="RI3188" s="1"/>
      <c r="RJ3188" s="1"/>
      <c r="RK3188" s="1"/>
      <c r="RL3188" s="1"/>
      <c r="RM3188" s="1"/>
      <c r="RN3188" s="1"/>
      <c r="RO3188" s="1"/>
      <c r="RP3188" s="1"/>
      <c r="RQ3188" s="1"/>
      <c r="RR3188" s="1"/>
      <c r="RS3188" s="1"/>
      <c r="RT3188" s="1"/>
      <c r="RU3188" s="1"/>
      <c r="RV3188" s="1"/>
      <c r="RW3188" s="1"/>
      <c r="RX3188" s="1"/>
      <c r="RY3188" s="1"/>
      <c r="RZ3188" s="1"/>
      <c r="SA3188" s="1"/>
      <c r="SB3188" s="1"/>
      <c r="SC3188" s="1"/>
      <c r="SD3188" s="1"/>
      <c r="SE3188" s="1"/>
      <c r="SF3188" s="1"/>
      <c r="SG3188" s="1"/>
      <c r="SH3188" s="1"/>
      <c r="SI3188" s="1"/>
      <c r="SJ3188" s="1"/>
      <c r="SK3188" s="1"/>
      <c r="SL3188" s="1"/>
      <c r="SM3188" s="1"/>
      <c r="SN3188" s="1"/>
      <c r="SO3188" s="1"/>
      <c r="SP3188" s="1"/>
      <c r="SQ3188" s="1"/>
      <c r="SR3188" s="1"/>
      <c r="SS3188" s="1"/>
      <c r="ST3188" s="1"/>
      <c r="SU3188" s="1"/>
      <c r="SV3188" s="1"/>
      <c r="SW3188" s="1"/>
      <c r="SX3188" s="1"/>
      <c r="SY3188" s="1"/>
      <c r="SZ3188" s="1"/>
      <c r="TA3188" s="1"/>
      <c r="TB3188" s="1"/>
      <c r="TC3188" s="1"/>
      <c r="TD3188" s="1"/>
      <c r="TE3188" s="1"/>
      <c r="TF3188" s="1"/>
      <c r="TG3188" s="1"/>
      <c r="TH3188" s="1"/>
      <c r="TI3188" s="1"/>
      <c r="TJ3188" s="1"/>
      <c r="TK3188" s="1"/>
      <c r="TL3188" s="1"/>
      <c r="TM3188" s="1"/>
      <c r="TN3188" s="1"/>
      <c r="TO3188" s="1"/>
      <c r="TP3188" s="1"/>
      <c r="TQ3188" s="1"/>
      <c r="TR3188" s="1"/>
      <c r="TS3188" s="1"/>
      <c r="TT3188" s="1"/>
      <c r="TU3188" s="1"/>
      <c r="TV3188" s="1"/>
      <c r="TW3188" s="1"/>
      <c r="TX3188" s="1"/>
      <c r="TY3188" s="1"/>
      <c r="TZ3188" s="1"/>
      <c r="UA3188" s="1"/>
      <c r="UB3188" s="1"/>
      <c r="UC3188" s="1"/>
      <c r="UD3188" s="1"/>
      <c r="UE3188" s="1"/>
      <c r="UF3188" s="1"/>
      <c r="UG3188" s="1"/>
      <c r="UH3188" s="1"/>
      <c r="UI3188" s="1"/>
      <c r="UJ3188" s="1"/>
      <c r="UK3188" s="1"/>
      <c r="UL3188" s="1"/>
      <c r="UM3188" s="1"/>
      <c r="UN3188" s="1"/>
      <c r="UO3188" s="1"/>
      <c r="UP3188" s="1"/>
      <c r="UQ3188" s="1"/>
      <c r="UR3188" s="1"/>
      <c r="US3188" s="1"/>
      <c r="UT3188" s="1"/>
    </row>
    <row r="3189" spans="35:566" ht="34.200000000000003" thickBot="1" x14ac:dyDescent="0.7">
      <c r="AI3189" s="1"/>
      <c r="AJ3189" s="125" t="s">
        <v>256</v>
      </c>
      <c r="AK3189" s="125"/>
      <c r="AL3189" s="125"/>
      <c r="AM3189" s="125"/>
      <c r="AN3189" s="125"/>
      <c r="AO3189" s="125"/>
      <c r="AP3189" s="125"/>
      <c r="AQ3189" s="125"/>
      <c r="AR3189" s="125"/>
      <c r="AS3189" s="125"/>
      <c r="AT3189" s="125"/>
      <c r="AU3189" s="125"/>
      <c r="AV3189" s="125"/>
      <c r="AW3189" s="125"/>
      <c r="AX3189" s="125"/>
      <c r="AY3189" s="1"/>
      <c r="EG3189" s="1"/>
      <c r="EH3189" s="99"/>
      <c r="EI3189" s="99"/>
      <c r="EJ3189" t="s">
        <v>136</v>
      </c>
      <c r="EL3189" s="55" t="s">
        <v>5</v>
      </c>
      <c r="EN3189" s="7" t="s">
        <v>6</v>
      </c>
      <c r="ES3189" s="1"/>
      <c r="EV3189" t="s">
        <v>136</v>
      </c>
      <c r="EX3189" s="55" t="s">
        <v>5</v>
      </c>
      <c r="EZ3189" s="7" t="s">
        <v>6</v>
      </c>
      <c r="FE3189" s="1"/>
      <c r="FH3189" t="s">
        <v>136</v>
      </c>
      <c r="FJ3189" s="55" t="s">
        <v>5</v>
      </c>
      <c r="FL3189" s="7" t="s">
        <v>6</v>
      </c>
      <c r="FQ3189" s="1"/>
      <c r="JX3189" s="1"/>
      <c r="LQ3189" s="1"/>
      <c r="LR3189" s="125" t="s">
        <v>256</v>
      </c>
      <c r="LS3189" s="125"/>
      <c r="LT3189" s="125"/>
      <c r="LU3189" s="125"/>
      <c r="LV3189" s="125"/>
      <c r="LW3189" s="125"/>
      <c r="LX3189" s="125"/>
      <c r="LY3189" s="125"/>
      <c r="LZ3189" s="125"/>
      <c r="MA3189" s="125"/>
      <c r="MB3189" s="125"/>
      <c r="MC3189" s="125"/>
      <c r="MD3189" s="125"/>
      <c r="ME3189" s="125"/>
      <c r="MF3189" s="125"/>
      <c r="MG3189" s="1"/>
      <c r="PO3189" s="1"/>
      <c r="PP3189" s="99"/>
      <c r="PQ3189" s="99"/>
      <c r="PR3189" t="s">
        <v>136</v>
      </c>
      <c r="PT3189" s="55" t="s">
        <v>5</v>
      </c>
      <c r="PV3189" s="7" t="s">
        <v>6</v>
      </c>
      <c r="QA3189" s="1"/>
      <c r="QD3189" t="s">
        <v>136</v>
      </c>
      <c r="QF3189" s="55" t="s">
        <v>5</v>
      </c>
      <c r="QH3189" s="7" t="s">
        <v>6</v>
      </c>
      <c r="QM3189" s="1"/>
      <c r="UT3189" s="1"/>
    </row>
    <row r="3190" spans="35:566" ht="34.200000000000003" thickBot="1" x14ac:dyDescent="0.7">
      <c r="AI3190" s="1"/>
      <c r="AJ3190" s="125"/>
      <c r="AK3190" s="125"/>
      <c r="AL3190" s="125"/>
      <c r="AM3190" s="125"/>
      <c r="AN3190" s="125"/>
      <c r="AO3190" s="125"/>
      <c r="AP3190" s="125"/>
      <c r="AQ3190" s="125"/>
      <c r="AR3190" s="125"/>
      <c r="AS3190" s="125"/>
      <c r="AT3190" s="125"/>
      <c r="AU3190" s="125"/>
      <c r="AV3190" s="125"/>
      <c r="AW3190" s="125"/>
      <c r="AX3190" s="125"/>
      <c r="AY3190" s="1"/>
      <c r="EG3190" s="1"/>
      <c r="EH3190" s="99"/>
      <c r="EI3190" s="99"/>
      <c r="EJ3190" s="43">
        <v>3</v>
      </c>
      <c r="EL3190" s="118">
        <f t="array" ref="EL3190:EL3192">EL3197:EL3199*EJ3192</f>
        <v>5.3171691086701695E-2</v>
      </c>
      <c r="EN3190" s="8">
        <f t="array" ref="EN3190:EN3192">EN3185:EN3187</f>
        <v>-1.0883893916081527E-3</v>
      </c>
      <c r="ES3190" s="1"/>
      <c r="EV3190" s="43">
        <v>3</v>
      </c>
      <c r="EX3190" s="118">
        <f t="array" ref="EX3190:EX3192">EX3197:EX3199*EV3192</f>
        <v>8.8750054119919736E-2</v>
      </c>
      <c r="EZ3190" s="8">
        <f t="array" ref="EZ3190:EZ3192">EZ3185:EZ3187</f>
        <v>8.6133651505046309E-4</v>
      </c>
      <c r="FE3190" s="1"/>
      <c r="FH3190" s="43">
        <v>3</v>
      </c>
      <c r="FJ3190" s="118">
        <f t="array" ref="FJ3190:FJ3192">FJ3197:FJ3199*FH3192</f>
        <v>0.22437380932455647</v>
      </c>
      <c r="FL3190" s="8">
        <f t="array" ref="FL3190:FL3192">FL3185:FL3187</f>
        <v>-7.202084349898271E-4</v>
      </c>
      <c r="FQ3190" s="1"/>
      <c r="JX3190" s="1"/>
      <c r="LQ3190" s="1"/>
      <c r="LR3190" s="125"/>
      <c r="LS3190" s="125"/>
      <c r="LT3190" s="125"/>
      <c r="LU3190" s="125"/>
      <c r="LV3190" s="125"/>
      <c r="LW3190" s="125"/>
      <c r="LX3190" s="125"/>
      <c r="LY3190" s="125"/>
      <c r="LZ3190" s="125"/>
      <c r="MA3190" s="125"/>
      <c r="MB3190" s="125"/>
      <c r="MC3190" s="125"/>
      <c r="MD3190" s="125"/>
      <c r="ME3190" s="125"/>
      <c r="MF3190" s="125"/>
      <c r="MG3190" s="1"/>
      <c r="PO3190" s="1"/>
      <c r="PP3190" s="99"/>
      <c r="PQ3190" s="99"/>
      <c r="PR3190" s="43">
        <v>3</v>
      </c>
      <c r="PT3190" s="118">
        <f t="array" ref="PT3190:PT3192">PT3197:PT3199*PR3192</f>
        <v>5.3171691086701695E-2</v>
      </c>
      <c r="PV3190" s="8">
        <f t="array" ref="PV3190:PV3192">PV3185:PV3187</f>
        <v>-1.3799940771803349E-3</v>
      </c>
      <c r="QA3190" s="1"/>
      <c r="QD3190" s="43">
        <v>3</v>
      </c>
      <c r="QF3190" s="118">
        <f t="array" ref="QF3190:QF3192">QF3197:QF3199*QD3192</f>
        <v>0.55597918066566587</v>
      </c>
      <c r="QH3190" s="8">
        <f t="array" ref="QH3190:QH3192">QH3185:QH3187</f>
        <v>5.1397699865629197E-4</v>
      </c>
      <c r="QM3190" s="1"/>
      <c r="UT3190" s="1"/>
    </row>
    <row r="3191" spans="35:566" ht="34.200000000000003" thickBot="1" x14ac:dyDescent="0.7">
      <c r="AI3191" s="1"/>
      <c r="AJ3191" s="125"/>
      <c r="AK3191" s="125"/>
      <c r="AL3191" s="125"/>
      <c r="AM3191" s="125"/>
      <c r="AN3191" s="125"/>
      <c r="AO3191" s="125"/>
      <c r="AP3191" s="125"/>
      <c r="AQ3191" s="125"/>
      <c r="AR3191" s="125"/>
      <c r="AS3191" s="125"/>
      <c r="AT3191" s="125"/>
      <c r="AU3191" s="125"/>
      <c r="AV3191" s="125"/>
      <c r="AW3191" s="125"/>
      <c r="AX3191" s="125"/>
      <c r="AY3191" s="1"/>
      <c r="EG3191" s="1"/>
      <c r="EH3191" s="99"/>
      <c r="EI3191" s="99"/>
      <c r="EJ3191" t="s">
        <v>149</v>
      </c>
      <c r="EL3191" s="119">
        <v>-0.31705124370268134</v>
      </c>
      <c r="EN3191" s="9">
        <v>0</v>
      </c>
      <c r="ES3191" s="1"/>
      <c r="EV3191" t="s">
        <v>149</v>
      </c>
      <c r="EX3191" s="119">
        <v>0.32960992156221147</v>
      </c>
      <c r="EZ3191" s="9">
        <v>0</v>
      </c>
      <c r="FE3191" s="1"/>
      <c r="FH3191" t="s">
        <v>149</v>
      </c>
      <c r="FJ3191" s="119">
        <v>0.26463398355078843</v>
      </c>
      <c r="FL3191" s="9">
        <v>0</v>
      </c>
      <c r="FQ3191" s="1"/>
      <c r="JX3191" s="1"/>
      <c r="LQ3191" s="1"/>
      <c r="LR3191" s="125"/>
      <c r="LS3191" s="125"/>
      <c r="LT3191" s="125"/>
      <c r="LU3191" s="125"/>
      <c r="LV3191" s="125"/>
      <c r="LW3191" s="125"/>
      <c r="LX3191" s="125"/>
      <c r="LY3191" s="125"/>
      <c r="LZ3191" s="125"/>
      <c r="MA3191" s="125"/>
      <c r="MB3191" s="125"/>
      <c r="MC3191" s="125"/>
      <c r="MD3191" s="125"/>
      <c r="ME3191" s="125"/>
      <c r="MF3191" s="125"/>
      <c r="MG3191" s="1"/>
      <c r="PO3191" s="1"/>
      <c r="PP3191" s="99"/>
      <c r="PQ3191" s="99"/>
      <c r="PR3191" t="s">
        <v>149</v>
      </c>
      <c r="PT3191" s="119">
        <v>-0.31705124370268134</v>
      </c>
      <c r="PV3191" s="9">
        <v>3.4740010898592793E-3</v>
      </c>
      <c r="QA3191" s="1"/>
      <c r="QD3191" t="s">
        <v>149</v>
      </c>
      <c r="QF3191" s="119">
        <v>0.27921332359323503</v>
      </c>
      <c r="QH3191" s="9">
        <v>-4.1006352506206068E-4</v>
      </c>
      <c r="QM3191" s="1"/>
      <c r="UT3191" s="1"/>
    </row>
    <row r="3192" spans="35:566" ht="15" thickBot="1" x14ac:dyDescent="0.35">
      <c r="AI3192" s="1"/>
      <c r="AJ3192" s="125"/>
      <c r="AK3192" s="125"/>
      <c r="AL3192" s="125"/>
      <c r="AM3192" s="125"/>
      <c r="AN3192" s="125"/>
      <c r="AO3192" s="125"/>
      <c r="AP3192" s="125"/>
      <c r="AQ3192" s="125"/>
      <c r="AR3192" s="125"/>
      <c r="AS3192" s="125"/>
      <c r="AT3192" s="125"/>
      <c r="AU3192" s="125"/>
      <c r="AV3192" s="125"/>
      <c r="AW3192" s="125"/>
      <c r="AX3192" s="125"/>
      <c r="AY3192" s="1"/>
      <c r="EG3192" s="1"/>
      <c r="EJ3192" s="43">
        <f>1/SQRT(EJ3190)</f>
        <v>0.57735026918962584</v>
      </c>
      <c r="EL3192" s="120">
        <v>0.22824060790247586</v>
      </c>
      <c r="EN3192" s="10">
        <v>1.1488243966198772E-2</v>
      </c>
      <c r="ES3192" s="1"/>
      <c r="EV3192" s="43">
        <f>1/SQRT(EV3190)</f>
        <v>0.57735026918962584</v>
      </c>
      <c r="EX3192" s="120">
        <v>-0.59676387606203463</v>
      </c>
      <c r="EZ3192" s="10">
        <v>6.8021232194887225E-3</v>
      </c>
      <c r="FE3192" s="1"/>
      <c r="FH3192" s="43">
        <f>1/SQRT(FH3190)</f>
        <v>0.57735026918962584</v>
      </c>
      <c r="FJ3192" s="120">
        <v>0.24415339382260476</v>
      </c>
      <c r="FL3192" s="10">
        <v>8.1321412156605544E-3</v>
      </c>
      <c r="FQ3192" s="1"/>
      <c r="JX3192" s="1"/>
      <c r="LQ3192" s="1"/>
      <c r="LR3192" s="125"/>
      <c r="LS3192" s="125"/>
      <c r="LT3192" s="125"/>
      <c r="LU3192" s="125"/>
      <c r="LV3192" s="125"/>
      <c r="LW3192" s="125"/>
      <c r="LX3192" s="125"/>
      <c r="LY3192" s="125"/>
      <c r="LZ3192" s="125"/>
      <c r="MA3192" s="125"/>
      <c r="MB3192" s="125"/>
      <c r="MC3192" s="125"/>
      <c r="MD3192" s="125"/>
      <c r="ME3192" s="125"/>
      <c r="MF3192" s="125"/>
      <c r="MG3192" s="1"/>
      <c r="PO3192" s="1"/>
      <c r="PR3192" s="43">
        <f>1/SQRT(PR3190)</f>
        <v>0.57735026918962584</v>
      </c>
      <c r="PT3192" s="120">
        <v>0.22824060790247586</v>
      </c>
      <c r="PV3192" s="10">
        <v>0</v>
      </c>
      <c r="QA3192" s="1"/>
      <c r="QD3192" s="43">
        <f>1/SQRT(QD3190)</f>
        <v>0.57735026918962584</v>
      </c>
      <c r="QF3192" s="120">
        <v>0.10813688462918625</v>
      </c>
      <c r="QH3192" s="10">
        <v>0</v>
      </c>
      <c r="QM3192" s="1"/>
      <c r="UT3192" s="1"/>
    </row>
    <row r="3193" spans="35:566" x14ac:dyDescent="0.3">
      <c r="AI3193" s="1"/>
      <c r="AJ3193" s="125"/>
      <c r="AK3193" s="125"/>
      <c r="AL3193" s="125"/>
      <c r="AM3193" s="125"/>
      <c r="AN3193" s="125"/>
      <c r="AO3193" s="125"/>
      <c r="AP3193" s="125"/>
      <c r="AQ3193" s="125"/>
      <c r="AR3193" s="125"/>
      <c r="AS3193" s="125"/>
      <c r="AT3193" s="125"/>
      <c r="AU3193" s="125"/>
      <c r="AV3193" s="125"/>
      <c r="AW3193" s="125"/>
      <c r="AX3193" s="125"/>
      <c r="AY3193" s="1"/>
      <c r="EG3193" s="1"/>
      <c r="EL3193" s="55"/>
      <c r="EN3193" s="7"/>
      <c r="ES3193" s="1"/>
      <c r="EX3193" s="55"/>
      <c r="EZ3193" s="7"/>
      <c r="FE3193" s="1"/>
      <c r="FJ3193" s="55"/>
      <c r="FL3193" s="7"/>
      <c r="FQ3193" s="1"/>
      <c r="JX3193" s="1"/>
      <c r="LQ3193" s="1"/>
      <c r="LR3193" s="125"/>
      <c r="LS3193" s="125"/>
      <c r="LT3193" s="125"/>
      <c r="LU3193" s="125"/>
      <c r="LV3193" s="125"/>
      <c r="LW3193" s="125"/>
      <c r="LX3193" s="125"/>
      <c r="LY3193" s="125"/>
      <c r="LZ3193" s="125"/>
      <c r="MA3193" s="125"/>
      <c r="MB3193" s="125"/>
      <c r="MC3193" s="125"/>
      <c r="MD3193" s="125"/>
      <c r="ME3193" s="125"/>
      <c r="MF3193" s="125"/>
      <c r="MG3193" s="1"/>
      <c r="PO3193" s="1"/>
      <c r="PT3193" s="55"/>
      <c r="PV3193" s="7"/>
      <c r="QA3193" s="1"/>
      <c r="QF3193" s="55"/>
      <c r="QH3193" s="7"/>
      <c r="QM3193" s="1"/>
      <c r="UT3193" s="1"/>
    </row>
    <row r="3194" spans="35:566" x14ac:dyDescent="0.3"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EG3194" s="1"/>
      <c r="EL3194" s="55"/>
      <c r="EN3194" s="7"/>
      <c r="ES3194" s="1"/>
      <c r="EX3194" s="55"/>
      <c r="EZ3194" s="7"/>
      <c r="FE3194" s="1"/>
      <c r="FJ3194" s="55"/>
      <c r="FL3194" s="7"/>
      <c r="FQ3194" s="1"/>
      <c r="JX3194" s="1"/>
      <c r="LQ3194" s="1"/>
      <c r="LR3194" s="1"/>
      <c r="LS3194" s="1"/>
      <c r="LT3194" s="1"/>
      <c r="LU3194" s="1"/>
      <c r="LV3194" s="1"/>
      <c r="LW3194" s="1"/>
      <c r="LX3194" s="1"/>
      <c r="LY3194" s="1"/>
      <c r="LZ3194" s="1"/>
      <c r="MA3194" s="1"/>
      <c r="MB3194" s="1"/>
      <c r="MC3194" s="1"/>
      <c r="MD3194" s="1"/>
      <c r="ME3194" s="1"/>
      <c r="MF3194" s="1"/>
      <c r="MG3194" s="1"/>
      <c r="PO3194" s="1"/>
      <c r="PT3194" s="55"/>
      <c r="PV3194" s="7"/>
      <c r="QA3194" s="1"/>
      <c r="QF3194" s="55"/>
      <c r="QH3194" s="7"/>
      <c r="QM3194" s="1"/>
      <c r="UT3194" s="1"/>
    </row>
    <row r="3195" spans="35:566" x14ac:dyDescent="0.3">
      <c r="AI3195" s="1"/>
      <c r="EG3195" s="1"/>
      <c r="EL3195" s="55"/>
      <c r="EN3195" s="7"/>
      <c r="ES3195" s="1"/>
      <c r="EX3195" s="55"/>
      <c r="EZ3195" s="7"/>
      <c r="FE3195" s="1"/>
      <c r="FJ3195" s="55"/>
      <c r="FL3195" s="7"/>
      <c r="FQ3195" s="1"/>
      <c r="JX3195" s="1"/>
      <c r="LQ3195" s="1"/>
      <c r="PO3195" s="1"/>
      <c r="PT3195" s="55"/>
      <c r="PV3195" s="7"/>
      <c r="QA3195" s="1"/>
      <c r="QF3195" s="55"/>
      <c r="QH3195" s="7"/>
      <c r="QM3195" s="1"/>
      <c r="UT3195" s="1"/>
    </row>
    <row r="3196" spans="35:566" ht="15" thickBot="1" x14ac:dyDescent="0.35">
      <c r="AI3196" s="1"/>
      <c r="EG3196" s="1"/>
      <c r="EL3196" s="55" t="s">
        <v>14</v>
      </c>
      <c r="EN3196" s="7" t="s">
        <v>15</v>
      </c>
      <c r="ES3196" s="1"/>
      <c r="EX3196" s="55" t="s">
        <v>14</v>
      </c>
      <c r="EZ3196" s="7" t="s">
        <v>15</v>
      </c>
      <c r="FE3196" s="1"/>
      <c r="FJ3196" s="55" t="s">
        <v>14</v>
      </c>
      <c r="FL3196" s="7" t="s">
        <v>15</v>
      </c>
      <c r="FQ3196" s="1"/>
      <c r="JX3196" s="1"/>
      <c r="LQ3196" s="1"/>
      <c r="PO3196" s="1"/>
      <c r="PT3196" s="55" t="s">
        <v>14</v>
      </c>
      <c r="PV3196" s="7" t="s">
        <v>15</v>
      </c>
      <c r="QA3196" s="1"/>
      <c r="QF3196" s="55" t="s">
        <v>14</v>
      </c>
      <c r="QH3196" s="7" t="s">
        <v>15</v>
      </c>
      <c r="QM3196" s="1"/>
      <c r="UT3196" s="1"/>
    </row>
    <row r="3197" spans="35:566" x14ac:dyDescent="0.3">
      <c r="AI3197" s="1"/>
      <c r="EG3197" s="1"/>
      <c r="EL3197" s="118">
        <f t="array" ref="EL3197:EL3199">EL3206:EL3208</f>
        <v>9.2096070486524531E-2</v>
      </c>
      <c r="EN3197" s="8">
        <f t="array" ref="EN3197:EN3199">EN3190:EN3192*EJ3192</f>
        <v>-6.2838190822810005E-4</v>
      </c>
      <c r="ES3197" s="1"/>
      <c r="EX3197" s="118">
        <f t="array" ref="EX3197:EX3199">EX3206:EX3208</f>
        <v>0.15371960291018852</v>
      </c>
      <c r="EZ3197" s="8">
        <f t="array" ref="EZ3197:EZ3199">EZ3190:EZ3192*EV3192</f>
        <v>4.9729286882723908E-4</v>
      </c>
      <c r="FE3197" s="1"/>
      <c r="FJ3197" s="118">
        <f t="array" ref="FJ3197:FJ3199">FJ3206:FJ3208</f>
        <v>0.38862683763790329</v>
      </c>
      <c r="FL3197" s="8">
        <f t="array" ref="FL3197:FL3199">FL3190:FL3192*FH3192</f>
        <v>-4.1581253381401583E-4</v>
      </c>
      <c r="FQ3197" s="1"/>
      <c r="JX3197" s="1"/>
      <c r="LQ3197" s="1"/>
      <c r="PO3197" s="1"/>
      <c r="PT3197" s="118">
        <f t="array" ref="PT3197:PT3199">PT3206:PT3208</f>
        <v>9.2096070486524531E-2</v>
      </c>
      <c r="PV3197" s="8">
        <f t="array" ref="PV3197:PV3199">PV3190:PV3192*PR3192</f>
        <v>-7.9673995194015569E-4</v>
      </c>
      <c r="QA3197" s="1"/>
      <c r="QF3197" s="118">
        <f t="array" ref="QF3197:QF3199">QF3206:QF3208</f>
        <v>0.96298418886344916</v>
      </c>
      <c r="QH3197" s="8">
        <f t="array" ref="QH3197:QH3199">QH3190:QH3192*QD3192</f>
        <v>2.9674475853148615E-4</v>
      </c>
      <c r="QM3197" s="1"/>
      <c r="UT3197" s="1"/>
    </row>
    <row r="3198" spans="35:566" x14ac:dyDescent="0.3">
      <c r="AI3198" s="1"/>
      <c r="EG3198" s="1"/>
      <c r="EL3198" s="119">
        <v>-0.54914886269594609</v>
      </c>
      <c r="EN3198" s="9">
        <v>0</v>
      </c>
      <c r="ES3198" s="1"/>
      <c r="EX3198" s="119">
        <v>0.57090113082454264</v>
      </c>
      <c r="EZ3198" s="9">
        <v>0</v>
      </c>
      <c r="FE3198" s="1"/>
      <c r="FJ3198" s="119">
        <v>0.45835950491931199</v>
      </c>
      <c r="FL3198" s="9">
        <v>0</v>
      </c>
      <c r="FQ3198" s="1"/>
      <c r="JX3198" s="1"/>
      <c r="LQ3198" s="1"/>
      <c r="PO3198" s="1"/>
      <c r="PT3198" s="119">
        <v>-0.54914886269594609</v>
      </c>
      <c r="PV3198" s="9">
        <v>2.0057154643953086E-3</v>
      </c>
      <c r="QA3198" s="1"/>
      <c r="QF3198" s="119">
        <v>0.4836116626136529</v>
      </c>
      <c r="QH3198" s="9">
        <v>-2.3675028657942762E-4</v>
      </c>
      <c r="QM3198" s="1"/>
      <c r="UT3198" s="1"/>
    </row>
    <row r="3199" spans="35:566" ht="15" thickBot="1" x14ac:dyDescent="0.35">
      <c r="AI3199" s="1"/>
      <c r="EG3199" s="1"/>
      <c r="EL3199" s="120">
        <v>0.39532432923749472</v>
      </c>
      <c r="EN3199" s="10">
        <v>6.6327407464009565E-3</v>
      </c>
      <c r="ES3199" s="1"/>
      <c r="EX3199" s="120">
        <v>-1.0336253534611803</v>
      </c>
      <c r="EZ3199" s="10">
        <v>3.9272076718328179E-3</v>
      </c>
      <c r="FE3199" s="1"/>
      <c r="FJ3199" s="120">
        <v>0.42288608294112467</v>
      </c>
      <c r="FL3199" s="10">
        <v>4.695093919949672E-3</v>
      </c>
      <c r="FQ3199" s="1"/>
      <c r="JX3199" s="1"/>
      <c r="LQ3199" s="1"/>
      <c r="PO3199" s="1"/>
      <c r="PT3199" s="120">
        <v>0.39532432923749472</v>
      </c>
      <c r="PV3199" s="10">
        <v>0</v>
      </c>
      <c r="QA3199" s="1"/>
      <c r="QF3199" s="120">
        <v>0.18729857834996452</v>
      </c>
      <c r="QH3199" s="10">
        <v>0</v>
      </c>
      <c r="QM3199" s="1"/>
      <c r="UT3199" s="1"/>
    </row>
    <row r="3200" spans="35:566" x14ac:dyDescent="0.3"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  <c r="DF3200" s="1"/>
      <c r="DG3200" s="1"/>
      <c r="DH3200" s="1"/>
      <c r="DI3200" s="1"/>
      <c r="DJ3200" s="1"/>
      <c r="DK3200" s="1"/>
      <c r="DL3200" s="1"/>
      <c r="DM3200" s="1"/>
      <c r="DN3200" s="1"/>
      <c r="DO3200" s="1"/>
      <c r="DP3200" s="1"/>
      <c r="DQ3200" s="1"/>
      <c r="DR3200" s="1"/>
      <c r="DS3200" s="1"/>
      <c r="DT3200" s="1"/>
      <c r="DU3200" s="1"/>
      <c r="DV3200" s="1"/>
      <c r="DW3200" s="1"/>
      <c r="DX3200" s="1"/>
      <c r="DY3200" s="1"/>
      <c r="DZ3200" s="1"/>
      <c r="EA3200" s="1"/>
      <c r="EB3200" s="1"/>
      <c r="EC3200" s="1"/>
      <c r="ED3200" s="1"/>
      <c r="EE3200" s="1"/>
      <c r="EF3200" s="1"/>
      <c r="EG3200" s="1"/>
      <c r="EH3200" s="1"/>
      <c r="EI3200" s="1"/>
      <c r="EJ3200" s="1"/>
      <c r="EK3200" s="1"/>
      <c r="EL3200" s="55"/>
      <c r="EM3200" s="1"/>
      <c r="EN3200" s="7"/>
      <c r="EO3200" s="1"/>
      <c r="EP3200" s="1"/>
      <c r="EQ3200" s="1"/>
      <c r="ER3200" s="1"/>
      <c r="ES3200" s="1"/>
      <c r="ET3200" s="1"/>
      <c r="EU3200" s="1"/>
      <c r="EV3200" s="1"/>
      <c r="EW3200" s="1"/>
      <c r="EX3200" s="55"/>
      <c r="EY3200" s="1"/>
      <c r="EZ3200" s="7"/>
      <c r="FA3200" s="1"/>
      <c r="FB3200" s="1"/>
      <c r="FC3200" s="1"/>
      <c r="FD3200" s="1"/>
      <c r="FE3200" s="1"/>
      <c r="FF3200" s="1"/>
      <c r="FG3200" s="1"/>
      <c r="FH3200" s="1"/>
      <c r="FI3200" s="1"/>
      <c r="FJ3200" s="55"/>
      <c r="FK3200" s="1"/>
      <c r="FL3200" s="7"/>
      <c r="FM3200" s="1"/>
      <c r="FN3200" s="1"/>
      <c r="FO3200" s="1"/>
      <c r="FP3200" s="1"/>
      <c r="FQ3200" s="1"/>
      <c r="FR3200" s="1"/>
      <c r="FS3200" s="1"/>
      <c r="FT3200" s="1"/>
      <c r="FU3200" s="1"/>
      <c r="FV3200" s="1"/>
      <c r="FW3200" s="1"/>
      <c r="FX3200" s="1"/>
      <c r="FY3200" s="1"/>
      <c r="FZ3200" s="1"/>
      <c r="GA3200" s="1"/>
      <c r="GB3200" s="1"/>
      <c r="GC3200" s="1"/>
      <c r="GD3200" s="1"/>
      <c r="GE3200" s="1"/>
      <c r="GF3200" s="1"/>
      <c r="GG3200" s="1"/>
      <c r="GH3200" s="1"/>
      <c r="GI3200" s="1"/>
      <c r="GJ3200" s="1"/>
      <c r="GK3200" s="1"/>
      <c r="GL3200" s="1"/>
      <c r="GM3200" s="1"/>
      <c r="GN3200" s="1"/>
      <c r="GO3200" s="1"/>
      <c r="GP3200" s="1"/>
      <c r="GQ3200" s="1"/>
      <c r="GR3200" s="1"/>
      <c r="GS3200" s="1"/>
      <c r="GT3200" s="1"/>
      <c r="GU3200" s="1"/>
      <c r="GV3200" s="1"/>
      <c r="GW3200" s="1"/>
      <c r="GX3200" s="1"/>
      <c r="GY3200" s="1"/>
      <c r="GZ3200" s="1"/>
      <c r="HA3200" s="1"/>
      <c r="HB3200" s="1"/>
      <c r="HC3200" s="1"/>
      <c r="HD3200" s="1"/>
      <c r="HE3200" s="1"/>
      <c r="HF3200" s="1"/>
      <c r="HG3200" s="1"/>
      <c r="HH3200" s="1"/>
      <c r="HI3200" s="1"/>
      <c r="HJ3200" s="1"/>
      <c r="HK3200" s="1"/>
      <c r="HL3200" s="1"/>
      <c r="HM3200" s="1"/>
      <c r="HN3200" s="1"/>
      <c r="HO3200" s="1"/>
      <c r="HP3200" s="1"/>
      <c r="HQ3200" s="1"/>
      <c r="HR3200" s="1"/>
      <c r="HS3200" s="1"/>
      <c r="HT3200" s="1"/>
      <c r="HU3200" s="1"/>
      <c r="HV3200" s="1"/>
      <c r="HW3200" s="1"/>
      <c r="HX3200" s="1"/>
      <c r="HY3200" s="1"/>
      <c r="HZ3200" s="1"/>
      <c r="IA3200" s="1"/>
      <c r="IB3200" s="1"/>
      <c r="IC3200" s="1"/>
      <c r="ID3200" s="1"/>
      <c r="IE3200" s="1"/>
      <c r="IF3200" s="1"/>
      <c r="IG3200" s="1"/>
      <c r="IH3200" s="1"/>
      <c r="II3200" s="1"/>
      <c r="IJ3200" s="1"/>
      <c r="IK3200" s="1"/>
      <c r="IL3200" s="1"/>
      <c r="IM3200" s="1"/>
      <c r="IN3200" s="1"/>
      <c r="IO3200" s="1"/>
      <c r="IP3200" s="1"/>
      <c r="IQ3200" s="1"/>
      <c r="IR3200" s="1"/>
      <c r="IS3200" s="1"/>
      <c r="IT3200" s="1"/>
      <c r="IU3200" s="1"/>
      <c r="IV3200" s="1"/>
      <c r="IW3200" s="1"/>
      <c r="IX3200" s="1"/>
      <c r="IY3200" s="1"/>
      <c r="IZ3200" s="1"/>
      <c r="JA3200" s="1"/>
      <c r="JB3200" s="1"/>
      <c r="JC3200" s="1"/>
      <c r="JD3200" s="1"/>
      <c r="JE3200" s="1"/>
      <c r="JF3200" s="1"/>
      <c r="JG3200" s="1"/>
      <c r="JH3200" s="1"/>
      <c r="JI3200" s="1"/>
      <c r="JJ3200" s="1"/>
      <c r="JK3200" s="1"/>
      <c r="JL3200" s="1"/>
      <c r="JM3200" s="1"/>
      <c r="JN3200" s="1"/>
      <c r="JO3200" s="1"/>
      <c r="JP3200" s="1"/>
      <c r="JQ3200" s="1"/>
      <c r="JR3200" s="1"/>
      <c r="JS3200" s="1"/>
      <c r="JT3200" s="1"/>
      <c r="JU3200" s="1"/>
      <c r="JV3200" s="1"/>
      <c r="JW3200" s="1"/>
      <c r="JX3200" s="1"/>
      <c r="LQ3200" s="1"/>
      <c r="LR3200" s="1"/>
      <c r="LS3200" s="1"/>
      <c r="LT3200" s="1"/>
      <c r="LU3200" s="1"/>
      <c r="LV3200" s="1"/>
      <c r="LW3200" s="1"/>
      <c r="LX3200" s="1"/>
      <c r="LY3200" s="1"/>
      <c r="LZ3200" s="1"/>
      <c r="MA3200" s="1"/>
      <c r="MB3200" s="1"/>
      <c r="MC3200" s="1"/>
      <c r="MD3200" s="1"/>
      <c r="ME3200" s="1"/>
      <c r="MF3200" s="1"/>
      <c r="MG3200" s="1"/>
      <c r="MH3200" s="1"/>
      <c r="MI3200" s="1"/>
      <c r="MJ3200" s="1"/>
      <c r="MK3200" s="1"/>
      <c r="ML3200" s="1"/>
      <c r="MM3200" s="1"/>
      <c r="MN3200" s="1"/>
      <c r="MO3200" s="1"/>
      <c r="MP3200" s="1"/>
      <c r="MQ3200" s="1"/>
      <c r="MR3200" s="1"/>
      <c r="MS3200" s="1"/>
      <c r="MT3200" s="1"/>
      <c r="MU3200" s="1"/>
      <c r="MV3200" s="1"/>
      <c r="MW3200" s="1"/>
      <c r="MX3200" s="1"/>
      <c r="MY3200" s="1"/>
      <c r="MZ3200" s="1"/>
      <c r="NA3200" s="1"/>
      <c r="NB3200" s="1"/>
      <c r="NC3200" s="1"/>
      <c r="ND3200" s="1"/>
      <c r="NE3200" s="1"/>
      <c r="NF3200" s="1"/>
      <c r="NG3200" s="1"/>
      <c r="NH3200" s="1"/>
      <c r="NI3200" s="1"/>
      <c r="NJ3200" s="1"/>
      <c r="NK3200" s="1"/>
      <c r="NL3200" s="1"/>
      <c r="NM3200" s="1"/>
      <c r="NN3200" s="1"/>
      <c r="NO3200" s="1"/>
      <c r="NP3200" s="1"/>
      <c r="NQ3200" s="1"/>
      <c r="NR3200" s="1"/>
      <c r="NS3200" s="1"/>
      <c r="NT3200" s="1"/>
      <c r="NU3200" s="1"/>
      <c r="NV3200" s="1"/>
      <c r="NW3200" s="1"/>
      <c r="NX3200" s="1"/>
      <c r="NY3200" s="1"/>
      <c r="NZ3200" s="1"/>
      <c r="OA3200" s="1"/>
      <c r="OB3200" s="1"/>
      <c r="OC3200" s="1"/>
      <c r="OD3200" s="1"/>
      <c r="OE3200" s="1"/>
      <c r="OF3200" s="1"/>
      <c r="OG3200" s="1"/>
      <c r="OH3200" s="1"/>
      <c r="OI3200" s="1"/>
      <c r="OJ3200" s="1"/>
      <c r="OK3200" s="1"/>
      <c r="OL3200" s="1"/>
      <c r="OM3200" s="1"/>
      <c r="ON3200" s="1"/>
      <c r="OO3200" s="1"/>
      <c r="OP3200" s="1"/>
      <c r="OQ3200" s="1"/>
      <c r="OR3200" s="1"/>
      <c r="OS3200" s="1"/>
      <c r="OT3200" s="1"/>
      <c r="OU3200" s="1"/>
      <c r="OV3200" s="1"/>
      <c r="OW3200" s="1"/>
      <c r="OX3200" s="1"/>
      <c r="OY3200" s="1"/>
      <c r="OZ3200" s="1"/>
      <c r="PA3200" s="1"/>
      <c r="PB3200" s="1"/>
      <c r="PC3200" s="1"/>
      <c r="PD3200" s="1"/>
      <c r="PE3200" s="1"/>
      <c r="PF3200" s="1"/>
      <c r="PG3200" s="1"/>
      <c r="PH3200" s="1"/>
      <c r="PI3200" s="1"/>
      <c r="PJ3200" s="1"/>
      <c r="PK3200" s="1"/>
      <c r="PL3200" s="1"/>
      <c r="PM3200" s="1"/>
      <c r="PN3200" s="1"/>
      <c r="PO3200" s="1"/>
      <c r="PP3200" s="1"/>
      <c r="PQ3200" s="1"/>
      <c r="PR3200" s="1"/>
      <c r="PS3200" s="1"/>
      <c r="PT3200" s="55"/>
      <c r="PU3200" s="1"/>
      <c r="PV3200" s="7"/>
      <c r="PW3200" s="1"/>
      <c r="PX3200" s="1"/>
      <c r="PY3200" s="1"/>
      <c r="PZ3200" s="1"/>
      <c r="QA3200" s="1"/>
      <c r="QB3200" s="1"/>
      <c r="QC3200" s="1"/>
      <c r="QD3200" s="1"/>
      <c r="QE3200" s="1"/>
      <c r="QF3200" s="55"/>
      <c r="QG3200" s="1"/>
      <c r="QH3200" s="7"/>
      <c r="QI3200" s="1"/>
      <c r="QJ3200" s="1"/>
      <c r="QK3200" s="1"/>
      <c r="QL3200" s="1"/>
      <c r="QM3200" s="1"/>
      <c r="QN3200" s="1"/>
      <c r="QO3200" s="1"/>
      <c r="QP3200" s="1"/>
      <c r="QQ3200" s="1"/>
      <c r="QR3200" s="1"/>
      <c r="QS3200" s="1"/>
      <c r="QT3200" s="1"/>
      <c r="QU3200" s="1"/>
      <c r="QV3200" s="1"/>
      <c r="QW3200" s="1"/>
      <c r="QX3200" s="1"/>
      <c r="QY3200" s="1"/>
      <c r="QZ3200" s="1"/>
      <c r="RA3200" s="1"/>
      <c r="RB3200" s="1"/>
      <c r="RC3200" s="1"/>
      <c r="RD3200" s="1"/>
      <c r="RE3200" s="1"/>
      <c r="RF3200" s="1"/>
      <c r="RG3200" s="1"/>
      <c r="RH3200" s="1"/>
      <c r="RI3200" s="1"/>
      <c r="RJ3200" s="1"/>
      <c r="RK3200" s="1"/>
      <c r="RL3200" s="1"/>
      <c r="RM3200" s="1"/>
      <c r="RN3200" s="1"/>
      <c r="RO3200" s="1"/>
      <c r="RP3200" s="1"/>
      <c r="RQ3200" s="1"/>
      <c r="RR3200" s="1"/>
      <c r="RS3200" s="1"/>
      <c r="RT3200" s="1"/>
      <c r="RU3200" s="1"/>
      <c r="RV3200" s="1"/>
      <c r="RW3200" s="1"/>
      <c r="RX3200" s="1"/>
      <c r="RY3200" s="1"/>
      <c r="RZ3200" s="1"/>
      <c r="SA3200" s="1"/>
      <c r="SB3200" s="1"/>
      <c r="SC3200" s="1"/>
      <c r="SD3200" s="1"/>
      <c r="SE3200" s="1"/>
      <c r="SF3200" s="1"/>
      <c r="SG3200" s="1"/>
      <c r="SH3200" s="1"/>
      <c r="SI3200" s="1"/>
      <c r="SJ3200" s="1"/>
      <c r="SK3200" s="1"/>
      <c r="SL3200" s="1"/>
      <c r="SM3200" s="1"/>
      <c r="SN3200" s="1"/>
      <c r="SO3200" s="1"/>
      <c r="SP3200" s="1"/>
      <c r="SQ3200" s="1"/>
      <c r="SR3200" s="1"/>
      <c r="SS3200" s="1"/>
      <c r="ST3200" s="1"/>
      <c r="SU3200" s="1"/>
      <c r="SV3200" s="1"/>
      <c r="SW3200" s="1"/>
      <c r="SX3200" s="1"/>
      <c r="SY3200" s="1"/>
      <c r="SZ3200" s="1"/>
      <c r="TA3200" s="1"/>
      <c r="TB3200" s="1"/>
      <c r="TC3200" s="1"/>
      <c r="TD3200" s="1"/>
      <c r="TE3200" s="1"/>
      <c r="TF3200" s="1"/>
      <c r="TG3200" s="1"/>
      <c r="TH3200" s="1"/>
      <c r="TI3200" s="1"/>
      <c r="TJ3200" s="1"/>
      <c r="TK3200" s="1"/>
      <c r="TL3200" s="1"/>
      <c r="TM3200" s="1"/>
      <c r="TN3200" s="1"/>
      <c r="TO3200" s="1"/>
      <c r="TP3200" s="1"/>
      <c r="TQ3200" s="1"/>
      <c r="TR3200" s="1"/>
      <c r="TS3200" s="1"/>
      <c r="TT3200" s="1"/>
      <c r="TU3200" s="1"/>
      <c r="TV3200" s="1"/>
      <c r="TW3200" s="1"/>
      <c r="TX3200" s="1"/>
      <c r="TY3200" s="1"/>
      <c r="TZ3200" s="1"/>
      <c r="UA3200" s="1"/>
      <c r="UB3200" s="1"/>
      <c r="UC3200" s="1"/>
      <c r="UD3200" s="1"/>
      <c r="UE3200" s="1"/>
      <c r="UF3200" s="1"/>
      <c r="UG3200" s="1"/>
      <c r="UH3200" s="1"/>
      <c r="UI3200" s="1"/>
      <c r="UJ3200" s="1"/>
      <c r="UK3200" s="1"/>
      <c r="UL3200" s="1"/>
      <c r="UM3200" s="1"/>
      <c r="UN3200" s="1"/>
      <c r="UO3200" s="1"/>
      <c r="UP3200" s="1"/>
      <c r="UQ3200" s="1"/>
      <c r="UR3200" s="1"/>
      <c r="US3200" s="1"/>
      <c r="UT3200" s="1"/>
    </row>
    <row r="3201" spans="35:566" ht="33.6" x14ac:dyDescent="0.65">
      <c r="AI3201" s="1"/>
      <c r="AJ3201" s="125" t="s">
        <v>257</v>
      </c>
      <c r="AK3201" s="125"/>
      <c r="AL3201" s="125"/>
      <c r="AM3201" s="125"/>
      <c r="AN3201" s="125"/>
      <c r="AO3201" s="125"/>
      <c r="AP3201" s="125"/>
      <c r="AQ3201" s="125"/>
      <c r="AR3201" s="125"/>
      <c r="AS3201" s="125"/>
      <c r="AT3201" s="125"/>
      <c r="AU3201" s="125"/>
      <c r="AV3201" s="125"/>
      <c r="AW3201" s="125"/>
      <c r="AX3201" s="125"/>
      <c r="AY3201" s="1"/>
      <c r="EG3201" s="1"/>
      <c r="EH3201" s="99"/>
      <c r="EI3201" s="99"/>
      <c r="EJ3201" s="99"/>
      <c r="EL3201" s="2"/>
      <c r="EN3201" s="7"/>
      <c r="ES3201" s="1"/>
      <c r="EX3201" s="2"/>
      <c r="EZ3201" s="7"/>
      <c r="FE3201" s="1"/>
      <c r="FJ3201" s="2"/>
      <c r="FL3201" s="7"/>
      <c r="FQ3201" s="1"/>
      <c r="FR3201" s="11"/>
      <c r="FS3201" s="11"/>
      <c r="FT3201" s="11"/>
      <c r="FU3201" s="11"/>
      <c r="FV3201" s="1"/>
      <c r="JX3201" s="1"/>
      <c r="LQ3201" s="1"/>
      <c r="LR3201" s="125" t="s">
        <v>257</v>
      </c>
      <c r="LS3201" s="125"/>
      <c r="LT3201" s="125"/>
      <c r="LU3201" s="125"/>
      <c r="LV3201" s="125"/>
      <c r="LW3201" s="125"/>
      <c r="LX3201" s="125"/>
      <c r="LY3201" s="125"/>
      <c r="LZ3201" s="125"/>
      <c r="MA3201" s="125"/>
      <c r="MB3201" s="125"/>
      <c r="MC3201" s="125"/>
      <c r="MD3201" s="125"/>
      <c r="ME3201" s="125"/>
      <c r="MF3201" s="125"/>
      <c r="MG3201" s="1"/>
      <c r="PO3201" s="1"/>
      <c r="PP3201" s="99"/>
      <c r="PQ3201" s="99"/>
      <c r="PR3201" s="99"/>
      <c r="PT3201" s="2"/>
      <c r="PV3201" s="7"/>
      <c r="QA3201" s="1"/>
      <c r="QF3201" s="2"/>
      <c r="QH3201" s="7"/>
      <c r="QM3201" s="1"/>
      <c r="QN3201" s="11"/>
      <c r="QO3201" s="11"/>
      <c r="QP3201" s="11"/>
      <c r="QQ3201" s="11"/>
      <c r="QR3201" s="1"/>
      <c r="UT3201" s="1"/>
    </row>
    <row r="3202" spans="35:566" ht="33.6" x14ac:dyDescent="0.65">
      <c r="AI3202" s="1"/>
      <c r="AJ3202" s="125"/>
      <c r="AK3202" s="125"/>
      <c r="AL3202" s="125"/>
      <c r="AM3202" s="125"/>
      <c r="AN3202" s="125"/>
      <c r="AO3202" s="125"/>
      <c r="AP3202" s="125"/>
      <c r="AQ3202" s="125"/>
      <c r="AR3202" s="125"/>
      <c r="AS3202" s="125"/>
      <c r="AT3202" s="125"/>
      <c r="AU3202" s="125"/>
      <c r="AV3202" s="125"/>
      <c r="AW3202" s="125"/>
      <c r="AX3202" s="125"/>
      <c r="AY3202" s="1"/>
      <c r="EG3202" s="1"/>
      <c r="EH3202" s="99"/>
      <c r="EI3202" s="99"/>
      <c r="EJ3202" s="99"/>
      <c r="EL3202" s="2"/>
      <c r="EN3202" s="7"/>
      <c r="ES3202" s="1"/>
      <c r="EX3202" s="2"/>
      <c r="EZ3202" s="7"/>
      <c r="FE3202" s="1"/>
      <c r="FJ3202" s="2"/>
      <c r="FL3202" s="7"/>
      <c r="FQ3202" s="1"/>
      <c r="FR3202" s="11"/>
      <c r="FS3202" s="11"/>
      <c r="FT3202" s="11"/>
      <c r="FU3202" s="11"/>
      <c r="FV3202" s="1"/>
      <c r="JX3202" s="1"/>
      <c r="LQ3202" s="1"/>
      <c r="LR3202" s="125"/>
      <c r="LS3202" s="125"/>
      <c r="LT3202" s="125"/>
      <c r="LU3202" s="125"/>
      <c r="LV3202" s="125"/>
      <c r="LW3202" s="125"/>
      <c r="LX3202" s="125"/>
      <c r="LY3202" s="125"/>
      <c r="LZ3202" s="125"/>
      <c r="MA3202" s="125"/>
      <c r="MB3202" s="125"/>
      <c r="MC3202" s="125"/>
      <c r="MD3202" s="125"/>
      <c r="ME3202" s="125"/>
      <c r="MF3202" s="125"/>
      <c r="MG3202" s="1"/>
      <c r="PO3202" s="1"/>
      <c r="PP3202" s="99"/>
      <c r="PQ3202" s="99"/>
      <c r="PR3202" s="99"/>
      <c r="PT3202" s="2"/>
      <c r="PV3202" s="7"/>
      <c r="QA3202" s="1"/>
      <c r="QF3202" s="2"/>
      <c r="QH3202" s="7"/>
      <c r="QM3202" s="1"/>
      <c r="QN3202" s="11"/>
      <c r="QO3202" s="11"/>
      <c r="QP3202" s="11"/>
      <c r="QQ3202" s="11"/>
      <c r="QR3202" s="1"/>
      <c r="UT3202" s="1"/>
    </row>
    <row r="3203" spans="35:566" ht="33.6" x14ac:dyDescent="0.65">
      <c r="AI3203" s="1"/>
      <c r="AJ3203" s="125"/>
      <c r="AK3203" s="125"/>
      <c r="AL3203" s="125"/>
      <c r="AM3203" s="125"/>
      <c r="AN3203" s="125"/>
      <c r="AO3203" s="125"/>
      <c r="AP3203" s="125"/>
      <c r="AQ3203" s="125"/>
      <c r="AR3203" s="125"/>
      <c r="AS3203" s="125"/>
      <c r="AT3203" s="125"/>
      <c r="AU3203" s="125"/>
      <c r="AV3203" s="125"/>
      <c r="AW3203" s="125"/>
      <c r="AX3203" s="125"/>
      <c r="AY3203" s="1"/>
      <c r="EG3203" s="1"/>
      <c r="EH3203" s="99"/>
      <c r="EI3203" s="99"/>
      <c r="EJ3203" s="99"/>
      <c r="EL3203" s="2"/>
      <c r="EN3203" s="7"/>
      <c r="ES3203" s="1"/>
      <c r="EX3203" s="2"/>
      <c r="EZ3203" s="7"/>
      <c r="FE3203" s="1"/>
      <c r="FJ3203" s="2"/>
      <c r="FL3203" s="7"/>
      <c r="FQ3203" s="1"/>
      <c r="FR3203" s="11"/>
      <c r="FS3203" s="11"/>
      <c r="FT3203" s="11"/>
      <c r="FU3203" s="11"/>
      <c r="FV3203" s="1"/>
      <c r="JX3203" s="1"/>
      <c r="LQ3203" s="1"/>
      <c r="LR3203" s="125"/>
      <c r="LS3203" s="125"/>
      <c r="LT3203" s="125"/>
      <c r="LU3203" s="125"/>
      <c r="LV3203" s="125"/>
      <c r="LW3203" s="125"/>
      <c r="LX3203" s="125"/>
      <c r="LY3203" s="125"/>
      <c r="LZ3203" s="125"/>
      <c r="MA3203" s="125"/>
      <c r="MB3203" s="125"/>
      <c r="MC3203" s="125"/>
      <c r="MD3203" s="125"/>
      <c r="ME3203" s="125"/>
      <c r="MF3203" s="125"/>
      <c r="MG3203" s="1"/>
      <c r="PO3203" s="1"/>
      <c r="PP3203" s="99"/>
      <c r="PQ3203" s="99"/>
      <c r="PR3203" s="99"/>
      <c r="PT3203" s="2"/>
      <c r="PV3203" s="7"/>
      <c r="QA3203" s="1"/>
      <c r="QF3203" s="2"/>
      <c r="QH3203" s="7"/>
      <c r="QM3203" s="1"/>
      <c r="QN3203" s="11"/>
      <c r="QO3203" s="11"/>
      <c r="QP3203" s="11"/>
      <c r="QQ3203" s="11"/>
      <c r="QR3203" s="1"/>
      <c r="UT3203" s="1"/>
    </row>
    <row r="3204" spans="35:566" x14ac:dyDescent="0.3">
      <c r="AI3204" s="1"/>
      <c r="AJ3204" s="125"/>
      <c r="AK3204" s="125"/>
      <c r="AL3204" s="125"/>
      <c r="AM3204" s="125"/>
      <c r="AN3204" s="125"/>
      <c r="AO3204" s="125"/>
      <c r="AP3204" s="125"/>
      <c r="AQ3204" s="125"/>
      <c r="AR3204" s="125"/>
      <c r="AS3204" s="125"/>
      <c r="AT3204" s="125"/>
      <c r="AU3204" s="125"/>
      <c r="AV3204" s="125"/>
      <c r="AW3204" s="125"/>
      <c r="AX3204" s="125"/>
      <c r="AY3204" s="1"/>
      <c r="EG3204" s="1"/>
      <c r="EL3204" s="2"/>
      <c r="EN3204" s="7"/>
      <c r="ES3204" s="1"/>
      <c r="EX3204" s="2"/>
      <c r="EZ3204" s="7"/>
      <c r="FE3204" s="1"/>
      <c r="FJ3204" s="2"/>
      <c r="FL3204" s="7"/>
      <c r="FQ3204" s="1"/>
      <c r="FR3204" s="11"/>
      <c r="FS3204" s="11"/>
      <c r="FT3204" s="11"/>
      <c r="FU3204" s="11"/>
      <c r="FV3204" s="1"/>
      <c r="JX3204" s="1"/>
      <c r="LQ3204" s="1"/>
      <c r="LR3204" s="125"/>
      <c r="LS3204" s="125"/>
      <c r="LT3204" s="125"/>
      <c r="LU3204" s="125"/>
      <c r="LV3204" s="125"/>
      <c r="LW3204" s="125"/>
      <c r="LX3204" s="125"/>
      <c r="LY3204" s="125"/>
      <c r="LZ3204" s="125"/>
      <c r="MA3204" s="125"/>
      <c r="MB3204" s="125"/>
      <c r="MC3204" s="125"/>
      <c r="MD3204" s="125"/>
      <c r="ME3204" s="125"/>
      <c r="MF3204" s="125"/>
      <c r="MG3204" s="1"/>
      <c r="PO3204" s="1"/>
      <c r="PT3204" s="2"/>
      <c r="PV3204" s="7"/>
      <c r="QA3204" s="1"/>
      <c r="QF3204" s="2"/>
      <c r="QH3204" s="7"/>
      <c r="QM3204" s="1"/>
      <c r="QN3204" s="11"/>
      <c r="QO3204" s="11"/>
      <c r="QP3204" s="11"/>
      <c r="QQ3204" s="11"/>
      <c r="QR3204" s="1"/>
      <c r="UT3204" s="1"/>
    </row>
    <row r="3205" spans="35:566" ht="15" thickBot="1" x14ac:dyDescent="0.35">
      <c r="AI3205" s="1"/>
      <c r="AJ3205" s="125"/>
      <c r="AK3205" s="125"/>
      <c r="AL3205" s="125"/>
      <c r="AM3205" s="125"/>
      <c r="AN3205" s="125"/>
      <c r="AO3205" s="125"/>
      <c r="AP3205" s="125"/>
      <c r="AQ3205" s="125"/>
      <c r="AR3205" s="125"/>
      <c r="AS3205" s="125"/>
      <c r="AT3205" s="125"/>
      <c r="AU3205" s="125"/>
      <c r="AV3205" s="125"/>
      <c r="AW3205" s="125"/>
      <c r="AX3205" s="125"/>
      <c r="AY3205" s="1"/>
      <c r="EG3205" s="1"/>
      <c r="EL3205" s="2" t="s">
        <v>378</v>
      </c>
      <c r="EN3205" s="7" t="s">
        <v>74</v>
      </c>
      <c r="ES3205" s="1"/>
      <c r="EX3205" s="2" t="s">
        <v>378</v>
      </c>
      <c r="EZ3205" s="7" t="s">
        <v>74</v>
      </c>
      <c r="FE3205" s="1"/>
      <c r="FJ3205" s="2" t="s">
        <v>378</v>
      </c>
      <c r="FL3205" s="7" t="s">
        <v>74</v>
      </c>
      <c r="FQ3205" s="1"/>
      <c r="FR3205" s="11"/>
      <c r="FS3205" s="11"/>
      <c r="FT3205" s="11"/>
      <c r="FU3205" s="11"/>
      <c r="FV3205" s="1"/>
      <c r="JX3205" s="1"/>
      <c r="LQ3205" s="1"/>
      <c r="LR3205" s="125"/>
      <c r="LS3205" s="125"/>
      <c r="LT3205" s="125"/>
      <c r="LU3205" s="125"/>
      <c r="LV3205" s="125"/>
      <c r="LW3205" s="125"/>
      <c r="LX3205" s="125"/>
      <c r="LY3205" s="125"/>
      <c r="LZ3205" s="125"/>
      <c r="MA3205" s="125"/>
      <c r="MB3205" s="125"/>
      <c r="MC3205" s="125"/>
      <c r="MD3205" s="125"/>
      <c r="ME3205" s="125"/>
      <c r="MF3205" s="125"/>
      <c r="MG3205" s="1"/>
      <c r="PO3205" s="1"/>
      <c r="PT3205" s="2" t="s">
        <v>378</v>
      </c>
      <c r="PV3205" s="7" t="s">
        <v>258</v>
      </c>
      <c r="QA3205" s="1"/>
      <c r="QF3205" s="2" t="s">
        <v>378</v>
      </c>
      <c r="QH3205" s="7" t="s">
        <v>258</v>
      </c>
      <c r="QM3205" s="1"/>
      <c r="QN3205" s="11"/>
      <c r="QO3205" s="11"/>
      <c r="QP3205" s="11"/>
      <c r="QQ3205" s="11"/>
      <c r="QR3205" s="1"/>
      <c r="UT3205" s="1"/>
    </row>
    <row r="3206" spans="35:566" x14ac:dyDescent="0.3">
      <c r="AI3206" s="1"/>
      <c r="AJ3206" s="125"/>
      <c r="AK3206" s="125"/>
      <c r="AL3206" s="125"/>
      <c r="AM3206" s="125"/>
      <c r="AN3206" s="125"/>
      <c r="AO3206" s="125"/>
      <c r="AP3206" s="125"/>
      <c r="AQ3206" s="125"/>
      <c r="AR3206" s="125"/>
      <c r="AS3206" s="125"/>
      <c r="AT3206" s="125"/>
      <c r="AU3206" s="125"/>
      <c r="AV3206" s="125"/>
      <c r="AW3206" s="125"/>
      <c r="AX3206" s="125"/>
      <c r="AY3206" s="1"/>
      <c r="EG3206" s="1"/>
      <c r="EL3206" s="4">
        <f t="array" ref="EL3206:EL3208">MMULT(EH3210:EK3212,EL3215:EL3218)</f>
        <v>9.2096070486524531E-2</v>
      </c>
      <c r="EN3206" s="8">
        <f t="array" ref="EN3206:EN3208">EN3197:EN3199</f>
        <v>-6.2838190822810005E-4</v>
      </c>
      <c r="ES3206" s="1"/>
      <c r="EX3206" s="4">
        <f t="array" ref="EX3206:EX3208">MMULT(ET3210:EW3212,EX3215:EX3218)</f>
        <v>0.15371960291018852</v>
      </c>
      <c r="EZ3206" s="8">
        <f t="array" ref="EZ3206:EZ3208">EZ3197:EZ3199</f>
        <v>4.9729286882723908E-4</v>
      </c>
      <c r="FE3206" s="1"/>
      <c r="FJ3206" s="4">
        <f t="array" ref="FJ3206:FJ3208">MMULT(FF3210:FI3212,FJ3215:FJ3218)</f>
        <v>0.38862683763790329</v>
      </c>
      <c r="FL3206" s="8">
        <f t="array" ref="FL3206:FL3208">FL3197:FL3199</f>
        <v>-4.1581253381401583E-4</v>
      </c>
      <c r="FQ3206" s="1"/>
      <c r="FR3206" s="11"/>
      <c r="FS3206" s="11"/>
      <c r="FT3206" s="11"/>
      <c r="FU3206" s="11"/>
      <c r="FV3206" s="1"/>
      <c r="JX3206" s="1"/>
      <c r="LQ3206" s="1"/>
      <c r="LR3206" s="125"/>
      <c r="LS3206" s="125"/>
      <c r="LT3206" s="125"/>
      <c r="LU3206" s="125"/>
      <c r="LV3206" s="125"/>
      <c r="LW3206" s="125"/>
      <c r="LX3206" s="125"/>
      <c r="LY3206" s="125"/>
      <c r="LZ3206" s="125"/>
      <c r="MA3206" s="125"/>
      <c r="MB3206" s="125"/>
      <c r="MC3206" s="125"/>
      <c r="MD3206" s="125"/>
      <c r="ME3206" s="125"/>
      <c r="MF3206" s="125"/>
      <c r="MG3206" s="1"/>
      <c r="PO3206" s="1"/>
      <c r="PT3206" s="4">
        <f t="array" ref="PT3206:PT3208">MMULT(PP3210:PS3212,PT3215:PT3218)</f>
        <v>9.2096070486524531E-2</v>
      </c>
      <c r="PV3206" s="8">
        <f t="array" ref="PV3206:PV3208">PV3197:PV3199</f>
        <v>-7.9673995194015569E-4</v>
      </c>
      <c r="QA3206" s="1"/>
      <c r="QF3206" s="4">
        <f t="array" ref="QF3206:QF3208">MMULT(QB3210:QE3212,QF3215:QF3218)</f>
        <v>0.96298418886344916</v>
      </c>
      <c r="QH3206" s="8">
        <f t="array" ref="QH3206:QH3208">QH3197:QH3199</f>
        <v>2.9674475853148615E-4</v>
      </c>
      <c r="QM3206" s="1"/>
      <c r="QN3206" s="11"/>
      <c r="QO3206" s="11"/>
      <c r="QP3206" s="11"/>
      <c r="QQ3206" s="11"/>
      <c r="QR3206" s="1"/>
      <c r="UT3206" s="1"/>
    </row>
    <row r="3207" spans="35:566" x14ac:dyDescent="0.3">
      <c r="AI3207" s="1"/>
      <c r="AJ3207" s="125"/>
      <c r="AK3207" s="125"/>
      <c r="AL3207" s="125"/>
      <c r="AM3207" s="125"/>
      <c r="AN3207" s="125"/>
      <c r="AO3207" s="125"/>
      <c r="AP3207" s="125"/>
      <c r="AQ3207" s="125"/>
      <c r="AR3207" s="125"/>
      <c r="AS3207" s="125"/>
      <c r="AT3207" s="125"/>
      <c r="AU3207" s="125"/>
      <c r="AV3207" s="125"/>
      <c r="AW3207" s="125"/>
      <c r="AX3207" s="125"/>
      <c r="AY3207" s="1"/>
      <c r="EG3207" s="1"/>
      <c r="EL3207" s="5">
        <v>-0.54914886269594609</v>
      </c>
      <c r="EN3207" s="9">
        <v>0</v>
      </c>
      <c r="ES3207" s="1"/>
      <c r="EX3207" s="5">
        <v>0.57090113082454264</v>
      </c>
      <c r="EZ3207" s="9">
        <v>0</v>
      </c>
      <c r="FE3207" s="1"/>
      <c r="FJ3207" s="5">
        <v>0.45835950491931199</v>
      </c>
      <c r="FL3207" s="9">
        <v>0</v>
      </c>
      <c r="FQ3207" s="1"/>
      <c r="FR3207" s="11"/>
      <c r="FS3207" s="11"/>
      <c r="FT3207" s="11"/>
      <c r="FU3207" s="11"/>
      <c r="FV3207" s="1"/>
      <c r="JX3207" s="1"/>
      <c r="LQ3207" s="1"/>
      <c r="LR3207" s="125"/>
      <c r="LS3207" s="125"/>
      <c r="LT3207" s="125"/>
      <c r="LU3207" s="125"/>
      <c r="LV3207" s="125"/>
      <c r="LW3207" s="125"/>
      <c r="LX3207" s="125"/>
      <c r="LY3207" s="125"/>
      <c r="LZ3207" s="125"/>
      <c r="MA3207" s="125"/>
      <c r="MB3207" s="125"/>
      <c r="MC3207" s="125"/>
      <c r="MD3207" s="125"/>
      <c r="ME3207" s="125"/>
      <c r="MF3207" s="125"/>
      <c r="MG3207" s="1"/>
      <c r="PO3207" s="1"/>
      <c r="PT3207" s="5">
        <v>-0.54914886269594609</v>
      </c>
      <c r="PV3207" s="9">
        <v>2.0057154643953086E-3</v>
      </c>
      <c r="QA3207" s="1"/>
      <c r="QF3207" s="5">
        <v>0.4836116626136529</v>
      </c>
      <c r="QH3207" s="9">
        <v>-2.3675028657942762E-4</v>
      </c>
      <c r="QM3207" s="1"/>
      <c r="QN3207" s="11"/>
      <c r="QO3207" s="11"/>
      <c r="QP3207" s="11"/>
      <c r="QQ3207" s="11"/>
      <c r="QR3207" s="1"/>
      <c r="UT3207" s="1"/>
    </row>
    <row r="3208" spans="35:566" ht="15" thickBot="1" x14ac:dyDescent="0.35">
      <c r="AI3208" s="1"/>
      <c r="AJ3208" s="125"/>
      <c r="AK3208" s="125"/>
      <c r="AL3208" s="125"/>
      <c r="AM3208" s="125"/>
      <c r="AN3208" s="125"/>
      <c r="AO3208" s="125"/>
      <c r="AP3208" s="125"/>
      <c r="AQ3208" s="125"/>
      <c r="AR3208" s="125"/>
      <c r="AS3208" s="125"/>
      <c r="AT3208" s="125"/>
      <c r="AU3208" s="125"/>
      <c r="AV3208" s="125"/>
      <c r="AW3208" s="125"/>
      <c r="AX3208" s="125"/>
      <c r="AY3208" s="1"/>
      <c r="EG3208" s="1"/>
      <c r="EL3208" s="6">
        <v>0.39532432923749472</v>
      </c>
      <c r="EN3208" s="10">
        <v>6.6327407464009565E-3</v>
      </c>
      <c r="ES3208" s="1"/>
      <c r="EX3208" s="6">
        <v>-1.0336253534611803</v>
      </c>
      <c r="EZ3208" s="10">
        <v>3.9272076718328179E-3</v>
      </c>
      <c r="FE3208" s="1"/>
      <c r="FJ3208" s="6">
        <v>0.42288608294112467</v>
      </c>
      <c r="FL3208" s="10">
        <v>4.695093919949672E-3</v>
      </c>
      <c r="FQ3208" s="1"/>
      <c r="FR3208" s="11"/>
      <c r="FS3208" s="11"/>
      <c r="FT3208" s="11"/>
      <c r="FU3208" s="11"/>
      <c r="FV3208" s="1"/>
      <c r="JX3208" s="1"/>
      <c r="LQ3208" s="1"/>
      <c r="LR3208" s="125"/>
      <c r="LS3208" s="125"/>
      <c r="LT3208" s="125"/>
      <c r="LU3208" s="125"/>
      <c r="LV3208" s="125"/>
      <c r="LW3208" s="125"/>
      <c r="LX3208" s="125"/>
      <c r="LY3208" s="125"/>
      <c r="LZ3208" s="125"/>
      <c r="MA3208" s="125"/>
      <c r="MB3208" s="125"/>
      <c r="MC3208" s="125"/>
      <c r="MD3208" s="125"/>
      <c r="ME3208" s="125"/>
      <c r="MF3208" s="125"/>
      <c r="MG3208" s="1"/>
      <c r="PO3208" s="1"/>
      <c r="PT3208" s="6">
        <v>0.39532432923749472</v>
      </c>
      <c r="PV3208" s="10">
        <v>0</v>
      </c>
      <c r="QA3208" s="1"/>
      <c r="QF3208" s="6">
        <v>0.18729857834996452</v>
      </c>
      <c r="QH3208" s="10">
        <v>0</v>
      </c>
      <c r="QM3208" s="1"/>
      <c r="QN3208" s="11"/>
      <c r="QO3208" s="11"/>
      <c r="QP3208" s="11"/>
      <c r="QQ3208" s="11"/>
      <c r="QR3208" s="1"/>
      <c r="UT3208" s="1"/>
    </row>
    <row r="3209" spans="35:566" ht="16.8" thickBot="1" x14ac:dyDescent="0.35">
      <c r="AI3209" s="1"/>
      <c r="AJ3209" s="125"/>
      <c r="AK3209" s="125"/>
      <c r="AL3209" s="125"/>
      <c r="AM3209" s="125"/>
      <c r="AN3209" s="125"/>
      <c r="AO3209" s="125"/>
      <c r="AP3209" s="125"/>
      <c r="AQ3209" s="125"/>
      <c r="AR3209" s="125"/>
      <c r="AS3209" s="125"/>
      <c r="AT3209" s="125"/>
      <c r="AU3209" s="125"/>
      <c r="AV3209" s="125"/>
      <c r="AW3209" s="125"/>
      <c r="AX3209" s="125"/>
      <c r="AY3209" s="1"/>
      <c r="EG3209" s="1"/>
      <c r="EH3209" t="s">
        <v>11</v>
      </c>
      <c r="EL3209" s="2"/>
      <c r="EN3209" s="7"/>
      <c r="EO3209" t="s">
        <v>259</v>
      </c>
      <c r="ES3209" s="1"/>
      <c r="ET3209" t="s">
        <v>11</v>
      </c>
      <c r="EX3209" s="2"/>
      <c r="EZ3209" s="7"/>
      <c r="FA3209" t="s">
        <v>259</v>
      </c>
      <c r="FE3209" s="1"/>
      <c r="FF3209" t="s">
        <v>11</v>
      </c>
      <c r="FJ3209" s="2"/>
      <c r="FL3209" s="7"/>
      <c r="FM3209" t="s">
        <v>259</v>
      </c>
      <c r="FQ3209" s="1"/>
      <c r="FR3209" s="11" t="s">
        <v>12</v>
      </c>
      <c r="FS3209" s="11"/>
      <c r="FT3209" s="11"/>
      <c r="FU3209" s="11"/>
      <c r="FV3209" s="1"/>
      <c r="JX3209" s="1"/>
      <c r="LQ3209" s="1"/>
      <c r="LR3209" s="125"/>
      <c r="LS3209" s="125"/>
      <c r="LT3209" s="125"/>
      <c r="LU3209" s="125"/>
      <c r="LV3209" s="125"/>
      <c r="LW3209" s="125"/>
      <c r="LX3209" s="125"/>
      <c r="LY3209" s="125"/>
      <c r="LZ3209" s="125"/>
      <c r="MA3209" s="125"/>
      <c r="MB3209" s="125"/>
      <c r="MC3209" s="125"/>
      <c r="MD3209" s="125"/>
      <c r="ME3209" s="125"/>
      <c r="MF3209" s="125"/>
      <c r="MG3209" s="1"/>
      <c r="PO3209" s="1"/>
      <c r="PP3209" t="s">
        <v>11</v>
      </c>
      <c r="PT3209" s="2"/>
      <c r="PV3209" s="7"/>
      <c r="PW3209" t="s">
        <v>259</v>
      </c>
      <c r="QA3209" s="1"/>
      <c r="QB3209" t="s">
        <v>11</v>
      </c>
      <c r="QF3209" s="2"/>
      <c r="QH3209" s="7"/>
      <c r="QI3209" t="s">
        <v>259</v>
      </c>
      <c r="QM3209" s="1"/>
      <c r="QN3209" s="11" t="s">
        <v>12</v>
      </c>
      <c r="QO3209" s="11"/>
      <c r="QP3209" s="11"/>
      <c r="QQ3209" s="11"/>
      <c r="QR3209" s="1"/>
      <c r="UT3209" s="1"/>
    </row>
    <row r="3210" spans="35:566" x14ac:dyDescent="0.3"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EG3210" s="1"/>
      <c r="EH3210" s="18">
        <v>9.2096070486524531E-2</v>
      </c>
      <c r="EI3210" s="19">
        <v>0.38862683763790329</v>
      </c>
      <c r="EJ3210" s="19">
        <v>0.15371960291018852</v>
      </c>
      <c r="EK3210" s="20">
        <v>0.96298418886344916</v>
      </c>
      <c r="EL3210" s="2"/>
      <c r="EN3210" s="7"/>
      <c r="EO3210" s="18">
        <f t="array" ref="EO3210:ER3212">MMULT(EN3206:EN3208,TRANSPOSE(EL3215:EL3218))</f>
        <v>-6.2838190822810005E-4</v>
      </c>
      <c r="EP3210" s="19">
        <v>0</v>
      </c>
      <c r="EQ3210" s="19">
        <v>0</v>
      </c>
      <c r="ER3210" s="20">
        <v>0</v>
      </c>
      <c r="ES3210" s="1"/>
      <c r="ET3210" s="18">
        <f t="array" ref="ET3210:EW3212">EH3210:EK3212</f>
        <v>9.2096070486524531E-2</v>
      </c>
      <c r="EU3210" s="19">
        <v>0.38862683763790329</v>
      </c>
      <c r="EV3210" s="19">
        <v>0.15371960291018852</v>
      </c>
      <c r="EW3210" s="20">
        <v>0.96298418886344916</v>
      </c>
      <c r="EX3210" s="2"/>
      <c r="EZ3210" s="7"/>
      <c r="FA3210" s="18">
        <f t="array" ref="FA3210:FD3212">MMULT(EZ3206:EZ3208,TRANSPOSE(EX3215:EX3218))</f>
        <v>0</v>
      </c>
      <c r="FB3210" s="19">
        <v>0</v>
      </c>
      <c r="FC3210" s="19">
        <v>4.9729286882723908E-4</v>
      </c>
      <c r="FD3210" s="20">
        <v>0</v>
      </c>
      <c r="FE3210" s="1"/>
      <c r="FF3210" s="18">
        <f t="array" ref="FF3210:FI3212">ET3210:EW3212</f>
        <v>9.2096070486524531E-2</v>
      </c>
      <c r="FG3210" s="19">
        <v>0.38862683763790329</v>
      </c>
      <c r="FH3210" s="19">
        <v>0.15371960291018852</v>
      </c>
      <c r="FI3210" s="20">
        <v>0.96298418886344916</v>
      </c>
      <c r="FJ3210" s="2"/>
      <c r="FL3210" s="7"/>
      <c r="FM3210" s="18">
        <f t="array" ref="FM3210:FP3212">MMULT(FL3206:FL3208,TRANSPOSE(FJ3215:FJ3218))</f>
        <v>0</v>
      </c>
      <c r="FN3210" s="19">
        <v>-4.1581253381401583E-4</v>
      </c>
      <c r="FO3210" s="19">
        <v>0</v>
      </c>
      <c r="FP3210" s="20">
        <v>0</v>
      </c>
      <c r="FQ3210" s="1"/>
      <c r="FR3210" s="26">
        <f t="array" ref="FR3210:FU3212">EO3210:ER3212+FA3210:FD3212+FM3210:FP3212</f>
        <v>-6.2838190822810005E-4</v>
      </c>
      <c r="FS3210" s="27">
        <v>-4.1581253381401583E-4</v>
      </c>
      <c r="FT3210" s="27">
        <v>4.9729286882723908E-4</v>
      </c>
      <c r="FU3210" s="28">
        <v>0</v>
      </c>
      <c r="FV3210" s="1"/>
      <c r="JX3210" s="1"/>
      <c r="LQ3210" s="1"/>
      <c r="LR3210" s="1"/>
      <c r="LS3210" s="1"/>
      <c r="LT3210" s="1"/>
      <c r="LU3210" s="1"/>
      <c r="LV3210" s="1"/>
      <c r="LW3210" s="1"/>
      <c r="LX3210" s="1"/>
      <c r="LY3210" s="1"/>
      <c r="LZ3210" s="1"/>
      <c r="MA3210" s="1"/>
      <c r="MB3210" s="1"/>
      <c r="MC3210" s="1"/>
      <c r="MD3210" s="1"/>
      <c r="ME3210" s="1"/>
      <c r="MF3210" s="1"/>
      <c r="MG3210" s="1"/>
      <c r="PO3210" s="1"/>
      <c r="PP3210" s="18">
        <f t="array" ref="PP3210:PS3212">EH3210:EK3212</f>
        <v>9.2096070486524531E-2</v>
      </c>
      <c r="PQ3210" s="19">
        <v>0.38862683763790329</v>
      </c>
      <c r="PR3210" s="19">
        <v>0.15371960291018852</v>
      </c>
      <c r="PS3210" s="20">
        <v>0.96298418886344916</v>
      </c>
      <c r="PT3210" s="2"/>
      <c r="PV3210" s="7"/>
      <c r="PW3210" s="18">
        <f t="array" ref="PW3210:PZ3212">MMULT(PV3206:PV3208,TRANSPOSE(PT3215:PT3218))</f>
        <v>-7.9673995194015569E-4</v>
      </c>
      <c r="PX3210" s="19">
        <v>0</v>
      </c>
      <c r="PY3210" s="19">
        <v>0</v>
      </c>
      <c r="PZ3210" s="20">
        <v>0</v>
      </c>
      <c r="QA3210" s="1"/>
      <c r="QB3210" s="18">
        <f t="array" ref="QB3210:QE3212">PP3210:PS3212</f>
        <v>9.2096070486524531E-2</v>
      </c>
      <c r="QC3210" s="19">
        <v>0.38862683763790329</v>
      </c>
      <c r="QD3210" s="19">
        <v>0.15371960291018852</v>
      </c>
      <c r="QE3210" s="20">
        <v>0.96298418886344916</v>
      </c>
      <c r="QF3210" s="2"/>
      <c r="QH3210" s="7"/>
      <c r="QI3210" s="18">
        <f t="array" ref="QI3210:QL3212">MMULT(QH3206:QH3208,TRANSPOSE(QF3215:QF3218))</f>
        <v>0</v>
      </c>
      <c r="QJ3210" s="19">
        <v>0</v>
      </c>
      <c r="QK3210" s="19">
        <v>0</v>
      </c>
      <c r="QL3210" s="20">
        <v>2.9674475853148615E-4</v>
      </c>
      <c r="QM3210" s="1"/>
      <c r="QN3210" s="26">
        <f t="array" ref="QN3210:QQ3212">PK3210:PN3212+PW3210:PZ3212+QI3210:QL3212</f>
        <v>-7.9673995194015569E-4</v>
      </c>
      <c r="QO3210" s="27">
        <v>0</v>
      </c>
      <c r="QP3210" s="27">
        <v>0</v>
      </c>
      <c r="QQ3210" s="28">
        <v>2.9674475853148615E-4</v>
      </c>
      <c r="QR3210" s="1"/>
      <c r="UT3210" s="1"/>
    </row>
    <row r="3211" spans="35:566" x14ac:dyDescent="0.3">
      <c r="AI3211" s="1"/>
      <c r="EG3211" s="1"/>
      <c r="EH3211" s="21">
        <v>-0.54914886269594609</v>
      </c>
      <c r="EI3211">
        <v>0.45835950491931199</v>
      </c>
      <c r="EJ3211">
        <v>0.57090113082454264</v>
      </c>
      <c r="EK3211" s="22">
        <v>0.4836116626136529</v>
      </c>
      <c r="EL3211" s="2"/>
      <c r="EN3211" s="7"/>
      <c r="EO3211" s="21">
        <v>0</v>
      </c>
      <c r="EP3211">
        <v>0</v>
      </c>
      <c r="EQ3211">
        <v>0</v>
      </c>
      <c r="ER3211" s="22">
        <v>0</v>
      </c>
      <c r="ES3211" s="1"/>
      <c r="ET3211" s="21">
        <v>-0.54914886269594609</v>
      </c>
      <c r="EU3211">
        <v>0.45835950491931199</v>
      </c>
      <c r="EV3211">
        <v>0.57090113082454264</v>
      </c>
      <c r="EW3211" s="22">
        <v>0.4836116626136529</v>
      </c>
      <c r="EX3211" s="2"/>
      <c r="EZ3211" s="7"/>
      <c r="FA3211" s="21">
        <v>0</v>
      </c>
      <c r="FB3211">
        <v>0</v>
      </c>
      <c r="FC3211">
        <v>0</v>
      </c>
      <c r="FD3211" s="22">
        <v>0</v>
      </c>
      <c r="FE3211" s="1"/>
      <c r="FF3211" s="21">
        <v>-0.54914886269594609</v>
      </c>
      <c r="FG3211">
        <v>0.45835950491931199</v>
      </c>
      <c r="FH3211">
        <v>0.57090113082454264</v>
      </c>
      <c r="FI3211" s="22">
        <v>0.4836116626136529</v>
      </c>
      <c r="FJ3211" s="2"/>
      <c r="FL3211" s="7"/>
      <c r="FM3211" s="21">
        <v>0</v>
      </c>
      <c r="FN3211">
        <v>0</v>
      </c>
      <c r="FO3211">
        <v>0</v>
      </c>
      <c r="FP3211" s="22">
        <v>0</v>
      </c>
      <c r="FQ3211" s="1"/>
      <c r="FR3211" s="29">
        <v>0</v>
      </c>
      <c r="FS3211" s="11">
        <v>0</v>
      </c>
      <c r="FT3211" s="11">
        <v>0</v>
      </c>
      <c r="FU3211" s="30">
        <v>0</v>
      </c>
      <c r="FV3211" s="1"/>
      <c r="JX3211" s="1"/>
      <c r="LQ3211" s="1"/>
      <c r="PO3211" s="1"/>
      <c r="PP3211" s="21">
        <v>-0.54914886269594609</v>
      </c>
      <c r="PQ3211">
        <v>0.45835950491931199</v>
      </c>
      <c r="PR3211">
        <v>0.57090113082454264</v>
      </c>
      <c r="PS3211" s="22">
        <v>0.4836116626136529</v>
      </c>
      <c r="PT3211" s="2"/>
      <c r="PV3211" s="7"/>
      <c r="PW3211" s="21">
        <v>2.0057154643953086E-3</v>
      </c>
      <c r="PX3211">
        <v>0</v>
      </c>
      <c r="PY3211">
        <v>0</v>
      </c>
      <c r="PZ3211" s="22">
        <v>0</v>
      </c>
      <c r="QA3211" s="1"/>
      <c r="QB3211" s="21">
        <v>-0.54914886269594609</v>
      </c>
      <c r="QC3211">
        <v>0.45835950491931199</v>
      </c>
      <c r="QD3211">
        <v>0.57090113082454264</v>
      </c>
      <c r="QE3211" s="22">
        <v>0.4836116626136529</v>
      </c>
      <c r="QF3211" s="2"/>
      <c r="QH3211" s="7"/>
      <c r="QI3211" s="21">
        <v>0</v>
      </c>
      <c r="QJ3211">
        <v>0</v>
      </c>
      <c r="QK3211">
        <v>0</v>
      </c>
      <c r="QL3211" s="22">
        <v>-2.3675028657942762E-4</v>
      </c>
      <c r="QM3211" s="1"/>
      <c r="QN3211" s="29">
        <v>2.0057154643953086E-3</v>
      </c>
      <c r="QO3211" s="11">
        <v>0</v>
      </c>
      <c r="QP3211" s="11">
        <v>0</v>
      </c>
      <c r="QQ3211" s="30">
        <v>-2.3675028657942762E-4</v>
      </c>
      <c r="QR3211" s="1"/>
      <c r="UT3211" s="1"/>
    </row>
    <row r="3212" spans="35:566" ht="15" thickBot="1" x14ac:dyDescent="0.35">
      <c r="AI3212" s="1"/>
      <c r="EG3212" s="1"/>
      <c r="EH3212" s="23">
        <v>0.39532432923749472</v>
      </c>
      <c r="EI3212" s="24">
        <v>0.42288608294112467</v>
      </c>
      <c r="EJ3212" s="24">
        <v>-1.0336253534611803</v>
      </c>
      <c r="EK3212" s="25">
        <v>0.18729857834996452</v>
      </c>
      <c r="EL3212" s="2"/>
      <c r="EN3212" s="7"/>
      <c r="EO3212" s="23">
        <v>6.6327407464009565E-3</v>
      </c>
      <c r="EP3212" s="24">
        <v>0</v>
      </c>
      <c r="EQ3212" s="24">
        <v>0</v>
      </c>
      <c r="ER3212" s="25">
        <v>0</v>
      </c>
      <c r="ES3212" s="1"/>
      <c r="ET3212" s="23">
        <v>0.39532432923749472</v>
      </c>
      <c r="EU3212" s="24">
        <v>0.42288608294112467</v>
      </c>
      <c r="EV3212" s="24">
        <v>-1.0336253534611803</v>
      </c>
      <c r="EW3212" s="25">
        <v>0.18729857834996452</v>
      </c>
      <c r="EX3212" s="2"/>
      <c r="EZ3212" s="7"/>
      <c r="FA3212" s="23">
        <v>0</v>
      </c>
      <c r="FB3212" s="24">
        <v>0</v>
      </c>
      <c r="FC3212" s="24">
        <v>3.9272076718328179E-3</v>
      </c>
      <c r="FD3212" s="25">
        <v>0</v>
      </c>
      <c r="FE3212" s="1"/>
      <c r="FF3212" s="23">
        <v>0.39532432923749472</v>
      </c>
      <c r="FG3212" s="24">
        <v>0.42288608294112467</v>
      </c>
      <c r="FH3212" s="24">
        <v>-1.0336253534611803</v>
      </c>
      <c r="FI3212" s="25">
        <v>0.18729857834996452</v>
      </c>
      <c r="FJ3212" s="2"/>
      <c r="FL3212" s="7"/>
      <c r="FM3212" s="23">
        <v>0</v>
      </c>
      <c r="FN3212" s="24">
        <v>4.695093919949672E-3</v>
      </c>
      <c r="FO3212" s="24">
        <v>0</v>
      </c>
      <c r="FP3212" s="25">
        <v>0</v>
      </c>
      <c r="FQ3212" s="1"/>
      <c r="FR3212" s="31">
        <v>6.6327407464009565E-3</v>
      </c>
      <c r="FS3212" s="32">
        <v>4.695093919949672E-3</v>
      </c>
      <c r="FT3212" s="32">
        <v>3.9272076718328179E-3</v>
      </c>
      <c r="FU3212" s="33">
        <v>0</v>
      </c>
      <c r="FV3212" s="1"/>
      <c r="JX3212" s="1"/>
      <c r="LQ3212" s="1"/>
      <c r="PO3212" s="1"/>
      <c r="PP3212" s="23">
        <v>0.39532432923749472</v>
      </c>
      <c r="PQ3212" s="24">
        <v>0.42288608294112467</v>
      </c>
      <c r="PR3212" s="24">
        <v>-1.0336253534611803</v>
      </c>
      <c r="PS3212" s="25">
        <v>0.18729857834996452</v>
      </c>
      <c r="PT3212" s="2"/>
      <c r="PV3212" s="7"/>
      <c r="PW3212" s="23">
        <v>0</v>
      </c>
      <c r="PX3212" s="24">
        <v>0</v>
      </c>
      <c r="PY3212" s="24">
        <v>0</v>
      </c>
      <c r="PZ3212" s="25">
        <v>0</v>
      </c>
      <c r="QA3212" s="1"/>
      <c r="QB3212" s="23">
        <v>0.39532432923749472</v>
      </c>
      <c r="QC3212" s="24">
        <v>0.42288608294112467</v>
      </c>
      <c r="QD3212" s="24">
        <v>-1.0336253534611803</v>
      </c>
      <c r="QE3212" s="25">
        <v>0.18729857834996452</v>
      </c>
      <c r="QF3212" s="2"/>
      <c r="QH3212" s="7"/>
      <c r="QI3212" s="23">
        <v>0</v>
      </c>
      <c r="QJ3212" s="24">
        <v>0</v>
      </c>
      <c r="QK3212" s="24">
        <v>0</v>
      </c>
      <c r="QL3212" s="25">
        <v>0</v>
      </c>
      <c r="QM3212" s="1"/>
      <c r="QN3212" s="31">
        <v>0</v>
      </c>
      <c r="QO3212" s="32">
        <v>0</v>
      </c>
      <c r="QP3212" s="32">
        <v>0</v>
      </c>
      <c r="QQ3212" s="33">
        <v>0</v>
      </c>
      <c r="QR3212" s="1"/>
      <c r="UT3212" s="1"/>
    </row>
    <row r="3213" spans="35:566" x14ac:dyDescent="0.3">
      <c r="AI3213" s="1"/>
      <c r="EG3213" s="1"/>
      <c r="EL3213" s="2"/>
      <c r="EN3213" s="7"/>
      <c r="ES3213" s="1"/>
      <c r="EX3213" s="2"/>
      <c r="EZ3213" s="7"/>
      <c r="FE3213" s="1"/>
      <c r="FJ3213" s="2"/>
      <c r="FL3213" s="7"/>
      <c r="FQ3213" s="1"/>
      <c r="FR3213" s="1"/>
      <c r="FS3213" s="1"/>
      <c r="FT3213" s="1"/>
      <c r="FU3213" s="1"/>
      <c r="FV3213" s="1"/>
      <c r="JX3213" s="1"/>
      <c r="LQ3213" s="1"/>
      <c r="PO3213" s="1"/>
      <c r="PT3213" s="2"/>
      <c r="PV3213" s="7"/>
      <c r="QA3213" s="1"/>
      <c r="QF3213" s="2"/>
      <c r="QH3213" s="7"/>
      <c r="QM3213" s="1"/>
      <c r="QN3213" s="1"/>
      <c r="QO3213" s="1"/>
      <c r="QP3213" s="1"/>
      <c r="QQ3213" s="1"/>
      <c r="QR3213" s="1"/>
      <c r="UT3213" s="1"/>
    </row>
    <row r="3214" spans="35:566" ht="15" thickBot="1" x14ac:dyDescent="0.35">
      <c r="AI3214" s="1"/>
      <c r="EG3214" s="1"/>
      <c r="EL3214" s="2" t="s">
        <v>14</v>
      </c>
      <c r="EN3214" s="7"/>
      <c r="ES3214" s="1"/>
      <c r="EX3214" s="2" t="s">
        <v>14</v>
      </c>
      <c r="EZ3214" s="7"/>
      <c r="FE3214" s="1"/>
      <c r="FJ3214" s="2" t="s">
        <v>14</v>
      </c>
      <c r="FL3214" s="7"/>
      <c r="FQ3214" s="1"/>
      <c r="JX3214" s="1"/>
      <c r="LQ3214" s="1"/>
      <c r="PO3214" s="1"/>
      <c r="PT3214" s="2" t="s">
        <v>14</v>
      </c>
      <c r="PV3214" s="7"/>
      <c r="QA3214" s="1"/>
      <c r="QF3214" s="2" t="s">
        <v>14</v>
      </c>
      <c r="QH3214" s="7"/>
      <c r="QM3214" s="1"/>
      <c r="UT3214" s="1"/>
    </row>
    <row r="3215" spans="35:566" x14ac:dyDescent="0.3">
      <c r="AI3215" s="1"/>
      <c r="EG3215" s="1"/>
      <c r="EL3215" s="4">
        <v>1</v>
      </c>
      <c r="EN3215" s="7"/>
      <c r="ES3215" s="1"/>
      <c r="EX3215" s="4">
        <v>0</v>
      </c>
      <c r="EZ3215" s="7"/>
      <c r="FE3215" s="1"/>
      <c r="FJ3215" s="4">
        <v>0</v>
      </c>
      <c r="FL3215" s="7"/>
      <c r="FQ3215" s="1"/>
      <c r="JX3215" s="1"/>
      <c r="LQ3215" s="1"/>
      <c r="PO3215" s="1"/>
      <c r="PT3215" s="4">
        <v>1</v>
      </c>
      <c r="PV3215" s="7"/>
      <c r="QA3215" s="1"/>
      <c r="QF3215" s="4">
        <v>0</v>
      </c>
      <c r="QH3215" s="7"/>
      <c r="QM3215" s="1"/>
      <c r="UT3215" s="1"/>
    </row>
    <row r="3216" spans="35:566" x14ac:dyDescent="0.3">
      <c r="AI3216" s="1"/>
      <c r="EG3216" s="1"/>
      <c r="EL3216" s="5">
        <v>0</v>
      </c>
      <c r="EN3216" s="7"/>
      <c r="ES3216" s="1"/>
      <c r="EX3216" s="5">
        <v>0</v>
      </c>
      <c r="EZ3216" s="7"/>
      <c r="FE3216" s="1"/>
      <c r="FJ3216" s="5">
        <v>1</v>
      </c>
      <c r="FL3216" s="7"/>
      <c r="FQ3216" s="1"/>
      <c r="JX3216" s="1"/>
      <c r="LQ3216" s="1"/>
      <c r="PO3216" s="1"/>
      <c r="PT3216" s="5">
        <v>0</v>
      </c>
      <c r="PV3216" s="7"/>
      <c r="QA3216" s="1"/>
      <c r="QF3216" s="5">
        <v>0</v>
      </c>
      <c r="QH3216" s="7"/>
      <c r="QM3216" s="1"/>
      <c r="UT3216" s="1"/>
    </row>
    <row r="3217" spans="35:566" x14ac:dyDescent="0.3">
      <c r="AI3217" s="1"/>
      <c r="EG3217" s="1"/>
      <c r="EL3217" s="5">
        <v>0</v>
      </c>
      <c r="EN3217" s="7"/>
      <c r="ES3217" s="1"/>
      <c r="EX3217" s="5">
        <v>1</v>
      </c>
      <c r="EZ3217" s="7"/>
      <c r="FE3217" s="1"/>
      <c r="FJ3217" s="5">
        <v>0</v>
      </c>
      <c r="FL3217" s="7"/>
      <c r="FQ3217" s="1"/>
      <c r="JX3217" s="1"/>
      <c r="LQ3217" s="1"/>
      <c r="PO3217" s="1"/>
      <c r="PT3217" s="5">
        <v>0</v>
      </c>
      <c r="PV3217" s="7"/>
      <c r="QA3217" s="1"/>
      <c r="QF3217" s="5">
        <v>0</v>
      </c>
      <c r="QH3217" s="7"/>
      <c r="QM3217" s="1"/>
      <c r="UT3217" s="1"/>
    </row>
    <row r="3218" spans="35:566" ht="15" thickBot="1" x14ac:dyDescent="0.35">
      <c r="AI3218" s="1"/>
      <c r="EG3218" s="1"/>
      <c r="EL3218" s="6">
        <v>0</v>
      </c>
      <c r="EN3218" s="7"/>
      <c r="ES3218" s="1"/>
      <c r="EX3218" s="6">
        <v>0</v>
      </c>
      <c r="EZ3218" s="7"/>
      <c r="FE3218" s="1"/>
      <c r="FJ3218" s="6">
        <v>0</v>
      </c>
      <c r="FL3218" s="7"/>
      <c r="FQ3218" s="1"/>
      <c r="JX3218" s="1"/>
      <c r="LQ3218" s="1"/>
      <c r="PO3218" s="1"/>
      <c r="PT3218" s="6">
        <v>0</v>
      </c>
      <c r="PV3218" s="7"/>
      <c r="QA3218" s="1"/>
      <c r="QF3218" s="6">
        <v>1</v>
      </c>
      <c r="QH3218" s="7"/>
      <c r="QM3218" s="1"/>
      <c r="UT3218" s="1"/>
    </row>
    <row r="3219" spans="35:566" x14ac:dyDescent="0.3"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  <c r="DF3219" s="1"/>
      <c r="DG3219" s="1"/>
      <c r="DH3219" s="1"/>
      <c r="DI3219" s="1"/>
      <c r="DJ3219" s="1"/>
      <c r="DK3219" s="1"/>
      <c r="DL3219" s="1"/>
      <c r="DM3219" s="1"/>
      <c r="DN3219" s="1"/>
      <c r="DO3219" s="1"/>
      <c r="DP3219" s="1"/>
      <c r="DQ3219" s="1"/>
      <c r="DR3219" s="1"/>
      <c r="DS3219" s="1"/>
      <c r="DT3219" s="1"/>
      <c r="DU3219" s="1"/>
      <c r="DV3219" s="1"/>
      <c r="DW3219" s="1"/>
      <c r="DX3219" s="1"/>
      <c r="DY3219" s="1"/>
      <c r="DZ3219" s="1"/>
      <c r="EA3219" s="1"/>
      <c r="EB3219" s="1"/>
      <c r="EC3219" s="1"/>
      <c r="ED3219" s="1"/>
      <c r="EE3219" s="1"/>
      <c r="EF3219" s="1"/>
      <c r="EG3219" s="1"/>
      <c r="EH3219" s="1"/>
      <c r="EI3219" s="1"/>
      <c r="EJ3219" s="1"/>
      <c r="EK3219" s="1"/>
      <c r="EL3219" s="1"/>
      <c r="EM3219" s="1"/>
      <c r="EN3219" s="1"/>
      <c r="EO3219" s="1"/>
      <c r="EP3219" s="1"/>
      <c r="EQ3219" s="1"/>
      <c r="ER3219" s="1"/>
      <c r="ES3219" s="1"/>
      <c r="ET3219" s="1"/>
      <c r="EU3219" s="1"/>
      <c r="EV3219" s="1"/>
      <c r="EW3219" s="1"/>
      <c r="EX3219" s="1"/>
      <c r="EY3219" s="1"/>
      <c r="EZ3219" s="1"/>
      <c r="FA3219" s="1"/>
      <c r="FB3219" s="1"/>
      <c r="FC3219" s="1"/>
      <c r="FD3219" s="1"/>
      <c r="FE3219" s="1"/>
      <c r="FF3219" s="1"/>
      <c r="FG3219" s="1"/>
      <c r="FH3219" s="1"/>
      <c r="FI3219" s="1"/>
      <c r="FJ3219" s="1"/>
      <c r="FK3219" s="1"/>
      <c r="FL3219" s="1"/>
      <c r="FM3219" s="1"/>
      <c r="FN3219" s="1"/>
      <c r="FO3219" s="1"/>
      <c r="FP3219" s="1"/>
      <c r="FQ3219" s="1"/>
      <c r="FR3219" s="1"/>
      <c r="FS3219" s="1"/>
      <c r="FT3219" s="1"/>
      <c r="FU3219" s="1"/>
      <c r="FV3219" s="1"/>
      <c r="FW3219" s="1"/>
      <c r="FX3219" s="1"/>
      <c r="FY3219" s="1"/>
      <c r="FZ3219" s="1"/>
      <c r="GA3219" s="1"/>
      <c r="GB3219" s="1"/>
      <c r="GC3219" s="1"/>
      <c r="GD3219" s="1"/>
      <c r="GE3219" s="1"/>
      <c r="GF3219" s="1"/>
      <c r="GG3219" s="1"/>
      <c r="GH3219" s="1"/>
      <c r="GI3219" s="1"/>
      <c r="GJ3219" s="1"/>
      <c r="GK3219" s="1"/>
      <c r="GL3219" s="1"/>
      <c r="GM3219" s="1"/>
      <c r="GN3219" s="1"/>
      <c r="GO3219" s="1"/>
      <c r="GP3219" s="1"/>
      <c r="GQ3219" s="1"/>
      <c r="GR3219" s="1"/>
      <c r="GS3219" s="1"/>
      <c r="GT3219" s="1"/>
      <c r="GU3219" s="1"/>
      <c r="GV3219" s="1"/>
      <c r="GW3219" s="1"/>
      <c r="GX3219" s="1"/>
      <c r="GY3219" s="1"/>
      <c r="GZ3219" s="1"/>
      <c r="HA3219" s="1"/>
      <c r="HB3219" s="1"/>
      <c r="HC3219" s="1"/>
      <c r="HD3219" s="1"/>
      <c r="HE3219" s="1"/>
      <c r="HF3219" s="1"/>
      <c r="HG3219" s="1"/>
      <c r="HH3219" s="1"/>
      <c r="HI3219" s="1"/>
      <c r="HJ3219" s="1"/>
      <c r="HK3219" s="1"/>
      <c r="HL3219" s="1"/>
      <c r="HM3219" s="1"/>
      <c r="HN3219" s="1"/>
      <c r="HO3219" s="1"/>
      <c r="HP3219" s="1"/>
      <c r="HQ3219" s="1"/>
      <c r="HR3219" s="1"/>
      <c r="HS3219" s="1"/>
      <c r="HT3219" s="1"/>
      <c r="HU3219" s="1"/>
      <c r="HV3219" s="1"/>
      <c r="HW3219" s="1"/>
      <c r="HX3219" s="1"/>
      <c r="HY3219" s="1"/>
      <c r="HZ3219" s="1"/>
      <c r="IA3219" s="1"/>
      <c r="IB3219" s="1"/>
      <c r="IC3219" s="1"/>
      <c r="ID3219" s="1"/>
      <c r="IE3219" s="1"/>
      <c r="IF3219" s="1"/>
      <c r="IG3219" s="1"/>
      <c r="IH3219" s="1"/>
      <c r="II3219" s="1"/>
      <c r="IJ3219" s="1"/>
      <c r="IK3219" s="1"/>
      <c r="IL3219" s="1"/>
      <c r="IM3219" s="1"/>
      <c r="IN3219" s="1"/>
      <c r="IO3219" s="1"/>
      <c r="IP3219" s="1"/>
      <c r="IQ3219" s="1"/>
      <c r="IR3219" s="1"/>
      <c r="IS3219" s="1"/>
      <c r="IT3219" s="1"/>
      <c r="IU3219" s="1"/>
      <c r="IV3219" s="1"/>
      <c r="IW3219" s="1"/>
      <c r="IX3219" s="1"/>
      <c r="IY3219" s="1"/>
      <c r="IZ3219" s="1"/>
      <c r="JA3219" s="1"/>
      <c r="JB3219" s="1"/>
      <c r="JC3219" s="1"/>
      <c r="JD3219" s="1"/>
      <c r="JE3219" s="1"/>
      <c r="JF3219" s="1"/>
      <c r="JG3219" s="1"/>
      <c r="JH3219" s="1"/>
      <c r="JI3219" s="1"/>
      <c r="JJ3219" s="1"/>
      <c r="JK3219" s="1"/>
      <c r="JL3219" s="1"/>
      <c r="JM3219" s="1"/>
      <c r="JN3219" s="1"/>
      <c r="JO3219" s="1"/>
      <c r="JP3219" s="1"/>
      <c r="JQ3219" s="1"/>
      <c r="JR3219" s="1"/>
      <c r="JS3219" s="1"/>
      <c r="JT3219" s="1"/>
      <c r="JU3219" s="1"/>
      <c r="JV3219" s="1"/>
      <c r="JW3219" s="1"/>
      <c r="JX3219" s="1"/>
      <c r="LQ3219" s="1"/>
      <c r="LR3219" s="1"/>
      <c r="LS3219" s="1"/>
      <c r="LT3219" s="1"/>
      <c r="LU3219" s="1"/>
      <c r="LV3219" s="1"/>
      <c r="LW3219" s="1"/>
      <c r="LX3219" s="1"/>
      <c r="LY3219" s="1"/>
      <c r="LZ3219" s="1"/>
      <c r="MA3219" s="1"/>
      <c r="MB3219" s="1"/>
      <c r="MC3219" s="1"/>
      <c r="MD3219" s="1"/>
      <c r="ME3219" s="1"/>
      <c r="MF3219" s="1"/>
      <c r="MG3219" s="1"/>
      <c r="MH3219" s="1"/>
      <c r="MI3219" s="1"/>
      <c r="MJ3219" s="1"/>
      <c r="MK3219" s="1"/>
      <c r="ML3219" s="1"/>
      <c r="MM3219" s="1"/>
      <c r="MN3219" s="1"/>
      <c r="MO3219" s="1"/>
      <c r="MP3219" s="1"/>
      <c r="MQ3219" s="1"/>
      <c r="MR3219" s="1"/>
      <c r="MS3219" s="1"/>
      <c r="MT3219" s="1"/>
      <c r="MU3219" s="1"/>
      <c r="MV3219" s="1"/>
      <c r="MW3219" s="1"/>
      <c r="MX3219" s="1"/>
      <c r="MY3219" s="1"/>
      <c r="MZ3219" s="1"/>
      <c r="NA3219" s="1"/>
      <c r="NB3219" s="1"/>
      <c r="NC3219" s="1"/>
      <c r="ND3219" s="1"/>
      <c r="NE3219" s="1"/>
      <c r="NF3219" s="1"/>
      <c r="NG3219" s="1"/>
      <c r="NH3219" s="1"/>
      <c r="NI3219" s="1"/>
      <c r="NJ3219" s="1"/>
      <c r="NK3219" s="1"/>
      <c r="NL3219" s="1"/>
      <c r="NM3219" s="1"/>
      <c r="NN3219" s="1"/>
      <c r="NO3219" s="1"/>
      <c r="NP3219" s="1"/>
      <c r="NQ3219" s="1"/>
      <c r="NR3219" s="1"/>
      <c r="NS3219" s="1"/>
      <c r="NT3219" s="1"/>
      <c r="NU3219" s="1"/>
      <c r="NV3219" s="1"/>
      <c r="NW3219" s="1"/>
      <c r="NX3219" s="1"/>
      <c r="NY3219" s="1"/>
      <c r="NZ3219" s="1"/>
      <c r="OA3219" s="1"/>
      <c r="OB3219" s="1"/>
      <c r="OC3219" s="1"/>
      <c r="OD3219" s="1"/>
      <c r="OE3219" s="1"/>
      <c r="OF3219" s="1"/>
      <c r="OG3219" s="1"/>
      <c r="OH3219" s="1"/>
      <c r="OI3219" s="1"/>
      <c r="OJ3219" s="1"/>
      <c r="OK3219" s="1"/>
      <c r="OL3219" s="1"/>
      <c r="OM3219" s="1"/>
      <c r="ON3219" s="1"/>
      <c r="OO3219" s="1"/>
      <c r="OP3219" s="1"/>
      <c r="OQ3219" s="1"/>
      <c r="OR3219" s="1"/>
      <c r="OS3219" s="1"/>
      <c r="OT3219" s="1"/>
      <c r="OU3219" s="1"/>
      <c r="OV3219" s="1"/>
      <c r="OW3219" s="1"/>
      <c r="OX3219" s="1"/>
      <c r="OY3219" s="1"/>
      <c r="OZ3219" s="1"/>
      <c r="PA3219" s="1"/>
      <c r="PB3219" s="1"/>
      <c r="PC3219" s="1"/>
      <c r="PD3219" s="1"/>
      <c r="PE3219" s="1"/>
      <c r="PF3219" s="1"/>
      <c r="PG3219" s="1"/>
      <c r="PH3219" s="1"/>
      <c r="PI3219" s="1"/>
      <c r="PJ3219" s="1"/>
      <c r="PK3219" s="1"/>
      <c r="PL3219" s="1"/>
      <c r="PM3219" s="1"/>
      <c r="PN3219" s="1"/>
      <c r="PO3219" s="1"/>
      <c r="PP3219" s="1"/>
      <c r="PQ3219" s="1"/>
      <c r="PR3219" s="1"/>
      <c r="PS3219" s="1"/>
      <c r="PT3219" s="1"/>
      <c r="PU3219" s="1"/>
      <c r="PV3219" s="1"/>
      <c r="PW3219" s="1"/>
      <c r="PX3219" s="1"/>
      <c r="PY3219" s="1"/>
      <c r="PZ3219" s="1"/>
      <c r="QA3219" s="1"/>
      <c r="QB3219" s="1"/>
      <c r="QC3219" s="1"/>
      <c r="QD3219" s="1"/>
      <c r="QE3219" s="1"/>
      <c r="QF3219" s="1"/>
      <c r="QG3219" s="1"/>
      <c r="QH3219" s="1"/>
      <c r="QI3219" s="1"/>
      <c r="QJ3219" s="1"/>
      <c r="QK3219" s="1"/>
      <c r="QL3219" s="1"/>
      <c r="QM3219" s="1"/>
      <c r="QN3219" s="1"/>
      <c r="QO3219" s="1"/>
      <c r="QP3219" s="1"/>
      <c r="QQ3219" s="1"/>
      <c r="QR3219" s="1"/>
      <c r="QS3219" s="1"/>
      <c r="QT3219" s="1"/>
      <c r="QU3219" s="1"/>
      <c r="QV3219" s="1"/>
      <c r="QW3219" s="1"/>
      <c r="QX3219" s="1"/>
      <c r="QY3219" s="1"/>
      <c r="QZ3219" s="1"/>
      <c r="RA3219" s="1"/>
      <c r="RB3219" s="1"/>
      <c r="RC3219" s="1"/>
      <c r="RD3219" s="1"/>
      <c r="RE3219" s="1"/>
      <c r="RF3219" s="1"/>
      <c r="RG3219" s="1"/>
      <c r="RH3219" s="1"/>
      <c r="RI3219" s="1"/>
      <c r="RJ3219" s="1"/>
      <c r="RK3219" s="1"/>
      <c r="RL3219" s="1"/>
      <c r="RM3219" s="1"/>
      <c r="RN3219" s="1"/>
      <c r="RO3219" s="1"/>
      <c r="RP3219" s="1"/>
      <c r="RQ3219" s="1"/>
      <c r="RR3219" s="1"/>
      <c r="RS3219" s="1"/>
      <c r="RT3219" s="1"/>
      <c r="RU3219" s="1"/>
      <c r="RV3219" s="1"/>
      <c r="RW3219" s="1"/>
      <c r="RX3219" s="1"/>
      <c r="RY3219" s="1"/>
      <c r="RZ3219" s="1"/>
      <c r="SA3219" s="1"/>
      <c r="SB3219" s="1"/>
      <c r="SC3219" s="1"/>
      <c r="SD3219" s="1"/>
      <c r="SE3219" s="1"/>
      <c r="SF3219" s="1"/>
      <c r="SG3219" s="1"/>
      <c r="SH3219" s="1"/>
      <c r="SI3219" s="1"/>
      <c r="SJ3219" s="1"/>
      <c r="SK3219" s="1"/>
      <c r="SL3219" s="1"/>
      <c r="SM3219" s="1"/>
      <c r="SN3219" s="1"/>
      <c r="SO3219" s="1"/>
      <c r="SP3219" s="1"/>
      <c r="SQ3219" s="1"/>
      <c r="SR3219" s="1"/>
      <c r="SS3219" s="1"/>
      <c r="ST3219" s="1"/>
      <c r="SU3219" s="1"/>
      <c r="SV3219" s="1"/>
      <c r="SW3219" s="1"/>
      <c r="SX3219" s="1"/>
      <c r="SY3219" s="1"/>
      <c r="SZ3219" s="1"/>
      <c r="TA3219" s="1"/>
      <c r="TB3219" s="1"/>
      <c r="TC3219" s="1"/>
      <c r="TD3219" s="1"/>
      <c r="TE3219" s="1"/>
      <c r="TF3219" s="1"/>
      <c r="TG3219" s="1"/>
      <c r="TH3219" s="1"/>
      <c r="TI3219" s="1"/>
      <c r="TJ3219" s="1"/>
      <c r="TK3219" s="1"/>
      <c r="TL3219" s="1"/>
      <c r="TM3219" s="1"/>
      <c r="TN3219" s="1"/>
      <c r="TO3219" s="1"/>
      <c r="TP3219" s="1"/>
      <c r="TQ3219" s="1"/>
      <c r="TR3219" s="1"/>
      <c r="TS3219" s="1"/>
      <c r="TT3219" s="1"/>
      <c r="TU3219" s="1"/>
      <c r="TV3219" s="1"/>
      <c r="TW3219" s="1"/>
      <c r="TX3219" s="1"/>
      <c r="TY3219" s="1"/>
      <c r="TZ3219" s="1"/>
      <c r="UA3219" s="1"/>
      <c r="UB3219" s="1"/>
      <c r="UC3219" s="1"/>
      <c r="UD3219" s="1"/>
      <c r="UE3219" s="1"/>
      <c r="UF3219" s="1"/>
      <c r="UG3219" s="1"/>
      <c r="UH3219" s="1"/>
      <c r="UI3219" s="1"/>
      <c r="UJ3219" s="1"/>
      <c r="UK3219" s="1"/>
      <c r="UL3219" s="1"/>
      <c r="UM3219" s="1"/>
      <c r="UN3219" s="1"/>
      <c r="UO3219" s="1"/>
      <c r="UP3219" s="1"/>
      <c r="UQ3219" s="1"/>
      <c r="UR3219" s="1"/>
      <c r="US3219" s="1"/>
      <c r="UT3219" s="1"/>
    </row>
  </sheetData>
  <mergeCells count="58">
    <mergeCell ref="AJ3201:AX3209"/>
    <mergeCell ref="LR3201:MF3209"/>
    <mergeCell ref="AJ3166:AX3174"/>
    <mergeCell ref="LR3166:MF3174"/>
    <mergeCell ref="AJ3180:AX3185"/>
    <mergeCell ref="LR3180:MF3185"/>
    <mergeCell ref="AJ3189:AX3193"/>
    <mergeCell ref="LR3189:MF3193"/>
    <mergeCell ref="AJ2866:AX2877"/>
    <mergeCell ref="LR2866:MF2877"/>
    <mergeCell ref="AJ2634:AX2652"/>
    <mergeCell ref="AJ2680:AX2689"/>
    <mergeCell ref="AJ2696:AX2702"/>
    <mergeCell ref="AJ2710:AX2717"/>
    <mergeCell ref="AJ2725:AX2736"/>
    <mergeCell ref="AJ2767:AX2778"/>
    <mergeCell ref="LR2767:MF2778"/>
    <mergeCell ref="AJ2813:AX2815"/>
    <mergeCell ref="LR2813:MF2815"/>
    <mergeCell ref="AJ2852:AX2864"/>
    <mergeCell ref="LR2852:MF2864"/>
    <mergeCell ref="O2589:AN2616"/>
    <mergeCell ref="LR2184:MF2202"/>
    <mergeCell ref="AJ2200:AX2202"/>
    <mergeCell ref="LR2230:MF2239"/>
    <mergeCell ref="AJ2239:AX2251"/>
    <mergeCell ref="LR2246:MF2252"/>
    <mergeCell ref="AJ2253:AX2264"/>
    <mergeCell ref="LR2260:MF2267"/>
    <mergeCell ref="LR2275:MF2286"/>
    <mergeCell ref="LR2317:MF2328"/>
    <mergeCell ref="LR2363:MF2365"/>
    <mergeCell ref="LR2402:MF2414"/>
    <mergeCell ref="LR2416:MF2427"/>
    <mergeCell ref="AJ2067:AX2076"/>
    <mergeCell ref="AJ2083:AX2089"/>
    <mergeCell ref="AJ2097:AX2104"/>
    <mergeCell ref="AJ2112:AX2123"/>
    <mergeCell ref="AJ2154:AX2165"/>
    <mergeCell ref="KW2160:LM2178"/>
    <mergeCell ref="LR1680:MF1691"/>
    <mergeCell ref="LR1726:MF1728"/>
    <mergeCell ref="LR1765:MF1777"/>
    <mergeCell ref="LR1779:MF1790"/>
    <mergeCell ref="O1948:AN1975"/>
    <mergeCell ref="AJ2021:AX2039"/>
    <mergeCell ref="LR1173:MF1180"/>
    <mergeCell ref="LR1188:MF1199"/>
    <mergeCell ref="LR1230:MF1241"/>
    <mergeCell ref="LR1276:MF1278"/>
    <mergeCell ref="LR1315:MF1327"/>
    <mergeCell ref="LR1329:MF1340"/>
    <mergeCell ref="LR1159:MF1165"/>
    <mergeCell ref="LR1046:MF1057"/>
    <mergeCell ref="LR1070:MF1078"/>
    <mergeCell ref="KW1092:LM1115"/>
    <mergeCell ref="LR1097:MF1115"/>
    <mergeCell ref="LR1143:MF115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41ED8-F82E-4813-A07F-84CA47AABE64}">
  <dimension ref="N1045:VT3219"/>
  <sheetViews>
    <sheetView topLeftCell="ES2792" zoomScale="40" zoomScaleNormal="40" workbookViewId="0">
      <selection activeCell="KP1569" sqref="KP1569"/>
    </sheetView>
    <sheetView topLeftCell="PG3155" zoomScale="55" zoomScaleNormal="55" workbookViewId="1">
      <selection activeCell="PZ1040" sqref="PZ1040"/>
    </sheetView>
  </sheetViews>
  <sheetFormatPr defaultRowHeight="14.4" x14ac:dyDescent="0.3"/>
  <cols>
    <col min="39" max="39" width="15.6640625" bestFit="1" customWidth="1"/>
    <col min="49" max="49" width="16.21875" bestFit="1" customWidth="1"/>
    <col min="56" max="56" width="9" bestFit="1" customWidth="1"/>
    <col min="58" max="58" width="15" bestFit="1" customWidth="1"/>
    <col min="59" max="59" width="16.21875" bestFit="1" customWidth="1"/>
    <col min="61" max="61" width="14.33203125" bestFit="1" customWidth="1"/>
    <col min="62" max="62" width="9" bestFit="1" customWidth="1"/>
    <col min="64" max="64" width="15" bestFit="1" customWidth="1"/>
    <col min="72" max="72" width="9" bestFit="1" customWidth="1"/>
    <col min="74" max="74" width="15" bestFit="1" customWidth="1"/>
    <col min="75" max="75" width="16.21875" bestFit="1" customWidth="1"/>
    <col min="77" max="77" width="14.33203125" bestFit="1" customWidth="1"/>
    <col min="78" max="78" width="9" bestFit="1" customWidth="1"/>
    <col min="80" max="80" width="14.33203125" bestFit="1" customWidth="1"/>
    <col min="82" max="82" width="9" bestFit="1" customWidth="1"/>
    <col min="84" max="84" width="15" bestFit="1" customWidth="1"/>
    <col min="85" max="85" width="16.21875" bestFit="1" customWidth="1"/>
    <col min="87" max="87" width="15" bestFit="1" customWidth="1"/>
    <col min="88" max="88" width="9" bestFit="1" customWidth="1"/>
    <col min="90" max="90" width="15" bestFit="1" customWidth="1"/>
    <col min="92" max="92" width="9" bestFit="1" customWidth="1"/>
    <col min="94" max="94" width="15" bestFit="1" customWidth="1"/>
    <col min="95" max="95" width="16.21875" bestFit="1" customWidth="1"/>
    <col min="97" max="97" width="15" bestFit="1" customWidth="1"/>
    <col min="98" max="98" width="9" bestFit="1" customWidth="1"/>
    <col min="100" max="100" width="15" bestFit="1" customWidth="1"/>
    <col min="108" max="108" width="9" bestFit="1" customWidth="1"/>
    <col min="111" max="111" width="16.21875" bestFit="1" customWidth="1"/>
    <col min="121" max="121" width="16.21875" bestFit="1" customWidth="1"/>
    <col min="131" max="131" width="16.21875" bestFit="1" customWidth="1"/>
    <col min="134" max="134" width="16.21875" bestFit="1" customWidth="1"/>
    <col min="138" max="138" width="15.6640625" bestFit="1" customWidth="1"/>
    <col min="142" max="142" width="16.5546875" bestFit="1" customWidth="1"/>
    <col min="144" max="144" width="15.44140625" bestFit="1" customWidth="1"/>
    <col min="146" max="146" width="15.44140625" bestFit="1" customWidth="1"/>
    <col min="154" max="154" width="16.5546875" bestFit="1" customWidth="1"/>
    <col min="156" max="156" width="15.44140625" bestFit="1" customWidth="1"/>
    <col min="160" max="160" width="15.44140625" bestFit="1" customWidth="1"/>
    <col min="166" max="166" width="16.5546875" bestFit="1" customWidth="1"/>
    <col min="168" max="168" width="15.44140625" bestFit="1" customWidth="1"/>
    <col min="171" max="171" width="15.44140625" bestFit="1" customWidth="1"/>
    <col min="174" max="174" width="16.21875" bestFit="1" customWidth="1"/>
    <col min="175" max="175" width="9" bestFit="1" customWidth="1"/>
    <col min="176" max="176" width="14.44140625" bestFit="1" customWidth="1"/>
    <col min="177" max="177" width="9" bestFit="1" customWidth="1"/>
    <col min="181" max="181" width="16.21875" bestFit="1" customWidth="1"/>
    <col min="183" max="183" width="15.6640625" bestFit="1" customWidth="1"/>
    <col min="191" max="191" width="16.21875" bestFit="1" customWidth="1"/>
    <col min="201" max="201" width="16.21875" bestFit="1" customWidth="1"/>
    <col min="217" max="217" width="16.21875" bestFit="1" customWidth="1"/>
    <col min="227" max="227" width="16.21875" bestFit="1" customWidth="1"/>
    <col min="237" max="237" width="16.21875" bestFit="1" customWidth="1"/>
    <col min="253" max="253" width="16.21875" bestFit="1" customWidth="1"/>
    <col min="263" max="263" width="16.21875" bestFit="1" customWidth="1"/>
    <col min="273" max="273" width="16.21875" bestFit="1" customWidth="1"/>
    <col min="280" max="280" width="13.88671875" bestFit="1" customWidth="1"/>
    <col min="281" max="282" width="13.77734375" bestFit="1" customWidth="1"/>
    <col min="284" max="284" width="13.88671875" bestFit="1" customWidth="1"/>
    <col min="285" max="286" width="13.77734375" bestFit="1" customWidth="1"/>
    <col min="294" max="294" width="11.21875" customWidth="1"/>
    <col min="298" max="298" width="12.109375" customWidth="1"/>
    <col min="302" max="302" width="11.77734375" customWidth="1"/>
    <col min="330" max="332" width="9" bestFit="1" customWidth="1"/>
    <col min="333" max="333" width="16.21875" bestFit="1" customWidth="1"/>
    <col min="335" max="335" width="10" bestFit="1" customWidth="1"/>
    <col min="336" max="336" width="15.44140625" bestFit="1" customWidth="1"/>
    <col min="337" max="338" width="9" bestFit="1" customWidth="1"/>
    <col min="340" max="342" width="9" bestFit="1" customWidth="1"/>
    <col min="343" max="343" width="16.21875" bestFit="1" customWidth="1"/>
    <col min="345" max="345" width="16.109375" bestFit="1" customWidth="1"/>
    <col min="346" max="346" width="9" bestFit="1" customWidth="1"/>
    <col min="347" max="347" width="14.44140625" bestFit="1" customWidth="1"/>
    <col min="348" max="348" width="9" bestFit="1" customWidth="1"/>
    <col min="357" max="357" width="15.21875" bestFit="1" customWidth="1"/>
    <col min="366" max="367" width="9" bestFit="1" customWidth="1"/>
    <col min="368" max="368" width="16.109375" bestFit="1" customWidth="1"/>
    <col min="369" max="369" width="14.44140625" bestFit="1" customWidth="1"/>
    <col min="371" max="371" width="15.21875" bestFit="1" customWidth="1"/>
    <col min="372" max="372" width="9" bestFit="1" customWidth="1"/>
    <col min="373" max="373" width="16.88671875" customWidth="1"/>
    <col min="374" max="374" width="16.109375" bestFit="1" customWidth="1"/>
    <col min="379" max="379" width="14.33203125" bestFit="1" customWidth="1"/>
    <col min="381" max="381" width="14.33203125" bestFit="1" customWidth="1"/>
    <col min="383" max="383" width="15.6640625" customWidth="1"/>
    <col min="384" max="384" width="14.33203125" bestFit="1" customWidth="1"/>
    <col min="393" max="393" width="16.109375" bestFit="1" customWidth="1"/>
    <col min="396" max="397" width="12.6640625" bestFit="1" customWidth="1"/>
    <col min="398" max="398" width="9" bestFit="1" customWidth="1"/>
    <col min="400" max="400" width="12.88671875" customWidth="1"/>
    <col min="401" max="401" width="9.5546875" customWidth="1"/>
    <col min="402" max="402" width="12.6640625" bestFit="1" customWidth="1"/>
    <col min="404" max="404" width="21.21875" bestFit="1" customWidth="1"/>
    <col min="405" max="405" width="12.6640625" bestFit="1" customWidth="1"/>
    <col min="406" max="406" width="12" bestFit="1" customWidth="1"/>
    <col min="428" max="428" width="15.6640625" bestFit="1" customWidth="1"/>
    <col min="432" max="434" width="21.21875" bestFit="1" customWidth="1"/>
    <col min="438" max="438" width="15.44140625" bestFit="1" customWidth="1"/>
    <col min="442" max="442" width="15.44140625" bestFit="1" customWidth="1"/>
    <col min="448" max="448" width="16.5546875" bestFit="1" customWidth="1"/>
    <col min="450" max="450" width="14.44140625" bestFit="1" customWidth="1"/>
    <col min="451" max="451" width="15.44140625" bestFit="1" customWidth="1"/>
    <col min="453" max="453" width="16.21875" bestFit="1" customWidth="1"/>
    <col min="455" max="455" width="7.88671875" customWidth="1"/>
    <col min="456" max="456" width="14.5546875" customWidth="1"/>
    <col min="457" max="457" width="10.21875" customWidth="1"/>
    <col min="458" max="458" width="7.88671875" customWidth="1"/>
    <col min="459" max="459" width="10.109375" customWidth="1"/>
    <col min="460" max="460" width="16.21875" bestFit="1" customWidth="1"/>
    <col min="461" max="467" width="13.77734375" bestFit="1" customWidth="1"/>
    <col min="487" max="487" width="16.21875" bestFit="1" customWidth="1"/>
    <col min="523" max="523" width="16.21875" bestFit="1" customWidth="1"/>
    <col min="529" max="529" width="16.21875" bestFit="1" customWidth="1"/>
  </cols>
  <sheetData>
    <row r="1045" spans="329:578" x14ac:dyDescent="0.3">
      <c r="LQ1045" s="1"/>
      <c r="LR1045" s="1"/>
      <c r="LS1045" s="1"/>
      <c r="LT1045" s="1"/>
      <c r="LU1045" s="1"/>
      <c r="LV1045" s="1"/>
      <c r="LW1045" s="1"/>
      <c r="LX1045" s="1"/>
      <c r="LY1045" s="1"/>
      <c r="LZ1045" s="1"/>
      <c r="MA1045" s="1"/>
      <c r="MB1045" s="1"/>
      <c r="MC1045" s="1"/>
      <c r="MD1045" s="1"/>
      <c r="ME1045" s="1"/>
      <c r="MF1045" s="1"/>
      <c r="MG1045" s="1"/>
      <c r="MH1045" s="1"/>
      <c r="MI1045" s="1"/>
      <c r="MJ1045" s="1"/>
      <c r="MK1045" s="1"/>
      <c r="ML1045" s="1"/>
      <c r="MM1045" s="1"/>
      <c r="MN1045" s="1"/>
      <c r="MO1045" s="1"/>
      <c r="MP1045" s="1"/>
      <c r="MQ1045" s="1"/>
      <c r="MR1045" s="1"/>
      <c r="MS1045" s="1"/>
      <c r="MT1045" s="1"/>
      <c r="MU1045" s="1"/>
      <c r="MV1045" s="1"/>
      <c r="MW1045" s="1"/>
      <c r="MX1045" s="1"/>
      <c r="MY1045" s="1"/>
      <c r="MZ1045" s="1"/>
      <c r="NA1045" s="1"/>
      <c r="NB1045" s="1"/>
      <c r="NC1045" s="1"/>
      <c r="ND1045" s="1"/>
      <c r="NE1045" s="1"/>
      <c r="NF1045" s="1"/>
      <c r="NG1045" s="1"/>
      <c r="NH1045" s="1"/>
      <c r="NI1045" s="1"/>
      <c r="NJ1045" s="1"/>
      <c r="NK1045" s="1"/>
      <c r="NL1045" s="1"/>
      <c r="NM1045" s="1"/>
      <c r="NN1045" s="1"/>
      <c r="NO1045" s="1"/>
      <c r="NP1045" s="1"/>
      <c r="NQ1045" s="1"/>
      <c r="NR1045" s="1"/>
      <c r="NS1045" s="1"/>
      <c r="NT1045" s="1"/>
      <c r="NU1045" s="1"/>
      <c r="NV1045" s="1"/>
      <c r="NW1045" s="1"/>
      <c r="NX1045" s="1"/>
      <c r="NY1045" s="1"/>
      <c r="NZ1045" s="1"/>
      <c r="OA1045" s="1"/>
      <c r="OB1045" s="1"/>
      <c r="OC1045" s="1"/>
      <c r="OD1045" s="1"/>
      <c r="OE1045" s="1"/>
      <c r="OF1045" s="1"/>
      <c r="OG1045" s="1"/>
      <c r="OH1045" s="1"/>
      <c r="OI1045" s="1"/>
      <c r="OJ1045" s="1"/>
      <c r="OK1045" s="1"/>
      <c r="OL1045" s="1"/>
      <c r="OM1045" s="1"/>
      <c r="ON1045" s="1"/>
      <c r="OO1045" s="1"/>
      <c r="OP1045" s="1"/>
      <c r="OQ1045" s="1"/>
      <c r="OR1045" s="1"/>
      <c r="OS1045" s="1"/>
      <c r="OT1045" s="1"/>
      <c r="OU1045" s="1"/>
      <c r="OV1045" s="1"/>
      <c r="OW1045" s="1"/>
      <c r="OX1045" s="1"/>
      <c r="OY1045" s="1"/>
      <c r="OZ1045" s="1"/>
      <c r="PA1045" s="1"/>
      <c r="PB1045" s="1"/>
      <c r="PC1045" s="1"/>
      <c r="PD1045" s="1"/>
      <c r="PE1045" s="1"/>
      <c r="PF1045" s="1"/>
      <c r="PG1045" s="1"/>
      <c r="PH1045" s="1"/>
      <c r="PI1045" s="1"/>
      <c r="PJ1045" s="1"/>
      <c r="PK1045" s="1"/>
      <c r="PL1045" s="1"/>
      <c r="PM1045" s="1"/>
      <c r="PN1045" s="1"/>
      <c r="PO1045" s="1"/>
      <c r="PP1045" s="1"/>
      <c r="PQ1045" s="1"/>
      <c r="PR1045" s="1"/>
      <c r="PS1045" s="1"/>
      <c r="PT1045" s="1"/>
      <c r="PU1045" s="1"/>
      <c r="PV1045" s="1"/>
      <c r="PW1045" s="1"/>
      <c r="PX1045" s="1"/>
      <c r="PY1045" s="1"/>
      <c r="PZ1045" s="1"/>
      <c r="QA1045" s="1"/>
      <c r="QB1045" s="1"/>
      <c r="QC1045" s="1"/>
      <c r="QD1045" s="1"/>
      <c r="QE1045" s="1"/>
      <c r="QF1045" s="1"/>
      <c r="QG1045" s="1"/>
      <c r="QH1045" s="1"/>
      <c r="QI1045" s="1"/>
      <c r="QJ1045" s="1"/>
      <c r="QK1045" s="1"/>
      <c r="QL1045" s="1"/>
      <c r="QM1045" s="1"/>
      <c r="QN1045" s="1"/>
      <c r="QO1045" s="1"/>
      <c r="QP1045" s="1"/>
      <c r="QQ1045" s="1"/>
      <c r="QR1045" s="1"/>
      <c r="QS1045" s="1"/>
      <c r="QT1045" s="1"/>
      <c r="QU1045" s="1"/>
      <c r="QV1045" s="1"/>
      <c r="QW1045" s="1"/>
      <c r="QX1045" s="1"/>
      <c r="QY1045" s="1"/>
      <c r="QZ1045" s="1"/>
      <c r="RA1045" s="1"/>
      <c r="RB1045" s="1"/>
      <c r="RC1045" s="1"/>
      <c r="RD1045" s="1"/>
      <c r="RE1045" s="1"/>
      <c r="RF1045" s="1"/>
      <c r="RG1045" s="1"/>
      <c r="RH1045" s="1"/>
      <c r="RI1045" s="1"/>
      <c r="RJ1045" s="1"/>
      <c r="RK1045" s="1"/>
      <c r="RL1045" s="1"/>
      <c r="RM1045" s="1"/>
      <c r="RN1045" s="1"/>
      <c r="RO1045" s="1"/>
      <c r="RP1045" s="1"/>
      <c r="RQ1045" s="1"/>
      <c r="RR1045" s="1"/>
      <c r="RS1045" s="1"/>
      <c r="RT1045" s="1"/>
      <c r="RU1045" s="1"/>
      <c r="RV1045" s="1"/>
      <c r="RW1045" s="1"/>
      <c r="RX1045" s="1"/>
      <c r="RY1045" s="1"/>
      <c r="RZ1045" s="1"/>
      <c r="SA1045" s="1"/>
      <c r="SB1045" s="1"/>
      <c r="SC1045" s="1"/>
      <c r="SD1045" s="1"/>
      <c r="SE1045" s="1"/>
      <c r="SF1045" s="1"/>
      <c r="SG1045" s="1"/>
      <c r="SH1045" s="1"/>
      <c r="SI1045" s="1"/>
      <c r="SJ1045" s="1"/>
      <c r="SK1045" s="1"/>
      <c r="SL1045" s="1"/>
      <c r="SM1045" s="1"/>
      <c r="SN1045" s="1"/>
      <c r="SO1045" s="1"/>
      <c r="SP1045" s="1"/>
      <c r="SQ1045" s="1"/>
      <c r="SR1045" s="1"/>
      <c r="SS1045" s="1"/>
      <c r="ST1045" s="1"/>
      <c r="SU1045" s="1"/>
      <c r="SV1045" s="1"/>
      <c r="SW1045" s="1"/>
      <c r="SX1045" s="1"/>
      <c r="SY1045" s="1"/>
      <c r="SZ1045" s="1"/>
      <c r="TA1045" s="1"/>
      <c r="TB1045" s="1"/>
      <c r="TC1045" s="1"/>
      <c r="TD1045" s="1"/>
      <c r="TE1045" s="1"/>
      <c r="TF1045" s="1"/>
      <c r="TG1045" s="1"/>
      <c r="TH1045" s="1"/>
      <c r="TI1045" s="1"/>
      <c r="TJ1045" s="1"/>
      <c r="TK1045" s="1"/>
      <c r="TL1045" s="1"/>
      <c r="TM1045" s="1"/>
      <c r="TN1045" s="1"/>
      <c r="TO1045" s="1"/>
      <c r="TP1045" s="1"/>
      <c r="TQ1045" s="1"/>
      <c r="TR1045" s="1"/>
      <c r="TS1045" s="1"/>
      <c r="TT1045" s="1"/>
      <c r="TU1045" s="1"/>
      <c r="TV1045" s="1"/>
      <c r="TW1045" s="1"/>
      <c r="TX1045" s="1"/>
      <c r="TY1045" s="1"/>
      <c r="TZ1045" s="1"/>
      <c r="UA1045" s="1"/>
      <c r="UB1045" s="1"/>
      <c r="UC1045" s="1"/>
      <c r="UD1045" s="1"/>
      <c r="UE1045" s="1"/>
      <c r="UF1045" s="1"/>
      <c r="UG1045" s="1"/>
      <c r="UH1045" s="1"/>
      <c r="UI1045" s="1"/>
      <c r="UJ1045" s="1"/>
      <c r="UK1045" s="1"/>
      <c r="UL1045" s="1"/>
      <c r="UM1045" s="1"/>
      <c r="UN1045" s="1"/>
      <c r="UO1045" s="1"/>
      <c r="UP1045" s="1"/>
      <c r="UQ1045" s="1"/>
      <c r="UR1045" s="1"/>
      <c r="US1045" s="1"/>
      <c r="UT1045" s="1"/>
      <c r="UU1045" s="1"/>
      <c r="UV1045" s="1"/>
      <c r="UW1045" s="1"/>
      <c r="UX1045" s="1"/>
      <c r="UY1045" s="1"/>
      <c r="UZ1045" s="1"/>
      <c r="VA1045" s="1"/>
      <c r="VB1045" s="1"/>
      <c r="VC1045" s="1"/>
      <c r="VD1045" s="1"/>
      <c r="VE1045" s="1"/>
      <c r="VF1045" s="1"/>
    </row>
    <row r="1046" spans="329:578" ht="15" thickBot="1" x14ac:dyDescent="0.35">
      <c r="LQ1046" s="1"/>
      <c r="LR1046" s="125" t="s">
        <v>0</v>
      </c>
      <c r="LS1046" s="126"/>
      <c r="LT1046" s="126"/>
      <c r="LU1046" s="126"/>
      <c r="LV1046" s="126"/>
      <c r="LW1046" s="126"/>
      <c r="LX1046" s="126"/>
      <c r="LY1046" s="126"/>
      <c r="LZ1046" s="126"/>
      <c r="MA1046" s="126"/>
      <c r="MB1046" s="126"/>
      <c r="MC1046" s="126"/>
      <c r="MD1046" s="126"/>
      <c r="ME1046" s="126"/>
      <c r="MF1046" s="126"/>
      <c r="MG1046" s="1"/>
      <c r="PH1046" s="1"/>
      <c r="PL1046" s="2" t="s">
        <v>1</v>
      </c>
      <c r="PM1046" s="2"/>
      <c r="PN1046" s="2" t="s">
        <v>370</v>
      </c>
      <c r="PO1046" s="2"/>
      <c r="PP1046" s="2" t="s">
        <v>371</v>
      </c>
      <c r="PQ1046" s="2"/>
      <c r="PR1046" s="1"/>
      <c r="QB1046" s="1"/>
      <c r="QF1046" s="2" t="s">
        <v>1</v>
      </c>
      <c r="QG1046" s="2"/>
      <c r="QH1046" s="2" t="s">
        <v>370</v>
      </c>
      <c r="QI1046" s="2"/>
      <c r="QJ1046" s="2" t="s">
        <v>371</v>
      </c>
      <c r="QK1046" s="2"/>
      <c r="QL1046" s="1"/>
      <c r="VF1046" s="1"/>
    </row>
    <row r="1047" spans="329:578" ht="15" thickBot="1" x14ac:dyDescent="0.35">
      <c r="LQ1047" s="1"/>
      <c r="LR1047" s="126"/>
      <c r="LS1047" s="126"/>
      <c r="LT1047" s="126"/>
      <c r="LU1047" s="126"/>
      <c r="LV1047" s="126"/>
      <c r="LW1047" s="126"/>
      <c r="LX1047" s="126"/>
      <c r="LY1047" s="126"/>
      <c r="LZ1047" s="126"/>
      <c r="MA1047" s="126"/>
      <c r="MB1047" s="126"/>
      <c r="MC1047" s="126"/>
      <c r="MD1047" s="126"/>
      <c r="ME1047" s="126"/>
      <c r="MF1047" s="126"/>
      <c r="MG1047" s="1"/>
      <c r="PH1047" s="1"/>
      <c r="PL1047" s="3">
        <f>-SUM(PL1049:PL1052)</f>
        <v>1.2100856621974738</v>
      </c>
      <c r="PM1047" s="2"/>
      <c r="PN1047" s="124">
        <f>1/2</f>
        <v>0.5</v>
      </c>
      <c r="PO1047" s="2"/>
      <c r="PP1047" s="3">
        <f t="array" ref="PP1047">PN1047*PL1047</f>
        <v>0.60504283109873691</v>
      </c>
      <c r="PQ1047" s="2"/>
      <c r="PR1047" s="1"/>
      <c r="QB1047" s="1"/>
      <c r="QF1047" s="3">
        <f>-SUM(QF1049:QF1052)</f>
        <v>1.3141586960161356</v>
      </c>
      <c r="QG1047" s="2"/>
      <c r="QH1047" s="124">
        <f>1/2</f>
        <v>0.5</v>
      </c>
      <c r="QI1047" s="2"/>
      <c r="QJ1047" s="3">
        <f t="array" ref="QJ1047">QH1047*QF1047</f>
        <v>0.65707934800806778</v>
      </c>
      <c r="QK1047" s="2"/>
      <c r="QL1047" s="1"/>
      <c r="VF1047" s="1"/>
    </row>
    <row r="1048" spans="329:578" ht="15" thickBot="1" x14ac:dyDescent="0.35">
      <c r="LQ1048" s="1"/>
      <c r="LR1048" s="126"/>
      <c r="LS1048" s="126"/>
      <c r="LT1048" s="126"/>
      <c r="LU1048" s="126"/>
      <c r="LV1048" s="126"/>
      <c r="LW1048" s="126"/>
      <c r="LX1048" s="126"/>
      <c r="LY1048" s="126"/>
      <c r="LZ1048" s="126"/>
      <c r="MA1048" s="126"/>
      <c r="MB1048" s="126"/>
      <c r="MC1048" s="126"/>
      <c r="MD1048" s="126"/>
      <c r="ME1048" s="126"/>
      <c r="MF1048" s="126"/>
      <c r="MG1048" s="1"/>
      <c r="PH1048" s="1"/>
      <c r="PI1048" s="2" t="s">
        <v>2</v>
      </c>
      <c r="PJ1048" s="2"/>
      <c r="PK1048" s="2"/>
      <c r="PL1048" s="2" t="s">
        <v>3</v>
      </c>
      <c r="PR1048" s="1"/>
      <c r="QB1048" s="1"/>
      <c r="QC1048" s="2" t="s">
        <v>2</v>
      </c>
      <c r="QD1048" s="2"/>
      <c r="QE1048" s="2"/>
      <c r="QF1048" s="2" t="s">
        <v>3</v>
      </c>
      <c r="QL1048" s="1"/>
      <c r="VF1048" s="1"/>
    </row>
    <row r="1049" spans="329:578" x14ac:dyDescent="0.3">
      <c r="LQ1049" s="1"/>
      <c r="LR1049" s="126"/>
      <c r="LS1049" s="126"/>
      <c r="LT1049" s="126"/>
      <c r="LU1049" s="126"/>
      <c r="LV1049" s="126"/>
      <c r="LW1049" s="126"/>
      <c r="LX1049" s="126"/>
      <c r="LY1049" s="126"/>
      <c r="LZ1049" s="126"/>
      <c r="MA1049" s="126"/>
      <c r="MB1049" s="126"/>
      <c r="MC1049" s="126"/>
      <c r="MD1049" s="126"/>
      <c r="ME1049" s="126"/>
      <c r="MF1049" s="126"/>
      <c r="MG1049" s="1"/>
      <c r="PH1049" s="1"/>
      <c r="PI1049" s="4">
        <v>2.5000000000000001E-2</v>
      </c>
      <c r="PJ1049" s="2"/>
      <c r="PK1049" s="2"/>
      <c r="PL1049" s="4">
        <f t="array" ref="PL1049:PL1052">PI1049:PI1052*LN(PL1056:PL1059)</f>
        <v>-2.5405738684090479E-2</v>
      </c>
      <c r="PR1049" s="1"/>
      <c r="QB1049" s="1"/>
      <c r="QC1049" s="4">
        <v>2.5000000000000001E-2</v>
      </c>
      <c r="QD1049" s="2"/>
      <c r="QE1049" s="2"/>
      <c r="QF1049" s="4">
        <f t="array" ref="QF1049:QF1052">QC1049:QC1052*LN(QF1056:QF1059)</f>
        <v>-2.5401098082062951E-2</v>
      </c>
      <c r="QL1049" s="1"/>
      <c r="VF1049" s="1"/>
    </row>
    <row r="1050" spans="329:578" x14ac:dyDescent="0.3">
      <c r="LQ1050" s="1"/>
      <c r="LR1050" s="126"/>
      <c r="LS1050" s="126"/>
      <c r="LT1050" s="126"/>
      <c r="LU1050" s="126"/>
      <c r="LV1050" s="126"/>
      <c r="LW1050" s="126"/>
      <c r="LX1050" s="126"/>
      <c r="LY1050" s="126"/>
      <c r="LZ1050" s="126"/>
      <c r="MA1050" s="126"/>
      <c r="MB1050" s="126"/>
      <c r="MC1050" s="126"/>
      <c r="MD1050" s="126"/>
      <c r="ME1050" s="126"/>
      <c r="MF1050" s="126"/>
      <c r="MG1050" s="1"/>
      <c r="PH1050" s="1"/>
      <c r="PI1050" s="5">
        <v>2.5000000000000001E-2</v>
      </c>
      <c r="PJ1050" s="2"/>
      <c r="PK1050" s="2"/>
      <c r="PL1050" s="5">
        <v>-3.198841372327911E-2</v>
      </c>
      <c r="PR1050" s="1"/>
      <c r="QB1050" s="1"/>
      <c r="QC1050" s="5">
        <v>0.92500000000000004</v>
      </c>
      <c r="QD1050" s="2"/>
      <c r="QE1050" s="2"/>
      <c r="QF1050" s="5">
        <v>-1.1835289812062078</v>
      </c>
      <c r="QL1050" s="1"/>
      <c r="VF1050" s="1"/>
    </row>
    <row r="1051" spans="329:578" x14ac:dyDescent="0.3">
      <c r="LQ1051" s="1"/>
      <c r="LR1051" s="126"/>
      <c r="LS1051" s="126"/>
      <c r="LT1051" s="126"/>
      <c r="LU1051" s="126"/>
      <c r="LV1051" s="126"/>
      <c r="LW1051" s="126"/>
      <c r="LX1051" s="126"/>
      <c r="LY1051" s="126"/>
      <c r="LZ1051" s="126"/>
      <c r="MA1051" s="126"/>
      <c r="MB1051" s="126"/>
      <c r="MC1051" s="126"/>
      <c r="MD1051" s="126"/>
      <c r="ME1051" s="126"/>
      <c r="MF1051" s="126"/>
      <c r="MG1051" s="1"/>
      <c r="PH1051" s="1"/>
      <c r="PI1051" s="5">
        <v>0.92500000000000004</v>
      </c>
      <c r="PJ1051" s="2"/>
      <c r="PK1051" s="2"/>
      <c r="PL1051" s="5">
        <v>-1.0765668830232016</v>
      </c>
      <c r="PR1051" s="1"/>
      <c r="QB1051" s="1"/>
      <c r="QC1051" s="5">
        <v>2.5000000000000001E-2</v>
      </c>
      <c r="QD1051" s="2"/>
      <c r="QE1051" s="2"/>
      <c r="QF1051" s="5">
        <v>-2.9102587618623579E-2</v>
      </c>
      <c r="QL1051" s="1"/>
      <c r="VF1051" s="1"/>
    </row>
    <row r="1052" spans="329:578" ht="15" thickBot="1" x14ac:dyDescent="0.35">
      <c r="LQ1052" s="1"/>
      <c r="LR1052" s="126"/>
      <c r="LS1052" s="126"/>
      <c r="LT1052" s="126"/>
      <c r="LU1052" s="126"/>
      <c r="LV1052" s="126"/>
      <c r="LW1052" s="126"/>
      <c r="LX1052" s="126"/>
      <c r="LY1052" s="126"/>
      <c r="LZ1052" s="126"/>
      <c r="MA1052" s="126"/>
      <c r="MB1052" s="126"/>
      <c r="MC1052" s="126"/>
      <c r="MD1052" s="126"/>
      <c r="ME1052" s="126"/>
      <c r="MF1052" s="126"/>
      <c r="MG1052" s="1"/>
      <c r="PH1052" s="1"/>
      <c r="PI1052" s="6">
        <v>2.5000000000000001E-2</v>
      </c>
      <c r="PJ1052" s="2"/>
      <c r="PK1052" s="2"/>
      <c r="PL1052" s="6">
        <v>-7.6124626766902667E-2</v>
      </c>
      <c r="PR1052" s="1"/>
      <c r="QB1052" s="1"/>
      <c r="QC1052" s="6">
        <v>2.5000000000000001E-2</v>
      </c>
      <c r="QD1052" s="2"/>
      <c r="QE1052" s="2"/>
      <c r="QF1052" s="6">
        <v>-7.6126029109241392E-2</v>
      </c>
      <c r="QL1052" s="1"/>
      <c r="VF1052" s="1"/>
    </row>
    <row r="1053" spans="329:578" x14ac:dyDescent="0.3">
      <c r="LQ1053" s="1"/>
      <c r="LR1053" s="126"/>
      <c r="LS1053" s="126"/>
      <c r="LT1053" s="126"/>
      <c r="LU1053" s="126"/>
      <c r="LV1053" s="126"/>
      <c r="LW1053" s="126"/>
      <c r="LX1053" s="126"/>
      <c r="LY1053" s="126"/>
      <c r="LZ1053" s="126"/>
      <c r="MA1053" s="126"/>
      <c r="MB1053" s="126"/>
      <c r="MC1053" s="126"/>
      <c r="MD1053" s="126"/>
      <c r="ME1053" s="126"/>
      <c r="MF1053" s="126"/>
      <c r="MG1053" s="1"/>
      <c r="PH1053" s="1"/>
      <c r="PL1053" s="2"/>
      <c r="PR1053" s="1"/>
      <c r="QB1053" s="1"/>
      <c r="QF1053" s="2"/>
      <c r="QL1053" s="1"/>
      <c r="VF1053" s="1"/>
    </row>
    <row r="1054" spans="329:578" x14ac:dyDescent="0.3">
      <c r="LQ1054" s="1"/>
      <c r="LR1054" s="126"/>
      <c r="LS1054" s="126"/>
      <c r="LT1054" s="126"/>
      <c r="LU1054" s="126"/>
      <c r="LV1054" s="126"/>
      <c r="LW1054" s="126"/>
      <c r="LX1054" s="126"/>
      <c r="LY1054" s="126"/>
      <c r="LZ1054" s="126"/>
      <c r="MA1054" s="126"/>
      <c r="MB1054" s="126"/>
      <c r="MC1054" s="126"/>
      <c r="MD1054" s="126"/>
      <c r="ME1054" s="126"/>
      <c r="MF1054" s="126"/>
      <c r="MG1054" s="1"/>
      <c r="PH1054" s="1"/>
      <c r="PL1054" s="2"/>
      <c r="PR1054" s="1"/>
      <c r="QB1054" s="1"/>
      <c r="QF1054" s="2"/>
      <c r="QL1054" s="1"/>
      <c r="VF1054" s="1"/>
    </row>
    <row r="1055" spans="329:578" ht="15" thickBot="1" x14ac:dyDescent="0.35">
      <c r="LQ1055" s="1"/>
      <c r="LR1055" s="126"/>
      <c r="LS1055" s="126"/>
      <c r="LT1055" s="126"/>
      <c r="LU1055" s="126"/>
      <c r="LV1055" s="126"/>
      <c r="LW1055" s="126"/>
      <c r="LX1055" s="126"/>
      <c r="LY1055" s="126"/>
      <c r="LZ1055" s="126"/>
      <c r="MA1055" s="126"/>
      <c r="MB1055" s="126"/>
      <c r="MC1055" s="126"/>
      <c r="MD1055" s="126"/>
      <c r="ME1055" s="126"/>
      <c r="MF1055" s="126"/>
      <c r="MG1055" s="1"/>
      <c r="PH1055" s="1"/>
      <c r="PL1055" s="2" t="s">
        <v>4</v>
      </c>
      <c r="PR1055" s="1"/>
      <c r="QB1055" s="1"/>
      <c r="QF1055" s="2" t="s">
        <v>4</v>
      </c>
      <c r="QL1055" s="1"/>
      <c r="VF1055" s="1"/>
    </row>
    <row r="1056" spans="329:578" x14ac:dyDescent="0.3">
      <c r="LQ1056" s="1"/>
      <c r="LR1056" s="126"/>
      <c r="LS1056" s="126"/>
      <c r="LT1056" s="126"/>
      <c r="LU1056" s="126"/>
      <c r="LV1056" s="126"/>
      <c r="LW1056" s="126"/>
      <c r="LX1056" s="126"/>
      <c r="LY1056" s="126"/>
      <c r="LZ1056" s="126"/>
      <c r="MA1056" s="126"/>
      <c r="MB1056" s="126"/>
      <c r="MC1056" s="126"/>
      <c r="MD1056" s="126"/>
      <c r="ME1056" s="126"/>
      <c r="MF1056" s="126"/>
      <c r="MG1056" s="1"/>
      <c r="PH1056" s="1"/>
      <c r="PL1056" s="4">
        <f>EXP(PL1065)/(EXP(PL1065)+EXP(PL1066)+EXP(PL1067)+EXP(PL1068))</f>
        <v>0.36195711270567232</v>
      </c>
      <c r="PR1056" s="1"/>
      <c r="QB1056" s="1"/>
      <c r="QF1056" s="4">
        <f>EXP(QF1065)/(EXP(QF1065)+EXP(QF1066)+EXP(QF1067)+EXP(QF1068))</f>
        <v>0.36202430689835352</v>
      </c>
      <c r="QL1056" s="1"/>
      <c r="VF1056" s="1"/>
    </row>
    <row r="1057" spans="329:578" x14ac:dyDescent="0.3">
      <c r="LQ1057" s="1"/>
      <c r="LR1057" s="126"/>
      <c r="LS1057" s="126"/>
      <c r="LT1057" s="126"/>
      <c r="LU1057" s="126"/>
      <c r="LV1057" s="126"/>
      <c r="LW1057" s="126"/>
      <c r="LX1057" s="126"/>
      <c r="LY1057" s="126"/>
      <c r="LZ1057" s="126"/>
      <c r="MA1057" s="126"/>
      <c r="MB1057" s="126"/>
      <c r="MC1057" s="126"/>
      <c r="MD1057" s="126"/>
      <c r="ME1057" s="126"/>
      <c r="MF1057" s="126"/>
      <c r="MG1057" s="1"/>
      <c r="PH1057" s="1"/>
      <c r="PL1057" s="5">
        <f>EXP(PL1066)/(EXP(PL1065)+EXP(PL1066)+EXP(PL1067)+EXP(PL1068))</f>
        <v>0.27816618700126267</v>
      </c>
      <c r="PR1057" s="1"/>
      <c r="QB1057" s="1"/>
      <c r="QF1057" s="5">
        <f>EXP(QF1066)/(EXP(QF1065)+EXP(QF1066)+EXP(QF1067)+EXP(QF1068))</f>
        <v>0.27817891574269643</v>
      </c>
      <c r="QL1057" s="1"/>
      <c r="VF1057" s="1"/>
    </row>
    <row r="1058" spans="329:578" x14ac:dyDescent="0.3">
      <c r="LQ1058" s="1"/>
      <c r="LR1058" s="1"/>
      <c r="LS1058" s="1"/>
      <c r="LT1058" s="1"/>
      <c r="LU1058" s="1"/>
      <c r="LV1058" s="1"/>
      <c r="LW1058" s="1"/>
      <c r="LX1058" s="1"/>
      <c r="LY1058" s="1"/>
      <c r="LZ1058" s="1"/>
      <c r="MA1058" s="1"/>
      <c r="MB1058" s="1"/>
      <c r="MC1058" s="1"/>
      <c r="MD1058" s="1"/>
      <c r="ME1058" s="1"/>
      <c r="MF1058" s="1"/>
      <c r="MG1058" s="1"/>
      <c r="PH1058" s="1"/>
      <c r="PL1058" s="5">
        <f>EXP(PL1067)/(EXP(PL1065)+EXP(PL1066)+EXP(PL1067)+EXP(PL1068))</f>
        <v>0.31227967771947251</v>
      </c>
      <c r="PR1058" s="1"/>
      <c r="QB1058" s="1"/>
      <c r="QF1058" s="5">
        <f>EXP(QF1067)/(EXP(QF1065)+EXP(QF1066)+EXP(QF1067)+EXP(QF1068))</f>
        <v>0.31220242460327513</v>
      </c>
      <c r="QL1058" s="1"/>
      <c r="VF1058" s="1"/>
    </row>
    <row r="1059" spans="329:578" ht="15" thickBot="1" x14ac:dyDescent="0.35">
      <c r="LQ1059" s="1"/>
      <c r="PH1059" s="1"/>
      <c r="PL1059" s="6">
        <f>EXP(PL1068)/(EXP(PL1065)+EXP(PL1066)+EXP(PL1067)+EXP(PL1068))</f>
        <v>4.7597022573592399E-2</v>
      </c>
      <c r="PR1059" s="1"/>
      <c r="QB1059" s="1"/>
      <c r="QF1059" s="6">
        <f>EXP(QF1068)/(EXP(QF1065)+EXP(QF1066)+EXP(QF1067)+EXP(QF1068))</f>
        <v>4.7594352755674967E-2</v>
      </c>
      <c r="QL1059" s="1"/>
      <c r="VF1059" s="1"/>
    </row>
    <row r="1060" spans="329:578" x14ac:dyDescent="0.3">
      <c r="LQ1060" s="1"/>
      <c r="PH1060" s="1"/>
      <c r="PL1060" s="2"/>
      <c r="PR1060" s="1"/>
      <c r="QB1060" s="1"/>
      <c r="QF1060" s="2"/>
      <c r="QL1060" s="1"/>
      <c r="VF1060" s="1"/>
    </row>
    <row r="1061" spans="329:578" x14ac:dyDescent="0.3">
      <c r="LQ1061" s="1"/>
      <c r="PH1061" s="1"/>
      <c r="PL1061" s="2"/>
      <c r="PR1061" s="1"/>
      <c r="QB1061" s="1"/>
      <c r="QF1061" s="2"/>
      <c r="QL1061" s="1"/>
      <c r="VF1061" s="1"/>
    </row>
    <row r="1062" spans="329:578" x14ac:dyDescent="0.3">
      <c r="LQ1062" s="1"/>
      <c r="PH1062" s="1"/>
      <c r="PL1062" s="2"/>
      <c r="PR1062" s="1"/>
      <c r="QB1062" s="1"/>
      <c r="QF1062" s="2"/>
      <c r="QL1062" s="1"/>
      <c r="VF1062" s="1"/>
    </row>
    <row r="1063" spans="329:578" x14ac:dyDescent="0.3">
      <c r="LQ1063" s="1"/>
      <c r="PH1063" s="1"/>
      <c r="PL1063" s="2"/>
      <c r="PN1063" s="7"/>
      <c r="PR1063" s="1"/>
      <c r="QB1063" s="1"/>
      <c r="QF1063" s="2"/>
      <c r="QH1063" s="7"/>
      <c r="QL1063" s="1"/>
      <c r="VF1063" s="1"/>
    </row>
    <row r="1064" spans="329:578" ht="15" thickBot="1" x14ac:dyDescent="0.35">
      <c r="LQ1064" s="1"/>
      <c r="PH1064" s="1"/>
      <c r="PL1064" s="2" t="s">
        <v>5</v>
      </c>
      <c r="PN1064" s="7" t="s">
        <v>6</v>
      </c>
      <c r="PR1064" s="1"/>
      <c r="QB1064" s="1"/>
      <c r="QF1064" s="2" t="s">
        <v>5</v>
      </c>
      <c r="QH1064" s="7" t="s">
        <v>6</v>
      </c>
      <c r="QL1064" s="1"/>
      <c r="VF1064" s="1"/>
    </row>
    <row r="1065" spans="329:578" x14ac:dyDescent="0.3">
      <c r="LQ1065" s="1"/>
      <c r="PH1065" s="1"/>
      <c r="PL1065" s="4">
        <f t="array" ref="PL1065:PL1068">PL1071:PL1074</f>
        <v>-0.42051439662064127</v>
      </c>
      <c r="PN1065" s="8">
        <f t="array" ref="PN1065:PN1068">(PL1056:PL1059-PI1049:PI1052)*PN1047</f>
        <v>0.16847855635283615</v>
      </c>
      <c r="PR1065" s="1"/>
      <c r="QB1065" s="1"/>
      <c r="QF1065" s="4">
        <f t="array" ref="QF1065:QF1068">QF1071:QF1074</f>
        <v>-0.42037574336242201</v>
      </c>
      <c r="QH1065" s="8">
        <f t="array" ref="QH1065:QH1068">(QF1056:QF1059-QC1049:QC1052)*QH1047</f>
        <v>0.16851215344917675</v>
      </c>
      <c r="QL1065" s="1"/>
      <c r="VF1065" s="1"/>
    </row>
    <row r="1066" spans="329:578" x14ac:dyDescent="0.3">
      <c r="LQ1066" s="1"/>
      <c r="PH1066" s="1"/>
      <c r="PL1066" s="5">
        <v>-0.68382139818818644</v>
      </c>
      <c r="PN1066" s="9">
        <v>0.12658309350063132</v>
      </c>
      <c r="PR1066" s="1"/>
      <c r="QB1066" s="1"/>
      <c r="QF1066" s="5">
        <v>-0.68382261057310156</v>
      </c>
      <c r="QH1066" s="9">
        <v>-0.32341054212865183</v>
      </c>
      <c r="QL1066" s="1"/>
      <c r="VF1066" s="1"/>
    </row>
    <row r="1067" spans="329:578" x14ac:dyDescent="0.3">
      <c r="LQ1067" s="1"/>
      <c r="PH1067" s="1"/>
      <c r="PL1067" s="5">
        <v>-0.5681409390118346</v>
      </c>
      <c r="PN1067" s="9">
        <v>-0.30636016114026376</v>
      </c>
      <c r="PR1067" s="1"/>
      <c r="QB1067" s="1"/>
      <c r="QF1067" s="5">
        <v>-0.56843532482484704</v>
      </c>
      <c r="QH1067" s="9">
        <v>0.14360121230163755</v>
      </c>
      <c r="QL1067" s="1"/>
      <c r="VF1067" s="1"/>
    </row>
    <row r="1068" spans="329:578" ht="15" thickBot="1" x14ac:dyDescent="0.35">
      <c r="LQ1068" s="1"/>
      <c r="PH1068" s="1"/>
      <c r="PL1068" s="6">
        <v>-2.4492699199331285</v>
      </c>
      <c r="PN1068" s="10">
        <v>1.1298511286796199E-2</v>
      </c>
      <c r="PR1068" s="1"/>
      <c r="QB1068" s="1"/>
      <c r="QF1068" s="6">
        <v>-2.4493729844495595</v>
      </c>
      <c r="QH1068" s="10">
        <v>1.1297176377837483E-2</v>
      </c>
      <c r="QL1068" s="1"/>
      <c r="VF1068" s="1"/>
    </row>
    <row r="1069" spans="329:578" x14ac:dyDescent="0.3">
      <c r="LQ1069" s="1"/>
      <c r="LR1069" s="1"/>
      <c r="LS1069" s="1"/>
      <c r="LT1069" s="1"/>
      <c r="LU1069" s="1"/>
      <c r="LV1069" s="1"/>
      <c r="LW1069" s="1"/>
      <c r="LX1069" s="1"/>
      <c r="LY1069" s="1"/>
      <c r="LZ1069" s="1"/>
      <c r="MA1069" s="1"/>
      <c r="MB1069" s="1"/>
      <c r="MC1069" s="1"/>
      <c r="MD1069" s="1"/>
      <c r="ME1069" s="1"/>
      <c r="MF1069" s="1"/>
      <c r="MG1069" s="1"/>
      <c r="MH1069" s="1"/>
      <c r="MI1069" s="1"/>
      <c r="MJ1069" s="1"/>
      <c r="MK1069" s="1"/>
      <c r="ML1069" s="1"/>
      <c r="MM1069" s="1"/>
      <c r="MN1069" s="1"/>
      <c r="MO1069" s="1"/>
      <c r="MP1069" s="1"/>
      <c r="MQ1069" s="1"/>
      <c r="MR1069" s="1"/>
      <c r="MS1069" s="1"/>
      <c r="MT1069" s="1"/>
      <c r="MU1069" s="1"/>
      <c r="MV1069" s="1"/>
      <c r="MW1069" s="1"/>
      <c r="MX1069" s="1"/>
      <c r="MY1069" s="1"/>
      <c r="MZ1069" s="1"/>
      <c r="NA1069" s="1"/>
      <c r="NB1069" s="1"/>
      <c r="NC1069" s="1"/>
      <c r="ND1069" s="1"/>
      <c r="NE1069" s="1"/>
      <c r="NF1069" s="1"/>
      <c r="NG1069" s="1"/>
      <c r="NH1069" s="1"/>
      <c r="NI1069" s="1"/>
      <c r="NJ1069" s="1"/>
      <c r="NK1069" s="1"/>
      <c r="NL1069" s="1"/>
      <c r="NM1069" s="1"/>
      <c r="NN1069" s="1"/>
      <c r="NO1069" s="1"/>
      <c r="NP1069" s="1"/>
      <c r="NQ1069" s="1"/>
      <c r="NR1069" s="1"/>
      <c r="NS1069" s="1"/>
      <c r="NT1069" s="1"/>
      <c r="NU1069" s="1"/>
      <c r="NV1069" s="1"/>
      <c r="NW1069" s="1"/>
      <c r="NX1069" s="1"/>
      <c r="NY1069" s="1"/>
      <c r="NZ1069" s="1"/>
      <c r="OA1069" s="1"/>
      <c r="OB1069" s="1"/>
      <c r="OC1069" s="1"/>
      <c r="OD1069" s="1"/>
      <c r="OE1069" s="1"/>
      <c r="OF1069" s="1"/>
      <c r="OG1069" s="1"/>
      <c r="OH1069" s="1"/>
      <c r="OI1069" s="1"/>
      <c r="OJ1069" s="1"/>
      <c r="OK1069" s="1"/>
      <c r="OL1069" s="1"/>
      <c r="OM1069" s="1"/>
      <c r="ON1069" s="1"/>
      <c r="OO1069" s="1"/>
      <c r="OP1069" s="1"/>
      <c r="OQ1069" s="1"/>
      <c r="OR1069" s="1"/>
      <c r="OS1069" s="1"/>
      <c r="OT1069" s="1"/>
      <c r="OU1069" s="1"/>
      <c r="OV1069" s="1"/>
      <c r="OW1069" s="1"/>
      <c r="OX1069" s="1"/>
      <c r="OY1069" s="1"/>
      <c r="OZ1069" s="1"/>
      <c r="PA1069" s="1"/>
      <c r="PB1069" s="1"/>
      <c r="PC1069" s="1"/>
      <c r="PD1069" s="1"/>
      <c r="PE1069" s="1"/>
      <c r="PF1069" s="1"/>
      <c r="PG1069" s="1"/>
      <c r="PH1069" s="1"/>
      <c r="PI1069" s="1"/>
      <c r="PJ1069" s="1"/>
      <c r="PK1069" s="1"/>
      <c r="PL1069" s="2"/>
      <c r="PM1069" s="1"/>
      <c r="PN1069" s="7"/>
      <c r="PO1069" s="1"/>
      <c r="PP1069" s="1"/>
      <c r="PQ1069" s="1"/>
      <c r="PR1069" s="1"/>
      <c r="PS1069" s="1"/>
      <c r="PT1069" s="1"/>
      <c r="PU1069" s="1"/>
      <c r="PV1069" s="1"/>
      <c r="PW1069" s="1"/>
      <c r="PX1069" s="1"/>
      <c r="PY1069" s="1"/>
      <c r="PZ1069" s="1"/>
      <c r="QA1069" s="1"/>
      <c r="QB1069" s="1"/>
      <c r="QC1069" s="1"/>
      <c r="QD1069" s="1"/>
      <c r="QE1069" s="1"/>
      <c r="QF1069" s="2"/>
      <c r="QG1069" s="1"/>
      <c r="QH1069" s="7"/>
      <c r="QI1069" s="1"/>
      <c r="QJ1069" s="1"/>
      <c r="QK1069" s="1"/>
      <c r="QL1069" s="1"/>
      <c r="QM1069" s="1"/>
      <c r="QN1069" s="1"/>
      <c r="QO1069" s="1"/>
      <c r="QP1069" s="1"/>
      <c r="QQ1069" s="1"/>
      <c r="QR1069" s="1"/>
      <c r="QS1069" s="1"/>
      <c r="QT1069" s="1"/>
      <c r="QU1069" s="1"/>
      <c r="QV1069" s="1"/>
      <c r="QW1069" s="1"/>
      <c r="QX1069" s="1"/>
      <c r="QY1069" s="1"/>
      <c r="QZ1069" s="1"/>
      <c r="RA1069" s="1"/>
      <c r="RB1069" s="1"/>
      <c r="RC1069" s="1"/>
      <c r="RD1069" s="1"/>
      <c r="RE1069" s="1"/>
      <c r="RF1069" s="1"/>
      <c r="RG1069" s="1"/>
      <c r="RH1069" s="1"/>
      <c r="RI1069" s="1"/>
      <c r="RJ1069" s="1"/>
      <c r="RK1069" s="1"/>
      <c r="RL1069" s="1"/>
      <c r="RM1069" s="1"/>
      <c r="RN1069" s="1"/>
      <c r="RO1069" s="1"/>
      <c r="RP1069" s="1"/>
      <c r="RQ1069" s="1"/>
      <c r="RR1069" s="1"/>
      <c r="RS1069" s="1"/>
      <c r="RT1069" s="1"/>
      <c r="RU1069" s="1"/>
      <c r="RV1069" s="1"/>
      <c r="RW1069" s="1"/>
      <c r="RX1069" s="1"/>
      <c r="RY1069" s="1"/>
      <c r="RZ1069" s="1"/>
      <c r="SA1069" s="1"/>
      <c r="SB1069" s="1"/>
      <c r="SC1069" s="1"/>
      <c r="SD1069" s="1"/>
      <c r="SE1069" s="1"/>
      <c r="SF1069" s="1"/>
      <c r="SG1069" s="1"/>
      <c r="SH1069" s="1"/>
      <c r="SI1069" s="1"/>
      <c r="SJ1069" s="1"/>
      <c r="SK1069" s="1"/>
      <c r="SL1069" s="1"/>
      <c r="SM1069" s="1"/>
      <c r="SN1069" s="1"/>
      <c r="SO1069" s="1"/>
      <c r="SP1069" s="1"/>
      <c r="SQ1069" s="1"/>
      <c r="SR1069" s="1"/>
      <c r="SS1069" s="1"/>
      <c r="ST1069" s="1"/>
      <c r="SU1069" s="1"/>
      <c r="SV1069" s="1"/>
      <c r="SW1069" s="1"/>
      <c r="SX1069" s="1"/>
      <c r="SY1069" s="1"/>
      <c r="SZ1069" s="1"/>
      <c r="TA1069" s="1"/>
      <c r="TB1069" s="1"/>
      <c r="TC1069" s="1"/>
      <c r="TD1069" s="1"/>
      <c r="TE1069" s="1"/>
      <c r="TF1069" s="1"/>
      <c r="TG1069" s="1"/>
      <c r="TH1069" s="1"/>
      <c r="TI1069" s="1"/>
      <c r="TJ1069" s="1"/>
      <c r="TK1069" s="1"/>
      <c r="TL1069" s="1"/>
      <c r="TM1069" s="1"/>
      <c r="TN1069" s="1"/>
      <c r="TO1069" s="1"/>
      <c r="TP1069" s="1"/>
      <c r="TQ1069" s="1"/>
      <c r="TR1069" s="1"/>
      <c r="TS1069" s="1"/>
      <c r="TT1069" s="1"/>
      <c r="TU1069" s="1"/>
      <c r="TV1069" s="1"/>
      <c r="TW1069" s="1"/>
      <c r="TX1069" s="1"/>
      <c r="TY1069" s="1"/>
      <c r="TZ1069" s="1"/>
      <c r="UA1069" s="1"/>
      <c r="UB1069" s="1"/>
      <c r="UC1069" s="1"/>
      <c r="UD1069" s="1"/>
      <c r="UE1069" s="1"/>
      <c r="UF1069" s="1"/>
      <c r="UG1069" s="1"/>
      <c r="UH1069" s="1"/>
      <c r="UI1069" s="1"/>
      <c r="UJ1069" s="1"/>
      <c r="UK1069" s="1"/>
      <c r="UL1069" s="1"/>
      <c r="UM1069" s="1"/>
      <c r="UN1069" s="1"/>
      <c r="UO1069" s="1"/>
      <c r="UP1069" s="1"/>
      <c r="UQ1069" s="1"/>
      <c r="UR1069" s="1"/>
      <c r="US1069" s="1"/>
      <c r="UT1069" s="1"/>
      <c r="UU1069" s="1"/>
      <c r="UV1069" s="1"/>
      <c r="UW1069" s="1"/>
      <c r="UX1069" s="1"/>
      <c r="UY1069" s="1"/>
      <c r="UZ1069" s="1"/>
      <c r="VA1069" s="1"/>
      <c r="VB1069" s="1"/>
      <c r="VC1069" s="1"/>
      <c r="VD1069" s="1"/>
      <c r="VE1069" s="1"/>
      <c r="VF1069" s="1"/>
    </row>
    <row r="1070" spans="329:578" ht="15" thickBot="1" x14ac:dyDescent="0.35">
      <c r="LQ1070" s="1"/>
      <c r="LR1070" s="125" t="s">
        <v>7</v>
      </c>
      <c r="LS1070" s="125"/>
      <c r="LT1070" s="125"/>
      <c r="LU1070" s="125"/>
      <c r="LV1070" s="125"/>
      <c r="LW1070" s="125"/>
      <c r="LX1070" s="125"/>
      <c r="LY1070" s="125"/>
      <c r="LZ1070" s="125"/>
      <c r="MA1070" s="125"/>
      <c r="MB1070" s="125"/>
      <c r="MC1070" s="125"/>
      <c r="MD1070" s="125"/>
      <c r="ME1070" s="125"/>
      <c r="MF1070" s="125"/>
      <c r="MG1070" s="1"/>
      <c r="PH1070" s="1"/>
      <c r="PJ1070" t="s">
        <v>8</v>
      </c>
      <c r="PL1070" s="2" t="s">
        <v>5</v>
      </c>
      <c r="PN1070" s="7" t="s">
        <v>6</v>
      </c>
      <c r="PP1070" t="s">
        <v>9</v>
      </c>
      <c r="PR1070" s="1"/>
      <c r="QB1070" s="1"/>
      <c r="QD1070" t="s">
        <v>8</v>
      </c>
      <c r="QF1070" s="2" t="s">
        <v>5</v>
      </c>
      <c r="QH1070" s="7" t="s">
        <v>6</v>
      </c>
      <c r="QJ1070" t="s">
        <v>9</v>
      </c>
      <c r="QL1070" s="1"/>
      <c r="QM1070" s="11" t="s">
        <v>10</v>
      </c>
      <c r="QN1070" s="11"/>
      <c r="QO1070" s="11"/>
      <c r="QP1070" s="1"/>
      <c r="VF1070" s="1"/>
    </row>
    <row r="1071" spans="329:578" x14ac:dyDescent="0.3">
      <c r="LQ1071" s="1"/>
      <c r="LR1071" s="125"/>
      <c r="LS1071" s="125"/>
      <c r="LT1071" s="125"/>
      <c r="LU1071" s="125"/>
      <c r="LV1071" s="125"/>
      <c r="LW1071" s="125"/>
      <c r="LX1071" s="125"/>
      <c r="LY1071" s="125"/>
      <c r="LZ1071" s="125"/>
      <c r="MA1071" s="125"/>
      <c r="MB1071" s="125"/>
      <c r="MC1071" s="125"/>
      <c r="MD1071" s="125"/>
      <c r="ME1071" s="125"/>
      <c r="MF1071" s="125"/>
      <c r="MG1071" s="1"/>
      <c r="PH1071" s="1"/>
      <c r="PJ1071" s="12">
        <v>-0.76882946574244304</v>
      </c>
      <c r="PL1071" s="4">
        <f t="array" ref="PL1071:PL1074">MMULT(PI1076:PK1079,PL1081:PL1083)+PJ1071:PJ1074</f>
        <v>-0.42051439662064127</v>
      </c>
      <c r="PN1071" s="8">
        <f t="array" ref="PN1071:PN1074">PN1065:PN1068</f>
        <v>0.16847855635283615</v>
      </c>
      <c r="PP1071" s="12">
        <f t="array" ref="PP1071:PP1074">PN1071:PN1074</f>
        <v>0.16847855635283615</v>
      </c>
      <c r="PR1071" s="1"/>
      <c r="QB1071" s="1"/>
      <c r="QD1071" s="12">
        <f t="array" ref="QD1071:QD1074">PJ1071:PJ1074</f>
        <v>-0.76882946574244304</v>
      </c>
      <c r="QF1071" s="4">
        <f t="array" ref="QF1071:QF1074">MMULT(QC1076:QE1079,QF1081:QF1083)+QD1071:QD1074</f>
        <v>-0.42037574336242201</v>
      </c>
      <c r="QH1071" s="8">
        <f t="array" ref="QH1071:QH1074">QH1065:QH1068</f>
        <v>0.16851215344917675</v>
      </c>
      <c r="QJ1071" s="12">
        <f t="array" ref="QJ1071:QJ1074">QH1071:QH1074</f>
        <v>0.16851215344917675</v>
      </c>
      <c r="QL1071" s="1"/>
      <c r="QM1071" s="15">
        <f t="array" ref="QM1071:QM1074">PP1071:PP1074+QJ1071:QJ1074</f>
        <v>0.3369907098020129</v>
      </c>
      <c r="QN1071" s="11"/>
      <c r="QO1071" s="11"/>
      <c r="QP1071" s="1"/>
      <c r="VF1071" s="1"/>
    </row>
    <row r="1072" spans="329:578" x14ac:dyDescent="0.3">
      <c r="LQ1072" s="1"/>
      <c r="LR1072" s="125"/>
      <c r="LS1072" s="125"/>
      <c r="LT1072" s="125"/>
      <c r="LU1072" s="125"/>
      <c r="LV1072" s="125"/>
      <c r="LW1072" s="125"/>
      <c r="LX1072" s="125"/>
      <c r="LY1072" s="125"/>
      <c r="LZ1072" s="125"/>
      <c r="MA1072" s="125"/>
      <c r="MB1072" s="125"/>
      <c r="MC1072" s="125"/>
      <c r="MD1072" s="125"/>
      <c r="ME1072" s="125"/>
      <c r="MF1072" s="125"/>
      <c r="MG1072" s="1"/>
      <c r="PH1072" s="1"/>
      <c r="PJ1072" s="13">
        <v>1.0883531923827081</v>
      </c>
      <c r="PL1072" s="5">
        <v>-0.68382139818818644</v>
      </c>
      <c r="PN1072" s="9">
        <v>0.12658309350063132</v>
      </c>
      <c r="PP1072" s="13">
        <v>0.12658309350063132</v>
      </c>
      <c r="PR1072" s="1"/>
      <c r="QB1072" s="1"/>
      <c r="QD1072" s="13">
        <v>1.0883531923827081</v>
      </c>
      <c r="QF1072" s="5">
        <v>-0.68382261057310156</v>
      </c>
      <c r="QH1072" s="9">
        <v>-0.32341054212865183</v>
      </c>
      <c r="QJ1072" s="13">
        <v>-0.32341054212865183</v>
      </c>
      <c r="QL1072" s="1"/>
      <c r="QM1072" s="16">
        <v>-0.19682744862802051</v>
      </c>
      <c r="QN1072" s="11"/>
      <c r="QO1072" s="11"/>
      <c r="QP1072" s="1"/>
      <c r="VF1072" s="1"/>
    </row>
    <row r="1073" spans="329:578" x14ac:dyDescent="0.3">
      <c r="LQ1073" s="1"/>
      <c r="LR1073" s="125"/>
      <c r="LS1073" s="125"/>
      <c r="LT1073" s="125"/>
      <c r="LU1073" s="125"/>
      <c r="LV1073" s="125"/>
      <c r="LW1073" s="125"/>
      <c r="LX1073" s="125"/>
      <c r="LY1073" s="125"/>
      <c r="LZ1073" s="125"/>
      <c r="MA1073" s="125"/>
      <c r="MB1073" s="125"/>
      <c r="MC1073" s="125"/>
      <c r="MD1073" s="125"/>
      <c r="ME1073" s="125"/>
      <c r="MF1073" s="125"/>
      <c r="MG1073" s="1"/>
      <c r="PH1073" s="1"/>
      <c r="PJ1073" s="13">
        <v>-0.86569279438923386</v>
      </c>
      <c r="PL1073" s="5">
        <v>-0.5681409390118346</v>
      </c>
      <c r="PN1073" s="9">
        <v>-0.30636016114026376</v>
      </c>
      <c r="PP1073" s="13">
        <v>-0.30636016114026376</v>
      </c>
      <c r="PR1073" s="1"/>
      <c r="QB1073" s="1"/>
      <c r="QD1073" s="13">
        <v>-0.86569279438923386</v>
      </c>
      <c r="QF1073" s="5">
        <v>-0.56843532482484704</v>
      </c>
      <c r="QH1073" s="9">
        <v>0.14360121230163755</v>
      </c>
      <c r="QJ1073" s="13">
        <v>0.14360121230163755</v>
      </c>
      <c r="QL1073" s="1"/>
      <c r="QM1073" s="16">
        <v>-0.16275894883862621</v>
      </c>
      <c r="QN1073" s="11"/>
      <c r="QO1073" s="11"/>
      <c r="QP1073" s="1"/>
      <c r="VF1073" s="1"/>
    </row>
    <row r="1074" spans="329:578" ht="15" thickBot="1" x14ac:dyDescent="0.35">
      <c r="LQ1074" s="1"/>
      <c r="LR1074" s="125"/>
      <c r="LS1074" s="125"/>
      <c r="LT1074" s="125"/>
      <c r="LU1074" s="125"/>
      <c r="LV1074" s="125"/>
      <c r="LW1074" s="125"/>
      <c r="LX1074" s="125"/>
      <c r="LY1074" s="125"/>
      <c r="LZ1074" s="125"/>
      <c r="MA1074" s="125"/>
      <c r="MB1074" s="125"/>
      <c r="MC1074" s="125"/>
      <c r="MD1074" s="125"/>
      <c r="ME1074" s="125"/>
      <c r="MF1074" s="125"/>
      <c r="MG1074" s="1"/>
      <c r="PH1074" s="1"/>
      <c r="PJ1074" s="14">
        <v>-0.45329720350187902</v>
      </c>
      <c r="PL1074" s="6">
        <v>-2.4492699199331285</v>
      </c>
      <c r="PN1074" s="10">
        <v>1.1298511286796199E-2</v>
      </c>
      <c r="PP1074" s="14">
        <v>1.1298511286796199E-2</v>
      </c>
      <c r="PR1074" s="1"/>
      <c r="QB1074" s="1"/>
      <c r="QD1074" s="14">
        <v>-0.45329720350187902</v>
      </c>
      <c r="QF1074" s="6">
        <v>-2.4493729844495595</v>
      </c>
      <c r="QH1074" s="10">
        <v>1.1297176377837483E-2</v>
      </c>
      <c r="QJ1074" s="14">
        <v>1.1297176377837483E-2</v>
      </c>
      <c r="QL1074" s="1"/>
      <c r="QM1074" s="17">
        <v>2.2595687664633681E-2</v>
      </c>
      <c r="QN1074" s="11"/>
      <c r="QO1074" s="11"/>
      <c r="QP1074" s="1"/>
      <c r="VF1074" s="1"/>
    </row>
    <row r="1075" spans="329:578" ht="15" thickBot="1" x14ac:dyDescent="0.35">
      <c r="LQ1075" s="1"/>
      <c r="LR1075" s="125"/>
      <c r="LS1075" s="125"/>
      <c r="LT1075" s="125"/>
      <c r="LU1075" s="125"/>
      <c r="LV1075" s="125"/>
      <c r="LW1075" s="125"/>
      <c r="LX1075" s="125"/>
      <c r="LY1075" s="125"/>
      <c r="LZ1075" s="125"/>
      <c r="MA1075" s="125"/>
      <c r="MB1075" s="125"/>
      <c r="MC1075" s="125"/>
      <c r="MD1075" s="125"/>
      <c r="ME1075" s="125"/>
      <c r="MF1075" s="125"/>
      <c r="MG1075" s="1"/>
      <c r="PH1075" s="1"/>
      <c r="PI1075" t="s">
        <v>11</v>
      </c>
      <c r="PL1075" s="2"/>
      <c r="PN1075" s="7"/>
      <c r="PO1075" t="s">
        <v>12</v>
      </c>
      <c r="PR1075" s="1"/>
      <c r="QB1075" s="1"/>
      <c r="QC1075" t="s">
        <v>11</v>
      </c>
      <c r="QF1075" s="2"/>
      <c r="QH1075" s="7"/>
      <c r="QI1075" t="s">
        <v>12</v>
      </c>
      <c r="QL1075" s="1"/>
      <c r="QM1075" s="11" t="s">
        <v>13</v>
      </c>
      <c r="QN1075" s="11"/>
      <c r="QO1075" s="11"/>
      <c r="QP1075" s="1"/>
      <c r="VF1075" s="1"/>
    </row>
    <row r="1076" spans="329:578" x14ac:dyDescent="0.3">
      <c r="LQ1076" s="1"/>
      <c r="LR1076" s="125"/>
      <c r="LS1076" s="125"/>
      <c r="LT1076" s="125"/>
      <c r="LU1076" s="125"/>
      <c r="LV1076" s="125"/>
      <c r="LW1076" s="125"/>
      <c r="LX1076" s="125"/>
      <c r="LY1076" s="125"/>
      <c r="LZ1076" s="125"/>
      <c r="MA1076" s="125"/>
      <c r="MB1076" s="125"/>
      <c r="MC1076" s="125"/>
      <c r="MD1076" s="125"/>
      <c r="ME1076" s="125"/>
      <c r="MF1076" s="125"/>
      <c r="MG1076" s="1"/>
      <c r="PH1076" s="1"/>
      <c r="PI1076" s="18">
        <v>9.2096070486524531E-2</v>
      </c>
      <c r="PJ1076" s="19">
        <v>-0.54914886269594609</v>
      </c>
      <c r="PK1076" s="20">
        <v>0.39532432923749472</v>
      </c>
      <c r="PL1076" s="2"/>
      <c r="PN1076" s="7"/>
      <c r="PO1076" s="18">
        <f t="array" ref="PO1076:PQ1079">MMULT(PN1071:PN1074,TRANSPOSE(PL1081:PL1083))</f>
        <v>-0.15018377982992595</v>
      </c>
      <c r="PP1076" s="19">
        <v>-0.30386330171269565</v>
      </c>
      <c r="PQ1076" s="20">
        <v>-0.23866790783612646</v>
      </c>
      <c r="PR1076" s="1"/>
      <c r="QB1076" s="1"/>
      <c r="QC1076" s="18">
        <f t="array" ref="QC1076:QE1079">PI1076:PK1079</f>
        <v>9.2096070486524531E-2</v>
      </c>
      <c r="QD1076" s="19">
        <v>-0.54914886269594609</v>
      </c>
      <c r="QE1076" s="20">
        <v>0.39532432923749472</v>
      </c>
      <c r="QF1076" s="2"/>
      <c r="QH1076" s="7"/>
      <c r="QI1076" s="18">
        <f t="array" ref="QI1076:QK1079">MMULT(QH1071:QH1074,TRANSPOSE(QF1081:QF1083))</f>
        <v>-0.15022847744338219</v>
      </c>
      <c r="QJ1076" s="19">
        <v>-0.30394389974661951</v>
      </c>
      <c r="QK1076" s="20">
        <v>-0.23868074972232081</v>
      </c>
      <c r="QL1076" s="1"/>
      <c r="QM1076" s="26">
        <f t="array" ref="QM1076:QO1079">PO1076:PQ1079+QI1076:QK1079</f>
        <v>-0.30041225727330811</v>
      </c>
      <c r="QN1076" s="27">
        <v>-0.60780720145931522</v>
      </c>
      <c r="QO1076" s="28">
        <v>-0.47734865755844724</v>
      </c>
      <c r="QP1076" s="1"/>
      <c r="VF1076" s="1"/>
    </row>
    <row r="1077" spans="329:578" x14ac:dyDescent="0.3">
      <c r="LQ1077" s="1"/>
      <c r="LR1077" s="125"/>
      <c r="LS1077" s="125"/>
      <c r="LT1077" s="125"/>
      <c r="LU1077" s="125"/>
      <c r="LV1077" s="125"/>
      <c r="LW1077" s="125"/>
      <c r="LX1077" s="125"/>
      <c r="LY1077" s="125"/>
      <c r="LZ1077" s="125"/>
      <c r="MA1077" s="125"/>
      <c r="MB1077" s="125"/>
      <c r="MC1077" s="125"/>
      <c r="MD1077" s="125"/>
      <c r="ME1077" s="125"/>
      <c r="MF1077" s="125"/>
      <c r="MG1077" s="1"/>
      <c r="PH1077" s="1"/>
      <c r="PI1077" s="21">
        <v>0.38862683763790329</v>
      </c>
      <c r="PJ1077">
        <v>0.45835950491931199</v>
      </c>
      <c r="PK1077" s="22">
        <v>0.42288608294112467</v>
      </c>
      <c r="PL1077" s="2"/>
      <c r="PN1077" s="7"/>
      <c r="PO1077" s="21">
        <v>-0.11283766822334669</v>
      </c>
      <c r="PP1077">
        <v>-0.22830179439308329</v>
      </c>
      <c r="PQ1077" s="22">
        <v>-0.1793185005096459</v>
      </c>
      <c r="PR1077" s="1"/>
      <c r="QB1077" s="1"/>
      <c r="QC1077" s="21">
        <v>0.38862683763790329</v>
      </c>
      <c r="QD1077">
        <v>0.45835950491931199</v>
      </c>
      <c r="QE1077" s="22">
        <v>0.42288608294112467</v>
      </c>
      <c r="QF1077" s="2"/>
      <c r="QH1077" s="7"/>
      <c r="QI1077" s="21">
        <v>0.28832029226770017</v>
      </c>
      <c r="QJ1077">
        <v>0.5833327708520305</v>
      </c>
      <c r="QK1077" s="22">
        <v>0.45807895207184507</v>
      </c>
      <c r="QL1077" s="1"/>
      <c r="QM1077" s="29">
        <v>0.1754826240443535</v>
      </c>
      <c r="QN1077" s="11">
        <v>0.35503097645894721</v>
      </c>
      <c r="QO1077" s="30">
        <v>0.2787604515621992</v>
      </c>
      <c r="QP1077" s="1"/>
      <c r="VF1077" s="1"/>
    </row>
    <row r="1078" spans="329:578" x14ac:dyDescent="0.3">
      <c r="LQ1078" s="1"/>
      <c r="LR1078" s="125"/>
      <c r="LS1078" s="125"/>
      <c r="LT1078" s="125"/>
      <c r="LU1078" s="125"/>
      <c r="LV1078" s="125"/>
      <c r="LW1078" s="125"/>
      <c r="LX1078" s="125"/>
      <c r="LY1078" s="125"/>
      <c r="LZ1078" s="125"/>
      <c r="MA1078" s="125"/>
      <c r="MB1078" s="125"/>
      <c r="MC1078" s="125"/>
      <c r="MD1078" s="125"/>
      <c r="ME1078" s="125"/>
      <c r="MF1078" s="125"/>
      <c r="MG1078" s="1"/>
      <c r="PH1078" s="1"/>
      <c r="PI1078" s="21">
        <v>0.15371960291018852</v>
      </c>
      <c r="PJ1078">
        <v>0.57090113082454264</v>
      </c>
      <c r="PK1078" s="22">
        <v>-1.0336253534611803</v>
      </c>
      <c r="PL1078" s="2"/>
      <c r="PN1078" s="7"/>
      <c r="PO1078" s="21">
        <v>0.27309307478272132</v>
      </c>
      <c r="PP1078">
        <v>0.55254278106679022</v>
      </c>
      <c r="PQ1078" s="22">
        <v>0.43399195889687747</v>
      </c>
      <c r="PR1078" s="1"/>
      <c r="QB1078" s="1"/>
      <c r="QC1078" s="21">
        <v>0.15371960291018852</v>
      </c>
      <c r="QD1078">
        <v>0.57090113082454264</v>
      </c>
      <c r="QE1078" s="22">
        <v>-1.0336253534611803</v>
      </c>
      <c r="QF1078" s="2"/>
      <c r="QH1078" s="7"/>
      <c r="QI1078" s="21">
        <v>-0.128020389280737</v>
      </c>
      <c r="QJ1078">
        <v>-0.25901225271841177</v>
      </c>
      <c r="QK1078" s="22">
        <v>-0.20339687263878151</v>
      </c>
      <c r="QL1078" s="1"/>
      <c r="QM1078" s="29">
        <v>0.14507268550198432</v>
      </c>
      <c r="QN1078" s="11">
        <v>0.29353052834837845</v>
      </c>
      <c r="QO1078" s="30">
        <v>0.23059508625809597</v>
      </c>
      <c r="QP1078" s="1"/>
      <c r="VF1078" s="1"/>
    </row>
    <row r="1079" spans="329:578" ht="15" thickBot="1" x14ac:dyDescent="0.35">
      <c r="LQ1079" s="1"/>
      <c r="LR1079" s="1"/>
      <c r="LS1079" s="1"/>
      <c r="LT1079" s="1"/>
      <c r="LU1079" s="1"/>
      <c r="LV1079" s="1"/>
      <c r="LW1079" s="1"/>
      <c r="LX1079" s="1"/>
      <c r="LY1079" s="1"/>
      <c r="LZ1079" s="1"/>
      <c r="MA1079" s="1"/>
      <c r="MB1079" s="1"/>
      <c r="MC1079" s="1"/>
      <c r="MD1079" s="1"/>
      <c r="ME1079" s="1"/>
      <c r="MF1079" s="1"/>
      <c r="MG1079" s="1"/>
      <c r="PH1079" s="1"/>
      <c r="PI1079" s="23">
        <v>0.96298418886344916</v>
      </c>
      <c r="PJ1079" s="24">
        <v>0.4836116626136529</v>
      </c>
      <c r="PK1079" s="25">
        <v>0.18729857834996452</v>
      </c>
      <c r="PL1079" s="2"/>
      <c r="PN1079" s="7"/>
      <c r="PO1079" s="23">
        <v>-1.007162672944858E-2</v>
      </c>
      <c r="PP1079" s="24">
        <v>-2.0377684961011101E-2</v>
      </c>
      <c r="PQ1079" s="25">
        <v>-1.6005550551104988E-2</v>
      </c>
      <c r="PR1079" s="1"/>
      <c r="QB1079" s="1"/>
      <c r="QC1079" s="23">
        <v>0.96298418886344916</v>
      </c>
      <c r="QD1079" s="24">
        <v>0.4836116626136529</v>
      </c>
      <c r="QE1079" s="25">
        <v>0.18729857834996452</v>
      </c>
      <c r="QF1079" s="2"/>
      <c r="QH1079" s="7"/>
      <c r="QI1079" s="23">
        <v>-1.0071425543580932E-2</v>
      </c>
      <c r="QJ1079" s="24">
        <v>-2.037661838699913E-2</v>
      </c>
      <c r="QK1079" s="25">
        <v>-1.6001329710742689E-2</v>
      </c>
      <c r="QL1079" s="1"/>
      <c r="QM1079" s="31">
        <v>-2.014305227302951E-2</v>
      </c>
      <c r="QN1079" s="32">
        <v>-4.075430334801023E-2</v>
      </c>
      <c r="QO1079" s="33">
        <v>-3.2006880261847677E-2</v>
      </c>
      <c r="QP1079" s="1"/>
      <c r="VF1079" s="1"/>
    </row>
    <row r="1080" spans="329:578" ht="15" thickBot="1" x14ac:dyDescent="0.35">
      <c r="LQ1080" s="1"/>
      <c r="PH1080" s="1"/>
      <c r="PL1080" s="2" t="s">
        <v>14</v>
      </c>
      <c r="PN1080" s="7" t="s">
        <v>15</v>
      </c>
      <c r="PR1080" s="1"/>
      <c r="QB1080" s="1"/>
      <c r="QF1080" s="2" t="s">
        <v>14</v>
      </c>
      <c r="QH1080" s="7" t="s">
        <v>15</v>
      </c>
      <c r="QL1080" s="1"/>
      <c r="QM1080" s="11"/>
      <c r="QN1080" s="11"/>
      <c r="QO1080" s="11"/>
      <c r="QP1080" s="1"/>
      <c r="VF1080" s="1"/>
    </row>
    <row r="1081" spans="329:578" x14ac:dyDescent="0.3">
      <c r="LQ1081" s="1"/>
      <c r="PH1081" s="1"/>
      <c r="PL1081" s="4">
        <f t="array" ref="PL1081:PL1083">PI1098:PI1100</f>
        <v>-0.89141183947115277</v>
      </c>
      <c r="PN1081" s="8">
        <f t="array" ref="PN1081:PN1083">MMULT(TRANSPOSE(PI1076:PK1079),PN1071:PN1074)</f>
        <v>2.8496525735809311E-2</v>
      </c>
      <c r="PR1081" s="1"/>
      <c r="QB1081" s="1"/>
      <c r="QF1081" s="4">
        <f t="array" ref="QF1081:QF1083">QC1098:QC1100</f>
        <v>-0.89149936291503795</v>
      </c>
      <c r="QH1081" s="8">
        <f t="array" ref="QH1081:QH1083">MMULT(TRANSPOSE(QC1076:QE1079),QH1071:QH1074)</f>
        <v>-7.7213385521237896E-2</v>
      </c>
      <c r="QL1081" s="1"/>
      <c r="QM1081" s="11"/>
      <c r="QN1081" s="11"/>
      <c r="QO1081" s="11"/>
      <c r="QP1081" s="1"/>
      <c r="VF1081" s="1"/>
    </row>
    <row r="1082" spans="329:578" x14ac:dyDescent="0.3">
      <c r="LQ1082" s="1"/>
      <c r="PH1082" s="1"/>
      <c r="PL1082" s="5">
        <v>-1.8035725631238793</v>
      </c>
      <c r="PN1082" s="9">
        <v>-0.20393651414780956</v>
      </c>
      <c r="PR1082" s="1"/>
      <c r="QB1082" s="1"/>
      <c r="QF1082" s="5">
        <v>-1.8036912681095667</v>
      </c>
      <c r="QH1082" s="9">
        <v>-0.15333101265112956</v>
      </c>
      <c r="QL1082" s="1"/>
      <c r="QM1082" s="11"/>
      <c r="QN1082" s="11"/>
      <c r="QO1082" s="11"/>
      <c r="QP1082" s="1"/>
      <c r="VF1082" s="1"/>
    </row>
    <row r="1083" spans="329:578" ht="15" thickBot="1" x14ac:dyDescent="0.35">
      <c r="LQ1083" s="1"/>
      <c r="PH1083" s="1"/>
      <c r="PL1083" s="6">
        <v>-1.4166070329822644</v>
      </c>
      <c r="PN1083" s="10">
        <v>0.43891172580465582</v>
      </c>
      <c r="PR1083" s="1"/>
      <c r="QB1083" s="1"/>
      <c r="QF1083" s="6">
        <v>-1.416400804552693</v>
      </c>
      <c r="QH1083" s="10">
        <v>-0.21646277205978595</v>
      </c>
      <c r="QL1083" s="1"/>
      <c r="QM1083" s="11"/>
      <c r="QN1083" s="11"/>
      <c r="QO1083" s="11"/>
      <c r="QP1083" s="1"/>
      <c r="VF1083" s="1"/>
    </row>
    <row r="1084" spans="329:578" x14ac:dyDescent="0.3">
      <c r="LQ1084" s="1"/>
      <c r="LR1084" s="1"/>
      <c r="LS1084" s="1"/>
      <c r="LT1084" s="1"/>
      <c r="LU1084" s="1"/>
      <c r="LV1084" s="1"/>
      <c r="LW1084" s="1"/>
      <c r="LX1084" s="1"/>
      <c r="LY1084" s="1"/>
      <c r="LZ1084" s="1"/>
      <c r="MA1084" s="1"/>
      <c r="MB1084" s="1"/>
      <c r="MC1084" s="1"/>
      <c r="MD1084" s="1"/>
      <c r="ME1084" s="1"/>
      <c r="MF1084" s="1"/>
      <c r="MG1084" s="1"/>
      <c r="MH1084" s="1"/>
      <c r="MI1084" s="1"/>
      <c r="MJ1084" s="1"/>
      <c r="MK1084" s="1"/>
      <c r="ML1084" s="1"/>
      <c r="MM1084" s="1"/>
      <c r="MN1084" s="1"/>
      <c r="MO1084" s="1"/>
      <c r="MP1084" s="1"/>
      <c r="MQ1084" s="1"/>
      <c r="MR1084" s="1"/>
      <c r="MS1084" s="1"/>
      <c r="MT1084" s="1"/>
      <c r="MU1084" s="1"/>
      <c r="MV1084" s="1"/>
      <c r="MW1084" s="1"/>
      <c r="MX1084" s="1"/>
      <c r="MY1084" s="1"/>
      <c r="MZ1084" s="1"/>
      <c r="NA1084" s="1"/>
      <c r="NB1084" s="1"/>
      <c r="NC1084" s="1"/>
      <c r="ND1084" s="1"/>
      <c r="NE1084" s="1"/>
      <c r="NF1084" s="1"/>
      <c r="NG1084" s="1"/>
      <c r="NH1084" s="1"/>
      <c r="NI1084" s="1"/>
      <c r="NJ1084" s="1"/>
      <c r="NK1084" s="1"/>
      <c r="NL1084" s="1"/>
      <c r="NM1084" s="1"/>
      <c r="NN1084" s="1"/>
      <c r="NO1084" s="1"/>
      <c r="NP1084" s="1"/>
      <c r="NQ1084" s="1"/>
      <c r="NR1084" s="1"/>
      <c r="NS1084" s="1"/>
      <c r="NT1084" s="1"/>
      <c r="NU1084" s="1"/>
      <c r="NV1084" s="1"/>
      <c r="NW1084" s="1"/>
      <c r="NX1084" s="1"/>
      <c r="NY1084" s="1"/>
      <c r="NZ1084" s="1"/>
      <c r="OA1084" s="1"/>
      <c r="OB1084" s="1"/>
      <c r="OC1084" s="1"/>
      <c r="OD1084" s="1"/>
      <c r="OE1084" s="1"/>
      <c r="OF1084" s="1"/>
      <c r="OG1084" s="1"/>
      <c r="OH1084" s="1"/>
      <c r="OI1084" s="1"/>
      <c r="OJ1084" s="1"/>
      <c r="OK1084" s="1"/>
      <c r="OL1084" s="1"/>
      <c r="OM1084" s="1"/>
      <c r="ON1084" s="1"/>
      <c r="OO1084" s="1"/>
      <c r="OP1084" s="1"/>
      <c r="OQ1084" s="1"/>
      <c r="OR1084" s="1"/>
      <c r="OS1084" s="1"/>
      <c r="OT1084" s="1"/>
      <c r="OU1084" s="1"/>
      <c r="OV1084" s="1"/>
      <c r="OW1084" s="1"/>
      <c r="OX1084" s="1"/>
      <c r="OY1084" s="1"/>
      <c r="OZ1084" s="1"/>
      <c r="PA1084" s="1"/>
      <c r="PB1084" s="1"/>
      <c r="PC1084" s="1"/>
      <c r="PD1084" s="1"/>
      <c r="PE1084" s="1"/>
      <c r="PF1084" s="1"/>
      <c r="PG1084" s="1"/>
      <c r="PH1084" s="1"/>
      <c r="PI1084" s="1"/>
      <c r="PJ1084" s="1"/>
      <c r="PK1084" s="1"/>
      <c r="PL1084" s="2"/>
      <c r="PM1084" s="1"/>
      <c r="PN1084" s="7"/>
      <c r="PO1084" s="1"/>
      <c r="PP1084" s="1"/>
      <c r="PQ1084" s="1"/>
      <c r="PR1084" s="1"/>
      <c r="PS1084" s="1"/>
      <c r="PT1084" s="1"/>
      <c r="PU1084" s="1"/>
      <c r="PV1084" s="1"/>
      <c r="PW1084" s="1"/>
      <c r="PX1084" s="1"/>
      <c r="PY1084" s="1"/>
      <c r="PZ1084" s="1"/>
      <c r="QA1084" s="1"/>
      <c r="QB1084" s="1"/>
      <c r="QC1084" s="1"/>
      <c r="QD1084" s="1"/>
      <c r="QE1084" s="1"/>
      <c r="QF1084" s="2"/>
      <c r="QG1084" s="1"/>
      <c r="QH1084" s="7"/>
      <c r="QI1084" s="1"/>
      <c r="QJ1084" s="1"/>
      <c r="QK1084" s="1"/>
      <c r="QL1084" s="1"/>
      <c r="QM1084" s="1"/>
      <c r="QN1084" s="1"/>
      <c r="QO1084" s="1"/>
      <c r="QP1084" s="1"/>
      <c r="QQ1084" s="1"/>
      <c r="QR1084" s="1"/>
      <c r="QS1084" s="1"/>
      <c r="QT1084" s="1"/>
      <c r="QU1084" s="1"/>
      <c r="QV1084" s="1"/>
      <c r="QW1084" s="1"/>
      <c r="QX1084" s="1"/>
      <c r="QY1084" s="1"/>
      <c r="QZ1084" s="1"/>
      <c r="RA1084" s="1"/>
      <c r="RB1084" s="1"/>
      <c r="RC1084" s="1"/>
      <c r="RD1084" s="1"/>
      <c r="RE1084" s="1"/>
      <c r="RF1084" s="1"/>
      <c r="RG1084" s="1"/>
      <c r="RH1084" s="1"/>
      <c r="RI1084" s="1"/>
      <c r="RJ1084" s="1"/>
      <c r="RK1084" s="1"/>
      <c r="RL1084" s="1"/>
      <c r="RM1084" s="1"/>
      <c r="RN1084" s="1"/>
      <c r="RO1084" s="1"/>
      <c r="RP1084" s="1"/>
      <c r="RQ1084" s="1"/>
      <c r="RR1084" s="1"/>
      <c r="RS1084" s="1"/>
      <c r="RT1084" s="1"/>
      <c r="RU1084" s="1"/>
      <c r="RV1084" s="1"/>
      <c r="RW1084" s="1"/>
      <c r="RX1084" s="1"/>
      <c r="RY1084" s="1"/>
      <c r="RZ1084" s="1"/>
      <c r="SA1084" s="1"/>
      <c r="SB1084" s="1"/>
      <c r="SC1084" s="1"/>
      <c r="SD1084" s="1"/>
      <c r="SE1084" s="1"/>
      <c r="SF1084" s="1"/>
      <c r="SG1084" s="1"/>
      <c r="SH1084" s="1"/>
      <c r="SI1084" s="1"/>
      <c r="SJ1084" s="1"/>
      <c r="SK1084" s="1"/>
      <c r="SL1084" s="1"/>
      <c r="SM1084" s="1"/>
      <c r="SN1084" s="1"/>
      <c r="SO1084" s="1"/>
      <c r="SP1084" s="1"/>
      <c r="SQ1084" s="1"/>
      <c r="SR1084" s="1"/>
      <c r="SS1084" s="1"/>
      <c r="ST1084" s="1"/>
      <c r="SU1084" s="1"/>
      <c r="SV1084" s="1"/>
      <c r="SW1084" s="1"/>
      <c r="SX1084" s="1"/>
      <c r="SY1084" s="1"/>
      <c r="SZ1084" s="1"/>
      <c r="TA1084" s="1"/>
      <c r="TB1084" s="1"/>
      <c r="TC1084" s="1"/>
      <c r="TD1084" s="1"/>
      <c r="TE1084" s="1"/>
      <c r="TF1084" s="1"/>
      <c r="TG1084" s="1"/>
      <c r="TH1084" s="1"/>
      <c r="TI1084" s="1"/>
      <c r="TJ1084" s="1"/>
      <c r="TK1084" s="1"/>
      <c r="TL1084" s="1"/>
      <c r="TM1084" s="1"/>
      <c r="TN1084" s="1"/>
      <c r="TO1084" s="1"/>
      <c r="TP1084" s="1"/>
      <c r="TQ1084" s="1"/>
      <c r="TR1084" s="1"/>
      <c r="TS1084" s="1"/>
      <c r="TT1084" s="1"/>
      <c r="TU1084" s="1"/>
      <c r="TV1084" s="1"/>
      <c r="TW1084" s="1"/>
      <c r="TX1084" s="1"/>
      <c r="TY1084" s="1"/>
      <c r="TZ1084" s="1"/>
      <c r="UA1084" s="1"/>
      <c r="UB1084" s="1"/>
      <c r="UC1084" s="1"/>
      <c r="UD1084" s="1"/>
      <c r="UE1084" s="1"/>
      <c r="UF1084" s="1"/>
      <c r="UG1084" s="1"/>
      <c r="UH1084" s="1"/>
      <c r="UI1084" s="1"/>
      <c r="UJ1084" s="1"/>
      <c r="UK1084" s="1"/>
      <c r="UL1084" s="1"/>
      <c r="UM1084" s="1"/>
      <c r="UN1084" s="1"/>
      <c r="UO1084" s="1"/>
      <c r="UP1084" s="1"/>
      <c r="UQ1084" s="1"/>
      <c r="UR1084" s="1"/>
      <c r="US1084" s="1"/>
      <c r="UT1084" s="1"/>
      <c r="UU1084" s="1"/>
      <c r="UV1084" s="1"/>
      <c r="UW1084" s="1"/>
      <c r="UX1084" s="1"/>
      <c r="UY1084" s="1"/>
      <c r="UZ1084" s="1"/>
      <c r="VA1084" s="1"/>
      <c r="VB1084" s="1"/>
      <c r="VC1084" s="1"/>
      <c r="VD1084" s="1"/>
      <c r="VE1084" s="1"/>
      <c r="VF1084" s="1"/>
    </row>
    <row r="1085" spans="329:578" x14ac:dyDescent="0.3">
      <c r="PL1085" s="34"/>
      <c r="PN1085" s="35"/>
      <c r="QF1085" s="36"/>
      <c r="QH1085" s="37"/>
    </row>
    <row r="1086" spans="329:578" x14ac:dyDescent="0.3">
      <c r="PL1086" s="34"/>
      <c r="PN1086" s="35"/>
      <c r="QF1086" s="36"/>
      <c r="QH1086" s="37"/>
    </row>
    <row r="1087" spans="329:578" x14ac:dyDescent="0.3">
      <c r="PL1087" s="34"/>
      <c r="PN1087" s="35"/>
      <c r="QF1087" s="36"/>
      <c r="QH1087" s="37"/>
    </row>
    <row r="1088" spans="329:578" x14ac:dyDescent="0.3">
      <c r="PL1088" s="34"/>
      <c r="PN1088" s="35"/>
      <c r="QF1088" s="36"/>
      <c r="QH1088" s="37"/>
    </row>
    <row r="1089" spans="308:592" x14ac:dyDescent="0.3">
      <c r="PI1089" s="34"/>
      <c r="PJ1089" s="34"/>
      <c r="PK1089" s="34"/>
      <c r="PL1089" s="34"/>
      <c r="PN1089" s="35"/>
      <c r="PO1089" s="35"/>
      <c r="PP1089" s="35"/>
      <c r="PQ1089" s="35"/>
      <c r="QC1089" s="36"/>
      <c r="QD1089" s="36"/>
      <c r="QE1089" s="36"/>
      <c r="QF1089" s="36"/>
      <c r="QH1089" s="37"/>
      <c r="QI1089" s="37"/>
      <c r="QJ1089" s="37"/>
      <c r="QK1089" s="37"/>
    </row>
    <row r="1090" spans="308:592" x14ac:dyDescent="0.3">
      <c r="PI1090" s="34"/>
      <c r="PJ1090" s="34"/>
      <c r="PK1090" s="34"/>
      <c r="PL1090" s="34"/>
      <c r="PN1090" s="35"/>
      <c r="PO1090" s="35"/>
      <c r="PP1090" s="35"/>
      <c r="PQ1090" s="35"/>
      <c r="QC1090" s="36"/>
      <c r="QD1090" s="36"/>
      <c r="QE1090" s="36"/>
      <c r="QF1090" s="36"/>
      <c r="QH1090" s="37"/>
      <c r="QI1090" s="37"/>
      <c r="QJ1090" s="37"/>
      <c r="QK1090" s="37"/>
    </row>
    <row r="1091" spans="308:592" x14ac:dyDescent="0.3">
      <c r="KV1091" s="1"/>
      <c r="KW1091" s="1"/>
      <c r="KX1091" s="1"/>
      <c r="KY1091" s="1"/>
      <c r="KZ1091" s="1"/>
      <c r="LA1091" s="1"/>
      <c r="LB1091" s="1"/>
      <c r="LC1091" s="1"/>
      <c r="LD1091" s="1"/>
      <c r="LE1091" s="1"/>
      <c r="LF1091" s="1"/>
      <c r="LG1091" s="1"/>
      <c r="LH1091" s="1"/>
      <c r="LI1091" s="1"/>
      <c r="LJ1091" s="1"/>
      <c r="LK1091" s="1"/>
      <c r="LL1091" s="1"/>
      <c r="LM1091" s="1"/>
      <c r="LN1091" s="1"/>
      <c r="LO1091" s="1"/>
      <c r="LP1091" s="1"/>
      <c r="LQ1091" s="1"/>
      <c r="LR1091" s="1"/>
      <c r="LS1091" s="1"/>
      <c r="LT1091" s="1"/>
      <c r="LU1091" s="1"/>
      <c r="LV1091" s="1"/>
      <c r="LW1091" s="1"/>
      <c r="LX1091" s="1"/>
      <c r="LY1091" s="1"/>
      <c r="LZ1091" s="1"/>
      <c r="MA1091" s="1"/>
      <c r="MB1091" s="1"/>
      <c r="MC1091" s="1"/>
      <c r="MD1091" s="1"/>
      <c r="ME1091" s="1"/>
      <c r="MF1091" s="1"/>
      <c r="MG1091" s="1"/>
      <c r="MH1091" s="1"/>
      <c r="MI1091" s="1"/>
      <c r="MJ1091" s="1"/>
      <c r="MK1091" s="1"/>
      <c r="ML1091" s="1"/>
      <c r="MM1091" s="1"/>
      <c r="MN1091" s="1"/>
      <c r="MO1091" s="1"/>
      <c r="MP1091" s="1"/>
      <c r="MQ1091" s="1"/>
      <c r="MR1091" s="1"/>
      <c r="MS1091" s="1"/>
      <c r="MT1091" s="1"/>
      <c r="MU1091" s="1"/>
      <c r="MV1091" s="1"/>
      <c r="MW1091" s="1"/>
      <c r="MX1091" s="1"/>
      <c r="MY1091" s="1"/>
      <c r="MZ1091" s="1"/>
      <c r="NA1091" s="1"/>
      <c r="NB1091" s="1"/>
      <c r="NC1091" s="1"/>
      <c r="ND1091" s="1"/>
      <c r="NE1091" s="1"/>
      <c r="NF1091" s="1"/>
      <c r="NG1091" s="1"/>
      <c r="NH1091" s="1"/>
      <c r="NI1091" s="1"/>
      <c r="NJ1091" s="1"/>
      <c r="NK1091" s="1"/>
      <c r="NL1091" s="1"/>
      <c r="NM1091" s="1"/>
      <c r="NN1091" s="1"/>
      <c r="NO1091" s="1"/>
      <c r="NP1091" s="1"/>
      <c r="NQ1091" s="1"/>
      <c r="NR1091" s="1"/>
      <c r="NS1091" s="1"/>
      <c r="NT1091" s="1"/>
      <c r="NU1091" s="1"/>
      <c r="NV1091" s="1"/>
      <c r="NW1091" s="1"/>
      <c r="NX1091" s="1"/>
      <c r="NY1091" s="1"/>
      <c r="NZ1091" s="1"/>
      <c r="OA1091" s="1"/>
      <c r="OB1091" s="1"/>
      <c r="OC1091" s="1"/>
      <c r="OD1091" s="1"/>
      <c r="OE1091" s="1"/>
      <c r="OF1091" s="1"/>
      <c r="OG1091" s="1"/>
      <c r="OH1091" s="1"/>
      <c r="OI1091" s="1"/>
      <c r="OJ1091" s="1"/>
      <c r="OK1091" s="1"/>
      <c r="OL1091" s="1"/>
      <c r="OM1091" s="1"/>
      <c r="ON1091" s="1"/>
      <c r="OO1091" s="1"/>
      <c r="OP1091" s="1"/>
      <c r="OQ1091" s="1"/>
      <c r="OR1091" s="1"/>
      <c r="OS1091" s="1"/>
      <c r="OT1091" s="1"/>
      <c r="OU1091" s="1"/>
      <c r="OV1091" s="1"/>
      <c r="OW1091" s="1"/>
      <c r="OX1091" s="1"/>
      <c r="OY1091" s="1"/>
      <c r="OZ1091" s="1"/>
      <c r="PA1091" s="1"/>
      <c r="PB1091" s="1"/>
      <c r="PC1091" s="1"/>
      <c r="PD1091" s="1"/>
      <c r="PE1091" s="1"/>
      <c r="PF1091" s="1"/>
      <c r="PG1091" s="1"/>
      <c r="PH1091" s="1"/>
      <c r="PI1091" s="34"/>
      <c r="PJ1091" s="1"/>
      <c r="PK1091" s="1"/>
      <c r="PL1091" s="1"/>
      <c r="PM1091" s="1"/>
      <c r="PN1091" s="1"/>
      <c r="PO1091" s="1"/>
      <c r="PP1091" s="1"/>
      <c r="PQ1091" s="35"/>
      <c r="PR1091" s="1"/>
      <c r="PS1091" s="1"/>
      <c r="PT1091" s="1"/>
      <c r="PU1091" s="1"/>
      <c r="PV1091" s="1"/>
      <c r="PW1091" s="1"/>
      <c r="PX1091" s="1"/>
      <c r="PY1091" s="1"/>
      <c r="PZ1091" s="1"/>
      <c r="QA1091" s="1"/>
      <c r="QB1091" s="1"/>
      <c r="QC1091" s="36"/>
      <c r="QD1091" s="1"/>
      <c r="QE1091" s="1"/>
      <c r="QF1091" s="1"/>
      <c r="QG1091" s="1"/>
      <c r="QH1091" s="1"/>
      <c r="QI1091" s="1"/>
      <c r="QJ1091" s="1"/>
      <c r="QK1091" s="37"/>
      <c r="QL1091" s="1"/>
      <c r="QM1091" s="1"/>
      <c r="QN1091" s="1"/>
      <c r="QO1091" s="1"/>
      <c r="QP1091" s="1"/>
      <c r="QQ1091" s="1"/>
      <c r="QR1091" s="1"/>
      <c r="QS1091" s="1"/>
      <c r="QT1091" s="1"/>
      <c r="QU1091" s="1"/>
      <c r="QV1091" s="1"/>
      <c r="QW1091" s="1"/>
      <c r="QX1091" s="1"/>
      <c r="QY1091" s="1"/>
      <c r="QZ1091" s="1"/>
      <c r="RA1091" s="1"/>
      <c r="RB1091" s="1"/>
      <c r="RC1091" s="1"/>
      <c r="RD1091" s="1"/>
      <c r="RE1091" s="1"/>
      <c r="RF1091" s="1"/>
      <c r="RG1091" s="1"/>
      <c r="RH1091" s="1"/>
      <c r="RI1091" s="1"/>
      <c r="RJ1091" s="1"/>
      <c r="RK1091" s="1"/>
      <c r="RL1091" s="1"/>
      <c r="RM1091" s="1"/>
      <c r="RN1091" s="1"/>
      <c r="RO1091" s="1"/>
      <c r="RP1091" s="1"/>
      <c r="RQ1091" s="1"/>
      <c r="RR1091" s="1"/>
      <c r="RS1091" s="1"/>
      <c r="RT1091" s="1"/>
      <c r="RU1091" s="1"/>
      <c r="RV1091" s="1"/>
      <c r="RW1091" s="1"/>
      <c r="RX1091" s="1"/>
      <c r="RY1091" s="1"/>
      <c r="RZ1091" s="1"/>
      <c r="SA1091" s="1"/>
      <c r="SB1091" s="1"/>
      <c r="SC1091" s="1"/>
      <c r="SD1091" s="1"/>
      <c r="SE1091" s="1"/>
      <c r="SF1091" s="1"/>
      <c r="SG1091" s="1"/>
      <c r="SH1091" s="1"/>
      <c r="SI1091" s="1"/>
      <c r="SJ1091" s="1"/>
      <c r="SK1091" s="1"/>
      <c r="SL1091" s="1"/>
      <c r="SM1091" s="1"/>
      <c r="SN1091" s="1"/>
      <c r="SO1091" s="1"/>
      <c r="SP1091" s="1"/>
      <c r="SQ1091" s="1"/>
      <c r="SR1091" s="1"/>
      <c r="SS1091" s="1"/>
      <c r="ST1091" s="1"/>
      <c r="SU1091" s="1"/>
      <c r="SV1091" s="1"/>
      <c r="SW1091" s="1"/>
      <c r="SX1091" s="1"/>
      <c r="SY1091" s="1"/>
      <c r="SZ1091" s="1"/>
      <c r="TA1091" s="1"/>
      <c r="TB1091" s="1"/>
      <c r="TC1091" s="1"/>
      <c r="TD1091" s="1"/>
      <c r="TE1091" s="1"/>
      <c r="TF1091" s="1"/>
      <c r="TG1091" s="1"/>
      <c r="TH1091" s="1"/>
      <c r="TI1091" s="1"/>
      <c r="TJ1091" s="1"/>
      <c r="TK1091" s="1"/>
      <c r="TL1091" s="1"/>
      <c r="TM1091" s="1"/>
      <c r="TN1091" s="1"/>
      <c r="TO1091" s="1"/>
      <c r="TP1091" s="1"/>
      <c r="TQ1091" s="1"/>
      <c r="TR1091" s="1"/>
      <c r="TS1091" s="1"/>
      <c r="TT1091" s="1"/>
      <c r="TU1091" s="1"/>
      <c r="TV1091" s="1"/>
      <c r="TW1091" s="1"/>
      <c r="TX1091" s="1"/>
      <c r="TY1091" s="1"/>
      <c r="TZ1091" s="1"/>
      <c r="UA1091" s="1"/>
      <c r="UB1091" s="1"/>
      <c r="UC1091" s="1"/>
      <c r="UD1091" s="1"/>
      <c r="UE1091" s="1"/>
      <c r="UF1091" s="1"/>
      <c r="UG1091" s="1"/>
      <c r="UH1091" s="1"/>
      <c r="UI1091" s="1"/>
      <c r="UJ1091" s="1"/>
      <c r="UK1091" s="1"/>
      <c r="UL1091" s="1"/>
      <c r="UM1091" s="1"/>
      <c r="UN1091" s="1"/>
      <c r="UO1091" s="1"/>
      <c r="UP1091" s="1"/>
      <c r="UQ1091" s="1"/>
      <c r="UR1091" s="1"/>
      <c r="US1091" s="1"/>
      <c r="UT1091" s="1"/>
      <c r="UU1091" s="1"/>
      <c r="UV1091" s="1"/>
      <c r="UW1091" s="1"/>
      <c r="UX1091" s="1"/>
      <c r="UY1091" s="1"/>
      <c r="UZ1091" s="1"/>
      <c r="VA1091" s="1"/>
      <c r="VB1091" s="1"/>
      <c r="VC1091" s="1"/>
      <c r="VD1091" s="1"/>
      <c r="VE1091" s="1"/>
      <c r="VF1091" s="1"/>
      <c r="VG1091" s="1"/>
      <c r="VH1091" s="1"/>
      <c r="VI1091" s="1"/>
      <c r="VJ1091" s="1"/>
      <c r="VK1091" s="1"/>
      <c r="VL1091" s="1"/>
      <c r="VM1091" s="1"/>
      <c r="VN1091" s="1"/>
      <c r="VO1091" s="1"/>
      <c r="VP1091" s="1"/>
      <c r="VQ1091" s="1"/>
      <c r="VR1091" s="1"/>
      <c r="VS1091" s="1"/>
      <c r="VT1091" s="1"/>
    </row>
    <row r="1092" spans="308:592" x14ac:dyDescent="0.3">
      <c r="KV1092" s="1"/>
      <c r="KW1092" s="127" t="s">
        <v>16</v>
      </c>
      <c r="KX1092" s="127"/>
      <c r="KY1092" s="127"/>
      <c r="KZ1092" s="127"/>
      <c r="LA1092" s="127"/>
      <c r="LB1092" s="127"/>
      <c r="LC1092" s="127"/>
      <c r="LD1092" s="127"/>
      <c r="LE1092" s="127"/>
      <c r="LF1092" s="127"/>
      <c r="LG1092" s="127"/>
      <c r="LH1092" s="127"/>
      <c r="LI1092" s="127"/>
      <c r="LJ1092" s="127"/>
      <c r="LK1092" s="127"/>
      <c r="LL1092" s="127"/>
      <c r="LM1092" s="127"/>
      <c r="LN1092" s="1"/>
      <c r="PI1092" s="34"/>
      <c r="PQ1092" s="35"/>
      <c r="QC1092" s="36"/>
      <c r="QK1092" s="37"/>
      <c r="VT1092" s="1"/>
    </row>
    <row r="1093" spans="308:592" x14ac:dyDescent="0.3">
      <c r="KV1093" s="1"/>
      <c r="KW1093" s="127"/>
      <c r="KX1093" s="127"/>
      <c r="KY1093" s="127"/>
      <c r="KZ1093" s="127"/>
      <c r="LA1093" s="127"/>
      <c r="LB1093" s="127"/>
      <c r="LC1093" s="127"/>
      <c r="LD1093" s="127"/>
      <c r="LE1093" s="127"/>
      <c r="LF1093" s="127"/>
      <c r="LG1093" s="127"/>
      <c r="LH1093" s="127"/>
      <c r="LI1093" s="127"/>
      <c r="LJ1093" s="127"/>
      <c r="LK1093" s="127"/>
      <c r="LL1093" s="127"/>
      <c r="LM1093" s="127"/>
      <c r="LN1093" s="1"/>
      <c r="PI1093" s="34"/>
      <c r="PQ1093" s="35"/>
      <c r="QC1093" s="36"/>
      <c r="QK1093" s="37"/>
      <c r="VT1093" s="1"/>
    </row>
    <row r="1094" spans="308:592" x14ac:dyDescent="0.3">
      <c r="KV1094" s="1"/>
      <c r="KW1094" s="127"/>
      <c r="KX1094" s="127"/>
      <c r="KY1094" s="127"/>
      <c r="KZ1094" s="127"/>
      <c r="LA1094" s="127"/>
      <c r="LB1094" s="127"/>
      <c r="LC1094" s="127"/>
      <c r="LD1094" s="127"/>
      <c r="LE1094" s="127"/>
      <c r="LF1094" s="127"/>
      <c r="LG1094" s="127"/>
      <c r="LH1094" s="127"/>
      <c r="LI1094" s="127"/>
      <c r="LJ1094" s="127"/>
      <c r="LK1094" s="127"/>
      <c r="LL1094" s="127"/>
      <c r="LM1094" s="127"/>
      <c r="LN1094" s="1"/>
      <c r="PI1094" s="34"/>
      <c r="PQ1094" s="35"/>
      <c r="QC1094" s="36"/>
      <c r="QK1094" s="37"/>
      <c r="VT1094" s="1"/>
    </row>
    <row r="1095" spans="308:592" x14ac:dyDescent="0.3">
      <c r="KV1095" s="1"/>
      <c r="KW1095" s="127"/>
      <c r="KX1095" s="127"/>
      <c r="KY1095" s="127"/>
      <c r="KZ1095" s="127"/>
      <c r="LA1095" s="127"/>
      <c r="LB1095" s="127"/>
      <c r="LC1095" s="127"/>
      <c r="LD1095" s="127"/>
      <c r="LE1095" s="127"/>
      <c r="LF1095" s="127"/>
      <c r="LG1095" s="127"/>
      <c r="LH1095" s="127"/>
      <c r="LI1095" s="127"/>
      <c r="LJ1095" s="127"/>
      <c r="LK1095" s="127"/>
      <c r="LL1095" s="127"/>
      <c r="LM1095" s="127"/>
      <c r="LN1095" s="1"/>
      <c r="PI1095" s="34"/>
      <c r="PQ1095" s="35"/>
      <c r="QC1095" s="36"/>
      <c r="QK1095" s="37"/>
      <c r="VT1095" s="1"/>
    </row>
    <row r="1096" spans="308:592" x14ac:dyDescent="0.3">
      <c r="KV1096" s="1"/>
      <c r="KW1096" s="127"/>
      <c r="KX1096" s="127"/>
      <c r="KY1096" s="127"/>
      <c r="KZ1096" s="127"/>
      <c r="LA1096" s="127"/>
      <c r="LB1096" s="127"/>
      <c r="LC1096" s="127"/>
      <c r="LD1096" s="127"/>
      <c r="LE1096" s="127"/>
      <c r="LF1096" s="127"/>
      <c r="LG1096" s="127"/>
      <c r="LH1096" s="127"/>
      <c r="LI1096" s="127"/>
      <c r="LJ1096" s="127"/>
      <c r="LK1096" s="127"/>
      <c r="LL1096" s="127"/>
      <c r="LM1096" s="127"/>
      <c r="LN1096" s="1"/>
      <c r="LQ1096" s="1"/>
      <c r="LR1096" s="1"/>
      <c r="LS1096" s="1"/>
      <c r="LT1096" s="1"/>
      <c r="LU1096" s="1"/>
      <c r="LV1096" s="1"/>
      <c r="LW1096" s="1"/>
      <c r="LX1096" s="1"/>
      <c r="LY1096" s="1"/>
      <c r="LZ1096" s="1"/>
      <c r="MA1096" s="1"/>
      <c r="MB1096" s="1"/>
      <c r="MC1096" s="1"/>
      <c r="MD1096" s="1"/>
      <c r="ME1096" s="1"/>
      <c r="MF1096" s="1"/>
      <c r="MG1096" s="1"/>
      <c r="MH1096" s="1"/>
      <c r="MI1096" s="1"/>
      <c r="MJ1096" s="1"/>
      <c r="MK1096" s="1"/>
      <c r="ML1096" s="1"/>
      <c r="MM1096" s="1"/>
      <c r="MN1096" s="1"/>
      <c r="MO1096" s="1"/>
      <c r="MP1096" s="1"/>
      <c r="MQ1096" s="1"/>
      <c r="MR1096" s="1"/>
      <c r="MS1096" s="1"/>
      <c r="MT1096" s="1"/>
      <c r="MU1096" s="1"/>
      <c r="MV1096" s="1"/>
      <c r="MW1096" s="1"/>
      <c r="MX1096" s="1"/>
      <c r="MY1096" s="1"/>
      <c r="MZ1096" s="1"/>
      <c r="NA1096" s="1"/>
      <c r="NB1096" s="1"/>
      <c r="NC1096" s="1"/>
      <c r="ND1096" s="1"/>
      <c r="NE1096" s="1"/>
      <c r="NF1096" s="1"/>
      <c r="NG1096" s="1"/>
      <c r="NH1096" s="1"/>
      <c r="NI1096" s="1"/>
      <c r="NJ1096" s="1"/>
      <c r="NK1096" s="1"/>
      <c r="NL1096" s="1"/>
      <c r="NM1096" s="1"/>
      <c r="NN1096" s="1"/>
      <c r="NO1096" s="1"/>
      <c r="NP1096" s="1"/>
      <c r="NQ1096" s="1"/>
      <c r="NR1096" s="1"/>
      <c r="NS1096" s="1"/>
      <c r="NT1096" s="1"/>
      <c r="NU1096" s="1"/>
      <c r="NV1096" s="1"/>
      <c r="NW1096" s="1"/>
      <c r="NX1096" s="1"/>
      <c r="NY1096" s="1"/>
      <c r="NZ1096" s="1"/>
      <c r="OA1096" s="1"/>
      <c r="OB1096" s="1"/>
      <c r="OC1096" s="1"/>
      <c r="OD1096" s="1"/>
      <c r="OE1096" s="1"/>
      <c r="OF1096" s="1"/>
      <c r="OG1096" s="1"/>
      <c r="OH1096" s="1"/>
      <c r="OI1096" s="1"/>
      <c r="OJ1096" s="1"/>
      <c r="OK1096" s="1"/>
      <c r="OL1096" s="1"/>
      <c r="OM1096" s="1"/>
      <c r="ON1096" s="1"/>
      <c r="OO1096" s="1"/>
      <c r="OP1096" s="1"/>
      <c r="OQ1096" s="1"/>
      <c r="OR1096" s="1"/>
      <c r="OS1096" s="1"/>
      <c r="OT1096" s="1"/>
      <c r="OU1096" s="1"/>
      <c r="OV1096" s="1"/>
      <c r="OW1096" s="1"/>
      <c r="OX1096" s="1"/>
      <c r="OY1096" s="1"/>
      <c r="OZ1096" s="1"/>
      <c r="PA1096" s="1"/>
      <c r="PB1096" s="1"/>
      <c r="PC1096" s="1"/>
      <c r="PD1096" s="1"/>
      <c r="PE1096" s="1"/>
      <c r="PF1096" s="1"/>
      <c r="PG1096" s="1"/>
      <c r="PH1096" s="1"/>
      <c r="PI1096" s="2"/>
      <c r="PJ1096" s="1"/>
      <c r="PK1096" s="1"/>
      <c r="PL1096" s="1"/>
      <c r="PM1096" s="1"/>
      <c r="PN1096" s="1"/>
      <c r="PO1096" s="1"/>
      <c r="PP1096" s="1"/>
      <c r="PQ1096" s="7"/>
      <c r="PR1096" s="1"/>
      <c r="PS1096" s="1"/>
      <c r="PT1096" s="1"/>
      <c r="PU1096" s="1"/>
      <c r="PV1096" s="1"/>
      <c r="PW1096" s="1"/>
      <c r="PX1096" s="1"/>
      <c r="PY1096" s="1"/>
      <c r="PZ1096" s="1"/>
      <c r="QA1096" s="1"/>
      <c r="QB1096" s="1"/>
      <c r="QC1096" s="2"/>
      <c r="QD1096" s="1"/>
      <c r="QE1096" s="1"/>
      <c r="QF1096" s="1"/>
      <c r="QG1096" s="1"/>
      <c r="QH1096" s="1"/>
      <c r="QI1096" s="1"/>
      <c r="QJ1096" s="1"/>
      <c r="QK1096" s="7"/>
      <c r="QL1096" s="1"/>
      <c r="QM1096" s="1"/>
      <c r="QN1096" s="1"/>
      <c r="QO1096" s="1"/>
      <c r="QP1096" s="1"/>
      <c r="QQ1096" s="1"/>
      <c r="QR1096" s="1"/>
      <c r="QS1096" s="1"/>
      <c r="QT1096" s="1"/>
      <c r="QU1096" s="1"/>
      <c r="QV1096" s="1"/>
      <c r="QW1096" s="1"/>
      <c r="QX1096" s="1"/>
      <c r="QY1096" s="1"/>
      <c r="QZ1096" s="1"/>
      <c r="RA1096" s="1"/>
      <c r="RB1096" s="1"/>
      <c r="RC1096" s="1"/>
      <c r="RD1096" s="1"/>
      <c r="RE1096" s="1"/>
      <c r="RF1096" s="1"/>
      <c r="RG1096" s="1"/>
      <c r="RH1096" s="1"/>
      <c r="RI1096" s="1"/>
      <c r="RJ1096" s="1"/>
      <c r="RK1096" s="1"/>
      <c r="RL1096" s="1"/>
      <c r="RM1096" s="1"/>
      <c r="RN1096" s="1"/>
      <c r="RO1096" s="1"/>
      <c r="RP1096" s="1"/>
      <c r="RQ1096" s="1"/>
      <c r="RR1096" s="1"/>
      <c r="RS1096" s="1"/>
      <c r="RT1096" s="1"/>
      <c r="RU1096" s="1"/>
      <c r="RV1096" s="1"/>
      <c r="RW1096" s="1"/>
      <c r="RX1096" s="1"/>
      <c r="RY1096" s="1"/>
      <c r="RZ1096" s="1"/>
      <c r="SA1096" s="1"/>
      <c r="SB1096" s="1"/>
      <c r="SC1096" s="1"/>
      <c r="SD1096" s="1"/>
      <c r="SE1096" s="1"/>
      <c r="SF1096" s="1"/>
      <c r="SG1096" s="1"/>
      <c r="SH1096" s="1"/>
      <c r="SI1096" s="1"/>
      <c r="SJ1096" s="1"/>
      <c r="SK1096" s="1"/>
      <c r="SL1096" s="1"/>
      <c r="SM1096" s="1"/>
      <c r="SN1096" s="1"/>
      <c r="SO1096" s="1"/>
      <c r="SP1096" s="1"/>
      <c r="SQ1096" s="1"/>
      <c r="SR1096" s="1"/>
      <c r="SS1096" s="1"/>
      <c r="ST1096" s="1"/>
      <c r="SU1096" s="1"/>
      <c r="SV1096" s="1"/>
      <c r="SW1096" s="1"/>
      <c r="SX1096" s="1"/>
      <c r="SY1096" s="1"/>
      <c r="SZ1096" s="1"/>
      <c r="TA1096" s="1"/>
      <c r="TB1096" s="1"/>
      <c r="TC1096" s="1"/>
      <c r="TD1096" s="1"/>
      <c r="TE1096" s="1"/>
      <c r="TF1096" s="1"/>
      <c r="TG1096" s="1"/>
      <c r="TH1096" s="1"/>
      <c r="TI1096" s="1"/>
      <c r="TJ1096" s="1"/>
      <c r="TK1096" s="1"/>
      <c r="TL1096" s="1"/>
      <c r="TM1096" s="1"/>
      <c r="TN1096" s="1"/>
      <c r="TO1096" s="1"/>
      <c r="TP1096" s="1"/>
      <c r="TQ1096" s="1"/>
      <c r="TR1096" s="1"/>
      <c r="TS1096" s="1"/>
      <c r="TT1096" s="1"/>
      <c r="TU1096" s="1"/>
      <c r="TV1096" s="1"/>
      <c r="TW1096" s="1"/>
      <c r="TX1096" s="1"/>
      <c r="TY1096" s="1"/>
      <c r="TZ1096" s="1"/>
      <c r="UA1096" s="1"/>
      <c r="UB1096" s="1"/>
      <c r="UC1096" s="1"/>
      <c r="UD1096" s="1"/>
      <c r="UE1096" s="1"/>
      <c r="UF1096" s="1"/>
      <c r="UG1096" s="1"/>
      <c r="UH1096" s="1"/>
      <c r="UI1096" s="1"/>
      <c r="UJ1096" s="1"/>
      <c r="UK1096" s="1"/>
      <c r="UL1096" s="1"/>
      <c r="UM1096" s="1"/>
      <c r="UN1096" s="1"/>
      <c r="UO1096" s="1"/>
      <c r="UP1096" s="1"/>
      <c r="UQ1096" s="1"/>
      <c r="UR1096" s="1"/>
      <c r="US1096" s="1"/>
      <c r="UT1096" s="1"/>
      <c r="UU1096" s="1"/>
      <c r="UV1096" s="1"/>
      <c r="UW1096" s="1"/>
      <c r="UX1096" s="1"/>
      <c r="UY1096" s="1"/>
      <c r="UZ1096" s="1"/>
      <c r="VA1096" s="1"/>
      <c r="VB1096" s="1"/>
      <c r="VC1096" s="1"/>
      <c r="VD1096" s="1"/>
      <c r="VE1096" s="1"/>
      <c r="VF1096" s="1"/>
      <c r="VT1096" s="1"/>
    </row>
    <row r="1097" spans="308:592" ht="15" customHeight="1" thickBot="1" x14ac:dyDescent="0.35">
      <c r="KV1097" s="1"/>
      <c r="KW1097" s="127"/>
      <c r="KX1097" s="127"/>
      <c r="KY1097" s="127"/>
      <c r="KZ1097" s="127"/>
      <c r="LA1097" s="127"/>
      <c r="LB1097" s="127"/>
      <c r="LC1097" s="127"/>
      <c r="LD1097" s="127"/>
      <c r="LE1097" s="127"/>
      <c r="LF1097" s="127"/>
      <c r="LG1097" s="127"/>
      <c r="LH1097" s="127"/>
      <c r="LI1097" s="127"/>
      <c r="LJ1097" s="127"/>
      <c r="LK1097" s="127"/>
      <c r="LL1097" s="127"/>
      <c r="LM1097" s="127"/>
      <c r="LN1097" s="1"/>
      <c r="LQ1097" s="1"/>
      <c r="LR1097" s="125" t="s">
        <v>17</v>
      </c>
      <c r="LS1097" s="125"/>
      <c r="LT1097" s="125"/>
      <c r="LU1097" s="125"/>
      <c r="LV1097" s="125"/>
      <c r="LW1097" s="125"/>
      <c r="LX1097" s="125"/>
      <c r="LY1097" s="125"/>
      <c r="LZ1097" s="125"/>
      <c r="MA1097" s="125"/>
      <c r="MB1097" s="125"/>
      <c r="MC1097" s="125"/>
      <c r="MD1097" s="125"/>
      <c r="ME1097" s="125"/>
      <c r="MF1097" s="125"/>
      <c r="MG1097" s="1"/>
      <c r="PF1097" s="1"/>
      <c r="PI1097" s="2" t="s">
        <v>18</v>
      </c>
      <c r="PQ1097" s="7" t="s">
        <v>19</v>
      </c>
      <c r="PT1097" s="1"/>
      <c r="PZ1097" s="1"/>
      <c r="QC1097" s="2" t="s">
        <v>20</v>
      </c>
      <c r="QK1097" s="7" t="s">
        <v>21</v>
      </c>
      <c r="QN1097" s="1"/>
      <c r="QO1097" s="11"/>
      <c r="QP1097" s="1"/>
      <c r="VF1097" s="1"/>
      <c r="VT1097" s="1"/>
    </row>
    <row r="1098" spans="308:592" ht="14.4" customHeight="1" x14ac:dyDescent="0.3">
      <c r="KV1098" s="1"/>
      <c r="KW1098" s="127"/>
      <c r="KX1098" s="127"/>
      <c r="KY1098" s="127"/>
      <c r="KZ1098" s="127"/>
      <c r="LA1098" s="127"/>
      <c r="LB1098" s="127"/>
      <c r="LC1098" s="127"/>
      <c r="LD1098" s="127"/>
      <c r="LE1098" s="127"/>
      <c r="LF1098" s="127"/>
      <c r="LG1098" s="127"/>
      <c r="LH1098" s="127"/>
      <c r="LI1098" s="127"/>
      <c r="LJ1098" s="127"/>
      <c r="LK1098" s="127"/>
      <c r="LL1098" s="127"/>
      <c r="LM1098" s="127"/>
      <c r="LN1098" s="1"/>
      <c r="LQ1098" s="1"/>
      <c r="LR1098" s="125"/>
      <c r="LS1098" s="125"/>
      <c r="LT1098" s="125"/>
      <c r="LU1098" s="125"/>
      <c r="LV1098" s="125"/>
      <c r="LW1098" s="125"/>
      <c r="LX1098" s="125"/>
      <c r="LY1098" s="125"/>
      <c r="LZ1098" s="125"/>
      <c r="MA1098" s="125"/>
      <c r="MB1098" s="125"/>
      <c r="MC1098" s="125"/>
      <c r="MD1098" s="125"/>
      <c r="ME1098" s="125"/>
      <c r="MF1098" s="125"/>
      <c r="MG1098" s="1"/>
      <c r="PF1098" s="1"/>
      <c r="PI1098" s="4">
        <f t="array" ref="PI1098:PI1100">PG1100+PI1105:PI1107</f>
        <v>-0.89141183947115277</v>
      </c>
      <c r="PQ1098" s="8">
        <f t="array" ref="PQ1098:PQ1100">PN1081:PN1083</f>
        <v>2.8496525735809311E-2</v>
      </c>
      <c r="PT1098" s="1"/>
      <c r="PZ1098" s="1"/>
      <c r="QC1098" s="4">
        <f t="array" ref="QC1098:QC1100">QA1100+QC1105:QC1107</f>
        <v>-0.89149936291503795</v>
      </c>
      <c r="QK1098" s="8">
        <f t="array" ref="QK1098:QK1100">QH1081:QH1083</f>
        <v>-7.7213385521237896E-2</v>
      </c>
      <c r="QN1098" s="1"/>
      <c r="QO1098" s="11"/>
      <c r="QP1098" s="1"/>
      <c r="VF1098" s="1"/>
      <c r="VT1098" s="1"/>
    </row>
    <row r="1099" spans="308:592" ht="15" customHeight="1" thickBot="1" x14ac:dyDescent="0.35">
      <c r="KV1099" s="1"/>
      <c r="KW1099" s="127"/>
      <c r="KX1099" s="127"/>
      <c r="KY1099" s="127"/>
      <c r="KZ1099" s="127"/>
      <c r="LA1099" s="127"/>
      <c r="LB1099" s="127"/>
      <c r="LC1099" s="127"/>
      <c r="LD1099" s="127"/>
      <c r="LE1099" s="127"/>
      <c r="LF1099" s="127"/>
      <c r="LG1099" s="127"/>
      <c r="LH1099" s="127"/>
      <c r="LI1099" s="127"/>
      <c r="LJ1099" s="127"/>
      <c r="LK1099" s="127"/>
      <c r="LL1099" s="127"/>
      <c r="LM1099" s="127"/>
      <c r="LN1099" s="1"/>
      <c r="LQ1099" s="1"/>
      <c r="LR1099" s="125"/>
      <c r="LS1099" s="125"/>
      <c r="LT1099" s="125"/>
      <c r="LU1099" s="125"/>
      <c r="LV1099" s="125"/>
      <c r="LW1099" s="125"/>
      <c r="LX1099" s="125"/>
      <c r="LY1099" s="125"/>
      <c r="LZ1099" s="125"/>
      <c r="MA1099" s="125"/>
      <c r="MB1099" s="125"/>
      <c r="MC1099" s="125"/>
      <c r="MD1099" s="125"/>
      <c r="ME1099" s="125"/>
      <c r="MF1099" s="125"/>
      <c r="MG1099" s="1"/>
      <c r="PF1099" s="1"/>
      <c r="PG1099" s="38" t="s">
        <v>22</v>
      </c>
      <c r="PH1099" s="2"/>
      <c r="PI1099" s="5">
        <v>-1.8035725631238793</v>
      </c>
      <c r="PQ1099" s="9">
        <v>-0.20393651414780956</v>
      </c>
      <c r="PR1099" s="7"/>
      <c r="PS1099" s="7" t="s">
        <v>23</v>
      </c>
      <c r="PT1099" s="1"/>
      <c r="PZ1099" s="1"/>
      <c r="QA1099" s="38" t="s">
        <v>22</v>
      </c>
      <c r="QB1099" s="2"/>
      <c r="QC1099" s="5">
        <v>-1.8036912681095667</v>
      </c>
      <c r="QK1099" s="9">
        <v>-0.15333101265112956</v>
      </c>
      <c r="QL1099" s="7"/>
      <c r="QM1099" s="7" t="s">
        <v>23</v>
      </c>
      <c r="QN1099" s="1"/>
      <c r="QO1099" s="11" t="s">
        <v>24</v>
      </c>
      <c r="QP1099" s="1"/>
      <c r="QU1099" s="39"/>
      <c r="VF1099" s="1"/>
      <c r="VT1099" s="1"/>
    </row>
    <row r="1100" spans="308:592" ht="15" customHeight="1" thickBot="1" x14ac:dyDescent="0.35">
      <c r="KV1100" s="1"/>
      <c r="KW1100" s="127"/>
      <c r="KX1100" s="127"/>
      <c r="KY1100" s="127"/>
      <c r="KZ1100" s="127"/>
      <c r="LA1100" s="127"/>
      <c r="LB1100" s="127"/>
      <c r="LC1100" s="127"/>
      <c r="LD1100" s="127"/>
      <c r="LE1100" s="127"/>
      <c r="LF1100" s="127"/>
      <c r="LG1100" s="127"/>
      <c r="LH1100" s="127"/>
      <c r="LI1100" s="127"/>
      <c r="LJ1100" s="127"/>
      <c r="LK1100" s="127"/>
      <c r="LL1100" s="127"/>
      <c r="LM1100" s="127"/>
      <c r="LN1100" s="1"/>
      <c r="LQ1100" s="1"/>
      <c r="LR1100" s="125"/>
      <c r="LS1100" s="125"/>
      <c r="LT1100" s="125"/>
      <c r="LU1100" s="125"/>
      <c r="LV1100" s="125"/>
      <c r="LW1100" s="125"/>
      <c r="LX1100" s="125"/>
      <c r="LY1100" s="125"/>
      <c r="LZ1100" s="125"/>
      <c r="MA1100" s="125"/>
      <c r="MB1100" s="125"/>
      <c r="MC1100" s="125"/>
      <c r="MD1100" s="125"/>
      <c r="ME1100" s="125"/>
      <c r="MF1100" s="125"/>
      <c r="MG1100" s="1"/>
      <c r="PF1100" s="1"/>
      <c r="PG1100" s="3">
        <v>-1.3705304785257657</v>
      </c>
      <c r="PH1100" s="38" t="s">
        <v>25</v>
      </c>
      <c r="PI1100" s="6">
        <v>-1.4166070329822644</v>
      </c>
      <c r="PQ1100" s="10">
        <v>0.43891172580465582</v>
      </c>
      <c r="PR1100" s="40" t="s">
        <v>25</v>
      </c>
      <c r="PS1100" s="41">
        <f t="array" ref="PS1100">SUM(PQ1098:PQ1100)</f>
        <v>0.26347173739265556</v>
      </c>
      <c r="PT1100" s="1"/>
      <c r="PZ1100" s="1"/>
      <c r="QA1100" s="3">
        <f t="array" ref="QA1100">PG1100</f>
        <v>-1.3705304785257657</v>
      </c>
      <c r="QB1100" s="38" t="s">
        <v>25</v>
      </c>
      <c r="QC1100" s="6">
        <v>-1.416400804552693</v>
      </c>
      <c r="QK1100" s="10">
        <v>-0.21646277205978595</v>
      </c>
      <c r="QL1100" s="40" t="s">
        <v>25</v>
      </c>
      <c r="QM1100" s="41">
        <f t="array" ref="QM1100">SUM(QK1098:QK1100)</f>
        <v>-0.44700717023215342</v>
      </c>
      <c r="QN1100" s="1"/>
      <c r="QO1100" s="42">
        <f>SUM(PS1100,QM1100)</f>
        <v>-0.18353543283949786</v>
      </c>
      <c r="QP1100" s="1"/>
      <c r="QV1100" s="39"/>
      <c r="RF1100" s="39"/>
      <c r="VF1100" s="1"/>
      <c r="VT1100" s="1"/>
    </row>
    <row r="1101" spans="308:592" ht="14.4" customHeight="1" x14ac:dyDescent="0.3">
      <c r="KV1101" s="1"/>
      <c r="KW1101" s="127"/>
      <c r="KX1101" s="127"/>
      <c r="KY1101" s="127"/>
      <c r="KZ1101" s="127"/>
      <c r="LA1101" s="127"/>
      <c r="LB1101" s="127"/>
      <c r="LC1101" s="127"/>
      <c r="LD1101" s="127"/>
      <c r="LE1101" s="127"/>
      <c r="LF1101" s="127"/>
      <c r="LG1101" s="127"/>
      <c r="LH1101" s="127"/>
      <c r="LI1101" s="127"/>
      <c r="LJ1101" s="127"/>
      <c r="LK1101" s="127"/>
      <c r="LL1101" s="127"/>
      <c r="LM1101" s="127"/>
      <c r="LN1101" s="1"/>
      <c r="LQ1101" s="1"/>
      <c r="LR1101" s="125"/>
      <c r="LS1101" s="125"/>
      <c r="LT1101" s="125"/>
      <c r="LU1101" s="125"/>
      <c r="LV1101" s="125"/>
      <c r="LW1101" s="125"/>
      <c r="LX1101" s="125"/>
      <c r="LY1101" s="125"/>
      <c r="LZ1101" s="125"/>
      <c r="MA1101" s="125"/>
      <c r="MB1101" s="125"/>
      <c r="MC1101" s="125"/>
      <c r="MD1101" s="125"/>
      <c r="ME1101" s="125"/>
      <c r="MF1101" s="125"/>
      <c r="MG1101" s="1"/>
      <c r="PF1101" s="1"/>
      <c r="PI1101" s="38" t="s">
        <v>26</v>
      </c>
      <c r="PQ1101" s="40" t="s">
        <v>27</v>
      </c>
      <c r="PT1101" s="1"/>
      <c r="PZ1101" s="1"/>
      <c r="QC1101" s="38" t="s">
        <v>26</v>
      </c>
      <c r="QK1101" s="40" t="s">
        <v>27</v>
      </c>
      <c r="QN1101" s="1"/>
      <c r="QO1101" s="11"/>
      <c r="QP1101" s="1"/>
      <c r="QW1101" s="39"/>
      <c r="RE1101" s="39"/>
      <c r="VF1101" s="1"/>
      <c r="VT1101" s="1"/>
    </row>
    <row r="1102" spans="308:592" ht="14.4" customHeight="1" x14ac:dyDescent="0.3">
      <c r="KV1102" s="1"/>
      <c r="KW1102" s="127"/>
      <c r="KX1102" s="127"/>
      <c r="KY1102" s="127"/>
      <c r="KZ1102" s="127"/>
      <c r="LA1102" s="127"/>
      <c r="LB1102" s="127"/>
      <c r="LC1102" s="127"/>
      <c r="LD1102" s="127"/>
      <c r="LE1102" s="127"/>
      <c r="LF1102" s="127"/>
      <c r="LG1102" s="127"/>
      <c r="LH1102" s="127"/>
      <c r="LI1102" s="127"/>
      <c r="LJ1102" s="127"/>
      <c r="LK1102" s="127"/>
      <c r="LL1102" s="127"/>
      <c r="LM1102" s="127"/>
      <c r="LN1102" s="1"/>
      <c r="LQ1102" s="1"/>
      <c r="LR1102" s="125"/>
      <c r="LS1102" s="125"/>
      <c r="LT1102" s="125"/>
      <c r="LU1102" s="125"/>
      <c r="LV1102" s="125"/>
      <c r="LW1102" s="125"/>
      <c r="LX1102" s="125"/>
      <c r="LY1102" s="125"/>
      <c r="LZ1102" s="125"/>
      <c r="MA1102" s="125"/>
      <c r="MB1102" s="125"/>
      <c r="MC1102" s="125"/>
      <c r="MD1102" s="125"/>
      <c r="ME1102" s="125"/>
      <c r="MF1102" s="125"/>
      <c r="MG1102" s="1"/>
      <c r="PF1102" s="1"/>
      <c r="PI1102" s="38" t="s">
        <v>26</v>
      </c>
      <c r="PQ1102" s="40" t="s">
        <v>27</v>
      </c>
      <c r="PT1102" s="1"/>
      <c r="PZ1102" s="1"/>
      <c r="QC1102" s="38" t="s">
        <v>26</v>
      </c>
      <c r="QK1102" s="40" t="s">
        <v>27</v>
      </c>
      <c r="QN1102" s="1"/>
      <c r="QO1102" s="11"/>
      <c r="QP1102" s="1"/>
      <c r="QW1102" s="39"/>
      <c r="RE1102" s="39"/>
      <c r="VF1102" s="1"/>
      <c r="VT1102" s="1"/>
    </row>
    <row r="1103" spans="308:592" ht="14.4" customHeight="1" x14ac:dyDescent="0.3">
      <c r="KV1103" s="1"/>
      <c r="KW1103" s="127"/>
      <c r="KX1103" s="127"/>
      <c r="KY1103" s="127"/>
      <c r="KZ1103" s="127"/>
      <c r="LA1103" s="127"/>
      <c r="LB1103" s="127"/>
      <c r="LC1103" s="127"/>
      <c r="LD1103" s="127"/>
      <c r="LE1103" s="127"/>
      <c r="LF1103" s="127"/>
      <c r="LG1103" s="127"/>
      <c r="LH1103" s="127"/>
      <c r="LI1103" s="127"/>
      <c r="LJ1103" s="127"/>
      <c r="LK1103" s="127"/>
      <c r="LL1103" s="127"/>
      <c r="LM1103" s="127"/>
      <c r="LN1103" s="1"/>
      <c r="LQ1103" s="1"/>
      <c r="LR1103" s="125"/>
      <c r="LS1103" s="125"/>
      <c r="LT1103" s="125"/>
      <c r="LU1103" s="125"/>
      <c r="LV1103" s="125"/>
      <c r="LW1103" s="125"/>
      <c r="LX1103" s="125"/>
      <c r="LY1103" s="125"/>
      <c r="LZ1103" s="125"/>
      <c r="MA1103" s="125"/>
      <c r="MB1103" s="125"/>
      <c r="MC1103" s="125"/>
      <c r="MD1103" s="125"/>
      <c r="ME1103" s="125"/>
      <c r="MF1103" s="125"/>
      <c r="MG1103" s="1"/>
      <c r="PF1103" s="1"/>
      <c r="PI1103" s="38" t="s">
        <v>26</v>
      </c>
      <c r="PQ1103" s="40" t="s">
        <v>27</v>
      </c>
      <c r="PT1103" s="1"/>
      <c r="PZ1103" s="1"/>
      <c r="QC1103" s="38" t="s">
        <v>26</v>
      </c>
      <c r="QK1103" s="40" t="s">
        <v>27</v>
      </c>
      <c r="QN1103" s="1"/>
      <c r="QO1103" s="11"/>
      <c r="QP1103" s="1"/>
      <c r="QW1103" s="39"/>
      <c r="RE1103" s="39"/>
      <c r="VF1103" s="1"/>
      <c r="VT1103" s="1"/>
    </row>
    <row r="1104" spans="308:592" ht="15" customHeight="1" thickBot="1" x14ac:dyDescent="0.35">
      <c r="KV1104" s="1"/>
      <c r="KW1104" s="127"/>
      <c r="KX1104" s="127"/>
      <c r="KY1104" s="127"/>
      <c r="KZ1104" s="127"/>
      <c r="LA1104" s="127"/>
      <c r="LB1104" s="127"/>
      <c r="LC1104" s="127"/>
      <c r="LD1104" s="127"/>
      <c r="LE1104" s="127"/>
      <c r="LF1104" s="127"/>
      <c r="LG1104" s="127"/>
      <c r="LH1104" s="127"/>
      <c r="LI1104" s="127"/>
      <c r="LJ1104" s="127"/>
      <c r="LK1104" s="127"/>
      <c r="LL1104" s="127"/>
      <c r="LM1104" s="127"/>
      <c r="LN1104" s="1"/>
      <c r="LQ1104" s="1"/>
      <c r="LR1104" s="125"/>
      <c r="LS1104" s="125"/>
      <c r="LT1104" s="125"/>
      <c r="LU1104" s="125"/>
      <c r="LV1104" s="125"/>
      <c r="LW1104" s="125"/>
      <c r="LX1104" s="125"/>
      <c r="LY1104" s="125"/>
      <c r="LZ1104" s="125"/>
      <c r="MA1104" s="125"/>
      <c r="MB1104" s="125"/>
      <c r="MC1104" s="125"/>
      <c r="MD1104" s="125"/>
      <c r="ME1104" s="125"/>
      <c r="MF1104" s="125"/>
      <c r="MG1104" s="1"/>
      <c r="PF1104" s="1"/>
      <c r="PI1104" s="38" t="s">
        <v>28</v>
      </c>
      <c r="PQ1104" s="7" t="s">
        <v>29</v>
      </c>
      <c r="PT1104" s="1"/>
      <c r="PZ1104" s="1"/>
      <c r="QC1104" s="38" t="s">
        <v>28</v>
      </c>
      <c r="QK1104" s="7" t="s">
        <v>29</v>
      </c>
      <c r="QN1104" s="1"/>
      <c r="QO1104" s="11"/>
      <c r="QP1104" s="1"/>
      <c r="QW1104" s="39"/>
      <c r="VF1104" s="1"/>
      <c r="VT1104" s="1"/>
    </row>
    <row r="1105" spans="308:592" ht="14.4" customHeight="1" x14ac:dyDescent="0.3">
      <c r="KV1105" s="1"/>
      <c r="KW1105" s="127"/>
      <c r="KX1105" s="127"/>
      <c r="KY1105" s="127"/>
      <c r="KZ1105" s="127"/>
      <c r="LA1105" s="127"/>
      <c r="LB1105" s="127"/>
      <c r="LC1105" s="127"/>
      <c r="LD1105" s="127"/>
      <c r="LE1105" s="127"/>
      <c r="LF1105" s="127"/>
      <c r="LG1105" s="127"/>
      <c r="LH1105" s="127"/>
      <c r="LI1105" s="127"/>
      <c r="LJ1105" s="127"/>
      <c r="LK1105" s="127"/>
      <c r="LL1105" s="127"/>
      <c r="LM1105" s="127"/>
      <c r="LN1105" s="1"/>
      <c r="LQ1105" s="1"/>
      <c r="LR1105" s="125"/>
      <c r="LS1105" s="125"/>
      <c r="LT1105" s="125"/>
      <c r="LU1105" s="125"/>
      <c r="LV1105" s="125"/>
      <c r="LW1105" s="125"/>
      <c r="LX1105" s="125"/>
      <c r="LY1105" s="125"/>
      <c r="LZ1105" s="125"/>
      <c r="MA1105" s="125"/>
      <c r="MB1105" s="125"/>
      <c r="MC1105" s="125"/>
      <c r="MD1105" s="125"/>
      <c r="ME1105" s="125"/>
      <c r="MF1105" s="125"/>
      <c r="MG1105" s="1"/>
      <c r="PF1105" s="1"/>
      <c r="PI1105" s="4">
        <f t="array" ref="PI1105:PI1107">PI1110:PI1112*PG1107</f>
        <v>0.47911863905461288</v>
      </c>
      <c r="PQ1105" s="8">
        <f t="array" ref="PQ1105:PQ1107">PQ1098:PQ1100</f>
        <v>2.8496525735809311E-2</v>
      </c>
      <c r="PT1105" s="1"/>
      <c r="PZ1105" s="1"/>
      <c r="QC1105" s="4">
        <f t="array" ref="QC1105:QC1107">QC1110:QC1112*QA1107</f>
        <v>0.47903111561072775</v>
      </c>
      <c r="QK1105" s="8">
        <f t="array" ref="QK1105:QK1107">QK1098:QK1100</f>
        <v>-7.7213385521237896E-2</v>
      </c>
      <c r="QN1105" s="1"/>
      <c r="QO1105" s="11"/>
      <c r="QP1105" s="1"/>
      <c r="VF1105" s="1"/>
      <c r="VT1105" s="1"/>
    </row>
    <row r="1106" spans="308:592" ht="15" customHeight="1" thickBot="1" x14ac:dyDescent="0.35">
      <c r="KV1106" s="1"/>
      <c r="KW1106" s="127"/>
      <c r="KX1106" s="127"/>
      <c r="KY1106" s="127"/>
      <c r="KZ1106" s="127"/>
      <c r="LA1106" s="127"/>
      <c r="LB1106" s="127"/>
      <c r="LC1106" s="127"/>
      <c r="LD1106" s="127"/>
      <c r="LE1106" s="127"/>
      <c r="LF1106" s="127"/>
      <c r="LG1106" s="127"/>
      <c r="LH1106" s="127"/>
      <c r="LI1106" s="127"/>
      <c r="LJ1106" s="127"/>
      <c r="LK1106" s="127"/>
      <c r="LL1106" s="127"/>
      <c r="LM1106" s="127"/>
      <c r="LN1106" s="1"/>
      <c r="LQ1106" s="1"/>
      <c r="LR1106" s="125"/>
      <c r="LS1106" s="125"/>
      <c r="LT1106" s="125"/>
      <c r="LU1106" s="125"/>
      <c r="LV1106" s="125"/>
      <c r="LW1106" s="125"/>
      <c r="LX1106" s="125"/>
      <c r="LY1106" s="125"/>
      <c r="LZ1106" s="125"/>
      <c r="MA1106" s="125"/>
      <c r="MB1106" s="125"/>
      <c r="MC1106" s="125"/>
      <c r="MD1106" s="125"/>
      <c r="ME1106" s="125"/>
      <c r="MF1106" s="125"/>
      <c r="MG1106" s="1"/>
      <c r="PF1106" s="1"/>
      <c r="PG1106" s="38" t="s">
        <v>30</v>
      </c>
      <c r="PH1106" s="2"/>
      <c r="PI1106" s="5">
        <v>-0.43304208459811355</v>
      </c>
      <c r="PQ1106" s="9">
        <v>-0.20393651414780956</v>
      </c>
      <c r="PR1106" s="7"/>
      <c r="PS1106" s="7" t="s">
        <v>31</v>
      </c>
      <c r="PT1106" s="1"/>
      <c r="PZ1106" s="1"/>
      <c r="QA1106" s="38" t="s">
        <v>30</v>
      </c>
      <c r="QB1106" s="2"/>
      <c r="QC1106" s="5">
        <v>-0.43316078958380111</v>
      </c>
      <c r="QK1106" s="9">
        <v>-0.15333101265112956</v>
      </c>
      <c r="QL1106" s="7"/>
      <c r="QM1106" s="7" t="s">
        <v>31</v>
      </c>
      <c r="QN1106" s="1"/>
      <c r="QO1106" s="11" t="s">
        <v>32</v>
      </c>
      <c r="QP1106" s="1"/>
      <c r="QU1106" s="39"/>
      <c r="VF1106" s="1"/>
      <c r="VT1106" s="1"/>
    </row>
    <row r="1107" spans="308:592" ht="15" customHeight="1" thickBot="1" x14ac:dyDescent="0.35">
      <c r="KV1107" s="1"/>
      <c r="KW1107" s="127"/>
      <c r="KX1107" s="127"/>
      <c r="KY1107" s="127"/>
      <c r="KZ1107" s="127"/>
      <c r="LA1107" s="127"/>
      <c r="LB1107" s="127"/>
      <c r="LC1107" s="127"/>
      <c r="LD1107" s="127"/>
      <c r="LE1107" s="127"/>
      <c r="LF1107" s="127"/>
      <c r="LG1107" s="127"/>
      <c r="LH1107" s="127"/>
      <c r="LI1107" s="127"/>
      <c r="LJ1107" s="127"/>
      <c r="LK1107" s="127"/>
      <c r="LL1107" s="127"/>
      <c r="LM1107" s="127"/>
      <c r="LN1107" s="1"/>
      <c r="LQ1107" s="1"/>
      <c r="LR1107" s="125"/>
      <c r="LS1107" s="125"/>
      <c r="LT1107" s="125"/>
      <c r="LU1107" s="125"/>
      <c r="LV1107" s="125"/>
      <c r="LW1107" s="125"/>
      <c r="LX1107" s="125"/>
      <c r="LY1107" s="125"/>
      <c r="LZ1107" s="125"/>
      <c r="MA1107" s="125"/>
      <c r="MB1107" s="125"/>
      <c r="MC1107" s="125"/>
      <c r="MD1107" s="125"/>
      <c r="ME1107" s="125"/>
      <c r="MF1107" s="125"/>
      <c r="MG1107" s="1"/>
      <c r="PF1107" s="1"/>
      <c r="PG1107" s="3">
        <v>-0.37381064002208469</v>
      </c>
      <c r="PH1107" s="38" t="s">
        <v>25</v>
      </c>
      <c r="PI1107" s="6">
        <v>-4.6076554456498754E-2</v>
      </c>
      <c r="PQ1107" s="10">
        <v>0.43891172580465582</v>
      </c>
      <c r="PR1107" s="40" t="s">
        <v>25</v>
      </c>
      <c r="PS1107" s="41">
        <f t="array" ref="PS1107">SUM(PQ1105:PQ1107*PI1110:PI1112)</f>
        <v>-0.2186742726212994</v>
      </c>
      <c r="PT1107" s="1"/>
      <c r="PZ1107" s="1"/>
      <c r="QA1107" s="3">
        <f t="array" ref="QA1107">PG1107</f>
        <v>-0.37381064002208469</v>
      </c>
      <c r="QB1107" s="38" t="s">
        <v>25</v>
      </c>
      <c r="QC1107" s="6">
        <v>-4.5870326026927283E-2</v>
      </c>
      <c r="QK1107" s="10">
        <v>-0.21646277205978595</v>
      </c>
      <c r="QL1107" s="40" t="s">
        <v>25</v>
      </c>
      <c r="QM1107" s="41">
        <f t="array" ref="QM1107">SUM(QK1105:QK1107*QC1110:QC1112)</f>
        <v>-0.10529017105044627</v>
      </c>
      <c r="QN1107" s="1"/>
      <c r="QO1107" s="42">
        <f>SUM(PS1107,QM1107)</f>
        <v>-0.32396444367174571</v>
      </c>
      <c r="QP1107" s="1"/>
      <c r="QV1107" s="39"/>
      <c r="RF1107" s="39"/>
      <c r="VF1107" s="1"/>
      <c r="VT1107" s="1"/>
    </row>
    <row r="1108" spans="308:592" ht="14.4" customHeight="1" x14ac:dyDescent="0.3">
      <c r="KV1108" s="1"/>
      <c r="KW1108" s="127"/>
      <c r="KX1108" s="127"/>
      <c r="KY1108" s="127"/>
      <c r="KZ1108" s="127"/>
      <c r="LA1108" s="127"/>
      <c r="LB1108" s="127"/>
      <c r="LC1108" s="127"/>
      <c r="LD1108" s="127"/>
      <c r="LE1108" s="127"/>
      <c r="LF1108" s="127"/>
      <c r="LG1108" s="127"/>
      <c r="LH1108" s="127"/>
      <c r="LI1108" s="127"/>
      <c r="LJ1108" s="127"/>
      <c r="LK1108" s="127"/>
      <c r="LL1108" s="127"/>
      <c r="LM1108" s="127"/>
      <c r="LN1108" s="1"/>
      <c r="LQ1108" s="1"/>
      <c r="LR1108" s="125"/>
      <c r="LS1108" s="125"/>
      <c r="LT1108" s="125"/>
      <c r="LU1108" s="125"/>
      <c r="LV1108" s="125"/>
      <c r="LW1108" s="125"/>
      <c r="LX1108" s="125"/>
      <c r="LY1108" s="125"/>
      <c r="LZ1108" s="125"/>
      <c r="MA1108" s="125"/>
      <c r="MB1108" s="125"/>
      <c r="MC1108" s="125"/>
      <c r="MD1108" s="125"/>
      <c r="ME1108" s="125"/>
      <c r="MF1108" s="125"/>
      <c r="MG1108" s="1"/>
      <c r="PF1108" s="1"/>
      <c r="PI1108" s="38" t="s">
        <v>26</v>
      </c>
      <c r="PQ1108" s="40" t="s">
        <v>27</v>
      </c>
      <c r="PT1108" s="1"/>
      <c r="PZ1108" s="1"/>
      <c r="QC1108" s="38" t="s">
        <v>26</v>
      </c>
      <c r="QK1108" s="40" t="s">
        <v>27</v>
      </c>
      <c r="QN1108" s="1"/>
      <c r="QO1108" s="1"/>
      <c r="QP1108" s="1"/>
      <c r="QW1108" s="39"/>
      <c r="RE1108" s="39"/>
      <c r="VF1108" s="1"/>
      <c r="VT1108" s="1"/>
    </row>
    <row r="1109" spans="308:592" ht="15" customHeight="1" thickBot="1" x14ac:dyDescent="0.35">
      <c r="KV1109" s="1"/>
      <c r="KW1109" s="127"/>
      <c r="KX1109" s="127"/>
      <c r="KY1109" s="127"/>
      <c r="KZ1109" s="127"/>
      <c r="LA1109" s="127"/>
      <c r="LB1109" s="127"/>
      <c r="LC1109" s="127"/>
      <c r="LD1109" s="127"/>
      <c r="LE1109" s="127"/>
      <c r="LF1109" s="127"/>
      <c r="LG1109" s="127"/>
      <c r="LH1109" s="127"/>
      <c r="LI1109" s="127"/>
      <c r="LJ1109" s="127"/>
      <c r="LK1109" s="127"/>
      <c r="LL1109" s="127"/>
      <c r="LM1109" s="127"/>
      <c r="LN1109" s="1"/>
      <c r="LQ1109" s="1"/>
      <c r="LR1109" s="125"/>
      <c r="LS1109" s="125"/>
      <c r="LT1109" s="125"/>
      <c r="LU1109" s="125"/>
      <c r="LV1109" s="125"/>
      <c r="LW1109" s="125"/>
      <c r="LX1109" s="125"/>
      <c r="LY1109" s="125"/>
      <c r="LZ1109" s="125"/>
      <c r="MA1109" s="125"/>
      <c r="MB1109" s="125"/>
      <c r="MC1109" s="125"/>
      <c r="MD1109" s="125"/>
      <c r="ME1109" s="125"/>
      <c r="MF1109" s="125"/>
      <c r="MG1109" s="1"/>
      <c r="PF1109" s="1"/>
      <c r="PI1109" s="2" t="s">
        <v>33</v>
      </c>
      <c r="PQ1109" s="7" t="s">
        <v>34</v>
      </c>
      <c r="PT1109" s="1"/>
      <c r="PZ1109" s="1"/>
      <c r="QC1109" s="2" t="s">
        <v>33</v>
      </c>
      <c r="QK1109" s="7" t="s">
        <v>34</v>
      </c>
      <c r="QN1109" s="1"/>
      <c r="VF1109" s="1"/>
      <c r="VT1109" s="1"/>
    </row>
    <row r="1110" spans="308:592" ht="14.4" customHeight="1" x14ac:dyDescent="0.3">
      <c r="KV1110" s="1"/>
      <c r="KW1110" s="127"/>
      <c r="KX1110" s="127"/>
      <c r="KY1110" s="127"/>
      <c r="KZ1110" s="127"/>
      <c r="LA1110" s="127"/>
      <c r="LB1110" s="127"/>
      <c r="LC1110" s="127"/>
      <c r="LD1110" s="127"/>
      <c r="LE1110" s="127"/>
      <c r="LF1110" s="127"/>
      <c r="LG1110" s="127"/>
      <c r="LH1110" s="127"/>
      <c r="LI1110" s="127"/>
      <c r="LJ1110" s="127"/>
      <c r="LK1110" s="127"/>
      <c r="LL1110" s="127"/>
      <c r="LM1110" s="127"/>
      <c r="LN1110" s="1"/>
      <c r="LQ1110" s="1"/>
      <c r="LR1110" s="125"/>
      <c r="LS1110" s="125"/>
      <c r="LT1110" s="125"/>
      <c r="LU1110" s="125"/>
      <c r="LV1110" s="125"/>
      <c r="LW1110" s="125"/>
      <c r="LX1110" s="125"/>
      <c r="LY1110" s="125"/>
      <c r="LZ1110" s="125"/>
      <c r="MA1110" s="125"/>
      <c r="MB1110" s="125"/>
      <c r="MC1110" s="125"/>
      <c r="MD1110" s="125"/>
      <c r="ME1110" s="125"/>
      <c r="MF1110" s="125"/>
      <c r="MG1110" s="1"/>
      <c r="PF1110" s="1"/>
      <c r="PI1110" s="4">
        <f t="array" ref="PI1110:PI1112">PL1115*PI1130:PI1132</f>
        <v>-1.2817148249881454</v>
      </c>
      <c r="PQ1110" s="8">
        <f t="array" ref="PQ1110:PQ1112">PQ1105:PQ1107*PG1107</f>
        <v>-1.0652304523708687E-2</v>
      </c>
      <c r="PT1110" s="1"/>
      <c r="PZ1110" s="1"/>
      <c r="QC1110" s="4">
        <f t="array" ref="QC1110:QC1112">QF1115*QC1130:QC1132</f>
        <v>-1.2814806865380468</v>
      </c>
      <c r="QK1110" s="8">
        <f t="array" ref="QK1110:QK1112">QK1105:QK1107*QA1107</f>
        <v>2.8863185059965907E-2</v>
      </c>
      <c r="QN1110" s="1"/>
      <c r="VF1110" s="1"/>
      <c r="VT1110" s="1"/>
    </row>
    <row r="1111" spans="308:592" ht="14.4" customHeight="1" x14ac:dyDescent="0.3">
      <c r="KV1111" s="1"/>
      <c r="KW1111" s="127"/>
      <c r="KX1111" s="127"/>
      <c r="KY1111" s="127"/>
      <c r="KZ1111" s="127"/>
      <c r="LA1111" s="127"/>
      <c r="LB1111" s="127"/>
      <c r="LC1111" s="127"/>
      <c r="LD1111" s="127"/>
      <c r="LE1111" s="127"/>
      <c r="LF1111" s="127"/>
      <c r="LG1111" s="127"/>
      <c r="LH1111" s="127"/>
      <c r="LI1111" s="127"/>
      <c r="LJ1111" s="127"/>
      <c r="LK1111" s="127"/>
      <c r="LL1111" s="127"/>
      <c r="LM1111" s="127"/>
      <c r="LN1111" s="1"/>
      <c r="LQ1111" s="1"/>
      <c r="LR1111" s="125"/>
      <c r="LS1111" s="125"/>
      <c r="LT1111" s="125"/>
      <c r="LU1111" s="125"/>
      <c r="LV1111" s="125"/>
      <c r="LW1111" s="125"/>
      <c r="LX1111" s="125"/>
      <c r="LY1111" s="125"/>
      <c r="LZ1111" s="125"/>
      <c r="MA1111" s="125"/>
      <c r="MB1111" s="125"/>
      <c r="MC1111" s="125"/>
      <c r="MD1111" s="125"/>
      <c r="ME1111" s="125"/>
      <c r="MF1111" s="125"/>
      <c r="MG1111" s="1"/>
      <c r="PF1111" s="1"/>
      <c r="PI1111" s="5">
        <v>1.1584530728513491</v>
      </c>
      <c r="PQ1111" s="9">
        <v>7.623363887746562E-2</v>
      </c>
      <c r="PT1111" s="1"/>
      <c r="PZ1111" s="1"/>
      <c r="QC1111" s="5">
        <v>1.1587706266419009</v>
      </c>
      <c r="QK1111" s="9">
        <v>5.7316763974353105E-2</v>
      </c>
      <c r="QN1111" s="1"/>
      <c r="VF1111" s="1"/>
      <c r="VT1111" s="1"/>
    </row>
    <row r="1112" spans="308:592" ht="15" customHeight="1" thickBot="1" x14ac:dyDescent="0.35">
      <c r="KV1112" s="1"/>
      <c r="KW1112" s="127"/>
      <c r="KX1112" s="127"/>
      <c r="KY1112" s="127"/>
      <c r="KZ1112" s="127"/>
      <c r="LA1112" s="127"/>
      <c r="LB1112" s="127"/>
      <c r="LC1112" s="127"/>
      <c r="LD1112" s="127"/>
      <c r="LE1112" s="127"/>
      <c r="LF1112" s="127"/>
      <c r="LG1112" s="127"/>
      <c r="LH1112" s="127"/>
      <c r="LI1112" s="127"/>
      <c r="LJ1112" s="127"/>
      <c r="LK1112" s="127"/>
      <c r="LL1112" s="127"/>
      <c r="LM1112" s="127"/>
      <c r="LN1112" s="1"/>
      <c r="LQ1112" s="1"/>
      <c r="LR1112" s="125"/>
      <c r="LS1112" s="125"/>
      <c r="LT1112" s="125"/>
      <c r="LU1112" s="125"/>
      <c r="LV1112" s="125"/>
      <c r="LW1112" s="125"/>
      <c r="LX1112" s="125"/>
      <c r="LY1112" s="125"/>
      <c r="LZ1112" s="125"/>
      <c r="MA1112" s="125"/>
      <c r="MB1112" s="125"/>
      <c r="MC1112" s="125"/>
      <c r="MD1112" s="125"/>
      <c r="ME1112" s="125"/>
      <c r="MF1112" s="125"/>
      <c r="MG1112" s="1"/>
      <c r="PF1112" s="1"/>
      <c r="PI1112" s="6">
        <v>0.12326175213679461</v>
      </c>
      <c r="PQ1112" s="10">
        <v>-0.16406987313623614</v>
      </c>
      <c r="PT1112" s="1"/>
      <c r="PZ1112" s="1"/>
      <c r="QC1112" s="6">
        <v>0.12271005989614761</v>
      </c>
      <c r="QK1112" s="10">
        <v>8.0916087364623218E-2</v>
      </c>
      <c r="QN1112" s="1"/>
      <c r="VF1112" s="1"/>
      <c r="VT1112" s="1"/>
    </row>
    <row r="1113" spans="308:592" ht="14.4" customHeight="1" x14ac:dyDescent="0.3">
      <c r="KV1113" s="1"/>
      <c r="KW1113" s="127"/>
      <c r="KX1113" s="127"/>
      <c r="KY1113" s="127"/>
      <c r="KZ1113" s="127"/>
      <c r="LA1113" s="127"/>
      <c r="LB1113" s="127"/>
      <c r="LC1113" s="127"/>
      <c r="LD1113" s="127"/>
      <c r="LE1113" s="127"/>
      <c r="LF1113" s="127"/>
      <c r="LG1113" s="127"/>
      <c r="LH1113" s="127"/>
      <c r="LI1113" s="127"/>
      <c r="LJ1113" s="127"/>
      <c r="LK1113" s="127"/>
      <c r="LL1113" s="127"/>
      <c r="LM1113" s="127"/>
      <c r="LN1113" s="1"/>
      <c r="LQ1113" s="1"/>
      <c r="LR1113" s="125"/>
      <c r="LS1113" s="125"/>
      <c r="LT1113" s="125"/>
      <c r="LU1113" s="125"/>
      <c r="LV1113" s="125"/>
      <c r="LW1113" s="125"/>
      <c r="LX1113" s="125"/>
      <c r="LY1113" s="125"/>
      <c r="LZ1113" s="125"/>
      <c r="MA1113" s="125"/>
      <c r="MB1113" s="125"/>
      <c r="MC1113" s="125"/>
      <c r="MD1113" s="125"/>
      <c r="ME1113" s="125"/>
      <c r="MF1113" s="125"/>
      <c r="MG1113" s="1"/>
      <c r="PF1113" s="1"/>
      <c r="PI1113" s="2"/>
      <c r="PJ1113" s="38" t="s">
        <v>35</v>
      </c>
      <c r="PK1113" s="38" t="s">
        <v>35</v>
      </c>
      <c r="PL1113" s="2"/>
      <c r="PN1113" s="7"/>
      <c r="PO1113" s="40" t="s">
        <v>35</v>
      </c>
      <c r="PP1113" s="40" t="s">
        <v>35</v>
      </c>
      <c r="PQ1113" s="7"/>
      <c r="PT1113" s="1"/>
      <c r="PZ1113" s="1"/>
      <c r="QC1113" s="2"/>
      <c r="QD1113" s="38" t="s">
        <v>35</v>
      </c>
      <c r="QE1113" s="38" t="s">
        <v>35</v>
      </c>
      <c r="QF1113" s="2"/>
      <c r="QH1113" s="7"/>
      <c r="QI1113" s="40" t="s">
        <v>35</v>
      </c>
      <c r="QJ1113" s="40" t="s">
        <v>35</v>
      </c>
      <c r="QK1113" s="7"/>
      <c r="QN1113" s="1"/>
      <c r="QX1113" s="39"/>
      <c r="QY1113" s="39"/>
      <c r="RC1113" s="39"/>
      <c r="RD1113" s="39"/>
      <c r="VF1113" s="1"/>
      <c r="VT1113" s="1"/>
    </row>
    <row r="1114" spans="308:592" ht="15" customHeight="1" thickBot="1" x14ac:dyDescent="0.35">
      <c r="KV1114" s="1"/>
      <c r="KW1114" s="127"/>
      <c r="KX1114" s="127"/>
      <c r="KY1114" s="127"/>
      <c r="KZ1114" s="127"/>
      <c r="LA1114" s="127"/>
      <c r="LB1114" s="127"/>
      <c r="LC1114" s="127"/>
      <c r="LD1114" s="127"/>
      <c r="LE1114" s="127"/>
      <c r="LF1114" s="127"/>
      <c r="LG1114" s="127"/>
      <c r="LH1114" s="127"/>
      <c r="LI1114" s="127"/>
      <c r="LJ1114" s="127"/>
      <c r="LK1114" s="127"/>
      <c r="LL1114" s="127"/>
      <c r="LM1114" s="127"/>
      <c r="LN1114" s="1"/>
      <c r="LQ1114" s="1"/>
      <c r="LR1114" s="125"/>
      <c r="LS1114" s="125"/>
      <c r="LT1114" s="125"/>
      <c r="LU1114" s="125"/>
      <c r="LV1114" s="125"/>
      <c r="LW1114" s="125"/>
      <c r="LX1114" s="125"/>
      <c r="LY1114" s="125"/>
      <c r="LZ1114" s="125"/>
      <c r="MA1114" s="125"/>
      <c r="MB1114" s="125"/>
      <c r="MC1114" s="125"/>
      <c r="MD1114" s="125"/>
      <c r="ME1114" s="125"/>
      <c r="MF1114" s="125"/>
      <c r="MG1114" s="1"/>
      <c r="PF1114" s="1"/>
      <c r="PI1114" s="38" t="s">
        <v>26</v>
      </c>
      <c r="PL1114" s="2" t="s">
        <v>36</v>
      </c>
      <c r="PN1114" s="7" t="s">
        <v>37</v>
      </c>
      <c r="PQ1114" s="40" t="s">
        <v>27</v>
      </c>
      <c r="PT1114" s="1"/>
      <c r="PZ1114" s="1"/>
      <c r="QC1114" s="38" t="s">
        <v>26</v>
      </c>
      <c r="QF1114" s="2" t="s">
        <v>36</v>
      </c>
      <c r="QH1114" s="7" t="s">
        <v>37</v>
      </c>
      <c r="QK1114" s="40" t="s">
        <v>27</v>
      </c>
      <c r="QN1114" s="1"/>
      <c r="QW1114" s="39"/>
      <c r="RE1114" s="39"/>
      <c r="VF1114" s="1"/>
      <c r="VT1114" s="1"/>
    </row>
    <row r="1115" spans="308:592" ht="15" customHeight="1" thickBot="1" x14ac:dyDescent="0.35">
      <c r="KV1115" s="1"/>
      <c r="KW1115" s="127"/>
      <c r="KX1115" s="127"/>
      <c r="KY1115" s="127"/>
      <c r="KZ1115" s="127"/>
      <c r="LA1115" s="127"/>
      <c r="LB1115" s="127"/>
      <c r="LC1115" s="127"/>
      <c r="LD1115" s="127"/>
      <c r="LE1115" s="127"/>
      <c r="LF1115" s="127"/>
      <c r="LG1115" s="127"/>
      <c r="LH1115" s="127"/>
      <c r="LI1115" s="127"/>
      <c r="LJ1115" s="127"/>
      <c r="LK1115" s="127"/>
      <c r="LL1115" s="127"/>
      <c r="LM1115" s="127"/>
      <c r="LN1115" s="1"/>
      <c r="LQ1115" s="1"/>
      <c r="LR1115" s="125"/>
      <c r="LS1115" s="125"/>
      <c r="LT1115" s="125"/>
      <c r="LU1115" s="125"/>
      <c r="LV1115" s="125"/>
      <c r="LW1115" s="125"/>
      <c r="LX1115" s="125"/>
      <c r="LY1115" s="125"/>
      <c r="LZ1115" s="125"/>
      <c r="MA1115" s="125"/>
      <c r="MB1115" s="125"/>
      <c r="MC1115" s="125"/>
      <c r="MD1115" s="125"/>
      <c r="ME1115" s="125"/>
      <c r="MF1115" s="125"/>
      <c r="MG1115" s="1"/>
      <c r="PF1115" s="1"/>
      <c r="PI1115" s="38" t="s">
        <v>26</v>
      </c>
      <c r="PL1115" s="3">
        <f>1/PL1118</f>
        <v>2.0483085931017615</v>
      </c>
      <c r="PN1115" s="41">
        <f t="array" ref="PN1115">SUM(PQ1110:PQ1112*PI1130:PI1132)</f>
        <v>3.9907448555468086E-2</v>
      </c>
      <c r="PQ1115" s="40" t="s">
        <v>27</v>
      </c>
      <c r="PT1115" s="1"/>
      <c r="PZ1115" s="1"/>
      <c r="QC1115" s="38" t="s">
        <v>26</v>
      </c>
      <c r="QF1115" s="3">
        <f>1/QF1118</f>
        <v>2.0498959035257558</v>
      </c>
      <c r="QH1115" s="41">
        <f t="array" ref="QH1115">SUM(QK1110:QK1112*QC1130:QC1132)</f>
        <v>1.920028532215055E-2</v>
      </c>
      <c r="QK1115" s="40" t="s">
        <v>27</v>
      </c>
      <c r="QN1115" s="1"/>
      <c r="QW1115" s="39"/>
      <c r="RE1115" s="39"/>
      <c r="VF1115" s="1"/>
      <c r="VT1115" s="1"/>
    </row>
    <row r="1116" spans="308:592" x14ac:dyDescent="0.3">
      <c r="KV1116" s="1"/>
      <c r="KW1116" s="1"/>
      <c r="KX1116" s="1"/>
      <c r="KY1116" s="1"/>
      <c r="KZ1116" s="1"/>
      <c r="LA1116" s="1"/>
      <c r="LB1116" s="1"/>
      <c r="LC1116" s="1"/>
      <c r="LD1116" s="1"/>
      <c r="LE1116" s="1"/>
      <c r="LF1116" s="1"/>
      <c r="LG1116" s="1"/>
      <c r="LH1116" s="1"/>
      <c r="LI1116" s="1"/>
      <c r="LJ1116" s="1"/>
      <c r="LK1116" s="1"/>
      <c r="LL1116" s="1"/>
      <c r="LM1116" s="1"/>
      <c r="LN1116" s="1"/>
      <c r="LQ1116" s="1"/>
      <c r="LR1116" s="1"/>
      <c r="LS1116" s="1"/>
      <c r="LT1116" s="1"/>
      <c r="LU1116" s="1"/>
      <c r="LV1116" s="1"/>
      <c r="LW1116" s="1"/>
      <c r="LX1116" s="1"/>
      <c r="LY1116" s="1"/>
      <c r="LZ1116" s="1"/>
      <c r="MA1116" s="1"/>
      <c r="MB1116" s="1"/>
      <c r="MC1116" s="1"/>
      <c r="MD1116" s="1"/>
      <c r="ME1116" s="1"/>
      <c r="MF1116" s="1"/>
      <c r="MG1116" s="1"/>
      <c r="PF1116" s="1"/>
      <c r="PI1116" s="38" t="s">
        <v>26</v>
      </c>
      <c r="PL1116" s="38" t="s">
        <v>26</v>
      </c>
      <c r="PN1116" s="7"/>
      <c r="PQ1116" s="40" t="s">
        <v>27</v>
      </c>
      <c r="PT1116" s="1"/>
      <c r="PZ1116" s="1"/>
      <c r="QC1116" s="38" t="s">
        <v>26</v>
      </c>
      <c r="QF1116" s="38" t="s">
        <v>26</v>
      </c>
      <c r="QH1116" s="7"/>
      <c r="QK1116" s="40" t="s">
        <v>27</v>
      </c>
      <c r="QN1116" s="1"/>
      <c r="QW1116" s="39"/>
      <c r="QZ1116" s="39"/>
      <c r="RE1116" s="39"/>
      <c r="VF1116" s="1"/>
      <c r="VT1116" s="1"/>
    </row>
    <row r="1117" spans="308:592" ht="15" thickBot="1" x14ac:dyDescent="0.35">
      <c r="KV1117" s="1"/>
      <c r="LQ1117" s="1"/>
      <c r="PF1117" s="1"/>
      <c r="PI1117" s="38" t="s">
        <v>26</v>
      </c>
      <c r="PL1117" s="2" t="s">
        <v>38</v>
      </c>
      <c r="PN1117" s="7" t="s">
        <v>39</v>
      </c>
      <c r="PQ1117" s="40" t="s">
        <v>27</v>
      </c>
      <c r="PT1117" s="1"/>
      <c r="PZ1117" s="1"/>
      <c r="QC1117" s="38" t="s">
        <v>26</v>
      </c>
      <c r="QF1117" s="2" t="s">
        <v>38</v>
      </c>
      <c r="QH1117" s="7" t="s">
        <v>39</v>
      </c>
      <c r="QK1117" s="40" t="s">
        <v>27</v>
      </c>
      <c r="QN1117" s="1"/>
      <c r="QW1117" s="39"/>
      <c r="RE1117" s="39"/>
      <c r="VF1117" s="1"/>
      <c r="VT1117" s="1"/>
    </row>
    <row r="1118" spans="308:592" ht="15" thickBot="1" x14ac:dyDescent="0.35">
      <c r="KV1118" s="1"/>
      <c r="LQ1118" s="1"/>
      <c r="PF1118" s="1"/>
      <c r="PI1118" s="38" t="s">
        <v>26</v>
      </c>
      <c r="PL1118" s="3">
        <f>SQRT(PL1121+PH1141)</f>
        <v>0.48820768675568377</v>
      </c>
      <c r="PN1118" s="41">
        <f>PN1115*((-1)/(PL1118^2))</f>
        <v>-0.1674344178153809</v>
      </c>
      <c r="PQ1118" s="40" t="s">
        <v>27</v>
      </c>
      <c r="PT1118" s="1"/>
      <c r="PZ1118" s="1"/>
      <c r="QC1118" s="38" t="s">
        <v>26</v>
      </c>
      <c r="QF1118" s="3">
        <f>SQRT(QF1121+QB1141)</f>
        <v>0.4878296494373357</v>
      </c>
      <c r="QH1118" s="41">
        <f>QH1115*((-1)/(QF1118^2))</f>
        <v>-8.0681004678166704E-2</v>
      </c>
      <c r="QK1118" s="40" t="s">
        <v>27</v>
      </c>
      <c r="QN1118" s="1"/>
      <c r="QW1118" s="39"/>
      <c r="RE1118" s="39"/>
      <c r="VF1118" s="1"/>
      <c r="VT1118" s="1"/>
    </row>
    <row r="1119" spans="308:592" ht="15" thickBot="1" x14ac:dyDescent="0.35">
      <c r="KV1119" s="1"/>
      <c r="LQ1119" s="1"/>
      <c r="PF1119" s="1"/>
      <c r="PI1119" s="38" t="s">
        <v>26</v>
      </c>
      <c r="PL1119" s="38" t="s">
        <v>26</v>
      </c>
      <c r="PN1119" s="7"/>
      <c r="PQ1119" s="7" t="s">
        <v>40</v>
      </c>
      <c r="PR1119" s="7" t="s">
        <v>41</v>
      </c>
      <c r="PT1119" s="1"/>
      <c r="PZ1119" s="1"/>
      <c r="QC1119" s="38" t="s">
        <v>26</v>
      </c>
      <c r="QF1119" s="38" t="s">
        <v>26</v>
      </c>
      <c r="QH1119" s="7"/>
      <c r="QK1119" s="7" t="s">
        <v>40</v>
      </c>
      <c r="QL1119" s="7" t="s">
        <v>41</v>
      </c>
      <c r="QN1119" s="1"/>
      <c r="QW1119" s="39"/>
      <c r="QZ1119" s="39"/>
      <c r="VF1119" s="1"/>
      <c r="VT1119" s="1"/>
    </row>
    <row r="1120" spans="308:592" ht="15" thickBot="1" x14ac:dyDescent="0.35">
      <c r="KV1120" s="1"/>
      <c r="LQ1120" s="1"/>
      <c r="PF1120" s="1"/>
      <c r="PI1120" s="38" t="s">
        <v>26</v>
      </c>
      <c r="PL1120" s="38" t="s">
        <v>42</v>
      </c>
      <c r="PN1120" s="7" t="s">
        <v>43</v>
      </c>
      <c r="PQ1120" s="8">
        <f t="array" ref="PQ1120:PQ1122">PQ1110:PQ1112*PL1115</f>
        <v>-2.1819206892249272E-2</v>
      </c>
      <c r="PR1120" s="8">
        <f t="array" ref="PR1120:PR1122">PN1124:PN1126*2*PI1130:PI1132</f>
        <v>7.1534391842410977E-2</v>
      </c>
      <c r="PT1120" s="1"/>
      <c r="PZ1120" s="1"/>
      <c r="QC1120" s="38" t="s">
        <v>26</v>
      </c>
      <c r="QF1120" s="38" t="s">
        <v>42</v>
      </c>
      <c r="QH1120" s="7" t="s">
        <v>43</v>
      </c>
      <c r="QK1120" s="8">
        <f t="array" ref="QK1120:QK1122">QK1110:QK1112*QF1115</f>
        <v>5.916652481712991E-2</v>
      </c>
      <c r="QL1120" s="8">
        <f t="array" ref="QL1120:QL1122">QH1124:QH1126*2*QC1130:QC1132</f>
        <v>3.4463716421852142E-2</v>
      </c>
      <c r="QN1120" s="1"/>
      <c r="QW1120" s="39"/>
      <c r="QZ1120" s="39"/>
      <c r="VF1120" s="1"/>
      <c r="VT1120" s="1"/>
    </row>
    <row r="1121" spans="308:592" ht="15" thickBot="1" x14ac:dyDescent="0.35">
      <c r="KV1121" s="1"/>
      <c r="LQ1121" s="1"/>
      <c r="PF1121" s="1"/>
      <c r="PI1121" s="38" t="s">
        <v>26</v>
      </c>
      <c r="PL1121" s="3">
        <f>AVERAGE(PL1124:PL1126)</f>
        <v>0.23834673540733586</v>
      </c>
      <c r="PN1121" s="41">
        <f t="array" ref="PN1121">PN1118*0.5*(1/(SQRT(PL1121+PH1141)))</f>
        <v>-0.17147867839611769</v>
      </c>
      <c r="PQ1121" s="9">
        <v>0.15615001759612934</v>
      </c>
      <c r="PR1121" s="9">
        <v>-6.4654971939768213E-2</v>
      </c>
      <c r="PT1121" s="1"/>
      <c r="PZ1121" s="1"/>
      <c r="QC1121" s="38" t="s">
        <v>26</v>
      </c>
      <c r="QF1121" s="3">
        <f>AVERAGE(QF1124:QF1126)</f>
        <v>0.23797775687015385</v>
      </c>
      <c r="QH1121" s="41">
        <f t="array" ref="QH1121">QH1118*0.5*(1/(SQRT(QF1121+QB1141)))</f>
        <v>-8.2693830491058135E-2</v>
      </c>
      <c r="QK1121" s="9">
        <v>0.11749339967437905</v>
      </c>
      <c r="QL1121" s="9">
        <v>-3.1163592783005789E-2</v>
      </c>
      <c r="QN1121" s="1"/>
      <c r="QW1121" s="39"/>
      <c r="VF1121" s="1"/>
      <c r="VT1121" s="1"/>
    </row>
    <row r="1122" spans="308:592" ht="15" thickBot="1" x14ac:dyDescent="0.35">
      <c r="KV1122" s="1"/>
      <c r="LQ1122" s="1"/>
      <c r="PF1122" s="1"/>
      <c r="PI1122" s="38" t="s">
        <v>26</v>
      </c>
      <c r="PL1122" s="38" t="s">
        <v>26</v>
      </c>
      <c r="PN1122" s="7"/>
      <c r="PQ1122" s="10">
        <v>-0.33606573101406834</v>
      </c>
      <c r="PR1122" s="10">
        <v>-6.8794199026426623E-3</v>
      </c>
      <c r="PT1122" s="1"/>
      <c r="PZ1122" s="1"/>
      <c r="QC1122" s="38" t="s">
        <v>26</v>
      </c>
      <c r="QF1122" s="38" t="s">
        <v>26</v>
      </c>
      <c r="QH1122" s="7"/>
      <c r="QK1122" s="10">
        <v>0.16586955601807329</v>
      </c>
      <c r="QL1122" s="10">
        <v>-3.3001236388464006E-3</v>
      </c>
      <c r="QN1122" s="1"/>
      <c r="QW1122" s="39"/>
      <c r="QZ1122" s="39"/>
      <c r="VF1122" s="1"/>
      <c r="VT1122" s="1"/>
    </row>
    <row r="1123" spans="308:592" ht="15" thickBot="1" x14ac:dyDescent="0.35">
      <c r="KV1123" s="1"/>
      <c r="LQ1123" s="1"/>
      <c r="PF1123" s="1"/>
      <c r="PI1123" s="38" t="s">
        <v>26</v>
      </c>
      <c r="PL1123" s="2" t="s">
        <v>44</v>
      </c>
      <c r="PN1123" s="7" t="s">
        <v>45</v>
      </c>
      <c r="PQ1123" s="40" t="s">
        <v>27</v>
      </c>
      <c r="PT1123" s="1"/>
      <c r="PZ1123" s="1"/>
      <c r="QC1123" s="38" t="s">
        <v>26</v>
      </c>
      <c r="QF1123" s="2" t="s">
        <v>44</v>
      </c>
      <c r="QH1123" s="7" t="s">
        <v>45</v>
      </c>
      <c r="QK1123" s="40" t="s">
        <v>27</v>
      </c>
      <c r="QN1123" s="1"/>
      <c r="QW1123" s="39"/>
      <c r="RE1123" s="39"/>
      <c r="VF1123" s="1"/>
      <c r="VT1123" s="1"/>
    </row>
    <row r="1124" spans="308:592" x14ac:dyDescent="0.3">
      <c r="KV1124" s="1"/>
      <c r="LQ1124" s="1"/>
      <c r="PF1124" s="1"/>
      <c r="PI1124" s="38" t="s">
        <v>26</v>
      </c>
      <c r="PL1124" s="4">
        <f t="array" ref="PL1124:PL1126">PI1130:PI1132^2</f>
        <v>0.3915543393281764</v>
      </c>
      <c r="PN1124" s="8">
        <f t="array" ref="PN1124:PN1126">(1/3)*PN1121</f>
        <v>-5.7159559465372559E-2</v>
      </c>
      <c r="PQ1124" s="40" t="s">
        <v>27</v>
      </c>
      <c r="PT1124" s="1"/>
      <c r="PZ1124" s="1"/>
      <c r="QC1124" s="38" t="s">
        <v>26</v>
      </c>
      <c r="QF1124" s="4">
        <f t="array" ref="QF1124:QF1126">QC1130:QC1132^2</f>
        <v>0.39080536340822314</v>
      </c>
      <c r="QH1124" s="8">
        <f t="array" ref="QH1124:QH1126">(1/3)*QH1121</f>
        <v>-2.7564610163686044E-2</v>
      </c>
      <c r="QK1124" s="40" t="s">
        <v>27</v>
      </c>
      <c r="QN1124" s="1"/>
      <c r="QW1124" s="39"/>
      <c r="RE1124" s="39"/>
      <c r="VF1124" s="1"/>
      <c r="VT1124" s="1"/>
    </row>
    <row r="1125" spans="308:592" x14ac:dyDescent="0.3">
      <c r="KV1125" s="1"/>
      <c r="LQ1125" s="1"/>
      <c r="PF1125" s="1"/>
      <c r="PI1125" s="38" t="s">
        <v>26</v>
      </c>
      <c r="PL1125" s="5">
        <v>0.31986455526103408</v>
      </c>
      <c r="PN1125" s="9">
        <v>-5.7159559465372559E-2</v>
      </c>
      <c r="PQ1125" s="40" t="s">
        <v>27</v>
      </c>
      <c r="PT1125" s="1"/>
      <c r="PZ1125" s="1"/>
      <c r="QC1125" s="38" t="s">
        <v>26</v>
      </c>
      <c r="QF1125" s="5">
        <v>0.31954449538901258</v>
      </c>
      <c r="QH1125" s="9">
        <v>-2.7564610163686044E-2</v>
      </c>
      <c r="QK1125" s="40" t="s">
        <v>27</v>
      </c>
      <c r="QN1125" s="1"/>
      <c r="QW1125" s="39"/>
      <c r="RE1125" s="39"/>
      <c r="VF1125" s="1"/>
      <c r="VT1125" s="1"/>
    </row>
    <row r="1126" spans="308:592" ht="15" thickBot="1" x14ac:dyDescent="0.35">
      <c r="KV1126" s="1"/>
      <c r="LQ1126" s="1"/>
      <c r="PF1126" s="1"/>
      <c r="PI1126" s="38" t="s">
        <v>26</v>
      </c>
      <c r="PL1126" s="6">
        <v>3.6213116327971358E-3</v>
      </c>
      <c r="PN1126" s="10">
        <v>-5.7159559465372559E-2</v>
      </c>
      <c r="PQ1126" s="40" t="s">
        <v>27</v>
      </c>
      <c r="PT1126" s="1"/>
      <c r="PZ1126" s="1"/>
      <c r="QC1126" s="38" t="s">
        <v>26</v>
      </c>
      <c r="QF1126" s="6">
        <v>3.5834118132258537E-3</v>
      </c>
      <c r="QH1126" s="10">
        <v>-2.7564610163686044E-2</v>
      </c>
      <c r="QK1126" s="40" t="s">
        <v>27</v>
      </c>
      <c r="QN1126" s="1"/>
      <c r="QW1126" s="39"/>
      <c r="RE1126" s="39"/>
      <c r="VF1126" s="1"/>
      <c r="VT1126" s="1"/>
    </row>
    <row r="1127" spans="308:592" x14ac:dyDescent="0.3">
      <c r="KV1127" s="1"/>
      <c r="LQ1127" s="1"/>
      <c r="PF1127" s="1"/>
      <c r="PI1127" s="38" t="s">
        <v>26</v>
      </c>
      <c r="PL1127" s="38" t="s">
        <v>26</v>
      </c>
      <c r="PN1127" s="7"/>
      <c r="PQ1127" s="40" t="s">
        <v>27</v>
      </c>
      <c r="PT1127" s="1"/>
      <c r="PZ1127" s="1"/>
      <c r="QC1127" s="38" t="s">
        <v>26</v>
      </c>
      <c r="QF1127" s="38" t="s">
        <v>26</v>
      </c>
      <c r="QH1127" s="7"/>
      <c r="QK1127" s="40" t="s">
        <v>27</v>
      </c>
      <c r="QN1127" s="1"/>
      <c r="QW1127" s="39"/>
      <c r="QZ1127" s="39"/>
      <c r="RE1127" s="39"/>
      <c r="VF1127" s="1"/>
      <c r="VT1127" s="1"/>
    </row>
    <row r="1128" spans="308:592" x14ac:dyDescent="0.3">
      <c r="KV1128" s="1"/>
      <c r="LQ1128" s="1"/>
      <c r="PF1128" s="1"/>
      <c r="PI1128" s="2"/>
      <c r="PJ1128" s="38" t="s">
        <v>25</v>
      </c>
      <c r="PK1128" s="38" t="s">
        <v>25</v>
      </c>
      <c r="PL1128" s="2"/>
      <c r="PN1128" s="7"/>
      <c r="PO1128" s="40" t="s">
        <v>25</v>
      </c>
      <c r="PP1128" s="40" t="s">
        <v>25</v>
      </c>
      <c r="PQ1128" s="7"/>
      <c r="PT1128" s="1"/>
      <c r="PZ1128" s="1"/>
      <c r="QC1128" s="2"/>
      <c r="QD1128" s="38" t="s">
        <v>25</v>
      </c>
      <c r="QE1128" s="38" t="s">
        <v>25</v>
      </c>
      <c r="QF1128" s="2"/>
      <c r="QH1128" s="7"/>
      <c r="QI1128" s="40" t="s">
        <v>25</v>
      </c>
      <c r="QJ1128" s="40" t="s">
        <v>25</v>
      </c>
      <c r="QK1128" s="7"/>
      <c r="QN1128" s="1"/>
      <c r="QX1128" s="39"/>
      <c r="QY1128" s="39"/>
      <c r="RC1128" s="39"/>
      <c r="RD1128" s="39"/>
      <c r="VF1128" s="1"/>
      <c r="VT1128" s="1"/>
    </row>
    <row r="1129" spans="308:592" ht="15" thickBot="1" x14ac:dyDescent="0.35">
      <c r="KV1129" s="1"/>
      <c r="LQ1129" s="1"/>
      <c r="PF1129" s="1"/>
      <c r="PI1129" s="2" t="s">
        <v>46</v>
      </c>
      <c r="PQ1129" s="7" t="s">
        <v>47</v>
      </c>
      <c r="PT1129" s="1"/>
      <c r="PZ1129" s="1"/>
      <c r="QC1129" s="2" t="s">
        <v>46</v>
      </c>
      <c r="QK1129" s="7" t="s">
        <v>47</v>
      </c>
      <c r="QN1129" s="1"/>
      <c r="VF1129" s="1"/>
      <c r="VT1129" s="1"/>
    </row>
    <row r="1130" spans="308:592" x14ac:dyDescent="0.3">
      <c r="KV1130" s="1"/>
      <c r="LQ1130" s="1"/>
      <c r="PF1130" s="1"/>
      <c r="PI1130" s="4">
        <f t="array" ref="PI1130:PI1132">PL1139:PL1141-PL1135</f>
        <v>-0.62574302978792851</v>
      </c>
      <c r="PQ1130" s="8">
        <f t="array" ref="PQ1130:PQ1132">PQ1120:PQ1122+PR1120:PR1122</f>
        <v>4.9715184950161709E-2</v>
      </c>
      <c r="PT1130" s="1"/>
      <c r="PZ1130" s="1"/>
      <c r="QC1130" s="4">
        <f t="array" ref="QC1130:QC1132">QF1139:QF1141-QF1135</f>
        <v>-0.62514427407457163</v>
      </c>
      <c r="QK1130" s="8">
        <f t="array" ref="QK1130:QK1132">QK1120:QK1122+QL1120:QL1122</f>
        <v>9.3630241238982059E-2</v>
      </c>
      <c r="QN1130" s="1"/>
      <c r="VF1130" s="1"/>
      <c r="VT1130" s="1"/>
    </row>
    <row r="1131" spans="308:592" x14ac:dyDescent="0.3">
      <c r="KV1131" s="1"/>
      <c r="LQ1131" s="1"/>
      <c r="PF1131" s="1"/>
      <c r="PI1131" s="5">
        <v>0.56556569491177067</v>
      </c>
      <c r="PQ1131" s="9">
        <v>9.1495045656361129E-2</v>
      </c>
      <c r="PT1131" s="1"/>
      <c r="PZ1131" s="1"/>
      <c r="QC1131" s="5">
        <v>0.56528266857300036</v>
      </c>
      <c r="QK1131" s="9">
        <v>8.6329806891373262E-2</v>
      </c>
      <c r="QN1131" s="1"/>
      <c r="VF1131" s="1"/>
      <c r="VT1131" s="1"/>
    </row>
    <row r="1132" spans="308:592" ht="15" thickBot="1" x14ac:dyDescent="0.35">
      <c r="KV1132" s="1"/>
      <c r="LQ1132" s="1"/>
      <c r="PF1132" s="1"/>
      <c r="PI1132" s="6">
        <v>6.0177334876156952E-2</v>
      </c>
      <c r="PQ1132" s="10">
        <v>-0.34294515091671102</v>
      </c>
      <c r="PT1132" s="1"/>
      <c r="PZ1132" s="1"/>
      <c r="QC1132" s="6">
        <v>5.9861605501572157E-2</v>
      </c>
      <c r="QK1132" s="10">
        <v>0.16256943237922689</v>
      </c>
      <c r="QN1132" s="1"/>
      <c r="VF1132" s="1"/>
      <c r="VT1132" s="1"/>
    </row>
    <row r="1133" spans="308:592" x14ac:dyDescent="0.3">
      <c r="KV1133" s="1"/>
      <c r="LQ1133" s="1"/>
      <c r="PF1133" s="1"/>
      <c r="PI1133" s="2"/>
      <c r="PJ1133" s="38" t="s">
        <v>35</v>
      </c>
      <c r="PK1133" s="38" t="s">
        <v>35</v>
      </c>
      <c r="PL1133" s="2"/>
      <c r="PN1133" s="7"/>
      <c r="PO1133" s="40" t="s">
        <v>35</v>
      </c>
      <c r="PP1133" s="40" t="s">
        <v>35</v>
      </c>
      <c r="PQ1133" s="7"/>
      <c r="PT1133" s="1"/>
      <c r="PZ1133" s="1"/>
      <c r="QC1133" s="2"/>
      <c r="QD1133" s="38" t="s">
        <v>35</v>
      </c>
      <c r="QE1133" s="38" t="s">
        <v>35</v>
      </c>
      <c r="QF1133" s="2"/>
      <c r="QH1133" s="7"/>
      <c r="QI1133" s="40" t="s">
        <v>35</v>
      </c>
      <c r="QJ1133" s="40" t="s">
        <v>35</v>
      </c>
      <c r="QK1133" s="7"/>
      <c r="QN1133" s="1"/>
      <c r="QX1133" s="39"/>
      <c r="QY1133" s="39"/>
      <c r="RC1133" s="39"/>
      <c r="RD1133" s="39"/>
      <c r="VF1133" s="1"/>
      <c r="VT1133" s="1"/>
    </row>
    <row r="1134" spans="308:592" ht="15" thickBot="1" x14ac:dyDescent="0.35">
      <c r="KV1134" s="1"/>
      <c r="LQ1134" s="1"/>
      <c r="PF1134" s="1"/>
      <c r="PI1134" s="38" t="s">
        <v>26</v>
      </c>
      <c r="PL1134" s="38" t="s">
        <v>48</v>
      </c>
      <c r="PN1134" s="7" t="s">
        <v>49</v>
      </c>
      <c r="PQ1134" s="7" t="s">
        <v>50</v>
      </c>
      <c r="PR1134" s="7" t="s">
        <v>51</v>
      </c>
      <c r="PT1134" s="1"/>
      <c r="PZ1134" s="1"/>
      <c r="QC1134" s="38" t="s">
        <v>26</v>
      </c>
      <c r="QF1134" s="38" t="s">
        <v>48</v>
      </c>
      <c r="QH1134" s="7" t="s">
        <v>49</v>
      </c>
      <c r="QK1134" s="7" t="s">
        <v>50</v>
      </c>
      <c r="QL1134" s="7" t="s">
        <v>51</v>
      </c>
      <c r="QN1134" s="1"/>
      <c r="QW1134" s="39"/>
      <c r="QZ1134" s="39"/>
      <c r="VF1134" s="1"/>
      <c r="VT1134" s="1"/>
    </row>
    <row r="1135" spans="308:592" ht="15" thickBot="1" x14ac:dyDescent="0.35">
      <c r="KV1135" s="1"/>
      <c r="LQ1135" s="1"/>
      <c r="PF1135" s="1"/>
      <c r="PI1135" s="38" t="s">
        <v>26</v>
      </c>
      <c r="PL1135" s="3">
        <f>AVERAGE(PL1139:PL1141)</f>
        <v>2.606937768180464</v>
      </c>
      <c r="PN1135" s="41">
        <f t="array" ref="PN1135">SUM(PQ1130:PQ1132*-1)</f>
        <v>0.20173492031018819</v>
      </c>
      <c r="PQ1135" s="8">
        <f t="array" ref="PQ1135:PQ1137">PQ1130:PQ1132</f>
        <v>4.9715184950161709E-2</v>
      </c>
      <c r="PR1135" s="8">
        <f t="array" ref="PR1135:PR1137">PN1135*(1/3)</f>
        <v>6.7244973436729388E-2</v>
      </c>
      <c r="PT1135" s="1"/>
      <c r="PZ1135" s="1"/>
      <c r="QC1135" s="38" t="s">
        <v>26</v>
      </c>
      <c r="QF1135" s="3">
        <f>AVERAGE(QF1139:QF1141)</f>
        <v>2.6069529255306887</v>
      </c>
      <c r="QH1135" s="41">
        <f t="array" ref="QH1135">SUM(QK1130:QK1132*-1)</f>
        <v>-0.34252948050958221</v>
      </c>
      <c r="QK1135" s="8">
        <f t="array" ref="QK1135:QK1137">QK1130:QK1132</f>
        <v>9.3630241238982059E-2</v>
      </c>
      <c r="QL1135" s="8">
        <f t="array" ref="QL1135:QL1137">QH1135*(1/3)</f>
        <v>-0.11417649350319406</v>
      </c>
      <c r="QN1135" s="1"/>
      <c r="QW1135" s="39"/>
      <c r="VF1135" s="1"/>
      <c r="VT1135" s="1"/>
    </row>
    <row r="1136" spans="308:592" x14ac:dyDescent="0.3">
      <c r="KV1136" s="1"/>
      <c r="LQ1136" s="1"/>
      <c r="PF1136" s="1"/>
      <c r="PI1136" s="38" t="s">
        <v>26</v>
      </c>
      <c r="PL1136" s="38" t="s">
        <v>26</v>
      </c>
      <c r="PN1136" s="7"/>
      <c r="PQ1136" s="9">
        <v>9.1495045656361129E-2</v>
      </c>
      <c r="PR1136" s="9">
        <v>6.7244973436729388E-2</v>
      </c>
      <c r="PT1136" s="1"/>
      <c r="PZ1136" s="1"/>
      <c r="QC1136" s="38" t="s">
        <v>26</v>
      </c>
      <c r="QF1136" s="38" t="s">
        <v>26</v>
      </c>
      <c r="QH1136" s="7"/>
      <c r="QK1136" s="9">
        <v>8.6329806891373262E-2</v>
      </c>
      <c r="QL1136" s="9">
        <v>-0.11417649350319406</v>
      </c>
      <c r="QN1136" s="1"/>
      <c r="QW1136" s="39"/>
      <c r="QZ1136" s="39"/>
      <c r="VF1136" s="1"/>
      <c r="VT1136" s="1"/>
    </row>
    <row r="1137" spans="308:592" ht="15" thickBot="1" x14ac:dyDescent="0.35">
      <c r="KV1137" s="1"/>
      <c r="LQ1137" s="1"/>
      <c r="PF1137" s="1"/>
      <c r="PI1137" s="38" t="s">
        <v>26</v>
      </c>
      <c r="PL1137" s="38" t="s">
        <v>26</v>
      </c>
      <c r="PN1137" s="7"/>
      <c r="PQ1137" s="10">
        <v>-0.34294515091671102</v>
      </c>
      <c r="PR1137" s="10">
        <v>6.7244973436729388E-2</v>
      </c>
      <c r="PT1137" s="1"/>
      <c r="PZ1137" s="1"/>
      <c r="QC1137" s="38" t="s">
        <v>26</v>
      </c>
      <c r="QF1137" s="38" t="s">
        <v>26</v>
      </c>
      <c r="QH1137" s="7"/>
      <c r="QK1137" s="10">
        <v>0.16256943237922689</v>
      </c>
      <c r="QL1137" s="10">
        <v>-0.11417649350319406</v>
      </c>
      <c r="QN1137" s="1"/>
      <c r="QW1137" s="39"/>
      <c r="QZ1137" s="39"/>
      <c r="VF1137" s="1"/>
      <c r="VT1137" s="1"/>
    </row>
    <row r="1138" spans="308:592" ht="15" thickBot="1" x14ac:dyDescent="0.35">
      <c r="KV1138" s="1"/>
      <c r="LQ1138" s="1"/>
      <c r="PF1138" s="1"/>
      <c r="PI1138" s="2"/>
      <c r="PJ1138" s="38" t="s">
        <v>35</v>
      </c>
      <c r="PK1138" s="38" t="s">
        <v>35</v>
      </c>
      <c r="PL1138" s="2" t="s">
        <v>52</v>
      </c>
      <c r="PN1138" s="7" t="s">
        <v>53</v>
      </c>
      <c r="PO1138" s="40" t="s">
        <v>35</v>
      </c>
      <c r="PP1138" s="40" t="s">
        <v>35</v>
      </c>
      <c r="PQ1138" s="7"/>
      <c r="PT1138" s="1"/>
      <c r="PZ1138" s="1"/>
      <c r="QC1138" s="2"/>
      <c r="QD1138" s="38" t="s">
        <v>35</v>
      </c>
      <c r="QE1138" s="38" t="s">
        <v>35</v>
      </c>
      <c r="QF1138" s="2" t="s">
        <v>54</v>
      </c>
      <c r="QH1138" s="7" t="s">
        <v>55</v>
      </c>
      <c r="QI1138" s="40" t="s">
        <v>35</v>
      </c>
      <c r="QJ1138" s="40" t="s">
        <v>35</v>
      </c>
      <c r="QK1138" s="7"/>
      <c r="QN1138" s="1"/>
      <c r="QX1138" s="39"/>
      <c r="QY1138" s="39"/>
      <c r="RC1138" s="39"/>
      <c r="RD1138" s="39"/>
      <c r="VF1138" s="1"/>
      <c r="VT1138" s="1"/>
    </row>
    <row r="1139" spans="308:592" x14ac:dyDescent="0.3">
      <c r="KV1139" s="1"/>
      <c r="LQ1139" s="1"/>
      <c r="PF1139" s="1"/>
      <c r="PL1139" s="4">
        <f t="array" ref="PL1139:PL1141">PL1144:PL1146</f>
        <v>1.9811947383925355</v>
      </c>
      <c r="PN1139" s="8">
        <f t="array" ref="PN1139:PN1141">PQ1135:PQ1137+PR1135:PR1137</f>
        <v>0.1169601583868911</v>
      </c>
      <c r="PT1139" s="1"/>
      <c r="PZ1139" s="1"/>
      <c r="QF1139" s="4">
        <f t="array" ref="QF1139:QF1141">QF1144:QF1146</f>
        <v>1.9818086514561171</v>
      </c>
      <c r="QH1139" s="8">
        <f t="array" ref="QH1139:QH1141">QK1135:QK1137+QL1135:QL1137</f>
        <v>-2.0546252264212E-2</v>
      </c>
      <c r="QN1139" s="1"/>
      <c r="VF1139" s="1"/>
      <c r="VT1139" s="1"/>
    </row>
    <row r="1140" spans="308:592" ht="15" thickBot="1" x14ac:dyDescent="0.35">
      <c r="KV1140" s="1"/>
      <c r="LQ1140" s="1"/>
      <c r="PF1140" s="1"/>
      <c r="PH1140" t="s">
        <v>56</v>
      </c>
      <c r="PL1140" s="5">
        <v>3.1725034630922346</v>
      </c>
      <c r="PN1140" s="9">
        <v>0.15874001909309052</v>
      </c>
      <c r="PT1140" s="1"/>
      <c r="PZ1140" s="1"/>
      <c r="QB1140" t="s">
        <v>56</v>
      </c>
      <c r="QF1140" s="5">
        <v>3.172235594103689</v>
      </c>
      <c r="QH1140" s="9">
        <v>-2.7846686611820798E-2</v>
      </c>
      <c r="QN1140" s="1"/>
      <c r="VF1140" s="1"/>
      <c r="VT1140" s="1"/>
    </row>
    <row r="1141" spans="308:592" ht="15" thickBot="1" x14ac:dyDescent="0.35">
      <c r="KV1141" s="1"/>
      <c r="LQ1141" s="1"/>
      <c r="PF1141" s="1"/>
      <c r="PH1141" s="43">
        <v>1E-8</v>
      </c>
      <c r="PL1141" s="6">
        <v>2.6671151030566209</v>
      </c>
      <c r="PN1141" s="10">
        <v>-0.27570017747998166</v>
      </c>
      <c r="PT1141" s="1"/>
      <c r="PZ1141" s="1"/>
      <c r="QB1141" s="43">
        <v>1E-8</v>
      </c>
      <c r="QF1141" s="6">
        <v>2.6668145310322608</v>
      </c>
      <c r="QH1141" s="10">
        <v>4.8392938876032826E-2</v>
      </c>
      <c r="QN1141" s="1"/>
      <c r="VF1141" s="1"/>
      <c r="VT1141" s="1"/>
    </row>
    <row r="1142" spans="308:592" x14ac:dyDescent="0.3">
      <c r="KV1142" s="1"/>
      <c r="LQ1142" s="1"/>
      <c r="LR1142" s="1"/>
      <c r="LS1142" s="1"/>
      <c r="LT1142" s="1"/>
      <c r="LU1142" s="1"/>
      <c r="LV1142" s="1"/>
      <c r="LW1142" s="1"/>
      <c r="LX1142" s="1"/>
      <c r="LY1142" s="1"/>
      <c r="LZ1142" s="1"/>
      <c r="MA1142" s="1"/>
      <c r="MB1142" s="1"/>
      <c r="MC1142" s="1"/>
      <c r="MD1142" s="1"/>
      <c r="ME1142" s="1"/>
      <c r="MF1142" s="1"/>
      <c r="MG1142" s="1"/>
      <c r="MH1142" s="1"/>
      <c r="MI1142" s="1"/>
      <c r="MJ1142" s="1"/>
      <c r="MK1142" s="1"/>
      <c r="ML1142" s="1"/>
      <c r="MM1142" s="1"/>
      <c r="MN1142" s="1"/>
      <c r="MO1142" s="1"/>
      <c r="MP1142" s="1"/>
      <c r="MQ1142" s="1"/>
      <c r="MR1142" s="1"/>
      <c r="MS1142" s="1"/>
      <c r="MT1142" s="1"/>
      <c r="MU1142" s="1"/>
      <c r="MV1142" s="1"/>
      <c r="MW1142" s="1"/>
      <c r="MX1142" s="1"/>
      <c r="MY1142" s="1"/>
      <c r="MZ1142" s="1"/>
      <c r="NA1142" s="1"/>
      <c r="NB1142" s="1"/>
      <c r="NC1142" s="1"/>
      <c r="ND1142" s="1"/>
      <c r="NE1142" s="1"/>
      <c r="NF1142" s="1"/>
      <c r="NG1142" s="1"/>
      <c r="NH1142" s="1"/>
      <c r="NI1142" s="1"/>
      <c r="NJ1142" s="1"/>
      <c r="NK1142" s="1"/>
      <c r="NL1142" s="1"/>
      <c r="NM1142" s="1"/>
      <c r="NN1142" s="1"/>
      <c r="NO1142" s="1"/>
      <c r="NP1142" s="1"/>
      <c r="NQ1142" s="1"/>
      <c r="NR1142" s="1"/>
      <c r="NS1142" s="1"/>
      <c r="NT1142" s="1"/>
      <c r="NU1142" s="1"/>
      <c r="NV1142" s="1"/>
      <c r="NW1142" s="1"/>
      <c r="NX1142" s="1"/>
      <c r="NY1142" s="1"/>
      <c r="NZ1142" s="1"/>
      <c r="OA1142" s="1"/>
      <c r="OB1142" s="1"/>
      <c r="OC1142" s="1"/>
      <c r="OD1142" s="1"/>
      <c r="OE1142" s="1"/>
      <c r="OF1142" s="1"/>
      <c r="OG1142" s="1"/>
      <c r="OH1142" s="1"/>
      <c r="OI1142" s="1"/>
      <c r="OJ1142" s="1"/>
      <c r="OK1142" s="1"/>
      <c r="OL1142" s="1"/>
      <c r="OM1142" s="1"/>
      <c r="ON1142" s="1"/>
      <c r="OO1142" s="1"/>
      <c r="OP1142" s="1"/>
      <c r="OQ1142" s="1"/>
      <c r="OR1142" s="1"/>
      <c r="OS1142" s="1"/>
      <c r="OT1142" s="1"/>
      <c r="OU1142" s="1"/>
      <c r="OV1142" s="1"/>
      <c r="OW1142" s="1"/>
      <c r="OX1142" s="1"/>
      <c r="OY1142" s="1"/>
      <c r="OZ1142" s="1"/>
      <c r="PA1142" s="1"/>
      <c r="PB1142" s="1"/>
      <c r="PC1142" s="1"/>
      <c r="PD1142" s="1"/>
      <c r="PE1142" s="1"/>
      <c r="PF1142" s="1"/>
      <c r="PG1142" s="1"/>
      <c r="PH1142" s="1"/>
      <c r="PI1142" s="1"/>
      <c r="PJ1142" s="1"/>
      <c r="PK1142" s="1"/>
      <c r="PL1142" s="2"/>
      <c r="PM1142" s="1"/>
      <c r="PN1142" s="7"/>
      <c r="PO1142" s="1"/>
      <c r="PP1142" s="1"/>
      <c r="PQ1142" s="1"/>
      <c r="PR1142" s="1"/>
      <c r="PS1142" s="1"/>
      <c r="PT1142" s="1"/>
      <c r="PU1142" s="1"/>
      <c r="PV1142" s="1"/>
      <c r="PW1142" s="1"/>
      <c r="PX1142" s="1"/>
      <c r="PY1142" s="1"/>
      <c r="PZ1142" s="1"/>
      <c r="QA1142" s="1"/>
      <c r="QB1142" s="1"/>
      <c r="QC1142" s="1"/>
      <c r="QD1142" s="1"/>
      <c r="QE1142" s="1"/>
      <c r="QF1142" s="2"/>
      <c r="QG1142" s="1"/>
      <c r="QH1142" s="7"/>
      <c r="QI1142" s="1"/>
      <c r="QJ1142" s="1"/>
      <c r="QK1142" s="1"/>
      <c r="QL1142" s="1"/>
      <c r="QM1142" s="1"/>
      <c r="QN1142" s="1"/>
      <c r="QO1142" s="1"/>
      <c r="QP1142" s="1"/>
      <c r="QQ1142" s="1"/>
      <c r="QR1142" s="1"/>
      <c r="QS1142" s="1"/>
      <c r="QT1142" s="1"/>
      <c r="QU1142" s="1"/>
      <c r="QV1142" s="1"/>
      <c r="QW1142" s="1"/>
      <c r="QX1142" s="1"/>
      <c r="QY1142" s="1"/>
      <c r="QZ1142" s="1"/>
      <c r="RA1142" s="1"/>
      <c r="RB1142" s="1"/>
      <c r="RC1142" s="1"/>
      <c r="RD1142" s="1"/>
      <c r="RE1142" s="1"/>
      <c r="RF1142" s="1"/>
      <c r="RG1142" s="1"/>
      <c r="RH1142" s="1"/>
      <c r="RI1142" s="1"/>
      <c r="RJ1142" s="1"/>
      <c r="RK1142" s="1"/>
      <c r="RL1142" s="1"/>
      <c r="RM1142" s="1"/>
      <c r="RN1142" s="1"/>
      <c r="RO1142" s="1"/>
      <c r="RP1142" s="1"/>
      <c r="RQ1142" s="1"/>
      <c r="RR1142" s="1"/>
      <c r="RS1142" s="1"/>
      <c r="RT1142" s="1"/>
      <c r="RU1142" s="1"/>
      <c r="RV1142" s="1"/>
      <c r="RW1142" s="1"/>
      <c r="RX1142" s="1"/>
      <c r="RY1142" s="1"/>
      <c r="RZ1142" s="1"/>
      <c r="SA1142" s="1"/>
      <c r="SB1142" s="1"/>
      <c r="SC1142" s="1"/>
      <c r="SD1142" s="1"/>
      <c r="SE1142" s="1"/>
      <c r="SF1142" s="1"/>
      <c r="SG1142" s="1"/>
      <c r="SH1142" s="1"/>
      <c r="SI1142" s="1"/>
      <c r="SJ1142" s="1"/>
      <c r="SK1142" s="1"/>
      <c r="SL1142" s="1"/>
      <c r="SM1142" s="1"/>
      <c r="SN1142" s="1"/>
      <c r="SO1142" s="1"/>
      <c r="SP1142" s="1"/>
      <c r="SQ1142" s="1"/>
      <c r="SR1142" s="1"/>
      <c r="SS1142" s="1"/>
      <c r="ST1142" s="1"/>
      <c r="SU1142" s="1"/>
      <c r="SV1142" s="1"/>
      <c r="SW1142" s="1"/>
      <c r="SX1142" s="1"/>
      <c r="SY1142" s="1"/>
      <c r="SZ1142" s="1"/>
      <c r="TA1142" s="1"/>
      <c r="TB1142" s="1"/>
      <c r="TC1142" s="1"/>
      <c r="TD1142" s="1"/>
      <c r="TE1142" s="1"/>
      <c r="TF1142" s="1"/>
      <c r="TG1142" s="1"/>
      <c r="TH1142" s="1"/>
      <c r="TI1142" s="1"/>
      <c r="TJ1142" s="1"/>
      <c r="TK1142" s="1"/>
      <c r="TL1142" s="1"/>
      <c r="TM1142" s="1"/>
      <c r="TN1142" s="1"/>
      <c r="TO1142" s="1"/>
      <c r="TP1142" s="1"/>
      <c r="TQ1142" s="1"/>
      <c r="TR1142" s="1"/>
      <c r="TS1142" s="1"/>
      <c r="TT1142" s="1"/>
      <c r="TU1142" s="1"/>
      <c r="TV1142" s="1"/>
      <c r="TW1142" s="1"/>
      <c r="TX1142" s="1"/>
      <c r="TY1142" s="1"/>
      <c r="TZ1142" s="1"/>
      <c r="UA1142" s="1"/>
      <c r="UB1142" s="1"/>
      <c r="UC1142" s="1"/>
      <c r="UD1142" s="1"/>
      <c r="UE1142" s="1"/>
      <c r="UF1142" s="1"/>
      <c r="UG1142" s="1"/>
      <c r="UH1142" s="1"/>
      <c r="UI1142" s="1"/>
      <c r="UJ1142" s="1"/>
      <c r="UK1142" s="1"/>
      <c r="UL1142" s="1"/>
      <c r="UM1142" s="1"/>
      <c r="UN1142" s="1"/>
      <c r="UO1142" s="1"/>
      <c r="UP1142" s="1"/>
      <c r="UQ1142" s="1"/>
      <c r="UR1142" s="1"/>
      <c r="US1142" s="1"/>
      <c r="UT1142" s="1"/>
      <c r="UU1142" s="1"/>
      <c r="UV1142" s="1"/>
      <c r="UW1142" s="1"/>
      <c r="UX1142" s="1"/>
      <c r="UY1142" s="1"/>
      <c r="UZ1142" s="1"/>
      <c r="VA1142" s="1"/>
      <c r="VB1142" s="1"/>
      <c r="VC1142" s="1"/>
      <c r="VD1142" s="1"/>
      <c r="VE1142" s="1"/>
      <c r="VF1142" s="1"/>
      <c r="VT1142" s="1"/>
    </row>
    <row r="1143" spans="308:592" ht="15" customHeight="1" thickBot="1" x14ac:dyDescent="0.35">
      <c r="KV1143" s="1"/>
      <c r="LQ1143" s="1"/>
      <c r="LR1143" s="125" t="s">
        <v>57</v>
      </c>
      <c r="LS1143" s="126"/>
      <c r="LT1143" s="126"/>
      <c r="LU1143" s="126"/>
      <c r="LV1143" s="126"/>
      <c r="LW1143" s="126"/>
      <c r="LX1143" s="126"/>
      <c r="LY1143" s="126"/>
      <c r="LZ1143" s="126"/>
      <c r="MA1143" s="126"/>
      <c r="MB1143" s="126"/>
      <c r="MC1143" s="126"/>
      <c r="MD1143" s="126"/>
      <c r="ME1143" s="126"/>
      <c r="MF1143" s="126"/>
      <c r="MG1143" s="1"/>
      <c r="PF1143" s="1"/>
      <c r="PL1143" s="2" t="s">
        <v>52</v>
      </c>
      <c r="PN1143" s="7" t="s">
        <v>53</v>
      </c>
      <c r="PO1143" s="1"/>
      <c r="PZ1143" s="1"/>
      <c r="QF1143" s="2" t="s">
        <v>54</v>
      </c>
      <c r="QH1143" s="7" t="s">
        <v>55</v>
      </c>
      <c r="QI1143" s="1"/>
      <c r="VF1143" s="1"/>
      <c r="VT1143" s="1"/>
    </row>
    <row r="1144" spans="308:592" x14ac:dyDescent="0.3">
      <c r="KV1144" s="1"/>
      <c r="LQ1144" s="1"/>
      <c r="LR1144" s="126"/>
      <c r="LS1144" s="126"/>
      <c r="LT1144" s="126"/>
      <c r="LU1144" s="126"/>
      <c r="LV1144" s="126"/>
      <c r="LW1144" s="126"/>
      <c r="LX1144" s="126"/>
      <c r="LY1144" s="126"/>
      <c r="LZ1144" s="126"/>
      <c r="MA1144" s="126"/>
      <c r="MB1144" s="126"/>
      <c r="MC1144" s="126"/>
      <c r="MD1144" s="126"/>
      <c r="ME1144" s="126"/>
      <c r="MF1144" s="126"/>
      <c r="MG1144" s="1"/>
      <c r="PF1144" s="1"/>
      <c r="PL1144" s="4">
        <f t="array" ref="PL1144:PL1146">PL1155:PL1157+PI1148:PI1150</f>
        <v>1.9811947383925355</v>
      </c>
      <c r="PN1144" s="8">
        <f t="array" ref="PN1144:PN1146">PN1139:PN1141</f>
        <v>0.1169601583868911</v>
      </c>
      <c r="PO1144" s="1"/>
      <c r="PZ1144" s="1"/>
      <c r="QF1144" s="4">
        <f t="array" ref="QF1144:QF1146">QF1155:QF1157+QC1148:QC1150</f>
        <v>1.9818086514561171</v>
      </c>
      <c r="QH1144" s="8">
        <f t="array" ref="QH1144:QH1146">QH1139:QH1141</f>
        <v>-2.0546252264212E-2</v>
      </c>
      <c r="QI1144" s="1"/>
      <c r="VF1144" s="1"/>
      <c r="VT1144" s="1"/>
    </row>
    <row r="1145" spans="308:592" x14ac:dyDescent="0.3">
      <c r="KV1145" s="1"/>
      <c r="LQ1145" s="1"/>
      <c r="LR1145" s="126"/>
      <c r="LS1145" s="126"/>
      <c r="LT1145" s="126"/>
      <c r="LU1145" s="126"/>
      <c r="LV1145" s="126"/>
      <c r="LW1145" s="126"/>
      <c r="LX1145" s="126"/>
      <c r="LY1145" s="126"/>
      <c r="LZ1145" s="126"/>
      <c r="MA1145" s="126"/>
      <c r="MB1145" s="126"/>
      <c r="MC1145" s="126"/>
      <c r="MD1145" s="126"/>
      <c r="ME1145" s="126"/>
      <c r="MF1145" s="126"/>
      <c r="MG1145" s="1"/>
      <c r="PF1145" s="1"/>
      <c r="PL1145" s="5">
        <v>3.1725034630922346</v>
      </c>
      <c r="PN1145" s="9">
        <v>0.15874001909309052</v>
      </c>
      <c r="PO1145" s="1"/>
      <c r="PZ1145" s="1"/>
      <c r="QF1145" s="5">
        <v>3.172235594103689</v>
      </c>
      <c r="QH1145" s="9">
        <v>-2.7846686611820798E-2</v>
      </c>
      <c r="QI1145" s="1"/>
      <c r="VF1145" s="1"/>
      <c r="VT1145" s="1"/>
    </row>
    <row r="1146" spans="308:592" ht="15" thickBot="1" x14ac:dyDescent="0.35">
      <c r="KV1146" s="1"/>
      <c r="LQ1146" s="1"/>
      <c r="LR1146" s="126"/>
      <c r="LS1146" s="126"/>
      <c r="LT1146" s="126"/>
      <c r="LU1146" s="126"/>
      <c r="LV1146" s="126"/>
      <c r="LW1146" s="126"/>
      <c r="LX1146" s="126"/>
      <c r="LY1146" s="126"/>
      <c r="LZ1146" s="126"/>
      <c r="MA1146" s="126"/>
      <c r="MB1146" s="126"/>
      <c r="MC1146" s="126"/>
      <c r="MD1146" s="126"/>
      <c r="ME1146" s="126"/>
      <c r="MF1146" s="126"/>
      <c r="MG1146" s="1"/>
      <c r="PF1146" s="1"/>
      <c r="PL1146" s="6">
        <v>2.6671151030566209</v>
      </c>
      <c r="PN1146" s="10">
        <v>-0.27570017747998166</v>
      </c>
      <c r="PO1146" s="1"/>
      <c r="PZ1146" s="1"/>
      <c r="QF1146" s="6">
        <v>2.6668145310322608</v>
      </c>
      <c r="QH1146" s="10">
        <v>4.8392938876032826E-2</v>
      </c>
      <c r="QI1146" s="1"/>
      <c r="VF1146" s="1"/>
      <c r="VT1146" s="1"/>
    </row>
    <row r="1147" spans="308:592" ht="15" thickBot="1" x14ac:dyDescent="0.35">
      <c r="KV1147" s="1"/>
      <c r="LQ1147" s="1"/>
      <c r="LR1147" s="126"/>
      <c r="LS1147" s="126"/>
      <c r="LT1147" s="126"/>
      <c r="LU1147" s="126"/>
      <c r="LV1147" s="126"/>
      <c r="LW1147" s="126"/>
      <c r="LX1147" s="126"/>
      <c r="LY1147" s="126"/>
      <c r="LZ1147" s="126"/>
      <c r="MA1147" s="126"/>
      <c r="MB1147" s="126"/>
      <c r="MC1147" s="126"/>
      <c r="MD1147" s="126"/>
      <c r="ME1147" s="126"/>
      <c r="MF1147" s="126"/>
      <c r="MG1147" s="1"/>
      <c r="PB1147" s="34"/>
      <c r="PC1147" s="34"/>
      <c r="PD1147" s="34"/>
      <c r="PE1147" s="34"/>
      <c r="PF1147" s="2"/>
      <c r="PG1147" s="2"/>
      <c r="PH1147" s="2"/>
      <c r="PI1147" s="2" t="s">
        <v>18</v>
      </c>
      <c r="PJ1147" s="2"/>
      <c r="PK1147" s="2"/>
      <c r="PL1147" s="2"/>
      <c r="PN1147" s="7"/>
      <c r="PO1147" s="1"/>
      <c r="PV1147" s="36"/>
      <c r="PW1147" s="36"/>
      <c r="PX1147" s="36"/>
      <c r="PY1147" s="36"/>
      <c r="PZ1147" s="2"/>
      <c r="QA1147" s="2"/>
      <c r="QB1147" s="2"/>
      <c r="QC1147" s="2" t="s">
        <v>20</v>
      </c>
      <c r="QD1147" s="2"/>
      <c r="QE1147" s="2"/>
      <c r="QF1147" s="2"/>
      <c r="QH1147" s="7"/>
      <c r="QI1147" s="1"/>
      <c r="VF1147" s="1"/>
      <c r="VT1147" s="1"/>
    </row>
    <row r="1148" spans="308:592" x14ac:dyDescent="0.3">
      <c r="KV1148" s="1"/>
      <c r="LQ1148" s="1"/>
      <c r="LR1148" s="126"/>
      <c r="LS1148" s="126"/>
      <c r="LT1148" s="126"/>
      <c r="LU1148" s="126"/>
      <c r="LV1148" s="126"/>
      <c r="LW1148" s="126"/>
      <c r="LX1148" s="126"/>
      <c r="LY1148" s="126"/>
      <c r="LZ1148" s="126"/>
      <c r="MA1148" s="126"/>
      <c r="MB1148" s="126"/>
      <c r="MC1148" s="126"/>
      <c r="MD1148" s="126"/>
      <c r="ME1148" s="126"/>
      <c r="MF1148" s="126"/>
      <c r="MG1148" s="1"/>
      <c r="PB1148" s="34"/>
      <c r="PF1148" s="1"/>
      <c r="PI1148" s="4">
        <f t="array" ref="PI1148:PI1150">PI1231:PI1233</f>
        <v>2.5972253639257232</v>
      </c>
      <c r="PL1148" s="2"/>
      <c r="PN1148" s="7"/>
      <c r="PO1148" s="1"/>
      <c r="PV1148" s="36"/>
      <c r="PZ1148" s="1"/>
      <c r="QC1148" s="4">
        <f t="array" ref="QC1148:QC1150">QC1231:QC1233</f>
        <v>2.5978983126461603</v>
      </c>
      <c r="QF1148" s="2"/>
      <c r="QH1148" s="7"/>
      <c r="QI1148" s="1"/>
      <c r="VF1148" s="1"/>
      <c r="VT1148" s="1"/>
    </row>
    <row r="1149" spans="308:592" x14ac:dyDescent="0.3">
      <c r="KV1149" s="1"/>
      <c r="LQ1149" s="1"/>
      <c r="LR1149" s="126"/>
      <c r="LS1149" s="126"/>
      <c r="LT1149" s="126"/>
      <c r="LU1149" s="126"/>
      <c r="LV1149" s="126"/>
      <c r="LW1149" s="126"/>
      <c r="LX1149" s="126"/>
      <c r="LY1149" s="126"/>
      <c r="LZ1149" s="126"/>
      <c r="MA1149" s="126"/>
      <c r="MB1149" s="126"/>
      <c r="MC1149" s="126"/>
      <c r="MD1149" s="126"/>
      <c r="ME1149" s="126"/>
      <c r="MF1149" s="126"/>
      <c r="MG1149" s="1"/>
      <c r="PB1149" s="34"/>
      <c r="PF1149" s="1"/>
      <c r="PI1149" s="5">
        <v>3.1725034630922346</v>
      </c>
      <c r="PL1149" s="2"/>
      <c r="PN1149" s="7"/>
      <c r="PO1149" s="1"/>
      <c r="PV1149" s="36"/>
      <c r="PZ1149" s="1"/>
      <c r="QC1149" s="5">
        <v>3.172235594103689</v>
      </c>
      <c r="QF1149" s="2"/>
      <c r="QH1149" s="7"/>
      <c r="QI1149" s="1"/>
      <c r="VF1149" s="1"/>
      <c r="VT1149" s="1"/>
    </row>
    <row r="1150" spans="308:592" ht="15" thickBot="1" x14ac:dyDescent="0.35">
      <c r="KV1150" s="1"/>
      <c r="LQ1150" s="1"/>
      <c r="LR1150" s="126"/>
      <c r="LS1150" s="126"/>
      <c r="LT1150" s="126"/>
      <c r="LU1150" s="126"/>
      <c r="LV1150" s="126"/>
      <c r="LW1150" s="126"/>
      <c r="LX1150" s="126"/>
      <c r="LY1150" s="126"/>
      <c r="LZ1150" s="126"/>
      <c r="MA1150" s="126"/>
      <c r="MB1150" s="126"/>
      <c r="MC1150" s="126"/>
      <c r="MD1150" s="126"/>
      <c r="ME1150" s="126"/>
      <c r="MF1150" s="126"/>
      <c r="MG1150" s="1"/>
      <c r="PB1150" s="34"/>
      <c r="PF1150" s="1"/>
      <c r="PI1150" s="6">
        <v>2.2176585716408672</v>
      </c>
      <c r="PL1150" s="2"/>
      <c r="PN1150" s="7"/>
      <c r="PO1150" s="1"/>
      <c r="PV1150" s="36"/>
      <c r="PZ1150" s="1"/>
      <c r="QC1150" s="6">
        <v>2.2172534919089757</v>
      </c>
      <c r="QF1150" s="2"/>
      <c r="QH1150" s="7"/>
      <c r="QI1150" s="1"/>
      <c r="VF1150" s="1"/>
      <c r="VT1150" s="1"/>
    </row>
    <row r="1151" spans="308:592" x14ac:dyDescent="0.3">
      <c r="KV1151" s="1"/>
      <c r="LQ1151" s="1"/>
      <c r="LR1151" s="126"/>
      <c r="LS1151" s="126"/>
      <c r="LT1151" s="126"/>
      <c r="LU1151" s="126"/>
      <c r="LV1151" s="126"/>
      <c r="LW1151" s="126"/>
      <c r="LX1151" s="126"/>
      <c r="LY1151" s="126"/>
      <c r="LZ1151" s="126"/>
      <c r="MA1151" s="126"/>
      <c r="MB1151" s="126"/>
      <c r="MC1151" s="126"/>
      <c r="MD1151" s="126"/>
      <c r="ME1151" s="126"/>
      <c r="MF1151" s="126"/>
      <c r="MG1151" s="1"/>
      <c r="PB1151" s="34"/>
      <c r="PF1151" s="1"/>
      <c r="PL1151" s="2"/>
      <c r="PN1151" s="7"/>
      <c r="PO1151" s="1"/>
      <c r="PV1151" s="36"/>
      <c r="PZ1151" s="1"/>
      <c r="QF1151" s="2"/>
      <c r="QH1151" s="7"/>
      <c r="QI1151" s="1"/>
      <c r="VF1151" s="1"/>
      <c r="VT1151" s="1"/>
    </row>
    <row r="1152" spans="308:592" ht="15" thickBot="1" x14ac:dyDescent="0.35">
      <c r="KV1152" s="1"/>
      <c r="LQ1152" s="1"/>
      <c r="LR1152" s="126"/>
      <c r="LS1152" s="126"/>
      <c r="LT1152" s="126"/>
      <c r="LU1152" s="126"/>
      <c r="LV1152" s="126"/>
      <c r="LW1152" s="126"/>
      <c r="LX1152" s="126"/>
      <c r="LY1152" s="126"/>
      <c r="LZ1152" s="126"/>
      <c r="MA1152" s="126"/>
      <c r="MB1152" s="126"/>
      <c r="MC1152" s="126"/>
      <c r="MD1152" s="126"/>
      <c r="ME1152" s="126"/>
      <c r="MF1152" s="126"/>
      <c r="MG1152" s="1"/>
      <c r="PB1152" s="34"/>
      <c r="PD1152" s="35"/>
      <c r="PE1152" s="35"/>
      <c r="PF1152" s="7"/>
      <c r="PG1152" s="7"/>
      <c r="PH1152" s="7"/>
      <c r="PI1152" s="7" t="s">
        <v>19</v>
      </c>
      <c r="PJ1152" s="7"/>
      <c r="PK1152" s="7"/>
      <c r="PL1152" s="2"/>
      <c r="PM1152" s="7"/>
      <c r="PN1152" s="7"/>
      <c r="PO1152" s="1"/>
      <c r="PV1152" s="36"/>
      <c r="PX1152" s="37"/>
      <c r="PY1152" s="37"/>
      <c r="PZ1152" s="7"/>
      <c r="QA1152" s="7"/>
      <c r="QB1152" s="7"/>
      <c r="QC1152" s="7" t="s">
        <v>21</v>
      </c>
      <c r="QD1152" s="7"/>
      <c r="QE1152" s="7"/>
      <c r="QF1152" s="2"/>
      <c r="QG1152" s="7"/>
      <c r="QH1152" s="7"/>
      <c r="QI1152" s="1"/>
      <c r="VF1152" s="1"/>
      <c r="VT1152" s="1"/>
    </row>
    <row r="1153" spans="308:592" x14ac:dyDescent="0.3">
      <c r="KV1153" s="1"/>
      <c r="LQ1153" s="1"/>
      <c r="LR1153" s="1"/>
      <c r="LS1153" s="1"/>
      <c r="LT1153" s="1"/>
      <c r="LU1153" s="1"/>
      <c r="LV1153" s="1"/>
      <c r="LW1153" s="1"/>
      <c r="LX1153" s="1"/>
      <c r="LY1153" s="1"/>
      <c r="LZ1153" s="1"/>
      <c r="MA1153" s="1"/>
      <c r="MB1153" s="1"/>
      <c r="MC1153" s="1"/>
      <c r="MD1153" s="1"/>
      <c r="ME1153" s="1"/>
      <c r="MF1153" s="1"/>
      <c r="MG1153" s="1"/>
      <c r="PB1153" s="34"/>
      <c r="PD1153" s="35"/>
      <c r="PF1153" s="1"/>
      <c r="PI1153" s="8">
        <f t="array" ref="PI1153:PI1155">PN1144:PN1146</f>
        <v>0.1169601583868911</v>
      </c>
      <c r="PL1153" s="2"/>
      <c r="PN1153" s="7"/>
      <c r="PO1153" s="1"/>
      <c r="PV1153" s="36"/>
      <c r="PX1153" s="37"/>
      <c r="PZ1153" s="1"/>
      <c r="QC1153" s="8">
        <f t="array" ref="QC1153:QC1155">QH1144:QH1146</f>
        <v>-2.0546252264212E-2</v>
      </c>
      <c r="QF1153" s="2"/>
      <c r="QH1153" s="7"/>
      <c r="QI1153" s="1"/>
      <c r="VF1153" s="1"/>
      <c r="VT1153" s="1"/>
    </row>
    <row r="1154" spans="308:592" ht="15" thickBot="1" x14ac:dyDescent="0.35">
      <c r="KV1154" s="1"/>
      <c r="LQ1154" s="1"/>
      <c r="PB1154" s="34"/>
      <c r="PD1154" s="35"/>
      <c r="PF1154" s="1"/>
      <c r="PI1154" s="9">
        <v>0.15874001909309052</v>
      </c>
      <c r="PL1154" s="2" t="s">
        <v>58</v>
      </c>
      <c r="PN1154" s="7" t="s">
        <v>59</v>
      </c>
      <c r="PO1154" s="1"/>
      <c r="PV1154" s="36"/>
      <c r="PX1154" s="37"/>
      <c r="PZ1154" s="1"/>
      <c r="QC1154" s="9">
        <v>-2.7846686611820798E-2</v>
      </c>
      <c r="QF1154" s="2" t="s">
        <v>60</v>
      </c>
      <c r="QH1154" s="7" t="s">
        <v>61</v>
      </c>
      <c r="QI1154" s="1"/>
      <c r="VF1154" s="1"/>
      <c r="VT1154" s="1"/>
    </row>
    <row r="1155" spans="308:592" ht="15" thickBot="1" x14ac:dyDescent="0.35">
      <c r="KV1155" s="1"/>
      <c r="LQ1155" s="1"/>
      <c r="PB1155" s="34"/>
      <c r="PD1155" s="35"/>
      <c r="PF1155" s="1"/>
      <c r="PI1155" s="10">
        <v>-0.27570017747998166</v>
      </c>
      <c r="PL1155" s="4">
        <f t="array" ref="PL1155:PL1157">PL1160:PL1162</f>
        <v>-0.61603062553318766</v>
      </c>
      <c r="PN1155" s="8">
        <f t="array" ref="PN1155:PN1157">PN1144:PN1146</f>
        <v>0.1169601583868911</v>
      </c>
      <c r="PO1155" s="1"/>
      <c r="PV1155" s="36"/>
      <c r="PX1155" s="37"/>
      <c r="PZ1155" s="1"/>
      <c r="QC1155" s="10">
        <v>4.8392938876032826E-2</v>
      </c>
      <c r="QF1155" s="4">
        <f t="array" ref="QF1155:QF1157">QF1160:QF1162</f>
        <v>-0.61608966119004338</v>
      </c>
      <c r="QH1155" s="8">
        <f t="array" ref="QH1155:QH1157">QH1144:QH1146</f>
        <v>-2.0546252264212E-2</v>
      </c>
      <c r="QI1155" s="1"/>
      <c r="VF1155" s="1"/>
      <c r="VT1155" s="1"/>
    </row>
    <row r="1156" spans="308:592" x14ac:dyDescent="0.3">
      <c r="KV1156" s="1"/>
      <c r="LQ1156" s="1"/>
      <c r="PB1156" s="34"/>
      <c r="PD1156" s="35"/>
      <c r="PF1156" s="1"/>
      <c r="PL1156" s="5">
        <v>0</v>
      </c>
      <c r="PN1156" s="9">
        <v>0.15874001909309052</v>
      </c>
      <c r="PO1156" s="1"/>
      <c r="PV1156" s="36"/>
      <c r="PX1156" s="37"/>
      <c r="PZ1156" s="1"/>
      <c r="QF1156" s="5">
        <v>0</v>
      </c>
      <c r="QH1156" s="9">
        <v>-2.7846686611820798E-2</v>
      </c>
      <c r="QI1156" s="1"/>
      <c r="VF1156" s="1"/>
      <c r="VT1156" s="1"/>
    </row>
    <row r="1157" spans="308:592" ht="15" thickBot="1" x14ac:dyDescent="0.35">
      <c r="KV1157" s="1"/>
      <c r="LQ1157" s="1"/>
      <c r="PB1157" s="34"/>
      <c r="PD1157" s="35"/>
      <c r="PF1157" s="1"/>
      <c r="PL1157" s="6">
        <v>0.44945653141575365</v>
      </c>
      <c r="PN1157" s="10">
        <v>-0.27570017747998166</v>
      </c>
      <c r="PO1157" s="1"/>
      <c r="PV1157" s="36"/>
      <c r="PX1157" s="37"/>
      <c r="PZ1157" s="1"/>
      <c r="QF1157" s="6">
        <v>0.44956103912328532</v>
      </c>
      <c r="QH1157" s="10">
        <v>4.8392938876032826E-2</v>
      </c>
      <c r="QI1157" s="1"/>
      <c r="VF1157" s="1"/>
      <c r="VT1157" s="1"/>
    </row>
    <row r="1158" spans="308:592" x14ac:dyDescent="0.3">
      <c r="KV1158" s="1"/>
      <c r="LQ1158" s="1"/>
      <c r="LR1158" s="1"/>
      <c r="LS1158" s="1"/>
      <c r="LT1158" s="1"/>
      <c r="LU1158" s="1"/>
      <c r="LV1158" s="1"/>
      <c r="LW1158" s="1"/>
      <c r="LX1158" s="1"/>
      <c r="LY1158" s="1"/>
      <c r="LZ1158" s="1"/>
      <c r="MA1158" s="1"/>
      <c r="MB1158" s="1"/>
      <c r="MC1158" s="1"/>
      <c r="MD1158" s="1"/>
      <c r="ME1158" s="1"/>
      <c r="MF1158" s="1"/>
      <c r="MG1158" s="1"/>
      <c r="MH1158" s="1"/>
      <c r="MI1158" s="1"/>
      <c r="MJ1158" s="1"/>
      <c r="MK1158" s="1"/>
      <c r="ML1158" s="1"/>
      <c r="MM1158" s="1"/>
      <c r="MN1158" s="1"/>
      <c r="MO1158" s="1"/>
      <c r="MP1158" s="1"/>
      <c r="MQ1158" s="1"/>
      <c r="MR1158" s="1"/>
      <c r="MS1158" s="1"/>
      <c r="MT1158" s="1"/>
      <c r="MU1158" s="1"/>
      <c r="MV1158" s="1"/>
      <c r="MW1158" s="1"/>
      <c r="MX1158" s="1"/>
      <c r="MY1158" s="1"/>
      <c r="MZ1158" s="1"/>
      <c r="NA1158" s="1"/>
      <c r="NB1158" s="1"/>
      <c r="NC1158" s="1"/>
      <c r="ND1158" s="1"/>
      <c r="NE1158" s="1"/>
      <c r="NF1158" s="1"/>
      <c r="NG1158" s="1"/>
      <c r="NH1158" s="1"/>
      <c r="NI1158" s="1"/>
      <c r="NJ1158" s="1"/>
      <c r="NK1158" s="1"/>
      <c r="NL1158" s="1"/>
      <c r="NM1158" s="1"/>
      <c r="NN1158" s="1"/>
      <c r="NO1158" s="1"/>
      <c r="NP1158" s="1"/>
      <c r="NQ1158" s="1"/>
      <c r="NR1158" s="1"/>
      <c r="NS1158" s="1"/>
      <c r="NT1158" s="1"/>
      <c r="NU1158" s="1"/>
      <c r="NV1158" s="1"/>
      <c r="NW1158" s="1"/>
      <c r="NX1158" s="1"/>
      <c r="NY1158" s="1"/>
      <c r="NZ1158" s="1"/>
      <c r="OA1158" s="1"/>
      <c r="OB1158" s="1"/>
      <c r="OC1158" s="1"/>
      <c r="OD1158" s="1"/>
      <c r="OE1158" s="1"/>
      <c r="OF1158" s="1"/>
      <c r="OG1158" s="1"/>
      <c r="OH1158" s="1"/>
      <c r="OI1158" s="1"/>
      <c r="OJ1158" s="1"/>
      <c r="OK1158" s="1"/>
      <c r="OL1158" s="1"/>
      <c r="OM1158" s="1"/>
      <c r="ON1158" s="1"/>
      <c r="OO1158" s="1"/>
      <c r="OP1158" s="1"/>
      <c r="OQ1158" s="1"/>
      <c r="OR1158" s="1"/>
      <c r="OS1158" s="1"/>
      <c r="OT1158" s="1"/>
      <c r="OU1158" s="1"/>
      <c r="OV1158" s="1"/>
      <c r="OW1158" s="1"/>
      <c r="OX1158" s="1"/>
      <c r="OY1158" s="1"/>
      <c r="OZ1158" s="1"/>
      <c r="PA1158" s="1"/>
      <c r="PB1158" s="34"/>
      <c r="PC1158" s="1"/>
      <c r="PD1158" s="35"/>
      <c r="PE1158" s="1"/>
      <c r="PF1158" s="1"/>
      <c r="PG1158" s="1"/>
      <c r="PH1158" s="1"/>
      <c r="PI1158" s="1"/>
      <c r="PJ1158" s="1"/>
      <c r="PK1158" s="1"/>
      <c r="PL1158" s="2"/>
      <c r="PM1158" s="1"/>
      <c r="PN1158" s="7"/>
      <c r="PO1158" s="1"/>
      <c r="PP1158" s="1"/>
      <c r="PQ1158" s="1"/>
      <c r="PR1158" s="1"/>
      <c r="PS1158" s="1"/>
      <c r="PT1158" s="1"/>
      <c r="PU1158" s="1"/>
      <c r="PV1158" s="36"/>
      <c r="PW1158" s="1"/>
      <c r="PX1158" s="37"/>
      <c r="PY1158" s="1"/>
      <c r="PZ1158" s="1"/>
      <c r="QA1158" s="1"/>
      <c r="QB1158" s="1"/>
      <c r="QC1158" s="1"/>
      <c r="QD1158" s="1"/>
      <c r="QE1158" s="1"/>
      <c r="QF1158" s="2"/>
      <c r="QG1158" s="1"/>
      <c r="QH1158" s="7"/>
      <c r="QI1158" s="1"/>
      <c r="QJ1158" s="1"/>
      <c r="QK1158" s="1"/>
      <c r="QL1158" s="1"/>
      <c r="QM1158" s="1"/>
      <c r="QN1158" s="1"/>
      <c r="QO1158" s="1"/>
      <c r="QP1158" s="1"/>
      <c r="QQ1158" s="1"/>
      <c r="QR1158" s="1"/>
      <c r="QS1158" s="1"/>
      <c r="QT1158" s="1"/>
      <c r="QU1158" s="1"/>
      <c r="QV1158" s="1"/>
      <c r="QW1158" s="1"/>
      <c r="QX1158" s="1"/>
      <c r="QY1158" s="1"/>
      <c r="QZ1158" s="1"/>
      <c r="RA1158" s="1"/>
      <c r="RB1158" s="1"/>
      <c r="RC1158" s="1"/>
      <c r="RD1158" s="1"/>
      <c r="RE1158" s="1"/>
      <c r="RF1158" s="1"/>
      <c r="RG1158" s="1"/>
      <c r="RH1158" s="1"/>
      <c r="RI1158" s="1"/>
      <c r="RJ1158" s="1"/>
      <c r="RK1158" s="1"/>
      <c r="RL1158" s="1"/>
      <c r="RM1158" s="1"/>
      <c r="RN1158" s="1"/>
      <c r="RO1158" s="1"/>
      <c r="RP1158" s="1"/>
      <c r="RQ1158" s="1"/>
      <c r="RR1158" s="1"/>
      <c r="RS1158" s="1"/>
      <c r="RT1158" s="1"/>
      <c r="RU1158" s="1"/>
      <c r="RV1158" s="1"/>
      <c r="RW1158" s="1"/>
      <c r="RX1158" s="1"/>
      <c r="RY1158" s="1"/>
      <c r="RZ1158" s="1"/>
      <c r="SA1158" s="1"/>
      <c r="SB1158" s="1"/>
      <c r="SC1158" s="1"/>
      <c r="SD1158" s="1"/>
      <c r="SE1158" s="1"/>
      <c r="SF1158" s="1"/>
      <c r="SG1158" s="1"/>
      <c r="SH1158" s="1"/>
      <c r="SI1158" s="1"/>
      <c r="SJ1158" s="1"/>
      <c r="SK1158" s="1"/>
      <c r="SL1158" s="1"/>
      <c r="SM1158" s="1"/>
      <c r="SN1158" s="1"/>
      <c r="SO1158" s="1"/>
      <c r="SP1158" s="1"/>
      <c r="SQ1158" s="1"/>
      <c r="SR1158" s="1"/>
      <c r="SS1158" s="1"/>
      <c r="ST1158" s="1"/>
      <c r="SU1158" s="1"/>
      <c r="SV1158" s="1"/>
      <c r="SW1158" s="1"/>
      <c r="SX1158" s="1"/>
      <c r="SY1158" s="1"/>
      <c r="SZ1158" s="1"/>
      <c r="TA1158" s="1"/>
      <c r="TB1158" s="1"/>
      <c r="TC1158" s="1"/>
      <c r="TD1158" s="1"/>
      <c r="TE1158" s="1"/>
      <c r="TF1158" s="1"/>
      <c r="TG1158" s="1"/>
      <c r="TH1158" s="1"/>
      <c r="TI1158" s="1"/>
      <c r="TJ1158" s="1"/>
      <c r="TK1158" s="1"/>
      <c r="TL1158" s="1"/>
      <c r="TM1158" s="1"/>
      <c r="TN1158" s="1"/>
      <c r="TO1158" s="1"/>
      <c r="TP1158" s="1"/>
      <c r="TQ1158" s="1"/>
      <c r="TR1158" s="1"/>
      <c r="TS1158" s="1"/>
      <c r="TT1158" s="1"/>
      <c r="TU1158" s="1"/>
      <c r="TV1158" s="1"/>
      <c r="TW1158" s="1"/>
      <c r="TX1158" s="1"/>
      <c r="TY1158" s="1"/>
      <c r="TZ1158" s="1"/>
      <c r="UA1158" s="1"/>
      <c r="UB1158" s="1"/>
      <c r="UC1158" s="1"/>
      <c r="UD1158" s="1"/>
      <c r="UE1158" s="1"/>
      <c r="UF1158" s="1"/>
      <c r="UG1158" s="1"/>
      <c r="UH1158" s="1"/>
      <c r="UI1158" s="1"/>
      <c r="UJ1158" s="1"/>
      <c r="UK1158" s="1"/>
      <c r="UL1158" s="1"/>
      <c r="UM1158" s="1"/>
      <c r="UN1158" s="1"/>
      <c r="UO1158" s="1"/>
      <c r="UP1158" s="1"/>
      <c r="UQ1158" s="1"/>
      <c r="UR1158" s="1"/>
      <c r="US1158" s="1"/>
      <c r="UT1158" s="1"/>
      <c r="UU1158" s="1"/>
      <c r="UV1158" s="1"/>
      <c r="UW1158" s="1"/>
      <c r="UX1158" s="1"/>
      <c r="UY1158" s="1"/>
      <c r="UZ1158" s="1"/>
      <c r="VA1158" s="1"/>
      <c r="VB1158" s="1"/>
      <c r="VC1158" s="1"/>
      <c r="VD1158" s="1"/>
      <c r="VE1158" s="1"/>
      <c r="VF1158" s="1"/>
      <c r="VT1158" s="1"/>
    </row>
    <row r="1159" spans="308:592" ht="15" customHeight="1" thickBot="1" x14ac:dyDescent="0.35">
      <c r="KV1159" s="1"/>
      <c r="LQ1159" s="1"/>
      <c r="LR1159" s="125" t="s">
        <v>62</v>
      </c>
      <c r="LS1159" s="125"/>
      <c r="LT1159" s="125"/>
      <c r="LU1159" s="125"/>
      <c r="LV1159" s="125"/>
      <c r="LW1159" s="125"/>
      <c r="LX1159" s="125"/>
      <c r="LY1159" s="125"/>
      <c r="LZ1159" s="125"/>
      <c r="MA1159" s="125"/>
      <c r="MB1159" s="125"/>
      <c r="MC1159" s="125"/>
      <c r="MD1159" s="125"/>
      <c r="ME1159" s="125"/>
      <c r="MF1159" s="125"/>
      <c r="MG1159" s="1"/>
      <c r="PB1159" s="34"/>
      <c r="PD1159" s="35"/>
      <c r="PJ1159" s="1"/>
      <c r="PL1159" s="2" t="s">
        <v>58</v>
      </c>
      <c r="PN1159" s="7" t="s">
        <v>59</v>
      </c>
      <c r="PP1159" s="1"/>
      <c r="PV1159" s="36"/>
      <c r="PX1159" s="37"/>
      <c r="QD1159" s="1"/>
      <c r="QF1159" s="2" t="s">
        <v>60</v>
      </c>
      <c r="QH1159" s="7" t="s">
        <v>61</v>
      </c>
      <c r="QJ1159" s="1"/>
      <c r="VF1159" s="1"/>
      <c r="VT1159" s="1"/>
    </row>
    <row r="1160" spans="308:592" ht="14.4" customHeight="1" x14ac:dyDescent="0.3">
      <c r="KV1160" s="1"/>
      <c r="LQ1160" s="1"/>
      <c r="LR1160" s="125"/>
      <c r="LS1160" s="125"/>
      <c r="LT1160" s="125"/>
      <c r="LU1160" s="125"/>
      <c r="LV1160" s="125"/>
      <c r="LW1160" s="125"/>
      <c r="LX1160" s="125"/>
      <c r="LY1160" s="125"/>
      <c r="LZ1160" s="125"/>
      <c r="MA1160" s="125"/>
      <c r="MB1160" s="125"/>
      <c r="MC1160" s="125"/>
      <c r="MD1160" s="125"/>
      <c r="ME1160" s="125"/>
      <c r="MF1160" s="125"/>
      <c r="MG1160" s="1"/>
      <c r="PB1160" s="34"/>
      <c r="PD1160" s="35"/>
      <c r="PJ1160" s="1"/>
      <c r="PL1160" s="4">
        <f t="array" ref="PL1160:PL1162">PL1169:PL1171*PK1164:PK1166</f>
        <v>-0.61603062553318766</v>
      </c>
      <c r="PN1160" s="8">
        <f t="array" ref="PN1160:PN1162">PN1155:PN1157</f>
        <v>0.1169601583868911</v>
      </c>
      <c r="PP1160" s="1"/>
      <c r="PV1160" s="36"/>
      <c r="PX1160" s="37"/>
      <c r="QD1160" s="1"/>
      <c r="QF1160" s="4">
        <f t="array" ref="QF1160:QF1162">QF1169:QF1171*QE1164:QE1166</f>
        <v>-0.61608966119004338</v>
      </c>
      <c r="QH1160" s="8">
        <f t="array" ref="QH1160:QH1162">QH1155:QH1157</f>
        <v>-2.0546252264212E-2</v>
      </c>
      <c r="QJ1160" s="1"/>
      <c r="VF1160" s="1"/>
      <c r="VT1160" s="1"/>
    </row>
    <row r="1161" spans="308:592" ht="14.4" customHeight="1" x14ac:dyDescent="0.3">
      <c r="KV1161" s="1"/>
      <c r="LQ1161" s="1"/>
      <c r="LR1161" s="125"/>
      <c r="LS1161" s="125"/>
      <c r="LT1161" s="125"/>
      <c r="LU1161" s="125"/>
      <c r="LV1161" s="125"/>
      <c r="LW1161" s="125"/>
      <c r="LX1161" s="125"/>
      <c r="LY1161" s="125"/>
      <c r="LZ1161" s="125"/>
      <c r="MA1161" s="125"/>
      <c r="MB1161" s="125"/>
      <c r="MC1161" s="125"/>
      <c r="MD1161" s="125"/>
      <c r="ME1161" s="125"/>
      <c r="MF1161" s="125"/>
      <c r="MG1161" s="1"/>
      <c r="PB1161" s="34"/>
      <c r="PD1161" s="35"/>
      <c r="PJ1161" s="1"/>
      <c r="PL1161" s="5">
        <v>0</v>
      </c>
      <c r="PN1161" s="9">
        <v>0.15874001909309052</v>
      </c>
      <c r="PP1161" s="1"/>
      <c r="PV1161" s="36"/>
      <c r="PX1161" s="37"/>
      <c r="QD1161" s="1"/>
      <c r="QF1161" s="5">
        <v>0</v>
      </c>
      <c r="QH1161" s="9">
        <v>-2.7846686611820798E-2</v>
      </c>
      <c r="QJ1161" s="1"/>
      <c r="VF1161" s="1"/>
      <c r="VT1161" s="1"/>
    </row>
    <row r="1162" spans="308:592" ht="15" customHeight="1" thickBot="1" x14ac:dyDescent="0.35">
      <c r="KV1162" s="1"/>
      <c r="LQ1162" s="1"/>
      <c r="LR1162" s="125"/>
      <c r="LS1162" s="125"/>
      <c r="LT1162" s="125"/>
      <c r="LU1162" s="125"/>
      <c r="LV1162" s="125"/>
      <c r="LW1162" s="125"/>
      <c r="LX1162" s="125"/>
      <c r="LY1162" s="125"/>
      <c r="LZ1162" s="125"/>
      <c r="MA1162" s="125"/>
      <c r="MB1162" s="125"/>
      <c r="MC1162" s="125"/>
      <c r="MD1162" s="125"/>
      <c r="ME1162" s="125"/>
      <c r="MF1162" s="125"/>
      <c r="MG1162" s="1"/>
      <c r="PB1162" s="34"/>
      <c r="PD1162" s="35"/>
      <c r="PJ1162" s="1"/>
      <c r="PL1162" s="6">
        <v>0.44945653141575365</v>
      </c>
      <c r="PN1162" s="10">
        <v>-0.27570017747998166</v>
      </c>
      <c r="PP1162" s="1"/>
      <c r="PV1162" s="36"/>
      <c r="PX1162" s="37"/>
      <c r="QD1162" s="1"/>
      <c r="QF1162" s="6">
        <v>0.44956103912328532</v>
      </c>
      <c r="QH1162" s="10">
        <v>4.8392938876032826E-2</v>
      </c>
      <c r="QJ1162" s="1"/>
      <c r="VF1162" s="1"/>
      <c r="VT1162" s="1"/>
    </row>
    <row r="1163" spans="308:592" ht="15" customHeight="1" thickBot="1" x14ac:dyDescent="0.35">
      <c r="KV1163" s="1"/>
      <c r="LQ1163" s="1"/>
      <c r="LR1163" s="125"/>
      <c r="LS1163" s="125"/>
      <c r="LT1163" s="125"/>
      <c r="LU1163" s="125"/>
      <c r="LV1163" s="125"/>
      <c r="LW1163" s="125"/>
      <c r="LX1163" s="125"/>
      <c r="LY1163" s="125"/>
      <c r="LZ1163" s="125"/>
      <c r="MA1163" s="125"/>
      <c r="MB1163" s="125"/>
      <c r="MC1163" s="125"/>
      <c r="MD1163" s="125"/>
      <c r="ME1163" s="125"/>
      <c r="MF1163" s="125"/>
      <c r="MG1163" s="1"/>
      <c r="PB1163" s="34"/>
      <c r="PD1163" s="35"/>
      <c r="PJ1163" s="1"/>
      <c r="PK1163" t="s">
        <v>63</v>
      </c>
      <c r="PL1163" s="2"/>
      <c r="PN1163" s="7"/>
      <c r="PP1163" s="1"/>
      <c r="PV1163" s="36"/>
      <c r="PX1163" s="37"/>
      <c r="QD1163" s="1"/>
      <c r="QE1163" t="s">
        <v>63</v>
      </c>
      <c r="QF1163" s="2"/>
      <c r="QH1163" s="7"/>
      <c r="QJ1163" s="1"/>
      <c r="VF1163" s="1"/>
      <c r="VT1163" s="1"/>
    </row>
    <row r="1164" spans="308:592" ht="14.4" customHeight="1" x14ac:dyDescent="0.3">
      <c r="KV1164" s="1"/>
      <c r="LQ1164" s="1"/>
      <c r="LR1164" s="125"/>
      <c r="LS1164" s="125"/>
      <c r="LT1164" s="125"/>
      <c r="LU1164" s="125"/>
      <c r="LV1164" s="125"/>
      <c r="LW1164" s="125"/>
      <c r="LX1164" s="125"/>
      <c r="LY1164" s="125"/>
      <c r="LZ1164" s="125"/>
      <c r="MA1164" s="125"/>
      <c r="MB1164" s="125"/>
      <c r="MC1164" s="125"/>
      <c r="MD1164" s="125"/>
      <c r="ME1164" s="125"/>
      <c r="MF1164" s="125"/>
      <c r="MG1164" s="1"/>
      <c r="PB1164" s="34"/>
      <c r="PD1164" s="35"/>
      <c r="PJ1164" s="1"/>
      <c r="PK1164" s="12">
        <v>1</v>
      </c>
      <c r="PL1164" s="2"/>
      <c r="PN1164" s="7"/>
      <c r="PP1164" s="1"/>
      <c r="PV1164" s="36"/>
      <c r="PX1164" s="37"/>
      <c r="QD1164" s="1"/>
      <c r="QE1164" s="12">
        <f t="array" ref="QE1164:QE1166">PK1164:PK1166</f>
        <v>1</v>
      </c>
      <c r="QF1164" s="2"/>
      <c r="QH1164" s="7"/>
      <c r="QJ1164" s="1"/>
      <c r="VF1164" s="1"/>
      <c r="VT1164" s="1"/>
    </row>
    <row r="1165" spans="308:592" ht="14.4" customHeight="1" x14ac:dyDescent="0.3">
      <c r="KV1165" s="1"/>
      <c r="LQ1165" s="1"/>
      <c r="LR1165" s="125"/>
      <c r="LS1165" s="125"/>
      <c r="LT1165" s="125"/>
      <c r="LU1165" s="125"/>
      <c r="LV1165" s="125"/>
      <c r="LW1165" s="125"/>
      <c r="LX1165" s="125"/>
      <c r="LY1165" s="125"/>
      <c r="LZ1165" s="125"/>
      <c r="MA1165" s="125"/>
      <c r="MB1165" s="125"/>
      <c r="MC1165" s="125"/>
      <c r="MD1165" s="125"/>
      <c r="ME1165" s="125"/>
      <c r="MF1165" s="125"/>
      <c r="MG1165" s="1"/>
      <c r="PB1165" s="34"/>
      <c r="PD1165" s="35"/>
      <c r="PJ1165" s="1"/>
      <c r="PK1165" s="13">
        <v>0</v>
      </c>
      <c r="PL1165" s="2"/>
      <c r="PN1165" s="7"/>
      <c r="PP1165" s="1"/>
      <c r="PV1165" s="36"/>
      <c r="PX1165" s="37"/>
      <c r="QD1165" s="1"/>
      <c r="QE1165" s="13">
        <v>0</v>
      </c>
      <c r="QF1165" s="2"/>
      <c r="QH1165" s="7"/>
      <c r="QJ1165" s="1"/>
      <c r="VF1165" s="1"/>
      <c r="VT1165" s="1"/>
    </row>
    <row r="1166" spans="308:592" ht="15" thickBot="1" x14ac:dyDescent="0.35">
      <c r="KV1166" s="1"/>
      <c r="LQ1166" s="1"/>
      <c r="LR1166" s="1"/>
      <c r="LS1166" s="1"/>
      <c r="LT1166" s="1"/>
      <c r="LU1166" s="1"/>
      <c r="LV1166" s="1"/>
      <c r="LW1166" s="1"/>
      <c r="LX1166" s="1"/>
      <c r="LY1166" s="1"/>
      <c r="LZ1166" s="1"/>
      <c r="MA1166" s="1"/>
      <c r="MB1166" s="1"/>
      <c r="MC1166" s="1"/>
      <c r="MD1166" s="1"/>
      <c r="ME1166" s="1"/>
      <c r="MF1166" s="1"/>
      <c r="MG1166" s="1"/>
      <c r="PB1166" s="34"/>
      <c r="PD1166" s="35"/>
      <c r="PJ1166" s="1"/>
      <c r="PK1166" s="14">
        <v>1</v>
      </c>
      <c r="PL1166" s="2"/>
      <c r="PN1166" s="7"/>
      <c r="PP1166" s="1"/>
      <c r="PV1166" s="36"/>
      <c r="PX1166" s="37"/>
      <c r="QD1166" s="1"/>
      <c r="QE1166" s="14">
        <v>1</v>
      </c>
      <c r="QF1166" s="2"/>
      <c r="QH1166" s="7"/>
      <c r="QJ1166" s="1"/>
      <c r="VF1166" s="1"/>
      <c r="VT1166" s="1"/>
    </row>
    <row r="1167" spans="308:592" x14ac:dyDescent="0.3">
      <c r="KV1167" s="1"/>
      <c r="LQ1167" s="1"/>
      <c r="PB1167" s="34"/>
      <c r="PD1167" s="35"/>
      <c r="PJ1167" s="1"/>
      <c r="PL1167" s="2"/>
      <c r="PN1167" s="7"/>
      <c r="PP1167" s="1"/>
      <c r="PV1167" s="36"/>
      <c r="PX1167" s="37"/>
      <c r="QD1167" s="1"/>
      <c r="QF1167" s="2"/>
      <c r="QH1167" s="7"/>
      <c r="QJ1167" s="1"/>
      <c r="VF1167" s="1"/>
      <c r="VT1167" s="1"/>
    </row>
    <row r="1168" spans="308:592" ht="15" thickBot="1" x14ac:dyDescent="0.35">
      <c r="KV1168" s="1"/>
      <c r="LQ1168" s="1"/>
      <c r="PB1168" s="34"/>
      <c r="PD1168" s="35"/>
      <c r="PJ1168" s="1"/>
      <c r="PL1168" s="2" t="s">
        <v>64</v>
      </c>
      <c r="PN1168" s="7" t="s">
        <v>65</v>
      </c>
      <c r="PP1168" s="1"/>
      <c r="PV1168" s="36"/>
      <c r="PX1168" s="37"/>
      <c r="QD1168" s="1"/>
      <c r="QF1168" s="2" t="s">
        <v>66</v>
      </c>
      <c r="QH1168" s="7" t="s">
        <v>67</v>
      </c>
      <c r="QJ1168" s="1"/>
      <c r="VF1168" s="1"/>
      <c r="VT1168" s="1"/>
    </row>
    <row r="1169" spans="308:592" x14ac:dyDescent="0.3">
      <c r="KV1169" s="1"/>
      <c r="LQ1169" s="1"/>
      <c r="PB1169" s="34"/>
      <c r="PD1169" s="35"/>
      <c r="PJ1169" s="1"/>
      <c r="PL1169" s="4">
        <f t="array" ref="PL1169:PL1171">PL1174:PL1176</f>
        <v>-0.61603062553318766</v>
      </c>
      <c r="PN1169" s="8">
        <f t="array" ref="PN1169:PN1171">PN1160:PN1162*PK1164:PK1166</f>
        <v>0.1169601583868911</v>
      </c>
      <c r="PP1169" s="1"/>
      <c r="PV1169" s="36"/>
      <c r="PX1169" s="37"/>
      <c r="QD1169" s="1"/>
      <c r="QF1169" s="4">
        <f t="array" ref="QF1169:QF1171">QF1174:QF1176</f>
        <v>-0.61608966119004338</v>
      </c>
      <c r="QH1169" s="8">
        <f t="array" ref="QH1169:QH1171">QH1160:QH1162*QE1164:QE1166</f>
        <v>-2.0546252264212E-2</v>
      </c>
      <c r="QJ1169" s="1"/>
      <c r="VF1169" s="1"/>
      <c r="VT1169" s="1"/>
    </row>
    <row r="1170" spans="308:592" x14ac:dyDescent="0.3">
      <c r="KV1170" s="1"/>
      <c r="LQ1170" s="1"/>
      <c r="PB1170" s="34"/>
      <c r="PD1170" s="35"/>
      <c r="PJ1170" s="1"/>
      <c r="PL1170" s="5">
        <v>0.88211483718322192</v>
      </c>
      <c r="PN1170" s="9">
        <v>0</v>
      </c>
      <c r="PP1170" s="1"/>
      <c r="PV1170" s="36"/>
      <c r="PX1170" s="37"/>
      <c r="QD1170" s="1"/>
      <c r="QF1170" s="5">
        <v>0.88222330279361727</v>
      </c>
      <c r="QH1170" s="9">
        <v>0</v>
      </c>
      <c r="QJ1170" s="1"/>
      <c r="VF1170" s="1"/>
      <c r="VT1170" s="1"/>
    </row>
    <row r="1171" spans="308:592" ht="15" thickBot="1" x14ac:dyDescent="0.35">
      <c r="KV1171" s="1"/>
      <c r="LQ1171" s="1"/>
      <c r="PB1171" s="34"/>
      <c r="PD1171" s="35"/>
      <c r="PJ1171" s="1"/>
      <c r="PL1171" s="6">
        <v>0.44945653141575365</v>
      </c>
      <c r="PN1171" s="10">
        <v>-0.27570017747998166</v>
      </c>
      <c r="PP1171" s="1"/>
      <c r="PV1171" s="36"/>
      <c r="PX1171" s="37"/>
      <c r="QD1171" s="1"/>
      <c r="QF1171" s="6">
        <v>0.44956103912328532</v>
      </c>
      <c r="QH1171" s="10">
        <v>4.8392938876032826E-2</v>
      </c>
      <c r="QJ1171" s="1"/>
      <c r="VF1171" s="1"/>
      <c r="VT1171" s="1"/>
    </row>
    <row r="1172" spans="308:592" x14ac:dyDescent="0.3">
      <c r="KV1172" s="1"/>
      <c r="LQ1172" s="1"/>
      <c r="LR1172" s="1"/>
      <c r="LS1172" s="1"/>
      <c r="LT1172" s="1"/>
      <c r="LU1172" s="1"/>
      <c r="LV1172" s="1"/>
      <c r="LW1172" s="1"/>
      <c r="LX1172" s="1"/>
      <c r="LY1172" s="1"/>
      <c r="LZ1172" s="1"/>
      <c r="MA1172" s="1"/>
      <c r="MB1172" s="1"/>
      <c r="MC1172" s="1"/>
      <c r="MD1172" s="1"/>
      <c r="ME1172" s="1"/>
      <c r="MF1172" s="1"/>
      <c r="MG1172" s="1"/>
      <c r="MH1172" s="1"/>
      <c r="MI1172" s="1"/>
      <c r="MJ1172" s="1"/>
      <c r="MK1172" s="1"/>
      <c r="ML1172" s="1"/>
      <c r="MM1172" s="1"/>
      <c r="MN1172" s="1"/>
      <c r="MO1172" s="1"/>
      <c r="MP1172" s="1"/>
      <c r="MQ1172" s="1"/>
      <c r="MR1172" s="1"/>
      <c r="MS1172" s="1"/>
      <c r="MT1172" s="1"/>
      <c r="MU1172" s="1"/>
      <c r="MV1172" s="1"/>
      <c r="MW1172" s="1"/>
      <c r="MX1172" s="1"/>
      <c r="MY1172" s="1"/>
      <c r="MZ1172" s="1"/>
      <c r="NA1172" s="1"/>
      <c r="NB1172" s="1"/>
      <c r="NC1172" s="1"/>
      <c r="ND1172" s="1"/>
      <c r="NE1172" s="1"/>
      <c r="NF1172" s="1"/>
      <c r="NG1172" s="1"/>
      <c r="NH1172" s="1"/>
      <c r="NI1172" s="1"/>
      <c r="NJ1172" s="1"/>
      <c r="NK1172" s="1"/>
      <c r="NL1172" s="1"/>
      <c r="NM1172" s="1"/>
      <c r="NN1172" s="1"/>
      <c r="NO1172" s="1"/>
      <c r="NP1172" s="1"/>
      <c r="NQ1172" s="1"/>
      <c r="NR1172" s="1"/>
      <c r="NS1172" s="1"/>
      <c r="NT1172" s="1"/>
      <c r="NU1172" s="1"/>
      <c r="NV1172" s="1"/>
      <c r="NW1172" s="1"/>
      <c r="NX1172" s="1"/>
      <c r="NY1172" s="1"/>
      <c r="NZ1172" s="1"/>
      <c r="OA1172" s="1"/>
      <c r="OB1172" s="1"/>
      <c r="OC1172" s="1"/>
      <c r="OD1172" s="1"/>
      <c r="OE1172" s="1"/>
      <c r="OF1172" s="1"/>
      <c r="OG1172" s="1"/>
      <c r="OH1172" s="1"/>
      <c r="OI1172" s="1"/>
      <c r="OJ1172" s="1"/>
      <c r="OK1172" s="1"/>
      <c r="OL1172" s="1"/>
      <c r="OM1172" s="1"/>
      <c r="ON1172" s="1"/>
      <c r="OO1172" s="1"/>
      <c r="OP1172" s="1"/>
      <c r="OQ1172" s="1"/>
      <c r="OR1172" s="1"/>
      <c r="OS1172" s="1"/>
      <c r="OT1172" s="1"/>
      <c r="OU1172" s="1"/>
      <c r="OV1172" s="1"/>
      <c r="OW1172" s="1"/>
      <c r="OX1172" s="1"/>
      <c r="OY1172" s="1"/>
      <c r="OZ1172" s="1"/>
      <c r="PA1172" s="1"/>
      <c r="PB1172" s="34"/>
      <c r="PC1172" s="1"/>
      <c r="PD1172" s="35"/>
      <c r="PE1172" s="1"/>
      <c r="PF1172" s="1"/>
      <c r="PG1172" s="1"/>
      <c r="PH1172" s="1"/>
      <c r="PI1172" s="1"/>
      <c r="PJ1172" s="1"/>
      <c r="PK1172" s="1"/>
      <c r="PL1172" s="2"/>
      <c r="PM1172" s="1"/>
      <c r="PN1172" s="7"/>
      <c r="PO1172" s="1"/>
      <c r="PP1172" s="1"/>
      <c r="PQ1172" s="1"/>
      <c r="PR1172" s="1"/>
      <c r="PS1172" s="1"/>
      <c r="PT1172" s="1"/>
      <c r="PU1172" s="1"/>
      <c r="PV1172" s="36"/>
      <c r="PW1172" s="1"/>
      <c r="PX1172" s="37"/>
      <c r="PY1172" s="1"/>
      <c r="PZ1172" s="1"/>
      <c r="QA1172" s="1"/>
      <c r="QB1172" s="1"/>
      <c r="QC1172" s="1"/>
      <c r="QD1172" s="1"/>
      <c r="QE1172" s="1"/>
      <c r="QF1172" s="2"/>
      <c r="QG1172" s="1"/>
      <c r="QH1172" s="7"/>
      <c r="QI1172" s="1"/>
      <c r="QJ1172" s="1"/>
      <c r="QK1172" s="1"/>
      <c r="QL1172" s="1"/>
      <c r="QM1172" s="1"/>
      <c r="QN1172" s="1"/>
      <c r="QO1172" s="1"/>
      <c r="QP1172" s="1"/>
      <c r="QQ1172" s="1"/>
      <c r="QR1172" s="1"/>
      <c r="QS1172" s="1"/>
      <c r="QT1172" s="1"/>
      <c r="QU1172" s="1"/>
      <c r="QV1172" s="1"/>
      <c r="QW1172" s="1"/>
      <c r="QX1172" s="1"/>
      <c r="QY1172" s="1"/>
      <c r="QZ1172" s="1"/>
      <c r="RA1172" s="1"/>
      <c r="RB1172" s="1"/>
      <c r="RC1172" s="1"/>
      <c r="RD1172" s="1"/>
      <c r="RE1172" s="1"/>
      <c r="RF1172" s="1"/>
      <c r="RG1172" s="1"/>
      <c r="RH1172" s="1"/>
      <c r="RI1172" s="1"/>
      <c r="RJ1172" s="1"/>
      <c r="RK1172" s="1"/>
      <c r="RL1172" s="1"/>
      <c r="RM1172" s="1"/>
      <c r="RN1172" s="1"/>
      <c r="RO1172" s="1"/>
      <c r="RP1172" s="1"/>
      <c r="RQ1172" s="1"/>
      <c r="RR1172" s="1"/>
      <c r="RS1172" s="1"/>
      <c r="RT1172" s="1"/>
      <c r="RU1172" s="1"/>
      <c r="RV1172" s="1"/>
      <c r="RW1172" s="1"/>
      <c r="RX1172" s="1"/>
      <c r="RY1172" s="1"/>
      <c r="RZ1172" s="1"/>
      <c r="SA1172" s="1"/>
      <c r="SB1172" s="1"/>
      <c r="SC1172" s="1"/>
      <c r="SD1172" s="1"/>
      <c r="SE1172" s="1"/>
      <c r="SF1172" s="1"/>
      <c r="SG1172" s="1"/>
      <c r="SH1172" s="1"/>
      <c r="SI1172" s="1"/>
      <c r="SJ1172" s="1"/>
      <c r="SK1172" s="1"/>
      <c r="SL1172" s="1"/>
      <c r="SM1172" s="1"/>
      <c r="SN1172" s="1"/>
      <c r="SO1172" s="1"/>
      <c r="SP1172" s="1"/>
      <c r="SQ1172" s="1"/>
      <c r="SR1172" s="1"/>
      <c r="SS1172" s="1"/>
      <c r="ST1172" s="1"/>
      <c r="SU1172" s="1"/>
      <c r="SV1172" s="1"/>
      <c r="SW1172" s="1"/>
      <c r="SX1172" s="1"/>
      <c r="SY1172" s="1"/>
      <c r="SZ1172" s="1"/>
      <c r="TA1172" s="1"/>
      <c r="TB1172" s="1"/>
      <c r="TC1172" s="1"/>
      <c r="TD1172" s="1"/>
      <c r="TE1172" s="1"/>
      <c r="TF1172" s="1"/>
      <c r="TG1172" s="1"/>
      <c r="TH1172" s="1"/>
      <c r="TI1172" s="1"/>
      <c r="TJ1172" s="1"/>
      <c r="TK1172" s="1"/>
      <c r="TL1172" s="1"/>
      <c r="TM1172" s="1"/>
      <c r="TN1172" s="1"/>
      <c r="TO1172" s="1"/>
      <c r="TP1172" s="1"/>
      <c r="TQ1172" s="1"/>
      <c r="TR1172" s="1"/>
      <c r="TS1172" s="1"/>
      <c r="TT1172" s="1"/>
      <c r="TU1172" s="1"/>
      <c r="TV1172" s="1"/>
      <c r="TW1172" s="1"/>
      <c r="TX1172" s="1"/>
      <c r="TY1172" s="1"/>
      <c r="TZ1172" s="1"/>
      <c r="UA1172" s="1"/>
      <c r="UB1172" s="1"/>
      <c r="UC1172" s="1"/>
      <c r="UD1172" s="1"/>
      <c r="UE1172" s="1"/>
      <c r="UF1172" s="1"/>
      <c r="UG1172" s="1"/>
      <c r="UH1172" s="1"/>
      <c r="UI1172" s="1"/>
      <c r="UJ1172" s="1"/>
      <c r="UK1172" s="1"/>
      <c r="UL1172" s="1"/>
      <c r="UM1172" s="1"/>
      <c r="UN1172" s="1"/>
      <c r="UO1172" s="1"/>
      <c r="UP1172" s="1"/>
      <c r="UQ1172" s="1"/>
      <c r="UR1172" s="1"/>
      <c r="US1172" s="1"/>
      <c r="UT1172" s="1"/>
      <c r="UU1172" s="1"/>
      <c r="UV1172" s="1"/>
      <c r="UW1172" s="1"/>
      <c r="UX1172" s="1"/>
      <c r="UY1172" s="1"/>
      <c r="UZ1172" s="1"/>
      <c r="VA1172" s="1"/>
      <c r="VB1172" s="1"/>
      <c r="VC1172" s="1"/>
      <c r="VD1172" s="1"/>
      <c r="VE1172" s="1"/>
      <c r="VF1172" s="1"/>
      <c r="VT1172" s="1"/>
    </row>
    <row r="1173" spans="308:592" ht="15" customHeight="1" thickBot="1" x14ac:dyDescent="0.35">
      <c r="KV1173" s="1"/>
      <c r="LQ1173" s="1"/>
      <c r="LR1173" s="125" t="s">
        <v>7</v>
      </c>
      <c r="LS1173" s="125"/>
      <c r="LT1173" s="125"/>
      <c r="LU1173" s="125"/>
      <c r="LV1173" s="125"/>
      <c r="LW1173" s="125"/>
      <c r="LX1173" s="125"/>
      <c r="LY1173" s="125"/>
      <c r="LZ1173" s="125"/>
      <c r="MA1173" s="125"/>
      <c r="MB1173" s="125"/>
      <c r="MC1173" s="125"/>
      <c r="MD1173" s="125"/>
      <c r="ME1173" s="125"/>
      <c r="MF1173" s="125"/>
      <c r="MG1173" s="1"/>
      <c r="PB1173" s="34"/>
      <c r="PD1173" s="35"/>
      <c r="PG1173" s="1"/>
      <c r="PJ1173" t="s">
        <v>8</v>
      </c>
      <c r="PL1173" s="2" t="s">
        <v>64</v>
      </c>
      <c r="PN1173" s="7" t="s">
        <v>65</v>
      </c>
      <c r="PP1173" t="s">
        <v>9</v>
      </c>
      <c r="PS1173" s="1"/>
      <c r="PV1173" s="36"/>
      <c r="PX1173" s="37"/>
      <c r="QA1173" s="1"/>
      <c r="QD1173" t="s">
        <v>8</v>
      </c>
      <c r="QF1173" s="2" t="s">
        <v>66</v>
      </c>
      <c r="QH1173" s="7" t="s">
        <v>67</v>
      </c>
      <c r="QJ1173" t="s">
        <v>9</v>
      </c>
      <c r="QM1173" s="1"/>
      <c r="QN1173" s="11" t="s">
        <v>10</v>
      </c>
      <c r="QO1173" s="11"/>
      <c r="QP1173" s="11"/>
      <c r="QQ1173" s="11"/>
      <c r="QR1173" s="1"/>
      <c r="VF1173" s="1"/>
      <c r="VT1173" s="1"/>
    </row>
    <row r="1174" spans="308:592" ht="14.4" customHeight="1" x14ac:dyDescent="0.3">
      <c r="KV1174" s="1"/>
      <c r="LQ1174" s="1"/>
      <c r="LR1174" s="125"/>
      <c r="LS1174" s="125"/>
      <c r="LT1174" s="125"/>
      <c r="LU1174" s="125"/>
      <c r="LV1174" s="125"/>
      <c r="LW1174" s="125"/>
      <c r="LX1174" s="125"/>
      <c r="LY1174" s="125"/>
      <c r="LZ1174" s="125"/>
      <c r="MA1174" s="125"/>
      <c r="MB1174" s="125"/>
      <c r="MC1174" s="125"/>
      <c r="MD1174" s="125"/>
      <c r="ME1174" s="125"/>
      <c r="MF1174" s="125"/>
      <c r="MG1174" s="1"/>
      <c r="PB1174" s="34"/>
      <c r="PD1174" s="35"/>
      <c r="PG1174" s="1"/>
      <c r="PJ1174" s="12">
        <v>-0.46819555501351484</v>
      </c>
      <c r="PL1174" s="4">
        <f t="array" ref="PL1174:PL1176">MMULT(PH1178:PK1180,PL1183:PL1186)+PJ1174:PJ1176</f>
        <v>-0.61603062553318766</v>
      </c>
      <c r="PN1174" s="8">
        <f t="array" ref="PN1174:PN1176">PN1169:PN1171</f>
        <v>0.1169601583868911</v>
      </c>
      <c r="PP1174" s="12">
        <f t="array" ref="PP1174:PP1176">PN1174:PN1176</f>
        <v>0.1169601583868911</v>
      </c>
      <c r="PS1174" s="1"/>
      <c r="PV1174" s="36"/>
      <c r="PX1174" s="37"/>
      <c r="QA1174" s="1"/>
      <c r="QD1174" s="12">
        <f t="array" ref="QD1174:QD1176">PJ1174:PJ1176</f>
        <v>-0.46819555501351484</v>
      </c>
      <c r="QF1174" s="4">
        <f t="array" ref="QF1174:QF1176">MMULT(QB1178:QE1180,QF1183:QF1186)+QD1174:QD1176</f>
        <v>-0.61608966119004338</v>
      </c>
      <c r="QH1174" s="8">
        <f t="array" ref="QH1174:QH1176">QH1169:QH1171</f>
        <v>-2.0546252264212E-2</v>
      </c>
      <c r="QJ1174" s="12">
        <f t="array" ref="QJ1174:QJ1176">QH1174:QH1176</f>
        <v>-2.0546252264212E-2</v>
      </c>
      <c r="QM1174" s="1"/>
      <c r="QN1174" s="15">
        <f t="array" ref="QN1174:QN1176">PP1174:PP1176+QJ1174:QJ1176</f>
        <v>9.6413906122679097E-2</v>
      </c>
      <c r="QO1174" s="11"/>
      <c r="QP1174" s="11"/>
      <c r="QQ1174" s="11"/>
      <c r="QR1174" s="1"/>
      <c r="VF1174" s="1"/>
      <c r="VT1174" s="1"/>
    </row>
    <row r="1175" spans="308:592" ht="14.4" customHeight="1" x14ac:dyDescent="0.3">
      <c r="KV1175" s="1"/>
      <c r="LQ1175" s="1"/>
      <c r="LR1175" s="125"/>
      <c r="LS1175" s="125"/>
      <c r="LT1175" s="125"/>
      <c r="LU1175" s="125"/>
      <c r="LV1175" s="125"/>
      <c r="LW1175" s="125"/>
      <c r="LX1175" s="125"/>
      <c r="LY1175" s="125"/>
      <c r="LZ1175" s="125"/>
      <c r="MA1175" s="125"/>
      <c r="MB1175" s="125"/>
      <c r="MC1175" s="125"/>
      <c r="MD1175" s="125"/>
      <c r="ME1175" s="125"/>
      <c r="MF1175" s="125"/>
      <c r="MG1175" s="1"/>
      <c r="PB1175" s="34"/>
      <c r="PD1175" s="35"/>
      <c r="PG1175" s="1"/>
      <c r="PJ1175" s="13">
        <v>-0.29320392059502409</v>
      </c>
      <c r="PL1175" s="5">
        <v>0.88211483718322192</v>
      </c>
      <c r="PN1175" s="9">
        <v>0</v>
      </c>
      <c r="PP1175" s="13">
        <v>0</v>
      </c>
      <c r="PS1175" s="1"/>
      <c r="PV1175" s="36"/>
      <c r="PX1175" s="37"/>
      <c r="QA1175" s="1"/>
      <c r="QD1175" s="13">
        <v>-0.29320392059502409</v>
      </c>
      <c r="QF1175" s="5">
        <v>0.88222330279361727</v>
      </c>
      <c r="QH1175" s="9">
        <v>0</v>
      </c>
      <c r="QJ1175" s="13">
        <v>0</v>
      </c>
      <c r="QM1175" s="1"/>
      <c r="QN1175" s="16">
        <v>0</v>
      </c>
      <c r="QO1175" s="11"/>
      <c r="QP1175" s="11"/>
      <c r="QQ1175" s="11"/>
      <c r="QR1175" s="1"/>
      <c r="VF1175" s="1"/>
      <c r="VT1175" s="1"/>
    </row>
    <row r="1176" spans="308:592" ht="15" customHeight="1" thickBot="1" x14ac:dyDescent="0.35">
      <c r="KV1176" s="1"/>
      <c r="LQ1176" s="1"/>
      <c r="LR1176" s="125"/>
      <c r="LS1176" s="125"/>
      <c r="LT1176" s="125"/>
      <c r="LU1176" s="125"/>
      <c r="LV1176" s="125"/>
      <c r="LW1176" s="125"/>
      <c r="LX1176" s="125"/>
      <c r="LY1176" s="125"/>
      <c r="LZ1176" s="125"/>
      <c r="MA1176" s="125"/>
      <c r="MB1176" s="125"/>
      <c r="MC1176" s="125"/>
      <c r="MD1176" s="125"/>
      <c r="ME1176" s="125"/>
      <c r="MF1176" s="125"/>
      <c r="MG1176" s="1"/>
      <c r="PB1176" s="34"/>
      <c r="PD1176" s="35"/>
      <c r="PG1176" s="1"/>
      <c r="PJ1176" s="14">
        <v>-0.14883644806466939</v>
      </c>
      <c r="PL1176" s="6">
        <v>0.44945653141575365</v>
      </c>
      <c r="PN1176" s="10">
        <v>-0.27570017747998166</v>
      </c>
      <c r="PP1176" s="14">
        <v>-0.27570017747998166</v>
      </c>
      <c r="PS1176" s="1"/>
      <c r="PV1176" s="36"/>
      <c r="PX1176" s="37"/>
      <c r="QA1176" s="1"/>
      <c r="QD1176" s="14">
        <v>-0.14883644806466939</v>
      </c>
      <c r="QF1176" s="6">
        <v>0.44956103912328532</v>
      </c>
      <c r="QH1176" s="10">
        <v>4.8392938876032826E-2</v>
      </c>
      <c r="QJ1176" s="14">
        <v>4.8392938876032826E-2</v>
      </c>
      <c r="QM1176" s="1"/>
      <c r="QN1176" s="17">
        <v>-0.22730723860394883</v>
      </c>
      <c r="QO1176" s="11"/>
      <c r="QP1176" s="11"/>
      <c r="QQ1176" s="11"/>
      <c r="QR1176" s="1"/>
      <c r="VF1176" s="1"/>
      <c r="VT1176" s="1"/>
    </row>
    <row r="1177" spans="308:592" ht="15" customHeight="1" thickBot="1" x14ac:dyDescent="0.35">
      <c r="KV1177" s="1"/>
      <c r="LQ1177" s="1"/>
      <c r="LR1177" s="125"/>
      <c r="LS1177" s="125"/>
      <c r="LT1177" s="125"/>
      <c r="LU1177" s="125"/>
      <c r="LV1177" s="125"/>
      <c r="LW1177" s="125"/>
      <c r="LX1177" s="125"/>
      <c r="LY1177" s="125"/>
      <c r="LZ1177" s="125"/>
      <c r="MA1177" s="125"/>
      <c r="MB1177" s="125"/>
      <c r="MC1177" s="125"/>
      <c r="MD1177" s="125"/>
      <c r="ME1177" s="125"/>
      <c r="MF1177" s="125"/>
      <c r="MG1177" s="1"/>
      <c r="PB1177" s="34"/>
      <c r="PD1177" s="35"/>
      <c r="PG1177" s="1"/>
      <c r="PH1177" t="s">
        <v>11</v>
      </c>
      <c r="PL1177" s="2"/>
      <c r="PN1177" s="7"/>
      <c r="PO1177" t="s">
        <v>12</v>
      </c>
      <c r="PS1177" s="1"/>
      <c r="PV1177" s="36"/>
      <c r="PX1177" s="37"/>
      <c r="QA1177" s="1"/>
      <c r="QB1177" t="s">
        <v>11</v>
      </c>
      <c r="QF1177" s="2"/>
      <c r="QH1177" s="7"/>
      <c r="QI1177" t="s">
        <v>12</v>
      </c>
      <c r="QM1177" s="1"/>
      <c r="QN1177" s="11" t="s">
        <v>13</v>
      </c>
      <c r="QO1177" s="11"/>
      <c r="QP1177" s="11"/>
      <c r="QQ1177" s="11"/>
      <c r="QR1177" s="1"/>
      <c r="VF1177" s="1"/>
      <c r="VT1177" s="1"/>
    </row>
    <row r="1178" spans="308:592" ht="14.4" customHeight="1" x14ac:dyDescent="0.3">
      <c r="KV1178" s="1"/>
      <c r="LQ1178" s="1"/>
      <c r="LR1178" s="125"/>
      <c r="LS1178" s="125"/>
      <c r="LT1178" s="125"/>
      <c r="LU1178" s="125"/>
      <c r="LV1178" s="125"/>
      <c r="LW1178" s="125"/>
      <c r="LX1178" s="125"/>
      <c r="LY1178" s="125"/>
      <c r="LZ1178" s="125"/>
      <c r="MA1178" s="125"/>
      <c r="MB1178" s="125"/>
      <c r="MC1178" s="125"/>
      <c r="MD1178" s="125"/>
      <c r="ME1178" s="125"/>
      <c r="MF1178" s="125"/>
      <c r="MG1178" s="1"/>
      <c r="PB1178" s="34"/>
      <c r="PD1178" s="35"/>
      <c r="PG1178" s="1"/>
      <c r="PH1178" s="18">
        <v>-0.34625048734327685</v>
      </c>
      <c r="PI1178" s="19">
        <v>-0.63350527131933498</v>
      </c>
      <c r="PJ1178" s="19">
        <v>-0.55331344623483425</v>
      </c>
      <c r="PK1178" s="20">
        <v>0.44816435040272756</v>
      </c>
      <c r="PL1178" s="2"/>
      <c r="PN1178" s="7"/>
      <c r="PO1178" s="18">
        <f t="array" ref="PO1178:PR1180">MMULT(PN1174:PN1176,TRANSPOSE(PL1183:PL1186))</f>
        <v>0</v>
      </c>
      <c r="PP1178" s="19">
        <v>0</v>
      </c>
      <c r="PQ1178" s="19">
        <v>0.14510769246610691</v>
      </c>
      <c r="PR1178" s="20">
        <v>0.14057169891776503</v>
      </c>
      <c r="PS1178" s="1"/>
      <c r="PV1178" s="36"/>
      <c r="PX1178" s="37"/>
      <c r="QA1178" s="1"/>
      <c r="QB1178" s="18">
        <f t="array" ref="QB1178:QE1180">PH1178:PK1180</f>
        <v>-0.34625048734327685</v>
      </c>
      <c r="QC1178" s="19">
        <v>-0.63350527131933498</v>
      </c>
      <c r="QD1178" s="19">
        <v>-0.55331344623483425</v>
      </c>
      <c r="QE1178" s="20">
        <v>0.44816435040272756</v>
      </c>
      <c r="QF1178" s="2"/>
      <c r="QH1178" s="7"/>
      <c r="QI1178" s="18">
        <f t="array" ref="QI1178:QL1180">MMULT(QH1174:QH1176,TRANSPOSE(QF1183:QF1186))</f>
        <v>0</v>
      </c>
      <c r="QJ1178" s="19">
        <v>0</v>
      </c>
      <c r="QK1178" s="19">
        <v>-2.5493822952342583E-2</v>
      </c>
      <c r="QL1178" s="20">
        <v>-2.4694970520575624E-2</v>
      </c>
      <c r="QM1178" s="1"/>
      <c r="QN1178" s="26">
        <f t="array" ref="QN1178:QQ1180">PO1178:PR1180+QI1178:QL1180</f>
        <v>0</v>
      </c>
      <c r="QO1178" s="27">
        <v>0</v>
      </c>
      <c r="QP1178" s="27">
        <v>0.11961386951376433</v>
      </c>
      <c r="QQ1178" s="28">
        <v>0.1158767283971894</v>
      </c>
      <c r="QR1178" s="1"/>
      <c r="VF1178" s="1"/>
      <c r="VT1178" s="1"/>
    </row>
    <row r="1179" spans="308:592" ht="14.4" customHeight="1" x14ac:dyDescent="0.3">
      <c r="KV1179" s="1"/>
      <c r="LQ1179" s="1"/>
      <c r="LR1179" s="125"/>
      <c r="LS1179" s="125"/>
      <c r="LT1179" s="125"/>
      <c r="LU1179" s="125"/>
      <c r="LV1179" s="125"/>
      <c r="LW1179" s="125"/>
      <c r="LX1179" s="125"/>
      <c r="LY1179" s="125"/>
      <c r="LZ1179" s="125"/>
      <c r="MA1179" s="125"/>
      <c r="MB1179" s="125"/>
      <c r="MC1179" s="125"/>
      <c r="MD1179" s="125"/>
      <c r="ME1179" s="125"/>
      <c r="MF1179" s="125"/>
      <c r="MG1179" s="1"/>
      <c r="PB1179" s="34"/>
      <c r="PD1179" s="35"/>
      <c r="PG1179" s="1"/>
      <c r="PH1179" s="21">
        <v>0.52598407035738148</v>
      </c>
      <c r="PI1179">
        <v>0.25850207320541835</v>
      </c>
      <c r="PJ1179">
        <v>0.67401044448571112</v>
      </c>
      <c r="PK1179" s="22">
        <v>0.28214333377768458</v>
      </c>
      <c r="PL1179" s="2"/>
      <c r="PN1179" s="7"/>
      <c r="PO1179" s="21">
        <v>0</v>
      </c>
      <c r="PP1179">
        <v>0</v>
      </c>
      <c r="PQ1179">
        <v>0</v>
      </c>
      <c r="PR1179" s="22">
        <v>0</v>
      </c>
      <c r="PS1179" s="1"/>
      <c r="PV1179" s="36"/>
      <c r="PX1179" s="37"/>
      <c r="QA1179" s="1"/>
      <c r="QB1179" s="21">
        <v>0.52598407035738148</v>
      </c>
      <c r="QC1179">
        <v>0.25850207320541835</v>
      </c>
      <c r="QD1179">
        <v>0.67401044448571112</v>
      </c>
      <c r="QE1179" s="22">
        <v>0.28214333377768458</v>
      </c>
      <c r="QF1179" s="2"/>
      <c r="QH1179" s="7"/>
      <c r="QI1179" s="21">
        <v>0</v>
      </c>
      <c r="QJ1179">
        <v>0</v>
      </c>
      <c r="QK1179">
        <v>0</v>
      </c>
      <c r="QL1179" s="22">
        <v>0</v>
      </c>
      <c r="QM1179" s="1"/>
      <c r="QN1179" s="29">
        <v>0</v>
      </c>
      <c r="QO1179" s="11">
        <v>0</v>
      </c>
      <c r="QP1179" s="11">
        <v>0</v>
      </c>
      <c r="QQ1179" s="30">
        <v>0</v>
      </c>
      <c r="QR1179" s="1"/>
      <c r="VF1179" s="1"/>
      <c r="VT1179" s="1"/>
    </row>
    <row r="1180" spans="308:592" ht="15" customHeight="1" thickBot="1" x14ac:dyDescent="0.35">
      <c r="KV1180" s="1"/>
      <c r="LQ1180" s="1"/>
      <c r="LR1180" s="125"/>
      <c r="LS1180" s="125"/>
      <c r="LT1180" s="125"/>
      <c r="LU1180" s="125"/>
      <c r="LV1180" s="125"/>
      <c r="LW1180" s="125"/>
      <c r="LX1180" s="125"/>
      <c r="LY1180" s="125"/>
      <c r="LZ1180" s="125"/>
      <c r="MA1180" s="125"/>
      <c r="MB1180" s="125"/>
      <c r="MC1180" s="125"/>
      <c r="MD1180" s="125"/>
      <c r="ME1180" s="125"/>
      <c r="MF1180" s="125"/>
      <c r="MG1180" s="1"/>
      <c r="PB1180" s="34"/>
      <c r="PD1180" s="35"/>
      <c r="PG1180" s="1"/>
      <c r="PH1180" s="23">
        <v>-1.3619891641722823</v>
      </c>
      <c r="PI1180" s="24">
        <v>-0.17554599899146447</v>
      </c>
      <c r="PJ1180" s="24">
        <v>0.85190357339777201</v>
      </c>
      <c r="PK1180" s="25">
        <v>-0.38159402291187033</v>
      </c>
      <c r="PL1180" s="2"/>
      <c r="PN1180" s="7"/>
      <c r="PO1180" s="23">
        <v>0</v>
      </c>
      <c r="PP1180" s="24">
        <v>0</v>
      </c>
      <c r="PQ1180" s="24">
        <v>-0.3420499520381991</v>
      </c>
      <c r="PR1180" s="25">
        <v>-0.33135764242119992</v>
      </c>
      <c r="PS1180" s="1"/>
      <c r="PV1180" s="36"/>
      <c r="PX1180" s="37"/>
      <c r="QA1180" s="1"/>
      <c r="QB1180" s="23">
        <v>-1.3619891641722823</v>
      </c>
      <c r="QC1180" s="24">
        <v>-0.17554599899146447</v>
      </c>
      <c r="QD1180" s="24">
        <v>0.85190357339777201</v>
      </c>
      <c r="QE1180" s="25">
        <v>-0.38159402291187033</v>
      </c>
      <c r="QF1180" s="2"/>
      <c r="QH1180" s="7"/>
      <c r="QI1180" s="23">
        <v>0</v>
      </c>
      <c r="QJ1180" s="24">
        <v>0</v>
      </c>
      <c r="QK1180" s="24">
        <v>6.0046036619439587E-2</v>
      </c>
      <c r="QL1180" s="25">
        <v>5.8164485842960245E-2</v>
      </c>
      <c r="QM1180" s="1"/>
      <c r="QN1180" s="31">
        <v>0</v>
      </c>
      <c r="QO1180" s="32">
        <v>0</v>
      </c>
      <c r="QP1180" s="32">
        <v>-0.28200391541875952</v>
      </c>
      <c r="QQ1180" s="33">
        <v>-0.27319315657823967</v>
      </c>
      <c r="QR1180" s="1"/>
      <c r="VF1180" s="1"/>
      <c r="VT1180" s="1"/>
    </row>
    <row r="1181" spans="308:592" x14ac:dyDescent="0.3">
      <c r="KV1181" s="1"/>
      <c r="LQ1181" s="1"/>
      <c r="LR1181" s="1"/>
      <c r="LS1181" s="1"/>
      <c r="LT1181" s="1"/>
      <c r="LU1181" s="1"/>
      <c r="LV1181" s="1"/>
      <c r="LW1181" s="1"/>
      <c r="LX1181" s="1"/>
      <c r="LY1181" s="1"/>
      <c r="LZ1181" s="1"/>
      <c r="MA1181" s="1"/>
      <c r="MB1181" s="1"/>
      <c r="MC1181" s="1"/>
      <c r="MD1181" s="1"/>
      <c r="ME1181" s="1"/>
      <c r="MF1181" s="1"/>
      <c r="MG1181" s="1"/>
      <c r="PB1181" s="34"/>
      <c r="PD1181" s="35"/>
      <c r="PG1181" s="1"/>
      <c r="PL1181" s="2"/>
      <c r="PN1181" s="7"/>
      <c r="PS1181" s="1"/>
      <c r="PV1181" s="36"/>
      <c r="PX1181" s="37"/>
      <c r="QA1181" s="1"/>
      <c r="QF1181" s="2"/>
      <c r="QH1181" s="7"/>
      <c r="QM1181" s="1"/>
      <c r="QN1181" s="1"/>
      <c r="QO1181" s="1"/>
      <c r="QP1181" s="1"/>
      <c r="QQ1181" s="1"/>
      <c r="QR1181" s="1"/>
      <c r="VF1181" s="1"/>
      <c r="VT1181" s="1"/>
    </row>
    <row r="1182" spans="308:592" ht="15" thickBot="1" x14ac:dyDescent="0.35">
      <c r="KV1182" s="1"/>
      <c r="LQ1182" s="1"/>
      <c r="PB1182" s="34"/>
      <c r="PD1182" s="35"/>
      <c r="PG1182" s="1"/>
      <c r="PL1182" s="2" t="s">
        <v>68</v>
      </c>
      <c r="PN1182" s="7" t="s">
        <v>69</v>
      </c>
      <c r="PS1182" s="1"/>
      <c r="PV1182" s="36"/>
      <c r="PX1182" s="37"/>
      <c r="QA1182" s="1"/>
      <c r="QF1182" s="2" t="s">
        <v>70</v>
      </c>
      <c r="QH1182" s="7" t="s">
        <v>71</v>
      </c>
      <c r="QM1182" s="1"/>
      <c r="VF1182" s="1"/>
      <c r="VT1182" s="1"/>
    </row>
    <row r="1183" spans="308:592" x14ac:dyDescent="0.3">
      <c r="KV1183" s="1"/>
      <c r="LQ1183" s="1"/>
      <c r="PB1183" s="34"/>
      <c r="PD1183" s="35"/>
      <c r="PG1183" s="1"/>
      <c r="PL1183" s="4">
        <f t="array" ref="PL1183:PL1186">PL1189:PL1192</f>
        <v>0</v>
      </c>
      <c r="PN1183" s="8">
        <f t="array" ref="PN1183:PN1186">MMULT(TRANSPOSE(PH1178:PK1180), PN1174:PN1176)</f>
        <v>0.33500314244690227</v>
      </c>
      <c r="PS1183" s="1"/>
      <c r="PV1183" s="36"/>
      <c r="PX1183" s="37"/>
      <c r="QA1183" s="1"/>
      <c r="QF1183" s="4">
        <f t="array" ref="QF1183:QF1186">QF1189:QF1192</f>
        <v>0</v>
      </c>
      <c r="QH1183" s="8">
        <f t="array" ref="QH1183:QH1186">MMULT(TRANSPOSE(QB1178:QE1180), QH1174:QH1176)</f>
        <v>-5.8796508512046985E-2</v>
      </c>
      <c r="QM1183" s="1"/>
      <c r="VF1183" s="1"/>
      <c r="VT1183" s="1"/>
    </row>
    <row r="1184" spans="308:592" x14ac:dyDescent="0.3">
      <c r="KV1184" s="1"/>
      <c r="LQ1184" s="1"/>
      <c r="PB1184" s="34"/>
      <c r="PD1184" s="35"/>
      <c r="PG1184" s="1"/>
      <c r="PL1184" s="5">
        <v>0</v>
      </c>
      <c r="PN1184" s="9">
        <v>-2.5696813794592398E-2</v>
      </c>
      <c r="PS1184" s="1"/>
      <c r="PV1184" s="36"/>
      <c r="PX1184" s="37"/>
      <c r="QA1184" s="1"/>
      <c r="QF1184" s="5">
        <v>0</v>
      </c>
      <c r="QH1184" s="9">
        <v>4.5209723161090641E-3</v>
      </c>
      <c r="QM1184" s="1"/>
      <c r="VF1184" s="1"/>
      <c r="VT1184" s="1"/>
    </row>
    <row r="1185" spans="308:592" x14ac:dyDescent="0.3">
      <c r="KV1185" s="1"/>
      <c r="LQ1185" s="1"/>
      <c r="PB1185" s="34"/>
      <c r="PD1185" s="35"/>
      <c r="PG1185" s="1"/>
      <c r="PL1185" s="5">
        <v>1.2406591652014263</v>
      </c>
      <c r="PN1185" s="9">
        <v>-0.29958559469081908</v>
      </c>
      <c r="PS1185" s="1"/>
      <c r="PV1185" s="36"/>
      <c r="PX1185" s="37"/>
      <c r="QA1185" s="1"/>
      <c r="QF1185" s="5">
        <v>1.2408016130877741</v>
      </c>
      <c r="QH1185" s="9">
        <v>5.2594635203233729E-2</v>
      </c>
      <c r="QM1185" s="1"/>
      <c r="VF1185" s="1"/>
      <c r="VT1185" s="1"/>
    </row>
    <row r="1186" spans="308:592" ht="15" thickBot="1" x14ac:dyDescent="0.35">
      <c r="KV1186" s="1"/>
      <c r="LQ1186" s="1"/>
      <c r="PB1186" s="34"/>
      <c r="PD1186" s="35"/>
      <c r="PG1186" s="1"/>
      <c r="PL1186" s="6">
        <v>1.2018767831415686</v>
      </c>
      <c r="PN1186" s="10">
        <v>0.15762291324856401</v>
      </c>
      <c r="PS1186" s="1"/>
      <c r="PV1186" s="36"/>
      <c r="PX1186" s="37"/>
      <c r="QA1186" s="1"/>
      <c r="QF1186" s="6">
        <v>1.201920924702651</v>
      </c>
      <c r="QH1186" s="10">
        <v>-2.7674554025434752E-2</v>
      </c>
      <c r="QM1186" s="1"/>
      <c r="VF1186" s="1"/>
      <c r="VT1186" s="1"/>
    </row>
    <row r="1187" spans="308:592" x14ac:dyDescent="0.3">
      <c r="KV1187" s="1"/>
      <c r="LQ1187" s="1"/>
      <c r="LR1187" s="1"/>
      <c r="LS1187" s="1"/>
      <c r="LT1187" s="1"/>
      <c r="LU1187" s="1"/>
      <c r="LV1187" s="1"/>
      <c r="LW1187" s="1"/>
      <c r="LX1187" s="1"/>
      <c r="LY1187" s="1"/>
      <c r="LZ1187" s="1"/>
      <c r="MA1187" s="1"/>
      <c r="MB1187" s="1"/>
      <c r="MC1187" s="1"/>
      <c r="MD1187" s="1"/>
      <c r="ME1187" s="1"/>
      <c r="MF1187" s="1"/>
      <c r="MG1187" s="1"/>
      <c r="MH1187" s="1"/>
      <c r="MI1187" s="1"/>
      <c r="MJ1187" s="1"/>
      <c r="MK1187" s="1"/>
      <c r="ML1187" s="1"/>
      <c r="MM1187" s="1"/>
      <c r="MN1187" s="1"/>
      <c r="MO1187" s="1"/>
      <c r="MP1187" s="1"/>
      <c r="MQ1187" s="1"/>
      <c r="MR1187" s="1"/>
      <c r="MS1187" s="1"/>
      <c r="MT1187" s="1"/>
      <c r="MU1187" s="1"/>
      <c r="MV1187" s="1"/>
      <c r="MW1187" s="1"/>
      <c r="MX1187" s="1"/>
      <c r="MY1187" s="1"/>
      <c r="MZ1187" s="1"/>
      <c r="NA1187" s="1"/>
      <c r="NB1187" s="1"/>
      <c r="NC1187" s="1"/>
      <c r="ND1187" s="1"/>
      <c r="NE1187" s="1"/>
      <c r="NF1187" s="1"/>
      <c r="NG1187" s="1"/>
      <c r="NH1187" s="1"/>
      <c r="NI1187" s="1"/>
      <c r="NJ1187" s="1"/>
      <c r="NK1187" s="1"/>
      <c r="NL1187" s="1"/>
      <c r="NM1187" s="1"/>
      <c r="NN1187" s="1"/>
      <c r="NO1187" s="1"/>
      <c r="NP1187" s="1"/>
      <c r="NQ1187" s="1"/>
      <c r="NR1187" s="1"/>
      <c r="NS1187" s="1"/>
      <c r="NT1187" s="1"/>
      <c r="NU1187" s="1"/>
      <c r="NV1187" s="1"/>
      <c r="NW1187" s="1"/>
      <c r="NX1187" s="1"/>
      <c r="NY1187" s="1"/>
      <c r="NZ1187" s="1"/>
      <c r="OA1187" s="1"/>
      <c r="OB1187" s="1"/>
      <c r="OC1187" s="1"/>
      <c r="OD1187" s="1"/>
      <c r="OE1187" s="1"/>
      <c r="OF1187" s="1"/>
      <c r="OG1187" s="1"/>
      <c r="OH1187" s="1"/>
      <c r="OI1187" s="1"/>
      <c r="OJ1187" s="1"/>
      <c r="OK1187" s="1"/>
      <c r="OL1187" s="1"/>
      <c r="OM1187" s="1"/>
      <c r="ON1187" s="1"/>
      <c r="OO1187" s="1"/>
      <c r="OP1187" s="1"/>
      <c r="OQ1187" s="1"/>
      <c r="OR1187" s="1"/>
      <c r="OS1187" s="1"/>
      <c r="OT1187" s="1"/>
      <c r="OU1187" s="1"/>
      <c r="OV1187" s="1"/>
      <c r="OW1187" s="1"/>
      <c r="OX1187" s="1"/>
      <c r="OY1187" s="1"/>
      <c r="OZ1187" s="1"/>
      <c r="PA1187" s="1"/>
      <c r="PB1187" s="34"/>
      <c r="PC1187" s="1"/>
      <c r="PD1187" s="35"/>
      <c r="PE1187" s="1"/>
      <c r="PF1187" s="1"/>
      <c r="PG1187" s="1"/>
      <c r="PH1187" s="1"/>
      <c r="PI1187" s="1"/>
      <c r="PJ1187" s="1"/>
      <c r="PK1187" s="1"/>
      <c r="PL1187" s="2"/>
      <c r="PM1187" s="1"/>
      <c r="PN1187" s="7"/>
      <c r="PO1187" s="1"/>
      <c r="PP1187" s="1"/>
      <c r="PQ1187" s="1"/>
      <c r="PR1187" s="1"/>
      <c r="PS1187" s="1"/>
      <c r="PT1187" s="1"/>
      <c r="PU1187" s="1"/>
      <c r="PV1187" s="36"/>
      <c r="PW1187" s="1"/>
      <c r="PX1187" s="37"/>
      <c r="PY1187" s="1"/>
      <c r="PZ1187" s="1"/>
      <c r="QA1187" s="1"/>
      <c r="QB1187" s="1"/>
      <c r="QC1187" s="1"/>
      <c r="QD1187" s="1"/>
      <c r="QE1187" s="1"/>
      <c r="QF1187" s="2"/>
      <c r="QG1187" s="1"/>
      <c r="QH1187" s="7"/>
      <c r="QI1187" s="1"/>
      <c r="QJ1187" s="1"/>
      <c r="QK1187" s="1"/>
      <c r="QL1187" s="1"/>
      <c r="QM1187" s="1"/>
      <c r="QN1187" s="1"/>
      <c r="QO1187" s="1"/>
      <c r="QP1187" s="1"/>
      <c r="QQ1187" s="1"/>
      <c r="QR1187" s="1"/>
      <c r="QS1187" s="1"/>
      <c r="QT1187" s="1"/>
      <c r="QU1187" s="1"/>
      <c r="QV1187" s="1"/>
      <c r="QW1187" s="1"/>
      <c r="QX1187" s="1"/>
      <c r="QY1187" s="1"/>
      <c r="QZ1187" s="1"/>
      <c r="RA1187" s="1"/>
      <c r="RB1187" s="1"/>
      <c r="RC1187" s="1"/>
      <c r="RD1187" s="1"/>
      <c r="RE1187" s="1"/>
      <c r="RF1187" s="1"/>
      <c r="RG1187" s="1"/>
      <c r="RH1187" s="1"/>
      <c r="RI1187" s="1"/>
      <c r="RJ1187" s="1"/>
      <c r="RK1187" s="1"/>
      <c r="RL1187" s="1"/>
      <c r="RM1187" s="1"/>
      <c r="RN1187" s="1"/>
      <c r="RO1187" s="1"/>
      <c r="RP1187" s="1"/>
      <c r="RQ1187" s="1"/>
      <c r="RR1187" s="1"/>
      <c r="RS1187" s="1"/>
      <c r="RT1187" s="1"/>
      <c r="RU1187" s="1"/>
      <c r="RV1187" s="1"/>
      <c r="RW1187" s="1"/>
      <c r="RX1187" s="1"/>
      <c r="RY1187" s="1"/>
      <c r="RZ1187" s="1"/>
      <c r="SA1187" s="1"/>
      <c r="SB1187" s="1"/>
      <c r="SC1187" s="1"/>
      <c r="SD1187" s="1"/>
      <c r="SE1187" s="1"/>
      <c r="SF1187" s="1"/>
      <c r="SG1187" s="1"/>
      <c r="SH1187" s="1"/>
      <c r="SI1187" s="1"/>
      <c r="SJ1187" s="1"/>
      <c r="SK1187" s="1"/>
      <c r="SL1187" s="1"/>
      <c r="SM1187" s="1"/>
      <c r="SN1187" s="1"/>
      <c r="SO1187" s="1"/>
      <c r="SP1187" s="1"/>
      <c r="SQ1187" s="1"/>
      <c r="SR1187" s="1"/>
      <c r="SS1187" s="1"/>
      <c r="ST1187" s="1"/>
      <c r="SU1187" s="1"/>
      <c r="SV1187" s="1"/>
      <c r="SW1187" s="1"/>
      <c r="SX1187" s="1"/>
      <c r="SY1187" s="1"/>
      <c r="SZ1187" s="1"/>
      <c r="TA1187" s="1"/>
      <c r="TB1187" s="1"/>
      <c r="TC1187" s="1"/>
      <c r="TD1187" s="1"/>
      <c r="TE1187" s="1"/>
      <c r="TF1187" s="1"/>
      <c r="TG1187" s="1"/>
      <c r="TH1187" s="1"/>
      <c r="TI1187" s="1"/>
      <c r="TJ1187" s="1"/>
      <c r="TK1187" s="1"/>
      <c r="TL1187" s="1"/>
      <c r="TM1187" s="1"/>
      <c r="TN1187" s="1"/>
      <c r="TO1187" s="1"/>
      <c r="TP1187" s="1"/>
      <c r="TQ1187" s="1"/>
      <c r="TR1187" s="1"/>
      <c r="TS1187" s="1"/>
      <c r="TT1187" s="1"/>
      <c r="TU1187" s="1"/>
      <c r="TV1187" s="1"/>
      <c r="TW1187" s="1"/>
      <c r="TX1187" s="1"/>
      <c r="TY1187" s="1"/>
      <c r="TZ1187" s="1"/>
      <c r="UA1187" s="1"/>
      <c r="UB1187" s="1"/>
      <c r="UC1187" s="1"/>
      <c r="UD1187" s="1"/>
      <c r="UE1187" s="1"/>
      <c r="UF1187" s="1"/>
      <c r="UG1187" s="1"/>
      <c r="UH1187" s="1"/>
      <c r="UI1187" s="1"/>
      <c r="UJ1187" s="1"/>
      <c r="UK1187" s="1"/>
      <c r="UL1187" s="1"/>
      <c r="UM1187" s="1"/>
      <c r="UN1187" s="1"/>
      <c r="UO1187" s="1"/>
      <c r="UP1187" s="1"/>
      <c r="UQ1187" s="1"/>
      <c r="UR1187" s="1"/>
      <c r="US1187" s="1"/>
      <c r="UT1187" s="1"/>
      <c r="UU1187" s="1"/>
      <c r="UV1187" s="1"/>
      <c r="UW1187" s="1"/>
      <c r="UX1187" s="1"/>
      <c r="UY1187" s="1"/>
      <c r="UZ1187" s="1"/>
      <c r="VA1187" s="1"/>
      <c r="VB1187" s="1"/>
      <c r="VC1187" s="1"/>
      <c r="VD1187" s="1"/>
      <c r="VE1187" s="1"/>
      <c r="VF1187" s="1"/>
      <c r="VT1187" s="1"/>
    </row>
    <row r="1188" spans="308:592" ht="15" customHeight="1" thickBot="1" x14ac:dyDescent="0.35">
      <c r="KV1188" s="1"/>
      <c r="LQ1188" s="1"/>
      <c r="LR1188" s="125" t="s">
        <v>72</v>
      </c>
      <c r="LS1188" s="125"/>
      <c r="LT1188" s="125"/>
      <c r="LU1188" s="125"/>
      <c r="LV1188" s="125"/>
      <c r="LW1188" s="125"/>
      <c r="LX1188" s="125"/>
      <c r="LY1188" s="125"/>
      <c r="LZ1188" s="125"/>
      <c r="MA1188" s="125"/>
      <c r="MB1188" s="125"/>
      <c r="MC1188" s="125"/>
      <c r="MD1188" s="125"/>
      <c r="ME1188" s="125"/>
      <c r="MF1188" s="125"/>
      <c r="MG1188" s="1"/>
      <c r="PB1188" s="34"/>
      <c r="PD1188" s="35"/>
      <c r="PH1188" s="1"/>
      <c r="PL1188" s="2" t="s">
        <v>68</v>
      </c>
      <c r="PN1188" s="7" t="s">
        <v>69</v>
      </c>
      <c r="PR1188" s="1"/>
      <c r="PV1188" s="36"/>
      <c r="PX1188" s="37"/>
      <c r="QB1188" s="1"/>
      <c r="QF1188" s="2" t="s">
        <v>70</v>
      </c>
      <c r="QH1188" s="7" t="s">
        <v>71</v>
      </c>
      <c r="QL1188" s="1"/>
      <c r="QM1188" s="11"/>
      <c r="QN1188" s="11"/>
      <c r="QO1188" s="11"/>
      <c r="QP1188" s="1"/>
      <c r="VF1188" s="1"/>
      <c r="VT1188" s="1"/>
    </row>
    <row r="1189" spans="308:592" ht="14.4" customHeight="1" x14ac:dyDescent="0.3">
      <c r="KV1189" s="1"/>
      <c r="LQ1189" s="1"/>
      <c r="LR1189" s="125"/>
      <c r="LS1189" s="125"/>
      <c r="LT1189" s="125"/>
      <c r="LU1189" s="125"/>
      <c r="LV1189" s="125"/>
      <c r="LW1189" s="125"/>
      <c r="LX1189" s="125"/>
      <c r="LY1189" s="125"/>
      <c r="LZ1189" s="125"/>
      <c r="MA1189" s="125"/>
      <c r="MB1189" s="125"/>
      <c r="MC1189" s="125"/>
      <c r="MD1189" s="125"/>
      <c r="ME1189" s="125"/>
      <c r="MF1189" s="125"/>
      <c r="MG1189" s="1"/>
      <c r="PB1189" s="34"/>
      <c r="PD1189" s="35"/>
      <c r="PH1189" s="1"/>
      <c r="PL1189" s="4">
        <f t="array" ref="PL1189:PL1192">IF(PL1194:PL1197&gt;0,PL1194:PL1197, 0)</f>
        <v>0</v>
      </c>
      <c r="PN1189" s="8">
        <f t="array" ref="PN1189:PN1192">PN1183:PN1186</f>
        <v>0.33500314244690227</v>
      </c>
      <c r="PR1189" s="1"/>
      <c r="PV1189" s="36"/>
      <c r="PX1189" s="37"/>
      <c r="QB1189" s="1"/>
      <c r="QF1189" s="4">
        <f t="array" ref="QF1189:QF1192">IF(QF1194:QF1197&gt;0,QF1194:QF1197, 0)</f>
        <v>0</v>
      </c>
      <c r="QH1189" s="8">
        <f t="array" ref="QH1189:QH1192">QH1183:QH1186</f>
        <v>-5.8796508512046985E-2</v>
      </c>
      <c r="QL1189" s="1"/>
      <c r="QM1189" s="11"/>
      <c r="QN1189" s="11"/>
      <c r="QO1189" s="11"/>
      <c r="QP1189" s="1"/>
      <c r="VF1189" s="1"/>
      <c r="VT1189" s="1"/>
    </row>
    <row r="1190" spans="308:592" ht="14.4" customHeight="1" x14ac:dyDescent="0.3">
      <c r="KV1190" s="1"/>
      <c r="LQ1190" s="1"/>
      <c r="LR1190" s="125"/>
      <c r="LS1190" s="125"/>
      <c r="LT1190" s="125"/>
      <c r="LU1190" s="125"/>
      <c r="LV1190" s="125"/>
      <c r="LW1190" s="125"/>
      <c r="LX1190" s="125"/>
      <c r="LY1190" s="125"/>
      <c r="LZ1190" s="125"/>
      <c r="MA1190" s="125"/>
      <c r="MB1190" s="125"/>
      <c r="MC1190" s="125"/>
      <c r="MD1190" s="125"/>
      <c r="ME1190" s="125"/>
      <c r="MF1190" s="125"/>
      <c r="MG1190" s="1"/>
      <c r="PB1190" s="34"/>
      <c r="PD1190" s="35"/>
      <c r="PH1190" s="1"/>
      <c r="PL1190" s="5">
        <v>0</v>
      </c>
      <c r="PN1190" s="9">
        <v>-2.5696813794592398E-2</v>
      </c>
      <c r="PR1190" s="1"/>
      <c r="PV1190" s="36"/>
      <c r="PX1190" s="37"/>
      <c r="QB1190" s="1"/>
      <c r="QF1190" s="5">
        <v>0</v>
      </c>
      <c r="QH1190" s="9">
        <v>4.5209723161090641E-3</v>
      </c>
      <c r="QL1190" s="1"/>
      <c r="QM1190" s="11"/>
      <c r="QN1190" s="11"/>
      <c r="QO1190" s="11"/>
      <c r="QP1190" s="1"/>
      <c r="VF1190" s="1"/>
      <c r="VT1190" s="1"/>
    </row>
    <row r="1191" spans="308:592" ht="14.4" customHeight="1" x14ac:dyDescent="0.3">
      <c r="KV1191" s="1"/>
      <c r="LQ1191" s="1"/>
      <c r="LR1191" s="125"/>
      <c r="LS1191" s="125"/>
      <c r="LT1191" s="125"/>
      <c r="LU1191" s="125"/>
      <c r="LV1191" s="125"/>
      <c r="LW1191" s="125"/>
      <c r="LX1191" s="125"/>
      <c r="LY1191" s="125"/>
      <c r="LZ1191" s="125"/>
      <c r="MA1191" s="125"/>
      <c r="MB1191" s="125"/>
      <c r="MC1191" s="125"/>
      <c r="MD1191" s="125"/>
      <c r="ME1191" s="125"/>
      <c r="MF1191" s="125"/>
      <c r="MG1191" s="1"/>
      <c r="PB1191" s="34"/>
      <c r="PD1191" s="35"/>
      <c r="PH1191" s="1"/>
      <c r="PL1191" s="5">
        <v>1.2406591652014263</v>
      </c>
      <c r="PN1191" s="9">
        <v>-0.29958559469081908</v>
      </c>
      <c r="PR1191" s="1"/>
      <c r="PV1191" s="36"/>
      <c r="PX1191" s="37"/>
      <c r="QB1191" s="1"/>
      <c r="QF1191" s="5">
        <v>1.2408016130877741</v>
      </c>
      <c r="QH1191" s="9">
        <v>5.2594635203233729E-2</v>
      </c>
      <c r="QL1191" s="1"/>
      <c r="QM1191" s="11"/>
      <c r="QN1191" s="11"/>
      <c r="QO1191" s="11"/>
      <c r="QP1191" s="1"/>
      <c r="VF1191" s="1"/>
      <c r="VT1191" s="1"/>
    </row>
    <row r="1192" spans="308:592" ht="15" customHeight="1" thickBot="1" x14ac:dyDescent="0.35">
      <c r="KV1192" s="1"/>
      <c r="LQ1192" s="1"/>
      <c r="LR1192" s="125"/>
      <c r="LS1192" s="125"/>
      <c r="LT1192" s="125"/>
      <c r="LU1192" s="125"/>
      <c r="LV1192" s="125"/>
      <c r="LW1192" s="125"/>
      <c r="LX1192" s="125"/>
      <c r="LY1192" s="125"/>
      <c r="LZ1192" s="125"/>
      <c r="MA1192" s="125"/>
      <c r="MB1192" s="125"/>
      <c r="MC1192" s="125"/>
      <c r="MD1192" s="125"/>
      <c r="ME1192" s="125"/>
      <c r="MF1192" s="125"/>
      <c r="MG1192" s="1"/>
      <c r="PB1192" s="34"/>
      <c r="PD1192" s="35"/>
      <c r="PH1192" s="1"/>
      <c r="PL1192" s="6">
        <v>1.2018767831415686</v>
      </c>
      <c r="PN1192" s="10">
        <v>0.15762291324856401</v>
      </c>
      <c r="PR1192" s="1"/>
      <c r="PV1192" s="36"/>
      <c r="PX1192" s="37"/>
      <c r="QB1192" s="1"/>
      <c r="QF1192" s="6">
        <v>1.201920924702651</v>
      </c>
      <c r="QH1192" s="10">
        <v>-2.7674554025434752E-2</v>
      </c>
      <c r="QL1192" s="1"/>
      <c r="QM1192" s="11"/>
      <c r="QN1192" s="11"/>
      <c r="QO1192" s="11"/>
      <c r="QP1192" s="1"/>
      <c r="VF1192" s="1"/>
      <c r="VT1192" s="1"/>
    </row>
    <row r="1193" spans="308:592" ht="15" customHeight="1" thickBot="1" x14ac:dyDescent="0.35">
      <c r="KV1193" s="1"/>
      <c r="LQ1193" s="1"/>
      <c r="LR1193" s="125"/>
      <c r="LS1193" s="125"/>
      <c r="LT1193" s="125"/>
      <c r="LU1193" s="125"/>
      <c r="LV1193" s="125"/>
      <c r="LW1193" s="125"/>
      <c r="LX1193" s="125"/>
      <c r="LY1193" s="125"/>
      <c r="LZ1193" s="125"/>
      <c r="MA1193" s="125"/>
      <c r="MB1193" s="125"/>
      <c r="MC1193" s="125"/>
      <c r="MD1193" s="125"/>
      <c r="ME1193" s="125"/>
      <c r="MF1193" s="125"/>
      <c r="MG1193" s="1"/>
      <c r="PB1193" s="34"/>
      <c r="PD1193" s="35"/>
      <c r="PH1193" s="1"/>
      <c r="PL1193" s="2" t="s">
        <v>73</v>
      </c>
      <c r="PN1193" s="7" t="s">
        <v>74</v>
      </c>
      <c r="PR1193" s="1"/>
      <c r="PV1193" s="36"/>
      <c r="PX1193" s="37"/>
      <c r="QB1193" s="1"/>
      <c r="QF1193" s="2" t="s">
        <v>73</v>
      </c>
      <c r="QH1193" s="7" t="s">
        <v>74</v>
      </c>
      <c r="QL1193" s="1"/>
      <c r="QM1193" s="11"/>
      <c r="QN1193" s="11"/>
      <c r="QO1193" s="11"/>
      <c r="QP1193" s="1"/>
      <c r="VF1193" s="1"/>
      <c r="VT1193" s="1"/>
    </row>
    <row r="1194" spans="308:592" ht="14.4" customHeight="1" x14ac:dyDescent="0.3">
      <c r="KV1194" s="1"/>
      <c r="LQ1194" s="1"/>
      <c r="LR1194" s="125"/>
      <c r="LS1194" s="125"/>
      <c r="LT1194" s="125"/>
      <c r="LU1194" s="125"/>
      <c r="LV1194" s="125"/>
      <c r="LW1194" s="125"/>
      <c r="LX1194" s="125"/>
      <c r="LY1194" s="125"/>
      <c r="LZ1194" s="125"/>
      <c r="MA1194" s="125"/>
      <c r="MB1194" s="125"/>
      <c r="MC1194" s="125"/>
      <c r="MD1194" s="125"/>
      <c r="ME1194" s="125"/>
      <c r="MF1194" s="125"/>
      <c r="MG1194" s="1"/>
      <c r="PB1194" s="34"/>
      <c r="PD1194" s="35"/>
      <c r="PH1194" s="1"/>
      <c r="PL1194" s="4">
        <f t="array" ref="PL1194:PL1197">MMULT(PI1204:PK1207,PL1210:PL1212)+PK1199:PK1202</f>
        <v>-2.2103493418093016</v>
      </c>
      <c r="PN1194" s="8">
        <f t="array" ref="PN1194:PN1197">PN1189:PN1192*IF(PL1194:PL1197&gt;0, 1, 0)</f>
        <v>0</v>
      </c>
      <c r="PR1194" s="1"/>
      <c r="PV1194" s="36"/>
      <c r="PX1194" s="37"/>
      <c r="QB1194" s="1"/>
      <c r="QF1194" s="4">
        <f t="array" ref="QF1194:QF1197">MMULT(QC1204:QE1207,QF1210:QF1212)+QE1199:QE1202</f>
        <v>-2.2100142375695593</v>
      </c>
      <c r="QH1194" s="8">
        <f t="array" ref="QH1194:QH1197">QH1189:QH1192*IF(QF1194:QF1197&gt;0, 1, 0)</f>
        <v>0</v>
      </c>
      <c r="QL1194" s="1"/>
      <c r="QM1194" s="11"/>
      <c r="QN1194" s="11"/>
      <c r="QO1194" s="11"/>
      <c r="QP1194" s="1"/>
      <c r="VF1194" s="1"/>
      <c r="VT1194" s="1"/>
    </row>
    <row r="1195" spans="308:592" ht="14.4" customHeight="1" x14ac:dyDescent="0.3">
      <c r="KV1195" s="1"/>
      <c r="LQ1195" s="1"/>
      <c r="LR1195" s="125"/>
      <c r="LS1195" s="125"/>
      <c r="LT1195" s="125"/>
      <c r="LU1195" s="125"/>
      <c r="LV1195" s="125"/>
      <c r="LW1195" s="125"/>
      <c r="LX1195" s="125"/>
      <c r="LY1195" s="125"/>
      <c r="LZ1195" s="125"/>
      <c r="MA1195" s="125"/>
      <c r="MB1195" s="125"/>
      <c r="MC1195" s="125"/>
      <c r="MD1195" s="125"/>
      <c r="ME1195" s="125"/>
      <c r="MF1195" s="125"/>
      <c r="MG1195" s="1"/>
      <c r="PB1195" s="34"/>
      <c r="PD1195" s="35"/>
      <c r="PH1195" s="1"/>
      <c r="PL1195" s="5">
        <v>-1.6736907030541679</v>
      </c>
      <c r="PN1195" s="9">
        <v>0</v>
      </c>
      <c r="PR1195" s="1"/>
      <c r="PV1195" s="36"/>
      <c r="PX1195" s="37"/>
      <c r="QB1195" s="1"/>
      <c r="QF1195" s="5">
        <v>-1.6740408325376217</v>
      </c>
      <c r="QH1195" s="9">
        <v>0</v>
      </c>
      <c r="QL1195" s="1"/>
      <c r="QM1195" s="11"/>
      <c r="QN1195" s="11"/>
      <c r="QO1195" s="11"/>
      <c r="QP1195" s="1"/>
      <c r="VF1195" s="1"/>
      <c r="VT1195" s="1"/>
    </row>
    <row r="1196" spans="308:592" ht="14.4" customHeight="1" x14ac:dyDescent="0.3">
      <c r="KV1196" s="1"/>
      <c r="LQ1196" s="1"/>
      <c r="LR1196" s="125"/>
      <c r="LS1196" s="125"/>
      <c r="LT1196" s="125"/>
      <c r="LU1196" s="125"/>
      <c r="LV1196" s="125"/>
      <c r="LW1196" s="125"/>
      <c r="LX1196" s="125"/>
      <c r="LY1196" s="125"/>
      <c r="LZ1196" s="125"/>
      <c r="MA1196" s="125"/>
      <c r="MB1196" s="125"/>
      <c r="MC1196" s="125"/>
      <c r="MD1196" s="125"/>
      <c r="ME1196" s="125"/>
      <c r="MF1196" s="125"/>
      <c r="MG1196" s="1"/>
      <c r="PB1196" s="34"/>
      <c r="PD1196" s="35"/>
      <c r="PH1196" s="1"/>
      <c r="PL1196" s="5">
        <v>1.2406591652014263</v>
      </c>
      <c r="PN1196" s="9">
        <v>-0.29958559469081908</v>
      </c>
      <c r="PR1196" s="1"/>
      <c r="PV1196" s="36"/>
      <c r="PX1196" s="37"/>
      <c r="PZ1196" s="44"/>
      <c r="QB1196" s="1"/>
      <c r="QF1196" s="5">
        <v>1.2408016130877741</v>
      </c>
      <c r="QH1196" s="9">
        <v>5.2594635203233729E-2</v>
      </c>
      <c r="QL1196" s="1"/>
      <c r="QM1196" s="11"/>
      <c r="QN1196" s="11"/>
      <c r="QO1196" s="11"/>
      <c r="QP1196" s="1"/>
      <c r="VF1196" s="1"/>
      <c r="VT1196" s="1"/>
    </row>
    <row r="1197" spans="308:592" ht="15" customHeight="1" thickBot="1" x14ac:dyDescent="0.35">
      <c r="KV1197" s="1"/>
      <c r="LQ1197" s="1"/>
      <c r="LR1197" s="125"/>
      <c r="LS1197" s="125"/>
      <c r="LT1197" s="125"/>
      <c r="LU1197" s="125"/>
      <c r="LV1197" s="125"/>
      <c r="LW1197" s="125"/>
      <c r="LX1197" s="125"/>
      <c r="LY1197" s="125"/>
      <c r="LZ1197" s="125"/>
      <c r="MA1197" s="125"/>
      <c r="MB1197" s="125"/>
      <c r="MC1197" s="125"/>
      <c r="MD1197" s="125"/>
      <c r="ME1197" s="125"/>
      <c r="MF1197" s="125"/>
      <c r="MG1197" s="1"/>
      <c r="PB1197" s="34"/>
      <c r="PD1197" s="35"/>
      <c r="PH1197" s="1"/>
      <c r="PL1197" s="6">
        <v>1.2018767831415686</v>
      </c>
      <c r="PN1197" s="10">
        <v>0.15762291324856401</v>
      </c>
      <c r="PR1197" s="1"/>
      <c r="PV1197" s="36"/>
      <c r="PX1197" s="37"/>
      <c r="PZ1197" s="44"/>
      <c r="QB1197" s="1"/>
      <c r="QF1197" s="6">
        <v>1.201920924702651</v>
      </c>
      <c r="QH1197" s="10">
        <v>-2.7674554025434752E-2</v>
      </c>
      <c r="QL1197" s="1"/>
      <c r="QM1197" s="11"/>
      <c r="QN1197" s="11"/>
      <c r="QO1197" s="11"/>
      <c r="QP1197" s="1"/>
      <c r="VF1197" s="1"/>
      <c r="VT1197" s="1"/>
    </row>
    <row r="1198" spans="308:592" ht="15" customHeight="1" thickBot="1" x14ac:dyDescent="0.35">
      <c r="KV1198" s="1"/>
      <c r="LQ1198" s="1"/>
      <c r="LR1198" s="125"/>
      <c r="LS1198" s="125"/>
      <c r="LT1198" s="125"/>
      <c r="LU1198" s="125"/>
      <c r="LV1198" s="125"/>
      <c r="LW1198" s="125"/>
      <c r="LX1198" s="125"/>
      <c r="LY1198" s="125"/>
      <c r="LZ1198" s="125"/>
      <c r="MA1198" s="125"/>
      <c r="MB1198" s="125"/>
      <c r="MC1198" s="125"/>
      <c r="MD1198" s="125"/>
      <c r="ME1198" s="125"/>
      <c r="MF1198" s="125"/>
      <c r="MG1198" s="1"/>
      <c r="PB1198" s="34"/>
      <c r="PD1198" s="35"/>
      <c r="PH1198" s="1"/>
      <c r="PK1198" t="s">
        <v>8</v>
      </c>
      <c r="PL1198" s="2"/>
      <c r="PN1198" s="7"/>
      <c r="PO1198" t="s">
        <v>9</v>
      </c>
      <c r="PR1198" s="1"/>
      <c r="PV1198" s="36"/>
      <c r="PX1198" s="37"/>
      <c r="PZ1198" s="44"/>
      <c r="QB1198" s="1"/>
      <c r="QE1198" t="s">
        <v>8</v>
      </c>
      <c r="QF1198" s="2"/>
      <c r="QH1198" s="7"/>
      <c r="QI1198" t="s">
        <v>9</v>
      </c>
      <c r="QL1198" s="1"/>
      <c r="QM1198" s="11" t="s">
        <v>10</v>
      </c>
      <c r="QN1198" s="11"/>
      <c r="QO1198" s="11"/>
      <c r="QP1198" s="1"/>
      <c r="VF1198" s="1"/>
      <c r="VT1198" s="1"/>
    </row>
    <row r="1199" spans="308:592" ht="14.4" customHeight="1" x14ac:dyDescent="0.3">
      <c r="KV1199" s="1"/>
      <c r="LQ1199" s="1"/>
      <c r="LR1199" s="125"/>
      <c r="LS1199" s="125"/>
      <c r="LT1199" s="125"/>
      <c r="LU1199" s="125"/>
      <c r="LV1199" s="125"/>
      <c r="LW1199" s="125"/>
      <c r="LX1199" s="125"/>
      <c r="LY1199" s="125"/>
      <c r="LZ1199" s="125"/>
      <c r="MA1199" s="125"/>
      <c r="MB1199" s="125"/>
      <c r="MC1199" s="125"/>
      <c r="MD1199" s="125"/>
      <c r="ME1199" s="125"/>
      <c r="MF1199" s="125"/>
      <c r="MG1199" s="1"/>
      <c r="PB1199" s="34"/>
      <c r="PD1199" s="35"/>
      <c r="PH1199" s="1"/>
      <c r="PK1199" s="12">
        <v>0.21</v>
      </c>
      <c r="PL1199" s="2"/>
      <c r="PN1199" s="7"/>
      <c r="PO1199" s="12">
        <f t="array" ref="PO1199:PO1202">PN1194:PN1197</f>
        <v>0</v>
      </c>
      <c r="PR1199" s="1"/>
      <c r="PV1199" s="36"/>
      <c r="PX1199" s="37"/>
      <c r="PZ1199" s="44"/>
      <c r="QB1199" s="1"/>
      <c r="QE1199" s="12">
        <v>0.21</v>
      </c>
      <c r="QF1199" s="2"/>
      <c r="QH1199" s="7"/>
      <c r="QI1199" s="12">
        <f t="array" ref="QI1199:QI1202">QH1194:QH1197</f>
        <v>0</v>
      </c>
      <c r="QL1199" s="1"/>
      <c r="QM1199" s="15">
        <f t="array" ref="QM1199:QM1202">PO1199:PO1202+QI1199:QI1202</f>
        <v>0</v>
      </c>
      <c r="QN1199" s="11"/>
      <c r="QO1199" s="11"/>
      <c r="QP1199" s="1"/>
      <c r="VF1199" s="1"/>
      <c r="VT1199" s="1"/>
    </row>
    <row r="1200" spans="308:592" x14ac:dyDescent="0.3">
      <c r="KV1200" s="1"/>
      <c r="LQ1200" s="1"/>
      <c r="LR1200" s="1"/>
      <c r="LS1200" s="1"/>
      <c r="LT1200" s="1"/>
      <c r="LU1200" s="1"/>
      <c r="LV1200" s="1"/>
      <c r="LW1200" s="1"/>
      <c r="LX1200" s="1"/>
      <c r="LY1200" s="1"/>
      <c r="LZ1200" s="1"/>
      <c r="MA1200" s="1"/>
      <c r="MB1200" s="1"/>
      <c r="MC1200" s="1"/>
      <c r="MD1200" s="1"/>
      <c r="ME1200" s="1"/>
      <c r="MF1200" s="1"/>
      <c r="MG1200" s="1"/>
      <c r="PB1200" s="34"/>
      <c r="PD1200" s="35"/>
      <c r="PH1200" s="1"/>
      <c r="PK1200" s="13">
        <v>-0.8</v>
      </c>
      <c r="PL1200" s="2"/>
      <c r="PN1200" s="7"/>
      <c r="PO1200" s="13">
        <v>0</v>
      </c>
      <c r="PR1200" s="1"/>
      <c r="PV1200" s="36"/>
      <c r="PX1200" s="37"/>
      <c r="PZ1200" s="44"/>
      <c r="QB1200" s="1"/>
      <c r="QE1200" s="13">
        <v>-0.8</v>
      </c>
      <c r="QF1200" s="2"/>
      <c r="QH1200" s="7"/>
      <c r="QI1200" s="13">
        <v>0</v>
      </c>
      <c r="QL1200" s="1"/>
      <c r="QM1200" s="16">
        <v>0</v>
      </c>
      <c r="QN1200" s="11"/>
      <c r="QO1200" s="11"/>
      <c r="QP1200" s="1"/>
      <c r="VF1200" s="1"/>
      <c r="VT1200" s="1"/>
    </row>
    <row r="1201" spans="308:592" x14ac:dyDescent="0.3">
      <c r="KV1201" s="1"/>
      <c r="LQ1201" s="1"/>
      <c r="PB1201" s="34"/>
      <c r="PD1201" s="35"/>
      <c r="PH1201" s="1"/>
      <c r="PK1201" s="13">
        <v>-0.9</v>
      </c>
      <c r="PL1201" s="2"/>
      <c r="PN1201" s="7"/>
      <c r="PO1201" s="13">
        <v>-0.29958559469081908</v>
      </c>
      <c r="PR1201" s="1"/>
      <c r="PV1201" s="36"/>
      <c r="PX1201" s="37"/>
      <c r="PZ1201" s="44"/>
      <c r="QB1201" s="1"/>
      <c r="QE1201" s="13">
        <v>-0.9</v>
      </c>
      <c r="QF1201" s="2"/>
      <c r="QH1201" s="7"/>
      <c r="QI1201" s="13">
        <v>5.2594635203233729E-2</v>
      </c>
      <c r="QL1201" s="1"/>
      <c r="QM1201" s="16">
        <v>-0.24699095948758534</v>
      </c>
      <c r="QN1201" s="11"/>
      <c r="QO1201" s="11"/>
      <c r="QP1201" s="1"/>
      <c r="VF1201" s="1"/>
      <c r="VT1201" s="1"/>
    </row>
    <row r="1202" spans="308:592" ht="15" thickBot="1" x14ac:dyDescent="0.35">
      <c r="KV1202" s="1"/>
      <c r="LQ1202" s="1"/>
      <c r="PB1202" s="34"/>
      <c r="PD1202" s="35"/>
      <c r="PH1202" s="1"/>
      <c r="PK1202" s="14">
        <v>0.75</v>
      </c>
      <c r="PL1202" s="2"/>
      <c r="PN1202" s="7"/>
      <c r="PO1202" s="14">
        <v>0.15762291324856401</v>
      </c>
      <c r="PR1202" s="1"/>
      <c r="PV1202" s="36"/>
      <c r="PX1202" s="37"/>
      <c r="PZ1202" s="44"/>
      <c r="QB1202" s="1"/>
      <c r="QE1202" s="14">
        <v>0.75</v>
      </c>
      <c r="QF1202" s="2"/>
      <c r="QH1202" s="7"/>
      <c r="QI1202" s="14">
        <v>-2.7674554025434752E-2</v>
      </c>
      <c r="QL1202" s="1"/>
      <c r="QM1202" s="17">
        <v>0.12994835922312925</v>
      </c>
      <c r="QN1202" s="11"/>
      <c r="QO1202" s="11"/>
      <c r="QP1202" s="1"/>
      <c r="VF1202" s="1"/>
      <c r="VT1202" s="1"/>
    </row>
    <row r="1203" spans="308:592" ht="15" thickBot="1" x14ac:dyDescent="0.35">
      <c r="KV1203" s="1"/>
      <c r="LQ1203" s="1"/>
      <c r="PB1203" s="34"/>
      <c r="PD1203" s="35"/>
      <c r="PH1203" s="1"/>
      <c r="PI1203" t="s">
        <v>11</v>
      </c>
      <c r="PL1203" s="2"/>
      <c r="PN1203" s="7"/>
      <c r="PQ1203" t="s">
        <v>75</v>
      </c>
      <c r="PR1203" s="1"/>
      <c r="PV1203" s="36"/>
      <c r="PX1203" s="37"/>
      <c r="PZ1203" s="44"/>
      <c r="QB1203" s="1"/>
      <c r="QC1203" t="s">
        <v>11</v>
      </c>
      <c r="QF1203" s="2"/>
      <c r="QH1203" s="7"/>
      <c r="QK1203" t="s">
        <v>75</v>
      </c>
      <c r="QL1203" s="1"/>
      <c r="QM1203" s="11" t="s">
        <v>13</v>
      </c>
      <c r="QN1203" s="11"/>
      <c r="QO1203" s="11"/>
      <c r="QP1203" s="1"/>
      <c r="VF1203" s="1"/>
      <c r="VT1203" s="1"/>
    </row>
    <row r="1204" spans="308:592" x14ac:dyDescent="0.3">
      <c r="KV1204" s="1"/>
      <c r="LQ1204" s="1"/>
      <c r="PB1204" s="34"/>
      <c r="PD1204" s="35"/>
      <c r="PH1204" s="1"/>
      <c r="PI1204" s="18">
        <v>2.6389334557772216E-4</v>
      </c>
      <c r="PJ1204" s="19">
        <v>-0.34433190874821945</v>
      </c>
      <c r="PK1204" s="20">
        <v>-0.5991186273366903</v>
      </c>
      <c r="PL1204" s="2"/>
      <c r="PN1204" s="7"/>
      <c r="PO1204" s="18">
        <f t="array" ref="PO1204:PQ1207">MMULT(PN1194:PN1197,TRANSPOSE(PL1210:PL1212))</f>
        <v>0</v>
      </c>
      <c r="PP1204" s="19">
        <v>0</v>
      </c>
      <c r="PQ1204" s="20">
        <v>0</v>
      </c>
      <c r="PR1204" s="1"/>
      <c r="PV1204" s="36"/>
      <c r="PX1204" s="37"/>
      <c r="PZ1204" s="44"/>
      <c r="QB1204" s="1"/>
      <c r="QC1204" s="18">
        <f t="array" ref="QC1204:QE1207">PI1204:PK1207</f>
        <v>2.6389334557772216E-4</v>
      </c>
      <c r="QD1204" s="19">
        <v>-0.34433190874821945</v>
      </c>
      <c r="QE1204" s="20">
        <v>-0.5991186273366903</v>
      </c>
      <c r="QF1204" s="2"/>
      <c r="QH1204" s="7"/>
      <c r="QI1204" s="18">
        <f t="array" ref="QI1204:QK1207">MMULT(QH1194:QH1197,TRANSPOSE(QF1210:QF1212))</f>
        <v>0</v>
      </c>
      <c r="QJ1204" s="19">
        <v>0</v>
      </c>
      <c r="QK1204" s="20">
        <v>0</v>
      </c>
      <c r="QL1204" s="1"/>
      <c r="QM1204" s="26">
        <f t="array" ref="QM1204:QO1207">PO1204:PQ1207+QI1204:QK1207</f>
        <v>0</v>
      </c>
      <c r="QN1204" s="27">
        <v>0</v>
      </c>
      <c r="QO1204" s="28">
        <v>0</v>
      </c>
      <c r="QP1204" s="1"/>
      <c r="VF1204" s="1"/>
      <c r="VT1204" s="1"/>
    </row>
    <row r="1205" spans="308:592" x14ac:dyDescent="0.3">
      <c r="KV1205" s="1"/>
      <c r="LQ1205" s="1"/>
      <c r="PB1205" s="34"/>
      <c r="PD1205" s="35"/>
      <c r="PH1205" s="1"/>
      <c r="PI1205" s="21">
        <v>-0.47461092270326721</v>
      </c>
      <c r="PJ1205">
        <v>0.11177304423936864</v>
      </c>
      <c r="PK1205" s="22">
        <v>1.9752605352360399E-3</v>
      </c>
      <c r="PL1205" s="2"/>
      <c r="PN1205" s="7"/>
      <c r="PO1205" s="21">
        <v>0</v>
      </c>
      <c r="PP1205">
        <v>0</v>
      </c>
      <c r="PQ1205" s="22">
        <v>0</v>
      </c>
      <c r="PR1205" s="1"/>
      <c r="PV1205" s="36"/>
      <c r="PX1205" s="37"/>
      <c r="PZ1205" s="44"/>
      <c r="QB1205" s="1"/>
      <c r="QC1205" s="21">
        <v>-0.47461092270326721</v>
      </c>
      <c r="QD1205">
        <v>0.11177304423936864</v>
      </c>
      <c r="QE1205" s="22">
        <v>1.9752605352360399E-3</v>
      </c>
      <c r="QF1205" s="2"/>
      <c r="QH1205" s="7"/>
      <c r="QI1205" s="21">
        <v>0</v>
      </c>
      <c r="QJ1205">
        <v>0</v>
      </c>
      <c r="QK1205" s="22">
        <v>0</v>
      </c>
      <c r="QL1205" s="1"/>
      <c r="QM1205" s="29">
        <v>0</v>
      </c>
      <c r="QN1205" s="11">
        <v>0</v>
      </c>
      <c r="QO1205" s="30">
        <v>0</v>
      </c>
      <c r="QP1205" s="1"/>
      <c r="VF1205" s="1"/>
      <c r="VT1205" s="1"/>
    </row>
    <row r="1206" spans="308:592" x14ac:dyDescent="0.3">
      <c r="KV1206" s="1"/>
      <c r="LQ1206" s="1"/>
      <c r="PB1206" s="34"/>
      <c r="PD1206" s="35"/>
      <c r="PH1206" s="1"/>
      <c r="PI1206" s="21">
        <v>0.421015024454723</v>
      </c>
      <c r="PJ1206">
        <v>0.16175542922259789</v>
      </c>
      <c r="PK1206" s="22">
        <v>0.24080289569373284</v>
      </c>
      <c r="PL1206" s="2"/>
      <c r="PN1206" s="7"/>
      <c r="PO1206" s="21">
        <v>-0.77809130519776681</v>
      </c>
      <c r="PP1206">
        <v>-0.95043633664917015</v>
      </c>
      <c r="PQ1206" s="22">
        <v>-0.66437856200622158</v>
      </c>
      <c r="PR1206" s="1"/>
      <c r="PV1206" s="36"/>
      <c r="PX1206" s="37"/>
      <c r="PZ1206" s="44"/>
      <c r="QB1206" s="1"/>
      <c r="QC1206" s="21">
        <v>0.421015024454723</v>
      </c>
      <c r="QD1206">
        <v>0.16175542922259789</v>
      </c>
      <c r="QE1206" s="22">
        <v>0.24080289569373284</v>
      </c>
      <c r="QF1206" s="2"/>
      <c r="QH1206" s="7"/>
      <c r="QI1206" s="21">
        <v>0.13663551404872126</v>
      </c>
      <c r="QJ1206">
        <v>0.16684257385059695</v>
      </c>
      <c r="QK1206" s="22">
        <v>0.11661563856004872</v>
      </c>
      <c r="QL1206" s="1"/>
      <c r="QM1206" s="29">
        <v>-0.6414557911490455</v>
      </c>
      <c r="QN1206" s="11">
        <v>-0.78359376279857318</v>
      </c>
      <c r="QO1206" s="30">
        <v>-0.54776292344617283</v>
      </c>
      <c r="QP1206" s="1"/>
      <c r="VF1206" s="1"/>
      <c r="VT1206" s="1"/>
    </row>
    <row r="1207" spans="308:592" ht="15" thickBot="1" x14ac:dyDescent="0.35">
      <c r="KV1207" s="1"/>
      <c r="LQ1207" s="1"/>
      <c r="PB1207" s="34"/>
      <c r="PD1207" s="35"/>
      <c r="PH1207" s="1"/>
      <c r="PI1207" s="23">
        <v>-2.2065898539044792E-2</v>
      </c>
      <c r="PJ1207" s="24">
        <v>0.48776579942560017</v>
      </c>
      <c r="PK1207" s="25">
        <v>-0.46817477073689873</v>
      </c>
      <c r="PL1207" s="2"/>
      <c r="PN1207" s="7"/>
      <c r="PO1207" s="23">
        <v>0.40938222822503434</v>
      </c>
      <c r="PP1207" s="24">
        <v>0.50005923814375619</v>
      </c>
      <c r="PQ1207" s="25">
        <v>0.34955380465268276</v>
      </c>
      <c r="PR1207" s="1"/>
      <c r="PV1207" s="36"/>
      <c r="PX1207" s="37"/>
      <c r="PZ1207" s="44"/>
      <c r="QB1207" s="1"/>
      <c r="QC1207" s="23">
        <v>-2.2065898539044792E-2</v>
      </c>
      <c r="QD1207" s="24">
        <v>0.48776579942560017</v>
      </c>
      <c r="QE1207" s="25">
        <v>-0.46817477073689873</v>
      </c>
      <c r="QF1207" s="2"/>
      <c r="QH1207" s="7"/>
      <c r="QI1207" s="23">
        <v>-7.1895677205911945E-2</v>
      </c>
      <c r="QJ1207" s="24">
        <v>-8.7790205330429652E-2</v>
      </c>
      <c r="QK1207" s="25">
        <v>-6.1361501549918804E-2</v>
      </c>
      <c r="QL1207" s="1"/>
      <c r="QM1207" s="31">
        <v>0.33748655101912239</v>
      </c>
      <c r="QN1207" s="32">
        <v>0.41226903281332655</v>
      </c>
      <c r="QO1207" s="33">
        <v>0.28819230310276395</v>
      </c>
      <c r="QP1207" s="1"/>
      <c r="VF1207" s="1"/>
      <c r="VT1207" s="1"/>
    </row>
    <row r="1208" spans="308:592" x14ac:dyDescent="0.3">
      <c r="KV1208" s="1"/>
      <c r="LQ1208" s="1"/>
      <c r="PB1208" s="34"/>
      <c r="PD1208" s="35"/>
      <c r="PH1208" s="1"/>
      <c r="PL1208" s="2"/>
      <c r="PN1208" s="7"/>
      <c r="PR1208" s="1"/>
      <c r="PV1208" s="36"/>
      <c r="PX1208" s="37"/>
      <c r="PZ1208" s="44"/>
      <c r="QB1208" s="1"/>
      <c r="QF1208" s="2"/>
      <c r="QH1208" s="7"/>
      <c r="QL1208" s="1"/>
      <c r="QM1208" s="1"/>
      <c r="QN1208" s="1"/>
      <c r="QO1208" s="1"/>
      <c r="QP1208" s="1"/>
      <c r="VF1208" s="1"/>
      <c r="VT1208" s="1"/>
    </row>
    <row r="1209" spans="308:592" ht="15" thickBot="1" x14ac:dyDescent="0.35">
      <c r="KV1209" s="1"/>
      <c r="LQ1209" s="1"/>
      <c r="PB1209" s="34"/>
      <c r="PD1209" s="35"/>
      <c r="PH1209" s="1"/>
      <c r="PL1209" s="2" t="s">
        <v>18</v>
      </c>
      <c r="PN1209" s="7" t="s">
        <v>19</v>
      </c>
      <c r="PR1209" s="1"/>
      <c r="PV1209" s="36"/>
      <c r="PX1209" s="37"/>
      <c r="PZ1209" s="44"/>
      <c r="QB1209" s="1"/>
      <c r="QF1209" s="2" t="s">
        <v>20</v>
      </c>
      <c r="QH1209" s="7" t="s">
        <v>21</v>
      </c>
      <c r="QL1209" s="1"/>
      <c r="VF1209" s="1"/>
      <c r="VT1209" s="1"/>
    </row>
    <row r="1210" spans="308:592" x14ac:dyDescent="0.3">
      <c r="KV1210" s="1"/>
      <c r="LQ1210" s="1"/>
      <c r="PB1210" s="34"/>
      <c r="PD1210" s="35"/>
      <c r="PH1210" s="1"/>
      <c r="PL1210" s="4">
        <f t="array" ref="PL1210:PL1212">PI1231:PI1233</f>
        <v>2.5972253639257232</v>
      </c>
      <c r="PN1210" s="8">
        <f t="array" ref="PN1210:PN1212">MMULT(TRANSPOSE(PI1204:PK1207),PN1194:PN1197)</f>
        <v>-0.12960812768620941</v>
      </c>
      <c r="PR1210" s="1"/>
      <c r="PV1210" s="36"/>
      <c r="PX1210" s="37"/>
      <c r="PZ1210" s="44"/>
      <c r="QB1210" s="1"/>
      <c r="QF1210" s="4">
        <f t="array" ref="QF1210:QF1212">QC1231:QC1233</f>
        <v>2.5978983126461603</v>
      </c>
      <c r="QH1210" s="8">
        <f t="array" ref="QH1210:QH1212">MMULT(TRANSPOSE(QC1204:QE1207),QH1194:QH1197)</f>
        <v>2.275379552751524E-2</v>
      </c>
      <c r="QL1210" s="1"/>
      <c r="VF1210" s="1"/>
      <c r="VT1210" s="1"/>
    </row>
    <row r="1211" spans="308:592" x14ac:dyDescent="0.3">
      <c r="KV1211" s="1"/>
      <c r="LQ1211" s="1"/>
      <c r="PB1211" s="34"/>
      <c r="PD1211" s="35"/>
      <c r="PH1211" s="1"/>
      <c r="PL1211" s="5">
        <v>3.1725034630922346</v>
      </c>
      <c r="PN1211" s="9">
        <v>2.8423469830357172E-2</v>
      </c>
      <c r="PR1211" s="1"/>
      <c r="PV1211" s="36"/>
      <c r="PX1211" s="37"/>
      <c r="PZ1211" s="44"/>
      <c r="QB1211" s="1"/>
      <c r="QF1211" s="5">
        <v>3.172235594103689</v>
      </c>
      <c r="QH1211" s="9">
        <v>-4.991233175858114E-3</v>
      </c>
      <c r="QL1211" s="1"/>
      <c r="VF1211" s="1"/>
      <c r="VT1211" s="1"/>
    </row>
    <row r="1212" spans="308:592" ht="15" thickBot="1" x14ac:dyDescent="0.35">
      <c r="KV1212" s="1"/>
      <c r="LQ1212" s="1"/>
      <c r="PB1212" s="34"/>
      <c r="PD1212" s="35"/>
      <c r="PH1212" s="1"/>
      <c r="PL1212" s="6">
        <v>2.2176585716408672</v>
      </c>
      <c r="PN1212" s="10">
        <v>-0.14593614998270676</v>
      </c>
      <c r="PR1212" s="1"/>
      <c r="PV1212" s="36"/>
      <c r="PX1212" s="37"/>
      <c r="PZ1212" s="44"/>
      <c r="QB1212" s="1"/>
      <c r="QF1212" s="6">
        <v>2.2172534919089757</v>
      </c>
      <c r="QH1212" s="10">
        <v>2.5621468440998052E-2</v>
      </c>
      <c r="QL1212" s="1"/>
      <c r="VF1212" s="1"/>
      <c r="VT1212" s="1"/>
    </row>
    <row r="1213" spans="308:592" x14ac:dyDescent="0.3">
      <c r="KV1213" s="1"/>
      <c r="LQ1213" s="1"/>
      <c r="LR1213" s="1"/>
      <c r="LS1213" s="1"/>
      <c r="LT1213" s="1"/>
      <c r="LU1213" s="1"/>
      <c r="LV1213" s="1"/>
      <c r="LW1213" s="1"/>
      <c r="LX1213" s="1"/>
      <c r="LY1213" s="1"/>
      <c r="LZ1213" s="1"/>
      <c r="MA1213" s="1"/>
      <c r="MB1213" s="1"/>
      <c r="MC1213" s="1"/>
      <c r="MD1213" s="1"/>
      <c r="ME1213" s="1"/>
      <c r="MF1213" s="1"/>
      <c r="MG1213" s="1"/>
      <c r="MH1213" s="1"/>
      <c r="MI1213" s="1"/>
      <c r="MJ1213" s="1"/>
      <c r="MK1213" s="1"/>
      <c r="ML1213" s="1"/>
      <c r="MM1213" s="1"/>
      <c r="MN1213" s="1"/>
      <c r="MO1213" s="1"/>
      <c r="MP1213" s="1"/>
      <c r="MQ1213" s="1"/>
      <c r="MR1213" s="1"/>
      <c r="MS1213" s="1"/>
      <c r="MT1213" s="1"/>
      <c r="MU1213" s="1"/>
      <c r="MV1213" s="1"/>
      <c r="MW1213" s="1"/>
      <c r="MX1213" s="1"/>
      <c r="MY1213" s="1"/>
      <c r="MZ1213" s="1"/>
      <c r="NA1213" s="1"/>
      <c r="NB1213" s="1"/>
      <c r="NC1213" s="1"/>
      <c r="ND1213" s="1"/>
      <c r="NE1213" s="1"/>
      <c r="NF1213" s="1"/>
      <c r="NG1213" s="1"/>
      <c r="NH1213" s="1"/>
      <c r="NI1213" s="1"/>
      <c r="NJ1213" s="1"/>
      <c r="NK1213" s="1"/>
      <c r="NL1213" s="1"/>
      <c r="NM1213" s="1"/>
      <c r="NN1213" s="1"/>
      <c r="NO1213" s="1"/>
      <c r="NP1213" s="1"/>
      <c r="NQ1213" s="1"/>
      <c r="NR1213" s="1"/>
      <c r="NS1213" s="1"/>
      <c r="NT1213" s="1"/>
      <c r="NU1213" s="1"/>
      <c r="NV1213" s="1"/>
      <c r="NW1213" s="1"/>
      <c r="NX1213" s="1"/>
      <c r="NY1213" s="1"/>
      <c r="NZ1213" s="1"/>
      <c r="OA1213" s="1"/>
      <c r="OB1213" s="1"/>
      <c r="OC1213" s="1"/>
      <c r="OD1213" s="1"/>
      <c r="OE1213" s="1"/>
      <c r="OF1213" s="1"/>
      <c r="OG1213" s="1"/>
      <c r="OH1213" s="1"/>
      <c r="OI1213" s="1"/>
      <c r="OJ1213" s="1"/>
      <c r="OK1213" s="1"/>
      <c r="OL1213" s="1"/>
      <c r="OM1213" s="1"/>
      <c r="ON1213" s="1"/>
      <c r="OO1213" s="1"/>
      <c r="OP1213" s="1"/>
      <c r="OQ1213" s="1"/>
      <c r="OR1213" s="1"/>
      <c r="OS1213" s="1"/>
      <c r="OT1213" s="1"/>
      <c r="OU1213" s="1"/>
      <c r="OV1213" s="1"/>
      <c r="OW1213" s="1"/>
      <c r="OX1213" s="1"/>
      <c r="OY1213" s="1"/>
      <c r="OZ1213" s="1"/>
      <c r="PA1213" s="1"/>
      <c r="PB1213" s="34"/>
      <c r="PC1213" s="1"/>
      <c r="PD1213" s="35"/>
      <c r="PE1213" s="1"/>
      <c r="PF1213" s="1"/>
      <c r="PG1213" s="1"/>
      <c r="PH1213" s="1"/>
      <c r="PI1213" s="1"/>
      <c r="PJ1213" s="1"/>
      <c r="PK1213" s="1"/>
      <c r="PL1213" s="2"/>
      <c r="PM1213" s="1"/>
      <c r="PN1213" s="7"/>
      <c r="PO1213" s="1"/>
      <c r="PP1213" s="1"/>
      <c r="PQ1213" s="1"/>
      <c r="PR1213" s="1"/>
      <c r="PS1213" s="1"/>
      <c r="PT1213" s="1"/>
      <c r="PU1213" s="1"/>
      <c r="PV1213" s="36"/>
      <c r="PW1213" s="1"/>
      <c r="PX1213" s="37"/>
      <c r="PY1213" s="1"/>
      <c r="PZ1213" s="1"/>
      <c r="QA1213" s="1"/>
      <c r="QB1213" s="1"/>
      <c r="QC1213" s="1"/>
      <c r="QD1213" s="1"/>
      <c r="QE1213" s="1"/>
      <c r="QF1213" s="2"/>
      <c r="QG1213" s="1"/>
      <c r="QH1213" s="7"/>
      <c r="QI1213" s="1"/>
      <c r="QJ1213" s="1"/>
      <c r="QK1213" s="1"/>
      <c r="QL1213" s="1"/>
      <c r="QM1213" s="1"/>
      <c r="QN1213" s="1"/>
      <c r="QO1213" s="1"/>
      <c r="QP1213" s="1"/>
      <c r="QQ1213" s="1"/>
      <c r="QR1213" s="1"/>
      <c r="QS1213" s="1"/>
      <c r="QT1213" s="1"/>
      <c r="QU1213" s="1"/>
      <c r="QV1213" s="1"/>
      <c r="QW1213" s="1"/>
      <c r="QX1213" s="1"/>
      <c r="QY1213" s="1"/>
      <c r="QZ1213" s="1"/>
      <c r="RA1213" s="1"/>
      <c r="RB1213" s="1"/>
      <c r="RC1213" s="1"/>
      <c r="RD1213" s="1"/>
      <c r="RE1213" s="1"/>
      <c r="RF1213" s="1"/>
      <c r="RG1213" s="1"/>
      <c r="RH1213" s="1"/>
      <c r="RI1213" s="1"/>
      <c r="RJ1213" s="1"/>
      <c r="RK1213" s="1"/>
      <c r="RL1213" s="1"/>
      <c r="RM1213" s="1"/>
      <c r="RN1213" s="1"/>
      <c r="RO1213" s="1"/>
      <c r="RP1213" s="1"/>
      <c r="RQ1213" s="1"/>
      <c r="RR1213" s="1"/>
      <c r="RS1213" s="1"/>
      <c r="RT1213" s="1"/>
      <c r="RU1213" s="1"/>
      <c r="RV1213" s="1"/>
      <c r="RW1213" s="1"/>
      <c r="RX1213" s="1"/>
      <c r="RY1213" s="1"/>
      <c r="RZ1213" s="1"/>
      <c r="SA1213" s="1"/>
      <c r="SB1213" s="1"/>
      <c r="SC1213" s="1"/>
      <c r="SD1213" s="1"/>
      <c r="SE1213" s="1"/>
      <c r="SF1213" s="1"/>
      <c r="SG1213" s="1"/>
      <c r="SH1213" s="1"/>
      <c r="SI1213" s="1"/>
      <c r="SJ1213" s="1"/>
      <c r="SK1213" s="1"/>
      <c r="SL1213" s="1"/>
      <c r="SM1213" s="1"/>
      <c r="SN1213" s="1"/>
      <c r="SO1213" s="1"/>
      <c r="SP1213" s="1"/>
      <c r="SQ1213" s="1"/>
      <c r="SR1213" s="1"/>
      <c r="SS1213" s="1"/>
      <c r="ST1213" s="1"/>
      <c r="SU1213" s="1"/>
      <c r="SV1213" s="1"/>
      <c r="SW1213" s="1"/>
      <c r="SX1213" s="1"/>
      <c r="SY1213" s="1"/>
      <c r="SZ1213" s="1"/>
      <c r="TA1213" s="1"/>
      <c r="TB1213" s="1"/>
      <c r="TC1213" s="1"/>
      <c r="TD1213" s="1"/>
      <c r="TE1213" s="1"/>
      <c r="TF1213" s="1"/>
      <c r="TG1213" s="1"/>
      <c r="TH1213" s="1"/>
      <c r="TI1213" s="1"/>
      <c r="TJ1213" s="1"/>
      <c r="TK1213" s="1"/>
      <c r="TL1213" s="1"/>
      <c r="TM1213" s="1"/>
      <c r="TN1213" s="1"/>
      <c r="TO1213" s="1"/>
      <c r="TP1213" s="1"/>
      <c r="TQ1213" s="1"/>
      <c r="TR1213" s="1"/>
      <c r="TS1213" s="1"/>
      <c r="TT1213" s="1"/>
      <c r="TU1213" s="1"/>
      <c r="TV1213" s="1"/>
      <c r="TW1213" s="1"/>
      <c r="TX1213" s="1"/>
      <c r="TY1213" s="1"/>
      <c r="TZ1213" s="1"/>
      <c r="UA1213" s="1"/>
      <c r="UB1213" s="1"/>
      <c r="UC1213" s="1"/>
      <c r="UD1213" s="1"/>
      <c r="UE1213" s="1"/>
      <c r="UF1213" s="1"/>
      <c r="UG1213" s="1"/>
      <c r="UH1213" s="1"/>
      <c r="UI1213" s="1"/>
      <c r="UJ1213" s="1"/>
      <c r="UK1213" s="1"/>
      <c r="UL1213" s="1"/>
      <c r="UM1213" s="1"/>
      <c r="UN1213" s="1"/>
      <c r="UO1213" s="1"/>
      <c r="UP1213" s="1"/>
      <c r="UQ1213" s="1"/>
      <c r="UR1213" s="1"/>
      <c r="US1213" s="1"/>
      <c r="UT1213" s="1"/>
      <c r="UU1213" s="1"/>
      <c r="UV1213" s="1"/>
      <c r="UW1213" s="1"/>
      <c r="UX1213" s="1"/>
      <c r="UY1213" s="1"/>
      <c r="UZ1213" s="1"/>
      <c r="VA1213" s="1"/>
      <c r="VB1213" s="1"/>
      <c r="VC1213" s="1"/>
      <c r="VD1213" s="1"/>
      <c r="VE1213" s="1"/>
      <c r="VF1213" s="1"/>
      <c r="VT1213" s="1"/>
    </row>
    <row r="1214" spans="308:592" x14ac:dyDescent="0.3">
      <c r="KV1214" s="1"/>
      <c r="PB1214" s="34"/>
      <c r="PD1214" s="35"/>
      <c r="PL1214" s="34"/>
      <c r="PN1214" s="35"/>
      <c r="PV1214" s="36"/>
      <c r="PX1214" s="37"/>
      <c r="PZ1214" s="44"/>
      <c r="QF1214" s="36"/>
      <c r="QH1214" s="37"/>
      <c r="VT1214" s="1"/>
    </row>
    <row r="1215" spans="308:592" x14ac:dyDescent="0.3">
      <c r="KV1215" s="1"/>
      <c r="PB1215" s="34"/>
      <c r="PD1215" s="35"/>
      <c r="PI1215" s="34"/>
      <c r="PJ1215" s="34"/>
      <c r="PK1215" s="34"/>
      <c r="PL1215" s="34"/>
      <c r="PN1215" s="35"/>
      <c r="PO1215" s="35"/>
      <c r="PP1215" s="35"/>
      <c r="PQ1215" s="35"/>
      <c r="PV1215" s="36"/>
      <c r="PX1215" s="37"/>
      <c r="PZ1215" s="44"/>
      <c r="QC1215" s="36"/>
      <c r="QD1215" s="36"/>
      <c r="QE1215" s="36"/>
      <c r="QF1215" s="36"/>
      <c r="QH1215" s="37"/>
      <c r="QI1215" s="37"/>
      <c r="QJ1215" s="37"/>
      <c r="QK1215" s="37"/>
      <c r="VT1215" s="1"/>
    </row>
    <row r="1216" spans="308:592" x14ac:dyDescent="0.3">
      <c r="KV1216" s="1"/>
      <c r="PB1216" s="34"/>
      <c r="PD1216" s="35"/>
      <c r="PI1216" s="34"/>
      <c r="PQ1216" s="35"/>
      <c r="PV1216" s="36"/>
      <c r="PX1216" s="37"/>
      <c r="QC1216" s="36"/>
      <c r="QK1216" s="37"/>
      <c r="VT1216" s="1"/>
    </row>
    <row r="1217" spans="308:592" x14ac:dyDescent="0.3">
      <c r="KV1217" s="1"/>
      <c r="PB1217" s="34"/>
      <c r="PD1217" s="35"/>
      <c r="PI1217" s="34"/>
      <c r="PQ1217" s="35"/>
      <c r="PV1217" s="36"/>
      <c r="PX1217" s="37"/>
      <c r="QC1217" s="36"/>
      <c r="QK1217" s="37"/>
      <c r="VT1217" s="1"/>
    </row>
    <row r="1218" spans="308:592" x14ac:dyDescent="0.3">
      <c r="KV1218" s="1"/>
      <c r="PB1218" s="34"/>
      <c r="PD1218" s="35"/>
      <c r="PI1218" s="34"/>
      <c r="PQ1218" s="35"/>
      <c r="PV1218" s="36"/>
      <c r="PX1218" s="37"/>
      <c r="QC1218" s="36"/>
      <c r="QK1218" s="37"/>
      <c r="VT1218" s="1"/>
    </row>
    <row r="1219" spans="308:592" x14ac:dyDescent="0.3">
      <c r="KV1219" s="1"/>
      <c r="PB1219" s="34"/>
      <c r="PD1219" s="35"/>
      <c r="PI1219" s="34"/>
      <c r="PQ1219" s="35"/>
      <c r="PV1219" s="36"/>
      <c r="PX1219" s="37"/>
      <c r="QC1219" s="36"/>
      <c r="QK1219" s="37"/>
      <c r="VT1219" s="1"/>
    </row>
    <row r="1220" spans="308:592" x14ac:dyDescent="0.3">
      <c r="KV1220" s="1"/>
      <c r="PB1220" s="34"/>
      <c r="PD1220" s="35"/>
      <c r="PI1220" s="34"/>
      <c r="PQ1220" s="35"/>
      <c r="PV1220" s="36"/>
      <c r="PX1220" s="37"/>
      <c r="QC1220" s="36"/>
      <c r="QK1220" s="37"/>
      <c r="VT1220" s="1"/>
    </row>
    <row r="1221" spans="308:592" x14ac:dyDescent="0.3">
      <c r="KV1221" s="1"/>
      <c r="PB1221" s="34"/>
      <c r="PD1221" s="35"/>
      <c r="PE1221" s="35"/>
      <c r="PF1221" s="35"/>
      <c r="PG1221" s="35"/>
      <c r="PH1221" s="35"/>
      <c r="PI1221" s="34"/>
      <c r="PJ1221" s="35"/>
      <c r="PK1221" s="35"/>
      <c r="PL1221" s="35"/>
      <c r="PM1221" s="35"/>
      <c r="PN1221" s="35"/>
      <c r="PO1221" s="35"/>
      <c r="PP1221" s="35"/>
      <c r="PQ1221" s="35"/>
      <c r="PV1221" s="36"/>
      <c r="PX1221" s="37"/>
      <c r="PY1221" s="37"/>
      <c r="PZ1221" s="37"/>
      <c r="QA1221" s="37"/>
      <c r="QB1221" s="37"/>
      <c r="QC1221" s="36"/>
      <c r="QD1221" s="37"/>
      <c r="QE1221" s="37"/>
      <c r="QF1221" s="37"/>
      <c r="QG1221" s="37"/>
      <c r="QH1221" s="37"/>
      <c r="QI1221" s="37"/>
      <c r="QJ1221" s="37"/>
      <c r="QK1221" s="37"/>
      <c r="VT1221" s="1"/>
    </row>
    <row r="1222" spans="308:592" x14ac:dyDescent="0.3">
      <c r="KV1222" s="1"/>
      <c r="PB1222" s="34"/>
      <c r="PI1222" s="34"/>
      <c r="PQ1222" s="35"/>
      <c r="PV1222" s="36"/>
      <c r="QC1222" s="36"/>
      <c r="QK1222" s="37"/>
      <c r="VT1222" s="1"/>
    </row>
    <row r="1223" spans="308:592" x14ac:dyDescent="0.3">
      <c r="KV1223" s="1"/>
      <c r="PB1223" s="34"/>
      <c r="PI1223" s="34"/>
      <c r="PQ1223" s="35"/>
      <c r="PV1223" s="36"/>
      <c r="QC1223" s="36"/>
      <c r="QK1223" s="37"/>
      <c r="VT1223" s="1"/>
    </row>
    <row r="1224" spans="308:592" x14ac:dyDescent="0.3">
      <c r="KV1224" s="1"/>
      <c r="PB1224" s="34"/>
      <c r="PI1224" s="34"/>
      <c r="PQ1224" s="35"/>
      <c r="PV1224" s="36"/>
      <c r="QC1224" s="36"/>
      <c r="QK1224" s="37"/>
      <c r="VT1224" s="1"/>
    </row>
    <row r="1225" spans="308:592" ht="15" thickBot="1" x14ac:dyDescent="0.35">
      <c r="KV1225" s="1"/>
      <c r="PB1225" s="34"/>
      <c r="PC1225" s="34"/>
      <c r="PD1225" s="34"/>
      <c r="PE1225" s="34"/>
      <c r="PF1225" s="34"/>
      <c r="PG1225" s="34"/>
      <c r="PH1225" s="34"/>
      <c r="PI1225" s="34"/>
      <c r="PQ1225" s="35" t="s">
        <v>76</v>
      </c>
      <c r="PV1225" s="36"/>
      <c r="PW1225" s="36"/>
      <c r="PX1225" s="36"/>
      <c r="PY1225" s="36"/>
      <c r="PZ1225" s="36"/>
      <c r="QA1225" s="36"/>
      <c r="QB1225" s="36"/>
      <c r="QC1225" s="36"/>
      <c r="QK1225" s="37" t="s">
        <v>76</v>
      </c>
      <c r="VT1225" s="1"/>
    </row>
    <row r="1226" spans="308:592" x14ac:dyDescent="0.3">
      <c r="KV1226" s="1"/>
      <c r="PI1226" s="34"/>
      <c r="PQ1226" s="45">
        <f t="array" ref="PQ1226:PQ1228">PN1210:PN1212+PI1153:PI1155</f>
        <v>-1.2647969299318315E-2</v>
      </c>
      <c r="QC1226" s="36"/>
      <c r="QK1226" s="48">
        <f t="array" ref="QK1226:QK1228">QH1210:QH1212+QC1153:QC1155</f>
        <v>2.2075432633032396E-3</v>
      </c>
      <c r="VT1226" s="1"/>
    </row>
    <row r="1227" spans="308:592" x14ac:dyDescent="0.3">
      <c r="KV1227" s="1"/>
      <c r="PI1227" s="34"/>
      <c r="PQ1227" s="46">
        <v>0.1871634889234477</v>
      </c>
      <c r="QC1227" s="36"/>
      <c r="QK1227" s="49">
        <v>-3.2837919787678915E-2</v>
      </c>
      <c r="VT1227" s="1"/>
    </row>
    <row r="1228" spans="308:592" ht="15" thickBot="1" x14ac:dyDescent="0.35">
      <c r="KV1228" s="1"/>
      <c r="PI1228" s="34"/>
      <c r="PQ1228" s="47">
        <v>-0.42163632746268842</v>
      </c>
      <c r="QC1228" s="36"/>
      <c r="QK1228" s="50">
        <v>7.4014407317030878E-2</v>
      </c>
      <c r="VT1228" s="1"/>
    </row>
    <row r="1229" spans="308:592" x14ac:dyDescent="0.3">
      <c r="KV1229" s="1"/>
      <c r="LQ1229" s="1"/>
      <c r="LR1229" s="1"/>
      <c r="LS1229" s="1"/>
      <c r="LT1229" s="1"/>
      <c r="LU1229" s="1"/>
      <c r="LV1229" s="1"/>
      <c r="LW1229" s="1"/>
      <c r="LX1229" s="1"/>
      <c r="LY1229" s="1"/>
      <c r="LZ1229" s="1"/>
      <c r="MA1229" s="1"/>
      <c r="MB1229" s="1"/>
      <c r="MC1229" s="1"/>
      <c r="MD1229" s="1"/>
      <c r="ME1229" s="1"/>
      <c r="MF1229" s="1"/>
      <c r="MG1229" s="1"/>
      <c r="MH1229" s="1"/>
      <c r="MI1229" s="1"/>
      <c r="MJ1229" s="1"/>
      <c r="MK1229" s="1"/>
      <c r="ML1229" s="1"/>
      <c r="MM1229" s="1"/>
      <c r="MN1229" s="1"/>
      <c r="MO1229" s="1"/>
      <c r="MP1229" s="1"/>
      <c r="MQ1229" s="1"/>
      <c r="MR1229" s="1"/>
      <c r="MS1229" s="1"/>
      <c r="MT1229" s="1"/>
      <c r="MU1229" s="1"/>
      <c r="MV1229" s="1"/>
      <c r="MW1229" s="1"/>
      <c r="MX1229" s="1"/>
      <c r="MY1229" s="1"/>
      <c r="MZ1229" s="1"/>
      <c r="NA1229" s="1"/>
      <c r="NB1229" s="1"/>
      <c r="NC1229" s="1"/>
      <c r="ND1229" s="1"/>
      <c r="NE1229" s="1"/>
      <c r="NF1229" s="1"/>
      <c r="NG1229" s="1"/>
      <c r="NH1229" s="1"/>
      <c r="NI1229" s="1"/>
      <c r="NJ1229" s="1"/>
      <c r="NK1229" s="1"/>
      <c r="NL1229" s="1"/>
      <c r="NM1229" s="1"/>
      <c r="NN1229" s="1"/>
      <c r="NO1229" s="1"/>
      <c r="NP1229" s="1"/>
      <c r="NQ1229" s="1"/>
      <c r="NR1229" s="1"/>
      <c r="NS1229" s="1"/>
      <c r="NT1229" s="1"/>
      <c r="NU1229" s="1"/>
      <c r="NV1229" s="1"/>
      <c r="NW1229" s="1"/>
      <c r="NX1229" s="1"/>
      <c r="NY1229" s="1"/>
      <c r="NZ1229" s="1"/>
      <c r="OA1229" s="1"/>
      <c r="OB1229" s="1"/>
      <c r="OC1229" s="1"/>
      <c r="OD1229" s="1"/>
      <c r="OE1229" s="1"/>
      <c r="OF1229" s="1"/>
      <c r="OG1229" s="1"/>
      <c r="OH1229" s="1"/>
      <c r="OI1229" s="1"/>
      <c r="OJ1229" s="1"/>
      <c r="OK1229" s="1"/>
      <c r="OL1229" s="1"/>
      <c r="OM1229" s="1"/>
      <c r="ON1229" s="1"/>
      <c r="OO1229" s="1"/>
      <c r="OP1229" s="1"/>
      <c r="OQ1229" s="1"/>
      <c r="OR1229" s="1"/>
      <c r="OS1229" s="1"/>
      <c r="OT1229" s="1"/>
      <c r="OU1229" s="1"/>
      <c r="OV1229" s="1"/>
      <c r="OW1229" s="1"/>
      <c r="OX1229" s="1"/>
      <c r="OY1229" s="1"/>
      <c r="OZ1229" s="1"/>
      <c r="PA1229" s="1"/>
      <c r="PB1229" s="1"/>
      <c r="PC1229" s="1"/>
      <c r="PD1229" s="1"/>
      <c r="PE1229" s="1"/>
      <c r="PF1229" s="1"/>
      <c r="PG1229" s="1"/>
      <c r="PH1229" s="1"/>
      <c r="PI1229" s="2"/>
      <c r="PJ1229" s="1"/>
      <c r="PK1229" s="1"/>
      <c r="PL1229" s="1"/>
      <c r="PM1229" s="1"/>
      <c r="PN1229" s="1"/>
      <c r="PO1229" s="1"/>
      <c r="PP1229" s="1"/>
      <c r="PQ1229" s="7"/>
      <c r="PR1229" s="1"/>
      <c r="PS1229" s="1"/>
      <c r="PT1229" s="1"/>
      <c r="PU1229" s="1"/>
      <c r="PV1229" s="1"/>
      <c r="PW1229" s="1"/>
      <c r="PX1229" s="1"/>
      <c r="PY1229" s="1"/>
      <c r="PZ1229" s="1"/>
      <c r="QA1229" s="1"/>
      <c r="QB1229" s="1"/>
      <c r="QC1229" s="2"/>
      <c r="QD1229" s="1"/>
      <c r="QE1229" s="1"/>
      <c r="QF1229" s="1"/>
      <c r="QG1229" s="1"/>
      <c r="QH1229" s="1"/>
      <c r="QI1229" s="1"/>
      <c r="QJ1229" s="1"/>
      <c r="QK1229" s="7"/>
      <c r="QL1229" s="1"/>
      <c r="QM1229" s="1"/>
      <c r="QN1229" s="1"/>
      <c r="QO1229" s="1"/>
      <c r="QP1229" s="1"/>
      <c r="QQ1229" s="1"/>
      <c r="QR1229" s="1"/>
      <c r="QS1229" s="1"/>
      <c r="QT1229" s="1"/>
      <c r="QU1229" s="1"/>
      <c r="QV1229" s="1"/>
      <c r="QW1229" s="1"/>
      <c r="QX1229" s="1"/>
      <c r="QY1229" s="1"/>
      <c r="QZ1229" s="1"/>
      <c r="RA1229" s="1"/>
      <c r="RB1229" s="1"/>
      <c r="RC1229" s="1"/>
      <c r="RD1229" s="1"/>
      <c r="RE1229" s="1"/>
      <c r="RF1229" s="1"/>
      <c r="RG1229" s="1"/>
      <c r="RH1229" s="1"/>
      <c r="RI1229" s="1"/>
      <c r="RJ1229" s="1"/>
      <c r="RK1229" s="1"/>
      <c r="RL1229" s="1"/>
      <c r="RM1229" s="1"/>
      <c r="RN1229" s="1"/>
      <c r="RO1229" s="1"/>
      <c r="RP1229" s="1"/>
      <c r="RQ1229" s="1"/>
      <c r="RR1229" s="1"/>
      <c r="RS1229" s="1"/>
      <c r="RT1229" s="1"/>
      <c r="RU1229" s="1"/>
      <c r="RV1229" s="1"/>
      <c r="RW1229" s="1"/>
      <c r="RX1229" s="1"/>
      <c r="RY1229" s="1"/>
      <c r="RZ1229" s="1"/>
      <c r="SA1229" s="1"/>
      <c r="SB1229" s="1"/>
      <c r="SC1229" s="1"/>
      <c r="SD1229" s="1"/>
      <c r="SE1229" s="1"/>
      <c r="SF1229" s="1"/>
      <c r="SG1229" s="1"/>
      <c r="SH1229" s="1"/>
      <c r="SI1229" s="1"/>
      <c r="SJ1229" s="1"/>
      <c r="SK1229" s="1"/>
      <c r="SL1229" s="1"/>
      <c r="SM1229" s="1"/>
      <c r="SN1229" s="1"/>
      <c r="SO1229" s="1"/>
      <c r="SP1229" s="1"/>
      <c r="SQ1229" s="1"/>
      <c r="SR1229" s="1"/>
      <c r="SS1229" s="1"/>
      <c r="ST1229" s="1"/>
      <c r="SU1229" s="1"/>
      <c r="SV1229" s="1"/>
      <c r="SW1229" s="1"/>
      <c r="SX1229" s="1"/>
      <c r="SY1229" s="1"/>
      <c r="SZ1229" s="1"/>
      <c r="TA1229" s="1"/>
      <c r="TB1229" s="1"/>
      <c r="TC1229" s="1"/>
      <c r="TD1229" s="1"/>
      <c r="TE1229" s="1"/>
      <c r="TF1229" s="1"/>
      <c r="TG1229" s="1"/>
      <c r="TH1229" s="1"/>
      <c r="TI1229" s="1"/>
      <c r="TJ1229" s="1"/>
      <c r="TK1229" s="1"/>
      <c r="TL1229" s="1"/>
      <c r="TM1229" s="1"/>
      <c r="TN1229" s="1"/>
      <c r="TO1229" s="1"/>
      <c r="TP1229" s="1"/>
      <c r="TQ1229" s="1"/>
      <c r="TR1229" s="1"/>
      <c r="TS1229" s="1"/>
      <c r="TT1229" s="1"/>
      <c r="TU1229" s="1"/>
      <c r="TV1229" s="1"/>
      <c r="TW1229" s="1"/>
      <c r="TX1229" s="1"/>
      <c r="TY1229" s="1"/>
      <c r="TZ1229" s="1"/>
      <c r="UA1229" s="1"/>
      <c r="UB1229" s="1"/>
      <c r="UC1229" s="1"/>
      <c r="UD1229" s="1"/>
      <c r="UE1229" s="1"/>
      <c r="UF1229" s="1"/>
      <c r="UG1229" s="1"/>
      <c r="UH1229" s="1"/>
      <c r="UI1229" s="1"/>
      <c r="UJ1229" s="1"/>
      <c r="UK1229" s="1"/>
      <c r="UL1229" s="1"/>
      <c r="UM1229" s="1"/>
      <c r="UN1229" s="1"/>
      <c r="UO1229" s="1"/>
      <c r="UP1229" s="1"/>
      <c r="UQ1229" s="1"/>
      <c r="UR1229" s="1"/>
      <c r="US1229" s="1"/>
      <c r="UT1229" s="1"/>
      <c r="UU1229" s="1"/>
      <c r="UV1229" s="1"/>
      <c r="UW1229" s="1"/>
      <c r="UX1229" s="1"/>
      <c r="UY1229" s="1"/>
      <c r="UZ1229" s="1"/>
      <c r="VA1229" s="1"/>
      <c r="VB1229" s="1"/>
      <c r="VC1229" s="1"/>
      <c r="VD1229" s="1"/>
      <c r="VE1229" s="1"/>
      <c r="VF1229" s="1"/>
      <c r="VT1229" s="1"/>
    </row>
    <row r="1230" spans="308:592" ht="15" customHeight="1" thickBot="1" x14ac:dyDescent="0.35">
      <c r="KV1230" s="1"/>
      <c r="LQ1230" s="1"/>
      <c r="LR1230" s="125" t="s">
        <v>17</v>
      </c>
      <c r="LS1230" s="125"/>
      <c r="LT1230" s="125"/>
      <c r="LU1230" s="125"/>
      <c r="LV1230" s="125"/>
      <c r="LW1230" s="125"/>
      <c r="LX1230" s="125"/>
      <c r="LY1230" s="125"/>
      <c r="LZ1230" s="125"/>
      <c r="MA1230" s="125"/>
      <c r="MB1230" s="125"/>
      <c r="MC1230" s="125"/>
      <c r="MD1230" s="125"/>
      <c r="ME1230" s="125"/>
      <c r="MF1230" s="125"/>
      <c r="MG1230" s="1"/>
      <c r="PF1230" s="1"/>
      <c r="PI1230" s="2" t="s">
        <v>18</v>
      </c>
      <c r="PQ1230" s="7" t="s">
        <v>19</v>
      </c>
      <c r="PT1230" s="1"/>
      <c r="PZ1230" s="1"/>
      <c r="QC1230" s="2" t="s">
        <v>20</v>
      </c>
      <c r="QK1230" s="7" t="s">
        <v>21</v>
      </c>
      <c r="QN1230" s="1"/>
      <c r="QO1230" s="11"/>
      <c r="QP1230" s="1"/>
      <c r="VF1230" s="1"/>
      <c r="VT1230" s="1"/>
    </row>
    <row r="1231" spans="308:592" ht="14.4" customHeight="1" x14ac:dyDescent="0.3">
      <c r="KV1231" s="1"/>
      <c r="LQ1231" s="1"/>
      <c r="LR1231" s="125"/>
      <c r="LS1231" s="125"/>
      <c r="LT1231" s="125"/>
      <c r="LU1231" s="125"/>
      <c r="LV1231" s="125"/>
      <c r="LW1231" s="125"/>
      <c r="LX1231" s="125"/>
      <c r="LY1231" s="125"/>
      <c r="LZ1231" s="125"/>
      <c r="MA1231" s="125"/>
      <c r="MB1231" s="125"/>
      <c r="MC1231" s="125"/>
      <c r="MD1231" s="125"/>
      <c r="ME1231" s="125"/>
      <c r="MF1231" s="125"/>
      <c r="MG1231" s="1"/>
      <c r="PF1231" s="1"/>
      <c r="PI1231" s="4">
        <f t="array" ref="PI1231:PI1233">PG1233+PI1238:PI1240</f>
        <v>2.5972253639257232</v>
      </c>
      <c r="PQ1231" s="8">
        <f t="array" ref="PQ1231:PQ1233">PQ1226:PQ1228</f>
        <v>-1.2647969299318315E-2</v>
      </c>
      <c r="PT1231" s="1"/>
      <c r="PZ1231" s="1"/>
      <c r="QC1231" s="4">
        <f t="array" ref="QC1231:QC1233">QA1233+QC1238:QC1240</f>
        <v>2.5978983126461603</v>
      </c>
      <c r="QK1231" s="8">
        <f t="array" ref="QK1231:QK1233">QK1226:QK1228</f>
        <v>2.2075432633032396E-3</v>
      </c>
      <c r="QN1231" s="1"/>
      <c r="QO1231" s="11"/>
      <c r="QP1231" s="1"/>
      <c r="VF1231" s="1"/>
      <c r="VT1231" s="1"/>
    </row>
    <row r="1232" spans="308:592" ht="15" customHeight="1" thickBot="1" x14ac:dyDescent="0.35">
      <c r="KV1232" s="1"/>
      <c r="LQ1232" s="1"/>
      <c r="LR1232" s="125"/>
      <c r="LS1232" s="125"/>
      <c r="LT1232" s="125"/>
      <c r="LU1232" s="125"/>
      <c r="LV1232" s="125"/>
      <c r="LW1232" s="125"/>
      <c r="LX1232" s="125"/>
      <c r="LY1232" s="125"/>
      <c r="LZ1232" s="125"/>
      <c r="MA1232" s="125"/>
      <c r="MB1232" s="125"/>
      <c r="MC1232" s="125"/>
      <c r="MD1232" s="125"/>
      <c r="ME1232" s="125"/>
      <c r="MF1232" s="125"/>
      <c r="MG1232" s="1"/>
      <c r="PF1232" s="1"/>
      <c r="PG1232" s="38" t="s">
        <v>22</v>
      </c>
      <c r="PH1232" s="2"/>
      <c r="PI1232" s="5">
        <v>3.1725034630922346</v>
      </c>
      <c r="PQ1232" s="9">
        <v>0.1871634889234477</v>
      </c>
      <c r="PR1232" s="7"/>
      <c r="PS1232" s="7" t="s">
        <v>23</v>
      </c>
      <c r="PT1232" s="1"/>
      <c r="PZ1232" s="1"/>
      <c r="QA1232" s="38" t="s">
        <v>22</v>
      </c>
      <c r="QB1232" s="2"/>
      <c r="QC1232" s="5">
        <v>3.172235594103689</v>
      </c>
      <c r="QK1232" s="9">
        <v>-3.2837919787678915E-2</v>
      </c>
      <c r="QL1232" s="7"/>
      <c r="QM1232" s="7" t="s">
        <v>23</v>
      </c>
      <c r="QN1232" s="1"/>
      <c r="QO1232" s="11" t="s">
        <v>24</v>
      </c>
      <c r="QP1232" s="1"/>
      <c r="QU1232" s="39"/>
      <c r="VF1232" s="1"/>
      <c r="VT1232" s="1"/>
    </row>
    <row r="1233" spans="308:592" ht="15" customHeight="1" thickBot="1" x14ac:dyDescent="0.35">
      <c r="KV1233" s="1"/>
      <c r="LQ1233" s="1"/>
      <c r="LR1233" s="125"/>
      <c r="LS1233" s="125"/>
      <c r="LT1233" s="125"/>
      <c r="LU1233" s="125"/>
      <c r="LV1233" s="125"/>
      <c r="LW1233" s="125"/>
      <c r="LX1233" s="125"/>
      <c r="LY1233" s="125"/>
      <c r="LZ1233" s="125"/>
      <c r="MA1233" s="125"/>
      <c r="MB1233" s="125"/>
      <c r="MC1233" s="125"/>
      <c r="MD1233" s="125"/>
      <c r="ME1233" s="125"/>
      <c r="MF1233" s="125"/>
      <c r="MG1233" s="1"/>
      <c r="PF1233" s="1"/>
      <c r="PG1233" s="3">
        <v>2.6624624662196084</v>
      </c>
      <c r="PH1233" s="38" t="s">
        <v>25</v>
      </c>
      <c r="PI1233" s="6">
        <v>2.2176585716408672</v>
      </c>
      <c r="PQ1233" s="10">
        <v>-0.42163632746268842</v>
      </c>
      <c r="PR1233" s="40" t="s">
        <v>25</v>
      </c>
      <c r="PS1233" s="41">
        <f t="array" ref="PS1233">SUM(PQ1231:PQ1233)</f>
        <v>-0.24712080783855905</v>
      </c>
      <c r="PT1233" s="1"/>
      <c r="PZ1233" s="1"/>
      <c r="QA1233" s="3">
        <f>PG1233</f>
        <v>2.6624624662196084</v>
      </c>
      <c r="QB1233" s="38" t="s">
        <v>25</v>
      </c>
      <c r="QC1233" s="6">
        <v>2.2172534919089757</v>
      </c>
      <c r="QK1233" s="10">
        <v>7.4014407317030878E-2</v>
      </c>
      <c r="QL1233" s="40" t="s">
        <v>25</v>
      </c>
      <c r="QM1233" s="41">
        <f t="array" ref="QM1233">SUM(QK1231:QK1233)</f>
        <v>4.3384030792655202E-2</v>
      </c>
      <c r="QN1233" s="1"/>
      <c r="QO1233" s="42">
        <f>SUM(PS1233,QM1233)</f>
        <v>-0.20373677704590384</v>
      </c>
      <c r="QP1233" s="1"/>
      <c r="QV1233" s="39"/>
      <c r="RF1233" s="39"/>
      <c r="VF1233" s="1"/>
      <c r="VT1233" s="1"/>
    </row>
    <row r="1234" spans="308:592" ht="14.4" customHeight="1" x14ac:dyDescent="0.3">
      <c r="KV1234" s="1"/>
      <c r="LQ1234" s="1"/>
      <c r="LR1234" s="125"/>
      <c r="LS1234" s="125"/>
      <c r="LT1234" s="125"/>
      <c r="LU1234" s="125"/>
      <c r="LV1234" s="125"/>
      <c r="LW1234" s="125"/>
      <c r="LX1234" s="125"/>
      <c r="LY1234" s="125"/>
      <c r="LZ1234" s="125"/>
      <c r="MA1234" s="125"/>
      <c r="MB1234" s="125"/>
      <c r="MC1234" s="125"/>
      <c r="MD1234" s="125"/>
      <c r="ME1234" s="125"/>
      <c r="MF1234" s="125"/>
      <c r="MG1234" s="1"/>
      <c r="PF1234" s="1"/>
      <c r="PI1234" s="38" t="s">
        <v>26</v>
      </c>
      <c r="PQ1234" s="40" t="s">
        <v>27</v>
      </c>
      <c r="PT1234" s="1"/>
      <c r="PZ1234" s="1"/>
      <c r="QC1234" s="38" t="s">
        <v>26</v>
      </c>
      <c r="QK1234" s="40" t="s">
        <v>27</v>
      </c>
      <c r="QN1234" s="1"/>
      <c r="QO1234" s="11"/>
      <c r="QP1234" s="1"/>
      <c r="QW1234" s="39"/>
      <c r="RE1234" s="39"/>
      <c r="VF1234" s="1"/>
      <c r="VT1234" s="1"/>
    </row>
    <row r="1235" spans="308:592" ht="14.4" customHeight="1" x14ac:dyDescent="0.3">
      <c r="KV1235" s="1"/>
      <c r="LQ1235" s="1"/>
      <c r="LR1235" s="125"/>
      <c r="LS1235" s="125"/>
      <c r="LT1235" s="125"/>
      <c r="LU1235" s="125"/>
      <c r="LV1235" s="125"/>
      <c r="LW1235" s="125"/>
      <c r="LX1235" s="125"/>
      <c r="LY1235" s="125"/>
      <c r="LZ1235" s="125"/>
      <c r="MA1235" s="125"/>
      <c r="MB1235" s="125"/>
      <c r="MC1235" s="125"/>
      <c r="MD1235" s="125"/>
      <c r="ME1235" s="125"/>
      <c r="MF1235" s="125"/>
      <c r="MG1235" s="1"/>
      <c r="PF1235" s="1"/>
      <c r="PI1235" s="38" t="s">
        <v>26</v>
      </c>
      <c r="PQ1235" s="40" t="s">
        <v>27</v>
      </c>
      <c r="PT1235" s="1"/>
      <c r="PZ1235" s="1"/>
      <c r="QC1235" s="38" t="s">
        <v>26</v>
      </c>
      <c r="QK1235" s="40" t="s">
        <v>27</v>
      </c>
      <c r="QN1235" s="1"/>
      <c r="QO1235" s="11"/>
      <c r="QP1235" s="1"/>
      <c r="QW1235" s="39"/>
      <c r="RE1235" s="39"/>
      <c r="VF1235" s="1"/>
      <c r="VT1235" s="1"/>
    </row>
    <row r="1236" spans="308:592" ht="14.4" customHeight="1" x14ac:dyDescent="0.3">
      <c r="KV1236" s="1"/>
      <c r="LQ1236" s="1"/>
      <c r="LR1236" s="125"/>
      <c r="LS1236" s="125"/>
      <c r="LT1236" s="125"/>
      <c r="LU1236" s="125"/>
      <c r="LV1236" s="125"/>
      <c r="LW1236" s="125"/>
      <c r="LX1236" s="125"/>
      <c r="LY1236" s="125"/>
      <c r="LZ1236" s="125"/>
      <c r="MA1236" s="125"/>
      <c r="MB1236" s="125"/>
      <c r="MC1236" s="125"/>
      <c r="MD1236" s="125"/>
      <c r="ME1236" s="125"/>
      <c r="MF1236" s="125"/>
      <c r="MG1236" s="1"/>
      <c r="PF1236" s="1"/>
      <c r="PI1236" s="38" t="s">
        <v>26</v>
      </c>
      <c r="PQ1236" s="40" t="s">
        <v>27</v>
      </c>
      <c r="PT1236" s="1"/>
      <c r="PZ1236" s="1"/>
      <c r="QC1236" s="38" t="s">
        <v>26</v>
      </c>
      <c r="QK1236" s="40" t="s">
        <v>27</v>
      </c>
      <c r="QN1236" s="1"/>
      <c r="QO1236" s="11"/>
      <c r="QP1236" s="1"/>
      <c r="QW1236" s="39"/>
      <c r="RE1236" s="39"/>
      <c r="VF1236" s="1"/>
      <c r="VT1236" s="1"/>
    </row>
    <row r="1237" spans="308:592" ht="15" customHeight="1" thickBot="1" x14ac:dyDescent="0.35">
      <c r="KV1237" s="1"/>
      <c r="LQ1237" s="1"/>
      <c r="LR1237" s="125"/>
      <c r="LS1237" s="125"/>
      <c r="LT1237" s="125"/>
      <c r="LU1237" s="125"/>
      <c r="LV1237" s="125"/>
      <c r="LW1237" s="125"/>
      <c r="LX1237" s="125"/>
      <c r="LY1237" s="125"/>
      <c r="LZ1237" s="125"/>
      <c r="MA1237" s="125"/>
      <c r="MB1237" s="125"/>
      <c r="MC1237" s="125"/>
      <c r="MD1237" s="125"/>
      <c r="ME1237" s="125"/>
      <c r="MF1237" s="125"/>
      <c r="MG1237" s="1"/>
      <c r="PF1237" s="1"/>
      <c r="PI1237" s="38" t="s">
        <v>28</v>
      </c>
      <c r="PQ1237" s="7" t="s">
        <v>29</v>
      </c>
      <c r="PT1237" s="1"/>
      <c r="PZ1237" s="1"/>
      <c r="QC1237" s="38" t="s">
        <v>28</v>
      </c>
      <c r="QK1237" s="7" t="s">
        <v>29</v>
      </c>
      <c r="QN1237" s="1"/>
      <c r="QO1237" s="11"/>
      <c r="QP1237" s="1"/>
      <c r="QW1237" s="39"/>
      <c r="VF1237" s="1"/>
      <c r="VT1237" s="1"/>
    </row>
    <row r="1238" spans="308:592" ht="14.4" customHeight="1" x14ac:dyDescent="0.3">
      <c r="KV1238" s="1"/>
      <c r="LQ1238" s="1"/>
      <c r="LR1238" s="125"/>
      <c r="LS1238" s="125"/>
      <c r="LT1238" s="125"/>
      <c r="LU1238" s="125"/>
      <c r="LV1238" s="125"/>
      <c r="LW1238" s="125"/>
      <c r="LX1238" s="125"/>
      <c r="LY1238" s="125"/>
      <c r="LZ1238" s="125"/>
      <c r="MA1238" s="125"/>
      <c r="MB1238" s="125"/>
      <c r="MC1238" s="125"/>
      <c r="MD1238" s="125"/>
      <c r="ME1238" s="125"/>
      <c r="MF1238" s="125"/>
      <c r="MG1238" s="1"/>
      <c r="PF1238" s="1"/>
      <c r="PI1238" s="4">
        <f t="array" ref="PI1238:PI1240">PI1243:PI1245*PG1240</f>
        <v>-6.5237102293885088E-2</v>
      </c>
      <c r="PQ1238" s="8">
        <f t="array" ref="PQ1238:PQ1240">PQ1231:PQ1233</f>
        <v>-1.2647969299318315E-2</v>
      </c>
      <c r="PT1238" s="1"/>
      <c r="PZ1238" s="1"/>
      <c r="QC1238" s="4">
        <f t="array" ref="QC1238:QC1240">QC1243:QC1245*QA1240</f>
        <v>-6.4564153573447872E-2</v>
      </c>
      <c r="QK1238" s="8">
        <f t="array" ref="QK1238:QK1240">QK1231:QK1233</f>
        <v>2.2075432633032396E-3</v>
      </c>
      <c r="QN1238" s="1"/>
      <c r="QO1238" s="11"/>
      <c r="QP1238" s="1"/>
      <c r="VF1238" s="1"/>
      <c r="VT1238" s="1"/>
    </row>
    <row r="1239" spans="308:592" ht="15" customHeight="1" thickBot="1" x14ac:dyDescent="0.35">
      <c r="KV1239" s="1"/>
      <c r="LQ1239" s="1"/>
      <c r="LR1239" s="125"/>
      <c r="LS1239" s="125"/>
      <c r="LT1239" s="125"/>
      <c r="LU1239" s="125"/>
      <c r="LV1239" s="125"/>
      <c r="LW1239" s="125"/>
      <c r="LX1239" s="125"/>
      <c r="LY1239" s="125"/>
      <c r="LZ1239" s="125"/>
      <c r="MA1239" s="125"/>
      <c r="MB1239" s="125"/>
      <c r="MC1239" s="125"/>
      <c r="MD1239" s="125"/>
      <c r="ME1239" s="125"/>
      <c r="MF1239" s="125"/>
      <c r="MG1239" s="1"/>
      <c r="PF1239" s="1"/>
      <c r="PG1239" s="38" t="s">
        <v>30</v>
      </c>
      <c r="PH1239" s="2"/>
      <c r="PI1239" s="5">
        <v>0.51004099687262616</v>
      </c>
      <c r="PQ1239" s="9">
        <v>0.1871634889234477</v>
      </c>
      <c r="PR1239" s="7"/>
      <c r="PS1239" s="7" t="s">
        <v>31</v>
      </c>
      <c r="PT1239" s="1"/>
      <c r="PZ1239" s="1"/>
      <c r="QA1239" s="38" t="s">
        <v>30</v>
      </c>
      <c r="QB1239" s="2"/>
      <c r="QC1239" s="5">
        <v>0.50977312788408069</v>
      </c>
      <c r="QK1239" s="9">
        <v>-3.2837919787678915E-2</v>
      </c>
      <c r="QL1239" s="7"/>
      <c r="QM1239" s="7" t="s">
        <v>31</v>
      </c>
      <c r="QN1239" s="1"/>
      <c r="QO1239" s="11" t="s">
        <v>32</v>
      </c>
      <c r="QP1239" s="1"/>
      <c r="QU1239" s="39"/>
      <c r="VF1239" s="1"/>
      <c r="VT1239" s="1"/>
    </row>
    <row r="1240" spans="308:592" ht="15" customHeight="1" thickBot="1" x14ac:dyDescent="0.35">
      <c r="KV1240" s="1"/>
      <c r="LQ1240" s="1"/>
      <c r="LR1240" s="125"/>
      <c r="LS1240" s="125"/>
      <c r="LT1240" s="125"/>
      <c r="LU1240" s="125"/>
      <c r="LV1240" s="125"/>
      <c r="LW1240" s="125"/>
      <c r="LX1240" s="125"/>
      <c r="LY1240" s="125"/>
      <c r="LZ1240" s="125"/>
      <c r="MA1240" s="125"/>
      <c r="MB1240" s="125"/>
      <c r="MC1240" s="125"/>
      <c r="MD1240" s="125"/>
      <c r="ME1240" s="125"/>
      <c r="MF1240" s="125"/>
      <c r="MG1240" s="1"/>
      <c r="PF1240" s="1"/>
      <c r="PG1240" s="3">
        <v>0.39253373760264176</v>
      </c>
      <c r="PH1240" s="38" t="s">
        <v>25</v>
      </c>
      <c r="PI1240" s="6">
        <v>-0.44480389457874114</v>
      </c>
      <c r="PQ1240" s="10">
        <v>-0.42163632746268842</v>
      </c>
      <c r="PR1240" s="40" t="s">
        <v>25</v>
      </c>
      <c r="PS1240" s="41">
        <f t="array" ref="PS1240">SUM(PQ1238:PQ1240*PI1243:PI1245)</f>
        <v>0.72307580902578339</v>
      </c>
      <c r="PT1240" s="1"/>
      <c r="PZ1240" s="1"/>
      <c r="QA1240" s="3">
        <f>PG1240</f>
        <v>0.39253373760264176</v>
      </c>
      <c r="QB1240" s="38" t="s">
        <v>25</v>
      </c>
      <c r="QC1240" s="6">
        <v>-0.44520897431063267</v>
      </c>
      <c r="QK1240" s="10">
        <v>7.4014407317030878E-2</v>
      </c>
      <c r="QL1240" s="40" t="s">
        <v>25</v>
      </c>
      <c r="QM1240" s="41">
        <f t="array" ref="QM1240">SUM(QK1238:QK1240*QC1243:QC1245)</f>
        <v>-0.12695544570468248</v>
      </c>
      <c r="QN1240" s="1"/>
      <c r="QO1240" s="42">
        <f>SUM(PS1240,QM1240)</f>
        <v>0.59612036332110097</v>
      </c>
      <c r="QP1240" s="1"/>
      <c r="QV1240" s="39"/>
      <c r="RF1240" s="39"/>
      <c r="VF1240" s="1"/>
      <c r="VT1240" s="1"/>
    </row>
    <row r="1241" spans="308:592" ht="14.4" customHeight="1" x14ac:dyDescent="0.3">
      <c r="KV1241" s="1"/>
      <c r="LQ1241" s="1"/>
      <c r="LR1241" s="125"/>
      <c r="LS1241" s="125"/>
      <c r="LT1241" s="125"/>
      <c r="LU1241" s="125"/>
      <c r="LV1241" s="125"/>
      <c r="LW1241" s="125"/>
      <c r="LX1241" s="125"/>
      <c r="LY1241" s="125"/>
      <c r="LZ1241" s="125"/>
      <c r="MA1241" s="125"/>
      <c r="MB1241" s="125"/>
      <c r="MC1241" s="125"/>
      <c r="MD1241" s="125"/>
      <c r="ME1241" s="125"/>
      <c r="MF1241" s="125"/>
      <c r="MG1241" s="1"/>
      <c r="PF1241" s="1"/>
      <c r="PI1241" s="38" t="s">
        <v>26</v>
      </c>
      <c r="PQ1241" s="40" t="s">
        <v>27</v>
      </c>
      <c r="PT1241" s="1"/>
      <c r="PZ1241" s="1"/>
      <c r="QC1241" s="38" t="s">
        <v>26</v>
      </c>
      <c r="QK1241" s="40" t="s">
        <v>27</v>
      </c>
      <c r="QN1241" s="1"/>
      <c r="QO1241" s="1"/>
      <c r="QP1241" s="1"/>
      <c r="QW1241" s="39"/>
      <c r="RE1241" s="39"/>
      <c r="VF1241" s="1"/>
      <c r="VT1241" s="1"/>
    </row>
    <row r="1242" spans="308:592" ht="15" thickBot="1" x14ac:dyDescent="0.35">
      <c r="KV1242" s="1"/>
      <c r="LQ1242" s="1"/>
      <c r="LR1242" s="1"/>
      <c r="LS1242" s="1"/>
      <c r="LT1242" s="1"/>
      <c r="LU1242" s="1"/>
      <c r="LV1242" s="1"/>
      <c r="LW1242" s="1"/>
      <c r="LX1242" s="1"/>
      <c r="LY1242" s="1"/>
      <c r="LZ1242" s="1"/>
      <c r="MA1242" s="1"/>
      <c r="MB1242" s="1"/>
      <c r="MC1242" s="1"/>
      <c r="MD1242" s="1"/>
      <c r="ME1242" s="1"/>
      <c r="MF1242" s="1"/>
      <c r="MG1242" s="1"/>
      <c r="PF1242" s="1"/>
      <c r="PI1242" s="2" t="s">
        <v>33</v>
      </c>
      <c r="PQ1242" s="7" t="s">
        <v>34</v>
      </c>
      <c r="PT1242" s="1"/>
      <c r="PZ1242" s="1"/>
      <c r="QC1242" s="2" t="s">
        <v>33</v>
      </c>
      <c r="QK1242" s="7" t="s">
        <v>34</v>
      </c>
      <c r="QN1242" s="1"/>
      <c r="VF1242" s="1"/>
      <c r="VT1242" s="1"/>
    </row>
    <row r="1243" spans="308:592" x14ac:dyDescent="0.3">
      <c r="KV1243" s="1"/>
      <c r="LQ1243" s="1"/>
      <c r="PF1243" s="1"/>
      <c r="PI1243" s="4">
        <f t="array" ref="PI1243:PI1245">PL1248*PI1263:PI1265</f>
        <v>-0.16619489242456911</v>
      </c>
      <c r="PQ1243" s="8">
        <f t="array" ref="PQ1243:PQ1245">PQ1238:PQ1240*PG1240</f>
        <v>-4.9647546621448841E-3</v>
      </c>
      <c r="PT1243" s="1"/>
      <c r="PZ1243" s="1"/>
      <c r="QC1243" s="4">
        <f t="array" ref="QC1243:QC1245">QF1248*QC1263:QC1265</f>
        <v>-0.16448052075158331</v>
      </c>
      <c r="QK1243" s="8">
        <f t="array" ref="QK1243:QK1245">QK1238:QK1240*QA1240</f>
        <v>8.6653520806395342E-4</v>
      </c>
      <c r="QN1243" s="1"/>
      <c r="VF1243" s="1"/>
      <c r="VT1243" s="1"/>
    </row>
    <row r="1244" spans="308:592" x14ac:dyDescent="0.3">
      <c r="KV1244" s="1"/>
      <c r="LQ1244" s="1"/>
      <c r="PF1244" s="1"/>
      <c r="PI1244" s="5">
        <v>1.2993558209484044</v>
      </c>
      <c r="PQ1244" s="9">
        <v>7.3467983849871563E-2</v>
      </c>
      <c r="PT1244" s="1"/>
      <c r="PZ1244" s="1"/>
      <c r="QC1244" s="5">
        <v>1.2986734108448004</v>
      </c>
      <c r="QK1244" s="9">
        <v>-1.2889991389353353E-2</v>
      </c>
      <c r="QN1244" s="1"/>
      <c r="VF1244" s="1"/>
      <c r="VT1244" s="1"/>
    </row>
    <row r="1245" spans="308:592" ht="15" thickBot="1" x14ac:dyDescent="0.35">
      <c r="KV1245" s="1"/>
      <c r="LQ1245" s="1"/>
      <c r="PF1245" s="1"/>
      <c r="PI1245" s="6">
        <v>-1.1331609285238355</v>
      </c>
      <c r="PQ1245" s="10">
        <v>-0.16550648352798047</v>
      </c>
      <c r="PT1245" s="1"/>
      <c r="PZ1245" s="1"/>
      <c r="QC1245" s="6">
        <v>-1.1341928900932168</v>
      </c>
      <c r="QK1245" s="10">
        <v>2.9053151940598446E-2</v>
      </c>
      <c r="QN1245" s="1"/>
      <c r="VF1245" s="1"/>
      <c r="VT1245" s="1"/>
    </row>
    <row r="1246" spans="308:592" x14ac:dyDescent="0.3">
      <c r="KV1246" s="1"/>
      <c r="LQ1246" s="1"/>
      <c r="PF1246" s="1"/>
      <c r="PI1246" s="2"/>
      <c r="PJ1246" s="38" t="s">
        <v>35</v>
      </c>
      <c r="PK1246" s="38" t="s">
        <v>35</v>
      </c>
      <c r="PL1246" s="2"/>
      <c r="PN1246" s="7"/>
      <c r="PO1246" s="40" t="s">
        <v>35</v>
      </c>
      <c r="PP1246" s="40" t="s">
        <v>35</v>
      </c>
      <c r="PQ1246" s="7"/>
      <c r="PT1246" s="1"/>
      <c r="PZ1246" s="1"/>
      <c r="QC1246" s="2"/>
      <c r="QD1246" s="38" t="s">
        <v>35</v>
      </c>
      <c r="QE1246" s="38" t="s">
        <v>35</v>
      </c>
      <c r="QF1246" s="2"/>
      <c r="QH1246" s="7"/>
      <c r="QI1246" s="40" t="s">
        <v>35</v>
      </c>
      <c r="QJ1246" s="40" t="s">
        <v>35</v>
      </c>
      <c r="QK1246" s="7"/>
      <c r="QN1246" s="1"/>
      <c r="QX1246" s="39"/>
      <c r="QY1246" s="39"/>
      <c r="RC1246" s="39"/>
      <c r="RD1246" s="39"/>
      <c r="VF1246" s="1"/>
      <c r="VT1246" s="1"/>
    </row>
    <row r="1247" spans="308:592" ht="15" thickBot="1" x14ac:dyDescent="0.35">
      <c r="KV1247" s="1"/>
      <c r="LQ1247" s="1"/>
      <c r="PF1247" s="1"/>
      <c r="PI1247" s="38" t="s">
        <v>26</v>
      </c>
      <c r="PL1247" s="2" t="s">
        <v>36</v>
      </c>
      <c r="PN1247" s="7" t="s">
        <v>37</v>
      </c>
      <c r="PQ1247" s="40" t="s">
        <v>27</v>
      </c>
      <c r="PT1247" s="1"/>
      <c r="PZ1247" s="1"/>
      <c r="QC1247" s="38" t="s">
        <v>26</v>
      </c>
      <c r="QF1247" s="2" t="s">
        <v>36</v>
      </c>
      <c r="QH1247" s="7" t="s">
        <v>37</v>
      </c>
      <c r="QK1247" s="40" t="s">
        <v>27</v>
      </c>
      <c r="QN1247" s="1"/>
      <c r="QW1247" s="39"/>
      <c r="RE1247" s="39"/>
      <c r="VF1247" s="1"/>
      <c r="VT1247" s="1"/>
    </row>
    <row r="1248" spans="308:592" ht="15" thickBot="1" x14ac:dyDescent="0.35">
      <c r="KV1248" s="1"/>
      <c r="LQ1248" s="1"/>
      <c r="PF1248" s="1"/>
      <c r="PI1248" s="38" t="s">
        <v>26</v>
      </c>
      <c r="PL1248" s="3">
        <f>1/PL1251</f>
        <v>0.78244238219253748</v>
      </c>
      <c r="PN1248" s="41">
        <f t="array" ref="PN1248">SUM(PQ1243:PQ1245*PI1263:PI1265)</f>
        <v>0.36275086363752423</v>
      </c>
      <c r="PQ1248" s="40" t="s">
        <v>27</v>
      </c>
      <c r="PT1248" s="1"/>
      <c r="PZ1248" s="1"/>
      <c r="QC1248" s="38" t="s">
        <v>26</v>
      </c>
      <c r="QF1248" s="3">
        <f>1/QF1251</f>
        <v>0.78145199439996349</v>
      </c>
      <c r="QH1248" s="41">
        <f t="array" ref="QH1248">SUM(QK1243:QK1245*QC1263:QC1265)</f>
        <v>-6.3771410103999338E-2</v>
      </c>
      <c r="QK1248" s="40" t="s">
        <v>27</v>
      </c>
      <c r="QN1248" s="1"/>
      <c r="QW1248" s="39"/>
      <c r="RE1248" s="39"/>
      <c r="VF1248" s="1"/>
      <c r="VT1248" s="1"/>
    </row>
    <row r="1249" spans="308:592" x14ac:dyDescent="0.3">
      <c r="KV1249" s="1"/>
      <c r="LQ1249" s="1"/>
      <c r="PF1249" s="1"/>
      <c r="PI1249" s="38" t="s">
        <v>26</v>
      </c>
      <c r="PL1249" s="38" t="s">
        <v>26</v>
      </c>
      <c r="PN1249" s="7"/>
      <c r="PQ1249" s="40" t="s">
        <v>27</v>
      </c>
      <c r="PT1249" s="1"/>
      <c r="PZ1249" s="1"/>
      <c r="QC1249" s="38" t="s">
        <v>26</v>
      </c>
      <c r="QF1249" s="38" t="s">
        <v>26</v>
      </c>
      <c r="QH1249" s="7"/>
      <c r="QK1249" s="40" t="s">
        <v>27</v>
      </c>
      <c r="QN1249" s="1"/>
      <c r="QW1249" s="39"/>
      <c r="QZ1249" s="39"/>
      <c r="RE1249" s="39"/>
      <c r="VF1249" s="1"/>
      <c r="VT1249" s="1"/>
    </row>
    <row r="1250" spans="308:592" ht="15" thickBot="1" x14ac:dyDescent="0.35">
      <c r="KV1250" s="1"/>
      <c r="LQ1250" s="1"/>
      <c r="PF1250" s="1"/>
      <c r="PI1250" s="38" t="s">
        <v>26</v>
      </c>
      <c r="PL1250" s="2" t="s">
        <v>38</v>
      </c>
      <c r="PN1250" s="7" t="s">
        <v>39</v>
      </c>
      <c r="PQ1250" s="40" t="s">
        <v>27</v>
      </c>
      <c r="PT1250" s="1"/>
      <c r="PZ1250" s="1"/>
      <c r="QC1250" s="38" t="s">
        <v>26</v>
      </c>
      <c r="QF1250" s="2" t="s">
        <v>38</v>
      </c>
      <c r="QH1250" s="7" t="s">
        <v>39</v>
      </c>
      <c r="QK1250" s="40" t="s">
        <v>27</v>
      </c>
      <c r="QN1250" s="1"/>
      <c r="QW1250" s="39"/>
      <c r="RE1250" s="39"/>
      <c r="VF1250" s="1"/>
      <c r="VT1250" s="1"/>
    </row>
    <row r="1251" spans="308:592" ht="15" thickBot="1" x14ac:dyDescent="0.35">
      <c r="KV1251" s="1"/>
      <c r="LQ1251" s="1"/>
      <c r="PF1251" s="1"/>
      <c r="PI1251" s="38" t="s">
        <v>26</v>
      </c>
      <c r="PL1251" s="3">
        <f>SQRT(PL1254+PH1274)</f>
        <v>1.278049378150796</v>
      </c>
      <c r="PN1251" s="41">
        <f>PN1248*((-1)/(PL1251^2))</f>
        <v>-0.22208191227917934</v>
      </c>
      <c r="PQ1251" s="40" t="s">
        <v>27</v>
      </c>
      <c r="PT1251" s="1"/>
      <c r="PZ1251" s="1"/>
      <c r="QC1251" s="38" t="s">
        <v>26</v>
      </c>
      <c r="QF1251" s="3">
        <f>SQRT(QF1254+QB1274)</f>
        <v>1.2796691379204275</v>
      </c>
      <c r="QH1251" s="41">
        <f>QH1248*((-1)/(QF1251^2))</f>
        <v>3.8943109695099225E-2</v>
      </c>
      <c r="QK1251" s="40" t="s">
        <v>27</v>
      </c>
      <c r="QN1251" s="1"/>
      <c r="QW1251" s="39"/>
      <c r="RE1251" s="39"/>
      <c r="VF1251" s="1"/>
      <c r="VT1251" s="1"/>
    </row>
    <row r="1252" spans="308:592" ht="15" thickBot="1" x14ac:dyDescent="0.35">
      <c r="KV1252" s="1"/>
      <c r="LQ1252" s="1"/>
      <c r="PF1252" s="1"/>
      <c r="PI1252" s="38" t="s">
        <v>26</v>
      </c>
      <c r="PL1252" s="38" t="s">
        <v>26</v>
      </c>
      <c r="PN1252" s="7"/>
      <c r="PQ1252" s="7" t="s">
        <v>40</v>
      </c>
      <c r="PR1252" s="7" t="s">
        <v>41</v>
      </c>
      <c r="PT1252" s="1"/>
      <c r="PZ1252" s="1"/>
      <c r="QC1252" s="38" t="s">
        <v>26</v>
      </c>
      <c r="QF1252" s="38" t="s">
        <v>26</v>
      </c>
      <c r="QH1252" s="7"/>
      <c r="QK1252" s="7" t="s">
        <v>40</v>
      </c>
      <c r="QL1252" s="7" t="s">
        <v>41</v>
      </c>
      <c r="QN1252" s="1"/>
      <c r="QW1252" s="39"/>
      <c r="QZ1252" s="39"/>
      <c r="VF1252" s="1"/>
      <c r="VT1252" s="1"/>
    </row>
    <row r="1253" spans="308:592" ht="15" thickBot="1" x14ac:dyDescent="0.35">
      <c r="KV1253" s="1"/>
      <c r="LQ1253" s="1"/>
      <c r="PF1253" s="1"/>
      <c r="PI1253" s="38" t="s">
        <v>26</v>
      </c>
      <c r="PL1253" s="38" t="s">
        <v>42</v>
      </c>
      <c r="PN1253" s="7" t="s">
        <v>43</v>
      </c>
      <c r="PQ1253" s="8">
        <f t="array" ref="PQ1253:PQ1255">PQ1243:PQ1245*PL1248</f>
        <v>-3.8846344648501498E-3</v>
      </c>
      <c r="PR1253" s="8">
        <f t="array" ref="PR1253:PR1255">PN1257:PN1259*2*PI1263:PI1265</f>
        <v>1.2302959840226934E-2</v>
      </c>
      <c r="PT1253" s="1"/>
      <c r="PZ1253" s="1"/>
      <c r="QC1253" s="38" t="s">
        <v>26</v>
      </c>
      <c r="QF1253" s="38" t="s">
        <v>42</v>
      </c>
      <c r="QH1253" s="7" t="s">
        <v>43</v>
      </c>
      <c r="QK1253" s="8">
        <f t="array" ref="QK1253:QK1255">QK1243:QK1245*QF1248</f>
        <v>6.7715566655936373E-4</v>
      </c>
      <c r="QL1253" s="8">
        <f t="array" ref="QL1253:QL1255">QH1257:QH1259*2*QC1263:QC1265</f>
        <v>-2.1351276541119843E-3</v>
      </c>
      <c r="QN1253" s="1"/>
      <c r="QW1253" s="39"/>
      <c r="QZ1253" s="39"/>
      <c r="VF1253" s="1"/>
      <c r="VT1253" s="1"/>
    </row>
    <row r="1254" spans="308:592" ht="15" thickBot="1" x14ac:dyDescent="0.35">
      <c r="KV1254" s="1"/>
      <c r="LQ1254" s="1"/>
      <c r="PF1254" s="1"/>
      <c r="PI1254" s="38" t="s">
        <v>26</v>
      </c>
      <c r="PL1254" s="3">
        <f>AVERAGE(PL1257:PL1259)</f>
        <v>1.6334102029916364</v>
      </c>
      <c r="PN1254" s="41">
        <f t="array" ref="PN1254">PN1251*0.5*(1/(SQRT(PL1254+PH1274)))</f>
        <v>-8.6883150242797608E-2</v>
      </c>
      <c r="PQ1254" s="9">
        <v>5.7484464298376378E-2</v>
      </c>
      <c r="PR1254" s="9">
        <v>-9.6187808482434869E-2</v>
      </c>
      <c r="PT1254" s="1"/>
      <c r="PZ1254" s="1"/>
      <c r="QC1254" s="38" t="s">
        <v>26</v>
      </c>
      <c r="QF1254" s="3">
        <f>AVERAGE(QF1257:QF1259)</f>
        <v>1.6375530925460102</v>
      </c>
      <c r="QH1254" s="41">
        <f t="array" ref="QH1254">QH1251*0.5*(1/(SQRT(QF1254+QB1274)))</f>
        <v>1.5216085369685921E-2</v>
      </c>
      <c r="QK1254" s="9">
        <v>-1.0072909479008534E-2</v>
      </c>
      <c r="QL1254" s="9">
        <v>1.6858127032212573E-2</v>
      </c>
      <c r="QN1254" s="1"/>
      <c r="QW1254" s="39"/>
      <c r="VF1254" s="1"/>
      <c r="VT1254" s="1"/>
    </row>
    <row r="1255" spans="308:592" ht="15" thickBot="1" x14ac:dyDescent="0.35">
      <c r="KV1255" s="1"/>
      <c r="LQ1255" s="1"/>
      <c r="PF1255" s="1"/>
      <c r="PI1255" s="38" t="s">
        <v>26</v>
      </c>
      <c r="PL1255" s="38" t="s">
        <v>26</v>
      </c>
      <c r="PN1255" s="7"/>
      <c r="PQ1255" s="10">
        <v>-0.129499287239943</v>
      </c>
      <c r="PR1255" s="10">
        <v>8.3884848642207938E-2</v>
      </c>
      <c r="PT1255" s="1"/>
      <c r="PZ1255" s="1"/>
      <c r="QC1255" s="38" t="s">
        <v>26</v>
      </c>
      <c r="QF1255" s="38" t="s">
        <v>26</v>
      </c>
      <c r="QH1255" s="7"/>
      <c r="QK1255" s="10">
        <v>2.2703643527585825E-2</v>
      </c>
      <c r="QL1255" s="10">
        <v>-1.4722999378100586E-2</v>
      </c>
      <c r="QN1255" s="1"/>
      <c r="QW1255" s="39"/>
      <c r="QZ1255" s="39"/>
      <c r="VF1255" s="1"/>
      <c r="VT1255" s="1"/>
    </row>
    <row r="1256" spans="308:592" ht="15" thickBot="1" x14ac:dyDescent="0.35">
      <c r="KV1256" s="1"/>
      <c r="LQ1256" s="1"/>
      <c r="PF1256" s="1"/>
      <c r="PI1256" s="38" t="s">
        <v>26</v>
      </c>
      <c r="PL1256" s="2" t="s">
        <v>44</v>
      </c>
      <c r="PN1256" s="7" t="s">
        <v>45</v>
      </c>
      <c r="PQ1256" s="40" t="s">
        <v>27</v>
      </c>
      <c r="PT1256" s="1"/>
      <c r="PZ1256" s="1"/>
      <c r="QC1256" s="38" t="s">
        <v>26</v>
      </c>
      <c r="QF1256" s="2" t="s">
        <v>44</v>
      </c>
      <c r="QH1256" s="7" t="s">
        <v>45</v>
      </c>
      <c r="QK1256" s="40" t="s">
        <v>27</v>
      </c>
      <c r="QN1256" s="1"/>
      <c r="QW1256" s="39"/>
      <c r="RE1256" s="39"/>
      <c r="VF1256" s="1"/>
      <c r="VT1256" s="1"/>
    </row>
    <row r="1257" spans="308:592" x14ac:dyDescent="0.3">
      <c r="KV1257" s="1"/>
      <c r="LQ1257" s="1"/>
      <c r="PF1257" s="1"/>
      <c r="PI1257" s="38" t="s">
        <v>26</v>
      </c>
      <c r="PL1257" s="4">
        <f t="array" ref="PL1257:PL1259">PI1263:PI1265^2</f>
        <v>4.5116002510984007E-2</v>
      </c>
      <c r="PN1257" s="8">
        <f t="array" ref="PN1257:PN1259">(1/3)*PN1254</f>
        <v>-2.8961050080932534E-2</v>
      </c>
      <c r="PQ1257" s="40" t="s">
        <v>27</v>
      </c>
      <c r="PT1257" s="1"/>
      <c r="PZ1257" s="1"/>
      <c r="QC1257" s="38" t="s">
        <v>26</v>
      </c>
      <c r="QF1257" s="4">
        <f t="array" ref="QF1257:QF1259">QC1263:QC1265^2</f>
        <v>4.4302102422614925E-2</v>
      </c>
      <c r="QH1257" s="8">
        <f t="array" ref="QH1257:QH1259">(1/3)*QH1254</f>
        <v>5.0720284565619733E-3</v>
      </c>
      <c r="QK1257" s="40" t="s">
        <v>27</v>
      </c>
      <c r="QN1257" s="1"/>
      <c r="QW1257" s="39"/>
      <c r="RE1257" s="39"/>
      <c r="VF1257" s="1"/>
      <c r="VT1257" s="1"/>
    </row>
    <row r="1258" spans="308:592" x14ac:dyDescent="0.3">
      <c r="KV1258" s="1"/>
      <c r="LQ1258" s="1"/>
      <c r="PF1258" s="1"/>
      <c r="PI1258" s="38" t="s">
        <v>26</v>
      </c>
      <c r="PL1258" s="5">
        <v>2.7577281952977653</v>
      </c>
      <c r="PN1258" s="9">
        <v>-2.8961050080932534E-2</v>
      </c>
      <c r="PQ1258" s="40" t="s">
        <v>27</v>
      </c>
      <c r="PT1258" s="1"/>
      <c r="PZ1258" s="1"/>
      <c r="QC1258" s="38" t="s">
        <v>26</v>
      </c>
      <c r="QF1258" s="5">
        <v>2.7618194886462795</v>
      </c>
      <c r="QH1258" s="9">
        <v>5.0720284565619733E-3</v>
      </c>
      <c r="QK1258" s="40" t="s">
        <v>27</v>
      </c>
      <c r="QN1258" s="1"/>
      <c r="QW1258" s="39"/>
      <c r="RE1258" s="39"/>
      <c r="VF1258" s="1"/>
      <c r="VT1258" s="1"/>
    </row>
    <row r="1259" spans="308:592" ht="15" thickBot="1" x14ac:dyDescent="0.35">
      <c r="KV1259" s="1"/>
      <c r="LQ1259" s="1"/>
      <c r="PF1259" s="1"/>
      <c r="PI1259" s="38" t="s">
        <v>26</v>
      </c>
      <c r="PL1259" s="6">
        <v>2.09738641116616</v>
      </c>
      <c r="PN1259" s="10">
        <v>-2.8961050080932534E-2</v>
      </c>
      <c r="PQ1259" s="40" t="s">
        <v>27</v>
      </c>
      <c r="PT1259" s="1"/>
      <c r="PZ1259" s="1"/>
      <c r="QC1259" s="38" t="s">
        <v>26</v>
      </c>
      <c r="QF1259" s="6">
        <v>2.1065376865691361</v>
      </c>
      <c r="QH1259" s="10">
        <v>5.0720284565619733E-3</v>
      </c>
      <c r="QK1259" s="40" t="s">
        <v>27</v>
      </c>
      <c r="QN1259" s="1"/>
      <c r="QW1259" s="39"/>
      <c r="RE1259" s="39"/>
      <c r="VF1259" s="1"/>
      <c r="VT1259" s="1"/>
    </row>
    <row r="1260" spans="308:592" x14ac:dyDescent="0.3">
      <c r="KV1260" s="1"/>
      <c r="LQ1260" s="1"/>
      <c r="PF1260" s="1"/>
      <c r="PI1260" s="38" t="s">
        <v>26</v>
      </c>
      <c r="PL1260" s="38" t="s">
        <v>26</v>
      </c>
      <c r="PN1260" s="7"/>
      <c r="PQ1260" s="40" t="s">
        <v>27</v>
      </c>
      <c r="PT1260" s="1"/>
      <c r="PZ1260" s="1"/>
      <c r="QC1260" s="38" t="s">
        <v>26</v>
      </c>
      <c r="QF1260" s="38" t="s">
        <v>26</v>
      </c>
      <c r="QH1260" s="7"/>
      <c r="QK1260" s="40" t="s">
        <v>27</v>
      </c>
      <c r="QN1260" s="1"/>
      <c r="QW1260" s="39"/>
      <c r="QZ1260" s="39"/>
      <c r="RE1260" s="39"/>
      <c r="VF1260" s="1"/>
      <c r="VT1260" s="1"/>
    </row>
    <row r="1261" spans="308:592" x14ac:dyDescent="0.3">
      <c r="KV1261" s="1"/>
      <c r="LQ1261" s="1"/>
      <c r="PF1261" s="1"/>
      <c r="PI1261" s="2"/>
      <c r="PJ1261" s="38" t="s">
        <v>25</v>
      </c>
      <c r="PK1261" s="38" t="s">
        <v>25</v>
      </c>
      <c r="PL1261" s="2"/>
      <c r="PN1261" s="7"/>
      <c r="PO1261" s="40" t="s">
        <v>25</v>
      </c>
      <c r="PP1261" s="40" t="s">
        <v>25</v>
      </c>
      <c r="PQ1261" s="7"/>
      <c r="PT1261" s="1"/>
      <c r="PZ1261" s="1"/>
      <c r="QC1261" s="2"/>
      <c r="QD1261" s="38" t="s">
        <v>25</v>
      </c>
      <c r="QE1261" s="38" t="s">
        <v>25</v>
      </c>
      <c r="QF1261" s="2"/>
      <c r="QH1261" s="7"/>
      <c r="QI1261" s="40" t="s">
        <v>25</v>
      </c>
      <c r="QJ1261" s="40" t="s">
        <v>25</v>
      </c>
      <c r="QK1261" s="7"/>
      <c r="QN1261" s="1"/>
      <c r="QX1261" s="39"/>
      <c r="QY1261" s="39"/>
      <c r="RC1261" s="39"/>
      <c r="RD1261" s="39"/>
      <c r="VF1261" s="1"/>
      <c r="VT1261" s="1"/>
    </row>
    <row r="1262" spans="308:592" ht="15" thickBot="1" x14ac:dyDescent="0.35">
      <c r="KV1262" s="1"/>
      <c r="LQ1262" s="1"/>
      <c r="PF1262" s="1"/>
      <c r="PI1262" s="2" t="s">
        <v>46</v>
      </c>
      <c r="PQ1262" s="7" t="s">
        <v>47</v>
      </c>
      <c r="PT1262" s="1"/>
      <c r="PZ1262" s="1"/>
      <c r="QC1262" s="2" t="s">
        <v>46</v>
      </c>
      <c r="QK1262" s="7" t="s">
        <v>47</v>
      </c>
      <c r="QN1262" s="1"/>
      <c r="VF1262" s="1"/>
      <c r="VT1262" s="1"/>
    </row>
    <row r="1263" spans="308:592" x14ac:dyDescent="0.3">
      <c r="KV1263" s="1"/>
      <c r="LQ1263" s="1"/>
      <c r="PF1263" s="1"/>
      <c r="PI1263" s="4">
        <f t="array" ref="PI1263:PI1265">PL1272:PL1274-PL1268</f>
        <v>-0.212405278915059</v>
      </c>
      <c r="PQ1263" s="8">
        <f t="array" ref="PQ1263:PQ1265">PQ1253:PQ1255+PR1253:PR1255</f>
        <v>8.4183253753767843E-3</v>
      </c>
      <c r="PT1263" s="1"/>
      <c r="PZ1263" s="1"/>
      <c r="QC1263" s="4">
        <f t="array" ref="QC1263:QC1265">QF1272:QF1274-QF1268</f>
        <v>-0.2104806461948816</v>
      </c>
      <c r="QK1263" s="8">
        <f t="array" ref="QK1263:QK1265">QK1253:QK1255+QL1253:QL1255</f>
        <v>-1.4579719875526206E-3</v>
      </c>
      <c r="QN1263" s="1"/>
      <c r="VF1263" s="1"/>
      <c r="VT1263" s="1"/>
    </row>
    <row r="1264" spans="308:592" x14ac:dyDescent="0.3">
      <c r="KV1264" s="1"/>
      <c r="LQ1264" s="1"/>
      <c r="PF1264" s="1"/>
      <c r="PI1264" s="5">
        <v>1.6606408989597254</v>
      </c>
      <c r="PQ1264" s="9">
        <v>-3.8703344184058491E-2</v>
      </c>
      <c r="PT1264" s="1"/>
      <c r="PZ1264" s="1"/>
      <c r="QC1264" s="5">
        <v>1.6618722840959468</v>
      </c>
      <c r="QK1264" s="9">
        <v>6.7852175532040395E-3</v>
      </c>
      <c r="QN1264" s="1"/>
      <c r="VF1264" s="1"/>
      <c r="VT1264" s="1"/>
    </row>
    <row r="1265" spans="308:592" ht="15" thickBot="1" x14ac:dyDescent="0.35">
      <c r="KV1265" s="1"/>
      <c r="LQ1265" s="1"/>
      <c r="PF1265" s="1"/>
      <c r="PI1265" s="6">
        <v>-1.4482356200446667</v>
      </c>
      <c r="PQ1265" s="10">
        <v>-4.5614438597735063E-2</v>
      </c>
      <c r="PT1265" s="1"/>
      <c r="PZ1265" s="1"/>
      <c r="QC1265" s="6">
        <v>-1.451391637901065</v>
      </c>
      <c r="QK1265" s="10">
        <v>7.9806441494852387E-3</v>
      </c>
      <c r="QN1265" s="1"/>
      <c r="VF1265" s="1"/>
      <c r="VT1265" s="1"/>
    </row>
    <row r="1266" spans="308:592" x14ac:dyDescent="0.3">
      <c r="KV1266" s="1"/>
      <c r="LQ1266" s="1"/>
      <c r="PF1266" s="1"/>
      <c r="PI1266" s="2"/>
      <c r="PJ1266" s="38" t="s">
        <v>35</v>
      </c>
      <c r="PK1266" s="38" t="s">
        <v>35</v>
      </c>
      <c r="PL1266" s="2"/>
      <c r="PN1266" s="7"/>
      <c r="PO1266" s="40" t="s">
        <v>35</v>
      </c>
      <c r="PP1266" s="40" t="s">
        <v>35</v>
      </c>
      <c r="PQ1266" s="7"/>
      <c r="PT1266" s="1"/>
      <c r="PZ1266" s="1"/>
      <c r="QC1266" s="2"/>
      <c r="QD1266" s="38" t="s">
        <v>35</v>
      </c>
      <c r="QE1266" s="38" t="s">
        <v>35</v>
      </c>
      <c r="QF1266" s="2"/>
      <c r="QH1266" s="7"/>
      <c r="QI1266" s="40" t="s">
        <v>35</v>
      </c>
      <c r="QJ1266" s="40" t="s">
        <v>35</v>
      </c>
      <c r="QK1266" s="7"/>
      <c r="QN1266" s="1"/>
      <c r="QX1266" s="39"/>
      <c r="QY1266" s="39"/>
      <c r="RC1266" s="39"/>
      <c r="RD1266" s="39"/>
      <c r="VF1266" s="1"/>
      <c r="VT1266" s="1"/>
    </row>
    <row r="1267" spans="308:592" ht="15" thickBot="1" x14ac:dyDescent="0.35">
      <c r="KV1267" s="1"/>
      <c r="LQ1267" s="1"/>
      <c r="PF1267" s="1"/>
      <c r="PI1267" s="38" t="s">
        <v>26</v>
      </c>
      <c r="PL1267" s="38" t="s">
        <v>48</v>
      </c>
      <c r="PN1267" s="7" t="s">
        <v>49</v>
      </c>
      <c r="PQ1267" s="7" t="s">
        <v>50</v>
      </c>
      <c r="PR1267" s="7" t="s">
        <v>51</v>
      </c>
      <c r="PT1267" s="1"/>
      <c r="PZ1267" s="1"/>
      <c r="QC1267" s="38" t="s">
        <v>26</v>
      </c>
      <c r="QF1267" s="38" t="s">
        <v>48</v>
      </c>
      <c r="QH1267" s="7" t="s">
        <v>49</v>
      </c>
      <c r="QK1267" s="7" t="s">
        <v>50</v>
      </c>
      <c r="QL1267" s="7" t="s">
        <v>51</v>
      </c>
      <c r="QN1267" s="1"/>
      <c r="QW1267" s="39"/>
      <c r="QZ1267" s="39"/>
      <c r="VF1267" s="1"/>
      <c r="VT1267" s="1"/>
    </row>
    <row r="1268" spans="308:592" ht="15" thickBot="1" x14ac:dyDescent="0.35">
      <c r="KV1268" s="1"/>
      <c r="LQ1268" s="1"/>
      <c r="PF1268" s="1"/>
      <c r="PI1268" s="38" t="s">
        <v>26</v>
      </c>
      <c r="PL1268" s="3">
        <f>AVERAGE(PL1272:PL1274)</f>
        <v>-0.97732151648716847</v>
      </c>
      <c r="PN1268" s="41">
        <f t="array" ref="PN1268">SUM(PQ1263:PQ1265*-1)</f>
        <v>7.5899457406416765E-2</v>
      </c>
      <c r="PQ1268" s="8">
        <f t="array" ref="PQ1268:PQ1270">PQ1263:PQ1265</f>
        <v>8.4183253753767843E-3</v>
      </c>
      <c r="PR1268" s="8">
        <f t="array" ref="PR1268:PR1270">PN1268*(1/3)</f>
        <v>2.5299819135472253E-2</v>
      </c>
      <c r="PT1268" s="1"/>
      <c r="PZ1268" s="1"/>
      <c r="QC1268" s="38" t="s">
        <v>26</v>
      </c>
      <c r="QF1268" s="3">
        <f>AVERAGE(QF1272:QF1274)</f>
        <v>-0.97732153215219864</v>
      </c>
      <c r="QH1268" s="41">
        <f t="array" ref="QH1268">SUM(QK1263:QK1265*-1)</f>
        <v>-1.3307889715136658E-2</v>
      </c>
      <c r="QK1268" s="8">
        <f t="array" ref="QK1268:QK1270">QK1263:QK1265</f>
        <v>-1.4579719875526206E-3</v>
      </c>
      <c r="QL1268" s="8">
        <f t="array" ref="QL1268:QL1270">QH1268*(1/3)</f>
        <v>-4.4359632383788854E-3</v>
      </c>
      <c r="QN1268" s="1"/>
      <c r="QW1268" s="39"/>
      <c r="VF1268" s="1"/>
      <c r="VT1268" s="1"/>
    </row>
    <row r="1269" spans="308:592" x14ac:dyDescent="0.3">
      <c r="KV1269" s="1"/>
      <c r="LQ1269" s="1"/>
      <c r="PF1269" s="1"/>
      <c r="PI1269" s="38" t="s">
        <v>26</v>
      </c>
      <c r="PL1269" s="38" t="s">
        <v>26</v>
      </c>
      <c r="PN1269" s="7"/>
      <c r="PQ1269" s="9">
        <v>-3.8703344184058491E-2</v>
      </c>
      <c r="PR1269" s="9">
        <v>2.5299819135472253E-2</v>
      </c>
      <c r="PT1269" s="1"/>
      <c r="PZ1269" s="1"/>
      <c r="QC1269" s="38" t="s">
        <v>26</v>
      </c>
      <c r="QF1269" s="38" t="s">
        <v>26</v>
      </c>
      <c r="QH1269" s="7"/>
      <c r="QK1269" s="9">
        <v>6.7852175532040395E-3</v>
      </c>
      <c r="QL1269" s="9">
        <v>-4.4359632383788854E-3</v>
      </c>
      <c r="QN1269" s="1"/>
      <c r="QW1269" s="39"/>
      <c r="QZ1269" s="39"/>
      <c r="VF1269" s="1"/>
      <c r="VT1269" s="1"/>
    </row>
    <row r="1270" spans="308:592" ht="15" thickBot="1" x14ac:dyDescent="0.35">
      <c r="KV1270" s="1"/>
      <c r="LQ1270" s="1"/>
      <c r="PF1270" s="1"/>
      <c r="PI1270" s="38" t="s">
        <v>26</v>
      </c>
      <c r="PL1270" s="38" t="s">
        <v>26</v>
      </c>
      <c r="PN1270" s="7"/>
      <c r="PQ1270" s="10">
        <v>-4.5614438597735063E-2</v>
      </c>
      <c r="PR1270" s="10">
        <v>2.5299819135472253E-2</v>
      </c>
      <c r="PT1270" s="1"/>
      <c r="PZ1270" s="1"/>
      <c r="QC1270" s="38" t="s">
        <v>26</v>
      </c>
      <c r="QF1270" s="38" t="s">
        <v>26</v>
      </c>
      <c r="QH1270" s="7"/>
      <c r="QK1270" s="10">
        <v>7.9806441494852387E-3</v>
      </c>
      <c r="QL1270" s="10">
        <v>-4.4359632383788854E-3</v>
      </c>
      <c r="QN1270" s="1"/>
      <c r="QW1270" s="39"/>
      <c r="QZ1270" s="39"/>
      <c r="VF1270" s="1"/>
      <c r="VT1270" s="1"/>
    </row>
    <row r="1271" spans="308:592" ht="15" thickBot="1" x14ac:dyDescent="0.35">
      <c r="KV1271" s="1"/>
      <c r="LQ1271" s="1"/>
      <c r="PF1271" s="1"/>
      <c r="PI1271" s="2"/>
      <c r="PJ1271" s="38" t="s">
        <v>35</v>
      </c>
      <c r="PK1271" s="38" t="s">
        <v>35</v>
      </c>
      <c r="PL1271" s="2" t="s">
        <v>14</v>
      </c>
      <c r="PN1271" s="7" t="s">
        <v>15</v>
      </c>
      <c r="PO1271" s="40" t="s">
        <v>35</v>
      </c>
      <c r="PP1271" s="40" t="s">
        <v>35</v>
      </c>
      <c r="PQ1271" s="7"/>
      <c r="PT1271" s="1"/>
      <c r="PZ1271" s="1"/>
      <c r="QC1271" s="2"/>
      <c r="QD1271" s="38" t="s">
        <v>35</v>
      </c>
      <c r="QE1271" s="38" t="s">
        <v>35</v>
      </c>
      <c r="QF1271" s="2" t="s">
        <v>14</v>
      </c>
      <c r="QH1271" s="7" t="s">
        <v>15</v>
      </c>
      <c r="QI1271" s="40" t="s">
        <v>35</v>
      </c>
      <c r="QJ1271" s="40" t="s">
        <v>35</v>
      </c>
      <c r="QK1271" s="7"/>
      <c r="QN1271" s="1"/>
      <c r="QX1271" s="39"/>
      <c r="QY1271" s="39"/>
      <c r="RC1271" s="39"/>
      <c r="RD1271" s="39"/>
      <c r="VF1271" s="1"/>
      <c r="VT1271" s="1"/>
    </row>
    <row r="1272" spans="308:592" x14ac:dyDescent="0.3">
      <c r="KV1272" s="1"/>
      <c r="LQ1272" s="1"/>
      <c r="PF1272" s="1"/>
      <c r="PL1272" s="4">
        <f t="array" ref="PL1272:PL1274">PL1277:PL1279</f>
        <v>-1.1897267954022275</v>
      </c>
      <c r="PN1272" s="8">
        <f t="array" ref="PN1272:PN1274">PQ1268:PQ1270+PR1268:PR1270</f>
        <v>3.3718144510849035E-2</v>
      </c>
      <c r="PT1272" s="1"/>
      <c r="PZ1272" s="1"/>
      <c r="QF1272" s="4">
        <f t="array" ref="QF1272:QF1274">QF1277:QF1279</f>
        <v>-1.1878021783470802</v>
      </c>
      <c r="QH1272" s="8">
        <f t="array" ref="QH1272:QH1274">QK1268:QK1270+QL1268:QL1270</f>
        <v>-5.8939352259315056E-3</v>
      </c>
      <c r="QN1272" s="1"/>
      <c r="VF1272" s="1"/>
      <c r="VT1272" s="1"/>
    </row>
    <row r="1273" spans="308:592" ht="15" thickBot="1" x14ac:dyDescent="0.35">
      <c r="KV1273" s="1"/>
      <c r="LQ1273" s="1"/>
      <c r="PF1273" s="1"/>
      <c r="PH1273" t="s">
        <v>56</v>
      </c>
      <c r="PL1273" s="5">
        <v>0.68331938247255697</v>
      </c>
      <c r="PN1273" s="9">
        <v>-1.3403525048586239E-2</v>
      </c>
      <c r="PT1273" s="1"/>
      <c r="PZ1273" s="1"/>
      <c r="QB1273" t="s">
        <v>56</v>
      </c>
      <c r="QF1273" s="5">
        <v>0.68455075194374815</v>
      </c>
      <c r="QH1273" s="9">
        <v>2.3492543148251541E-3</v>
      </c>
      <c r="QN1273" s="1"/>
      <c r="VF1273" s="1"/>
      <c r="VT1273" s="1"/>
    </row>
    <row r="1274" spans="308:592" ht="15" thickBot="1" x14ac:dyDescent="0.35">
      <c r="KV1274" s="1"/>
      <c r="LQ1274" s="1"/>
      <c r="PF1274" s="1"/>
      <c r="PH1274" s="43">
        <v>1E-8</v>
      </c>
      <c r="PL1274" s="6">
        <v>-2.4255571365318351</v>
      </c>
      <c r="PN1274" s="10">
        <v>-2.031461946226281E-2</v>
      </c>
      <c r="PT1274" s="1"/>
      <c r="PZ1274" s="1"/>
      <c r="QB1274" s="43">
        <v>1E-8</v>
      </c>
      <c r="QF1274" s="6">
        <v>-2.4287131700532636</v>
      </c>
      <c r="QH1274" s="10">
        <v>3.5446809111063533E-3</v>
      </c>
      <c r="QN1274" s="1"/>
      <c r="VF1274" s="1"/>
      <c r="VT1274" s="1"/>
    </row>
    <row r="1275" spans="308:592" x14ac:dyDescent="0.3">
      <c r="KV1275" s="1"/>
      <c r="LQ1275" s="1"/>
      <c r="LR1275" s="1"/>
      <c r="LS1275" s="1"/>
      <c r="LT1275" s="1"/>
      <c r="LU1275" s="1"/>
      <c r="LV1275" s="1"/>
      <c r="LW1275" s="1"/>
      <c r="LX1275" s="1"/>
      <c r="LY1275" s="1"/>
      <c r="LZ1275" s="1"/>
      <c r="MA1275" s="1"/>
      <c r="MB1275" s="1"/>
      <c r="MC1275" s="1"/>
      <c r="MD1275" s="1"/>
      <c r="ME1275" s="1"/>
      <c r="MF1275" s="1"/>
      <c r="MG1275" s="1"/>
      <c r="MH1275" s="1"/>
      <c r="MI1275" s="1"/>
      <c r="MJ1275" s="1"/>
      <c r="MK1275" s="1"/>
      <c r="ML1275" s="1"/>
      <c r="MM1275" s="1"/>
      <c r="MN1275" s="1"/>
      <c r="MO1275" s="1"/>
      <c r="MP1275" s="1"/>
      <c r="MQ1275" s="1"/>
      <c r="MR1275" s="1"/>
      <c r="MS1275" s="1"/>
      <c r="MT1275" s="1"/>
      <c r="MU1275" s="1"/>
      <c r="MV1275" s="1"/>
      <c r="MW1275" s="1"/>
      <c r="MX1275" s="1"/>
      <c r="MY1275" s="1"/>
      <c r="MZ1275" s="1"/>
      <c r="NA1275" s="1"/>
      <c r="NB1275" s="1"/>
      <c r="NC1275" s="1"/>
      <c r="ND1275" s="1"/>
      <c r="NE1275" s="1"/>
      <c r="NF1275" s="1"/>
      <c r="NG1275" s="1"/>
      <c r="NH1275" s="1"/>
      <c r="NI1275" s="1"/>
      <c r="NJ1275" s="1"/>
      <c r="NK1275" s="1"/>
      <c r="NL1275" s="1"/>
      <c r="NM1275" s="1"/>
      <c r="NN1275" s="1"/>
      <c r="NO1275" s="1"/>
      <c r="NP1275" s="1"/>
      <c r="NQ1275" s="1"/>
      <c r="NR1275" s="1"/>
      <c r="NS1275" s="1"/>
      <c r="NT1275" s="1"/>
      <c r="NU1275" s="1"/>
      <c r="NV1275" s="1"/>
      <c r="NW1275" s="1"/>
      <c r="NX1275" s="1"/>
      <c r="NY1275" s="1"/>
      <c r="NZ1275" s="1"/>
      <c r="OA1275" s="1"/>
      <c r="OB1275" s="1"/>
      <c r="OC1275" s="1"/>
      <c r="OD1275" s="1"/>
      <c r="OE1275" s="1"/>
      <c r="OF1275" s="1"/>
      <c r="OG1275" s="1"/>
      <c r="OH1275" s="1"/>
      <c r="OI1275" s="1"/>
      <c r="OJ1275" s="1"/>
      <c r="OK1275" s="1"/>
      <c r="OL1275" s="1"/>
      <c r="OM1275" s="1"/>
      <c r="ON1275" s="1"/>
      <c r="OO1275" s="1"/>
      <c r="OP1275" s="1"/>
      <c r="OQ1275" s="1"/>
      <c r="OR1275" s="1"/>
      <c r="OS1275" s="1"/>
      <c r="OT1275" s="1"/>
      <c r="OU1275" s="1"/>
      <c r="OV1275" s="1"/>
      <c r="OW1275" s="1"/>
      <c r="OX1275" s="1"/>
      <c r="OY1275" s="1"/>
      <c r="OZ1275" s="1"/>
      <c r="PA1275" s="1"/>
      <c r="PB1275" s="1"/>
      <c r="PC1275" s="1"/>
      <c r="PD1275" s="1"/>
      <c r="PE1275" s="1"/>
      <c r="PF1275" s="1"/>
      <c r="PG1275" s="1"/>
      <c r="PH1275" s="1"/>
      <c r="PI1275" s="1"/>
      <c r="PJ1275" s="1"/>
      <c r="PK1275" s="1"/>
      <c r="PL1275" s="2"/>
      <c r="PM1275" s="1"/>
      <c r="PN1275" s="7"/>
      <c r="PO1275" s="1"/>
      <c r="PP1275" s="1"/>
      <c r="PQ1275" s="1"/>
      <c r="PR1275" s="1"/>
      <c r="PS1275" s="1"/>
      <c r="PT1275" s="1"/>
      <c r="PU1275" s="1"/>
      <c r="PV1275" s="1"/>
      <c r="PW1275" s="1"/>
      <c r="PX1275" s="1"/>
      <c r="PY1275" s="1"/>
      <c r="PZ1275" s="1"/>
      <c r="QA1275" s="1"/>
      <c r="QB1275" s="1"/>
      <c r="QC1275" s="1"/>
      <c r="QD1275" s="1"/>
      <c r="QE1275" s="1"/>
      <c r="QF1275" s="2"/>
      <c r="QG1275" s="1"/>
      <c r="QH1275" s="7"/>
      <c r="QI1275" s="1"/>
      <c r="QJ1275" s="1"/>
      <c r="QK1275" s="1"/>
      <c r="QL1275" s="1"/>
      <c r="QM1275" s="1"/>
      <c r="QN1275" s="1"/>
      <c r="QO1275" s="1"/>
      <c r="QP1275" s="1"/>
      <c r="QQ1275" s="1"/>
      <c r="QR1275" s="1"/>
      <c r="QS1275" s="1"/>
      <c r="QT1275" s="1"/>
      <c r="QU1275" s="1"/>
      <c r="QV1275" s="1"/>
      <c r="QW1275" s="1"/>
      <c r="QX1275" s="1"/>
      <c r="QY1275" s="1"/>
      <c r="QZ1275" s="1"/>
      <c r="RA1275" s="1"/>
      <c r="RB1275" s="1"/>
      <c r="RC1275" s="1"/>
      <c r="RD1275" s="1"/>
      <c r="RE1275" s="1"/>
      <c r="RF1275" s="1"/>
      <c r="RG1275" s="1"/>
      <c r="RH1275" s="1"/>
      <c r="RI1275" s="1"/>
      <c r="RJ1275" s="1"/>
      <c r="RK1275" s="1"/>
      <c r="RL1275" s="1"/>
      <c r="RM1275" s="1"/>
      <c r="RN1275" s="1"/>
      <c r="RO1275" s="1"/>
      <c r="RP1275" s="1"/>
      <c r="RQ1275" s="1"/>
      <c r="RR1275" s="1"/>
      <c r="RS1275" s="1"/>
      <c r="RT1275" s="1"/>
      <c r="RU1275" s="1"/>
      <c r="RV1275" s="1"/>
      <c r="RW1275" s="1"/>
      <c r="RX1275" s="1"/>
      <c r="RY1275" s="1"/>
      <c r="RZ1275" s="1"/>
      <c r="SA1275" s="1"/>
      <c r="SB1275" s="1"/>
      <c r="SC1275" s="1"/>
      <c r="SD1275" s="1"/>
      <c r="SE1275" s="1"/>
      <c r="SF1275" s="1"/>
      <c r="SG1275" s="1"/>
      <c r="SH1275" s="1"/>
      <c r="SI1275" s="1"/>
      <c r="SJ1275" s="1"/>
      <c r="SK1275" s="1"/>
      <c r="SL1275" s="1"/>
      <c r="SM1275" s="1"/>
      <c r="SN1275" s="1"/>
      <c r="SO1275" s="1"/>
      <c r="SP1275" s="1"/>
      <c r="SQ1275" s="1"/>
      <c r="SR1275" s="1"/>
      <c r="SS1275" s="1"/>
      <c r="ST1275" s="1"/>
      <c r="SU1275" s="1"/>
      <c r="SV1275" s="1"/>
      <c r="SW1275" s="1"/>
      <c r="SX1275" s="1"/>
      <c r="SY1275" s="1"/>
      <c r="SZ1275" s="1"/>
      <c r="TA1275" s="1"/>
      <c r="TB1275" s="1"/>
      <c r="TC1275" s="1"/>
      <c r="TD1275" s="1"/>
      <c r="TE1275" s="1"/>
      <c r="TF1275" s="1"/>
      <c r="TG1275" s="1"/>
      <c r="TH1275" s="1"/>
      <c r="TI1275" s="1"/>
      <c r="TJ1275" s="1"/>
      <c r="TK1275" s="1"/>
      <c r="TL1275" s="1"/>
      <c r="TM1275" s="1"/>
      <c r="TN1275" s="1"/>
      <c r="TO1275" s="1"/>
      <c r="TP1275" s="1"/>
      <c r="TQ1275" s="1"/>
      <c r="TR1275" s="1"/>
      <c r="TS1275" s="1"/>
      <c r="TT1275" s="1"/>
      <c r="TU1275" s="1"/>
      <c r="TV1275" s="1"/>
      <c r="TW1275" s="1"/>
      <c r="TX1275" s="1"/>
      <c r="TY1275" s="1"/>
      <c r="TZ1275" s="1"/>
      <c r="UA1275" s="1"/>
      <c r="UB1275" s="1"/>
      <c r="UC1275" s="1"/>
      <c r="UD1275" s="1"/>
      <c r="UE1275" s="1"/>
      <c r="UF1275" s="1"/>
      <c r="UG1275" s="1"/>
      <c r="UH1275" s="1"/>
      <c r="UI1275" s="1"/>
      <c r="UJ1275" s="1"/>
      <c r="UK1275" s="1"/>
      <c r="UL1275" s="1"/>
      <c r="UM1275" s="1"/>
      <c r="UN1275" s="1"/>
      <c r="UO1275" s="1"/>
      <c r="UP1275" s="1"/>
      <c r="UQ1275" s="1"/>
      <c r="UR1275" s="1"/>
      <c r="US1275" s="1"/>
      <c r="UT1275" s="1"/>
      <c r="UU1275" s="1"/>
      <c r="UV1275" s="1"/>
      <c r="UW1275" s="1"/>
      <c r="UX1275" s="1"/>
      <c r="UY1275" s="1"/>
      <c r="UZ1275" s="1"/>
      <c r="VA1275" s="1"/>
      <c r="VB1275" s="1"/>
      <c r="VC1275" s="1"/>
      <c r="VD1275" s="1"/>
      <c r="VE1275" s="1"/>
      <c r="VF1275" s="1"/>
      <c r="VT1275" s="1"/>
    </row>
    <row r="1276" spans="308:592" ht="15" customHeight="1" thickBot="1" x14ac:dyDescent="0.35">
      <c r="KV1276" s="1"/>
      <c r="LQ1276" s="1"/>
      <c r="LR1276" s="128" t="s">
        <v>57</v>
      </c>
      <c r="LS1276" s="128"/>
      <c r="LT1276" s="128"/>
      <c r="LU1276" s="128"/>
      <c r="LV1276" s="128"/>
      <c r="LW1276" s="128"/>
      <c r="LX1276" s="128"/>
      <c r="LY1276" s="128"/>
      <c r="LZ1276" s="128"/>
      <c r="MA1276" s="128"/>
      <c r="MB1276" s="128"/>
      <c r="MC1276" s="128"/>
      <c r="MD1276" s="128"/>
      <c r="ME1276" s="128"/>
      <c r="MF1276" s="128"/>
      <c r="MG1276" s="1"/>
      <c r="PF1276" s="1"/>
      <c r="PL1276" s="2" t="s">
        <v>52</v>
      </c>
      <c r="PN1276" s="7" t="s">
        <v>53</v>
      </c>
      <c r="PO1276" s="1"/>
      <c r="PZ1276" s="1"/>
      <c r="QF1276" s="2" t="s">
        <v>54</v>
      </c>
      <c r="QH1276" s="7" t="s">
        <v>55</v>
      </c>
      <c r="QI1276" s="1"/>
      <c r="VF1276" s="1"/>
      <c r="VT1276" s="1"/>
    </row>
    <row r="1277" spans="308:592" ht="14.4" customHeight="1" x14ac:dyDescent="0.3">
      <c r="KV1277" s="1"/>
      <c r="LQ1277" s="1"/>
      <c r="LR1277" s="128"/>
      <c r="LS1277" s="128"/>
      <c r="LT1277" s="128"/>
      <c r="LU1277" s="128"/>
      <c r="LV1277" s="128"/>
      <c r="LW1277" s="128"/>
      <c r="LX1277" s="128"/>
      <c r="LY1277" s="128"/>
      <c r="LZ1277" s="128"/>
      <c r="MA1277" s="128"/>
      <c r="MB1277" s="128"/>
      <c r="MC1277" s="128"/>
      <c r="MD1277" s="128"/>
      <c r="ME1277" s="128"/>
      <c r="MF1277" s="128"/>
      <c r="MG1277" s="1"/>
      <c r="PF1277" s="1"/>
      <c r="PL1277" s="4">
        <f t="array" ref="PL1277:PL1279">PL1288:PL1290+PI1281:PI1283</f>
        <v>-1.1897267954022275</v>
      </c>
      <c r="PN1277" s="8">
        <f t="array" ref="PN1277:PN1279">PN1272:PN1274</f>
        <v>3.3718144510849035E-2</v>
      </c>
      <c r="PO1277" s="1"/>
      <c r="PZ1277" s="1"/>
      <c r="QF1277" s="4">
        <f t="array" ref="QF1277:QF1279">QF1288:QF1290+QC1281:QC1283</f>
        <v>-1.1878021783470802</v>
      </c>
      <c r="QH1277" s="8">
        <f t="array" ref="QH1277:QH1279">QH1272:QH1274</f>
        <v>-5.8939352259315056E-3</v>
      </c>
      <c r="QI1277" s="1"/>
      <c r="VF1277" s="1"/>
      <c r="VT1277" s="1"/>
    </row>
    <row r="1278" spans="308:592" ht="14.4" customHeight="1" x14ac:dyDescent="0.3">
      <c r="KV1278" s="1"/>
      <c r="LQ1278" s="1"/>
      <c r="LR1278" s="128"/>
      <c r="LS1278" s="128"/>
      <c r="LT1278" s="128"/>
      <c r="LU1278" s="128"/>
      <c r="LV1278" s="128"/>
      <c r="LW1278" s="128"/>
      <c r="LX1278" s="128"/>
      <c r="LY1278" s="128"/>
      <c r="LZ1278" s="128"/>
      <c r="MA1278" s="128"/>
      <c r="MB1278" s="128"/>
      <c r="MC1278" s="128"/>
      <c r="MD1278" s="128"/>
      <c r="ME1278" s="128"/>
      <c r="MF1278" s="128"/>
      <c r="MG1278" s="1"/>
      <c r="PF1278" s="1"/>
      <c r="PL1278" s="5">
        <v>0.68331938247255697</v>
      </c>
      <c r="PN1278" s="9">
        <v>-1.3403525048586239E-2</v>
      </c>
      <c r="PO1278" s="1"/>
      <c r="PZ1278" s="1"/>
      <c r="QF1278" s="5">
        <v>0.68455075194374815</v>
      </c>
      <c r="QH1278" s="9">
        <v>2.3492543148251541E-3</v>
      </c>
      <c r="QI1278" s="1"/>
      <c r="VF1278" s="1"/>
      <c r="VT1278" s="1"/>
    </row>
    <row r="1279" spans="308:592" ht="15" thickBot="1" x14ac:dyDescent="0.35">
      <c r="KV1279" s="1"/>
      <c r="LQ1279" s="1"/>
      <c r="LR1279" s="1"/>
      <c r="LS1279" s="1"/>
      <c r="LT1279" s="1"/>
      <c r="LU1279" s="1"/>
      <c r="LV1279" s="1"/>
      <c r="LW1279" s="1"/>
      <c r="LX1279" s="1"/>
      <c r="LY1279" s="1"/>
      <c r="LZ1279" s="1"/>
      <c r="MA1279" s="1"/>
      <c r="MB1279" s="1"/>
      <c r="MC1279" s="1"/>
      <c r="MD1279" s="1"/>
      <c r="ME1279" s="1"/>
      <c r="MF1279" s="1"/>
      <c r="MG1279" s="1"/>
      <c r="PF1279" s="1"/>
      <c r="PL1279" s="6">
        <v>-2.4255571365318351</v>
      </c>
      <c r="PN1279" s="10">
        <v>-2.031461946226281E-2</v>
      </c>
      <c r="PO1279" s="1"/>
      <c r="PZ1279" s="1"/>
      <c r="QF1279" s="6">
        <v>-2.4287131700532636</v>
      </c>
      <c r="QH1279" s="10">
        <v>3.5446809111063533E-3</v>
      </c>
      <c r="QI1279" s="1"/>
      <c r="VF1279" s="1"/>
      <c r="VT1279" s="1"/>
    </row>
    <row r="1280" spans="308:592" ht="15" thickBot="1" x14ac:dyDescent="0.35">
      <c r="KV1280" s="1"/>
      <c r="KW1280" s="34"/>
      <c r="KX1280" s="34"/>
      <c r="KY1280" s="34"/>
      <c r="KZ1280" s="34"/>
      <c r="LA1280" s="34"/>
      <c r="LB1280" s="34"/>
      <c r="LC1280" s="34"/>
      <c r="LD1280" s="34"/>
      <c r="LE1280" s="34"/>
      <c r="LF1280" s="34"/>
      <c r="LG1280" s="34"/>
      <c r="LH1280" s="34"/>
      <c r="LI1280" s="34"/>
      <c r="LJ1280" s="34"/>
      <c r="LK1280" s="34"/>
      <c r="LL1280" s="34"/>
      <c r="LM1280" s="34"/>
      <c r="LN1280" s="34"/>
      <c r="LO1280" s="34"/>
      <c r="LP1280" s="34"/>
      <c r="LQ1280" s="34"/>
      <c r="LR1280" s="34"/>
      <c r="LS1280" s="34"/>
      <c r="LT1280" s="34"/>
      <c r="LU1280" s="34"/>
      <c r="LV1280" s="34"/>
      <c r="LW1280" s="34"/>
      <c r="LX1280" s="34"/>
      <c r="LY1280" s="34"/>
      <c r="LZ1280" s="34"/>
      <c r="MA1280" s="34"/>
      <c r="MB1280" s="34"/>
      <c r="MC1280" s="34"/>
      <c r="MD1280" s="34"/>
      <c r="ME1280" s="34"/>
      <c r="MF1280" s="34"/>
      <c r="MG1280" s="34"/>
      <c r="MH1280" s="34"/>
      <c r="MI1280" s="34"/>
      <c r="MJ1280" s="34"/>
      <c r="MK1280" s="34"/>
      <c r="ML1280" s="34"/>
      <c r="MM1280" s="34"/>
      <c r="MN1280" s="34"/>
      <c r="MO1280" s="34"/>
      <c r="MP1280" s="34"/>
      <c r="MQ1280" s="34"/>
      <c r="MR1280" s="34"/>
      <c r="MS1280" s="34"/>
      <c r="MT1280" s="34"/>
      <c r="MU1280" s="34"/>
      <c r="MV1280" s="34"/>
      <c r="MW1280" s="34"/>
      <c r="MX1280" s="34"/>
      <c r="MY1280" s="34"/>
      <c r="MZ1280" s="34"/>
      <c r="NA1280" s="34"/>
      <c r="NB1280" s="34"/>
      <c r="NC1280" s="34"/>
      <c r="ND1280" s="34"/>
      <c r="NE1280" s="34"/>
      <c r="NF1280" s="34"/>
      <c r="NG1280" s="34"/>
      <c r="NH1280" s="34"/>
      <c r="NI1280" s="34"/>
      <c r="NJ1280" s="34"/>
      <c r="NK1280" s="34"/>
      <c r="NL1280" s="34"/>
      <c r="NM1280" s="34"/>
      <c r="NN1280" s="34"/>
      <c r="NO1280" s="34"/>
      <c r="NP1280" s="34"/>
      <c r="NQ1280" s="34"/>
      <c r="NR1280" s="34"/>
      <c r="NS1280" s="34"/>
      <c r="NT1280" s="34"/>
      <c r="NU1280" s="34"/>
      <c r="NV1280" s="34"/>
      <c r="NW1280" s="34"/>
      <c r="NX1280" s="34"/>
      <c r="NY1280" s="34"/>
      <c r="NZ1280" s="34"/>
      <c r="OA1280" s="34"/>
      <c r="OB1280" s="34"/>
      <c r="OC1280" s="34"/>
      <c r="OD1280" s="34"/>
      <c r="OE1280" s="34"/>
      <c r="OF1280" s="34"/>
      <c r="OG1280" s="34"/>
      <c r="OH1280" s="34"/>
      <c r="OI1280" s="34"/>
      <c r="OJ1280" s="34"/>
      <c r="OK1280" s="34"/>
      <c r="OL1280" s="34"/>
      <c r="OM1280" s="34"/>
      <c r="ON1280" s="34"/>
      <c r="OO1280" s="34"/>
      <c r="OP1280" s="34"/>
      <c r="OQ1280" s="34"/>
      <c r="OR1280" s="34"/>
      <c r="OS1280" s="34"/>
      <c r="OT1280" s="34"/>
      <c r="OU1280" s="34"/>
      <c r="OV1280" s="34"/>
      <c r="OW1280" s="34"/>
      <c r="OX1280" s="34"/>
      <c r="OY1280" s="34"/>
      <c r="OZ1280" s="34"/>
      <c r="PA1280" s="34"/>
      <c r="PB1280" s="34"/>
      <c r="PC1280" s="34"/>
      <c r="PD1280" s="34"/>
      <c r="PE1280" s="34"/>
      <c r="PF1280" s="2"/>
      <c r="PG1280" s="2"/>
      <c r="PH1280" s="2"/>
      <c r="PI1280" s="2" t="s">
        <v>77</v>
      </c>
      <c r="PJ1280" s="2"/>
      <c r="PK1280" s="2"/>
      <c r="PL1280" s="2"/>
      <c r="PN1280" s="7"/>
      <c r="PO1280" s="1"/>
      <c r="PT1280" s="36"/>
      <c r="PU1280" s="36"/>
      <c r="PV1280" s="36"/>
      <c r="PW1280" s="36"/>
      <c r="PX1280" s="36"/>
      <c r="PY1280" s="36"/>
      <c r="PZ1280" s="2"/>
      <c r="QA1280" s="2"/>
      <c r="QB1280" s="2"/>
      <c r="QC1280" s="2" t="s">
        <v>78</v>
      </c>
      <c r="QD1280" s="2"/>
      <c r="QE1280" s="2"/>
      <c r="QF1280" s="2"/>
      <c r="QH1280" s="7"/>
      <c r="QI1280" s="1"/>
      <c r="VF1280" s="1"/>
      <c r="VT1280" s="1"/>
    </row>
    <row r="1281" spans="308:592" x14ac:dyDescent="0.3">
      <c r="KV1281" s="1"/>
      <c r="KW1281" s="34"/>
      <c r="LQ1281" s="1"/>
      <c r="PF1281" s="1"/>
      <c r="PI1281" s="4">
        <f t="array" ref="PI1281:PI1283">PI1681:PI1683</f>
        <v>-0.86110647125151785</v>
      </c>
      <c r="PL1281" s="2"/>
      <c r="PN1281" s="7"/>
      <c r="PO1281" s="1"/>
      <c r="PT1281" s="36"/>
      <c r="PZ1281" s="1"/>
      <c r="QC1281" s="4">
        <f t="array" ref="QC1281:QC1283">QC1681:QC1683</f>
        <v>-0.85918183794191505</v>
      </c>
      <c r="QF1281" s="2"/>
      <c r="QH1281" s="7"/>
      <c r="QI1281" s="1"/>
      <c r="VF1281" s="1"/>
      <c r="VT1281" s="1"/>
    </row>
    <row r="1282" spans="308:592" x14ac:dyDescent="0.3">
      <c r="KV1282" s="1"/>
      <c r="KW1282" s="34"/>
      <c r="LQ1282" s="1"/>
      <c r="PF1282" s="1"/>
      <c r="PI1282" s="5">
        <v>-1.0546081569716157</v>
      </c>
      <c r="PL1282" s="2"/>
      <c r="PN1282" s="7"/>
      <c r="PO1282" s="1"/>
      <c r="PT1282" s="36"/>
      <c r="PZ1282" s="1"/>
      <c r="QC1282" s="5">
        <v>-1.0533767606864839</v>
      </c>
      <c r="QF1282" s="2"/>
      <c r="QH1282" s="7"/>
      <c r="QI1282" s="1"/>
      <c r="VF1282" s="1"/>
      <c r="VT1282" s="1"/>
    </row>
    <row r="1283" spans="308:592" ht="15" thickBot="1" x14ac:dyDescent="0.35">
      <c r="KV1283" s="1"/>
      <c r="KW1283" s="34"/>
      <c r="LQ1283" s="1"/>
      <c r="PF1283" s="1"/>
      <c r="PI1283" s="6">
        <v>-0.93420043921645002</v>
      </c>
      <c r="PL1283" s="2"/>
      <c r="PN1283" s="7"/>
      <c r="PO1283" s="1"/>
      <c r="PT1283" s="36"/>
      <c r="PZ1283" s="1"/>
      <c r="QC1283" s="6">
        <v>-0.93735646881118473</v>
      </c>
      <c r="QF1283" s="2"/>
      <c r="QH1283" s="7"/>
      <c r="QI1283" s="1"/>
      <c r="VF1283" s="1"/>
      <c r="VT1283" s="1"/>
    </row>
    <row r="1284" spans="308:592" x14ac:dyDescent="0.3">
      <c r="KV1284" s="1"/>
      <c r="KW1284" s="34"/>
      <c r="LQ1284" s="1"/>
      <c r="PF1284" s="1"/>
      <c r="PL1284" s="2"/>
      <c r="PN1284" s="7"/>
      <c r="PO1284" s="1"/>
      <c r="PT1284" s="36"/>
      <c r="PZ1284" s="1"/>
      <c r="QF1284" s="2"/>
      <c r="QH1284" s="7"/>
      <c r="QI1284" s="1"/>
      <c r="VF1284" s="1"/>
      <c r="VT1284" s="1"/>
    </row>
    <row r="1285" spans="308:592" ht="15" thickBot="1" x14ac:dyDescent="0.35">
      <c r="KV1285" s="1"/>
      <c r="KW1285" s="34"/>
      <c r="KY1285" s="35"/>
      <c r="KZ1285" s="35"/>
      <c r="LA1285" s="35"/>
      <c r="LB1285" s="35"/>
      <c r="LC1285" s="35"/>
      <c r="LD1285" s="35"/>
      <c r="LE1285" s="35"/>
      <c r="LF1285" s="35"/>
      <c r="LG1285" s="35"/>
      <c r="LH1285" s="35"/>
      <c r="LI1285" s="35"/>
      <c r="LJ1285" s="35"/>
      <c r="LK1285" s="35"/>
      <c r="LL1285" s="35"/>
      <c r="LM1285" s="35"/>
      <c r="LN1285" s="35"/>
      <c r="LO1285" s="35"/>
      <c r="LP1285" s="35"/>
      <c r="LQ1285" s="35"/>
      <c r="LR1285" s="35"/>
      <c r="LS1285" s="35"/>
      <c r="LT1285" s="35"/>
      <c r="LU1285" s="35"/>
      <c r="LV1285" s="35"/>
      <c r="LW1285" s="35"/>
      <c r="LX1285" s="35"/>
      <c r="LY1285" s="35"/>
      <c r="LZ1285" s="35"/>
      <c r="MA1285" s="35"/>
      <c r="MB1285" s="35"/>
      <c r="MC1285" s="35"/>
      <c r="MD1285" s="35"/>
      <c r="ME1285" s="35"/>
      <c r="MF1285" s="35"/>
      <c r="MG1285" s="35"/>
      <c r="MH1285" s="35"/>
      <c r="MI1285" s="35"/>
      <c r="MJ1285" s="35"/>
      <c r="MK1285" s="35"/>
      <c r="ML1285" s="35"/>
      <c r="MM1285" s="35"/>
      <c r="MN1285" s="35"/>
      <c r="MO1285" s="35"/>
      <c r="MP1285" s="35"/>
      <c r="MQ1285" s="35"/>
      <c r="MR1285" s="35"/>
      <c r="MS1285" s="35"/>
      <c r="MT1285" s="35"/>
      <c r="MU1285" s="35"/>
      <c r="MV1285" s="35"/>
      <c r="MW1285" s="35"/>
      <c r="MX1285" s="35"/>
      <c r="MY1285" s="35"/>
      <c r="MZ1285" s="35"/>
      <c r="NA1285" s="35"/>
      <c r="NB1285" s="35"/>
      <c r="NC1285" s="35"/>
      <c r="ND1285" s="35"/>
      <c r="NE1285" s="35"/>
      <c r="NF1285" s="35"/>
      <c r="NG1285" s="35"/>
      <c r="NH1285" s="35"/>
      <c r="NI1285" s="35"/>
      <c r="NJ1285" s="35"/>
      <c r="NK1285" s="35"/>
      <c r="NL1285" s="35"/>
      <c r="NM1285" s="35"/>
      <c r="NN1285" s="35"/>
      <c r="NO1285" s="35"/>
      <c r="NP1285" s="35"/>
      <c r="NQ1285" s="35"/>
      <c r="NR1285" s="35"/>
      <c r="NS1285" s="35"/>
      <c r="NT1285" s="35"/>
      <c r="NU1285" s="35"/>
      <c r="NV1285" s="35"/>
      <c r="NW1285" s="35"/>
      <c r="NX1285" s="35"/>
      <c r="NY1285" s="35"/>
      <c r="NZ1285" s="35"/>
      <c r="OA1285" s="35"/>
      <c r="OB1285" s="35"/>
      <c r="OC1285" s="35"/>
      <c r="OD1285" s="35"/>
      <c r="OE1285" s="35"/>
      <c r="OF1285" s="35"/>
      <c r="OG1285" s="35"/>
      <c r="OH1285" s="35"/>
      <c r="OI1285" s="35"/>
      <c r="OJ1285" s="35"/>
      <c r="OK1285" s="35"/>
      <c r="OL1285" s="35"/>
      <c r="OM1285" s="35"/>
      <c r="ON1285" s="35"/>
      <c r="OO1285" s="35"/>
      <c r="OP1285" s="35"/>
      <c r="OQ1285" s="35"/>
      <c r="OR1285" s="35"/>
      <c r="OS1285" s="35"/>
      <c r="OT1285" s="35"/>
      <c r="OU1285" s="35"/>
      <c r="OV1285" s="35"/>
      <c r="OW1285" s="35"/>
      <c r="OX1285" s="35"/>
      <c r="OY1285" s="35"/>
      <c r="OZ1285" s="35"/>
      <c r="PA1285" s="35"/>
      <c r="PB1285" s="35"/>
      <c r="PC1285" s="35"/>
      <c r="PD1285" s="35"/>
      <c r="PE1285" s="35"/>
      <c r="PF1285" s="7"/>
      <c r="PG1285" s="7"/>
      <c r="PH1285" s="7"/>
      <c r="PI1285" s="7" t="s">
        <v>79</v>
      </c>
      <c r="PJ1285" s="7"/>
      <c r="PK1285" s="7"/>
      <c r="PL1285" s="2"/>
      <c r="PM1285" s="7"/>
      <c r="PN1285" s="7"/>
      <c r="PO1285" s="1"/>
      <c r="PT1285" s="36"/>
      <c r="PV1285" s="37"/>
      <c r="PW1285" s="37"/>
      <c r="PX1285" s="37"/>
      <c r="PY1285" s="37"/>
      <c r="PZ1285" s="7"/>
      <c r="QA1285" s="7"/>
      <c r="QB1285" s="7"/>
      <c r="QC1285" s="7" t="s">
        <v>80</v>
      </c>
      <c r="QD1285" s="7"/>
      <c r="QE1285" s="7"/>
      <c r="QF1285" s="2"/>
      <c r="QG1285" s="7"/>
      <c r="QH1285" s="7"/>
      <c r="QI1285" s="1"/>
      <c r="VF1285" s="1"/>
      <c r="VT1285" s="1"/>
    </row>
    <row r="1286" spans="308:592" x14ac:dyDescent="0.3">
      <c r="KV1286" s="1"/>
      <c r="KW1286" s="34"/>
      <c r="KY1286" s="35"/>
      <c r="LQ1286" s="1"/>
      <c r="PF1286" s="1"/>
      <c r="PI1286" s="8">
        <f t="array" ref="PI1286:PI1288">PN1277:PN1279</f>
        <v>3.3718144510849035E-2</v>
      </c>
      <c r="PL1286" s="2"/>
      <c r="PN1286" s="7"/>
      <c r="PO1286" s="1"/>
      <c r="PT1286" s="36"/>
      <c r="PV1286" s="37"/>
      <c r="PZ1286" s="1"/>
      <c r="QC1286" s="8">
        <f t="array" ref="QC1286:QC1288">QH1277:QH1279</f>
        <v>-5.8939352259315056E-3</v>
      </c>
      <c r="QF1286" s="2"/>
      <c r="QH1286" s="7"/>
      <c r="QI1286" s="1"/>
      <c r="VF1286" s="1"/>
      <c r="VT1286" s="1"/>
    </row>
    <row r="1287" spans="308:592" ht="15" thickBot="1" x14ac:dyDescent="0.35">
      <c r="KV1287" s="1"/>
      <c r="KW1287" s="34"/>
      <c r="KY1287" s="35"/>
      <c r="LQ1287" s="1"/>
      <c r="PF1287" s="1"/>
      <c r="PI1287" s="9">
        <v>-1.3403525048586239E-2</v>
      </c>
      <c r="PL1287" s="2" t="s">
        <v>58</v>
      </c>
      <c r="PN1287" s="7" t="s">
        <v>59</v>
      </c>
      <c r="PO1287" s="1"/>
      <c r="PT1287" s="36"/>
      <c r="PV1287" s="37"/>
      <c r="PZ1287" s="1"/>
      <c r="QC1287" s="9">
        <v>2.3492543148251541E-3</v>
      </c>
      <c r="QF1287" s="2" t="s">
        <v>60</v>
      </c>
      <c r="QH1287" s="7" t="s">
        <v>61</v>
      </c>
      <c r="QI1287" s="1"/>
      <c r="VF1287" s="1"/>
      <c r="VT1287" s="1"/>
    </row>
    <row r="1288" spans="308:592" ht="15" thickBot="1" x14ac:dyDescent="0.35">
      <c r="KV1288" s="1"/>
      <c r="KW1288" s="34"/>
      <c r="KY1288" s="35"/>
      <c r="LQ1288" s="1"/>
      <c r="PF1288" s="1"/>
      <c r="PI1288" s="10">
        <v>-2.031461946226281E-2</v>
      </c>
      <c r="PL1288" s="4">
        <f t="array" ref="PL1288:PL1290">PL1316:PL1318</f>
        <v>-0.32862032415070963</v>
      </c>
      <c r="PN1288" s="8">
        <f t="array" ref="PN1288:PN1290">PN1277:PN1279</f>
        <v>3.3718144510849035E-2</v>
      </c>
      <c r="PO1288" s="1"/>
      <c r="PT1288" s="36"/>
      <c r="PV1288" s="37"/>
      <c r="PZ1288" s="1"/>
      <c r="QC1288" s="10">
        <v>3.5446809111063533E-3</v>
      </c>
      <c r="QF1288" s="4">
        <f t="array" ref="QF1288:QF1290">QF1316:QF1318</f>
        <v>-0.32862034040516513</v>
      </c>
      <c r="QH1288" s="8">
        <f t="array" ref="QH1288:QH1290">QH1277:QH1279</f>
        <v>-5.8939352259315056E-3</v>
      </c>
      <c r="QI1288" s="1"/>
      <c r="VF1288" s="1"/>
      <c r="VT1288" s="1"/>
    </row>
    <row r="1289" spans="308:592" x14ac:dyDescent="0.3">
      <c r="KV1289" s="1"/>
      <c r="KW1289" s="34"/>
      <c r="KY1289" s="35"/>
      <c r="LQ1289" s="1"/>
      <c r="PF1289" s="1"/>
      <c r="PL1289" s="5">
        <v>1.7379275394441727</v>
      </c>
      <c r="PN1289" s="9">
        <v>-1.3403525048586239E-2</v>
      </c>
      <c r="PO1289" s="1"/>
      <c r="PT1289" s="36"/>
      <c r="PV1289" s="37"/>
      <c r="PZ1289" s="1"/>
      <c r="QF1289" s="5">
        <v>1.737927512630232</v>
      </c>
      <c r="QH1289" s="9">
        <v>2.3492543148251541E-3</v>
      </c>
      <c r="QI1289" s="1"/>
      <c r="VF1289" s="1"/>
      <c r="VT1289" s="1"/>
    </row>
    <row r="1290" spans="308:592" ht="15" thickBot="1" x14ac:dyDescent="0.35">
      <c r="KV1290" s="1"/>
      <c r="KW1290" s="34"/>
      <c r="KY1290" s="35"/>
      <c r="LQ1290" s="1"/>
      <c r="PF1290" s="1"/>
      <c r="PL1290" s="6">
        <v>-1.4913566973153851</v>
      </c>
      <c r="PN1290" s="10">
        <v>-2.031461946226281E-2</v>
      </c>
      <c r="PO1290" s="1"/>
      <c r="PT1290" s="36"/>
      <c r="PV1290" s="37"/>
      <c r="PZ1290" s="1"/>
      <c r="QF1290" s="6">
        <v>-1.4913567012420788</v>
      </c>
      <c r="QH1290" s="10">
        <v>3.5446809111063533E-3</v>
      </c>
      <c r="QI1290" s="1"/>
      <c r="VF1290" s="1"/>
      <c r="VT1290" s="1"/>
    </row>
    <row r="1291" spans="308:592" x14ac:dyDescent="0.3">
      <c r="KV1291" s="1"/>
      <c r="KW1291" s="34"/>
      <c r="KY1291" s="35"/>
      <c r="LQ1291" s="1"/>
      <c r="LR1291" s="1"/>
      <c r="LS1291" s="1"/>
      <c r="LT1291" s="1"/>
      <c r="LU1291" s="1"/>
      <c r="LV1291" s="1"/>
      <c r="LW1291" s="1"/>
      <c r="LX1291" s="1"/>
      <c r="LY1291" s="1"/>
      <c r="LZ1291" s="1"/>
      <c r="MA1291" s="1"/>
      <c r="MB1291" s="1"/>
      <c r="MC1291" s="1"/>
      <c r="MD1291" s="1"/>
      <c r="ME1291" s="1"/>
      <c r="MF1291" s="1"/>
      <c r="MG1291" s="1"/>
      <c r="MH1291" s="1"/>
      <c r="MI1291" s="1"/>
      <c r="MJ1291" s="1"/>
      <c r="MK1291" s="1"/>
      <c r="ML1291" s="1"/>
      <c r="MM1291" s="1"/>
      <c r="MN1291" s="1"/>
      <c r="MO1291" s="1"/>
      <c r="MP1291" s="1"/>
      <c r="MQ1291" s="1"/>
      <c r="MR1291" s="1"/>
      <c r="MS1291" s="1"/>
      <c r="MT1291" s="1"/>
      <c r="MU1291" s="1"/>
      <c r="MV1291" s="1"/>
      <c r="MW1291" s="1"/>
      <c r="MX1291" s="1"/>
      <c r="MY1291" s="1"/>
      <c r="MZ1291" s="1"/>
      <c r="NA1291" s="1"/>
      <c r="NB1291" s="1"/>
      <c r="NC1291" s="1"/>
      <c r="ND1291" s="1"/>
      <c r="NE1291" s="1"/>
      <c r="NF1291" s="1"/>
      <c r="NG1291" s="1"/>
      <c r="NH1291" s="1"/>
      <c r="NI1291" s="1"/>
      <c r="NJ1291" s="1"/>
      <c r="NK1291" s="1"/>
      <c r="NL1291" s="1"/>
      <c r="NM1291" s="1"/>
      <c r="NN1291" s="1"/>
      <c r="NO1291" s="1"/>
      <c r="NP1291" s="1"/>
      <c r="NQ1291" s="1"/>
      <c r="NR1291" s="1"/>
      <c r="NS1291" s="1"/>
      <c r="NT1291" s="1"/>
      <c r="NU1291" s="1"/>
      <c r="NV1291" s="1"/>
      <c r="NW1291" s="1"/>
      <c r="NX1291" s="1"/>
      <c r="NY1291" s="1"/>
      <c r="NZ1291" s="1"/>
      <c r="OA1291" s="1"/>
      <c r="OB1291" s="1"/>
      <c r="OC1291" s="1"/>
      <c r="OD1291" s="1"/>
      <c r="OE1291" s="1"/>
      <c r="OF1291" s="1"/>
      <c r="OG1291" s="1"/>
      <c r="OH1291" s="1"/>
      <c r="OI1291" s="1"/>
      <c r="OJ1291" s="1"/>
      <c r="OK1291" s="1"/>
      <c r="OL1291" s="1"/>
      <c r="OM1291" s="1"/>
      <c r="ON1291" s="1"/>
      <c r="OO1291" s="1"/>
      <c r="OP1291" s="1"/>
      <c r="OQ1291" s="1"/>
      <c r="OR1291" s="1"/>
      <c r="OS1291" s="1"/>
      <c r="OT1291" s="1"/>
      <c r="OU1291" s="1"/>
      <c r="OV1291" s="1"/>
      <c r="OW1291" s="1"/>
      <c r="OX1291" s="1"/>
      <c r="OY1291" s="1"/>
      <c r="OZ1291" s="1"/>
      <c r="PA1291" s="1"/>
      <c r="PB1291" s="1"/>
      <c r="PC1291" s="1"/>
      <c r="PD1291" s="1"/>
      <c r="PE1291" s="1"/>
      <c r="PF1291" s="1"/>
      <c r="PG1291" s="1"/>
      <c r="PH1291" s="1"/>
      <c r="PI1291" s="1"/>
      <c r="PJ1291" s="1"/>
      <c r="PK1291" s="1"/>
      <c r="PL1291" s="2"/>
      <c r="PM1291" s="1"/>
      <c r="PN1291" s="7"/>
      <c r="PO1291" s="1"/>
      <c r="PP1291" s="1"/>
      <c r="PQ1291" s="1"/>
      <c r="PR1291" s="1"/>
      <c r="PS1291" s="1"/>
      <c r="PT1291" s="36"/>
      <c r="PU1291" s="1"/>
      <c r="PV1291" s="37"/>
      <c r="PW1291" s="1"/>
      <c r="PX1291" s="1"/>
      <c r="PY1291" s="1"/>
      <c r="PZ1291" s="1"/>
      <c r="QA1291" s="1"/>
      <c r="QB1291" s="1"/>
      <c r="QC1291" s="1"/>
      <c r="QD1291" s="1"/>
      <c r="QE1291" s="1"/>
      <c r="QF1291" s="2"/>
      <c r="QG1291" s="1"/>
      <c r="QH1291" s="7"/>
      <c r="QI1291" s="1"/>
      <c r="QJ1291" s="1"/>
      <c r="QK1291" s="1"/>
      <c r="QL1291" s="1"/>
      <c r="QM1291" s="1"/>
      <c r="QN1291" s="1"/>
      <c r="QO1291" s="1"/>
      <c r="QP1291" s="1"/>
      <c r="QQ1291" s="1"/>
      <c r="QR1291" s="1"/>
      <c r="QS1291" s="1"/>
      <c r="QT1291" s="1"/>
      <c r="QU1291" s="1"/>
      <c r="QV1291" s="1"/>
      <c r="QW1291" s="1"/>
      <c r="QX1291" s="1"/>
      <c r="QY1291" s="1"/>
      <c r="QZ1291" s="1"/>
      <c r="RA1291" s="1"/>
      <c r="RB1291" s="1"/>
      <c r="RC1291" s="1"/>
      <c r="RD1291" s="1"/>
      <c r="RE1291" s="1"/>
      <c r="RF1291" s="1"/>
      <c r="RG1291" s="1"/>
      <c r="RH1291" s="1"/>
      <c r="RI1291" s="1"/>
      <c r="RJ1291" s="1"/>
      <c r="RK1291" s="1"/>
      <c r="RL1291" s="1"/>
      <c r="RM1291" s="1"/>
      <c r="RN1291" s="1"/>
      <c r="RO1291" s="1"/>
      <c r="RP1291" s="1"/>
      <c r="RQ1291" s="1"/>
      <c r="RR1291" s="1"/>
      <c r="RS1291" s="1"/>
      <c r="RT1291" s="1"/>
      <c r="RU1291" s="1"/>
      <c r="RV1291" s="1"/>
      <c r="RW1291" s="1"/>
      <c r="RX1291" s="1"/>
      <c r="RY1291" s="1"/>
      <c r="RZ1291" s="1"/>
      <c r="SA1291" s="1"/>
      <c r="SB1291" s="1"/>
      <c r="SC1291" s="1"/>
      <c r="SD1291" s="1"/>
      <c r="SE1291" s="1"/>
      <c r="SF1291" s="1"/>
      <c r="SG1291" s="1"/>
      <c r="SH1291" s="1"/>
      <c r="SI1291" s="1"/>
      <c r="SJ1291" s="1"/>
      <c r="SK1291" s="1"/>
      <c r="SL1291" s="1"/>
      <c r="SM1291" s="1"/>
      <c r="SN1291" s="1"/>
      <c r="SO1291" s="1"/>
      <c r="SP1291" s="1"/>
      <c r="SQ1291" s="1"/>
      <c r="SR1291" s="1"/>
      <c r="SS1291" s="1"/>
      <c r="ST1291" s="1"/>
      <c r="SU1291" s="1"/>
      <c r="SV1291" s="1"/>
      <c r="SW1291" s="1"/>
      <c r="SX1291" s="1"/>
      <c r="SY1291" s="1"/>
      <c r="SZ1291" s="1"/>
      <c r="TA1291" s="1"/>
      <c r="TB1291" s="1"/>
      <c r="TC1291" s="1"/>
      <c r="TD1291" s="1"/>
      <c r="TE1291" s="1"/>
      <c r="TF1291" s="1"/>
      <c r="TG1291" s="1"/>
      <c r="TH1291" s="1"/>
      <c r="TI1291" s="1"/>
      <c r="TJ1291" s="1"/>
      <c r="TK1291" s="1"/>
      <c r="TL1291" s="1"/>
      <c r="TM1291" s="1"/>
      <c r="TN1291" s="1"/>
      <c r="TO1291" s="1"/>
      <c r="TP1291" s="1"/>
      <c r="TQ1291" s="1"/>
      <c r="TR1291" s="1"/>
      <c r="TS1291" s="1"/>
      <c r="TT1291" s="1"/>
      <c r="TU1291" s="1"/>
      <c r="TV1291" s="1"/>
      <c r="TW1291" s="1"/>
      <c r="TX1291" s="1"/>
      <c r="TY1291" s="1"/>
      <c r="TZ1291" s="1"/>
      <c r="UA1291" s="1"/>
      <c r="UB1291" s="1"/>
      <c r="UC1291" s="1"/>
      <c r="UD1291" s="1"/>
      <c r="UE1291" s="1"/>
      <c r="UF1291" s="1"/>
      <c r="UG1291" s="1"/>
      <c r="UH1291" s="1"/>
      <c r="UI1291" s="1"/>
      <c r="UJ1291" s="1"/>
      <c r="UK1291" s="1"/>
      <c r="UL1291" s="1"/>
      <c r="UM1291" s="1"/>
      <c r="UN1291" s="1"/>
      <c r="UO1291" s="1"/>
      <c r="UP1291" s="1"/>
      <c r="UQ1291" s="1"/>
      <c r="UR1291" s="1"/>
      <c r="US1291" s="1"/>
      <c r="UT1291" s="1"/>
      <c r="UU1291" s="1"/>
      <c r="UV1291" s="1"/>
      <c r="UW1291" s="1"/>
      <c r="UX1291" s="1"/>
      <c r="UY1291" s="1"/>
      <c r="UZ1291" s="1"/>
      <c r="VA1291" s="1"/>
      <c r="VB1291" s="1"/>
      <c r="VC1291" s="1"/>
      <c r="VD1291" s="1"/>
      <c r="VE1291" s="1"/>
      <c r="VF1291" s="1"/>
      <c r="VT1291" s="1"/>
    </row>
    <row r="1292" spans="308:592" x14ac:dyDescent="0.3">
      <c r="KV1292" s="1"/>
      <c r="KW1292" s="34"/>
      <c r="KY1292" s="35"/>
      <c r="PL1292" s="34"/>
      <c r="PN1292" s="35"/>
      <c r="PT1292" s="36"/>
      <c r="PV1292" s="37"/>
      <c r="QF1292" s="36"/>
      <c r="QH1292" s="37"/>
      <c r="VT1292" s="1"/>
    </row>
    <row r="1293" spans="308:592" x14ac:dyDescent="0.3">
      <c r="KV1293" s="1"/>
      <c r="KW1293" s="34"/>
      <c r="KY1293" s="35"/>
      <c r="PL1293" s="34"/>
      <c r="PN1293" s="35"/>
      <c r="PT1293" s="36"/>
      <c r="PV1293" s="37"/>
      <c r="QF1293" s="36"/>
      <c r="QH1293" s="37"/>
      <c r="VT1293" s="1"/>
    </row>
    <row r="1294" spans="308:592" x14ac:dyDescent="0.3">
      <c r="KV1294" s="1"/>
      <c r="KW1294" s="34"/>
      <c r="KY1294" s="35"/>
      <c r="LA1294" s="36"/>
      <c r="LB1294" s="36"/>
      <c r="LC1294" s="36"/>
      <c r="LD1294" s="36"/>
      <c r="LE1294" s="36"/>
      <c r="LF1294" s="36"/>
      <c r="LG1294" s="36"/>
      <c r="LH1294" s="36"/>
      <c r="LI1294" s="36"/>
      <c r="LJ1294" s="36"/>
      <c r="LK1294" s="36"/>
      <c r="LL1294" s="36"/>
      <c r="LM1294" s="36"/>
      <c r="LN1294" s="36"/>
      <c r="LO1294" s="36"/>
      <c r="LP1294" s="36"/>
      <c r="LQ1294" s="36"/>
      <c r="LR1294" s="36"/>
      <c r="LS1294" s="36"/>
      <c r="LT1294" s="36"/>
      <c r="LU1294" s="36"/>
      <c r="LV1294" s="36"/>
      <c r="LW1294" s="36"/>
      <c r="LX1294" s="36"/>
      <c r="LY1294" s="36"/>
      <c r="LZ1294" s="36"/>
      <c r="MA1294" s="36"/>
      <c r="MB1294" s="36"/>
      <c r="MC1294" s="36"/>
      <c r="MD1294" s="36"/>
      <c r="ME1294" s="36"/>
      <c r="MF1294" s="36"/>
      <c r="MG1294" s="36"/>
      <c r="MH1294" s="36"/>
      <c r="MI1294" s="36"/>
      <c r="MJ1294" s="36"/>
      <c r="MK1294" s="36"/>
      <c r="ML1294" s="36"/>
      <c r="MM1294" s="36"/>
      <c r="MN1294" s="36"/>
      <c r="MO1294" s="36"/>
      <c r="MP1294" s="36"/>
      <c r="MQ1294" s="36"/>
      <c r="MR1294" s="36"/>
      <c r="MS1294" s="36"/>
      <c r="MT1294" s="36"/>
      <c r="MU1294" s="36"/>
      <c r="MV1294" s="36"/>
      <c r="MW1294" s="36"/>
      <c r="MX1294" s="36"/>
      <c r="MY1294" s="36"/>
      <c r="MZ1294" s="36"/>
      <c r="NA1294" s="36"/>
      <c r="NB1294" s="36"/>
      <c r="NC1294" s="36"/>
      <c r="ND1294" s="36"/>
      <c r="NE1294" s="36"/>
      <c r="NF1294" s="36"/>
      <c r="NG1294" s="36"/>
      <c r="NH1294" s="36"/>
      <c r="NI1294" s="36"/>
      <c r="NJ1294" s="36"/>
      <c r="NK1294" s="36"/>
      <c r="NL1294" s="36"/>
      <c r="NM1294" s="36"/>
      <c r="NN1294" s="36"/>
      <c r="NO1294" s="36"/>
      <c r="NP1294" s="36"/>
      <c r="NQ1294" s="36"/>
      <c r="NR1294" s="36"/>
      <c r="NS1294" s="36"/>
      <c r="NT1294" s="36"/>
      <c r="NU1294" s="36"/>
      <c r="NV1294" s="36"/>
      <c r="NW1294" s="36"/>
      <c r="NX1294" s="36"/>
      <c r="NY1294" s="36"/>
      <c r="NZ1294" s="36"/>
      <c r="OA1294" s="36"/>
      <c r="OB1294" s="36"/>
      <c r="OC1294" s="36"/>
      <c r="OD1294" s="36"/>
      <c r="OE1294" s="36"/>
      <c r="OF1294" s="36"/>
      <c r="OG1294" s="36"/>
      <c r="OH1294" s="36"/>
      <c r="OI1294" s="36"/>
      <c r="OJ1294" s="36"/>
      <c r="OK1294" s="36"/>
      <c r="OL1294" s="36"/>
      <c r="OM1294" s="36"/>
      <c r="ON1294" s="36"/>
      <c r="OO1294" s="36"/>
      <c r="OP1294" s="36"/>
      <c r="OQ1294" s="36"/>
      <c r="OR1294" s="36"/>
      <c r="OS1294" s="36"/>
      <c r="OT1294" s="36"/>
      <c r="OU1294" s="36"/>
      <c r="OV1294" s="36"/>
      <c r="OW1294" s="36"/>
      <c r="OX1294" s="36"/>
      <c r="OY1294" s="36"/>
      <c r="OZ1294" s="36"/>
      <c r="PA1294" s="36"/>
      <c r="PB1294" s="36"/>
      <c r="PC1294" s="36"/>
      <c r="PD1294" s="36"/>
      <c r="PE1294" s="36"/>
      <c r="PF1294" s="36"/>
      <c r="PG1294" s="36"/>
      <c r="PH1294" s="36"/>
      <c r="PI1294" s="36"/>
      <c r="PJ1294" s="36"/>
      <c r="PK1294" s="36"/>
      <c r="PL1294" s="34"/>
      <c r="PM1294" s="36"/>
      <c r="PN1294" s="35"/>
      <c r="PO1294" s="36"/>
      <c r="PP1294" s="36"/>
      <c r="PQ1294" s="36"/>
      <c r="PR1294" s="36"/>
      <c r="PS1294" s="36"/>
      <c r="PT1294" s="36"/>
      <c r="PV1294" s="37"/>
      <c r="QF1294" s="36"/>
      <c r="QH1294" s="37"/>
      <c r="VT1294" s="1"/>
    </row>
    <row r="1295" spans="308:592" x14ac:dyDescent="0.3">
      <c r="KV1295" s="1"/>
      <c r="KW1295" s="34"/>
      <c r="KY1295" s="35"/>
      <c r="LA1295" s="36"/>
      <c r="PL1295" s="34"/>
      <c r="PN1295" s="35"/>
      <c r="PV1295" s="37"/>
      <c r="QF1295" s="36"/>
      <c r="QH1295" s="37"/>
      <c r="VT1295" s="1"/>
    </row>
    <row r="1296" spans="308:592" x14ac:dyDescent="0.3">
      <c r="KV1296" s="1"/>
      <c r="KW1296" s="34"/>
      <c r="KY1296" s="35"/>
      <c r="LA1296" s="36"/>
      <c r="PL1296" s="34"/>
      <c r="PN1296" s="35"/>
      <c r="PV1296" s="37"/>
      <c r="QF1296" s="36"/>
      <c r="QH1296" s="37"/>
      <c r="VT1296" s="1"/>
    </row>
    <row r="1297" spans="308:592" x14ac:dyDescent="0.3">
      <c r="KV1297" s="1"/>
      <c r="KW1297" s="34"/>
      <c r="KY1297" s="35"/>
      <c r="LA1297" s="36"/>
      <c r="PL1297" s="34"/>
      <c r="PN1297" s="35"/>
      <c r="PV1297" s="37"/>
      <c r="QF1297" s="36"/>
      <c r="QH1297" s="37"/>
      <c r="VT1297" s="1"/>
    </row>
    <row r="1298" spans="308:592" x14ac:dyDescent="0.3">
      <c r="KV1298" s="1"/>
      <c r="KW1298" s="34"/>
      <c r="KY1298" s="35"/>
      <c r="LA1298" s="36"/>
      <c r="LC1298" s="37"/>
      <c r="LD1298" s="37"/>
      <c r="LE1298" s="37"/>
      <c r="LF1298" s="37"/>
      <c r="LG1298" s="37"/>
      <c r="LH1298" s="37"/>
      <c r="LI1298" s="37"/>
      <c r="LJ1298" s="37"/>
      <c r="LK1298" s="37"/>
      <c r="LL1298" s="37"/>
      <c r="LM1298" s="37"/>
      <c r="LN1298" s="37"/>
      <c r="LO1298" s="37"/>
      <c r="LP1298" s="37"/>
      <c r="LQ1298" s="37"/>
      <c r="LR1298" s="37"/>
      <c r="LS1298" s="37"/>
      <c r="LT1298" s="37"/>
      <c r="LU1298" s="37"/>
      <c r="LV1298" s="37"/>
      <c r="LW1298" s="37"/>
      <c r="LX1298" s="37"/>
      <c r="LY1298" s="37"/>
      <c r="LZ1298" s="37"/>
      <c r="MA1298" s="37"/>
      <c r="MB1298" s="37"/>
      <c r="MC1298" s="37"/>
      <c r="MD1298" s="37"/>
      <c r="ME1298" s="37"/>
      <c r="MF1298" s="37"/>
      <c r="MG1298" s="37"/>
      <c r="MH1298" s="37"/>
      <c r="MI1298" s="37"/>
      <c r="MJ1298" s="37"/>
      <c r="MK1298" s="37"/>
      <c r="ML1298" s="37"/>
      <c r="MM1298" s="37"/>
      <c r="MN1298" s="37"/>
      <c r="MO1298" s="37"/>
      <c r="MP1298" s="37"/>
      <c r="MQ1298" s="37"/>
      <c r="MR1298" s="37"/>
      <c r="MS1298" s="37"/>
      <c r="MT1298" s="37"/>
      <c r="MU1298" s="37"/>
      <c r="MV1298" s="37"/>
      <c r="MW1298" s="37"/>
      <c r="MX1298" s="37"/>
      <c r="MY1298" s="37"/>
      <c r="MZ1298" s="37"/>
      <c r="NA1298" s="37"/>
      <c r="NB1298" s="37"/>
      <c r="NC1298" s="37"/>
      <c r="ND1298" s="37"/>
      <c r="NE1298" s="37"/>
      <c r="NF1298" s="37"/>
      <c r="NG1298" s="37"/>
      <c r="NH1298" s="37"/>
      <c r="NI1298" s="37"/>
      <c r="NJ1298" s="37"/>
      <c r="NK1298" s="37"/>
      <c r="NL1298" s="37"/>
      <c r="NM1298" s="37"/>
      <c r="NN1298" s="37"/>
      <c r="NO1298" s="37"/>
      <c r="NP1298" s="37"/>
      <c r="NQ1298" s="37"/>
      <c r="NR1298" s="37"/>
      <c r="NS1298" s="37"/>
      <c r="NT1298" s="37"/>
      <c r="NU1298" s="37"/>
      <c r="NV1298" s="37"/>
      <c r="NW1298" s="37"/>
      <c r="NX1298" s="37"/>
      <c r="NY1298" s="37"/>
      <c r="NZ1298" s="37"/>
      <c r="OA1298" s="37"/>
      <c r="OB1298" s="37"/>
      <c r="OC1298" s="37"/>
      <c r="OD1298" s="37"/>
      <c r="OE1298" s="37"/>
      <c r="OF1298" s="37"/>
      <c r="OG1298" s="37"/>
      <c r="OH1298" s="37"/>
      <c r="OI1298" s="37"/>
      <c r="OJ1298" s="37"/>
      <c r="OK1298" s="37"/>
      <c r="OL1298" s="37"/>
      <c r="OM1298" s="37"/>
      <c r="ON1298" s="37"/>
      <c r="OO1298" s="37"/>
      <c r="OP1298" s="37"/>
      <c r="OQ1298" s="37"/>
      <c r="OR1298" s="37"/>
      <c r="OS1298" s="37"/>
      <c r="OT1298" s="37"/>
      <c r="OU1298" s="37"/>
      <c r="OV1298" s="37"/>
      <c r="OW1298" s="37"/>
      <c r="OX1298" s="37"/>
      <c r="OY1298" s="37"/>
      <c r="OZ1298" s="37"/>
      <c r="PA1298" s="37"/>
      <c r="PB1298" s="37"/>
      <c r="PC1298" s="37"/>
      <c r="PD1298" s="37"/>
      <c r="PE1298" s="37"/>
      <c r="PF1298" s="37"/>
      <c r="PG1298" s="37"/>
      <c r="PH1298" s="37"/>
      <c r="PI1298" s="37"/>
      <c r="PJ1298" s="37"/>
      <c r="PK1298" s="37"/>
      <c r="PL1298" s="34"/>
      <c r="PM1298" s="37"/>
      <c r="PN1298" s="35"/>
      <c r="PO1298" s="37"/>
      <c r="PP1298" s="37"/>
      <c r="PQ1298" s="37"/>
      <c r="PR1298" s="37"/>
      <c r="PS1298" s="37"/>
      <c r="PT1298" s="37"/>
      <c r="PU1298" s="37"/>
      <c r="PV1298" s="37"/>
      <c r="QF1298" s="36"/>
      <c r="QH1298" s="37"/>
      <c r="VT1298" s="1"/>
    </row>
    <row r="1299" spans="308:592" x14ac:dyDescent="0.3">
      <c r="KV1299" s="1"/>
      <c r="KW1299" s="34"/>
      <c r="KY1299" s="35"/>
      <c r="LA1299" s="36"/>
      <c r="LC1299" s="37"/>
      <c r="PL1299" s="34"/>
      <c r="PN1299" s="35"/>
      <c r="QF1299" s="36"/>
      <c r="QH1299" s="37"/>
      <c r="VT1299" s="1"/>
    </row>
    <row r="1300" spans="308:592" x14ac:dyDescent="0.3">
      <c r="KV1300" s="1"/>
      <c r="KW1300" s="34"/>
      <c r="KY1300" s="35"/>
      <c r="LA1300" s="36"/>
      <c r="LC1300" s="37"/>
      <c r="PL1300" s="34"/>
      <c r="PN1300" s="35"/>
      <c r="QF1300" s="36"/>
      <c r="QH1300" s="37"/>
      <c r="VT1300" s="1"/>
    </row>
    <row r="1301" spans="308:592" x14ac:dyDescent="0.3">
      <c r="KV1301" s="1"/>
      <c r="KW1301" s="34"/>
      <c r="KY1301" s="35"/>
      <c r="LA1301" s="36"/>
      <c r="LC1301" s="37"/>
      <c r="PL1301" s="34"/>
      <c r="PN1301" s="35"/>
      <c r="QF1301" s="36"/>
      <c r="QH1301" s="37"/>
      <c r="VT1301" s="1"/>
    </row>
    <row r="1302" spans="308:592" x14ac:dyDescent="0.3">
      <c r="KV1302" s="1"/>
      <c r="KW1302" s="34"/>
      <c r="KY1302" s="35"/>
      <c r="LA1302" s="36"/>
      <c r="LC1302" s="37"/>
      <c r="PL1302" s="34"/>
      <c r="PN1302" s="35"/>
      <c r="QF1302" s="36"/>
      <c r="QH1302" s="37"/>
      <c r="VT1302" s="1"/>
    </row>
    <row r="1303" spans="308:592" x14ac:dyDescent="0.3">
      <c r="KV1303" s="1"/>
      <c r="KW1303" s="34"/>
      <c r="KY1303" s="35"/>
      <c r="LA1303" s="36"/>
      <c r="LC1303" s="37"/>
      <c r="PL1303" s="34"/>
      <c r="PN1303" s="35"/>
      <c r="QF1303" s="36"/>
      <c r="QH1303" s="37"/>
      <c r="VT1303" s="1"/>
    </row>
    <row r="1304" spans="308:592" x14ac:dyDescent="0.3">
      <c r="KV1304" s="1"/>
      <c r="KW1304" s="34"/>
      <c r="KY1304" s="35"/>
      <c r="LA1304" s="36"/>
      <c r="LC1304" s="37"/>
      <c r="PL1304" s="34"/>
      <c r="PN1304" s="35"/>
      <c r="QF1304" s="36"/>
      <c r="QH1304" s="37"/>
      <c r="VT1304" s="1"/>
    </row>
    <row r="1305" spans="308:592" x14ac:dyDescent="0.3">
      <c r="KV1305" s="1"/>
      <c r="KW1305" s="34"/>
      <c r="KY1305" s="35"/>
      <c r="LA1305" s="36"/>
      <c r="LC1305" s="37"/>
      <c r="PL1305" s="34"/>
      <c r="PN1305" s="35"/>
      <c r="QF1305" s="36"/>
      <c r="QH1305" s="37"/>
      <c r="VT1305" s="1"/>
    </row>
    <row r="1306" spans="308:592" x14ac:dyDescent="0.3">
      <c r="KV1306" s="1"/>
      <c r="KW1306" s="34"/>
      <c r="KY1306" s="35"/>
      <c r="LA1306" s="36"/>
      <c r="LC1306" s="37"/>
      <c r="PL1306" s="34"/>
      <c r="PN1306" s="35"/>
      <c r="QF1306" s="36"/>
      <c r="QH1306" s="37"/>
      <c r="VT1306" s="1"/>
    </row>
    <row r="1307" spans="308:592" x14ac:dyDescent="0.3">
      <c r="KV1307" s="1"/>
      <c r="KW1307" s="34"/>
      <c r="KY1307" s="35"/>
      <c r="LA1307" s="36"/>
      <c r="LC1307" s="37"/>
      <c r="PL1307" s="34"/>
      <c r="PN1307" s="35"/>
      <c r="QF1307" s="36"/>
      <c r="QH1307" s="37"/>
      <c r="VT1307" s="1"/>
    </row>
    <row r="1308" spans="308:592" x14ac:dyDescent="0.3">
      <c r="KV1308" s="1"/>
      <c r="KW1308" s="34"/>
      <c r="KY1308" s="35"/>
      <c r="LA1308" s="36"/>
      <c r="LC1308" s="37"/>
      <c r="PL1308" s="34"/>
      <c r="PN1308" s="35"/>
      <c r="QF1308" s="36"/>
      <c r="QH1308" s="37"/>
      <c r="VT1308" s="1"/>
    </row>
    <row r="1309" spans="308:592" x14ac:dyDescent="0.3">
      <c r="KV1309" s="1"/>
      <c r="KW1309" s="34"/>
      <c r="KY1309" s="35"/>
      <c r="LA1309" s="36"/>
      <c r="LC1309" s="37"/>
      <c r="PL1309" s="34"/>
      <c r="PN1309" s="35"/>
      <c r="QF1309" s="36"/>
      <c r="QH1309" s="37"/>
      <c r="VT1309" s="1"/>
    </row>
    <row r="1310" spans="308:592" x14ac:dyDescent="0.3">
      <c r="KV1310" s="1"/>
      <c r="KW1310" s="34"/>
      <c r="KY1310" s="35"/>
      <c r="LA1310" s="36"/>
      <c r="LC1310" s="37"/>
      <c r="PL1310" s="34"/>
      <c r="PN1310" s="35"/>
      <c r="QF1310" s="36"/>
      <c r="QH1310" s="37"/>
      <c r="VT1310" s="1"/>
    </row>
    <row r="1311" spans="308:592" x14ac:dyDescent="0.3">
      <c r="KV1311" s="1"/>
      <c r="KW1311" s="34"/>
      <c r="KY1311" s="35"/>
      <c r="LA1311" s="36"/>
      <c r="LC1311" s="37"/>
      <c r="PL1311" s="34"/>
      <c r="PN1311" s="35"/>
      <c r="QF1311" s="36"/>
      <c r="QH1311" s="37"/>
      <c r="VT1311" s="1"/>
    </row>
    <row r="1312" spans="308:592" x14ac:dyDescent="0.3">
      <c r="KV1312" s="1"/>
      <c r="KW1312" s="34"/>
      <c r="KY1312" s="35"/>
      <c r="LA1312" s="36"/>
      <c r="LC1312" s="37"/>
      <c r="PL1312" s="34"/>
      <c r="PN1312" s="35"/>
      <c r="QF1312" s="36"/>
      <c r="QH1312" s="37"/>
      <c r="VT1312" s="1"/>
    </row>
    <row r="1313" spans="308:592" x14ac:dyDescent="0.3">
      <c r="KV1313" s="1"/>
      <c r="KW1313" s="34"/>
      <c r="KY1313" s="35"/>
      <c r="LA1313" s="36"/>
      <c r="LC1313" s="37"/>
      <c r="PL1313" s="34"/>
      <c r="PN1313" s="35"/>
      <c r="QF1313" s="36"/>
      <c r="QH1313" s="37"/>
      <c r="VT1313" s="1"/>
    </row>
    <row r="1314" spans="308:592" x14ac:dyDescent="0.3">
      <c r="KV1314" s="1"/>
      <c r="KW1314" s="34"/>
      <c r="KY1314" s="35"/>
      <c r="LA1314" s="36"/>
      <c r="LC1314" s="37"/>
      <c r="LQ1314" s="1"/>
      <c r="LR1314" s="1"/>
      <c r="LS1314" s="1"/>
      <c r="LT1314" s="1"/>
      <c r="LU1314" s="1"/>
      <c r="LV1314" s="1"/>
      <c r="LW1314" s="1"/>
      <c r="LX1314" s="1"/>
      <c r="LY1314" s="1"/>
      <c r="LZ1314" s="1"/>
      <c r="MA1314" s="1"/>
      <c r="MB1314" s="1"/>
      <c r="MC1314" s="1"/>
      <c r="MD1314" s="1"/>
      <c r="ME1314" s="1"/>
      <c r="MF1314" s="1"/>
      <c r="MG1314" s="1"/>
      <c r="MH1314" s="1"/>
      <c r="MI1314" s="1"/>
      <c r="MJ1314" s="1"/>
      <c r="MK1314" s="1"/>
      <c r="ML1314" s="1"/>
      <c r="MM1314" s="1"/>
      <c r="MN1314" s="1"/>
      <c r="MO1314" s="1"/>
      <c r="MP1314" s="1"/>
      <c r="MQ1314" s="1"/>
      <c r="MR1314" s="1"/>
      <c r="MS1314" s="1"/>
      <c r="MT1314" s="1"/>
      <c r="MU1314" s="1"/>
      <c r="MV1314" s="1"/>
      <c r="MW1314" s="1"/>
      <c r="MX1314" s="1"/>
      <c r="MY1314" s="1"/>
      <c r="MZ1314" s="1"/>
      <c r="NA1314" s="1"/>
      <c r="NB1314" s="1"/>
      <c r="NC1314" s="1"/>
      <c r="ND1314" s="1"/>
      <c r="NE1314" s="1"/>
      <c r="NF1314" s="1"/>
      <c r="NG1314" s="1"/>
      <c r="NH1314" s="1"/>
      <c r="NI1314" s="1"/>
      <c r="NJ1314" s="1"/>
      <c r="NK1314" s="1"/>
      <c r="NL1314" s="1"/>
      <c r="NM1314" s="1"/>
      <c r="NN1314" s="1"/>
      <c r="NO1314" s="1"/>
      <c r="NP1314" s="1"/>
      <c r="NQ1314" s="1"/>
      <c r="NR1314" s="1"/>
      <c r="NS1314" s="1"/>
      <c r="NT1314" s="1"/>
      <c r="NU1314" s="1"/>
      <c r="NV1314" s="1"/>
      <c r="NW1314" s="1"/>
      <c r="NX1314" s="1"/>
      <c r="NY1314" s="1"/>
      <c r="NZ1314" s="1"/>
      <c r="OA1314" s="1"/>
      <c r="OB1314" s="1"/>
      <c r="OC1314" s="1"/>
      <c r="OD1314" s="1"/>
      <c r="OE1314" s="1"/>
      <c r="OF1314" s="1"/>
      <c r="OG1314" s="1"/>
      <c r="OH1314" s="1"/>
      <c r="OI1314" s="1"/>
      <c r="OJ1314" s="1"/>
      <c r="OK1314" s="1"/>
      <c r="OL1314" s="1"/>
      <c r="OM1314" s="1"/>
      <c r="ON1314" s="1"/>
      <c r="OO1314" s="1"/>
      <c r="OP1314" s="1"/>
      <c r="OQ1314" s="1"/>
      <c r="OR1314" s="1"/>
      <c r="OS1314" s="1"/>
      <c r="OT1314" s="1"/>
      <c r="OU1314" s="1"/>
      <c r="OV1314" s="1"/>
      <c r="OW1314" s="1"/>
      <c r="OX1314" s="1"/>
      <c r="OY1314" s="1"/>
      <c r="OZ1314" s="1"/>
      <c r="PA1314" s="1"/>
      <c r="PB1314" s="1"/>
      <c r="PC1314" s="1"/>
      <c r="PD1314" s="1"/>
      <c r="PE1314" s="1"/>
      <c r="PF1314" s="1"/>
      <c r="PG1314" s="1"/>
      <c r="PH1314" s="1"/>
      <c r="PI1314" s="1"/>
      <c r="PJ1314" s="1"/>
      <c r="PK1314" s="1"/>
      <c r="PL1314" s="2"/>
      <c r="PM1314" s="1"/>
      <c r="PN1314" s="7"/>
      <c r="PO1314" s="1"/>
      <c r="PP1314" s="1"/>
      <c r="PQ1314" s="1"/>
      <c r="PR1314" s="1"/>
      <c r="PS1314" s="1"/>
      <c r="PT1314" s="1"/>
      <c r="PU1314" s="1"/>
      <c r="PV1314" s="1"/>
      <c r="PW1314" s="1"/>
      <c r="PX1314" s="1"/>
      <c r="PY1314" s="1"/>
      <c r="PZ1314" s="1"/>
      <c r="QA1314" s="1"/>
      <c r="QB1314" s="1"/>
      <c r="QC1314" s="1"/>
      <c r="QD1314" s="1"/>
      <c r="QE1314" s="1"/>
      <c r="QF1314" s="2"/>
      <c r="QG1314" s="1"/>
      <c r="QH1314" s="7"/>
      <c r="QI1314" s="1"/>
      <c r="QJ1314" s="1"/>
      <c r="QK1314" s="1"/>
      <c r="QL1314" s="1"/>
      <c r="QM1314" s="1"/>
      <c r="QN1314" s="1"/>
      <c r="QO1314" s="1"/>
      <c r="QP1314" s="1"/>
      <c r="QQ1314" s="1"/>
      <c r="QR1314" s="1"/>
      <c r="QS1314" s="1"/>
      <c r="QT1314" s="1"/>
      <c r="QU1314" s="1"/>
      <c r="QV1314" s="1"/>
      <c r="QW1314" s="1"/>
      <c r="QX1314" s="1"/>
      <c r="QY1314" s="1"/>
      <c r="QZ1314" s="1"/>
      <c r="RA1314" s="1"/>
      <c r="RB1314" s="1"/>
      <c r="RC1314" s="1"/>
      <c r="RD1314" s="1"/>
      <c r="RE1314" s="1"/>
      <c r="RF1314" s="1"/>
      <c r="RG1314" s="1"/>
      <c r="RH1314" s="1"/>
      <c r="RI1314" s="1"/>
      <c r="RJ1314" s="1"/>
      <c r="RK1314" s="1"/>
      <c r="RL1314" s="1"/>
      <c r="RM1314" s="1"/>
      <c r="RN1314" s="1"/>
      <c r="RO1314" s="1"/>
      <c r="RP1314" s="1"/>
      <c r="RQ1314" s="1"/>
      <c r="RR1314" s="1"/>
      <c r="RS1314" s="1"/>
      <c r="RT1314" s="1"/>
      <c r="RU1314" s="1"/>
      <c r="RV1314" s="1"/>
      <c r="RW1314" s="1"/>
      <c r="RX1314" s="1"/>
      <c r="RY1314" s="1"/>
      <c r="RZ1314" s="1"/>
      <c r="SA1314" s="1"/>
      <c r="SB1314" s="1"/>
      <c r="SC1314" s="1"/>
      <c r="SD1314" s="1"/>
      <c r="SE1314" s="1"/>
      <c r="SF1314" s="1"/>
      <c r="SG1314" s="1"/>
      <c r="SH1314" s="1"/>
      <c r="SI1314" s="1"/>
      <c r="SJ1314" s="1"/>
      <c r="SK1314" s="1"/>
      <c r="SL1314" s="1"/>
      <c r="SM1314" s="1"/>
      <c r="SN1314" s="1"/>
      <c r="SO1314" s="1"/>
      <c r="SP1314" s="1"/>
      <c r="SQ1314" s="1"/>
      <c r="SR1314" s="1"/>
      <c r="SS1314" s="1"/>
      <c r="ST1314" s="1"/>
      <c r="SU1314" s="1"/>
      <c r="SV1314" s="1"/>
      <c r="SW1314" s="1"/>
      <c r="SX1314" s="1"/>
      <c r="SY1314" s="1"/>
      <c r="SZ1314" s="1"/>
      <c r="TA1314" s="1"/>
      <c r="TB1314" s="1"/>
      <c r="TC1314" s="1"/>
      <c r="TD1314" s="1"/>
      <c r="TE1314" s="1"/>
      <c r="TF1314" s="1"/>
      <c r="TG1314" s="1"/>
      <c r="TH1314" s="1"/>
      <c r="TI1314" s="1"/>
      <c r="TJ1314" s="1"/>
      <c r="TK1314" s="1"/>
      <c r="TL1314" s="1"/>
      <c r="TM1314" s="1"/>
      <c r="TN1314" s="1"/>
      <c r="TO1314" s="1"/>
      <c r="TP1314" s="1"/>
      <c r="TQ1314" s="1"/>
      <c r="TR1314" s="1"/>
      <c r="TS1314" s="1"/>
      <c r="TT1314" s="1"/>
      <c r="TU1314" s="1"/>
      <c r="TV1314" s="1"/>
      <c r="TW1314" s="1"/>
      <c r="TX1314" s="1"/>
      <c r="TY1314" s="1"/>
      <c r="TZ1314" s="1"/>
      <c r="UA1314" s="1"/>
      <c r="UB1314" s="1"/>
      <c r="UC1314" s="1"/>
      <c r="UD1314" s="1"/>
      <c r="UE1314" s="1"/>
      <c r="UF1314" s="1"/>
      <c r="UG1314" s="1"/>
      <c r="UH1314" s="1"/>
      <c r="UI1314" s="1"/>
      <c r="UJ1314" s="1"/>
      <c r="UK1314" s="1"/>
      <c r="UL1314" s="1"/>
      <c r="UM1314" s="1"/>
      <c r="UN1314" s="1"/>
      <c r="UO1314" s="1"/>
      <c r="UP1314" s="1"/>
      <c r="UQ1314" s="1"/>
      <c r="UR1314" s="1"/>
      <c r="US1314" s="1"/>
      <c r="UT1314" s="1"/>
      <c r="UU1314" s="1"/>
      <c r="UV1314" s="1"/>
      <c r="UW1314" s="1"/>
      <c r="UX1314" s="1"/>
      <c r="UY1314" s="1"/>
      <c r="UZ1314" s="1"/>
      <c r="VA1314" s="1"/>
      <c r="VB1314" s="1"/>
      <c r="VC1314" s="1"/>
      <c r="VD1314" s="1"/>
      <c r="VE1314" s="1"/>
      <c r="VF1314" s="1"/>
      <c r="VT1314" s="1"/>
    </row>
    <row r="1315" spans="308:592" ht="15" customHeight="1" thickBot="1" x14ac:dyDescent="0.35">
      <c r="KV1315" s="1"/>
      <c r="KW1315" s="34"/>
      <c r="KY1315" s="35"/>
      <c r="LA1315" s="36"/>
      <c r="LC1315" s="37"/>
      <c r="LQ1315" s="1"/>
      <c r="LR1315" s="125" t="s">
        <v>62</v>
      </c>
      <c r="LS1315" s="126"/>
      <c r="LT1315" s="126"/>
      <c r="LU1315" s="126"/>
      <c r="LV1315" s="126"/>
      <c r="LW1315" s="126"/>
      <c r="LX1315" s="126"/>
      <c r="LY1315" s="126"/>
      <c r="LZ1315" s="126"/>
      <c r="MA1315" s="126"/>
      <c r="MB1315" s="126"/>
      <c r="MC1315" s="126"/>
      <c r="MD1315" s="126"/>
      <c r="ME1315" s="126"/>
      <c r="MF1315" s="126"/>
      <c r="MG1315" s="1"/>
      <c r="PJ1315" s="1"/>
      <c r="PL1315" s="2" t="s">
        <v>58</v>
      </c>
      <c r="PN1315" s="7" t="s">
        <v>59</v>
      </c>
      <c r="PP1315" s="1"/>
      <c r="QD1315" s="1"/>
      <c r="QF1315" s="2" t="s">
        <v>60</v>
      </c>
      <c r="QH1315" s="7" t="s">
        <v>61</v>
      </c>
      <c r="QJ1315" s="1"/>
      <c r="VF1315" s="1"/>
      <c r="VT1315" s="1"/>
    </row>
    <row r="1316" spans="308:592" x14ac:dyDescent="0.3">
      <c r="KV1316" s="1"/>
      <c r="KW1316" s="34"/>
      <c r="KY1316" s="35"/>
      <c r="LA1316" s="36"/>
      <c r="LC1316" s="37"/>
      <c r="LQ1316" s="1"/>
      <c r="LR1316" s="126"/>
      <c r="LS1316" s="126"/>
      <c r="LT1316" s="126"/>
      <c r="LU1316" s="126"/>
      <c r="LV1316" s="126"/>
      <c r="LW1316" s="126"/>
      <c r="LX1316" s="126"/>
      <c r="LY1316" s="126"/>
      <c r="LZ1316" s="126"/>
      <c r="MA1316" s="126"/>
      <c r="MB1316" s="126"/>
      <c r="MC1316" s="126"/>
      <c r="MD1316" s="126"/>
      <c r="ME1316" s="126"/>
      <c r="MF1316" s="126"/>
      <c r="MG1316" s="1"/>
      <c r="PJ1316" s="1"/>
      <c r="PL1316" s="4">
        <f t="array" ref="PL1316:PL1318">PL1325:PL1327*PK1320:PK1322</f>
        <v>-0.32862032415070963</v>
      </c>
      <c r="PN1316" s="8">
        <f t="array" ref="PN1316:PN1318">PN1288:PN1290</f>
        <v>3.3718144510849035E-2</v>
      </c>
      <c r="PP1316" s="1"/>
      <c r="QD1316" s="1"/>
      <c r="QF1316" s="4">
        <f t="array" ref="QF1316:QF1318">QF1325:QF1327*QE1320:QE1322</f>
        <v>-0.32862034040516513</v>
      </c>
      <c r="QH1316" s="8">
        <f t="array" ref="QH1316:QH1318">QH1288:QH1290</f>
        <v>-5.8939352259315056E-3</v>
      </c>
      <c r="QJ1316" s="1"/>
      <c r="VF1316" s="1"/>
      <c r="VT1316" s="1"/>
    </row>
    <row r="1317" spans="308:592" x14ac:dyDescent="0.3">
      <c r="KV1317" s="1"/>
      <c r="KW1317" s="34"/>
      <c r="KY1317" s="35"/>
      <c r="LA1317" s="36"/>
      <c r="LC1317" s="37"/>
      <c r="LQ1317" s="1"/>
      <c r="LR1317" s="126"/>
      <c r="LS1317" s="126"/>
      <c r="LT1317" s="126"/>
      <c r="LU1317" s="126"/>
      <c r="LV1317" s="126"/>
      <c r="LW1317" s="126"/>
      <c r="LX1317" s="126"/>
      <c r="LY1317" s="126"/>
      <c r="LZ1317" s="126"/>
      <c r="MA1317" s="126"/>
      <c r="MB1317" s="126"/>
      <c r="MC1317" s="126"/>
      <c r="MD1317" s="126"/>
      <c r="ME1317" s="126"/>
      <c r="MF1317" s="126"/>
      <c r="MG1317" s="1"/>
      <c r="PJ1317" s="1"/>
      <c r="PL1317" s="5">
        <v>1.7379275394441727</v>
      </c>
      <c r="PN1317" s="9">
        <v>-1.3403525048586239E-2</v>
      </c>
      <c r="PP1317" s="1"/>
      <c r="QD1317" s="1"/>
      <c r="QF1317" s="5">
        <v>1.737927512630232</v>
      </c>
      <c r="QH1317" s="9">
        <v>2.3492543148251541E-3</v>
      </c>
      <c r="QJ1317" s="1"/>
      <c r="VF1317" s="1"/>
      <c r="VT1317" s="1"/>
    </row>
    <row r="1318" spans="308:592" ht="15" thickBot="1" x14ac:dyDescent="0.35">
      <c r="KV1318" s="1"/>
      <c r="KW1318" s="34"/>
      <c r="KY1318" s="35"/>
      <c r="LA1318" s="36"/>
      <c r="LC1318" s="37"/>
      <c r="LQ1318" s="1"/>
      <c r="LR1318" s="126"/>
      <c r="LS1318" s="126"/>
      <c r="LT1318" s="126"/>
      <c r="LU1318" s="126"/>
      <c r="LV1318" s="126"/>
      <c r="LW1318" s="126"/>
      <c r="LX1318" s="126"/>
      <c r="LY1318" s="126"/>
      <c r="LZ1318" s="126"/>
      <c r="MA1318" s="126"/>
      <c r="MB1318" s="126"/>
      <c r="MC1318" s="126"/>
      <c r="MD1318" s="126"/>
      <c r="ME1318" s="126"/>
      <c r="MF1318" s="126"/>
      <c r="MG1318" s="1"/>
      <c r="PJ1318" s="1"/>
      <c r="PL1318" s="6">
        <v>-1.4913566973153851</v>
      </c>
      <c r="PN1318" s="10">
        <v>-2.031461946226281E-2</v>
      </c>
      <c r="PP1318" s="1"/>
      <c r="QD1318" s="1"/>
      <c r="QF1318" s="6">
        <v>-1.4913567012420788</v>
      </c>
      <c r="QH1318" s="10">
        <v>3.5446809111063533E-3</v>
      </c>
      <c r="QJ1318" s="1"/>
      <c r="VF1318" s="1"/>
      <c r="VT1318" s="1"/>
    </row>
    <row r="1319" spans="308:592" ht="15" thickBot="1" x14ac:dyDescent="0.35">
      <c r="KV1319" s="1"/>
      <c r="KW1319" s="34"/>
      <c r="KY1319" s="35"/>
      <c r="LA1319" s="36"/>
      <c r="LC1319" s="37"/>
      <c r="LQ1319" s="1"/>
      <c r="LR1319" s="126"/>
      <c r="LS1319" s="126"/>
      <c r="LT1319" s="126"/>
      <c r="LU1319" s="126"/>
      <c r="LV1319" s="126"/>
      <c r="LW1319" s="126"/>
      <c r="LX1319" s="126"/>
      <c r="LY1319" s="126"/>
      <c r="LZ1319" s="126"/>
      <c r="MA1319" s="126"/>
      <c r="MB1319" s="126"/>
      <c r="MC1319" s="126"/>
      <c r="MD1319" s="126"/>
      <c r="ME1319" s="126"/>
      <c r="MF1319" s="126"/>
      <c r="MG1319" s="1"/>
      <c r="PJ1319" s="1"/>
      <c r="PK1319" t="s">
        <v>63</v>
      </c>
      <c r="PL1319" s="2"/>
      <c r="PN1319" s="7"/>
      <c r="PP1319" s="1"/>
      <c r="QD1319" s="1"/>
      <c r="QE1319" t="s">
        <v>63</v>
      </c>
      <c r="QF1319" s="2"/>
      <c r="QH1319" s="7"/>
      <c r="QJ1319" s="1"/>
      <c r="VF1319" s="1"/>
      <c r="VT1319" s="1"/>
    </row>
    <row r="1320" spans="308:592" x14ac:dyDescent="0.3">
      <c r="KV1320" s="1"/>
      <c r="KW1320" s="34"/>
      <c r="KY1320" s="35"/>
      <c r="LA1320" s="36"/>
      <c r="LC1320" s="37"/>
      <c r="LQ1320" s="1"/>
      <c r="LR1320" s="126"/>
      <c r="LS1320" s="126"/>
      <c r="LT1320" s="126"/>
      <c r="LU1320" s="126"/>
      <c r="LV1320" s="126"/>
      <c r="LW1320" s="126"/>
      <c r="LX1320" s="126"/>
      <c r="LY1320" s="126"/>
      <c r="LZ1320" s="126"/>
      <c r="MA1320" s="126"/>
      <c r="MB1320" s="126"/>
      <c r="MC1320" s="126"/>
      <c r="MD1320" s="126"/>
      <c r="ME1320" s="126"/>
      <c r="MF1320" s="126"/>
      <c r="MG1320" s="1"/>
      <c r="PJ1320" s="1"/>
      <c r="PK1320" s="12">
        <v>1</v>
      </c>
      <c r="PL1320" s="2"/>
      <c r="PN1320" s="7"/>
      <c r="PP1320" s="1"/>
      <c r="QD1320" s="1"/>
      <c r="QE1320" s="12">
        <f t="array" ref="QE1320:QE1322">PK1320:PK1322</f>
        <v>1</v>
      </c>
      <c r="QF1320" s="2"/>
      <c r="QH1320" s="7"/>
      <c r="QJ1320" s="1"/>
      <c r="VF1320" s="1"/>
      <c r="VT1320" s="1"/>
    </row>
    <row r="1321" spans="308:592" x14ac:dyDescent="0.3">
      <c r="KV1321" s="1"/>
      <c r="KW1321" s="34"/>
      <c r="KY1321" s="35"/>
      <c r="LA1321" s="36"/>
      <c r="LC1321" s="37"/>
      <c r="LQ1321" s="1"/>
      <c r="LR1321" s="126"/>
      <c r="LS1321" s="126"/>
      <c r="LT1321" s="126"/>
      <c r="LU1321" s="126"/>
      <c r="LV1321" s="126"/>
      <c r="LW1321" s="126"/>
      <c r="LX1321" s="126"/>
      <c r="LY1321" s="126"/>
      <c r="LZ1321" s="126"/>
      <c r="MA1321" s="126"/>
      <c r="MB1321" s="126"/>
      <c r="MC1321" s="126"/>
      <c r="MD1321" s="126"/>
      <c r="ME1321" s="126"/>
      <c r="MF1321" s="126"/>
      <c r="MG1321" s="1"/>
      <c r="PJ1321" s="1"/>
      <c r="PK1321" s="13">
        <v>1</v>
      </c>
      <c r="PL1321" s="2"/>
      <c r="PN1321" s="7"/>
      <c r="PP1321" s="1"/>
      <c r="QD1321" s="1"/>
      <c r="QE1321" s="13">
        <v>1</v>
      </c>
      <c r="QF1321" s="2"/>
      <c r="QH1321" s="7"/>
      <c r="QJ1321" s="1"/>
      <c r="VF1321" s="1"/>
      <c r="VT1321" s="1"/>
    </row>
    <row r="1322" spans="308:592" ht="15" thickBot="1" x14ac:dyDescent="0.35">
      <c r="KV1322" s="1"/>
      <c r="KW1322" s="34"/>
      <c r="KY1322" s="35"/>
      <c r="LA1322" s="36"/>
      <c r="LC1322" s="37"/>
      <c r="LQ1322" s="1"/>
      <c r="LR1322" s="126"/>
      <c r="LS1322" s="126"/>
      <c r="LT1322" s="126"/>
      <c r="LU1322" s="126"/>
      <c r="LV1322" s="126"/>
      <c r="LW1322" s="126"/>
      <c r="LX1322" s="126"/>
      <c r="LY1322" s="126"/>
      <c r="LZ1322" s="126"/>
      <c r="MA1322" s="126"/>
      <c r="MB1322" s="126"/>
      <c r="MC1322" s="126"/>
      <c r="MD1322" s="126"/>
      <c r="ME1322" s="126"/>
      <c r="MF1322" s="126"/>
      <c r="MG1322" s="1"/>
      <c r="PJ1322" s="1"/>
      <c r="PK1322" s="14">
        <v>1</v>
      </c>
      <c r="PL1322" s="2"/>
      <c r="PN1322" s="7"/>
      <c r="PP1322" s="1"/>
      <c r="QD1322" s="1"/>
      <c r="QE1322" s="14">
        <v>1</v>
      </c>
      <c r="QF1322" s="2"/>
      <c r="QH1322" s="7"/>
      <c r="QJ1322" s="1"/>
      <c r="VF1322" s="1"/>
      <c r="VT1322" s="1"/>
    </row>
    <row r="1323" spans="308:592" x14ac:dyDescent="0.3">
      <c r="KV1323" s="1"/>
      <c r="KW1323" s="34"/>
      <c r="KY1323" s="35"/>
      <c r="LA1323" s="36"/>
      <c r="LC1323" s="37"/>
      <c r="LQ1323" s="1"/>
      <c r="LR1323" s="126"/>
      <c r="LS1323" s="126"/>
      <c r="LT1323" s="126"/>
      <c r="LU1323" s="126"/>
      <c r="LV1323" s="126"/>
      <c r="LW1323" s="126"/>
      <c r="LX1323" s="126"/>
      <c r="LY1323" s="126"/>
      <c r="LZ1323" s="126"/>
      <c r="MA1323" s="126"/>
      <c r="MB1323" s="126"/>
      <c r="MC1323" s="126"/>
      <c r="MD1323" s="126"/>
      <c r="ME1323" s="126"/>
      <c r="MF1323" s="126"/>
      <c r="MG1323" s="1"/>
      <c r="PJ1323" s="1"/>
      <c r="PL1323" s="2"/>
      <c r="PN1323" s="7"/>
      <c r="PP1323" s="1"/>
      <c r="QD1323" s="1"/>
      <c r="QF1323" s="2"/>
      <c r="QH1323" s="7"/>
      <c r="QJ1323" s="1"/>
      <c r="VF1323" s="1"/>
      <c r="VT1323" s="1"/>
    </row>
    <row r="1324" spans="308:592" ht="15" thickBot="1" x14ac:dyDescent="0.35">
      <c r="KV1324" s="1"/>
      <c r="KW1324" s="34"/>
      <c r="KY1324" s="35"/>
      <c r="LA1324" s="36"/>
      <c r="LC1324" s="37"/>
      <c r="LQ1324" s="1"/>
      <c r="LR1324" s="126"/>
      <c r="LS1324" s="126"/>
      <c r="LT1324" s="126"/>
      <c r="LU1324" s="126"/>
      <c r="LV1324" s="126"/>
      <c r="LW1324" s="126"/>
      <c r="LX1324" s="126"/>
      <c r="LY1324" s="126"/>
      <c r="LZ1324" s="126"/>
      <c r="MA1324" s="126"/>
      <c r="MB1324" s="126"/>
      <c r="MC1324" s="126"/>
      <c r="MD1324" s="126"/>
      <c r="ME1324" s="126"/>
      <c r="MF1324" s="126"/>
      <c r="MG1324" s="1"/>
      <c r="PJ1324" s="1"/>
      <c r="PL1324" s="2" t="s">
        <v>14</v>
      </c>
      <c r="PN1324" s="7" t="s">
        <v>15</v>
      </c>
      <c r="PP1324" s="1"/>
      <c r="QD1324" s="1"/>
      <c r="QF1324" s="2" t="s">
        <v>14</v>
      </c>
      <c r="QH1324" s="7" t="s">
        <v>15</v>
      </c>
      <c r="QJ1324" s="1"/>
      <c r="VF1324" s="1"/>
      <c r="VT1324" s="1"/>
    </row>
    <row r="1325" spans="308:592" x14ac:dyDescent="0.3">
      <c r="KV1325" s="1"/>
      <c r="KW1325" s="34"/>
      <c r="KY1325" s="35"/>
      <c r="LA1325" s="36"/>
      <c r="LC1325" s="37"/>
      <c r="LQ1325" s="1"/>
      <c r="LR1325" s="126"/>
      <c r="LS1325" s="126"/>
      <c r="LT1325" s="126"/>
      <c r="LU1325" s="126"/>
      <c r="LV1325" s="126"/>
      <c r="LW1325" s="126"/>
      <c r="LX1325" s="126"/>
      <c r="LY1325" s="126"/>
      <c r="LZ1325" s="126"/>
      <c r="MA1325" s="126"/>
      <c r="MB1325" s="126"/>
      <c r="MC1325" s="126"/>
      <c r="MD1325" s="126"/>
      <c r="ME1325" s="126"/>
      <c r="MF1325" s="126"/>
      <c r="MG1325" s="1"/>
      <c r="PJ1325" s="1"/>
      <c r="PL1325" s="4">
        <f t="array" ref="PL1325:PL1327">PL1330:PL1332</f>
        <v>-0.32862032415070963</v>
      </c>
      <c r="PN1325" s="8">
        <f t="array" ref="PN1325:PN1327">PN1316:PN1318*PK1320:PK1322</f>
        <v>3.3718144510849035E-2</v>
      </c>
      <c r="PP1325" s="1"/>
      <c r="QD1325" s="1"/>
      <c r="QF1325" s="4">
        <f t="array" ref="QF1325:QF1327">QF1330:QF1332</f>
        <v>-0.32862034040516513</v>
      </c>
      <c r="QH1325" s="8">
        <f t="array" ref="QH1325:QH1327">QH1316:QH1318*QE1320:QE1322</f>
        <v>-5.8939352259315056E-3</v>
      </c>
      <c r="QJ1325" s="1"/>
      <c r="VF1325" s="1"/>
      <c r="VT1325" s="1"/>
    </row>
    <row r="1326" spans="308:592" x14ac:dyDescent="0.3">
      <c r="KV1326" s="1"/>
      <c r="KW1326" s="34"/>
      <c r="KY1326" s="35"/>
      <c r="LA1326" s="36"/>
      <c r="LC1326" s="37"/>
      <c r="LQ1326" s="1"/>
      <c r="LR1326" s="126"/>
      <c r="LS1326" s="126"/>
      <c r="LT1326" s="126"/>
      <c r="LU1326" s="126"/>
      <c r="LV1326" s="126"/>
      <c r="LW1326" s="126"/>
      <c r="LX1326" s="126"/>
      <c r="LY1326" s="126"/>
      <c r="LZ1326" s="126"/>
      <c r="MA1326" s="126"/>
      <c r="MB1326" s="126"/>
      <c r="MC1326" s="126"/>
      <c r="MD1326" s="126"/>
      <c r="ME1326" s="126"/>
      <c r="MF1326" s="126"/>
      <c r="MG1326" s="1"/>
      <c r="PJ1326" s="1"/>
      <c r="PL1326" s="5">
        <v>1.7379275394441727</v>
      </c>
      <c r="PN1326" s="9">
        <v>-1.3403525048586239E-2</v>
      </c>
      <c r="PP1326" s="1"/>
      <c r="QD1326" s="1"/>
      <c r="QF1326" s="5">
        <v>1.737927512630232</v>
      </c>
      <c r="QH1326" s="9">
        <v>2.3492543148251541E-3</v>
      </c>
      <c r="QJ1326" s="1"/>
      <c r="VF1326" s="1"/>
      <c r="VT1326" s="1"/>
    </row>
    <row r="1327" spans="308:592" ht="15" thickBot="1" x14ac:dyDescent="0.35">
      <c r="KV1327" s="1"/>
      <c r="KW1327" s="34"/>
      <c r="KY1327" s="35"/>
      <c r="LA1327" s="36"/>
      <c r="LC1327" s="37"/>
      <c r="LQ1327" s="1"/>
      <c r="LR1327" s="126"/>
      <c r="LS1327" s="126"/>
      <c r="LT1327" s="126"/>
      <c r="LU1327" s="126"/>
      <c r="LV1327" s="126"/>
      <c r="LW1327" s="126"/>
      <c r="LX1327" s="126"/>
      <c r="LY1327" s="126"/>
      <c r="LZ1327" s="126"/>
      <c r="MA1327" s="126"/>
      <c r="MB1327" s="126"/>
      <c r="MC1327" s="126"/>
      <c r="MD1327" s="126"/>
      <c r="ME1327" s="126"/>
      <c r="MF1327" s="126"/>
      <c r="MG1327" s="1"/>
      <c r="PJ1327" s="1"/>
      <c r="PL1327" s="6">
        <v>-1.4913566973153851</v>
      </c>
      <c r="PN1327" s="10">
        <v>-2.031461946226281E-2</v>
      </c>
      <c r="PP1327" s="1"/>
      <c r="QD1327" s="1"/>
      <c r="QF1327" s="6">
        <v>-1.4913567012420788</v>
      </c>
      <c r="QH1327" s="10">
        <v>3.5446809111063533E-3</v>
      </c>
      <c r="QJ1327" s="1"/>
      <c r="VF1327" s="1"/>
      <c r="VT1327" s="1"/>
    </row>
    <row r="1328" spans="308:592" x14ac:dyDescent="0.3">
      <c r="KV1328" s="1"/>
      <c r="KW1328" s="34"/>
      <c r="KY1328" s="35"/>
      <c r="LA1328" s="36"/>
      <c r="LC1328" s="37"/>
      <c r="LQ1328" s="1"/>
      <c r="LR1328" s="1"/>
      <c r="LS1328" s="1"/>
      <c r="LT1328" s="1"/>
      <c r="LU1328" s="1"/>
      <c r="LV1328" s="1"/>
      <c r="LW1328" s="1"/>
      <c r="LX1328" s="1"/>
      <c r="LY1328" s="1"/>
      <c r="LZ1328" s="1"/>
      <c r="MA1328" s="1"/>
      <c r="MB1328" s="1"/>
      <c r="MC1328" s="1"/>
      <c r="MD1328" s="1"/>
      <c r="ME1328" s="1"/>
      <c r="MF1328" s="1"/>
      <c r="MG1328" s="1"/>
      <c r="MH1328" s="1"/>
      <c r="MI1328" s="1"/>
      <c r="MJ1328" s="1"/>
      <c r="MK1328" s="1"/>
      <c r="ML1328" s="1"/>
      <c r="MM1328" s="1"/>
      <c r="MN1328" s="1"/>
      <c r="MO1328" s="1"/>
      <c r="MP1328" s="1"/>
      <c r="MQ1328" s="1"/>
      <c r="MR1328" s="1"/>
      <c r="MS1328" s="1"/>
      <c r="MT1328" s="1"/>
      <c r="MU1328" s="1"/>
      <c r="MV1328" s="1"/>
      <c r="MW1328" s="1"/>
      <c r="MX1328" s="1"/>
      <c r="MY1328" s="1"/>
      <c r="MZ1328" s="1"/>
      <c r="NA1328" s="1"/>
      <c r="NB1328" s="1"/>
      <c r="NC1328" s="1"/>
      <c r="ND1328" s="1"/>
      <c r="NE1328" s="1"/>
      <c r="NF1328" s="1"/>
      <c r="NG1328" s="1"/>
      <c r="NH1328" s="1"/>
      <c r="NI1328" s="1"/>
      <c r="NJ1328" s="1"/>
      <c r="NK1328" s="1"/>
      <c r="NL1328" s="1"/>
      <c r="NM1328" s="1"/>
      <c r="NN1328" s="1"/>
      <c r="NO1328" s="1"/>
      <c r="NP1328" s="1"/>
      <c r="NQ1328" s="1"/>
      <c r="NR1328" s="1"/>
      <c r="NS1328" s="1"/>
      <c r="NT1328" s="1"/>
      <c r="NU1328" s="1"/>
      <c r="NV1328" s="1"/>
      <c r="NW1328" s="1"/>
      <c r="NX1328" s="1"/>
      <c r="NY1328" s="1"/>
      <c r="NZ1328" s="1"/>
      <c r="OA1328" s="1"/>
      <c r="OB1328" s="1"/>
      <c r="OC1328" s="1"/>
      <c r="OD1328" s="1"/>
      <c r="OE1328" s="1"/>
      <c r="OF1328" s="1"/>
      <c r="OG1328" s="1"/>
      <c r="OH1328" s="1"/>
      <c r="OI1328" s="1"/>
      <c r="OJ1328" s="1"/>
      <c r="OK1328" s="1"/>
      <c r="OL1328" s="1"/>
      <c r="OM1328" s="1"/>
      <c r="ON1328" s="1"/>
      <c r="OO1328" s="1"/>
      <c r="OP1328" s="1"/>
      <c r="OQ1328" s="1"/>
      <c r="OR1328" s="1"/>
      <c r="OS1328" s="1"/>
      <c r="OT1328" s="1"/>
      <c r="OU1328" s="1"/>
      <c r="OV1328" s="1"/>
      <c r="OW1328" s="1"/>
      <c r="OX1328" s="1"/>
      <c r="OY1328" s="1"/>
      <c r="OZ1328" s="1"/>
      <c r="PA1328" s="1"/>
      <c r="PB1328" s="1"/>
      <c r="PC1328" s="1"/>
      <c r="PD1328" s="1"/>
      <c r="PE1328" s="1"/>
      <c r="PF1328" s="1"/>
      <c r="PG1328" s="1"/>
      <c r="PH1328" s="1"/>
      <c r="PI1328" s="1"/>
      <c r="PJ1328" s="1"/>
      <c r="PK1328" s="1"/>
      <c r="PL1328" s="2"/>
      <c r="PM1328" s="1"/>
      <c r="PN1328" s="7"/>
      <c r="PO1328" s="1"/>
      <c r="PP1328" s="1"/>
      <c r="PQ1328" s="1"/>
      <c r="PR1328" s="1"/>
      <c r="PS1328" s="1"/>
      <c r="PT1328" s="1"/>
      <c r="PU1328" s="1"/>
      <c r="PV1328" s="1"/>
      <c r="PW1328" s="1"/>
      <c r="PX1328" s="1"/>
      <c r="PY1328" s="1"/>
      <c r="PZ1328" s="1"/>
      <c r="QA1328" s="1"/>
      <c r="QB1328" s="1"/>
      <c r="QC1328" s="1"/>
      <c r="QD1328" s="1"/>
      <c r="QE1328" s="1"/>
      <c r="QF1328" s="2"/>
      <c r="QG1328" s="1"/>
      <c r="QH1328" s="7"/>
      <c r="QI1328" s="1"/>
      <c r="QJ1328" s="1"/>
      <c r="QK1328" s="1"/>
      <c r="QL1328" s="1"/>
      <c r="QM1328" s="1"/>
      <c r="QN1328" s="1"/>
      <c r="QO1328" s="1"/>
      <c r="QP1328" s="1"/>
      <c r="QQ1328" s="1"/>
      <c r="QR1328" s="1"/>
      <c r="QS1328" s="1"/>
      <c r="QT1328" s="1"/>
      <c r="QU1328" s="1"/>
      <c r="QV1328" s="1"/>
      <c r="QW1328" s="1"/>
      <c r="QX1328" s="1"/>
      <c r="QY1328" s="1"/>
      <c r="QZ1328" s="1"/>
      <c r="RA1328" s="1"/>
      <c r="RB1328" s="1"/>
      <c r="RC1328" s="1"/>
      <c r="RD1328" s="1"/>
      <c r="RE1328" s="1"/>
      <c r="RF1328" s="1"/>
      <c r="RG1328" s="1"/>
      <c r="RH1328" s="1"/>
      <c r="RI1328" s="1"/>
      <c r="RJ1328" s="1"/>
      <c r="RK1328" s="1"/>
      <c r="RL1328" s="1"/>
      <c r="RM1328" s="1"/>
      <c r="RN1328" s="1"/>
      <c r="RO1328" s="1"/>
      <c r="RP1328" s="1"/>
      <c r="RQ1328" s="1"/>
      <c r="RR1328" s="1"/>
      <c r="RS1328" s="1"/>
      <c r="RT1328" s="1"/>
      <c r="RU1328" s="1"/>
      <c r="RV1328" s="1"/>
      <c r="RW1328" s="1"/>
      <c r="RX1328" s="1"/>
      <c r="RY1328" s="1"/>
      <c r="RZ1328" s="1"/>
      <c r="SA1328" s="1"/>
      <c r="SB1328" s="1"/>
      <c r="SC1328" s="1"/>
      <c r="SD1328" s="1"/>
      <c r="SE1328" s="1"/>
      <c r="SF1328" s="1"/>
      <c r="SG1328" s="1"/>
      <c r="SH1328" s="1"/>
      <c r="SI1328" s="1"/>
      <c r="SJ1328" s="1"/>
      <c r="SK1328" s="1"/>
      <c r="SL1328" s="1"/>
      <c r="SM1328" s="1"/>
      <c r="SN1328" s="1"/>
      <c r="SO1328" s="1"/>
      <c r="SP1328" s="1"/>
      <c r="SQ1328" s="1"/>
      <c r="SR1328" s="1"/>
      <c r="SS1328" s="1"/>
      <c r="ST1328" s="1"/>
      <c r="SU1328" s="1"/>
      <c r="SV1328" s="1"/>
      <c r="SW1328" s="1"/>
      <c r="SX1328" s="1"/>
      <c r="SY1328" s="1"/>
      <c r="SZ1328" s="1"/>
      <c r="TA1328" s="1"/>
      <c r="TB1328" s="1"/>
      <c r="TC1328" s="1"/>
      <c r="TD1328" s="1"/>
      <c r="TE1328" s="1"/>
      <c r="TF1328" s="1"/>
      <c r="TG1328" s="1"/>
      <c r="TH1328" s="1"/>
      <c r="TI1328" s="1"/>
      <c r="TJ1328" s="1"/>
      <c r="TK1328" s="1"/>
      <c r="TL1328" s="1"/>
      <c r="TM1328" s="1"/>
      <c r="TN1328" s="1"/>
      <c r="TO1328" s="1"/>
      <c r="TP1328" s="1"/>
      <c r="TQ1328" s="1"/>
      <c r="TR1328" s="1"/>
      <c r="TS1328" s="1"/>
      <c r="TT1328" s="1"/>
      <c r="TU1328" s="1"/>
      <c r="TV1328" s="1"/>
      <c r="TW1328" s="1"/>
      <c r="TX1328" s="1"/>
      <c r="TY1328" s="1"/>
      <c r="TZ1328" s="1"/>
      <c r="UA1328" s="1"/>
      <c r="UB1328" s="1"/>
      <c r="UC1328" s="1"/>
      <c r="UD1328" s="1"/>
      <c r="UE1328" s="1"/>
      <c r="UF1328" s="1"/>
      <c r="UG1328" s="1"/>
      <c r="UH1328" s="1"/>
      <c r="UI1328" s="1"/>
      <c r="UJ1328" s="1"/>
      <c r="UK1328" s="1"/>
      <c r="UL1328" s="1"/>
      <c r="UM1328" s="1"/>
      <c r="UN1328" s="1"/>
      <c r="UO1328" s="1"/>
      <c r="UP1328" s="1"/>
      <c r="UQ1328" s="1"/>
      <c r="UR1328" s="1"/>
      <c r="US1328" s="1"/>
      <c r="UT1328" s="1"/>
      <c r="UU1328" s="1"/>
      <c r="UV1328" s="1"/>
      <c r="UW1328" s="1"/>
      <c r="UX1328" s="1"/>
      <c r="UY1328" s="1"/>
      <c r="UZ1328" s="1"/>
      <c r="VA1328" s="1"/>
      <c r="VB1328" s="1"/>
      <c r="VC1328" s="1"/>
      <c r="VD1328" s="1"/>
      <c r="VE1328" s="1"/>
      <c r="VF1328" s="1"/>
      <c r="VT1328" s="1"/>
    </row>
    <row r="1329" spans="308:592" ht="15" customHeight="1" thickBot="1" x14ac:dyDescent="0.35">
      <c r="KV1329" s="1"/>
      <c r="KW1329" s="34"/>
      <c r="KY1329" s="35"/>
      <c r="LA1329" s="36"/>
      <c r="LC1329" s="37"/>
      <c r="LQ1329" s="1"/>
      <c r="LR1329" s="129" t="s">
        <v>81</v>
      </c>
      <c r="LS1329" s="129"/>
      <c r="LT1329" s="129"/>
      <c r="LU1329" s="129"/>
      <c r="LV1329" s="129"/>
      <c r="LW1329" s="129"/>
      <c r="LX1329" s="129"/>
      <c r="LY1329" s="129"/>
      <c r="LZ1329" s="129"/>
      <c r="MA1329" s="129"/>
      <c r="MB1329" s="129"/>
      <c r="MC1329" s="129"/>
      <c r="MD1329" s="129"/>
      <c r="ME1329" s="129"/>
      <c r="MF1329" s="129"/>
      <c r="MG1329" s="1"/>
      <c r="PC1329" s="1"/>
      <c r="PJ1329" t="s">
        <v>82</v>
      </c>
      <c r="PL1329" s="2" t="s">
        <v>83</v>
      </c>
      <c r="PN1329" s="7" t="s">
        <v>84</v>
      </c>
      <c r="PP1329" t="s">
        <v>85</v>
      </c>
      <c r="PW1329" s="1"/>
      <c r="QD1329" t="s">
        <v>82</v>
      </c>
      <c r="QF1329" s="2" t="s">
        <v>86</v>
      </c>
      <c r="QG1329" s="1"/>
      <c r="QH1329" s="7" t="s">
        <v>87</v>
      </c>
      <c r="QJ1329" t="s">
        <v>85</v>
      </c>
      <c r="QQ1329" s="1"/>
      <c r="QR1329" s="11" t="s">
        <v>88</v>
      </c>
      <c r="QS1329" s="11"/>
      <c r="QT1329" s="11"/>
      <c r="QU1329" s="11"/>
      <c r="QV1329" s="11"/>
      <c r="QW1329" s="11"/>
      <c r="QX1329" s="11"/>
      <c r="QY1329" s="11"/>
      <c r="QZ1329" s="1"/>
      <c r="VF1329" s="1"/>
      <c r="VT1329" s="1"/>
    </row>
    <row r="1330" spans="308:592" ht="14.4" customHeight="1" x14ac:dyDescent="0.3">
      <c r="KV1330" s="1"/>
      <c r="KW1330" s="34"/>
      <c r="KY1330" s="35"/>
      <c r="LA1330" s="36"/>
      <c r="LC1330" s="37"/>
      <c r="LQ1330" s="1"/>
      <c r="LR1330" s="129"/>
      <c r="LS1330" s="129"/>
      <c r="LT1330" s="129"/>
      <c r="LU1330" s="129"/>
      <c r="LV1330" s="129"/>
      <c r="LW1330" s="129"/>
      <c r="LX1330" s="129"/>
      <c r="LY1330" s="129"/>
      <c r="LZ1330" s="129"/>
      <c r="MA1330" s="129"/>
      <c r="MB1330" s="129"/>
      <c r="MC1330" s="129"/>
      <c r="MD1330" s="129"/>
      <c r="ME1330" s="129"/>
      <c r="MF1330" s="129"/>
      <c r="MG1330" s="1"/>
      <c r="PC1330" s="1"/>
      <c r="PJ1330" s="12">
        <v>-9.9025142842178962E-2</v>
      </c>
      <c r="PL1330" s="4">
        <f t="array" ref="PL1330:PL1332">MMULT(PD1334:PK1336,PL1339:PL1346)+PJ1330:PJ1332</f>
        <v>-0.32862032415070963</v>
      </c>
      <c r="PN1330" s="8">
        <f t="array" ref="PN1330:PN1332">PN1325:PN1327</f>
        <v>3.3718144510849035E-2</v>
      </c>
      <c r="PP1330" s="12">
        <f t="array" ref="PP1330:PP1332">PN1330:PN1332</f>
        <v>3.3718144510849035E-2</v>
      </c>
      <c r="PW1330" s="1"/>
      <c r="QD1330" s="12">
        <f t="array" ref="QD1330:QD1332">PJ1330:PJ1332</f>
        <v>-9.9025142842178962E-2</v>
      </c>
      <c r="QF1330" s="4">
        <f t="array" ref="QF1330:QF1332">MMULT(PX1334:QE1336,QF1339:QF1346)+QD1330:QD1332</f>
        <v>-0.32862034040516513</v>
      </c>
      <c r="QH1330" s="8">
        <f t="array" ref="QH1330:QH1332">QH1325:QH1327</f>
        <v>-5.8939352259315056E-3</v>
      </c>
      <c r="QJ1330" s="12">
        <f t="array" ref="QJ1330:QJ1332">QH1330:QH1332</f>
        <v>-5.8939352259315056E-3</v>
      </c>
      <c r="QQ1330" s="1"/>
      <c r="QR1330" s="15">
        <f t="array" ref="QR1330:QR1332">PP1330:PP1332+QJ1330:QJ1332</f>
        <v>2.782420928491753E-2</v>
      </c>
      <c r="QS1330" s="11"/>
      <c r="QT1330" s="11"/>
      <c r="QU1330" s="11"/>
      <c r="QV1330" s="11"/>
      <c r="QW1330" s="11"/>
      <c r="QX1330" s="11"/>
      <c r="QY1330" s="11"/>
      <c r="QZ1330" s="1"/>
      <c r="VF1330" s="1"/>
      <c r="VT1330" s="1"/>
    </row>
    <row r="1331" spans="308:592" ht="14.4" customHeight="1" x14ac:dyDescent="0.3">
      <c r="KV1331" s="1"/>
      <c r="KW1331" s="34"/>
      <c r="KY1331" s="35"/>
      <c r="LA1331" s="36"/>
      <c r="LC1331" s="37"/>
      <c r="LQ1331" s="1"/>
      <c r="LR1331" s="129"/>
      <c r="LS1331" s="129"/>
      <c r="LT1331" s="129"/>
      <c r="LU1331" s="129"/>
      <c r="LV1331" s="129"/>
      <c r="LW1331" s="129"/>
      <c r="LX1331" s="129"/>
      <c r="LY1331" s="129"/>
      <c r="LZ1331" s="129"/>
      <c r="MA1331" s="129"/>
      <c r="MB1331" s="129"/>
      <c r="MC1331" s="129"/>
      <c r="MD1331" s="129"/>
      <c r="ME1331" s="129"/>
      <c r="MF1331" s="129"/>
      <c r="MG1331" s="1"/>
      <c r="PC1331" s="1"/>
      <c r="PJ1331" s="13">
        <v>-4.4085051650980561E-2</v>
      </c>
      <c r="PL1331" s="5">
        <v>1.7379275394441727</v>
      </c>
      <c r="PN1331" s="9">
        <v>-1.3403525048586239E-2</v>
      </c>
      <c r="PP1331" s="13">
        <v>-1.3403525048586239E-2</v>
      </c>
      <c r="PW1331" s="1"/>
      <c r="QD1331" s="13">
        <v>-4.4085051650980561E-2</v>
      </c>
      <c r="QF1331" s="5">
        <v>1.737927512630232</v>
      </c>
      <c r="QH1331" s="9">
        <v>2.3492543148251541E-3</v>
      </c>
      <c r="QJ1331" s="13">
        <v>2.3492543148251541E-3</v>
      </c>
      <c r="QQ1331" s="1"/>
      <c r="QR1331" s="16">
        <v>-1.1054270733761085E-2</v>
      </c>
      <c r="QS1331" s="11"/>
      <c r="QT1331" s="11"/>
      <c r="QU1331" s="11"/>
      <c r="QV1331" s="11"/>
      <c r="QW1331" s="11"/>
      <c r="QX1331" s="11"/>
      <c r="QY1331" s="11"/>
      <c r="QZ1331" s="1"/>
      <c r="VF1331" s="1"/>
      <c r="VT1331" s="1"/>
    </row>
    <row r="1332" spans="308:592" ht="15" customHeight="1" thickBot="1" x14ac:dyDescent="0.35">
      <c r="KV1332" s="1"/>
      <c r="KW1332" s="34"/>
      <c r="KY1332" s="35"/>
      <c r="LA1332" s="36"/>
      <c r="LC1332" s="37"/>
      <c r="LQ1332" s="1"/>
      <c r="LR1332" s="129"/>
      <c r="LS1332" s="129"/>
      <c r="LT1332" s="129"/>
      <c r="LU1332" s="129"/>
      <c r="LV1332" s="129"/>
      <c r="LW1332" s="129"/>
      <c r="LX1332" s="129"/>
      <c r="LY1332" s="129"/>
      <c r="LZ1332" s="129"/>
      <c r="MA1332" s="129"/>
      <c r="MB1332" s="129"/>
      <c r="MC1332" s="129"/>
      <c r="MD1332" s="129"/>
      <c r="ME1332" s="129"/>
      <c r="MF1332" s="129"/>
      <c r="MG1332" s="1"/>
      <c r="PC1332" s="1"/>
      <c r="PJ1332" s="14">
        <v>-0.590002435679431</v>
      </c>
      <c r="PL1332" s="6">
        <v>-1.4913566973153851</v>
      </c>
      <c r="PN1332" s="10">
        <v>-2.031461946226281E-2</v>
      </c>
      <c r="PP1332" s="14">
        <v>-2.031461946226281E-2</v>
      </c>
      <c r="PW1332" s="1"/>
      <c r="QD1332" s="14">
        <v>-0.590002435679431</v>
      </c>
      <c r="QF1332" s="6">
        <v>-1.4913567012420788</v>
      </c>
      <c r="QH1332" s="10">
        <v>3.5446809111063533E-3</v>
      </c>
      <c r="QJ1332" s="14">
        <v>3.5446809111063533E-3</v>
      </c>
      <c r="QQ1332" s="1"/>
      <c r="QR1332" s="17">
        <v>-1.6769938551156459E-2</v>
      </c>
      <c r="QS1332" s="11"/>
      <c r="QT1332" s="11"/>
      <c r="QU1332" s="11"/>
      <c r="QV1332" s="11"/>
      <c r="QW1332" s="11"/>
      <c r="QX1332" s="11"/>
      <c r="QY1332" s="11"/>
      <c r="QZ1332" s="1"/>
      <c r="VF1332" s="1"/>
      <c r="VT1332" s="1"/>
    </row>
    <row r="1333" spans="308:592" ht="15" customHeight="1" thickBot="1" x14ac:dyDescent="0.35">
      <c r="KV1333" s="1"/>
      <c r="KW1333" s="34"/>
      <c r="KY1333" s="35"/>
      <c r="LA1333" s="36"/>
      <c r="LC1333" s="37"/>
      <c r="LQ1333" s="1"/>
      <c r="LR1333" s="129"/>
      <c r="LS1333" s="129"/>
      <c r="LT1333" s="129"/>
      <c r="LU1333" s="129"/>
      <c r="LV1333" s="129"/>
      <c r="LW1333" s="129"/>
      <c r="LX1333" s="129"/>
      <c r="LY1333" s="129"/>
      <c r="LZ1333" s="129"/>
      <c r="MA1333" s="129"/>
      <c r="MB1333" s="129"/>
      <c r="MC1333" s="129"/>
      <c r="MD1333" s="129"/>
      <c r="ME1333" s="129"/>
      <c r="MF1333" s="129"/>
      <c r="MG1333" s="1"/>
      <c r="PC1333" s="1"/>
      <c r="PD1333" t="s">
        <v>11</v>
      </c>
      <c r="PL1333" s="2"/>
      <c r="PN1333" s="7"/>
      <c r="PO1333" t="s">
        <v>75</v>
      </c>
      <c r="PW1333" s="1"/>
      <c r="PX1333" t="s">
        <v>11</v>
      </c>
      <c r="QF1333" s="2"/>
      <c r="QH1333" s="7"/>
      <c r="QI1333" t="s">
        <v>75</v>
      </c>
      <c r="QQ1333" s="1"/>
      <c r="QR1333" s="11" t="s">
        <v>13</v>
      </c>
      <c r="QS1333" s="11"/>
      <c r="QT1333" s="11"/>
      <c r="QU1333" s="11"/>
      <c r="QV1333" s="11"/>
      <c r="QW1333" s="11"/>
      <c r="QX1333" s="11"/>
      <c r="QY1333" s="11"/>
      <c r="QZ1333" s="1"/>
      <c r="VF1333" s="1"/>
      <c r="VT1333" s="1"/>
    </row>
    <row r="1334" spans="308:592" ht="14.4" customHeight="1" x14ac:dyDescent="0.3">
      <c r="KV1334" s="1"/>
      <c r="KW1334" s="34"/>
      <c r="KY1334" s="35"/>
      <c r="LA1334" s="36"/>
      <c r="LC1334" s="37"/>
      <c r="LQ1334" s="1"/>
      <c r="LR1334" s="129"/>
      <c r="LS1334" s="129"/>
      <c r="LT1334" s="129"/>
      <c r="LU1334" s="129"/>
      <c r="LV1334" s="129"/>
      <c r="LW1334" s="129"/>
      <c r="LX1334" s="129"/>
      <c r="LY1334" s="129"/>
      <c r="LZ1334" s="129"/>
      <c r="MA1334" s="129"/>
      <c r="MB1334" s="129"/>
      <c r="MC1334" s="129"/>
      <c r="MD1334" s="129"/>
      <c r="ME1334" s="129"/>
      <c r="MF1334" s="129"/>
      <c r="MG1334" s="1"/>
      <c r="PC1334" s="1"/>
      <c r="PD1334" s="18">
        <v>0.12212120197059387</v>
      </c>
      <c r="PE1334" s="19">
        <v>0.36500171264332915</v>
      </c>
      <c r="PF1334" s="19">
        <v>4.2461854953731192E-2</v>
      </c>
      <c r="PG1334" s="19">
        <v>0.27227888170700587</v>
      </c>
      <c r="PH1334" s="19">
        <v>1.2973760105599121E-2</v>
      </c>
      <c r="PI1334" s="19">
        <v>0.44265748083789591</v>
      </c>
      <c r="PJ1334" s="19">
        <v>0.36370606802314104</v>
      </c>
      <c r="PK1334" s="20">
        <v>0.36350180061066872</v>
      </c>
      <c r="PL1334" s="2"/>
      <c r="PN1334" s="7"/>
      <c r="PO1334" s="18">
        <f t="array" ref="PO1334:PV1336">MMULT(PN1330:PN1332,TRANSPOSE(PL1339:PL1346))</f>
        <v>-8.155329295634986E-2</v>
      </c>
      <c r="PP1334" s="19">
        <v>-6.7619743998951237E-2</v>
      </c>
      <c r="PQ1334" s="19">
        <v>4.3942434679395828E-3</v>
      </c>
      <c r="PR1334" s="19">
        <v>-6.9634362027993311E-3</v>
      </c>
      <c r="PS1334" s="19">
        <v>-3.6469962823189719E-2</v>
      </c>
      <c r="PT1334" s="19">
        <v>-5.2553189032414583E-3</v>
      </c>
      <c r="PU1334" s="19">
        <v>6.2911201293064906E-2</v>
      </c>
      <c r="PV1334" s="20">
        <v>2.3457564787362131E-2</v>
      </c>
      <c r="PW1334" s="1"/>
      <c r="PX1334" s="18">
        <f t="array" ref="PX1334:QE1336">PD1334:PK1336</f>
        <v>0.12212120197059387</v>
      </c>
      <c r="PY1334" s="19">
        <v>0.36500171264332915</v>
      </c>
      <c r="PZ1334" s="19">
        <v>4.2461854953731192E-2</v>
      </c>
      <c r="QA1334" s="19">
        <v>0.27227888170700587</v>
      </c>
      <c r="QB1334" s="19">
        <v>1.2973760105599121E-2</v>
      </c>
      <c r="QC1334" s="19">
        <v>0.44265748083789591</v>
      </c>
      <c r="QD1334" s="19">
        <v>0.36370606802314104</v>
      </c>
      <c r="QE1334" s="20">
        <v>0.36350180061066872</v>
      </c>
      <c r="QF1334" s="2"/>
      <c r="QH1334" s="7"/>
      <c r="QI1334" s="18">
        <f t="array" ref="QI1334:QP1336">MMULT(QH1330:QH1332,TRANSPOSE(QF1339:QF1346))</f>
        <v>1.4255524158136412E-2</v>
      </c>
      <c r="QJ1334" s="19">
        <v>1.1819938397537614E-2</v>
      </c>
      <c r="QK1334" s="19">
        <v>-7.6811421597290685E-4</v>
      </c>
      <c r="QL1334" s="19">
        <v>1.2172094827927206E-3</v>
      </c>
      <c r="QM1334" s="19">
        <v>6.3749533731800563E-3</v>
      </c>
      <c r="QN1334" s="19">
        <v>9.1863047275040765E-4</v>
      </c>
      <c r="QO1334" s="19">
        <v>-1.0996884595411248E-2</v>
      </c>
      <c r="QP1334" s="20">
        <v>-4.1003848413239119E-3</v>
      </c>
      <c r="QQ1334" s="1"/>
      <c r="QR1334" s="26">
        <f t="array" ref="QR1334:QY1336">PO1334:PV1336+QI1334:QP1336</f>
        <v>-6.7297768798213448E-2</v>
      </c>
      <c r="QS1334" s="27">
        <v>-5.5799805601413621E-2</v>
      </c>
      <c r="QT1334" s="27">
        <v>3.6261292519666759E-3</v>
      </c>
      <c r="QU1334" s="27">
        <v>-5.74622672000661E-3</v>
      </c>
      <c r="QV1334" s="27">
        <v>-3.0095009450009664E-2</v>
      </c>
      <c r="QW1334" s="27">
        <v>-4.3366884304910508E-3</v>
      </c>
      <c r="QX1334" s="27">
        <v>5.1914316697653659E-2</v>
      </c>
      <c r="QY1334" s="28">
        <v>1.9357179946038219E-2</v>
      </c>
      <c r="QZ1334" s="1"/>
      <c r="VF1334" s="1"/>
      <c r="VT1334" s="1"/>
    </row>
    <row r="1335" spans="308:592" ht="14.4" customHeight="1" x14ac:dyDescent="0.3">
      <c r="KV1335" s="1"/>
      <c r="KW1335" s="34"/>
      <c r="KY1335" s="35"/>
      <c r="LA1335" s="36"/>
      <c r="LC1335" s="37"/>
      <c r="LQ1335" s="1"/>
      <c r="LR1335" s="129"/>
      <c r="LS1335" s="129"/>
      <c r="LT1335" s="129"/>
      <c r="LU1335" s="129"/>
      <c r="LV1335" s="129"/>
      <c r="LW1335" s="129"/>
      <c r="LX1335" s="129"/>
      <c r="LY1335" s="129"/>
      <c r="LZ1335" s="129"/>
      <c r="MA1335" s="129"/>
      <c r="MB1335" s="129"/>
      <c r="MC1335" s="129"/>
      <c r="MD1335" s="129"/>
      <c r="ME1335" s="129"/>
      <c r="MF1335" s="129"/>
      <c r="MG1335" s="1"/>
      <c r="PC1335" s="1"/>
      <c r="PD1335" s="21">
        <v>-0.28576961679674073</v>
      </c>
      <c r="PE1335">
        <v>5.6235084068857771E-2</v>
      </c>
      <c r="PF1335">
        <v>0.18855917490733307</v>
      </c>
      <c r="PG1335">
        <v>0.57842058780435057</v>
      </c>
      <c r="PH1335">
        <v>-0.27675827944324072</v>
      </c>
      <c r="PI1335">
        <v>0.31126253947819255</v>
      </c>
      <c r="PJ1335">
        <v>0.59898215886643658</v>
      </c>
      <c r="PK1335" s="22">
        <v>-0.10051088960157861</v>
      </c>
      <c r="PL1335" s="2"/>
      <c r="PN1335" s="7"/>
      <c r="PO1335" s="21">
        <v>3.2418794711061703E-2</v>
      </c>
      <c r="PP1335">
        <v>2.6879976511676378E-2</v>
      </c>
      <c r="PQ1335">
        <v>-1.7467850988408843E-3</v>
      </c>
      <c r="PR1335">
        <v>2.768082079321478E-3</v>
      </c>
      <c r="PS1335">
        <v>1.4497418743322287E-2</v>
      </c>
      <c r="PT1335">
        <v>2.0890769518839085E-3</v>
      </c>
      <c r="PU1335">
        <v>-2.500825222149846E-2</v>
      </c>
      <c r="PV1335" s="22">
        <v>-9.3247734051640375E-3</v>
      </c>
      <c r="PW1335" s="1"/>
      <c r="PX1335" s="21">
        <v>-0.28576961679674073</v>
      </c>
      <c r="PY1335">
        <v>5.6235084068857771E-2</v>
      </c>
      <c r="PZ1335">
        <v>0.18855917490733307</v>
      </c>
      <c r="QA1335">
        <v>0.57842058780435057</v>
      </c>
      <c r="QB1335">
        <v>-0.27675827944324072</v>
      </c>
      <c r="QC1335">
        <v>0.31126253947819255</v>
      </c>
      <c r="QD1335">
        <v>0.59898215886643658</v>
      </c>
      <c r="QE1335" s="22">
        <v>-0.10051088960157861</v>
      </c>
      <c r="QF1335" s="2"/>
      <c r="QH1335" s="7"/>
      <c r="QI1335" s="21">
        <v>-5.6820868154863879E-3</v>
      </c>
      <c r="QJ1335">
        <v>-4.7112905413707129E-3</v>
      </c>
      <c r="QK1335">
        <v>3.0616142983955181E-4</v>
      </c>
      <c r="QL1335">
        <v>-4.8516560156884971E-4</v>
      </c>
      <c r="QM1335">
        <v>-2.5409825769480659E-3</v>
      </c>
      <c r="QN1335">
        <v>-3.6615546644350682E-4</v>
      </c>
      <c r="QO1335">
        <v>4.3832308288255985E-3</v>
      </c>
      <c r="QP1335" s="22">
        <v>1.634365905234636E-3</v>
      </c>
      <c r="QQ1335" s="1"/>
      <c r="QR1335" s="29">
        <v>2.6736707895575314E-2</v>
      </c>
      <c r="QS1335" s="11">
        <v>2.2168685970305666E-2</v>
      </c>
      <c r="QT1335" s="11">
        <v>-1.4406236690013324E-3</v>
      </c>
      <c r="QU1335" s="11">
        <v>2.2829164777526285E-3</v>
      </c>
      <c r="QV1335" s="11">
        <v>1.1956436166374221E-2</v>
      </c>
      <c r="QW1335" s="11">
        <v>1.7229214854404017E-3</v>
      </c>
      <c r="QX1335" s="11">
        <v>-2.062502139267286E-2</v>
      </c>
      <c r="QY1335" s="30">
        <v>-7.6904074999294015E-3</v>
      </c>
      <c r="QZ1335" s="1"/>
      <c r="VF1335" s="1"/>
      <c r="VT1335" s="1"/>
    </row>
    <row r="1336" spans="308:592" ht="15" customHeight="1" thickBot="1" x14ac:dyDescent="0.35">
      <c r="KV1336" s="1"/>
      <c r="KW1336" s="34"/>
      <c r="KY1336" s="35"/>
      <c r="LA1336" s="36"/>
      <c r="LC1336" s="37"/>
      <c r="LQ1336" s="1"/>
      <c r="LR1336" s="129"/>
      <c r="LS1336" s="129"/>
      <c r="LT1336" s="129"/>
      <c r="LU1336" s="129"/>
      <c r="LV1336" s="129"/>
      <c r="LW1336" s="129"/>
      <c r="LX1336" s="129"/>
      <c r="LY1336" s="129"/>
      <c r="LZ1336" s="129"/>
      <c r="MA1336" s="129"/>
      <c r="MB1336" s="129"/>
      <c r="MC1336" s="129"/>
      <c r="MD1336" s="129"/>
      <c r="ME1336" s="129"/>
      <c r="MF1336" s="129"/>
      <c r="MG1336" s="1"/>
      <c r="PC1336" s="1"/>
      <c r="PD1336" s="23">
        <v>-0.38111415366047124</v>
      </c>
      <c r="PE1336" s="24">
        <v>0.78863472977913185</v>
      </c>
      <c r="PF1336" s="24">
        <v>0.71958549986364317</v>
      </c>
      <c r="PG1336" s="24">
        <v>0.71416611360616356</v>
      </c>
      <c r="PH1336" s="24">
        <v>0.33748250491928983</v>
      </c>
      <c r="PI1336" s="24">
        <v>-0.5283149100056157</v>
      </c>
      <c r="PJ1336" s="24">
        <v>9.8324600487570316E-2</v>
      </c>
      <c r="PK1336" s="25">
        <v>-0.12742244705755407</v>
      </c>
      <c r="PL1336" s="2"/>
      <c r="PN1336" s="7"/>
      <c r="PO1336" s="23">
        <v>4.9134498245288184E-2</v>
      </c>
      <c r="PP1336" s="24">
        <v>4.0739767487274883E-2</v>
      </c>
      <c r="PQ1336" s="24">
        <v>-2.6474583690987001E-3</v>
      </c>
      <c r="PR1336" s="24">
        <v>4.1953541234778565E-3</v>
      </c>
      <c r="PS1336" s="24">
        <v>2.1972544079867446E-2</v>
      </c>
      <c r="PT1336" s="24">
        <v>3.166241951357552E-3</v>
      </c>
      <c r="PU1336" s="24">
        <v>-3.7902949071566473E-2</v>
      </c>
      <c r="PV1336" s="25">
        <v>-1.4132791382198103E-2</v>
      </c>
      <c r="PW1336" s="1"/>
      <c r="PX1336" s="23">
        <v>-0.38111415366047124</v>
      </c>
      <c r="PY1336" s="24">
        <v>0.78863472977913185</v>
      </c>
      <c r="PZ1336" s="24">
        <v>0.71958549986364317</v>
      </c>
      <c r="QA1336" s="24">
        <v>0.71416611360616356</v>
      </c>
      <c r="QB1336" s="24">
        <v>0.33748250491928983</v>
      </c>
      <c r="QC1336" s="24">
        <v>-0.5283149100056157</v>
      </c>
      <c r="QD1336" s="24">
        <v>9.8324600487570316E-2</v>
      </c>
      <c r="QE1336" s="25">
        <v>-0.12742244705755407</v>
      </c>
      <c r="QF1336" s="2"/>
      <c r="QH1336" s="7"/>
      <c r="QI1336" s="23">
        <v>-8.5734373426500296E-3</v>
      </c>
      <c r="QJ1336" s="24">
        <v>-7.1086478561669048E-3</v>
      </c>
      <c r="QK1336" s="24">
        <v>4.619527861333552E-4</v>
      </c>
      <c r="QL1336" s="24">
        <v>-7.3204388122387126E-4</v>
      </c>
      <c r="QM1336" s="24">
        <v>-3.8339707962319926E-3</v>
      </c>
      <c r="QN1336" s="24">
        <v>-5.5247500630690104E-4</v>
      </c>
      <c r="QO1336" s="24">
        <v>6.6136537665856532E-3</v>
      </c>
      <c r="QP1336" s="25">
        <v>2.4660189360892768E-3</v>
      </c>
      <c r="QQ1336" s="1"/>
      <c r="QR1336" s="31">
        <v>4.0561060902638155E-2</v>
      </c>
      <c r="QS1336" s="32">
        <v>3.3631119631107979E-2</v>
      </c>
      <c r="QT1336" s="32">
        <v>-2.1855055829653447E-3</v>
      </c>
      <c r="QU1336" s="32">
        <v>3.4633102422539854E-3</v>
      </c>
      <c r="QV1336" s="32">
        <v>1.8138573283635454E-2</v>
      </c>
      <c r="QW1336" s="32">
        <v>2.613766945050651E-3</v>
      </c>
      <c r="QX1336" s="32">
        <v>-3.128929530498082E-2</v>
      </c>
      <c r="QY1336" s="33">
        <v>-1.1666772446108826E-2</v>
      </c>
      <c r="QZ1336" s="1"/>
      <c r="VF1336" s="1"/>
      <c r="VT1336" s="1"/>
    </row>
    <row r="1337" spans="308:592" ht="14.4" customHeight="1" x14ac:dyDescent="0.3">
      <c r="KV1337" s="1"/>
      <c r="KW1337" s="34"/>
      <c r="KY1337" s="35"/>
      <c r="LA1337" s="36"/>
      <c r="LC1337" s="37"/>
      <c r="LQ1337" s="1"/>
      <c r="LR1337" s="129"/>
      <c r="LS1337" s="129"/>
      <c r="LT1337" s="129"/>
      <c r="LU1337" s="129"/>
      <c r="LV1337" s="129"/>
      <c r="LW1337" s="129"/>
      <c r="LX1337" s="129"/>
      <c r="LY1337" s="129"/>
      <c r="LZ1337" s="129"/>
      <c r="MA1337" s="129"/>
      <c r="MB1337" s="129"/>
      <c r="MC1337" s="129"/>
      <c r="MD1337" s="129"/>
      <c r="ME1337" s="129"/>
      <c r="MF1337" s="129"/>
      <c r="MG1337" s="1"/>
      <c r="PC1337" s="1"/>
      <c r="PL1337" s="2"/>
      <c r="PN1337" s="7"/>
      <c r="PW1337" s="1"/>
      <c r="QF1337" s="2"/>
      <c r="QH1337" s="7"/>
      <c r="QQ1337" s="1"/>
      <c r="QR1337" s="1"/>
      <c r="QS1337" s="1"/>
      <c r="QT1337" s="1"/>
      <c r="QU1337" s="1"/>
      <c r="QV1337" s="1"/>
      <c r="QW1337" s="1"/>
      <c r="QX1337" s="1"/>
      <c r="QY1337" s="1"/>
      <c r="QZ1337" s="1"/>
      <c r="VF1337" s="1"/>
      <c r="VT1337" s="1"/>
    </row>
    <row r="1338" spans="308:592" ht="15" customHeight="1" thickBot="1" x14ac:dyDescent="0.35">
      <c r="KV1338" s="1"/>
      <c r="KW1338" s="34"/>
      <c r="KY1338" s="35"/>
      <c r="LA1338" s="36"/>
      <c r="LC1338" s="37"/>
      <c r="LQ1338" s="1"/>
      <c r="LR1338" s="129"/>
      <c r="LS1338" s="129"/>
      <c r="LT1338" s="129"/>
      <c r="LU1338" s="129"/>
      <c r="LV1338" s="129"/>
      <c r="LW1338" s="129"/>
      <c r="LX1338" s="129"/>
      <c r="LY1338" s="129"/>
      <c r="LZ1338" s="129"/>
      <c r="MA1338" s="129"/>
      <c r="MB1338" s="129"/>
      <c r="MC1338" s="129"/>
      <c r="MD1338" s="129"/>
      <c r="ME1338" s="129"/>
      <c r="MF1338" s="129"/>
      <c r="MG1338" s="1"/>
      <c r="PC1338" s="1"/>
      <c r="PL1338" s="2" t="s">
        <v>89</v>
      </c>
      <c r="PN1338" s="7" t="s">
        <v>90</v>
      </c>
      <c r="PW1338" s="1"/>
      <c r="QF1338" s="2" t="s">
        <v>91</v>
      </c>
      <c r="QH1338" s="7" t="s">
        <v>92</v>
      </c>
      <c r="QQ1338" s="1"/>
      <c r="VF1338" s="1"/>
      <c r="VT1338" s="1"/>
    </row>
    <row r="1339" spans="308:592" ht="14.4" customHeight="1" x14ac:dyDescent="0.3">
      <c r="KV1339" s="1"/>
      <c r="KW1339" s="34"/>
      <c r="KY1339" s="35"/>
      <c r="LA1339" s="36"/>
      <c r="LC1339" s="37"/>
      <c r="LQ1339" s="1"/>
      <c r="LR1339" s="129"/>
      <c r="LS1339" s="129"/>
      <c r="LT1339" s="129"/>
      <c r="LU1339" s="129"/>
      <c r="LV1339" s="129"/>
      <c r="LW1339" s="129"/>
      <c r="LX1339" s="129"/>
      <c r="LY1339" s="129"/>
      <c r="LZ1339" s="129"/>
      <c r="MA1339" s="129"/>
      <c r="MB1339" s="129"/>
      <c r="MC1339" s="129"/>
      <c r="MD1339" s="129"/>
      <c r="ME1339" s="129"/>
      <c r="MF1339" s="129"/>
      <c r="MG1339" s="1"/>
      <c r="PC1339" s="1"/>
      <c r="PL1339" s="4">
        <f t="array" ref="PL1339:PL1346">PL1349:PL1356</f>
        <v>-2.4186767729792944</v>
      </c>
      <c r="PN1339" s="8">
        <f t="array" ref="PN1339:PN1346">MMULT(TRANSPOSE(PD1334:PK1336),PN1330:PN1332)</f>
        <v>1.56902095560379E-2</v>
      </c>
      <c r="PW1339" s="1"/>
      <c r="QF1339" s="4">
        <f t="array" ref="QF1339:QF1346">QF1349:QF1356</f>
        <v>-2.4186767603784451</v>
      </c>
      <c r="QH1339" s="8">
        <f t="array" ref="QH1339:QH1346">MMULT(TRANSPOSE(PX1334:QE1336),QH1330:QH1332)</f>
        <v>-2.7420480248659795E-3</v>
      </c>
      <c r="QQ1339" s="1"/>
      <c r="VF1339" s="1"/>
      <c r="VT1339" s="1"/>
    </row>
    <row r="1340" spans="308:592" ht="14.4" customHeight="1" x14ac:dyDescent="0.3">
      <c r="KV1340" s="1"/>
      <c r="KW1340" s="34"/>
      <c r="KY1340" s="35"/>
      <c r="LA1340" s="36"/>
      <c r="LC1340" s="37"/>
      <c r="LQ1340" s="1"/>
      <c r="LR1340" s="129"/>
      <c r="LS1340" s="129"/>
      <c r="LT1340" s="129"/>
      <c r="LU1340" s="129"/>
      <c r="LV1340" s="129"/>
      <c r="LW1340" s="129"/>
      <c r="LX1340" s="129"/>
      <c r="LY1340" s="129"/>
      <c r="LZ1340" s="129"/>
      <c r="MA1340" s="129"/>
      <c r="MB1340" s="129"/>
      <c r="MC1340" s="129"/>
      <c r="MD1340" s="129"/>
      <c r="ME1340" s="129"/>
      <c r="MF1340" s="129"/>
      <c r="MG1340" s="1"/>
      <c r="PC1340" s="1"/>
      <c r="PL1340" s="5">
        <v>-2.0054408384540299</v>
      </c>
      <c r="PN1340" s="9">
        <v>-4.4673822944986483E-3</v>
      </c>
      <c r="PW1340" s="1"/>
      <c r="QF1340" s="5">
        <v>-2.005440837818087</v>
      </c>
      <c r="QH1340" s="9">
        <v>7.7627253470307842E-4</v>
      </c>
      <c r="QQ1340" s="1"/>
      <c r="VF1340" s="1"/>
      <c r="VT1340" s="1"/>
    </row>
    <row r="1341" spans="308:592" x14ac:dyDescent="0.3">
      <c r="KV1341" s="1"/>
      <c r="KW1341" s="34"/>
      <c r="KY1341" s="35"/>
      <c r="LA1341" s="36"/>
      <c r="LC1341" s="37"/>
      <c r="LQ1341" s="1"/>
      <c r="LR1341" s="1"/>
      <c r="LS1341" s="1"/>
      <c r="LT1341" s="1"/>
      <c r="LU1341" s="1"/>
      <c r="LV1341" s="1"/>
      <c r="LW1341" s="1"/>
      <c r="LX1341" s="1"/>
      <c r="LY1341" s="1"/>
      <c r="LZ1341" s="1"/>
      <c r="MA1341" s="1"/>
      <c r="MB1341" s="1"/>
      <c r="MC1341" s="1"/>
      <c r="MD1341" s="1"/>
      <c r="ME1341" s="1"/>
      <c r="MF1341" s="1"/>
      <c r="MG1341" s="1"/>
      <c r="PC1341" s="1"/>
      <c r="PL1341" s="5">
        <v>0.13032281377540528</v>
      </c>
      <c r="PN1341" s="9">
        <v>-1.5713728262774652E-2</v>
      </c>
      <c r="PW1341" s="1"/>
      <c r="QF1341" s="5">
        <v>0.13032281260802461</v>
      </c>
      <c r="QH1341" s="9">
        <v>2.7434070178563121E-3</v>
      </c>
      <c r="QQ1341" s="1"/>
      <c r="VF1341" s="1"/>
      <c r="VT1341" s="1"/>
    </row>
    <row r="1342" spans="308:592" x14ac:dyDescent="0.3">
      <c r="KV1342" s="1"/>
      <c r="KW1342" s="34"/>
      <c r="KY1342" s="35"/>
      <c r="LA1342" s="36"/>
      <c r="LC1342" s="37"/>
      <c r="LQ1342" s="1"/>
      <c r="PC1342" s="1"/>
      <c r="PL1342" s="5">
        <v>-0.20651896193631888</v>
      </c>
      <c r="PN1342" s="9">
        <v>-1.3080148987356759E-2</v>
      </c>
      <c r="PW1342" s="1"/>
      <c r="QF1342" s="5">
        <v>-0.20651897859979401</v>
      </c>
      <c r="QH1342" s="9">
        <v>2.2855539597716919E-3</v>
      </c>
      <c r="QQ1342" s="1"/>
      <c r="VF1342" s="1"/>
      <c r="VT1342" s="1"/>
    </row>
    <row r="1343" spans="308:592" x14ac:dyDescent="0.3">
      <c r="KV1343" s="1"/>
      <c r="KW1343" s="34"/>
      <c r="KY1343" s="35"/>
      <c r="LA1343" s="36"/>
      <c r="LC1343" s="37"/>
      <c r="LQ1343" s="1"/>
      <c r="PC1343" s="1"/>
      <c r="PL1343" s="5">
        <v>-1.0816123885896292</v>
      </c>
      <c r="PN1343" s="9">
        <v>-2.7088410135958241E-3</v>
      </c>
      <c r="PW1343" s="1"/>
      <c r="QF1343" s="5">
        <v>-1.0816123911800419</v>
      </c>
      <c r="QH1343" s="9">
        <v>4.696257091749682E-4</v>
      </c>
      <c r="QQ1343" s="1"/>
      <c r="VF1343" s="1"/>
      <c r="VT1343" s="1"/>
    </row>
    <row r="1344" spans="308:592" x14ac:dyDescent="0.3">
      <c r="KV1344" s="1"/>
      <c r="KW1344" s="34"/>
      <c r="KY1344" s="35"/>
      <c r="LA1344" s="36"/>
      <c r="LC1344" s="37"/>
      <c r="LQ1344" s="1"/>
      <c r="PC1344" s="1"/>
      <c r="PL1344" s="5">
        <v>-0.15586026394633087</v>
      </c>
      <c r="PN1344" s="9">
        <v>2.1486090016121749E-2</v>
      </c>
      <c r="PW1344" s="1"/>
      <c r="QF1344" s="5">
        <v>-0.15586029325682366</v>
      </c>
      <c r="QH1344" s="9">
        <v>-3.7504674319697733E-3</v>
      </c>
      <c r="QQ1344" s="1"/>
      <c r="VF1344" s="1"/>
      <c r="VT1344" s="1"/>
    </row>
    <row r="1345" spans="308:592" x14ac:dyDescent="0.3">
      <c r="KV1345" s="1"/>
      <c r="KW1345" s="34"/>
      <c r="KY1345" s="35"/>
      <c r="LA1345" s="36"/>
      <c r="LC1345" s="37"/>
      <c r="LQ1345" s="1"/>
      <c r="PC1345" s="1"/>
      <c r="PL1345" s="5">
        <v>1.8657966565397102</v>
      </c>
      <c r="PN1345" s="9">
        <v>2.2375945483704036E-3</v>
      </c>
      <c r="PW1345" s="1"/>
      <c r="QF1345" s="5">
        <v>1.8657966492451989</v>
      </c>
      <c r="QH1345" s="9">
        <v>-3.8796925054592043E-4</v>
      </c>
      <c r="QQ1345" s="1"/>
      <c r="VF1345" s="1"/>
      <c r="VT1345" s="1"/>
    </row>
    <row r="1346" spans="308:592" ht="15" thickBot="1" x14ac:dyDescent="0.35">
      <c r="KV1346" s="1"/>
      <c r="KW1346" s="34"/>
      <c r="KY1346" s="35"/>
      <c r="LA1346" s="36"/>
      <c r="LC1346" s="37"/>
      <c r="LQ1346" s="1"/>
      <c r="PC1346" s="1"/>
      <c r="PL1346" s="6">
        <v>0.69569560032624289</v>
      </c>
      <c r="PN1346" s="10">
        <v>1.6192344992299348E-2</v>
      </c>
      <c r="PW1346" s="1"/>
      <c r="QF1346" s="6">
        <v>0.69569560644023998</v>
      </c>
      <c r="QH1346" s="10">
        <v>-2.8302536241235458E-3</v>
      </c>
      <c r="QQ1346" s="1"/>
      <c r="VF1346" s="1"/>
      <c r="VT1346" s="1"/>
    </row>
    <row r="1347" spans="308:592" x14ac:dyDescent="0.3">
      <c r="KV1347" s="1"/>
      <c r="KW1347" s="34"/>
      <c r="KY1347" s="35"/>
      <c r="LA1347" s="36"/>
      <c r="LC1347" s="37"/>
      <c r="LQ1347" s="1"/>
      <c r="PC1347" s="1"/>
      <c r="PD1347" s="1"/>
      <c r="PE1347" s="1"/>
      <c r="PF1347" s="1"/>
      <c r="PG1347" s="1"/>
      <c r="PH1347" s="1"/>
      <c r="PI1347" s="1"/>
      <c r="PJ1347" s="1"/>
      <c r="PK1347" s="1"/>
      <c r="PL1347" s="2"/>
      <c r="PM1347" s="1"/>
      <c r="PN1347" s="7"/>
      <c r="PO1347" s="1"/>
      <c r="PP1347" s="1"/>
      <c r="PQ1347" s="1"/>
      <c r="PR1347" s="1"/>
      <c r="PS1347" s="1"/>
      <c r="PT1347" s="1"/>
      <c r="PU1347" s="1"/>
      <c r="PV1347" s="1"/>
      <c r="PW1347" s="1"/>
      <c r="PX1347" s="1"/>
      <c r="PY1347" s="1"/>
      <c r="PZ1347" s="1"/>
      <c r="QA1347" s="1"/>
      <c r="QB1347" s="1"/>
      <c r="QC1347" s="1"/>
      <c r="QD1347" s="1"/>
      <c r="QE1347" s="1"/>
      <c r="QF1347" s="2"/>
      <c r="QG1347" s="1"/>
      <c r="QH1347" s="7"/>
      <c r="QI1347" s="1"/>
      <c r="QJ1347" s="1"/>
      <c r="QK1347" s="1"/>
      <c r="QL1347" s="1"/>
      <c r="QM1347" s="1"/>
      <c r="QN1347" s="1"/>
      <c r="QO1347" s="1"/>
      <c r="QP1347" s="1"/>
      <c r="QQ1347" s="1"/>
      <c r="VF1347" s="1"/>
      <c r="VT1347" s="1"/>
    </row>
    <row r="1348" spans="308:592" ht="15" thickBot="1" x14ac:dyDescent="0.35">
      <c r="KV1348" s="1"/>
      <c r="KW1348" s="34"/>
      <c r="KY1348" s="35"/>
      <c r="LA1348" s="36"/>
      <c r="LC1348" s="37"/>
      <c r="LQ1348" s="1"/>
      <c r="PH1348" s="1"/>
      <c r="PL1348" s="2" t="s">
        <v>89</v>
      </c>
      <c r="PN1348" s="7" t="s">
        <v>90</v>
      </c>
      <c r="PR1348" s="1"/>
      <c r="QB1348" s="1"/>
      <c r="QF1348" s="2" t="s">
        <v>91</v>
      </c>
      <c r="QH1348" s="7" t="s">
        <v>92</v>
      </c>
      <c r="QL1348" s="1"/>
      <c r="VF1348" s="1"/>
      <c r="VT1348" s="1"/>
    </row>
    <row r="1349" spans="308:592" x14ac:dyDescent="0.3">
      <c r="KV1349" s="1"/>
      <c r="KW1349" s="34"/>
      <c r="KY1349" s="35"/>
      <c r="LA1349" s="36"/>
      <c r="LC1349" s="37"/>
      <c r="LQ1349" s="1"/>
      <c r="PH1349" s="1"/>
      <c r="PL1349" s="4">
        <f t="array" ref="PL1349:PL1352">PI1365:PI1368</f>
        <v>-2.4186767729792944</v>
      </c>
      <c r="PN1349" s="8">
        <f t="array" ref="PN1349:PN1356">PN1339:PN1346</f>
        <v>1.56902095560379E-2</v>
      </c>
      <c r="PR1349" s="1"/>
      <c r="PW1349" s="1"/>
      <c r="QB1349" s="1"/>
      <c r="QF1349" s="4">
        <f t="array" ref="QF1349:QF1352">QC1365:QC1368</f>
        <v>-2.4186767603784451</v>
      </c>
      <c r="QH1349" s="8">
        <f t="array" ref="QH1349:QH1356">QH1339:QH1346</f>
        <v>-2.7420480248659795E-3</v>
      </c>
      <c r="QL1349" s="1"/>
      <c r="VF1349" s="1"/>
      <c r="VT1349" s="1"/>
    </row>
    <row r="1350" spans="308:592" x14ac:dyDescent="0.3">
      <c r="KV1350" s="1"/>
      <c r="KW1350" s="34"/>
      <c r="KY1350" s="35"/>
      <c r="LA1350" s="36"/>
      <c r="LC1350" s="37"/>
      <c r="LQ1350" s="1"/>
      <c r="PH1350" s="1"/>
      <c r="PL1350" s="5">
        <v>-2.0054408384540299</v>
      </c>
      <c r="PN1350" s="9">
        <v>-4.4673822944986483E-3</v>
      </c>
      <c r="PR1350" s="1"/>
      <c r="QB1350" s="1"/>
      <c r="QF1350" s="5">
        <v>-2.005440837818087</v>
      </c>
      <c r="QH1350" s="9">
        <v>7.7627253470307842E-4</v>
      </c>
      <c r="QL1350" s="1"/>
      <c r="VF1350" s="1"/>
      <c r="VT1350" s="1"/>
    </row>
    <row r="1351" spans="308:592" x14ac:dyDescent="0.3">
      <c r="KV1351" s="1"/>
      <c r="KW1351" s="34"/>
      <c r="KY1351" s="35"/>
      <c r="LA1351" s="36"/>
      <c r="LC1351" s="37"/>
      <c r="LQ1351" s="1"/>
      <c r="PH1351" s="1"/>
      <c r="PL1351" s="5">
        <v>0.13032281377540528</v>
      </c>
      <c r="PN1351" s="9">
        <v>-1.5713728262774652E-2</v>
      </c>
      <c r="PR1351" s="1"/>
      <c r="PW1351" s="1"/>
      <c r="QB1351" s="1"/>
      <c r="QF1351" s="5">
        <v>0.13032281260802461</v>
      </c>
      <c r="QH1351" s="9">
        <v>2.7434070178563121E-3</v>
      </c>
      <c r="QL1351" s="1"/>
      <c r="VF1351" s="1"/>
      <c r="VT1351" s="1"/>
    </row>
    <row r="1352" spans="308:592" x14ac:dyDescent="0.3">
      <c r="KV1352" s="1"/>
      <c r="KW1352" s="34"/>
      <c r="KY1352" s="35"/>
      <c r="LA1352" s="36"/>
      <c r="LC1352" s="37"/>
      <c r="LQ1352" s="1"/>
      <c r="PH1352" s="1"/>
      <c r="PL1352" s="5">
        <v>-0.20651896193631888</v>
      </c>
      <c r="PN1352" s="9">
        <v>-1.3080148987356759E-2</v>
      </c>
      <c r="PR1352" s="1"/>
      <c r="QB1352" s="1"/>
      <c r="QF1352" s="5">
        <v>-0.20651897859979401</v>
      </c>
      <c r="QH1352" s="9">
        <v>2.2855539597716919E-3</v>
      </c>
      <c r="QL1352" s="1"/>
      <c r="VF1352" s="1"/>
      <c r="VT1352" s="1"/>
    </row>
    <row r="1353" spans="308:592" x14ac:dyDescent="0.3">
      <c r="KV1353" s="1"/>
      <c r="KW1353" s="34"/>
      <c r="KY1353" s="35"/>
      <c r="LA1353" s="36"/>
      <c r="LC1353" s="37"/>
      <c r="LQ1353" s="1"/>
      <c r="PH1353" s="1"/>
      <c r="PL1353" s="5">
        <f t="array" ref="PL1353:PL1356">PO1365:PO1368</f>
        <v>-1.0816123885896292</v>
      </c>
      <c r="PN1353" s="9">
        <v>-2.7088410135958241E-3</v>
      </c>
      <c r="PR1353" s="1"/>
      <c r="PW1353" s="1"/>
      <c r="QB1353" s="1"/>
      <c r="QF1353" s="5">
        <f t="array" ref="QF1353:QF1356">QI1365:QI1368</f>
        <v>-1.0816123911800419</v>
      </c>
      <c r="QH1353" s="9">
        <v>4.696257091749682E-4</v>
      </c>
      <c r="QL1353" s="1"/>
      <c r="VF1353" s="1"/>
      <c r="VT1353" s="1"/>
    </row>
    <row r="1354" spans="308:592" x14ac:dyDescent="0.3">
      <c r="KV1354" s="1"/>
      <c r="KW1354" s="34"/>
      <c r="KY1354" s="35"/>
      <c r="LA1354" s="36"/>
      <c r="LC1354" s="37"/>
      <c r="LQ1354" s="1"/>
      <c r="PH1354" s="1"/>
      <c r="PL1354" s="5">
        <v>-0.15586026394633087</v>
      </c>
      <c r="PN1354" s="9">
        <v>2.1486090016121749E-2</v>
      </c>
      <c r="PR1354" s="1"/>
      <c r="QB1354" s="1"/>
      <c r="QF1354" s="5">
        <v>-0.15586029325682366</v>
      </c>
      <c r="QH1354" s="9">
        <v>-3.7504674319697733E-3</v>
      </c>
      <c r="QL1354" s="1"/>
      <c r="VF1354" s="1"/>
      <c r="VT1354" s="1"/>
    </row>
    <row r="1355" spans="308:592" x14ac:dyDescent="0.3">
      <c r="KV1355" s="1"/>
      <c r="KW1355" s="34"/>
      <c r="KY1355" s="35"/>
      <c r="LA1355" s="36"/>
      <c r="LC1355" s="37"/>
      <c r="LQ1355" s="1"/>
      <c r="PH1355" s="1"/>
      <c r="PL1355" s="5">
        <v>1.8657966565397102</v>
      </c>
      <c r="PN1355" s="9">
        <v>2.2375945483704036E-3</v>
      </c>
      <c r="PR1355" s="1"/>
      <c r="PW1355" s="1"/>
      <c r="QB1355" s="1"/>
      <c r="QF1355" s="5">
        <v>1.8657966492451989</v>
      </c>
      <c r="QH1355" s="9">
        <v>-3.8796925054592043E-4</v>
      </c>
      <c r="QL1355" s="1"/>
      <c r="VF1355" s="1"/>
      <c r="VT1355" s="1"/>
    </row>
    <row r="1356" spans="308:592" ht="15" thickBot="1" x14ac:dyDescent="0.35">
      <c r="KV1356" s="1"/>
      <c r="KW1356" s="34"/>
      <c r="KY1356" s="35"/>
      <c r="LA1356" s="36"/>
      <c r="LC1356" s="37"/>
      <c r="LQ1356" s="1"/>
      <c r="PH1356" s="1"/>
      <c r="PL1356" s="6">
        <v>0.69569560032624289</v>
      </c>
      <c r="PN1356" s="10">
        <v>1.6192344992299348E-2</v>
      </c>
      <c r="PR1356" s="1"/>
      <c r="QB1356" s="1"/>
      <c r="QF1356" s="6">
        <v>0.69569560644023998</v>
      </c>
      <c r="QH1356" s="10">
        <v>-2.8302536241235458E-3</v>
      </c>
      <c r="QL1356" s="1"/>
      <c r="VF1356" s="1"/>
      <c r="VT1356" s="1"/>
    </row>
    <row r="1357" spans="308:592" x14ac:dyDescent="0.3">
      <c r="KV1357" s="1"/>
      <c r="KW1357" s="34"/>
      <c r="KY1357" s="35"/>
      <c r="LA1357" s="36"/>
      <c r="LC1357" s="37"/>
      <c r="LQ1357" s="1"/>
      <c r="PH1357" s="1"/>
      <c r="PL1357" s="2"/>
      <c r="PN1357" s="7"/>
      <c r="PR1357" s="1"/>
      <c r="PW1357" s="1"/>
      <c r="QB1357" s="1"/>
      <c r="QF1357" s="2"/>
      <c r="QH1357" s="7"/>
      <c r="QL1357" s="1"/>
      <c r="VF1357" s="1"/>
      <c r="VT1357" s="1"/>
    </row>
    <row r="1358" spans="308:592" x14ac:dyDescent="0.3">
      <c r="KV1358" s="1"/>
      <c r="KW1358" s="34"/>
      <c r="KY1358" s="35"/>
      <c r="LA1358" s="36"/>
      <c r="LC1358" s="37"/>
      <c r="LQ1358" s="1"/>
      <c r="PH1358" s="1"/>
      <c r="PI1358" s="2"/>
      <c r="PJ1358" s="2"/>
      <c r="PK1358" s="2"/>
      <c r="PL1358" s="2"/>
      <c r="PM1358" s="2"/>
      <c r="PN1358" s="2"/>
      <c r="PO1358" s="2"/>
      <c r="PR1358" s="1"/>
      <c r="QB1358" s="1"/>
      <c r="QC1358" s="2"/>
      <c r="QD1358" s="2"/>
      <c r="QE1358" s="2"/>
      <c r="QF1358" s="2"/>
      <c r="QG1358" s="2"/>
      <c r="QH1358" s="2"/>
      <c r="QI1358" s="2"/>
      <c r="QL1358" s="1"/>
      <c r="VF1358" s="1"/>
      <c r="VT1358" s="1"/>
    </row>
    <row r="1359" spans="308:592" x14ac:dyDescent="0.3">
      <c r="KV1359" s="1"/>
      <c r="KW1359" s="34"/>
      <c r="KY1359" s="35"/>
      <c r="LA1359" s="36"/>
      <c r="LC1359" s="37"/>
      <c r="LQ1359" s="1"/>
      <c r="PH1359" s="1"/>
      <c r="PI1359" s="2"/>
      <c r="PN1359" s="7"/>
      <c r="PO1359" s="2"/>
      <c r="PR1359" s="1"/>
      <c r="PW1359" s="1"/>
      <c r="QB1359" s="1"/>
      <c r="QC1359" s="2"/>
      <c r="QH1359" s="7"/>
      <c r="QI1359" s="2"/>
      <c r="QL1359" s="1"/>
      <c r="VF1359" s="1"/>
      <c r="VT1359" s="1"/>
    </row>
    <row r="1360" spans="308:592" x14ac:dyDescent="0.3">
      <c r="KV1360" s="1"/>
      <c r="KW1360" s="34"/>
      <c r="KY1360" s="35"/>
      <c r="LA1360" s="36"/>
      <c r="LC1360" s="37"/>
      <c r="LQ1360" s="1"/>
      <c r="PH1360" s="1"/>
      <c r="PI1360" s="2"/>
      <c r="PN1360" s="7"/>
      <c r="PO1360" s="2"/>
      <c r="PR1360" s="1"/>
      <c r="QB1360" s="1"/>
      <c r="QC1360" s="2"/>
      <c r="QH1360" s="7"/>
      <c r="QI1360" s="2"/>
      <c r="QL1360" s="1"/>
      <c r="VF1360" s="1"/>
      <c r="VT1360" s="1"/>
    </row>
    <row r="1361" spans="308:592" x14ac:dyDescent="0.3">
      <c r="KV1361" s="1"/>
      <c r="KW1361" s="34"/>
      <c r="KY1361" s="35"/>
      <c r="LA1361" s="36"/>
      <c r="LC1361" s="37"/>
      <c r="LQ1361" s="1"/>
      <c r="PH1361" s="1"/>
      <c r="PI1361" s="2"/>
      <c r="PK1361" s="7"/>
      <c r="PL1361" s="7"/>
      <c r="PM1361" s="7"/>
      <c r="PN1361" s="7"/>
      <c r="PO1361" s="2"/>
      <c r="PP1361" s="7"/>
      <c r="PQ1361" s="7"/>
      <c r="PR1361" s="1"/>
      <c r="PW1361" s="1"/>
      <c r="QB1361" s="1"/>
      <c r="QC1361" s="2"/>
      <c r="QE1361" s="7"/>
      <c r="QF1361" s="7"/>
      <c r="QG1361" s="7"/>
      <c r="QH1361" s="7"/>
      <c r="QI1361" s="2"/>
      <c r="QJ1361" s="7"/>
      <c r="QK1361" s="7"/>
      <c r="QL1361" s="1"/>
      <c r="VF1361" s="1"/>
      <c r="VT1361" s="1"/>
    </row>
    <row r="1362" spans="308:592" x14ac:dyDescent="0.3">
      <c r="KV1362" s="1"/>
      <c r="KW1362" s="34"/>
      <c r="KY1362" s="35"/>
      <c r="LA1362" s="36"/>
      <c r="LC1362" s="37"/>
      <c r="LQ1362" s="1"/>
      <c r="PH1362" s="1"/>
      <c r="PI1362" s="2"/>
      <c r="PK1362" s="7"/>
      <c r="PO1362" s="2"/>
      <c r="PQ1362" s="7"/>
      <c r="PR1362" s="1"/>
      <c r="QB1362" s="1"/>
      <c r="QC1362" s="2"/>
      <c r="QE1362" s="7"/>
      <c r="QI1362" s="2"/>
      <c r="QK1362" s="7"/>
      <c r="QL1362" s="1"/>
      <c r="VF1362" s="1"/>
      <c r="VT1362" s="1"/>
    </row>
    <row r="1363" spans="308:592" x14ac:dyDescent="0.3">
      <c r="KV1363" s="1"/>
      <c r="KW1363" s="34"/>
      <c r="KY1363" s="35"/>
      <c r="LA1363" s="36"/>
      <c r="LC1363" s="37"/>
      <c r="LQ1363" s="1"/>
      <c r="PH1363" s="1"/>
      <c r="PI1363" s="2"/>
      <c r="PK1363" s="7"/>
      <c r="PO1363" s="2"/>
      <c r="PQ1363" s="7"/>
      <c r="PR1363" s="1"/>
      <c r="PW1363" s="1"/>
      <c r="QB1363" s="1"/>
      <c r="QC1363" s="2"/>
      <c r="QE1363" s="7"/>
      <c r="QI1363" s="2"/>
      <c r="QK1363" s="7"/>
      <c r="QL1363" s="1"/>
      <c r="VF1363" s="1"/>
      <c r="VT1363" s="1"/>
    </row>
    <row r="1364" spans="308:592" ht="15" thickBot="1" x14ac:dyDescent="0.35">
      <c r="KV1364" s="1"/>
      <c r="KW1364" s="34"/>
      <c r="KY1364" s="35"/>
      <c r="LA1364" s="36"/>
      <c r="LC1364" s="37"/>
      <c r="LQ1364" s="1"/>
      <c r="PH1364" s="1"/>
      <c r="PI1364" s="2" t="s">
        <v>93</v>
      </c>
      <c r="PK1364" s="7" t="s">
        <v>94</v>
      </c>
      <c r="PO1364" s="2" t="s">
        <v>95</v>
      </c>
      <c r="PQ1364" s="7" t="s">
        <v>96</v>
      </c>
      <c r="PR1364" s="1"/>
      <c r="QB1364" s="1"/>
      <c r="QC1364" s="2" t="s">
        <v>97</v>
      </c>
      <c r="QE1364" s="7" t="s">
        <v>98</v>
      </c>
      <c r="QI1364" s="2" t="s">
        <v>99</v>
      </c>
      <c r="QK1364" s="7" t="s">
        <v>100</v>
      </c>
      <c r="QL1364" s="1"/>
      <c r="VF1364" s="1"/>
      <c r="VT1364" s="1"/>
    </row>
    <row r="1365" spans="308:592" x14ac:dyDescent="0.3">
      <c r="KV1365" s="1"/>
      <c r="KW1365" s="34"/>
      <c r="KY1365" s="35"/>
      <c r="LA1365" s="36"/>
      <c r="LC1365" s="37"/>
      <c r="LQ1365" s="1"/>
      <c r="PH1365" s="1"/>
      <c r="PI1365" s="4">
        <f t="array" ref="PI1365:PI1368">ME1397:ME1400</f>
        <v>-2.4186767729792944</v>
      </c>
      <c r="PK1365" s="8">
        <f t="array" ref="PK1365:PK1368">PN1349:PN1352</f>
        <v>1.56902095560379E-2</v>
      </c>
      <c r="PO1365" s="4">
        <f t="array" ref="PO1365:PO1368">RQ1397:RQ1400</f>
        <v>-1.0816123885896292</v>
      </c>
      <c r="PQ1365" s="8">
        <f t="array" ref="PQ1365:PQ1368">PN1353:PN1356</f>
        <v>-2.7088410135958241E-3</v>
      </c>
      <c r="PR1365" s="1"/>
      <c r="PW1365" s="1"/>
      <c r="QB1365" s="1"/>
      <c r="QC1365" s="4">
        <f t="array" ref="QC1365:QC1368">NO1397:NO1400</f>
        <v>-2.4186767603784451</v>
      </c>
      <c r="QE1365" s="8">
        <f t="array" ref="QE1365:QE1368">QH1349:QH1352</f>
        <v>-2.7420480248659795E-3</v>
      </c>
      <c r="QI1365" s="4">
        <f t="array" ref="QI1365:QI1368">TA1397:TA1400</f>
        <v>-1.0816123911800419</v>
      </c>
      <c r="QK1365" s="8">
        <f t="array" ref="QK1365:QK1368">QH1353:QH1356</f>
        <v>4.696257091749682E-4</v>
      </c>
      <c r="QL1365" s="1"/>
      <c r="VF1365" s="1"/>
      <c r="VT1365" s="1"/>
    </row>
    <row r="1366" spans="308:592" x14ac:dyDescent="0.3">
      <c r="KV1366" s="1"/>
      <c r="KW1366" s="34"/>
      <c r="KY1366" s="35"/>
      <c r="LA1366" s="36"/>
      <c r="LC1366" s="37"/>
      <c r="LQ1366" s="1"/>
      <c r="PH1366" s="1"/>
      <c r="PI1366" s="5">
        <v>-2.0054408384540299</v>
      </c>
      <c r="PK1366" s="9">
        <v>-4.4673822944986483E-3</v>
      </c>
      <c r="PO1366" s="5">
        <v>-0.15586026394633087</v>
      </c>
      <c r="PQ1366" s="9">
        <v>2.1486090016121749E-2</v>
      </c>
      <c r="PR1366" s="1"/>
      <c r="QB1366" s="1"/>
      <c r="QC1366" s="5">
        <v>-2.005440837818087</v>
      </c>
      <c r="QE1366" s="9">
        <v>7.7627253470307842E-4</v>
      </c>
      <c r="QI1366" s="5">
        <v>-0.15586029325682366</v>
      </c>
      <c r="QK1366" s="9">
        <v>-3.7504674319697733E-3</v>
      </c>
      <c r="QL1366" s="1"/>
      <c r="VF1366" s="1"/>
      <c r="VT1366" s="1"/>
    </row>
    <row r="1367" spans="308:592" x14ac:dyDescent="0.3">
      <c r="KV1367" s="1"/>
      <c r="KW1367" s="34"/>
      <c r="KY1367" s="35"/>
      <c r="LA1367" s="36"/>
      <c r="LC1367" s="37"/>
      <c r="LQ1367" s="1"/>
      <c r="PH1367" s="1"/>
      <c r="PI1367" s="5">
        <v>0.13032281377540528</v>
      </c>
      <c r="PK1367" s="9">
        <v>-1.5713728262774652E-2</v>
      </c>
      <c r="PO1367" s="5">
        <v>1.8657966565397102</v>
      </c>
      <c r="PQ1367" s="9">
        <v>2.2375945483704036E-3</v>
      </c>
      <c r="PR1367" s="1"/>
      <c r="PW1367" s="1"/>
      <c r="QB1367" s="1"/>
      <c r="QC1367" s="5">
        <v>0.13032281260802461</v>
      </c>
      <c r="QE1367" s="9">
        <v>2.7434070178563121E-3</v>
      </c>
      <c r="QI1367" s="5">
        <v>1.8657966492451989</v>
      </c>
      <c r="QK1367" s="9">
        <v>-3.8796925054592043E-4</v>
      </c>
      <c r="QL1367" s="1"/>
      <c r="VF1367" s="1"/>
      <c r="VT1367" s="1"/>
    </row>
    <row r="1368" spans="308:592" ht="15" thickBot="1" x14ac:dyDescent="0.35">
      <c r="KV1368" s="1"/>
      <c r="KW1368" s="34"/>
      <c r="KY1368" s="35"/>
      <c r="LA1368" s="36"/>
      <c r="LC1368" s="37"/>
      <c r="LQ1368" s="1"/>
      <c r="PH1368" s="1"/>
      <c r="PI1368" s="6">
        <v>-0.20651896193631888</v>
      </c>
      <c r="PK1368" s="10">
        <v>-1.3080148987356759E-2</v>
      </c>
      <c r="PO1368" s="6">
        <v>0.69569560032624289</v>
      </c>
      <c r="PQ1368" s="10">
        <v>1.6192344992299348E-2</v>
      </c>
      <c r="PR1368" s="1"/>
      <c r="QB1368" s="1"/>
      <c r="QC1368" s="6">
        <v>-0.20651897859979401</v>
      </c>
      <c r="QE1368" s="10">
        <v>2.2855539597716919E-3</v>
      </c>
      <c r="QI1368" s="6">
        <v>0.69569560644023998</v>
      </c>
      <c r="QK1368" s="10">
        <v>-2.8302536241235458E-3</v>
      </c>
      <c r="QL1368" s="1"/>
      <c r="VF1368" s="1"/>
      <c r="VT1368" s="1"/>
    </row>
    <row r="1369" spans="308:592" x14ac:dyDescent="0.3">
      <c r="KV1369" s="1"/>
      <c r="KW1369" s="34"/>
      <c r="KY1369" s="35"/>
      <c r="LA1369" s="36"/>
      <c r="LC1369" s="37"/>
      <c r="LQ1369" s="1"/>
      <c r="PH1369" s="1"/>
      <c r="PI1369" s="2"/>
      <c r="PJ1369" s="1"/>
      <c r="PK1369" s="7"/>
      <c r="PL1369" s="1"/>
      <c r="PM1369" s="1"/>
      <c r="PN1369" s="1"/>
      <c r="PO1369" s="2"/>
      <c r="PP1369" s="1"/>
      <c r="PQ1369" s="7"/>
      <c r="PR1369" s="1"/>
      <c r="PW1369" s="1"/>
      <c r="QB1369" s="1"/>
      <c r="QC1369" s="2"/>
      <c r="QD1369" s="1"/>
      <c r="QE1369" s="7"/>
      <c r="QF1369" s="1"/>
      <c r="QG1369" s="1"/>
      <c r="QH1369" s="1"/>
      <c r="QI1369" s="2"/>
      <c r="QJ1369" s="1"/>
      <c r="QK1369" s="7"/>
      <c r="QL1369" s="1"/>
      <c r="VF1369" s="1"/>
      <c r="VT1369" s="1"/>
    </row>
    <row r="1370" spans="308:592" x14ac:dyDescent="0.3">
      <c r="KV1370" s="1"/>
      <c r="KW1370" s="34"/>
      <c r="KY1370" s="35"/>
      <c r="LA1370" s="36"/>
      <c r="LC1370" s="37"/>
      <c r="LQ1370" s="1"/>
      <c r="PI1370" s="34"/>
      <c r="PK1370" s="35"/>
      <c r="PO1370" s="34"/>
      <c r="PQ1370" s="35"/>
      <c r="QC1370" s="36"/>
      <c r="QE1370" s="37"/>
      <c r="QI1370" s="36"/>
      <c r="QK1370" s="37"/>
      <c r="VF1370" s="1"/>
      <c r="VT1370" s="1"/>
    </row>
    <row r="1371" spans="308:592" x14ac:dyDescent="0.3">
      <c r="KV1371" s="1"/>
      <c r="KW1371" s="34"/>
      <c r="KY1371" s="35"/>
      <c r="LA1371" s="36"/>
      <c r="LC1371" s="37"/>
      <c r="LQ1371" s="1"/>
      <c r="MG1371" s="35"/>
      <c r="MH1371" s="35"/>
      <c r="MI1371" s="35"/>
      <c r="MJ1371" s="35"/>
      <c r="MK1371" s="35"/>
      <c r="ML1371" s="35"/>
      <c r="MM1371" s="35"/>
      <c r="MN1371" s="35"/>
      <c r="MO1371" s="35"/>
      <c r="MP1371" s="35"/>
      <c r="MQ1371" s="35"/>
      <c r="MR1371" s="35"/>
      <c r="MS1371" s="35"/>
      <c r="MT1371" s="35"/>
      <c r="MU1371" s="35"/>
      <c r="MV1371" s="35"/>
      <c r="MW1371" s="35"/>
      <c r="MX1371" s="35"/>
      <c r="MY1371" s="35"/>
      <c r="MZ1371" s="35"/>
      <c r="NA1371" s="35"/>
      <c r="NB1371" s="35"/>
      <c r="NC1371" s="35"/>
      <c r="ND1371" s="35"/>
      <c r="NE1371" s="35"/>
      <c r="NF1371" s="35"/>
      <c r="NG1371" s="35"/>
      <c r="NH1371" s="35"/>
      <c r="NI1371" s="35"/>
      <c r="NJ1371" s="35"/>
      <c r="NK1371" s="35"/>
      <c r="NL1371" s="35"/>
      <c r="NM1371" s="35"/>
      <c r="NN1371" s="35"/>
      <c r="NO1371" s="35"/>
      <c r="NP1371" s="35"/>
      <c r="NQ1371" s="35"/>
      <c r="NR1371" s="35"/>
      <c r="NS1371" s="35"/>
      <c r="NT1371" s="35"/>
      <c r="NU1371" s="35"/>
      <c r="NV1371" s="35"/>
      <c r="NW1371" s="35"/>
      <c r="NX1371" s="35"/>
      <c r="NY1371" s="35"/>
      <c r="NZ1371" s="35"/>
      <c r="OA1371" s="35"/>
      <c r="OB1371" s="35"/>
      <c r="OC1371" s="35"/>
      <c r="OD1371" s="35"/>
      <c r="OE1371" s="35"/>
      <c r="OF1371" s="35"/>
      <c r="OG1371" s="35"/>
      <c r="OH1371" s="35"/>
      <c r="OI1371" s="35"/>
      <c r="OJ1371" s="35"/>
      <c r="OK1371" s="35"/>
      <c r="OL1371" s="35"/>
      <c r="OM1371" s="35"/>
      <c r="ON1371" s="35"/>
      <c r="OO1371" s="35"/>
      <c r="OP1371" s="35"/>
      <c r="OQ1371" s="35"/>
      <c r="OR1371" s="35"/>
      <c r="OS1371" s="35"/>
      <c r="OT1371" s="35"/>
      <c r="OU1371" s="35"/>
      <c r="OV1371" s="35"/>
      <c r="OW1371" s="35"/>
      <c r="OX1371" s="35"/>
      <c r="OY1371" s="35"/>
      <c r="OZ1371" s="35"/>
      <c r="PA1371" s="35"/>
      <c r="PB1371" s="35"/>
      <c r="PC1371" s="35"/>
      <c r="PD1371" s="35"/>
      <c r="PE1371" s="35"/>
      <c r="PF1371" s="35"/>
      <c r="PG1371" s="35"/>
      <c r="PH1371" s="35"/>
      <c r="PI1371" s="34"/>
      <c r="PJ1371" s="35"/>
      <c r="PK1371" s="35"/>
      <c r="PO1371" s="34"/>
      <c r="PQ1371" s="35"/>
      <c r="PR1371" s="35"/>
      <c r="PS1371" s="35"/>
      <c r="PT1371" s="35"/>
      <c r="PU1371" s="35"/>
      <c r="PV1371" s="35"/>
      <c r="PW1371" s="35"/>
      <c r="PX1371" s="35"/>
      <c r="PY1371" s="35"/>
      <c r="PZ1371" s="35"/>
      <c r="QA1371" s="35"/>
      <c r="QB1371" s="35"/>
      <c r="QC1371" s="35"/>
      <c r="QD1371" s="35"/>
      <c r="QE1371" s="35"/>
      <c r="QF1371" s="35"/>
      <c r="QG1371" s="35"/>
      <c r="QH1371" s="35"/>
      <c r="QI1371" s="35"/>
      <c r="QJ1371" s="35"/>
      <c r="QK1371" s="35"/>
      <c r="QL1371" s="35"/>
      <c r="QM1371" s="35"/>
      <c r="QN1371" s="35"/>
      <c r="QO1371" s="35"/>
      <c r="QP1371" s="35"/>
      <c r="QQ1371" s="35"/>
      <c r="QR1371" s="35"/>
      <c r="QS1371" s="35"/>
      <c r="QT1371" s="35"/>
      <c r="QU1371" s="35"/>
      <c r="QV1371" s="35"/>
      <c r="QW1371" s="35"/>
      <c r="QX1371" s="35"/>
      <c r="QY1371" s="35"/>
      <c r="QZ1371" s="35"/>
      <c r="RA1371" s="35"/>
      <c r="RB1371" s="35"/>
      <c r="RC1371" s="35"/>
      <c r="RD1371" s="35"/>
      <c r="RE1371" s="35"/>
      <c r="RF1371" s="35"/>
      <c r="RG1371" s="35"/>
      <c r="RH1371" s="35"/>
      <c r="RI1371" s="35"/>
      <c r="RJ1371" s="35"/>
      <c r="RK1371" s="35"/>
      <c r="RL1371" s="35"/>
      <c r="RM1371" s="35"/>
      <c r="RN1371" s="35"/>
      <c r="RO1371" s="35"/>
      <c r="RP1371" s="35"/>
      <c r="RQ1371" s="35"/>
      <c r="RR1371" s="35"/>
      <c r="RS1371" s="35"/>
      <c r="VF1371" s="1"/>
      <c r="VT1371" s="1"/>
    </row>
    <row r="1372" spans="308:592" x14ac:dyDescent="0.3">
      <c r="KV1372" s="1"/>
      <c r="KW1372" s="34"/>
      <c r="KY1372" s="35"/>
      <c r="LA1372" s="36"/>
      <c r="LC1372" s="37"/>
      <c r="LQ1372" s="1"/>
      <c r="MG1372" s="35"/>
      <c r="MH1372" s="35"/>
      <c r="MI1372" s="35"/>
      <c r="MJ1372" s="35"/>
      <c r="MK1372" s="35"/>
      <c r="ML1372" s="35"/>
      <c r="MM1372" s="35"/>
      <c r="MN1372" s="35"/>
      <c r="MO1372" s="35"/>
      <c r="MP1372" s="35"/>
      <c r="MQ1372" s="35"/>
      <c r="MR1372" s="35"/>
      <c r="MS1372" s="35"/>
      <c r="MT1372" s="35"/>
      <c r="MU1372" s="35"/>
      <c r="MV1372" s="35"/>
      <c r="MW1372" s="35"/>
      <c r="MX1372" s="35"/>
      <c r="MY1372" s="35"/>
      <c r="MZ1372" s="35"/>
      <c r="NA1372" s="35"/>
      <c r="NB1372" s="35"/>
      <c r="NC1372" s="35"/>
      <c r="ND1372" s="35"/>
      <c r="NE1372" s="35"/>
      <c r="NF1372" s="35"/>
      <c r="NG1372" s="35"/>
      <c r="NH1372" s="35"/>
      <c r="NI1372" s="35"/>
      <c r="NJ1372" s="35"/>
      <c r="NK1372" s="35"/>
      <c r="NL1372" s="35"/>
      <c r="NM1372" s="35"/>
      <c r="NN1372" s="35"/>
      <c r="NO1372" s="35"/>
      <c r="NP1372" s="35"/>
      <c r="NQ1372" s="35"/>
      <c r="NR1372" s="35"/>
      <c r="NS1372" s="35"/>
      <c r="NT1372" s="35"/>
      <c r="NU1372" s="35"/>
      <c r="NV1372" s="35"/>
      <c r="NW1372" s="35"/>
      <c r="NX1372" s="35"/>
      <c r="NY1372" s="35"/>
      <c r="NZ1372" s="35"/>
      <c r="OA1372" s="35"/>
      <c r="OB1372" s="35"/>
      <c r="OC1372" s="35"/>
      <c r="OD1372" s="35"/>
      <c r="OE1372" s="35"/>
      <c r="OF1372" s="35"/>
      <c r="OG1372" s="35"/>
      <c r="OH1372" s="35"/>
      <c r="OI1372" s="35"/>
      <c r="OJ1372" s="35"/>
      <c r="OK1372" s="35"/>
      <c r="OL1372" s="35"/>
      <c r="OM1372" s="35"/>
      <c r="ON1372" s="35"/>
      <c r="OO1372" s="35"/>
      <c r="OP1372" s="35"/>
      <c r="OQ1372" s="35"/>
      <c r="OR1372" s="35"/>
      <c r="OS1372" s="35"/>
      <c r="OT1372" s="35"/>
      <c r="OU1372" s="35"/>
      <c r="OV1372" s="35"/>
      <c r="OW1372" s="35"/>
      <c r="OX1372" s="35"/>
      <c r="OY1372" s="35"/>
      <c r="OZ1372" s="35"/>
      <c r="PA1372" s="35"/>
      <c r="PB1372" s="35"/>
      <c r="PC1372" s="35"/>
      <c r="PD1372" s="35"/>
      <c r="PE1372" s="35"/>
      <c r="PF1372" s="35"/>
      <c r="PG1372" s="35"/>
      <c r="PH1372" s="35"/>
      <c r="PI1372" s="34"/>
      <c r="PJ1372" s="35"/>
      <c r="PK1372" s="35"/>
      <c r="PO1372" s="34"/>
      <c r="PQ1372" s="35"/>
      <c r="PR1372" s="35"/>
      <c r="PS1372" s="35"/>
      <c r="PT1372" s="35"/>
      <c r="PU1372" s="35"/>
      <c r="PV1372" s="35"/>
      <c r="PW1372" s="35"/>
      <c r="PX1372" s="35"/>
      <c r="PY1372" s="35"/>
      <c r="PZ1372" s="35"/>
      <c r="QA1372" s="35"/>
      <c r="QB1372" s="35"/>
      <c r="QC1372" s="35"/>
      <c r="QD1372" s="35"/>
      <c r="QE1372" s="35"/>
      <c r="QF1372" s="35"/>
      <c r="QG1372" s="35"/>
      <c r="QH1372" s="35"/>
      <c r="QI1372" s="35"/>
      <c r="QJ1372" s="35"/>
      <c r="QK1372" s="35"/>
      <c r="QL1372" s="35"/>
      <c r="QM1372" s="35"/>
      <c r="QN1372" s="35"/>
      <c r="QO1372" s="35"/>
      <c r="QP1372" s="35"/>
      <c r="QQ1372" s="35"/>
      <c r="QR1372" s="35"/>
      <c r="QS1372" s="35"/>
      <c r="QT1372" s="35"/>
      <c r="QU1372" s="35"/>
      <c r="QV1372" s="35"/>
      <c r="QW1372" s="35"/>
      <c r="QX1372" s="35"/>
      <c r="QY1372" s="35"/>
      <c r="QZ1372" s="35"/>
      <c r="RA1372" s="35"/>
      <c r="RB1372" s="35"/>
      <c r="RC1372" s="35"/>
      <c r="RD1372" s="35"/>
      <c r="RE1372" s="35"/>
      <c r="RF1372" s="35"/>
      <c r="RG1372" s="35"/>
      <c r="RH1372" s="35"/>
      <c r="RI1372" s="35"/>
      <c r="RJ1372" s="35"/>
      <c r="RK1372" s="35"/>
      <c r="RL1372" s="35"/>
      <c r="RM1372" s="35"/>
      <c r="RN1372" s="35"/>
      <c r="RO1372" s="35"/>
      <c r="RP1372" s="35"/>
      <c r="RQ1372" s="35"/>
      <c r="RR1372" s="35"/>
      <c r="RS1372" s="35"/>
      <c r="VF1372" s="1"/>
      <c r="VT1372" s="1"/>
    </row>
    <row r="1373" spans="308:592" x14ac:dyDescent="0.3">
      <c r="KV1373" s="1"/>
      <c r="KW1373" s="34"/>
      <c r="KY1373" s="35"/>
      <c r="LA1373" s="36"/>
      <c r="LC1373" s="37"/>
      <c r="LQ1373" s="1"/>
      <c r="MG1373" s="35"/>
      <c r="PI1373" s="34"/>
      <c r="PO1373" s="34"/>
      <c r="PW1373" s="1"/>
      <c r="QC1373" s="36"/>
      <c r="QE1373" s="37"/>
      <c r="QI1373" s="36"/>
      <c r="QK1373" s="37"/>
      <c r="RS1373" s="35"/>
      <c r="VF1373" s="1"/>
      <c r="VT1373" s="1"/>
    </row>
    <row r="1374" spans="308:592" x14ac:dyDescent="0.3">
      <c r="KV1374" s="1"/>
      <c r="KW1374" s="34"/>
      <c r="KY1374" s="35"/>
      <c r="LA1374" s="36"/>
      <c r="LC1374" s="37"/>
      <c r="LQ1374" s="1"/>
      <c r="ME1374" s="34"/>
      <c r="MF1374" s="34"/>
      <c r="MG1374" s="34"/>
      <c r="MH1374" s="34"/>
      <c r="MI1374" s="34"/>
      <c r="MJ1374" s="34"/>
      <c r="MK1374" s="34"/>
      <c r="ML1374" s="34"/>
      <c r="MM1374" s="34"/>
      <c r="MN1374" s="34"/>
      <c r="MO1374" s="34"/>
      <c r="MP1374" s="34"/>
      <c r="MQ1374" s="34"/>
      <c r="MR1374" s="34"/>
      <c r="MS1374" s="34"/>
      <c r="MT1374" s="34"/>
      <c r="MU1374" s="34"/>
      <c r="MV1374" s="34"/>
      <c r="MW1374" s="34"/>
      <c r="MX1374" s="34"/>
      <c r="MY1374" s="34"/>
      <c r="MZ1374" s="34"/>
      <c r="NA1374" s="34"/>
      <c r="NB1374" s="34"/>
      <c r="NC1374" s="34"/>
      <c r="ND1374" s="34"/>
      <c r="NE1374" s="34"/>
      <c r="NF1374" s="34"/>
      <c r="NG1374" s="34"/>
      <c r="NH1374" s="34"/>
      <c r="NI1374" s="34"/>
      <c r="NJ1374" s="34"/>
      <c r="NK1374" s="34"/>
      <c r="NL1374" s="34"/>
      <c r="NM1374" s="34"/>
      <c r="NN1374" s="34"/>
      <c r="NO1374" s="34"/>
      <c r="NP1374" s="34"/>
      <c r="NQ1374" s="34"/>
      <c r="NR1374" s="34"/>
      <c r="NS1374" s="34"/>
      <c r="NT1374" s="34"/>
      <c r="NU1374" s="34"/>
      <c r="NV1374" s="34"/>
      <c r="NW1374" s="34"/>
      <c r="NX1374" s="34"/>
      <c r="NY1374" s="34"/>
      <c r="NZ1374" s="34"/>
      <c r="OA1374" s="34"/>
      <c r="OB1374" s="34"/>
      <c r="OC1374" s="34"/>
      <c r="OD1374" s="34"/>
      <c r="OE1374" s="34"/>
      <c r="OF1374" s="34"/>
      <c r="OG1374" s="34"/>
      <c r="OH1374" s="34"/>
      <c r="OI1374" s="34"/>
      <c r="OJ1374" s="34"/>
      <c r="OK1374" s="34"/>
      <c r="OL1374" s="34"/>
      <c r="OM1374" s="34"/>
      <c r="ON1374" s="34"/>
      <c r="OO1374" s="34"/>
      <c r="OP1374" s="34"/>
      <c r="OQ1374" s="34"/>
      <c r="OR1374" s="34"/>
      <c r="OS1374" s="34"/>
      <c r="OT1374" s="34"/>
      <c r="OU1374" s="34"/>
      <c r="OV1374" s="34"/>
      <c r="OW1374" s="34"/>
      <c r="OX1374" s="34"/>
      <c r="OY1374" s="34"/>
      <c r="OZ1374" s="34"/>
      <c r="PA1374" s="34"/>
      <c r="PB1374" s="34"/>
      <c r="PC1374" s="34"/>
      <c r="PD1374" s="34"/>
      <c r="PE1374" s="34"/>
      <c r="PF1374" s="34"/>
      <c r="PG1374" s="34"/>
      <c r="PH1374" s="34"/>
      <c r="PI1374" s="34"/>
      <c r="PO1374" s="34"/>
      <c r="PP1374" s="34"/>
      <c r="PQ1374" s="34"/>
      <c r="PR1374" s="34"/>
      <c r="PS1374" s="34"/>
      <c r="PT1374" s="34"/>
      <c r="PU1374" s="34"/>
      <c r="PV1374" s="34"/>
      <c r="PW1374" s="34"/>
      <c r="PX1374" s="34"/>
      <c r="PY1374" s="34"/>
      <c r="PZ1374" s="34"/>
      <c r="QA1374" s="34"/>
      <c r="QB1374" s="34"/>
      <c r="QC1374" s="34"/>
      <c r="QD1374" s="34"/>
      <c r="QE1374" s="34"/>
      <c r="QF1374" s="34"/>
      <c r="QG1374" s="34"/>
      <c r="QH1374" s="34"/>
      <c r="QI1374" s="34"/>
      <c r="QJ1374" s="34"/>
      <c r="QK1374" s="34"/>
      <c r="QL1374" s="34"/>
      <c r="QM1374" s="34"/>
      <c r="QN1374" s="34"/>
      <c r="QO1374" s="34"/>
      <c r="QP1374" s="34"/>
      <c r="QQ1374" s="34"/>
      <c r="QR1374" s="34"/>
      <c r="QS1374" s="34"/>
      <c r="QT1374" s="34"/>
      <c r="QU1374" s="34"/>
      <c r="QV1374" s="34"/>
      <c r="QW1374" s="34"/>
      <c r="QX1374" s="34"/>
      <c r="QY1374" s="34"/>
      <c r="QZ1374" s="34"/>
      <c r="RA1374" s="34"/>
      <c r="RB1374" s="34"/>
      <c r="RC1374" s="34"/>
      <c r="RD1374" s="34"/>
      <c r="RE1374" s="34"/>
      <c r="RF1374" s="34"/>
      <c r="RG1374" s="34"/>
      <c r="RH1374" s="34"/>
      <c r="RI1374" s="34"/>
      <c r="RJ1374" s="34"/>
      <c r="RK1374" s="34"/>
      <c r="RL1374" s="34"/>
      <c r="RM1374" s="34"/>
      <c r="RN1374" s="34"/>
      <c r="RO1374" s="34"/>
      <c r="RP1374" s="34"/>
      <c r="RQ1374" s="34"/>
      <c r="RS1374" s="35"/>
      <c r="VF1374" s="1"/>
      <c r="VT1374" s="1"/>
    </row>
    <row r="1375" spans="308:592" x14ac:dyDescent="0.3">
      <c r="KV1375" s="1"/>
      <c r="KW1375" s="34"/>
      <c r="KY1375" s="35"/>
      <c r="LA1375" s="36"/>
      <c r="LC1375" s="37"/>
      <c r="LQ1375" s="1"/>
      <c r="ME1375" s="34"/>
      <c r="MF1375" s="34"/>
      <c r="MG1375" s="34"/>
      <c r="MH1375" s="34"/>
      <c r="MI1375" s="34"/>
      <c r="MJ1375" s="34"/>
      <c r="MK1375" s="34"/>
      <c r="ML1375" s="34"/>
      <c r="MM1375" s="34"/>
      <c r="MN1375" s="34"/>
      <c r="MO1375" s="34"/>
      <c r="MP1375" s="34"/>
      <c r="MQ1375" s="34"/>
      <c r="MR1375" s="34"/>
      <c r="MS1375" s="34"/>
      <c r="MT1375" s="34"/>
      <c r="MU1375" s="34"/>
      <c r="MV1375" s="34"/>
      <c r="MW1375" s="34"/>
      <c r="MX1375" s="34"/>
      <c r="MY1375" s="34"/>
      <c r="MZ1375" s="34"/>
      <c r="NA1375" s="34"/>
      <c r="NB1375" s="34"/>
      <c r="NC1375" s="34"/>
      <c r="ND1375" s="34"/>
      <c r="NE1375" s="34"/>
      <c r="NF1375" s="34"/>
      <c r="NG1375" s="34"/>
      <c r="NH1375" s="34"/>
      <c r="NI1375" s="34"/>
      <c r="NJ1375" s="34"/>
      <c r="NK1375" s="34"/>
      <c r="NL1375" s="34"/>
      <c r="NM1375" s="34"/>
      <c r="NN1375" s="34"/>
      <c r="NO1375" s="34"/>
      <c r="NP1375" s="34"/>
      <c r="NQ1375" s="34"/>
      <c r="NR1375" s="34"/>
      <c r="NS1375" s="34"/>
      <c r="NT1375" s="34"/>
      <c r="NU1375" s="34"/>
      <c r="NV1375" s="34"/>
      <c r="NW1375" s="34"/>
      <c r="NX1375" s="34"/>
      <c r="NY1375" s="34"/>
      <c r="NZ1375" s="34"/>
      <c r="OA1375" s="34"/>
      <c r="OB1375" s="34"/>
      <c r="OC1375" s="34"/>
      <c r="OD1375" s="34"/>
      <c r="OE1375" s="34"/>
      <c r="OF1375" s="34"/>
      <c r="OG1375" s="34"/>
      <c r="OH1375" s="34"/>
      <c r="OI1375" s="34"/>
      <c r="OJ1375" s="34"/>
      <c r="OK1375" s="34"/>
      <c r="OL1375" s="34"/>
      <c r="OM1375" s="34"/>
      <c r="ON1375" s="34"/>
      <c r="OO1375" s="34"/>
      <c r="OP1375" s="34"/>
      <c r="OQ1375" s="34"/>
      <c r="OR1375" s="34"/>
      <c r="OS1375" s="34"/>
      <c r="OT1375" s="34"/>
      <c r="OU1375" s="34"/>
      <c r="OV1375" s="34"/>
      <c r="OW1375" s="34"/>
      <c r="OX1375" s="34"/>
      <c r="OY1375" s="34"/>
      <c r="OZ1375" s="34"/>
      <c r="PA1375" s="34"/>
      <c r="PB1375" s="34"/>
      <c r="PC1375" s="34"/>
      <c r="PD1375" s="34"/>
      <c r="PE1375" s="34"/>
      <c r="PF1375" s="34"/>
      <c r="PG1375" s="34"/>
      <c r="PH1375" s="34"/>
      <c r="PI1375" s="34"/>
      <c r="PO1375" s="34"/>
      <c r="PP1375" s="34"/>
      <c r="PQ1375" s="34"/>
      <c r="PR1375" s="34"/>
      <c r="PS1375" s="34"/>
      <c r="PT1375" s="34"/>
      <c r="PU1375" s="34"/>
      <c r="PV1375" s="34"/>
      <c r="PW1375" s="34"/>
      <c r="PX1375" s="34"/>
      <c r="PY1375" s="34"/>
      <c r="PZ1375" s="34"/>
      <c r="QA1375" s="34"/>
      <c r="QB1375" s="34"/>
      <c r="QC1375" s="34"/>
      <c r="QD1375" s="34"/>
      <c r="QE1375" s="34"/>
      <c r="QF1375" s="34"/>
      <c r="QG1375" s="34"/>
      <c r="QH1375" s="34"/>
      <c r="QI1375" s="34"/>
      <c r="QJ1375" s="34"/>
      <c r="QK1375" s="34"/>
      <c r="QL1375" s="34"/>
      <c r="QM1375" s="34"/>
      <c r="QN1375" s="34"/>
      <c r="QO1375" s="34"/>
      <c r="QP1375" s="34"/>
      <c r="QQ1375" s="34"/>
      <c r="QR1375" s="34"/>
      <c r="QS1375" s="34"/>
      <c r="QT1375" s="34"/>
      <c r="QU1375" s="34"/>
      <c r="QV1375" s="34"/>
      <c r="QW1375" s="34"/>
      <c r="QX1375" s="34"/>
      <c r="QY1375" s="34"/>
      <c r="QZ1375" s="34"/>
      <c r="RA1375" s="34"/>
      <c r="RB1375" s="34"/>
      <c r="RC1375" s="34"/>
      <c r="RD1375" s="34"/>
      <c r="RE1375" s="34"/>
      <c r="RF1375" s="34"/>
      <c r="RG1375" s="34"/>
      <c r="RH1375" s="34"/>
      <c r="RI1375" s="34"/>
      <c r="RJ1375" s="34"/>
      <c r="RK1375" s="34"/>
      <c r="RL1375" s="34"/>
      <c r="RM1375" s="34"/>
      <c r="RN1375" s="34"/>
      <c r="RO1375" s="34"/>
      <c r="RP1375" s="34"/>
      <c r="RQ1375" s="34"/>
      <c r="RS1375" s="35"/>
      <c r="VF1375" s="1"/>
      <c r="VT1375" s="1"/>
    </row>
    <row r="1376" spans="308:592" x14ac:dyDescent="0.3">
      <c r="KV1376" s="1"/>
      <c r="KW1376" s="34"/>
      <c r="KY1376" s="35"/>
      <c r="LA1376" s="36"/>
      <c r="LC1376" s="37"/>
      <c r="LQ1376" s="1"/>
      <c r="ME1376" s="34"/>
      <c r="MG1376" s="35"/>
      <c r="QC1376" s="36"/>
      <c r="QE1376" s="37"/>
      <c r="QI1376" s="36"/>
      <c r="QK1376" s="37"/>
      <c r="RQ1376" s="34"/>
      <c r="RS1376" s="35"/>
      <c r="VF1376" s="1"/>
      <c r="VT1376" s="1"/>
    </row>
    <row r="1377" spans="308:592" x14ac:dyDescent="0.3">
      <c r="KV1377" s="1"/>
      <c r="KW1377" s="34"/>
      <c r="KY1377" s="35"/>
      <c r="LA1377" s="36"/>
      <c r="LC1377" s="37"/>
      <c r="LQ1377" s="1"/>
      <c r="ME1377" s="34"/>
      <c r="MG1377" s="35"/>
      <c r="NQ1377" s="37"/>
      <c r="NR1377" s="37"/>
      <c r="NS1377" s="37"/>
      <c r="NT1377" s="37"/>
      <c r="NU1377" s="37"/>
      <c r="NV1377" s="37"/>
      <c r="NW1377" s="37"/>
      <c r="NX1377" s="37"/>
      <c r="NY1377" s="37"/>
      <c r="NZ1377" s="37"/>
      <c r="OA1377" s="37"/>
      <c r="OB1377" s="37"/>
      <c r="OC1377" s="37"/>
      <c r="OD1377" s="37"/>
      <c r="OE1377" s="37"/>
      <c r="OF1377" s="37"/>
      <c r="OG1377" s="37"/>
      <c r="OH1377" s="37"/>
      <c r="OI1377" s="37"/>
      <c r="OJ1377" s="37"/>
      <c r="OK1377" s="37"/>
      <c r="OL1377" s="37"/>
      <c r="OM1377" s="37"/>
      <c r="ON1377" s="37"/>
      <c r="OO1377" s="37"/>
      <c r="OP1377" s="37"/>
      <c r="OQ1377" s="37"/>
      <c r="OR1377" s="37"/>
      <c r="OS1377" s="37"/>
      <c r="OT1377" s="37"/>
      <c r="OU1377" s="37"/>
      <c r="OV1377" s="37"/>
      <c r="OW1377" s="37"/>
      <c r="OX1377" s="37"/>
      <c r="OY1377" s="37"/>
      <c r="OZ1377" s="37"/>
      <c r="PA1377" s="37"/>
      <c r="PB1377" s="37"/>
      <c r="PC1377" s="37"/>
      <c r="PD1377" s="37"/>
      <c r="PE1377" s="37"/>
      <c r="PF1377" s="37"/>
      <c r="PG1377" s="37"/>
      <c r="PH1377" s="37"/>
      <c r="PI1377" s="37"/>
      <c r="PJ1377" s="37"/>
      <c r="PK1377" s="37"/>
      <c r="PL1377" s="37"/>
      <c r="PM1377" s="37"/>
      <c r="PN1377" s="37"/>
      <c r="PO1377" s="37"/>
      <c r="PP1377" s="37"/>
      <c r="PQ1377" s="37"/>
      <c r="PR1377" s="37"/>
      <c r="PS1377" s="37"/>
      <c r="PT1377" s="37"/>
      <c r="PU1377" s="37"/>
      <c r="PV1377" s="37"/>
      <c r="PW1377" s="37"/>
      <c r="PX1377" s="37"/>
      <c r="PY1377" s="37"/>
      <c r="PZ1377" s="37"/>
      <c r="QA1377" s="37"/>
      <c r="QB1377" s="37"/>
      <c r="QC1377" s="36"/>
      <c r="QD1377" s="37"/>
      <c r="QE1377" s="37"/>
      <c r="QI1377" s="36"/>
      <c r="QK1377" s="37"/>
      <c r="QL1377" s="37"/>
      <c r="QM1377" s="37"/>
      <c r="QN1377" s="37"/>
      <c r="QO1377" s="37"/>
      <c r="QP1377" s="37"/>
      <c r="QQ1377" s="37"/>
      <c r="QR1377" s="37"/>
      <c r="QS1377" s="37"/>
      <c r="QT1377" s="37"/>
      <c r="QU1377" s="37"/>
      <c r="QV1377" s="37"/>
      <c r="QW1377" s="37"/>
      <c r="QX1377" s="37"/>
      <c r="QY1377" s="37"/>
      <c r="QZ1377" s="37"/>
      <c r="RA1377" s="37"/>
      <c r="RB1377" s="37"/>
      <c r="RC1377" s="37"/>
      <c r="RD1377" s="37"/>
      <c r="RE1377" s="37"/>
      <c r="RF1377" s="37"/>
      <c r="RG1377" s="37"/>
      <c r="RH1377" s="37"/>
      <c r="RI1377" s="37"/>
      <c r="RJ1377" s="37"/>
      <c r="RK1377" s="37"/>
      <c r="RL1377" s="37"/>
      <c r="RM1377" s="37"/>
      <c r="RN1377" s="37"/>
      <c r="RO1377" s="37"/>
      <c r="RP1377" s="37"/>
      <c r="RQ1377" s="34"/>
      <c r="RR1377" s="37"/>
      <c r="RS1377" s="35"/>
      <c r="RT1377" s="37"/>
      <c r="RU1377" s="37"/>
      <c r="RV1377" s="37"/>
      <c r="RW1377" s="37"/>
      <c r="RX1377" s="37"/>
      <c r="RY1377" s="37"/>
      <c r="RZ1377" s="37"/>
      <c r="SA1377" s="37"/>
      <c r="SB1377" s="37"/>
      <c r="SC1377" s="37"/>
      <c r="SD1377" s="37"/>
      <c r="SE1377" s="37"/>
      <c r="SF1377" s="37"/>
      <c r="SG1377" s="37"/>
      <c r="SH1377" s="37"/>
      <c r="SI1377" s="37"/>
      <c r="SJ1377" s="37"/>
      <c r="SK1377" s="37"/>
      <c r="SL1377" s="37"/>
      <c r="SM1377" s="37"/>
      <c r="SN1377" s="37"/>
      <c r="SO1377" s="37"/>
      <c r="SP1377" s="37"/>
      <c r="SQ1377" s="37"/>
      <c r="SR1377" s="37"/>
      <c r="SS1377" s="37"/>
      <c r="ST1377" s="37"/>
      <c r="SU1377" s="37"/>
      <c r="SV1377" s="37"/>
      <c r="SW1377" s="37"/>
      <c r="SX1377" s="37"/>
      <c r="SY1377" s="37"/>
      <c r="SZ1377" s="37"/>
      <c r="TA1377" s="37"/>
      <c r="TB1377" s="37"/>
      <c r="TC1377" s="37"/>
      <c r="VF1377" s="1"/>
      <c r="VT1377" s="1"/>
    </row>
    <row r="1378" spans="308:592" x14ac:dyDescent="0.3">
      <c r="KV1378" s="1"/>
      <c r="KW1378" s="34"/>
      <c r="KY1378" s="35"/>
      <c r="LA1378" s="36"/>
      <c r="LC1378" s="37"/>
      <c r="LQ1378" s="1"/>
      <c r="ME1378" s="34"/>
      <c r="MG1378" s="35"/>
      <c r="NQ1378" s="37"/>
      <c r="NR1378" s="37"/>
      <c r="NS1378" s="37"/>
      <c r="NT1378" s="37"/>
      <c r="NU1378" s="37"/>
      <c r="NV1378" s="37"/>
      <c r="NW1378" s="37"/>
      <c r="NX1378" s="37"/>
      <c r="NY1378" s="37"/>
      <c r="NZ1378" s="37"/>
      <c r="OA1378" s="37"/>
      <c r="OB1378" s="37"/>
      <c r="OC1378" s="37"/>
      <c r="OD1378" s="37"/>
      <c r="OE1378" s="37"/>
      <c r="OF1378" s="37"/>
      <c r="OG1378" s="37"/>
      <c r="OH1378" s="37"/>
      <c r="OI1378" s="37"/>
      <c r="OJ1378" s="37"/>
      <c r="OK1378" s="37"/>
      <c r="OL1378" s="37"/>
      <c r="OM1378" s="37"/>
      <c r="ON1378" s="37"/>
      <c r="OO1378" s="37"/>
      <c r="OP1378" s="37"/>
      <c r="OQ1378" s="37"/>
      <c r="OR1378" s="37"/>
      <c r="OS1378" s="37"/>
      <c r="OT1378" s="37"/>
      <c r="OU1378" s="37"/>
      <c r="OV1378" s="37"/>
      <c r="OW1378" s="37"/>
      <c r="OX1378" s="37"/>
      <c r="OY1378" s="37"/>
      <c r="OZ1378" s="37"/>
      <c r="PA1378" s="37"/>
      <c r="PB1378" s="37"/>
      <c r="PC1378" s="37"/>
      <c r="PD1378" s="37"/>
      <c r="PE1378" s="37"/>
      <c r="PF1378" s="37"/>
      <c r="PG1378" s="37"/>
      <c r="PH1378" s="37"/>
      <c r="PI1378" s="37"/>
      <c r="PJ1378" s="37"/>
      <c r="PK1378" s="37"/>
      <c r="PL1378" s="37"/>
      <c r="PM1378" s="37"/>
      <c r="PN1378" s="37"/>
      <c r="PO1378" s="37"/>
      <c r="PP1378" s="37"/>
      <c r="PQ1378" s="37"/>
      <c r="PR1378" s="37"/>
      <c r="PS1378" s="37"/>
      <c r="PT1378" s="37"/>
      <c r="PU1378" s="37"/>
      <c r="PV1378" s="37"/>
      <c r="PW1378" s="37"/>
      <c r="PX1378" s="37"/>
      <c r="PY1378" s="37"/>
      <c r="PZ1378" s="37"/>
      <c r="QA1378" s="37"/>
      <c r="QB1378" s="37"/>
      <c r="QC1378" s="36"/>
      <c r="QD1378" s="37"/>
      <c r="QE1378" s="37"/>
      <c r="QI1378" s="36"/>
      <c r="QK1378" s="37"/>
      <c r="QL1378" s="37"/>
      <c r="QM1378" s="37"/>
      <c r="QN1378" s="37"/>
      <c r="QO1378" s="37"/>
      <c r="QP1378" s="37"/>
      <c r="QQ1378" s="37"/>
      <c r="QR1378" s="37"/>
      <c r="QS1378" s="37"/>
      <c r="QT1378" s="37"/>
      <c r="QU1378" s="37"/>
      <c r="QV1378" s="37"/>
      <c r="QW1378" s="37"/>
      <c r="QX1378" s="37"/>
      <c r="QY1378" s="37"/>
      <c r="QZ1378" s="37"/>
      <c r="RA1378" s="37"/>
      <c r="RB1378" s="37"/>
      <c r="RC1378" s="37"/>
      <c r="RD1378" s="37"/>
      <c r="RE1378" s="37"/>
      <c r="RF1378" s="37"/>
      <c r="RG1378" s="37"/>
      <c r="RH1378" s="37"/>
      <c r="RI1378" s="37"/>
      <c r="RJ1378" s="37"/>
      <c r="RK1378" s="37"/>
      <c r="RL1378" s="37"/>
      <c r="RM1378" s="37"/>
      <c r="RN1378" s="37"/>
      <c r="RO1378" s="37"/>
      <c r="RP1378" s="37"/>
      <c r="RQ1378" s="34"/>
      <c r="RR1378" s="37"/>
      <c r="RS1378" s="35"/>
      <c r="RT1378" s="37"/>
      <c r="RU1378" s="37"/>
      <c r="RV1378" s="37"/>
      <c r="RW1378" s="37"/>
      <c r="RX1378" s="37"/>
      <c r="RY1378" s="37"/>
      <c r="RZ1378" s="37"/>
      <c r="SA1378" s="37"/>
      <c r="SB1378" s="37"/>
      <c r="SC1378" s="37"/>
      <c r="SD1378" s="37"/>
      <c r="SE1378" s="37"/>
      <c r="SF1378" s="37"/>
      <c r="SG1378" s="37"/>
      <c r="SH1378" s="37"/>
      <c r="SI1378" s="37"/>
      <c r="SJ1378" s="37"/>
      <c r="SK1378" s="37"/>
      <c r="SL1378" s="37"/>
      <c r="SM1378" s="37"/>
      <c r="SN1378" s="37"/>
      <c r="SO1378" s="37"/>
      <c r="SP1378" s="37"/>
      <c r="SQ1378" s="37"/>
      <c r="SR1378" s="37"/>
      <c r="SS1378" s="37"/>
      <c r="ST1378" s="37"/>
      <c r="SU1378" s="37"/>
      <c r="SV1378" s="37"/>
      <c r="SW1378" s="37"/>
      <c r="SX1378" s="37"/>
      <c r="SY1378" s="37"/>
      <c r="SZ1378" s="37"/>
      <c r="TA1378" s="37"/>
      <c r="TB1378" s="37"/>
      <c r="TC1378" s="51"/>
      <c r="VF1378" s="1"/>
      <c r="VT1378" s="1"/>
    </row>
    <row r="1379" spans="308:592" x14ac:dyDescent="0.3">
      <c r="KV1379" s="1"/>
      <c r="KW1379" s="34"/>
      <c r="KY1379" s="35"/>
      <c r="LA1379" s="36"/>
      <c r="LC1379" s="37"/>
      <c r="LQ1379" s="1"/>
      <c r="ME1379" s="34"/>
      <c r="MG1379" s="35"/>
      <c r="NQ1379" s="37"/>
      <c r="PW1379" s="1"/>
      <c r="QC1379" s="36"/>
      <c r="QI1379" s="36"/>
      <c r="RQ1379" s="34"/>
      <c r="RS1379" s="35"/>
      <c r="TC1379" s="51"/>
      <c r="VF1379" s="1"/>
      <c r="VT1379" s="1"/>
    </row>
    <row r="1380" spans="308:592" x14ac:dyDescent="0.3">
      <c r="KV1380" s="1"/>
      <c r="KW1380" s="34"/>
      <c r="KY1380" s="35"/>
      <c r="LA1380" s="36"/>
      <c r="LC1380" s="37"/>
      <c r="LQ1380" s="1"/>
      <c r="ME1380" s="34"/>
      <c r="MG1380" s="35"/>
      <c r="NO1380" s="36"/>
      <c r="NP1380" s="36"/>
      <c r="NQ1380" s="36"/>
      <c r="NR1380" s="36"/>
      <c r="NS1380" s="36"/>
      <c r="NT1380" s="36"/>
      <c r="NU1380" s="36"/>
      <c r="NV1380" s="36"/>
      <c r="NW1380" s="36"/>
      <c r="NX1380" s="36"/>
      <c r="NY1380" s="36"/>
      <c r="NZ1380" s="36"/>
      <c r="OA1380" s="36"/>
      <c r="OB1380" s="36"/>
      <c r="OC1380" s="36"/>
      <c r="OD1380" s="36"/>
      <c r="OE1380" s="36"/>
      <c r="OF1380" s="36"/>
      <c r="OG1380" s="36"/>
      <c r="OH1380" s="36"/>
      <c r="OI1380" s="36"/>
      <c r="OJ1380" s="36"/>
      <c r="OK1380" s="36"/>
      <c r="OL1380" s="36"/>
      <c r="OM1380" s="36"/>
      <c r="ON1380" s="36"/>
      <c r="OO1380" s="36"/>
      <c r="OP1380" s="36"/>
      <c r="OQ1380" s="36"/>
      <c r="OR1380" s="36"/>
      <c r="OS1380" s="36"/>
      <c r="OT1380" s="36"/>
      <c r="OU1380" s="36"/>
      <c r="OV1380" s="36"/>
      <c r="OW1380" s="36"/>
      <c r="OX1380" s="36"/>
      <c r="OY1380" s="36"/>
      <c r="OZ1380" s="36"/>
      <c r="PA1380" s="36"/>
      <c r="PB1380" s="36"/>
      <c r="PC1380" s="36"/>
      <c r="PD1380" s="36"/>
      <c r="PE1380" s="36"/>
      <c r="PF1380" s="36"/>
      <c r="PG1380" s="36"/>
      <c r="PH1380" s="36"/>
      <c r="PI1380" s="36"/>
      <c r="PJ1380" s="36"/>
      <c r="PK1380" s="36"/>
      <c r="PL1380" s="36"/>
      <c r="PM1380" s="36"/>
      <c r="PN1380" s="36"/>
      <c r="PO1380" s="36"/>
      <c r="PP1380" s="36"/>
      <c r="PQ1380" s="36"/>
      <c r="PR1380" s="36"/>
      <c r="PS1380" s="36"/>
      <c r="PT1380" s="36"/>
      <c r="PU1380" s="36"/>
      <c r="PV1380" s="36"/>
      <c r="PW1380" s="36"/>
      <c r="PX1380" s="36"/>
      <c r="PY1380" s="36"/>
      <c r="PZ1380" s="36"/>
      <c r="QA1380" s="36"/>
      <c r="QB1380" s="36"/>
      <c r="QC1380" s="36"/>
      <c r="QI1380" s="36"/>
      <c r="QJ1380" s="36"/>
      <c r="QK1380" s="36"/>
      <c r="QL1380" s="36"/>
      <c r="QM1380" s="36"/>
      <c r="QN1380" s="36"/>
      <c r="QO1380" s="36"/>
      <c r="QP1380" s="36"/>
      <c r="QQ1380" s="36"/>
      <c r="QR1380" s="36"/>
      <c r="QS1380" s="36"/>
      <c r="QT1380" s="36"/>
      <c r="QU1380" s="36"/>
      <c r="QV1380" s="36"/>
      <c r="QW1380" s="36"/>
      <c r="QX1380" s="36"/>
      <c r="QY1380" s="36"/>
      <c r="QZ1380" s="36"/>
      <c r="RA1380" s="36"/>
      <c r="RB1380" s="36"/>
      <c r="RC1380" s="36"/>
      <c r="RD1380" s="36"/>
      <c r="RE1380" s="36"/>
      <c r="RF1380" s="36"/>
      <c r="RG1380" s="36"/>
      <c r="RH1380" s="36"/>
      <c r="RI1380" s="36"/>
      <c r="RJ1380" s="36"/>
      <c r="RK1380" s="36"/>
      <c r="RL1380" s="36"/>
      <c r="RM1380" s="36"/>
      <c r="RN1380" s="36"/>
      <c r="RO1380" s="36"/>
      <c r="RP1380" s="36"/>
      <c r="RQ1380" s="34"/>
      <c r="RR1380" s="36"/>
      <c r="RS1380" s="35"/>
      <c r="RT1380" s="36"/>
      <c r="RU1380" s="36"/>
      <c r="RV1380" s="36"/>
      <c r="RW1380" s="36"/>
      <c r="RX1380" s="36"/>
      <c r="RY1380" s="36"/>
      <c r="RZ1380" s="36"/>
      <c r="SA1380" s="36"/>
      <c r="SB1380" s="36"/>
      <c r="SC1380" s="36"/>
      <c r="SD1380" s="36"/>
      <c r="SE1380" s="36"/>
      <c r="SF1380" s="36"/>
      <c r="SG1380" s="36"/>
      <c r="SH1380" s="36"/>
      <c r="SI1380" s="36"/>
      <c r="SJ1380" s="36"/>
      <c r="SK1380" s="36"/>
      <c r="SL1380" s="36"/>
      <c r="SM1380" s="36"/>
      <c r="SN1380" s="36"/>
      <c r="SO1380" s="36"/>
      <c r="SP1380" s="36"/>
      <c r="SQ1380" s="36"/>
      <c r="SR1380" s="36"/>
      <c r="SS1380" s="36"/>
      <c r="ST1380" s="36"/>
      <c r="SU1380" s="36"/>
      <c r="SV1380" s="36"/>
      <c r="SW1380" s="36"/>
      <c r="SX1380" s="36"/>
      <c r="SY1380" s="36"/>
      <c r="SZ1380" s="36"/>
      <c r="TA1380" s="36"/>
      <c r="TC1380" s="51"/>
      <c r="VF1380" s="1"/>
      <c r="VT1380" s="1"/>
    </row>
    <row r="1381" spans="308:592" x14ac:dyDescent="0.3">
      <c r="KV1381" s="1"/>
      <c r="KW1381" s="34"/>
      <c r="KY1381" s="35"/>
      <c r="LA1381" s="36"/>
      <c r="LC1381" s="37"/>
      <c r="LQ1381" s="1"/>
      <c r="ME1381" s="34"/>
      <c r="MG1381" s="35"/>
      <c r="NO1381" s="36"/>
      <c r="NP1381" s="36"/>
      <c r="NQ1381" s="36"/>
      <c r="NR1381" s="36"/>
      <c r="NS1381" s="36"/>
      <c r="NT1381" s="36"/>
      <c r="NU1381" s="36"/>
      <c r="NV1381" s="36"/>
      <c r="NW1381" s="36"/>
      <c r="NX1381" s="36"/>
      <c r="NY1381" s="36"/>
      <c r="NZ1381" s="36"/>
      <c r="OA1381" s="36"/>
      <c r="OB1381" s="36"/>
      <c r="OC1381" s="36"/>
      <c r="OD1381" s="36"/>
      <c r="OE1381" s="36"/>
      <c r="OF1381" s="36"/>
      <c r="OG1381" s="36"/>
      <c r="OH1381" s="36"/>
      <c r="OI1381" s="36"/>
      <c r="OJ1381" s="36"/>
      <c r="OK1381" s="36"/>
      <c r="OL1381" s="36"/>
      <c r="OM1381" s="36"/>
      <c r="ON1381" s="36"/>
      <c r="OO1381" s="36"/>
      <c r="OP1381" s="36"/>
      <c r="OQ1381" s="36"/>
      <c r="OR1381" s="36"/>
      <c r="OS1381" s="36"/>
      <c r="OT1381" s="36"/>
      <c r="OU1381" s="36"/>
      <c r="OV1381" s="36"/>
      <c r="OW1381" s="36"/>
      <c r="OX1381" s="36"/>
      <c r="OY1381" s="36"/>
      <c r="OZ1381" s="36"/>
      <c r="PA1381" s="36"/>
      <c r="PB1381" s="36"/>
      <c r="PC1381" s="36"/>
      <c r="PD1381" s="36"/>
      <c r="PE1381" s="36"/>
      <c r="PF1381" s="36"/>
      <c r="PG1381" s="36"/>
      <c r="PH1381" s="36"/>
      <c r="PI1381" s="36"/>
      <c r="PJ1381" s="36"/>
      <c r="PK1381" s="36"/>
      <c r="PL1381" s="36"/>
      <c r="PM1381" s="36"/>
      <c r="PN1381" s="36"/>
      <c r="PO1381" s="36"/>
      <c r="PP1381" s="36"/>
      <c r="PQ1381" s="36"/>
      <c r="PR1381" s="36"/>
      <c r="PS1381" s="36"/>
      <c r="PT1381" s="36"/>
      <c r="PU1381" s="36"/>
      <c r="PV1381" s="36"/>
      <c r="PW1381" s="36"/>
      <c r="PX1381" s="36"/>
      <c r="PY1381" s="36"/>
      <c r="PZ1381" s="36"/>
      <c r="QA1381" s="36"/>
      <c r="QB1381" s="36"/>
      <c r="QC1381" s="36"/>
      <c r="QI1381" s="36"/>
      <c r="QJ1381" s="36"/>
      <c r="QK1381" s="36"/>
      <c r="QL1381" s="36"/>
      <c r="QM1381" s="36"/>
      <c r="QN1381" s="36"/>
      <c r="QO1381" s="36"/>
      <c r="QP1381" s="36"/>
      <c r="QQ1381" s="36"/>
      <c r="QR1381" s="36"/>
      <c r="QS1381" s="36"/>
      <c r="QT1381" s="36"/>
      <c r="QU1381" s="36"/>
      <c r="QV1381" s="36"/>
      <c r="QW1381" s="36"/>
      <c r="QX1381" s="36"/>
      <c r="QY1381" s="36"/>
      <c r="QZ1381" s="36"/>
      <c r="RA1381" s="36"/>
      <c r="RB1381" s="36"/>
      <c r="RC1381" s="36"/>
      <c r="RD1381" s="36"/>
      <c r="RE1381" s="36"/>
      <c r="RF1381" s="36"/>
      <c r="RG1381" s="36"/>
      <c r="RH1381" s="36"/>
      <c r="RI1381" s="36"/>
      <c r="RJ1381" s="36"/>
      <c r="RK1381" s="36"/>
      <c r="RL1381" s="36"/>
      <c r="RM1381" s="36"/>
      <c r="RN1381" s="36"/>
      <c r="RO1381" s="36"/>
      <c r="RP1381" s="36"/>
      <c r="RQ1381" s="34"/>
      <c r="RR1381" s="36"/>
      <c r="RS1381" s="35"/>
      <c r="RT1381" s="36"/>
      <c r="RU1381" s="36"/>
      <c r="RV1381" s="36"/>
      <c r="RW1381" s="36"/>
      <c r="RX1381" s="36"/>
      <c r="RY1381" s="36"/>
      <c r="RZ1381" s="36"/>
      <c r="SA1381" s="36"/>
      <c r="SB1381" s="36"/>
      <c r="SC1381" s="36"/>
      <c r="SD1381" s="36"/>
      <c r="SE1381" s="36"/>
      <c r="SF1381" s="36"/>
      <c r="SG1381" s="36"/>
      <c r="SH1381" s="36"/>
      <c r="SI1381" s="36"/>
      <c r="SJ1381" s="36"/>
      <c r="SK1381" s="36"/>
      <c r="SL1381" s="36"/>
      <c r="SM1381" s="36"/>
      <c r="SN1381" s="36"/>
      <c r="SO1381" s="36"/>
      <c r="SP1381" s="36"/>
      <c r="SQ1381" s="36"/>
      <c r="SR1381" s="36"/>
      <c r="SS1381" s="36"/>
      <c r="ST1381" s="36"/>
      <c r="SU1381" s="36"/>
      <c r="SV1381" s="36"/>
      <c r="SW1381" s="36"/>
      <c r="SX1381" s="36"/>
      <c r="SY1381" s="36"/>
      <c r="SZ1381" s="36"/>
      <c r="TA1381" s="36"/>
      <c r="TC1381" s="51"/>
      <c r="VF1381" s="1"/>
      <c r="VT1381" s="1"/>
    </row>
    <row r="1382" spans="308:592" x14ac:dyDescent="0.3">
      <c r="KV1382" s="1"/>
      <c r="KW1382" s="34"/>
      <c r="KY1382" s="35"/>
      <c r="LA1382" s="36"/>
      <c r="LC1382" s="37"/>
      <c r="LQ1382" s="1"/>
      <c r="ME1382" s="34"/>
      <c r="MG1382" s="35"/>
      <c r="NO1382" s="36"/>
      <c r="NQ1382" s="37"/>
      <c r="RQ1382" s="34"/>
      <c r="RS1382" s="35"/>
      <c r="TA1382" s="36"/>
      <c r="TC1382" s="51"/>
      <c r="VF1382" s="1"/>
      <c r="VT1382" s="1"/>
    </row>
    <row r="1383" spans="308:592" x14ac:dyDescent="0.3">
      <c r="KV1383" s="1"/>
      <c r="KW1383" s="34"/>
      <c r="KY1383" s="35"/>
      <c r="LA1383" s="36"/>
      <c r="LC1383" s="37"/>
      <c r="LQ1383" s="1"/>
      <c r="ME1383" s="34"/>
      <c r="MG1383" s="35"/>
      <c r="NO1383" s="36"/>
      <c r="NQ1383" s="37"/>
      <c r="PW1383" s="1"/>
      <c r="RQ1383" s="34"/>
      <c r="RS1383" s="35"/>
      <c r="TA1383" s="36"/>
      <c r="TC1383" s="51"/>
      <c r="VF1383" s="1"/>
      <c r="VT1383" s="1"/>
    </row>
    <row r="1384" spans="308:592" x14ac:dyDescent="0.3">
      <c r="KV1384" s="1"/>
      <c r="KW1384" s="34"/>
      <c r="KY1384" s="35"/>
      <c r="LA1384" s="36"/>
      <c r="LC1384" s="37"/>
      <c r="LQ1384" s="1"/>
      <c r="ME1384" s="34"/>
      <c r="MG1384" s="35"/>
      <c r="NO1384" s="36"/>
      <c r="NQ1384" s="37"/>
      <c r="RQ1384" s="34"/>
      <c r="RS1384" s="35"/>
      <c r="TA1384" s="36"/>
      <c r="TC1384" s="51"/>
      <c r="VF1384" s="1"/>
      <c r="VT1384" s="1"/>
    </row>
    <row r="1385" spans="308:592" x14ac:dyDescent="0.3">
      <c r="KV1385" s="1"/>
      <c r="KW1385" s="34"/>
      <c r="KY1385" s="35"/>
      <c r="LA1385" s="36"/>
      <c r="LC1385" s="37"/>
      <c r="LQ1385" s="1"/>
      <c r="ME1385" s="34"/>
      <c r="MG1385" s="35"/>
      <c r="NO1385" s="36"/>
      <c r="NQ1385" s="37"/>
      <c r="PW1385" s="1"/>
      <c r="RQ1385" s="34"/>
      <c r="RS1385" s="35"/>
      <c r="TA1385" s="36"/>
      <c r="TC1385" s="51"/>
      <c r="VF1385" s="1"/>
      <c r="VT1385" s="1"/>
    </row>
    <row r="1386" spans="308:592" x14ac:dyDescent="0.3">
      <c r="KV1386" s="1"/>
      <c r="KW1386" s="34"/>
      <c r="KY1386" s="35"/>
      <c r="LA1386" s="36"/>
      <c r="LC1386" s="37"/>
      <c r="LQ1386" s="1"/>
      <c r="ME1386" s="34"/>
      <c r="MG1386" s="35"/>
      <c r="NO1386" s="36"/>
      <c r="NQ1386" s="37"/>
      <c r="RQ1386" s="34"/>
      <c r="RS1386" s="35"/>
      <c r="TA1386" s="36"/>
      <c r="TC1386" s="51"/>
      <c r="VF1386" s="1"/>
      <c r="VT1386" s="1"/>
    </row>
    <row r="1387" spans="308:592" x14ac:dyDescent="0.3">
      <c r="KV1387" s="1"/>
      <c r="KW1387" s="34"/>
      <c r="KY1387" s="35"/>
      <c r="LA1387" s="36"/>
      <c r="LC1387" s="37"/>
      <c r="LQ1387" s="1"/>
      <c r="ME1387" s="34"/>
      <c r="MG1387" s="35"/>
      <c r="NO1387" s="36"/>
      <c r="NQ1387" s="37"/>
      <c r="PW1387" s="1"/>
      <c r="RQ1387" s="34"/>
      <c r="RS1387" s="35"/>
      <c r="TA1387" s="36"/>
      <c r="TC1387" s="51"/>
      <c r="VF1387" s="1"/>
      <c r="VT1387" s="1"/>
    </row>
    <row r="1388" spans="308:592" x14ac:dyDescent="0.3">
      <c r="KV1388" s="1"/>
      <c r="KW1388" s="34"/>
      <c r="KY1388" s="35"/>
      <c r="LA1388" s="36"/>
      <c r="LC1388" s="37"/>
      <c r="LQ1388" s="1"/>
      <c r="ME1388" s="34"/>
      <c r="MG1388" s="35"/>
      <c r="NO1388" s="36"/>
      <c r="NQ1388" s="37"/>
      <c r="RQ1388" s="34"/>
      <c r="RS1388" s="35"/>
      <c r="TA1388" s="36"/>
      <c r="TC1388" s="51"/>
      <c r="VF1388" s="1"/>
      <c r="VT1388" s="1"/>
    </row>
    <row r="1389" spans="308:592" x14ac:dyDescent="0.3">
      <c r="KV1389" s="1"/>
      <c r="KW1389" s="34"/>
      <c r="KY1389" s="35"/>
      <c r="LA1389" s="36"/>
      <c r="LC1389" s="37"/>
      <c r="LQ1389" s="1"/>
      <c r="ME1389" s="34"/>
      <c r="MG1389" s="35"/>
      <c r="NO1389" s="36"/>
      <c r="NQ1389" s="37"/>
      <c r="PW1389" s="1"/>
      <c r="RQ1389" s="34"/>
      <c r="RS1389" s="35"/>
      <c r="TA1389" s="36"/>
      <c r="TC1389" s="51"/>
      <c r="VF1389" s="1"/>
      <c r="VT1389" s="1"/>
    </row>
    <row r="1390" spans="308:592" x14ac:dyDescent="0.3">
      <c r="KV1390" s="1"/>
      <c r="KW1390" s="34"/>
      <c r="KY1390" s="35"/>
      <c r="LA1390" s="36"/>
      <c r="LC1390" s="37"/>
      <c r="LQ1390" s="1"/>
      <c r="ME1390" s="34"/>
      <c r="MG1390" s="35"/>
      <c r="NO1390" s="36"/>
      <c r="NQ1390" s="37"/>
      <c r="RQ1390" s="34"/>
      <c r="RS1390" s="35"/>
      <c r="TA1390" s="36"/>
      <c r="TC1390" s="51"/>
      <c r="VF1390" s="1"/>
      <c r="VT1390" s="1"/>
    </row>
    <row r="1391" spans="308:592" x14ac:dyDescent="0.3">
      <c r="KV1391" s="1"/>
      <c r="KW1391" s="34"/>
      <c r="KY1391" s="35"/>
      <c r="LA1391" s="36"/>
      <c r="LC1391" s="37"/>
      <c r="LQ1391" s="1"/>
      <c r="ME1391" s="34"/>
      <c r="MG1391" s="35"/>
      <c r="NO1391" s="36"/>
      <c r="NQ1391" s="37"/>
      <c r="PW1391" s="1"/>
      <c r="RQ1391" s="34"/>
      <c r="RS1391" s="35"/>
      <c r="TA1391" s="36"/>
      <c r="TC1391" s="51"/>
      <c r="VF1391" s="1"/>
      <c r="VT1391" s="1"/>
    </row>
    <row r="1392" spans="308:592" x14ac:dyDescent="0.3">
      <c r="KV1392" s="1"/>
      <c r="KW1392" s="34"/>
      <c r="KY1392" s="35"/>
      <c r="LA1392" s="36"/>
      <c r="LC1392" s="37"/>
      <c r="LQ1392" s="1"/>
      <c r="ME1392" s="34"/>
      <c r="MG1392" s="35"/>
      <c r="NO1392" s="36"/>
      <c r="NQ1392" s="37"/>
      <c r="RQ1392" s="34"/>
      <c r="RS1392" s="35"/>
      <c r="TA1392" s="36"/>
      <c r="TC1392" s="51"/>
      <c r="VF1392" s="1"/>
      <c r="VT1392" s="1"/>
    </row>
    <row r="1393" spans="308:592" x14ac:dyDescent="0.3">
      <c r="KV1393" s="1"/>
      <c r="KW1393" s="34"/>
      <c r="KY1393" s="35"/>
      <c r="LA1393" s="36"/>
      <c r="LC1393" s="37"/>
      <c r="LQ1393" s="1"/>
      <c r="ME1393" s="34"/>
      <c r="MG1393" s="35"/>
      <c r="NO1393" s="36"/>
      <c r="NQ1393" s="37"/>
      <c r="PW1393" s="1"/>
      <c r="RQ1393" s="34"/>
      <c r="RS1393" s="35"/>
      <c r="TA1393" s="36"/>
      <c r="TC1393" s="51"/>
      <c r="VF1393" s="1"/>
      <c r="VT1393" s="1"/>
    </row>
    <row r="1394" spans="308:592" x14ac:dyDescent="0.3">
      <c r="KV1394" s="1"/>
      <c r="KW1394" s="34"/>
      <c r="KY1394" s="35"/>
      <c r="LA1394" s="36"/>
      <c r="LC1394" s="37"/>
      <c r="LQ1394" s="1"/>
      <c r="ME1394" s="34"/>
      <c r="MG1394" s="35"/>
      <c r="NO1394" s="36"/>
      <c r="NQ1394" s="37"/>
      <c r="RQ1394" s="34"/>
      <c r="RS1394" s="35"/>
      <c r="TA1394" s="36"/>
      <c r="TC1394" s="51"/>
      <c r="VF1394" s="1"/>
      <c r="VT1394" s="1"/>
    </row>
    <row r="1395" spans="308:592" x14ac:dyDescent="0.3">
      <c r="KV1395" s="1"/>
      <c r="KW1395" s="34"/>
      <c r="KY1395" s="35"/>
      <c r="LA1395" s="36"/>
      <c r="LC1395" s="37"/>
      <c r="LQ1395" s="1"/>
      <c r="LR1395" s="1"/>
      <c r="LS1395" s="1"/>
      <c r="LT1395" s="1"/>
      <c r="LU1395" s="1"/>
      <c r="LV1395" s="1"/>
      <c r="LW1395" s="1"/>
      <c r="LX1395" s="1"/>
      <c r="LY1395" s="1"/>
      <c r="LZ1395" s="1"/>
      <c r="MA1395" s="1"/>
      <c r="MB1395" s="1"/>
      <c r="MC1395" s="1"/>
      <c r="MD1395" s="1"/>
      <c r="ME1395" s="2"/>
      <c r="MF1395" s="1"/>
      <c r="MG1395" s="7"/>
      <c r="MH1395" s="1"/>
      <c r="MI1395" s="1"/>
      <c r="MJ1395" s="1"/>
      <c r="MK1395" s="1"/>
      <c r="ML1395" s="1"/>
      <c r="MM1395" s="1"/>
      <c r="MN1395" s="1"/>
      <c r="MO1395" s="1"/>
      <c r="MP1395" s="1"/>
      <c r="MQ1395" s="1"/>
      <c r="MR1395" s="1"/>
      <c r="MS1395" s="1"/>
      <c r="MT1395" s="1"/>
      <c r="MU1395" s="1"/>
      <c r="NA1395" s="1"/>
      <c r="NB1395" s="1"/>
      <c r="NC1395" s="1"/>
      <c r="ND1395" s="1"/>
      <c r="NE1395" s="1"/>
      <c r="NF1395" s="1"/>
      <c r="NG1395" s="1"/>
      <c r="NH1395" s="1"/>
      <c r="NI1395" s="1"/>
      <c r="NJ1395" s="1"/>
      <c r="NK1395" s="1"/>
      <c r="NL1395" s="1"/>
      <c r="NM1395" s="1"/>
      <c r="NN1395" s="1"/>
      <c r="NO1395" s="2"/>
      <c r="NP1395" s="1"/>
      <c r="NQ1395" s="7"/>
      <c r="NR1395" s="1"/>
      <c r="NS1395" s="1"/>
      <c r="NT1395" s="1"/>
      <c r="NU1395" s="1"/>
      <c r="NV1395" s="1"/>
      <c r="NW1395" s="1"/>
      <c r="NX1395" s="1"/>
      <c r="NY1395" s="1"/>
      <c r="NZ1395" s="1"/>
      <c r="OA1395" s="1"/>
      <c r="OB1395" s="1"/>
      <c r="OC1395" s="1"/>
      <c r="OD1395" s="1"/>
      <c r="OE1395" s="1"/>
      <c r="PW1395" s="1"/>
      <c r="RC1395" s="1"/>
      <c r="RD1395" s="1"/>
      <c r="RE1395" s="1"/>
      <c r="RF1395" s="1"/>
      <c r="RG1395" s="1"/>
      <c r="RH1395" s="1"/>
      <c r="RI1395" s="1"/>
      <c r="RJ1395" s="1"/>
      <c r="RK1395" s="1"/>
      <c r="RL1395" s="1"/>
      <c r="RM1395" s="1"/>
      <c r="RN1395" s="1"/>
      <c r="RO1395" s="1"/>
      <c r="RP1395" s="1"/>
      <c r="RQ1395" s="2"/>
      <c r="RR1395" s="1"/>
      <c r="RS1395" s="7"/>
      <c r="RT1395" s="1"/>
      <c r="RU1395" s="1"/>
      <c r="RV1395" s="1"/>
      <c r="RW1395" s="1"/>
      <c r="RX1395" s="1"/>
      <c r="RY1395" s="1"/>
      <c r="RZ1395" s="1"/>
      <c r="SA1395" s="1"/>
      <c r="SB1395" s="1"/>
      <c r="SC1395" s="1"/>
      <c r="SD1395" s="1"/>
      <c r="SE1395" s="1"/>
      <c r="SF1395" s="1"/>
      <c r="SG1395" s="1"/>
      <c r="SM1395" s="1"/>
      <c r="SN1395" s="1"/>
      <c r="SO1395" s="1"/>
      <c r="SP1395" s="1"/>
      <c r="SQ1395" s="1"/>
      <c r="SR1395" s="1"/>
      <c r="SS1395" s="1"/>
      <c r="ST1395" s="1"/>
      <c r="SU1395" s="1"/>
      <c r="SV1395" s="1"/>
      <c r="SW1395" s="1"/>
      <c r="SX1395" s="1"/>
      <c r="SY1395" s="1"/>
      <c r="SZ1395" s="1"/>
      <c r="TA1395" s="2"/>
      <c r="TB1395" s="1"/>
      <c r="TC1395" s="7"/>
      <c r="TD1395" s="1"/>
      <c r="TE1395" s="1"/>
      <c r="TF1395" s="1"/>
      <c r="TG1395" s="1"/>
      <c r="TH1395" s="1"/>
      <c r="TI1395" s="1"/>
      <c r="TJ1395" s="1"/>
      <c r="TK1395" s="1"/>
      <c r="TL1395" s="1"/>
      <c r="TM1395" s="1"/>
      <c r="TN1395" s="1"/>
      <c r="TO1395" s="1"/>
      <c r="TP1395" s="1"/>
      <c r="TQ1395" s="1"/>
      <c r="VF1395" s="1"/>
      <c r="VT1395" s="1"/>
    </row>
    <row r="1396" spans="308:592" ht="15" thickBot="1" x14ac:dyDescent="0.35">
      <c r="KV1396" s="1"/>
      <c r="KW1396" s="34"/>
      <c r="KY1396" s="35"/>
      <c r="LA1396" s="36"/>
      <c r="LC1396" s="37"/>
      <c r="LQ1396" s="1"/>
      <c r="ME1396" s="2" t="s">
        <v>101</v>
      </c>
      <c r="MG1396" s="7" t="s">
        <v>102</v>
      </c>
      <c r="MU1396" s="1"/>
      <c r="NA1396" s="1"/>
      <c r="NO1396" s="2" t="s">
        <v>103</v>
      </c>
      <c r="NQ1396" s="7" t="s">
        <v>104</v>
      </c>
      <c r="OE1396" s="1"/>
      <c r="RC1396" s="1"/>
      <c r="RQ1396" s="2" t="s">
        <v>101</v>
      </c>
      <c r="RS1396" s="7" t="s">
        <v>102</v>
      </c>
      <c r="SG1396" s="1"/>
      <c r="SM1396" s="1"/>
      <c r="TA1396" s="2" t="s">
        <v>103</v>
      </c>
      <c r="TC1396" s="7" t="s">
        <v>104</v>
      </c>
      <c r="TQ1396" s="1"/>
      <c r="VF1396" s="1"/>
      <c r="VT1396" s="1"/>
    </row>
    <row r="1397" spans="308:592" x14ac:dyDescent="0.3">
      <c r="KV1397" s="1"/>
      <c r="KW1397" s="34"/>
      <c r="KY1397" s="35"/>
      <c r="LA1397" s="36"/>
      <c r="LC1397" s="37"/>
      <c r="LQ1397" s="1"/>
      <c r="ME1397" s="4">
        <f t="array" ref="ME1397:ME1400">LR1416*LV1413:LV1416+MC1416*MG1413:MG1416+MN1416*MR1413:MR1416</f>
        <v>-2.4186767729792944</v>
      </c>
      <c r="MG1397" s="8">
        <f t="array" ref="MG1397:MG1400">PK1365:PK1368</f>
        <v>1.56902095560379E-2</v>
      </c>
      <c r="MU1397" s="1"/>
      <c r="NA1397" s="1"/>
      <c r="NO1397" s="4">
        <f t="array" ref="NO1397:NO1400">NB1416*NF1413:NF1416+NM1416*NQ1413:NQ1416+NX1416*OB1413:OB1416</f>
        <v>-2.4186767603784451</v>
      </c>
      <c r="NQ1397" s="8">
        <f t="array" ref="NQ1397:NQ1400">QE1365:QE1368</f>
        <v>-2.7420480248659795E-3</v>
      </c>
      <c r="OE1397" s="1"/>
      <c r="PW1397" s="1"/>
      <c r="RC1397" s="1"/>
      <c r="RQ1397" s="4">
        <f t="array" ref="RQ1397:RQ1400">RD1416*RH1413:RH1416+RO1416*RS1413:RS1416+RZ1416*SD1413:SD1416</f>
        <v>-1.0816123885896292</v>
      </c>
      <c r="RS1397" s="8">
        <f t="array" ref="RS1397:RS1400">PQ1365:PQ1368</f>
        <v>-2.7088410135958241E-3</v>
      </c>
      <c r="SG1397" s="1"/>
      <c r="SM1397" s="1"/>
      <c r="TA1397" s="4">
        <f t="array" ref="TA1397:TA1400">SN1416*SR1413:SR1416+SY1416*TC1413:TC1416+TJ1416*TN1413:TN1416</f>
        <v>-1.0816123911800419</v>
      </c>
      <c r="TC1397" s="8">
        <f t="array" ref="TC1397:TC1400">QK1365:QK1368</f>
        <v>4.696257091749682E-4</v>
      </c>
      <c r="TQ1397" s="1"/>
      <c r="VF1397" s="1"/>
      <c r="VT1397" s="1"/>
    </row>
    <row r="1398" spans="308:592" x14ac:dyDescent="0.3">
      <c r="KV1398" s="1"/>
      <c r="KW1398" s="34"/>
      <c r="KY1398" s="35"/>
      <c r="LA1398" s="36"/>
      <c r="LC1398" s="37"/>
      <c r="LQ1398" s="1"/>
      <c r="ME1398" s="5">
        <v>-2.0054408384540299</v>
      </c>
      <c r="MG1398" s="9">
        <v>-4.4673822944986483E-3</v>
      </c>
      <c r="MU1398" s="1"/>
      <c r="NA1398" s="1"/>
      <c r="NO1398" s="5">
        <v>-2.005440837818087</v>
      </c>
      <c r="NQ1398" s="9">
        <v>7.7627253470307842E-4</v>
      </c>
      <c r="OE1398" s="1"/>
      <c r="RC1398" s="1"/>
      <c r="RQ1398" s="5">
        <v>-0.15586026394633087</v>
      </c>
      <c r="RS1398" s="9">
        <v>2.1486090016121749E-2</v>
      </c>
      <c r="SG1398" s="1"/>
      <c r="SM1398" s="1"/>
      <c r="TA1398" s="5">
        <v>-0.15586029325682366</v>
      </c>
      <c r="TC1398" s="9">
        <v>-3.7504674319697733E-3</v>
      </c>
      <c r="TQ1398" s="1"/>
      <c r="VF1398" s="1"/>
      <c r="VT1398" s="1"/>
    </row>
    <row r="1399" spans="308:592" x14ac:dyDescent="0.3">
      <c r="KV1399" s="1"/>
      <c r="KW1399" s="34"/>
      <c r="KY1399" s="35"/>
      <c r="LA1399" s="36"/>
      <c r="LC1399" s="37"/>
      <c r="LQ1399" s="1"/>
      <c r="ME1399" s="5">
        <v>0.13032281377540528</v>
      </c>
      <c r="MG1399" s="9">
        <v>-1.5713728262774652E-2</v>
      </c>
      <c r="MU1399" s="1"/>
      <c r="NA1399" s="1"/>
      <c r="NO1399" s="5">
        <v>0.13032281260802461</v>
      </c>
      <c r="NQ1399" s="9">
        <v>2.7434070178563121E-3</v>
      </c>
      <c r="OE1399" s="1"/>
      <c r="PW1399" s="1"/>
      <c r="RC1399" s="1"/>
      <c r="RQ1399" s="5">
        <v>1.8657966565397102</v>
      </c>
      <c r="RS1399" s="9">
        <v>2.2375945483704036E-3</v>
      </c>
      <c r="SG1399" s="1"/>
      <c r="SM1399" s="1"/>
      <c r="TA1399" s="5">
        <v>1.8657966492451989</v>
      </c>
      <c r="TC1399" s="9">
        <v>-3.8796925054592043E-4</v>
      </c>
      <c r="TQ1399" s="1"/>
      <c r="VF1399" s="1"/>
      <c r="VT1399" s="1"/>
    </row>
    <row r="1400" spans="308:592" ht="15" thickBot="1" x14ac:dyDescent="0.35">
      <c r="KV1400" s="1"/>
      <c r="KW1400" s="34"/>
      <c r="KY1400" s="35"/>
      <c r="LA1400" s="36"/>
      <c r="LC1400" s="37"/>
      <c r="LQ1400" s="1"/>
      <c r="ME1400" s="6">
        <v>-0.20651896193631888</v>
      </c>
      <c r="MG1400" s="10">
        <v>-1.3080148987356759E-2</v>
      </c>
      <c r="MU1400" s="1"/>
      <c r="NA1400" s="1"/>
      <c r="NO1400" s="6">
        <v>-0.20651897859979401</v>
      </c>
      <c r="NQ1400" s="10">
        <v>2.2855539597716919E-3</v>
      </c>
      <c r="OE1400" s="1"/>
      <c r="RC1400" s="1"/>
      <c r="RQ1400" s="6">
        <v>0.69569560032624289</v>
      </c>
      <c r="RS1400" s="10">
        <v>1.6192344992299348E-2</v>
      </c>
      <c r="SG1400" s="1"/>
      <c r="SM1400" s="1"/>
      <c r="TA1400" s="6">
        <v>0.69569560644023998</v>
      </c>
      <c r="TC1400" s="10">
        <v>-2.8302536241235458E-3</v>
      </c>
      <c r="TQ1400" s="1"/>
      <c r="VF1400" s="1"/>
      <c r="VT1400" s="1"/>
    </row>
    <row r="1401" spans="308:592" x14ac:dyDescent="0.3">
      <c r="KV1401" s="1"/>
      <c r="KW1401" s="34"/>
      <c r="KY1401" s="35"/>
      <c r="LA1401" s="36"/>
      <c r="LC1401" s="37"/>
      <c r="LQ1401" s="1"/>
      <c r="LT1401" s="7"/>
      <c r="LU1401" s="7"/>
      <c r="LV1401" s="7"/>
      <c r="LW1401" s="7"/>
      <c r="LX1401" s="7"/>
      <c r="LY1401" s="7"/>
      <c r="LZ1401" s="7"/>
      <c r="MA1401" s="7"/>
      <c r="MB1401" s="7"/>
      <c r="MC1401" s="7"/>
      <c r="MD1401" s="7"/>
      <c r="ME1401" s="2"/>
      <c r="MF1401" s="7"/>
      <c r="MG1401" s="7"/>
      <c r="MH1401" s="7"/>
      <c r="MI1401" s="7"/>
      <c r="MJ1401" s="7"/>
      <c r="MK1401" s="7"/>
      <c r="ML1401" s="7"/>
      <c r="MM1401" s="7"/>
      <c r="MN1401" s="7"/>
      <c r="MO1401" s="7"/>
      <c r="MP1401" s="7"/>
      <c r="MQ1401" s="7"/>
      <c r="MR1401" s="7"/>
      <c r="MS1401" s="7"/>
      <c r="MT1401" s="7"/>
      <c r="MU1401" s="1"/>
      <c r="NA1401" s="1"/>
      <c r="ND1401" s="7"/>
      <c r="NE1401" s="7"/>
      <c r="NF1401" s="7"/>
      <c r="NG1401" s="7"/>
      <c r="NH1401" s="7"/>
      <c r="NI1401" s="7"/>
      <c r="NJ1401" s="7"/>
      <c r="NK1401" s="7"/>
      <c r="NL1401" s="7"/>
      <c r="NM1401" s="7"/>
      <c r="NN1401" s="7"/>
      <c r="NO1401" s="2"/>
      <c r="NP1401" s="7"/>
      <c r="NQ1401" s="7"/>
      <c r="NR1401" s="7"/>
      <c r="NS1401" s="7"/>
      <c r="NT1401" s="7"/>
      <c r="NU1401" s="7"/>
      <c r="NV1401" s="7"/>
      <c r="NW1401" s="7"/>
      <c r="NX1401" s="7"/>
      <c r="NY1401" s="7"/>
      <c r="NZ1401" s="7"/>
      <c r="OA1401" s="7"/>
      <c r="OB1401" s="7"/>
      <c r="OC1401" s="7"/>
      <c r="OD1401" s="7"/>
      <c r="OE1401" s="1"/>
      <c r="PW1401" s="1"/>
      <c r="RC1401" s="1"/>
      <c r="RF1401" s="7"/>
      <c r="RG1401" s="7"/>
      <c r="RH1401" s="7"/>
      <c r="RI1401" s="7"/>
      <c r="RJ1401" s="7"/>
      <c r="RK1401" s="7"/>
      <c r="RL1401" s="7"/>
      <c r="RM1401" s="7"/>
      <c r="RN1401" s="7"/>
      <c r="RO1401" s="7"/>
      <c r="RP1401" s="7"/>
      <c r="RQ1401" s="2"/>
      <c r="RR1401" s="7"/>
      <c r="RS1401" s="7"/>
      <c r="RT1401" s="7"/>
      <c r="RU1401" s="7"/>
      <c r="RV1401" s="7"/>
      <c r="RW1401" s="7"/>
      <c r="RX1401" s="7"/>
      <c r="RY1401" s="7"/>
      <c r="RZ1401" s="7"/>
      <c r="SA1401" s="7"/>
      <c r="SB1401" s="7"/>
      <c r="SC1401" s="7"/>
      <c r="SD1401" s="7"/>
      <c r="SE1401" s="7"/>
      <c r="SF1401" s="7"/>
      <c r="SG1401" s="1"/>
      <c r="SM1401" s="1"/>
      <c r="SP1401" s="7"/>
      <c r="SQ1401" s="7"/>
      <c r="SR1401" s="7"/>
      <c r="SS1401" s="7"/>
      <c r="ST1401" s="7"/>
      <c r="SU1401" s="7"/>
      <c r="SV1401" s="7"/>
      <c r="SW1401" s="7"/>
      <c r="SX1401" s="7"/>
      <c r="SY1401" s="7"/>
      <c r="SZ1401" s="7"/>
      <c r="TA1401" s="2"/>
      <c r="TB1401" s="7"/>
      <c r="TC1401" s="7"/>
      <c r="TD1401" s="7"/>
      <c r="TE1401" s="7"/>
      <c r="TF1401" s="7"/>
      <c r="TG1401" s="7"/>
      <c r="TH1401" s="7"/>
      <c r="TI1401" s="7"/>
      <c r="TJ1401" s="7"/>
      <c r="TK1401" s="7"/>
      <c r="TL1401" s="7"/>
      <c r="TM1401" s="7"/>
      <c r="TN1401" s="7"/>
      <c r="TO1401" s="7"/>
      <c r="TP1401" s="7"/>
      <c r="TQ1401" s="1"/>
      <c r="VF1401" s="1"/>
      <c r="VT1401" s="1"/>
    </row>
    <row r="1402" spans="308:592" x14ac:dyDescent="0.3">
      <c r="KV1402" s="1"/>
      <c r="KW1402" s="34"/>
      <c r="KY1402" s="35"/>
      <c r="LA1402" s="36"/>
      <c r="LC1402" s="37"/>
      <c r="LQ1402" s="1"/>
      <c r="LT1402" s="7"/>
      <c r="LX1402" s="7"/>
      <c r="ME1402" s="2"/>
      <c r="MI1402" s="7"/>
      <c r="MP1402" s="7"/>
      <c r="MT1402" s="7"/>
      <c r="MU1402" s="1"/>
      <c r="NA1402" s="1"/>
      <c r="ND1402" s="7"/>
      <c r="NH1402" s="7"/>
      <c r="NO1402" s="2"/>
      <c r="NS1402" s="7"/>
      <c r="NZ1402" s="7"/>
      <c r="OD1402" s="7"/>
      <c r="OE1402" s="1"/>
      <c r="RC1402" s="1"/>
      <c r="RF1402" s="7"/>
      <c r="RJ1402" s="7"/>
      <c r="RQ1402" s="2"/>
      <c r="RU1402" s="7"/>
      <c r="SB1402" s="7"/>
      <c r="SF1402" s="7"/>
      <c r="SG1402" s="1"/>
      <c r="SM1402" s="1"/>
      <c r="SP1402" s="7"/>
      <c r="ST1402" s="7"/>
      <c r="TA1402" s="2"/>
      <c r="TE1402" s="7"/>
      <c r="TL1402" s="7"/>
      <c r="TP1402" s="7"/>
      <c r="TQ1402" s="1"/>
      <c r="VF1402" s="1"/>
      <c r="VT1402" s="1"/>
    </row>
    <row r="1403" spans="308:592" x14ac:dyDescent="0.3">
      <c r="KV1403" s="1"/>
      <c r="KW1403" s="34"/>
      <c r="KY1403" s="35"/>
      <c r="LA1403" s="36"/>
      <c r="LC1403" s="37"/>
      <c r="LQ1403" s="1"/>
      <c r="LR1403" s="2"/>
      <c r="LS1403" s="2"/>
      <c r="LT1403" s="2"/>
      <c r="LU1403" s="2"/>
      <c r="LV1403" s="2"/>
      <c r="LW1403" s="2"/>
      <c r="LX1403" s="2"/>
      <c r="LY1403" s="2"/>
      <c r="LZ1403" s="2"/>
      <c r="MA1403" s="2"/>
      <c r="MB1403" s="2"/>
      <c r="MC1403" s="2"/>
      <c r="MD1403" s="2"/>
      <c r="ME1403" s="2"/>
      <c r="MF1403" s="2"/>
      <c r="MG1403" s="2"/>
      <c r="MH1403" s="2"/>
      <c r="MI1403" s="2"/>
      <c r="MJ1403" s="2"/>
      <c r="MK1403" s="2"/>
      <c r="ML1403" s="2"/>
      <c r="MM1403" s="2"/>
      <c r="MN1403" s="2"/>
      <c r="MO1403" s="2"/>
      <c r="MP1403" s="2"/>
      <c r="MQ1403" s="2"/>
      <c r="MR1403" s="2"/>
      <c r="MT1403" s="7"/>
      <c r="MU1403" s="1"/>
      <c r="NA1403" s="1"/>
      <c r="NB1403" s="2"/>
      <c r="NC1403" s="2"/>
      <c r="ND1403" s="2"/>
      <c r="NE1403" s="2"/>
      <c r="NF1403" s="2"/>
      <c r="NG1403" s="2"/>
      <c r="NH1403" s="2"/>
      <c r="NI1403" s="2"/>
      <c r="NJ1403" s="2"/>
      <c r="NK1403" s="2"/>
      <c r="NL1403" s="2"/>
      <c r="NM1403" s="2"/>
      <c r="NN1403" s="2"/>
      <c r="NO1403" s="2"/>
      <c r="NP1403" s="2"/>
      <c r="NQ1403" s="2"/>
      <c r="NR1403" s="2"/>
      <c r="NS1403" s="2"/>
      <c r="NT1403" s="2"/>
      <c r="NU1403" s="2"/>
      <c r="NV1403" s="2"/>
      <c r="NW1403" s="2"/>
      <c r="NX1403" s="2"/>
      <c r="NY1403" s="2"/>
      <c r="NZ1403" s="2"/>
      <c r="OA1403" s="2"/>
      <c r="OB1403" s="2"/>
      <c r="OD1403" s="7"/>
      <c r="OE1403" s="1"/>
      <c r="PW1403" s="1"/>
      <c r="RC1403" s="1"/>
      <c r="RD1403" s="2"/>
      <c r="RE1403" s="2"/>
      <c r="RF1403" s="2"/>
      <c r="RG1403" s="2"/>
      <c r="RH1403" s="2"/>
      <c r="RI1403" s="2"/>
      <c r="RJ1403" s="2"/>
      <c r="RK1403" s="2"/>
      <c r="RL1403" s="2"/>
      <c r="RM1403" s="2"/>
      <c r="RN1403" s="2"/>
      <c r="RO1403" s="2"/>
      <c r="RP1403" s="2"/>
      <c r="RQ1403" s="2"/>
      <c r="RR1403" s="2"/>
      <c r="RS1403" s="2"/>
      <c r="RT1403" s="2"/>
      <c r="RU1403" s="2"/>
      <c r="RV1403" s="2"/>
      <c r="RW1403" s="2"/>
      <c r="RX1403" s="2"/>
      <c r="RY1403" s="2"/>
      <c r="RZ1403" s="2"/>
      <c r="SA1403" s="2"/>
      <c r="SB1403" s="2"/>
      <c r="SC1403" s="2"/>
      <c r="SD1403" s="2"/>
      <c r="SF1403" s="7"/>
      <c r="SG1403" s="1"/>
      <c r="SM1403" s="1"/>
      <c r="SN1403" s="2"/>
      <c r="SO1403" s="2"/>
      <c r="SP1403" s="2"/>
      <c r="SQ1403" s="2"/>
      <c r="SR1403" s="2"/>
      <c r="SS1403" s="2"/>
      <c r="ST1403" s="2"/>
      <c r="SU1403" s="2"/>
      <c r="SV1403" s="2"/>
      <c r="SW1403" s="2"/>
      <c r="SX1403" s="2"/>
      <c r="SY1403" s="2"/>
      <c r="SZ1403" s="2"/>
      <c r="TA1403" s="2"/>
      <c r="TB1403" s="2"/>
      <c r="TC1403" s="2"/>
      <c r="TD1403" s="2"/>
      <c r="TE1403" s="2"/>
      <c r="TF1403" s="2"/>
      <c r="TG1403" s="2"/>
      <c r="TH1403" s="2"/>
      <c r="TI1403" s="2"/>
      <c r="TJ1403" s="2"/>
      <c r="TK1403" s="2"/>
      <c r="TL1403" s="2"/>
      <c r="TM1403" s="2"/>
      <c r="TN1403" s="2"/>
      <c r="TP1403" s="7"/>
      <c r="TQ1403" s="1"/>
      <c r="VF1403" s="1"/>
      <c r="VT1403" s="1"/>
    </row>
    <row r="1404" spans="308:592" x14ac:dyDescent="0.3">
      <c r="KV1404" s="1"/>
      <c r="KW1404" s="34"/>
      <c r="KY1404" s="35"/>
      <c r="LA1404" s="36"/>
      <c r="LC1404" s="37"/>
      <c r="LQ1404" s="1"/>
      <c r="LR1404" s="2"/>
      <c r="LT1404" s="7"/>
      <c r="LV1404" s="2"/>
      <c r="LX1404" s="7"/>
      <c r="MC1404" s="2"/>
      <c r="ME1404" s="7"/>
      <c r="MG1404" s="2"/>
      <c r="MI1404" s="7"/>
      <c r="MN1404" s="2"/>
      <c r="MP1404" s="7"/>
      <c r="MR1404" s="2"/>
      <c r="MT1404" s="7"/>
      <c r="MU1404" s="1"/>
      <c r="NA1404" s="1"/>
      <c r="NB1404" s="2"/>
      <c r="ND1404" s="7"/>
      <c r="NF1404" s="2"/>
      <c r="NH1404" s="7"/>
      <c r="NM1404" s="2"/>
      <c r="NO1404" s="7"/>
      <c r="NQ1404" s="2"/>
      <c r="NS1404" s="7"/>
      <c r="NX1404" s="2"/>
      <c r="NZ1404" s="7"/>
      <c r="OB1404" s="2"/>
      <c r="OD1404" s="7"/>
      <c r="OE1404" s="1"/>
      <c r="RC1404" s="1"/>
      <c r="RD1404" s="2"/>
      <c r="RF1404" s="7"/>
      <c r="RH1404" s="2"/>
      <c r="RJ1404" s="7"/>
      <c r="RO1404" s="2"/>
      <c r="RQ1404" s="7"/>
      <c r="RS1404" s="2"/>
      <c r="RU1404" s="7"/>
      <c r="RZ1404" s="2"/>
      <c r="SB1404" s="7"/>
      <c r="SD1404" s="2"/>
      <c r="SF1404" s="7"/>
      <c r="SG1404" s="1"/>
      <c r="SM1404" s="1"/>
      <c r="SN1404" s="2"/>
      <c r="SP1404" s="7"/>
      <c r="SR1404" s="2"/>
      <c r="ST1404" s="7"/>
      <c r="SY1404" s="2"/>
      <c r="TA1404" s="7"/>
      <c r="TC1404" s="2"/>
      <c r="TE1404" s="7"/>
      <c r="TJ1404" s="2"/>
      <c r="TL1404" s="7"/>
      <c r="TN1404" s="2"/>
      <c r="TP1404" s="7"/>
      <c r="TQ1404" s="1"/>
      <c r="VF1404" s="1"/>
      <c r="VT1404" s="1"/>
    </row>
    <row r="1405" spans="308:592" x14ac:dyDescent="0.3">
      <c r="KV1405" s="1"/>
      <c r="KW1405" s="34"/>
      <c r="KY1405" s="35"/>
      <c r="LA1405" s="36"/>
      <c r="LC1405" s="37"/>
      <c r="LQ1405" s="1"/>
      <c r="LR1405" s="2"/>
      <c r="LT1405" s="7"/>
      <c r="LV1405" s="2"/>
      <c r="LX1405" s="7"/>
      <c r="MC1405" s="2"/>
      <c r="ME1405" s="7"/>
      <c r="MG1405" s="2"/>
      <c r="MI1405" s="7"/>
      <c r="MN1405" s="2"/>
      <c r="MP1405" s="7"/>
      <c r="MR1405" s="2"/>
      <c r="MT1405" s="7"/>
      <c r="MU1405" s="1"/>
      <c r="NA1405" s="1"/>
      <c r="NB1405" s="2"/>
      <c r="ND1405" s="7"/>
      <c r="NF1405" s="2"/>
      <c r="NH1405" s="7"/>
      <c r="NM1405" s="2"/>
      <c r="NO1405" s="7"/>
      <c r="NQ1405" s="2"/>
      <c r="NS1405" s="7"/>
      <c r="NX1405" s="2"/>
      <c r="NZ1405" s="7"/>
      <c r="OB1405" s="2"/>
      <c r="OD1405" s="7"/>
      <c r="OE1405" s="1"/>
      <c r="PW1405" s="1"/>
      <c r="RC1405" s="1"/>
      <c r="RD1405" s="2"/>
      <c r="RF1405" s="7"/>
      <c r="RH1405" s="2"/>
      <c r="RJ1405" s="7"/>
      <c r="RO1405" s="2"/>
      <c r="RQ1405" s="7"/>
      <c r="RS1405" s="2"/>
      <c r="RU1405" s="7"/>
      <c r="RZ1405" s="2"/>
      <c r="SB1405" s="7"/>
      <c r="SD1405" s="2"/>
      <c r="SF1405" s="7"/>
      <c r="SG1405" s="1"/>
      <c r="SM1405" s="1"/>
      <c r="SN1405" s="2"/>
      <c r="SP1405" s="7"/>
      <c r="SR1405" s="2"/>
      <c r="ST1405" s="7"/>
      <c r="SY1405" s="2"/>
      <c r="TA1405" s="7"/>
      <c r="TC1405" s="2"/>
      <c r="TE1405" s="7"/>
      <c r="TJ1405" s="2"/>
      <c r="TL1405" s="7"/>
      <c r="TN1405" s="2"/>
      <c r="TP1405" s="7"/>
      <c r="TQ1405" s="1"/>
      <c r="VF1405" s="1"/>
      <c r="VT1405" s="1"/>
    </row>
    <row r="1406" spans="308:592" x14ac:dyDescent="0.3">
      <c r="KV1406" s="1"/>
      <c r="KW1406" s="34"/>
      <c r="KY1406" s="35"/>
      <c r="LA1406" s="36"/>
      <c r="LC1406" s="37"/>
      <c r="LQ1406" s="1"/>
      <c r="LR1406" s="2"/>
      <c r="LT1406" s="7"/>
      <c r="LV1406" s="2"/>
      <c r="LX1406" s="7"/>
      <c r="MC1406" s="2"/>
      <c r="ME1406" s="7"/>
      <c r="MG1406" s="2"/>
      <c r="MI1406" s="7"/>
      <c r="MN1406" s="2"/>
      <c r="MP1406" s="7"/>
      <c r="MR1406" s="2"/>
      <c r="MT1406" s="7"/>
      <c r="MU1406" s="1"/>
      <c r="NA1406" s="1"/>
      <c r="NB1406" s="2"/>
      <c r="ND1406" s="7"/>
      <c r="NF1406" s="2"/>
      <c r="NH1406" s="7"/>
      <c r="NM1406" s="2"/>
      <c r="NO1406" s="7"/>
      <c r="NQ1406" s="2"/>
      <c r="NS1406" s="7"/>
      <c r="NX1406" s="2"/>
      <c r="NZ1406" s="7"/>
      <c r="OB1406" s="2"/>
      <c r="OD1406" s="7"/>
      <c r="OE1406" s="1"/>
      <c r="RC1406" s="1"/>
      <c r="RD1406" s="2"/>
      <c r="RF1406" s="7"/>
      <c r="RH1406" s="2"/>
      <c r="RJ1406" s="7"/>
      <c r="RO1406" s="2"/>
      <c r="RQ1406" s="7"/>
      <c r="RS1406" s="2"/>
      <c r="RU1406" s="7"/>
      <c r="RZ1406" s="2"/>
      <c r="SB1406" s="7"/>
      <c r="SD1406" s="2"/>
      <c r="SF1406" s="7"/>
      <c r="SG1406" s="1"/>
      <c r="SM1406" s="1"/>
      <c r="SN1406" s="2"/>
      <c r="SP1406" s="7"/>
      <c r="SR1406" s="2"/>
      <c r="ST1406" s="7"/>
      <c r="SY1406" s="2"/>
      <c r="TA1406" s="7"/>
      <c r="TC1406" s="2"/>
      <c r="TE1406" s="7"/>
      <c r="TJ1406" s="2"/>
      <c r="TL1406" s="7"/>
      <c r="TN1406" s="2"/>
      <c r="TP1406" s="7"/>
      <c r="TQ1406" s="1"/>
      <c r="VF1406" s="1"/>
      <c r="VT1406" s="1"/>
    </row>
    <row r="1407" spans="308:592" x14ac:dyDescent="0.3">
      <c r="KV1407" s="1"/>
      <c r="KW1407" s="34"/>
      <c r="KY1407" s="35"/>
      <c r="LA1407" s="36"/>
      <c r="LC1407" s="37"/>
      <c r="LQ1407" s="1"/>
      <c r="LR1407" s="2"/>
      <c r="LT1407" s="7"/>
      <c r="LV1407" s="2"/>
      <c r="LX1407" s="7"/>
      <c r="MC1407" s="2"/>
      <c r="ME1407" s="7"/>
      <c r="MG1407" s="2"/>
      <c r="MI1407" s="7"/>
      <c r="MN1407" s="2"/>
      <c r="MP1407" s="7"/>
      <c r="MR1407" s="2"/>
      <c r="MT1407" s="7"/>
      <c r="MU1407" s="1"/>
      <c r="NA1407" s="1"/>
      <c r="NB1407" s="2"/>
      <c r="ND1407" s="7"/>
      <c r="NF1407" s="2"/>
      <c r="NH1407" s="7"/>
      <c r="NM1407" s="2"/>
      <c r="NO1407" s="7"/>
      <c r="NQ1407" s="2"/>
      <c r="NS1407" s="7"/>
      <c r="NX1407" s="2"/>
      <c r="NZ1407" s="7"/>
      <c r="OB1407" s="2"/>
      <c r="OD1407" s="7"/>
      <c r="OE1407" s="1"/>
      <c r="PW1407" s="1"/>
      <c r="RC1407" s="1"/>
      <c r="RD1407" s="2"/>
      <c r="RF1407" s="7"/>
      <c r="RH1407" s="2"/>
      <c r="RJ1407" s="7"/>
      <c r="RO1407" s="2"/>
      <c r="RQ1407" s="7"/>
      <c r="RS1407" s="2"/>
      <c r="RU1407" s="7"/>
      <c r="RZ1407" s="2"/>
      <c r="SB1407" s="7"/>
      <c r="SD1407" s="2"/>
      <c r="SF1407" s="7"/>
      <c r="SG1407" s="1"/>
      <c r="SM1407" s="1"/>
      <c r="SN1407" s="2"/>
      <c r="SP1407" s="7"/>
      <c r="SR1407" s="2"/>
      <c r="ST1407" s="7"/>
      <c r="SY1407" s="2"/>
      <c r="TA1407" s="7"/>
      <c r="TC1407" s="2"/>
      <c r="TE1407" s="7"/>
      <c r="TJ1407" s="2"/>
      <c r="TL1407" s="7"/>
      <c r="TN1407" s="2"/>
      <c r="TP1407" s="7"/>
      <c r="TQ1407" s="1"/>
      <c r="VF1407" s="1"/>
      <c r="VT1407" s="1"/>
    </row>
    <row r="1408" spans="308:592" x14ac:dyDescent="0.3">
      <c r="KV1408" s="1"/>
      <c r="KW1408" s="34"/>
      <c r="KY1408" s="35"/>
      <c r="LA1408" s="36"/>
      <c r="LC1408" s="37"/>
      <c r="LQ1408" s="1"/>
      <c r="LR1408" s="2"/>
      <c r="LT1408" s="7"/>
      <c r="LV1408" s="2"/>
      <c r="LX1408" s="7"/>
      <c r="MC1408" s="2"/>
      <c r="ME1408" s="7"/>
      <c r="MG1408" s="2"/>
      <c r="MI1408" s="7"/>
      <c r="MN1408" s="2"/>
      <c r="MP1408" s="7"/>
      <c r="MR1408" s="2"/>
      <c r="MT1408" s="7"/>
      <c r="MU1408" s="1"/>
      <c r="NA1408" s="1"/>
      <c r="NB1408" s="2"/>
      <c r="ND1408" s="7"/>
      <c r="NF1408" s="2"/>
      <c r="NH1408" s="7"/>
      <c r="NM1408" s="2"/>
      <c r="NO1408" s="7"/>
      <c r="NQ1408" s="2"/>
      <c r="NS1408" s="7"/>
      <c r="NX1408" s="2"/>
      <c r="NZ1408" s="7"/>
      <c r="OB1408" s="2"/>
      <c r="OD1408" s="7"/>
      <c r="OE1408" s="1"/>
      <c r="RC1408" s="1"/>
      <c r="RD1408" s="2"/>
      <c r="RF1408" s="7"/>
      <c r="RH1408" s="2"/>
      <c r="RJ1408" s="7"/>
      <c r="RO1408" s="2"/>
      <c r="RQ1408" s="7"/>
      <c r="RS1408" s="2"/>
      <c r="RU1408" s="7"/>
      <c r="RZ1408" s="2"/>
      <c r="SB1408" s="7"/>
      <c r="SD1408" s="2"/>
      <c r="SF1408" s="7"/>
      <c r="SG1408" s="1"/>
      <c r="SM1408" s="1"/>
      <c r="SN1408" s="2"/>
      <c r="SP1408" s="7"/>
      <c r="SR1408" s="2"/>
      <c r="ST1408" s="7"/>
      <c r="SY1408" s="2"/>
      <c r="TA1408" s="7"/>
      <c r="TC1408" s="2"/>
      <c r="TE1408" s="7"/>
      <c r="TJ1408" s="2"/>
      <c r="TL1408" s="7"/>
      <c r="TN1408" s="2"/>
      <c r="TP1408" s="7"/>
      <c r="TQ1408" s="1"/>
      <c r="VF1408" s="1"/>
      <c r="VT1408" s="1"/>
    </row>
    <row r="1409" spans="308:592" x14ac:dyDescent="0.3">
      <c r="KV1409" s="1"/>
      <c r="KW1409" s="34"/>
      <c r="KY1409" s="35"/>
      <c r="LA1409" s="36"/>
      <c r="LC1409" s="37"/>
      <c r="LQ1409" s="1"/>
      <c r="LR1409" s="2"/>
      <c r="LT1409" s="7"/>
      <c r="LV1409" s="2"/>
      <c r="LX1409" s="7"/>
      <c r="MC1409" s="2"/>
      <c r="ME1409" s="7"/>
      <c r="MG1409" s="2"/>
      <c r="MI1409" s="7"/>
      <c r="MN1409" s="2"/>
      <c r="MP1409" s="7"/>
      <c r="MR1409" s="2"/>
      <c r="MT1409" s="7"/>
      <c r="MU1409" s="1"/>
      <c r="NA1409" s="1"/>
      <c r="NB1409" s="2"/>
      <c r="ND1409" s="7"/>
      <c r="NF1409" s="2"/>
      <c r="NH1409" s="7"/>
      <c r="NM1409" s="2"/>
      <c r="NO1409" s="7"/>
      <c r="NQ1409" s="2"/>
      <c r="NS1409" s="7"/>
      <c r="NX1409" s="2"/>
      <c r="NZ1409" s="7"/>
      <c r="OB1409" s="2"/>
      <c r="OD1409" s="7"/>
      <c r="OE1409" s="1"/>
      <c r="PW1409" s="1"/>
      <c r="RC1409" s="1"/>
      <c r="RD1409" s="2"/>
      <c r="RF1409" s="7"/>
      <c r="RH1409" s="2"/>
      <c r="RJ1409" s="7"/>
      <c r="RO1409" s="2"/>
      <c r="RQ1409" s="7"/>
      <c r="RS1409" s="2"/>
      <c r="RU1409" s="7"/>
      <c r="RZ1409" s="2"/>
      <c r="SB1409" s="7"/>
      <c r="SD1409" s="2"/>
      <c r="SF1409" s="7"/>
      <c r="SG1409" s="1"/>
      <c r="SM1409" s="1"/>
      <c r="SN1409" s="2"/>
      <c r="SP1409" s="7"/>
      <c r="SR1409" s="2"/>
      <c r="ST1409" s="7"/>
      <c r="SY1409" s="2"/>
      <c r="TA1409" s="7"/>
      <c r="TC1409" s="2"/>
      <c r="TE1409" s="7"/>
      <c r="TJ1409" s="2"/>
      <c r="TL1409" s="7"/>
      <c r="TN1409" s="2"/>
      <c r="TP1409" s="7"/>
      <c r="TQ1409" s="1"/>
      <c r="VF1409" s="1"/>
      <c r="VT1409" s="1"/>
    </row>
    <row r="1410" spans="308:592" x14ac:dyDescent="0.3">
      <c r="KV1410" s="1"/>
      <c r="KW1410" s="34"/>
      <c r="KY1410" s="35"/>
      <c r="LA1410" s="36"/>
      <c r="LC1410" s="37"/>
      <c r="LQ1410" s="1"/>
      <c r="LR1410" s="2"/>
      <c r="LT1410" s="7"/>
      <c r="LV1410" s="2"/>
      <c r="LX1410" s="7"/>
      <c r="MC1410" s="2"/>
      <c r="ME1410" s="7"/>
      <c r="MG1410" s="2"/>
      <c r="MI1410" s="7"/>
      <c r="MN1410" s="2"/>
      <c r="MP1410" s="7"/>
      <c r="MR1410" s="2"/>
      <c r="MT1410" s="7"/>
      <c r="MU1410" s="1"/>
      <c r="NA1410" s="1"/>
      <c r="NB1410" s="2"/>
      <c r="ND1410" s="7"/>
      <c r="NF1410" s="2"/>
      <c r="NH1410" s="7"/>
      <c r="NM1410" s="2"/>
      <c r="NO1410" s="7"/>
      <c r="NQ1410" s="2"/>
      <c r="NS1410" s="7"/>
      <c r="NX1410" s="2"/>
      <c r="NZ1410" s="7"/>
      <c r="OB1410" s="2"/>
      <c r="OD1410" s="7"/>
      <c r="OE1410" s="1"/>
      <c r="RC1410" s="1"/>
      <c r="RD1410" s="2"/>
      <c r="RF1410" s="7"/>
      <c r="RH1410" s="2"/>
      <c r="RJ1410" s="7"/>
      <c r="RO1410" s="2"/>
      <c r="RQ1410" s="7"/>
      <c r="RS1410" s="2"/>
      <c r="RU1410" s="7"/>
      <c r="RZ1410" s="2"/>
      <c r="SB1410" s="7"/>
      <c r="SD1410" s="2"/>
      <c r="SF1410" s="7"/>
      <c r="SG1410" s="1"/>
      <c r="SM1410" s="1"/>
      <c r="SN1410" s="2"/>
      <c r="SP1410" s="7"/>
      <c r="SR1410" s="2"/>
      <c r="ST1410" s="7"/>
      <c r="SY1410" s="2"/>
      <c r="TA1410" s="7"/>
      <c r="TC1410" s="2"/>
      <c r="TE1410" s="7"/>
      <c r="TJ1410" s="2"/>
      <c r="TL1410" s="7"/>
      <c r="TN1410" s="2"/>
      <c r="TP1410" s="7"/>
      <c r="TQ1410" s="1"/>
      <c r="VF1410" s="1"/>
      <c r="VT1410" s="1"/>
    </row>
    <row r="1411" spans="308:592" x14ac:dyDescent="0.3">
      <c r="KV1411" s="1"/>
      <c r="KW1411" s="34"/>
      <c r="KY1411" s="35"/>
      <c r="LA1411" s="36"/>
      <c r="LC1411" s="37"/>
      <c r="LQ1411" s="1"/>
      <c r="LR1411" s="2"/>
      <c r="LT1411" s="7"/>
      <c r="LV1411" s="2"/>
      <c r="LX1411" s="7"/>
      <c r="MC1411" s="2"/>
      <c r="ME1411" s="7"/>
      <c r="MG1411" s="2"/>
      <c r="MI1411" s="7"/>
      <c r="MN1411" s="2"/>
      <c r="MP1411" s="7"/>
      <c r="MR1411" s="2"/>
      <c r="MT1411" s="7"/>
      <c r="MU1411" s="1"/>
      <c r="NA1411" s="1"/>
      <c r="NB1411" s="2"/>
      <c r="ND1411" s="7"/>
      <c r="NF1411" s="2"/>
      <c r="NH1411" s="7"/>
      <c r="NM1411" s="2"/>
      <c r="NO1411" s="7"/>
      <c r="NQ1411" s="2"/>
      <c r="NS1411" s="7"/>
      <c r="NX1411" s="2"/>
      <c r="NZ1411" s="7"/>
      <c r="OB1411" s="2"/>
      <c r="OD1411" s="7"/>
      <c r="OE1411" s="1"/>
      <c r="PW1411" s="1"/>
      <c r="RC1411" s="1"/>
      <c r="RD1411" s="2"/>
      <c r="RF1411" s="7"/>
      <c r="RH1411" s="2"/>
      <c r="RJ1411" s="7"/>
      <c r="RO1411" s="2"/>
      <c r="RQ1411" s="7"/>
      <c r="RS1411" s="2"/>
      <c r="RU1411" s="7"/>
      <c r="RZ1411" s="2"/>
      <c r="SB1411" s="7"/>
      <c r="SD1411" s="2"/>
      <c r="SF1411" s="7"/>
      <c r="SG1411" s="1"/>
      <c r="SM1411" s="1"/>
      <c r="SN1411" s="2"/>
      <c r="SP1411" s="7"/>
      <c r="SR1411" s="2"/>
      <c r="ST1411" s="7"/>
      <c r="SY1411" s="2"/>
      <c r="TA1411" s="7"/>
      <c r="TC1411" s="2"/>
      <c r="TE1411" s="7"/>
      <c r="TJ1411" s="2"/>
      <c r="TL1411" s="7"/>
      <c r="TN1411" s="2"/>
      <c r="TP1411" s="7"/>
      <c r="TQ1411" s="1"/>
      <c r="VF1411" s="1"/>
      <c r="VT1411" s="1"/>
    </row>
    <row r="1412" spans="308:592" ht="15" thickBot="1" x14ac:dyDescent="0.35">
      <c r="KV1412" s="1"/>
      <c r="KW1412" s="34"/>
      <c r="KY1412" s="35"/>
      <c r="LA1412" s="36"/>
      <c r="LC1412" s="37"/>
      <c r="LQ1412" s="1"/>
      <c r="LR1412" s="2"/>
      <c r="LT1412" s="7"/>
      <c r="LV1412" s="2" t="s">
        <v>105</v>
      </c>
      <c r="LX1412" s="7" t="s">
        <v>106</v>
      </c>
      <c r="MC1412" s="2"/>
      <c r="ME1412" s="7"/>
      <c r="MG1412" s="2" t="s">
        <v>107</v>
      </c>
      <c r="MI1412" s="7" t="s">
        <v>108</v>
      </c>
      <c r="MN1412" s="2"/>
      <c r="MP1412" s="7"/>
      <c r="MR1412" s="2" t="s">
        <v>109</v>
      </c>
      <c r="MT1412" s="7" t="s">
        <v>110</v>
      </c>
      <c r="MU1412" s="1"/>
      <c r="NA1412" s="1"/>
      <c r="NB1412" s="2"/>
      <c r="ND1412" s="7"/>
      <c r="NF1412" s="2" t="s">
        <v>105</v>
      </c>
      <c r="NH1412" s="7" t="s">
        <v>106</v>
      </c>
      <c r="NM1412" s="2"/>
      <c r="NO1412" s="7"/>
      <c r="NQ1412" s="2" t="s">
        <v>107</v>
      </c>
      <c r="NS1412" s="7" t="s">
        <v>108</v>
      </c>
      <c r="NX1412" s="2"/>
      <c r="NZ1412" s="7"/>
      <c r="OB1412" s="2" t="s">
        <v>109</v>
      </c>
      <c r="OD1412" s="7" t="s">
        <v>110</v>
      </c>
      <c r="OE1412" s="1"/>
      <c r="RC1412" s="1"/>
      <c r="RD1412" s="2"/>
      <c r="RF1412" s="7"/>
      <c r="RH1412" s="2" t="s">
        <v>105</v>
      </c>
      <c r="RJ1412" s="7" t="s">
        <v>106</v>
      </c>
      <c r="RO1412" s="2"/>
      <c r="RQ1412" s="7"/>
      <c r="RS1412" s="2" t="s">
        <v>107</v>
      </c>
      <c r="RU1412" s="7" t="s">
        <v>108</v>
      </c>
      <c r="RZ1412" s="2"/>
      <c r="SB1412" s="7"/>
      <c r="SD1412" s="2" t="s">
        <v>109</v>
      </c>
      <c r="SF1412" s="7" t="s">
        <v>110</v>
      </c>
      <c r="SG1412" s="1"/>
      <c r="SM1412" s="1"/>
      <c r="SN1412" s="2"/>
      <c r="SP1412" s="7"/>
      <c r="SR1412" s="2" t="s">
        <v>105</v>
      </c>
      <c r="ST1412" s="7" t="s">
        <v>106</v>
      </c>
      <c r="SY1412" s="2"/>
      <c r="TA1412" s="7"/>
      <c r="TC1412" s="2" t="s">
        <v>107</v>
      </c>
      <c r="TE1412" s="7" t="s">
        <v>108</v>
      </c>
      <c r="TJ1412" s="2"/>
      <c r="TL1412" s="7"/>
      <c r="TN1412" s="2" t="s">
        <v>109</v>
      </c>
      <c r="TP1412" s="7" t="s">
        <v>110</v>
      </c>
      <c r="TQ1412" s="1"/>
      <c r="VF1412" s="1"/>
      <c r="VT1412" s="1"/>
    </row>
    <row r="1413" spans="308:592" x14ac:dyDescent="0.3">
      <c r="KV1413" s="1"/>
      <c r="KW1413" s="34"/>
      <c r="KY1413" s="35"/>
      <c r="LA1413" s="36"/>
      <c r="LC1413" s="37"/>
      <c r="LQ1413" s="1"/>
      <c r="LR1413" s="2"/>
      <c r="LT1413" s="7"/>
      <c r="LV1413" s="4">
        <f t="array" ref="LV1413:LV1416">MO1574:MO1577</f>
        <v>-2.42259119000631</v>
      </c>
      <c r="LX1413" s="8">
        <f t="array" ref="LX1413:LX1416">MG1397:MG1400*LR1416</f>
        <v>5.2283783796200122E-3</v>
      </c>
      <c r="MC1413" s="2"/>
      <c r="ME1413" s="7"/>
      <c r="MG1413" s="4">
        <f t="array" ref="MG1413:MG1416">NY1574:NY1577</f>
        <v>-2.4153240426696447</v>
      </c>
      <c r="MI1413" s="8">
        <f t="array" ref="MI1413:MI1416">MG1397:MG1400*MC1416</f>
        <v>5.2315263301674526E-3</v>
      </c>
      <c r="MN1413" s="2"/>
      <c r="MP1413" s="7"/>
      <c r="MR1413" s="4">
        <f t="array" ref="MR1413:MR1416">PI1574:PI1577</f>
        <v>-2.418117311046196</v>
      </c>
      <c r="MT1413" s="8">
        <f t="array" ref="MT1413:MT1416">MG1397:MG1400*MN1416</f>
        <v>5.2303048462504342E-3</v>
      </c>
      <c r="MU1413" s="1"/>
      <c r="NA1413" s="1"/>
      <c r="NB1413" s="2"/>
      <c r="ND1413" s="7"/>
      <c r="NF1413" s="4">
        <f t="array" ref="NF1413:NF1416">LV1413:LV1416</f>
        <v>-2.42259119000631</v>
      </c>
      <c r="NH1413" s="8">
        <f t="array" ref="NH1413:NH1416">NQ1397:NQ1400*NB1416</f>
        <v>-9.1371536989438677E-4</v>
      </c>
      <c r="NM1413" s="2"/>
      <c r="NO1413" s="7"/>
      <c r="NQ1413" s="4">
        <f t="array" ref="NQ1413:NQ1416">MG1413:MG1416</f>
        <v>-2.4153240426696447</v>
      </c>
      <c r="NS1413" s="8">
        <f t="array" ref="NS1413:NS1416">NQ1397:NQ1400*NM1416</f>
        <v>-9.1427485229684266E-4</v>
      </c>
      <c r="NX1413" s="2"/>
      <c r="NZ1413" s="7"/>
      <c r="OB1413" s="4">
        <f t="array" ref="OB1413:OB1416">MR1413:MR1416</f>
        <v>-2.418117311046196</v>
      </c>
      <c r="OD1413" s="8">
        <f t="array" ref="OD1413:OD1416">NQ1397:NQ1400*NX1416</f>
        <v>-9.1405780267475004E-4</v>
      </c>
      <c r="OE1413" s="1"/>
      <c r="PW1413" s="1"/>
      <c r="RC1413" s="1"/>
      <c r="RD1413" s="2"/>
      <c r="RF1413" s="7"/>
      <c r="RH1413" s="4">
        <f t="array" ref="RH1413:RH1416">SA1574:SA1577</f>
        <v>-1.0820795648619042</v>
      </c>
      <c r="RJ1413" s="8">
        <f t="array" ref="RJ1413:RJ1416">RS1397:RS1400*RD1416</f>
        <v>-9.0360049168059929E-4</v>
      </c>
      <c r="RO1413" s="2"/>
      <c r="RQ1413" s="7"/>
      <c r="RS1413" s="4">
        <f t="array" ref="RS1413:RS1416">TK1574:TK1577</f>
        <v>-1.0812147548430753</v>
      </c>
      <c r="RU1413" s="8">
        <f t="array" ref="RU1413:RU1416">RS1397:RS1400*RO1416</f>
        <v>-9.0238834823410123E-4</v>
      </c>
      <c r="RZ1413" s="2"/>
      <c r="SB1413" s="7"/>
      <c r="SD1413" s="4">
        <f t="array" ref="SD1413:SD1416">UU1574:UU1577</f>
        <v>-1.0815422545727653</v>
      </c>
      <c r="SF1413" s="8">
        <f t="array" ref="SF1413:SF1416">RS1397:RS1400*RZ1416</f>
        <v>-9.0285217368112362E-4</v>
      </c>
      <c r="SG1413" s="1"/>
      <c r="SM1413" s="1"/>
      <c r="SN1413" s="2"/>
      <c r="SP1413" s="7"/>
      <c r="SR1413" s="4">
        <f t="array" ref="SR1413:SR1416">RH1413:RH1416</f>
        <v>-1.0820795648619042</v>
      </c>
      <c r="ST1413" s="8">
        <f t="array" ref="ST1413:ST1416">TC1397:TC1400*SN1416</f>
        <v>1.5665668494847982E-4</v>
      </c>
      <c r="SY1413" s="2"/>
      <c r="TA1413" s="7"/>
      <c r="TC1413" s="4">
        <f t="array" ref="TC1413:TC1416">RS1413:RS1416</f>
        <v>-1.0812147548430753</v>
      </c>
      <c r="TE1413" s="8">
        <f t="array" ref="TE1413:TE1416">TC1397:TC1400*SY1416</f>
        <v>1.5644377722768624E-4</v>
      </c>
      <c r="TJ1413" s="2"/>
      <c r="TL1413" s="7"/>
      <c r="TN1413" s="4">
        <f t="array" ref="TN1413:TN1416">SD1413:SD1416</f>
        <v>-1.0815422545727653</v>
      </c>
      <c r="TP1413" s="8">
        <f t="array" ref="TP1413:TP1416">TC1397:TC1400*TJ1416</f>
        <v>1.5652524699880213E-4</v>
      </c>
      <c r="TQ1413" s="1"/>
      <c r="VF1413" s="1"/>
      <c r="VT1413" s="1"/>
    </row>
    <row r="1414" spans="308:592" x14ac:dyDescent="0.3">
      <c r="KV1414" s="1"/>
      <c r="KW1414" s="34"/>
      <c r="KY1414" s="35"/>
      <c r="LA1414" s="36"/>
      <c r="LC1414" s="37"/>
      <c r="LQ1414" s="1"/>
      <c r="LR1414" s="2"/>
      <c r="LT1414" s="7"/>
      <c r="LV1414" s="5">
        <v>-2.0056381826579837</v>
      </c>
      <c r="LX1414" s="9">
        <v>-1.4886458283831958E-3</v>
      </c>
      <c r="MC1414" s="2"/>
      <c r="ME1414" s="7"/>
      <c r="MG1414" s="5">
        <v>-2.0052712948337068</v>
      </c>
      <c r="MI1414" s="9">
        <v>-1.4895421260705765E-3</v>
      </c>
      <c r="MN1414" s="2"/>
      <c r="MP1414" s="7"/>
      <c r="MR1414" s="5">
        <v>-2.0054131501529233</v>
      </c>
      <c r="MT1414" s="9">
        <v>-1.4891943400448758E-3</v>
      </c>
      <c r="MU1414" s="1"/>
      <c r="NA1414" s="1"/>
      <c r="NB1414" s="2"/>
      <c r="ND1414" s="7"/>
      <c r="NF1414" s="5">
        <v>-2.0056381826579837</v>
      </c>
      <c r="NH1414" s="9">
        <v>2.5867240097654525E-4</v>
      </c>
      <c r="NM1414" s="2"/>
      <c r="NO1414" s="7"/>
      <c r="NQ1414" s="5">
        <v>-2.0052712948337068</v>
      </c>
      <c r="NS1414" s="9">
        <v>2.5883079018736052E-4</v>
      </c>
      <c r="NX1414" s="2"/>
      <c r="NZ1414" s="7"/>
      <c r="OB1414" s="5">
        <v>-2.0054131501529233</v>
      </c>
      <c r="OD1414" s="9">
        <v>2.5876934353917264E-4</v>
      </c>
      <c r="OE1414" s="1"/>
      <c r="RC1414" s="1"/>
      <c r="RD1414" s="2"/>
      <c r="RF1414" s="7"/>
      <c r="RH1414" s="5">
        <v>-0.16113872037049601</v>
      </c>
      <c r="RJ1414" s="9">
        <v>7.1672133600373944E-3</v>
      </c>
      <c r="RO1414" s="2"/>
      <c r="RQ1414" s="7"/>
      <c r="RS1414" s="5">
        <v>-0.15134873618536931</v>
      </c>
      <c r="RU1414" s="9">
        <v>7.1575988337240406E-3</v>
      </c>
      <c r="RZ1414" s="2"/>
      <c r="SB1414" s="7"/>
      <c r="SD1414" s="5">
        <v>-0.15508664257582896</v>
      </c>
      <c r="SF1414" s="9">
        <v>7.1612778223603141E-3</v>
      </c>
      <c r="SG1414" s="1"/>
      <c r="SM1414" s="1"/>
      <c r="SN1414" s="2"/>
      <c r="SP1414" s="7"/>
      <c r="SR1414" s="5">
        <v>-0.16113872037049601</v>
      </c>
      <c r="ST1414" s="9">
        <v>-1.2510724677569239E-3</v>
      </c>
      <c r="SY1414" s="2"/>
      <c r="TA1414" s="7"/>
      <c r="TC1414" s="5">
        <v>-0.15134873618536931</v>
      </c>
      <c r="TE1414" s="9">
        <v>-1.2493721701427793E-3</v>
      </c>
      <c r="TJ1414" s="2"/>
      <c r="TL1414" s="7"/>
      <c r="TN1414" s="5">
        <v>-0.15508664257582896</v>
      </c>
      <c r="TP1414" s="9">
        <v>-1.2500227940700701E-3</v>
      </c>
      <c r="TQ1414" s="1"/>
      <c r="VF1414" s="1"/>
      <c r="VT1414" s="1"/>
    </row>
    <row r="1415" spans="308:592" ht="15" thickBot="1" x14ac:dyDescent="0.35">
      <c r="KV1415" s="1"/>
      <c r="KW1415" s="34"/>
      <c r="KY1415" s="35"/>
      <c r="LA1415" s="36"/>
      <c r="LC1415" s="37"/>
      <c r="LQ1415" s="1"/>
      <c r="LR1415" s="2" t="s">
        <v>111</v>
      </c>
      <c r="LT1415" s="7" t="s">
        <v>112</v>
      </c>
      <c r="LV1415" s="5">
        <v>0.13068736151472482</v>
      </c>
      <c r="LX1415" s="9">
        <v>-5.2362154131140445E-3</v>
      </c>
      <c r="MC1415" s="2" t="s">
        <v>113</v>
      </c>
      <c r="ME1415" s="7" t="s">
        <v>114</v>
      </c>
      <c r="MG1415" s="5">
        <v>0.13001526994931334</v>
      </c>
      <c r="MI1415" s="9">
        <v>-5.2393680822552992E-3</v>
      </c>
      <c r="MN1415" s="2" t="s">
        <v>115</v>
      </c>
      <c r="MP1415" s="7" t="s">
        <v>116</v>
      </c>
      <c r="MR1415" s="5">
        <v>0.13026601595893961</v>
      </c>
      <c r="MT1415" s="9">
        <v>-5.2381447674053078E-3</v>
      </c>
      <c r="MU1415" s="1"/>
      <c r="NA1415" s="1"/>
      <c r="NB1415" s="2" t="s">
        <v>117</v>
      </c>
      <c r="ND1415" s="7" t="s">
        <v>118</v>
      </c>
      <c r="NF1415" s="5">
        <v>0.13068736151472482</v>
      </c>
      <c r="NH1415" s="9">
        <v>9.1416821855771623E-4</v>
      </c>
      <c r="NM1415" s="2" t="s">
        <v>119</v>
      </c>
      <c r="NO1415" s="7" t="s">
        <v>120</v>
      </c>
      <c r="NQ1415" s="5">
        <v>0.13001526994931334</v>
      </c>
      <c r="NS1415" s="9">
        <v>9.1472797824658589E-4</v>
      </c>
      <c r="NX1415" s="2" t="s">
        <v>121</v>
      </c>
      <c r="NZ1415" s="7" t="s">
        <v>122</v>
      </c>
      <c r="OB1415" s="5">
        <v>0.13026601595893961</v>
      </c>
      <c r="OD1415" s="9">
        <v>9.1451082105201002E-4</v>
      </c>
      <c r="OE1415" s="1"/>
      <c r="PW1415" s="1"/>
      <c r="RC1415" s="1"/>
      <c r="RD1415" s="2" t="s">
        <v>111</v>
      </c>
      <c r="RF1415" s="7" t="s">
        <v>112</v>
      </c>
      <c r="RH1415" s="5">
        <v>1.8644828402645595</v>
      </c>
      <c r="RJ1415" s="9">
        <v>7.4640465200480159E-4</v>
      </c>
      <c r="RO1415" s="2" t="s">
        <v>113</v>
      </c>
      <c r="RQ1415" s="7" t="s">
        <v>114</v>
      </c>
      <c r="RS1415" s="5">
        <v>1.8669191756544876</v>
      </c>
      <c r="RU1415" s="9">
        <v>7.4540338040779246E-4</v>
      </c>
      <c r="RZ1415" s="2" t="s">
        <v>115</v>
      </c>
      <c r="SB1415" s="7" t="s">
        <v>116</v>
      </c>
      <c r="SD1415" s="5">
        <v>1.8659896193163834</v>
      </c>
      <c r="SF1415" s="9">
        <v>7.4578651595780959E-4</v>
      </c>
      <c r="SG1415" s="1"/>
      <c r="SM1415" s="1"/>
      <c r="SN1415" s="2" t="s">
        <v>117</v>
      </c>
      <c r="SP1415" s="7" t="s">
        <v>118</v>
      </c>
      <c r="SR1415" s="5">
        <v>1.8644828402645595</v>
      </c>
      <c r="ST1415" s="9">
        <v>-1.2941790763381327E-4</v>
      </c>
      <c r="SY1415" s="2" t="s">
        <v>119</v>
      </c>
      <c r="TA1415" s="7" t="s">
        <v>120</v>
      </c>
      <c r="TC1415" s="5">
        <v>1.8669191756544876</v>
      </c>
      <c r="TE1415" s="9">
        <v>-1.2924201937374158E-4</v>
      </c>
      <c r="TJ1415" s="2" t="s">
        <v>121</v>
      </c>
      <c r="TL1415" s="7" t="s">
        <v>122</v>
      </c>
      <c r="TN1415" s="5">
        <v>1.8659896193163834</v>
      </c>
      <c r="TP1415" s="9">
        <v>-1.2930932353836559E-4</v>
      </c>
      <c r="TQ1415" s="1"/>
      <c r="VF1415" s="1"/>
      <c r="VT1415" s="1"/>
    </row>
    <row r="1416" spans="308:592" ht="15" thickBot="1" x14ac:dyDescent="0.35">
      <c r="KV1416" s="1"/>
      <c r="KW1416" s="34"/>
      <c r="KY1416" s="35"/>
      <c r="LA1416" s="36"/>
      <c r="LC1416" s="37"/>
      <c r="LQ1416" s="1"/>
      <c r="LR1416" s="3">
        <f>LU1461</f>
        <v>0.33322552901200925</v>
      </c>
      <c r="LT1416" s="41">
        <f t="array" ref="LT1416">SUM(MG1397:MG1400*LV1413:LV1416)</f>
        <v>-2.8471012835589473E-2</v>
      </c>
      <c r="LV1416" s="6">
        <v>-0.2013420326183617</v>
      </c>
      <c r="LX1416" s="10">
        <v>-4.3586395658678527E-3</v>
      </c>
      <c r="MC1416" s="3">
        <f>ME1461</f>
        <v>0.33342616052914725</v>
      </c>
      <c r="ME1416" s="41">
        <f t="array" ref="ME1416">SUM(MG1397:MG1400*MG1413:MG1416)</f>
        <v>-2.8222369408609616E-2</v>
      </c>
      <c r="MG1416" s="6">
        <v>-0.21095188694480244</v>
      </c>
      <c r="MI1416" s="10">
        <v>-4.3612638560035777E-3</v>
      </c>
      <c r="MN1416" s="3">
        <f>MO1461</f>
        <v>0.33334831045884344</v>
      </c>
      <c r="MP1416" s="41">
        <f t="array" ref="MP1416">SUM(MG1397:MG1400*MR1413:MR1416)</f>
        <v>-2.8317792922573293E-2</v>
      </c>
      <c r="MR1416" s="6">
        <v>-0.20726002417479766</v>
      </c>
      <c r="MT1416" s="10">
        <v>-4.3602455654853274E-3</v>
      </c>
      <c r="MU1416" s="1"/>
      <c r="NA1416" s="1"/>
      <c r="NB1416" s="3">
        <f>NE1461</f>
        <v>0.33322369324258849</v>
      </c>
      <c r="ND1416" s="41">
        <f t="array" ref="ND1416">SUM(NQ1397:NQ1400*NF1413:NF1416)</f>
        <v>4.9842900966705793E-3</v>
      </c>
      <c r="NF1416" s="6">
        <v>-0.2013420326183617</v>
      </c>
      <c r="NH1416" s="10">
        <v>7.6160073158034565E-4</v>
      </c>
      <c r="NM1416" s="3">
        <f>NO1461</f>
        <v>0.33342773139122128</v>
      </c>
      <c r="NO1416" s="41">
        <f t="array" ref="NO1416">SUM(NQ1397:NQ1400*NQ1413:NQ1416)</f>
        <v>4.9408403732851521E-3</v>
      </c>
      <c r="NQ1416" s="6">
        <v>-0.21095188694480244</v>
      </c>
      <c r="NS1416" s="10">
        <v>7.6206707177889788E-4</v>
      </c>
      <c r="NX1416" s="3">
        <f>NY1461</f>
        <v>0.33334857536619023</v>
      </c>
      <c r="NZ1416" s="41">
        <f t="array" ref="NZ1416">SUM(NQ1397:NQ1400*OB1413:OB1416)</f>
        <v>4.9575153808672128E-3</v>
      </c>
      <c r="OB1416" s="6">
        <v>-0.20726002417479766</v>
      </c>
      <c r="OD1416" s="10">
        <v>7.6188615641244834E-4</v>
      </c>
      <c r="OE1416" s="1"/>
      <c r="RC1416" s="1"/>
      <c r="RD1416" s="3">
        <f>RG1461</f>
        <v>0.33357457567475463</v>
      </c>
      <c r="RF1416" s="41">
        <f t="array" ref="RF1416">SUM(RS1397:RS1400*RH1413:RH1416)</f>
        <v>1.4923649031947629E-2</v>
      </c>
      <c r="RH1416" s="6">
        <v>0.69679542673396377</v>
      </c>
      <c r="RJ1416" s="10">
        <v>5.4013546099854932E-3</v>
      </c>
      <c r="RO1416" s="3">
        <f>RQ1461</f>
        <v>0.33312709889763326</v>
      </c>
      <c r="RQ1416" s="41">
        <f t="array" ref="RQ1416">SUM(RS1397:RS1400*RS1413:RS1416)</f>
        <v>1.5104027322915775E-2</v>
      </c>
      <c r="RS1416" s="6">
        <v>0.6947525423682861</v>
      </c>
      <c r="RU1416" s="10">
        <v>5.3941089116343018E-3</v>
      </c>
      <c r="RZ1416" s="3">
        <f>SA1461</f>
        <v>0.33329832542761212</v>
      </c>
      <c r="SB1416" s="41">
        <f t="array" ref="SB1416">SUM(RS1397:RS1400*SD1413:SD1416)</f>
        <v>1.5035230769768261E-2</v>
      </c>
      <c r="SD1416" s="6">
        <v>0.69553743581828376</v>
      </c>
      <c r="SF1416" s="10">
        <v>5.3968814706795536E-3</v>
      </c>
      <c r="SG1416" s="1"/>
      <c r="SM1416" s="1"/>
      <c r="SN1416" s="3">
        <f>SQ1461</f>
        <v>0.33357774476123137</v>
      </c>
      <c r="SP1416" s="41">
        <f t="array" ref="SP1416">SUM(TC1397:TC1400*SR1413:SR1416)</f>
        <v>-2.5992966522328667E-3</v>
      </c>
      <c r="SR1416" s="6">
        <v>0.69679542673396377</v>
      </c>
      <c r="ST1416" s="10">
        <v>-9.441096210374342E-4</v>
      </c>
      <c r="SY1416" s="3">
        <f>TA1461</f>
        <v>0.33312438857430626</v>
      </c>
      <c r="TA1416" s="41">
        <f t="array" ref="TA1416">SUM(TC1397:TC1400*TC1413:TC1416)</f>
        <v>-2.6307708743959742E-3</v>
      </c>
      <c r="TC1416" s="6">
        <v>0.6947525423682861</v>
      </c>
      <c r="TE1416" s="10">
        <v>-9.4282650804637061E-4</v>
      </c>
      <c r="TJ1416" s="3">
        <f>TK1461</f>
        <v>0.33329786666446237</v>
      </c>
      <c r="TL1416" s="41">
        <f t="array" ref="TL1416">SUM(TC1397:TC1400*TN1413:TN1416)</f>
        <v>-2.618766588763186E-3</v>
      </c>
      <c r="TN1416" s="6">
        <v>0.69553743581828376</v>
      </c>
      <c r="TP1416" s="10">
        <v>-9.4331749503974102E-4</v>
      </c>
      <c r="TQ1416" s="1"/>
      <c r="VF1416" s="1"/>
      <c r="VT1416" s="1"/>
    </row>
    <row r="1417" spans="308:592" x14ac:dyDescent="0.3">
      <c r="KV1417" s="1"/>
      <c r="KW1417" s="34"/>
      <c r="KY1417" s="35"/>
      <c r="LA1417" s="36"/>
      <c r="LC1417" s="37"/>
      <c r="LQ1417" s="1"/>
      <c r="LR1417" s="2"/>
      <c r="LS1417" s="1"/>
      <c r="LT1417" s="7"/>
      <c r="LU1417" s="1"/>
      <c r="LV1417" s="2"/>
      <c r="LW1417" s="1"/>
      <c r="LX1417" s="7"/>
      <c r="LY1417" s="1"/>
      <c r="LZ1417" s="1"/>
      <c r="MA1417" s="1"/>
      <c r="MB1417" s="1"/>
      <c r="MC1417" s="2"/>
      <c r="MD1417" s="1"/>
      <c r="ME1417" s="7"/>
      <c r="MF1417" s="1"/>
      <c r="MG1417" s="2"/>
      <c r="MH1417" s="1"/>
      <c r="MI1417" s="7"/>
      <c r="MJ1417" s="1"/>
      <c r="MK1417" s="1"/>
      <c r="ML1417" s="1"/>
      <c r="MM1417" s="1"/>
      <c r="MN1417" s="2"/>
      <c r="MO1417" s="1"/>
      <c r="MP1417" s="7"/>
      <c r="MQ1417" s="1"/>
      <c r="MR1417" s="2"/>
      <c r="MS1417" s="1"/>
      <c r="MT1417" s="7"/>
      <c r="MU1417" s="1"/>
      <c r="NA1417" s="1"/>
      <c r="NB1417" s="2"/>
      <c r="NC1417" s="1"/>
      <c r="ND1417" s="7"/>
      <c r="NE1417" s="1"/>
      <c r="NF1417" s="2"/>
      <c r="NG1417" s="1"/>
      <c r="NH1417" s="7"/>
      <c r="NI1417" s="1"/>
      <c r="NJ1417" s="1"/>
      <c r="NK1417" s="1"/>
      <c r="NL1417" s="1"/>
      <c r="NM1417" s="2"/>
      <c r="NN1417" s="1"/>
      <c r="NO1417" s="7"/>
      <c r="NP1417" s="1"/>
      <c r="NQ1417" s="2"/>
      <c r="NR1417" s="1"/>
      <c r="NS1417" s="7"/>
      <c r="NT1417" s="1"/>
      <c r="NU1417" s="1"/>
      <c r="NV1417" s="1"/>
      <c r="NW1417" s="1"/>
      <c r="NX1417" s="2"/>
      <c r="NY1417" s="1"/>
      <c r="NZ1417" s="7"/>
      <c r="OA1417" s="1"/>
      <c r="OB1417" s="2"/>
      <c r="OC1417" s="1"/>
      <c r="OD1417" s="7"/>
      <c r="OE1417" s="1"/>
      <c r="PW1417" s="1"/>
      <c r="RC1417" s="1"/>
      <c r="RD1417" s="2"/>
      <c r="RE1417" s="1"/>
      <c r="RF1417" s="7"/>
      <c r="RG1417" s="1"/>
      <c r="RH1417" s="2"/>
      <c r="RI1417" s="1"/>
      <c r="RJ1417" s="7"/>
      <c r="RK1417" s="1"/>
      <c r="RL1417" s="1"/>
      <c r="RM1417" s="1"/>
      <c r="RN1417" s="1"/>
      <c r="RO1417" s="2"/>
      <c r="RP1417" s="1"/>
      <c r="RQ1417" s="7"/>
      <c r="RR1417" s="1"/>
      <c r="RS1417" s="2"/>
      <c r="RT1417" s="1"/>
      <c r="RU1417" s="7"/>
      <c r="RV1417" s="1"/>
      <c r="RW1417" s="1"/>
      <c r="RX1417" s="1"/>
      <c r="RY1417" s="1"/>
      <c r="RZ1417" s="2"/>
      <c r="SA1417" s="1"/>
      <c r="SB1417" s="7"/>
      <c r="SC1417" s="1"/>
      <c r="SD1417" s="2"/>
      <c r="SE1417" s="1"/>
      <c r="SF1417" s="7"/>
      <c r="SG1417" s="1"/>
      <c r="SM1417" s="1"/>
      <c r="SN1417" s="2"/>
      <c r="SO1417" s="1"/>
      <c r="SP1417" s="7"/>
      <c r="SQ1417" s="1"/>
      <c r="SR1417" s="2"/>
      <c r="SS1417" s="1"/>
      <c r="ST1417" s="7"/>
      <c r="SU1417" s="1"/>
      <c r="SV1417" s="1"/>
      <c r="SW1417" s="1"/>
      <c r="SX1417" s="1"/>
      <c r="SY1417" s="2"/>
      <c r="SZ1417" s="1"/>
      <c r="TA1417" s="7"/>
      <c r="TB1417" s="1"/>
      <c r="TC1417" s="2"/>
      <c r="TD1417" s="1"/>
      <c r="TE1417" s="7"/>
      <c r="TF1417" s="1"/>
      <c r="TG1417" s="1"/>
      <c r="TH1417" s="1"/>
      <c r="TI1417" s="1"/>
      <c r="TJ1417" s="2"/>
      <c r="TK1417" s="1"/>
      <c r="TL1417" s="7"/>
      <c r="TM1417" s="1"/>
      <c r="TN1417" s="2"/>
      <c r="TO1417" s="1"/>
      <c r="TP1417" s="7"/>
      <c r="TQ1417" s="1"/>
      <c r="VF1417" s="1"/>
      <c r="VT1417" s="1"/>
    </row>
    <row r="1418" spans="308:592" x14ac:dyDescent="0.3">
      <c r="KV1418" s="1"/>
      <c r="KW1418" s="34"/>
      <c r="KY1418" s="35"/>
      <c r="LA1418" s="36"/>
      <c r="LC1418" s="37"/>
      <c r="LQ1418" s="1"/>
      <c r="LR1418" s="2"/>
      <c r="LT1418" s="7"/>
      <c r="LV1418" s="34"/>
      <c r="LX1418" s="35"/>
      <c r="MC1418" s="2"/>
      <c r="ME1418" s="7"/>
      <c r="MG1418" s="36"/>
      <c r="MI1418" s="37"/>
      <c r="MN1418" s="2"/>
      <c r="MP1418" s="7"/>
      <c r="MR1418" s="52"/>
      <c r="MT1418" s="53"/>
      <c r="NB1418" s="2"/>
      <c r="ND1418" s="7"/>
      <c r="NF1418" s="34"/>
      <c r="NH1418" s="35"/>
      <c r="NM1418" s="2"/>
      <c r="NO1418" s="7"/>
      <c r="NQ1418" s="36"/>
      <c r="NS1418" s="37"/>
      <c r="NX1418" s="2"/>
      <c r="NZ1418" s="7"/>
      <c r="OB1418" s="52"/>
      <c r="OD1418" s="53"/>
      <c r="RD1418" s="2"/>
      <c r="RF1418" s="7"/>
      <c r="RH1418" s="34"/>
      <c r="RJ1418" s="35"/>
      <c r="RO1418" s="2"/>
      <c r="RQ1418" s="7"/>
      <c r="RS1418" s="36"/>
      <c r="RU1418" s="37"/>
      <c r="RZ1418" s="2"/>
      <c r="SB1418" s="7"/>
      <c r="SD1418" s="52"/>
      <c r="SF1418" s="53"/>
      <c r="SN1418" s="2"/>
      <c r="SP1418" s="7"/>
      <c r="SR1418" s="34"/>
      <c r="ST1418" s="35"/>
      <c r="SY1418" s="2"/>
      <c r="TA1418" s="7"/>
      <c r="TC1418" s="36"/>
      <c r="TE1418" s="37"/>
      <c r="TJ1418" s="2"/>
      <c r="TL1418" s="7"/>
      <c r="TN1418" s="52"/>
      <c r="TP1418" s="53"/>
      <c r="VF1418" s="1"/>
      <c r="VT1418" s="1"/>
    </row>
    <row r="1419" spans="308:592" x14ac:dyDescent="0.3">
      <c r="KV1419" s="1"/>
      <c r="KW1419" s="34"/>
      <c r="KY1419" s="35"/>
      <c r="LA1419" s="36"/>
      <c r="LC1419" s="37"/>
      <c r="LQ1419" s="1"/>
      <c r="LR1419" s="2"/>
      <c r="LT1419" s="7"/>
      <c r="LV1419" s="34"/>
      <c r="LX1419" s="35"/>
      <c r="MC1419" s="2"/>
      <c r="ME1419" s="7"/>
      <c r="MG1419" s="36"/>
      <c r="MI1419" s="37"/>
      <c r="MN1419" s="2"/>
      <c r="MP1419" s="7"/>
      <c r="MR1419" s="52"/>
      <c r="MT1419" s="53"/>
      <c r="NB1419" s="2"/>
      <c r="ND1419" s="7"/>
      <c r="NF1419" s="34"/>
      <c r="NH1419" s="35"/>
      <c r="NM1419" s="2"/>
      <c r="NO1419" s="7"/>
      <c r="NQ1419" s="36"/>
      <c r="NS1419" s="37"/>
      <c r="NX1419" s="2"/>
      <c r="NZ1419" s="7"/>
      <c r="OB1419" s="52"/>
      <c r="OD1419" s="53"/>
      <c r="PW1419" s="1"/>
      <c r="RD1419" s="2"/>
      <c r="RF1419" s="7"/>
      <c r="RH1419" s="34"/>
      <c r="RJ1419" s="35"/>
      <c r="RO1419" s="2"/>
      <c r="RQ1419" s="7"/>
      <c r="RS1419" s="36"/>
      <c r="RU1419" s="37"/>
      <c r="RZ1419" s="2"/>
      <c r="SB1419" s="7"/>
      <c r="SD1419" s="52"/>
      <c r="SF1419" s="53"/>
      <c r="SN1419" s="2"/>
      <c r="SP1419" s="7"/>
      <c r="SR1419" s="34"/>
      <c r="ST1419" s="35"/>
      <c r="SY1419" s="2"/>
      <c r="TA1419" s="7"/>
      <c r="TC1419" s="36"/>
      <c r="TE1419" s="37"/>
      <c r="TJ1419" s="2"/>
      <c r="TL1419" s="7"/>
      <c r="TN1419" s="52"/>
      <c r="TP1419" s="53"/>
      <c r="VF1419" s="1"/>
      <c r="VT1419" s="1"/>
    </row>
    <row r="1420" spans="308:592" x14ac:dyDescent="0.3">
      <c r="KV1420" s="1"/>
      <c r="KW1420" s="34"/>
      <c r="KY1420" s="35"/>
      <c r="LA1420" s="36"/>
      <c r="LC1420" s="37"/>
      <c r="LQ1420" s="1"/>
      <c r="LR1420" s="2"/>
      <c r="LT1420" s="7"/>
      <c r="LV1420" s="34"/>
      <c r="LX1420" s="35"/>
      <c r="LY1420" s="35"/>
      <c r="LZ1420" s="35"/>
      <c r="MA1420" s="35"/>
      <c r="MB1420" s="35"/>
      <c r="MC1420" s="2"/>
      <c r="MD1420" s="35"/>
      <c r="ME1420" s="7"/>
      <c r="MF1420" s="35"/>
      <c r="MG1420" s="35"/>
      <c r="MH1420" s="35"/>
      <c r="MI1420" s="35"/>
      <c r="MJ1420" s="35"/>
      <c r="MK1420" s="35"/>
      <c r="ML1420" s="35"/>
      <c r="MM1420" s="35"/>
      <c r="MN1420" s="2"/>
      <c r="MO1420" s="35"/>
      <c r="MP1420" s="7"/>
      <c r="MQ1420" s="35"/>
      <c r="MR1420" s="35"/>
      <c r="MS1420" s="35"/>
      <c r="MT1420" s="35"/>
      <c r="MU1420" s="35"/>
      <c r="MV1420" s="35"/>
      <c r="MW1420" s="35"/>
      <c r="MX1420" s="35"/>
      <c r="MY1420" s="35"/>
      <c r="MZ1420" s="35"/>
      <c r="NA1420" s="35"/>
      <c r="NB1420" s="2"/>
      <c r="NC1420" s="35"/>
      <c r="ND1420" s="7"/>
      <c r="NE1420" s="35"/>
      <c r="NF1420" s="34"/>
      <c r="NG1420" s="35"/>
      <c r="NH1420" s="35"/>
      <c r="NM1420" s="2"/>
      <c r="NO1420" s="7"/>
      <c r="NQ1420" s="36"/>
      <c r="NS1420" s="37"/>
      <c r="NX1420" s="2"/>
      <c r="NZ1420" s="7"/>
      <c r="OB1420" s="52"/>
      <c r="OD1420" s="53"/>
      <c r="RD1420" s="2"/>
      <c r="RF1420" s="7"/>
      <c r="RH1420" s="34"/>
      <c r="RJ1420" s="35"/>
      <c r="RK1420" s="35"/>
      <c r="RL1420" s="35"/>
      <c r="RM1420" s="35"/>
      <c r="RN1420" s="35"/>
      <c r="RO1420" s="2"/>
      <c r="RP1420" s="35"/>
      <c r="RQ1420" s="7"/>
      <c r="RR1420" s="35"/>
      <c r="RS1420" s="35"/>
      <c r="RT1420" s="35"/>
      <c r="RU1420" s="35"/>
      <c r="RV1420" s="35"/>
      <c r="RW1420" s="35"/>
      <c r="RX1420" s="35"/>
      <c r="RY1420" s="35"/>
      <c r="RZ1420" s="2"/>
      <c r="SA1420" s="35"/>
      <c r="SB1420" s="7"/>
      <c r="SC1420" s="35"/>
      <c r="SD1420" s="35"/>
      <c r="SE1420" s="35"/>
      <c r="SF1420" s="35"/>
      <c r="SG1420" s="35"/>
      <c r="SH1420" s="35"/>
      <c r="SI1420" s="35"/>
      <c r="SJ1420" s="35"/>
      <c r="SK1420" s="35"/>
      <c r="SL1420" s="35"/>
      <c r="SM1420" s="35"/>
      <c r="SN1420" s="2"/>
      <c r="SO1420" s="35"/>
      <c r="SP1420" s="7"/>
      <c r="SQ1420" s="35"/>
      <c r="SR1420" s="34"/>
      <c r="SS1420" s="35"/>
      <c r="ST1420" s="35"/>
      <c r="SY1420" s="2"/>
      <c r="TA1420" s="7"/>
      <c r="TC1420" s="36"/>
      <c r="TE1420" s="37"/>
      <c r="TJ1420" s="2"/>
      <c r="TL1420" s="7"/>
      <c r="TN1420" s="52"/>
      <c r="TP1420" s="53"/>
      <c r="VF1420" s="1"/>
      <c r="VT1420" s="1"/>
    </row>
    <row r="1421" spans="308:592" x14ac:dyDescent="0.3">
      <c r="KV1421" s="1"/>
      <c r="KW1421" s="34"/>
      <c r="KY1421" s="35"/>
      <c r="LA1421" s="36"/>
      <c r="LC1421" s="37"/>
      <c r="LQ1421" s="1"/>
      <c r="LR1421" s="2"/>
      <c r="LT1421" s="7"/>
      <c r="LV1421" s="34"/>
      <c r="MC1421" s="2"/>
      <c r="ME1421" s="7"/>
      <c r="MG1421" s="36"/>
      <c r="MI1421" s="37"/>
      <c r="MN1421" s="2"/>
      <c r="MP1421" s="7"/>
      <c r="MR1421" s="52"/>
      <c r="MT1421" s="53"/>
      <c r="MY1421" s="35"/>
      <c r="NB1421" s="2"/>
      <c r="ND1421" s="7"/>
      <c r="NF1421" s="34"/>
      <c r="NM1421" s="2"/>
      <c r="NO1421" s="7"/>
      <c r="NQ1421" s="36"/>
      <c r="NS1421" s="37"/>
      <c r="NX1421" s="2"/>
      <c r="NZ1421" s="7"/>
      <c r="OB1421" s="52"/>
      <c r="OD1421" s="53"/>
      <c r="PW1421" s="1"/>
      <c r="RD1421" s="2"/>
      <c r="RF1421" s="7"/>
      <c r="RH1421" s="34"/>
      <c r="RO1421" s="2"/>
      <c r="RQ1421" s="7"/>
      <c r="RS1421" s="36"/>
      <c r="RU1421" s="37"/>
      <c r="RZ1421" s="2"/>
      <c r="SB1421" s="7"/>
      <c r="SD1421" s="52"/>
      <c r="SF1421" s="53"/>
      <c r="SK1421" s="35"/>
      <c r="SN1421" s="2"/>
      <c r="SP1421" s="7"/>
      <c r="SR1421" s="34"/>
      <c r="SY1421" s="2"/>
      <c r="TA1421" s="7"/>
      <c r="TC1421" s="36"/>
      <c r="TE1421" s="37"/>
      <c r="TJ1421" s="2"/>
      <c r="TL1421" s="7"/>
      <c r="TN1421" s="52"/>
      <c r="TP1421" s="53"/>
      <c r="VF1421" s="1"/>
      <c r="VT1421" s="1"/>
    </row>
    <row r="1422" spans="308:592" x14ac:dyDescent="0.3">
      <c r="KV1422" s="1"/>
      <c r="KW1422" s="34"/>
      <c r="KY1422" s="35"/>
      <c r="LA1422" s="36"/>
      <c r="LC1422" s="37"/>
      <c r="LQ1422" s="1"/>
      <c r="LR1422" s="2"/>
      <c r="LT1422" s="7"/>
      <c r="LV1422" s="34"/>
      <c r="LW1422" s="34"/>
      <c r="LX1422" s="34"/>
      <c r="LY1422" s="34"/>
      <c r="LZ1422" s="34"/>
      <c r="MA1422" s="34"/>
      <c r="MB1422" s="34"/>
      <c r="MC1422" s="2"/>
      <c r="MD1422" s="34"/>
      <c r="ME1422" s="7"/>
      <c r="MF1422" s="34"/>
      <c r="MG1422" s="34"/>
      <c r="MH1422" s="34"/>
      <c r="MI1422" s="34"/>
      <c r="MJ1422" s="34"/>
      <c r="MK1422" s="34"/>
      <c r="ML1422" s="34"/>
      <c r="MM1422" s="34"/>
      <c r="MN1422" s="2"/>
      <c r="MO1422" s="34"/>
      <c r="MP1422" s="7"/>
      <c r="MQ1422" s="34"/>
      <c r="MR1422" s="34"/>
      <c r="MS1422" s="34"/>
      <c r="MT1422" s="34"/>
      <c r="MU1422" s="34"/>
      <c r="MV1422" s="34"/>
      <c r="MW1422" s="34"/>
      <c r="MX1422" s="34"/>
      <c r="MY1422" s="34"/>
      <c r="MZ1422" s="34"/>
      <c r="NA1422" s="34"/>
      <c r="NB1422" s="2"/>
      <c r="NC1422" s="34"/>
      <c r="ND1422" s="7"/>
      <c r="NE1422" s="34"/>
      <c r="NF1422" s="34"/>
      <c r="NM1422" s="2"/>
      <c r="NO1422" s="7"/>
      <c r="NQ1422" s="36"/>
      <c r="NS1422" s="37"/>
      <c r="NX1422" s="2"/>
      <c r="NZ1422" s="7"/>
      <c r="OB1422" s="52"/>
      <c r="OD1422" s="53"/>
      <c r="RD1422" s="2"/>
      <c r="RF1422" s="7"/>
      <c r="RH1422" s="34"/>
      <c r="RI1422" s="34"/>
      <c r="RJ1422" s="34"/>
      <c r="RK1422" s="34"/>
      <c r="RL1422" s="34"/>
      <c r="RM1422" s="34"/>
      <c r="RN1422" s="34"/>
      <c r="RO1422" s="2"/>
      <c r="RP1422" s="34"/>
      <c r="RQ1422" s="7"/>
      <c r="RR1422" s="34"/>
      <c r="RS1422" s="34"/>
      <c r="RT1422" s="34"/>
      <c r="RU1422" s="34"/>
      <c r="RV1422" s="34"/>
      <c r="RW1422" s="34"/>
      <c r="RX1422" s="34"/>
      <c r="RY1422" s="34"/>
      <c r="RZ1422" s="2"/>
      <c r="SA1422" s="34"/>
      <c r="SB1422" s="7"/>
      <c r="SC1422" s="34"/>
      <c r="SD1422" s="34"/>
      <c r="SE1422" s="34"/>
      <c r="SF1422" s="34"/>
      <c r="SG1422" s="34"/>
      <c r="SH1422" s="34"/>
      <c r="SI1422" s="34"/>
      <c r="SJ1422" s="34"/>
      <c r="SK1422" s="34"/>
      <c r="SL1422" s="34"/>
      <c r="SM1422" s="34"/>
      <c r="SN1422" s="2"/>
      <c r="SO1422" s="34"/>
      <c r="SP1422" s="7"/>
      <c r="SQ1422" s="34"/>
      <c r="SR1422" s="34"/>
      <c r="SY1422" s="2"/>
      <c r="TA1422" s="7"/>
      <c r="TC1422" s="36"/>
      <c r="TE1422" s="37"/>
      <c r="TJ1422" s="2"/>
      <c r="TL1422" s="7"/>
      <c r="TN1422" s="52"/>
      <c r="TP1422" s="53"/>
      <c r="VF1422" s="1"/>
      <c r="VT1422" s="1"/>
    </row>
    <row r="1423" spans="308:592" x14ac:dyDescent="0.3">
      <c r="KV1423" s="1"/>
      <c r="KW1423" s="34"/>
      <c r="KY1423" s="35"/>
      <c r="LA1423" s="36"/>
      <c r="LC1423" s="37"/>
      <c r="LQ1423" s="1"/>
      <c r="LR1423" s="2"/>
      <c r="LT1423" s="7"/>
      <c r="MC1423" s="2"/>
      <c r="ME1423" s="7"/>
      <c r="MG1423" s="36"/>
      <c r="MI1423" s="37"/>
      <c r="MN1423" s="2"/>
      <c r="MP1423" s="7"/>
      <c r="MR1423" s="52"/>
      <c r="MT1423" s="53"/>
      <c r="MW1423" s="34"/>
      <c r="MY1423" s="35"/>
      <c r="NB1423" s="2"/>
      <c r="ND1423" s="7"/>
      <c r="NM1423" s="2"/>
      <c r="NO1423" s="7"/>
      <c r="NQ1423" s="36"/>
      <c r="NS1423" s="37"/>
      <c r="NX1423" s="2"/>
      <c r="NZ1423" s="7"/>
      <c r="OB1423" s="52"/>
      <c r="OD1423" s="53"/>
      <c r="PW1423" s="1"/>
      <c r="RD1423" s="2"/>
      <c r="RF1423" s="7"/>
      <c r="RO1423" s="2"/>
      <c r="RQ1423" s="7"/>
      <c r="RS1423" s="36"/>
      <c r="RU1423" s="37"/>
      <c r="RZ1423" s="2"/>
      <c r="SB1423" s="7"/>
      <c r="SD1423" s="52"/>
      <c r="SF1423" s="53"/>
      <c r="SI1423" s="34"/>
      <c r="SK1423" s="35"/>
      <c r="SN1423" s="2"/>
      <c r="SP1423" s="7"/>
      <c r="SY1423" s="2"/>
      <c r="TA1423" s="7"/>
      <c r="TC1423" s="36"/>
      <c r="TE1423" s="37"/>
      <c r="TJ1423" s="2"/>
      <c r="TL1423" s="7"/>
      <c r="TN1423" s="52"/>
      <c r="TP1423" s="53"/>
      <c r="VF1423" s="1"/>
      <c r="VT1423" s="1"/>
    </row>
    <row r="1424" spans="308:592" x14ac:dyDescent="0.3">
      <c r="KV1424" s="1"/>
      <c r="KW1424" s="34"/>
      <c r="KY1424" s="35"/>
      <c r="LA1424" s="36"/>
      <c r="LC1424" s="37"/>
      <c r="LQ1424" s="1"/>
      <c r="LR1424" s="2"/>
      <c r="LT1424" s="7"/>
      <c r="MC1424" s="2"/>
      <c r="ME1424" s="7"/>
      <c r="MG1424" s="36"/>
      <c r="MI1424" s="37"/>
      <c r="MN1424" s="2"/>
      <c r="MP1424" s="7"/>
      <c r="MR1424" s="52"/>
      <c r="MT1424" s="53"/>
      <c r="MW1424" s="34"/>
      <c r="MY1424" s="35"/>
      <c r="NB1424" s="2"/>
      <c r="ND1424" s="7"/>
      <c r="NM1424" s="2"/>
      <c r="NO1424" s="7"/>
      <c r="NQ1424" s="36"/>
      <c r="NS1424" s="37"/>
      <c r="NX1424" s="2"/>
      <c r="NZ1424" s="7"/>
      <c r="OB1424" s="52"/>
      <c r="OD1424" s="53"/>
      <c r="RD1424" s="2"/>
      <c r="RF1424" s="7"/>
      <c r="RO1424" s="2"/>
      <c r="RQ1424" s="7"/>
      <c r="RS1424" s="36"/>
      <c r="RU1424" s="37"/>
      <c r="RZ1424" s="2"/>
      <c r="SB1424" s="7"/>
      <c r="SD1424" s="52"/>
      <c r="SF1424" s="53"/>
      <c r="SI1424" s="34"/>
      <c r="SK1424" s="35"/>
      <c r="SN1424" s="2"/>
      <c r="SP1424" s="7"/>
      <c r="SY1424" s="2"/>
      <c r="TA1424" s="7"/>
      <c r="TC1424" s="36"/>
      <c r="TE1424" s="37"/>
      <c r="TJ1424" s="2"/>
      <c r="TL1424" s="7"/>
      <c r="TN1424" s="52"/>
      <c r="TP1424" s="53"/>
      <c r="VF1424" s="1"/>
      <c r="VT1424" s="1"/>
    </row>
    <row r="1425" spans="308:592" x14ac:dyDescent="0.3">
      <c r="KV1425" s="1"/>
      <c r="KW1425" s="34"/>
      <c r="KY1425" s="35"/>
      <c r="LA1425" s="36"/>
      <c r="LC1425" s="37"/>
      <c r="LQ1425" s="1"/>
      <c r="LR1425" s="2"/>
      <c r="LT1425" s="7"/>
      <c r="MC1425" s="2"/>
      <c r="ME1425" s="7"/>
      <c r="MG1425" s="36"/>
      <c r="MI1425" s="37"/>
      <c r="MN1425" s="2"/>
      <c r="MP1425" s="7"/>
      <c r="MR1425" s="52"/>
      <c r="MT1425" s="53"/>
      <c r="MW1425" s="34"/>
      <c r="MY1425" s="35"/>
      <c r="NB1425" s="2"/>
      <c r="ND1425" s="7"/>
      <c r="NM1425" s="2"/>
      <c r="NO1425" s="7"/>
      <c r="NQ1425" s="36"/>
      <c r="NS1425" s="37"/>
      <c r="NX1425" s="2"/>
      <c r="NZ1425" s="7"/>
      <c r="OB1425" s="52"/>
      <c r="OD1425" s="53"/>
      <c r="PW1425" s="1"/>
      <c r="RD1425" s="2"/>
      <c r="RF1425" s="7"/>
      <c r="RO1425" s="2"/>
      <c r="RQ1425" s="7"/>
      <c r="RS1425" s="36"/>
      <c r="RU1425" s="37"/>
      <c r="RZ1425" s="2"/>
      <c r="SB1425" s="7"/>
      <c r="SD1425" s="52"/>
      <c r="SF1425" s="53"/>
      <c r="SI1425" s="34"/>
      <c r="SK1425" s="35"/>
      <c r="SN1425" s="2"/>
      <c r="SP1425" s="7"/>
      <c r="SY1425" s="2"/>
      <c r="TA1425" s="7"/>
      <c r="TC1425" s="36"/>
      <c r="TE1425" s="37"/>
      <c r="TJ1425" s="2"/>
      <c r="TL1425" s="7"/>
      <c r="TN1425" s="52"/>
      <c r="TP1425" s="53"/>
      <c r="VF1425" s="1"/>
      <c r="VT1425" s="1"/>
    </row>
    <row r="1426" spans="308:592" x14ac:dyDescent="0.3">
      <c r="KV1426" s="1"/>
      <c r="KW1426" s="34"/>
      <c r="KY1426" s="35"/>
      <c r="LA1426" s="36"/>
      <c r="LC1426" s="37"/>
      <c r="LQ1426" s="1"/>
      <c r="LR1426" s="2"/>
      <c r="LT1426" s="7"/>
      <c r="MC1426" s="2"/>
      <c r="ME1426" s="7"/>
      <c r="MG1426" s="36"/>
      <c r="MI1426" s="37"/>
      <c r="MN1426" s="2"/>
      <c r="MP1426" s="7"/>
      <c r="MR1426" s="52"/>
      <c r="MT1426" s="53"/>
      <c r="MW1426" s="34"/>
      <c r="MY1426" s="35"/>
      <c r="NB1426" s="2"/>
      <c r="ND1426" s="7"/>
      <c r="NM1426" s="2"/>
      <c r="NO1426" s="7"/>
      <c r="NQ1426" s="36"/>
      <c r="NS1426" s="37"/>
      <c r="NX1426" s="2"/>
      <c r="NZ1426" s="7"/>
      <c r="OB1426" s="52"/>
      <c r="OD1426" s="53"/>
      <c r="RD1426" s="2"/>
      <c r="RF1426" s="7"/>
      <c r="RO1426" s="2"/>
      <c r="RQ1426" s="7"/>
      <c r="RS1426" s="36"/>
      <c r="RU1426" s="37"/>
      <c r="RZ1426" s="2"/>
      <c r="SB1426" s="7"/>
      <c r="SD1426" s="52"/>
      <c r="SF1426" s="53"/>
      <c r="SI1426" s="34"/>
      <c r="SK1426" s="35"/>
      <c r="SN1426" s="2"/>
      <c r="SP1426" s="7"/>
      <c r="SY1426" s="2"/>
      <c r="TA1426" s="7"/>
      <c r="TC1426" s="36"/>
      <c r="TE1426" s="37"/>
      <c r="TJ1426" s="2"/>
      <c r="TL1426" s="7"/>
      <c r="TN1426" s="52"/>
      <c r="TP1426" s="53"/>
      <c r="VF1426" s="1"/>
      <c r="VT1426" s="1"/>
    </row>
    <row r="1427" spans="308:592" x14ac:dyDescent="0.3">
      <c r="KV1427" s="1"/>
      <c r="KW1427" s="34"/>
      <c r="KY1427" s="35"/>
      <c r="LA1427" s="36"/>
      <c r="LC1427" s="37"/>
      <c r="LQ1427" s="1"/>
      <c r="LR1427" s="2"/>
      <c r="LT1427" s="7"/>
      <c r="MC1427" s="2"/>
      <c r="ME1427" s="7"/>
      <c r="MG1427" s="36"/>
      <c r="MI1427" s="37"/>
      <c r="MN1427" s="2"/>
      <c r="MP1427" s="7"/>
      <c r="MR1427" s="52"/>
      <c r="MT1427" s="53"/>
      <c r="MW1427" s="34"/>
      <c r="MY1427" s="35"/>
      <c r="NB1427" s="2"/>
      <c r="ND1427" s="7"/>
      <c r="NM1427" s="2"/>
      <c r="NO1427" s="7"/>
      <c r="NQ1427" s="36"/>
      <c r="NS1427" s="37"/>
      <c r="NX1427" s="2"/>
      <c r="NZ1427" s="7"/>
      <c r="OB1427" s="52"/>
      <c r="OD1427" s="53"/>
      <c r="PW1427" s="1"/>
      <c r="RD1427" s="2"/>
      <c r="RF1427" s="7"/>
      <c r="RO1427" s="2"/>
      <c r="RQ1427" s="7"/>
      <c r="RS1427" s="36"/>
      <c r="RU1427" s="37"/>
      <c r="RZ1427" s="2"/>
      <c r="SB1427" s="7"/>
      <c r="SD1427" s="52"/>
      <c r="SF1427" s="53"/>
      <c r="SI1427" s="34"/>
      <c r="SK1427" s="35"/>
      <c r="SN1427" s="2"/>
      <c r="SP1427" s="7"/>
      <c r="SY1427" s="2"/>
      <c r="TA1427" s="7"/>
      <c r="TC1427" s="36"/>
      <c r="TE1427" s="37"/>
      <c r="TJ1427" s="2"/>
      <c r="TL1427" s="7"/>
      <c r="TN1427" s="52"/>
      <c r="TP1427" s="53"/>
      <c r="VF1427" s="1"/>
      <c r="VT1427" s="1"/>
    </row>
    <row r="1428" spans="308:592" x14ac:dyDescent="0.3">
      <c r="KV1428" s="1"/>
      <c r="KW1428" s="34"/>
      <c r="KY1428" s="35"/>
      <c r="LA1428" s="36"/>
      <c r="LC1428" s="37"/>
      <c r="LQ1428" s="1"/>
      <c r="LR1428" s="2"/>
      <c r="LT1428" s="7"/>
      <c r="MC1428" s="2"/>
      <c r="ME1428" s="7"/>
      <c r="MG1428" s="36"/>
      <c r="MI1428" s="37"/>
      <c r="MN1428" s="2"/>
      <c r="MP1428" s="7"/>
      <c r="MR1428" s="52"/>
      <c r="MT1428" s="53"/>
      <c r="MW1428" s="34"/>
      <c r="MY1428" s="35"/>
      <c r="NB1428" s="2"/>
      <c r="ND1428" s="7"/>
      <c r="NM1428" s="2"/>
      <c r="NO1428" s="7"/>
      <c r="NQ1428" s="36"/>
      <c r="NS1428" s="37"/>
      <c r="NX1428" s="2"/>
      <c r="NZ1428" s="7"/>
      <c r="OB1428" s="52"/>
      <c r="OD1428" s="53"/>
      <c r="RD1428" s="2"/>
      <c r="RF1428" s="7"/>
      <c r="RO1428" s="2"/>
      <c r="RQ1428" s="7"/>
      <c r="RS1428" s="36"/>
      <c r="RU1428" s="37"/>
      <c r="RZ1428" s="2"/>
      <c r="SB1428" s="7"/>
      <c r="SD1428" s="52"/>
      <c r="SF1428" s="53"/>
      <c r="SI1428" s="34"/>
      <c r="SK1428" s="35"/>
      <c r="SN1428" s="2"/>
      <c r="SP1428" s="7"/>
      <c r="SY1428" s="2"/>
      <c r="TA1428" s="7"/>
      <c r="TC1428" s="36"/>
      <c r="TE1428" s="37"/>
      <c r="TJ1428" s="2"/>
      <c r="TL1428" s="7"/>
      <c r="TN1428" s="52"/>
      <c r="TP1428" s="53"/>
      <c r="VF1428" s="1"/>
      <c r="VT1428" s="1"/>
    </row>
    <row r="1429" spans="308:592" x14ac:dyDescent="0.3">
      <c r="KV1429" s="1"/>
      <c r="KW1429" s="34"/>
      <c r="KY1429" s="35"/>
      <c r="LA1429" s="36"/>
      <c r="LC1429" s="37"/>
      <c r="LQ1429" s="1"/>
      <c r="LR1429" s="2"/>
      <c r="LT1429" s="7"/>
      <c r="MC1429" s="2"/>
      <c r="ME1429" s="7"/>
      <c r="MG1429" s="36"/>
      <c r="MI1429" s="37"/>
      <c r="MN1429" s="2"/>
      <c r="MP1429" s="7"/>
      <c r="MR1429" s="52"/>
      <c r="MT1429" s="53"/>
      <c r="MW1429" s="34"/>
      <c r="MY1429" s="35"/>
      <c r="NB1429" s="2"/>
      <c r="ND1429" s="7"/>
      <c r="NM1429" s="2"/>
      <c r="NO1429" s="7"/>
      <c r="NQ1429" s="36"/>
      <c r="NS1429" s="37"/>
      <c r="NX1429" s="2"/>
      <c r="NZ1429" s="7"/>
      <c r="OB1429" s="52"/>
      <c r="OD1429" s="53"/>
      <c r="PW1429" s="1"/>
      <c r="RD1429" s="2"/>
      <c r="RF1429" s="7"/>
      <c r="RO1429" s="2"/>
      <c r="RQ1429" s="7"/>
      <c r="RS1429" s="36"/>
      <c r="RU1429" s="37"/>
      <c r="RZ1429" s="2"/>
      <c r="SB1429" s="7"/>
      <c r="SD1429" s="52"/>
      <c r="SF1429" s="53"/>
      <c r="SI1429" s="34"/>
      <c r="SK1429" s="35"/>
      <c r="SN1429" s="2"/>
      <c r="SP1429" s="7"/>
      <c r="SY1429" s="2"/>
      <c r="TA1429" s="7"/>
      <c r="TC1429" s="36"/>
      <c r="TE1429" s="37"/>
      <c r="TJ1429" s="2"/>
      <c r="TL1429" s="7"/>
      <c r="TN1429" s="52"/>
      <c r="TP1429" s="53"/>
      <c r="VF1429" s="1"/>
      <c r="VT1429" s="1"/>
    </row>
    <row r="1430" spans="308:592" x14ac:dyDescent="0.3">
      <c r="KV1430" s="1"/>
      <c r="KW1430" s="34"/>
      <c r="KY1430" s="35"/>
      <c r="LA1430" s="36"/>
      <c r="LC1430" s="37"/>
      <c r="LQ1430" s="1"/>
      <c r="LR1430" s="2"/>
      <c r="LT1430" s="7"/>
      <c r="MC1430" s="2"/>
      <c r="ME1430" s="7"/>
      <c r="MG1430" s="36"/>
      <c r="MI1430" s="37"/>
      <c r="MJ1430" s="37"/>
      <c r="MK1430" s="37"/>
      <c r="ML1430" s="37"/>
      <c r="MM1430" s="37"/>
      <c r="MN1430" s="2"/>
      <c r="MO1430" s="37"/>
      <c r="MP1430" s="7"/>
      <c r="MQ1430" s="37"/>
      <c r="MR1430" s="37"/>
      <c r="MS1430" s="37"/>
      <c r="MT1430" s="37"/>
      <c r="MU1430" s="37"/>
      <c r="MV1430" s="37"/>
      <c r="MW1430" s="37"/>
      <c r="MX1430" s="37"/>
      <c r="MY1430" s="37"/>
      <c r="MZ1430" s="37"/>
      <c r="NA1430" s="37"/>
      <c r="NB1430" s="2"/>
      <c r="NC1430" s="37"/>
      <c r="ND1430" s="7"/>
      <c r="NE1430" s="37"/>
      <c r="NF1430" s="37"/>
      <c r="NG1430" s="37"/>
      <c r="NH1430" s="37"/>
      <c r="NI1430" s="37"/>
      <c r="NJ1430" s="37"/>
      <c r="NK1430" s="37"/>
      <c r="NL1430" s="37"/>
      <c r="NM1430" s="2"/>
      <c r="NN1430" s="37"/>
      <c r="NO1430" s="7"/>
      <c r="NP1430" s="37"/>
      <c r="NQ1430" s="36"/>
      <c r="NR1430" s="37"/>
      <c r="NS1430" s="37"/>
      <c r="NT1430" s="37"/>
      <c r="NU1430" s="37"/>
      <c r="NV1430" s="37"/>
      <c r="NW1430" s="37"/>
      <c r="NX1430" s="2"/>
      <c r="NY1430" s="37"/>
      <c r="NZ1430" s="7"/>
      <c r="OA1430" s="37"/>
      <c r="OB1430" s="37"/>
      <c r="OC1430" s="37"/>
      <c r="OD1430" s="37"/>
      <c r="OE1430" s="37"/>
      <c r="OF1430" s="37"/>
      <c r="OG1430" s="37"/>
      <c r="OH1430" s="37"/>
      <c r="OI1430" s="37"/>
      <c r="RD1430" s="2"/>
      <c r="RF1430" s="7"/>
      <c r="RO1430" s="2"/>
      <c r="RQ1430" s="7"/>
      <c r="RS1430" s="36"/>
      <c r="RU1430" s="37"/>
      <c r="RV1430" s="37"/>
      <c r="RW1430" s="37"/>
      <c r="RX1430" s="37"/>
      <c r="RY1430" s="37"/>
      <c r="RZ1430" s="2"/>
      <c r="SA1430" s="37"/>
      <c r="SB1430" s="7"/>
      <c r="SC1430" s="37"/>
      <c r="SD1430" s="37"/>
      <c r="SE1430" s="37"/>
      <c r="SF1430" s="37"/>
      <c r="SG1430" s="37"/>
      <c r="SH1430" s="37"/>
      <c r="SI1430" s="37"/>
      <c r="SJ1430" s="37"/>
      <c r="SK1430" s="37"/>
      <c r="SL1430" s="37"/>
      <c r="SM1430" s="37"/>
      <c r="SN1430" s="2"/>
      <c r="SO1430" s="37"/>
      <c r="SP1430" s="7"/>
      <c r="SQ1430" s="37"/>
      <c r="SR1430" s="37"/>
      <c r="SS1430" s="37"/>
      <c r="ST1430" s="37"/>
      <c r="SU1430" s="37"/>
      <c r="SV1430" s="37"/>
      <c r="SW1430" s="37"/>
      <c r="SX1430" s="37"/>
      <c r="SY1430" s="2"/>
      <c r="SZ1430" s="37"/>
      <c r="TA1430" s="7"/>
      <c r="TB1430" s="37"/>
      <c r="TC1430" s="36"/>
      <c r="TD1430" s="37"/>
      <c r="TE1430" s="37"/>
      <c r="TF1430" s="37"/>
      <c r="TG1430" s="37"/>
      <c r="TH1430" s="37"/>
      <c r="TI1430" s="37"/>
      <c r="TJ1430" s="2"/>
      <c r="TK1430" s="37"/>
      <c r="TL1430" s="7"/>
      <c r="TM1430" s="37"/>
      <c r="TN1430" s="37"/>
      <c r="TO1430" s="37"/>
      <c r="TP1430" s="37"/>
      <c r="TQ1430" s="37"/>
      <c r="TR1430" s="37"/>
      <c r="TS1430" s="37"/>
      <c r="TT1430" s="37"/>
      <c r="TU1430" s="37"/>
      <c r="VF1430" s="1"/>
      <c r="VT1430" s="1"/>
    </row>
    <row r="1431" spans="308:592" x14ac:dyDescent="0.3">
      <c r="KV1431" s="1"/>
      <c r="KW1431" s="34"/>
      <c r="KY1431" s="35"/>
      <c r="LA1431" s="36"/>
      <c r="LC1431" s="37"/>
      <c r="LQ1431" s="1"/>
      <c r="LR1431" s="2"/>
      <c r="LT1431" s="7"/>
      <c r="MC1431" s="2"/>
      <c r="ME1431" s="7"/>
      <c r="MG1431" s="36"/>
      <c r="MN1431" s="2"/>
      <c r="MP1431" s="7"/>
      <c r="MR1431" s="52"/>
      <c r="MT1431" s="53"/>
      <c r="MW1431" s="34"/>
      <c r="MY1431" s="35"/>
      <c r="NB1431" s="2"/>
      <c r="ND1431" s="7"/>
      <c r="NM1431" s="2"/>
      <c r="NO1431" s="7"/>
      <c r="NQ1431" s="36"/>
      <c r="NX1431" s="2"/>
      <c r="NZ1431" s="7"/>
      <c r="OB1431" s="52"/>
      <c r="OD1431" s="53"/>
      <c r="OI1431" s="37"/>
      <c r="PW1431" s="1"/>
      <c r="RD1431" s="2"/>
      <c r="RF1431" s="7"/>
      <c r="RO1431" s="2"/>
      <c r="RQ1431" s="7"/>
      <c r="RS1431" s="36"/>
      <c r="RZ1431" s="2"/>
      <c r="SB1431" s="7"/>
      <c r="SD1431" s="52"/>
      <c r="SF1431" s="53"/>
      <c r="SI1431" s="34"/>
      <c r="SK1431" s="35"/>
      <c r="SN1431" s="2"/>
      <c r="SP1431" s="7"/>
      <c r="SY1431" s="2"/>
      <c r="TA1431" s="7"/>
      <c r="TC1431" s="36"/>
      <c r="TJ1431" s="2"/>
      <c r="TL1431" s="7"/>
      <c r="TN1431" s="52"/>
      <c r="TP1431" s="53"/>
      <c r="TU1431" s="37"/>
      <c r="VF1431" s="1"/>
      <c r="VT1431" s="1"/>
    </row>
    <row r="1432" spans="308:592" x14ac:dyDescent="0.3">
      <c r="KV1432" s="1"/>
      <c r="KW1432" s="34"/>
      <c r="KY1432" s="35"/>
      <c r="LA1432" s="36"/>
      <c r="LC1432" s="37"/>
      <c r="LQ1432" s="1"/>
      <c r="LR1432" s="2"/>
      <c r="LT1432" s="7"/>
      <c r="MC1432" s="2"/>
      <c r="ME1432" s="7"/>
      <c r="MG1432" s="36"/>
      <c r="MH1432" s="36"/>
      <c r="MI1432" s="36"/>
      <c r="MJ1432" s="36"/>
      <c r="MK1432" s="36"/>
      <c r="ML1432" s="36"/>
      <c r="MM1432" s="36"/>
      <c r="MN1432" s="2"/>
      <c r="MO1432" s="36"/>
      <c r="MP1432" s="7"/>
      <c r="MQ1432" s="36"/>
      <c r="MR1432" s="36"/>
      <c r="MS1432" s="36"/>
      <c r="MT1432" s="36"/>
      <c r="MU1432" s="36"/>
      <c r="MV1432" s="36"/>
      <c r="MW1432" s="36"/>
      <c r="MX1432" s="36"/>
      <c r="MY1432" s="36"/>
      <c r="MZ1432" s="36"/>
      <c r="NA1432" s="36"/>
      <c r="NB1432" s="2"/>
      <c r="NC1432" s="36"/>
      <c r="ND1432" s="7"/>
      <c r="NE1432" s="36"/>
      <c r="NF1432" s="36"/>
      <c r="NG1432" s="36"/>
      <c r="NH1432" s="36"/>
      <c r="NI1432" s="36"/>
      <c r="NJ1432" s="36"/>
      <c r="NK1432" s="36"/>
      <c r="NL1432" s="36"/>
      <c r="NM1432" s="2"/>
      <c r="NN1432" s="36"/>
      <c r="NO1432" s="7"/>
      <c r="NP1432" s="36"/>
      <c r="NQ1432" s="36"/>
      <c r="NR1432" s="36"/>
      <c r="NS1432" s="36"/>
      <c r="NT1432" s="36"/>
      <c r="NU1432" s="36"/>
      <c r="NV1432" s="36"/>
      <c r="NW1432" s="36"/>
      <c r="NX1432" s="2"/>
      <c r="NY1432" s="36"/>
      <c r="NZ1432" s="7"/>
      <c r="OA1432" s="36"/>
      <c r="OB1432" s="36"/>
      <c r="OC1432" s="36"/>
      <c r="OD1432" s="36"/>
      <c r="OE1432" s="36"/>
      <c r="OF1432" s="36"/>
      <c r="OG1432" s="36"/>
      <c r="OI1432" s="37"/>
      <c r="RD1432" s="2"/>
      <c r="RF1432" s="7"/>
      <c r="RO1432" s="2"/>
      <c r="RQ1432" s="7"/>
      <c r="RS1432" s="36"/>
      <c r="RT1432" s="36"/>
      <c r="RU1432" s="36"/>
      <c r="RV1432" s="36"/>
      <c r="RW1432" s="36"/>
      <c r="RX1432" s="36"/>
      <c r="RY1432" s="36"/>
      <c r="RZ1432" s="2"/>
      <c r="SA1432" s="36"/>
      <c r="SB1432" s="7"/>
      <c r="SC1432" s="36"/>
      <c r="SD1432" s="36"/>
      <c r="SE1432" s="36"/>
      <c r="SF1432" s="36"/>
      <c r="SG1432" s="36"/>
      <c r="SH1432" s="36"/>
      <c r="SI1432" s="36"/>
      <c r="SJ1432" s="36"/>
      <c r="SK1432" s="36"/>
      <c r="SL1432" s="36"/>
      <c r="SM1432" s="36"/>
      <c r="SN1432" s="2"/>
      <c r="SO1432" s="36"/>
      <c r="SP1432" s="7"/>
      <c r="SQ1432" s="36"/>
      <c r="SR1432" s="36"/>
      <c r="SS1432" s="36"/>
      <c r="ST1432" s="36"/>
      <c r="SU1432" s="36"/>
      <c r="SV1432" s="36"/>
      <c r="SW1432" s="36"/>
      <c r="SX1432" s="36"/>
      <c r="SY1432" s="2"/>
      <c r="SZ1432" s="36"/>
      <c r="TA1432" s="7"/>
      <c r="TB1432" s="36"/>
      <c r="TC1432" s="36"/>
      <c r="TD1432" s="36"/>
      <c r="TE1432" s="36"/>
      <c r="TF1432" s="36"/>
      <c r="TG1432" s="36"/>
      <c r="TH1432" s="36"/>
      <c r="TI1432" s="36"/>
      <c r="TJ1432" s="2"/>
      <c r="TK1432" s="36"/>
      <c r="TL1432" s="7"/>
      <c r="TM1432" s="36"/>
      <c r="TN1432" s="36"/>
      <c r="TO1432" s="36"/>
      <c r="TP1432" s="36"/>
      <c r="TQ1432" s="36"/>
      <c r="TR1432" s="36"/>
      <c r="TS1432" s="36"/>
      <c r="TU1432" s="37"/>
      <c r="VF1432" s="1"/>
      <c r="VT1432" s="1"/>
    </row>
    <row r="1433" spans="308:592" x14ac:dyDescent="0.3">
      <c r="KV1433" s="1"/>
      <c r="KW1433" s="34"/>
      <c r="KY1433" s="35"/>
      <c r="LA1433" s="36"/>
      <c r="LC1433" s="37"/>
      <c r="LQ1433" s="1"/>
      <c r="LR1433" s="2"/>
      <c r="LT1433" s="7"/>
      <c r="MC1433" s="2"/>
      <c r="ME1433" s="7"/>
      <c r="MN1433" s="2"/>
      <c r="MP1433" s="7"/>
      <c r="MR1433" s="52"/>
      <c r="MT1433" s="53"/>
      <c r="MW1433" s="34"/>
      <c r="MY1433" s="35"/>
      <c r="NB1433" s="2"/>
      <c r="ND1433" s="7"/>
      <c r="NM1433" s="2"/>
      <c r="NO1433" s="7"/>
      <c r="NX1433" s="2"/>
      <c r="NZ1433" s="7"/>
      <c r="OB1433" s="52"/>
      <c r="OD1433" s="53"/>
      <c r="OG1433" s="36"/>
      <c r="OI1433" s="37"/>
      <c r="PW1433" s="1"/>
      <c r="RD1433" s="2"/>
      <c r="RF1433" s="7"/>
      <c r="RO1433" s="2"/>
      <c r="RQ1433" s="7"/>
      <c r="RZ1433" s="2"/>
      <c r="SB1433" s="7"/>
      <c r="SD1433" s="52"/>
      <c r="SF1433" s="53"/>
      <c r="SI1433" s="34"/>
      <c r="SK1433" s="35"/>
      <c r="SN1433" s="2"/>
      <c r="SP1433" s="7"/>
      <c r="SY1433" s="2"/>
      <c r="TA1433" s="7"/>
      <c r="TJ1433" s="2"/>
      <c r="TL1433" s="7"/>
      <c r="TN1433" s="52"/>
      <c r="TP1433" s="53"/>
      <c r="TS1433" s="36"/>
      <c r="TU1433" s="37"/>
      <c r="VF1433" s="1"/>
      <c r="VT1433" s="1"/>
    </row>
    <row r="1434" spans="308:592" x14ac:dyDescent="0.3">
      <c r="KV1434" s="1"/>
      <c r="KW1434" s="34"/>
      <c r="KY1434" s="35"/>
      <c r="LA1434" s="36"/>
      <c r="LC1434" s="37"/>
      <c r="LQ1434" s="1"/>
      <c r="LR1434" s="2"/>
      <c r="LT1434" s="7"/>
      <c r="MC1434" s="2"/>
      <c r="ME1434" s="7"/>
      <c r="MN1434" s="2"/>
      <c r="MP1434" s="7"/>
      <c r="MR1434" s="52"/>
      <c r="MT1434" s="53"/>
      <c r="MW1434" s="34"/>
      <c r="MY1434" s="35"/>
      <c r="NB1434" s="2"/>
      <c r="ND1434" s="7"/>
      <c r="NM1434" s="2"/>
      <c r="NO1434" s="7"/>
      <c r="NX1434" s="2"/>
      <c r="NZ1434" s="7"/>
      <c r="OB1434" s="52"/>
      <c r="OD1434" s="53"/>
      <c r="OG1434" s="36"/>
      <c r="OI1434" s="37"/>
      <c r="RD1434" s="2"/>
      <c r="RF1434" s="7"/>
      <c r="RO1434" s="2"/>
      <c r="RQ1434" s="7"/>
      <c r="RZ1434" s="2"/>
      <c r="SB1434" s="7"/>
      <c r="SD1434" s="52"/>
      <c r="SF1434" s="53"/>
      <c r="SI1434" s="34"/>
      <c r="SK1434" s="35"/>
      <c r="SN1434" s="2"/>
      <c r="SP1434" s="7"/>
      <c r="SY1434" s="2"/>
      <c r="TA1434" s="7"/>
      <c r="TJ1434" s="2"/>
      <c r="TL1434" s="7"/>
      <c r="TN1434" s="52"/>
      <c r="TP1434" s="53"/>
      <c r="TS1434" s="36"/>
      <c r="TU1434" s="37"/>
      <c r="VF1434" s="1"/>
      <c r="VT1434" s="1"/>
    </row>
    <row r="1435" spans="308:592" x14ac:dyDescent="0.3">
      <c r="KV1435" s="1"/>
      <c r="KW1435" s="34"/>
      <c r="KY1435" s="35"/>
      <c r="LA1435" s="36"/>
      <c r="LC1435" s="37"/>
      <c r="LQ1435" s="1"/>
      <c r="LR1435" s="2"/>
      <c r="LT1435" s="7"/>
      <c r="MC1435" s="2"/>
      <c r="ME1435" s="7"/>
      <c r="MN1435" s="2"/>
      <c r="MP1435" s="7"/>
      <c r="MR1435" s="52"/>
      <c r="MT1435" s="53"/>
      <c r="MW1435" s="34"/>
      <c r="MY1435" s="35"/>
      <c r="NB1435" s="2"/>
      <c r="ND1435" s="7"/>
      <c r="NM1435" s="2"/>
      <c r="NO1435" s="7"/>
      <c r="NX1435" s="2"/>
      <c r="NZ1435" s="7"/>
      <c r="OB1435" s="52"/>
      <c r="OD1435" s="53"/>
      <c r="OG1435" s="36"/>
      <c r="OI1435" s="37"/>
      <c r="PW1435" s="1"/>
      <c r="RD1435" s="2"/>
      <c r="RF1435" s="7"/>
      <c r="RO1435" s="2"/>
      <c r="RQ1435" s="7"/>
      <c r="RZ1435" s="2"/>
      <c r="SB1435" s="7"/>
      <c r="SD1435" s="52"/>
      <c r="SF1435" s="53"/>
      <c r="SI1435" s="34"/>
      <c r="SK1435" s="35"/>
      <c r="SN1435" s="2"/>
      <c r="SP1435" s="7"/>
      <c r="SY1435" s="2"/>
      <c r="TA1435" s="7"/>
      <c r="TJ1435" s="2"/>
      <c r="TL1435" s="7"/>
      <c r="TN1435" s="52"/>
      <c r="TP1435" s="53"/>
      <c r="TS1435" s="36"/>
      <c r="TU1435" s="37"/>
      <c r="VF1435" s="1"/>
      <c r="VT1435" s="1"/>
    </row>
    <row r="1436" spans="308:592" x14ac:dyDescent="0.3">
      <c r="KV1436" s="1"/>
      <c r="KW1436" s="34"/>
      <c r="KY1436" s="35"/>
      <c r="LA1436" s="36"/>
      <c r="LC1436" s="37"/>
      <c r="LQ1436" s="1"/>
      <c r="LR1436" s="2"/>
      <c r="LT1436" s="7"/>
      <c r="MC1436" s="2"/>
      <c r="ME1436" s="7"/>
      <c r="MN1436" s="2"/>
      <c r="MP1436" s="7"/>
      <c r="MR1436" s="52"/>
      <c r="MT1436" s="53"/>
      <c r="MW1436" s="34"/>
      <c r="MY1436" s="35"/>
      <c r="NB1436" s="2"/>
      <c r="ND1436" s="7"/>
      <c r="NM1436" s="2"/>
      <c r="NO1436" s="7"/>
      <c r="NX1436" s="2"/>
      <c r="NZ1436" s="7"/>
      <c r="OB1436" s="52"/>
      <c r="OD1436" s="53"/>
      <c r="OG1436" s="36"/>
      <c r="OI1436" s="37"/>
      <c r="RD1436" s="2"/>
      <c r="RF1436" s="7"/>
      <c r="RO1436" s="2"/>
      <c r="RQ1436" s="7"/>
      <c r="RZ1436" s="2"/>
      <c r="SB1436" s="7"/>
      <c r="SD1436" s="52"/>
      <c r="SF1436" s="53"/>
      <c r="SI1436" s="34"/>
      <c r="SK1436" s="35"/>
      <c r="SN1436" s="2"/>
      <c r="SP1436" s="7"/>
      <c r="SY1436" s="2"/>
      <c r="TA1436" s="7"/>
      <c r="TJ1436" s="2"/>
      <c r="TL1436" s="7"/>
      <c r="TN1436" s="52"/>
      <c r="TP1436" s="53"/>
      <c r="TS1436" s="36"/>
      <c r="TU1436" s="37"/>
      <c r="VF1436" s="1"/>
      <c r="VT1436" s="1"/>
    </row>
    <row r="1437" spans="308:592" x14ac:dyDescent="0.3">
      <c r="KV1437" s="1"/>
      <c r="KW1437" s="34"/>
      <c r="KY1437" s="35"/>
      <c r="LA1437" s="36"/>
      <c r="LC1437" s="37"/>
      <c r="LQ1437" s="1"/>
      <c r="LR1437" s="2"/>
      <c r="LT1437" s="7"/>
      <c r="MC1437" s="2"/>
      <c r="ME1437" s="7"/>
      <c r="MN1437" s="2"/>
      <c r="MP1437" s="7"/>
      <c r="MR1437" s="52"/>
      <c r="MT1437" s="53"/>
      <c r="MW1437" s="34"/>
      <c r="MY1437" s="35"/>
      <c r="NB1437" s="2"/>
      <c r="ND1437" s="7"/>
      <c r="NM1437" s="2"/>
      <c r="NO1437" s="7"/>
      <c r="NX1437" s="2"/>
      <c r="NZ1437" s="7"/>
      <c r="OB1437" s="52"/>
      <c r="OD1437" s="53"/>
      <c r="OG1437" s="36"/>
      <c r="OI1437" s="37"/>
      <c r="PW1437" s="1"/>
      <c r="RD1437" s="2"/>
      <c r="RF1437" s="7"/>
      <c r="RO1437" s="2"/>
      <c r="RQ1437" s="7"/>
      <c r="RZ1437" s="2"/>
      <c r="SB1437" s="7"/>
      <c r="SD1437" s="52"/>
      <c r="SF1437" s="53"/>
      <c r="SI1437" s="34"/>
      <c r="SK1437" s="35"/>
      <c r="SN1437" s="2"/>
      <c r="SP1437" s="7"/>
      <c r="SY1437" s="2"/>
      <c r="TA1437" s="7"/>
      <c r="TJ1437" s="2"/>
      <c r="TL1437" s="7"/>
      <c r="TN1437" s="52"/>
      <c r="TP1437" s="53"/>
      <c r="TS1437" s="36"/>
      <c r="TU1437" s="37"/>
      <c r="VF1437" s="1"/>
      <c r="VT1437" s="1"/>
    </row>
    <row r="1438" spans="308:592" x14ac:dyDescent="0.3">
      <c r="KV1438" s="1"/>
      <c r="KW1438" s="34"/>
      <c r="KY1438" s="35"/>
      <c r="LA1438" s="36"/>
      <c r="LC1438" s="37"/>
      <c r="LQ1438" s="1"/>
      <c r="LR1438" s="2"/>
      <c r="LT1438" s="7"/>
      <c r="MC1438" s="2"/>
      <c r="ME1438" s="7"/>
      <c r="MN1438" s="2"/>
      <c r="MP1438" s="7"/>
      <c r="MR1438" s="52"/>
      <c r="MT1438" s="53"/>
      <c r="MW1438" s="34"/>
      <c r="MY1438" s="35"/>
      <c r="NB1438" s="2"/>
      <c r="ND1438" s="7"/>
      <c r="NM1438" s="2"/>
      <c r="NO1438" s="7"/>
      <c r="NX1438" s="2"/>
      <c r="NZ1438" s="7"/>
      <c r="OB1438" s="52"/>
      <c r="OD1438" s="53"/>
      <c r="OG1438" s="36"/>
      <c r="OI1438" s="37"/>
      <c r="RD1438" s="2"/>
      <c r="RF1438" s="7"/>
      <c r="RO1438" s="2"/>
      <c r="RQ1438" s="7"/>
      <c r="RZ1438" s="2"/>
      <c r="SB1438" s="7"/>
      <c r="SD1438" s="52"/>
      <c r="SF1438" s="53"/>
      <c r="SI1438" s="34"/>
      <c r="SK1438" s="35"/>
      <c r="SN1438" s="2"/>
      <c r="SP1438" s="7"/>
      <c r="SY1438" s="2"/>
      <c r="TA1438" s="7"/>
      <c r="TJ1438" s="2"/>
      <c r="TL1438" s="7"/>
      <c r="TN1438" s="52"/>
      <c r="TP1438" s="53"/>
      <c r="TS1438" s="36"/>
      <c r="TU1438" s="37"/>
      <c r="VF1438" s="1"/>
      <c r="VT1438" s="1"/>
    </row>
    <row r="1439" spans="308:592" x14ac:dyDescent="0.3">
      <c r="KV1439" s="1"/>
      <c r="KW1439" s="34"/>
      <c r="KY1439" s="35"/>
      <c r="LA1439" s="36"/>
      <c r="LC1439" s="37"/>
      <c r="LQ1439" s="1"/>
      <c r="LR1439" s="2"/>
      <c r="LT1439" s="7"/>
      <c r="MC1439" s="2"/>
      <c r="ME1439" s="7"/>
      <c r="MN1439" s="2"/>
      <c r="MP1439" s="7"/>
      <c r="MR1439" s="52"/>
      <c r="MT1439" s="53"/>
      <c r="MW1439" s="34"/>
      <c r="MY1439" s="35"/>
      <c r="NB1439" s="2"/>
      <c r="ND1439" s="7"/>
      <c r="NM1439" s="2"/>
      <c r="NO1439" s="7"/>
      <c r="NX1439" s="2"/>
      <c r="NZ1439" s="7"/>
      <c r="OB1439" s="52"/>
      <c r="OD1439" s="53"/>
      <c r="OG1439" s="36"/>
      <c r="OI1439" s="37"/>
      <c r="PW1439" s="1"/>
      <c r="RD1439" s="2"/>
      <c r="RF1439" s="7"/>
      <c r="RO1439" s="2"/>
      <c r="RQ1439" s="7"/>
      <c r="RZ1439" s="2"/>
      <c r="SB1439" s="7"/>
      <c r="SD1439" s="52"/>
      <c r="SF1439" s="53"/>
      <c r="SI1439" s="34"/>
      <c r="SK1439" s="35"/>
      <c r="SN1439" s="2"/>
      <c r="SP1439" s="7"/>
      <c r="SY1439" s="2"/>
      <c r="TA1439" s="7"/>
      <c r="TJ1439" s="2"/>
      <c r="TL1439" s="7"/>
      <c r="TN1439" s="52"/>
      <c r="TP1439" s="53"/>
      <c r="TS1439" s="36"/>
      <c r="TU1439" s="37"/>
      <c r="VF1439" s="1"/>
      <c r="VT1439" s="1"/>
    </row>
    <row r="1440" spans="308:592" x14ac:dyDescent="0.3">
      <c r="KV1440" s="1"/>
      <c r="KW1440" s="34"/>
      <c r="KY1440" s="35"/>
      <c r="LA1440" s="36"/>
      <c r="LC1440" s="37"/>
      <c r="LQ1440" s="1"/>
      <c r="LR1440" s="2"/>
      <c r="LT1440" s="7"/>
      <c r="MC1440" s="2"/>
      <c r="ME1440" s="7"/>
      <c r="MN1440" s="2"/>
      <c r="MP1440" s="7"/>
      <c r="MR1440" s="52"/>
      <c r="MT1440" s="53"/>
      <c r="MU1440" s="53"/>
      <c r="MV1440" s="53"/>
      <c r="MW1440" s="53"/>
      <c r="MX1440" s="53"/>
      <c r="MY1440" s="53"/>
      <c r="MZ1440" s="53"/>
      <c r="NA1440" s="53"/>
      <c r="NB1440" s="2"/>
      <c r="NC1440" s="53"/>
      <c r="ND1440" s="7"/>
      <c r="NE1440" s="53"/>
      <c r="NF1440" s="53"/>
      <c r="NG1440" s="53"/>
      <c r="NH1440" s="53"/>
      <c r="NI1440" s="53"/>
      <c r="NJ1440" s="53"/>
      <c r="NK1440" s="53"/>
      <c r="NL1440" s="53"/>
      <c r="NM1440" s="2"/>
      <c r="NN1440" s="53"/>
      <c r="NO1440" s="7"/>
      <c r="NP1440" s="53"/>
      <c r="NQ1440" s="53"/>
      <c r="NR1440" s="53"/>
      <c r="NS1440" s="53"/>
      <c r="NT1440" s="53"/>
      <c r="NU1440" s="53"/>
      <c r="NV1440" s="53"/>
      <c r="NW1440" s="53"/>
      <c r="NX1440" s="2"/>
      <c r="NY1440" s="53"/>
      <c r="NZ1440" s="7"/>
      <c r="OA1440" s="53"/>
      <c r="OB1440" s="52"/>
      <c r="OC1440" s="53"/>
      <c r="OD1440" s="53"/>
      <c r="OE1440" s="53"/>
      <c r="OF1440" s="54"/>
      <c r="OG1440" s="54"/>
      <c r="OH1440" s="54"/>
      <c r="OI1440" s="54"/>
      <c r="OJ1440" s="54"/>
      <c r="OK1440" s="54"/>
      <c r="OL1440" s="54"/>
      <c r="OM1440" s="54"/>
      <c r="ON1440" s="54"/>
      <c r="OO1440" s="54"/>
      <c r="OP1440" s="54"/>
      <c r="OQ1440" s="54"/>
      <c r="OR1440" s="54"/>
      <c r="OS1440" s="54"/>
      <c r="OT1440" s="54"/>
      <c r="OU1440" s="54"/>
      <c r="OV1440" s="54"/>
      <c r="OW1440" s="54"/>
      <c r="OX1440" s="54"/>
      <c r="OY1440" s="54"/>
      <c r="OZ1440" s="54"/>
      <c r="PA1440" s="54"/>
      <c r="PB1440" s="54"/>
      <c r="PC1440" s="54"/>
      <c r="PD1440" s="54"/>
      <c r="PE1440" s="54"/>
      <c r="PF1440" s="54"/>
      <c r="PG1440" s="54"/>
      <c r="PH1440" s="54"/>
      <c r="PI1440" s="54"/>
      <c r="PJ1440" s="54"/>
      <c r="PK1440" s="54"/>
      <c r="PL1440" s="54"/>
      <c r="PM1440" s="54"/>
      <c r="PN1440" s="53"/>
      <c r="PO1440" s="53"/>
      <c r="PP1440" s="53"/>
      <c r="PQ1440" s="53"/>
      <c r="PR1440" s="53"/>
      <c r="PS1440" s="53"/>
      <c r="RD1440" s="2"/>
      <c r="RF1440" s="7"/>
      <c r="RO1440" s="2"/>
      <c r="RQ1440" s="7"/>
      <c r="RZ1440" s="2"/>
      <c r="SB1440" s="7"/>
      <c r="SD1440" s="52"/>
      <c r="SF1440" s="53"/>
      <c r="SG1440" s="53"/>
      <c r="SH1440" s="53"/>
      <c r="SI1440" s="53"/>
      <c r="SJ1440" s="53"/>
      <c r="SK1440" s="53"/>
      <c r="SL1440" s="53"/>
      <c r="SM1440" s="53"/>
      <c r="SN1440" s="2"/>
      <c r="SO1440" s="53"/>
      <c r="SP1440" s="7"/>
      <c r="SQ1440" s="53"/>
      <c r="SR1440" s="53"/>
      <c r="SS1440" s="53"/>
      <c r="ST1440" s="53"/>
      <c r="SU1440" s="53"/>
      <c r="SV1440" s="53"/>
      <c r="SW1440" s="53"/>
      <c r="SX1440" s="53"/>
      <c r="SY1440" s="2"/>
      <c r="SZ1440" s="53"/>
      <c r="TA1440" s="7"/>
      <c r="TB1440" s="53"/>
      <c r="TC1440" s="53"/>
      <c r="TD1440" s="53"/>
      <c r="TE1440" s="53"/>
      <c r="TF1440" s="53"/>
      <c r="TG1440" s="53"/>
      <c r="TH1440" s="53"/>
      <c r="TI1440" s="53"/>
      <c r="TJ1440" s="2"/>
      <c r="TK1440" s="53"/>
      <c r="TL1440" s="7"/>
      <c r="TM1440" s="53"/>
      <c r="TN1440" s="52"/>
      <c r="TO1440" s="53"/>
      <c r="TP1440" s="53"/>
      <c r="TQ1440" s="53"/>
      <c r="TR1440" s="54"/>
      <c r="TS1440" s="54"/>
      <c r="TT1440" s="54"/>
      <c r="TU1440" s="54"/>
      <c r="TV1440" s="54"/>
      <c r="TW1440" s="54"/>
      <c r="TX1440" s="54"/>
      <c r="TY1440" s="54"/>
      <c r="TZ1440" s="54"/>
      <c r="UA1440" s="54"/>
      <c r="UB1440" s="54"/>
      <c r="UC1440" s="54"/>
      <c r="UD1440" s="54"/>
      <c r="UE1440" s="54"/>
      <c r="UF1440" s="54"/>
      <c r="UG1440" s="54"/>
      <c r="UH1440" s="54"/>
      <c r="UI1440" s="54"/>
      <c r="UJ1440" s="54"/>
      <c r="UK1440" s="54"/>
      <c r="UL1440" s="54"/>
      <c r="UM1440" s="54"/>
      <c r="UN1440" s="54"/>
      <c r="UO1440" s="54"/>
      <c r="UP1440" s="54"/>
      <c r="UQ1440" s="54"/>
      <c r="UR1440" s="54"/>
      <c r="US1440" s="54"/>
      <c r="UT1440" s="54"/>
      <c r="UU1440" s="54"/>
      <c r="UV1440" s="54"/>
      <c r="UW1440" s="54"/>
      <c r="UX1440" s="54"/>
      <c r="UY1440" s="54"/>
      <c r="UZ1440" s="53"/>
      <c r="VA1440" s="53"/>
      <c r="VB1440" s="53"/>
      <c r="VC1440" s="53"/>
      <c r="VD1440" s="53"/>
      <c r="VE1440" s="53"/>
      <c r="VF1440" s="1"/>
      <c r="VT1440" s="1"/>
    </row>
    <row r="1441" spans="308:592" x14ac:dyDescent="0.3">
      <c r="KV1441" s="1"/>
      <c r="KW1441" s="34"/>
      <c r="KY1441" s="35"/>
      <c r="LA1441" s="36"/>
      <c r="LC1441" s="37"/>
      <c r="LQ1441" s="1"/>
      <c r="LR1441" s="2"/>
      <c r="LT1441" s="7"/>
      <c r="MC1441" s="2"/>
      <c r="ME1441" s="7"/>
      <c r="MN1441" s="2"/>
      <c r="MP1441" s="7"/>
      <c r="MR1441" s="52"/>
      <c r="MW1441" s="34"/>
      <c r="MY1441" s="35"/>
      <c r="NB1441" s="2"/>
      <c r="ND1441" s="7"/>
      <c r="NM1441" s="2"/>
      <c r="NO1441" s="7"/>
      <c r="NX1441" s="2"/>
      <c r="NZ1441" s="7"/>
      <c r="OB1441" s="52"/>
      <c r="OG1441" s="36"/>
      <c r="OI1441" s="37"/>
      <c r="PS1441" s="53"/>
      <c r="PW1441" s="1"/>
      <c r="RD1441" s="2"/>
      <c r="RF1441" s="7"/>
      <c r="RO1441" s="2"/>
      <c r="RQ1441" s="7"/>
      <c r="RZ1441" s="2"/>
      <c r="SB1441" s="7"/>
      <c r="SD1441" s="52"/>
      <c r="SI1441" s="34"/>
      <c r="SK1441" s="35"/>
      <c r="SN1441" s="2"/>
      <c r="SP1441" s="7"/>
      <c r="SY1441" s="2"/>
      <c r="TA1441" s="7"/>
      <c r="TJ1441" s="2"/>
      <c r="TL1441" s="7"/>
      <c r="TN1441" s="52"/>
      <c r="TS1441" s="36"/>
      <c r="TU1441" s="37"/>
      <c r="VE1441" s="53"/>
      <c r="VF1441" s="1"/>
      <c r="VT1441" s="1"/>
    </row>
    <row r="1442" spans="308:592" x14ac:dyDescent="0.3">
      <c r="KV1442" s="1"/>
      <c r="KW1442" s="34"/>
      <c r="KY1442" s="35"/>
      <c r="LA1442" s="36"/>
      <c r="LC1442" s="37"/>
      <c r="LQ1442" s="1"/>
      <c r="LR1442" s="2"/>
      <c r="LT1442" s="7"/>
      <c r="MC1442" s="2"/>
      <c r="ME1442" s="7"/>
      <c r="MN1442" s="2"/>
      <c r="MP1442" s="7"/>
      <c r="MR1442" s="52"/>
      <c r="MS1442" s="52"/>
      <c r="MT1442" s="52"/>
      <c r="MU1442" s="52"/>
      <c r="MV1442" s="52"/>
      <c r="MW1442" s="52"/>
      <c r="MX1442" s="52"/>
      <c r="MY1442" s="52"/>
      <c r="MZ1442" s="52"/>
      <c r="NA1442" s="52"/>
      <c r="NB1442" s="2"/>
      <c r="NC1442" s="52"/>
      <c r="ND1442" s="7"/>
      <c r="NE1442" s="52"/>
      <c r="NF1442" s="52"/>
      <c r="NG1442" s="52"/>
      <c r="NH1442" s="52"/>
      <c r="NI1442" s="52"/>
      <c r="NJ1442" s="52"/>
      <c r="NK1442" s="52"/>
      <c r="NL1442" s="52"/>
      <c r="NM1442" s="2"/>
      <c r="NN1442" s="52"/>
      <c r="NO1442" s="7"/>
      <c r="NP1442" s="52"/>
      <c r="NQ1442" s="52"/>
      <c r="NR1442" s="52"/>
      <c r="NS1442" s="52"/>
      <c r="NT1442" s="52"/>
      <c r="NU1442" s="52"/>
      <c r="NV1442" s="52"/>
      <c r="NW1442" s="52"/>
      <c r="NX1442" s="2"/>
      <c r="NY1442" s="52"/>
      <c r="NZ1442" s="7"/>
      <c r="OA1442" s="52"/>
      <c r="OB1442" s="52"/>
      <c r="OC1442" s="52"/>
      <c r="OD1442" s="52"/>
      <c r="OE1442" s="52"/>
      <c r="OF1442" s="52"/>
      <c r="OG1442" s="52"/>
      <c r="OH1442" s="52"/>
      <c r="OI1442" s="52"/>
      <c r="OJ1442" s="52"/>
      <c r="OK1442" s="52"/>
      <c r="OL1442" s="52"/>
      <c r="OM1442" s="52"/>
      <c r="ON1442" s="52"/>
      <c r="OO1442" s="52"/>
      <c r="OP1442" s="52"/>
      <c r="OQ1442" s="52"/>
      <c r="OR1442" s="52"/>
      <c r="OS1442" s="52"/>
      <c r="OT1442" s="52"/>
      <c r="OU1442" s="52"/>
      <c r="OV1442" s="52"/>
      <c r="OW1442" s="52"/>
      <c r="OX1442" s="52"/>
      <c r="OY1442" s="52"/>
      <c r="OZ1442" s="52"/>
      <c r="PA1442" s="52"/>
      <c r="PB1442" s="52"/>
      <c r="PC1442" s="52"/>
      <c r="PD1442" s="52"/>
      <c r="PE1442" s="52"/>
      <c r="PF1442" s="52"/>
      <c r="PG1442" s="52"/>
      <c r="PH1442" s="52"/>
      <c r="PI1442" s="52"/>
      <c r="PJ1442" s="52"/>
      <c r="PK1442" s="52"/>
      <c r="PL1442" s="52"/>
      <c r="PM1442" s="52"/>
      <c r="PN1442" s="52"/>
      <c r="PO1442" s="52"/>
      <c r="PP1442" s="52"/>
      <c r="PQ1442" s="52"/>
      <c r="PS1442" s="53"/>
      <c r="RD1442" s="2"/>
      <c r="RF1442" s="7"/>
      <c r="RO1442" s="2"/>
      <c r="RQ1442" s="7"/>
      <c r="RZ1442" s="2"/>
      <c r="SB1442" s="7"/>
      <c r="SD1442" s="52"/>
      <c r="SE1442" s="52"/>
      <c r="SF1442" s="52"/>
      <c r="SG1442" s="52"/>
      <c r="SH1442" s="52"/>
      <c r="SI1442" s="52"/>
      <c r="SJ1442" s="52"/>
      <c r="SK1442" s="52"/>
      <c r="SL1442" s="52"/>
      <c r="SM1442" s="52"/>
      <c r="SN1442" s="2"/>
      <c r="SO1442" s="52"/>
      <c r="SP1442" s="7"/>
      <c r="SQ1442" s="52"/>
      <c r="SR1442" s="52"/>
      <c r="SS1442" s="52"/>
      <c r="ST1442" s="52"/>
      <c r="SU1442" s="52"/>
      <c r="SV1442" s="52"/>
      <c r="SW1442" s="52"/>
      <c r="SX1442" s="52"/>
      <c r="SY1442" s="2"/>
      <c r="SZ1442" s="52"/>
      <c r="TA1442" s="7"/>
      <c r="TB1442" s="52"/>
      <c r="TC1442" s="52"/>
      <c r="TD1442" s="52"/>
      <c r="TE1442" s="52"/>
      <c r="TF1442" s="52"/>
      <c r="TG1442" s="52"/>
      <c r="TH1442" s="52"/>
      <c r="TI1442" s="52"/>
      <c r="TJ1442" s="2"/>
      <c r="TK1442" s="52"/>
      <c r="TL1442" s="7"/>
      <c r="TM1442" s="52"/>
      <c r="TN1442" s="52"/>
      <c r="TO1442" s="52"/>
      <c r="TP1442" s="52"/>
      <c r="TQ1442" s="52"/>
      <c r="TR1442" s="52"/>
      <c r="TS1442" s="52"/>
      <c r="TT1442" s="52"/>
      <c r="TU1442" s="52"/>
      <c r="TV1442" s="52"/>
      <c r="TW1442" s="52"/>
      <c r="TX1442" s="52"/>
      <c r="TY1442" s="52"/>
      <c r="TZ1442" s="52"/>
      <c r="UA1442" s="52"/>
      <c r="UB1442" s="52"/>
      <c r="UC1442" s="52"/>
      <c r="UD1442" s="52"/>
      <c r="UE1442" s="52"/>
      <c r="UF1442" s="52"/>
      <c r="UG1442" s="52"/>
      <c r="UH1442" s="52"/>
      <c r="UI1442" s="52"/>
      <c r="UJ1442" s="52"/>
      <c r="UK1442" s="52"/>
      <c r="UL1442" s="52"/>
      <c r="UM1442" s="52"/>
      <c r="UN1442" s="52"/>
      <c r="UO1442" s="52"/>
      <c r="UP1442" s="52"/>
      <c r="UQ1442" s="52"/>
      <c r="UR1442" s="52"/>
      <c r="US1442" s="52"/>
      <c r="UT1442" s="52"/>
      <c r="UU1442" s="52"/>
      <c r="UV1442" s="52"/>
      <c r="UW1442" s="52"/>
      <c r="UX1442" s="52"/>
      <c r="UY1442" s="52"/>
      <c r="UZ1442" s="52"/>
      <c r="VA1442" s="52"/>
      <c r="VB1442" s="52"/>
      <c r="VC1442" s="52"/>
      <c r="VE1442" s="53"/>
      <c r="VF1442" s="1"/>
      <c r="VT1442" s="1"/>
    </row>
    <row r="1443" spans="308:592" x14ac:dyDescent="0.3">
      <c r="KV1443" s="1"/>
      <c r="KW1443" s="34"/>
      <c r="KY1443" s="35"/>
      <c r="LA1443" s="36"/>
      <c r="LC1443" s="37"/>
      <c r="LQ1443" s="1"/>
      <c r="LR1443" s="2"/>
      <c r="LT1443" s="7"/>
      <c r="MC1443" s="2"/>
      <c r="ME1443" s="7"/>
      <c r="MN1443" s="2"/>
      <c r="MP1443" s="7"/>
      <c r="MW1443" s="34"/>
      <c r="MY1443" s="35"/>
      <c r="NB1443" s="2"/>
      <c r="ND1443" s="7"/>
      <c r="NM1443" s="2"/>
      <c r="NO1443" s="7"/>
      <c r="NX1443" s="2"/>
      <c r="NZ1443" s="7"/>
      <c r="OG1443" s="36"/>
      <c r="OI1443" s="37"/>
      <c r="PQ1443" s="52"/>
      <c r="PS1443" s="53"/>
      <c r="PW1443" s="1"/>
      <c r="RD1443" s="2"/>
      <c r="RF1443" s="7"/>
      <c r="RO1443" s="2"/>
      <c r="RQ1443" s="7"/>
      <c r="RZ1443" s="2"/>
      <c r="SB1443" s="7"/>
      <c r="SI1443" s="34"/>
      <c r="SK1443" s="35"/>
      <c r="SN1443" s="2"/>
      <c r="SP1443" s="7"/>
      <c r="SY1443" s="2"/>
      <c r="TA1443" s="7"/>
      <c r="TJ1443" s="2"/>
      <c r="TL1443" s="7"/>
      <c r="TS1443" s="36"/>
      <c r="TU1443" s="37"/>
      <c r="VC1443" s="52"/>
      <c r="VE1443" s="53"/>
      <c r="VF1443" s="1"/>
      <c r="VT1443" s="1"/>
    </row>
    <row r="1444" spans="308:592" x14ac:dyDescent="0.3">
      <c r="KV1444" s="1"/>
      <c r="KW1444" s="34"/>
      <c r="KY1444" s="35"/>
      <c r="LA1444" s="36"/>
      <c r="LC1444" s="37"/>
      <c r="LQ1444" s="1"/>
      <c r="LR1444" s="2"/>
      <c r="LT1444" s="7"/>
      <c r="MC1444" s="2"/>
      <c r="ME1444" s="7"/>
      <c r="MN1444" s="2"/>
      <c r="MP1444" s="7"/>
      <c r="MW1444" s="34"/>
      <c r="MY1444" s="35"/>
      <c r="NB1444" s="2"/>
      <c r="ND1444" s="7"/>
      <c r="NM1444" s="2"/>
      <c r="NO1444" s="7"/>
      <c r="NX1444" s="2"/>
      <c r="NZ1444" s="7"/>
      <c r="OG1444" s="36"/>
      <c r="OI1444" s="37"/>
      <c r="PQ1444" s="52"/>
      <c r="PS1444" s="53"/>
      <c r="RD1444" s="2"/>
      <c r="RF1444" s="7"/>
      <c r="RO1444" s="2"/>
      <c r="RQ1444" s="7"/>
      <c r="RZ1444" s="2"/>
      <c r="SB1444" s="7"/>
      <c r="SI1444" s="34"/>
      <c r="SK1444" s="35"/>
      <c r="SN1444" s="2"/>
      <c r="SP1444" s="7"/>
      <c r="SY1444" s="2"/>
      <c r="TA1444" s="7"/>
      <c r="TJ1444" s="2"/>
      <c r="TL1444" s="7"/>
      <c r="TS1444" s="36"/>
      <c r="TU1444" s="37"/>
      <c r="VC1444" s="52"/>
      <c r="VE1444" s="53"/>
      <c r="VF1444" s="1"/>
      <c r="VT1444" s="1"/>
    </row>
    <row r="1445" spans="308:592" x14ac:dyDescent="0.3">
      <c r="KV1445" s="1"/>
      <c r="KW1445" s="34"/>
      <c r="KY1445" s="35"/>
      <c r="LA1445" s="36"/>
      <c r="LC1445" s="37"/>
      <c r="LQ1445" s="1"/>
      <c r="LR1445" s="2"/>
      <c r="LT1445" s="7"/>
      <c r="MC1445" s="2"/>
      <c r="ME1445" s="7"/>
      <c r="MN1445" s="2"/>
      <c r="MP1445" s="7"/>
      <c r="MW1445" s="34"/>
      <c r="MY1445" s="35"/>
      <c r="NB1445" s="2"/>
      <c r="ND1445" s="7"/>
      <c r="NM1445" s="2"/>
      <c r="NO1445" s="7"/>
      <c r="NX1445" s="2"/>
      <c r="NZ1445" s="7"/>
      <c r="OG1445" s="36"/>
      <c r="OI1445" s="37"/>
      <c r="PQ1445" s="52"/>
      <c r="PS1445" s="53"/>
      <c r="PW1445" s="1"/>
      <c r="RD1445" s="2"/>
      <c r="RF1445" s="7"/>
      <c r="RO1445" s="2"/>
      <c r="RQ1445" s="7"/>
      <c r="RZ1445" s="2"/>
      <c r="SB1445" s="7"/>
      <c r="SI1445" s="34"/>
      <c r="SK1445" s="35"/>
      <c r="SN1445" s="2"/>
      <c r="SP1445" s="7"/>
      <c r="SY1445" s="2"/>
      <c r="TA1445" s="7"/>
      <c r="TJ1445" s="2"/>
      <c r="TL1445" s="7"/>
      <c r="TS1445" s="36"/>
      <c r="TU1445" s="37"/>
      <c r="VC1445" s="52"/>
      <c r="VE1445" s="53"/>
      <c r="VF1445" s="1"/>
      <c r="VT1445" s="1"/>
    </row>
    <row r="1446" spans="308:592" x14ac:dyDescent="0.3">
      <c r="KV1446" s="1"/>
      <c r="KW1446" s="34"/>
      <c r="KY1446" s="35"/>
      <c r="LA1446" s="36"/>
      <c r="LC1446" s="37"/>
      <c r="LQ1446" s="1"/>
      <c r="LR1446" s="2"/>
      <c r="LT1446" s="7"/>
      <c r="MC1446" s="2"/>
      <c r="ME1446" s="7"/>
      <c r="MN1446" s="2"/>
      <c r="MP1446" s="7"/>
      <c r="MW1446" s="34"/>
      <c r="MY1446" s="35"/>
      <c r="NB1446" s="2"/>
      <c r="ND1446" s="7"/>
      <c r="NM1446" s="2"/>
      <c r="NO1446" s="7"/>
      <c r="NX1446" s="2"/>
      <c r="NZ1446" s="7"/>
      <c r="OG1446" s="36"/>
      <c r="OI1446" s="37"/>
      <c r="PQ1446" s="52"/>
      <c r="PS1446" s="53"/>
      <c r="RD1446" s="2"/>
      <c r="RF1446" s="7"/>
      <c r="RO1446" s="2"/>
      <c r="RQ1446" s="7"/>
      <c r="RZ1446" s="2"/>
      <c r="SB1446" s="7"/>
      <c r="SI1446" s="34"/>
      <c r="SK1446" s="35"/>
      <c r="SN1446" s="2"/>
      <c r="SP1446" s="7"/>
      <c r="SY1446" s="2"/>
      <c r="TA1446" s="7"/>
      <c r="TJ1446" s="2"/>
      <c r="TL1446" s="7"/>
      <c r="TS1446" s="36"/>
      <c r="TU1446" s="37"/>
      <c r="VC1446" s="52"/>
      <c r="VE1446" s="53"/>
      <c r="VF1446" s="1"/>
      <c r="VT1446" s="1"/>
    </row>
    <row r="1447" spans="308:592" x14ac:dyDescent="0.3">
      <c r="KV1447" s="1"/>
      <c r="KW1447" s="34"/>
      <c r="KY1447" s="35"/>
      <c r="LA1447" s="36"/>
      <c r="LC1447" s="37"/>
      <c r="LQ1447" s="1"/>
      <c r="LR1447" s="2"/>
      <c r="LT1447" s="7"/>
      <c r="MC1447" s="2"/>
      <c r="ME1447" s="7"/>
      <c r="MN1447" s="2"/>
      <c r="MP1447" s="7"/>
      <c r="MW1447" s="34"/>
      <c r="MY1447" s="35"/>
      <c r="NB1447" s="2"/>
      <c r="ND1447" s="7"/>
      <c r="NM1447" s="2"/>
      <c r="NO1447" s="7"/>
      <c r="NX1447" s="2"/>
      <c r="NZ1447" s="7"/>
      <c r="OG1447" s="36"/>
      <c r="OI1447" s="37"/>
      <c r="PQ1447" s="52"/>
      <c r="PS1447" s="53"/>
      <c r="PW1447" s="1"/>
      <c r="RD1447" s="2"/>
      <c r="RF1447" s="7"/>
      <c r="RO1447" s="2"/>
      <c r="RQ1447" s="7"/>
      <c r="RZ1447" s="2"/>
      <c r="SB1447" s="7"/>
      <c r="SI1447" s="34"/>
      <c r="SK1447" s="35"/>
      <c r="SN1447" s="2"/>
      <c r="SP1447" s="7"/>
      <c r="SY1447" s="2"/>
      <c r="TA1447" s="7"/>
      <c r="TJ1447" s="2"/>
      <c r="TL1447" s="7"/>
      <c r="TS1447" s="36"/>
      <c r="TU1447" s="37"/>
      <c r="VC1447" s="52"/>
      <c r="VE1447" s="53"/>
      <c r="VF1447" s="1"/>
      <c r="VT1447" s="1"/>
    </row>
    <row r="1448" spans="308:592" x14ac:dyDescent="0.3">
      <c r="KV1448" s="1"/>
      <c r="KW1448" s="34"/>
      <c r="KY1448" s="35"/>
      <c r="LA1448" s="36"/>
      <c r="LC1448" s="37"/>
      <c r="LQ1448" s="1"/>
      <c r="LR1448" s="2"/>
      <c r="LT1448" s="7"/>
      <c r="MC1448" s="2"/>
      <c r="ME1448" s="7"/>
      <c r="MN1448" s="2"/>
      <c r="MP1448" s="7"/>
      <c r="MW1448" s="34"/>
      <c r="MY1448" s="35"/>
      <c r="NB1448" s="2"/>
      <c r="ND1448" s="7"/>
      <c r="NM1448" s="2"/>
      <c r="NO1448" s="7"/>
      <c r="NX1448" s="2"/>
      <c r="NZ1448" s="7"/>
      <c r="OG1448" s="36"/>
      <c r="OI1448" s="37"/>
      <c r="PQ1448" s="52"/>
      <c r="PS1448" s="53"/>
      <c r="RD1448" s="2"/>
      <c r="RF1448" s="7"/>
      <c r="RO1448" s="2"/>
      <c r="RQ1448" s="7"/>
      <c r="RZ1448" s="2"/>
      <c r="SB1448" s="7"/>
      <c r="SI1448" s="34"/>
      <c r="SK1448" s="35"/>
      <c r="SN1448" s="2"/>
      <c r="SP1448" s="7"/>
      <c r="SY1448" s="2"/>
      <c r="TA1448" s="7"/>
      <c r="TJ1448" s="2"/>
      <c r="TL1448" s="7"/>
      <c r="TS1448" s="36"/>
      <c r="TU1448" s="37"/>
      <c r="VC1448" s="52"/>
      <c r="VE1448" s="53"/>
      <c r="VF1448" s="1"/>
      <c r="VT1448" s="1"/>
    </row>
    <row r="1449" spans="308:592" x14ac:dyDescent="0.3">
      <c r="KV1449" s="1"/>
      <c r="KW1449" s="34"/>
      <c r="KY1449" s="35"/>
      <c r="LA1449" s="36"/>
      <c r="LC1449" s="37"/>
      <c r="LQ1449" s="1"/>
      <c r="LR1449" s="2"/>
      <c r="LT1449" s="7"/>
      <c r="MC1449" s="2"/>
      <c r="ME1449" s="7"/>
      <c r="MN1449" s="2"/>
      <c r="MP1449" s="7"/>
      <c r="MW1449" s="34"/>
      <c r="MY1449" s="35"/>
      <c r="NB1449" s="2"/>
      <c r="ND1449" s="7"/>
      <c r="NM1449" s="2"/>
      <c r="NO1449" s="7"/>
      <c r="NX1449" s="2"/>
      <c r="NZ1449" s="7"/>
      <c r="OG1449" s="36"/>
      <c r="OI1449" s="37"/>
      <c r="PQ1449" s="52"/>
      <c r="PS1449" s="53"/>
      <c r="PW1449" s="1"/>
      <c r="RD1449" s="2"/>
      <c r="RF1449" s="7"/>
      <c r="RO1449" s="2"/>
      <c r="RQ1449" s="7"/>
      <c r="RZ1449" s="2"/>
      <c r="SB1449" s="7"/>
      <c r="SI1449" s="34"/>
      <c r="SK1449" s="35"/>
      <c r="SN1449" s="2"/>
      <c r="SP1449" s="7"/>
      <c r="SY1449" s="2"/>
      <c r="TA1449" s="7"/>
      <c r="TJ1449" s="2"/>
      <c r="TL1449" s="7"/>
      <c r="TS1449" s="36"/>
      <c r="TU1449" s="37"/>
      <c r="VC1449" s="52"/>
      <c r="VE1449" s="53"/>
      <c r="VF1449" s="1"/>
      <c r="VT1449" s="1"/>
    </row>
    <row r="1450" spans="308:592" x14ac:dyDescent="0.3">
      <c r="KV1450" s="1"/>
      <c r="KW1450" s="34"/>
      <c r="KY1450" s="35"/>
      <c r="LA1450" s="36"/>
      <c r="LC1450" s="37"/>
      <c r="LQ1450" s="1"/>
      <c r="LR1450" s="2"/>
      <c r="LT1450" s="7"/>
      <c r="MC1450" s="2"/>
      <c r="ME1450" s="7"/>
      <c r="MN1450" s="2"/>
      <c r="MP1450" s="7"/>
      <c r="MW1450" s="34"/>
      <c r="MY1450" s="35"/>
      <c r="NB1450" s="2"/>
      <c r="ND1450" s="7"/>
      <c r="NM1450" s="2"/>
      <c r="NO1450" s="7"/>
      <c r="NX1450" s="2"/>
      <c r="NZ1450" s="7"/>
      <c r="OG1450" s="36"/>
      <c r="OI1450" s="37"/>
      <c r="PQ1450" s="52"/>
      <c r="PS1450" s="53"/>
      <c r="RD1450" s="2"/>
      <c r="RF1450" s="7"/>
      <c r="RO1450" s="2"/>
      <c r="RQ1450" s="7"/>
      <c r="RZ1450" s="2"/>
      <c r="SB1450" s="7"/>
      <c r="SI1450" s="34"/>
      <c r="SK1450" s="35"/>
      <c r="SN1450" s="2"/>
      <c r="SP1450" s="7"/>
      <c r="SY1450" s="2"/>
      <c r="TA1450" s="7"/>
      <c r="TJ1450" s="2"/>
      <c r="TL1450" s="7"/>
      <c r="TS1450" s="36"/>
      <c r="TU1450" s="37"/>
      <c r="VC1450" s="52"/>
      <c r="VE1450" s="53"/>
      <c r="VF1450" s="1"/>
      <c r="VT1450" s="1"/>
    </row>
    <row r="1451" spans="308:592" x14ac:dyDescent="0.3">
      <c r="KV1451" s="1"/>
      <c r="KW1451" s="34"/>
      <c r="KY1451" s="35"/>
      <c r="LA1451" s="36"/>
      <c r="LC1451" s="37"/>
      <c r="LQ1451" s="1"/>
      <c r="LR1451" s="2"/>
      <c r="LT1451" s="7"/>
      <c r="MC1451" s="2"/>
      <c r="ME1451" s="7"/>
      <c r="MN1451" s="2"/>
      <c r="MP1451" s="7"/>
      <c r="MW1451" s="34"/>
      <c r="MY1451" s="35"/>
      <c r="NB1451" s="2"/>
      <c r="ND1451" s="7"/>
      <c r="NM1451" s="2"/>
      <c r="NO1451" s="7"/>
      <c r="NX1451" s="2"/>
      <c r="NZ1451" s="7"/>
      <c r="OG1451" s="36"/>
      <c r="OI1451" s="37"/>
      <c r="PQ1451" s="52"/>
      <c r="PS1451" s="53"/>
      <c r="PW1451" s="1"/>
      <c r="RD1451" s="2"/>
      <c r="RF1451" s="7"/>
      <c r="RO1451" s="2"/>
      <c r="RQ1451" s="7"/>
      <c r="RZ1451" s="2"/>
      <c r="SB1451" s="7"/>
      <c r="SI1451" s="34"/>
      <c r="SK1451" s="35"/>
      <c r="SN1451" s="2"/>
      <c r="SP1451" s="7"/>
      <c r="SY1451" s="2"/>
      <c r="TA1451" s="7"/>
      <c r="TJ1451" s="2"/>
      <c r="TL1451" s="7"/>
      <c r="TS1451" s="36"/>
      <c r="TU1451" s="37"/>
      <c r="VC1451" s="52"/>
      <c r="VE1451" s="53"/>
      <c r="VF1451" s="1"/>
      <c r="VT1451" s="1"/>
    </row>
    <row r="1452" spans="308:592" x14ac:dyDescent="0.3">
      <c r="KV1452" s="1"/>
      <c r="KW1452" s="34"/>
      <c r="KY1452" s="35"/>
      <c r="LA1452" s="36"/>
      <c r="LC1452" s="37"/>
      <c r="LQ1452" s="1"/>
      <c r="LR1452" s="2"/>
      <c r="LT1452" s="7"/>
      <c r="MC1452" s="2"/>
      <c r="ME1452" s="7"/>
      <c r="MN1452" s="2"/>
      <c r="MP1452" s="7"/>
      <c r="MW1452" s="34"/>
      <c r="MY1452" s="35"/>
      <c r="NB1452" s="2"/>
      <c r="ND1452" s="7"/>
      <c r="NM1452" s="2"/>
      <c r="NO1452" s="7"/>
      <c r="NX1452" s="2"/>
      <c r="NZ1452" s="7"/>
      <c r="OG1452" s="36"/>
      <c r="OI1452" s="37"/>
      <c r="PQ1452" s="52"/>
      <c r="PS1452" s="53"/>
      <c r="RD1452" s="2"/>
      <c r="RF1452" s="7"/>
      <c r="RO1452" s="2"/>
      <c r="RQ1452" s="7"/>
      <c r="RZ1452" s="2"/>
      <c r="SB1452" s="7"/>
      <c r="SI1452" s="34"/>
      <c r="SK1452" s="35"/>
      <c r="SN1452" s="2"/>
      <c r="SP1452" s="7"/>
      <c r="SY1452" s="2"/>
      <c r="TA1452" s="7"/>
      <c r="TJ1452" s="2"/>
      <c r="TL1452" s="7"/>
      <c r="TS1452" s="36"/>
      <c r="TU1452" s="37"/>
      <c r="VC1452" s="52"/>
      <c r="VE1452" s="53"/>
      <c r="VF1452" s="1"/>
      <c r="VT1452" s="1"/>
    </row>
    <row r="1453" spans="308:592" x14ac:dyDescent="0.3">
      <c r="KV1453" s="1"/>
      <c r="KW1453" s="34"/>
      <c r="KY1453" s="35"/>
      <c r="LA1453" s="36"/>
      <c r="LC1453" s="37"/>
      <c r="LQ1453" s="1"/>
      <c r="LR1453" s="2"/>
      <c r="LT1453" s="7"/>
      <c r="MC1453" s="2"/>
      <c r="ME1453" s="7"/>
      <c r="MN1453" s="2"/>
      <c r="MP1453" s="7"/>
      <c r="MW1453" s="34"/>
      <c r="MY1453" s="35"/>
      <c r="NB1453" s="2"/>
      <c r="ND1453" s="7"/>
      <c r="NM1453" s="2"/>
      <c r="NO1453" s="7"/>
      <c r="NX1453" s="2"/>
      <c r="NZ1453" s="7"/>
      <c r="OG1453" s="36"/>
      <c r="OI1453" s="37"/>
      <c r="PQ1453" s="52"/>
      <c r="PS1453" s="53"/>
      <c r="PW1453" s="1"/>
      <c r="RD1453" s="2"/>
      <c r="RF1453" s="7"/>
      <c r="RO1453" s="2"/>
      <c r="RQ1453" s="7"/>
      <c r="RZ1453" s="2"/>
      <c r="SB1453" s="7"/>
      <c r="SI1453" s="34"/>
      <c r="SK1453" s="35"/>
      <c r="SN1453" s="2"/>
      <c r="SP1453" s="7"/>
      <c r="SY1453" s="2"/>
      <c r="TA1453" s="7"/>
      <c r="TJ1453" s="2"/>
      <c r="TL1453" s="7"/>
      <c r="TS1453" s="36"/>
      <c r="TU1453" s="37"/>
      <c r="VC1453" s="52"/>
      <c r="VE1453" s="53"/>
      <c r="VF1453" s="1"/>
      <c r="VT1453" s="1"/>
    </row>
    <row r="1454" spans="308:592" x14ac:dyDescent="0.3">
      <c r="KV1454" s="1"/>
      <c r="KW1454" s="34"/>
      <c r="KY1454" s="35"/>
      <c r="LA1454" s="36"/>
      <c r="LC1454" s="37"/>
      <c r="LQ1454" s="1"/>
      <c r="LR1454" s="2"/>
      <c r="LT1454" s="7"/>
      <c r="MC1454" s="2"/>
      <c r="ME1454" s="7"/>
      <c r="MN1454" s="2"/>
      <c r="MP1454" s="7"/>
      <c r="MW1454" s="34"/>
      <c r="MY1454" s="35"/>
      <c r="NB1454" s="2"/>
      <c r="ND1454" s="7"/>
      <c r="NM1454" s="2"/>
      <c r="NO1454" s="7"/>
      <c r="NX1454" s="2"/>
      <c r="NZ1454" s="7"/>
      <c r="OG1454" s="36"/>
      <c r="OI1454" s="37"/>
      <c r="PQ1454" s="52"/>
      <c r="PS1454" s="53"/>
      <c r="RD1454" s="2"/>
      <c r="RF1454" s="7"/>
      <c r="RO1454" s="2"/>
      <c r="RQ1454" s="7"/>
      <c r="RZ1454" s="2"/>
      <c r="SB1454" s="7"/>
      <c r="SI1454" s="34"/>
      <c r="SK1454" s="35"/>
      <c r="SN1454" s="2"/>
      <c r="SP1454" s="7"/>
      <c r="SY1454" s="2"/>
      <c r="TA1454" s="7"/>
      <c r="TJ1454" s="2"/>
      <c r="TL1454" s="7"/>
      <c r="TS1454" s="36"/>
      <c r="TU1454" s="37"/>
      <c r="VC1454" s="52"/>
      <c r="VE1454" s="53"/>
      <c r="VF1454" s="1"/>
      <c r="VT1454" s="1"/>
    </row>
    <row r="1455" spans="308:592" x14ac:dyDescent="0.3">
      <c r="KV1455" s="1"/>
      <c r="KW1455" s="34"/>
      <c r="KY1455" s="35"/>
      <c r="LA1455" s="36"/>
      <c r="LC1455" s="37"/>
      <c r="LQ1455" s="1"/>
      <c r="LR1455" s="2"/>
      <c r="LT1455" s="7"/>
      <c r="MC1455" s="2"/>
      <c r="ME1455" s="7"/>
      <c r="MN1455" s="2"/>
      <c r="MP1455" s="7"/>
      <c r="MW1455" s="34"/>
      <c r="MY1455" s="35"/>
      <c r="NB1455" s="2"/>
      <c r="ND1455" s="7"/>
      <c r="NM1455" s="2"/>
      <c r="NO1455" s="7"/>
      <c r="NX1455" s="2"/>
      <c r="NZ1455" s="7"/>
      <c r="OG1455" s="36"/>
      <c r="OI1455" s="37"/>
      <c r="PQ1455" s="52"/>
      <c r="PS1455" s="53"/>
      <c r="PW1455" s="1"/>
      <c r="RD1455" s="2"/>
      <c r="RF1455" s="7"/>
      <c r="RO1455" s="2"/>
      <c r="RQ1455" s="7"/>
      <c r="RZ1455" s="2"/>
      <c r="SB1455" s="7"/>
      <c r="SI1455" s="34"/>
      <c r="SK1455" s="35"/>
      <c r="SN1455" s="2"/>
      <c r="SP1455" s="7"/>
      <c r="SY1455" s="2"/>
      <c r="TA1455" s="7"/>
      <c r="TJ1455" s="2"/>
      <c r="TL1455" s="7"/>
      <c r="TS1455" s="36"/>
      <c r="TU1455" s="37"/>
      <c r="VC1455" s="52"/>
      <c r="VE1455" s="53"/>
      <c r="VF1455" s="1"/>
      <c r="VT1455" s="1"/>
    </row>
    <row r="1456" spans="308:592" x14ac:dyDescent="0.3">
      <c r="KV1456" s="1"/>
      <c r="KW1456" s="34"/>
      <c r="KY1456" s="35"/>
      <c r="LA1456" s="36"/>
      <c r="LC1456" s="37"/>
      <c r="LQ1456" s="1"/>
      <c r="LR1456" s="2"/>
      <c r="LT1456" s="7"/>
      <c r="LU1456" s="7"/>
      <c r="LV1456" s="7"/>
      <c r="LW1456" s="7"/>
      <c r="MC1456" s="2"/>
      <c r="ME1456" s="7"/>
      <c r="MF1456" s="7"/>
      <c r="MG1456" s="7"/>
      <c r="MN1456" s="2"/>
      <c r="MP1456" s="7"/>
      <c r="MQ1456" s="7"/>
      <c r="MW1456" s="34"/>
      <c r="MY1456" s="35"/>
      <c r="NB1456" s="2"/>
      <c r="ND1456" s="7"/>
      <c r="NE1456" s="7"/>
      <c r="NF1456" s="7"/>
      <c r="NG1456" s="7"/>
      <c r="NM1456" s="2"/>
      <c r="NO1456" s="7"/>
      <c r="NP1456" s="7"/>
      <c r="NQ1456" s="7"/>
      <c r="NX1456" s="2"/>
      <c r="NZ1456" s="7"/>
      <c r="OA1456" s="7"/>
      <c r="OG1456" s="36"/>
      <c r="OI1456" s="37"/>
      <c r="PQ1456" s="52"/>
      <c r="PS1456" s="53"/>
      <c r="RD1456" s="2"/>
      <c r="RF1456" s="7"/>
      <c r="RG1456" s="7"/>
      <c r="RH1456" s="7"/>
      <c r="RI1456" s="7"/>
      <c r="RO1456" s="2"/>
      <c r="RQ1456" s="7"/>
      <c r="RR1456" s="7"/>
      <c r="RS1456" s="7"/>
      <c r="RZ1456" s="2"/>
      <c r="SB1456" s="7"/>
      <c r="SC1456" s="7"/>
      <c r="SI1456" s="34"/>
      <c r="SK1456" s="35"/>
      <c r="SN1456" s="2"/>
      <c r="SP1456" s="7"/>
      <c r="SQ1456" s="7"/>
      <c r="SR1456" s="7"/>
      <c r="SS1456" s="7"/>
      <c r="SY1456" s="2"/>
      <c r="TA1456" s="7"/>
      <c r="TB1456" s="7"/>
      <c r="TC1456" s="7"/>
      <c r="TJ1456" s="2"/>
      <c r="TL1456" s="7"/>
      <c r="TM1456" s="7"/>
      <c r="TS1456" s="36"/>
      <c r="TU1456" s="37"/>
      <c r="VC1456" s="52"/>
      <c r="VE1456" s="53"/>
      <c r="VF1456" s="1"/>
      <c r="VT1456" s="1"/>
    </row>
    <row r="1457" spans="308:592" x14ac:dyDescent="0.3">
      <c r="KV1457" s="1"/>
      <c r="KW1457" s="34"/>
      <c r="KY1457" s="35"/>
      <c r="LA1457" s="36"/>
      <c r="LC1457" s="37"/>
      <c r="LQ1457" s="1"/>
      <c r="LR1457" s="2"/>
      <c r="LW1457" s="7"/>
      <c r="MC1457" s="2"/>
      <c r="MG1457" s="7"/>
      <c r="MN1457" s="2"/>
      <c r="MQ1457" s="7"/>
      <c r="MW1457" s="34"/>
      <c r="MY1457" s="35"/>
      <c r="NB1457" s="2"/>
      <c r="NG1457" s="7"/>
      <c r="NM1457" s="2"/>
      <c r="NQ1457" s="7"/>
      <c r="NX1457" s="2"/>
      <c r="OA1457" s="7"/>
      <c r="OG1457" s="36"/>
      <c r="OI1457" s="37"/>
      <c r="PQ1457" s="52"/>
      <c r="PS1457" s="53"/>
      <c r="PW1457" s="1"/>
      <c r="RD1457" s="2"/>
      <c r="RI1457" s="7"/>
      <c r="RO1457" s="2"/>
      <c r="RS1457" s="7"/>
      <c r="RZ1457" s="2"/>
      <c r="SC1457" s="7"/>
      <c r="SI1457" s="34"/>
      <c r="SK1457" s="35"/>
      <c r="SN1457" s="2"/>
      <c r="SS1457" s="7"/>
      <c r="SY1457" s="2"/>
      <c r="TC1457" s="7"/>
      <c r="TJ1457" s="2"/>
      <c r="TM1457" s="7"/>
      <c r="TS1457" s="36"/>
      <c r="TU1457" s="37"/>
      <c r="VC1457" s="52"/>
      <c r="VE1457" s="53"/>
      <c r="VF1457" s="1"/>
      <c r="VT1457" s="1"/>
    </row>
    <row r="1458" spans="308:592" x14ac:dyDescent="0.3">
      <c r="KV1458" s="1"/>
      <c r="KW1458" s="34"/>
      <c r="KY1458" s="35"/>
      <c r="LA1458" s="36"/>
      <c r="LC1458" s="37"/>
      <c r="LQ1458" s="1"/>
      <c r="LR1458" s="2"/>
      <c r="LS1458" s="2"/>
      <c r="LT1458" s="2"/>
      <c r="LU1458" s="2"/>
      <c r="LW1458" s="7"/>
      <c r="MC1458" s="2"/>
      <c r="MD1458" s="2"/>
      <c r="ME1458" s="2"/>
      <c r="MG1458" s="7"/>
      <c r="MN1458" s="2"/>
      <c r="MO1458" s="2"/>
      <c r="MQ1458" s="7"/>
      <c r="MW1458" s="34"/>
      <c r="MY1458" s="35"/>
      <c r="NB1458" s="2"/>
      <c r="NC1458" s="2"/>
      <c r="ND1458" s="2"/>
      <c r="NE1458" s="2"/>
      <c r="NG1458" s="7"/>
      <c r="NM1458" s="2"/>
      <c r="NN1458" s="2"/>
      <c r="NO1458" s="2"/>
      <c r="NQ1458" s="7"/>
      <c r="NX1458" s="2"/>
      <c r="NY1458" s="2"/>
      <c r="OA1458" s="7"/>
      <c r="OG1458" s="36"/>
      <c r="OI1458" s="37"/>
      <c r="PQ1458" s="52"/>
      <c r="PS1458" s="53"/>
      <c r="RD1458" s="2"/>
      <c r="RE1458" s="2"/>
      <c r="RF1458" s="2"/>
      <c r="RG1458" s="2"/>
      <c r="RI1458" s="7"/>
      <c r="RO1458" s="2"/>
      <c r="RP1458" s="2"/>
      <c r="RQ1458" s="2"/>
      <c r="RS1458" s="7"/>
      <c r="RZ1458" s="2"/>
      <c r="SA1458" s="2"/>
      <c r="SC1458" s="7"/>
      <c r="SI1458" s="34"/>
      <c r="SK1458" s="35"/>
      <c r="SN1458" s="2"/>
      <c r="SO1458" s="2"/>
      <c r="SP1458" s="2"/>
      <c r="SQ1458" s="2"/>
      <c r="SS1458" s="7"/>
      <c r="SY1458" s="2"/>
      <c r="SZ1458" s="2"/>
      <c r="TA1458" s="2"/>
      <c r="TC1458" s="7"/>
      <c r="TJ1458" s="2"/>
      <c r="TK1458" s="2"/>
      <c r="TM1458" s="7"/>
      <c r="TS1458" s="36"/>
      <c r="TU1458" s="37"/>
      <c r="VC1458" s="52"/>
      <c r="VE1458" s="53"/>
      <c r="VF1458" s="1"/>
      <c r="VT1458" s="1"/>
    </row>
    <row r="1459" spans="308:592" x14ac:dyDescent="0.3">
      <c r="KV1459" s="1"/>
      <c r="KW1459" s="34"/>
      <c r="KY1459" s="35"/>
      <c r="LA1459" s="36"/>
      <c r="LC1459" s="37"/>
      <c r="LQ1459" s="1"/>
      <c r="LR1459" s="1"/>
      <c r="LS1459" s="1"/>
      <c r="LT1459" s="1"/>
      <c r="LU1459" s="2"/>
      <c r="LV1459" s="1"/>
      <c r="LW1459" s="7"/>
      <c r="LX1459" s="1"/>
      <c r="LY1459" s="1"/>
      <c r="LZ1459" s="1"/>
      <c r="MA1459" s="1"/>
      <c r="MB1459" s="1"/>
      <c r="MC1459" s="1"/>
      <c r="MD1459" s="1"/>
      <c r="ME1459" s="2"/>
      <c r="MF1459" s="1"/>
      <c r="MG1459" s="7"/>
      <c r="MH1459" s="1"/>
      <c r="MI1459" s="1"/>
      <c r="MJ1459" s="1"/>
      <c r="MK1459" s="1"/>
      <c r="ML1459" s="1"/>
      <c r="MM1459" s="1"/>
      <c r="MN1459" s="1"/>
      <c r="MO1459" s="2"/>
      <c r="MP1459" s="1"/>
      <c r="MQ1459" s="7"/>
      <c r="MR1459" s="1"/>
      <c r="MS1459" s="1"/>
      <c r="MT1459" s="1"/>
      <c r="MU1459" s="1"/>
      <c r="MW1459" s="34"/>
      <c r="MY1459" s="35"/>
      <c r="NA1459" s="1"/>
      <c r="NB1459" s="1"/>
      <c r="NC1459" s="1"/>
      <c r="ND1459" s="1"/>
      <c r="NE1459" s="2"/>
      <c r="NF1459" s="1"/>
      <c r="NG1459" s="7"/>
      <c r="NH1459" s="1"/>
      <c r="NI1459" s="1"/>
      <c r="NJ1459" s="1"/>
      <c r="NK1459" s="1"/>
      <c r="NL1459" s="1"/>
      <c r="NM1459" s="1"/>
      <c r="NN1459" s="1"/>
      <c r="NO1459" s="2"/>
      <c r="NP1459" s="1"/>
      <c r="NQ1459" s="7"/>
      <c r="NR1459" s="1"/>
      <c r="NS1459" s="1"/>
      <c r="NT1459" s="1"/>
      <c r="NU1459" s="1"/>
      <c r="NV1459" s="1"/>
      <c r="NW1459" s="1"/>
      <c r="NX1459" s="1"/>
      <c r="NY1459" s="2"/>
      <c r="NZ1459" s="1"/>
      <c r="OA1459" s="7"/>
      <c r="OB1459" s="1"/>
      <c r="OC1459" s="1"/>
      <c r="OD1459" s="1"/>
      <c r="OE1459" s="1"/>
      <c r="OG1459" s="36"/>
      <c r="OI1459" s="37"/>
      <c r="PQ1459" s="52"/>
      <c r="PS1459" s="53"/>
      <c r="PW1459" s="1"/>
      <c r="RC1459" s="1"/>
      <c r="RD1459" s="1"/>
      <c r="RE1459" s="1"/>
      <c r="RF1459" s="1"/>
      <c r="RG1459" s="2"/>
      <c r="RH1459" s="1"/>
      <c r="RI1459" s="7"/>
      <c r="RJ1459" s="1"/>
      <c r="RK1459" s="1"/>
      <c r="RL1459" s="1"/>
      <c r="RM1459" s="1"/>
      <c r="RN1459" s="1"/>
      <c r="RO1459" s="1"/>
      <c r="RP1459" s="1"/>
      <c r="RQ1459" s="2"/>
      <c r="RR1459" s="1"/>
      <c r="RS1459" s="7"/>
      <c r="RT1459" s="1"/>
      <c r="RU1459" s="1"/>
      <c r="RV1459" s="1"/>
      <c r="RW1459" s="1"/>
      <c r="RX1459" s="1"/>
      <c r="RY1459" s="1"/>
      <c r="RZ1459" s="1"/>
      <c r="SA1459" s="2"/>
      <c r="SB1459" s="1"/>
      <c r="SC1459" s="7"/>
      <c r="SD1459" s="1"/>
      <c r="SE1459" s="1"/>
      <c r="SF1459" s="1"/>
      <c r="SG1459" s="1"/>
      <c r="SI1459" s="34"/>
      <c r="SK1459" s="35"/>
      <c r="SM1459" s="1"/>
      <c r="SN1459" s="1"/>
      <c r="SO1459" s="1"/>
      <c r="SP1459" s="1"/>
      <c r="SQ1459" s="2"/>
      <c r="SR1459" s="1"/>
      <c r="SS1459" s="7"/>
      <c r="ST1459" s="1"/>
      <c r="SU1459" s="1"/>
      <c r="SV1459" s="1"/>
      <c r="SW1459" s="1"/>
      <c r="SX1459" s="1"/>
      <c r="SY1459" s="1"/>
      <c r="SZ1459" s="1"/>
      <c r="TA1459" s="2"/>
      <c r="TB1459" s="1"/>
      <c r="TC1459" s="7"/>
      <c r="TD1459" s="1"/>
      <c r="TE1459" s="1"/>
      <c r="TF1459" s="1"/>
      <c r="TG1459" s="1"/>
      <c r="TH1459" s="1"/>
      <c r="TI1459" s="1"/>
      <c r="TJ1459" s="1"/>
      <c r="TK1459" s="2"/>
      <c r="TL1459" s="1"/>
      <c r="TM1459" s="7"/>
      <c r="TN1459" s="1"/>
      <c r="TO1459" s="1"/>
      <c r="TP1459" s="1"/>
      <c r="TQ1459" s="1"/>
      <c r="TS1459" s="36"/>
      <c r="TU1459" s="37"/>
      <c r="VC1459" s="52"/>
      <c r="VE1459" s="53"/>
      <c r="VF1459" s="1"/>
      <c r="VT1459" s="1"/>
    </row>
    <row r="1460" spans="308:592" ht="15" thickBot="1" x14ac:dyDescent="0.35">
      <c r="KV1460" s="1"/>
      <c r="KW1460" s="34"/>
      <c r="KY1460" s="35"/>
      <c r="LA1460" s="36"/>
      <c r="LC1460" s="37"/>
      <c r="LQ1460" s="1"/>
      <c r="LU1460" s="2" t="s">
        <v>111</v>
      </c>
      <c r="LW1460" s="7" t="s">
        <v>112</v>
      </c>
      <c r="MA1460" s="1"/>
      <c r="ME1460" s="2" t="s">
        <v>113</v>
      </c>
      <c r="MG1460" s="7" t="s">
        <v>114</v>
      </c>
      <c r="MK1460" s="1"/>
      <c r="MO1460" s="2" t="s">
        <v>115</v>
      </c>
      <c r="MQ1460" s="7" t="s">
        <v>116</v>
      </c>
      <c r="MU1460" s="1"/>
      <c r="MW1460" s="34"/>
      <c r="MY1460" s="35"/>
      <c r="NA1460" s="1"/>
      <c r="NE1460" s="2" t="s">
        <v>117</v>
      </c>
      <c r="NG1460" s="7" t="s">
        <v>118</v>
      </c>
      <c r="NK1460" s="1"/>
      <c r="NO1460" s="2" t="s">
        <v>119</v>
      </c>
      <c r="NQ1460" s="7" t="s">
        <v>120</v>
      </c>
      <c r="NU1460" s="1"/>
      <c r="NY1460" s="2" t="s">
        <v>121</v>
      </c>
      <c r="OA1460" s="7" t="s">
        <v>122</v>
      </c>
      <c r="OE1460" s="1"/>
      <c r="OG1460" s="36"/>
      <c r="OI1460" s="37"/>
      <c r="PQ1460" s="52"/>
      <c r="PS1460" s="53"/>
      <c r="RC1460" s="1"/>
      <c r="RG1460" s="2" t="s">
        <v>111</v>
      </c>
      <c r="RI1460" s="7" t="s">
        <v>112</v>
      </c>
      <c r="RM1460" s="1"/>
      <c r="RQ1460" s="2" t="s">
        <v>113</v>
      </c>
      <c r="RS1460" s="7" t="s">
        <v>114</v>
      </c>
      <c r="RW1460" s="1"/>
      <c r="SA1460" s="2" t="s">
        <v>115</v>
      </c>
      <c r="SC1460" s="7" t="s">
        <v>116</v>
      </c>
      <c r="SG1460" s="1"/>
      <c r="SI1460" s="34"/>
      <c r="SK1460" s="35"/>
      <c r="SM1460" s="1"/>
      <c r="SQ1460" s="2" t="s">
        <v>117</v>
      </c>
      <c r="SS1460" s="7" t="s">
        <v>118</v>
      </c>
      <c r="SW1460" s="1"/>
      <c r="TA1460" s="2" t="s">
        <v>119</v>
      </c>
      <c r="TC1460" s="7" t="s">
        <v>120</v>
      </c>
      <c r="TG1460" s="1"/>
      <c r="TK1460" s="2" t="s">
        <v>121</v>
      </c>
      <c r="TM1460" s="7" t="s">
        <v>122</v>
      </c>
      <c r="TQ1460" s="1"/>
      <c r="TS1460" s="36"/>
      <c r="TU1460" s="37"/>
      <c r="VC1460" s="52"/>
      <c r="VE1460" s="53"/>
      <c r="VF1460" s="1"/>
      <c r="VT1460" s="1"/>
    </row>
    <row r="1461" spans="308:592" ht="15" thickBot="1" x14ac:dyDescent="0.35">
      <c r="KV1461" s="1"/>
      <c r="KW1461" s="34"/>
      <c r="KY1461" s="35"/>
      <c r="LA1461" s="36"/>
      <c r="LC1461" s="37"/>
      <c r="LQ1461" s="1"/>
      <c r="LU1461" s="3">
        <f t="array" ref="LU1461">EXP(LU1470)/(EXP(LU1470)+EXP(ME1470)+EXP(MO1470))</f>
        <v>0.33322552901200925</v>
      </c>
      <c r="LW1461" s="41">
        <f t="array" ref="LW1461">LT1416</f>
        <v>-2.8471012835589473E-2</v>
      </c>
      <c r="MA1461" s="1"/>
      <c r="ME1461" s="3">
        <f t="array" ref="ME1461">EXP(ME1470)/(EXP(LU1470)+EXP(ME1470)+EXP(MO1470))</f>
        <v>0.33342616052914725</v>
      </c>
      <c r="MG1461" s="41">
        <f t="array" ref="MG1461">ME1416</f>
        <v>-2.8222369408609616E-2</v>
      </c>
      <c r="MK1461" s="1"/>
      <c r="MO1461" s="3">
        <f t="array" ref="MO1461">EXP(MO1470)/(EXP(LU1470)+EXP(ME1470)+EXP(MO1470))</f>
        <v>0.33334831045884344</v>
      </c>
      <c r="MQ1461" s="41">
        <f t="array" ref="MQ1461">MP1416</f>
        <v>-2.8317792922573293E-2</v>
      </c>
      <c r="MU1461" s="1"/>
      <c r="MW1461" s="34"/>
      <c r="MY1461" s="35"/>
      <c r="NA1461" s="1"/>
      <c r="NE1461" s="3">
        <f t="array" ref="NE1461">EXP(NE1470)/(EXP(NE1470)+EXP(NO1470)+EXP(NY1470))</f>
        <v>0.33322369324258849</v>
      </c>
      <c r="NG1461" s="41">
        <f>ND1416</f>
        <v>4.9842900966705793E-3</v>
      </c>
      <c r="NK1461" s="1"/>
      <c r="NO1461" s="3">
        <f t="array" ref="NO1461">EXP(NO1470)/(EXP(NE1470)+EXP(NO1470)+EXP(NY1470))</f>
        <v>0.33342773139122128</v>
      </c>
      <c r="NQ1461" s="41">
        <f>NO1416</f>
        <v>4.9408403732851521E-3</v>
      </c>
      <c r="NU1461" s="1"/>
      <c r="NY1461" s="3">
        <f t="array" ref="NY1461">EXP(NY1470)/(EXP(NE1470)+EXP(NO1470)+EXP(NY1470))</f>
        <v>0.33334857536619023</v>
      </c>
      <c r="OA1461" s="41">
        <f>NZ1416</f>
        <v>4.9575153808672128E-3</v>
      </c>
      <c r="OE1461" s="1"/>
      <c r="OG1461" s="36"/>
      <c r="OI1461" s="37"/>
      <c r="PQ1461" s="52"/>
      <c r="PS1461" s="53"/>
      <c r="PW1461" s="1"/>
      <c r="RC1461" s="1"/>
      <c r="RG1461" s="3">
        <f t="array" ref="RG1461">EXP(RG1470)/(EXP(RG1470)+EXP(RQ1470)+EXP(SA1470))</f>
        <v>0.33357457567475463</v>
      </c>
      <c r="RI1461" s="41">
        <f t="array" ref="RI1461">RF1416</f>
        <v>1.4923649031947629E-2</v>
      </c>
      <c r="RM1461" s="1"/>
      <c r="RQ1461" s="3">
        <f t="array" ref="RQ1461">EXP(RQ1470)/(EXP(RG1470)+EXP(RQ1470)+EXP(SA1470))</f>
        <v>0.33312709889763326</v>
      </c>
      <c r="RS1461" s="41">
        <f t="array" ref="RS1461">RQ1416</f>
        <v>1.5104027322915775E-2</v>
      </c>
      <c r="RW1461" s="1"/>
      <c r="SA1461" s="3">
        <f t="array" ref="SA1461">EXP(SA1470)/(EXP(RG1470)+EXP(RQ1470)+EXP(SA1470))</f>
        <v>0.33329832542761212</v>
      </c>
      <c r="SC1461" s="41">
        <f t="array" ref="SC1461">SB1416</f>
        <v>1.5035230769768261E-2</v>
      </c>
      <c r="SG1461" s="1"/>
      <c r="SI1461" s="34"/>
      <c r="SK1461" s="35"/>
      <c r="SM1461" s="1"/>
      <c r="SQ1461" s="3">
        <f t="array" ref="SQ1461">EXP(SQ1470)/(EXP(SQ1470)+EXP(TA1470)+EXP(TK1470))</f>
        <v>0.33357774476123137</v>
      </c>
      <c r="SS1461" s="41">
        <f>SP1416</f>
        <v>-2.5992966522328667E-3</v>
      </c>
      <c r="SW1461" s="1"/>
      <c r="TA1461" s="3">
        <f t="array" ref="TA1461">EXP(TA1470)/(EXP(SQ1470)+EXP(TA1470)+EXP(TK1470))</f>
        <v>0.33312438857430626</v>
      </c>
      <c r="TC1461" s="41">
        <f>TA1416</f>
        <v>-2.6307708743959742E-3</v>
      </c>
      <c r="TG1461" s="1"/>
      <c r="TK1461" s="3">
        <f t="array" ref="TK1461">EXP(TK1470)/(EXP(SQ1470)+EXP(TA1470)+EXP(TK1470))</f>
        <v>0.33329786666446237</v>
      </c>
      <c r="TM1461" s="41">
        <f>TL1416</f>
        <v>-2.618766588763186E-3</v>
      </c>
      <c r="TQ1461" s="1"/>
      <c r="TS1461" s="36"/>
      <c r="TU1461" s="37"/>
      <c r="VC1461" s="52"/>
      <c r="VE1461" s="53"/>
      <c r="VF1461" s="1"/>
      <c r="VT1461" s="1"/>
    </row>
    <row r="1462" spans="308:592" x14ac:dyDescent="0.3">
      <c r="KV1462" s="1"/>
      <c r="KW1462" s="34"/>
      <c r="KY1462" s="35"/>
      <c r="LA1462" s="36"/>
      <c r="LC1462" s="37"/>
      <c r="LQ1462" s="1"/>
      <c r="LU1462" s="2"/>
      <c r="LW1462" s="7"/>
      <c r="MA1462" s="1"/>
      <c r="ME1462" s="2"/>
      <c r="MG1462" s="7"/>
      <c r="MK1462" s="1"/>
      <c r="MO1462" s="2"/>
      <c r="MQ1462" s="7"/>
      <c r="MU1462" s="1"/>
      <c r="MW1462" s="34"/>
      <c r="MY1462" s="35"/>
      <c r="NA1462" s="1"/>
      <c r="NE1462" s="2"/>
      <c r="NG1462" s="7"/>
      <c r="NK1462" s="1"/>
      <c r="NO1462" s="2"/>
      <c r="NQ1462" s="7"/>
      <c r="NU1462" s="1"/>
      <c r="NY1462" s="2"/>
      <c r="OA1462" s="7"/>
      <c r="OE1462" s="1"/>
      <c r="OG1462" s="36"/>
      <c r="OI1462" s="37"/>
      <c r="PQ1462" s="52"/>
      <c r="PS1462" s="53"/>
      <c r="RC1462" s="1"/>
      <c r="RG1462" s="2"/>
      <c r="RI1462" s="7"/>
      <c r="RM1462" s="1"/>
      <c r="RQ1462" s="2"/>
      <c r="RS1462" s="7"/>
      <c r="RW1462" s="1"/>
      <c r="SA1462" s="2"/>
      <c r="SC1462" s="7"/>
      <c r="SG1462" s="1"/>
      <c r="SI1462" s="34"/>
      <c r="SK1462" s="35"/>
      <c r="SM1462" s="1"/>
      <c r="SQ1462" s="2"/>
      <c r="SS1462" s="7"/>
      <c r="SW1462" s="1"/>
      <c r="TA1462" s="2"/>
      <c r="TC1462" s="7"/>
      <c r="TG1462" s="1"/>
      <c r="TK1462" s="2"/>
      <c r="TM1462" s="7"/>
      <c r="TQ1462" s="1"/>
      <c r="TS1462" s="36"/>
      <c r="TU1462" s="37"/>
      <c r="VC1462" s="52"/>
      <c r="VE1462" s="53"/>
      <c r="VF1462" s="1"/>
      <c r="VT1462" s="1"/>
    </row>
    <row r="1463" spans="308:592" ht="15" thickBot="1" x14ac:dyDescent="0.35">
      <c r="KV1463" s="1"/>
      <c r="KW1463" s="34"/>
      <c r="KY1463" s="35"/>
      <c r="LA1463" s="36"/>
      <c r="LC1463" s="37"/>
      <c r="LQ1463" s="1"/>
      <c r="LU1463" s="2"/>
      <c r="LW1463" s="7"/>
      <c r="LY1463" t="s">
        <v>123</v>
      </c>
      <c r="MA1463" s="1"/>
      <c r="ME1463" s="2"/>
      <c r="MG1463" s="7"/>
      <c r="MI1463" t="s">
        <v>123</v>
      </c>
      <c r="MK1463" s="1"/>
      <c r="MO1463" s="2"/>
      <c r="MQ1463" s="7"/>
      <c r="MS1463" t="s">
        <v>123</v>
      </c>
      <c r="MU1463" s="1"/>
      <c r="MW1463" s="34"/>
      <c r="MY1463" s="35"/>
      <c r="NA1463" s="1"/>
      <c r="NE1463" s="2"/>
      <c r="NG1463" s="7"/>
      <c r="NI1463" t="s">
        <v>123</v>
      </c>
      <c r="NK1463" s="1"/>
      <c r="NO1463" s="2"/>
      <c r="NQ1463" s="7"/>
      <c r="NS1463" t="s">
        <v>123</v>
      </c>
      <c r="NU1463" s="1"/>
      <c r="NY1463" s="2"/>
      <c r="OA1463" s="7"/>
      <c r="OC1463" t="s">
        <v>123</v>
      </c>
      <c r="OE1463" s="1"/>
      <c r="OG1463" s="36"/>
      <c r="OI1463" s="37"/>
      <c r="PQ1463" s="52"/>
      <c r="PS1463" s="53"/>
      <c r="PW1463" s="1"/>
      <c r="RC1463" s="1"/>
      <c r="RG1463" s="2"/>
      <c r="RI1463" s="7"/>
      <c r="RK1463" t="s">
        <v>123</v>
      </c>
      <c r="RM1463" s="1"/>
      <c r="RQ1463" s="2"/>
      <c r="RS1463" s="7"/>
      <c r="RU1463" t="s">
        <v>123</v>
      </c>
      <c r="RW1463" s="1"/>
      <c r="SA1463" s="2"/>
      <c r="SC1463" s="7"/>
      <c r="SE1463" t="s">
        <v>123</v>
      </c>
      <c r="SG1463" s="1"/>
      <c r="SI1463" s="34"/>
      <c r="SK1463" s="35"/>
      <c r="SM1463" s="1"/>
      <c r="SQ1463" s="2"/>
      <c r="SS1463" s="7"/>
      <c r="SU1463" t="s">
        <v>123</v>
      </c>
      <c r="SW1463" s="1"/>
      <c r="TA1463" s="2"/>
      <c r="TC1463" s="7"/>
      <c r="TE1463" t="s">
        <v>123</v>
      </c>
      <c r="TG1463" s="1"/>
      <c r="TK1463" s="2"/>
      <c r="TM1463" s="7"/>
      <c r="TO1463" t="s">
        <v>123</v>
      </c>
      <c r="TQ1463" s="1"/>
      <c r="TS1463" s="36"/>
      <c r="TU1463" s="37"/>
      <c r="VC1463" s="52"/>
      <c r="VE1463" s="53"/>
      <c r="VF1463" s="1"/>
      <c r="VT1463" s="1"/>
    </row>
    <row r="1464" spans="308:592" ht="15" thickBot="1" x14ac:dyDescent="0.35">
      <c r="KV1464" s="1"/>
      <c r="KW1464" s="34"/>
      <c r="KY1464" s="35"/>
      <c r="LA1464" s="36"/>
      <c r="LC1464" s="37"/>
      <c r="LQ1464" s="1"/>
      <c r="LU1464" s="2"/>
      <c r="LW1464" s="7"/>
      <c r="LY1464" s="43">
        <f>LU1461*(1-LU1461)</f>
        <v>0.22218627582667586</v>
      </c>
      <c r="MA1464" s="1"/>
      <c r="ME1464" s="2"/>
      <c r="MG1464" s="7"/>
      <c r="MI1464" s="43">
        <f>ME1461*(1-ME1461)</f>
        <v>0.22225315600393855</v>
      </c>
      <c r="MK1464" s="1"/>
      <c r="MO1464" s="2"/>
      <c r="MQ1464" s="7"/>
      <c r="MS1464" s="43">
        <f>MO1461*(1-MO1461)</f>
        <v>0.22222721437307796</v>
      </c>
      <c r="MU1464" s="1"/>
      <c r="MW1464" s="34"/>
      <c r="MY1464" s="35"/>
      <c r="NA1464" s="1"/>
      <c r="NE1464" s="2"/>
      <c r="NG1464" s="7"/>
      <c r="NI1464" s="43">
        <f>NE1461*(1-NE1461)</f>
        <v>0.22218566350435778</v>
      </c>
      <c r="NK1464" s="1"/>
      <c r="NO1464" s="2"/>
      <c r="NQ1464" s="7"/>
      <c r="NS1464" s="43">
        <f>NO1461*(1-NO1461)</f>
        <v>0.22225367933052487</v>
      </c>
      <c r="NU1464" s="1"/>
      <c r="NY1464" s="2"/>
      <c r="OA1464" s="7"/>
      <c r="OC1464" s="43">
        <f>NY1461*(1-NY1461)</f>
        <v>0.22222730266752161</v>
      </c>
      <c r="OE1464" s="1"/>
      <c r="OG1464" s="36"/>
      <c r="OI1464" s="37"/>
      <c r="PQ1464" s="52"/>
      <c r="PS1464" s="53"/>
      <c r="RC1464" s="1"/>
      <c r="RG1464" s="2"/>
      <c r="RI1464" s="7"/>
      <c r="RK1464" s="43">
        <f>RG1461*(1-RG1461)</f>
        <v>0.22230257813816204</v>
      </c>
      <c r="RM1464" s="1"/>
      <c r="RQ1464" s="2"/>
      <c r="RS1464" s="7"/>
      <c r="RU1464" s="43">
        <f>RQ1461*(1-RQ1461)</f>
        <v>0.22215343487767972</v>
      </c>
      <c r="RW1464" s="1"/>
      <c r="SA1464" s="2"/>
      <c r="SC1464" s="7"/>
      <c r="SE1464" s="43">
        <f>SA1461*(1-SA1461)</f>
        <v>0.2222105516947617</v>
      </c>
      <c r="SG1464" s="1"/>
      <c r="SI1464" s="34"/>
      <c r="SK1464" s="35"/>
      <c r="SM1464" s="1"/>
      <c r="SQ1464" s="2"/>
      <c r="SS1464" s="7"/>
      <c r="SU1464" s="43">
        <f>SQ1461*(1-SQ1461)</f>
        <v>0.22230363296124214</v>
      </c>
      <c r="SW1464" s="1"/>
      <c r="TA1464" s="2"/>
      <c r="TC1464" s="7"/>
      <c r="TE1464" s="43">
        <f>TA1461*(1-TA1461)</f>
        <v>0.22215253031130086</v>
      </c>
      <c r="TG1464" s="1"/>
      <c r="TK1464" s="2"/>
      <c r="TM1464" s="7"/>
      <c r="TO1464" s="43">
        <f>TK1461*(1-TK1461)</f>
        <v>0.22221039874138063</v>
      </c>
      <c r="TQ1464" s="1"/>
      <c r="TS1464" s="36"/>
      <c r="TU1464" s="37"/>
      <c r="VC1464" s="52"/>
      <c r="VE1464" s="53"/>
      <c r="VF1464" s="1"/>
      <c r="VT1464" s="1"/>
    </row>
    <row r="1465" spans="308:592" x14ac:dyDescent="0.3">
      <c r="KV1465" s="1"/>
      <c r="KW1465" s="34"/>
      <c r="KY1465" s="35"/>
      <c r="LA1465" s="36"/>
      <c r="LC1465" s="37"/>
      <c r="LQ1465" s="1"/>
      <c r="LU1465" s="2"/>
      <c r="LW1465" s="7"/>
      <c r="MA1465" s="1"/>
      <c r="ME1465" s="2"/>
      <c r="MG1465" s="7"/>
      <c r="MK1465" s="1"/>
      <c r="MO1465" s="2"/>
      <c r="MQ1465" s="7"/>
      <c r="MU1465" s="1"/>
      <c r="MW1465" s="34"/>
      <c r="MY1465" s="35"/>
      <c r="NA1465" s="1"/>
      <c r="NE1465" s="2"/>
      <c r="NG1465" s="7"/>
      <c r="NK1465" s="1"/>
      <c r="NO1465" s="2"/>
      <c r="NQ1465" s="7"/>
      <c r="NU1465" s="1"/>
      <c r="NY1465" s="2"/>
      <c r="OA1465" s="7"/>
      <c r="OE1465" s="1"/>
      <c r="OG1465" s="36"/>
      <c r="OI1465" s="37"/>
      <c r="PQ1465" s="52"/>
      <c r="PS1465" s="53"/>
      <c r="PW1465" s="1"/>
      <c r="RC1465" s="1"/>
      <c r="RG1465" s="2"/>
      <c r="RI1465" s="7"/>
      <c r="RM1465" s="1"/>
      <c r="RQ1465" s="2"/>
      <c r="RS1465" s="7"/>
      <c r="RW1465" s="1"/>
      <c r="SA1465" s="2"/>
      <c r="SC1465" s="7"/>
      <c r="SG1465" s="1"/>
      <c r="SI1465" s="34"/>
      <c r="SK1465" s="35"/>
      <c r="SM1465" s="1"/>
      <c r="SQ1465" s="2"/>
      <c r="SS1465" s="7"/>
      <c r="SW1465" s="1"/>
      <c r="TA1465" s="2"/>
      <c r="TC1465" s="7"/>
      <c r="TG1465" s="1"/>
      <c r="TK1465" s="2"/>
      <c r="TM1465" s="7"/>
      <c r="TQ1465" s="1"/>
      <c r="TS1465" s="36"/>
      <c r="TU1465" s="37"/>
      <c r="VC1465" s="52"/>
      <c r="VE1465" s="53"/>
      <c r="VF1465" s="1"/>
      <c r="VT1465" s="1"/>
    </row>
    <row r="1466" spans="308:592" x14ac:dyDescent="0.3">
      <c r="KV1466" s="1"/>
      <c r="KW1466" s="34"/>
      <c r="KY1466" s="35"/>
      <c r="LA1466" s="36"/>
      <c r="LC1466" s="37"/>
      <c r="LQ1466" s="1"/>
      <c r="LU1466" s="2"/>
      <c r="LW1466" s="7"/>
      <c r="MA1466" s="1"/>
      <c r="ME1466" s="2"/>
      <c r="MG1466" s="7"/>
      <c r="MK1466" s="1"/>
      <c r="MO1466" s="2"/>
      <c r="MQ1466" s="7"/>
      <c r="MU1466" s="1"/>
      <c r="MW1466" s="34"/>
      <c r="MY1466" s="35"/>
      <c r="NA1466" s="1"/>
      <c r="NE1466" s="2"/>
      <c r="NG1466" s="7"/>
      <c r="NK1466" s="1"/>
      <c r="NO1466" s="2"/>
      <c r="NQ1466" s="7"/>
      <c r="NU1466" s="1"/>
      <c r="NY1466" s="2"/>
      <c r="OA1466" s="7"/>
      <c r="OE1466" s="1"/>
      <c r="OG1466" s="36"/>
      <c r="OI1466" s="37"/>
      <c r="PQ1466" s="52"/>
      <c r="PS1466" s="53"/>
      <c r="RC1466" s="1"/>
      <c r="RG1466" s="2"/>
      <c r="RI1466" s="7"/>
      <c r="RM1466" s="1"/>
      <c r="RQ1466" s="2"/>
      <c r="RS1466" s="7"/>
      <c r="RW1466" s="1"/>
      <c r="SA1466" s="2"/>
      <c r="SC1466" s="7"/>
      <c r="SG1466" s="1"/>
      <c r="SI1466" s="34"/>
      <c r="SK1466" s="35"/>
      <c r="SM1466" s="1"/>
      <c r="SQ1466" s="2"/>
      <c r="SS1466" s="7"/>
      <c r="SW1466" s="1"/>
      <c r="TA1466" s="2"/>
      <c r="TC1466" s="7"/>
      <c r="TG1466" s="1"/>
      <c r="TK1466" s="2"/>
      <c r="TM1466" s="7"/>
      <c r="TQ1466" s="1"/>
      <c r="TS1466" s="36"/>
      <c r="TU1466" s="37"/>
      <c r="VC1466" s="52"/>
      <c r="VE1466" s="53"/>
      <c r="VF1466" s="1"/>
      <c r="VT1466" s="1"/>
    </row>
    <row r="1467" spans="308:592" x14ac:dyDescent="0.3">
      <c r="KV1467" s="1"/>
      <c r="KW1467" s="34"/>
      <c r="KY1467" s="35"/>
      <c r="LA1467" s="36"/>
      <c r="LC1467" s="37"/>
      <c r="LQ1467" s="1"/>
      <c r="LU1467" s="2"/>
      <c r="LW1467" s="7"/>
      <c r="MA1467" s="1"/>
      <c r="ME1467" s="2"/>
      <c r="MG1467" s="7"/>
      <c r="MK1467" s="1"/>
      <c r="MO1467" s="2"/>
      <c r="MQ1467" s="7"/>
      <c r="MU1467" s="1"/>
      <c r="MW1467" s="34"/>
      <c r="MY1467" s="35"/>
      <c r="NA1467" s="1"/>
      <c r="NE1467" s="2"/>
      <c r="NG1467" s="7"/>
      <c r="NK1467" s="1"/>
      <c r="NO1467" s="2"/>
      <c r="NQ1467" s="7"/>
      <c r="NU1467" s="1"/>
      <c r="NY1467" s="2"/>
      <c r="OA1467" s="7"/>
      <c r="OE1467" s="1"/>
      <c r="OG1467" s="36"/>
      <c r="OI1467" s="37"/>
      <c r="PQ1467" s="52"/>
      <c r="PS1467" s="53"/>
      <c r="PW1467" s="1"/>
      <c r="RC1467" s="1"/>
      <c r="RG1467" s="2"/>
      <c r="RI1467" s="7"/>
      <c r="RM1467" s="1"/>
      <c r="RQ1467" s="2"/>
      <c r="RS1467" s="7"/>
      <c r="RW1467" s="1"/>
      <c r="SA1467" s="2"/>
      <c r="SC1467" s="7"/>
      <c r="SG1467" s="1"/>
      <c r="SI1467" s="34"/>
      <c r="SK1467" s="35"/>
      <c r="SM1467" s="1"/>
      <c r="SQ1467" s="2"/>
      <c r="SS1467" s="7"/>
      <c r="SW1467" s="1"/>
      <c r="TA1467" s="2"/>
      <c r="TC1467" s="7"/>
      <c r="TG1467" s="1"/>
      <c r="TK1467" s="2"/>
      <c r="TM1467" s="7"/>
      <c r="TQ1467" s="1"/>
      <c r="TS1467" s="36"/>
      <c r="TU1467" s="37"/>
      <c r="VC1467" s="52"/>
      <c r="VE1467" s="53"/>
      <c r="VF1467" s="1"/>
      <c r="VT1467" s="1"/>
    </row>
    <row r="1468" spans="308:592" x14ac:dyDescent="0.3">
      <c r="KV1468" s="1"/>
      <c r="KW1468" s="34"/>
      <c r="KY1468" s="35"/>
      <c r="LA1468" s="36"/>
      <c r="LC1468" s="37"/>
      <c r="LQ1468" s="1"/>
      <c r="LU1468" s="2"/>
      <c r="LW1468" s="7"/>
      <c r="MA1468" s="1"/>
      <c r="ME1468" s="2"/>
      <c r="MG1468" s="7"/>
      <c r="MK1468" s="1"/>
      <c r="MO1468" s="2"/>
      <c r="MQ1468" s="7"/>
      <c r="MU1468" s="1"/>
      <c r="MW1468" s="34"/>
      <c r="MY1468" s="35"/>
      <c r="NA1468" s="1"/>
      <c r="NE1468" s="2"/>
      <c r="NG1468" s="7"/>
      <c r="NK1468" s="1"/>
      <c r="NO1468" s="2"/>
      <c r="NQ1468" s="7"/>
      <c r="NU1468" s="1"/>
      <c r="NY1468" s="2"/>
      <c r="OA1468" s="7"/>
      <c r="OE1468" s="1"/>
      <c r="OG1468" s="36"/>
      <c r="OI1468" s="37"/>
      <c r="PQ1468" s="52"/>
      <c r="PS1468" s="53"/>
      <c r="RC1468" s="1"/>
      <c r="RG1468" s="2"/>
      <c r="RI1468" s="7"/>
      <c r="RM1468" s="1"/>
      <c r="RQ1468" s="2"/>
      <c r="RS1468" s="7"/>
      <c r="RW1468" s="1"/>
      <c r="SA1468" s="2"/>
      <c r="SC1468" s="7"/>
      <c r="SG1468" s="1"/>
      <c r="SI1468" s="34"/>
      <c r="SK1468" s="35"/>
      <c r="SM1468" s="1"/>
      <c r="SQ1468" s="2"/>
      <c r="SS1468" s="7"/>
      <c r="SW1468" s="1"/>
      <c r="TA1468" s="2"/>
      <c r="TC1468" s="7"/>
      <c r="TG1468" s="1"/>
      <c r="TK1468" s="2"/>
      <c r="TM1468" s="7"/>
      <c r="TQ1468" s="1"/>
      <c r="TS1468" s="36"/>
      <c r="TU1468" s="37"/>
      <c r="VC1468" s="52"/>
      <c r="VE1468" s="53"/>
      <c r="VF1468" s="1"/>
      <c r="VT1468" s="1"/>
    </row>
    <row r="1469" spans="308:592" ht="15" thickBot="1" x14ac:dyDescent="0.35">
      <c r="KV1469" s="1"/>
      <c r="KW1469" s="34"/>
      <c r="KY1469" s="35"/>
      <c r="LA1469" s="36"/>
      <c r="LC1469" s="37"/>
      <c r="LQ1469" s="1"/>
      <c r="LU1469" s="2" t="s">
        <v>124</v>
      </c>
      <c r="LW1469" s="7" t="s">
        <v>125</v>
      </c>
      <c r="MA1469" s="1"/>
      <c r="ME1469" s="2" t="s">
        <v>126</v>
      </c>
      <c r="MG1469" s="7" t="s">
        <v>127</v>
      </c>
      <c r="MK1469" s="1"/>
      <c r="MO1469" s="2" t="s">
        <v>128</v>
      </c>
      <c r="MQ1469" s="7" t="s">
        <v>129</v>
      </c>
      <c r="MU1469" s="1"/>
      <c r="MW1469" s="34"/>
      <c r="MY1469" s="35"/>
      <c r="NA1469" s="1"/>
      <c r="NE1469" s="2" t="s">
        <v>130</v>
      </c>
      <c r="NG1469" s="7" t="s">
        <v>131</v>
      </c>
      <c r="NK1469" s="1"/>
      <c r="NO1469" s="2" t="s">
        <v>132</v>
      </c>
      <c r="NQ1469" s="7" t="s">
        <v>133</v>
      </c>
      <c r="NU1469" s="1"/>
      <c r="NY1469" s="2" t="s">
        <v>134</v>
      </c>
      <c r="OA1469" s="7" t="s">
        <v>135</v>
      </c>
      <c r="OE1469" s="1"/>
      <c r="OG1469" s="36"/>
      <c r="OI1469" s="37"/>
      <c r="PQ1469" s="52"/>
      <c r="PS1469" s="53"/>
      <c r="PW1469" s="1"/>
      <c r="RC1469" s="1"/>
      <c r="RG1469" s="2" t="s">
        <v>124</v>
      </c>
      <c r="RI1469" s="7" t="s">
        <v>125</v>
      </c>
      <c r="RM1469" s="1"/>
      <c r="RQ1469" s="2" t="s">
        <v>126</v>
      </c>
      <c r="RS1469" s="7" t="s">
        <v>127</v>
      </c>
      <c r="RW1469" s="1"/>
      <c r="SA1469" s="2" t="s">
        <v>128</v>
      </c>
      <c r="SC1469" s="7" t="s">
        <v>129</v>
      </c>
      <c r="SG1469" s="1"/>
      <c r="SI1469" s="34"/>
      <c r="SK1469" s="35"/>
      <c r="SM1469" s="1"/>
      <c r="SQ1469" s="2" t="s">
        <v>130</v>
      </c>
      <c r="SS1469" s="7" t="s">
        <v>131</v>
      </c>
      <c r="SW1469" s="1"/>
      <c r="TA1469" s="2" t="s">
        <v>132</v>
      </c>
      <c r="TC1469" s="7" t="s">
        <v>133</v>
      </c>
      <c r="TG1469" s="1"/>
      <c r="TK1469" s="2" t="s">
        <v>134</v>
      </c>
      <c r="TM1469" s="7" t="s">
        <v>135</v>
      </c>
      <c r="TQ1469" s="1"/>
      <c r="TS1469" s="36"/>
      <c r="TU1469" s="37"/>
      <c r="VC1469" s="52"/>
      <c r="VE1469" s="53"/>
      <c r="VF1469" s="1"/>
      <c r="VT1469" s="1"/>
    </row>
    <row r="1470" spans="308:592" ht="15" thickBot="1" x14ac:dyDescent="0.35">
      <c r="KV1470" s="1"/>
      <c r="KW1470" s="34"/>
      <c r="KY1470" s="35"/>
      <c r="LA1470" s="36"/>
      <c r="LC1470" s="37"/>
      <c r="LQ1470" s="1"/>
      <c r="LU1470" s="3">
        <f>LU1481</f>
        <v>-1.8121513957943127</v>
      </c>
      <c r="LW1470" s="41">
        <f>LW1461*LY1464+MG1461*-1*ME1461*LU1461+MQ1461*-1*MO1461*LU1461</f>
        <v>-4.4645497173283286E-5</v>
      </c>
      <c r="MA1470" s="1"/>
      <c r="ME1470" s="3">
        <f>ME1481</f>
        <v>-1.8115494877024474</v>
      </c>
      <c r="MG1470" s="41">
        <f>LW1461*-1*LU1461*ME1461+MG1461*MI1464+MQ1461*-1*MO1461*ME1461</f>
        <v>3.8231845450401643E-5</v>
      </c>
      <c r="MK1470" s="1"/>
      <c r="MO1470" s="3">
        <f>MO1481</f>
        <v>-1.811783000153943</v>
      </c>
      <c r="MQ1470" s="41">
        <f t="array" ref="MQ1470">LW1461*-1*LU1461*MO1461+MG1461*-1*ME1461*MO1461+MQ1461*MS1464</f>
        <v>6.4136517228807755E-6</v>
      </c>
      <c r="MU1470" s="1"/>
      <c r="MW1470" s="34"/>
      <c r="MY1470" s="35"/>
      <c r="NA1470" s="1"/>
      <c r="NE1470" s="3">
        <f>NE1481</f>
        <v>-1.8124551897622778</v>
      </c>
      <c r="NG1470" s="41">
        <f>NG1461*NI1464+NQ1461*-1*NO1461*NE1461+OA1461*-1*NY1461*NE1461</f>
        <v>7.8016517232194337E-6</v>
      </c>
      <c r="NK1470" s="1"/>
      <c r="NO1470" s="3">
        <f>NO1481</f>
        <v>-1.811843061302143</v>
      </c>
      <c r="NQ1470" s="41">
        <f>NG1461*-1*NE1461*NO1461+NQ1461*NS1464+OA1461*-1*NY1461*NO1461</f>
        <v>-6.6809138997611086E-6</v>
      </c>
      <c r="NU1470" s="1"/>
      <c r="NY1470" s="3">
        <f>NY1481</f>
        <v>-1.8120804903307415</v>
      </c>
      <c r="OA1470" s="41">
        <f t="array" ref="OA1470">NG1461*-1*NE1461*NY1461+NQ1461*-1*NO1461*NY1461+OA1461*OC1464</f>
        <v>-1.1207378234586503E-6</v>
      </c>
      <c r="OE1470" s="1"/>
      <c r="OG1470" s="36"/>
      <c r="OI1470" s="37"/>
      <c r="PQ1470" s="52"/>
      <c r="PS1470" s="53"/>
      <c r="RC1470" s="1"/>
      <c r="RG1470" s="3">
        <f>RG1481</f>
        <v>-1.064543198472039</v>
      </c>
      <c r="RI1470" s="41">
        <f>RI1461*RK1464+RS1461*-1*RQ1461*RG1461+SC1461*-1*SA1461*RG1461</f>
        <v>-3.2449768836447348E-5</v>
      </c>
      <c r="RM1470" s="1"/>
      <c r="RQ1470" s="3">
        <f>RQ1481</f>
        <v>-1.065885558515163</v>
      </c>
      <c r="RS1470" s="41">
        <f>RI1461*-1*RG1461*RQ1461+RS1461*RU1464+SC1461*-1*SA1461*RQ1461</f>
        <v>2.7682657987942354E-5</v>
      </c>
      <c r="RW1470" s="1"/>
      <c r="SA1470" s="3">
        <f>SA1481</f>
        <v>-1.0653716929647301</v>
      </c>
      <c r="SC1470" s="41">
        <f t="array" ref="SC1470">RI1461*-1*RG1461*SA1461+RS1461*-1*RQ1461*SA1461+SC1461*SE1464</f>
        <v>4.7671108485058608E-6</v>
      </c>
      <c r="SG1470" s="1"/>
      <c r="SI1470" s="34"/>
      <c r="SK1470" s="35"/>
      <c r="SM1470" s="1"/>
      <c r="SQ1470" s="3">
        <f>SQ1481</f>
        <v>-1.067083479307708</v>
      </c>
      <c r="SS1470" s="41">
        <f>SS1461*SU1464+TC1461*-1*TA1461*SQ1461+TM1461*-1*TK1461*SQ1461</f>
        <v>5.6621884432695346E-6</v>
      </c>
      <c r="SW1470" s="1"/>
      <c r="TA1470" s="3">
        <f>TA1481</f>
        <v>-1.0684434757262999</v>
      </c>
      <c r="TC1470" s="41">
        <f>SS1461*-1*SQ1461*TA1461+TC1461*TE1464+TM1461*-1*TK1461*TA1461</f>
        <v>-4.8303378926804622E-6</v>
      </c>
      <c r="TG1470" s="1"/>
      <c r="TK1470" s="3">
        <f>TK1481</f>
        <v>-1.0679228505739711</v>
      </c>
      <c r="TM1470" s="41">
        <f t="array" ref="TM1470">SS1461*-1*SQ1461*TK1461+TC1461*-1*TA1461*TK1461+TM1461*TO1464</f>
        <v>-8.3185055058901825E-7</v>
      </c>
      <c r="TQ1470" s="1"/>
      <c r="TS1470" s="36"/>
      <c r="TU1470" s="37"/>
      <c r="VC1470" s="52"/>
      <c r="VE1470" s="53"/>
      <c r="VF1470" s="1"/>
      <c r="VT1470" s="1"/>
    </row>
    <row r="1471" spans="308:592" x14ac:dyDescent="0.3">
      <c r="KV1471" s="1"/>
      <c r="KW1471" s="34"/>
      <c r="KY1471" s="35"/>
      <c r="LA1471" s="36"/>
      <c r="LC1471" s="37"/>
      <c r="LQ1471" s="1"/>
      <c r="LR1471" s="1"/>
      <c r="LS1471" s="1"/>
      <c r="LT1471" s="1"/>
      <c r="LU1471" s="55"/>
      <c r="LV1471" s="1"/>
      <c r="LW1471" s="7"/>
      <c r="LX1471" s="1"/>
      <c r="LY1471" s="1"/>
      <c r="LZ1471" s="1"/>
      <c r="MA1471" s="1"/>
      <c r="MB1471" s="1"/>
      <c r="MC1471" s="1"/>
      <c r="MD1471" s="1"/>
      <c r="ME1471" s="55"/>
      <c r="MF1471" s="1"/>
      <c r="MG1471" s="7"/>
      <c r="MH1471" s="1"/>
      <c r="MI1471" s="1"/>
      <c r="MJ1471" s="1"/>
      <c r="MK1471" s="1"/>
      <c r="ML1471" s="1"/>
      <c r="MM1471" s="1"/>
      <c r="MN1471" s="1"/>
      <c r="MO1471" s="55"/>
      <c r="MP1471" s="1"/>
      <c r="MQ1471" s="7"/>
      <c r="MR1471" s="1"/>
      <c r="MS1471" s="1"/>
      <c r="MT1471" s="1"/>
      <c r="MU1471" s="1"/>
      <c r="MW1471" s="34"/>
      <c r="MY1471" s="35"/>
      <c r="NA1471" s="1"/>
      <c r="NB1471" s="1"/>
      <c r="NC1471" s="1"/>
      <c r="ND1471" s="1"/>
      <c r="NE1471" s="55"/>
      <c r="NF1471" s="1"/>
      <c r="NG1471" s="7"/>
      <c r="NH1471" s="1"/>
      <c r="NI1471" s="1"/>
      <c r="NJ1471" s="1"/>
      <c r="NK1471" s="1"/>
      <c r="NL1471" s="1"/>
      <c r="NM1471" s="1"/>
      <c r="NN1471" s="1"/>
      <c r="NO1471" s="55"/>
      <c r="NP1471" s="1"/>
      <c r="NQ1471" s="7"/>
      <c r="NR1471" s="1"/>
      <c r="NS1471" s="1"/>
      <c r="NT1471" s="1"/>
      <c r="NU1471" s="1"/>
      <c r="NV1471" s="1"/>
      <c r="NW1471" s="1"/>
      <c r="NX1471" s="1"/>
      <c r="NY1471" s="55"/>
      <c r="NZ1471" s="1"/>
      <c r="OA1471" s="7"/>
      <c r="OB1471" s="1"/>
      <c r="OC1471" s="1"/>
      <c r="OD1471" s="1"/>
      <c r="OE1471" s="1"/>
      <c r="OG1471" s="36"/>
      <c r="OI1471" s="37"/>
      <c r="OO1471" s="56"/>
      <c r="OY1471" s="56"/>
      <c r="PI1471" s="56"/>
      <c r="PQ1471" s="52"/>
      <c r="PS1471" s="53"/>
      <c r="PW1471" s="1"/>
      <c r="RC1471" s="1"/>
      <c r="RD1471" s="1"/>
      <c r="RE1471" s="1"/>
      <c r="RF1471" s="1"/>
      <c r="RG1471" s="55"/>
      <c r="RH1471" s="1"/>
      <c r="RI1471" s="7"/>
      <c r="RJ1471" s="1"/>
      <c r="RK1471" s="1"/>
      <c r="RL1471" s="1"/>
      <c r="RM1471" s="1"/>
      <c r="RN1471" s="1"/>
      <c r="RO1471" s="1"/>
      <c r="RP1471" s="1"/>
      <c r="RQ1471" s="55"/>
      <c r="RR1471" s="1"/>
      <c r="RS1471" s="7"/>
      <c r="RT1471" s="1"/>
      <c r="RU1471" s="1"/>
      <c r="RV1471" s="1"/>
      <c r="RW1471" s="1"/>
      <c r="RX1471" s="1"/>
      <c r="RY1471" s="1"/>
      <c r="RZ1471" s="1"/>
      <c r="SA1471" s="55"/>
      <c r="SB1471" s="1"/>
      <c r="SC1471" s="7"/>
      <c r="SD1471" s="1"/>
      <c r="SE1471" s="1"/>
      <c r="SF1471" s="1"/>
      <c r="SG1471" s="1"/>
      <c r="SI1471" s="34"/>
      <c r="SK1471" s="35"/>
      <c r="SM1471" s="1"/>
      <c r="SN1471" s="1"/>
      <c r="SO1471" s="1"/>
      <c r="SP1471" s="1"/>
      <c r="SQ1471" s="55"/>
      <c r="SR1471" s="1"/>
      <c r="SS1471" s="7"/>
      <c r="ST1471" s="1"/>
      <c r="SU1471" s="1"/>
      <c r="SV1471" s="1"/>
      <c r="SW1471" s="1"/>
      <c r="SX1471" s="1"/>
      <c r="SY1471" s="1"/>
      <c r="SZ1471" s="1"/>
      <c r="TA1471" s="55"/>
      <c r="TB1471" s="1"/>
      <c r="TC1471" s="7"/>
      <c r="TD1471" s="1"/>
      <c r="TE1471" s="1"/>
      <c r="TF1471" s="1"/>
      <c r="TG1471" s="1"/>
      <c r="TH1471" s="1"/>
      <c r="TI1471" s="1"/>
      <c r="TJ1471" s="1"/>
      <c r="TK1471" s="55"/>
      <c r="TL1471" s="1"/>
      <c r="TM1471" s="7"/>
      <c r="TN1471" s="1"/>
      <c r="TO1471" s="1"/>
      <c r="TP1471" s="1"/>
      <c r="TQ1471" s="1"/>
      <c r="TS1471" s="36"/>
      <c r="TU1471" s="37"/>
      <c r="UA1471" s="56"/>
      <c r="UK1471" s="56"/>
      <c r="UU1471" s="56"/>
      <c r="VC1471" s="52"/>
      <c r="VE1471" s="53"/>
      <c r="VF1471" s="1"/>
      <c r="VT1471" s="1"/>
    </row>
    <row r="1472" spans="308:592" x14ac:dyDescent="0.3">
      <c r="KV1472" s="1"/>
      <c r="KW1472" s="34"/>
      <c r="KY1472" s="35"/>
      <c r="LA1472" s="36"/>
      <c r="LC1472" s="37"/>
      <c r="LQ1472" s="1"/>
      <c r="LU1472" s="34"/>
      <c r="LW1472" s="35"/>
      <c r="ME1472" s="36"/>
      <c r="MG1472" s="37"/>
      <c r="MO1472" s="52"/>
      <c r="MQ1472" s="54"/>
      <c r="MW1472" s="34"/>
      <c r="MY1472" s="35"/>
      <c r="NE1472" s="34"/>
      <c r="NG1472" s="35"/>
      <c r="NO1472" s="36"/>
      <c r="NQ1472" s="37"/>
      <c r="NY1472" s="52"/>
      <c r="OA1472" s="54"/>
      <c r="OG1472" s="36"/>
      <c r="OI1472" s="37"/>
      <c r="PQ1472" s="52"/>
      <c r="PS1472" s="53"/>
      <c r="RG1472" s="34"/>
      <c r="RI1472" s="35"/>
      <c r="RQ1472" s="36"/>
      <c r="RS1472" s="37"/>
      <c r="SA1472" s="52"/>
      <c r="SC1472" s="54"/>
      <c r="SI1472" s="34"/>
      <c r="SK1472" s="35"/>
      <c r="SQ1472" s="34"/>
      <c r="SS1472" s="35"/>
      <c r="TA1472" s="36"/>
      <c r="TC1472" s="37"/>
      <c r="TK1472" s="52"/>
      <c r="TM1472" s="54"/>
      <c r="TS1472" s="36"/>
      <c r="TU1472" s="37"/>
      <c r="VC1472" s="52"/>
      <c r="VE1472" s="53"/>
      <c r="VF1472" s="1"/>
      <c r="VT1472" s="1"/>
    </row>
    <row r="1473" spans="308:592" x14ac:dyDescent="0.3">
      <c r="KV1473" s="1"/>
      <c r="KW1473" s="34"/>
      <c r="KY1473" s="35"/>
      <c r="LA1473" s="36"/>
      <c r="LC1473" s="37"/>
      <c r="LQ1473" s="1"/>
      <c r="LU1473" s="34"/>
      <c r="LW1473" s="35"/>
      <c r="ME1473" s="36"/>
      <c r="MG1473" s="37"/>
      <c r="MO1473" s="52"/>
      <c r="MQ1473" s="54"/>
      <c r="MW1473" s="34"/>
      <c r="MY1473" s="35"/>
      <c r="NE1473" s="34"/>
      <c r="NG1473" s="35"/>
      <c r="NO1473" s="36"/>
      <c r="NQ1473" s="37"/>
      <c r="NY1473" s="52"/>
      <c r="OA1473" s="54"/>
      <c r="OG1473" s="36"/>
      <c r="OI1473" s="37"/>
      <c r="PQ1473" s="52"/>
      <c r="PS1473" s="53"/>
      <c r="PW1473" s="1"/>
      <c r="RG1473" s="34"/>
      <c r="RI1473" s="35"/>
      <c r="RQ1473" s="36"/>
      <c r="RS1473" s="37"/>
      <c r="SA1473" s="52"/>
      <c r="SC1473" s="54"/>
      <c r="SI1473" s="34"/>
      <c r="SK1473" s="35"/>
      <c r="SQ1473" s="34"/>
      <c r="SS1473" s="35"/>
      <c r="TA1473" s="36"/>
      <c r="TC1473" s="37"/>
      <c r="TK1473" s="52"/>
      <c r="TM1473" s="54"/>
      <c r="TS1473" s="36"/>
      <c r="TU1473" s="37"/>
      <c r="VC1473" s="52"/>
      <c r="VE1473" s="53"/>
      <c r="VF1473" s="1"/>
      <c r="VT1473" s="1"/>
    </row>
    <row r="1474" spans="308:592" x14ac:dyDescent="0.3">
      <c r="KV1474" s="1"/>
      <c r="KW1474" s="34"/>
      <c r="KY1474" s="35"/>
      <c r="LA1474" s="36"/>
      <c r="LC1474" s="37"/>
      <c r="LQ1474" s="1"/>
      <c r="LU1474" s="34"/>
      <c r="LW1474" s="35"/>
      <c r="ME1474" s="36"/>
      <c r="MG1474" s="37"/>
      <c r="MO1474" s="52"/>
      <c r="MQ1474" s="54"/>
      <c r="MW1474" s="34"/>
      <c r="MY1474" s="35"/>
      <c r="NE1474" s="34"/>
      <c r="NG1474" s="35"/>
      <c r="NO1474" s="36"/>
      <c r="NQ1474" s="37"/>
      <c r="NY1474" s="52"/>
      <c r="OA1474" s="54"/>
      <c r="OG1474" s="36"/>
      <c r="OI1474" s="37"/>
      <c r="PQ1474" s="52"/>
      <c r="PS1474" s="53"/>
      <c r="RG1474" s="34"/>
      <c r="RI1474" s="35"/>
      <c r="RQ1474" s="36"/>
      <c r="RS1474" s="37"/>
      <c r="SA1474" s="52"/>
      <c r="SC1474" s="54"/>
      <c r="SI1474" s="34"/>
      <c r="SK1474" s="35"/>
      <c r="SQ1474" s="34"/>
      <c r="SS1474" s="35"/>
      <c r="TA1474" s="36"/>
      <c r="TC1474" s="37"/>
      <c r="TK1474" s="52"/>
      <c r="TM1474" s="54"/>
      <c r="TS1474" s="36"/>
      <c r="TU1474" s="37"/>
      <c r="VC1474" s="52"/>
      <c r="VE1474" s="53"/>
      <c r="VF1474" s="1"/>
      <c r="VT1474" s="1"/>
    </row>
    <row r="1475" spans="308:592" x14ac:dyDescent="0.3">
      <c r="KV1475" s="1"/>
      <c r="KW1475" s="34"/>
      <c r="KY1475" s="35"/>
      <c r="LA1475" s="36"/>
      <c r="LC1475" s="37"/>
      <c r="LQ1475" s="1"/>
      <c r="LU1475" s="34"/>
      <c r="LW1475" s="35"/>
      <c r="ME1475" s="36"/>
      <c r="MG1475" s="37"/>
      <c r="MO1475" s="52"/>
      <c r="MQ1475" s="54"/>
      <c r="MW1475" s="34"/>
      <c r="MY1475" s="35"/>
      <c r="NE1475" s="34"/>
      <c r="NG1475" s="35"/>
      <c r="NO1475" s="36"/>
      <c r="NQ1475" s="37"/>
      <c r="NY1475" s="52"/>
      <c r="OA1475" s="54"/>
      <c r="OG1475" s="36"/>
      <c r="OI1475" s="37"/>
      <c r="PQ1475" s="52"/>
      <c r="PS1475" s="53"/>
      <c r="PW1475" s="1"/>
      <c r="RG1475" s="34"/>
      <c r="RI1475" s="35"/>
      <c r="RQ1475" s="36"/>
      <c r="RS1475" s="37"/>
      <c r="SA1475" s="52"/>
      <c r="SC1475" s="54"/>
      <c r="SI1475" s="34"/>
      <c r="SK1475" s="35"/>
      <c r="SQ1475" s="34"/>
      <c r="SS1475" s="35"/>
      <c r="TA1475" s="36"/>
      <c r="TC1475" s="37"/>
      <c r="TK1475" s="52"/>
      <c r="TM1475" s="54"/>
      <c r="TS1475" s="36"/>
      <c r="TU1475" s="37"/>
      <c r="VC1475" s="52"/>
      <c r="VE1475" s="53"/>
      <c r="VF1475" s="1"/>
      <c r="VT1475" s="1"/>
    </row>
    <row r="1476" spans="308:592" x14ac:dyDescent="0.3">
      <c r="KV1476" s="1"/>
      <c r="KW1476" s="34"/>
      <c r="KY1476" s="35"/>
      <c r="LA1476" s="36"/>
      <c r="LC1476" s="37"/>
      <c r="LQ1476" s="1"/>
      <c r="LU1476" s="34"/>
      <c r="LW1476" s="35"/>
      <c r="ME1476" s="36"/>
      <c r="MG1476" s="37"/>
      <c r="MO1476" s="52"/>
      <c r="MQ1476" s="54"/>
      <c r="MW1476" s="34"/>
      <c r="MY1476" s="35"/>
      <c r="NE1476" s="34"/>
      <c r="NG1476" s="35"/>
      <c r="NO1476" s="36"/>
      <c r="NQ1476" s="37"/>
      <c r="NY1476" s="52"/>
      <c r="OA1476" s="54"/>
      <c r="OG1476" s="36"/>
      <c r="OI1476" s="37"/>
      <c r="PQ1476" s="52"/>
      <c r="PS1476" s="53"/>
      <c r="RG1476" s="34"/>
      <c r="RI1476" s="35"/>
      <c r="RQ1476" s="36"/>
      <c r="RS1476" s="37"/>
      <c r="SA1476" s="52"/>
      <c r="SC1476" s="54"/>
      <c r="SI1476" s="34"/>
      <c r="SK1476" s="35"/>
      <c r="SQ1476" s="34"/>
      <c r="SS1476" s="35"/>
      <c r="TA1476" s="36"/>
      <c r="TC1476" s="37"/>
      <c r="TK1476" s="52"/>
      <c r="TM1476" s="54"/>
      <c r="TS1476" s="36"/>
      <c r="TU1476" s="37"/>
      <c r="VC1476" s="52"/>
      <c r="VE1476" s="53"/>
      <c r="VF1476" s="1"/>
      <c r="VT1476" s="1"/>
    </row>
    <row r="1477" spans="308:592" x14ac:dyDescent="0.3">
      <c r="KV1477" s="1"/>
      <c r="KW1477" s="34"/>
      <c r="KY1477" s="35"/>
      <c r="LA1477" s="36"/>
      <c r="LC1477" s="37"/>
      <c r="LQ1477" s="1"/>
      <c r="LU1477" s="34"/>
      <c r="LW1477" s="35"/>
      <c r="ME1477" s="36"/>
      <c r="MG1477" s="37"/>
      <c r="MO1477" s="52"/>
      <c r="MQ1477" s="54"/>
      <c r="MW1477" s="34"/>
      <c r="MY1477" s="35"/>
      <c r="NE1477" s="34"/>
      <c r="NG1477" s="35"/>
      <c r="NO1477" s="36"/>
      <c r="NQ1477" s="37"/>
      <c r="NY1477" s="52"/>
      <c r="OA1477" s="54"/>
      <c r="OG1477" s="36"/>
      <c r="OI1477" s="37"/>
      <c r="PQ1477" s="52"/>
      <c r="PS1477" s="53"/>
      <c r="PW1477" s="1"/>
      <c r="RG1477" s="34"/>
      <c r="RI1477" s="35"/>
      <c r="RQ1477" s="36"/>
      <c r="RS1477" s="37"/>
      <c r="SA1477" s="52"/>
      <c r="SC1477" s="54"/>
      <c r="SI1477" s="34"/>
      <c r="SK1477" s="35"/>
      <c r="SQ1477" s="34"/>
      <c r="SS1477" s="35"/>
      <c r="TA1477" s="36"/>
      <c r="TC1477" s="37"/>
      <c r="TK1477" s="52"/>
      <c r="TM1477" s="54"/>
      <c r="TS1477" s="36"/>
      <c r="TU1477" s="37"/>
      <c r="VC1477" s="52"/>
      <c r="VE1477" s="53"/>
      <c r="VF1477" s="1"/>
      <c r="VT1477" s="1"/>
    </row>
    <row r="1478" spans="308:592" x14ac:dyDescent="0.3">
      <c r="KV1478" s="1"/>
      <c r="KW1478" s="34"/>
      <c r="KY1478" s="35"/>
      <c r="LA1478" s="36"/>
      <c r="LC1478" s="37"/>
      <c r="LQ1478" s="1"/>
      <c r="LU1478" s="34"/>
      <c r="LW1478" s="35"/>
      <c r="ME1478" s="36"/>
      <c r="MG1478" s="37"/>
      <c r="MO1478" s="52"/>
      <c r="MQ1478" s="54"/>
      <c r="MW1478" s="34"/>
      <c r="MY1478" s="35"/>
      <c r="NE1478" s="34"/>
      <c r="NG1478" s="35"/>
      <c r="NO1478" s="36"/>
      <c r="NQ1478" s="37"/>
      <c r="NY1478" s="52"/>
      <c r="OA1478" s="54"/>
      <c r="OG1478" s="36"/>
      <c r="OI1478" s="37"/>
      <c r="PQ1478" s="52"/>
      <c r="PS1478" s="53"/>
      <c r="RG1478" s="34"/>
      <c r="RI1478" s="35"/>
      <c r="RQ1478" s="36"/>
      <c r="RS1478" s="37"/>
      <c r="SA1478" s="52"/>
      <c r="SC1478" s="54"/>
      <c r="SI1478" s="34"/>
      <c r="SK1478" s="35"/>
      <c r="SQ1478" s="34"/>
      <c r="SS1478" s="35"/>
      <c r="TA1478" s="36"/>
      <c r="TC1478" s="37"/>
      <c r="TK1478" s="52"/>
      <c r="TM1478" s="54"/>
      <c r="TS1478" s="36"/>
      <c r="TU1478" s="37"/>
      <c r="VC1478" s="52"/>
      <c r="VE1478" s="53"/>
      <c r="VF1478" s="1"/>
      <c r="VT1478" s="1"/>
    </row>
    <row r="1479" spans="308:592" x14ac:dyDescent="0.3">
      <c r="KV1479" s="1"/>
      <c r="KW1479" s="34"/>
      <c r="KY1479" s="35"/>
      <c r="LA1479" s="36"/>
      <c r="LC1479" s="37"/>
      <c r="LQ1479" s="1"/>
      <c r="LR1479" s="1"/>
      <c r="LS1479" s="1"/>
      <c r="LT1479" s="1"/>
      <c r="LU1479" s="2"/>
      <c r="LV1479" s="1"/>
      <c r="LW1479" s="7"/>
      <c r="LX1479" s="1"/>
      <c r="LY1479" s="1"/>
      <c r="LZ1479" s="1"/>
      <c r="MA1479" s="1"/>
      <c r="MB1479" s="1"/>
      <c r="MC1479" s="1"/>
      <c r="MD1479" s="1"/>
      <c r="ME1479" s="2"/>
      <c r="MF1479" s="1"/>
      <c r="MG1479" s="7"/>
      <c r="MH1479" s="1"/>
      <c r="MI1479" s="1"/>
      <c r="MJ1479" s="1"/>
      <c r="MK1479" s="1"/>
      <c r="ML1479" s="1"/>
      <c r="MM1479" s="1"/>
      <c r="MN1479" s="1"/>
      <c r="MO1479" s="2"/>
      <c r="MP1479" s="1"/>
      <c r="MQ1479" s="7"/>
      <c r="MR1479" s="1"/>
      <c r="MS1479" s="1"/>
      <c r="MT1479" s="1"/>
      <c r="MW1479" s="34"/>
      <c r="MY1479" s="35"/>
      <c r="NB1479" s="1"/>
      <c r="NC1479" s="1"/>
      <c r="ND1479" s="1"/>
      <c r="NE1479" s="2"/>
      <c r="NF1479" s="1"/>
      <c r="NG1479" s="7"/>
      <c r="NH1479" s="1"/>
      <c r="NI1479" s="1"/>
      <c r="NJ1479" s="1"/>
      <c r="NK1479" s="1"/>
      <c r="NL1479" s="1"/>
      <c r="NM1479" s="1"/>
      <c r="NN1479" s="1"/>
      <c r="NO1479" s="2"/>
      <c r="NP1479" s="1"/>
      <c r="NQ1479" s="7"/>
      <c r="NR1479" s="1"/>
      <c r="NS1479" s="1"/>
      <c r="NT1479" s="1"/>
      <c r="NU1479" s="1"/>
      <c r="NV1479" s="1"/>
      <c r="NW1479" s="1"/>
      <c r="NX1479" s="1"/>
      <c r="NY1479" s="2"/>
      <c r="NZ1479" s="1"/>
      <c r="OA1479" s="7"/>
      <c r="OB1479" s="1"/>
      <c r="OC1479" s="1"/>
      <c r="OD1479" s="1"/>
      <c r="OG1479" s="36"/>
      <c r="OI1479" s="37"/>
      <c r="PQ1479" s="52"/>
      <c r="PS1479" s="53"/>
      <c r="PW1479" s="1"/>
      <c r="RD1479" s="1"/>
      <c r="RE1479" s="1"/>
      <c r="RF1479" s="1"/>
      <c r="RG1479" s="2"/>
      <c r="RH1479" s="1"/>
      <c r="RI1479" s="7"/>
      <c r="RJ1479" s="1"/>
      <c r="RK1479" s="1"/>
      <c r="RL1479" s="1"/>
      <c r="RM1479" s="1"/>
      <c r="RN1479" s="1"/>
      <c r="RO1479" s="1"/>
      <c r="RP1479" s="1"/>
      <c r="RQ1479" s="2"/>
      <c r="RR1479" s="1"/>
      <c r="RS1479" s="7"/>
      <c r="RT1479" s="1"/>
      <c r="RU1479" s="1"/>
      <c r="RV1479" s="1"/>
      <c r="RW1479" s="1"/>
      <c r="RX1479" s="1"/>
      <c r="RY1479" s="1"/>
      <c r="RZ1479" s="1"/>
      <c r="SA1479" s="2"/>
      <c r="SB1479" s="1"/>
      <c r="SC1479" s="7"/>
      <c r="SD1479" s="1"/>
      <c r="SE1479" s="1"/>
      <c r="SF1479" s="1"/>
      <c r="SI1479" s="34"/>
      <c r="SK1479" s="35"/>
      <c r="SN1479" s="1"/>
      <c r="SO1479" s="1"/>
      <c r="SP1479" s="1"/>
      <c r="SQ1479" s="2"/>
      <c r="SR1479" s="1"/>
      <c r="SS1479" s="7"/>
      <c r="ST1479" s="1"/>
      <c r="SU1479" s="1"/>
      <c r="SV1479" s="1"/>
      <c r="SW1479" s="1"/>
      <c r="SX1479" s="1"/>
      <c r="SY1479" s="1"/>
      <c r="SZ1479" s="1"/>
      <c r="TA1479" s="2"/>
      <c r="TB1479" s="1"/>
      <c r="TC1479" s="7"/>
      <c r="TD1479" s="1"/>
      <c r="TE1479" s="1"/>
      <c r="TF1479" s="1"/>
      <c r="TG1479" s="1"/>
      <c r="TH1479" s="1"/>
      <c r="TI1479" s="1"/>
      <c r="TJ1479" s="1"/>
      <c r="TK1479" s="2"/>
      <c r="TL1479" s="1"/>
      <c r="TM1479" s="7"/>
      <c r="TN1479" s="1"/>
      <c r="TO1479" s="1"/>
      <c r="TP1479" s="1"/>
      <c r="TS1479" s="36"/>
      <c r="TU1479" s="37"/>
      <c r="VC1479" s="52"/>
      <c r="VE1479" s="53"/>
      <c r="VF1479" s="1"/>
      <c r="VT1479" s="1"/>
    </row>
    <row r="1480" spans="308:592" ht="15" thickBot="1" x14ac:dyDescent="0.35">
      <c r="KV1480" s="1"/>
      <c r="KW1480" s="34"/>
      <c r="KY1480" s="35"/>
      <c r="LA1480" s="36"/>
      <c r="LC1480" s="37"/>
      <c r="LQ1480" s="1"/>
      <c r="LR1480" s="1"/>
      <c r="LS1480" t="s">
        <v>136</v>
      </c>
      <c r="LU1480" s="2" t="s">
        <v>137</v>
      </c>
      <c r="LW1480" s="7" t="s">
        <v>138</v>
      </c>
      <c r="LZ1480" s="1"/>
      <c r="MB1480" s="1"/>
      <c r="MC1480" t="s">
        <v>136</v>
      </c>
      <c r="ME1480" s="2" t="s">
        <v>139</v>
      </c>
      <c r="MG1480" s="7" t="s">
        <v>140</v>
      </c>
      <c r="MJ1480" s="1"/>
      <c r="ML1480" s="1"/>
      <c r="MM1480" t="s">
        <v>136</v>
      </c>
      <c r="MO1480" s="2" t="s">
        <v>141</v>
      </c>
      <c r="MQ1480" s="7" t="s">
        <v>142</v>
      </c>
      <c r="MT1480" s="1"/>
      <c r="MW1480" s="34"/>
      <c r="MY1480" s="35"/>
      <c r="NB1480" s="1"/>
      <c r="NC1480" t="s">
        <v>136</v>
      </c>
      <c r="NE1480" s="2" t="s">
        <v>143</v>
      </c>
      <c r="NG1480" s="7" t="s">
        <v>144</v>
      </c>
      <c r="NJ1480" s="1"/>
      <c r="NL1480" s="1"/>
      <c r="NM1480" t="s">
        <v>136</v>
      </c>
      <c r="NO1480" s="2" t="s">
        <v>145</v>
      </c>
      <c r="NQ1480" s="7" t="s">
        <v>146</v>
      </c>
      <c r="NT1480" s="1"/>
      <c r="NV1480" s="1"/>
      <c r="NW1480" t="s">
        <v>136</v>
      </c>
      <c r="NY1480" s="2" t="s">
        <v>147</v>
      </c>
      <c r="OA1480" s="7" t="s">
        <v>148</v>
      </c>
      <c r="OD1480" s="1"/>
      <c r="OG1480" s="36"/>
      <c r="OI1480" s="37"/>
      <c r="PQ1480" s="52"/>
      <c r="PS1480" s="53"/>
      <c r="RD1480" s="1"/>
      <c r="RE1480" t="s">
        <v>136</v>
      </c>
      <c r="RG1480" s="2" t="s">
        <v>137</v>
      </c>
      <c r="RI1480" s="7" t="s">
        <v>138</v>
      </c>
      <c r="RL1480" s="1"/>
      <c r="RN1480" s="1"/>
      <c r="RO1480" t="s">
        <v>136</v>
      </c>
      <c r="RQ1480" s="2" t="s">
        <v>139</v>
      </c>
      <c r="RS1480" s="7" t="s">
        <v>140</v>
      </c>
      <c r="RV1480" s="1"/>
      <c r="RX1480" s="1"/>
      <c r="RY1480" t="s">
        <v>136</v>
      </c>
      <c r="SA1480" s="2" t="s">
        <v>141</v>
      </c>
      <c r="SC1480" s="7" t="s">
        <v>142</v>
      </c>
      <c r="SF1480" s="1"/>
      <c r="SI1480" s="34"/>
      <c r="SK1480" s="35"/>
      <c r="SN1480" s="1"/>
      <c r="SO1480" t="s">
        <v>136</v>
      </c>
      <c r="SQ1480" s="2" t="s">
        <v>143</v>
      </c>
      <c r="SS1480" s="7" t="s">
        <v>144</v>
      </c>
      <c r="SV1480" s="1"/>
      <c r="SX1480" s="1"/>
      <c r="SY1480" t="s">
        <v>136</v>
      </c>
      <c r="TA1480" s="2" t="s">
        <v>145</v>
      </c>
      <c r="TC1480" s="7" t="s">
        <v>146</v>
      </c>
      <c r="TF1480" s="1"/>
      <c r="TH1480" s="1"/>
      <c r="TI1480" t="s">
        <v>136</v>
      </c>
      <c r="TK1480" s="2" t="s">
        <v>147</v>
      </c>
      <c r="TM1480" s="7" t="s">
        <v>148</v>
      </c>
      <c r="TP1480" s="1"/>
      <c r="TS1480" s="36"/>
      <c r="TU1480" s="37"/>
      <c r="VC1480" s="52"/>
      <c r="VE1480" s="53"/>
      <c r="VF1480" s="1"/>
      <c r="VT1480" s="1"/>
    </row>
    <row r="1481" spans="308:592" ht="15" thickBot="1" x14ac:dyDescent="0.35">
      <c r="KV1481" s="1"/>
      <c r="KW1481" s="34"/>
      <c r="KY1481" s="35"/>
      <c r="LA1481" s="36"/>
      <c r="LC1481" s="37"/>
      <c r="LQ1481" s="1"/>
      <c r="LR1481" s="1"/>
      <c r="LS1481" s="57">
        <v>4</v>
      </c>
      <c r="LU1481" s="58">
        <f t="array" ref="LU1481">LU1490*LS1483</f>
        <v>-1.8121513957943127</v>
      </c>
      <c r="LW1481" s="41">
        <f>LW1470</f>
        <v>-4.4645497173283286E-5</v>
      </c>
      <c r="LZ1481" s="1"/>
      <c r="MB1481" s="1"/>
      <c r="MC1481" s="57">
        <v>4</v>
      </c>
      <c r="ME1481" s="58">
        <f t="array" ref="ME1481">ME1490*MC1483</f>
        <v>-1.8115494877024474</v>
      </c>
      <c r="MG1481" s="41">
        <f>MG1470</f>
        <v>3.8231845450401643E-5</v>
      </c>
      <c r="MJ1481" s="1"/>
      <c r="ML1481" s="1"/>
      <c r="MM1481" s="57">
        <v>4</v>
      </c>
      <c r="MO1481" s="58">
        <f t="array" ref="MO1481">MO1490*MM1483</f>
        <v>-1.811783000153943</v>
      </c>
      <c r="MQ1481" s="41">
        <f>MQ1470</f>
        <v>6.4136517228807755E-6</v>
      </c>
      <c r="MT1481" s="1"/>
      <c r="MW1481" s="34"/>
      <c r="MY1481" s="35"/>
      <c r="NB1481" s="1"/>
      <c r="NC1481" s="57">
        <v>4</v>
      </c>
      <c r="NE1481" s="58">
        <f t="array" ref="NE1481">NE1490*NC1483</f>
        <v>-1.8124551897622778</v>
      </c>
      <c r="NG1481" s="41">
        <f>NG1470</f>
        <v>7.8016517232194337E-6</v>
      </c>
      <c r="NJ1481" s="1"/>
      <c r="NL1481" s="1"/>
      <c r="NM1481" s="57">
        <v>4</v>
      </c>
      <c r="NO1481" s="58">
        <f t="array" ref="NO1481">NO1490*NM1483</f>
        <v>-1.811843061302143</v>
      </c>
      <c r="NQ1481" s="41">
        <f>NQ1470</f>
        <v>-6.6809138997611086E-6</v>
      </c>
      <c r="NT1481" s="1"/>
      <c r="NV1481" s="1"/>
      <c r="NW1481" s="57">
        <v>4</v>
      </c>
      <c r="NY1481" s="58">
        <f t="array" ref="NY1481">NY1490*NW1483</f>
        <v>-1.8120804903307415</v>
      </c>
      <c r="OA1481" s="41">
        <f>OA1470</f>
        <v>-1.1207378234586503E-6</v>
      </c>
      <c r="OD1481" s="1"/>
      <c r="OG1481" s="36"/>
      <c r="OI1481" s="37"/>
      <c r="OO1481" s="56"/>
      <c r="OY1481" s="56"/>
      <c r="PI1481" s="56"/>
      <c r="PQ1481" s="52"/>
      <c r="PS1481" s="53"/>
      <c r="PW1481" s="1"/>
      <c r="RD1481" s="1"/>
      <c r="RE1481" s="57">
        <v>4</v>
      </c>
      <c r="RG1481" s="58">
        <f t="array" ref="RG1481">RG1490*RE1483</f>
        <v>-1.064543198472039</v>
      </c>
      <c r="RI1481" s="41">
        <f>RI1470</f>
        <v>-3.2449768836447348E-5</v>
      </c>
      <c r="RL1481" s="1"/>
      <c r="RN1481" s="1"/>
      <c r="RO1481" s="57">
        <v>4</v>
      </c>
      <c r="RQ1481" s="58">
        <f t="array" ref="RQ1481">RQ1490*RO1483</f>
        <v>-1.065885558515163</v>
      </c>
      <c r="RS1481" s="41">
        <f>RS1470</f>
        <v>2.7682657987942354E-5</v>
      </c>
      <c r="RV1481" s="1"/>
      <c r="RX1481" s="1"/>
      <c r="RY1481" s="57">
        <v>4</v>
      </c>
      <c r="SA1481" s="58">
        <f t="array" ref="SA1481">SA1490*RY1483</f>
        <v>-1.0653716929647301</v>
      </c>
      <c r="SC1481" s="41">
        <f>SC1470</f>
        <v>4.7671108485058608E-6</v>
      </c>
      <c r="SF1481" s="1"/>
      <c r="SI1481" s="34"/>
      <c r="SK1481" s="35"/>
      <c r="SN1481" s="1"/>
      <c r="SO1481" s="57">
        <v>4</v>
      </c>
      <c r="SQ1481" s="58">
        <f t="array" ref="SQ1481">SQ1490*SO1483</f>
        <v>-1.067083479307708</v>
      </c>
      <c r="SS1481" s="41">
        <f>SS1470</f>
        <v>5.6621884432695346E-6</v>
      </c>
      <c r="SV1481" s="1"/>
      <c r="SX1481" s="1"/>
      <c r="SY1481" s="57">
        <v>4</v>
      </c>
      <c r="TA1481" s="58">
        <f t="array" ref="TA1481">TA1490*SY1483</f>
        <v>-1.0684434757262999</v>
      </c>
      <c r="TC1481" s="41">
        <f>TC1470</f>
        <v>-4.8303378926804622E-6</v>
      </c>
      <c r="TF1481" s="1"/>
      <c r="TH1481" s="1"/>
      <c r="TI1481" s="57">
        <v>4</v>
      </c>
      <c r="TK1481" s="58">
        <f t="array" ref="TK1481">TK1490*TI1483</f>
        <v>-1.0679228505739711</v>
      </c>
      <c r="TM1481" s="41">
        <f>TM1470</f>
        <v>-8.3185055058901825E-7</v>
      </c>
      <c r="TP1481" s="1"/>
      <c r="TS1481" s="36"/>
      <c r="TU1481" s="37"/>
      <c r="UA1481" s="56"/>
      <c r="UK1481" s="56"/>
      <c r="UU1481" s="56"/>
      <c r="VC1481" s="52"/>
      <c r="VE1481" s="53"/>
      <c r="VF1481" s="1"/>
      <c r="VT1481" s="1"/>
    </row>
    <row r="1482" spans="308:592" ht="15" thickBot="1" x14ac:dyDescent="0.35">
      <c r="KV1482" s="1"/>
      <c r="KW1482" s="34"/>
      <c r="KY1482" s="35"/>
      <c r="LA1482" s="36"/>
      <c r="LC1482" s="37"/>
      <c r="LQ1482" s="1"/>
      <c r="LR1482" s="1"/>
      <c r="LS1482" t="s">
        <v>149</v>
      </c>
      <c r="LU1482" s="55"/>
      <c r="LW1482" s="7"/>
      <c r="LZ1482" s="1"/>
      <c r="MB1482" s="1"/>
      <c r="MC1482" t="s">
        <v>149</v>
      </c>
      <c r="ME1482" s="55"/>
      <c r="MG1482" s="7"/>
      <c r="MJ1482" s="1"/>
      <c r="ML1482" s="1"/>
      <c r="MM1482" t="s">
        <v>149</v>
      </c>
      <c r="MO1482" s="55"/>
      <c r="MQ1482" s="7"/>
      <c r="MT1482" s="1"/>
      <c r="MW1482" s="34"/>
      <c r="MY1482" s="35"/>
      <c r="NB1482" s="1"/>
      <c r="NC1482" t="s">
        <v>149</v>
      </c>
      <c r="NE1482" s="55"/>
      <c r="NG1482" s="7"/>
      <c r="NJ1482" s="1"/>
      <c r="NL1482" s="1"/>
      <c r="NM1482" t="s">
        <v>149</v>
      </c>
      <c r="NO1482" s="55"/>
      <c r="NQ1482" s="7"/>
      <c r="NT1482" s="1"/>
      <c r="NV1482" s="1"/>
      <c r="NW1482" t="s">
        <v>149</v>
      </c>
      <c r="NY1482" s="55"/>
      <c r="OA1482" s="7"/>
      <c r="OD1482" s="1"/>
      <c r="OG1482" s="36"/>
      <c r="OI1482" s="37"/>
      <c r="OO1482" s="56"/>
      <c r="OY1482" s="56"/>
      <c r="PI1482" s="56"/>
      <c r="PQ1482" s="52"/>
      <c r="PS1482" s="53"/>
      <c r="RD1482" s="1"/>
      <c r="RE1482" t="s">
        <v>149</v>
      </c>
      <c r="RG1482" s="55"/>
      <c r="RI1482" s="7"/>
      <c r="RL1482" s="1"/>
      <c r="RN1482" s="1"/>
      <c r="RO1482" t="s">
        <v>149</v>
      </c>
      <c r="RQ1482" s="55"/>
      <c r="RS1482" s="7"/>
      <c r="RV1482" s="1"/>
      <c r="RX1482" s="1"/>
      <c r="RY1482" t="s">
        <v>149</v>
      </c>
      <c r="SA1482" s="55"/>
      <c r="SC1482" s="7"/>
      <c r="SF1482" s="1"/>
      <c r="SI1482" s="34"/>
      <c r="SK1482" s="35"/>
      <c r="SN1482" s="1"/>
      <c r="SO1482" t="s">
        <v>149</v>
      </c>
      <c r="SQ1482" s="55"/>
      <c r="SS1482" s="7"/>
      <c r="SV1482" s="1"/>
      <c r="SX1482" s="1"/>
      <c r="SY1482" t="s">
        <v>149</v>
      </c>
      <c r="TA1482" s="55"/>
      <c r="TC1482" s="7"/>
      <c r="TF1482" s="1"/>
      <c r="TH1482" s="1"/>
      <c r="TI1482" t="s">
        <v>149</v>
      </c>
      <c r="TK1482" s="55"/>
      <c r="TM1482" s="7"/>
      <c r="TP1482" s="1"/>
      <c r="TS1482" s="36"/>
      <c r="TU1482" s="37"/>
      <c r="UA1482" s="56"/>
      <c r="UK1482" s="56"/>
      <c r="UU1482" s="56"/>
      <c r="VC1482" s="52"/>
      <c r="VE1482" s="53"/>
      <c r="VF1482" s="1"/>
      <c r="VT1482" s="1"/>
    </row>
    <row r="1483" spans="308:592" ht="15" thickBot="1" x14ac:dyDescent="0.35">
      <c r="KV1483" s="1"/>
      <c r="KW1483" s="34"/>
      <c r="KY1483" s="35"/>
      <c r="LA1483" s="36"/>
      <c r="LC1483" s="37"/>
      <c r="LQ1483" s="1"/>
      <c r="LR1483" s="1"/>
      <c r="LS1483" s="57">
        <f>1/SQRT(LS1481)</f>
        <v>0.5</v>
      </c>
      <c r="LU1483" s="55"/>
      <c r="LW1483" s="7"/>
      <c r="LZ1483" s="1"/>
      <c r="MB1483" s="1"/>
      <c r="MC1483" s="57">
        <f>1/SQRT(MC1481)</f>
        <v>0.5</v>
      </c>
      <c r="ME1483" s="55"/>
      <c r="MG1483" s="7"/>
      <c r="MJ1483" s="1"/>
      <c r="ML1483" s="1"/>
      <c r="MM1483" s="57">
        <f>1/SQRT(MM1481)</f>
        <v>0.5</v>
      </c>
      <c r="MO1483" s="55"/>
      <c r="MQ1483" s="7"/>
      <c r="MT1483" s="1"/>
      <c r="MW1483" s="34"/>
      <c r="MY1483" s="35"/>
      <c r="NB1483" s="1"/>
      <c r="NC1483" s="57">
        <f>1/SQRT(NC1481)</f>
        <v>0.5</v>
      </c>
      <c r="NE1483" s="55"/>
      <c r="NG1483" s="7"/>
      <c r="NJ1483" s="1"/>
      <c r="NL1483" s="1"/>
      <c r="NM1483" s="57">
        <f>1/SQRT(NM1481)</f>
        <v>0.5</v>
      </c>
      <c r="NO1483" s="55"/>
      <c r="NQ1483" s="7"/>
      <c r="NT1483" s="1"/>
      <c r="NV1483" s="1"/>
      <c r="NW1483" s="57">
        <f>1/SQRT(NW1481)</f>
        <v>0.5</v>
      </c>
      <c r="NY1483" s="55"/>
      <c r="OA1483" s="7"/>
      <c r="OD1483" s="1"/>
      <c r="OG1483" s="36"/>
      <c r="OI1483" s="37"/>
      <c r="OO1483" s="56"/>
      <c r="OY1483" s="56"/>
      <c r="PI1483" s="56"/>
      <c r="PQ1483" s="52"/>
      <c r="PS1483" s="53"/>
      <c r="PW1483" s="1"/>
      <c r="RD1483" s="1"/>
      <c r="RE1483" s="57">
        <f>1/SQRT(RE1481)</f>
        <v>0.5</v>
      </c>
      <c r="RG1483" s="55"/>
      <c r="RI1483" s="7"/>
      <c r="RL1483" s="1"/>
      <c r="RN1483" s="1"/>
      <c r="RO1483" s="57">
        <f>1/SQRT(RO1481)</f>
        <v>0.5</v>
      </c>
      <c r="RQ1483" s="55"/>
      <c r="RS1483" s="7"/>
      <c r="RV1483" s="1"/>
      <c r="RX1483" s="1"/>
      <c r="RY1483" s="57">
        <f>1/SQRT(RY1481)</f>
        <v>0.5</v>
      </c>
      <c r="SA1483" s="55"/>
      <c r="SC1483" s="7"/>
      <c r="SF1483" s="1"/>
      <c r="SI1483" s="34"/>
      <c r="SK1483" s="35"/>
      <c r="SN1483" s="1"/>
      <c r="SO1483" s="57">
        <f>1/SQRT(SO1481)</f>
        <v>0.5</v>
      </c>
      <c r="SQ1483" s="55"/>
      <c r="SS1483" s="7"/>
      <c r="SV1483" s="1"/>
      <c r="SX1483" s="1"/>
      <c r="SY1483" s="57">
        <f>1/SQRT(SY1481)</f>
        <v>0.5</v>
      </c>
      <c r="TA1483" s="55"/>
      <c r="TC1483" s="7"/>
      <c r="TF1483" s="1"/>
      <c r="TH1483" s="1"/>
      <c r="TI1483" s="57">
        <f>1/SQRT(TI1481)</f>
        <v>0.5</v>
      </c>
      <c r="TK1483" s="55"/>
      <c r="TM1483" s="7"/>
      <c r="TP1483" s="1"/>
      <c r="TS1483" s="36"/>
      <c r="TU1483" s="37"/>
      <c r="UA1483" s="56"/>
      <c r="UK1483" s="56"/>
      <c r="UU1483" s="56"/>
      <c r="VC1483" s="52"/>
      <c r="VE1483" s="53"/>
      <c r="VF1483" s="1"/>
      <c r="VT1483" s="1"/>
    </row>
    <row r="1484" spans="308:592" x14ac:dyDescent="0.3">
      <c r="KV1484" s="1"/>
      <c r="KW1484" s="34"/>
      <c r="KY1484" s="35"/>
      <c r="LA1484" s="36"/>
      <c r="LC1484" s="37"/>
      <c r="LQ1484" s="1"/>
      <c r="LR1484" s="1"/>
      <c r="LU1484" s="55"/>
      <c r="LW1484" s="7"/>
      <c r="LZ1484" s="1"/>
      <c r="MB1484" s="1"/>
      <c r="ME1484" s="55"/>
      <c r="MG1484" s="7"/>
      <c r="MJ1484" s="1"/>
      <c r="ML1484" s="1"/>
      <c r="MO1484" s="55"/>
      <c r="MQ1484" s="7"/>
      <c r="MT1484" s="1"/>
      <c r="MW1484" s="34"/>
      <c r="MY1484" s="35"/>
      <c r="NB1484" s="1"/>
      <c r="NE1484" s="55"/>
      <c r="NG1484" s="7"/>
      <c r="NJ1484" s="1"/>
      <c r="NL1484" s="1"/>
      <c r="NO1484" s="55"/>
      <c r="NQ1484" s="7"/>
      <c r="NT1484" s="1"/>
      <c r="NV1484" s="1"/>
      <c r="NY1484" s="55"/>
      <c r="OA1484" s="7"/>
      <c r="OD1484" s="1"/>
      <c r="OG1484" s="36"/>
      <c r="OI1484" s="37"/>
      <c r="OO1484" s="56"/>
      <c r="OY1484" s="56"/>
      <c r="PI1484" s="56"/>
      <c r="PQ1484" s="52"/>
      <c r="PS1484" s="53"/>
      <c r="RD1484" s="1"/>
      <c r="RG1484" s="55"/>
      <c r="RI1484" s="7"/>
      <c r="RL1484" s="1"/>
      <c r="RN1484" s="1"/>
      <c r="RQ1484" s="55"/>
      <c r="RS1484" s="7"/>
      <c r="RV1484" s="1"/>
      <c r="RX1484" s="1"/>
      <c r="SA1484" s="55"/>
      <c r="SC1484" s="7"/>
      <c r="SF1484" s="1"/>
      <c r="SI1484" s="34"/>
      <c r="SK1484" s="35"/>
      <c r="SN1484" s="1"/>
      <c r="SQ1484" s="55"/>
      <c r="SS1484" s="7"/>
      <c r="SV1484" s="1"/>
      <c r="SX1484" s="1"/>
      <c r="TA1484" s="55"/>
      <c r="TC1484" s="7"/>
      <c r="TF1484" s="1"/>
      <c r="TH1484" s="1"/>
      <c r="TK1484" s="55"/>
      <c r="TM1484" s="7"/>
      <c r="TP1484" s="1"/>
      <c r="TS1484" s="36"/>
      <c r="TU1484" s="37"/>
      <c r="UA1484" s="56"/>
      <c r="UK1484" s="56"/>
      <c r="UU1484" s="56"/>
      <c r="VC1484" s="52"/>
      <c r="VE1484" s="53"/>
      <c r="VF1484" s="1"/>
      <c r="VT1484" s="1"/>
    </row>
    <row r="1485" spans="308:592" x14ac:dyDescent="0.3">
      <c r="KV1485" s="1"/>
      <c r="KW1485" s="34"/>
      <c r="KY1485" s="35"/>
      <c r="LA1485" s="36"/>
      <c r="LC1485" s="37"/>
      <c r="LQ1485" s="1"/>
      <c r="LR1485" s="1"/>
      <c r="LU1485" s="55"/>
      <c r="LW1485" s="7"/>
      <c r="LZ1485" s="1"/>
      <c r="MB1485" s="1"/>
      <c r="ME1485" s="55"/>
      <c r="MG1485" s="7"/>
      <c r="MJ1485" s="1"/>
      <c r="ML1485" s="1"/>
      <c r="MO1485" s="55"/>
      <c r="MQ1485" s="7"/>
      <c r="MT1485" s="1"/>
      <c r="MW1485" s="34"/>
      <c r="MY1485" s="35"/>
      <c r="NB1485" s="1"/>
      <c r="NE1485" s="55"/>
      <c r="NG1485" s="7"/>
      <c r="NJ1485" s="1"/>
      <c r="NL1485" s="1"/>
      <c r="NO1485" s="55"/>
      <c r="NQ1485" s="7"/>
      <c r="NT1485" s="1"/>
      <c r="NV1485" s="1"/>
      <c r="NY1485" s="55"/>
      <c r="OA1485" s="7"/>
      <c r="OD1485" s="1"/>
      <c r="OG1485" s="36"/>
      <c r="OI1485" s="37"/>
      <c r="OO1485" s="56"/>
      <c r="OY1485" s="56"/>
      <c r="PI1485" s="56"/>
      <c r="PQ1485" s="52"/>
      <c r="PS1485" s="53"/>
      <c r="PW1485" s="1"/>
      <c r="RD1485" s="1"/>
      <c r="RG1485" s="55"/>
      <c r="RI1485" s="7"/>
      <c r="RL1485" s="1"/>
      <c r="RN1485" s="1"/>
      <c r="RQ1485" s="55"/>
      <c r="RS1485" s="7"/>
      <c r="RV1485" s="1"/>
      <c r="RX1485" s="1"/>
      <c r="SA1485" s="55"/>
      <c r="SC1485" s="7"/>
      <c r="SF1485" s="1"/>
      <c r="SI1485" s="34"/>
      <c r="SK1485" s="35"/>
      <c r="SN1485" s="1"/>
      <c r="SQ1485" s="55"/>
      <c r="SS1485" s="7"/>
      <c r="SV1485" s="1"/>
      <c r="SX1485" s="1"/>
      <c r="TA1485" s="55"/>
      <c r="TC1485" s="7"/>
      <c r="TF1485" s="1"/>
      <c r="TH1485" s="1"/>
      <c r="TK1485" s="55"/>
      <c r="TM1485" s="7"/>
      <c r="TP1485" s="1"/>
      <c r="TS1485" s="36"/>
      <c r="TU1485" s="37"/>
      <c r="UA1485" s="56"/>
      <c r="UK1485" s="56"/>
      <c r="UU1485" s="56"/>
      <c r="VC1485" s="52"/>
      <c r="VE1485" s="53"/>
      <c r="VF1485" s="1"/>
      <c r="VT1485" s="1"/>
    </row>
    <row r="1486" spans="308:592" x14ac:dyDescent="0.3">
      <c r="KV1486" s="1"/>
      <c r="KW1486" s="34"/>
      <c r="KY1486" s="35"/>
      <c r="LA1486" s="36"/>
      <c r="LC1486" s="37"/>
      <c r="LQ1486" s="1"/>
      <c r="LR1486" s="1"/>
      <c r="LU1486" s="55"/>
      <c r="LW1486" s="7"/>
      <c r="LZ1486" s="1"/>
      <c r="MB1486" s="1"/>
      <c r="ME1486" s="55"/>
      <c r="MG1486" s="7"/>
      <c r="MJ1486" s="1"/>
      <c r="ML1486" s="1"/>
      <c r="MO1486" s="55"/>
      <c r="MQ1486" s="7"/>
      <c r="MT1486" s="1"/>
      <c r="MW1486" s="34"/>
      <c r="MY1486" s="35"/>
      <c r="NB1486" s="1"/>
      <c r="NE1486" s="55"/>
      <c r="NG1486" s="7"/>
      <c r="NJ1486" s="1"/>
      <c r="NL1486" s="1"/>
      <c r="NO1486" s="55"/>
      <c r="NQ1486" s="7"/>
      <c r="NT1486" s="1"/>
      <c r="NV1486" s="1"/>
      <c r="NY1486" s="55"/>
      <c r="OA1486" s="7"/>
      <c r="OD1486" s="1"/>
      <c r="OG1486" s="36"/>
      <c r="OI1486" s="37"/>
      <c r="OO1486" s="56"/>
      <c r="OY1486" s="56"/>
      <c r="PI1486" s="56"/>
      <c r="PQ1486" s="52"/>
      <c r="PS1486" s="53"/>
      <c r="RD1486" s="1"/>
      <c r="RG1486" s="55"/>
      <c r="RI1486" s="7"/>
      <c r="RL1486" s="1"/>
      <c r="RN1486" s="1"/>
      <c r="RQ1486" s="55"/>
      <c r="RS1486" s="7"/>
      <c r="RV1486" s="1"/>
      <c r="RX1486" s="1"/>
      <c r="SA1486" s="55"/>
      <c r="SC1486" s="7"/>
      <c r="SF1486" s="1"/>
      <c r="SI1486" s="34"/>
      <c r="SK1486" s="35"/>
      <c r="SN1486" s="1"/>
      <c r="SQ1486" s="55"/>
      <c r="SS1486" s="7"/>
      <c r="SV1486" s="1"/>
      <c r="SX1486" s="1"/>
      <c r="TA1486" s="55"/>
      <c r="TC1486" s="7"/>
      <c r="TF1486" s="1"/>
      <c r="TH1486" s="1"/>
      <c r="TK1486" s="55"/>
      <c r="TM1486" s="7"/>
      <c r="TP1486" s="1"/>
      <c r="TS1486" s="36"/>
      <c r="TU1486" s="37"/>
      <c r="UA1486" s="56"/>
      <c r="UK1486" s="56"/>
      <c r="UU1486" s="56"/>
      <c r="VC1486" s="52"/>
      <c r="VE1486" s="53"/>
      <c r="VF1486" s="1"/>
      <c r="VT1486" s="1"/>
    </row>
    <row r="1487" spans="308:592" x14ac:dyDescent="0.3">
      <c r="KV1487" s="1"/>
      <c r="KW1487" s="34"/>
      <c r="KY1487" s="35"/>
      <c r="LA1487" s="36"/>
      <c r="LC1487" s="37"/>
      <c r="LQ1487" s="1"/>
      <c r="LR1487" s="1"/>
      <c r="LU1487" s="55"/>
      <c r="LW1487" s="7"/>
      <c r="LZ1487" s="1"/>
      <c r="MB1487" s="1"/>
      <c r="ME1487" s="55"/>
      <c r="MG1487" s="7"/>
      <c r="MJ1487" s="1"/>
      <c r="ML1487" s="1"/>
      <c r="MO1487" s="55"/>
      <c r="MQ1487" s="7"/>
      <c r="MT1487" s="1"/>
      <c r="MW1487" s="34"/>
      <c r="MY1487" s="35"/>
      <c r="NB1487" s="1"/>
      <c r="NE1487" s="55"/>
      <c r="NG1487" s="7"/>
      <c r="NJ1487" s="1"/>
      <c r="NL1487" s="1"/>
      <c r="NO1487" s="55"/>
      <c r="NQ1487" s="7"/>
      <c r="NT1487" s="1"/>
      <c r="NV1487" s="1"/>
      <c r="NY1487" s="55"/>
      <c r="OA1487" s="7"/>
      <c r="OD1487" s="1"/>
      <c r="OG1487" s="36"/>
      <c r="OI1487" s="37"/>
      <c r="OO1487" s="56"/>
      <c r="OY1487" s="56"/>
      <c r="PI1487" s="56"/>
      <c r="PQ1487" s="52"/>
      <c r="PS1487" s="53"/>
      <c r="PW1487" s="1"/>
      <c r="RD1487" s="1"/>
      <c r="RG1487" s="55"/>
      <c r="RI1487" s="7"/>
      <c r="RL1487" s="1"/>
      <c r="RN1487" s="1"/>
      <c r="RQ1487" s="55"/>
      <c r="RS1487" s="7"/>
      <c r="RV1487" s="1"/>
      <c r="RX1487" s="1"/>
      <c r="SA1487" s="55"/>
      <c r="SC1487" s="7"/>
      <c r="SF1487" s="1"/>
      <c r="SI1487" s="34"/>
      <c r="SK1487" s="35"/>
      <c r="SN1487" s="1"/>
      <c r="SQ1487" s="55"/>
      <c r="SS1487" s="7"/>
      <c r="SV1487" s="1"/>
      <c r="SX1487" s="1"/>
      <c r="TA1487" s="55"/>
      <c r="TC1487" s="7"/>
      <c r="TF1487" s="1"/>
      <c r="TH1487" s="1"/>
      <c r="TK1487" s="55"/>
      <c r="TM1487" s="7"/>
      <c r="TP1487" s="1"/>
      <c r="TS1487" s="36"/>
      <c r="TU1487" s="37"/>
      <c r="UA1487" s="56"/>
      <c r="UK1487" s="56"/>
      <c r="UU1487" s="56"/>
      <c r="VC1487" s="52"/>
      <c r="VE1487" s="53"/>
      <c r="VF1487" s="1"/>
      <c r="VT1487" s="1"/>
    </row>
    <row r="1488" spans="308:592" x14ac:dyDescent="0.3">
      <c r="KV1488" s="1"/>
      <c r="KW1488" s="34"/>
      <c r="KY1488" s="35"/>
      <c r="LA1488" s="36"/>
      <c r="LC1488" s="37"/>
      <c r="LQ1488" s="1"/>
      <c r="LR1488" s="1"/>
      <c r="LU1488" s="55"/>
      <c r="LW1488" s="7"/>
      <c r="LZ1488" s="1"/>
      <c r="MB1488" s="1"/>
      <c r="ME1488" s="55"/>
      <c r="MG1488" s="7"/>
      <c r="MJ1488" s="1"/>
      <c r="ML1488" s="1"/>
      <c r="MO1488" s="55"/>
      <c r="MQ1488" s="7"/>
      <c r="MT1488" s="1"/>
      <c r="MW1488" s="34"/>
      <c r="MY1488" s="35"/>
      <c r="NB1488" s="1"/>
      <c r="NE1488" s="55"/>
      <c r="NG1488" s="7"/>
      <c r="NJ1488" s="1"/>
      <c r="NL1488" s="1"/>
      <c r="NO1488" s="55"/>
      <c r="NQ1488" s="7"/>
      <c r="NT1488" s="1"/>
      <c r="NV1488" s="1"/>
      <c r="NY1488" s="55"/>
      <c r="OA1488" s="7"/>
      <c r="OD1488" s="1"/>
      <c r="OG1488" s="36"/>
      <c r="OI1488" s="37"/>
      <c r="OO1488" s="56"/>
      <c r="OY1488" s="56"/>
      <c r="PI1488" s="56"/>
      <c r="PQ1488" s="52"/>
      <c r="PS1488" s="53"/>
      <c r="RD1488" s="1"/>
      <c r="RG1488" s="55"/>
      <c r="RI1488" s="7"/>
      <c r="RL1488" s="1"/>
      <c r="RN1488" s="1"/>
      <c r="RQ1488" s="55"/>
      <c r="RS1488" s="7"/>
      <c r="RV1488" s="1"/>
      <c r="RX1488" s="1"/>
      <c r="SA1488" s="55"/>
      <c r="SC1488" s="7"/>
      <c r="SF1488" s="1"/>
      <c r="SI1488" s="34"/>
      <c r="SK1488" s="35"/>
      <c r="SN1488" s="1"/>
      <c r="SQ1488" s="55"/>
      <c r="SS1488" s="7"/>
      <c r="SV1488" s="1"/>
      <c r="SX1488" s="1"/>
      <c r="TA1488" s="55"/>
      <c r="TC1488" s="7"/>
      <c r="TF1488" s="1"/>
      <c r="TH1488" s="1"/>
      <c r="TK1488" s="55"/>
      <c r="TM1488" s="7"/>
      <c r="TP1488" s="1"/>
      <c r="TS1488" s="36"/>
      <c r="TU1488" s="37"/>
      <c r="UA1488" s="56"/>
      <c r="UK1488" s="56"/>
      <c r="UU1488" s="56"/>
      <c r="VC1488" s="52"/>
      <c r="VE1488" s="53"/>
      <c r="VF1488" s="1"/>
      <c r="VT1488" s="1"/>
    </row>
    <row r="1489" spans="308:592" ht="15" thickBot="1" x14ac:dyDescent="0.35">
      <c r="KV1489" s="1"/>
      <c r="KW1489" s="34"/>
      <c r="KY1489" s="35"/>
      <c r="LA1489" s="36"/>
      <c r="LC1489" s="37"/>
      <c r="LQ1489" s="1"/>
      <c r="LR1489" s="1"/>
      <c r="LU1489" s="2" t="s">
        <v>150</v>
      </c>
      <c r="LW1489" s="7" t="s">
        <v>151</v>
      </c>
      <c r="LZ1489" s="1"/>
      <c r="MB1489" s="1"/>
      <c r="ME1489" s="2" t="s">
        <v>152</v>
      </c>
      <c r="MG1489" s="7" t="s">
        <v>153</v>
      </c>
      <c r="MJ1489" s="1"/>
      <c r="ML1489" s="1"/>
      <c r="MO1489" s="2" t="s">
        <v>154</v>
      </c>
      <c r="MQ1489" s="7" t="s">
        <v>155</v>
      </c>
      <c r="MT1489" s="1"/>
      <c r="MW1489" s="34"/>
      <c r="MY1489" s="35"/>
      <c r="NB1489" s="1"/>
      <c r="NE1489" s="2" t="s">
        <v>156</v>
      </c>
      <c r="NG1489" s="7" t="s">
        <v>157</v>
      </c>
      <c r="NJ1489" s="1"/>
      <c r="NL1489" s="1"/>
      <c r="NO1489" s="2" t="s">
        <v>158</v>
      </c>
      <c r="NQ1489" s="7" t="s">
        <v>159</v>
      </c>
      <c r="NT1489" s="1"/>
      <c r="NV1489" s="1"/>
      <c r="NY1489" s="2" t="s">
        <v>160</v>
      </c>
      <c r="OA1489" s="7" t="s">
        <v>161</v>
      </c>
      <c r="OD1489" s="1"/>
      <c r="OG1489" s="36"/>
      <c r="OI1489" s="37"/>
      <c r="PQ1489" s="52"/>
      <c r="PS1489" s="53"/>
      <c r="PW1489" s="1"/>
      <c r="RD1489" s="1"/>
      <c r="RG1489" s="2" t="s">
        <v>150</v>
      </c>
      <c r="RI1489" s="7" t="s">
        <v>151</v>
      </c>
      <c r="RL1489" s="1"/>
      <c r="RN1489" s="1"/>
      <c r="RQ1489" s="2" t="s">
        <v>152</v>
      </c>
      <c r="RS1489" s="7" t="s">
        <v>153</v>
      </c>
      <c r="RV1489" s="1"/>
      <c r="RX1489" s="1"/>
      <c r="SA1489" s="2" t="s">
        <v>154</v>
      </c>
      <c r="SC1489" s="7" t="s">
        <v>155</v>
      </c>
      <c r="SF1489" s="1"/>
      <c r="SI1489" s="34"/>
      <c r="SK1489" s="35"/>
      <c r="SN1489" s="1"/>
      <c r="SQ1489" s="2" t="s">
        <v>156</v>
      </c>
      <c r="SS1489" s="7" t="s">
        <v>157</v>
      </c>
      <c r="SV1489" s="1"/>
      <c r="SX1489" s="1"/>
      <c r="TA1489" s="2" t="s">
        <v>158</v>
      </c>
      <c r="TC1489" s="7" t="s">
        <v>159</v>
      </c>
      <c r="TF1489" s="1"/>
      <c r="TH1489" s="1"/>
      <c r="TK1489" s="2" t="s">
        <v>160</v>
      </c>
      <c r="TM1489" s="7" t="s">
        <v>161</v>
      </c>
      <c r="TP1489" s="1"/>
      <c r="TS1489" s="36"/>
      <c r="TU1489" s="37"/>
      <c r="VC1489" s="52"/>
      <c r="VE1489" s="53"/>
      <c r="VF1489" s="1"/>
      <c r="VT1489" s="1"/>
    </row>
    <row r="1490" spans="308:592" ht="15" thickBot="1" x14ac:dyDescent="0.35">
      <c r="KV1490" s="1"/>
      <c r="KW1490" s="34"/>
      <c r="KY1490" s="35"/>
      <c r="LA1490" s="36"/>
      <c r="LC1490" s="37"/>
      <c r="LQ1490" s="1"/>
      <c r="LR1490" s="1"/>
      <c r="LU1490" s="58">
        <f>LU1493</f>
        <v>-3.6243027915886254</v>
      </c>
      <c r="LW1490" s="41">
        <f>LW1481*LS1483</f>
        <v>-2.2322748586641643E-5</v>
      </c>
      <c r="LZ1490" s="1"/>
      <c r="MB1490" s="1"/>
      <c r="ME1490" s="58">
        <f>ME1493</f>
        <v>-3.6230989754048948</v>
      </c>
      <c r="MG1490" s="41">
        <f t="array" ref="MG1490">MG1481*MC1483</f>
        <v>1.9115922725200822E-5</v>
      </c>
      <c r="MJ1490" s="1"/>
      <c r="ML1490" s="1"/>
      <c r="MO1490" s="58">
        <f>MO1493</f>
        <v>-3.623566000307886</v>
      </c>
      <c r="MQ1490" s="41">
        <f t="array" ref="MQ1490">MQ1481*MM1483</f>
        <v>3.2068258614403877E-6</v>
      </c>
      <c r="MT1490" s="1"/>
      <c r="MW1490" s="34"/>
      <c r="MY1490" s="35"/>
      <c r="NB1490" s="1"/>
      <c r="NE1490" s="58">
        <f>NE1493</f>
        <v>-3.6249103795245556</v>
      </c>
      <c r="NG1490" s="41">
        <f t="array" ref="NG1490">NG1481*NC1483</f>
        <v>3.9008258616097169E-6</v>
      </c>
      <c r="NJ1490" s="1"/>
      <c r="NL1490" s="1"/>
      <c r="NO1490" s="58">
        <f>NO1493</f>
        <v>-3.623686122604286</v>
      </c>
      <c r="NQ1490" s="41">
        <f t="array" ref="NQ1490">NQ1481*NM1483</f>
        <v>-3.3404569498805543E-6</v>
      </c>
      <c r="NT1490" s="1"/>
      <c r="NV1490" s="1"/>
      <c r="NY1490" s="58">
        <f>NY1493</f>
        <v>-3.624160980661483</v>
      </c>
      <c r="OA1490" s="41">
        <f t="array" ref="OA1490">OA1481*NW1483</f>
        <v>-5.6036891172932517E-7</v>
      </c>
      <c r="OD1490" s="1"/>
      <c r="OG1490" s="36"/>
      <c r="OI1490" s="37"/>
      <c r="OO1490" s="56"/>
      <c r="OY1490" s="56"/>
      <c r="PI1490" s="56"/>
      <c r="PQ1490" s="52"/>
      <c r="PS1490" s="53"/>
      <c r="RD1490" s="1"/>
      <c r="RG1490" s="58">
        <f>RG1493</f>
        <v>-2.1290863969440781</v>
      </c>
      <c r="RI1490" s="41">
        <f>RI1481*RE1483</f>
        <v>-1.6224884418223674E-5</v>
      </c>
      <c r="RL1490" s="1"/>
      <c r="RN1490" s="1"/>
      <c r="RQ1490" s="58">
        <f>RQ1493</f>
        <v>-2.131771117030326</v>
      </c>
      <c r="RS1490" s="41">
        <f t="array" ref="RS1490">RS1481*RO1483</f>
        <v>1.3841328993971177E-5</v>
      </c>
      <c r="RV1490" s="1"/>
      <c r="RX1490" s="1"/>
      <c r="SA1490" s="58">
        <f>SA1493</f>
        <v>-2.1307433859294602</v>
      </c>
      <c r="SC1490" s="41">
        <f t="array" ref="SC1490">SC1481*RY1483</f>
        <v>2.3835554242529304E-6</v>
      </c>
      <c r="SF1490" s="1"/>
      <c r="SI1490" s="34"/>
      <c r="SK1490" s="35"/>
      <c r="SN1490" s="1"/>
      <c r="SQ1490" s="58">
        <f>SQ1493</f>
        <v>-2.1341669586154159</v>
      </c>
      <c r="SS1490" s="41">
        <f t="array" ref="SS1490">SS1481*SO1483</f>
        <v>2.8310942216347673E-6</v>
      </c>
      <c r="SV1490" s="1"/>
      <c r="SX1490" s="1"/>
      <c r="TA1490" s="58">
        <f>TA1493</f>
        <v>-2.1368869514525999</v>
      </c>
      <c r="TC1490" s="41">
        <f t="array" ref="TC1490">TC1481*SY1483</f>
        <v>-2.4151689463402311E-6</v>
      </c>
      <c r="TF1490" s="1"/>
      <c r="TH1490" s="1"/>
      <c r="TK1490" s="58">
        <f>TK1493</f>
        <v>-2.1358457011479421</v>
      </c>
      <c r="TM1490" s="41">
        <f t="array" ref="TM1490">TM1481*TI1483</f>
        <v>-4.1592527529450913E-7</v>
      </c>
      <c r="TP1490" s="1"/>
      <c r="TS1490" s="36"/>
      <c r="TU1490" s="37"/>
      <c r="UA1490" s="56"/>
      <c r="UK1490" s="56"/>
      <c r="UU1490" s="56"/>
      <c r="VC1490" s="52"/>
      <c r="VE1490" s="53"/>
      <c r="VF1490" s="1"/>
      <c r="VT1490" s="1"/>
    </row>
    <row r="1491" spans="308:592" x14ac:dyDescent="0.3">
      <c r="KV1491" s="1"/>
      <c r="KW1491" s="34"/>
      <c r="KY1491" s="35"/>
      <c r="LA1491" s="36"/>
      <c r="LC1491" s="37"/>
      <c r="LQ1491" s="1"/>
      <c r="LR1491" s="1"/>
      <c r="LS1491" s="1"/>
      <c r="LT1491" s="1"/>
      <c r="LU1491" s="2"/>
      <c r="LV1491" s="1"/>
      <c r="LW1491" s="7"/>
      <c r="LX1491" s="1"/>
      <c r="LY1491" s="1"/>
      <c r="LZ1491" s="1"/>
      <c r="MA1491" s="1"/>
      <c r="MB1491" s="1"/>
      <c r="MC1491" s="1"/>
      <c r="MD1491" s="1"/>
      <c r="ME1491" s="2"/>
      <c r="MF1491" s="1"/>
      <c r="MG1491" s="7"/>
      <c r="MH1491" s="1"/>
      <c r="MI1491" s="1"/>
      <c r="MJ1491" s="1"/>
      <c r="MK1491" s="1"/>
      <c r="ML1491" s="1"/>
      <c r="MM1491" s="1"/>
      <c r="MN1491" s="1"/>
      <c r="MO1491" s="2"/>
      <c r="MP1491" s="1"/>
      <c r="MQ1491" s="7"/>
      <c r="MR1491" s="1"/>
      <c r="MS1491" s="1"/>
      <c r="MT1491" s="1"/>
      <c r="MU1491" s="1"/>
      <c r="MW1491" s="34"/>
      <c r="MY1491" s="35"/>
      <c r="NA1491" s="1"/>
      <c r="NB1491" s="1"/>
      <c r="NC1491" s="1"/>
      <c r="ND1491" s="1"/>
      <c r="NE1491" s="2"/>
      <c r="NF1491" s="1"/>
      <c r="NG1491" s="7"/>
      <c r="NH1491" s="1"/>
      <c r="NI1491" s="1"/>
      <c r="NJ1491" s="1"/>
      <c r="NK1491" s="1"/>
      <c r="NL1491" s="1"/>
      <c r="NM1491" s="1"/>
      <c r="NN1491" s="1"/>
      <c r="NO1491" s="2"/>
      <c r="NP1491" s="1"/>
      <c r="NQ1491" s="7"/>
      <c r="NR1491" s="1"/>
      <c r="NS1491" s="1"/>
      <c r="NT1491" s="1"/>
      <c r="NU1491" s="1"/>
      <c r="NV1491" s="1"/>
      <c r="NW1491" s="1"/>
      <c r="NX1491" s="1"/>
      <c r="NY1491" s="2"/>
      <c r="NZ1491" s="1"/>
      <c r="OA1491" s="7"/>
      <c r="OB1491" s="1"/>
      <c r="OC1491" s="1"/>
      <c r="OD1491" s="1"/>
      <c r="OE1491" s="1"/>
      <c r="OG1491" s="36"/>
      <c r="OI1491" s="37"/>
      <c r="PQ1491" s="52"/>
      <c r="PS1491" s="53"/>
      <c r="PW1491" s="1"/>
      <c r="RC1491" s="1"/>
      <c r="RD1491" s="1"/>
      <c r="RE1491" s="1"/>
      <c r="RF1491" s="1"/>
      <c r="RG1491" s="2"/>
      <c r="RH1491" s="1"/>
      <c r="RI1491" s="7"/>
      <c r="RJ1491" s="1"/>
      <c r="RK1491" s="1"/>
      <c r="RL1491" s="1"/>
      <c r="RM1491" s="1"/>
      <c r="RN1491" s="1"/>
      <c r="RO1491" s="1"/>
      <c r="RP1491" s="1"/>
      <c r="RQ1491" s="2"/>
      <c r="RR1491" s="1"/>
      <c r="RS1491" s="7"/>
      <c r="RT1491" s="1"/>
      <c r="RU1491" s="1"/>
      <c r="RV1491" s="1"/>
      <c r="RW1491" s="1"/>
      <c r="RX1491" s="1"/>
      <c r="RY1491" s="1"/>
      <c r="RZ1491" s="1"/>
      <c r="SA1491" s="2"/>
      <c r="SB1491" s="1"/>
      <c r="SC1491" s="7"/>
      <c r="SD1491" s="1"/>
      <c r="SE1491" s="1"/>
      <c r="SF1491" s="1"/>
      <c r="SG1491" s="1"/>
      <c r="SI1491" s="34"/>
      <c r="SK1491" s="35"/>
      <c r="SM1491" s="1"/>
      <c r="SN1491" s="1"/>
      <c r="SO1491" s="1"/>
      <c r="SP1491" s="1"/>
      <c r="SQ1491" s="2"/>
      <c r="SR1491" s="1"/>
      <c r="SS1491" s="7"/>
      <c r="ST1491" s="1"/>
      <c r="SU1491" s="1"/>
      <c r="SV1491" s="1"/>
      <c r="SW1491" s="1"/>
      <c r="SX1491" s="1"/>
      <c r="SY1491" s="1"/>
      <c r="SZ1491" s="1"/>
      <c r="TA1491" s="2"/>
      <c r="TB1491" s="1"/>
      <c r="TC1491" s="7"/>
      <c r="TD1491" s="1"/>
      <c r="TE1491" s="1"/>
      <c r="TF1491" s="1"/>
      <c r="TG1491" s="1"/>
      <c r="TH1491" s="1"/>
      <c r="TI1491" s="1"/>
      <c r="TJ1491" s="1"/>
      <c r="TK1491" s="2"/>
      <c r="TL1491" s="1"/>
      <c r="TM1491" s="7"/>
      <c r="TN1491" s="1"/>
      <c r="TO1491" s="1"/>
      <c r="TP1491" s="1"/>
      <c r="TQ1491" s="1"/>
      <c r="TS1491" s="36"/>
      <c r="TU1491" s="37"/>
      <c r="VC1491" s="52"/>
      <c r="VE1491" s="53"/>
      <c r="VF1491" s="1"/>
      <c r="VT1491" s="1"/>
    </row>
    <row r="1492" spans="308:592" ht="15" thickBot="1" x14ac:dyDescent="0.35">
      <c r="KV1492" s="1"/>
      <c r="KW1492" s="34"/>
      <c r="KY1492" s="35"/>
      <c r="LA1492" s="36"/>
      <c r="LC1492" s="37"/>
      <c r="LQ1492" s="1"/>
      <c r="LU1492" s="2" t="s">
        <v>150</v>
      </c>
      <c r="LW1492" s="7" t="s">
        <v>151</v>
      </c>
      <c r="MA1492" s="1"/>
      <c r="ME1492" s="2" t="s">
        <v>152</v>
      </c>
      <c r="MG1492" s="7" t="s">
        <v>153</v>
      </c>
      <c r="MK1492" s="1"/>
      <c r="MO1492" s="2" t="s">
        <v>154</v>
      </c>
      <c r="MQ1492" s="7" t="s">
        <v>155</v>
      </c>
      <c r="MU1492" s="1"/>
      <c r="MW1492" s="34"/>
      <c r="MY1492" s="35"/>
      <c r="NA1492" s="1"/>
      <c r="NE1492" s="2" t="s">
        <v>156</v>
      </c>
      <c r="NG1492" s="7" t="s">
        <v>157</v>
      </c>
      <c r="NK1492" s="1"/>
      <c r="NO1492" s="2" t="s">
        <v>158</v>
      </c>
      <c r="NQ1492" s="7" t="s">
        <v>159</v>
      </c>
      <c r="NU1492" s="1"/>
      <c r="NY1492" s="2" t="s">
        <v>160</v>
      </c>
      <c r="OA1492" s="7" t="s">
        <v>161</v>
      </c>
      <c r="OE1492" s="1"/>
      <c r="OG1492" s="36"/>
      <c r="OI1492" s="37"/>
      <c r="PQ1492" s="52"/>
      <c r="PS1492" s="53"/>
      <c r="RC1492" s="1"/>
      <c r="RG1492" s="2" t="s">
        <v>150</v>
      </c>
      <c r="RI1492" s="7" t="s">
        <v>151</v>
      </c>
      <c r="RM1492" s="1"/>
      <c r="RQ1492" s="2" t="s">
        <v>152</v>
      </c>
      <c r="RS1492" s="7" t="s">
        <v>153</v>
      </c>
      <c r="RW1492" s="1"/>
      <c r="SA1492" s="2" t="s">
        <v>154</v>
      </c>
      <c r="SC1492" s="7" t="s">
        <v>155</v>
      </c>
      <c r="SG1492" s="1"/>
      <c r="SI1492" s="34"/>
      <c r="SK1492" s="35"/>
      <c r="SM1492" s="1"/>
      <c r="SQ1492" s="2" t="s">
        <v>156</v>
      </c>
      <c r="SS1492" s="7" t="s">
        <v>157</v>
      </c>
      <c r="SW1492" s="1"/>
      <c r="TA1492" s="2" t="s">
        <v>158</v>
      </c>
      <c r="TC1492" s="7" t="s">
        <v>159</v>
      </c>
      <c r="TG1492" s="1"/>
      <c r="TK1492" s="2" t="s">
        <v>160</v>
      </c>
      <c r="TM1492" s="7" t="s">
        <v>161</v>
      </c>
      <c r="TQ1492" s="1"/>
      <c r="TS1492" s="36"/>
      <c r="TU1492" s="37"/>
      <c r="VC1492" s="52"/>
      <c r="VE1492" s="53"/>
      <c r="VF1492" s="1"/>
      <c r="VT1492" s="1"/>
    </row>
    <row r="1493" spans="308:592" ht="15" thickBot="1" x14ac:dyDescent="0.35">
      <c r="KV1493" s="1"/>
      <c r="KW1493" s="34"/>
      <c r="KY1493" s="35"/>
      <c r="LA1493" s="36"/>
      <c r="LC1493" s="37"/>
      <c r="LQ1493" s="1"/>
      <c r="LU1493" s="3">
        <f t="array" ref="LU1493">MMULT(TRANSPOSE(LR1502:LR1505),LX1502:LX1505)</f>
        <v>-3.6243027915886254</v>
      </c>
      <c r="LW1493" s="41">
        <f>LW1490</f>
        <v>-2.2322748586641643E-5</v>
      </c>
      <c r="MA1493" s="1"/>
      <c r="ME1493" s="3">
        <f t="array" ref="ME1493">MMULT(TRANSPOSE(MB1502:MB1505),MH1502:MH1505)</f>
        <v>-3.6230989754048948</v>
      </c>
      <c r="MG1493" s="41">
        <f>MG1490</f>
        <v>1.9115922725200822E-5</v>
      </c>
      <c r="MK1493" s="1"/>
      <c r="MO1493" s="3">
        <f t="array" ref="MO1493">MMULT(TRANSPOSE(ML1502:ML1505),MR1502:MR1505)</f>
        <v>-3.623566000307886</v>
      </c>
      <c r="MQ1493" s="41">
        <f>MQ1490</f>
        <v>3.2068258614403877E-6</v>
      </c>
      <c r="MU1493" s="1"/>
      <c r="MW1493" s="34"/>
      <c r="MY1493" s="35"/>
      <c r="NA1493" s="1"/>
      <c r="NE1493" s="3">
        <f t="array" ref="NE1493">MMULT(TRANSPOSE(NB1502:NB1505),NH1502:NH1505)</f>
        <v>-3.6249103795245556</v>
      </c>
      <c r="NG1493" s="41">
        <f>NG1490</f>
        <v>3.9008258616097169E-6</v>
      </c>
      <c r="NK1493" s="1"/>
      <c r="NO1493" s="3">
        <f t="array" ref="NO1493">MMULT(TRANSPOSE(NL1502:NL1505),NR1502:NR1505)</f>
        <v>-3.623686122604286</v>
      </c>
      <c r="NQ1493" s="41">
        <f>NQ1490</f>
        <v>-3.3404569498805543E-6</v>
      </c>
      <c r="NU1493" s="1"/>
      <c r="NY1493" s="3">
        <f t="array" ref="NY1493">MMULT(TRANSPOSE(NV1502:NV1505),OB1502:OB1505)</f>
        <v>-3.624160980661483</v>
      </c>
      <c r="OA1493" s="41">
        <f>OA1490</f>
        <v>-5.6036891172932517E-7</v>
      </c>
      <c r="OE1493" s="1"/>
      <c r="OG1493" s="36"/>
      <c r="OI1493" s="37"/>
      <c r="PQ1493" s="52"/>
      <c r="PS1493" s="53"/>
      <c r="PW1493" s="1"/>
      <c r="RC1493" s="1"/>
      <c r="RG1493" s="3">
        <f t="array" ref="RG1493">MMULT(TRANSPOSE(RD1502:RD1505),RJ1502:RJ1505)</f>
        <v>-2.1290863969440781</v>
      </c>
      <c r="RI1493" s="41">
        <f>RI1490</f>
        <v>-1.6224884418223674E-5</v>
      </c>
      <c r="RM1493" s="1"/>
      <c r="RQ1493" s="3">
        <f t="array" ref="RQ1493">MMULT(TRANSPOSE(RN1502:RN1505),RT1502:RT1505)</f>
        <v>-2.131771117030326</v>
      </c>
      <c r="RS1493" s="41">
        <f>RS1490</f>
        <v>1.3841328993971177E-5</v>
      </c>
      <c r="RW1493" s="1"/>
      <c r="SA1493" s="3">
        <f t="array" ref="SA1493">MMULT(TRANSPOSE(RX1502:RX1505),SD1502:SD1505)</f>
        <v>-2.1307433859294602</v>
      </c>
      <c r="SC1493" s="41">
        <f>SC1490</f>
        <v>2.3835554242529304E-6</v>
      </c>
      <c r="SG1493" s="1"/>
      <c r="SI1493" s="34"/>
      <c r="SK1493" s="35"/>
      <c r="SM1493" s="1"/>
      <c r="SQ1493" s="3">
        <f t="array" ref="SQ1493">MMULT(TRANSPOSE(SN1502:SN1505),ST1502:ST1505)</f>
        <v>-2.1341669586154159</v>
      </c>
      <c r="SS1493" s="41">
        <f>SS1490</f>
        <v>2.8310942216347673E-6</v>
      </c>
      <c r="SW1493" s="1"/>
      <c r="TA1493" s="3">
        <f t="array" ref="TA1493">MMULT(TRANSPOSE(SX1502:SX1505),TD1502:TD1505)</f>
        <v>-2.1368869514525999</v>
      </c>
      <c r="TC1493" s="41">
        <f>TC1490</f>
        <v>-2.4151689463402311E-6</v>
      </c>
      <c r="TG1493" s="1"/>
      <c r="TK1493" s="3">
        <f t="array" ref="TK1493">MMULT(TRANSPOSE(TH1502:TH1505),TN1502:TN1505)</f>
        <v>-2.1358457011479421</v>
      </c>
      <c r="TM1493" s="41">
        <f>TM1490</f>
        <v>-4.1592527529450913E-7</v>
      </c>
      <c r="TQ1493" s="1"/>
      <c r="TS1493" s="36"/>
      <c r="TU1493" s="37"/>
      <c r="VC1493" s="52"/>
      <c r="VE1493" s="53"/>
      <c r="VF1493" s="1"/>
      <c r="VT1493" s="1"/>
    </row>
    <row r="1494" spans="308:592" x14ac:dyDescent="0.3">
      <c r="KV1494" s="1"/>
      <c r="KW1494" s="34"/>
      <c r="KY1494" s="35"/>
      <c r="LA1494" s="36"/>
      <c r="LC1494" s="37"/>
      <c r="LQ1494" s="1"/>
      <c r="LR1494" s="2"/>
      <c r="LS1494" s="2"/>
      <c r="LT1494" s="2"/>
      <c r="LU1494" s="2"/>
      <c r="LV1494" s="2"/>
      <c r="LW1494" s="2"/>
      <c r="LX1494" s="2"/>
      <c r="MA1494" s="1"/>
      <c r="MB1494" s="2"/>
      <c r="MC1494" s="2"/>
      <c r="MD1494" s="2"/>
      <c r="ME1494" s="2"/>
      <c r="MF1494" s="2"/>
      <c r="MG1494" s="2"/>
      <c r="MH1494" s="2"/>
      <c r="MK1494" s="1"/>
      <c r="ML1494" s="2"/>
      <c r="MM1494" s="2"/>
      <c r="MN1494" s="2"/>
      <c r="MO1494" s="2"/>
      <c r="MP1494" s="2"/>
      <c r="MQ1494" s="2"/>
      <c r="MR1494" s="2"/>
      <c r="MU1494" s="1"/>
      <c r="MW1494" s="34"/>
      <c r="MY1494" s="35"/>
      <c r="NA1494" s="1"/>
      <c r="NB1494" s="2"/>
      <c r="NC1494" s="2"/>
      <c r="ND1494" s="2"/>
      <c r="NE1494" s="2"/>
      <c r="NF1494" s="2"/>
      <c r="NG1494" s="2"/>
      <c r="NH1494" s="2"/>
      <c r="NK1494" s="1"/>
      <c r="NL1494" s="2"/>
      <c r="NM1494" s="2"/>
      <c r="NN1494" s="2"/>
      <c r="NO1494" s="2"/>
      <c r="NP1494" s="2"/>
      <c r="NQ1494" s="2"/>
      <c r="NR1494" s="2"/>
      <c r="NU1494" s="1"/>
      <c r="NV1494" s="2"/>
      <c r="NW1494" s="2"/>
      <c r="NX1494" s="2"/>
      <c r="NY1494" s="2"/>
      <c r="NZ1494" s="2"/>
      <c r="OA1494" s="2"/>
      <c r="OB1494" s="2"/>
      <c r="OE1494" s="1"/>
      <c r="OG1494" s="36"/>
      <c r="OI1494" s="37"/>
      <c r="PQ1494" s="52"/>
      <c r="PS1494" s="53"/>
      <c r="RC1494" s="1"/>
      <c r="RD1494" s="2"/>
      <c r="RE1494" s="2"/>
      <c r="RF1494" s="2"/>
      <c r="RG1494" s="2"/>
      <c r="RH1494" s="2"/>
      <c r="RI1494" s="2"/>
      <c r="RJ1494" s="2"/>
      <c r="RM1494" s="1"/>
      <c r="RN1494" s="2"/>
      <c r="RO1494" s="2"/>
      <c r="RP1494" s="2"/>
      <c r="RQ1494" s="2"/>
      <c r="RR1494" s="2"/>
      <c r="RS1494" s="2"/>
      <c r="RT1494" s="2"/>
      <c r="RW1494" s="1"/>
      <c r="RX1494" s="2"/>
      <c r="RY1494" s="2"/>
      <c r="RZ1494" s="2"/>
      <c r="SA1494" s="2"/>
      <c r="SB1494" s="2"/>
      <c r="SC1494" s="2"/>
      <c r="SD1494" s="2"/>
      <c r="SG1494" s="1"/>
      <c r="SI1494" s="34"/>
      <c r="SK1494" s="35"/>
      <c r="SM1494" s="1"/>
      <c r="SN1494" s="2"/>
      <c r="SO1494" s="2"/>
      <c r="SP1494" s="2"/>
      <c r="SQ1494" s="2"/>
      <c r="SR1494" s="2"/>
      <c r="SS1494" s="2"/>
      <c r="ST1494" s="2"/>
      <c r="SW1494" s="1"/>
      <c r="SX1494" s="2"/>
      <c r="SY1494" s="2"/>
      <c r="SZ1494" s="2"/>
      <c r="TA1494" s="2"/>
      <c r="TB1494" s="2"/>
      <c r="TC1494" s="2"/>
      <c r="TD1494" s="2"/>
      <c r="TG1494" s="1"/>
      <c r="TH1494" s="2"/>
      <c r="TI1494" s="2"/>
      <c r="TJ1494" s="2"/>
      <c r="TK1494" s="2"/>
      <c r="TL1494" s="2"/>
      <c r="TM1494" s="2"/>
      <c r="TN1494" s="2"/>
      <c r="TQ1494" s="1"/>
      <c r="TS1494" s="36"/>
      <c r="TU1494" s="37"/>
      <c r="VC1494" s="52"/>
      <c r="VE1494" s="53"/>
      <c r="VF1494" s="1"/>
      <c r="VT1494" s="1"/>
    </row>
    <row r="1495" spans="308:592" x14ac:dyDescent="0.3">
      <c r="KV1495" s="1"/>
      <c r="KW1495" s="34"/>
      <c r="KY1495" s="35"/>
      <c r="LA1495" s="36"/>
      <c r="LC1495" s="37"/>
      <c r="LQ1495" s="1"/>
      <c r="LR1495" s="2"/>
      <c r="LW1495" s="7"/>
      <c r="LX1495" s="2"/>
      <c r="MA1495" s="1"/>
      <c r="MB1495" s="2"/>
      <c r="MG1495" s="7"/>
      <c r="MH1495" s="2"/>
      <c r="MK1495" s="1"/>
      <c r="ML1495" s="2"/>
      <c r="MQ1495" s="7"/>
      <c r="MR1495" s="2"/>
      <c r="MU1495" s="1"/>
      <c r="MW1495" s="34"/>
      <c r="MY1495" s="35"/>
      <c r="NA1495" s="1"/>
      <c r="NB1495" s="2"/>
      <c r="NG1495" s="7"/>
      <c r="NH1495" s="2"/>
      <c r="NK1495" s="1"/>
      <c r="NL1495" s="2"/>
      <c r="NQ1495" s="7"/>
      <c r="NR1495" s="2"/>
      <c r="NU1495" s="1"/>
      <c r="NV1495" s="2"/>
      <c r="OA1495" s="7"/>
      <c r="OB1495" s="2"/>
      <c r="OE1495" s="1"/>
      <c r="OG1495" s="36"/>
      <c r="OI1495" s="37"/>
      <c r="PQ1495" s="52"/>
      <c r="PS1495" s="53"/>
      <c r="PW1495" s="1"/>
      <c r="RC1495" s="1"/>
      <c r="RD1495" s="2"/>
      <c r="RI1495" s="7"/>
      <c r="RJ1495" s="2"/>
      <c r="RM1495" s="1"/>
      <c r="RN1495" s="2"/>
      <c r="RS1495" s="7"/>
      <c r="RT1495" s="2"/>
      <c r="RW1495" s="1"/>
      <c r="RX1495" s="2"/>
      <c r="SC1495" s="7"/>
      <c r="SD1495" s="2"/>
      <c r="SG1495" s="1"/>
      <c r="SI1495" s="34"/>
      <c r="SK1495" s="35"/>
      <c r="SM1495" s="1"/>
      <c r="SN1495" s="2"/>
      <c r="SS1495" s="7"/>
      <c r="ST1495" s="2"/>
      <c r="SW1495" s="1"/>
      <c r="SX1495" s="2"/>
      <c r="TC1495" s="7"/>
      <c r="TD1495" s="2"/>
      <c r="TG1495" s="1"/>
      <c r="TH1495" s="2"/>
      <c r="TM1495" s="7"/>
      <c r="TN1495" s="2"/>
      <c r="TQ1495" s="1"/>
      <c r="TS1495" s="36"/>
      <c r="TU1495" s="37"/>
      <c r="VC1495" s="52"/>
      <c r="VE1495" s="53"/>
      <c r="VF1495" s="1"/>
      <c r="VT1495" s="1"/>
    </row>
    <row r="1496" spans="308:592" x14ac:dyDescent="0.3">
      <c r="KV1496" s="1"/>
      <c r="KW1496" s="34"/>
      <c r="KY1496" s="35"/>
      <c r="LA1496" s="36"/>
      <c r="LC1496" s="37"/>
      <c r="LQ1496" s="1"/>
      <c r="LR1496" s="2"/>
      <c r="LW1496" s="7"/>
      <c r="LX1496" s="2"/>
      <c r="MA1496" s="1"/>
      <c r="MB1496" s="2"/>
      <c r="MG1496" s="7"/>
      <c r="MH1496" s="2"/>
      <c r="MK1496" s="1"/>
      <c r="ML1496" s="2"/>
      <c r="MQ1496" s="7"/>
      <c r="MR1496" s="2"/>
      <c r="MU1496" s="1"/>
      <c r="MW1496" s="34"/>
      <c r="MY1496" s="35"/>
      <c r="NA1496" s="1"/>
      <c r="NB1496" s="2"/>
      <c r="NG1496" s="7"/>
      <c r="NH1496" s="2"/>
      <c r="NK1496" s="1"/>
      <c r="NL1496" s="2"/>
      <c r="NQ1496" s="7"/>
      <c r="NR1496" s="2"/>
      <c r="NU1496" s="1"/>
      <c r="NV1496" s="2"/>
      <c r="OA1496" s="7"/>
      <c r="OB1496" s="2"/>
      <c r="OE1496" s="1"/>
      <c r="OG1496" s="36"/>
      <c r="OI1496" s="37"/>
      <c r="PQ1496" s="52"/>
      <c r="PS1496" s="53"/>
      <c r="RC1496" s="1"/>
      <c r="RD1496" s="2"/>
      <c r="RI1496" s="7"/>
      <c r="RJ1496" s="2"/>
      <c r="RM1496" s="1"/>
      <c r="RN1496" s="2"/>
      <c r="RS1496" s="7"/>
      <c r="RT1496" s="2"/>
      <c r="RW1496" s="1"/>
      <c r="RX1496" s="2"/>
      <c r="SC1496" s="7"/>
      <c r="SD1496" s="2"/>
      <c r="SG1496" s="1"/>
      <c r="SI1496" s="34"/>
      <c r="SK1496" s="35"/>
      <c r="SM1496" s="1"/>
      <c r="SN1496" s="2"/>
      <c r="SS1496" s="7"/>
      <c r="ST1496" s="2"/>
      <c r="SW1496" s="1"/>
      <c r="SX1496" s="2"/>
      <c r="TC1496" s="7"/>
      <c r="TD1496" s="2"/>
      <c r="TG1496" s="1"/>
      <c r="TH1496" s="2"/>
      <c r="TM1496" s="7"/>
      <c r="TN1496" s="2"/>
      <c r="TQ1496" s="1"/>
      <c r="TS1496" s="36"/>
      <c r="TU1496" s="37"/>
      <c r="VC1496" s="52"/>
      <c r="VE1496" s="53"/>
      <c r="VF1496" s="1"/>
      <c r="VT1496" s="1"/>
    </row>
    <row r="1497" spans="308:592" x14ac:dyDescent="0.3">
      <c r="KV1497" s="1"/>
      <c r="KW1497" s="34"/>
      <c r="KY1497" s="35"/>
      <c r="LA1497" s="36"/>
      <c r="LC1497" s="37"/>
      <c r="LQ1497" s="1"/>
      <c r="LR1497" s="2"/>
      <c r="LT1497" s="7"/>
      <c r="LU1497" s="7"/>
      <c r="LV1497" s="7"/>
      <c r="LW1497" s="7"/>
      <c r="LX1497" s="2"/>
      <c r="LY1497" s="7"/>
      <c r="LZ1497" s="7"/>
      <c r="MA1497" s="1"/>
      <c r="MB1497" s="2"/>
      <c r="MD1497" s="7"/>
      <c r="ME1497" s="7"/>
      <c r="MF1497" s="7"/>
      <c r="MG1497" s="7"/>
      <c r="MH1497" s="2"/>
      <c r="MI1497" s="7"/>
      <c r="MJ1497" s="7"/>
      <c r="MK1497" s="1"/>
      <c r="ML1497" s="2"/>
      <c r="MN1497" s="7"/>
      <c r="MO1497" s="7"/>
      <c r="MP1497" s="7"/>
      <c r="MQ1497" s="7"/>
      <c r="MR1497" s="2"/>
      <c r="MS1497" s="7"/>
      <c r="MT1497" s="7"/>
      <c r="MU1497" s="1"/>
      <c r="MW1497" s="34"/>
      <c r="MY1497" s="35"/>
      <c r="NA1497" s="1"/>
      <c r="NB1497" s="2"/>
      <c r="ND1497" s="7"/>
      <c r="NE1497" s="7"/>
      <c r="NF1497" s="7"/>
      <c r="NG1497" s="7"/>
      <c r="NH1497" s="2"/>
      <c r="NI1497" s="7"/>
      <c r="NJ1497" s="7"/>
      <c r="NK1497" s="1"/>
      <c r="NL1497" s="2"/>
      <c r="NN1497" s="7"/>
      <c r="NO1497" s="7"/>
      <c r="NP1497" s="7"/>
      <c r="NQ1497" s="7"/>
      <c r="NR1497" s="2"/>
      <c r="NS1497" s="7"/>
      <c r="NT1497" s="7"/>
      <c r="NU1497" s="1"/>
      <c r="NV1497" s="2"/>
      <c r="NX1497" s="7"/>
      <c r="NY1497" s="7"/>
      <c r="NZ1497" s="7"/>
      <c r="OA1497" s="7"/>
      <c r="OB1497" s="2"/>
      <c r="OC1497" s="7"/>
      <c r="OD1497" s="7"/>
      <c r="OE1497" s="1"/>
      <c r="OG1497" s="36"/>
      <c r="OI1497" s="37"/>
      <c r="PQ1497" s="52"/>
      <c r="PS1497" s="53"/>
      <c r="PW1497" s="1"/>
      <c r="RC1497" s="1"/>
      <c r="RD1497" s="2"/>
      <c r="RF1497" s="7"/>
      <c r="RG1497" s="7"/>
      <c r="RH1497" s="7"/>
      <c r="RI1497" s="7"/>
      <c r="RJ1497" s="2"/>
      <c r="RK1497" s="7"/>
      <c r="RL1497" s="7"/>
      <c r="RM1497" s="1"/>
      <c r="RN1497" s="2"/>
      <c r="RP1497" s="7"/>
      <c r="RQ1497" s="7"/>
      <c r="RR1497" s="7"/>
      <c r="RS1497" s="7"/>
      <c r="RT1497" s="2"/>
      <c r="RU1497" s="7"/>
      <c r="RV1497" s="7"/>
      <c r="RW1497" s="1"/>
      <c r="RX1497" s="2"/>
      <c r="RZ1497" s="7"/>
      <c r="SA1497" s="7"/>
      <c r="SB1497" s="7"/>
      <c r="SC1497" s="7"/>
      <c r="SD1497" s="2"/>
      <c r="SE1497" s="7"/>
      <c r="SF1497" s="7"/>
      <c r="SG1497" s="1"/>
      <c r="SI1497" s="34"/>
      <c r="SK1497" s="35"/>
      <c r="SM1497" s="1"/>
      <c r="SN1497" s="2"/>
      <c r="SP1497" s="7"/>
      <c r="SQ1497" s="7"/>
      <c r="SR1497" s="7"/>
      <c r="SS1497" s="7"/>
      <c r="ST1497" s="2"/>
      <c r="SU1497" s="7"/>
      <c r="SV1497" s="7"/>
      <c r="SW1497" s="1"/>
      <c r="SX1497" s="2"/>
      <c r="SZ1497" s="7"/>
      <c r="TA1497" s="7"/>
      <c r="TB1497" s="7"/>
      <c r="TC1497" s="7"/>
      <c r="TD1497" s="2"/>
      <c r="TE1497" s="7"/>
      <c r="TF1497" s="7"/>
      <c r="TG1497" s="1"/>
      <c r="TH1497" s="2"/>
      <c r="TJ1497" s="7"/>
      <c r="TK1497" s="7"/>
      <c r="TL1497" s="7"/>
      <c r="TM1497" s="7"/>
      <c r="TN1497" s="2"/>
      <c r="TO1497" s="7"/>
      <c r="TP1497" s="7"/>
      <c r="TQ1497" s="1"/>
      <c r="TS1497" s="36"/>
      <c r="TU1497" s="37"/>
      <c r="VC1497" s="52"/>
      <c r="VE1497" s="53"/>
      <c r="VF1497" s="1"/>
      <c r="VT1497" s="1"/>
    </row>
    <row r="1498" spans="308:592" x14ac:dyDescent="0.3">
      <c r="KV1498" s="1"/>
      <c r="KW1498" s="34"/>
      <c r="KY1498" s="35"/>
      <c r="LA1498" s="36"/>
      <c r="LC1498" s="37"/>
      <c r="LQ1498" s="1"/>
      <c r="LR1498" s="2"/>
      <c r="LT1498" s="7"/>
      <c r="LX1498" s="2"/>
      <c r="LZ1498" s="7"/>
      <c r="MA1498" s="1"/>
      <c r="MB1498" s="2"/>
      <c r="MD1498" s="7"/>
      <c r="MH1498" s="2"/>
      <c r="MJ1498" s="7"/>
      <c r="MK1498" s="1"/>
      <c r="ML1498" s="2"/>
      <c r="MN1498" s="7"/>
      <c r="MR1498" s="2"/>
      <c r="MT1498" s="7"/>
      <c r="MU1498" s="1"/>
      <c r="MW1498" s="34"/>
      <c r="MY1498" s="35"/>
      <c r="NA1498" s="1"/>
      <c r="NB1498" s="2"/>
      <c r="ND1498" s="7"/>
      <c r="NH1498" s="2"/>
      <c r="NJ1498" s="7"/>
      <c r="NK1498" s="1"/>
      <c r="NL1498" s="2"/>
      <c r="NN1498" s="7"/>
      <c r="NR1498" s="2"/>
      <c r="NT1498" s="7"/>
      <c r="NU1498" s="1"/>
      <c r="NV1498" s="2"/>
      <c r="NX1498" s="7"/>
      <c r="OB1498" s="2"/>
      <c r="OD1498" s="7"/>
      <c r="OE1498" s="1"/>
      <c r="OG1498" s="36"/>
      <c r="OI1498" s="37"/>
      <c r="PQ1498" s="52"/>
      <c r="PS1498" s="53"/>
      <c r="RC1498" s="1"/>
      <c r="RD1498" s="2"/>
      <c r="RF1498" s="7"/>
      <c r="RJ1498" s="2"/>
      <c r="RL1498" s="7"/>
      <c r="RM1498" s="1"/>
      <c r="RN1498" s="2"/>
      <c r="RP1498" s="7"/>
      <c r="RT1498" s="2"/>
      <c r="RV1498" s="7"/>
      <c r="RW1498" s="1"/>
      <c r="RX1498" s="2"/>
      <c r="RZ1498" s="7"/>
      <c r="SD1498" s="2"/>
      <c r="SF1498" s="7"/>
      <c r="SG1498" s="1"/>
      <c r="SI1498" s="34"/>
      <c r="SK1498" s="35"/>
      <c r="SM1498" s="1"/>
      <c r="SN1498" s="2"/>
      <c r="SP1498" s="7"/>
      <c r="ST1498" s="2"/>
      <c r="SV1498" s="7"/>
      <c r="SW1498" s="1"/>
      <c r="SX1498" s="2"/>
      <c r="SZ1498" s="7"/>
      <c r="TD1498" s="2"/>
      <c r="TF1498" s="7"/>
      <c r="TG1498" s="1"/>
      <c r="TH1498" s="2"/>
      <c r="TJ1498" s="7"/>
      <c r="TN1498" s="2"/>
      <c r="TP1498" s="7"/>
      <c r="TQ1498" s="1"/>
      <c r="TS1498" s="36"/>
      <c r="TU1498" s="37"/>
      <c r="VC1498" s="52"/>
      <c r="VE1498" s="53"/>
      <c r="VF1498" s="1"/>
      <c r="VT1498" s="1"/>
    </row>
    <row r="1499" spans="308:592" x14ac:dyDescent="0.3">
      <c r="KV1499" s="1"/>
      <c r="KW1499" s="34"/>
      <c r="KY1499" s="35"/>
      <c r="LA1499" s="36"/>
      <c r="LC1499" s="37"/>
      <c r="LQ1499" s="1"/>
      <c r="LR1499" s="2"/>
      <c r="LT1499" s="7"/>
      <c r="LX1499" s="2"/>
      <c r="LZ1499" s="7"/>
      <c r="MA1499" s="1"/>
      <c r="MB1499" s="2"/>
      <c r="MD1499" s="7"/>
      <c r="MH1499" s="2"/>
      <c r="MJ1499" s="7"/>
      <c r="MK1499" s="1"/>
      <c r="ML1499" s="2"/>
      <c r="MN1499" s="7"/>
      <c r="MR1499" s="2"/>
      <c r="MT1499" s="7"/>
      <c r="MU1499" s="1"/>
      <c r="MW1499" s="34"/>
      <c r="MY1499" s="35"/>
      <c r="NA1499" s="1"/>
      <c r="NB1499" s="2"/>
      <c r="ND1499" s="7"/>
      <c r="NH1499" s="2"/>
      <c r="NJ1499" s="7"/>
      <c r="NK1499" s="1"/>
      <c r="NL1499" s="2"/>
      <c r="NN1499" s="7"/>
      <c r="NR1499" s="2"/>
      <c r="NT1499" s="7"/>
      <c r="NU1499" s="1"/>
      <c r="NV1499" s="2"/>
      <c r="NX1499" s="7"/>
      <c r="OB1499" s="2"/>
      <c r="OD1499" s="7"/>
      <c r="OE1499" s="1"/>
      <c r="OG1499" s="36"/>
      <c r="OI1499" s="37"/>
      <c r="PQ1499" s="52"/>
      <c r="PS1499" s="53"/>
      <c r="PW1499" s="1"/>
      <c r="RC1499" s="1"/>
      <c r="RD1499" s="2"/>
      <c r="RF1499" s="7"/>
      <c r="RJ1499" s="2"/>
      <c r="RL1499" s="7"/>
      <c r="RM1499" s="1"/>
      <c r="RN1499" s="2"/>
      <c r="RP1499" s="7"/>
      <c r="RT1499" s="2"/>
      <c r="RV1499" s="7"/>
      <c r="RW1499" s="1"/>
      <c r="RX1499" s="2"/>
      <c r="RZ1499" s="7"/>
      <c r="SD1499" s="2"/>
      <c r="SF1499" s="7"/>
      <c r="SG1499" s="1"/>
      <c r="SI1499" s="34"/>
      <c r="SK1499" s="35"/>
      <c r="SM1499" s="1"/>
      <c r="SN1499" s="2"/>
      <c r="SP1499" s="7"/>
      <c r="ST1499" s="2"/>
      <c r="SV1499" s="7"/>
      <c r="SW1499" s="1"/>
      <c r="SX1499" s="2"/>
      <c r="SZ1499" s="7"/>
      <c r="TD1499" s="2"/>
      <c r="TF1499" s="7"/>
      <c r="TG1499" s="1"/>
      <c r="TH1499" s="2"/>
      <c r="TJ1499" s="7"/>
      <c r="TN1499" s="2"/>
      <c r="TP1499" s="7"/>
      <c r="TQ1499" s="1"/>
      <c r="TS1499" s="36"/>
      <c r="TU1499" s="37"/>
      <c r="VC1499" s="52"/>
      <c r="VE1499" s="53"/>
      <c r="VF1499" s="1"/>
      <c r="VT1499" s="1"/>
    </row>
    <row r="1500" spans="308:592" x14ac:dyDescent="0.3">
      <c r="KV1500" s="1"/>
      <c r="KW1500" s="34"/>
      <c r="KY1500" s="35"/>
      <c r="LA1500" s="36"/>
      <c r="LC1500" s="37"/>
      <c r="LQ1500" s="1"/>
      <c r="LR1500" s="2"/>
      <c r="LT1500" s="7"/>
      <c r="LX1500" s="2"/>
      <c r="LZ1500" s="7"/>
      <c r="MA1500" s="1"/>
      <c r="MB1500" s="2"/>
      <c r="MD1500" s="7"/>
      <c r="MH1500" s="2"/>
      <c r="MJ1500" s="7"/>
      <c r="MK1500" s="1"/>
      <c r="ML1500" s="2"/>
      <c r="MN1500" s="7"/>
      <c r="MR1500" s="2"/>
      <c r="MT1500" s="7"/>
      <c r="MU1500" s="1"/>
      <c r="MW1500" s="34"/>
      <c r="MY1500" s="35"/>
      <c r="NA1500" s="1"/>
      <c r="NB1500" s="2"/>
      <c r="ND1500" s="7"/>
      <c r="NH1500" s="2"/>
      <c r="NJ1500" s="7"/>
      <c r="NK1500" s="1"/>
      <c r="NL1500" s="2"/>
      <c r="NN1500" s="7"/>
      <c r="NR1500" s="2"/>
      <c r="NT1500" s="7"/>
      <c r="NU1500" s="1"/>
      <c r="NV1500" s="2"/>
      <c r="NX1500" s="7"/>
      <c r="OB1500" s="2"/>
      <c r="OD1500" s="7"/>
      <c r="OE1500" s="1"/>
      <c r="OG1500" s="36"/>
      <c r="OI1500" s="37"/>
      <c r="PQ1500" s="52"/>
      <c r="PS1500" s="53"/>
      <c r="RC1500" s="1"/>
      <c r="RD1500" s="2"/>
      <c r="RF1500" s="7"/>
      <c r="RJ1500" s="2"/>
      <c r="RL1500" s="7"/>
      <c r="RM1500" s="1"/>
      <c r="RN1500" s="2"/>
      <c r="RP1500" s="7"/>
      <c r="RT1500" s="2"/>
      <c r="RV1500" s="7"/>
      <c r="RW1500" s="1"/>
      <c r="RX1500" s="2"/>
      <c r="RZ1500" s="7"/>
      <c r="SD1500" s="2"/>
      <c r="SF1500" s="7"/>
      <c r="SG1500" s="1"/>
      <c r="SI1500" s="34"/>
      <c r="SK1500" s="35"/>
      <c r="SM1500" s="1"/>
      <c r="SN1500" s="2"/>
      <c r="SP1500" s="7"/>
      <c r="ST1500" s="2"/>
      <c r="SV1500" s="7"/>
      <c r="SW1500" s="1"/>
      <c r="SX1500" s="2"/>
      <c r="SZ1500" s="7"/>
      <c r="TD1500" s="2"/>
      <c r="TF1500" s="7"/>
      <c r="TG1500" s="1"/>
      <c r="TH1500" s="2"/>
      <c r="TJ1500" s="7"/>
      <c r="TN1500" s="2"/>
      <c r="TP1500" s="7"/>
      <c r="TQ1500" s="1"/>
      <c r="TS1500" s="36"/>
      <c r="TU1500" s="37"/>
      <c r="VC1500" s="52"/>
      <c r="VE1500" s="53"/>
      <c r="VF1500" s="1"/>
      <c r="VT1500" s="1"/>
    </row>
    <row r="1501" spans="308:592" ht="15" thickBot="1" x14ac:dyDescent="0.35">
      <c r="KV1501" s="1"/>
      <c r="KW1501" s="34"/>
      <c r="KY1501" s="35"/>
      <c r="LA1501" s="36"/>
      <c r="LC1501" s="37"/>
      <c r="LQ1501" s="1"/>
      <c r="LR1501" s="2" t="s">
        <v>162</v>
      </c>
      <c r="LT1501" s="7" t="s">
        <v>163</v>
      </c>
      <c r="LX1501" s="2" t="s">
        <v>164</v>
      </c>
      <c r="LZ1501" s="7" t="s">
        <v>165</v>
      </c>
      <c r="MA1501" s="1"/>
      <c r="MB1501" s="2" t="s">
        <v>162</v>
      </c>
      <c r="MD1501" s="7" t="s">
        <v>163</v>
      </c>
      <c r="MH1501" s="2" t="s">
        <v>166</v>
      </c>
      <c r="MJ1501" s="7" t="s">
        <v>167</v>
      </c>
      <c r="MK1501" s="1"/>
      <c r="ML1501" s="2" t="s">
        <v>162</v>
      </c>
      <c r="MN1501" s="7" t="s">
        <v>163</v>
      </c>
      <c r="MR1501" s="2" t="s">
        <v>168</v>
      </c>
      <c r="MT1501" s="7" t="s">
        <v>169</v>
      </c>
      <c r="MU1501" s="1"/>
      <c r="MW1501" s="34"/>
      <c r="MY1501" s="35"/>
      <c r="NA1501" s="1"/>
      <c r="NB1501" s="2" t="s">
        <v>170</v>
      </c>
      <c r="ND1501" s="7" t="s">
        <v>171</v>
      </c>
      <c r="NH1501" s="2" t="s">
        <v>164</v>
      </c>
      <c r="NJ1501" s="7" t="s">
        <v>165</v>
      </c>
      <c r="NK1501" s="1"/>
      <c r="NL1501" s="2" t="s">
        <v>170</v>
      </c>
      <c r="NN1501" s="7" t="s">
        <v>171</v>
      </c>
      <c r="NR1501" s="2" t="s">
        <v>166</v>
      </c>
      <c r="NT1501" s="7" t="s">
        <v>167</v>
      </c>
      <c r="NU1501" s="1"/>
      <c r="NV1501" s="2" t="s">
        <v>170</v>
      </c>
      <c r="NX1501" s="7" t="s">
        <v>171</v>
      </c>
      <c r="OB1501" s="2" t="s">
        <v>168</v>
      </c>
      <c r="OD1501" s="7" t="s">
        <v>169</v>
      </c>
      <c r="OE1501" s="1"/>
      <c r="OG1501" s="36"/>
      <c r="OI1501" s="37"/>
      <c r="PQ1501" s="52"/>
      <c r="PS1501" s="53"/>
      <c r="PW1501" s="1"/>
      <c r="RC1501" s="1"/>
      <c r="RD1501" s="2" t="s">
        <v>162</v>
      </c>
      <c r="RF1501" s="7" t="s">
        <v>163</v>
      </c>
      <c r="RJ1501" s="2" t="s">
        <v>164</v>
      </c>
      <c r="RL1501" s="7" t="s">
        <v>165</v>
      </c>
      <c r="RM1501" s="1"/>
      <c r="RN1501" s="2" t="s">
        <v>162</v>
      </c>
      <c r="RP1501" s="7" t="s">
        <v>163</v>
      </c>
      <c r="RT1501" s="2" t="s">
        <v>166</v>
      </c>
      <c r="RV1501" s="7" t="s">
        <v>167</v>
      </c>
      <c r="RW1501" s="1"/>
      <c r="RX1501" s="2" t="s">
        <v>162</v>
      </c>
      <c r="RZ1501" s="7" t="s">
        <v>163</v>
      </c>
      <c r="SD1501" s="2" t="s">
        <v>168</v>
      </c>
      <c r="SF1501" s="7" t="s">
        <v>169</v>
      </c>
      <c r="SG1501" s="1"/>
      <c r="SI1501" s="34"/>
      <c r="SK1501" s="35"/>
      <c r="SM1501" s="1"/>
      <c r="SN1501" s="2" t="s">
        <v>170</v>
      </c>
      <c r="SP1501" s="7" t="s">
        <v>171</v>
      </c>
      <c r="ST1501" s="2" t="s">
        <v>164</v>
      </c>
      <c r="SV1501" s="7" t="s">
        <v>165</v>
      </c>
      <c r="SW1501" s="1"/>
      <c r="SX1501" s="2" t="s">
        <v>170</v>
      </c>
      <c r="SZ1501" s="7" t="s">
        <v>171</v>
      </c>
      <c r="TD1501" s="2" t="s">
        <v>166</v>
      </c>
      <c r="TF1501" s="7" t="s">
        <v>167</v>
      </c>
      <c r="TG1501" s="1"/>
      <c r="TH1501" s="2" t="s">
        <v>170</v>
      </c>
      <c r="TJ1501" s="7" t="s">
        <v>171</v>
      </c>
      <c r="TN1501" s="2" t="s">
        <v>168</v>
      </c>
      <c r="TP1501" s="7" t="s">
        <v>169</v>
      </c>
      <c r="TQ1501" s="1"/>
      <c r="TS1501" s="36"/>
      <c r="TU1501" s="37"/>
      <c r="VC1501" s="52"/>
      <c r="VE1501" s="53"/>
      <c r="VF1501" s="1"/>
      <c r="VT1501" s="1"/>
    </row>
    <row r="1502" spans="308:592" x14ac:dyDescent="0.3">
      <c r="KV1502" s="1"/>
      <c r="KW1502" s="34"/>
      <c r="KY1502" s="35"/>
      <c r="LA1502" s="36"/>
      <c r="LC1502" s="37"/>
      <c r="LQ1502" s="1"/>
      <c r="LR1502" s="4">
        <f t="array" ref="LR1502:LR1505">LU1574:LU1577</f>
        <v>0.41362449607697765</v>
      </c>
      <c r="LT1502" s="8">
        <f t="array" ref="LT1502:LT1505">LW1493*LX1502:LX1505</f>
        <v>-2.4723744466182939E-6</v>
      </c>
      <c r="LX1502" s="4">
        <f t="array" ref="LX1502:LX1505">ME1574:ME1577</f>
        <v>0.11075582547651905</v>
      </c>
      <c r="LZ1502" s="8">
        <f t="array" ref="LZ1502:LZ1505">LW1493*LR1502:LR1505</f>
        <v>-9.233235635202715E-6</v>
      </c>
      <c r="MA1502" s="1"/>
      <c r="MB1502" s="4">
        <f t="array" ref="MB1502:MB1505">LR1502:LR1505</f>
        <v>0.41362449607697765</v>
      </c>
      <c r="MD1502" s="8">
        <f t="array" ref="MD1502:MD1505">MG1493*MH1502:MH1505</f>
        <v>1.9449345699172449E-6</v>
      </c>
      <c r="MH1502" s="4">
        <f t="array" ref="MH1502:MH1505">NO1574:NO1577</f>
        <v>0.10174421595423208</v>
      </c>
      <c r="MJ1502" s="8">
        <f t="array" ref="MJ1502:MJ1505">MG1493*MB1502:MB1505</f>
        <v>7.9068139042576351E-6</v>
      </c>
      <c r="MK1502" s="1"/>
      <c r="ML1502" s="4">
        <f t="array" ref="ML1502:ML1505">LR1502:LR1505</f>
        <v>0.41362449607697765</v>
      </c>
      <c r="MN1502" s="8">
        <f t="array" ref="MN1502:MN1505">MQ1493*MR1502:MR1505</f>
        <v>3.3734719981702616E-7</v>
      </c>
      <c r="MR1502" s="4">
        <f t="array" ref="MR1502:MR1505">OY1574:OY1577</f>
        <v>0.10519660698554498</v>
      </c>
      <c r="MT1502" s="8">
        <f t="array" ref="MT1502:MT1505">MQ1493*ML1502:ML1505</f>
        <v>1.3264217309449002E-6</v>
      </c>
      <c r="MU1502" s="1"/>
      <c r="MW1502" s="34"/>
      <c r="MY1502" s="35"/>
      <c r="NA1502" s="1"/>
      <c r="NB1502" s="4">
        <f t="array" ref="NB1502:NB1505">NE1574:NE1577</f>
        <v>0.41386212619941948</v>
      </c>
      <c r="ND1502" s="8">
        <f t="array" ref="ND1502:ND1505">NG1493*NH1502:NH1505</f>
        <v>4.3203918834273787E-7</v>
      </c>
      <c r="NH1502" s="4">
        <f t="array" ref="NH1502:NH1505">LX1502:LX1505</f>
        <v>0.11075582547651905</v>
      </c>
      <c r="NJ1502" s="8">
        <f t="array" ref="NJ1502:NJ1505">NG1493*NB1502:NB1505</f>
        <v>1.6144040850194799E-6</v>
      </c>
      <c r="NK1502" s="1"/>
      <c r="NL1502" s="4">
        <f t="array" ref="NL1502:NL1505">NB1502:NB1505</f>
        <v>0.41386212619941948</v>
      </c>
      <c r="NN1502" s="8">
        <f t="array" ref="NN1502:NN1505">NQ1493*NR1502:NR1505</f>
        <v>-3.3987217329446251E-7</v>
      </c>
      <c r="NR1502" s="4">
        <f t="array" ref="NR1502:NR1505">MH1502:MH1505</f>
        <v>0.10174421595423208</v>
      </c>
      <c r="NT1502" s="8">
        <f t="array" ref="NT1502:NT1505">NQ1493*NL1502:NL1505</f>
        <v>-1.3824886157551938E-6</v>
      </c>
      <c r="NU1502" s="1"/>
      <c r="NV1502" s="4">
        <f t="array" ref="NV1502:NV1505">NL1502:NL1505</f>
        <v>0.41386212619941948</v>
      </c>
      <c r="NX1502" s="8">
        <f t="array" ref="NX1502:NX1505">OA1493*OB1502:OB1505</f>
        <v>-5.8948908174107362E-8</v>
      </c>
      <c r="OB1502" s="4">
        <f t="array" ref="OB1502:OB1505">MR1502:MR1505</f>
        <v>0.10519660698554498</v>
      </c>
      <c r="OD1502" s="8">
        <f t="array" ref="OD1502:OD1505">OA1493*NV1502:NV1505</f>
        <v>-2.3191546926435332E-7</v>
      </c>
      <c r="OE1502" s="1"/>
      <c r="OG1502" s="36"/>
      <c r="OI1502" s="37"/>
      <c r="PQ1502" s="52"/>
      <c r="PS1502" s="53"/>
      <c r="RC1502" s="1"/>
      <c r="RD1502" s="4">
        <f t="array" ref="RD1502:RD1505">RG1574:RG1577</f>
        <v>0.89866414725219856</v>
      </c>
      <c r="RF1502" s="8">
        <f t="array" ref="RF1502:RF1505">RI1493*RJ1502:RJ1505</f>
        <v>7.0413956985836094E-6</v>
      </c>
      <c r="RJ1502" s="4">
        <f t="array" ref="RJ1502:RJ1505">RQ1574:RQ1577</f>
        <v>-0.43398741815841624</v>
      </c>
      <c r="RL1502" s="8">
        <f t="array" ref="RL1502:RL1505">RI1493*RD1502:RD1505</f>
        <v>-1.4580721919968462E-5</v>
      </c>
      <c r="RM1502" s="1"/>
      <c r="RN1502" s="4">
        <f t="array" ref="RN1502:RN1505">RD1502:RD1505</f>
        <v>0.89866414725219856</v>
      </c>
      <c r="RP1502" s="8">
        <f t="array" ref="RP1502:RP1505">RS1493*RT1502:RT1505</f>
        <v>-5.9798834877456906E-6</v>
      </c>
      <c r="RT1502" s="4">
        <f t="array" ref="RT1502:RT1505">TA1574:TA1577</f>
        <v>-0.43203102031245189</v>
      </c>
      <c r="RV1502" s="8">
        <f t="array" ref="RV1502:RV1505">RS1493*RN1502:RN1505</f>
        <v>1.243870611720424E-5</v>
      </c>
      <c r="RW1502" s="1"/>
      <c r="RX1502" s="4">
        <f t="array" ref="RX1502:RX1505">RD1502:RD1505</f>
        <v>0.89866414725219856</v>
      </c>
      <c r="RZ1502" s="8">
        <f t="array" ref="RZ1502:RZ1505">SC1493*SD1502:SD1505</f>
        <v>-1.0315599610368344E-6</v>
      </c>
      <c r="SD1502" s="4">
        <f t="array" ref="SD1502:SD1505">UK1574:UK1577</f>
        <v>-0.43278203247996749</v>
      </c>
      <c r="SF1502" s="8">
        <f t="array" ref="SF1502:SF1505">SC1493*RX1502:RX1505</f>
        <v>2.1420158027646119E-6</v>
      </c>
      <c r="SG1502" s="1"/>
      <c r="SI1502" s="34"/>
      <c r="SK1502" s="35"/>
      <c r="SM1502" s="1"/>
      <c r="SN1502" s="4">
        <f t="array" ref="SN1502:SN1505">SQ1574:SQ1577</f>
        <v>0.89649517722190963</v>
      </c>
      <c r="SP1502" s="8">
        <f t="array" ref="SP1502:SP1505">SS1493*ST1502:ST1505</f>
        <v>-1.2286592718104836E-6</v>
      </c>
      <c r="ST1502" s="4">
        <f t="array" ref="ST1502:ST1505">RJ1502:RJ1505</f>
        <v>-0.43398741815841624</v>
      </c>
      <c r="SV1502" s="8">
        <f t="array" ref="SV1502:SV1505">SS1493*SN1502:SN1505</f>
        <v>2.538062315956385E-6</v>
      </c>
      <c r="SW1502" s="1"/>
      <c r="SX1502" s="4">
        <f t="array" ref="SX1502:SX1505">SN1502:SN1505</f>
        <v>0.89649517722190963</v>
      </c>
      <c r="SZ1502" s="8">
        <f t="array" ref="SZ1502:SZ1505">TC1493*TD1502:TD1505</f>
        <v>1.0434279041143194E-6</v>
      </c>
      <c r="TD1502" s="4">
        <f t="array" ref="TD1502:TD1505">RT1502:RT1505</f>
        <v>-0.43203102031245189</v>
      </c>
      <c r="TF1502" s="8">
        <f t="array" ref="TF1502:TF1505">TC1493*SX1502:SX1505</f>
        <v>-2.1651873125701381E-6</v>
      </c>
      <c r="TG1502" s="1"/>
      <c r="TH1502" s="4">
        <f t="array" ref="TH1502:TH1505">SX1502:SX1505</f>
        <v>0.89649517722190963</v>
      </c>
      <c r="TJ1502" s="8">
        <f t="array" ref="TJ1502:TJ1505">TM1493*TN1502:TN1505</f>
        <v>1.8000498600174767E-7</v>
      </c>
      <c r="TN1502" s="4">
        <f t="array" ref="TN1502:TN1505">SD1502:SD1505</f>
        <v>-0.43278203247996749</v>
      </c>
      <c r="TP1502" s="8">
        <f t="array" ref="TP1502:TP1505">TM1493*TH1502:TH1505</f>
        <v>-3.7287500338622253E-7</v>
      </c>
      <c r="TQ1502" s="1"/>
      <c r="TS1502" s="36"/>
      <c r="TU1502" s="37"/>
      <c r="VC1502" s="52"/>
      <c r="VE1502" s="53"/>
      <c r="VF1502" s="1"/>
      <c r="VT1502" s="1"/>
    </row>
    <row r="1503" spans="308:592" x14ac:dyDescent="0.3">
      <c r="KV1503" s="1"/>
      <c r="KW1503" s="34"/>
      <c r="KY1503" s="35"/>
      <c r="LA1503" s="36"/>
      <c r="LC1503" s="37"/>
      <c r="LQ1503" s="1"/>
      <c r="LR1503" s="5">
        <v>0.48862705463629291</v>
      </c>
      <c r="LT1503" s="9">
        <v>8.7925538120335502E-6</v>
      </c>
      <c r="LX1503" s="5">
        <v>-0.3938831178385972</v>
      </c>
      <c r="LZ1503" s="9">
        <v>-1.0907498893277177E-5</v>
      </c>
      <c r="MA1503" s="1"/>
      <c r="MB1503" s="5">
        <v>0.48862705463629291</v>
      </c>
      <c r="MD1503" s="9">
        <v>-7.4193857661379502E-6</v>
      </c>
      <c r="MH1503" s="5">
        <v>-0.38812595514193293</v>
      </c>
      <c r="MJ1503" s="9">
        <v>9.3405570178698548E-6</v>
      </c>
      <c r="MK1503" s="1"/>
      <c r="ML1503" s="5">
        <v>0.48862705463629291</v>
      </c>
      <c r="MN1503" s="9">
        <v>-1.2517095252356043E-6</v>
      </c>
      <c r="MR1503" s="5">
        <v>-0.3903266280487655</v>
      </c>
      <c r="MT1503" s="9">
        <v>1.5669418754071094E-6</v>
      </c>
      <c r="MU1503" s="1"/>
      <c r="MW1503" s="34"/>
      <c r="MY1503" s="35"/>
      <c r="NA1503" s="1"/>
      <c r="NB1503" s="5">
        <v>0.4904416335503094</v>
      </c>
      <c r="ND1503" s="9">
        <v>-1.5364694525162676E-6</v>
      </c>
      <c r="NH1503" s="5">
        <v>-0.3938831178385972</v>
      </c>
      <c r="NJ1503" s="9">
        <v>1.9131274077631627E-6</v>
      </c>
      <c r="NK1503" s="1"/>
      <c r="NL1503" s="5">
        <v>0.4904416335503094</v>
      </c>
      <c r="NN1503" s="9">
        <v>1.2965180442828982E-6</v>
      </c>
      <c r="NR1503" s="5">
        <v>-0.38812595514193293</v>
      </c>
      <c r="NT1503" s="9">
        <v>-1.638299163303903E-6</v>
      </c>
      <c r="NU1503" s="1"/>
      <c r="NV1503" s="5">
        <v>0.4904416335503094</v>
      </c>
      <c r="NX1503" s="9">
        <v>2.1872690777866381E-7</v>
      </c>
      <c r="OB1503" s="5">
        <v>-0.3903266280487655</v>
      </c>
      <c r="OD1503" s="9">
        <v>-2.7482824445933937E-7</v>
      </c>
      <c r="OE1503" s="1"/>
      <c r="OG1503" s="36"/>
      <c r="OI1503" s="37"/>
      <c r="PQ1503" s="52"/>
      <c r="PS1503" s="53"/>
      <c r="PW1503" s="1"/>
      <c r="RC1503" s="1"/>
      <c r="RD1503" s="5">
        <v>-0.21643416758263301</v>
      </c>
      <c r="RF1503" s="9">
        <v>2.6999185785560933E-6</v>
      </c>
      <c r="RJ1503" s="5">
        <v>-0.16640602847830238</v>
      </c>
      <c r="RL1503" s="9">
        <v>3.5116193531826739E-6</v>
      </c>
      <c r="RM1503" s="1"/>
      <c r="RN1503" s="5">
        <v>-0.21643416758263301</v>
      </c>
      <c r="RP1503" s="9">
        <v>-2.1882675206212201E-6</v>
      </c>
      <c r="RT1503" s="5">
        <v>-0.15809663375347532</v>
      </c>
      <c r="RV1503" s="9">
        <v>-2.9957365190475147E-6</v>
      </c>
      <c r="RW1503" s="1"/>
      <c r="RX1503" s="5">
        <v>-0.21643416758263301</v>
      </c>
      <c r="RZ1503" s="9">
        <v>-3.8442124225036367E-7</v>
      </c>
      <c r="SD1503" s="5">
        <v>-0.1612805971863866</v>
      </c>
      <c r="SF1503" s="9">
        <v>-5.1588283413525263E-7</v>
      </c>
      <c r="SG1503" s="1"/>
      <c r="SI1503" s="34"/>
      <c r="SK1503" s="35"/>
      <c r="SM1503" s="1"/>
      <c r="SN1503" s="5">
        <v>-0.21913733877133912</v>
      </c>
      <c r="SP1503" s="9">
        <v>-4.7111114567011239E-7</v>
      </c>
      <c r="ST1503" s="5">
        <v>-0.16640602847830238</v>
      </c>
      <c r="SV1503" s="9">
        <v>-6.2039845353995865E-7</v>
      </c>
      <c r="SW1503" s="1"/>
      <c r="SX1503" s="5">
        <v>-0.21913733877133912</v>
      </c>
      <c r="SZ1503" s="9">
        <v>3.8183008036231839E-7</v>
      </c>
      <c r="TD1503" s="5">
        <v>-0.15809663375347532</v>
      </c>
      <c r="TF1503" s="9">
        <v>5.2925369558417736E-7</v>
      </c>
      <c r="TG1503" s="1"/>
      <c r="TH1503" s="5">
        <v>-0.21913733877133912</v>
      </c>
      <c r="TJ1503" s="9">
        <v>6.7080676784410683E-8</v>
      </c>
      <c r="TN1503" s="5">
        <v>-0.1612805971863866</v>
      </c>
      <c r="TP1503" s="9">
        <v>9.1144757955775333E-8</v>
      </c>
      <c r="TQ1503" s="1"/>
      <c r="TS1503" s="36"/>
      <c r="TU1503" s="37"/>
      <c r="VC1503" s="52"/>
      <c r="VE1503" s="53"/>
      <c r="VF1503" s="1"/>
      <c r="VT1503" s="1"/>
    </row>
    <row r="1504" spans="308:592" x14ac:dyDescent="0.3">
      <c r="KV1504" s="1"/>
      <c r="KW1504" s="34"/>
      <c r="KY1504" s="35"/>
      <c r="LA1504" s="36"/>
      <c r="LC1504" s="37"/>
      <c r="LQ1504" s="1"/>
      <c r="LR1504" s="5">
        <v>3.931653499028398E-2</v>
      </c>
      <c r="LT1504" s="9">
        <v>-1.0766865009120864E-5</v>
      </c>
      <c r="LX1504" s="5">
        <v>0.48232702918868875</v>
      </c>
      <c r="LZ1504" s="9">
        <v>-8.7765312588600841E-7</v>
      </c>
      <c r="MA1504" s="1"/>
      <c r="MB1504" s="5">
        <v>3.931653499028398E-2</v>
      </c>
      <c r="MD1504" s="9">
        <v>9.1106145525869548E-6</v>
      </c>
      <c r="MH1504" s="5">
        <v>0.47659820996118007</v>
      </c>
      <c r="MJ1504" s="9">
        <v>7.5157184469692279E-7</v>
      </c>
      <c r="MK1504" s="1"/>
      <c r="ML1504" s="5">
        <v>3.931653499028398E-2</v>
      </c>
      <c r="MN1504" s="9">
        <v>1.5354254900568167E-6</v>
      </c>
      <c r="MR1504" s="5">
        <v>0.47879914794224598</v>
      </c>
      <c r="MT1504" s="9">
        <v>1.2608128118906857E-7</v>
      </c>
      <c r="MU1504" s="1"/>
      <c r="MW1504" s="34"/>
      <c r="MY1504" s="35"/>
      <c r="NA1504" s="1"/>
      <c r="NB1504" s="5">
        <v>3.7061545557322551E-2</v>
      </c>
      <c r="ND1504" s="9">
        <v>1.8814737492126219E-6</v>
      </c>
      <c r="NH1504" s="5">
        <v>0.48232702918868875</v>
      </c>
      <c r="NJ1504" s="9">
        <v>1.445706353812305E-7</v>
      </c>
      <c r="NK1504" s="1"/>
      <c r="NL1504" s="5">
        <v>3.7061545557322551E-2</v>
      </c>
      <c r="NN1504" s="9">
        <v>-1.5920558027654556E-6</v>
      </c>
      <c r="NR1504" s="5">
        <v>0.47659820996118007</v>
      </c>
      <c r="NT1504" s="9">
        <v>-1.238024974302729E-7</v>
      </c>
      <c r="NU1504" s="1"/>
      <c r="NV1504" s="5">
        <v>3.7061545557322551E-2</v>
      </c>
      <c r="NX1504" s="9">
        <v>-2.6830415746932452E-7</v>
      </c>
      <c r="OB1504" s="5">
        <v>0.47879914794224598</v>
      </c>
      <c r="OD1504" s="9">
        <v>-2.0768137950963643E-8</v>
      </c>
      <c r="OE1504" s="1"/>
      <c r="OG1504" s="36"/>
      <c r="OI1504" s="37"/>
      <c r="PQ1504" s="52"/>
      <c r="PS1504" s="53"/>
      <c r="RC1504" s="1"/>
      <c r="RD1504" s="5">
        <v>-5.6238707337559868E-2</v>
      </c>
      <c r="RF1504" s="9">
        <v>-6.3163385123215336E-6</v>
      </c>
      <c r="RJ1504" s="5">
        <v>0.38929944580850556</v>
      </c>
      <c r="RL1504" s="9">
        <v>9.1246652638221649E-7</v>
      </c>
      <c r="RM1504" s="1"/>
      <c r="RN1504" s="5">
        <v>-5.6238707337559868E-2</v>
      </c>
      <c r="RP1504" s="9">
        <v>5.3659103705243912E-6</v>
      </c>
      <c r="RT1504" s="5">
        <v>0.38767306035869847</v>
      </c>
      <c r="RV1504" s="9">
        <v>-7.7841845045482699E-7</v>
      </c>
      <c r="RW1504" s="1"/>
      <c r="RX1504" s="5">
        <v>-5.6238707337559868E-2</v>
      </c>
      <c r="RZ1504" s="9">
        <v>9.2552704684364379E-7</v>
      </c>
      <c r="SD1504" s="5">
        <v>0.38829684320587116</v>
      </c>
      <c r="SF1504" s="9">
        <v>-1.340480759274139E-7</v>
      </c>
      <c r="SG1504" s="1"/>
      <c r="SI1504" s="34"/>
      <c r="SK1504" s="35"/>
      <c r="SM1504" s="1"/>
      <c r="SN1504" s="5">
        <v>-5.6924282715458241E-2</v>
      </c>
      <c r="SP1504" s="9">
        <v>1.1021434115140772E-6</v>
      </c>
      <c r="ST1504" s="5">
        <v>0.38929944580850556</v>
      </c>
      <c r="SV1504" s="9">
        <v>-1.611580078664377E-7</v>
      </c>
      <c r="SW1504" s="1"/>
      <c r="SX1504" s="5">
        <v>-5.6924282715458241E-2</v>
      </c>
      <c r="SZ1504" s="9">
        <v>-9.3629593671101059E-7</v>
      </c>
      <c r="TD1504" s="5">
        <v>0.38767306035869847</v>
      </c>
      <c r="TF1504" s="9">
        <v>1.3748175990706671E-7</v>
      </c>
      <c r="TG1504" s="1"/>
      <c r="TH1504" s="5">
        <v>-5.6924282715458241E-2</v>
      </c>
      <c r="TJ1504" s="9">
        <v>-1.6150247140639082E-7</v>
      </c>
      <c r="TN1504" s="5">
        <v>0.38829684320587116</v>
      </c>
      <c r="TP1504" s="9">
        <v>2.3676247959369437E-8</v>
      </c>
      <c r="TQ1504" s="1"/>
      <c r="TS1504" s="36"/>
      <c r="TU1504" s="37"/>
      <c r="VC1504" s="52"/>
      <c r="VE1504" s="53"/>
      <c r="VF1504" s="1"/>
      <c r="VT1504" s="1"/>
    </row>
    <row r="1505" spans="308:592" ht="15" thickBot="1" x14ac:dyDescent="0.35">
      <c r="KV1505" s="1"/>
      <c r="KW1505" s="34"/>
      <c r="KY1505" s="35"/>
      <c r="LA1505" s="36"/>
      <c r="LC1505" s="37"/>
      <c r="LQ1505" s="1"/>
      <c r="LR1505" s="6">
        <v>-1.1597267914506297</v>
      </c>
      <c r="LT1505" s="10">
        <v>-6.7303843785846481E-5</v>
      </c>
      <c r="LX1505" s="6">
        <v>3.0150339025061808</v>
      </c>
      <c r="LZ1505" s="10">
        <v>2.5888289594744991E-5</v>
      </c>
      <c r="MA1505" s="1"/>
      <c r="MB1505" s="6">
        <v>-1.1597267914506297</v>
      </c>
      <c r="MD1505" s="10">
        <v>5.7596529023140936E-5</v>
      </c>
      <c r="MH1505" s="6">
        <v>3.0130132796158735</v>
      </c>
      <c r="MJ1505" s="10">
        <v>-2.2169247727715326E-5</v>
      </c>
      <c r="MK1505" s="1"/>
      <c r="ML1505" s="6">
        <v>-1.1597267914506297</v>
      </c>
      <c r="MN1505" s="10">
        <v>9.6647148104249091E-6</v>
      </c>
      <c r="MR1505" s="6">
        <v>3.0137947079184011</v>
      </c>
      <c r="MT1505" s="10">
        <v>-3.7190418670291627E-6</v>
      </c>
      <c r="MU1505" s="1"/>
      <c r="MW1505" s="34"/>
      <c r="MY1505" s="35"/>
      <c r="NA1505" s="1"/>
      <c r="NB1505" s="6">
        <v>-1.1593392443995008</v>
      </c>
      <c r="ND1505" s="10">
        <v>1.176112222052618E-5</v>
      </c>
      <c r="NH1505" s="6">
        <v>3.0150339025061808</v>
      </c>
      <c r="NJ1505" s="10">
        <v>-4.5223805069326404E-6</v>
      </c>
      <c r="NK1505" s="1"/>
      <c r="NL1505" s="6">
        <v>-1.1593392443995008</v>
      </c>
      <c r="NN1505" s="10">
        <v>-1.0064841149975246E-5</v>
      </c>
      <c r="NR1505" s="6">
        <v>3.0130132796158735</v>
      </c>
      <c r="NT1505" s="10">
        <v>3.8727228362235824E-6</v>
      </c>
      <c r="NU1505" s="1"/>
      <c r="NV1505" s="6">
        <v>-1.1593392443995008</v>
      </c>
      <c r="NX1505" s="10">
        <v>-1.6888368606518339E-6</v>
      </c>
      <c r="OB1505" s="6">
        <v>3.0137947079184011</v>
      </c>
      <c r="OD1505" s="10">
        <v>6.4965767070924639E-7</v>
      </c>
      <c r="OE1505" s="1"/>
      <c r="OG1505" s="36"/>
      <c r="OI1505" s="37"/>
      <c r="PQ1505" s="52"/>
      <c r="PS1505" s="53"/>
      <c r="PW1505" s="1"/>
      <c r="RC1505" s="1"/>
      <c r="RD1505" s="6">
        <v>0.72738178839820755</v>
      </c>
      <c r="RF1505" s="10">
        <v>3.9106646903531937E-5</v>
      </c>
      <c r="RJ1505" s="6">
        <v>-2.4102881657269393</v>
      </c>
      <c r="RL1505" s="10">
        <v>-1.1801685444681746E-5</v>
      </c>
      <c r="RM1505" s="1"/>
      <c r="RN1505" s="6">
        <v>0.72738178839820755</v>
      </c>
      <c r="RP1505" s="10">
        <v>-3.3413652719224238E-5</v>
      </c>
      <c r="RT1505" s="6">
        <v>-2.4140494553505749</v>
      </c>
      <c r="RV1505" s="10">
        <v>1.0067930637442718E-5</v>
      </c>
      <c r="RW1505" s="1"/>
      <c r="RX1505" s="6">
        <v>0.72738178839820755</v>
      </c>
      <c r="RZ1505" s="10">
        <v>-5.7505845156735203E-6</v>
      </c>
      <c r="SD1505" s="6">
        <v>-2.4126078450539516</v>
      </c>
      <c r="SF1505" s="10">
        <v>1.7337548072393449E-6</v>
      </c>
      <c r="SG1505" s="1"/>
      <c r="SI1505" s="34"/>
      <c r="SK1505" s="35"/>
      <c r="SM1505" s="1"/>
      <c r="SN1505" s="6">
        <v>0.72995608525208933</v>
      </c>
      <c r="SP1505" s="10">
        <v>-6.8237528984642001E-6</v>
      </c>
      <c r="ST1505" s="6">
        <v>-2.4102881657269393</v>
      </c>
      <c r="SV1505" s="10">
        <v>2.0665744550043258E-6</v>
      </c>
      <c r="SW1505" s="1"/>
      <c r="SX1505" s="6">
        <v>0.72995608525208933</v>
      </c>
      <c r="SZ1505" s="10">
        <v>5.8303372794922567E-6</v>
      </c>
      <c r="TD1505" s="6">
        <v>-2.4140494553505749</v>
      </c>
      <c r="TF1505" s="10">
        <v>-1.7629672692929284E-6</v>
      </c>
      <c r="TG1505" s="1"/>
      <c r="TH1505" s="6">
        <v>0.72995608525208933</v>
      </c>
      <c r="TJ1505" s="10">
        <v>1.0034645821317573E-6</v>
      </c>
      <c r="TN1505" s="6">
        <v>-2.4126078450539516</v>
      </c>
      <c r="TP1505" s="10">
        <v>-3.036071857113774E-7</v>
      </c>
      <c r="TQ1505" s="1"/>
      <c r="TS1505" s="36"/>
      <c r="TU1505" s="37"/>
      <c r="VC1505" s="52"/>
      <c r="VE1505" s="53"/>
      <c r="VF1505" s="1"/>
      <c r="VT1505" s="1"/>
    </row>
    <row r="1506" spans="308:592" x14ac:dyDescent="0.3">
      <c r="KV1506" s="1"/>
      <c r="KW1506" s="34"/>
      <c r="KY1506" s="35"/>
      <c r="LA1506" s="36"/>
      <c r="LC1506" s="37"/>
      <c r="LQ1506" s="1"/>
      <c r="LR1506" s="2"/>
      <c r="LS1506" s="1"/>
      <c r="LT1506" s="7"/>
      <c r="LU1506" s="1"/>
      <c r="LV1506" s="1"/>
      <c r="LW1506" s="1"/>
      <c r="LX1506" s="2"/>
      <c r="LY1506" s="1"/>
      <c r="LZ1506" s="7"/>
      <c r="MA1506" s="1"/>
      <c r="MB1506" s="2"/>
      <c r="MC1506" s="1"/>
      <c r="MD1506" s="7"/>
      <c r="ME1506" s="1"/>
      <c r="MF1506" s="1"/>
      <c r="MG1506" s="1"/>
      <c r="MH1506" s="2"/>
      <c r="MI1506" s="1"/>
      <c r="MJ1506" s="7"/>
      <c r="MK1506" s="1"/>
      <c r="ML1506" s="2"/>
      <c r="MM1506" s="1"/>
      <c r="MN1506" s="7"/>
      <c r="MO1506" s="1"/>
      <c r="MP1506" s="1"/>
      <c r="MQ1506" s="1"/>
      <c r="MR1506" s="2"/>
      <c r="MS1506" s="1"/>
      <c r="MT1506" s="7"/>
      <c r="MU1506" s="1"/>
      <c r="MW1506" s="34"/>
      <c r="MY1506" s="35"/>
      <c r="NA1506" s="1"/>
      <c r="NB1506" s="2"/>
      <c r="NC1506" s="1"/>
      <c r="ND1506" s="7"/>
      <c r="NE1506" s="1"/>
      <c r="NF1506" s="1"/>
      <c r="NG1506" s="1"/>
      <c r="NH1506" s="2"/>
      <c r="NI1506" s="1"/>
      <c r="NJ1506" s="7"/>
      <c r="NK1506" s="1"/>
      <c r="NL1506" s="2"/>
      <c r="NM1506" s="1"/>
      <c r="NN1506" s="7"/>
      <c r="NO1506" s="1"/>
      <c r="NP1506" s="1"/>
      <c r="NQ1506" s="1"/>
      <c r="NR1506" s="2"/>
      <c r="NS1506" s="1"/>
      <c r="NT1506" s="7"/>
      <c r="NU1506" s="1"/>
      <c r="NV1506" s="2"/>
      <c r="NW1506" s="1"/>
      <c r="NX1506" s="7"/>
      <c r="NY1506" s="1"/>
      <c r="NZ1506" s="1"/>
      <c r="OA1506" s="1"/>
      <c r="OB1506" s="2"/>
      <c r="OC1506" s="1"/>
      <c r="OD1506" s="7"/>
      <c r="OE1506" s="1"/>
      <c r="OG1506" s="36"/>
      <c r="OI1506" s="37"/>
      <c r="PQ1506" s="52"/>
      <c r="PS1506" s="53"/>
      <c r="RC1506" s="1"/>
      <c r="RD1506" s="2"/>
      <c r="RE1506" s="1"/>
      <c r="RF1506" s="7"/>
      <c r="RG1506" s="1"/>
      <c r="RH1506" s="1"/>
      <c r="RI1506" s="1"/>
      <c r="RJ1506" s="2"/>
      <c r="RK1506" s="1"/>
      <c r="RL1506" s="7"/>
      <c r="RM1506" s="1"/>
      <c r="RN1506" s="2"/>
      <c r="RO1506" s="1"/>
      <c r="RP1506" s="7"/>
      <c r="RQ1506" s="1"/>
      <c r="RR1506" s="1"/>
      <c r="RS1506" s="1"/>
      <c r="RT1506" s="2"/>
      <c r="RU1506" s="1"/>
      <c r="RV1506" s="7"/>
      <c r="RW1506" s="1"/>
      <c r="RX1506" s="2"/>
      <c r="RY1506" s="1"/>
      <c r="RZ1506" s="7"/>
      <c r="SA1506" s="1"/>
      <c r="SB1506" s="1"/>
      <c r="SC1506" s="1"/>
      <c r="SD1506" s="2"/>
      <c r="SE1506" s="1"/>
      <c r="SF1506" s="7"/>
      <c r="SG1506" s="1"/>
      <c r="SI1506" s="34"/>
      <c r="SK1506" s="35"/>
      <c r="SM1506" s="1"/>
      <c r="SN1506" s="2"/>
      <c r="SO1506" s="1"/>
      <c r="SP1506" s="7"/>
      <c r="SQ1506" s="1"/>
      <c r="SR1506" s="1"/>
      <c r="SS1506" s="1"/>
      <c r="ST1506" s="2"/>
      <c r="SU1506" s="1"/>
      <c r="SV1506" s="7"/>
      <c r="SW1506" s="1"/>
      <c r="SX1506" s="2"/>
      <c r="SY1506" s="1"/>
      <c r="SZ1506" s="7"/>
      <c r="TA1506" s="1"/>
      <c r="TB1506" s="1"/>
      <c r="TC1506" s="1"/>
      <c r="TD1506" s="2"/>
      <c r="TE1506" s="1"/>
      <c r="TF1506" s="7"/>
      <c r="TG1506" s="1"/>
      <c r="TH1506" s="2"/>
      <c r="TI1506" s="1"/>
      <c r="TJ1506" s="7"/>
      <c r="TK1506" s="1"/>
      <c r="TL1506" s="1"/>
      <c r="TM1506" s="1"/>
      <c r="TN1506" s="2"/>
      <c r="TO1506" s="1"/>
      <c r="TP1506" s="7"/>
      <c r="TQ1506" s="1"/>
      <c r="TS1506" s="36"/>
      <c r="TU1506" s="37"/>
      <c r="VC1506" s="52"/>
      <c r="VE1506" s="53"/>
      <c r="VF1506" s="1"/>
      <c r="VT1506" s="1"/>
    </row>
    <row r="1507" spans="308:592" x14ac:dyDescent="0.3">
      <c r="KV1507" s="1"/>
      <c r="KW1507" s="34"/>
      <c r="KY1507" s="35"/>
      <c r="LA1507" s="36"/>
      <c r="LC1507" s="37"/>
      <c r="LQ1507" s="1"/>
      <c r="LR1507" s="59"/>
      <c r="LT1507" s="60"/>
      <c r="LX1507" s="34"/>
      <c r="LZ1507" s="35"/>
      <c r="MB1507" s="59"/>
      <c r="MD1507" s="60"/>
      <c r="MH1507" s="36"/>
      <c r="MJ1507" s="37"/>
      <c r="ML1507" s="59"/>
      <c r="MN1507" s="60"/>
      <c r="MR1507" s="52"/>
      <c r="MT1507" s="53"/>
      <c r="MW1507" s="34"/>
      <c r="MY1507" s="35"/>
      <c r="NB1507" s="59"/>
      <c r="ND1507" s="60"/>
      <c r="NH1507" s="34"/>
      <c r="NJ1507" s="35"/>
      <c r="NL1507" s="59"/>
      <c r="NN1507" s="60"/>
      <c r="NR1507" s="36"/>
      <c r="NT1507" s="37"/>
      <c r="NV1507" s="59"/>
      <c r="NX1507" s="60"/>
      <c r="OB1507" s="52"/>
      <c r="OD1507" s="53"/>
      <c r="OG1507" s="36"/>
      <c r="OI1507" s="37"/>
      <c r="PQ1507" s="52"/>
      <c r="PS1507" s="53"/>
      <c r="PW1507" s="1"/>
      <c r="RD1507" s="59"/>
      <c r="RF1507" s="60"/>
      <c r="RJ1507" s="34"/>
      <c r="RL1507" s="35"/>
      <c r="RN1507" s="59"/>
      <c r="RP1507" s="60"/>
      <c r="RT1507" s="36"/>
      <c r="RV1507" s="37"/>
      <c r="RX1507" s="59"/>
      <c r="RZ1507" s="60"/>
      <c r="SD1507" s="52"/>
      <c r="SF1507" s="53"/>
      <c r="SI1507" s="34"/>
      <c r="SK1507" s="35"/>
      <c r="SN1507" s="59"/>
      <c r="SP1507" s="60"/>
      <c r="ST1507" s="34"/>
      <c r="SV1507" s="35"/>
      <c r="SX1507" s="59"/>
      <c r="SZ1507" s="60"/>
      <c r="TD1507" s="36"/>
      <c r="TF1507" s="37"/>
      <c r="TH1507" s="59"/>
      <c r="TJ1507" s="60"/>
      <c r="TN1507" s="52"/>
      <c r="TP1507" s="53"/>
      <c r="TS1507" s="36"/>
      <c r="TU1507" s="37"/>
      <c r="VC1507" s="52"/>
      <c r="VE1507" s="53"/>
      <c r="VF1507" s="1"/>
      <c r="VT1507" s="1"/>
    </row>
    <row r="1508" spans="308:592" x14ac:dyDescent="0.3">
      <c r="KV1508" s="1"/>
      <c r="KW1508" s="34"/>
      <c r="KY1508" s="35"/>
      <c r="LA1508" s="36"/>
      <c r="LC1508" s="37"/>
      <c r="LQ1508" s="1"/>
      <c r="LR1508" s="59"/>
      <c r="LT1508" s="60"/>
      <c r="LX1508" s="34"/>
      <c r="LZ1508" s="35"/>
      <c r="MB1508" s="59"/>
      <c r="MD1508" s="60"/>
      <c r="MH1508" s="36"/>
      <c r="MJ1508" s="37"/>
      <c r="ML1508" s="59"/>
      <c r="MN1508" s="60"/>
      <c r="MR1508" s="52"/>
      <c r="MT1508" s="53"/>
      <c r="MW1508" s="34"/>
      <c r="MY1508" s="35"/>
      <c r="NB1508" s="59"/>
      <c r="ND1508" s="60"/>
      <c r="NH1508" s="34"/>
      <c r="NJ1508" s="35"/>
      <c r="NL1508" s="59"/>
      <c r="NN1508" s="60"/>
      <c r="NR1508" s="36"/>
      <c r="NT1508" s="37"/>
      <c r="NV1508" s="59"/>
      <c r="NX1508" s="60"/>
      <c r="OB1508" s="52"/>
      <c r="OD1508" s="53"/>
      <c r="OG1508" s="36"/>
      <c r="OI1508" s="37"/>
      <c r="PQ1508" s="52"/>
      <c r="PS1508" s="53"/>
      <c r="RD1508" s="59"/>
      <c r="RF1508" s="60"/>
      <c r="RJ1508" s="34"/>
      <c r="RL1508" s="35"/>
      <c r="RN1508" s="59"/>
      <c r="RP1508" s="60"/>
      <c r="RT1508" s="36"/>
      <c r="RV1508" s="37"/>
      <c r="RX1508" s="59"/>
      <c r="RZ1508" s="60"/>
      <c r="SD1508" s="52"/>
      <c r="SF1508" s="53"/>
      <c r="SI1508" s="34"/>
      <c r="SK1508" s="35"/>
      <c r="SN1508" s="59"/>
      <c r="SP1508" s="60"/>
      <c r="ST1508" s="34"/>
      <c r="SV1508" s="35"/>
      <c r="SX1508" s="59"/>
      <c r="SZ1508" s="60"/>
      <c r="TD1508" s="36"/>
      <c r="TF1508" s="37"/>
      <c r="TH1508" s="59"/>
      <c r="TJ1508" s="60"/>
      <c r="TN1508" s="52"/>
      <c r="TP1508" s="53"/>
      <c r="TS1508" s="36"/>
      <c r="TU1508" s="37"/>
      <c r="VC1508" s="52"/>
      <c r="VE1508" s="53"/>
      <c r="VF1508" s="1"/>
      <c r="VT1508" s="1"/>
    </row>
    <row r="1509" spans="308:592" x14ac:dyDescent="0.3">
      <c r="KV1509" s="1"/>
      <c r="KW1509" s="34"/>
      <c r="KY1509" s="35"/>
      <c r="LA1509" s="36"/>
      <c r="LC1509" s="37"/>
      <c r="LQ1509" s="1"/>
      <c r="LR1509" s="59"/>
      <c r="LT1509" s="60"/>
      <c r="LX1509" s="34"/>
      <c r="LZ1509" s="35"/>
      <c r="MB1509" s="59"/>
      <c r="MD1509" s="60"/>
      <c r="MH1509" s="36"/>
      <c r="MJ1509" s="37"/>
      <c r="ML1509" s="59"/>
      <c r="MN1509" s="60"/>
      <c r="MR1509" s="52"/>
      <c r="MT1509" s="53"/>
      <c r="MW1509" s="34"/>
      <c r="MY1509" s="35"/>
      <c r="NB1509" s="59"/>
      <c r="ND1509" s="60"/>
      <c r="NH1509" s="34"/>
      <c r="NJ1509" s="35"/>
      <c r="NL1509" s="59"/>
      <c r="NN1509" s="60"/>
      <c r="NR1509" s="36"/>
      <c r="NT1509" s="37"/>
      <c r="NV1509" s="59"/>
      <c r="NX1509" s="60"/>
      <c r="OB1509" s="52"/>
      <c r="OD1509" s="53"/>
      <c r="OG1509" s="36"/>
      <c r="OI1509" s="37"/>
      <c r="PQ1509" s="52"/>
      <c r="PS1509" s="53"/>
      <c r="PW1509" s="1"/>
      <c r="RD1509" s="59"/>
      <c r="RF1509" s="60"/>
      <c r="RJ1509" s="34"/>
      <c r="RL1509" s="35"/>
      <c r="RN1509" s="59"/>
      <c r="RP1509" s="60"/>
      <c r="RT1509" s="36"/>
      <c r="RV1509" s="37"/>
      <c r="RX1509" s="59"/>
      <c r="RZ1509" s="60"/>
      <c r="SD1509" s="52"/>
      <c r="SF1509" s="53"/>
      <c r="SI1509" s="34"/>
      <c r="SK1509" s="35"/>
      <c r="SN1509" s="59"/>
      <c r="SP1509" s="60"/>
      <c r="ST1509" s="34"/>
      <c r="SV1509" s="35"/>
      <c r="SX1509" s="59"/>
      <c r="SZ1509" s="60"/>
      <c r="TD1509" s="36"/>
      <c r="TF1509" s="37"/>
      <c r="TH1509" s="59"/>
      <c r="TJ1509" s="60"/>
      <c r="TN1509" s="52"/>
      <c r="TP1509" s="53"/>
      <c r="TS1509" s="36"/>
      <c r="TU1509" s="37"/>
      <c r="VC1509" s="52"/>
      <c r="VE1509" s="53"/>
      <c r="VF1509" s="1"/>
      <c r="VT1509" s="1"/>
    </row>
    <row r="1510" spans="308:592" x14ac:dyDescent="0.3">
      <c r="KV1510" s="1"/>
      <c r="KW1510" s="34"/>
      <c r="KY1510" s="35"/>
      <c r="LA1510" s="36"/>
      <c r="LC1510" s="37"/>
      <c r="LQ1510" s="1"/>
      <c r="LR1510" s="59"/>
      <c r="LT1510" s="60"/>
      <c r="LX1510" s="34"/>
      <c r="LZ1510" s="35"/>
      <c r="MB1510" s="59"/>
      <c r="MD1510" s="60"/>
      <c r="MH1510" s="36"/>
      <c r="MJ1510" s="37"/>
      <c r="ML1510" s="59"/>
      <c r="MN1510" s="60"/>
      <c r="MR1510" s="52"/>
      <c r="MT1510" s="53"/>
      <c r="MW1510" s="34"/>
      <c r="MY1510" s="35"/>
      <c r="NB1510" s="59"/>
      <c r="ND1510" s="60"/>
      <c r="NH1510" s="34"/>
      <c r="NJ1510" s="35"/>
      <c r="NL1510" s="59"/>
      <c r="NN1510" s="60"/>
      <c r="NR1510" s="36"/>
      <c r="NT1510" s="37"/>
      <c r="NV1510" s="59"/>
      <c r="NX1510" s="60"/>
      <c r="OB1510" s="52"/>
      <c r="OD1510" s="53"/>
      <c r="OG1510" s="36"/>
      <c r="OI1510" s="37"/>
      <c r="PQ1510" s="52"/>
      <c r="PS1510" s="53"/>
      <c r="RD1510" s="59"/>
      <c r="RF1510" s="60"/>
      <c r="RJ1510" s="34"/>
      <c r="RL1510" s="35"/>
      <c r="RN1510" s="59"/>
      <c r="RP1510" s="60"/>
      <c r="RT1510" s="36"/>
      <c r="RV1510" s="37"/>
      <c r="RX1510" s="59"/>
      <c r="RZ1510" s="60"/>
      <c r="SD1510" s="52"/>
      <c r="SF1510" s="53"/>
      <c r="SI1510" s="34"/>
      <c r="SK1510" s="35"/>
      <c r="SN1510" s="59"/>
      <c r="SP1510" s="60"/>
      <c r="ST1510" s="34"/>
      <c r="SV1510" s="35"/>
      <c r="SX1510" s="59"/>
      <c r="SZ1510" s="60"/>
      <c r="TD1510" s="36"/>
      <c r="TF1510" s="37"/>
      <c r="TH1510" s="59"/>
      <c r="TJ1510" s="60"/>
      <c r="TN1510" s="52"/>
      <c r="TP1510" s="53"/>
      <c r="TS1510" s="36"/>
      <c r="TU1510" s="37"/>
      <c r="VC1510" s="52"/>
      <c r="VE1510" s="53"/>
      <c r="VF1510" s="1"/>
      <c r="VT1510" s="1"/>
    </row>
    <row r="1511" spans="308:592" x14ac:dyDescent="0.3">
      <c r="KV1511" s="1"/>
      <c r="KW1511" s="34"/>
      <c r="KY1511" s="35"/>
      <c r="LA1511" s="36"/>
      <c r="LC1511" s="37"/>
      <c r="LQ1511" s="1"/>
      <c r="LR1511" s="59"/>
      <c r="LT1511" s="60"/>
      <c r="LX1511" s="34"/>
      <c r="LZ1511" s="35"/>
      <c r="MB1511" s="59"/>
      <c r="MD1511" s="60"/>
      <c r="MH1511" s="36"/>
      <c r="MJ1511" s="37"/>
      <c r="ML1511" s="59"/>
      <c r="MN1511" s="60"/>
      <c r="MR1511" s="52"/>
      <c r="MT1511" s="53"/>
      <c r="MW1511" s="34"/>
      <c r="MY1511" s="35"/>
      <c r="NB1511" s="59"/>
      <c r="ND1511" s="60"/>
      <c r="NH1511" s="34"/>
      <c r="NJ1511" s="35"/>
      <c r="NL1511" s="59"/>
      <c r="NN1511" s="60"/>
      <c r="NR1511" s="36"/>
      <c r="NT1511" s="37"/>
      <c r="NV1511" s="59"/>
      <c r="NX1511" s="60"/>
      <c r="OB1511" s="52"/>
      <c r="OD1511" s="53"/>
      <c r="OG1511" s="36"/>
      <c r="OI1511" s="37"/>
      <c r="PQ1511" s="52"/>
      <c r="PS1511" s="53"/>
      <c r="PW1511" s="1"/>
      <c r="RD1511" s="59"/>
      <c r="RF1511" s="60"/>
      <c r="RJ1511" s="34"/>
      <c r="RL1511" s="35"/>
      <c r="RN1511" s="59"/>
      <c r="RP1511" s="60"/>
      <c r="RT1511" s="36"/>
      <c r="RV1511" s="37"/>
      <c r="RX1511" s="59"/>
      <c r="RZ1511" s="60"/>
      <c r="SD1511" s="52"/>
      <c r="SF1511" s="53"/>
      <c r="SI1511" s="34"/>
      <c r="SK1511" s="35"/>
      <c r="SN1511" s="59"/>
      <c r="SP1511" s="60"/>
      <c r="ST1511" s="34"/>
      <c r="SV1511" s="35"/>
      <c r="SX1511" s="59"/>
      <c r="SZ1511" s="60"/>
      <c r="TD1511" s="36"/>
      <c r="TF1511" s="37"/>
      <c r="TH1511" s="59"/>
      <c r="TJ1511" s="60"/>
      <c r="TN1511" s="52"/>
      <c r="TP1511" s="53"/>
      <c r="TS1511" s="36"/>
      <c r="TU1511" s="37"/>
      <c r="VC1511" s="52"/>
      <c r="VE1511" s="53"/>
      <c r="VF1511" s="1"/>
      <c r="VT1511" s="1"/>
    </row>
    <row r="1512" spans="308:592" x14ac:dyDescent="0.3">
      <c r="KV1512" s="1"/>
      <c r="KW1512" s="34"/>
      <c r="KY1512" s="35"/>
      <c r="LA1512" s="36"/>
      <c r="LC1512" s="37"/>
      <c r="LQ1512" s="1"/>
      <c r="LR1512" s="59"/>
      <c r="LT1512" s="60"/>
      <c r="LX1512" s="34"/>
      <c r="LZ1512" s="35"/>
      <c r="MB1512" s="59"/>
      <c r="MD1512" s="60"/>
      <c r="MH1512" s="36"/>
      <c r="MJ1512" s="37"/>
      <c r="ML1512" s="59"/>
      <c r="MN1512" s="60"/>
      <c r="MR1512" s="52"/>
      <c r="MT1512" s="53"/>
      <c r="MW1512" s="34"/>
      <c r="MY1512" s="35"/>
      <c r="NB1512" s="59"/>
      <c r="ND1512" s="60"/>
      <c r="NH1512" s="34"/>
      <c r="NJ1512" s="35"/>
      <c r="NL1512" s="59"/>
      <c r="NN1512" s="60"/>
      <c r="NR1512" s="36"/>
      <c r="NT1512" s="37"/>
      <c r="NV1512" s="59"/>
      <c r="NX1512" s="60"/>
      <c r="OB1512" s="52"/>
      <c r="OD1512" s="53"/>
      <c r="OG1512" s="36"/>
      <c r="OI1512" s="37"/>
      <c r="PQ1512" s="52"/>
      <c r="PS1512" s="53"/>
      <c r="RD1512" s="59"/>
      <c r="RF1512" s="60"/>
      <c r="RJ1512" s="34"/>
      <c r="RL1512" s="35"/>
      <c r="RN1512" s="59"/>
      <c r="RP1512" s="60"/>
      <c r="RT1512" s="36"/>
      <c r="RV1512" s="37"/>
      <c r="RX1512" s="59"/>
      <c r="RZ1512" s="60"/>
      <c r="SD1512" s="52"/>
      <c r="SF1512" s="53"/>
      <c r="SI1512" s="34"/>
      <c r="SK1512" s="35"/>
      <c r="SN1512" s="59"/>
      <c r="SP1512" s="60"/>
      <c r="ST1512" s="34"/>
      <c r="SV1512" s="35"/>
      <c r="SX1512" s="59"/>
      <c r="SZ1512" s="60"/>
      <c r="TD1512" s="36"/>
      <c r="TF1512" s="37"/>
      <c r="TH1512" s="59"/>
      <c r="TJ1512" s="60"/>
      <c r="TN1512" s="52"/>
      <c r="TP1512" s="53"/>
      <c r="TS1512" s="36"/>
      <c r="TU1512" s="37"/>
      <c r="VC1512" s="52"/>
      <c r="VE1512" s="53"/>
      <c r="VF1512" s="1"/>
      <c r="VT1512" s="1"/>
    </row>
    <row r="1513" spans="308:592" x14ac:dyDescent="0.3">
      <c r="KV1513" s="1"/>
      <c r="KW1513" s="34"/>
      <c r="KY1513" s="35"/>
      <c r="LA1513" s="36"/>
      <c r="LC1513" s="37"/>
      <c r="LQ1513" s="1"/>
      <c r="LR1513" s="59"/>
      <c r="LT1513" s="60"/>
      <c r="LU1513" s="60"/>
      <c r="LV1513" s="60"/>
      <c r="LW1513" s="60"/>
      <c r="LX1513" s="60"/>
      <c r="LY1513" s="60"/>
      <c r="LZ1513" s="60"/>
      <c r="MA1513" s="60"/>
      <c r="MB1513" s="59"/>
      <c r="MC1513" s="60"/>
      <c r="MD1513" s="60"/>
      <c r="ME1513" s="60"/>
      <c r="MF1513" s="60"/>
      <c r="MG1513" s="60"/>
      <c r="MH1513" s="60"/>
      <c r="MI1513" s="60"/>
      <c r="MJ1513" s="60"/>
      <c r="MK1513" s="60"/>
      <c r="ML1513" s="59"/>
      <c r="MM1513" s="60"/>
      <c r="MN1513" s="60"/>
      <c r="MR1513" s="52"/>
      <c r="MT1513" s="53"/>
      <c r="MW1513" s="34"/>
      <c r="MY1513" s="35"/>
      <c r="NB1513" s="59"/>
      <c r="ND1513" s="60"/>
      <c r="NE1513" s="60"/>
      <c r="NF1513" s="60"/>
      <c r="NG1513" s="60"/>
      <c r="NH1513" s="60"/>
      <c r="NI1513" s="60"/>
      <c r="NJ1513" s="60"/>
      <c r="NK1513" s="60"/>
      <c r="NL1513" s="59"/>
      <c r="NM1513" s="60"/>
      <c r="NN1513" s="60"/>
      <c r="NO1513" s="60"/>
      <c r="NP1513" s="60"/>
      <c r="NQ1513" s="60"/>
      <c r="NR1513" s="60"/>
      <c r="NS1513" s="60"/>
      <c r="NT1513" s="60"/>
      <c r="NU1513" s="60"/>
      <c r="NV1513" s="59"/>
      <c r="NW1513" s="60"/>
      <c r="NX1513" s="60"/>
      <c r="OB1513" s="52"/>
      <c r="OD1513" s="53"/>
      <c r="OG1513" s="36"/>
      <c r="OI1513" s="37"/>
      <c r="PQ1513" s="52"/>
      <c r="PS1513" s="53"/>
      <c r="PW1513" s="1"/>
      <c r="RD1513" s="59"/>
      <c r="RF1513" s="60"/>
      <c r="RG1513" s="60"/>
      <c r="RH1513" s="60"/>
      <c r="RI1513" s="60"/>
      <c r="RJ1513" s="60"/>
      <c r="RK1513" s="60"/>
      <c r="RL1513" s="60"/>
      <c r="RM1513" s="60"/>
      <c r="RN1513" s="59"/>
      <c r="RO1513" s="60"/>
      <c r="RP1513" s="60"/>
      <c r="RQ1513" s="60"/>
      <c r="RR1513" s="60"/>
      <c r="RS1513" s="60"/>
      <c r="RT1513" s="60"/>
      <c r="RU1513" s="60"/>
      <c r="RV1513" s="60"/>
      <c r="RW1513" s="60"/>
      <c r="RX1513" s="59"/>
      <c r="RY1513" s="60"/>
      <c r="RZ1513" s="60"/>
      <c r="SD1513" s="52"/>
      <c r="SF1513" s="53"/>
      <c r="SI1513" s="34"/>
      <c r="SK1513" s="35"/>
      <c r="SN1513" s="59"/>
      <c r="SP1513" s="60"/>
      <c r="SQ1513" s="60"/>
      <c r="SR1513" s="60"/>
      <c r="SS1513" s="60"/>
      <c r="ST1513" s="60"/>
      <c r="SU1513" s="60"/>
      <c r="SV1513" s="60"/>
      <c r="SW1513" s="60"/>
      <c r="SX1513" s="59"/>
      <c r="SY1513" s="60"/>
      <c r="SZ1513" s="60"/>
      <c r="TA1513" s="60"/>
      <c r="TB1513" s="60"/>
      <c r="TC1513" s="60"/>
      <c r="TD1513" s="60"/>
      <c r="TE1513" s="60"/>
      <c r="TF1513" s="60"/>
      <c r="TG1513" s="60"/>
      <c r="TH1513" s="59"/>
      <c r="TI1513" s="60"/>
      <c r="TJ1513" s="60"/>
      <c r="TN1513" s="52"/>
      <c r="TP1513" s="53"/>
      <c r="TS1513" s="36"/>
      <c r="TU1513" s="37"/>
      <c r="VC1513" s="52"/>
      <c r="VE1513" s="53"/>
      <c r="VF1513" s="1"/>
      <c r="VT1513" s="1"/>
    </row>
    <row r="1514" spans="308:592" x14ac:dyDescent="0.3">
      <c r="KV1514" s="1"/>
      <c r="KW1514" s="34"/>
      <c r="KY1514" s="35"/>
      <c r="LA1514" s="36"/>
      <c r="LC1514" s="37"/>
      <c r="LQ1514" s="1"/>
      <c r="LR1514" s="59"/>
      <c r="LT1514" s="60"/>
      <c r="LU1514" s="60"/>
      <c r="LV1514" s="60"/>
      <c r="LW1514" s="60"/>
      <c r="LX1514" s="60"/>
      <c r="LY1514" s="60"/>
      <c r="LZ1514" s="60"/>
      <c r="MA1514" s="60"/>
      <c r="MB1514" s="59"/>
      <c r="MC1514" s="60"/>
      <c r="MD1514" s="60"/>
      <c r="ME1514" s="60"/>
      <c r="MF1514" s="60"/>
      <c r="MG1514" s="60"/>
      <c r="MH1514" s="60"/>
      <c r="MI1514" s="60"/>
      <c r="MJ1514" s="60"/>
      <c r="MK1514" s="60"/>
      <c r="ML1514" s="59"/>
      <c r="MM1514" s="60"/>
      <c r="MN1514" s="60"/>
      <c r="MR1514" s="52"/>
      <c r="MT1514" s="53"/>
      <c r="MW1514" s="34"/>
      <c r="MY1514" s="35"/>
      <c r="NB1514" s="59"/>
      <c r="ND1514" s="60"/>
      <c r="NE1514" s="60"/>
      <c r="NF1514" s="60"/>
      <c r="NG1514" s="60"/>
      <c r="NH1514" s="60"/>
      <c r="NI1514" s="60"/>
      <c r="NJ1514" s="60"/>
      <c r="NK1514" s="60"/>
      <c r="NL1514" s="59"/>
      <c r="NM1514" s="60"/>
      <c r="NN1514" s="60"/>
      <c r="NO1514" s="60"/>
      <c r="NP1514" s="60"/>
      <c r="NQ1514" s="60"/>
      <c r="NR1514" s="60"/>
      <c r="NS1514" s="60"/>
      <c r="NT1514" s="60"/>
      <c r="NU1514" s="60"/>
      <c r="NV1514" s="59"/>
      <c r="NW1514" s="60"/>
      <c r="NX1514" s="60"/>
      <c r="OB1514" s="52"/>
      <c r="OD1514" s="53"/>
      <c r="OG1514" s="36"/>
      <c r="OI1514" s="37"/>
      <c r="PQ1514" s="52"/>
      <c r="PS1514" s="53"/>
      <c r="RD1514" s="59"/>
      <c r="RF1514" s="60"/>
      <c r="RG1514" s="60"/>
      <c r="RH1514" s="60"/>
      <c r="RI1514" s="60"/>
      <c r="RJ1514" s="60"/>
      <c r="RK1514" s="60"/>
      <c r="RL1514" s="60"/>
      <c r="RM1514" s="60"/>
      <c r="RN1514" s="59"/>
      <c r="RO1514" s="60"/>
      <c r="RP1514" s="60"/>
      <c r="RQ1514" s="60"/>
      <c r="RR1514" s="60"/>
      <c r="RS1514" s="60"/>
      <c r="RT1514" s="60"/>
      <c r="RU1514" s="60"/>
      <c r="RV1514" s="60"/>
      <c r="RW1514" s="60"/>
      <c r="RX1514" s="59"/>
      <c r="RY1514" s="60"/>
      <c r="RZ1514" s="60"/>
      <c r="SD1514" s="52"/>
      <c r="SF1514" s="53"/>
      <c r="SI1514" s="34"/>
      <c r="SK1514" s="35"/>
      <c r="SN1514" s="59"/>
      <c r="SP1514" s="60"/>
      <c r="SQ1514" s="60"/>
      <c r="SR1514" s="60"/>
      <c r="SS1514" s="60"/>
      <c r="ST1514" s="60"/>
      <c r="SU1514" s="60"/>
      <c r="SV1514" s="60"/>
      <c r="SW1514" s="60"/>
      <c r="SX1514" s="59"/>
      <c r="SY1514" s="60"/>
      <c r="SZ1514" s="60"/>
      <c r="TA1514" s="60"/>
      <c r="TB1514" s="60"/>
      <c r="TC1514" s="60"/>
      <c r="TD1514" s="60"/>
      <c r="TE1514" s="60"/>
      <c r="TF1514" s="60"/>
      <c r="TG1514" s="60"/>
      <c r="TH1514" s="59"/>
      <c r="TI1514" s="60"/>
      <c r="TJ1514" s="60"/>
      <c r="TN1514" s="52"/>
      <c r="TP1514" s="53"/>
      <c r="TS1514" s="36"/>
      <c r="TU1514" s="37"/>
      <c r="VC1514" s="52"/>
      <c r="VE1514" s="53"/>
      <c r="VF1514" s="1"/>
      <c r="VT1514" s="1"/>
    </row>
    <row r="1515" spans="308:592" x14ac:dyDescent="0.3">
      <c r="KV1515" s="1"/>
      <c r="KW1515" s="34"/>
      <c r="KY1515" s="35"/>
      <c r="LA1515" s="36"/>
      <c r="LC1515" s="37"/>
      <c r="LQ1515" s="1"/>
      <c r="LR1515" s="59"/>
      <c r="LW1515" s="60"/>
      <c r="LX1515" s="34"/>
      <c r="LZ1515" s="35"/>
      <c r="MB1515" s="59"/>
      <c r="MH1515" s="36"/>
      <c r="MJ1515" s="37"/>
      <c r="ML1515" s="59"/>
      <c r="MR1515" s="52"/>
      <c r="MT1515" s="53"/>
      <c r="MW1515" s="34"/>
      <c r="MY1515" s="35"/>
      <c r="NB1515" s="59"/>
      <c r="NG1515" s="60"/>
      <c r="NH1515" s="34"/>
      <c r="NJ1515" s="35"/>
      <c r="NL1515" s="59"/>
      <c r="NR1515" s="36"/>
      <c r="NT1515" s="37"/>
      <c r="NV1515" s="59"/>
      <c r="OB1515" s="52"/>
      <c r="OD1515" s="53"/>
      <c r="OG1515" s="36"/>
      <c r="OI1515" s="37"/>
      <c r="PQ1515" s="52"/>
      <c r="PS1515" s="53"/>
      <c r="PW1515" s="1"/>
      <c r="RD1515" s="59"/>
      <c r="RI1515" s="60"/>
      <c r="RJ1515" s="34"/>
      <c r="RL1515" s="35"/>
      <c r="RN1515" s="59"/>
      <c r="RT1515" s="36"/>
      <c r="RV1515" s="37"/>
      <c r="RX1515" s="59"/>
      <c r="SD1515" s="52"/>
      <c r="SF1515" s="53"/>
      <c r="SI1515" s="34"/>
      <c r="SK1515" s="35"/>
      <c r="SN1515" s="59"/>
      <c r="SS1515" s="60"/>
      <c r="ST1515" s="34"/>
      <c r="SV1515" s="35"/>
      <c r="SX1515" s="59"/>
      <c r="TD1515" s="36"/>
      <c r="TF1515" s="37"/>
      <c r="TH1515" s="59"/>
      <c r="TN1515" s="52"/>
      <c r="TP1515" s="53"/>
      <c r="TS1515" s="36"/>
      <c r="TU1515" s="37"/>
      <c r="VC1515" s="52"/>
      <c r="VE1515" s="53"/>
      <c r="VF1515" s="1"/>
      <c r="VT1515" s="1"/>
    </row>
    <row r="1516" spans="308:592" x14ac:dyDescent="0.3">
      <c r="KV1516" s="1"/>
      <c r="KW1516" s="34"/>
      <c r="KY1516" s="35"/>
      <c r="LA1516" s="36"/>
      <c r="LC1516" s="37"/>
      <c r="LQ1516" s="1"/>
      <c r="LR1516" s="59"/>
      <c r="LS1516" s="59"/>
      <c r="LT1516" s="59"/>
      <c r="LU1516" s="59"/>
      <c r="LV1516" s="59"/>
      <c r="LW1516" s="59"/>
      <c r="LX1516" s="59"/>
      <c r="LY1516" s="59"/>
      <c r="LZ1516" s="59"/>
      <c r="MA1516" s="59"/>
      <c r="MB1516" s="59"/>
      <c r="MC1516" s="59"/>
      <c r="MD1516" s="59"/>
      <c r="ME1516" s="59"/>
      <c r="MF1516" s="59"/>
      <c r="MG1516" s="59"/>
      <c r="MH1516" s="59"/>
      <c r="MI1516" s="59"/>
      <c r="MJ1516" s="59"/>
      <c r="MK1516" s="59"/>
      <c r="ML1516" s="59"/>
      <c r="MR1516" s="52"/>
      <c r="MT1516" s="53"/>
      <c r="MW1516" s="34"/>
      <c r="MY1516" s="35"/>
      <c r="NB1516" s="59"/>
      <c r="NC1516" s="59"/>
      <c r="ND1516" s="59"/>
      <c r="NE1516" s="59"/>
      <c r="NF1516" s="59"/>
      <c r="NG1516" s="59"/>
      <c r="NH1516" s="59"/>
      <c r="NI1516" s="59"/>
      <c r="NJ1516" s="59"/>
      <c r="NK1516" s="59"/>
      <c r="NL1516" s="59"/>
      <c r="NM1516" s="59"/>
      <c r="NN1516" s="59"/>
      <c r="NO1516" s="59"/>
      <c r="NP1516" s="59"/>
      <c r="NQ1516" s="59"/>
      <c r="NR1516" s="59"/>
      <c r="NS1516" s="59"/>
      <c r="NT1516" s="59"/>
      <c r="NU1516" s="59"/>
      <c r="NV1516" s="59"/>
      <c r="OB1516" s="52"/>
      <c r="OD1516" s="53"/>
      <c r="OG1516" s="36"/>
      <c r="OI1516" s="37"/>
      <c r="PQ1516" s="52"/>
      <c r="PS1516" s="53"/>
      <c r="RD1516" s="59"/>
      <c r="RE1516" s="59"/>
      <c r="RF1516" s="59"/>
      <c r="RG1516" s="59"/>
      <c r="RH1516" s="59"/>
      <c r="RI1516" s="59"/>
      <c r="RJ1516" s="59"/>
      <c r="RK1516" s="59"/>
      <c r="RL1516" s="59"/>
      <c r="RM1516" s="59"/>
      <c r="RN1516" s="59"/>
      <c r="RO1516" s="59"/>
      <c r="RP1516" s="59"/>
      <c r="RQ1516" s="59"/>
      <c r="RR1516" s="59"/>
      <c r="RS1516" s="59"/>
      <c r="RT1516" s="59"/>
      <c r="RU1516" s="59"/>
      <c r="RV1516" s="59"/>
      <c r="RW1516" s="59"/>
      <c r="RX1516" s="59"/>
      <c r="SD1516" s="52"/>
      <c r="SF1516" s="53"/>
      <c r="SI1516" s="34"/>
      <c r="SK1516" s="35"/>
      <c r="SN1516" s="59"/>
      <c r="SO1516" s="59"/>
      <c r="SP1516" s="59"/>
      <c r="SQ1516" s="59"/>
      <c r="SR1516" s="59"/>
      <c r="SS1516" s="59"/>
      <c r="ST1516" s="59"/>
      <c r="SU1516" s="59"/>
      <c r="SV1516" s="59"/>
      <c r="SW1516" s="59"/>
      <c r="SX1516" s="59"/>
      <c r="SY1516" s="59"/>
      <c r="SZ1516" s="59"/>
      <c r="TA1516" s="59"/>
      <c r="TB1516" s="59"/>
      <c r="TC1516" s="59"/>
      <c r="TD1516" s="59"/>
      <c r="TE1516" s="59"/>
      <c r="TF1516" s="59"/>
      <c r="TG1516" s="59"/>
      <c r="TH1516" s="59"/>
      <c r="TN1516" s="52"/>
      <c r="TP1516" s="53"/>
      <c r="TS1516" s="36"/>
      <c r="TU1516" s="37"/>
      <c r="VC1516" s="52"/>
      <c r="VE1516" s="53"/>
      <c r="VF1516" s="1"/>
      <c r="VT1516" s="1"/>
    </row>
    <row r="1517" spans="308:592" x14ac:dyDescent="0.3">
      <c r="KV1517" s="1"/>
      <c r="KW1517" s="34"/>
      <c r="KY1517" s="35"/>
      <c r="LA1517" s="36"/>
      <c r="LC1517" s="37"/>
      <c r="LQ1517" s="1"/>
      <c r="LR1517" s="59"/>
      <c r="LS1517" s="59"/>
      <c r="LT1517" s="59"/>
      <c r="LU1517" s="59"/>
      <c r="LV1517" s="59"/>
      <c r="LW1517" s="59"/>
      <c r="LX1517" s="59"/>
      <c r="LY1517" s="59"/>
      <c r="LZ1517" s="59"/>
      <c r="MA1517" s="59"/>
      <c r="MB1517" s="59"/>
      <c r="MC1517" s="59"/>
      <c r="MD1517" s="59"/>
      <c r="ME1517" s="59"/>
      <c r="MF1517" s="59"/>
      <c r="MG1517" s="59"/>
      <c r="MH1517" s="59"/>
      <c r="MI1517" s="59"/>
      <c r="MJ1517" s="59"/>
      <c r="MK1517" s="59"/>
      <c r="ML1517" s="59"/>
      <c r="MR1517" s="52"/>
      <c r="MT1517" s="53"/>
      <c r="MW1517" s="34"/>
      <c r="MY1517" s="35"/>
      <c r="NB1517" s="59"/>
      <c r="NC1517" s="59"/>
      <c r="ND1517" s="59"/>
      <c r="NE1517" s="59"/>
      <c r="NF1517" s="59"/>
      <c r="NG1517" s="59"/>
      <c r="NH1517" s="59"/>
      <c r="NI1517" s="59"/>
      <c r="NJ1517" s="59"/>
      <c r="NK1517" s="59"/>
      <c r="NL1517" s="59"/>
      <c r="NM1517" s="59"/>
      <c r="NN1517" s="59"/>
      <c r="NO1517" s="59"/>
      <c r="NP1517" s="59"/>
      <c r="NQ1517" s="59"/>
      <c r="NR1517" s="59"/>
      <c r="NS1517" s="59"/>
      <c r="NT1517" s="59"/>
      <c r="NU1517" s="59"/>
      <c r="NV1517" s="59"/>
      <c r="OB1517" s="52"/>
      <c r="OD1517" s="53"/>
      <c r="OG1517" s="36"/>
      <c r="OI1517" s="37"/>
      <c r="PQ1517" s="52"/>
      <c r="PS1517" s="53"/>
      <c r="PW1517" s="1"/>
      <c r="RD1517" s="59"/>
      <c r="RE1517" s="59"/>
      <c r="RF1517" s="59"/>
      <c r="RG1517" s="59"/>
      <c r="RH1517" s="59"/>
      <c r="RI1517" s="59"/>
      <c r="RJ1517" s="59"/>
      <c r="RK1517" s="59"/>
      <c r="RL1517" s="59"/>
      <c r="RM1517" s="59"/>
      <c r="RN1517" s="59"/>
      <c r="RO1517" s="59"/>
      <c r="RP1517" s="59"/>
      <c r="RQ1517" s="59"/>
      <c r="RR1517" s="59"/>
      <c r="RS1517" s="59"/>
      <c r="RT1517" s="59"/>
      <c r="RU1517" s="59"/>
      <c r="RV1517" s="59"/>
      <c r="RW1517" s="59"/>
      <c r="RX1517" s="59"/>
      <c r="SD1517" s="52"/>
      <c r="SF1517" s="53"/>
      <c r="SI1517" s="34"/>
      <c r="SK1517" s="35"/>
      <c r="SN1517" s="59"/>
      <c r="SO1517" s="59"/>
      <c r="SP1517" s="59"/>
      <c r="SQ1517" s="59"/>
      <c r="SR1517" s="59"/>
      <c r="SS1517" s="59"/>
      <c r="ST1517" s="59"/>
      <c r="SU1517" s="59"/>
      <c r="SV1517" s="59"/>
      <c r="SW1517" s="59"/>
      <c r="SX1517" s="59"/>
      <c r="SY1517" s="59"/>
      <c r="SZ1517" s="59"/>
      <c r="TA1517" s="59"/>
      <c r="TB1517" s="59"/>
      <c r="TC1517" s="59"/>
      <c r="TD1517" s="59"/>
      <c r="TE1517" s="59"/>
      <c r="TF1517" s="59"/>
      <c r="TG1517" s="59"/>
      <c r="TH1517" s="59"/>
      <c r="TN1517" s="52"/>
      <c r="TP1517" s="53"/>
      <c r="TS1517" s="36"/>
      <c r="TU1517" s="37"/>
      <c r="VC1517" s="52"/>
      <c r="VE1517" s="53"/>
      <c r="VF1517" s="1"/>
      <c r="VT1517" s="1"/>
    </row>
    <row r="1518" spans="308:592" x14ac:dyDescent="0.3">
      <c r="KV1518" s="1"/>
      <c r="KW1518" s="34"/>
      <c r="KY1518" s="35"/>
      <c r="LA1518" s="36"/>
      <c r="LC1518" s="37"/>
      <c r="LQ1518" s="1"/>
      <c r="LU1518" s="59"/>
      <c r="LW1518" s="60"/>
      <c r="LX1518" s="34"/>
      <c r="LZ1518" s="35"/>
      <c r="MH1518" s="36"/>
      <c r="MJ1518" s="37"/>
      <c r="MR1518" s="52"/>
      <c r="MT1518" s="53"/>
      <c r="MW1518" s="61"/>
      <c r="MY1518" s="62"/>
      <c r="NE1518" s="59"/>
      <c r="NG1518" s="60"/>
      <c r="NH1518" s="34"/>
      <c r="NJ1518" s="35"/>
      <c r="NR1518" s="36"/>
      <c r="NT1518" s="37"/>
      <c r="OB1518" s="52"/>
      <c r="OD1518" s="53"/>
      <c r="OG1518" s="61"/>
      <c r="OI1518" s="62"/>
      <c r="PQ1518" s="61"/>
      <c r="PS1518" s="62"/>
      <c r="RG1518" s="59"/>
      <c r="RI1518" s="60"/>
      <c r="RJ1518" s="34"/>
      <c r="RL1518" s="35"/>
      <c r="RT1518" s="36"/>
      <c r="RV1518" s="37"/>
      <c r="SD1518" s="52"/>
      <c r="SF1518" s="53"/>
      <c r="SI1518" s="61"/>
      <c r="SK1518" s="62"/>
      <c r="SQ1518" s="59"/>
      <c r="SS1518" s="60"/>
      <c r="ST1518" s="34"/>
      <c r="SV1518" s="35"/>
      <c r="TD1518" s="36"/>
      <c r="TF1518" s="37"/>
      <c r="TN1518" s="52"/>
      <c r="TP1518" s="53"/>
      <c r="TS1518" s="61"/>
      <c r="TU1518" s="62"/>
      <c r="VC1518" s="61"/>
      <c r="VE1518" s="62"/>
      <c r="VF1518" s="1"/>
      <c r="VT1518" s="1"/>
    </row>
    <row r="1519" spans="308:592" x14ac:dyDescent="0.3">
      <c r="KV1519" s="1"/>
      <c r="KW1519" s="34"/>
      <c r="KY1519" s="35"/>
      <c r="LA1519" s="36"/>
      <c r="LC1519" s="37"/>
      <c r="LQ1519" s="1"/>
      <c r="LU1519" s="59"/>
      <c r="LW1519" s="60"/>
      <c r="LX1519" s="34"/>
      <c r="LZ1519" s="35"/>
      <c r="MH1519" s="36"/>
      <c r="MJ1519" s="37"/>
      <c r="MR1519" s="52"/>
      <c r="MT1519" s="53"/>
      <c r="MW1519" s="61"/>
      <c r="MY1519" s="62"/>
      <c r="NE1519" s="59"/>
      <c r="NG1519" s="60"/>
      <c r="NH1519" s="34"/>
      <c r="NJ1519" s="35"/>
      <c r="NR1519" s="36"/>
      <c r="NT1519" s="37"/>
      <c r="OB1519" s="52"/>
      <c r="OD1519" s="53"/>
      <c r="OG1519" s="61"/>
      <c r="OI1519" s="62"/>
      <c r="PQ1519" s="61"/>
      <c r="PS1519" s="62"/>
      <c r="PW1519" s="1"/>
      <c r="RG1519" s="59"/>
      <c r="RI1519" s="60"/>
      <c r="RJ1519" s="34"/>
      <c r="RL1519" s="35"/>
      <c r="RT1519" s="36"/>
      <c r="RV1519" s="37"/>
      <c r="SD1519" s="52"/>
      <c r="SF1519" s="53"/>
      <c r="SI1519" s="61"/>
      <c r="SK1519" s="62"/>
      <c r="SQ1519" s="59"/>
      <c r="SS1519" s="60"/>
      <c r="ST1519" s="34"/>
      <c r="SV1519" s="35"/>
      <c r="TD1519" s="36"/>
      <c r="TF1519" s="37"/>
      <c r="TN1519" s="52"/>
      <c r="TP1519" s="53"/>
      <c r="TS1519" s="61"/>
      <c r="TU1519" s="62"/>
      <c r="VC1519" s="61"/>
      <c r="VE1519" s="62"/>
      <c r="VF1519" s="1"/>
      <c r="VT1519" s="1"/>
    </row>
    <row r="1520" spans="308:592" x14ac:dyDescent="0.3">
      <c r="KV1520" s="1"/>
      <c r="KW1520" s="34"/>
      <c r="KY1520" s="35"/>
      <c r="LA1520" s="36"/>
      <c r="LC1520" s="37"/>
      <c r="LQ1520" s="1"/>
      <c r="LU1520" s="59"/>
      <c r="LW1520" s="60"/>
      <c r="LX1520" s="34"/>
      <c r="LZ1520" s="35"/>
      <c r="MH1520" s="36"/>
      <c r="MJ1520" s="37"/>
      <c r="MR1520" s="52"/>
      <c r="MT1520" s="53"/>
      <c r="MW1520" s="61"/>
      <c r="MY1520" s="62"/>
      <c r="NE1520" s="59"/>
      <c r="NG1520" s="60"/>
      <c r="NH1520" s="34"/>
      <c r="NJ1520" s="35"/>
      <c r="NR1520" s="36"/>
      <c r="NT1520" s="37"/>
      <c r="OB1520" s="52"/>
      <c r="OD1520" s="53"/>
      <c r="OG1520" s="61"/>
      <c r="OI1520" s="62"/>
      <c r="PQ1520" s="61"/>
      <c r="PS1520" s="62"/>
      <c r="RG1520" s="59"/>
      <c r="RI1520" s="60"/>
      <c r="RJ1520" s="34"/>
      <c r="RL1520" s="35"/>
      <c r="RT1520" s="36"/>
      <c r="RV1520" s="37"/>
      <c r="SD1520" s="52"/>
      <c r="SF1520" s="53"/>
      <c r="SI1520" s="61"/>
      <c r="SK1520" s="62"/>
      <c r="SQ1520" s="59"/>
      <c r="SS1520" s="60"/>
      <c r="ST1520" s="34"/>
      <c r="SV1520" s="35"/>
      <c r="TD1520" s="36"/>
      <c r="TF1520" s="37"/>
      <c r="TN1520" s="52"/>
      <c r="TP1520" s="53"/>
      <c r="TS1520" s="61"/>
      <c r="TU1520" s="62"/>
      <c r="VC1520" s="61"/>
      <c r="VE1520" s="62"/>
      <c r="VF1520" s="1"/>
      <c r="VT1520" s="1"/>
    </row>
    <row r="1521" spans="308:592" x14ac:dyDescent="0.3">
      <c r="KV1521" s="1"/>
      <c r="KW1521" s="34"/>
      <c r="KY1521" s="35"/>
      <c r="LA1521" s="36"/>
      <c r="LC1521" s="37"/>
      <c r="LQ1521" s="1"/>
      <c r="LU1521" s="59"/>
      <c r="LW1521" s="60"/>
      <c r="LX1521" s="34"/>
      <c r="LZ1521" s="35"/>
      <c r="MH1521" s="36"/>
      <c r="MJ1521" s="37"/>
      <c r="MR1521" s="52"/>
      <c r="MT1521" s="53"/>
      <c r="MW1521" s="61"/>
      <c r="MY1521" s="62"/>
      <c r="NE1521" s="59"/>
      <c r="NG1521" s="60"/>
      <c r="NH1521" s="34"/>
      <c r="NJ1521" s="35"/>
      <c r="NR1521" s="36"/>
      <c r="NT1521" s="37"/>
      <c r="OB1521" s="52"/>
      <c r="OD1521" s="53"/>
      <c r="OG1521" s="61"/>
      <c r="OI1521" s="62"/>
      <c r="PQ1521" s="61"/>
      <c r="PS1521" s="62"/>
      <c r="PW1521" s="1"/>
      <c r="RG1521" s="59"/>
      <c r="RI1521" s="60"/>
      <c r="RJ1521" s="34"/>
      <c r="RL1521" s="35"/>
      <c r="RT1521" s="36"/>
      <c r="RV1521" s="37"/>
      <c r="SD1521" s="52"/>
      <c r="SF1521" s="53"/>
      <c r="SI1521" s="61"/>
      <c r="SK1521" s="62"/>
      <c r="SQ1521" s="59"/>
      <c r="SS1521" s="60"/>
      <c r="ST1521" s="34"/>
      <c r="SV1521" s="35"/>
      <c r="TD1521" s="36"/>
      <c r="TF1521" s="37"/>
      <c r="TN1521" s="52"/>
      <c r="TP1521" s="53"/>
      <c r="TS1521" s="61"/>
      <c r="TU1521" s="62"/>
      <c r="VC1521" s="61"/>
      <c r="VE1521" s="62"/>
      <c r="VF1521" s="1"/>
      <c r="VT1521" s="1"/>
    </row>
    <row r="1522" spans="308:592" x14ac:dyDescent="0.3">
      <c r="KV1522" s="1"/>
      <c r="KW1522" s="34"/>
      <c r="KY1522" s="35"/>
      <c r="LA1522" s="36"/>
      <c r="LC1522" s="37"/>
      <c r="LQ1522" s="1"/>
      <c r="LU1522" s="59"/>
      <c r="LW1522" s="60"/>
      <c r="LX1522" s="34"/>
      <c r="LZ1522" s="35"/>
      <c r="MH1522" s="36"/>
      <c r="MJ1522" s="37"/>
      <c r="MR1522" s="52"/>
      <c r="MT1522" s="53"/>
      <c r="MW1522" s="61"/>
      <c r="MY1522" s="62"/>
      <c r="NE1522" s="59"/>
      <c r="NG1522" s="60"/>
      <c r="NH1522" s="34"/>
      <c r="NJ1522" s="35"/>
      <c r="NR1522" s="36"/>
      <c r="NT1522" s="37"/>
      <c r="OB1522" s="52"/>
      <c r="OD1522" s="53"/>
      <c r="OG1522" s="61"/>
      <c r="OI1522" s="62"/>
      <c r="PQ1522" s="61"/>
      <c r="PS1522" s="62"/>
      <c r="RG1522" s="59"/>
      <c r="RI1522" s="60"/>
      <c r="RJ1522" s="34"/>
      <c r="RL1522" s="35"/>
      <c r="RT1522" s="36"/>
      <c r="RV1522" s="37"/>
      <c r="SD1522" s="52"/>
      <c r="SF1522" s="53"/>
      <c r="SI1522" s="61"/>
      <c r="SK1522" s="62"/>
      <c r="SQ1522" s="59"/>
      <c r="SS1522" s="60"/>
      <c r="ST1522" s="34"/>
      <c r="SV1522" s="35"/>
      <c r="TD1522" s="36"/>
      <c r="TF1522" s="37"/>
      <c r="TN1522" s="52"/>
      <c r="TP1522" s="53"/>
      <c r="TS1522" s="61"/>
      <c r="TU1522" s="62"/>
      <c r="VC1522" s="61"/>
      <c r="VE1522" s="62"/>
      <c r="VF1522" s="1"/>
      <c r="VT1522" s="1"/>
    </row>
    <row r="1523" spans="308:592" x14ac:dyDescent="0.3">
      <c r="KV1523" s="1"/>
      <c r="KW1523" s="34"/>
      <c r="KY1523" s="35"/>
      <c r="LA1523" s="36"/>
      <c r="LC1523" s="37"/>
      <c r="LQ1523" s="1"/>
      <c r="LU1523" s="59"/>
      <c r="LW1523" s="60"/>
      <c r="LX1523" s="34"/>
      <c r="LZ1523" s="35"/>
      <c r="MH1523" s="36"/>
      <c r="MJ1523" s="37"/>
      <c r="MR1523" s="52"/>
      <c r="MT1523" s="53"/>
      <c r="MW1523" s="61"/>
      <c r="MY1523" s="62"/>
      <c r="NE1523" s="59"/>
      <c r="NG1523" s="60"/>
      <c r="NH1523" s="34"/>
      <c r="NJ1523" s="35"/>
      <c r="NR1523" s="36"/>
      <c r="NT1523" s="37"/>
      <c r="OB1523" s="52"/>
      <c r="OD1523" s="53"/>
      <c r="OG1523" s="61"/>
      <c r="OI1523" s="62"/>
      <c r="PQ1523" s="61"/>
      <c r="PS1523" s="62"/>
      <c r="PW1523" s="1"/>
      <c r="RG1523" s="59"/>
      <c r="RI1523" s="60"/>
      <c r="RJ1523" s="34"/>
      <c r="RL1523" s="35"/>
      <c r="RT1523" s="36"/>
      <c r="RV1523" s="37"/>
      <c r="SD1523" s="52"/>
      <c r="SF1523" s="53"/>
      <c r="SI1523" s="61"/>
      <c r="SK1523" s="62"/>
      <c r="SQ1523" s="59"/>
      <c r="SS1523" s="60"/>
      <c r="ST1523" s="34"/>
      <c r="SV1523" s="35"/>
      <c r="TD1523" s="36"/>
      <c r="TF1523" s="37"/>
      <c r="TN1523" s="52"/>
      <c r="TP1523" s="53"/>
      <c r="TS1523" s="61"/>
      <c r="TU1523" s="62"/>
      <c r="VC1523" s="61"/>
      <c r="VE1523" s="62"/>
      <c r="VF1523" s="1"/>
      <c r="VT1523" s="1"/>
    </row>
    <row r="1524" spans="308:592" x14ac:dyDescent="0.3">
      <c r="KV1524" s="1"/>
      <c r="KW1524" s="34"/>
      <c r="KY1524" s="35"/>
      <c r="LA1524" s="36"/>
      <c r="LC1524" s="37"/>
      <c r="LQ1524" s="1"/>
      <c r="LU1524" s="59"/>
      <c r="LW1524" s="60"/>
      <c r="LX1524" s="34"/>
      <c r="LZ1524" s="35"/>
      <c r="MA1524" s="35"/>
      <c r="MB1524" s="35"/>
      <c r="MC1524" s="35"/>
      <c r="MD1524" s="35"/>
      <c r="ME1524" s="35"/>
      <c r="MF1524" s="35"/>
      <c r="MG1524" s="35"/>
      <c r="MH1524" s="35"/>
      <c r="MI1524" s="35"/>
      <c r="MJ1524" s="35"/>
      <c r="MK1524" s="35"/>
      <c r="ML1524" s="35"/>
      <c r="MM1524" s="35"/>
      <c r="MN1524" s="35"/>
      <c r="MO1524" s="35"/>
      <c r="MP1524" s="35"/>
      <c r="MQ1524" s="35"/>
      <c r="MR1524" s="35"/>
      <c r="MS1524" s="35"/>
      <c r="MT1524" s="35"/>
      <c r="MU1524" s="35"/>
      <c r="MV1524" s="35"/>
      <c r="MW1524" s="35"/>
      <c r="MX1524" s="35"/>
      <c r="MY1524" s="35"/>
      <c r="MZ1524" s="35"/>
      <c r="NA1524" s="35"/>
      <c r="NB1524" s="35"/>
      <c r="NC1524" s="35"/>
      <c r="ND1524" s="35"/>
      <c r="NE1524" s="59"/>
      <c r="NF1524" s="35"/>
      <c r="NG1524" s="60"/>
      <c r="NH1524" s="34"/>
      <c r="NI1524" s="35"/>
      <c r="NJ1524" s="35"/>
      <c r="NR1524" s="36"/>
      <c r="NT1524" s="37"/>
      <c r="OB1524" s="52"/>
      <c r="OD1524" s="53"/>
      <c r="OG1524" s="61"/>
      <c r="OI1524" s="62"/>
      <c r="PQ1524" s="61"/>
      <c r="PS1524" s="62"/>
      <c r="RG1524" s="59"/>
      <c r="RI1524" s="60"/>
      <c r="RJ1524" s="34"/>
      <c r="RL1524" s="35"/>
      <c r="RM1524" s="35"/>
      <c r="RN1524" s="35"/>
      <c r="RO1524" s="35"/>
      <c r="RP1524" s="35"/>
      <c r="RQ1524" s="35"/>
      <c r="RR1524" s="35"/>
      <c r="RS1524" s="35"/>
      <c r="RT1524" s="35"/>
      <c r="RU1524" s="35"/>
      <c r="RV1524" s="35"/>
      <c r="RW1524" s="35"/>
      <c r="RX1524" s="35"/>
      <c r="RY1524" s="35"/>
      <c r="RZ1524" s="35"/>
      <c r="SA1524" s="35"/>
      <c r="SB1524" s="35"/>
      <c r="SC1524" s="35"/>
      <c r="SD1524" s="35"/>
      <c r="SE1524" s="35"/>
      <c r="SF1524" s="35"/>
      <c r="SG1524" s="35"/>
      <c r="SH1524" s="35"/>
      <c r="SI1524" s="35"/>
      <c r="SJ1524" s="35"/>
      <c r="SK1524" s="35"/>
      <c r="SL1524" s="35"/>
      <c r="SM1524" s="35"/>
      <c r="SN1524" s="35"/>
      <c r="SO1524" s="35"/>
      <c r="SP1524" s="35"/>
      <c r="SQ1524" s="59"/>
      <c r="SR1524" s="35"/>
      <c r="SS1524" s="60"/>
      <c r="ST1524" s="34"/>
      <c r="SU1524" s="35"/>
      <c r="SV1524" s="35"/>
      <c r="TD1524" s="36"/>
      <c r="TF1524" s="37"/>
      <c r="TN1524" s="52"/>
      <c r="TP1524" s="53"/>
      <c r="TS1524" s="61"/>
      <c r="TU1524" s="62"/>
      <c r="VC1524" s="61"/>
      <c r="VE1524" s="62"/>
      <c r="VF1524" s="1"/>
      <c r="VT1524" s="1"/>
    </row>
    <row r="1525" spans="308:592" x14ac:dyDescent="0.3">
      <c r="KV1525" s="1"/>
      <c r="KW1525" s="34"/>
      <c r="KY1525" s="35"/>
      <c r="LA1525" s="36"/>
      <c r="LC1525" s="37"/>
      <c r="LQ1525" s="1"/>
      <c r="LU1525" s="59"/>
      <c r="LW1525" s="60"/>
      <c r="LX1525" s="34"/>
      <c r="LZ1525" s="35"/>
      <c r="MA1525" s="35"/>
      <c r="MB1525" s="35"/>
      <c r="MC1525" s="35"/>
      <c r="MD1525" s="35"/>
      <c r="ME1525" s="35"/>
      <c r="MF1525" s="35"/>
      <c r="MG1525" s="35"/>
      <c r="MH1525" s="35"/>
      <c r="MI1525" s="35"/>
      <c r="MJ1525" s="35"/>
      <c r="MK1525" s="35"/>
      <c r="ML1525" s="35"/>
      <c r="MM1525" s="35"/>
      <c r="MN1525" s="35"/>
      <c r="MO1525" s="35"/>
      <c r="MP1525" s="35"/>
      <c r="MQ1525" s="35"/>
      <c r="MR1525" s="35"/>
      <c r="MS1525" s="35"/>
      <c r="MT1525" s="35"/>
      <c r="MU1525" s="35"/>
      <c r="MV1525" s="35"/>
      <c r="MW1525" s="35"/>
      <c r="MX1525" s="35"/>
      <c r="MY1525" s="35"/>
      <c r="MZ1525" s="35"/>
      <c r="NA1525" s="35"/>
      <c r="NB1525" s="35"/>
      <c r="NC1525" s="35"/>
      <c r="ND1525" s="35"/>
      <c r="NE1525" s="59"/>
      <c r="NF1525" s="35"/>
      <c r="NG1525" s="60"/>
      <c r="NH1525" s="34"/>
      <c r="NI1525" s="35"/>
      <c r="NJ1525" s="35"/>
      <c r="NR1525" s="36"/>
      <c r="NT1525" s="37"/>
      <c r="OB1525" s="52"/>
      <c r="OD1525" s="53"/>
      <c r="OG1525" s="61"/>
      <c r="OI1525" s="62"/>
      <c r="PQ1525" s="61"/>
      <c r="PS1525" s="62"/>
      <c r="PW1525" s="1"/>
      <c r="RG1525" s="59"/>
      <c r="RI1525" s="60"/>
      <c r="RJ1525" s="34"/>
      <c r="RL1525" s="35"/>
      <c r="RM1525" s="35"/>
      <c r="RN1525" s="35"/>
      <c r="RO1525" s="35"/>
      <c r="RP1525" s="35"/>
      <c r="RQ1525" s="35"/>
      <c r="RR1525" s="35"/>
      <c r="RS1525" s="35"/>
      <c r="RT1525" s="35"/>
      <c r="RU1525" s="35"/>
      <c r="RV1525" s="35"/>
      <c r="RW1525" s="35"/>
      <c r="RX1525" s="35"/>
      <c r="RY1525" s="35"/>
      <c r="RZ1525" s="35"/>
      <c r="SA1525" s="35"/>
      <c r="SB1525" s="35"/>
      <c r="SC1525" s="35"/>
      <c r="SD1525" s="35"/>
      <c r="SE1525" s="35"/>
      <c r="SF1525" s="35"/>
      <c r="SG1525" s="35"/>
      <c r="SH1525" s="35"/>
      <c r="SI1525" s="35"/>
      <c r="SJ1525" s="35"/>
      <c r="SK1525" s="35"/>
      <c r="SL1525" s="35"/>
      <c r="SM1525" s="35"/>
      <c r="SN1525" s="35"/>
      <c r="SO1525" s="35"/>
      <c r="SP1525" s="35"/>
      <c r="SQ1525" s="59"/>
      <c r="SR1525" s="35"/>
      <c r="SS1525" s="60"/>
      <c r="ST1525" s="34"/>
      <c r="SU1525" s="35"/>
      <c r="SV1525" s="35"/>
      <c r="TD1525" s="36"/>
      <c r="TF1525" s="37"/>
      <c r="TN1525" s="52"/>
      <c r="TP1525" s="53"/>
      <c r="TS1525" s="61"/>
      <c r="TU1525" s="62"/>
      <c r="VC1525" s="61"/>
      <c r="VE1525" s="62"/>
      <c r="VF1525" s="1"/>
      <c r="VT1525" s="1"/>
    </row>
    <row r="1526" spans="308:592" x14ac:dyDescent="0.3">
      <c r="KV1526" s="1"/>
      <c r="KW1526" s="34"/>
      <c r="KY1526" s="35"/>
      <c r="LA1526" s="36"/>
      <c r="LC1526" s="37"/>
      <c r="LQ1526" s="1"/>
      <c r="LU1526" s="59"/>
      <c r="LW1526" s="60"/>
      <c r="LX1526" s="34"/>
      <c r="MG1526" s="35"/>
      <c r="MH1526" s="36"/>
      <c r="MJ1526" s="37"/>
      <c r="MR1526" s="52"/>
      <c r="MT1526" s="53"/>
      <c r="MW1526" s="61"/>
      <c r="MY1526" s="62"/>
      <c r="NE1526" s="59"/>
      <c r="NG1526" s="60"/>
      <c r="NH1526" s="34"/>
      <c r="NR1526" s="36"/>
      <c r="NT1526" s="37"/>
      <c r="OB1526" s="52"/>
      <c r="OD1526" s="53"/>
      <c r="OG1526" s="61"/>
      <c r="OI1526" s="62"/>
      <c r="PQ1526" s="61"/>
      <c r="PS1526" s="62"/>
      <c r="RG1526" s="59"/>
      <c r="RI1526" s="60"/>
      <c r="RJ1526" s="34"/>
      <c r="RS1526" s="35"/>
      <c r="RT1526" s="36"/>
      <c r="RV1526" s="37"/>
      <c r="SD1526" s="52"/>
      <c r="SF1526" s="53"/>
      <c r="SI1526" s="61"/>
      <c r="SK1526" s="62"/>
      <c r="SQ1526" s="59"/>
      <c r="SS1526" s="60"/>
      <c r="ST1526" s="34"/>
      <c r="TD1526" s="36"/>
      <c r="TF1526" s="37"/>
      <c r="TN1526" s="52"/>
      <c r="TP1526" s="53"/>
      <c r="TS1526" s="61"/>
      <c r="TU1526" s="62"/>
      <c r="VC1526" s="61"/>
      <c r="VE1526" s="62"/>
      <c r="VF1526" s="1"/>
      <c r="VT1526" s="1"/>
    </row>
    <row r="1527" spans="308:592" x14ac:dyDescent="0.3">
      <c r="KV1527" s="1"/>
      <c r="KW1527" s="34"/>
      <c r="KY1527" s="35"/>
      <c r="LA1527" s="36"/>
      <c r="LC1527" s="37"/>
      <c r="LQ1527" s="1"/>
      <c r="LU1527" s="59"/>
      <c r="LW1527" s="60"/>
      <c r="LX1527" s="34"/>
      <c r="LY1527" s="34"/>
      <c r="LZ1527" s="34"/>
      <c r="MA1527" s="34"/>
      <c r="MB1527" s="34"/>
      <c r="MC1527" s="34"/>
      <c r="MD1527" s="34"/>
      <c r="ME1527" s="34"/>
      <c r="MF1527" s="34"/>
      <c r="MG1527" s="34"/>
      <c r="MH1527" s="34"/>
      <c r="MI1527" s="34"/>
      <c r="MJ1527" s="34"/>
      <c r="MK1527" s="34"/>
      <c r="ML1527" s="34"/>
      <c r="MM1527" s="34"/>
      <c r="MN1527" s="34"/>
      <c r="MO1527" s="34"/>
      <c r="MP1527" s="34"/>
      <c r="MQ1527" s="34"/>
      <c r="MR1527" s="34"/>
      <c r="MS1527" s="34"/>
      <c r="MT1527" s="34"/>
      <c r="MU1527" s="34"/>
      <c r="MV1527" s="34"/>
      <c r="MW1527" s="34"/>
      <c r="MX1527" s="34"/>
      <c r="MY1527" s="34"/>
      <c r="MZ1527" s="34"/>
      <c r="NA1527" s="34"/>
      <c r="NB1527" s="34"/>
      <c r="NC1527" s="34"/>
      <c r="ND1527" s="34"/>
      <c r="NE1527" s="59"/>
      <c r="NF1527" s="34"/>
      <c r="NG1527" s="60"/>
      <c r="NH1527" s="34"/>
      <c r="NR1527" s="36"/>
      <c r="NT1527" s="37"/>
      <c r="OB1527" s="52"/>
      <c r="OD1527" s="53"/>
      <c r="OG1527" s="61"/>
      <c r="OI1527" s="62"/>
      <c r="PQ1527" s="61"/>
      <c r="PS1527" s="62"/>
      <c r="PW1527" s="1"/>
      <c r="RG1527" s="59"/>
      <c r="RI1527" s="60"/>
      <c r="RJ1527" s="34"/>
      <c r="RK1527" s="34"/>
      <c r="RL1527" s="34"/>
      <c r="RM1527" s="34"/>
      <c r="RN1527" s="34"/>
      <c r="RO1527" s="34"/>
      <c r="RP1527" s="34"/>
      <c r="RQ1527" s="34"/>
      <c r="RR1527" s="34"/>
      <c r="RS1527" s="34"/>
      <c r="RT1527" s="34"/>
      <c r="RU1527" s="34"/>
      <c r="RV1527" s="34"/>
      <c r="RW1527" s="34"/>
      <c r="RX1527" s="34"/>
      <c r="RY1527" s="34"/>
      <c r="RZ1527" s="34"/>
      <c r="SA1527" s="34"/>
      <c r="SB1527" s="34"/>
      <c r="SC1527" s="34"/>
      <c r="SD1527" s="34"/>
      <c r="SE1527" s="34"/>
      <c r="SF1527" s="34"/>
      <c r="SG1527" s="34"/>
      <c r="SH1527" s="34"/>
      <c r="SI1527" s="34"/>
      <c r="SJ1527" s="34"/>
      <c r="SK1527" s="34"/>
      <c r="SL1527" s="34"/>
      <c r="SM1527" s="34"/>
      <c r="SN1527" s="34"/>
      <c r="SO1527" s="34"/>
      <c r="SP1527" s="34"/>
      <c r="SQ1527" s="59"/>
      <c r="SR1527" s="34"/>
      <c r="SS1527" s="60"/>
      <c r="ST1527" s="34"/>
      <c r="TD1527" s="36"/>
      <c r="TF1527" s="37"/>
      <c r="TN1527" s="52"/>
      <c r="TP1527" s="53"/>
      <c r="TS1527" s="61"/>
      <c r="TU1527" s="62"/>
      <c r="VC1527" s="61"/>
      <c r="VE1527" s="62"/>
      <c r="VF1527" s="1"/>
      <c r="VT1527" s="1"/>
    </row>
    <row r="1528" spans="308:592" x14ac:dyDescent="0.3">
      <c r="KV1528" s="1"/>
      <c r="KW1528" s="34"/>
      <c r="KY1528" s="35"/>
      <c r="LA1528" s="36"/>
      <c r="LC1528" s="37"/>
      <c r="LQ1528" s="1"/>
      <c r="LU1528" s="59"/>
      <c r="LW1528" s="60"/>
      <c r="LX1528" s="34"/>
      <c r="LY1528" s="34"/>
      <c r="LZ1528" s="34"/>
      <c r="MA1528" s="34"/>
      <c r="MB1528" s="34"/>
      <c r="MC1528" s="34"/>
      <c r="MD1528" s="34"/>
      <c r="ME1528" s="34"/>
      <c r="MF1528" s="34"/>
      <c r="MG1528" s="34"/>
      <c r="MH1528" s="34"/>
      <c r="MI1528" s="34"/>
      <c r="MJ1528" s="34"/>
      <c r="MK1528" s="34"/>
      <c r="ML1528" s="34"/>
      <c r="MM1528" s="34"/>
      <c r="MN1528" s="34"/>
      <c r="MO1528" s="34"/>
      <c r="MP1528" s="34"/>
      <c r="MQ1528" s="34"/>
      <c r="MR1528" s="34"/>
      <c r="MS1528" s="34"/>
      <c r="MT1528" s="34"/>
      <c r="MU1528" s="34"/>
      <c r="MV1528" s="34"/>
      <c r="MW1528" s="34"/>
      <c r="MX1528" s="34"/>
      <c r="MY1528" s="34"/>
      <c r="MZ1528" s="34"/>
      <c r="NA1528" s="34"/>
      <c r="NB1528" s="34"/>
      <c r="NC1528" s="34"/>
      <c r="ND1528" s="34"/>
      <c r="NE1528" s="59"/>
      <c r="NF1528" s="34"/>
      <c r="NG1528" s="60"/>
      <c r="NH1528" s="34"/>
      <c r="NR1528" s="36"/>
      <c r="NT1528" s="37"/>
      <c r="OB1528" s="52"/>
      <c r="OD1528" s="53"/>
      <c r="OG1528" s="61"/>
      <c r="OI1528" s="62"/>
      <c r="PQ1528" s="61"/>
      <c r="PS1528" s="62"/>
      <c r="RG1528" s="59"/>
      <c r="RI1528" s="60"/>
      <c r="RJ1528" s="34"/>
      <c r="RK1528" s="34"/>
      <c r="RL1528" s="34"/>
      <c r="RM1528" s="34"/>
      <c r="RN1528" s="34"/>
      <c r="RO1528" s="34"/>
      <c r="RP1528" s="34"/>
      <c r="RQ1528" s="34"/>
      <c r="RR1528" s="34"/>
      <c r="RS1528" s="34"/>
      <c r="RT1528" s="34"/>
      <c r="RU1528" s="34"/>
      <c r="RV1528" s="34"/>
      <c r="RW1528" s="34"/>
      <c r="RX1528" s="34"/>
      <c r="RY1528" s="34"/>
      <c r="RZ1528" s="34"/>
      <c r="SA1528" s="34"/>
      <c r="SB1528" s="34"/>
      <c r="SC1528" s="34"/>
      <c r="SD1528" s="34"/>
      <c r="SE1528" s="34"/>
      <c r="SF1528" s="34"/>
      <c r="SG1528" s="34"/>
      <c r="SH1528" s="34"/>
      <c r="SI1528" s="34"/>
      <c r="SJ1528" s="34"/>
      <c r="SK1528" s="34"/>
      <c r="SL1528" s="34"/>
      <c r="SM1528" s="34"/>
      <c r="SN1528" s="34"/>
      <c r="SO1528" s="34"/>
      <c r="SP1528" s="34"/>
      <c r="SQ1528" s="59"/>
      <c r="SR1528" s="34"/>
      <c r="SS1528" s="60"/>
      <c r="ST1528" s="34"/>
      <c r="TD1528" s="36"/>
      <c r="TF1528" s="37"/>
      <c r="TN1528" s="52"/>
      <c r="TP1528" s="53"/>
      <c r="TS1528" s="61"/>
      <c r="TU1528" s="62"/>
      <c r="VC1528" s="61"/>
      <c r="VE1528" s="62"/>
      <c r="VF1528" s="1"/>
      <c r="VT1528" s="1"/>
    </row>
    <row r="1529" spans="308:592" x14ac:dyDescent="0.3">
      <c r="KV1529" s="1"/>
      <c r="KW1529" s="34"/>
      <c r="KY1529" s="35"/>
      <c r="LA1529" s="36"/>
      <c r="LC1529" s="37"/>
      <c r="LQ1529" s="1"/>
      <c r="LU1529" s="59"/>
      <c r="LW1529" s="60"/>
      <c r="ME1529" s="34"/>
      <c r="MG1529" s="35"/>
      <c r="MH1529" s="36"/>
      <c r="MJ1529" s="37"/>
      <c r="MR1529" s="52"/>
      <c r="MT1529" s="53"/>
      <c r="MW1529" s="61"/>
      <c r="MY1529" s="62"/>
      <c r="NE1529" s="59"/>
      <c r="NG1529" s="60"/>
      <c r="NR1529" s="36"/>
      <c r="NT1529" s="37"/>
      <c r="OB1529" s="52"/>
      <c r="OD1529" s="53"/>
      <c r="OG1529" s="61"/>
      <c r="OI1529" s="62"/>
      <c r="PQ1529" s="61"/>
      <c r="PS1529" s="62"/>
      <c r="PW1529" s="1"/>
      <c r="RG1529" s="59"/>
      <c r="RI1529" s="60"/>
      <c r="RQ1529" s="34"/>
      <c r="RS1529" s="35"/>
      <c r="RT1529" s="36"/>
      <c r="RV1529" s="37"/>
      <c r="SD1529" s="52"/>
      <c r="SF1529" s="53"/>
      <c r="SI1529" s="61"/>
      <c r="SK1529" s="62"/>
      <c r="SQ1529" s="59"/>
      <c r="SS1529" s="60"/>
      <c r="TD1529" s="36"/>
      <c r="TF1529" s="37"/>
      <c r="TN1529" s="52"/>
      <c r="TP1529" s="53"/>
      <c r="TS1529" s="61"/>
      <c r="TU1529" s="62"/>
      <c r="VC1529" s="61"/>
      <c r="VE1529" s="62"/>
      <c r="VF1529" s="1"/>
      <c r="VT1529" s="1"/>
    </row>
    <row r="1530" spans="308:592" x14ac:dyDescent="0.3">
      <c r="KV1530" s="1"/>
      <c r="KW1530" s="34"/>
      <c r="KY1530" s="35"/>
      <c r="LA1530" s="36"/>
      <c r="LC1530" s="37"/>
      <c r="LQ1530" s="1"/>
      <c r="LU1530" s="59"/>
      <c r="LW1530" s="60"/>
      <c r="ME1530" s="34"/>
      <c r="MG1530" s="35"/>
      <c r="MH1530" s="36"/>
      <c r="MJ1530" s="37"/>
      <c r="MR1530" s="52"/>
      <c r="MT1530" s="53"/>
      <c r="MW1530" s="61"/>
      <c r="MY1530" s="62"/>
      <c r="NE1530" s="59"/>
      <c r="NG1530" s="60"/>
      <c r="NR1530" s="36"/>
      <c r="NT1530" s="37"/>
      <c r="OB1530" s="52"/>
      <c r="OD1530" s="53"/>
      <c r="OG1530" s="61"/>
      <c r="OI1530" s="62"/>
      <c r="PQ1530" s="61"/>
      <c r="PS1530" s="62"/>
      <c r="RG1530" s="59"/>
      <c r="RI1530" s="60"/>
      <c r="RQ1530" s="34"/>
      <c r="RS1530" s="35"/>
      <c r="RT1530" s="36"/>
      <c r="RV1530" s="37"/>
      <c r="SD1530" s="52"/>
      <c r="SF1530" s="53"/>
      <c r="SI1530" s="61"/>
      <c r="SK1530" s="62"/>
      <c r="SQ1530" s="59"/>
      <c r="SS1530" s="60"/>
      <c r="TD1530" s="36"/>
      <c r="TF1530" s="37"/>
      <c r="TN1530" s="52"/>
      <c r="TP1530" s="53"/>
      <c r="TS1530" s="61"/>
      <c r="TU1530" s="62"/>
      <c r="VC1530" s="61"/>
      <c r="VE1530" s="62"/>
      <c r="VF1530" s="1"/>
      <c r="VT1530" s="1"/>
    </row>
    <row r="1531" spans="308:592" x14ac:dyDescent="0.3">
      <c r="KV1531" s="1"/>
      <c r="KW1531" s="34"/>
      <c r="KY1531" s="35"/>
      <c r="LA1531" s="36"/>
      <c r="LC1531" s="37"/>
      <c r="LQ1531" s="1"/>
      <c r="LU1531" s="59"/>
      <c r="LW1531" s="60"/>
      <c r="ME1531" s="34"/>
      <c r="MG1531" s="35"/>
      <c r="MH1531" s="36"/>
      <c r="MJ1531" s="37"/>
      <c r="MR1531" s="52"/>
      <c r="MT1531" s="53"/>
      <c r="MW1531" s="61"/>
      <c r="MY1531" s="62"/>
      <c r="NE1531" s="59"/>
      <c r="NG1531" s="60"/>
      <c r="NR1531" s="36"/>
      <c r="NT1531" s="37"/>
      <c r="OB1531" s="52"/>
      <c r="OD1531" s="53"/>
      <c r="OG1531" s="61"/>
      <c r="OI1531" s="62"/>
      <c r="PQ1531" s="61"/>
      <c r="PS1531" s="62"/>
      <c r="PW1531" s="1"/>
      <c r="RG1531" s="59"/>
      <c r="RI1531" s="60"/>
      <c r="RQ1531" s="34"/>
      <c r="RS1531" s="35"/>
      <c r="RT1531" s="36"/>
      <c r="RV1531" s="37"/>
      <c r="SD1531" s="52"/>
      <c r="SF1531" s="53"/>
      <c r="SI1531" s="61"/>
      <c r="SK1531" s="62"/>
      <c r="SQ1531" s="59"/>
      <c r="SS1531" s="60"/>
      <c r="TD1531" s="36"/>
      <c r="TF1531" s="37"/>
      <c r="TN1531" s="52"/>
      <c r="TP1531" s="53"/>
      <c r="TS1531" s="61"/>
      <c r="TU1531" s="62"/>
      <c r="VC1531" s="61"/>
      <c r="VE1531" s="62"/>
      <c r="VF1531" s="1"/>
      <c r="VT1531" s="1"/>
    </row>
    <row r="1532" spans="308:592" x14ac:dyDescent="0.3">
      <c r="KV1532" s="1"/>
      <c r="KW1532" s="34"/>
      <c r="KY1532" s="35"/>
      <c r="LA1532" s="36"/>
      <c r="LC1532" s="37"/>
      <c r="LQ1532" s="1"/>
      <c r="LU1532" s="59"/>
      <c r="LW1532" s="60"/>
      <c r="ME1532" s="34"/>
      <c r="MG1532" s="35"/>
      <c r="MH1532" s="36"/>
      <c r="MJ1532" s="37"/>
      <c r="MR1532" s="52"/>
      <c r="MT1532" s="53"/>
      <c r="MW1532" s="61"/>
      <c r="MY1532" s="62"/>
      <c r="NE1532" s="59"/>
      <c r="NG1532" s="60"/>
      <c r="NR1532" s="36"/>
      <c r="NT1532" s="37"/>
      <c r="OB1532" s="52"/>
      <c r="OD1532" s="53"/>
      <c r="OG1532" s="61"/>
      <c r="OI1532" s="62"/>
      <c r="PQ1532" s="61"/>
      <c r="PS1532" s="62"/>
      <c r="RG1532" s="59"/>
      <c r="RI1532" s="60"/>
      <c r="RQ1532" s="34"/>
      <c r="RS1532" s="35"/>
      <c r="RT1532" s="36"/>
      <c r="RV1532" s="37"/>
      <c r="SD1532" s="52"/>
      <c r="SF1532" s="53"/>
      <c r="SI1532" s="61"/>
      <c r="SK1532" s="62"/>
      <c r="SQ1532" s="59"/>
      <c r="SS1532" s="60"/>
      <c r="TD1532" s="36"/>
      <c r="TF1532" s="37"/>
      <c r="TN1532" s="52"/>
      <c r="TP1532" s="53"/>
      <c r="TS1532" s="61"/>
      <c r="TU1532" s="62"/>
      <c r="VC1532" s="61"/>
      <c r="VE1532" s="62"/>
      <c r="VF1532" s="1"/>
      <c r="VT1532" s="1"/>
    </row>
    <row r="1533" spans="308:592" x14ac:dyDescent="0.3">
      <c r="KV1533" s="1"/>
      <c r="KW1533" s="34"/>
      <c r="KY1533" s="35"/>
      <c r="LA1533" s="36"/>
      <c r="LC1533" s="37"/>
      <c r="LQ1533" s="1"/>
      <c r="LU1533" s="59"/>
      <c r="LW1533" s="60"/>
      <c r="ME1533" s="34"/>
      <c r="MG1533" s="35"/>
      <c r="MH1533" s="36"/>
      <c r="MJ1533" s="37"/>
      <c r="MR1533" s="52"/>
      <c r="MT1533" s="53"/>
      <c r="MW1533" s="61"/>
      <c r="MY1533" s="62"/>
      <c r="NE1533" s="59"/>
      <c r="NG1533" s="60"/>
      <c r="NR1533" s="36"/>
      <c r="NT1533" s="37"/>
      <c r="OB1533" s="52"/>
      <c r="OD1533" s="53"/>
      <c r="OG1533" s="61"/>
      <c r="OI1533" s="62"/>
      <c r="PQ1533" s="61"/>
      <c r="PS1533" s="62"/>
      <c r="PW1533" s="1"/>
      <c r="RG1533" s="59"/>
      <c r="RI1533" s="60"/>
      <c r="RQ1533" s="34"/>
      <c r="RS1533" s="35"/>
      <c r="RT1533" s="36"/>
      <c r="RV1533" s="37"/>
      <c r="SD1533" s="52"/>
      <c r="SF1533" s="53"/>
      <c r="SI1533" s="61"/>
      <c r="SK1533" s="62"/>
      <c r="SQ1533" s="59"/>
      <c r="SS1533" s="60"/>
      <c r="TD1533" s="36"/>
      <c r="TF1533" s="37"/>
      <c r="TN1533" s="52"/>
      <c r="TP1533" s="53"/>
      <c r="TS1533" s="61"/>
      <c r="TU1533" s="62"/>
      <c r="VC1533" s="61"/>
      <c r="VE1533" s="62"/>
      <c r="VF1533" s="1"/>
      <c r="VT1533" s="1"/>
    </row>
    <row r="1534" spans="308:592" x14ac:dyDescent="0.3">
      <c r="KV1534" s="1"/>
      <c r="KW1534" s="34"/>
      <c r="KY1534" s="35"/>
      <c r="LA1534" s="36"/>
      <c r="LC1534" s="37"/>
      <c r="LQ1534" s="1"/>
      <c r="LU1534" s="59"/>
      <c r="LW1534" s="60"/>
      <c r="ME1534" s="34"/>
      <c r="MG1534" s="35"/>
      <c r="MH1534" s="36"/>
      <c r="MJ1534" s="37"/>
      <c r="MR1534" s="52"/>
      <c r="MT1534" s="53"/>
      <c r="MW1534" s="61"/>
      <c r="MY1534" s="62"/>
      <c r="NE1534" s="59"/>
      <c r="NG1534" s="60"/>
      <c r="NR1534" s="36"/>
      <c r="NT1534" s="37"/>
      <c r="OB1534" s="52"/>
      <c r="OD1534" s="53"/>
      <c r="OG1534" s="61"/>
      <c r="OI1534" s="62"/>
      <c r="PQ1534" s="61"/>
      <c r="PS1534" s="62"/>
      <c r="RG1534" s="59"/>
      <c r="RI1534" s="60"/>
      <c r="RQ1534" s="34"/>
      <c r="RS1534" s="35"/>
      <c r="RT1534" s="36"/>
      <c r="RV1534" s="37"/>
      <c r="SD1534" s="52"/>
      <c r="SF1534" s="53"/>
      <c r="SI1534" s="61"/>
      <c r="SK1534" s="62"/>
      <c r="SQ1534" s="59"/>
      <c r="SS1534" s="60"/>
      <c r="TD1534" s="36"/>
      <c r="TF1534" s="37"/>
      <c r="TN1534" s="52"/>
      <c r="TP1534" s="53"/>
      <c r="TS1534" s="61"/>
      <c r="TU1534" s="62"/>
      <c r="VC1534" s="61"/>
      <c r="VE1534" s="62"/>
      <c r="VF1534" s="1"/>
      <c r="VT1534" s="1"/>
    </row>
    <row r="1535" spans="308:592" x14ac:dyDescent="0.3">
      <c r="KV1535" s="1"/>
      <c r="KW1535" s="34"/>
      <c r="KY1535" s="35"/>
      <c r="LA1535" s="36"/>
      <c r="LC1535" s="37"/>
      <c r="LQ1535" s="1"/>
      <c r="LU1535" s="59"/>
      <c r="LW1535" s="60"/>
      <c r="ME1535" s="34"/>
      <c r="MG1535" s="35"/>
      <c r="MH1535" s="36"/>
      <c r="MJ1535" s="37"/>
      <c r="MR1535" s="52"/>
      <c r="MT1535" s="53"/>
      <c r="MW1535" s="61"/>
      <c r="MY1535" s="62"/>
      <c r="NE1535" s="59"/>
      <c r="NG1535" s="60"/>
      <c r="NR1535" s="36"/>
      <c r="NT1535" s="37"/>
      <c r="OB1535" s="52"/>
      <c r="OD1535" s="53"/>
      <c r="OG1535" s="61"/>
      <c r="OI1535" s="62"/>
      <c r="PQ1535" s="61"/>
      <c r="PS1535" s="62"/>
      <c r="PW1535" s="1"/>
      <c r="RG1535" s="59"/>
      <c r="RI1535" s="60"/>
      <c r="RQ1535" s="34"/>
      <c r="RS1535" s="35"/>
      <c r="RT1535" s="36"/>
      <c r="RV1535" s="37"/>
      <c r="SD1535" s="52"/>
      <c r="SF1535" s="53"/>
      <c r="SI1535" s="61"/>
      <c r="SK1535" s="62"/>
      <c r="SQ1535" s="59"/>
      <c r="SS1535" s="60"/>
      <c r="TD1535" s="36"/>
      <c r="TF1535" s="37"/>
      <c r="TN1535" s="52"/>
      <c r="TP1535" s="53"/>
      <c r="TS1535" s="61"/>
      <c r="TU1535" s="62"/>
      <c r="VC1535" s="61"/>
      <c r="VE1535" s="62"/>
      <c r="VF1535" s="1"/>
      <c r="VT1535" s="1"/>
    </row>
    <row r="1536" spans="308:592" x14ac:dyDescent="0.3">
      <c r="KV1536" s="1"/>
      <c r="KW1536" s="34"/>
      <c r="KY1536" s="35"/>
      <c r="LA1536" s="36"/>
      <c r="LC1536" s="37"/>
      <c r="LQ1536" s="1"/>
      <c r="LU1536" s="59"/>
      <c r="LW1536" s="60"/>
      <c r="ME1536" s="34"/>
      <c r="MG1536" s="35"/>
      <c r="MH1536" s="36"/>
      <c r="MJ1536" s="37"/>
      <c r="MR1536" s="52"/>
      <c r="MT1536" s="53"/>
      <c r="MW1536" s="61"/>
      <c r="MY1536" s="62"/>
      <c r="NE1536" s="59"/>
      <c r="NG1536" s="60"/>
      <c r="NR1536" s="36"/>
      <c r="NT1536" s="37"/>
      <c r="OB1536" s="52"/>
      <c r="OD1536" s="53"/>
      <c r="OG1536" s="61"/>
      <c r="OI1536" s="62"/>
      <c r="PQ1536" s="61"/>
      <c r="PS1536" s="62"/>
      <c r="RG1536" s="59"/>
      <c r="RI1536" s="60"/>
      <c r="RQ1536" s="34"/>
      <c r="RS1536" s="35"/>
      <c r="RT1536" s="36"/>
      <c r="RV1536" s="37"/>
      <c r="SD1536" s="52"/>
      <c r="SF1536" s="53"/>
      <c r="SI1536" s="61"/>
      <c r="SK1536" s="62"/>
      <c r="SQ1536" s="59"/>
      <c r="SS1536" s="60"/>
      <c r="TD1536" s="36"/>
      <c r="TF1536" s="37"/>
      <c r="TN1536" s="52"/>
      <c r="TP1536" s="53"/>
      <c r="TS1536" s="61"/>
      <c r="TU1536" s="62"/>
      <c r="VC1536" s="61"/>
      <c r="VE1536" s="62"/>
      <c r="VF1536" s="1"/>
      <c r="VT1536" s="1"/>
    </row>
    <row r="1537" spans="169:592" x14ac:dyDescent="0.3">
      <c r="KV1537" s="1"/>
      <c r="KW1537" s="34"/>
      <c r="KY1537" s="35"/>
      <c r="LA1537" s="36"/>
      <c r="LC1537" s="37"/>
      <c r="LQ1537" s="1"/>
      <c r="LU1537" s="59"/>
      <c r="LW1537" s="60"/>
      <c r="ME1537" s="34"/>
      <c r="MG1537" s="35"/>
      <c r="MH1537" s="36"/>
      <c r="MJ1537" s="37"/>
      <c r="MR1537" s="52"/>
      <c r="MT1537" s="53"/>
      <c r="MW1537" s="61"/>
      <c r="MY1537" s="62"/>
      <c r="NE1537" s="59"/>
      <c r="NG1537" s="60"/>
      <c r="NR1537" s="36"/>
      <c r="NT1537" s="37"/>
      <c r="OB1537" s="52"/>
      <c r="OD1537" s="53"/>
      <c r="OG1537" s="61"/>
      <c r="OI1537" s="62"/>
      <c r="PQ1537" s="61"/>
      <c r="PS1537" s="62"/>
      <c r="PW1537" s="1"/>
      <c r="RG1537" s="59"/>
      <c r="RI1537" s="60"/>
      <c r="RQ1537" s="34"/>
      <c r="RS1537" s="35"/>
      <c r="RT1537" s="36"/>
      <c r="RV1537" s="37"/>
      <c r="SD1537" s="52"/>
      <c r="SF1537" s="53"/>
      <c r="SI1537" s="61"/>
      <c r="SK1537" s="62"/>
      <c r="SQ1537" s="59"/>
      <c r="SS1537" s="60"/>
      <c r="TD1537" s="36"/>
      <c r="TF1537" s="37"/>
      <c r="TN1537" s="52"/>
      <c r="TP1537" s="53"/>
      <c r="TS1537" s="61"/>
      <c r="TU1537" s="62"/>
      <c r="VC1537" s="61"/>
      <c r="VE1537" s="62"/>
      <c r="VF1537" s="1"/>
      <c r="VT1537" s="1"/>
    </row>
    <row r="1538" spans="169:592" x14ac:dyDescent="0.3">
      <c r="KV1538" s="1"/>
      <c r="KW1538" s="34"/>
      <c r="KY1538" s="35"/>
      <c r="LA1538" s="36"/>
      <c r="LC1538" s="37"/>
      <c r="LQ1538" s="1"/>
      <c r="LU1538" s="59"/>
      <c r="LW1538" s="60"/>
      <c r="ME1538" s="34"/>
      <c r="MG1538" s="35"/>
      <c r="MH1538" s="36"/>
      <c r="MJ1538" s="37"/>
      <c r="MK1538" s="37"/>
      <c r="ML1538" s="37"/>
      <c r="MM1538" s="37"/>
      <c r="MN1538" s="37"/>
      <c r="MO1538" s="37"/>
      <c r="MP1538" s="37"/>
      <c r="MQ1538" s="37"/>
      <c r="MR1538" s="37"/>
      <c r="MS1538" s="37"/>
      <c r="MT1538" s="37"/>
      <c r="MU1538" s="37"/>
      <c r="MV1538" s="37"/>
      <c r="MW1538" s="37"/>
      <c r="MX1538" s="37"/>
      <c r="MY1538" s="37"/>
      <c r="MZ1538" s="37"/>
      <c r="NA1538" s="37"/>
      <c r="NB1538" s="37"/>
      <c r="NC1538" s="37"/>
      <c r="ND1538" s="37"/>
      <c r="NE1538" s="59"/>
      <c r="NF1538" s="37"/>
      <c r="NG1538" s="60"/>
      <c r="NH1538" s="37"/>
      <c r="NI1538" s="37"/>
      <c r="NJ1538" s="37"/>
      <c r="NK1538" s="37"/>
      <c r="NL1538" s="37"/>
      <c r="NM1538" s="37"/>
      <c r="NN1538" s="37"/>
      <c r="NO1538" s="37"/>
      <c r="NP1538" s="37"/>
      <c r="NQ1538" s="37"/>
      <c r="NR1538" s="36"/>
      <c r="NS1538" s="37"/>
      <c r="NT1538" s="37"/>
      <c r="OB1538" s="52"/>
      <c r="OD1538" s="53"/>
      <c r="OG1538" s="61"/>
      <c r="OI1538" s="62"/>
      <c r="PQ1538" s="61"/>
      <c r="PS1538" s="62"/>
      <c r="RG1538" s="59"/>
      <c r="RI1538" s="60"/>
      <c r="RQ1538" s="34"/>
      <c r="RS1538" s="35"/>
      <c r="RT1538" s="36"/>
      <c r="RV1538" s="37"/>
      <c r="RW1538" s="37"/>
      <c r="RX1538" s="37"/>
      <c r="RY1538" s="37"/>
      <c r="RZ1538" s="37"/>
      <c r="SA1538" s="37"/>
      <c r="SB1538" s="37"/>
      <c r="SC1538" s="37"/>
      <c r="SD1538" s="37"/>
      <c r="SE1538" s="37"/>
      <c r="SF1538" s="37"/>
      <c r="SG1538" s="37"/>
      <c r="SH1538" s="37"/>
      <c r="SI1538" s="37"/>
      <c r="SJ1538" s="37"/>
      <c r="SK1538" s="37"/>
      <c r="SL1538" s="37"/>
      <c r="SM1538" s="37"/>
      <c r="SN1538" s="37"/>
      <c r="SO1538" s="37"/>
      <c r="SP1538" s="37"/>
      <c r="SQ1538" s="59"/>
      <c r="SR1538" s="37"/>
      <c r="SS1538" s="60"/>
      <c r="ST1538" s="37"/>
      <c r="SU1538" s="37"/>
      <c r="SV1538" s="37"/>
      <c r="SW1538" s="37"/>
      <c r="SX1538" s="37"/>
      <c r="SY1538" s="37"/>
      <c r="SZ1538" s="37"/>
      <c r="TA1538" s="37"/>
      <c r="TB1538" s="37"/>
      <c r="TC1538" s="37"/>
      <c r="TD1538" s="36"/>
      <c r="TE1538" s="37"/>
      <c r="TF1538" s="37"/>
      <c r="TN1538" s="52"/>
      <c r="TP1538" s="53"/>
      <c r="TS1538" s="61"/>
      <c r="TU1538" s="62"/>
      <c r="VC1538" s="61"/>
      <c r="VE1538" s="62"/>
      <c r="VF1538" s="1"/>
      <c r="VT1538" s="1"/>
    </row>
    <row r="1539" spans="169:592" x14ac:dyDescent="0.3">
      <c r="KV1539" s="1"/>
      <c r="KW1539" s="34"/>
      <c r="KY1539" s="35"/>
      <c r="LA1539" s="36"/>
      <c r="LC1539" s="37"/>
      <c r="LQ1539" s="1"/>
      <c r="LU1539" s="59"/>
      <c r="LW1539" s="60"/>
      <c r="ME1539" s="34"/>
      <c r="MG1539" s="35"/>
      <c r="MH1539" s="36"/>
      <c r="MJ1539" s="37"/>
      <c r="MK1539" s="37"/>
      <c r="ML1539" s="37"/>
      <c r="MM1539" s="37"/>
      <c r="MN1539" s="37"/>
      <c r="MO1539" s="37"/>
      <c r="MP1539" s="37"/>
      <c r="MQ1539" s="37"/>
      <c r="MR1539" s="37"/>
      <c r="MS1539" s="37"/>
      <c r="MT1539" s="37"/>
      <c r="MU1539" s="37"/>
      <c r="MV1539" s="37"/>
      <c r="MW1539" s="37"/>
      <c r="MX1539" s="37"/>
      <c r="MY1539" s="37"/>
      <c r="MZ1539" s="37"/>
      <c r="NA1539" s="37"/>
      <c r="NB1539" s="37"/>
      <c r="NC1539" s="37"/>
      <c r="ND1539" s="37"/>
      <c r="NE1539" s="59"/>
      <c r="NF1539" s="37"/>
      <c r="NG1539" s="60"/>
      <c r="NH1539" s="37"/>
      <c r="NI1539" s="37"/>
      <c r="NJ1539" s="37"/>
      <c r="NK1539" s="37"/>
      <c r="NL1539" s="37"/>
      <c r="NM1539" s="37"/>
      <c r="NN1539" s="37"/>
      <c r="NO1539" s="37"/>
      <c r="NP1539" s="37"/>
      <c r="NQ1539" s="37"/>
      <c r="NR1539" s="36"/>
      <c r="NS1539" s="37"/>
      <c r="NT1539" s="37"/>
      <c r="OB1539" s="52"/>
      <c r="OD1539" s="53"/>
      <c r="OG1539" s="61"/>
      <c r="OI1539" s="62"/>
      <c r="PQ1539" s="61"/>
      <c r="PS1539" s="62"/>
      <c r="PW1539" s="1"/>
      <c r="RG1539" s="59"/>
      <c r="RI1539" s="60"/>
      <c r="RQ1539" s="34"/>
      <c r="RS1539" s="35"/>
      <c r="RT1539" s="36"/>
      <c r="RV1539" s="37"/>
      <c r="RW1539" s="37"/>
      <c r="RX1539" s="37"/>
      <c r="RY1539" s="37"/>
      <c r="RZ1539" s="37"/>
      <c r="SA1539" s="37"/>
      <c r="SB1539" s="37"/>
      <c r="SC1539" s="37"/>
      <c r="SD1539" s="37"/>
      <c r="SE1539" s="37"/>
      <c r="SF1539" s="37"/>
      <c r="SG1539" s="37"/>
      <c r="SH1539" s="37"/>
      <c r="SI1539" s="37"/>
      <c r="SJ1539" s="37"/>
      <c r="SK1539" s="37"/>
      <c r="SL1539" s="37"/>
      <c r="SM1539" s="37"/>
      <c r="SN1539" s="37"/>
      <c r="SO1539" s="37"/>
      <c r="SP1539" s="37"/>
      <c r="SQ1539" s="59"/>
      <c r="SR1539" s="37"/>
      <c r="SS1539" s="60"/>
      <c r="ST1539" s="37"/>
      <c r="SU1539" s="37"/>
      <c r="SV1539" s="37"/>
      <c r="SW1539" s="37"/>
      <c r="SX1539" s="37"/>
      <c r="SY1539" s="37"/>
      <c r="SZ1539" s="37"/>
      <c r="TA1539" s="37"/>
      <c r="TB1539" s="37"/>
      <c r="TC1539" s="37"/>
      <c r="TD1539" s="36"/>
      <c r="TE1539" s="37"/>
      <c r="TF1539" s="37"/>
      <c r="TN1539" s="52"/>
      <c r="TP1539" s="53"/>
      <c r="TS1539" s="61"/>
      <c r="TU1539" s="62"/>
      <c r="VC1539" s="61"/>
      <c r="VE1539" s="62"/>
      <c r="VF1539" s="1"/>
      <c r="VT1539" s="1"/>
    </row>
    <row r="1540" spans="169:592" x14ac:dyDescent="0.3">
      <c r="KV1540" s="1"/>
      <c r="KW1540" s="34"/>
      <c r="KY1540" s="35"/>
      <c r="LA1540" s="36"/>
      <c r="LC1540" s="37"/>
      <c r="LQ1540" s="1"/>
      <c r="LU1540" s="59"/>
      <c r="LW1540" s="60"/>
      <c r="ME1540" s="34"/>
      <c r="MG1540" s="35"/>
      <c r="MH1540" s="36"/>
      <c r="MR1540" s="52"/>
      <c r="MT1540" s="53"/>
      <c r="MW1540" s="61"/>
      <c r="MY1540" s="62"/>
      <c r="NE1540" s="59"/>
      <c r="NG1540" s="60"/>
      <c r="NQ1540" s="37"/>
      <c r="NR1540" s="36"/>
      <c r="OB1540" s="52"/>
      <c r="OD1540" s="53"/>
      <c r="OG1540" s="61"/>
      <c r="OI1540" s="62"/>
      <c r="PQ1540" s="61"/>
      <c r="PS1540" s="62"/>
      <c r="RG1540" s="59"/>
      <c r="RI1540" s="60"/>
      <c r="RQ1540" s="34"/>
      <c r="RS1540" s="35"/>
      <c r="RT1540" s="36"/>
      <c r="SD1540" s="52"/>
      <c r="SF1540" s="53"/>
      <c r="SI1540" s="61"/>
      <c r="SK1540" s="62"/>
      <c r="SQ1540" s="59"/>
      <c r="SS1540" s="60"/>
      <c r="TC1540" s="37"/>
      <c r="TD1540" s="36"/>
      <c r="TN1540" s="52"/>
      <c r="TP1540" s="53"/>
      <c r="TS1540" s="61"/>
      <c r="TU1540" s="62"/>
      <c r="VC1540" s="61"/>
      <c r="VE1540" s="62"/>
      <c r="VF1540" s="1"/>
      <c r="VT1540" s="1"/>
    </row>
    <row r="1541" spans="169:592" x14ac:dyDescent="0.3">
      <c r="KV1541" s="1"/>
      <c r="KW1541" s="34"/>
      <c r="KY1541" s="35"/>
      <c r="LA1541" s="36"/>
      <c r="LC1541" s="37"/>
      <c r="LQ1541" s="1"/>
      <c r="LU1541" s="59"/>
      <c r="LW1541" s="60"/>
      <c r="ME1541" s="34"/>
      <c r="MG1541" s="35"/>
      <c r="MH1541" s="36"/>
      <c r="MI1541" s="36"/>
      <c r="MJ1541" s="36"/>
      <c r="MK1541" s="36"/>
      <c r="ML1541" s="36"/>
      <c r="MM1541" s="36"/>
      <c r="MN1541" s="36"/>
      <c r="MO1541" s="36"/>
      <c r="MP1541" s="36"/>
      <c r="MQ1541" s="36"/>
      <c r="MR1541" s="36"/>
      <c r="MS1541" s="36"/>
      <c r="MT1541" s="36"/>
      <c r="MU1541" s="36"/>
      <c r="MV1541" s="36"/>
      <c r="MW1541" s="36"/>
      <c r="MX1541" s="36"/>
      <c r="MY1541" s="36"/>
      <c r="MZ1541" s="36"/>
      <c r="NA1541" s="36"/>
      <c r="NB1541" s="36"/>
      <c r="NC1541" s="36"/>
      <c r="ND1541" s="36"/>
      <c r="NE1541" s="59"/>
      <c r="NF1541" s="36"/>
      <c r="NG1541" s="60"/>
      <c r="NH1541" s="36"/>
      <c r="NI1541" s="36"/>
      <c r="NJ1541" s="36"/>
      <c r="NK1541" s="36"/>
      <c r="NL1541" s="36"/>
      <c r="NM1541" s="36"/>
      <c r="NN1541" s="36"/>
      <c r="NO1541" s="36"/>
      <c r="NP1541" s="36"/>
      <c r="NQ1541" s="36"/>
      <c r="NR1541" s="36"/>
      <c r="OB1541" s="52"/>
      <c r="OD1541" s="53"/>
      <c r="OG1541" s="61"/>
      <c r="OI1541" s="62"/>
      <c r="PQ1541" s="61"/>
      <c r="PS1541" s="62"/>
      <c r="PW1541" s="1"/>
      <c r="RG1541" s="59"/>
      <c r="RI1541" s="60"/>
      <c r="RQ1541" s="34"/>
      <c r="RS1541" s="35"/>
      <c r="RT1541" s="36"/>
      <c r="RU1541" s="36"/>
      <c r="RV1541" s="36"/>
      <c r="RW1541" s="36"/>
      <c r="RX1541" s="36"/>
      <c r="RY1541" s="36"/>
      <c r="RZ1541" s="36"/>
      <c r="SA1541" s="36"/>
      <c r="SB1541" s="36"/>
      <c r="SC1541" s="36"/>
      <c r="SD1541" s="36"/>
      <c r="SE1541" s="36"/>
      <c r="SF1541" s="36"/>
      <c r="SG1541" s="36"/>
      <c r="SH1541" s="36"/>
      <c r="SI1541" s="36"/>
      <c r="SJ1541" s="36"/>
      <c r="SK1541" s="36"/>
      <c r="SL1541" s="36"/>
      <c r="SM1541" s="36"/>
      <c r="SN1541" s="36"/>
      <c r="SO1541" s="36"/>
      <c r="SP1541" s="36"/>
      <c r="SQ1541" s="59"/>
      <c r="SR1541" s="36"/>
      <c r="SS1541" s="60"/>
      <c r="ST1541" s="36"/>
      <c r="SU1541" s="36"/>
      <c r="SV1541" s="36"/>
      <c r="SW1541" s="36"/>
      <c r="SX1541" s="36"/>
      <c r="SY1541" s="36"/>
      <c r="SZ1541" s="36"/>
      <c r="TA1541" s="36"/>
      <c r="TB1541" s="36"/>
      <c r="TC1541" s="36"/>
      <c r="TD1541" s="36"/>
      <c r="TN1541" s="52"/>
      <c r="TP1541" s="53"/>
      <c r="TS1541" s="61"/>
      <c r="TU1541" s="62"/>
      <c r="VC1541" s="61"/>
      <c r="VE1541" s="62"/>
      <c r="VF1541" s="1"/>
      <c r="VT1541" s="1"/>
    </row>
    <row r="1542" spans="169:592" x14ac:dyDescent="0.3">
      <c r="KV1542" s="1"/>
      <c r="KW1542" s="34"/>
      <c r="KY1542" s="35"/>
      <c r="LA1542" s="36"/>
      <c r="LC1542" s="37"/>
      <c r="LQ1542" s="1"/>
      <c r="LU1542" s="59"/>
      <c r="LW1542" s="60"/>
      <c r="ME1542" s="34"/>
      <c r="MG1542" s="35"/>
      <c r="MH1542" s="36"/>
      <c r="MI1542" s="36"/>
      <c r="MJ1542" s="36"/>
      <c r="MK1542" s="36"/>
      <c r="ML1542" s="36"/>
      <c r="MM1542" s="36"/>
      <c r="MN1542" s="36"/>
      <c r="MO1542" s="36"/>
      <c r="MP1542" s="36"/>
      <c r="MQ1542" s="36"/>
      <c r="MR1542" s="36"/>
      <c r="MS1542" s="36"/>
      <c r="MT1542" s="36"/>
      <c r="MU1542" s="36"/>
      <c r="MV1542" s="36"/>
      <c r="MW1542" s="36"/>
      <c r="MX1542" s="36"/>
      <c r="MY1542" s="36"/>
      <c r="MZ1542" s="36"/>
      <c r="NA1542" s="36"/>
      <c r="NB1542" s="36"/>
      <c r="NC1542" s="36"/>
      <c r="ND1542" s="36"/>
      <c r="NE1542" s="59"/>
      <c r="NF1542" s="36"/>
      <c r="NG1542" s="60"/>
      <c r="NH1542" s="36"/>
      <c r="NI1542" s="36"/>
      <c r="NJ1542" s="36"/>
      <c r="NK1542" s="36"/>
      <c r="NL1542" s="36"/>
      <c r="NM1542" s="36"/>
      <c r="NN1542" s="36"/>
      <c r="NO1542" s="36"/>
      <c r="NP1542" s="36"/>
      <c r="NQ1542" s="36"/>
      <c r="NR1542" s="36"/>
      <c r="OB1542" s="52"/>
      <c r="OD1542" s="53"/>
      <c r="OG1542" s="61"/>
      <c r="OI1542" s="62"/>
      <c r="PQ1542" s="61"/>
      <c r="PS1542" s="62"/>
      <c r="RG1542" s="59"/>
      <c r="RI1542" s="60"/>
      <c r="RQ1542" s="34"/>
      <c r="RS1542" s="35"/>
      <c r="RT1542" s="36"/>
      <c r="RU1542" s="36"/>
      <c r="RV1542" s="36"/>
      <c r="RW1542" s="36"/>
      <c r="RX1542" s="36"/>
      <c r="RY1542" s="36"/>
      <c r="RZ1542" s="36"/>
      <c r="SA1542" s="36"/>
      <c r="SB1542" s="36"/>
      <c r="SC1542" s="36"/>
      <c r="SD1542" s="36"/>
      <c r="SE1542" s="36"/>
      <c r="SF1542" s="36"/>
      <c r="SG1542" s="36"/>
      <c r="SH1542" s="36"/>
      <c r="SI1542" s="36"/>
      <c r="SJ1542" s="36"/>
      <c r="SK1542" s="36"/>
      <c r="SL1542" s="36"/>
      <c r="SM1542" s="36"/>
      <c r="SN1542" s="36"/>
      <c r="SO1542" s="36"/>
      <c r="SP1542" s="36"/>
      <c r="SQ1542" s="59"/>
      <c r="SR1542" s="36"/>
      <c r="SS1542" s="60"/>
      <c r="ST1542" s="36"/>
      <c r="SU1542" s="36"/>
      <c r="SV1542" s="36"/>
      <c r="SW1542" s="36"/>
      <c r="SX1542" s="36"/>
      <c r="SY1542" s="36"/>
      <c r="SZ1542" s="36"/>
      <c r="TA1542" s="36"/>
      <c r="TB1542" s="36"/>
      <c r="TC1542" s="36"/>
      <c r="TD1542" s="36"/>
      <c r="TN1542" s="52"/>
      <c r="TP1542" s="53"/>
      <c r="TS1542" s="61"/>
      <c r="TU1542" s="62"/>
      <c r="VC1542" s="61"/>
      <c r="VE1542" s="62"/>
      <c r="VF1542" s="1"/>
      <c r="VT1542" s="1"/>
    </row>
    <row r="1543" spans="169:592" x14ac:dyDescent="0.3">
      <c r="KV1543" s="1"/>
      <c r="KW1543" s="34"/>
      <c r="KY1543" s="35"/>
      <c r="LA1543" s="36"/>
      <c r="LC1543" s="37"/>
      <c r="LQ1543" s="1"/>
      <c r="LU1543" s="59"/>
      <c r="LW1543" s="60"/>
      <c r="ME1543" s="34"/>
      <c r="MG1543" s="35"/>
      <c r="MR1543" s="52"/>
      <c r="MT1543" s="53"/>
      <c r="MW1543" s="61"/>
      <c r="MY1543" s="62"/>
      <c r="NE1543" s="59"/>
      <c r="NG1543" s="60"/>
      <c r="NO1543" s="36"/>
      <c r="NQ1543" s="37"/>
      <c r="OB1543" s="52"/>
      <c r="OD1543" s="53"/>
      <c r="OG1543" s="61"/>
      <c r="OI1543" s="62"/>
      <c r="PQ1543" s="61"/>
      <c r="PS1543" s="62"/>
      <c r="PW1543" s="1"/>
      <c r="RG1543" s="59"/>
      <c r="RI1543" s="60"/>
      <c r="RQ1543" s="34"/>
      <c r="RS1543" s="35"/>
      <c r="SD1543" s="52"/>
      <c r="SF1543" s="53"/>
      <c r="SI1543" s="61"/>
      <c r="SK1543" s="62"/>
      <c r="SQ1543" s="59"/>
      <c r="SS1543" s="60"/>
      <c r="TA1543" s="36"/>
      <c r="TC1543" s="37"/>
      <c r="TN1543" s="52"/>
      <c r="TP1543" s="53"/>
      <c r="TS1543" s="61"/>
      <c r="TU1543" s="62"/>
      <c r="VC1543" s="61"/>
      <c r="VE1543" s="62"/>
      <c r="VF1543" s="1"/>
      <c r="VT1543" s="1"/>
    </row>
    <row r="1544" spans="169:592" x14ac:dyDescent="0.3">
      <c r="FM1544" s="63"/>
      <c r="FN1544" s="63"/>
      <c r="FO1544" s="63"/>
      <c r="FP1544" s="63"/>
      <c r="FQ1544" s="63"/>
      <c r="FR1544" s="63"/>
      <c r="FS1544" s="63"/>
      <c r="FT1544" s="63"/>
      <c r="FU1544" s="63"/>
      <c r="FV1544" s="63"/>
      <c r="FW1544" s="63"/>
      <c r="FX1544" s="63"/>
      <c r="FY1544" s="63"/>
      <c r="FZ1544" s="63"/>
      <c r="GA1544" s="63"/>
      <c r="GB1544" s="63"/>
      <c r="GC1544" s="63"/>
      <c r="GD1544" s="63"/>
      <c r="GE1544" s="63"/>
      <c r="GF1544" s="63"/>
      <c r="GG1544" s="63"/>
      <c r="GH1544" s="63"/>
      <c r="GI1544" s="63"/>
      <c r="GJ1544" s="63"/>
      <c r="GK1544" s="63"/>
      <c r="GL1544" s="63"/>
      <c r="GM1544" s="63"/>
      <c r="GN1544" s="63"/>
      <c r="GO1544" s="63"/>
      <c r="GP1544" s="63"/>
      <c r="GQ1544" s="63"/>
      <c r="GR1544" s="63"/>
      <c r="GS1544" s="63"/>
      <c r="GT1544" s="63"/>
      <c r="GU1544" s="63"/>
      <c r="GV1544" s="63"/>
      <c r="GW1544" s="63"/>
      <c r="GX1544" s="63"/>
      <c r="GY1544" s="63"/>
      <c r="GZ1544" s="63"/>
      <c r="HA1544" s="63"/>
      <c r="HB1544" s="63"/>
      <c r="HC1544" s="63"/>
      <c r="HD1544" s="63"/>
      <c r="HE1544" s="63"/>
      <c r="HF1544" s="63"/>
      <c r="HG1544" s="63"/>
      <c r="HH1544" s="63"/>
      <c r="HI1544" s="63"/>
      <c r="HJ1544" s="63"/>
      <c r="HK1544" s="63"/>
      <c r="HL1544" s="63"/>
      <c r="HM1544" s="63"/>
      <c r="HN1544" s="63"/>
      <c r="HO1544" s="63"/>
      <c r="HP1544" s="63"/>
      <c r="HQ1544" s="63"/>
      <c r="HR1544" s="63"/>
      <c r="HS1544" s="63"/>
      <c r="HT1544" s="63"/>
      <c r="HU1544" s="63"/>
      <c r="HV1544" s="63"/>
      <c r="HW1544" s="63"/>
      <c r="HX1544" s="63"/>
      <c r="HY1544" s="63"/>
      <c r="HZ1544" s="63"/>
      <c r="IA1544" s="63"/>
      <c r="IB1544" s="63"/>
      <c r="IC1544" s="63"/>
      <c r="ID1544" s="63"/>
      <c r="IE1544" s="63"/>
      <c r="IF1544" s="63"/>
      <c r="IG1544" s="63"/>
      <c r="IH1544" s="63"/>
      <c r="II1544" s="63"/>
      <c r="IJ1544" s="63"/>
      <c r="IK1544" s="63"/>
      <c r="IL1544" s="63"/>
      <c r="IM1544" s="63"/>
      <c r="IN1544" s="63"/>
      <c r="IO1544" s="63"/>
      <c r="IP1544" s="63"/>
      <c r="IQ1544" s="63"/>
      <c r="IR1544" s="63"/>
      <c r="IS1544" s="63"/>
      <c r="IT1544" s="63"/>
      <c r="IU1544" s="63"/>
      <c r="IV1544" s="63"/>
      <c r="IW1544" s="63"/>
      <c r="IX1544" s="63"/>
      <c r="IY1544" s="63"/>
      <c r="IZ1544" s="63"/>
      <c r="JA1544" s="63"/>
      <c r="JB1544" s="63"/>
      <c r="JC1544" s="63"/>
      <c r="JD1544" s="63"/>
      <c r="JE1544" s="63"/>
      <c r="JF1544" s="63"/>
      <c r="JG1544" s="63"/>
      <c r="JH1544" s="63"/>
      <c r="JI1544" s="63"/>
      <c r="JJ1544" s="63"/>
      <c r="JK1544" s="63"/>
      <c r="JL1544" s="63"/>
      <c r="JM1544" s="63"/>
      <c r="JN1544" s="63"/>
      <c r="JO1544" s="63"/>
      <c r="JP1544" s="63"/>
      <c r="JQ1544" s="63"/>
      <c r="JR1544" s="63"/>
      <c r="JS1544" s="63"/>
      <c r="JT1544" s="63"/>
      <c r="JU1544" s="63"/>
      <c r="JV1544" s="63"/>
      <c r="JW1544" s="63"/>
      <c r="JX1544" s="63"/>
      <c r="JY1544" s="63"/>
      <c r="JZ1544" s="63"/>
      <c r="KA1544" s="63"/>
      <c r="KB1544" s="63"/>
      <c r="KC1544" s="63"/>
      <c r="KD1544" s="63"/>
      <c r="KE1544" s="63"/>
      <c r="KF1544" s="63"/>
      <c r="KG1544" s="63"/>
      <c r="KH1544" s="63"/>
      <c r="KI1544" s="63"/>
      <c r="KJ1544" s="63"/>
      <c r="KK1544" s="63"/>
      <c r="KL1544" s="63"/>
      <c r="KM1544" s="63"/>
      <c r="KN1544" s="63"/>
      <c r="KO1544" s="63"/>
      <c r="KP1544" s="63"/>
      <c r="KQ1544" s="63"/>
      <c r="KR1544" s="63"/>
      <c r="KV1544" s="1"/>
      <c r="KW1544" s="34"/>
      <c r="KY1544" s="35"/>
      <c r="LA1544" s="36"/>
      <c r="LC1544" s="37"/>
      <c r="LQ1544" s="1"/>
      <c r="LU1544" s="59"/>
      <c r="LW1544" s="60"/>
      <c r="ME1544" s="34"/>
      <c r="MG1544" s="35"/>
      <c r="MR1544" s="52"/>
      <c r="MT1544" s="53"/>
      <c r="MW1544" s="61"/>
      <c r="MY1544" s="62"/>
      <c r="NE1544" s="59"/>
      <c r="NG1544" s="60"/>
      <c r="NO1544" s="36"/>
      <c r="NQ1544" s="37"/>
      <c r="OB1544" s="52"/>
      <c r="OD1544" s="53"/>
      <c r="OG1544" s="61"/>
      <c r="OI1544" s="62"/>
      <c r="PQ1544" s="61"/>
      <c r="PS1544" s="62"/>
      <c r="RG1544" s="59"/>
      <c r="RI1544" s="60"/>
      <c r="RQ1544" s="34"/>
      <c r="RS1544" s="35"/>
      <c r="SD1544" s="52"/>
      <c r="SF1544" s="53"/>
      <c r="SI1544" s="61"/>
      <c r="SK1544" s="62"/>
      <c r="SQ1544" s="59"/>
      <c r="SS1544" s="60"/>
      <c r="TA1544" s="36"/>
      <c r="TC1544" s="37"/>
      <c r="TN1544" s="52"/>
      <c r="TP1544" s="53"/>
      <c r="TS1544" s="61"/>
      <c r="TU1544" s="62"/>
      <c r="VC1544" s="61"/>
      <c r="VE1544" s="62"/>
      <c r="VF1544" s="1"/>
      <c r="VT1544" s="1"/>
    </row>
    <row r="1545" spans="169:592" x14ac:dyDescent="0.3">
      <c r="FM1545" s="63"/>
      <c r="FN1545" s="63"/>
      <c r="FO1545" s="63"/>
      <c r="FP1545" s="63"/>
      <c r="FQ1545" s="63"/>
      <c r="FR1545" s="63"/>
      <c r="FS1545" s="63"/>
      <c r="FT1545" s="63"/>
      <c r="FU1545" s="63"/>
      <c r="FV1545" s="63"/>
      <c r="FW1545" s="63"/>
      <c r="FX1545" s="63"/>
      <c r="FY1545" s="63"/>
      <c r="FZ1545" s="63"/>
      <c r="GA1545" s="63"/>
      <c r="GB1545" s="63"/>
      <c r="GC1545" s="63"/>
      <c r="GD1545" s="63"/>
      <c r="GE1545" s="63"/>
      <c r="GF1545" s="63"/>
      <c r="GG1545" s="63"/>
      <c r="GH1545" s="63"/>
      <c r="GI1545" s="63"/>
      <c r="GJ1545" s="63"/>
      <c r="GK1545" s="63"/>
      <c r="GL1545" s="63"/>
      <c r="GM1545" s="63"/>
      <c r="GN1545" s="63"/>
      <c r="GO1545" s="63"/>
      <c r="GP1545" s="63"/>
      <c r="GQ1545" s="63"/>
      <c r="GR1545" s="63"/>
      <c r="GS1545" s="63"/>
      <c r="GT1545" s="63"/>
      <c r="GU1545" s="63"/>
      <c r="GV1545" s="63"/>
      <c r="GW1545" s="63"/>
      <c r="GX1545" s="63"/>
      <c r="GY1545" s="63"/>
      <c r="GZ1545" s="63"/>
      <c r="HA1545" s="63"/>
      <c r="HB1545" s="63"/>
      <c r="HC1545" s="63"/>
      <c r="HD1545" s="63"/>
      <c r="HE1545" s="63"/>
      <c r="HF1545" s="63"/>
      <c r="HG1545" s="63"/>
      <c r="HH1545" s="63"/>
      <c r="HI1545" s="63"/>
      <c r="HJ1545" s="63"/>
      <c r="HK1545" s="63"/>
      <c r="HL1545" s="63"/>
      <c r="HM1545" s="63"/>
      <c r="HN1545" s="63"/>
      <c r="HO1545" s="63"/>
      <c r="HP1545" s="63"/>
      <c r="HQ1545" s="63"/>
      <c r="HR1545" s="63"/>
      <c r="HS1545" s="63"/>
      <c r="HT1545" s="63"/>
      <c r="HU1545" s="63"/>
      <c r="HV1545" s="63"/>
      <c r="HW1545" s="63"/>
      <c r="HX1545" s="63"/>
      <c r="HY1545" s="63"/>
      <c r="HZ1545" s="63"/>
      <c r="IA1545" s="63"/>
      <c r="IB1545" s="63"/>
      <c r="IC1545" s="63"/>
      <c r="ID1545" s="63"/>
      <c r="IE1545" s="63"/>
      <c r="IF1545" s="63"/>
      <c r="IG1545" s="63"/>
      <c r="IH1545" s="63"/>
      <c r="II1545" s="63"/>
      <c r="IJ1545" s="63"/>
      <c r="IK1545" s="63"/>
      <c r="IL1545" s="63"/>
      <c r="IM1545" s="63"/>
      <c r="IN1545" s="63"/>
      <c r="IO1545" s="63"/>
      <c r="IP1545" s="63"/>
      <c r="IQ1545" s="63"/>
      <c r="IR1545" s="63"/>
      <c r="IS1545" s="63"/>
      <c r="IT1545" s="63"/>
      <c r="IU1545" s="63"/>
      <c r="IV1545" s="63"/>
      <c r="IW1545" s="63"/>
      <c r="IX1545" s="63"/>
      <c r="IY1545" s="63"/>
      <c r="IZ1545" s="63"/>
      <c r="JA1545" s="63"/>
      <c r="JB1545" s="63"/>
      <c r="JC1545" s="63"/>
      <c r="JD1545" s="63"/>
      <c r="JE1545" s="63"/>
      <c r="JF1545" s="63"/>
      <c r="JG1545" s="63"/>
      <c r="JH1545" s="63"/>
      <c r="JI1545" s="63"/>
      <c r="JJ1545" s="63"/>
      <c r="JK1545" s="63"/>
      <c r="JL1545" s="63"/>
      <c r="JM1545" s="63"/>
      <c r="JN1545" s="63"/>
      <c r="JO1545" s="63"/>
      <c r="JP1545" s="63"/>
      <c r="JQ1545" s="63"/>
      <c r="JR1545" s="63"/>
      <c r="JS1545" s="63"/>
      <c r="JT1545" s="63"/>
      <c r="JU1545" s="63"/>
      <c r="JV1545" s="63"/>
      <c r="JW1545" s="63"/>
      <c r="JX1545" s="63"/>
      <c r="JY1545" s="63"/>
      <c r="JZ1545" s="63"/>
      <c r="KA1545" s="63"/>
      <c r="KB1545" s="63"/>
      <c r="KC1545" s="63"/>
      <c r="KD1545" s="63"/>
      <c r="KE1545" s="63"/>
      <c r="KF1545" s="63"/>
      <c r="KG1545" s="63"/>
      <c r="KH1545" s="63"/>
      <c r="KI1545" s="63"/>
      <c r="KJ1545" s="63"/>
      <c r="KK1545" s="63"/>
      <c r="KL1545" s="63"/>
      <c r="KM1545" s="63"/>
      <c r="KN1545" s="63"/>
      <c r="KO1545" s="63"/>
      <c r="KP1545" s="63"/>
      <c r="KQ1545" s="63"/>
      <c r="KR1545" s="63"/>
      <c r="KV1545" s="1"/>
      <c r="KW1545" s="34"/>
      <c r="KY1545" s="35"/>
      <c r="LA1545" s="36"/>
      <c r="LC1545" s="37"/>
      <c r="LQ1545" s="1"/>
      <c r="LU1545" s="59"/>
      <c r="LW1545" s="60"/>
      <c r="ME1545" s="34"/>
      <c r="MG1545" s="35"/>
      <c r="MR1545" s="52"/>
      <c r="MT1545" s="53"/>
      <c r="MW1545" s="61"/>
      <c r="MY1545" s="62"/>
      <c r="NE1545" s="59"/>
      <c r="NG1545" s="60"/>
      <c r="NO1545" s="36"/>
      <c r="NQ1545" s="37"/>
      <c r="OB1545" s="52"/>
      <c r="OD1545" s="53"/>
      <c r="OG1545" s="61"/>
      <c r="OI1545" s="62"/>
      <c r="PQ1545" s="61"/>
      <c r="PS1545" s="62"/>
      <c r="PW1545" s="1"/>
      <c r="RG1545" s="59"/>
      <c r="RI1545" s="60"/>
      <c r="RQ1545" s="34"/>
      <c r="RS1545" s="35"/>
      <c r="SD1545" s="52"/>
      <c r="SF1545" s="53"/>
      <c r="SI1545" s="61"/>
      <c r="SK1545" s="62"/>
      <c r="SQ1545" s="59"/>
      <c r="SS1545" s="60"/>
      <c r="TA1545" s="36"/>
      <c r="TC1545" s="37"/>
      <c r="TN1545" s="52"/>
      <c r="TP1545" s="53"/>
      <c r="TS1545" s="61"/>
      <c r="TU1545" s="62"/>
      <c r="VC1545" s="61"/>
      <c r="VE1545" s="62"/>
      <c r="VF1545" s="1"/>
      <c r="VT1545" s="1"/>
    </row>
    <row r="1546" spans="169:592" x14ac:dyDescent="0.3">
      <c r="FM1546" s="63"/>
      <c r="KR1546" s="63"/>
      <c r="KV1546" s="1"/>
      <c r="KW1546" s="34"/>
      <c r="KY1546" s="35"/>
      <c r="LA1546" s="36"/>
      <c r="LC1546" s="37"/>
      <c r="LQ1546" s="1"/>
      <c r="LU1546" s="59"/>
      <c r="LW1546" s="60"/>
      <c r="ME1546" s="34"/>
      <c r="MG1546" s="35"/>
      <c r="MR1546" s="52"/>
      <c r="MT1546" s="53"/>
      <c r="MW1546" s="61"/>
      <c r="MY1546" s="62"/>
      <c r="NE1546" s="59"/>
      <c r="NG1546" s="60"/>
      <c r="NO1546" s="36"/>
      <c r="NQ1546" s="37"/>
      <c r="OB1546" s="52"/>
      <c r="OD1546" s="53"/>
      <c r="OG1546" s="61"/>
      <c r="OI1546" s="62"/>
      <c r="PQ1546" s="61"/>
      <c r="PS1546" s="62"/>
      <c r="RG1546" s="59"/>
      <c r="RI1546" s="60"/>
      <c r="RQ1546" s="34"/>
      <c r="RS1546" s="35"/>
      <c r="SD1546" s="52"/>
      <c r="SF1546" s="53"/>
      <c r="SI1546" s="61"/>
      <c r="SK1546" s="62"/>
      <c r="SQ1546" s="59"/>
      <c r="SS1546" s="60"/>
      <c r="TA1546" s="36"/>
      <c r="TC1546" s="37"/>
      <c r="TN1546" s="52"/>
      <c r="TP1546" s="53"/>
      <c r="TS1546" s="61"/>
      <c r="TU1546" s="62"/>
      <c r="VC1546" s="61"/>
      <c r="VE1546" s="62"/>
      <c r="VF1546" s="1"/>
      <c r="VT1546" s="1"/>
    </row>
    <row r="1547" spans="169:592" x14ac:dyDescent="0.3">
      <c r="FM1547" s="63"/>
      <c r="KR1547" s="63"/>
      <c r="KV1547" s="1"/>
      <c r="KW1547" s="34"/>
      <c r="KY1547" s="35"/>
      <c r="LA1547" s="36"/>
      <c r="LC1547" s="37"/>
      <c r="LQ1547" s="1"/>
      <c r="LU1547" s="59"/>
      <c r="LW1547" s="60"/>
      <c r="ME1547" s="34"/>
      <c r="MG1547" s="35"/>
      <c r="MR1547" s="52"/>
      <c r="MT1547" s="53"/>
      <c r="MW1547" s="61"/>
      <c r="MY1547" s="62"/>
      <c r="NE1547" s="59"/>
      <c r="NG1547" s="60"/>
      <c r="NO1547" s="36"/>
      <c r="NQ1547" s="37"/>
      <c r="OB1547" s="52"/>
      <c r="OD1547" s="53"/>
      <c r="OG1547" s="61"/>
      <c r="OI1547" s="62"/>
      <c r="PQ1547" s="61"/>
      <c r="PS1547" s="62"/>
      <c r="PW1547" s="1"/>
      <c r="RG1547" s="59"/>
      <c r="RI1547" s="60"/>
      <c r="RQ1547" s="34"/>
      <c r="RS1547" s="35"/>
      <c r="SD1547" s="52"/>
      <c r="SF1547" s="53"/>
      <c r="SI1547" s="61"/>
      <c r="SK1547" s="62"/>
      <c r="SQ1547" s="59"/>
      <c r="SS1547" s="60"/>
      <c r="TA1547" s="36"/>
      <c r="TC1547" s="37"/>
      <c r="TN1547" s="52"/>
      <c r="TP1547" s="53"/>
      <c r="TS1547" s="61"/>
      <c r="TU1547" s="62"/>
      <c r="VC1547" s="61"/>
      <c r="VE1547" s="62"/>
      <c r="VF1547" s="1"/>
      <c r="VT1547" s="1"/>
    </row>
    <row r="1548" spans="169:592" x14ac:dyDescent="0.3">
      <c r="FM1548" s="63"/>
      <c r="FO1548" s="64"/>
      <c r="FP1548" s="64"/>
      <c r="FQ1548" s="64"/>
      <c r="FR1548" s="64"/>
      <c r="FS1548" s="64"/>
      <c r="FT1548" s="64"/>
      <c r="FU1548" s="64"/>
      <c r="FV1548" s="64"/>
      <c r="FW1548" s="64"/>
      <c r="FX1548" s="64"/>
      <c r="FY1548" s="64"/>
      <c r="FZ1548" s="64"/>
      <c r="GA1548" s="64"/>
      <c r="GB1548" s="64"/>
      <c r="GC1548" s="64"/>
      <c r="GD1548" s="64"/>
      <c r="GE1548" s="64"/>
      <c r="GF1548" s="64"/>
      <c r="GG1548" s="64"/>
      <c r="GH1548" s="64"/>
      <c r="GI1548" s="64"/>
      <c r="GJ1548" s="64"/>
      <c r="GK1548" s="64"/>
      <c r="GL1548" s="64"/>
      <c r="GM1548" s="64"/>
      <c r="GN1548" s="64"/>
      <c r="GO1548" s="64"/>
      <c r="GP1548" s="64"/>
      <c r="GQ1548" s="64"/>
      <c r="GR1548" s="64"/>
      <c r="GS1548" s="64"/>
      <c r="GT1548" s="64"/>
      <c r="GU1548" s="64"/>
      <c r="GV1548" s="64"/>
      <c r="GW1548" s="64"/>
      <c r="GX1548" s="64"/>
      <c r="GY1548" s="64"/>
      <c r="GZ1548" s="64"/>
      <c r="HA1548" s="64"/>
      <c r="HB1548" s="64"/>
      <c r="HC1548" s="64"/>
      <c r="HD1548" s="64"/>
      <c r="HE1548" s="64"/>
      <c r="HF1548" s="64"/>
      <c r="HG1548" s="64"/>
      <c r="HH1548" s="64"/>
      <c r="HI1548" s="64"/>
      <c r="HJ1548" s="64"/>
      <c r="HK1548" s="64"/>
      <c r="HL1548" s="64"/>
      <c r="HM1548" s="64"/>
      <c r="HN1548" s="64"/>
      <c r="HO1548" s="64"/>
      <c r="HP1548" s="64"/>
      <c r="HQ1548" s="64"/>
      <c r="HR1548" s="64"/>
      <c r="HS1548" s="64"/>
      <c r="HT1548" s="64"/>
      <c r="HU1548" s="64"/>
      <c r="HV1548" s="64"/>
      <c r="HW1548" s="64"/>
      <c r="HX1548" s="64"/>
      <c r="HY1548" s="64"/>
      <c r="HZ1548" s="64"/>
      <c r="IA1548" s="64"/>
      <c r="IB1548" s="64"/>
      <c r="IC1548" s="64"/>
      <c r="ID1548" s="64"/>
      <c r="IE1548" s="64"/>
      <c r="IF1548" s="64"/>
      <c r="IG1548" s="64"/>
      <c r="IH1548" s="64"/>
      <c r="II1548" s="64"/>
      <c r="IJ1548" s="64"/>
      <c r="IK1548" s="64"/>
      <c r="IL1548" s="64"/>
      <c r="IM1548" s="64"/>
      <c r="IN1548" s="64"/>
      <c r="IO1548" s="64"/>
      <c r="IP1548" s="64"/>
      <c r="IQ1548" s="64"/>
      <c r="IR1548" s="64"/>
      <c r="IS1548" s="64"/>
      <c r="IT1548" s="64"/>
      <c r="IU1548" s="64"/>
      <c r="IV1548" s="64"/>
      <c r="IW1548" s="64"/>
      <c r="IX1548" s="64"/>
      <c r="IY1548" s="64"/>
      <c r="IZ1548" s="64"/>
      <c r="JA1548" s="64"/>
      <c r="JB1548" s="64"/>
      <c r="JC1548" s="64"/>
      <c r="JD1548" s="64"/>
      <c r="JE1548" s="64"/>
      <c r="JF1548" s="64"/>
      <c r="JG1548" s="64"/>
      <c r="JH1548" s="64"/>
      <c r="JI1548" s="64"/>
      <c r="JJ1548" s="64"/>
      <c r="JK1548" s="64"/>
      <c r="JL1548" s="64"/>
      <c r="JM1548" s="64"/>
      <c r="JN1548" s="64"/>
      <c r="JO1548" s="64"/>
      <c r="JP1548" s="64"/>
      <c r="JQ1548" s="64"/>
      <c r="JR1548" s="64"/>
      <c r="JS1548" s="64"/>
      <c r="JT1548" s="64"/>
      <c r="JU1548" s="64"/>
      <c r="JV1548" s="64"/>
      <c r="JW1548" s="64"/>
      <c r="JX1548" s="64"/>
      <c r="JY1548" s="64"/>
      <c r="JZ1548" s="64"/>
      <c r="KA1548" s="64"/>
      <c r="KB1548" s="64"/>
      <c r="KC1548" s="64"/>
      <c r="KD1548" s="64"/>
      <c r="KE1548" s="64"/>
      <c r="KF1548" s="64"/>
      <c r="KG1548" s="64"/>
      <c r="KH1548" s="64"/>
      <c r="KI1548" s="64"/>
      <c r="KJ1548" s="64"/>
      <c r="KK1548" s="64"/>
      <c r="KL1548" s="64"/>
      <c r="KM1548" s="64"/>
      <c r="KN1548" s="64"/>
      <c r="KO1548" s="64"/>
      <c r="KP1548" s="64"/>
      <c r="KR1548" s="63"/>
      <c r="KV1548" s="1"/>
      <c r="KW1548" s="34"/>
      <c r="KY1548" s="35"/>
      <c r="LA1548" s="36"/>
      <c r="LC1548" s="37"/>
      <c r="LQ1548" s="1"/>
      <c r="LU1548" s="59"/>
      <c r="LW1548" s="60"/>
      <c r="ME1548" s="34"/>
      <c r="MG1548" s="35"/>
      <c r="MR1548" s="52"/>
      <c r="MT1548" s="53"/>
      <c r="MW1548" s="61"/>
      <c r="MY1548" s="62"/>
      <c r="NE1548" s="59"/>
      <c r="NG1548" s="60"/>
      <c r="NO1548" s="36"/>
      <c r="NQ1548" s="37"/>
      <c r="OB1548" s="52"/>
      <c r="OD1548" s="53"/>
      <c r="OG1548" s="61"/>
      <c r="OI1548" s="62"/>
      <c r="PQ1548" s="61"/>
      <c r="PS1548" s="62"/>
      <c r="RG1548" s="59"/>
      <c r="RI1548" s="60"/>
      <c r="RQ1548" s="34"/>
      <c r="RS1548" s="35"/>
      <c r="SD1548" s="52"/>
      <c r="SF1548" s="53"/>
      <c r="SI1548" s="61"/>
      <c r="SK1548" s="62"/>
      <c r="SQ1548" s="59"/>
      <c r="SS1548" s="60"/>
      <c r="TA1548" s="36"/>
      <c r="TC1548" s="37"/>
      <c r="TN1548" s="52"/>
      <c r="TP1548" s="53"/>
      <c r="TS1548" s="61"/>
      <c r="TU1548" s="62"/>
      <c r="VC1548" s="61"/>
      <c r="VE1548" s="62"/>
      <c r="VF1548" s="1"/>
      <c r="VT1548" s="1"/>
    </row>
    <row r="1549" spans="169:592" x14ac:dyDescent="0.3">
      <c r="FM1549" s="63"/>
      <c r="FO1549" s="64"/>
      <c r="FP1549" s="64"/>
      <c r="FQ1549" s="64"/>
      <c r="FR1549" s="64"/>
      <c r="FS1549" s="64"/>
      <c r="FT1549" s="64"/>
      <c r="FU1549" s="64"/>
      <c r="FV1549" s="64"/>
      <c r="FW1549" s="64"/>
      <c r="FX1549" s="64"/>
      <c r="FY1549" s="64"/>
      <c r="FZ1549" s="64"/>
      <c r="GA1549" s="64"/>
      <c r="GB1549" s="64"/>
      <c r="GC1549" s="64"/>
      <c r="GD1549" s="64"/>
      <c r="GE1549" s="64"/>
      <c r="GF1549" s="64"/>
      <c r="GG1549" s="64"/>
      <c r="GH1549" s="64"/>
      <c r="GI1549" s="64"/>
      <c r="GJ1549" s="64"/>
      <c r="GK1549" s="64"/>
      <c r="GL1549" s="64"/>
      <c r="GM1549" s="64"/>
      <c r="GN1549" s="64"/>
      <c r="GO1549" s="64"/>
      <c r="GP1549" s="64"/>
      <c r="GQ1549" s="64"/>
      <c r="GR1549" s="64"/>
      <c r="GS1549" s="64"/>
      <c r="GT1549" s="64"/>
      <c r="GU1549" s="64"/>
      <c r="GV1549" s="64"/>
      <c r="GW1549" s="64"/>
      <c r="GX1549" s="64"/>
      <c r="GY1549" s="64"/>
      <c r="GZ1549" s="64"/>
      <c r="HA1549" s="64"/>
      <c r="HB1549" s="64"/>
      <c r="HC1549" s="64"/>
      <c r="HD1549" s="64"/>
      <c r="HE1549" s="64"/>
      <c r="HF1549" s="64"/>
      <c r="HG1549" s="64"/>
      <c r="HH1549" s="64"/>
      <c r="HI1549" s="64"/>
      <c r="HJ1549" s="64"/>
      <c r="HK1549" s="64"/>
      <c r="HL1549" s="64"/>
      <c r="HM1549" s="64"/>
      <c r="HN1549" s="64"/>
      <c r="HO1549" s="64"/>
      <c r="HP1549" s="64"/>
      <c r="HQ1549" s="64"/>
      <c r="HR1549" s="64"/>
      <c r="HS1549" s="64"/>
      <c r="HT1549" s="64"/>
      <c r="HU1549" s="64"/>
      <c r="HV1549" s="64"/>
      <c r="HW1549" s="64"/>
      <c r="HX1549" s="64"/>
      <c r="HY1549" s="64"/>
      <c r="HZ1549" s="64"/>
      <c r="IA1549" s="64"/>
      <c r="IB1549" s="64"/>
      <c r="IC1549" s="64"/>
      <c r="ID1549" s="64"/>
      <c r="IE1549" s="64"/>
      <c r="IF1549" s="64"/>
      <c r="IG1549" s="64"/>
      <c r="IH1549" s="64"/>
      <c r="II1549" s="64"/>
      <c r="IJ1549" s="64"/>
      <c r="IK1549" s="64"/>
      <c r="IL1549" s="64"/>
      <c r="IM1549" s="64"/>
      <c r="IN1549" s="64"/>
      <c r="IO1549" s="64"/>
      <c r="IP1549" s="64"/>
      <c r="IQ1549" s="64"/>
      <c r="IR1549" s="64"/>
      <c r="IS1549" s="64"/>
      <c r="IT1549" s="64"/>
      <c r="IU1549" s="64"/>
      <c r="IV1549" s="64"/>
      <c r="IW1549" s="64"/>
      <c r="IX1549" s="64"/>
      <c r="IY1549" s="64"/>
      <c r="IZ1549" s="64"/>
      <c r="JA1549" s="64"/>
      <c r="JB1549" s="64"/>
      <c r="JC1549" s="64"/>
      <c r="JD1549" s="64"/>
      <c r="JE1549" s="64"/>
      <c r="JF1549" s="64"/>
      <c r="JG1549" s="64"/>
      <c r="JH1549" s="64"/>
      <c r="JI1549" s="64"/>
      <c r="JJ1549" s="64"/>
      <c r="JK1549" s="64"/>
      <c r="JL1549" s="64"/>
      <c r="JM1549" s="64"/>
      <c r="JN1549" s="64"/>
      <c r="JO1549" s="64"/>
      <c r="JP1549" s="64"/>
      <c r="JQ1549" s="64"/>
      <c r="JR1549" s="64"/>
      <c r="JS1549" s="64"/>
      <c r="JT1549" s="64"/>
      <c r="JU1549" s="64"/>
      <c r="JV1549" s="64"/>
      <c r="JW1549" s="64"/>
      <c r="JX1549" s="64"/>
      <c r="JY1549" s="64"/>
      <c r="JZ1549" s="64"/>
      <c r="KA1549" s="64"/>
      <c r="KB1549" s="64"/>
      <c r="KC1549" s="64"/>
      <c r="KD1549" s="64"/>
      <c r="KE1549" s="64"/>
      <c r="KF1549" s="64"/>
      <c r="KG1549" s="64"/>
      <c r="KH1549" s="64"/>
      <c r="KI1549" s="64"/>
      <c r="KJ1549" s="64"/>
      <c r="KK1549" s="64"/>
      <c r="KL1549" s="64"/>
      <c r="KM1549" s="64"/>
      <c r="KN1549" s="64"/>
      <c r="KO1549" s="64"/>
      <c r="KP1549" s="64"/>
      <c r="KR1549" s="63"/>
      <c r="KV1549" s="1"/>
      <c r="KW1549" s="34"/>
      <c r="KY1549" s="35"/>
      <c r="LA1549" s="36"/>
      <c r="LC1549" s="37"/>
      <c r="LQ1549" s="1"/>
      <c r="LU1549" s="59"/>
      <c r="LW1549" s="60"/>
      <c r="ME1549" s="34"/>
      <c r="MG1549" s="35"/>
      <c r="MR1549" s="52"/>
      <c r="MT1549" s="53"/>
      <c r="MW1549" s="61"/>
      <c r="MY1549" s="62"/>
      <c r="NE1549" s="59"/>
      <c r="NG1549" s="60"/>
      <c r="NO1549" s="36"/>
      <c r="NQ1549" s="37"/>
      <c r="OB1549" s="52"/>
      <c r="OD1549" s="53"/>
      <c r="OG1549" s="61"/>
      <c r="OI1549" s="62"/>
      <c r="PQ1549" s="61"/>
      <c r="PS1549" s="62"/>
      <c r="PW1549" s="1"/>
      <c r="RG1549" s="59"/>
      <c r="RI1549" s="60"/>
      <c r="RQ1549" s="34"/>
      <c r="RS1549" s="35"/>
      <c r="SD1549" s="52"/>
      <c r="SF1549" s="53"/>
      <c r="SI1549" s="61"/>
      <c r="SK1549" s="62"/>
      <c r="SQ1549" s="59"/>
      <c r="SS1549" s="60"/>
      <c r="TA1549" s="36"/>
      <c r="TC1549" s="37"/>
      <c r="TN1549" s="52"/>
      <c r="TP1549" s="53"/>
      <c r="TS1549" s="61"/>
      <c r="TU1549" s="62"/>
      <c r="VC1549" s="61"/>
      <c r="VE1549" s="62"/>
      <c r="VF1549" s="1"/>
      <c r="VT1549" s="1"/>
    </row>
    <row r="1550" spans="169:592" x14ac:dyDescent="0.3">
      <c r="FM1550" s="63"/>
      <c r="FO1550" s="64"/>
      <c r="KP1550" s="64"/>
      <c r="KR1550" s="63"/>
      <c r="KV1550" s="1"/>
      <c r="KW1550" s="34"/>
      <c r="KY1550" s="35"/>
      <c r="LA1550" s="36"/>
      <c r="LC1550" s="37"/>
      <c r="LQ1550" s="1"/>
      <c r="LU1550" s="59"/>
      <c r="LW1550" s="60"/>
      <c r="ME1550" s="34"/>
      <c r="MG1550" s="35"/>
      <c r="MR1550" s="52"/>
      <c r="MT1550" s="53"/>
      <c r="MW1550" s="61"/>
      <c r="MY1550" s="62"/>
      <c r="NE1550" s="59"/>
      <c r="NG1550" s="60"/>
      <c r="NO1550" s="36"/>
      <c r="NQ1550" s="37"/>
      <c r="OB1550" s="52"/>
      <c r="OD1550" s="53"/>
      <c r="OG1550" s="61"/>
      <c r="OI1550" s="62"/>
      <c r="PQ1550" s="61"/>
      <c r="PS1550" s="62"/>
      <c r="RG1550" s="59"/>
      <c r="RI1550" s="60"/>
      <c r="RQ1550" s="34"/>
      <c r="RS1550" s="35"/>
      <c r="SD1550" s="52"/>
      <c r="SF1550" s="53"/>
      <c r="SI1550" s="61"/>
      <c r="SK1550" s="62"/>
      <c r="SQ1550" s="59"/>
      <c r="SS1550" s="60"/>
      <c r="TA1550" s="36"/>
      <c r="TC1550" s="37"/>
      <c r="TN1550" s="52"/>
      <c r="TP1550" s="53"/>
      <c r="TS1550" s="61"/>
      <c r="TU1550" s="62"/>
      <c r="VC1550" s="61"/>
      <c r="VE1550" s="62"/>
      <c r="VF1550" s="1"/>
      <c r="VT1550" s="1"/>
    </row>
    <row r="1551" spans="169:592" x14ac:dyDescent="0.3">
      <c r="FM1551" s="63"/>
      <c r="FO1551" s="64"/>
      <c r="KP1551" s="64"/>
      <c r="KR1551" s="63"/>
      <c r="KV1551" s="1"/>
      <c r="KW1551" s="34"/>
      <c r="KY1551" s="35"/>
      <c r="LA1551" s="36"/>
      <c r="LC1551" s="37"/>
      <c r="LQ1551" s="1"/>
      <c r="LU1551" s="59"/>
      <c r="LW1551" s="60"/>
      <c r="ME1551" s="34"/>
      <c r="MG1551" s="35"/>
      <c r="MR1551" s="52"/>
      <c r="MT1551" s="53"/>
      <c r="MW1551" s="61"/>
      <c r="MY1551" s="62"/>
      <c r="NE1551" s="59"/>
      <c r="NG1551" s="60"/>
      <c r="NO1551" s="36"/>
      <c r="NQ1551" s="37"/>
      <c r="OB1551" s="52"/>
      <c r="OD1551" s="53"/>
      <c r="OG1551" s="61"/>
      <c r="OI1551" s="62"/>
      <c r="PQ1551" s="61"/>
      <c r="PS1551" s="62"/>
      <c r="PW1551" s="1"/>
      <c r="RG1551" s="59"/>
      <c r="RI1551" s="60"/>
      <c r="RQ1551" s="34"/>
      <c r="RS1551" s="35"/>
      <c r="SD1551" s="52"/>
      <c r="SF1551" s="53"/>
      <c r="SI1551" s="61"/>
      <c r="SK1551" s="62"/>
      <c r="SQ1551" s="59"/>
      <c r="SS1551" s="60"/>
      <c r="TA1551" s="36"/>
      <c r="TC1551" s="37"/>
      <c r="TN1551" s="52"/>
      <c r="TP1551" s="53"/>
      <c r="TS1551" s="61"/>
      <c r="TU1551" s="62"/>
      <c r="VC1551" s="61"/>
      <c r="VE1551" s="62"/>
      <c r="VF1551" s="1"/>
      <c r="VT1551" s="1"/>
    </row>
    <row r="1552" spans="169:592" x14ac:dyDescent="0.3">
      <c r="FM1552" s="63"/>
      <c r="FO1552" s="64"/>
      <c r="FQ1552" s="53"/>
      <c r="FR1552" s="53"/>
      <c r="FS1552" s="53"/>
      <c r="FT1552" s="53"/>
      <c r="FU1552" s="53"/>
      <c r="FV1552" s="53"/>
      <c r="FW1552" s="53"/>
      <c r="FX1552" s="53"/>
      <c r="FY1552" s="53"/>
      <c r="FZ1552" s="53"/>
      <c r="GA1552" s="53"/>
      <c r="GB1552" s="53"/>
      <c r="GC1552" s="53"/>
      <c r="GD1552" s="53"/>
      <c r="GE1552" s="53"/>
      <c r="GF1552" s="53"/>
      <c r="GG1552" s="53"/>
      <c r="GH1552" s="53"/>
      <c r="GI1552" s="53"/>
      <c r="GJ1552" s="53"/>
      <c r="GK1552" s="53"/>
      <c r="GL1552" s="53"/>
      <c r="GM1552" s="53"/>
      <c r="GN1552" s="53"/>
      <c r="GO1552" s="53"/>
      <c r="GP1552" s="53"/>
      <c r="GQ1552" s="53"/>
      <c r="GR1552" s="53"/>
      <c r="GS1552" s="53"/>
      <c r="GT1552" s="53"/>
      <c r="GU1552" s="53"/>
      <c r="GV1552" s="53"/>
      <c r="GW1552" s="53"/>
      <c r="GX1552" s="53"/>
      <c r="GY1552" s="53"/>
      <c r="GZ1552" s="53"/>
      <c r="HA1552" s="53"/>
      <c r="HB1552" s="53"/>
      <c r="HC1552" s="53"/>
      <c r="HD1552" s="53"/>
      <c r="HE1552" s="53"/>
      <c r="HF1552" s="53"/>
      <c r="HG1552" s="53"/>
      <c r="HH1552" s="53"/>
      <c r="HI1552" s="53"/>
      <c r="HJ1552" s="53"/>
      <c r="HK1552" s="53"/>
      <c r="HL1552" s="53"/>
      <c r="HM1552" s="53"/>
      <c r="HN1552" s="53"/>
      <c r="HO1552" s="53"/>
      <c r="HP1552" s="53"/>
      <c r="HQ1552" s="53"/>
      <c r="HR1552" s="53"/>
      <c r="HS1552" s="53"/>
      <c r="HT1552" s="53"/>
      <c r="HU1552" s="53"/>
      <c r="HV1552" s="53"/>
      <c r="HW1552" s="53"/>
      <c r="HX1552" s="53"/>
      <c r="HY1552" s="53"/>
      <c r="HZ1552" s="53"/>
      <c r="IA1552" s="53"/>
      <c r="IB1552" s="53"/>
      <c r="IC1552" s="53"/>
      <c r="ID1552" s="53"/>
      <c r="IE1552" s="53"/>
      <c r="IF1552" s="53"/>
      <c r="IG1552" s="53"/>
      <c r="IH1552" s="53"/>
      <c r="II1552" s="53"/>
      <c r="IJ1552" s="53"/>
      <c r="IK1552" s="53"/>
      <c r="IL1552" s="53"/>
      <c r="IM1552" s="53"/>
      <c r="IN1552" s="53"/>
      <c r="IO1552" s="53"/>
      <c r="IP1552" s="53"/>
      <c r="IQ1552" s="53"/>
      <c r="IR1552" s="53"/>
      <c r="IS1552" s="53"/>
      <c r="IT1552" s="53"/>
      <c r="IU1552" s="53"/>
      <c r="IV1552" s="53"/>
      <c r="IW1552" s="53"/>
      <c r="IX1552" s="53"/>
      <c r="IY1552" s="53"/>
      <c r="IZ1552" s="53"/>
      <c r="JA1552" s="53"/>
      <c r="JB1552" s="53"/>
      <c r="JC1552" s="53"/>
      <c r="JD1552" s="53"/>
      <c r="JE1552" s="53"/>
      <c r="JF1552" s="53"/>
      <c r="JG1552" s="53"/>
      <c r="JH1552" s="53"/>
      <c r="JI1552" s="53"/>
      <c r="JJ1552" s="53"/>
      <c r="JK1552" s="53"/>
      <c r="JL1552" s="53"/>
      <c r="JM1552" s="53"/>
      <c r="JN1552" s="53"/>
      <c r="JO1552" s="53"/>
      <c r="JP1552" s="53"/>
      <c r="JQ1552" s="53"/>
      <c r="JR1552" s="53"/>
      <c r="JS1552" s="53"/>
      <c r="JT1552" s="53"/>
      <c r="JU1552" s="53"/>
      <c r="JV1552" s="53"/>
      <c r="JW1552" s="53"/>
      <c r="JX1552" s="53"/>
      <c r="JY1552" s="53"/>
      <c r="JZ1552" s="53"/>
      <c r="KA1552" s="53"/>
      <c r="KB1552" s="53"/>
      <c r="KC1552" s="53"/>
      <c r="KD1552" s="53"/>
      <c r="KE1552" s="53"/>
      <c r="KF1552" s="53"/>
      <c r="KG1552" s="53"/>
      <c r="KH1552" s="53"/>
      <c r="KI1552" s="53"/>
      <c r="KJ1552" s="53"/>
      <c r="KK1552" s="53"/>
      <c r="KL1552" s="53"/>
      <c r="KM1552" s="53"/>
      <c r="KN1552" s="53"/>
      <c r="KP1552" s="64"/>
      <c r="KR1552" s="63"/>
      <c r="KV1552" s="1"/>
      <c r="KW1552" s="34"/>
      <c r="KY1552" s="35"/>
      <c r="LA1552" s="36"/>
      <c r="LC1552" s="37"/>
      <c r="LQ1552" s="1"/>
      <c r="LU1552" s="59"/>
      <c r="LW1552" s="60"/>
      <c r="ME1552" s="34"/>
      <c r="MG1552" s="35"/>
      <c r="MR1552" s="52"/>
      <c r="MT1552" s="53"/>
      <c r="MW1552" s="61"/>
      <c r="MY1552" s="62"/>
      <c r="NE1552" s="59"/>
      <c r="NG1552" s="60"/>
      <c r="NO1552" s="36"/>
      <c r="NQ1552" s="37"/>
      <c r="OB1552" s="52"/>
      <c r="OD1552" s="53"/>
      <c r="OG1552" s="61"/>
      <c r="OI1552" s="62"/>
      <c r="PQ1552" s="61"/>
      <c r="PS1552" s="62"/>
      <c r="RG1552" s="59"/>
      <c r="RI1552" s="60"/>
      <c r="RQ1552" s="34"/>
      <c r="RS1552" s="35"/>
      <c r="SD1552" s="52"/>
      <c r="SF1552" s="53"/>
      <c r="SI1552" s="61"/>
      <c r="SK1552" s="62"/>
      <c r="SQ1552" s="59"/>
      <c r="SS1552" s="60"/>
      <c r="TA1552" s="36"/>
      <c r="TC1552" s="37"/>
      <c r="TN1552" s="52"/>
      <c r="TP1552" s="53"/>
      <c r="TS1552" s="61"/>
      <c r="TU1552" s="62"/>
      <c r="VC1552" s="61"/>
      <c r="VE1552" s="62"/>
      <c r="VF1552" s="1"/>
      <c r="VT1552" s="1"/>
    </row>
    <row r="1553" spans="169:592" x14ac:dyDescent="0.3">
      <c r="FM1553" s="63"/>
      <c r="FO1553" s="64"/>
      <c r="FQ1553" s="53"/>
      <c r="FR1553" s="53"/>
      <c r="FS1553" s="53"/>
      <c r="FT1553" s="53"/>
      <c r="FU1553" s="53"/>
      <c r="FV1553" s="53"/>
      <c r="FW1553" s="53"/>
      <c r="FX1553" s="53"/>
      <c r="FY1553" s="53"/>
      <c r="FZ1553" s="53"/>
      <c r="GA1553" s="53"/>
      <c r="GB1553" s="53"/>
      <c r="GC1553" s="53"/>
      <c r="GD1553" s="53"/>
      <c r="GE1553" s="53"/>
      <c r="GF1553" s="53"/>
      <c r="GG1553" s="53"/>
      <c r="GH1553" s="53"/>
      <c r="GI1553" s="53"/>
      <c r="GJ1553" s="53"/>
      <c r="GK1553" s="53"/>
      <c r="GL1553" s="53"/>
      <c r="GM1553" s="53"/>
      <c r="GN1553" s="53"/>
      <c r="GO1553" s="53"/>
      <c r="GP1553" s="53"/>
      <c r="GQ1553" s="53"/>
      <c r="GR1553" s="53"/>
      <c r="GS1553" s="53"/>
      <c r="GT1553" s="53"/>
      <c r="GU1553" s="53"/>
      <c r="GV1553" s="53"/>
      <c r="GW1553" s="53"/>
      <c r="GX1553" s="53"/>
      <c r="GY1553" s="53"/>
      <c r="GZ1553" s="53"/>
      <c r="HA1553" s="53"/>
      <c r="HB1553" s="53"/>
      <c r="HC1553" s="53"/>
      <c r="HD1553" s="53"/>
      <c r="HE1553" s="53"/>
      <c r="HF1553" s="53"/>
      <c r="HG1553" s="53"/>
      <c r="HH1553" s="53"/>
      <c r="HI1553" s="53"/>
      <c r="HJ1553" s="53"/>
      <c r="HK1553" s="53"/>
      <c r="HL1553" s="53"/>
      <c r="HM1553" s="53"/>
      <c r="HN1553" s="53"/>
      <c r="HO1553" s="53"/>
      <c r="HP1553" s="53"/>
      <c r="HQ1553" s="53"/>
      <c r="HR1553" s="53"/>
      <c r="HS1553" s="53"/>
      <c r="HT1553" s="53"/>
      <c r="HU1553" s="53"/>
      <c r="HV1553" s="53"/>
      <c r="HW1553" s="53"/>
      <c r="HX1553" s="53"/>
      <c r="HY1553" s="53"/>
      <c r="HZ1553" s="53"/>
      <c r="IA1553" s="53"/>
      <c r="IB1553" s="53"/>
      <c r="IC1553" s="53"/>
      <c r="ID1553" s="53"/>
      <c r="IE1553" s="53"/>
      <c r="IF1553" s="53"/>
      <c r="IG1553" s="53"/>
      <c r="IH1553" s="53"/>
      <c r="II1553" s="53"/>
      <c r="IJ1553" s="53"/>
      <c r="IK1553" s="53"/>
      <c r="IL1553" s="53"/>
      <c r="IM1553" s="53"/>
      <c r="IN1553" s="53"/>
      <c r="IO1553" s="53"/>
      <c r="IP1553" s="53"/>
      <c r="IQ1553" s="53"/>
      <c r="IR1553" s="53"/>
      <c r="IS1553" s="53"/>
      <c r="IT1553" s="53"/>
      <c r="IU1553" s="53"/>
      <c r="IV1553" s="53"/>
      <c r="IW1553" s="53"/>
      <c r="IX1553" s="53"/>
      <c r="IY1553" s="53"/>
      <c r="IZ1553" s="53"/>
      <c r="JA1553" s="53"/>
      <c r="JB1553" s="53"/>
      <c r="JC1553" s="53"/>
      <c r="JD1553" s="53"/>
      <c r="JE1553" s="53"/>
      <c r="JF1553" s="53"/>
      <c r="JG1553" s="53"/>
      <c r="JH1553" s="53"/>
      <c r="JI1553" s="53"/>
      <c r="JJ1553" s="53"/>
      <c r="JK1553" s="53"/>
      <c r="JL1553" s="53"/>
      <c r="JM1553" s="53"/>
      <c r="JN1553" s="53"/>
      <c r="JO1553" s="53"/>
      <c r="JP1553" s="53"/>
      <c r="JQ1553" s="53"/>
      <c r="JR1553" s="53"/>
      <c r="JS1553" s="53"/>
      <c r="JT1553" s="53"/>
      <c r="JU1553" s="53"/>
      <c r="JV1553" s="53"/>
      <c r="JW1553" s="53"/>
      <c r="JX1553" s="53"/>
      <c r="JY1553" s="53"/>
      <c r="JZ1553" s="53"/>
      <c r="KA1553" s="53"/>
      <c r="KB1553" s="53"/>
      <c r="KC1553" s="53"/>
      <c r="KD1553" s="53"/>
      <c r="KE1553" s="53"/>
      <c r="KF1553" s="53"/>
      <c r="KG1553" s="53"/>
      <c r="KH1553" s="53"/>
      <c r="KI1553" s="53"/>
      <c r="KJ1553" s="53"/>
      <c r="KK1553" s="53"/>
      <c r="KL1553" s="53"/>
      <c r="KM1553" s="53"/>
      <c r="KN1553" s="53"/>
      <c r="KP1553" s="64"/>
      <c r="KR1553" s="63"/>
      <c r="KV1553" s="1"/>
      <c r="KW1553" s="34"/>
      <c r="KY1553" s="35"/>
      <c r="LA1553" s="36"/>
      <c r="LC1553" s="37"/>
      <c r="LQ1553" s="1"/>
      <c r="LU1553" s="59"/>
      <c r="LW1553" s="60"/>
      <c r="ME1553" s="34"/>
      <c r="MG1553" s="35"/>
      <c r="MR1553" s="52"/>
      <c r="MT1553" s="53"/>
      <c r="MU1553" s="53"/>
      <c r="MV1553" s="53"/>
      <c r="MW1553" s="53"/>
      <c r="MX1553" s="53"/>
      <c r="MY1553" s="53"/>
      <c r="MZ1553" s="53"/>
      <c r="NA1553" s="53"/>
      <c r="NB1553" s="53"/>
      <c r="NC1553" s="53"/>
      <c r="ND1553" s="53"/>
      <c r="NE1553" s="59"/>
      <c r="NF1553" s="53"/>
      <c r="NG1553" s="60"/>
      <c r="NH1553" s="53"/>
      <c r="NI1553" s="53"/>
      <c r="NJ1553" s="53"/>
      <c r="NK1553" s="53"/>
      <c r="NL1553" s="53"/>
      <c r="NM1553" s="53"/>
      <c r="NN1553" s="53"/>
      <c r="NO1553" s="36"/>
      <c r="NP1553" s="53"/>
      <c r="NQ1553" s="37"/>
      <c r="NR1553" s="53"/>
      <c r="NS1553" s="53"/>
      <c r="NT1553" s="53"/>
      <c r="NU1553" s="53"/>
      <c r="NV1553" s="53"/>
      <c r="NW1553" s="53"/>
      <c r="NX1553" s="53"/>
      <c r="NY1553" s="53"/>
      <c r="NZ1553" s="53"/>
      <c r="OA1553" s="53"/>
      <c r="OB1553" s="52"/>
      <c r="OC1553" s="53"/>
      <c r="OD1553" s="53"/>
      <c r="OE1553" s="53"/>
      <c r="OF1553" s="53"/>
      <c r="OG1553" s="53"/>
      <c r="OH1553" s="53"/>
      <c r="OI1553" s="53"/>
      <c r="OJ1553" s="53"/>
      <c r="OK1553" s="53"/>
      <c r="OL1553" s="53"/>
      <c r="OM1553" s="53"/>
      <c r="ON1553" s="53"/>
      <c r="OO1553" s="53"/>
      <c r="OP1553" s="53"/>
      <c r="OQ1553" s="53"/>
      <c r="OR1553" s="53"/>
      <c r="OS1553" s="53"/>
      <c r="OT1553" s="53"/>
      <c r="OU1553" s="53"/>
      <c r="OV1553" s="53"/>
      <c r="OW1553" s="53"/>
      <c r="OX1553" s="53"/>
      <c r="OY1553" s="53"/>
      <c r="OZ1553" s="53"/>
      <c r="PA1553" s="53"/>
      <c r="PQ1553" s="61"/>
      <c r="PS1553" s="62"/>
      <c r="PW1553" s="1"/>
      <c r="RG1553" s="59"/>
      <c r="RI1553" s="60"/>
      <c r="RQ1553" s="34"/>
      <c r="RS1553" s="35"/>
      <c r="SD1553" s="52"/>
      <c r="SF1553" s="53"/>
      <c r="SG1553" s="53"/>
      <c r="SH1553" s="53"/>
      <c r="SI1553" s="53"/>
      <c r="SJ1553" s="53"/>
      <c r="SK1553" s="53"/>
      <c r="SL1553" s="53"/>
      <c r="SM1553" s="53"/>
      <c r="SN1553" s="53"/>
      <c r="SO1553" s="53"/>
      <c r="SP1553" s="53"/>
      <c r="SQ1553" s="59"/>
      <c r="SR1553" s="53"/>
      <c r="SS1553" s="60"/>
      <c r="ST1553" s="53"/>
      <c r="SU1553" s="53"/>
      <c r="SV1553" s="53"/>
      <c r="SW1553" s="53"/>
      <c r="SX1553" s="53"/>
      <c r="SY1553" s="53"/>
      <c r="SZ1553" s="53"/>
      <c r="TA1553" s="36"/>
      <c r="TB1553" s="53"/>
      <c r="TC1553" s="37"/>
      <c r="TD1553" s="53"/>
      <c r="TE1553" s="53"/>
      <c r="TF1553" s="53"/>
      <c r="TG1553" s="53"/>
      <c r="TH1553" s="53"/>
      <c r="TI1553" s="53"/>
      <c r="TJ1553" s="53"/>
      <c r="TK1553" s="53"/>
      <c r="TL1553" s="53"/>
      <c r="TM1553" s="53"/>
      <c r="TN1553" s="52"/>
      <c r="TO1553" s="53"/>
      <c r="TP1553" s="53"/>
      <c r="TQ1553" s="53"/>
      <c r="TR1553" s="53"/>
      <c r="TS1553" s="53"/>
      <c r="TT1553" s="53"/>
      <c r="TU1553" s="53"/>
      <c r="TV1553" s="53"/>
      <c r="TW1553" s="53"/>
      <c r="TX1553" s="53"/>
      <c r="TY1553" s="53"/>
      <c r="TZ1553" s="53"/>
      <c r="UA1553" s="53"/>
      <c r="UB1553" s="53"/>
      <c r="UC1553" s="53"/>
      <c r="UD1553" s="53"/>
      <c r="UE1553" s="53"/>
      <c r="UF1553" s="53"/>
      <c r="UG1553" s="53"/>
      <c r="UH1553" s="53"/>
      <c r="UI1553" s="53"/>
      <c r="UJ1553" s="53"/>
      <c r="UK1553" s="53"/>
      <c r="UL1553" s="53"/>
      <c r="UM1553" s="53"/>
      <c r="VC1553" s="61"/>
      <c r="VE1553" s="62"/>
      <c r="VF1553" s="1"/>
      <c r="VT1553" s="1"/>
    </row>
    <row r="1554" spans="169:592" x14ac:dyDescent="0.3">
      <c r="FM1554" s="63"/>
      <c r="FO1554" s="64"/>
      <c r="FQ1554" s="53"/>
      <c r="KN1554" s="53"/>
      <c r="KP1554" s="64"/>
      <c r="KR1554" s="63"/>
      <c r="KV1554" s="1"/>
      <c r="KW1554" s="34"/>
      <c r="KY1554" s="35"/>
      <c r="LA1554" s="36"/>
      <c r="LC1554" s="37"/>
      <c r="LQ1554" s="1"/>
      <c r="LU1554" s="59"/>
      <c r="LW1554" s="60"/>
      <c r="ME1554" s="34"/>
      <c r="MG1554" s="35"/>
      <c r="MR1554" s="52"/>
      <c r="MT1554" s="53"/>
      <c r="MU1554" s="53"/>
      <c r="MV1554" s="53"/>
      <c r="MW1554" s="53"/>
      <c r="MX1554" s="53"/>
      <c r="MY1554" s="53"/>
      <c r="MZ1554" s="53"/>
      <c r="NA1554" s="53"/>
      <c r="NB1554" s="53"/>
      <c r="NC1554" s="53"/>
      <c r="ND1554" s="53"/>
      <c r="NE1554" s="59"/>
      <c r="NF1554" s="53"/>
      <c r="NG1554" s="60"/>
      <c r="NH1554" s="53"/>
      <c r="NI1554" s="53"/>
      <c r="NJ1554" s="53"/>
      <c r="NK1554" s="53"/>
      <c r="NL1554" s="53"/>
      <c r="NM1554" s="53"/>
      <c r="NN1554" s="53"/>
      <c r="NO1554" s="36"/>
      <c r="NP1554" s="53"/>
      <c r="NQ1554" s="37"/>
      <c r="NR1554" s="53"/>
      <c r="NS1554" s="53"/>
      <c r="NT1554" s="53"/>
      <c r="NU1554" s="53"/>
      <c r="NV1554" s="53"/>
      <c r="NW1554" s="53"/>
      <c r="NX1554" s="53"/>
      <c r="NY1554" s="53"/>
      <c r="NZ1554" s="53"/>
      <c r="OA1554" s="53"/>
      <c r="OB1554" s="52"/>
      <c r="OC1554" s="53"/>
      <c r="OD1554" s="53"/>
      <c r="OE1554" s="53"/>
      <c r="OF1554" s="53"/>
      <c r="OG1554" s="53"/>
      <c r="OH1554" s="53"/>
      <c r="OI1554" s="53"/>
      <c r="OJ1554" s="53"/>
      <c r="OK1554" s="53"/>
      <c r="OL1554" s="53"/>
      <c r="OM1554" s="53"/>
      <c r="ON1554" s="53"/>
      <c r="OO1554" s="53"/>
      <c r="OP1554" s="53"/>
      <c r="OQ1554" s="53"/>
      <c r="OR1554" s="53"/>
      <c r="OS1554" s="53"/>
      <c r="OT1554" s="53"/>
      <c r="OU1554" s="53"/>
      <c r="OV1554" s="53"/>
      <c r="OW1554" s="53"/>
      <c r="OX1554" s="53"/>
      <c r="OY1554" s="53"/>
      <c r="OZ1554" s="53"/>
      <c r="PA1554" s="53"/>
      <c r="PQ1554" s="61"/>
      <c r="PS1554" s="62"/>
      <c r="RG1554" s="59"/>
      <c r="RI1554" s="60"/>
      <c r="RQ1554" s="34"/>
      <c r="RS1554" s="35"/>
      <c r="SD1554" s="52"/>
      <c r="SF1554" s="53"/>
      <c r="SG1554" s="53"/>
      <c r="SH1554" s="53"/>
      <c r="SI1554" s="53"/>
      <c r="SJ1554" s="53"/>
      <c r="SK1554" s="53"/>
      <c r="SL1554" s="53"/>
      <c r="SM1554" s="53"/>
      <c r="SN1554" s="53"/>
      <c r="SO1554" s="53"/>
      <c r="SP1554" s="53"/>
      <c r="SQ1554" s="59"/>
      <c r="SR1554" s="53"/>
      <c r="SS1554" s="60"/>
      <c r="ST1554" s="53"/>
      <c r="SU1554" s="53"/>
      <c r="SV1554" s="53"/>
      <c r="SW1554" s="53"/>
      <c r="SX1554" s="53"/>
      <c r="SY1554" s="53"/>
      <c r="SZ1554" s="53"/>
      <c r="TA1554" s="36"/>
      <c r="TB1554" s="53"/>
      <c r="TC1554" s="37"/>
      <c r="TD1554" s="53"/>
      <c r="TE1554" s="53"/>
      <c r="TF1554" s="53"/>
      <c r="TG1554" s="53"/>
      <c r="TH1554" s="53"/>
      <c r="TI1554" s="53"/>
      <c r="TJ1554" s="53"/>
      <c r="TK1554" s="53"/>
      <c r="TL1554" s="53"/>
      <c r="TM1554" s="53"/>
      <c r="TN1554" s="52"/>
      <c r="TO1554" s="53"/>
      <c r="TP1554" s="53"/>
      <c r="TQ1554" s="53"/>
      <c r="TR1554" s="53"/>
      <c r="TS1554" s="53"/>
      <c r="TT1554" s="53"/>
      <c r="TU1554" s="53"/>
      <c r="TV1554" s="53"/>
      <c r="TW1554" s="53"/>
      <c r="TX1554" s="53"/>
      <c r="TY1554" s="53"/>
      <c r="TZ1554" s="53"/>
      <c r="UA1554" s="53"/>
      <c r="UB1554" s="53"/>
      <c r="UC1554" s="53"/>
      <c r="UD1554" s="53"/>
      <c r="UE1554" s="53"/>
      <c r="UF1554" s="53"/>
      <c r="UG1554" s="53"/>
      <c r="UH1554" s="53"/>
      <c r="UI1554" s="53"/>
      <c r="UJ1554" s="53"/>
      <c r="UK1554" s="53"/>
      <c r="UL1554" s="53"/>
      <c r="UM1554" s="53"/>
      <c r="VC1554" s="61"/>
      <c r="VE1554" s="62"/>
      <c r="VF1554" s="1"/>
      <c r="VT1554" s="1"/>
    </row>
    <row r="1555" spans="169:592" x14ac:dyDescent="0.3">
      <c r="FM1555" s="63"/>
      <c r="FO1555" s="64"/>
      <c r="FQ1555" s="53"/>
      <c r="KN1555" s="53"/>
      <c r="KP1555" s="64"/>
      <c r="KR1555" s="63"/>
      <c r="KV1555" s="1"/>
      <c r="KW1555" s="34"/>
      <c r="KY1555" s="35"/>
      <c r="LA1555" s="36"/>
      <c r="LC1555" s="37"/>
      <c r="LQ1555" s="1"/>
      <c r="LU1555" s="59"/>
      <c r="LW1555" s="60"/>
      <c r="ME1555" s="34"/>
      <c r="MG1555" s="35"/>
      <c r="MR1555" s="52"/>
      <c r="MW1555" s="61"/>
      <c r="MY1555" s="62"/>
      <c r="NE1555" s="59"/>
      <c r="NG1555" s="60"/>
      <c r="NO1555" s="36"/>
      <c r="NQ1555" s="37"/>
      <c r="OB1555" s="52"/>
      <c r="OG1555" s="61"/>
      <c r="OI1555" s="62"/>
      <c r="PA1555" s="53"/>
      <c r="PQ1555" s="61"/>
      <c r="PS1555" s="62"/>
      <c r="PW1555" s="1"/>
      <c r="RG1555" s="59"/>
      <c r="RI1555" s="60"/>
      <c r="RQ1555" s="34"/>
      <c r="RS1555" s="35"/>
      <c r="SD1555" s="52"/>
      <c r="SI1555" s="61"/>
      <c r="SK1555" s="62"/>
      <c r="SQ1555" s="59"/>
      <c r="SS1555" s="60"/>
      <c r="TA1555" s="36"/>
      <c r="TC1555" s="37"/>
      <c r="TN1555" s="52"/>
      <c r="TS1555" s="61"/>
      <c r="TU1555" s="62"/>
      <c r="UM1555" s="53"/>
      <c r="VC1555" s="61"/>
      <c r="VE1555" s="62"/>
      <c r="VF1555" s="1"/>
      <c r="VT1555" s="1"/>
    </row>
    <row r="1556" spans="169:592" x14ac:dyDescent="0.3">
      <c r="FM1556" s="63"/>
      <c r="FO1556" s="64"/>
      <c r="FQ1556" s="53"/>
      <c r="FS1556" s="65"/>
      <c r="FT1556" s="65"/>
      <c r="FU1556" s="65"/>
      <c r="FV1556" s="65"/>
      <c r="FW1556" s="65"/>
      <c r="FX1556" s="65"/>
      <c r="FY1556" s="65"/>
      <c r="FZ1556" s="65"/>
      <c r="GA1556" s="65"/>
      <c r="GB1556" s="65"/>
      <c r="GC1556" s="65"/>
      <c r="GD1556" s="65"/>
      <c r="GE1556" s="65"/>
      <c r="GF1556" s="65"/>
      <c r="GG1556" s="65"/>
      <c r="GH1556" s="65"/>
      <c r="GI1556" s="65"/>
      <c r="GJ1556" s="65"/>
      <c r="GK1556" s="65"/>
      <c r="GL1556" s="65"/>
      <c r="GM1556" s="65"/>
      <c r="GN1556" s="65"/>
      <c r="GO1556" s="65"/>
      <c r="GP1556" s="65"/>
      <c r="GQ1556" s="65"/>
      <c r="GR1556" s="65"/>
      <c r="GS1556" s="65"/>
      <c r="GT1556" s="65"/>
      <c r="GU1556" s="65"/>
      <c r="GV1556" s="65"/>
      <c r="GW1556" s="65"/>
      <c r="GX1556" s="65"/>
      <c r="GY1556" s="65"/>
      <c r="GZ1556" s="65"/>
      <c r="HA1556" s="65"/>
      <c r="HB1556" s="65"/>
      <c r="HC1556" s="65"/>
      <c r="HD1556" s="65"/>
      <c r="HE1556" s="65"/>
      <c r="HF1556" s="65"/>
      <c r="HG1556" s="65"/>
      <c r="HH1556" s="65"/>
      <c r="HI1556" s="65"/>
      <c r="HJ1556" s="65"/>
      <c r="HK1556" s="65"/>
      <c r="HL1556" s="65"/>
      <c r="HM1556" s="65"/>
      <c r="HN1556" s="65"/>
      <c r="HO1556" s="65"/>
      <c r="HP1556" s="65"/>
      <c r="HQ1556" s="65"/>
      <c r="HR1556" s="65"/>
      <c r="HS1556" s="65"/>
      <c r="HT1556" s="65"/>
      <c r="HU1556" s="65"/>
      <c r="HV1556" s="65"/>
      <c r="HW1556" s="65"/>
      <c r="HX1556" s="65"/>
      <c r="HY1556" s="65"/>
      <c r="HZ1556" s="65"/>
      <c r="IA1556" s="65"/>
      <c r="IB1556" s="65"/>
      <c r="IC1556" s="65"/>
      <c r="ID1556" s="65"/>
      <c r="IE1556" s="65"/>
      <c r="IF1556" s="65"/>
      <c r="IG1556" s="65"/>
      <c r="IH1556" s="65"/>
      <c r="II1556" s="65"/>
      <c r="IJ1556" s="65"/>
      <c r="IK1556" s="65"/>
      <c r="IL1556" s="65"/>
      <c r="IM1556" s="65"/>
      <c r="IN1556" s="65"/>
      <c r="IO1556" s="65"/>
      <c r="IP1556" s="65"/>
      <c r="IQ1556" s="65"/>
      <c r="IR1556" s="65"/>
      <c r="IS1556" s="65"/>
      <c r="IT1556" s="65"/>
      <c r="IU1556" s="65"/>
      <c r="IV1556" s="65"/>
      <c r="IW1556" s="65"/>
      <c r="IX1556" s="65"/>
      <c r="IY1556" s="65"/>
      <c r="IZ1556" s="65"/>
      <c r="JA1556" s="65"/>
      <c r="JB1556" s="65"/>
      <c r="JC1556" s="65"/>
      <c r="JD1556" s="65"/>
      <c r="JE1556" s="65"/>
      <c r="JF1556" s="65"/>
      <c r="JG1556" s="65"/>
      <c r="JH1556" s="65"/>
      <c r="JI1556" s="65"/>
      <c r="JJ1556" s="65"/>
      <c r="JK1556" s="65"/>
      <c r="JL1556" s="65"/>
      <c r="JM1556" s="65"/>
      <c r="JN1556" s="65"/>
      <c r="JO1556" s="65"/>
      <c r="JP1556" s="65"/>
      <c r="JQ1556" s="65"/>
      <c r="JR1556" s="65"/>
      <c r="JS1556" s="65"/>
      <c r="JT1556" s="65"/>
      <c r="JU1556" s="65"/>
      <c r="JV1556" s="65"/>
      <c r="JW1556" s="65"/>
      <c r="JX1556" s="65"/>
      <c r="JY1556" s="65"/>
      <c r="JZ1556" s="65"/>
      <c r="KA1556" s="65"/>
      <c r="KB1556" s="65"/>
      <c r="KC1556" s="65"/>
      <c r="KD1556" s="65"/>
      <c r="KE1556" s="65"/>
      <c r="KF1556" s="65"/>
      <c r="KG1556" s="65"/>
      <c r="KH1556" s="65"/>
      <c r="KI1556" s="65"/>
      <c r="KJ1556" s="65"/>
      <c r="KK1556" s="65"/>
      <c r="KL1556" s="65"/>
      <c r="KN1556" s="53"/>
      <c r="KP1556" s="64"/>
      <c r="KR1556" s="63"/>
      <c r="KV1556" s="1"/>
      <c r="KW1556" s="34"/>
      <c r="KY1556" s="35"/>
      <c r="LA1556" s="36"/>
      <c r="LC1556" s="37"/>
      <c r="LQ1556" s="1"/>
      <c r="LU1556" s="59"/>
      <c r="LW1556" s="60"/>
      <c r="ME1556" s="34"/>
      <c r="MG1556" s="35"/>
      <c r="MR1556" s="52"/>
      <c r="MS1556" s="52"/>
      <c r="MT1556" s="52"/>
      <c r="MU1556" s="52"/>
      <c r="MV1556" s="52"/>
      <c r="MW1556" s="52"/>
      <c r="MX1556" s="52"/>
      <c r="MY1556" s="52"/>
      <c r="MZ1556" s="52"/>
      <c r="NA1556" s="52"/>
      <c r="NB1556" s="52"/>
      <c r="NC1556" s="52"/>
      <c r="ND1556" s="52"/>
      <c r="NE1556" s="59"/>
      <c r="NF1556" s="52"/>
      <c r="NG1556" s="60"/>
      <c r="NH1556" s="52"/>
      <c r="NI1556" s="52"/>
      <c r="NJ1556" s="52"/>
      <c r="NK1556" s="52"/>
      <c r="NL1556" s="52"/>
      <c r="NM1556" s="52"/>
      <c r="NN1556" s="52"/>
      <c r="NO1556" s="36"/>
      <c r="NP1556" s="52"/>
      <c r="NQ1556" s="37"/>
      <c r="NR1556" s="52"/>
      <c r="NS1556" s="52"/>
      <c r="NT1556" s="52"/>
      <c r="NU1556" s="52"/>
      <c r="NV1556" s="52"/>
      <c r="NW1556" s="52"/>
      <c r="NX1556" s="52"/>
      <c r="NY1556" s="52"/>
      <c r="NZ1556" s="52"/>
      <c r="OA1556" s="52"/>
      <c r="OB1556" s="52"/>
      <c r="OC1556" s="52"/>
      <c r="OD1556" s="52"/>
      <c r="OE1556" s="52"/>
      <c r="OF1556" s="52"/>
      <c r="OG1556" s="52"/>
      <c r="OH1556" s="52"/>
      <c r="OI1556" s="52"/>
      <c r="OJ1556" s="52"/>
      <c r="OK1556" s="52"/>
      <c r="OL1556" s="52"/>
      <c r="OM1556" s="52"/>
      <c r="ON1556" s="52"/>
      <c r="OO1556" s="52"/>
      <c r="OP1556" s="52"/>
      <c r="OQ1556" s="52"/>
      <c r="OR1556" s="52"/>
      <c r="OS1556" s="52"/>
      <c r="OT1556" s="52"/>
      <c r="OU1556" s="52"/>
      <c r="OV1556" s="52"/>
      <c r="OW1556" s="52"/>
      <c r="OX1556" s="52"/>
      <c r="OY1556" s="52"/>
      <c r="PA1556" s="53"/>
      <c r="PQ1556" s="61"/>
      <c r="PS1556" s="62"/>
      <c r="RG1556" s="59"/>
      <c r="RI1556" s="60"/>
      <c r="RQ1556" s="34"/>
      <c r="RS1556" s="35"/>
      <c r="SD1556" s="52"/>
      <c r="SE1556" s="52"/>
      <c r="SF1556" s="52"/>
      <c r="SG1556" s="52"/>
      <c r="SH1556" s="52"/>
      <c r="SI1556" s="52"/>
      <c r="SJ1556" s="52"/>
      <c r="SK1556" s="52"/>
      <c r="SL1556" s="52"/>
      <c r="SM1556" s="52"/>
      <c r="SN1556" s="52"/>
      <c r="SO1556" s="52"/>
      <c r="SP1556" s="52"/>
      <c r="SQ1556" s="59"/>
      <c r="SR1556" s="52"/>
      <c r="SS1556" s="60"/>
      <c r="ST1556" s="52"/>
      <c r="SU1556" s="52"/>
      <c r="SV1556" s="52"/>
      <c r="SW1556" s="52"/>
      <c r="SX1556" s="52"/>
      <c r="SY1556" s="52"/>
      <c r="SZ1556" s="52"/>
      <c r="TA1556" s="36"/>
      <c r="TB1556" s="52"/>
      <c r="TC1556" s="37"/>
      <c r="TD1556" s="52"/>
      <c r="TE1556" s="52"/>
      <c r="TF1556" s="52"/>
      <c r="TG1556" s="52"/>
      <c r="TH1556" s="52"/>
      <c r="TI1556" s="52"/>
      <c r="TJ1556" s="52"/>
      <c r="TK1556" s="52"/>
      <c r="TL1556" s="52"/>
      <c r="TM1556" s="52"/>
      <c r="TN1556" s="52"/>
      <c r="TO1556" s="52"/>
      <c r="TP1556" s="52"/>
      <c r="TQ1556" s="52"/>
      <c r="TR1556" s="52"/>
      <c r="TS1556" s="52"/>
      <c r="TT1556" s="52"/>
      <c r="TU1556" s="52"/>
      <c r="TV1556" s="52"/>
      <c r="TW1556" s="52"/>
      <c r="TX1556" s="52"/>
      <c r="TY1556" s="52"/>
      <c r="TZ1556" s="52"/>
      <c r="UA1556" s="52"/>
      <c r="UB1556" s="52"/>
      <c r="UC1556" s="52"/>
      <c r="UD1556" s="52"/>
      <c r="UE1556" s="52"/>
      <c r="UF1556" s="52"/>
      <c r="UG1556" s="52"/>
      <c r="UH1556" s="52"/>
      <c r="UI1556" s="52"/>
      <c r="UJ1556" s="52"/>
      <c r="UK1556" s="52"/>
      <c r="UM1556" s="53"/>
      <c r="VC1556" s="61"/>
      <c r="VE1556" s="62"/>
      <c r="VF1556" s="1"/>
      <c r="VT1556" s="1"/>
    </row>
    <row r="1557" spans="169:592" x14ac:dyDescent="0.3">
      <c r="FM1557" s="63"/>
      <c r="FO1557" s="64"/>
      <c r="FQ1557" s="53"/>
      <c r="FS1557" s="65"/>
      <c r="FT1557" s="65"/>
      <c r="FU1557" s="65"/>
      <c r="FV1557" s="65"/>
      <c r="FW1557" s="65"/>
      <c r="FX1557" s="65"/>
      <c r="FY1557" s="65"/>
      <c r="FZ1557" s="65"/>
      <c r="GA1557" s="65"/>
      <c r="GB1557" s="65"/>
      <c r="GC1557" s="65"/>
      <c r="GD1557" s="65"/>
      <c r="GE1557" s="65"/>
      <c r="GF1557" s="65"/>
      <c r="GG1557" s="65"/>
      <c r="GH1557" s="65"/>
      <c r="GI1557" s="65"/>
      <c r="GJ1557" s="65"/>
      <c r="GK1557" s="65"/>
      <c r="GL1557" s="65"/>
      <c r="GM1557" s="65"/>
      <c r="GN1557" s="65"/>
      <c r="GO1557" s="65"/>
      <c r="GP1557" s="65"/>
      <c r="GQ1557" s="65"/>
      <c r="GR1557" s="65"/>
      <c r="GS1557" s="65"/>
      <c r="GT1557" s="65"/>
      <c r="GU1557" s="65"/>
      <c r="GV1557" s="65"/>
      <c r="GW1557" s="65"/>
      <c r="GX1557" s="65"/>
      <c r="GY1557" s="65"/>
      <c r="GZ1557" s="65"/>
      <c r="HA1557" s="65"/>
      <c r="HB1557" s="65"/>
      <c r="HC1557" s="65"/>
      <c r="HD1557" s="65"/>
      <c r="HE1557" s="65"/>
      <c r="HF1557" s="65"/>
      <c r="HG1557" s="65"/>
      <c r="HH1557" s="65"/>
      <c r="HI1557" s="65"/>
      <c r="HJ1557" s="65"/>
      <c r="HK1557" s="65"/>
      <c r="HL1557" s="65"/>
      <c r="HM1557" s="65"/>
      <c r="HN1557" s="65"/>
      <c r="HO1557" s="65"/>
      <c r="HP1557" s="65"/>
      <c r="HQ1557" s="65"/>
      <c r="HR1557" s="65"/>
      <c r="HS1557" s="65"/>
      <c r="HT1557" s="65"/>
      <c r="HU1557" s="65"/>
      <c r="HV1557" s="65"/>
      <c r="HW1557" s="65"/>
      <c r="HX1557" s="65"/>
      <c r="HY1557" s="65"/>
      <c r="HZ1557" s="65"/>
      <c r="IA1557" s="65"/>
      <c r="IB1557" s="65"/>
      <c r="IC1557" s="65"/>
      <c r="ID1557" s="65"/>
      <c r="IE1557" s="65"/>
      <c r="IF1557" s="65"/>
      <c r="IG1557" s="65"/>
      <c r="IH1557" s="65"/>
      <c r="II1557" s="65"/>
      <c r="IJ1557" s="65"/>
      <c r="IK1557" s="65"/>
      <c r="IL1557" s="65"/>
      <c r="IM1557" s="65"/>
      <c r="IN1557" s="65"/>
      <c r="IO1557" s="65"/>
      <c r="IP1557" s="65"/>
      <c r="IQ1557" s="65"/>
      <c r="IR1557" s="65"/>
      <c r="IS1557" s="65"/>
      <c r="IT1557" s="65"/>
      <c r="IU1557" s="65"/>
      <c r="IV1557" s="65"/>
      <c r="IW1557" s="65"/>
      <c r="IX1557" s="65"/>
      <c r="IY1557" s="65"/>
      <c r="IZ1557" s="65"/>
      <c r="JA1557" s="65"/>
      <c r="JB1557" s="65"/>
      <c r="JC1557" s="65"/>
      <c r="JD1557" s="65"/>
      <c r="JE1557" s="65"/>
      <c r="JF1557" s="65"/>
      <c r="JG1557" s="65"/>
      <c r="JH1557" s="65"/>
      <c r="JI1557" s="65"/>
      <c r="JJ1557" s="65"/>
      <c r="JK1557" s="65"/>
      <c r="JL1557" s="65"/>
      <c r="JM1557" s="65"/>
      <c r="JN1557" s="65"/>
      <c r="JO1557" s="65"/>
      <c r="JP1557" s="65"/>
      <c r="JQ1557" s="65"/>
      <c r="JR1557" s="65"/>
      <c r="JS1557" s="65"/>
      <c r="JT1557" s="65"/>
      <c r="JU1557" s="65"/>
      <c r="JV1557" s="65"/>
      <c r="JW1557" s="65"/>
      <c r="JX1557" s="65"/>
      <c r="JY1557" s="65"/>
      <c r="JZ1557" s="65"/>
      <c r="KA1557" s="65"/>
      <c r="KB1557" s="65"/>
      <c r="KC1557" s="65"/>
      <c r="KD1557" s="65"/>
      <c r="KE1557" s="65"/>
      <c r="KF1557" s="65"/>
      <c r="KG1557" s="65"/>
      <c r="KH1557" s="65"/>
      <c r="KI1557" s="65"/>
      <c r="KJ1557" s="65"/>
      <c r="KK1557" s="65"/>
      <c r="KL1557" s="65"/>
      <c r="KN1557" s="53"/>
      <c r="KP1557" s="64"/>
      <c r="KR1557" s="63"/>
      <c r="KV1557" s="1"/>
      <c r="KW1557" s="34"/>
      <c r="KY1557" s="35"/>
      <c r="LA1557" s="36"/>
      <c r="LC1557" s="37"/>
      <c r="LQ1557" s="1"/>
      <c r="LU1557" s="59"/>
      <c r="LW1557" s="60"/>
      <c r="ME1557" s="34"/>
      <c r="MG1557" s="35"/>
      <c r="MR1557" s="52"/>
      <c r="MS1557" s="52"/>
      <c r="MT1557" s="52"/>
      <c r="MU1557" s="52"/>
      <c r="MV1557" s="52"/>
      <c r="MW1557" s="52"/>
      <c r="MX1557" s="52"/>
      <c r="MY1557" s="52"/>
      <c r="MZ1557" s="52"/>
      <c r="NA1557" s="52"/>
      <c r="NB1557" s="52"/>
      <c r="NC1557" s="52"/>
      <c r="ND1557" s="52"/>
      <c r="NE1557" s="59"/>
      <c r="NF1557" s="52"/>
      <c r="NG1557" s="60"/>
      <c r="NH1557" s="52"/>
      <c r="NI1557" s="52"/>
      <c r="NJ1557" s="52"/>
      <c r="NK1557" s="52"/>
      <c r="NL1557" s="52"/>
      <c r="NM1557" s="52"/>
      <c r="NN1557" s="52"/>
      <c r="NO1557" s="36"/>
      <c r="NP1557" s="52"/>
      <c r="NQ1557" s="37"/>
      <c r="NR1557" s="52"/>
      <c r="NS1557" s="52"/>
      <c r="NT1557" s="52"/>
      <c r="NU1557" s="52"/>
      <c r="NV1557" s="52"/>
      <c r="NW1557" s="52"/>
      <c r="NX1557" s="52"/>
      <c r="NY1557" s="52"/>
      <c r="NZ1557" s="52"/>
      <c r="OA1557" s="52"/>
      <c r="OB1557" s="52"/>
      <c r="OC1557" s="52"/>
      <c r="OD1557" s="52"/>
      <c r="OE1557" s="52"/>
      <c r="OF1557" s="52"/>
      <c r="OG1557" s="52"/>
      <c r="OH1557" s="52"/>
      <c r="OI1557" s="52"/>
      <c r="OJ1557" s="52"/>
      <c r="OK1557" s="52"/>
      <c r="OL1557" s="52"/>
      <c r="OM1557" s="52"/>
      <c r="ON1557" s="52"/>
      <c r="OO1557" s="52"/>
      <c r="OP1557" s="52"/>
      <c r="OQ1557" s="52"/>
      <c r="OR1557" s="52"/>
      <c r="OS1557" s="52"/>
      <c r="OT1557" s="52"/>
      <c r="OU1557" s="52"/>
      <c r="OV1557" s="52"/>
      <c r="OW1557" s="52"/>
      <c r="OX1557" s="52"/>
      <c r="OY1557" s="52"/>
      <c r="PA1557" s="53"/>
      <c r="PQ1557" s="61"/>
      <c r="PS1557" s="62"/>
      <c r="PW1557" s="1"/>
      <c r="RG1557" s="59"/>
      <c r="RI1557" s="60"/>
      <c r="RQ1557" s="34"/>
      <c r="RS1557" s="35"/>
      <c r="SD1557" s="52"/>
      <c r="SE1557" s="52"/>
      <c r="SF1557" s="52"/>
      <c r="SG1557" s="52"/>
      <c r="SH1557" s="52"/>
      <c r="SI1557" s="52"/>
      <c r="SJ1557" s="52"/>
      <c r="SK1557" s="52"/>
      <c r="SL1557" s="52"/>
      <c r="SM1557" s="52"/>
      <c r="SN1557" s="52"/>
      <c r="SO1557" s="52"/>
      <c r="SP1557" s="52"/>
      <c r="SQ1557" s="59"/>
      <c r="SR1557" s="52"/>
      <c r="SS1557" s="60"/>
      <c r="ST1557" s="52"/>
      <c r="SU1557" s="52"/>
      <c r="SV1557" s="52"/>
      <c r="SW1557" s="52"/>
      <c r="SX1557" s="52"/>
      <c r="SY1557" s="52"/>
      <c r="SZ1557" s="52"/>
      <c r="TA1557" s="36"/>
      <c r="TB1557" s="52"/>
      <c r="TC1557" s="37"/>
      <c r="TD1557" s="52"/>
      <c r="TE1557" s="52"/>
      <c r="TF1557" s="52"/>
      <c r="TG1557" s="52"/>
      <c r="TH1557" s="52"/>
      <c r="TI1557" s="52"/>
      <c r="TJ1557" s="52"/>
      <c r="TK1557" s="52"/>
      <c r="TL1557" s="52"/>
      <c r="TM1557" s="52"/>
      <c r="TN1557" s="52"/>
      <c r="TO1557" s="52"/>
      <c r="TP1557" s="52"/>
      <c r="TQ1557" s="52"/>
      <c r="TR1557" s="52"/>
      <c r="TS1557" s="52"/>
      <c r="TT1557" s="52"/>
      <c r="TU1557" s="52"/>
      <c r="TV1557" s="52"/>
      <c r="TW1557" s="52"/>
      <c r="TX1557" s="52"/>
      <c r="TY1557" s="52"/>
      <c r="TZ1557" s="52"/>
      <c r="UA1557" s="52"/>
      <c r="UB1557" s="52"/>
      <c r="UC1557" s="52"/>
      <c r="UD1557" s="52"/>
      <c r="UE1557" s="52"/>
      <c r="UF1557" s="52"/>
      <c r="UG1557" s="52"/>
      <c r="UH1557" s="52"/>
      <c r="UI1557" s="52"/>
      <c r="UJ1557" s="52"/>
      <c r="UK1557" s="52"/>
      <c r="UM1557" s="53"/>
      <c r="VC1557" s="61"/>
      <c r="VE1557" s="62"/>
      <c r="VF1557" s="1"/>
      <c r="VT1557" s="1"/>
    </row>
    <row r="1558" spans="169:592" x14ac:dyDescent="0.3">
      <c r="FM1558" s="63"/>
      <c r="FO1558" s="64"/>
      <c r="FQ1558" s="53"/>
      <c r="FS1558" s="65"/>
      <c r="KL1558" s="65"/>
      <c r="KN1558" s="53"/>
      <c r="KP1558" s="64"/>
      <c r="KR1558" s="63"/>
      <c r="KV1558" s="1"/>
      <c r="KW1558" s="34"/>
      <c r="KY1558" s="35"/>
      <c r="LA1558" s="36"/>
      <c r="LC1558" s="37"/>
      <c r="LQ1558" s="1"/>
      <c r="LU1558" s="59"/>
      <c r="LW1558" s="60"/>
      <c r="ME1558" s="34"/>
      <c r="MG1558" s="35"/>
      <c r="MW1558" s="61"/>
      <c r="MY1558" s="62"/>
      <c r="NE1558" s="59"/>
      <c r="NG1558" s="60"/>
      <c r="NO1558" s="36"/>
      <c r="NQ1558" s="37"/>
      <c r="OG1558" s="61"/>
      <c r="OI1558" s="62"/>
      <c r="OY1558" s="52"/>
      <c r="PA1558" s="53"/>
      <c r="PQ1558" s="61"/>
      <c r="PS1558" s="62"/>
      <c r="RG1558" s="59"/>
      <c r="RI1558" s="60"/>
      <c r="RQ1558" s="34"/>
      <c r="RS1558" s="35"/>
      <c r="SI1558" s="61"/>
      <c r="SK1558" s="62"/>
      <c r="SQ1558" s="59"/>
      <c r="SS1558" s="60"/>
      <c r="TA1558" s="36"/>
      <c r="TC1558" s="37"/>
      <c r="TS1558" s="61"/>
      <c r="TU1558" s="62"/>
      <c r="UK1558" s="52"/>
      <c r="UM1558" s="53"/>
      <c r="VC1558" s="61"/>
      <c r="VE1558" s="62"/>
      <c r="VF1558" s="1"/>
      <c r="VT1558" s="1"/>
    </row>
    <row r="1559" spans="169:592" x14ac:dyDescent="0.3">
      <c r="FM1559" s="63"/>
      <c r="FO1559" s="64"/>
      <c r="FQ1559" s="53"/>
      <c r="FS1559" s="65"/>
      <c r="KL1559" s="65"/>
      <c r="KN1559" s="53"/>
      <c r="KP1559" s="64"/>
      <c r="KR1559" s="63"/>
      <c r="KV1559" s="1"/>
      <c r="KW1559" s="34"/>
      <c r="KY1559" s="35"/>
      <c r="LA1559" s="36"/>
      <c r="LC1559" s="37"/>
      <c r="LQ1559" s="1"/>
      <c r="LU1559" s="59"/>
      <c r="LW1559" s="60"/>
      <c r="ME1559" s="34"/>
      <c r="MG1559" s="35"/>
      <c r="MW1559" s="61"/>
      <c r="MY1559" s="62"/>
      <c r="NE1559" s="59"/>
      <c r="NG1559" s="60"/>
      <c r="NO1559" s="36"/>
      <c r="NQ1559" s="37"/>
      <c r="OG1559" s="61"/>
      <c r="OI1559" s="62"/>
      <c r="OY1559" s="52"/>
      <c r="PA1559" s="53"/>
      <c r="PQ1559" s="61"/>
      <c r="PS1559" s="62"/>
      <c r="PW1559" s="1"/>
      <c r="RG1559" s="59"/>
      <c r="RI1559" s="60"/>
      <c r="RQ1559" s="34"/>
      <c r="RS1559" s="35"/>
      <c r="SI1559" s="61"/>
      <c r="SK1559" s="62"/>
      <c r="SQ1559" s="59"/>
      <c r="SS1559" s="60"/>
      <c r="TA1559" s="36"/>
      <c r="TC1559" s="37"/>
      <c r="TS1559" s="61"/>
      <c r="TU1559" s="62"/>
      <c r="UK1559" s="52"/>
      <c r="UM1559" s="53"/>
      <c r="VC1559" s="61"/>
      <c r="VE1559" s="62"/>
      <c r="VF1559" s="1"/>
      <c r="VT1559" s="1"/>
    </row>
    <row r="1560" spans="169:592" x14ac:dyDescent="0.3">
      <c r="FM1560" s="63"/>
      <c r="FO1560" s="64"/>
      <c r="FQ1560" s="53"/>
      <c r="FS1560" s="65"/>
      <c r="FU1560" s="66"/>
      <c r="FV1560" s="66"/>
      <c r="FW1560" s="66"/>
      <c r="FX1560" s="66"/>
      <c r="FY1560" s="66"/>
      <c r="FZ1560" s="66"/>
      <c r="GA1560" s="66"/>
      <c r="GB1560" s="66"/>
      <c r="GC1560" s="66"/>
      <c r="GD1560" s="66"/>
      <c r="GE1560" s="66"/>
      <c r="GF1560" s="66"/>
      <c r="GG1560" s="66"/>
      <c r="GH1560" s="66"/>
      <c r="GI1560" s="66"/>
      <c r="GJ1560" s="66"/>
      <c r="GK1560" s="66"/>
      <c r="GL1560" s="66"/>
      <c r="GM1560" s="66"/>
      <c r="GN1560" s="66"/>
      <c r="GO1560" s="66"/>
      <c r="GP1560" s="66"/>
      <c r="GQ1560" s="66"/>
      <c r="GR1560" s="66"/>
      <c r="GS1560" s="66"/>
      <c r="GT1560" s="66"/>
      <c r="GU1560" s="66"/>
      <c r="GV1560" s="66"/>
      <c r="GW1560" s="66"/>
      <c r="GX1560" s="66"/>
      <c r="GY1560" s="66"/>
      <c r="GZ1560" s="66"/>
      <c r="HA1560" s="66"/>
      <c r="HB1560" s="66"/>
      <c r="HC1560" s="66"/>
      <c r="HD1560" s="66"/>
      <c r="HE1560" s="66"/>
      <c r="HF1560" s="66"/>
      <c r="HG1560" s="66"/>
      <c r="HH1560" s="66"/>
      <c r="HI1560" s="66"/>
      <c r="HJ1560" s="66"/>
      <c r="HK1560" s="66"/>
      <c r="HL1560" s="66"/>
      <c r="HM1560" s="66"/>
      <c r="HN1560" s="66"/>
      <c r="HO1560" s="66"/>
      <c r="HP1560" s="66"/>
      <c r="HQ1560" s="66"/>
      <c r="HR1560" s="66"/>
      <c r="HS1560" s="66"/>
      <c r="HT1560" s="66"/>
      <c r="HU1560" s="66"/>
      <c r="HV1560" s="66"/>
      <c r="HW1560" s="66"/>
      <c r="HX1560" s="66"/>
      <c r="HY1560" s="66"/>
      <c r="HZ1560" s="66"/>
      <c r="IA1560" s="66"/>
      <c r="IB1560" s="66"/>
      <c r="IC1560" s="66"/>
      <c r="ID1560" s="66"/>
      <c r="IE1560" s="66"/>
      <c r="IF1560" s="66"/>
      <c r="IG1560" s="66"/>
      <c r="IH1560" s="66"/>
      <c r="II1560" s="66"/>
      <c r="IJ1560" s="66"/>
      <c r="IK1560" s="66"/>
      <c r="IL1560" s="66"/>
      <c r="IM1560" s="66"/>
      <c r="IN1560" s="66"/>
      <c r="IO1560" s="66"/>
      <c r="IP1560" s="66"/>
      <c r="IQ1560" s="66"/>
      <c r="IR1560" s="66"/>
      <c r="IS1560" s="66"/>
      <c r="IT1560" s="66"/>
      <c r="IU1560" s="66"/>
      <c r="IV1560" s="66"/>
      <c r="IW1560" s="66"/>
      <c r="IX1560" s="66"/>
      <c r="IY1560" s="66"/>
      <c r="IZ1560" s="66"/>
      <c r="JA1560" s="66"/>
      <c r="JB1560" s="66"/>
      <c r="JC1560" s="66"/>
      <c r="JD1560" s="66"/>
      <c r="JE1560" s="66"/>
      <c r="JF1560" s="66"/>
      <c r="JG1560" s="66"/>
      <c r="JH1560" s="66"/>
      <c r="JI1560" s="66"/>
      <c r="JJ1560" s="66"/>
      <c r="JK1560" s="66"/>
      <c r="JL1560" s="66"/>
      <c r="JM1560" s="66"/>
      <c r="JN1560" s="66"/>
      <c r="JO1560" s="66"/>
      <c r="JP1560" s="66"/>
      <c r="JQ1560" s="66"/>
      <c r="JR1560" s="66"/>
      <c r="JS1560" s="66"/>
      <c r="JT1560" s="66"/>
      <c r="JU1560" s="66"/>
      <c r="JV1560" s="66"/>
      <c r="JW1560" s="66"/>
      <c r="JX1560" s="66"/>
      <c r="JY1560" s="66"/>
      <c r="JZ1560" s="66"/>
      <c r="KA1560" s="66"/>
      <c r="KB1560" s="66"/>
      <c r="KC1560" s="66"/>
      <c r="KD1560" s="66"/>
      <c r="KE1560" s="66"/>
      <c r="KF1560" s="66"/>
      <c r="KG1560" s="66"/>
      <c r="KH1560" s="66"/>
      <c r="KI1560" s="66"/>
      <c r="KJ1560" s="66"/>
      <c r="KL1560" s="65"/>
      <c r="KN1560" s="53"/>
      <c r="KP1560" s="64"/>
      <c r="KR1560" s="63"/>
      <c r="KV1560" s="1"/>
      <c r="KW1560" s="34"/>
      <c r="KY1560" s="35"/>
      <c r="LA1560" s="36"/>
      <c r="LC1560" s="37"/>
      <c r="LQ1560" s="1"/>
      <c r="LU1560" s="59"/>
      <c r="LW1560" s="60"/>
      <c r="ME1560" s="34"/>
      <c r="MG1560" s="35"/>
      <c r="MW1560" s="61"/>
      <c r="MY1560" s="62"/>
      <c r="NE1560" s="59"/>
      <c r="NG1560" s="60"/>
      <c r="NO1560" s="36"/>
      <c r="NQ1560" s="37"/>
      <c r="OG1560" s="61"/>
      <c r="OI1560" s="62"/>
      <c r="OY1560" s="52"/>
      <c r="PA1560" s="53"/>
      <c r="PQ1560" s="61"/>
      <c r="PS1560" s="62"/>
      <c r="RG1560" s="59"/>
      <c r="RI1560" s="60"/>
      <c r="RQ1560" s="34"/>
      <c r="RS1560" s="35"/>
      <c r="SI1560" s="61"/>
      <c r="SK1560" s="62"/>
      <c r="SQ1560" s="59"/>
      <c r="SS1560" s="60"/>
      <c r="TA1560" s="36"/>
      <c r="TC1560" s="37"/>
      <c r="TS1560" s="61"/>
      <c r="TU1560" s="62"/>
      <c r="UK1560" s="52"/>
      <c r="UM1560" s="53"/>
      <c r="VC1560" s="61"/>
      <c r="VE1560" s="62"/>
      <c r="VF1560" s="1"/>
      <c r="VT1560" s="1"/>
    </row>
    <row r="1561" spans="169:592" x14ac:dyDescent="0.3">
      <c r="FM1561" s="63"/>
      <c r="FO1561" s="64"/>
      <c r="FQ1561" s="53"/>
      <c r="FS1561" s="65"/>
      <c r="FU1561" s="66"/>
      <c r="FV1561" s="66"/>
      <c r="FW1561" s="66"/>
      <c r="FX1561" s="66"/>
      <c r="FY1561" s="66"/>
      <c r="FZ1561" s="66"/>
      <c r="GA1561" s="66"/>
      <c r="GB1561" s="66"/>
      <c r="GC1561" s="66"/>
      <c r="GD1561" s="66"/>
      <c r="GE1561" s="66"/>
      <c r="GF1561" s="66"/>
      <c r="GG1561" s="66"/>
      <c r="GH1561" s="66"/>
      <c r="GI1561" s="66"/>
      <c r="GJ1561" s="66"/>
      <c r="GK1561" s="66"/>
      <c r="GL1561" s="66"/>
      <c r="GM1561" s="66"/>
      <c r="GN1561" s="66"/>
      <c r="GO1561" s="66"/>
      <c r="GP1561" s="66"/>
      <c r="GQ1561" s="66"/>
      <c r="GR1561" s="66"/>
      <c r="GS1561" s="66"/>
      <c r="GT1561" s="66"/>
      <c r="GU1561" s="66"/>
      <c r="GV1561" s="66"/>
      <c r="GW1561" s="66"/>
      <c r="GX1561" s="66"/>
      <c r="GY1561" s="66"/>
      <c r="GZ1561" s="66"/>
      <c r="HA1561" s="66"/>
      <c r="HB1561" s="66"/>
      <c r="HC1561" s="66"/>
      <c r="HD1561" s="66"/>
      <c r="HE1561" s="66"/>
      <c r="HF1561" s="66"/>
      <c r="HG1561" s="66"/>
      <c r="HH1561" s="66"/>
      <c r="HI1561" s="66"/>
      <c r="HJ1561" s="66"/>
      <c r="HK1561" s="66"/>
      <c r="HL1561" s="66"/>
      <c r="HM1561" s="66"/>
      <c r="HN1561" s="66"/>
      <c r="HO1561" s="66"/>
      <c r="HP1561" s="66"/>
      <c r="HQ1561" s="66"/>
      <c r="HR1561" s="66"/>
      <c r="HS1561" s="66"/>
      <c r="HT1561" s="66"/>
      <c r="HU1561" s="66"/>
      <c r="HV1561" s="66"/>
      <c r="HW1561" s="66"/>
      <c r="HX1561" s="66"/>
      <c r="HY1561" s="66"/>
      <c r="HZ1561" s="66"/>
      <c r="IA1561" s="66"/>
      <c r="IB1561" s="66"/>
      <c r="IC1561" s="66"/>
      <c r="ID1561" s="66"/>
      <c r="IE1561" s="66"/>
      <c r="IF1561" s="66"/>
      <c r="IG1561" s="66"/>
      <c r="IH1561" s="66"/>
      <c r="II1561" s="66"/>
      <c r="IJ1561" s="66"/>
      <c r="IK1561" s="66"/>
      <c r="IL1561" s="66"/>
      <c r="IM1561" s="66"/>
      <c r="IN1561" s="66"/>
      <c r="IO1561" s="66"/>
      <c r="IP1561" s="66"/>
      <c r="IQ1561" s="66"/>
      <c r="IR1561" s="66"/>
      <c r="IS1561" s="66"/>
      <c r="IT1561" s="66"/>
      <c r="IU1561" s="66"/>
      <c r="IV1561" s="66"/>
      <c r="IW1561" s="66"/>
      <c r="IX1561" s="66"/>
      <c r="IY1561" s="66"/>
      <c r="IZ1561" s="66"/>
      <c r="JA1561" s="66"/>
      <c r="JB1561" s="66"/>
      <c r="JC1561" s="66"/>
      <c r="JD1561" s="66"/>
      <c r="JE1561" s="66"/>
      <c r="JF1561" s="66"/>
      <c r="JG1561" s="66"/>
      <c r="JH1561" s="66"/>
      <c r="JI1561" s="66"/>
      <c r="JJ1561" s="66"/>
      <c r="JK1561" s="66"/>
      <c r="JL1561" s="66"/>
      <c r="JM1561" s="66"/>
      <c r="JN1561" s="66"/>
      <c r="JO1561" s="66"/>
      <c r="JP1561" s="66"/>
      <c r="JQ1561" s="66"/>
      <c r="JR1561" s="66"/>
      <c r="JS1561" s="66"/>
      <c r="JT1561" s="66"/>
      <c r="JU1561" s="66"/>
      <c r="JV1561" s="66"/>
      <c r="JW1561" s="66"/>
      <c r="JX1561" s="66"/>
      <c r="JY1561" s="66"/>
      <c r="JZ1561" s="66"/>
      <c r="KA1561" s="66"/>
      <c r="KB1561" s="66"/>
      <c r="KC1561" s="66"/>
      <c r="KD1561" s="66"/>
      <c r="KE1561" s="66"/>
      <c r="KF1561" s="66"/>
      <c r="KG1561" s="66"/>
      <c r="KH1561" s="66"/>
      <c r="KI1561" s="66"/>
      <c r="KJ1561" s="66"/>
      <c r="KL1561" s="65"/>
      <c r="KN1561" s="53"/>
      <c r="KP1561" s="64"/>
      <c r="KR1561" s="63"/>
      <c r="KV1561" s="1"/>
      <c r="KW1561" s="34"/>
      <c r="KY1561" s="35"/>
      <c r="LA1561" s="36"/>
      <c r="LC1561" s="37"/>
      <c r="LQ1561" s="1"/>
      <c r="LU1561" s="59"/>
      <c r="LW1561" s="60"/>
      <c r="ME1561" s="34"/>
      <c r="MG1561" s="35"/>
      <c r="MW1561" s="61"/>
      <c r="MY1561" s="62"/>
      <c r="NE1561" s="59"/>
      <c r="NG1561" s="60"/>
      <c r="NO1561" s="36"/>
      <c r="NQ1561" s="37"/>
      <c r="OG1561" s="61"/>
      <c r="OI1561" s="62"/>
      <c r="OY1561" s="52"/>
      <c r="PA1561" s="53"/>
      <c r="PQ1561" s="61"/>
      <c r="PS1561" s="62"/>
      <c r="PW1561" s="1"/>
      <c r="RG1561" s="59"/>
      <c r="RI1561" s="60"/>
      <c r="RQ1561" s="34"/>
      <c r="RS1561" s="35"/>
      <c r="SI1561" s="61"/>
      <c r="SK1561" s="62"/>
      <c r="SQ1561" s="59"/>
      <c r="SS1561" s="60"/>
      <c r="TA1561" s="36"/>
      <c r="TC1561" s="37"/>
      <c r="TS1561" s="61"/>
      <c r="TU1561" s="62"/>
      <c r="UK1561" s="52"/>
      <c r="UM1561" s="53"/>
      <c r="VC1561" s="61"/>
      <c r="VE1561" s="62"/>
      <c r="VF1561" s="1"/>
      <c r="VT1561" s="1"/>
    </row>
    <row r="1562" spans="169:592" x14ac:dyDescent="0.3">
      <c r="FM1562" s="63"/>
      <c r="FO1562" s="64"/>
      <c r="FQ1562" s="53"/>
      <c r="FS1562" s="65"/>
      <c r="FU1562" s="66"/>
      <c r="KJ1562" s="66"/>
      <c r="KL1562" s="65"/>
      <c r="KN1562" s="53"/>
      <c r="KP1562" s="64"/>
      <c r="KR1562" s="63"/>
      <c r="KV1562" s="1"/>
      <c r="KW1562" s="34"/>
      <c r="KY1562" s="35"/>
      <c r="LA1562" s="36"/>
      <c r="LC1562" s="37"/>
      <c r="LQ1562" s="1"/>
      <c r="LU1562" s="59"/>
      <c r="LW1562" s="60"/>
      <c r="ME1562" s="34"/>
      <c r="MG1562" s="35"/>
      <c r="MW1562" s="61"/>
      <c r="MY1562" s="62"/>
      <c r="NE1562" s="59"/>
      <c r="NG1562" s="60"/>
      <c r="NO1562" s="36"/>
      <c r="NQ1562" s="37"/>
      <c r="OG1562" s="61"/>
      <c r="OI1562" s="62"/>
      <c r="OY1562" s="52"/>
      <c r="PA1562" s="53"/>
      <c r="PQ1562" s="61"/>
      <c r="PS1562" s="62"/>
      <c r="RG1562" s="59"/>
      <c r="RI1562" s="60"/>
      <c r="RQ1562" s="34"/>
      <c r="RS1562" s="35"/>
      <c r="SI1562" s="61"/>
      <c r="SK1562" s="62"/>
      <c r="SQ1562" s="59"/>
      <c r="SS1562" s="60"/>
      <c r="TA1562" s="36"/>
      <c r="TC1562" s="37"/>
      <c r="TS1562" s="61"/>
      <c r="TU1562" s="62"/>
      <c r="UK1562" s="52"/>
      <c r="UM1562" s="53"/>
      <c r="VC1562" s="61"/>
      <c r="VE1562" s="62"/>
      <c r="VF1562" s="1"/>
      <c r="VT1562" s="1"/>
    </row>
    <row r="1563" spans="169:592" x14ac:dyDescent="0.3">
      <c r="FM1563" s="63"/>
      <c r="FO1563" s="64"/>
      <c r="FQ1563" s="53"/>
      <c r="FS1563" s="65"/>
      <c r="FU1563" s="66"/>
      <c r="KJ1563" s="66"/>
      <c r="KL1563" s="65"/>
      <c r="KN1563" s="53"/>
      <c r="KP1563" s="64"/>
      <c r="KR1563" s="63"/>
      <c r="KV1563" s="1"/>
      <c r="KW1563" s="34"/>
      <c r="KY1563" s="35"/>
      <c r="LA1563" s="36"/>
      <c r="LC1563" s="37"/>
      <c r="LQ1563" s="1"/>
      <c r="LU1563" s="59"/>
      <c r="LW1563" s="60"/>
      <c r="ME1563" s="34"/>
      <c r="MG1563" s="35"/>
      <c r="MW1563" s="61"/>
      <c r="MY1563" s="62"/>
      <c r="NE1563" s="59"/>
      <c r="NG1563" s="60"/>
      <c r="NO1563" s="36"/>
      <c r="NQ1563" s="37"/>
      <c r="OG1563" s="61"/>
      <c r="OI1563" s="62"/>
      <c r="OY1563" s="52"/>
      <c r="PA1563" s="53"/>
      <c r="PQ1563" s="61"/>
      <c r="PS1563" s="62"/>
      <c r="PW1563" s="1"/>
      <c r="RG1563" s="59"/>
      <c r="RI1563" s="60"/>
      <c r="RQ1563" s="34"/>
      <c r="RS1563" s="35"/>
      <c r="SI1563" s="61"/>
      <c r="SK1563" s="62"/>
      <c r="SQ1563" s="59"/>
      <c r="SS1563" s="60"/>
      <c r="TA1563" s="36"/>
      <c r="TC1563" s="37"/>
      <c r="TS1563" s="61"/>
      <c r="TU1563" s="62"/>
      <c r="UK1563" s="52"/>
      <c r="UM1563" s="53"/>
      <c r="VC1563" s="61"/>
      <c r="VE1563" s="62"/>
      <c r="VF1563" s="1"/>
      <c r="VT1563" s="1"/>
    </row>
    <row r="1564" spans="169:592" x14ac:dyDescent="0.3">
      <c r="FM1564" s="63"/>
      <c r="FO1564" s="64"/>
      <c r="FQ1564" s="53"/>
      <c r="FS1564" s="65"/>
      <c r="FU1564" s="66"/>
      <c r="FW1564" s="67"/>
      <c r="FX1564" s="67"/>
      <c r="FY1564" s="67"/>
      <c r="FZ1564" s="67"/>
      <c r="GA1564" s="67"/>
      <c r="GB1564" s="67"/>
      <c r="GC1564" s="67"/>
      <c r="GD1564" s="67"/>
      <c r="GE1564" s="67"/>
      <c r="GF1564" s="67"/>
      <c r="GG1564" s="67"/>
      <c r="GH1564" s="67"/>
      <c r="GI1564" s="67"/>
      <c r="GJ1564" s="67"/>
      <c r="GK1564" s="67"/>
      <c r="GL1564" s="67"/>
      <c r="GM1564" s="67"/>
      <c r="GN1564" s="67"/>
      <c r="GO1564" s="67"/>
      <c r="GP1564" s="67"/>
      <c r="GQ1564" s="67"/>
      <c r="GR1564" s="67"/>
      <c r="GS1564" s="67"/>
      <c r="GT1564" s="67"/>
      <c r="GU1564" s="67"/>
      <c r="GV1564" s="67"/>
      <c r="GW1564" s="67"/>
      <c r="GX1564" s="67"/>
      <c r="GY1564" s="67"/>
      <c r="GZ1564" s="67"/>
      <c r="HA1564" s="67"/>
      <c r="HB1564" s="67"/>
      <c r="HC1564" s="67"/>
      <c r="HD1564" s="67"/>
      <c r="HE1564" s="67"/>
      <c r="HF1564" s="67"/>
      <c r="HG1564" s="67"/>
      <c r="HH1564" s="67"/>
      <c r="HI1564" s="67"/>
      <c r="HJ1564" s="67"/>
      <c r="HK1564" s="67"/>
      <c r="HL1564" s="67"/>
      <c r="HM1564" s="67"/>
      <c r="HN1564" s="67"/>
      <c r="HO1564" s="67"/>
      <c r="HP1564" s="67"/>
      <c r="HQ1564" s="67"/>
      <c r="HR1564" s="67"/>
      <c r="HS1564" s="67"/>
      <c r="HT1564" s="67"/>
      <c r="HU1564" s="67"/>
      <c r="HV1564" s="67"/>
      <c r="HW1564" s="67"/>
      <c r="HX1564" s="67"/>
      <c r="HY1564" s="67"/>
      <c r="HZ1564" s="67"/>
      <c r="IA1564" s="67"/>
      <c r="IB1564" s="67"/>
      <c r="IC1564" s="67"/>
      <c r="ID1564" s="67"/>
      <c r="IE1564" s="67"/>
      <c r="IF1564" s="67"/>
      <c r="IG1564" s="67"/>
      <c r="IH1564" s="67"/>
      <c r="II1564" s="67"/>
      <c r="IJ1564" s="67"/>
      <c r="IK1564" s="67"/>
      <c r="IL1564" s="67"/>
      <c r="IM1564" s="67"/>
      <c r="IN1564" s="67"/>
      <c r="IO1564" s="67"/>
      <c r="IP1564" s="67"/>
      <c r="IQ1564" s="67"/>
      <c r="IR1564" s="67"/>
      <c r="IS1564" s="67"/>
      <c r="IT1564" s="67"/>
      <c r="IU1564" s="67"/>
      <c r="IV1564" s="67"/>
      <c r="IW1564" s="67"/>
      <c r="IX1564" s="67"/>
      <c r="IY1564" s="67"/>
      <c r="IZ1564" s="67"/>
      <c r="JA1564" s="67"/>
      <c r="JB1564" s="67"/>
      <c r="JC1564" s="67"/>
      <c r="JD1564" s="67"/>
      <c r="JE1564" s="67"/>
      <c r="JF1564" s="67"/>
      <c r="JG1564" s="67"/>
      <c r="JH1564" s="67"/>
      <c r="JI1564" s="67"/>
      <c r="JJ1564" s="67"/>
      <c r="JK1564" s="67"/>
      <c r="JL1564" s="67"/>
      <c r="JM1564" s="67"/>
      <c r="JN1564" s="67"/>
      <c r="JO1564" s="67"/>
      <c r="JP1564" s="67"/>
      <c r="JQ1564" s="67"/>
      <c r="JR1564" s="67"/>
      <c r="JS1564" s="67"/>
      <c r="JT1564" s="67"/>
      <c r="JU1564" s="67"/>
      <c r="JV1564" s="67"/>
      <c r="JW1564" s="67"/>
      <c r="JX1564" s="67"/>
      <c r="JY1564" s="67"/>
      <c r="JZ1564" s="67"/>
      <c r="KA1564" s="67"/>
      <c r="KB1564" s="67"/>
      <c r="KC1564" s="67"/>
      <c r="KD1564" s="67"/>
      <c r="KE1564" s="67"/>
      <c r="KF1564" s="67"/>
      <c r="KG1564" s="67"/>
      <c r="KH1564" s="67"/>
      <c r="KJ1564" s="66"/>
      <c r="KL1564" s="65"/>
      <c r="KN1564" s="53"/>
      <c r="KP1564" s="64"/>
      <c r="KR1564" s="63"/>
      <c r="KV1564" s="1"/>
      <c r="KW1564" s="34"/>
      <c r="KY1564" s="35"/>
      <c r="LA1564" s="36"/>
      <c r="LC1564" s="37"/>
      <c r="LQ1564" s="1"/>
      <c r="LU1564" s="59"/>
      <c r="LW1564" s="60"/>
      <c r="ME1564" s="34"/>
      <c r="MG1564" s="35"/>
      <c r="MO1564" s="61"/>
      <c r="MP1564" s="61"/>
      <c r="MQ1564" s="61"/>
      <c r="MR1564" s="61"/>
      <c r="MS1564" s="61"/>
      <c r="MT1564" s="61"/>
      <c r="MU1564" s="61"/>
      <c r="MV1564" s="61"/>
      <c r="MW1564" s="61"/>
      <c r="MY1564" s="62"/>
      <c r="NE1564" s="59"/>
      <c r="NG1564" s="60"/>
      <c r="NO1564" s="36"/>
      <c r="NQ1564" s="37"/>
      <c r="NY1564" s="61"/>
      <c r="NZ1564" s="61"/>
      <c r="OA1564" s="61"/>
      <c r="OB1564" s="61"/>
      <c r="OC1564" s="61"/>
      <c r="OD1564" s="61"/>
      <c r="OE1564" s="61"/>
      <c r="OF1564" s="61"/>
      <c r="OG1564" s="61"/>
      <c r="OI1564" s="62"/>
      <c r="OY1564" s="52"/>
      <c r="PA1564" s="53"/>
      <c r="PI1564" s="61"/>
      <c r="PJ1564" s="61"/>
      <c r="PK1564" s="61"/>
      <c r="PL1564" s="61"/>
      <c r="PM1564" s="61"/>
      <c r="PN1564" s="61"/>
      <c r="PO1564" s="61"/>
      <c r="PP1564" s="61"/>
      <c r="PQ1564" s="61"/>
      <c r="PS1564" s="62"/>
      <c r="RG1564" s="59"/>
      <c r="RI1564" s="60"/>
      <c r="RQ1564" s="34"/>
      <c r="RS1564" s="35"/>
      <c r="SA1564" s="61"/>
      <c r="SB1564" s="61"/>
      <c r="SC1564" s="61"/>
      <c r="SD1564" s="61"/>
      <c r="SE1564" s="61"/>
      <c r="SF1564" s="61"/>
      <c r="SG1564" s="61"/>
      <c r="SH1564" s="61"/>
      <c r="SI1564" s="61"/>
      <c r="SK1564" s="62"/>
      <c r="SQ1564" s="59"/>
      <c r="SS1564" s="60"/>
      <c r="TA1564" s="36"/>
      <c r="TC1564" s="37"/>
      <c r="TK1564" s="61"/>
      <c r="TL1564" s="61"/>
      <c r="TM1564" s="61"/>
      <c r="TN1564" s="61"/>
      <c r="TO1564" s="61"/>
      <c r="TP1564" s="61"/>
      <c r="TQ1564" s="61"/>
      <c r="TR1564" s="61"/>
      <c r="TS1564" s="61"/>
      <c r="TU1564" s="62"/>
      <c r="UK1564" s="52"/>
      <c r="UM1564" s="53"/>
      <c r="UU1564" s="61"/>
      <c r="UV1564" s="61"/>
      <c r="UW1564" s="61"/>
      <c r="UX1564" s="61"/>
      <c r="UY1564" s="61"/>
      <c r="UZ1564" s="61"/>
      <c r="VA1564" s="61"/>
      <c r="VB1564" s="61"/>
      <c r="VC1564" s="61"/>
      <c r="VE1564" s="62"/>
      <c r="VF1564" s="1"/>
      <c r="VT1564" s="1"/>
    </row>
    <row r="1565" spans="169:592" x14ac:dyDescent="0.3">
      <c r="FM1565" s="63"/>
      <c r="FO1565" s="64"/>
      <c r="FQ1565" s="53"/>
      <c r="FS1565" s="65"/>
      <c r="FU1565" s="66"/>
      <c r="FW1565" s="67"/>
      <c r="FX1565" s="67"/>
      <c r="FY1565" s="67"/>
      <c r="FZ1565" s="67"/>
      <c r="GA1565" s="67"/>
      <c r="GB1565" s="67"/>
      <c r="GC1565" s="67"/>
      <c r="GD1565" s="67"/>
      <c r="GE1565" s="67"/>
      <c r="GF1565" s="67"/>
      <c r="GG1565" s="67"/>
      <c r="GH1565" s="67"/>
      <c r="GI1565" s="67"/>
      <c r="GJ1565" s="67"/>
      <c r="GK1565" s="67"/>
      <c r="GL1565" s="67"/>
      <c r="GM1565" s="67"/>
      <c r="GN1565" s="67"/>
      <c r="GO1565" s="67"/>
      <c r="GP1565" s="67"/>
      <c r="GQ1565" s="67"/>
      <c r="GR1565" s="67"/>
      <c r="GS1565" s="67"/>
      <c r="GT1565" s="67"/>
      <c r="GU1565" s="67"/>
      <c r="GV1565" s="67"/>
      <c r="GW1565" s="67"/>
      <c r="GX1565" s="67"/>
      <c r="GY1565" s="67"/>
      <c r="GZ1565" s="67"/>
      <c r="HA1565" s="67"/>
      <c r="HB1565" s="67"/>
      <c r="HC1565" s="67"/>
      <c r="HD1565" s="67"/>
      <c r="HE1565" s="67"/>
      <c r="HF1565" s="67"/>
      <c r="HG1565" s="67"/>
      <c r="HH1565" s="67"/>
      <c r="HI1565" s="67"/>
      <c r="HJ1565" s="67"/>
      <c r="HK1565" s="67"/>
      <c r="HL1565" s="67"/>
      <c r="HM1565" s="67"/>
      <c r="HN1565" s="67"/>
      <c r="HO1565" s="67"/>
      <c r="HP1565" s="67"/>
      <c r="HQ1565" s="67"/>
      <c r="HR1565" s="67"/>
      <c r="HS1565" s="67"/>
      <c r="HT1565" s="67"/>
      <c r="HU1565" s="67"/>
      <c r="HV1565" s="67"/>
      <c r="HW1565" s="67"/>
      <c r="HX1565" s="67"/>
      <c r="HY1565" s="67"/>
      <c r="HZ1565" s="67"/>
      <c r="IA1565" s="67"/>
      <c r="IB1565" s="67"/>
      <c r="IC1565" s="67"/>
      <c r="ID1565" s="67"/>
      <c r="IE1565" s="67"/>
      <c r="IF1565" s="67"/>
      <c r="IG1565" s="67"/>
      <c r="IH1565" s="67"/>
      <c r="II1565" s="67"/>
      <c r="IJ1565" s="67"/>
      <c r="IK1565" s="67"/>
      <c r="IL1565" s="67"/>
      <c r="IM1565" s="67"/>
      <c r="IN1565" s="67"/>
      <c r="IO1565" s="67"/>
      <c r="IP1565" s="67"/>
      <c r="IQ1565" s="67"/>
      <c r="IR1565" s="67"/>
      <c r="IS1565" s="67"/>
      <c r="IT1565" s="67"/>
      <c r="IU1565" s="67"/>
      <c r="IV1565" s="67"/>
      <c r="IW1565" s="67"/>
      <c r="IX1565" s="67"/>
      <c r="IY1565" s="67"/>
      <c r="IZ1565" s="67"/>
      <c r="JA1565" s="67"/>
      <c r="JB1565" s="67"/>
      <c r="JC1565" s="67"/>
      <c r="JD1565" s="67"/>
      <c r="JE1565" s="67"/>
      <c r="JF1565" s="67"/>
      <c r="JG1565" s="67"/>
      <c r="JH1565" s="67"/>
      <c r="JI1565" s="67"/>
      <c r="JJ1565" s="67"/>
      <c r="JK1565" s="67"/>
      <c r="JL1565" s="67"/>
      <c r="JM1565" s="67"/>
      <c r="JN1565" s="67"/>
      <c r="JO1565" s="67"/>
      <c r="JP1565" s="67"/>
      <c r="JQ1565" s="67"/>
      <c r="JR1565" s="67"/>
      <c r="JS1565" s="67"/>
      <c r="JT1565" s="67"/>
      <c r="JU1565" s="67"/>
      <c r="JV1565" s="67"/>
      <c r="JW1565" s="67"/>
      <c r="JX1565" s="67"/>
      <c r="JY1565" s="67"/>
      <c r="JZ1565" s="67"/>
      <c r="KA1565" s="67"/>
      <c r="KB1565" s="67"/>
      <c r="KC1565" s="67"/>
      <c r="KD1565" s="67"/>
      <c r="KE1565" s="67"/>
      <c r="KF1565" s="67"/>
      <c r="KG1565" s="67"/>
      <c r="KH1565" s="67"/>
      <c r="KJ1565" s="66"/>
      <c r="KL1565" s="65"/>
      <c r="KN1565" s="53"/>
      <c r="KP1565" s="64"/>
      <c r="KR1565" s="63"/>
      <c r="KV1565" s="1"/>
      <c r="KW1565" s="34"/>
      <c r="KY1565" s="35"/>
      <c r="LA1565" s="36"/>
      <c r="LC1565" s="37"/>
      <c r="LQ1565" s="1"/>
      <c r="LU1565" s="59"/>
      <c r="LW1565" s="60"/>
      <c r="ME1565" s="34"/>
      <c r="MG1565" s="35"/>
      <c r="MO1565" s="61"/>
      <c r="MY1565" s="62"/>
      <c r="NE1565" s="59"/>
      <c r="NG1565" s="60"/>
      <c r="NO1565" s="36"/>
      <c r="NQ1565" s="37"/>
      <c r="NY1565" s="61"/>
      <c r="OI1565" s="62"/>
      <c r="OY1565" s="52"/>
      <c r="PA1565" s="53"/>
      <c r="PI1565" s="61"/>
      <c r="PS1565" s="62"/>
      <c r="PW1565" s="1"/>
      <c r="RG1565" s="59"/>
      <c r="RI1565" s="60"/>
      <c r="RQ1565" s="34"/>
      <c r="RS1565" s="35"/>
      <c r="SA1565" s="61"/>
      <c r="SK1565" s="62"/>
      <c r="SQ1565" s="59"/>
      <c r="SS1565" s="60"/>
      <c r="TA1565" s="36"/>
      <c r="TC1565" s="37"/>
      <c r="TK1565" s="61"/>
      <c r="TU1565" s="62"/>
      <c r="UK1565" s="52"/>
      <c r="UM1565" s="53"/>
      <c r="UU1565" s="61"/>
      <c r="VE1565" s="62"/>
      <c r="VF1565" s="1"/>
      <c r="VT1565" s="1"/>
    </row>
    <row r="1566" spans="169:592" x14ac:dyDescent="0.3">
      <c r="FM1566" s="63"/>
      <c r="FO1566" s="64"/>
      <c r="FQ1566" s="53"/>
      <c r="FS1566" s="65"/>
      <c r="FU1566" s="66"/>
      <c r="FW1566" s="67"/>
      <c r="KH1566" s="67"/>
      <c r="KJ1566" s="66"/>
      <c r="KL1566" s="65"/>
      <c r="KN1566" s="53"/>
      <c r="KP1566" s="64"/>
      <c r="KR1566" s="63"/>
      <c r="KV1566" s="1"/>
      <c r="KW1566" s="34"/>
      <c r="KY1566" s="35"/>
      <c r="LA1566" s="36"/>
      <c r="LC1566" s="37"/>
      <c r="LQ1566" s="1"/>
      <c r="LU1566" s="59"/>
      <c r="LW1566" s="60"/>
      <c r="ME1566" s="34"/>
      <c r="MG1566" s="35"/>
      <c r="MO1566" s="61"/>
      <c r="MQ1566" s="62"/>
      <c r="MR1566" s="62"/>
      <c r="MS1566" s="62"/>
      <c r="MT1566" s="62"/>
      <c r="MU1566" s="62"/>
      <c r="MV1566" s="62"/>
      <c r="MW1566" s="62"/>
      <c r="MX1566" s="62"/>
      <c r="MY1566" s="62"/>
      <c r="NE1566" s="59"/>
      <c r="NG1566" s="60"/>
      <c r="NO1566" s="36"/>
      <c r="NQ1566" s="37"/>
      <c r="NY1566" s="61"/>
      <c r="OA1566" s="62"/>
      <c r="OB1566" s="62"/>
      <c r="OC1566" s="62"/>
      <c r="OD1566" s="62"/>
      <c r="OE1566" s="62"/>
      <c r="OF1566" s="62"/>
      <c r="OG1566" s="62"/>
      <c r="OH1566" s="62"/>
      <c r="OI1566" s="62"/>
      <c r="OY1566" s="52"/>
      <c r="PA1566" s="53"/>
      <c r="PI1566" s="61"/>
      <c r="PK1566" s="62"/>
      <c r="PL1566" s="62"/>
      <c r="PM1566" s="62"/>
      <c r="PN1566" s="62"/>
      <c r="PO1566" s="62"/>
      <c r="PP1566" s="62"/>
      <c r="PQ1566" s="62"/>
      <c r="PR1566" s="62"/>
      <c r="PS1566" s="62"/>
      <c r="RG1566" s="59"/>
      <c r="RI1566" s="60"/>
      <c r="RQ1566" s="34"/>
      <c r="RS1566" s="35"/>
      <c r="SA1566" s="61"/>
      <c r="SC1566" s="62"/>
      <c r="SD1566" s="62"/>
      <c r="SE1566" s="62"/>
      <c r="SF1566" s="62"/>
      <c r="SG1566" s="62"/>
      <c r="SH1566" s="62"/>
      <c r="SI1566" s="62"/>
      <c r="SJ1566" s="62"/>
      <c r="SK1566" s="62"/>
      <c r="SQ1566" s="59"/>
      <c r="SS1566" s="60"/>
      <c r="TA1566" s="36"/>
      <c r="TC1566" s="37"/>
      <c r="TK1566" s="61"/>
      <c r="TM1566" s="62"/>
      <c r="TN1566" s="62"/>
      <c r="TO1566" s="62"/>
      <c r="TP1566" s="62"/>
      <c r="TQ1566" s="62"/>
      <c r="TR1566" s="62"/>
      <c r="TS1566" s="62"/>
      <c r="TT1566" s="62"/>
      <c r="TU1566" s="62"/>
      <c r="UK1566" s="52"/>
      <c r="UM1566" s="53"/>
      <c r="UU1566" s="61"/>
      <c r="UW1566" s="62"/>
      <c r="UX1566" s="62"/>
      <c r="UY1566" s="62"/>
      <c r="UZ1566" s="62"/>
      <c r="VA1566" s="62"/>
      <c r="VB1566" s="62"/>
      <c r="VC1566" s="62"/>
      <c r="VD1566" s="62"/>
      <c r="VE1566" s="62"/>
      <c r="VF1566" s="1"/>
      <c r="VT1566" s="1"/>
    </row>
    <row r="1567" spans="169:592" ht="15" thickBot="1" x14ac:dyDescent="0.35">
      <c r="FM1567" s="63"/>
      <c r="FO1567" s="64"/>
      <c r="FQ1567" s="53"/>
      <c r="FS1567" s="65"/>
      <c r="FU1567" s="66"/>
      <c r="FW1567" s="67"/>
      <c r="KH1567" s="67" t="s">
        <v>172</v>
      </c>
      <c r="KJ1567" s="66"/>
      <c r="KL1567" s="65" t="s">
        <v>172</v>
      </c>
      <c r="KN1567" s="53"/>
      <c r="KP1567" s="64" t="s">
        <v>172</v>
      </c>
      <c r="KR1567" s="63"/>
      <c r="KV1567" s="1"/>
      <c r="KW1567" s="34"/>
      <c r="KY1567" s="35"/>
      <c r="LA1567" s="36"/>
      <c r="LC1567" s="37"/>
      <c r="LQ1567" s="1"/>
      <c r="LU1567" s="59"/>
      <c r="LW1567" s="60" t="s">
        <v>76</v>
      </c>
      <c r="ME1567" s="34"/>
      <c r="MG1567" s="35" t="s">
        <v>76</v>
      </c>
      <c r="MO1567" s="61"/>
      <c r="MQ1567" s="62" t="s">
        <v>76</v>
      </c>
      <c r="NE1567" s="59"/>
      <c r="NG1567" s="60" t="s">
        <v>76</v>
      </c>
      <c r="NO1567" s="36"/>
      <c r="NQ1567" s="37" t="s">
        <v>76</v>
      </c>
      <c r="NY1567" s="61"/>
      <c r="OA1567" s="62" t="s">
        <v>76</v>
      </c>
      <c r="OY1567" s="52"/>
      <c r="PA1567" s="53" t="s">
        <v>76</v>
      </c>
      <c r="PI1567" s="61"/>
      <c r="PK1567" s="62" t="s">
        <v>76</v>
      </c>
      <c r="PW1567" s="1"/>
      <c r="RG1567" s="59"/>
      <c r="RI1567" s="60" t="s">
        <v>76</v>
      </c>
      <c r="RQ1567" s="34"/>
      <c r="RS1567" s="35" t="s">
        <v>76</v>
      </c>
      <c r="SA1567" s="61"/>
      <c r="SC1567" s="62" t="s">
        <v>76</v>
      </c>
      <c r="SQ1567" s="59"/>
      <c r="SS1567" s="60" t="s">
        <v>76</v>
      </c>
      <c r="TA1567" s="36"/>
      <c r="TC1567" s="37" t="s">
        <v>76</v>
      </c>
      <c r="TK1567" s="61"/>
      <c r="TM1567" s="62" t="s">
        <v>76</v>
      </c>
      <c r="UK1567" s="52"/>
      <c r="UM1567" s="53" t="s">
        <v>76</v>
      </c>
      <c r="UU1567" s="61"/>
      <c r="UW1567" s="62" t="s">
        <v>76</v>
      </c>
      <c r="VF1567" s="1"/>
      <c r="VT1567" s="1"/>
    </row>
    <row r="1568" spans="169:592" x14ac:dyDescent="0.3">
      <c r="FM1568" s="63"/>
      <c r="FO1568" s="64"/>
      <c r="FQ1568" s="53"/>
      <c r="FS1568" s="65"/>
      <c r="FU1568" s="66"/>
      <c r="FW1568" s="67"/>
      <c r="KH1568" s="68">
        <f t="array" ref="KH1568:KH1570">KH1580:KH1582+KH2667:KH2669</f>
        <v>9.3767401635035386E-3</v>
      </c>
      <c r="KJ1568" s="66"/>
      <c r="KL1568" s="71">
        <f t="array" ref="KL1568:KL1570">KL1580:KL1582+KL2667:KL2669</f>
        <v>9.3806111414928752E-3</v>
      </c>
      <c r="KN1568" s="53"/>
      <c r="KP1568" s="74">
        <f t="array" ref="KP1568:KP1570">KP1580:KP1582+KP2667:KP2669</f>
        <v>9.3705271630335173E-3</v>
      </c>
      <c r="KR1568" s="63"/>
      <c r="KV1568" s="1"/>
      <c r="KW1568" s="34"/>
      <c r="KY1568" s="35"/>
      <c r="LA1568" s="36"/>
      <c r="LC1568" s="37"/>
      <c r="LQ1568" s="1"/>
      <c r="LU1568" s="59"/>
      <c r="LW1568" s="77">
        <f t="array" ref="LW1568:LW1571">LT1502:LT1505+MD1502:MD1505+MN1502:MN1505</f>
        <v>-1.9009267688402282E-7</v>
      </c>
      <c r="ME1568" s="34"/>
      <c r="MG1568" s="45">
        <f t="array" ref="MG1568:MG1571">LZ1502:LZ1505+NJ1502:NJ1505</f>
        <v>-7.6188315501832354E-6</v>
      </c>
      <c r="MO1568" s="61"/>
      <c r="MQ1568" s="80">
        <f t="array" ref="MQ1568:MQ1571">LX1413:LX1416+NH1413:NH1416</f>
        <v>4.3146630097256255E-3</v>
      </c>
      <c r="NE1568" s="59"/>
      <c r="NG1568" s="77">
        <f t="array" ref="NG1568:NG1571">ND1502:ND1505+NN1502:NN1505+NX1502:NX1505</f>
        <v>3.3218106874167993E-8</v>
      </c>
      <c r="NO1568" s="36"/>
      <c r="NQ1568" s="48">
        <f t="array" ref="NQ1568:NQ1571">MJ1502:MJ1505+NT1502:NT1505</f>
        <v>6.5243252885024411E-6</v>
      </c>
      <c r="NY1568" s="61"/>
      <c r="OA1568" s="80">
        <f t="array" ref="OA1568:OA1571">MI1413:MI1416+NS1413:NS1416</f>
        <v>4.3172514778706097E-3</v>
      </c>
      <c r="OY1568" s="52"/>
      <c r="PA1568" s="83">
        <f t="array" ref="PA1568:PA1571">MT1502:MT1505+OD1502:OD1505</f>
        <v>1.0945062616805469E-6</v>
      </c>
      <c r="PI1568" s="61"/>
      <c r="PK1568" s="80">
        <f t="array" ref="PK1568:PK1571">MT1413:MT1416+OD1413:OD1416</f>
        <v>4.3162470435756843E-3</v>
      </c>
      <c r="RG1568" s="59"/>
      <c r="RI1568" s="77">
        <f t="array" ref="RI1568:RI1571">RF1502:RF1505+RP1502:RP1505+RZ1502:RZ1505</f>
        <v>2.9952249801084407E-8</v>
      </c>
      <c r="RQ1568" s="34"/>
      <c r="RS1568" s="45">
        <f t="array" ref="RS1568:RS1571">RL1502:RL1505+SV1502:SV1505</f>
        <v>-1.2042659604012076E-5</v>
      </c>
      <c r="SA1568" s="61"/>
      <c r="SC1568" s="80">
        <f t="array" ref="SC1568:SC1571">RJ1413:RJ1416+ST1413:ST1416</f>
        <v>-7.469438067321195E-4</v>
      </c>
      <c r="SQ1568" s="59"/>
      <c r="SS1568" s="77">
        <f t="array" ref="SS1568:SS1571">SP1502:SP1505+SZ1502:SZ1505+TJ1502:TJ1505</f>
        <v>-5.2263816944165383E-9</v>
      </c>
      <c r="TA1568" s="36"/>
      <c r="TC1568" s="48">
        <f t="array" ref="TC1568:TC1571">RV1502:RV1505+TF1502:TF1505</f>
        <v>1.0273518804634102E-5</v>
      </c>
      <c r="TK1568" s="61"/>
      <c r="TM1568" s="80">
        <f t="array" ref="TM1568:TM1571">RU1413:RU1416+TE1413:TE1416</f>
        <v>-7.4594457100641502E-4</v>
      </c>
      <c r="UK1568" s="52"/>
      <c r="UM1568" s="83">
        <f t="array" ref="UM1568:UM1571">SF1502:SF1505+TP1502:TP1505</f>
        <v>1.7691407993783893E-6</v>
      </c>
      <c r="UU1568" s="61"/>
      <c r="UW1568" s="80">
        <f t="array" ref="UW1568:UW1571">SF1413:SF1416+TP1413:TP1416</f>
        <v>-7.4632692668232144E-4</v>
      </c>
      <c r="VF1568" s="1"/>
      <c r="VT1568" s="1"/>
    </row>
    <row r="1569" spans="169:592" x14ac:dyDescent="0.3">
      <c r="FM1569" s="63"/>
      <c r="FO1569" s="64"/>
      <c r="FQ1569" s="53"/>
      <c r="FS1569" s="65"/>
      <c r="FU1569" s="66"/>
      <c r="FW1569" s="67"/>
      <c r="KH1569" s="69">
        <v>-1.194092804133218E-3</v>
      </c>
      <c r="KJ1569" s="66"/>
      <c r="KL1569" s="72">
        <v>-1.1777812040214832E-3</v>
      </c>
      <c r="KN1569" s="53"/>
      <c r="KP1569" s="75">
        <v>-1.2203690285787928E-3</v>
      </c>
      <c r="KR1569" s="63"/>
      <c r="KV1569" s="1"/>
      <c r="KW1569" s="34"/>
      <c r="KY1569" s="35"/>
      <c r="LA1569" s="36"/>
      <c r="LC1569" s="37"/>
      <c r="LQ1569" s="1"/>
      <c r="LU1569" s="59"/>
      <c r="LW1569" s="78">
        <v>1.2145852065999569E-7</v>
      </c>
      <c r="ME1569" s="34"/>
      <c r="MG1569" s="46">
        <v>-8.9943714855140139E-6</v>
      </c>
      <c r="MO1569" s="61"/>
      <c r="MQ1569" s="81">
        <v>-1.2299734274066505E-3</v>
      </c>
      <c r="NE1569" s="59"/>
      <c r="NG1569" s="78">
        <v>-2.1224500454705569E-8</v>
      </c>
      <c r="NO1569" s="36"/>
      <c r="NQ1569" s="49">
        <v>7.7022578545659516E-6</v>
      </c>
      <c r="NY1569" s="61"/>
      <c r="OA1569" s="81">
        <v>-1.230711335883216E-3</v>
      </c>
      <c r="OY1569" s="52"/>
      <c r="PA1569" s="84">
        <v>1.2921136309477701E-6</v>
      </c>
      <c r="PI1569" s="61"/>
      <c r="PK1569" s="81">
        <v>-1.2304249965057032E-3</v>
      </c>
      <c r="PW1569" s="1"/>
      <c r="RG1569" s="59"/>
      <c r="RI1569" s="78">
        <v>1.2722981568450948E-7</v>
      </c>
      <c r="RQ1569" s="34"/>
      <c r="RS1569" s="46">
        <v>2.8912208996427151E-6</v>
      </c>
      <c r="SA1569" s="61"/>
      <c r="SC1569" s="81">
        <v>5.9161408922804703E-3</v>
      </c>
      <c r="SQ1569" s="59"/>
      <c r="SS1569" s="78">
        <v>-2.2200388523383317E-8</v>
      </c>
      <c r="TA1569" s="36"/>
      <c r="TC1569" s="49">
        <v>-2.4664828234633373E-6</v>
      </c>
      <c r="TK1569" s="61"/>
      <c r="TM1569" s="81">
        <v>5.908226663581261E-3</v>
      </c>
      <c r="UK1569" s="52"/>
      <c r="UM1569" s="84">
        <v>-4.2473807617947727E-7</v>
      </c>
      <c r="UU1569" s="61"/>
      <c r="UW1569" s="81">
        <v>5.9112550282902441E-3</v>
      </c>
      <c r="VF1569" s="1"/>
      <c r="VT1569" s="1"/>
    </row>
    <row r="1570" spans="169:592" ht="15" thickBot="1" x14ac:dyDescent="0.35">
      <c r="FM1570" s="63"/>
      <c r="FO1570" s="64"/>
      <c r="FQ1570" s="53"/>
      <c r="FS1570" s="65"/>
      <c r="FU1570" s="66"/>
      <c r="FW1570" s="67"/>
      <c r="KH1570" s="70">
        <v>-2.6396046473637124E-3</v>
      </c>
      <c r="KJ1570" s="66"/>
      <c r="KL1570" s="73">
        <v>-2.6385305593993715E-3</v>
      </c>
      <c r="KN1570" s="53"/>
      <c r="KP1570" s="76">
        <v>-2.6414654683796467E-3</v>
      </c>
      <c r="KR1570" s="63"/>
      <c r="KV1570" s="1"/>
      <c r="KW1570" s="34"/>
      <c r="KY1570" s="35"/>
      <c r="LA1570" s="36"/>
      <c r="LC1570" s="37"/>
      <c r="LQ1570" s="1"/>
      <c r="LU1570" s="59"/>
      <c r="LW1570" s="78">
        <v>-1.2082496647709227E-7</v>
      </c>
      <c r="ME1570" s="34"/>
      <c r="MG1570" s="46">
        <v>-7.3308249050477788E-7</v>
      </c>
      <c r="MO1570" s="61"/>
      <c r="MQ1570" s="81">
        <v>-4.3220471945563284E-3</v>
      </c>
      <c r="NE1570" s="59"/>
      <c r="NG1570" s="78">
        <v>2.1113788977841766E-8</v>
      </c>
      <c r="NO1570" s="36"/>
      <c r="NQ1570" s="49">
        <v>6.2776934726664992E-7</v>
      </c>
      <c r="NY1570" s="61"/>
      <c r="OA1570" s="81">
        <v>-4.3246401040087134E-3</v>
      </c>
      <c r="OY1570" s="52"/>
      <c r="PA1570" s="84">
        <v>1.0531314323810493E-7</v>
      </c>
      <c r="PI1570" s="61"/>
      <c r="PK1570" s="81">
        <v>-4.3236339463532981E-3</v>
      </c>
      <c r="RG1570" s="59"/>
      <c r="RI1570" s="78">
        <v>-2.4901094953498652E-8</v>
      </c>
      <c r="RQ1570" s="34"/>
      <c r="RS1570" s="46">
        <v>7.5130851851577879E-7</v>
      </c>
      <c r="SA1570" s="61"/>
      <c r="SC1570" s="81">
        <v>6.1698674437098838E-4</v>
      </c>
      <c r="SQ1570" s="59"/>
      <c r="SS1570" s="78">
        <v>4.3450033966758403E-9</v>
      </c>
      <c r="TA1570" s="36"/>
      <c r="TC1570" s="49">
        <v>-6.409366905477603E-7</v>
      </c>
      <c r="TK1570" s="61"/>
      <c r="TM1570" s="81">
        <v>6.1616136103405091E-4</v>
      </c>
      <c r="UK1570" s="52"/>
      <c r="UM1570" s="84">
        <v>-1.1037182796804447E-7</v>
      </c>
      <c r="UU1570" s="61"/>
      <c r="UW1570" s="81">
        <v>6.1647719241944403E-4</v>
      </c>
      <c r="VF1570" s="1"/>
      <c r="VT1570" s="1"/>
    </row>
    <row r="1571" spans="169:592" ht="15" thickBot="1" x14ac:dyDescent="0.35">
      <c r="FM1571" s="63"/>
      <c r="FO1571" s="64"/>
      <c r="FQ1571" s="53"/>
      <c r="FS1571" s="65"/>
      <c r="FU1571" s="66"/>
      <c r="FW1571" s="67"/>
      <c r="KH1571" s="67"/>
      <c r="KJ1571" s="66"/>
      <c r="KL1571" s="65"/>
      <c r="KN1571" s="53"/>
      <c r="KP1571" s="64"/>
      <c r="KR1571" s="63"/>
      <c r="KV1571" s="1"/>
      <c r="KW1571" s="34"/>
      <c r="KY1571" s="35"/>
      <c r="LA1571" s="36"/>
      <c r="LC1571" s="37"/>
      <c r="LQ1571" s="1"/>
      <c r="LU1571" s="59"/>
      <c r="LW1571" s="79">
        <v>-4.259995228063563E-8</v>
      </c>
      <c r="ME1571" s="34"/>
      <c r="MG1571" s="47">
        <v>2.1365909087812349E-5</v>
      </c>
      <c r="MO1571" s="61"/>
      <c r="MQ1571" s="82">
        <v>-3.597038834287507E-3</v>
      </c>
      <c r="NE1571" s="59"/>
      <c r="NG1571" s="79">
        <v>7.4442098990995207E-9</v>
      </c>
      <c r="NO1571" s="36"/>
      <c r="NQ1571" s="50">
        <v>-1.8296524891491744E-5</v>
      </c>
      <c r="NY1571" s="61"/>
      <c r="OA1571" s="82">
        <v>-3.5991967842246798E-3</v>
      </c>
      <c r="OY1571" s="52"/>
      <c r="PA1571" s="85">
        <v>-3.0693841963199164E-6</v>
      </c>
      <c r="PI1571" s="61"/>
      <c r="PK1571" s="82">
        <v>-3.5983594090728791E-3</v>
      </c>
      <c r="PW1571" s="1"/>
      <c r="RG1571" s="59"/>
      <c r="RI1571" s="79">
        <v>-5.7590331365820677E-8</v>
      </c>
      <c r="RQ1571" s="34"/>
      <c r="RS1571" s="47">
        <v>-9.7351109896774207E-6</v>
      </c>
      <c r="SA1571" s="61"/>
      <c r="SC1571" s="82">
        <v>4.4572449889480588E-3</v>
      </c>
      <c r="SQ1571" s="59"/>
      <c r="SS1571" s="79">
        <v>1.0048963159813899E-8</v>
      </c>
      <c r="TA1571" s="36"/>
      <c r="TC1571" s="50">
        <v>8.3049633681497887E-6</v>
      </c>
      <c r="TK1571" s="61"/>
      <c r="TM1571" s="82">
        <v>4.4512824035879313E-3</v>
      </c>
      <c r="UK1571" s="52"/>
      <c r="UM1571" s="85">
        <v>1.4301476215279674E-6</v>
      </c>
      <c r="UU1571" s="61"/>
      <c r="UW1571" s="82">
        <v>4.4535639756398127E-3</v>
      </c>
      <c r="VF1571" s="1"/>
      <c r="VT1571" s="1"/>
    </row>
    <row r="1572" spans="169:592" x14ac:dyDescent="0.3">
      <c r="FM1572" s="63"/>
      <c r="FO1572" s="64"/>
      <c r="FQ1572" s="53"/>
      <c r="FS1572" s="65"/>
      <c r="FU1572" s="66"/>
      <c r="FW1572" s="67"/>
      <c r="KH1572" s="67"/>
      <c r="KJ1572" s="66"/>
      <c r="KL1572" s="65"/>
      <c r="KN1572" s="53"/>
      <c r="KP1572" s="64"/>
      <c r="KR1572" s="63"/>
      <c r="KV1572" s="1"/>
      <c r="KW1572" s="34"/>
      <c r="KY1572" s="35"/>
      <c r="LA1572" s="36"/>
      <c r="LC1572" s="37"/>
      <c r="LQ1572" s="1"/>
      <c r="LR1572" s="1"/>
      <c r="LS1572" s="1"/>
      <c r="LT1572" s="1"/>
      <c r="LU1572" s="2"/>
      <c r="LV1572" s="1"/>
      <c r="LW1572" s="7"/>
      <c r="LX1572" s="1"/>
      <c r="LY1572" s="1"/>
      <c r="LZ1572" s="1"/>
      <c r="MA1572" s="1"/>
      <c r="MB1572" s="1"/>
      <c r="MC1572" s="1"/>
      <c r="MD1572" s="1"/>
      <c r="ME1572" s="2"/>
      <c r="MF1572" s="1"/>
      <c r="MG1572" s="7"/>
      <c r="MH1572" s="1"/>
      <c r="MI1572" s="1"/>
      <c r="MJ1572" s="1"/>
      <c r="MK1572" s="1"/>
      <c r="ML1572" s="1"/>
      <c r="MM1572" s="1"/>
      <c r="MN1572" s="1"/>
      <c r="MO1572" s="2"/>
      <c r="MP1572" s="1"/>
      <c r="MQ1572" s="7"/>
      <c r="MR1572" s="1"/>
      <c r="MS1572" s="1"/>
      <c r="MT1572" s="1"/>
      <c r="MU1572" s="1"/>
      <c r="NA1572" s="1"/>
      <c r="NB1572" s="1"/>
      <c r="NC1572" s="1"/>
      <c r="ND1572" s="1"/>
      <c r="NE1572" s="2"/>
      <c r="NF1572" s="1"/>
      <c r="NG1572" s="7"/>
      <c r="NH1572" s="1"/>
      <c r="NI1572" s="1"/>
      <c r="NJ1572" s="1"/>
      <c r="NK1572" s="1"/>
      <c r="NL1572" s="1"/>
      <c r="NM1572" s="1"/>
      <c r="NN1572" s="1"/>
      <c r="NO1572" s="2"/>
      <c r="NP1572" s="1"/>
      <c r="NQ1572" s="7"/>
      <c r="NR1572" s="1"/>
      <c r="NS1572" s="1"/>
      <c r="NT1572" s="1"/>
      <c r="NU1572" s="1"/>
      <c r="NV1572" s="1"/>
      <c r="NW1572" s="1"/>
      <c r="NX1572" s="1"/>
      <c r="NY1572" s="2"/>
      <c r="NZ1572" s="1"/>
      <c r="OA1572" s="7"/>
      <c r="OB1572" s="1"/>
      <c r="OC1572" s="1"/>
      <c r="OD1572" s="1"/>
      <c r="OE1572" s="1"/>
      <c r="OU1572" s="1"/>
      <c r="OV1572" s="1"/>
      <c r="OW1572" s="1"/>
      <c r="OX1572" s="1"/>
      <c r="OY1572" s="2"/>
      <c r="OZ1572" s="1"/>
      <c r="PA1572" s="7"/>
      <c r="PB1572" s="1"/>
      <c r="PC1572" s="1"/>
      <c r="PD1572" s="1"/>
      <c r="PE1572" s="1"/>
      <c r="PF1572" s="1"/>
      <c r="PG1572" s="1"/>
      <c r="PH1572" s="1"/>
      <c r="PI1572" s="2"/>
      <c r="PJ1572" s="1"/>
      <c r="PK1572" s="7"/>
      <c r="PL1572" s="1"/>
      <c r="PM1572" s="1"/>
      <c r="PN1572" s="1"/>
      <c r="PO1572" s="1"/>
      <c r="PP1572" s="1"/>
      <c r="PQ1572" s="1"/>
      <c r="PR1572" s="1"/>
      <c r="PS1572" s="1"/>
      <c r="PT1572" s="1"/>
      <c r="PU1572" s="1"/>
      <c r="PV1572" s="1"/>
      <c r="PW1572" s="1"/>
      <c r="PX1572" s="1"/>
      <c r="PY1572" s="1"/>
      <c r="PZ1572" s="1"/>
      <c r="QA1572" s="1"/>
      <c r="QB1572" s="1"/>
      <c r="QC1572" s="1"/>
      <c r="RC1572" s="1"/>
      <c r="RD1572" s="1"/>
      <c r="RE1572" s="1"/>
      <c r="RF1572" s="1"/>
      <c r="RG1572" s="2"/>
      <c r="RH1572" s="1"/>
      <c r="RI1572" s="7"/>
      <c r="RJ1572" s="1"/>
      <c r="RK1572" s="1"/>
      <c r="RL1572" s="1"/>
      <c r="RM1572" s="1"/>
      <c r="RN1572" s="1"/>
      <c r="RO1572" s="1"/>
      <c r="RP1572" s="1"/>
      <c r="RQ1572" s="2"/>
      <c r="RR1572" s="1"/>
      <c r="RS1572" s="7"/>
      <c r="RT1572" s="1"/>
      <c r="RU1572" s="1"/>
      <c r="RV1572" s="1"/>
      <c r="RW1572" s="1"/>
      <c r="RX1572" s="1"/>
      <c r="RY1572" s="1"/>
      <c r="RZ1572" s="1"/>
      <c r="SA1572" s="2"/>
      <c r="SB1572" s="1"/>
      <c r="SC1572" s="7"/>
      <c r="SD1572" s="1"/>
      <c r="SE1572" s="1"/>
      <c r="SF1572" s="1"/>
      <c r="SG1572" s="1"/>
      <c r="SM1572" s="1"/>
      <c r="SN1572" s="1"/>
      <c r="SO1572" s="1"/>
      <c r="SP1572" s="1"/>
      <c r="SQ1572" s="2"/>
      <c r="SR1572" s="1"/>
      <c r="SS1572" s="7"/>
      <c r="ST1572" s="1"/>
      <c r="SU1572" s="1"/>
      <c r="SV1572" s="1"/>
      <c r="SW1572" s="1"/>
      <c r="SX1572" s="1"/>
      <c r="SY1572" s="1"/>
      <c r="SZ1572" s="1"/>
      <c r="TA1572" s="2"/>
      <c r="TB1572" s="1"/>
      <c r="TC1572" s="7"/>
      <c r="TD1572" s="1"/>
      <c r="TE1572" s="1"/>
      <c r="TF1572" s="1"/>
      <c r="TG1572" s="1"/>
      <c r="TH1572" s="1"/>
      <c r="TI1572" s="1"/>
      <c r="TJ1572" s="1"/>
      <c r="TK1572" s="2"/>
      <c r="TL1572" s="1"/>
      <c r="TM1572" s="7"/>
      <c r="TN1572" s="1"/>
      <c r="TO1572" s="1"/>
      <c r="TP1572" s="1"/>
      <c r="TQ1572" s="1"/>
      <c r="UG1572" s="1"/>
      <c r="UH1572" s="1"/>
      <c r="UI1572" s="1"/>
      <c r="UJ1572" s="1"/>
      <c r="UK1572" s="2"/>
      <c r="UL1572" s="1"/>
      <c r="UM1572" s="7"/>
      <c r="UN1572" s="1"/>
      <c r="UO1572" s="1"/>
      <c r="UP1572" s="1"/>
      <c r="UQ1572" s="1"/>
      <c r="UR1572" s="1"/>
      <c r="US1572" s="1"/>
      <c r="UT1572" s="1"/>
      <c r="UU1572" s="2"/>
      <c r="UV1572" s="1"/>
      <c r="UW1572" s="7"/>
      <c r="UX1572" s="1"/>
      <c r="UY1572" s="1"/>
      <c r="UZ1572" s="1"/>
      <c r="VA1572" s="1"/>
      <c r="VB1572" s="1"/>
      <c r="VC1572" s="1"/>
      <c r="VD1572" s="1"/>
      <c r="VE1572" s="1"/>
      <c r="VF1572" s="1"/>
      <c r="VG1572" s="1"/>
      <c r="VH1572" s="1"/>
      <c r="VI1572" s="1"/>
      <c r="VJ1572" s="1"/>
      <c r="VK1572" s="1"/>
      <c r="VL1572" s="1"/>
      <c r="VM1572" s="1"/>
      <c r="VN1572" s="1"/>
      <c r="VO1572" s="1"/>
      <c r="VT1572" s="1"/>
    </row>
    <row r="1573" spans="169:592" ht="15" thickBot="1" x14ac:dyDescent="0.35">
      <c r="FM1573" s="63"/>
      <c r="FO1573" s="64"/>
      <c r="FQ1573" s="53"/>
      <c r="FS1573" s="65"/>
      <c r="FU1573" s="66"/>
      <c r="FW1573" s="67"/>
      <c r="KH1573" s="67"/>
      <c r="KJ1573" s="66"/>
      <c r="KL1573" s="65"/>
      <c r="KN1573" s="53"/>
      <c r="KP1573" s="64"/>
      <c r="KR1573" s="63"/>
      <c r="KV1573" s="1"/>
      <c r="KW1573" s="34"/>
      <c r="KY1573" s="35"/>
      <c r="LA1573" s="36"/>
      <c r="LC1573" s="37"/>
      <c r="LQ1573" s="1"/>
      <c r="LS1573" t="s">
        <v>173</v>
      </c>
      <c r="LU1573" s="2" t="s">
        <v>162</v>
      </c>
      <c r="LW1573" s="7" t="s">
        <v>163</v>
      </c>
      <c r="LY1573" t="s">
        <v>174</v>
      </c>
      <c r="MA1573" s="1"/>
      <c r="MC1573" t="s">
        <v>175</v>
      </c>
      <c r="ME1573" s="2" t="s">
        <v>164</v>
      </c>
      <c r="MG1573" s="7" t="s">
        <v>165</v>
      </c>
      <c r="MI1573" t="s">
        <v>176</v>
      </c>
      <c r="MK1573" s="1"/>
      <c r="MM1573" t="s">
        <v>177</v>
      </c>
      <c r="MO1573" s="2" t="s">
        <v>105</v>
      </c>
      <c r="MQ1573" s="7" t="s">
        <v>106</v>
      </c>
      <c r="MS1573" t="s">
        <v>178</v>
      </c>
      <c r="MU1573" s="1"/>
      <c r="NA1573" s="1"/>
      <c r="NC1573" t="s">
        <v>173</v>
      </c>
      <c r="NE1573" s="2" t="s">
        <v>170</v>
      </c>
      <c r="NG1573" s="7" t="s">
        <v>171</v>
      </c>
      <c r="NI1573" t="s">
        <v>174</v>
      </c>
      <c r="NK1573" s="1"/>
      <c r="NM1573" t="s">
        <v>175</v>
      </c>
      <c r="NO1573" s="2" t="s">
        <v>166</v>
      </c>
      <c r="NQ1573" s="7" t="s">
        <v>167</v>
      </c>
      <c r="NS1573" t="s">
        <v>176</v>
      </c>
      <c r="NU1573" s="1"/>
      <c r="NW1573" t="s">
        <v>177</v>
      </c>
      <c r="NY1573" s="2" t="s">
        <v>107</v>
      </c>
      <c r="OA1573" s="7" t="s">
        <v>108</v>
      </c>
      <c r="OC1573" t="s">
        <v>178</v>
      </c>
      <c r="OE1573" s="1"/>
      <c r="OU1573" s="1"/>
      <c r="OW1573" t="s">
        <v>175</v>
      </c>
      <c r="OY1573" s="2" t="s">
        <v>166</v>
      </c>
      <c r="PA1573" s="7" t="s">
        <v>167</v>
      </c>
      <c r="PC1573" t="s">
        <v>176</v>
      </c>
      <c r="PE1573" s="1"/>
      <c r="PG1573" t="s">
        <v>177</v>
      </c>
      <c r="PI1573" s="2" t="s">
        <v>107</v>
      </c>
      <c r="PK1573" s="7" t="s">
        <v>108</v>
      </c>
      <c r="PM1573" t="s">
        <v>178</v>
      </c>
      <c r="PO1573" s="1"/>
      <c r="PP1573" s="11" t="s">
        <v>179</v>
      </c>
      <c r="PQ1573" s="11"/>
      <c r="PR1573" s="11"/>
      <c r="PS1573" s="11"/>
      <c r="PT1573" s="11" t="s">
        <v>180</v>
      </c>
      <c r="PU1573" s="11"/>
      <c r="PV1573" s="11"/>
      <c r="PW1573" s="11"/>
      <c r="PX1573" s="11" t="s">
        <v>181</v>
      </c>
      <c r="PY1573" s="11"/>
      <c r="PZ1573" s="11"/>
      <c r="QA1573" s="11"/>
      <c r="QB1573" s="11"/>
      <c r="QC1573" s="1"/>
      <c r="RC1573" s="1"/>
      <c r="RE1573" t="s">
        <v>173</v>
      </c>
      <c r="RG1573" s="2" t="s">
        <v>162</v>
      </c>
      <c r="RI1573" s="7" t="s">
        <v>163</v>
      </c>
      <c r="RK1573" t="s">
        <v>174</v>
      </c>
      <c r="RM1573" s="1"/>
      <c r="RO1573" t="s">
        <v>175</v>
      </c>
      <c r="RQ1573" s="2" t="s">
        <v>164</v>
      </c>
      <c r="RS1573" s="7" t="s">
        <v>165</v>
      </c>
      <c r="RU1573" t="s">
        <v>176</v>
      </c>
      <c r="RW1573" s="1"/>
      <c r="RY1573" t="s">
        <v>177</v>
      </c>
      <c r="SA1573" s="2" t="s">
        <v>105</v>
      </c>
      <c r="SC1573" s="7" t="s">
        <v>106</v>
      </c>
      <c r="SE1573" t="s">
        <v>178</v>
      </c>
      <c r="SG1573" s="1"/>
      <c r="SM1573" s="1"/>
      <c r="SO1573" t="s">
        <v>173</v>
      </c>
      <c r="SQ1573" s="2" t="s">
        <v>170</v>
      </c>
      <c r="SS1573" s="7" t="s">
        <v>171</v>
      </c>
      <c r="SU1573" t="s">
        <v>174</v>
      </c>
      <c r="SW1573" s="1"/>
      <c r="SY1573" t="s">
        <v>175</v>
      </c>
      <c r="TA1573" s="2" t="s">
        <v>166</v>
      </c>
      <c r="TC1573" s="7" t="s">
        <v>167</v>
      </c>
      <c r="TE1573" t="s">
        <v>176</v>
      </c>
      <c r="TG1573" s="1"/>
      <c r="TI1573" t="s">
        <v>177</v>
      </c>
      <c r="TK1573" s="2" t="s">
        <v>107</v>
      </c>
      <c r="TM1573" s="7" t="s">
        <v>108</v>
      </c>
      <c r="TO1573" t="s">
        <v>178</v>
      </c>
      <c r="TQ1573" s="1"/>
      <c r="UG1573" s="1"/>
      <c r="UI1573" t="s">
        <v>175</v>
      </c>
      <c r="UK1573" s="2" t="s">
        <v>166</v>
      </c>
      <c r="UM1573" s="7" t="s">
        <v>167</v>
      </c>
      <c r="UO1573" t="s">
        <v>176</v>
      </c>
      <c r="UQ1573" s="1"/>
      <c r="US1573" t="s">
        <v>177</v>
      </c>
      <c r="UU1573" s="2" t="s">
        <v>107</v>
      </c>
      <c r="UW1573" s="7" t="s">
        <v>108</v>
      </c>
      <c r="UY1573" t="s">
        <v>178</v>
      </c>
      <c r="VA1573" s="1"/>
      <c r="VB1573" s="11" t="s">
        <v>179</v>
      </c>
      <c r="VC1573" s="11"/>
      <c r="VD1573" s="11"/>
      <c r="VE1573" s="11"/>
      <c r="VF1573" s="11" t="s">
        <v>180</v>
      </c>
      <c r="VG1573" s="11"/>
      <c r="VH1573" s="11"/>
      <c r="VI1573" s="11"/>
      <c r="VJ1573" s="11" t="s">
        <v>181</v>
      </c>
      <c r="VK1573" s="11"/>
      <c r="VL1573" s="11"/>
      <c r="VM1573" s="11"/>
      <c r="VN1573" s="11"/>
      <c r="VO1573" s="1"/>
      <c r="VT1573" s="1"/>
    </row>
    <row r="1574" spans="169:592" x14ac:dyDescent="0.3">
      <c r="FM1574" s="63"/>
      <c r="FO1574" s="64"/>
      <c r="FQ1574" s="53"/>
      <c r="FS1574" s="65"/>
      <c r="FU1574" s="66"/>
      <c r="FW1574" s="67"/>
      <c r="KH1574" s="67"/>
      <c r="KJ1574" s="66"/>
      <c r="KL1574" s="65"/>
      <c r="KN1574" s="53"/>
      <c r="KP1574" s="64"/>
      <c r="KR1574" s="63"/>
      <c r="KV1574" s="1"/>
      <c r="KW1574" s="34"/>
      <c r="KY1574" s="35"/>
      <c r="LA1574" s="36"/>
      <c r="LC1574" s="37"/>
      <c r="LQ1574" s="1"/>
      <c r="LS1574" s="12">
        <v>0.60414170017918623</v>
      </c>
      <c r="LU1574" s="4">
        <f t="array" ref="LU1574:LU1577">MMULT(LR1579:LT1582,LU1584:LU1586)+LS1574:LS1577</f>
        <v>0.41362449607697765</v>
      </c>
      <c r="LW1574" s="8">
        <f t="array" ref="LW1574:LW1577">LW1568:LW1571</f>
        <v>-1.9009267688402282E-7</v>
      </c>
      <c r="LY1574" s="12">
        <f t="array" ref="LY1574:LY1577">LW1574:LW1577</f>
        <v>-1.9009267688402282E-7</v>
      </c>
      <c r="MA1574" s="1"/>
      <c r="MC1574" s="12">
        <v>5.9522405664352011E-2</v>
      </c>
      <c r="ME1574" s="4">
        <f t="array" ref="ME1574:ME1577">MMULT(MB1579:MD1582,ME1584:ME1586)+MC1574:MC1577</f>
        <v>0.11075582547651905</v>
      </c>
      <c r="MG1574" s="8">
        <f t="array" ref="MG1574:MG1577">MG1568:MG1571</f>
        <v>-7.6188315501832354E-6</v>
      </c>
      <c r="MI1574" s="12">
        <f t="array" ref="MI1574:MI1577">MG1574:MG1577</f>
        <v>-7.6188315501832354E-6</v>
      </c>
      <c r="MK1574" s="1"/>
      <c r="MM1574" s="12">
        <v>-0.99750677477210903</v>
      </c>
      <c r="MO1574" s="4">
        <f t="array" ref="MO1574:MO1577">MMULT(ML1579:MN1582,MO1584:MO1586)+MM1574:MM1577</f>
        <v>-2.42259119000631</v>
      </c>
      <c r="MQ1574" s="8">
        <f t="array" ref="MQ1574:MQ1577">MQ1568:MQ1571</f>
        <v>4.3146630097256255E-3</v>
      </c>
      <c r="MS1574" s="12">
        <f t="array" ref="MS1574:MS1577">MQ1574:MQ1577</f>
        <v>4.3146630097256255E-3</v>
      </c>
      <c r="MU1574" s="1"/>
      <c r="NA1574" s="1"/>
      <c r="NC1574" s="12">
        <f t="array" ref="NC1574:NC1577">LS1574:LS1577</f>
        <v>0.60414170017918623</v>
      </c>
      <c r="NE1574" s="4">
        <f t="array" ref="NE1574:NE1577">MMULT(NB1579:ND1582,NE1584:NE1586)+NC1574:NC1577</f>
        <v>0.41386212619941948</v>
      </c>
      <c r="NG1574" s="8">
        <f t="array" ref="NG1574:NG1577">NG1568:NG1571</f>
        <v>3.3218106874167993E-8</v>
      </c>
      <c r="NI1574" s="12">
        <f t="array" ref="NI1574:NI1577">NG1574:NG1577</f>
        <v>3.3218106874167993E-8</v>
      </c>
      <c r="NK1574" s="1"/>
      <c r="NM1574" s="12">
        <f t="array" ref="NM1574:NM1577">MC1574:MC1577</f>
        <v>5.9522405664352011E-2</v>
      </c>
      <c r="NO1574" s="4">
        <f t="array" ref="NO1574:NO1577">MMULT(NL1579:NN1582,NO1584:NO1586)+NM1574:NM1577</f>
        <v>0.10174421595423208</v>
      </c>
      <c r="NQ1574" s="8">
        <f t="array" ref="NQ1574:NQ1577">NQ1568:NQ1571</f>
        <v>6.5243252885024411E-6</v>
      </c>
      <c r="NS1574" s="12">
        <f t="array" ref="NS1574:NS1577">NQ1574:NQ1577</f>
        <v>6.5243252885024411E-6</v>
      </c>
      <c r="NU1574" s="1"/>
      <c r="NW1574" s="12">
        <f t="array" ref="NW1574:NW1577">MM1574:MM1577</f>
        <v>-0.99750677477210903</v>
      </c>
      <c r="NY1574" s="4">
        <f t="array" ref="NY1574:NY1577">MMULT(NV1579:NX1582,NY1584:NY1586)+NW1574:NW1577</f>
        <v>-2.4153240426696447</v>
      </c>
      <c r="OA1574" s="8">
        <f t="array" ref="OA1574:OA1577">OA1568:OA1571</f>
        <v>4.3172514778706097E-3</v>
      </c>
      <c r="OC1574" s="12">
        <f t="array" ref="OC1574:OC1577">OA1574:OA1577</f>
        <v>4.3172514778706097E-3</v>
      </c>
      <c r="OE1574" s="1"/>
      <c r="OU1574" s="1"/>
      <c r="OW1574" s="12">
        <f t="array" ref="OW1574:OW1577">NM1574:NM1577</f>
        <v>5.9522405664352011E-2</v>
      </c>
      <c r="OY1574" s="4">
        <f t="array" ref="OY1574:OY1577">MMULT(OV1579:OX1582,OY1584:OY1586)+OW1574:OW1577</f>
        <v>0.10519660698554498</v>
      </c>
      <c r="PA1574" s="8">
        <f t="array" ref="PA1574:PA1577">PA1568:PA1571</f>
        <v>1.0945062616805469E-6</v>
      </c>
      <c r="PC1574" s="12">
        <f t="array" ref="PC1574:PC1577">PA1574:PA1577</f>
        <v>1.0945062616805469E-6</v>
      </c>
      <c r="PE1574" s="1"/>
      <c r="PG1574" s="12">
        <f t="array" ref="PG1574:PG1577">NW1574:NW1577</f>
        <v>-0.99750677477210903</v>
      </c>
      <c r="PI1574" s="4">
        <f t="array" ref="PI1574:PI1577">MMULT(PF1579:PH1582,PI1584:PI1586)+PG1574:PG1577</f>
        <v>-2.418117311046196</v>
      </c>
      <c r="PK1574" s="8">
        <f t="array" ref="PK1574:PK1577">PK1568:PK1571</f>
        <v>4.3162470435756843E-3</v>
      </c>
      <c r="PM1574" s="12">
        <f t="array" ref="PM1574:PM1577">PK1574:PK1577</f>
        <v>4.3162470435756843E-3</v>
      </c>
      <c r="PO1574" s="1"/>
      <c r="PP1574" s="15">
        <f t="array" ref="PP1574:PP1577">LY1574:LY1577+NI1574:NI1577</f>
        <v>-1.5687457000985481E-7</v>
      </c>
      <c r="PQ1574" s="11"/>
      <c r="PR1574" s="11"/>
      <c r="PS1574" s="11"/>
      <c r="PT1574" s="15">
        <f t="array" ref="PT1574:PT1577">PC1574:PC1577+NS1574:NS1577+MI1574:MI1577</f>
        <v>-2.473336205982557E-19</v>
      </c>
      <c r="PU1574" s="11"/>
      <c r="PV1574" s="11"/>
      <c r="PW1574" s="11"/>
      <c r="PX1574" s="15">
        <f t="array" ref="PX1574:PX1577">MS1574:MS1577+OC1574:OC1577+PM1574:PM1577</f>
        <v>1.2948161531171919E-2</v>
      </c>
      <c r="PY1574" s="11"/>
      <c r="PZ1574" s="11"/>
      <c r="QA1574" s="11"/>
      <c r="QB1574" s="11"/>
      <c r="QC1574" s="1"/>
      <c r="RC1574" s="1"/>
      <c r="RE1574" s="12">
        <v>0.24272288154888824</v>
      </c>
      <c r="RG1574" s="4">
        <f t="array" ref="RG1574:RG1577">MMULT(RD1579:RF1582,RG1584:RG1586)+RE1574:RE1577</f>
        <v>0.89866414725219856</v>
      </c>
      <c r="RI1574" s="8">
        <f t="array" ref="RI1574:RI1577">RI1568:RI1571</f>
        <v>2.9952249801084407E-8</v>
      </c>
      <c r="RK1574" s="12">
        <f t="array" ref="RK1574:RK1577">RI1574:RI1577</f>
        <v>2.9952249801084407E-8</v>
      </c>
      <c r="RM1574" s="1"/>
      <c r="RO1574" s="12">
        <v>-0.32104645907460938</v>
      </c>
      <c r="RQ1574" s="4">
        <f t="array" ref="RQ1574:RQ1577">MMULT(RN1579:RP1582,RQ1584:RQ1586)+RO1574:RO1577</f>
        <v>-0.43398741815841624</v>
      </c>
      <c r="RS1574" s="8">
        <f t="array" ref="RS1574:RS1577">RS1568:RS1571</f>
        <v>-1.2042659604012076E-5</v>
      </c>
      <c r="RU1574" s="12">
        <f t="array" ref="RU1574:RU1577">RS1574:RS1577</f>
        <v>-1.2042659604012076E-5</v>
      </c>
      <c r="RW1574" s="1"/>
      <c r="RY1574" s="12">
        <v>-2.0502890472840556</v>
      </c>
      <c r="SA1574" s="4">
        <f t="array" ref="SA1574:SA1577">MMULT(RX1579:RZ1582,SA1584:SA1586)+RY1574:RY1577</f>
        <v>-1.0820795648619042</v>
      </c>
      <c r="SC1574" s="8">
        <f t="array" ref="SC1574:SC1577">SC1568:SC1571</f>
        <v>-7.469438067321195E-4</v>
      </c>
      <c r="SE1574" s="12">
        <f t="array" ref="SE1574:SE1577">SC1574:SC1577</f>
        <v>-7.469438067321195E-4</v>
      </c>
      <c r="SG1574" s="1"/>
      <c r="SM1574" s="1"/>
      <c r="SO1574" s="12">
        <f t="array" ref="SO1574:SO1577">RE1574:RE1577</f>
        <v>0.24272288154888824</v>
      </c>
      <c r="SQ1574" s="4">
        <f t="array" ref="SQ1574:SQ1577">MMULT(SN1579:SP1582,SQ1584:SQ1586)+SO1574:SO1577</f>
        <v>0.89649517722190963</v>
      </c>
      <c r="SS1574" s="8">
        <f t="array" ref="SS1574:SS1577">SS1568:SS1571</f>
        <v>-5.2263816944165383E-9</v>
      </c>
      <c r="SU1574" s="12">
        <f t="array" ref="SU1574:SU1577">SS1574:SS1577</f>
        <v>-5.2263816944165383E-9</v>
      </c>
      <c r="SW1574" s="1"/>
      <c r="SY1574" s="12">
        <f t="array" ref="SY1574:SY1577">RO1574:RO1577</f>
        <v>-0.32104645907460938</v>
      </c>
      <c r="TA1574" s="4">
        <f t="array" ref="TA1574:TA1577">MMULT(SX1579:SZ1582,TA1584:TA1586)+SY1574:SY1577</f>
        <v>-0.43203102031245189</v>
      </c>
      <c r="TC1574" s="8">
        <f t="array" ref="TC1574:TC1577">TC1568:TC1571</f>
        <v>1.0273518804634102E-5</v>
      </c>
      <c r="TE1574" s="12">
        <f t="array" ref="TE1574:TE1577">TC1574:TC1577</f>
        <v>1.0273518804634102E-5</v>
      </c>
      <c r="TG1574" s="1"/>
      <c r="TI1574" s="12">
        <f t="array" ref="TI1574:TI1577">RY1574:RY1577</f>
        <v>-2.0502890472840556</v>
      </c>
      <c r="TK1574" s="4">
        <f t="array" ref="TK1574:TK1577">MMULT(TH1579:TJ1582,TK1584:TK1586)+TI1574:TI1577</f>
        <v>-1.0812147548430753</v>
      </c>
      <c r="TM1574" s="8">
        <f t="array" ref="TM1574:TM1577">TM1568:TM1571</f>
        <v>-7.4594457100641502E-4</v>
      </c>
      <c r="TO1574" s="12">
        <f t="array" ref="TO1574:TO1577">TM1574:TM1577</f>
        <v>-7.4594457100641502E-4</v>
      </c>
      <c r="TQ1574" s="1"/>
      <c r="UG1574" s="1"/>
      <c r="UI1574" s="12">
        <f t="array" ref="UI1574:UI1577">SY1574:SY1577</f>
        <v>-0.32104645907460938</v>
      </c>
      <c r="UK1574" s="4">
        <f t="array" ref="UK1574:UK1577">MMULT(UH1579:UJ1582,UK1584:UK1586)+UI1574:UI1577</f>
        <v>-0.43278203247996749</v>
      </c>
      <c r="UM1574" s="8">
        <f t="array" ref="UM1574:UM1577">UM1568:UM1571</f>
        <v>1.7691407993783893E-6</v>
      </c>
      <c r="UO1574" s="12">
        <f t="array" ref="UO1574:UO1577">UM1574:UM1577</f>
        <v>1.7691407993783893E-6</v>
      </c>
      <c r="UQ1574" s="1"/>
      <c r="US1574" s="12">
        <f t="array" ref="US1574:US1577">TI1574:TI1577</f>
        <v>-2.0502890472840556</v>
      </c>
      <c r="UU1574" s="4">
        <f t="array" ref="UU1574:UU1577">MMULT(UR1579:UT1582,UU1584:UU1586)+US1574:US1577</f>
        <v>-1.0815422545727653</v>
      </c>
      <c r="UW1574" s="8">
        <f t="array" ref="UW1574:UW1577">UW1568:UW1571</f>
        <v>-7.4632692668232144E-4</v>
      </c>
      <c r="UY1574" s="12">
        <f t="array" ref="UY1574:UY1577">UW1574:UW1577</f>
        <v>-7.4632692668232144E-4</v>
      </c>
      <c r="VA1574" s="1"/>
      <c r="VB1574" s="15">
        <f t="array" ref="VB1574:VB1577">RK1574:RK1577+SU1574:SU1577</f>
        <v>2.4725868106667868E-8</v>
      </c>
      <c r="VC1574" s="11"/>
      <c r="VD1574" s="11"/>
      <c r="VE1574" s="11"/>
      <c r="VF1574" s="15">
        <f t="array" ref="VF1574:VF1577">UO1574:UO1577+TE1574:TE1577+RU1574:RU1577</f>
        <v>4.1504614415460717E-19</v>
      </c>
      <c r="VG1574" s="11"/>
      <c r="VH1574" s="11"/>
      <c r="VI1574" s="11"/>
      <c r="VJ1574" s="15">
        <f t="array" ref="VJ1574:VJ1577">SE1574:SE1577+TO1574:TO1577+UY1574:UY1577</f>
        <v>-2.2392153044208558E-3</v>
      </c>
      <c r="VK1574" s="11"/>
      <c r="VL1574" s="11"/>
      <c r="VM1574" s="11"/>
      <c r="VN1574" s="11"/>
      <c r="VO1574" s="1"/>
      <c r="VT1574" s="1"/>
    </row>
    <row r="1575" spans="169:592" x14ac:dyDescent="0.3">
      <c r="FM1575" s="63"/>
      <c r="FO1575" s="64"/>
      <c r="FQ1575" s="53"/>
      <c r="FS1575" s="65"/>
      <c r="FU1575" s="66"/>
      <c r="FW1575" s="67"/>
      <c r="KH1575" s="67"/>
      <c r="KJ1575" s="66"/>
      <c r="KL1575" s="65"/>
      <c r="KN1575" s="53"/>
      <c r="KP1575" s="64"/>
      <c r="KR1575" s="63"/>
      <c r="KV1575" s="1"/>
      <c r="KW1575" s="34"/>
      <c r="KY1575" s="35"/>
      <c r="LA1575" s="36"/>
      <c r="LC1575" s="37"/>
      <c r="LQ1575" s="1"/>
      <c r="LS1575" s="13">
        <v>-0.42513883047060014</v>
      </c>
      <c r="LU1575" s="5">
        <v>0.48862705463629291</v>
      </c>
      <c r="LW1575" s="9">
        <v>1.2145852065999569E-7</v>
      </c>
      <c r="LY1575" s="13">
        <v>1.2145852065999569E-7</v>
      </c>
      <c r="MA1575" s="1"/>
      <c r="MC1575" s="13">
        <v>-0.44040694970650152</v>
      </c>
      <c r="ME1575" s="5">
        <v>-0.3938831178385972</v>
      </c>
      <c r="MG1575" s="9">
        <v>-8.9943714855140139E-6</v>
      </c>
      <c r="MI1575" s="13">
        <v>-8.9943714855140139E-6</v>
      </c>
      <c r="MK1575" s="1"/>
      <c r="MM1575" s="13">
        <v>-0.11742896272176226</v>
      </c>
      <c r="MO1575" s="5">
        <v>-2.0056381826579837</v>
      </c>
      <c r="MQ1575" s="9">
        <v>-1.2299734274066505E-3</v>
      </c>
      <c r="MS1575" s="13">
        <v>-1.2299734274066505E-3</v>
      </c>
      <c r="MU1575" s="1"/>
      <c r="NA1575" s="1"/>
      <c r="NC1575" s="13">
        <v>-0.42513883047060014</v>
      </c>
      <c r="NE1575" s="5">
        <v>0.4904416335503094</v>
      </c>
      <c r="NG1575" s="9">
        <v>-2.1224500454705569E-8</v>
      </c>
      <c r="NI1575" s="13">
        <v>-2.1224500454705569E-8</v>
      </c>
      <c r="NK1575" s="1"/>
      <c r="NM1575" s="13">
        <v>-0.44040694970650152</v>
      </c>
      <c r="NO1575" s="5">
        <v>-0.38812595514193293</v>
      </c>
      <c r="NQ1575" s="9">
        <v>7.7022578545659516E-6</v>
      </c>
      <c r="NS1575" s="13">
        <v>7.7022578545659516E-6</v>
      </c>
      <c r="NU1575" s="1"/>
      <c r="NW1575" s="13">
        <v>-0.11742896272176226</v>
      </c>
      <c r="NY1575" s="5">
        <v>-2.0052712948337068</v>
      </c>
      <c r="OA1575" s="9">
        <v>-1.230711335883216E-3</v>
      </c>
      <c r="OC1575" s="13">
        <v>-1.230711335883216E-3</v>
      </c>
      <c r="OE1575" s="1"/>
      <c r="OU1575" s="1"/>
      <c r="OW1575" s="13">
        <v>-0.44040694970650152</v>
      </c>
      <c r="OY1575" s="5">
        <v>-0.3903266280487655</v>
      </c>
      <c r="PA1575" s="9">
        <v>1.2921136309477701E-6</v>
      </c>
      <c r="PC1575" s="13">
        <v>1.2921136309477701E-6</v>
      </c>
      <c r="PE1575" s="1"/>
      <c r="PG1575" s="13">
        <v>-0.11742896272176226</v>
      </c>
      <c r="PI1575" s="5">
        <v>-2.0054131501529233</v>
      </c>
      <c r="PK1575" s="9">
        <v>-1.2304249965057032E-3</v>
      </c>
      <c r="PM1575" s="13">
        <v>-1.2304249965057032E-3</v>
      </c>
      <c r="PO1575" s="1"/>
      <c r="PP1575" s="16">
        <v>1.0023402020529012E-7</v>
      </c>
      <c r="PQ1575" s="11"/>
      <c r="PR1575" s="11"/>
      <c r="PS1575" s="11"/>
      <c r="PT1575" s="16">
        <v>-2.9137933385547932E-19</v>
      </c>
      <c r="PU1575" s="11"/>
      <c r="PV1575" s="11"/>
      <c r="PW1575" s="11"/>
      <c r="PX1575" s="16">
        <v>-3.6911097597955699E-3</v>
      </c>
      <c r="PY1575" s="11"/>
      <c r="PZ1575" s="11"/>
      <c r="QA1575" s="11"/>
      <c r="QB1575" s="11"/>
      <c r="QC1575" s="1"/>
      <c r="RC1575" s="1"/>
      <c r="RE1575" s="13">
        <v>0.43368486112585158</v>
      </c>
      <c r="RG1575" s="5">
        <v>-0.21643416758263301</v>
      </c>
      <c r="RI1575" s="9">
        <v>1.2722981568450948E-7</v>
      </c>
      <c r="RK1575" s="13">
        <v>1.2722981568450948E-7</v>
      </c>
      <c r="RM1575" s="1"/>
      <c r="RO1575" s="13">
        <v>0.18821718817226241</v>
      </c>
      <c r="RQ1575" s="5">
        <v>-0.16640602847830238</v>
      </c>
      <c r="RS1575" s="9">
        <v>2.8912208996427151E-6</v>
      </c>
      <c r="RU1575" s="13">
        <v>2.8912208996427151E-6</v>
      </c>
      <c r="RW1575" s="1"/>
      <c r="RY1575" s="13">
        <v>-0.19491958855717556</v>
      </c>
      <c r="SA1575" s="5">
        <v>-0.16113872037049601</v>
      </c>
      <c r="SC1575" s="9">
        <v>5.9161408922804703E-3</v>
      </c>
      <c r="SE1575" s="13">
        <v>5.9161408922804703E-3</v>
      </c>
      <c r="SG1575" s="1"/>
      <c r="SM1575" s="1"/>
      <c r="SO1575" s="13">
        <v>0.43368486112585158</v>
      </c>
      <c r="SQ1575" s="5">
        <v>-0.21913733877133912</v>
      </c>
      <c r="SS1575" s="9">
        <v>-2.2200388523383317E-8</v>
      </c>
      <c r="SU1575" s="13">
        <v>-2.2200388523383317E-8</v>
      </c>
      <c r="SW1575" s="1"/>
      <c r="SY1575" s="13">
        <v>0.18821718817226241</v>
      </c>
      <c r="TA1575" s="5">
        <v>-0.15809663375347532</v>
      </c>
      <c r="TC1575" s="9">
        <v>-2.4664828234633373E-6</v>
      </c>
      <c r="TE1575" s="13">
        <v>-2.4664828234633373E-6</v>
      </c>
      <c r="TG1575" s="1"/>
      <c r="TI1575" s="13">
        <v>-0.19491958855717556</v>
      </c>
      <c r="TK1575" s="5">
        <v>-0.15134873618536931</v>
      </c>
      <c r="TM1575" s="9">
        <v>5.908226663581261E-3</v>
      </c>
      <c r="TO1575" s="13">
        <v>5.908226663581261E-3</v>
      </c>
      <c r="TQ1575" s="1"/>
      <c r="UG1575" s="1"/>
      <c r="UI1575" s="13">
        <v>0.18821718817226241</v>
      </c>
      <c r="UK1575" s="5">
        <v>-0.1612805971863866</v>
      </c>
      <c r="UM1575" s="9">
        <v>-4.2473807617947727E-7</v>
      </c>
      <c r="UO1575" s="13">
        <v>-4.2473807617947727E-7</v>
      </c>
      <c r="UQ1575" s="1"/>
      <c r="US1575" s="13">
        <v>-0.19491958855717556</v>
      </c>
      <c r="UU1575" s="5">
        <v>-0.15508664257582896</v>
      </c>
      <c r="UW1575" s="9">
        <v>5.9112550282902441E-3</v>
      </c>
      <c r="UY1575" s="13">
        <v>5.9112550282902441E-3</v>
      </c>
      <c r="VA1575" s="1"/>
      <c r="VB1575" s="16">
        <v>1.0502942716112616E-7</v>
      </c>
      <c r="VC1575" s="11"/>
      <c r="VD1575" s="11"/>
      <c r="VE1575" s="11"/>
      <c r="VF1575" s="16">
        <v>-9.952637130238029E-20</v>
      </c>
      <c r="VG1575" s="11"/>
      <c r="VH1575" s="11"/>
      <c r="VI1575" s="11"/>
      <c r="VJ1575" s="16">
        <v>1.7735622584151976E-2</v>
      </c>
      <c r="VK1575" s="11"/>
      <c r="VL1575" s="11"/>
      <c r="VM1575" s="11"/>
      <c r="VN1575" s="11"/>
      <c r="VO1575" s="1"/>
      <c r="VT1575" s="1"/>
    </row>
    <row r="1576" spans="169:592" x14ac:dyDescent="0.3">
      <c r="FM1576" s="63"/>
      <c r="FO1576" s="64"/>
      <c r="FQ1576" s="53"/>
      <c r="FS1576" s="65"/>
      <c r="FU1576" s="66"/>
      <c r="FW1576" s="67"/>
      <c r="KH1576" s="67"/>
      <c r="KJ1576" s="66"/>
      <c r="KL1576" s="65"/>
      <c r="KN1576" s="53"/>
      <c r="KP1576" s="64"/>
      <c r="KR1576" s="63"/>
      <c r="KV1576" s="1"/>
      <c r="KW1576" s="34"/>
      <c r="KY1576" s="35"/>
      <c r="LA1576" s="36"/>
      <c r="LC1576" s="37"/>
      <c r="LQ1576" s="1"/>
      <c r="LS1576" s="13">
        <v>0.59614712856797247</v>
      </c>
      <c r="LU1576" s="5">
        <v>3.931653499028398E-2</v>
      </c>
      <c r="LW1576" s="9">
        <v>-1.2082496647709227E-7</v>
      </c>
      <c r="LY1576" s="13">
        <v>-1.2082496647709227E-7</v>
      </c>
      <c r="MA1576" s="1"/>
      <c r="MC1576" s="13">
        <v>-0.77581023486883716</v>
      </c>
      <c r="ME1576" s="5">
        <v>0.48232702918868875</v>
      </c>
      <c r="MG1576" s="9">
        <v>-7.3308249050477788E-7</v>
      </c>
      <c r="MI1576" s="13">
        <v>-7.3308249050477788E-7</v>
      </c>
      <c r="MK1576" s="1"/>
      <c r="MM1576" s="13">
        <v>-0.76889103848783347</v>
      </c>
      <c r="MO1576" s="5">
        <v>0.13068736151472482</v>
      </c>
      <c r="MQ1576" s="9">
        <v>-4.3220471945563284E-3</v>
      </c>
      <c r="MS1576" s="13">
        <v>-4.3220471945563284E-3</v>
      </c>
      <c r="MU1576" s="1"/>
      <c r="NA1576" s="1"/>
      <c r="NC1576" s="13">
        <v>0.59614712856797247</v>
      </c>
      <c r="NE1576" s="5">
        <v>3.7061545557322551E-2</v>
      </c>
      <c r="NG1576" s="9">
        <v>2.1113788977841766E-8</v>
      </c>
      <c r="NI1576" s="13">
        <v>2.1113788977841766E-8</v>
      </c>
      <c r="NK1576" s="1"/>
      <c r="NM1576" s="13">
        <v>-0.77581023486883716</v>
      </c>
      <c r="NO1576" s="5">
        <v>0.47659820996118007</v>
      </c>
      <c r="NQ1576" s="9">
        <v>6.2776934726664992E-7</v>
      </c>
      <c r="NS1576" s="13">
        <v>6.2776934726664992E-7</v>
      </c>
      <c r="NU1576" s="1"/>
      <c r="NW1576" s="13">
        <v>-0.76889103848783347</v>
      </c>
      <c r="NY1576" s="5">
        <v>0.13001526994931334</v>
      </c>
      <c r="OA1576" s="9">
        <v>-4.3246401040087134E-3</v>
      </c>
      <c r="OC1576" s="13">
        <v>-4.3246401040087134E-3</v>
      </c>
      <c r="OE1576" s="1"/>
      <c r="OU1576" s="1"/>
      <c r="OW1576" s="13">
        <v>-0.77581023486883716</v>
      </c>
      <c r="OY1576" s="5">
        <v>0.47879914794224598</v>
      </c>
      <c r="PA1576" s="9">
        <v>1.0531314323810493E-7</v>
      </c>
      <c r="PC1576" s="13">
        <v>1.0531314323810493E-7</v>
      </c>
      <c r="PE1576" s="1"/>
      <c r="PG1576" s="13">
        <v>-0.76889103848783347</v>
      </c>
      <c r="PI1576" s="5">
        <v>0.13026601595893961</v>
      </c>
      <c r="PK1576" s="9">
        <v>-4.3236339463532981E-3</v>
      </c>
      <c r="PM1576" s="13">
        <v>-4.3236339463532981E-3</v>
      </c>
      <c r="PO1576" s="1"/>
      <c r="PP1576" s="16">
        <v>-9.9711177499250502E-8</v>
      </c>
      <c r="PQ1576" s="11"/>
      <c r="PR1576" s="11"/>
      <c r="PS1576" s="11"/>
      <c r="PT1576" s="16">
        <v>-2.3081647812679684E-20</v>
      </c>
      <c r="PU1576" s="11"/>
      <c r="PV1576" s="11"/>
      <c r="PW1576" s="11"/>
      <c r="PX1576" s="16">
        <v>-1.2970321244918339E-2</v>
      </c>
      <c r="PY1576" s="11"/>
      <c r="PZ1576" s="11"/>
      <c r="QA1576" s="11"/>
      <c r="QB1576" s="11"/>
      <c r="QC1576" s="1"/>
      <c r="RC1576" s="1"/>
      <c r="RE1576" s="13">
        <v>0.5558353454473105</v>
      </c>
      <c r="RG1576" s="5">
        <v>-5.6238707337559868E-2</v>
      </c>
      <c r="RI1576" s="9">
        <v>-2.4901094953498652E-8</v>
      </c>
      <c r="RK1576" s="13">
        <v>-2.4901094953498652E-8</v>
      </c>
      <c r="RM1576" s="1"/>
      <c r="RO1576" s="13">
        <v>-0.34160281395568698</v>
      </c>
      <c r="RQ1576" s="5">
        <v>0.38929944580850556</v>
      </c>
      <c r="RS1576" s="9">
        <v>7.5130851851577879E-7</v>
      </c>
      <c r="RU1576" s="13">
        <v>7.5130851851577879E-7</v>
      </c>
      <c r="RW1576" s="1"/>
      <c r="RY1576" s="13">
        <v>0.57219673981318653</v>
      </c>
      <c r="SA1576" s="5">
        <v>1.8644828402645595</v>
      </c>
      <c r="SC1576" s="9">
        <v>6.1698674437098838E-4</v>
      </c>
      <c r="SE1576" s="13">
        <v>6.1698674437098838E-4</v>
      </c>
      <c r="SG1576" s="1"/>
      <c r="SM1576" s="1"/>
      <c r="SO1576" s="13">
        <v>0.5558353454473105</v>
      </c>
      <c r="SQ1576" s="5">
        <v>-5.6924282715458241E-2</v>
      </c>
      <c r="SS1576" s="9">
        <v>4.3450033966758403E-9</v>
      </c>
      <c r="SU1576" s="13">
        <v>4.3450033966758403E-9</v>
      </c>
      <c r="SW1576" s="1"/>
      <c r="SY1576" s="13">
        <v>-0.34160281395568698</v>
      </c>
      <c r="TA1576" s="5">
        <v>0.38767306035869847</v>
      </c>
      <c r="TC1576" s="9">
        <v>-6.409366905477603E-7</v>
      </c>
      <c r="TE1576" s="13">
        <v>-6.409366905477603E-7</v>
      </c>
      <c r="TG1576" s="1"/>
      <c r="TI1576" s="13">
        <v>0.57219673981318653</v>
      </c>
      <c r="TK1576" s="5">
        <v>1.8669191756544876</v>
      </c>
      <c r="TM1576" s="9">
        <v>6.1616136103405091E-4</v>
      </c>
      <c r="TO1576" s="13">
        <v>6.1616136103405091E-4</v>
      </c>
      <c r="TQ1576" s="1"/>
      <c r="UG1576" s="1"/>
      <c r="UI1576" s="13">
        <v>-0.34160281395568698</v>
      </c>
      <c r="UK1576" s="5">
        <v>0.38829684320587116</v>
      </c>
      <c r="UM1576" s="9">
        <v>-1.1037182796804447E-7</v>
      </c>
      <c r="UO1576" s="13">
        <v>-1.1037182796804447E-7</v>
      </c>
      <c r="UQ1576" s="1"/>
      <c r="US1576" s="13">
        <v>0.57219673981318653</v>
      </c>
      <c r="UU1576" s="5">
        <v>1.8659896193163834</v>
      </c>
      <c r="UW1576" s="9">
        <v>6.1647719241944403E-4</v>
      </c>
      <c r="UY1576" s="13">
        <v>6.1647719241944403E-4</v>
      </c>
      <c r="VA1576" s="1"/>
      <c r="VB1576" s="16">
        <v>-2.0556091556822811E-8</v>
      </c>
      <c r="VC1576" s="11"/>
      <c r="VD1576" s="11"/>
      <c r="VE1576" s="11"/>
      <c r="VF1576" s="16">
        <v>-2.5940384009662948E-20</v>
      </c>
      <c r="VG1576" s="11"/>
      <c r="VH1576" s="11"/>
      <c r="VI1576" s="11"/>
      <c r="VJ1576" s="16">
        <v>1.8496252978244831E-3</v>
      </c>
      <c r="VK1576" s="11"/>
      <c r="VL1576" s="11"/>
      <c r="VM1576" s="11"/>
      <c r="VN1576" s="11"/>
      <c r="VO1576" s="1"/>
      <c r="VT1576" s="1"/>
    </row>
    <row r="1577" spans="169:592" ht="15" thickBot="1" x14ac:dyDescent="0.35">
      <c r="FM1577" s="63"/>
      <c r="FO1577" s="64"/>
      <c r="FQ1577" s="53"/>
      <c r="FS1577" s="65"/>
      <c r="FU1577" s="66"/>
      <c r="FW1577" s="67"/>
      <c r="KH1577" s="67"/>
      <c r="KJ1577" s="66"/>
      <c r="KL1577" s="65"/>
      <c r="KN1577" s="53"/>
      <c r="KP1577" s="64"/>
      <c r="KR1577" s="63"/>
      <c r="KV1577" s="1"/>
      <c r="KW1577" s="34"/>
      <c r="KY1577" s="35"/>
      <c r="LA1577" s="36"/>
      <c r="LC1577" s="37"/>
      <c r="LQ1577" s="1"/>
      <c r="LS1577" s="14">
        <v>-0.4951362485028929</v>
      </c>
      <c r="LU1577" s="6">
        <v>-1.1597267914506297</v>
      </c>
      <c r="LW1577" s="10">
        <v>-4.259995228063563E-8</v>
      </c>
      <c r="LY1577" s="14">
        <v>-4.259995228063563E-8</v>
      </c>
      <c r="MA1577" s="1"/>
      <c r="MC1577" s="14">
        <v>1.3759851931715206</v>
      </c>
      <c r="ME1577" s="6">
        <v>3.0150339025061808</v>
      </c>
      <c r="MG1577" s="10">
        <v>2.1365909087812349E-5</v>
      </c>
      <c r="MI1577" s="14">
        <v>2.1365909087812349E-5</v>
      </c>
      <c r="MK1577" s="1"/>
      <c r="MM1577" s="14">
        <v>-0.54259362501245212</v>
      </c>
      <c r="MO1577" s="6">
        <v>-0.2013420326183617</v>
      </c>
      <c r="MQ1577" s="10">
        <v>-3.597038834287507E-3</v>
      </c>
      <c r="MS1577" s="14">
        <v>-3.597038834287507E-3</v>
      </c>
      <c r="MU1577" s="1"/>
      <c r="NA1577" s="1"/>
      <c r="NC1577" s="14">
        <v>-0.4951362485028929</v>
      </c>
      <c r="NE1577" s="6">
        <v>-1.1593392443995008</v>
      </c>
      <c r="NG1577" s="10">
        <v>7.4442098990995207E-9</v>
      </c>
      <c r="NI1577" s="14">
        <v>7.4442098990995207E-9</v>
      </c>
      <c r="NK1577" s="1"/>
      <c r="NM1577" s="14">
        <v>1.3759851931715206</v>
      </c>
      <c r="NO1577" s="6">
        <v>3.0130132796158735</v>
      </c>
      <c r="NQ1577" s="10">
        <v>-1.8296524891491744E-5</v>
      </c>
      <c r="NS1577" s="14">
        <v>-1.8296524891491744E-5</v>
      </c>
      <c r="NU1577" s="1"/>
      <c r="NW1577" s="14">
        <v>-0.54259362501245212</v>
      </c>
      <c r="NY1577" s="6">
        <v>-0.21095188694480244</v>
      </c>
      <c r="OA1577" s="10">
        <v>-3.5991967842246798E-3</v>
      </c>
      <c r="OC1577" s="14">
        <v>-3.5991967842246798E-3</v>
      </c>
      <c r="OE1577" s="1"/>
      <c r="OU1577" s="1"/>
      <c r="OW1577" s="14">
        <v>1.3759851931715206</v>
      </c>
      <c r="OY1577" s="6">
        <v>3.0137947079184011</v>
      </c>
      <c r="PA1577" s="10">
        <v>-3.0693841963199164E-6</v>
      </c>
      <c r="PC1577" s="14">
        <v>-3.0693841963199164E-6</v>
      </c>
      <c r="PE1577" s="1"/>
      <c r="PG1577" s="14">
        <v>-0.54259362501245212</v>
      </c>
      <c r="PI1577" s="6">
        <v>-0.20726002417479766</v>
      </c>
      <c r="PK1577" s="10">
        <v>-3.5983594090728791E-3</v>
      </c>
      <c r="PM1577" s="14">
        <v>-3.5983594090728791E-3</v>
      </c>
      <c r="PO1577" s="1"/>
      <c r="PP1577" s="17">
        <v>-3.5155742381536109E-8</v>
      </c>
      <c r="PQ1577" s="11"/>
      <c r="PR1577" s="11"/>
      <c r="PS1577" s="11"/>
      <c r="PT1577" s="17">
        <v>6.8779075317049188E-19</v>
      </c>
      <c r="PU1577" s="11"/>
      <c r="PV1577" s="11"/>
      <c r="PW1577" s="11"/>
      <c r="PX1577" s="17">
        <v>-1.0794595027585065E-2</v>
      </c>
      <c r="PY1577" s="11"/>
      <c r="PZ1577" s="11"/>
      <c r="QA1577" s="11"/>
      <c r="QB1577" s="11"/>
      <c r="QC1577" s="1"/>
      <c r="RC1577" s="1"/>
      <c r="RE1577" s="14">
        <v>0.70669392563302069</v>
      </c>
      <c r="RG1577" s="6">
        <v>0.72738178839820755</v>
      </c>
      <c r="RI1577" s="10">
        <v>-5.7590331365820677E-8</v>
      </c>
      <c r="RK1577" s="14">
        <v>-5.7590331365820677E-8</v>
      </c>
      <c r="RM1577" s="1"/>
      <c r="RO1577" s="14">
        <v>-0.34633200878471954</v>
      </c>
      <c r="RQ1577" s="6">
        <v>-2.4102881657269393</v>
      </c>
      <c r="RS1577" s="10">
        <v>-9.7351109896774207E-6</v>
      </c>
      <c r="RU1577" s="14">
        <v>-9.7351109896774207E-6</v>
      </c>
      <c r="RW1577" s="1"/>
      <c r="RY1577" s="14">
        <v>-0.11606889059709793</v>
      </c>
      <c r="SA1577" s="6">
        <v>0.69679542673396377</v>
      </c>
      <c r="SC1577" s="10">
        <v>4.4572449889480588E-3</v>
      </c>
      <c r="SE1577" s="14">
        <v>4.4572449889480588E-3</v>
      </c>
      <c r="SG1577" s="1"/>
      <c r="SM1577" s="1"/>
      <c r="SO1577" s="14">
        <v>0.70669392563302069</v>
      </c>
      <c r="SQ1577" s="6">
        <v>0.72995608525208933</v>
      </c>
      <c r="SS1577" s="10">
        <v>1.0048963159813899E-8</v>
      </c>
      <c r="SU1577" s="14">
        <v>1.0048963159813899E-8</v>
      </c>
      <c r="SW1577" s="1"/>
      <c r="SY1577" s="14">
        <v>-0.34633200878471954</v>
      </c>
      <c r="TA1577" s="6">
        <v>-2.4140494553505749</v>
      </c>
      <c r="TC1577" s="10">
        <v>8.3049633681497887E-6</v>
      </c>
      <c r="TE1577" s="14">
        <v>8.3049633681497887E-6</v>
      </c>
      <c r="TG1577" s="1"/>
      <c r="TI1577" s="14">
        <v>-0.11606889059709793</v>
      </c>
      <c r="TK1577" s="6">
        <v>0.6947525423682861</v>
      </c>
      <c r="TM1577" s="10">
        <v>4.4512824035879313E-3</v>
      </c>
      <c r="TO1577" s="14">
        <v>4.4512824035879313E-3</v>
      </c>
      <c r="TQ1577" s="1"/>
      <c r="UG1577" s="1"/>
      <c r="UI1577" s="14">
        <v>-0.34633200878471954</v>
      </c>
      <c r="UK1577" s="6">
        <v>-2.4126078450539516</v>
      </c>
      <c r="UM1577" s="10">
        <v>1.4301476215279674E-6</v>
      </c>
      <c r="UO1577" s="14">
        <v>1.4301476215279674E-6</v>
      </c>
      <c r="UQ1577" s="1"/>
      <c r="US1577" s="14">
        <v>-0.11606889059709793</v>
      </c>
      <c r="UU1577" s="6">
        <v>0.69553743581828376</v>
      </c>
      <c r="UW1577" s="10">
        <v>4.4535639756398127E-3</v>
      </c>
      <c r="UY1577" s="14">
        <v>4.4535639756398127E-3</v>
      </c>
      <c r="VA1577" s="1"/>
      <c r="VB1577" s="17">
        <v>-4.7541368206006777E-8</v>
      </c>
      <c r="VC1577" s="11"/>
      <c r="VD1577" s="11"/>
      <c r="VE1577" s="11"/>
      <c r="VF1577" s="17">
        <v>3.3542504711270293E-19</v>
      </c>
      <c r="VG1577" s="11"/>
      <c r="VH1577" s="11"/>
      <c r="VI1577" s="11"/>
      <c r="VJ1577" s="17">
        <v>1.3362091368175802E-2</v>
      </c>
      <c r="VK1577" s="11"/>
      <c r="VL1577" s="11"/>
      <c r="VM1577" s="11"/>
      <c r="VN1577" s="11"/>
      <c r="VO1577" s="1"/>
      <c r="VT1577" s="1"/>
    </row>
    <row r="1578" spans="169:592" ht="15" thickBot="1" x14ac:dyDescent="0.35">
      <c r="FM1578" s="63"/>
      <c r="FO1578" s="64"/>
      <c r="FQ1578" s="53"/>
      <c r="FS1578" s="65"/>
      <c r="FU1578" s="66"/>
      <c r="FW1578" s="67"/>
      <c r="KH1578" s="67"/>
      <c r="KJ1578" s="66"/>
      <c r="KL1578" s="65"/>
      <c r="KN1578" s="53"/>
      <c r="KP1578" s="64"/>
      <c r="KR1578" s="63"/>
      <c r="KV1578" s="1"/>
      <c r="KW1578" s="34"/>
      <c r="KY1578" s="35"/>
      <c r="LA1578" s="36"/>
      <c r="LC1578" s="37"/>
      <c r="LQ1578" s="1"/>
      <c r="LR1578" t="s">
        <v>182</v>
      </c>
      <c r="LU1578" s="2"/>
      <c r="LW1578" s="7"/>
      <c r="LX1578" t="s">
        <v>183</v>
      </c>
      <c r="MA1578" s="1"/>
      <c r="MB1578" t="s">
        <v>184</v>
      </c>
      <c r="ME1578" s="2"/>
      <c r="MG1578" s="7"/>
      <c r="MH1578" t="s">
        <v>185</v>
      </c>
      <c r="MK1578" s="1"/>
      <c r="ML1578" t="s">
        <v>186</v>
      </c>
      <c r="MO1578" s="2"/>
      <c r="MQ1578" s="7"/>
      <c r="MR1578" t="s">
        <v>187</v>
      </c>
      <c r="MU1578" s="1"/>
      <c r="NA1578" s="1"/>
      <c r="NB1578" t="s">
        <v>182</v>
      </c>
      <c r="NE1578" s="2"/>
      <c r="NG1578" s="7"/>
      <c r="NH1578" t="s">
        <v>183</v>
      </c>
      <c r="NK1578" s="1"/>
      <c r="NL1578" t="s">
        <v>184</v>
      </c>
      <c r="NO1578" s="2"/>
      <c r="NQ1578" s="7"/>
      <c r="NR1578" t="s">
        <v>185</v>
      </c>
      <c r="NU1578" s="1"/>
      <c r="NV1578" t="s">
        <v>186</v>
      </c>
      <c r="NY1578" s="2"/>
      <c r="OA1578" s="7"/>
      <c r="OB1578" t="s">
        <v>187</v>
      </c>
      <c r="OE1578" s="1"/>
      <c r="OU1578" s="1"/>
      <c r="OV1578" t="s">
        <v>184</v>
      </c>
      <c r="OY1578" s="2"/>
      <c r="PA1578" s="7"/>
      <c r="PB1578" t="s">
        <v>185</v>
      </c>
      <c r="PE1578" s="1"/>
      <c r="PF1578" t="s">
        <v>186</v>
      </c>
      <c r="PI1578" s="2"/>
      <c r="PK1578" s="7"/>
      <c r="PL1578" t="s">
        <v>187</v>
      </c>
      <c r="PO1578" s="1"/>
      <c r="PP1578" s="11" t="s">
        <v>188</v>
      </c>
      <c r="PQ1578" s="11"/>
      <c r="PR1578" s="11"/>
      <c r="PS1578" s="11"/>
      <c r="PT1578" s="11" t="s">
        <v>189</v>
      </c>
      <c r="PU1578" s="11"/>
      <c r="PV1578" s="11"/>
      <c r="PW1578" s="11"/>
      <c r="PX1578" s="11" t="s">
        <v>190</v>
      </c>
      <c r="PY1578" s="11"/>
      <c r="PZ1578" s="11"/>
      <c r="QA1578" s="11"/>
      <c r="QB1578" s="11"/>
      <c r="QC1578" s="1"/>
      <c r="RC1578" s="1"/>
      <c r="RD1578" t="s">
        <v>182</v>
      </c>
      <c r="RG1578" s="2"/>
      <c r="RI1578" s="7"/>
      <c r="RJ1578" t="s">
        <v>183</v>
      </c>
      <c r="RM1578" s="1"/>
      <c r="RN1578" t="s">
        <v>184</v>
      </c>
      <c r="RQ1578" s="2"/>
      <c r="RS1578" s="7"/>
      <c r="RT1578" t="s">
        <v>185</v>
      </c>
      <c r="RW1578" s="1"/>
      <c r="RX1578" t="s">
        <v>186</v>
      </c>
      <c r="SA1578" s="2"/>
      <c r="SC1578" s="7"/>
      <c r="SD1578" t="s">
        <v>187</v>
      </c>
      <c r="SG1578" s="1"/>
      <c r="SM1578" s="1"/>
      <c r="SN1578" t="s">
        <v>182</v>
      </c>
      <c r="SQ1578" s="2"/>
      <c r="SS1578" s="7"/>
      <c r="ST1578" t="s">
        <v>183</v>
      </c>
      <c r="SW1578" s="1"/>
      <c r="SX1578" t="s">
        <v>184</v>
      </c>
      <c r="TA1578" s="2"/>
      <c r="TC1578" s="7"/>
      <c r="TD1578" t="s">
        <v>185</v>
      </c>
      <c r="TG1578" s="1"/>
      <c r="TH1578" t="s">
        <v>186</v>
      </c>
      <c r="TK1578" s="2"/>
      <c r="TM1578" s="7"/>
      <c r="TN1578" t="s">
        <v>187</v>
      </c>
      <c r="TQ1578" s="1"/>
      <c r="UG1578" s="1"/>
      <c r="UH1578" t="s">
        <v>184</v>
      </c>
      <c r="UK1578" s="2"/>
      <c r="UM1578" s="7"/>
      <c r="UN1578" t="s">
        <v>185</v>
      </c>
      <c r="UQ1578" s="1"/>
      <c r="UR1578" t="s">
        <v>186</v>
      </c>
      <c r="UU1578" s="2"/>
      <c r="UW1578" s="7"/>
      <c r="UX1578" t="s">
        <v>187</v>
      </c>
      <c r="VA1578" s="1"/>
      <c r="VB1578" s="11" t="s">
        <v>188</v>
      </c>
      <c r="VC1578" s="11"/>
      <c r="VD1578" s="11"/>
      <c r="VE1578" s="11"/>
      <c r="VF1578" s="11" t="s">
        <v>189</v>
      </c>
      <c r="VG1578" s="11"/>
      <c r="VH1578" s="11"/>
      <c r="VI1578" s="11"/>
      <c r="VJ1578" s="11" t="s">
        <v>190</v>
      </c>
      <c r="VK1578" s="11"/>
      <c r="VL1578" s="11"/>
      <c r="VM1578" s="11"/>
      <c r="VN1578" s="11"/>
      <c r="VO1578" s="1"/>
      <c r="VT1578" s="1"/>
    </row>
    <row r="1579" spans="169:592" ht="15" thickBot="1" x14ac:dyDescent="0.35">
      <c r="FM1579" s="63"/>
      <c r="FO1579" s="64"/>
      <c r="FQ1579" s="53"/>
      <c r="FS1579" s="65"/>
      <c r="FU1579" s="66"/>
      <c r="FW1579" s="67"/>
      <c r="KH1579" s="67" t="s">
        <v>76</v>
      </c>
      <c r="KJ1579" s="66"/>
      <c r="KL1579" s="65" t="s">
        <v>76</v>
      </c>
      <c r="KN1579" s="53"/>
      <c r="KP1579" s="64" t="s">
        <v>76</v>
      </c>
      <c r="KR1579" s="63"/>
      <c r="KV1579" s="1"/>
      <c r="KW1579" s="34"/>
      <c r="KY1579" s="35"/>
      <c r="LA1579" s="36"/>
      <c r="LC1579" s="37"/>
      <c r="LQ1579" s="1"/>
      <c r="LR1579" s="18">
        <v>0.52867227389585081</v>
      </c>
      <c r="LS1579" s="19">
        <v>-0.34921337776782757</v>
      </c>
      <c r="LT1579" s="20">
        <v>0.11085133366417096</v>
      </c>
      <c r="LU1579" s="2"/>
      <c r="LW1579" s="7"/>
      <c r="LX1579" s="18">
        <f t="array" ref="LX1579:LZ1582">MMULT(LW1574:LW1577,TRANSPOSE(LU1584:LU1586))</f>
        <v>1.6369003420235588E-7</v>
      </c>
      <c r="LY1579" s="19">
        <v>2.0047328762246017E-7</v>
      </c>
      <c r="LZ1579" s="20">
        <v>1.7758466223688484E-7</v>
      </c>
      <c r="MA1579" s="1"/>
      <c r="MB1579" s="18">
        <v>-0.45807527171279061</v>
      </c>
      <c r="MC1579" s="19">
        <v>0.11255698446918296</v>
      </c>
      <c r="MD1579" s="20">
        <v>0.57212128440080601</v>
      </c>
      <c r="ME1579" s="2"/>
      <c r="MG1579" s="7"/>
      <c r="MH1579" s="18">
        <f t="array" ref="MH1579:MJ1582">MMULT(MG1574:MG1577,TRANSPOSE(ME1584:ME1586))</f>
        <v>6.7710297846945167E-6</v>
      </c>
      <c r="MI1579" s="19">
        <v>1.8481174258500497E-5</v>
      </c>
      <c r="MJ1579" s="20">
        <v>1.1031179687455521E-6</v>
      </c>
      <c r="MK1579" s="1"/>
      <c r="ML1579" s="18">
        <v>0.26810047708326212</v>
      </c>
      <c r="MM1579" s="19">
        <v>0.54377032179312002</v>
      </c>
      <c r="MN1579" s="20">
        <v>-0.91318636207685588</v>
      </c>
      <c r="MO1579" s="2"/>
      <c r="MQ1579" s="7"/>
      <c r="MR1579" s="18">
        <f t="array" ref="MR1579:MT1582">MMULT(MQ1574:MQ1577,TRANSPOSE(MO1584:MO1586))</f>
        <v>-3.8345396610152474E-3</v>
      </c>
      <c r="MS1579" s="19">
        <v>-1.0466176922828505E-2</v>
      </c>
      <c r="MT1579" s="20">
        <v>-6.2471289249013944E-4</v>
      </c>
      <c r="MU1579" s="1"/>
      <c r="NA1579" s="1"/>
      <c r="NB1579" s="18">
        <f t="array" ref="NB1579:ND1582">LR1579:LT1582</f>
        <v>0.52867227389585081</v>
      </c>
      <c r="NC1579" s="19">
        <v>-0.34921337776782757</v>
      </c>
      <c r="ND1579" s="20">
        <v>0.11085133366417096</v>
      </c>
      <c r="NE1579" s="2"/>
      <c r="NG1579" s="7"/>
      <c r="NH1579" s="18">
        <f t="array" ref="NH1579:NJ1582">MMULT(NG1574:NG1577,TRANSPOSE(NE1584:NE1586))</f>
        <v>-2.8540394117098618E-8</v>
      </c>
      <c r="NI1579" s="19">
        <v>-3.4991181815248506E-8</v>
      </c>
      <c r="NJ1579" s="20">
        <v>-3.113720736016265E-8</v>
      </c>
      <c r="NK1579" s="1"/>
      <c r="NL1579" s="18">
        <f t="array" ref="NL1579:NN1582">MB1579:MD1582</f>
        <v>-0.45807527171279061</v>
      </c>
      <c r="NM1579" s="19">
        <v>0.11255698446918296</v>
      </c>
      <c r="NN1579" s="20">
        <v>0.57212128440080601</v>
      </c>
      <c r="NO1579" s="2"/>
      <c r="NQ1579" s="7"/>
      <c r="NR1579" s="18">
        <f t="array" ref="NR1579:NT1582">MMULT(NQ1574:NQ1577,TRANSPOSE(NO1584:NO1586))</f>
        <v>-5.7316501424479139E-6</v>
      </c>
      <c r="NS1579" s="19">
        <v>-1.5847715592223236E-5</v>
      </c>
      <c r="NT1579" s="20">
        <v>-9.8980287819749705E-7</v>
      </c>
      <c r="NU1579" s="1"/>
      <c r="NV1579" s="18">
        <f t="array" ref="NV1579:NX1582">ML1579:MN1582</f>
        <v>0.26810047708326212</v>
      </c>
      <c r="NW1579" s="19">
        <v>0.54377032179312002</v>
      </c>
      <c r="NX1579" s="20">
        <v>-0.91318636207685588</v>
      </c>
      <c r="NY1579" s="2"/>
      <c r="OA1579" s="7"/>
      <c r="OB1579" s="18">
        <f t="array" ref="OB1579:OD1582">MMULT(OA1574:OA1577,TRANSPOSE(NY1584:NY1586))</f>
        <v>-3.7927255239292917E-3</v>
      </c>
      <c r="OC1579" s="19">
        <v>-1.0486689509790413E-2</v>
      </c>
      <c r="OD1579" s="20">
        <v>-6.5496855992592325E-4</v>
      </c>
      <c r="OE1579" s="1"/>
      <c r="OU1579" s="1"/>
      <c r="OV1579" s="18">
        <f t="array" ref="OV1579:OX1582">NL1579:NN1582</f>
        <v>-0.45807527171279061</v>
      </c>
      <c r="OW1579" s="19">
        <v>0.11255698446918296</v>
      </c>
      <c r="OX1579" s="20">
        <v>0.57212128440080601</v>
      </c>
      <c r="OY1579" s="2"/>
      <c r="PA1579" s="7"/>
      <c r="PB1579" s="18">
        <f t="array" ref="PB1579:PD1582">MMULT(PA1574:PA1577,TRANSPOSE(OY1584:OY1586))</f>
        <v>-9.6580862498505705E-7</v>
      </c>
      <c r="PC1579" s="19">
        <v>-2.6572058051845938E-6</v>
      </c>
      <c r="PD1579" s="20">
        <v>-1.631389689014103E-7</v>
      </c>
      <c r="PE1579" s="1"/>
      <c r="PF1579" s="18">
        <f t="array" ref="PF1579:PH1582">NV1579:NX1582</f>
        <v>0.26810047708326212</v>
      </c>
      <c r="PG1579" s="19">
        <v>0.54377032179312002</v>
      </c>
      <c r="PH1579" s="20">
        <v>-0.91318636207685588</v>
      </c>
      <c r="PI1579" s="2"/>
      <c r="PK1579" s="7"/>
      <c r="PL1579" s="18">
        <f t="array" ref="PL1579:PN1582">MMULT(PK1574:PK1577,TRANSPOSE(PI1584:PI1586))</f>
        <v>-3.808720669949312E-3</v>
      </c>
      <c r="PM1579" s="19">
        <v>-1.0478840644721361E-2</v>
      </c>
      <c r="PN1579" s="20">
        <v>-6.4334770559605723E-4</v>
      </c>
      <c r="PO1579" s="1"/>
      <c r="PP1579" s="26">
        <f t="array" ref="PP1579:PR1582">LX1579:LZ1582+NH1579:NJ1582</f>
        <v>1.3514964008525726E-7</v>
      </c>
      <c r="PQ1579" s="27">
        <v>1.6548210580721166E-7</v>
      </c>
      <c r="PR1579" s="28">
        <v>1.4644745487672219E-7</v>
      </c>
      <c r="PS1579" s="11"/>
      <c r="PT1579" s="26">
        <f t="array" ref="PT1579:PV1582">MH1579:MJ1582+NR1579:NT1582+PB1579:PD1582</f>
        <v>7.3571017261545801E-8</v>
      </c>
      <c r="PU1579" s="27">
        <v>-2.3747138907332778E-8</v>
      </c>
      <c r="PV1579" s="28">
        <v>-4.982387835335527E-8</v>
      </c>
      <c r="PW1579" s="11"/>
      <c r="PX1579" s="26">
        <f t="array" ref="PX1579:PZ1582">MR1579:MT1582+OB1579:OD1582+PL1579:PN1582</f>
        <v>-1.1435985854893851E-2</v>
      </c>
      <c r="PY1579" s="27">
        <v>-3.1431707077340283E-2</v>
      </c>
      <c r="PZ1579" s="28">
        <v>-1.92302915801212E-3</v>
      </c>
      <c r="QA1579" s="11"/>
      <c r="QB1579" s="11"/>
      <c r="QC1579" s="1"/>
      <c r="RC1579" s="1"/>
      <c r="RD1579" s="18">
        <v>6.1571124892624328E-3</v>
      </c>
      <c r="RE1579" s="19">
        <v>-0.92084408248517924</v>
      </c>
      <c r="RF1579" s="20">
        <v>0.33171305917581173</v>
      </c>
      <c r="RG1579" s="2"/>
      <c r="RI1579" s="7"/>
      <c r="RJ1579" s="18">
        <f t="array" ref="RJ1579:RL1582">MMULT(RI1574:RI1577,TRANSPOSE(RG1584:RG1586))</f>
        <v>-2.5792076132255772E-8</v>
      </c>
      <c r="RK1579" s="19">
        <v>-3.1587886959875068E-8</v>
      </c>
      <c r="RL1579" s="20">
        <v>-2.7981404919693879E-8</v>
      </c>
      <c r="RM1579" s="1"/>
      <c r="RN1579" s="18">
        <v>4.6680536518619323E-2</v>
      </c>
      <c r="RO1579" s="19">
        <v>4.3450905372376447E-2</v>
      </c>
      <c r="RP1579" s="20">
        <v>-0.23444538296120235</v>
      </c>
      <c r="RQ1579" s="2"/>
      <c r="RS1579" s="7"/>
      <c r="RT1579" s="18">
        <f t="array" ref="RT1579:RV1582">MMULT(RS1574:RS1577,TRANSPOSE(RQ1584:RQ1586))</f>
        <v>1.0702586916197424E-5</v>
      </c>
      <c r="RU1579" s="19">
        <v>2.9212155330064892E-5</v>
      </c>
      <c r="RV1579" s="20">
        <v>1.7436366866980305E-6</v>
      </c>
      <c r="RW1579" s="1"/>
      <c r="RX1579" s="18">
        <v>-2.9324089346127173E-2</v>
      </c>
      <c r="RY1579" s="19">
        <v>-0.38942938009474232</v>
      </c>
      <c r="RZ1579" s="20">
        <v>1.7261585757335818E-2</v>
      </c>
      <c r="SA1579" s="2"/>
      <c r="SC1579" s="7"/>
      <c r="SD1579" s="18">
        <f t="array" ref="SD1579:SF1582">MMULT(SC1574:SC1577,TRANSPOSE(SA1584:SA1586))</f>
        <v>6.6382603809565116E-4</v>
      </c>
      <c r="SE1579" s="19">
        <v>1.8118787064129297E-3</v>
      </c>
      <c r="SF1579" s="20">
        <v>1.0814875344364178E-4</v>
      </c>
      <c r="SG1579" s="1"/>
      <c r="SM1579" s="1"/>
      <c r="SN1579" s="18">
        <f t="array" ref="SN1579:SP1582">RD1579:RF1582</f>
        <v>6.1571124892624328E-3</v>
      </c>
      <c r="SO1579" s="19">
        <v>-0.92084408248517924</v>
      </c>
      <c r="SP1579" s="20">
        <v>0.33171305917581173</v>
      </c>
      <c r="SQ1579" s="2"/>
      <c r="SS1579" s="7"/>
      <c r="ST1579" s="18">
        <f t="array" ref="ST1579:SV1582">MMULT(SS1574:SS1577,TRANSPOSE(SQ1584:SQ1586))</f>
        <v>4.4904122299947815E-9</v>
      </c>
      <c r="SU1579" s="19">
        <v>5.5053490193756304E-9</v>
      </c>
      <c r="SV1579" s="20">
        <v>4.8989826897377028E-9</v>
      </c>
      <c r="SW1579" s="1"/>
      <c r="SX1579" s="18">
        <f t="array" ref="SX1579:SZ1582">RN1579:RP1582</f>
        <v>4.6680536518619323E-2</v>
      </c>
      <c r="SY1579" s="19">
        <v>4.3450905372376447E-2</v>
      </c>
      <c r="SZ1579" s="20">
        <v>-0.23444538296120235</v>
      </c>
      <c r="TA1579" s="2"/>
      <c r="TC1579" s="7"/>
      <c r="TD1579" s="18">
        <f t="array" ref="TD1579:TF1582">MMULT(TC1574:TC1577,TRANSPOSE(TA1584:TA1586))</f>
        <v>-9.0253341021778431E-6</v>
      </c>
      <c r="TE1579" s="19">
        <v>-2.4954581040604342E-5</v>
      </c>
      <c r="TF1579" s="20">
        <v>-1.5585915834029525E-6</v>
      </c>
      <c r="TG1579" s="1"/>
      <c r="TH1579" s="18">
        <f t="array" ref="TH1579:TJ1582">RX1579:RZ1582</f>
        <v>-2.9324089346127173E-2</v>
      </c>
      <c r="TI1579" s="19">
        <v>-0.38942938009474232</v>
      </c>
      <c r="TJ1579" s="20">
        <v>1.7261585757335818E-2</v>
      </c>
      <c r="TK1579" s="2"/>
      <c r="TM1579" s="7"/>
      <c r="TN1579" s="18">
        <f t="array" ref="TN1579:TP1582">MMULT(TM1574:TM1577,TRANSPOSE(TK1584:TK1586))</f>
        <v>6.5531577866016256E-4</v>
      </c>
      <c r="TO1579" s="19">
        <v>1.8119141652402318E-3</v>
      </c>
      <c r="TP1579" s="20">
        <v>1.1316696374092363E-4</v>
      </c>
      <c r="TQ1579" s="1"/>
      <c r="UG1579" s="1"/>
      <c r="UH1579" s="18">
        <f t="array" ref="UH1579:UJ1582">SX1579:SZ1582</f>
        <v>4.6680536518619323E-2</v>
      </c>
      <c r="UI1579" s="19">
        <v>4.3450905372376447E-2</v>
      </c>
      <c r="UJ1579" s="20">
        <v>-0.23444538296120235</v>
      </c>
      <c r="UK1579" s="2"/>
      <c r="UM1579" s="7"/>
      <c r="UN1579" s="18">
        <f t="array" ref="UN1579:UP1582">MMULT(UM1574:UM1577,TRANSPOSE(UK1584:UK1586))</f>
        <v>-1.5611161878864703E-6</v>
      </c>
      <c r="UO1579" s="19">
        <v>-4.2950610397414422E-6</v>
      </c>
      <c r="UP1579" s="20">
        <v>-2.6369497914873084E-7</v>
      </c>
      <c r="UQ1579" s="1"/>
      <c r="UR1579" s="18">
        <f t="array" ref="UR1579:UT1582">TH1579:TJ1582</f>
        <v>-2.9324089346127173E-2</v>
      </c>
      <c r="US1579" s="19">
        <v>-0.38942938009474232</v>
      </c>
      <c r="UT1579" s="20">
        <v>1.7261585757335818E-2</v>
      </c>
      <c r="UU1579" s="2"/>
      <c r="UW1579" s="7"/>
      <c r="UX1579" s="18">
        <f t="array" ref="UX1579:UZ1582">MMULT(UW1574:UW1577,TRANSPOSE(UU1584:UU1586))</f>
        <v>6.5856999460342839E-4</v>
      </c>
      <c r="UY1579" s="19">
        <v>1.8119076259105592E-3</v>
      </c>
      <c r="UZ1579" s="20">
        <v>1.1124194492534473E-4</v>
      </c>
      <c r="VA1579" s="1"/>
      <c r="VB1579" s="26">
        <f t="array" ref="VB1579:VD1582">RJ1579:RL1582+ST1579:SV1582</f>
        <v>-2.1301663902260991E-8</v>
      </c>
      <c r="VC1579" s="27">
        <v>-2.6082537940499437E-8</v>
      </c>
      <c r="VD1579" s="28">
        <v>-2.3082422229956177E-8</v>
      </c>
      <c r="VE1579" s="11"/>
      <c r="VF1579" s="26">
        <f t="array" ref="VF1579:VH1582">RT1579:RV1582+TD1579:TF1582+UN1579:UP1582</f>
        <v>1.1613662613311072E-7</v>
      </c>
      <c r="VG1579" s="27">
        <v>-3.7486750280891865E-8</v>
      </c>
      <c r="VH1579" s="28">
        <v>-7.8649875853652777E-8</v>
      </c>
      <c r="VI1579" s="11"/>
      <c r="VJ1579" s="26">
        <f t="array" ref="VJ1579:VL1582">SD1579:SF1582+TN1579:TP1582+UX1579:UZ1582</f>
        <v>1.977711811359242E-3</v>
      </c>
      <c r="VK1579" s="27">
        <v>5.435700497563721E-3</v>
      </c>
      <c r="VL1579" s="28">
        <v>3.3255766210991012E-4</v>
      </c>
      <c r="VM1579" s="11"/>
      <c r="VN1579" s="11"/>
      <c r="VO1579" s="1"/>
      <c r="VT1579" s="1"/>
    </row>
    <row r="1580" spans="169:592" x14ac:dyDescent="0.3">
      <c r="FM1580" s="63"/>
      <c r="FO1580" s="64"/>
      <c r="FQ1580" s="53"/>
      <c r="FS1580" s="65"/>
      <c r="FU1580" s="66"/>
      <c r="FW1580" s="67"/>
      <c r="KH1580" s="68">
        <f t="array" ref="KH1580:KH1582">PA1584:PA1586+PK1584:PK1586+UM1584:UM1586+UW1584:UW1586</f>
        <v>9.3722047785268544E-3</v>
      </c>
      <c r="KJ1580" s="66"/>
      <c r="KL1580" s="71">
        <f t="array" ref="KL1580:KL1582">NQ1584:NQ1586+OA1584:OA1586+TC1584:TC1586+TM1584:TM1586</f>
        <v>9.3760464925456664E-3</v>
      </c>
      <c r="KN1580" s="53"/>
      <c r="KP1580" s="74">
        <f t="array" ref="KP1580:KP1582">MG1584:MG1586+MQ1584:MQ1586+RS1584:RS1586+SC1584:SC1586</f>
        <v>9.3660375357798066E-3</v>
      </c>
      <c r="KR1580" s="63"/>
      <c r="KV1580" s="1"/>
      <c r="KW1580" s="34"/>
      <c r="KY1580" s="35"/>
      <c r="LA1580" s="36"/>
      <c r="LC1580" s="37"/>
      <c r="LQ1580" s="1"/>
      <c r="LR1580" s="21">
        <v>-0.11287712639746803</v>
      </c>
      <c r="LS1580">
        <v>-0.15159955265950578</v>
      </c>
      <c r="LT1580" s="22">
        <v>-0.70294179783578892</v>
      </c>
      <c r="LU1580" s="2"/>
      <c r="LW1580" s="7"/>
      <c r="LX1580" s="21">
        <v>-1.0458871812895847E-7</v>
      </c>
      <c r="LY1580">
        <v>-1.2809114662173696E-7</v>
      </c>
      <c r="LZ1580" s="22">
        <v>-1.1346660334714824E-7</v>
      </c>
      <c r="MA1580" s="1"/>
      <c r="MB1580" s="21">
        <v>0.53835921094853478</v>
      </c>
      <c r="MC1580">
        <v>-0.22048068432192772</v>
      </c>
      <c r="MD1580" s="22">
        <v>6.8023964295078912E-2</v>
      </c>
      <c r="ME1580" s="2"/>
      <c r="MG1580" s="7"/>
      <c r="MH1580" s="21">
        <v>7.9935035735968939E-6</v>
      </c>
      <c r="MI1580">
        <v>2.1817852996825302E-5</v>
      </c>
      <c r="MJ1580" s="22">
        <v>1.3022801118374259E-6</v>
      </c>
      <c r="MK1580" s="1"/>
      <c r="ML1580" s="21">
        <v>0.49303443123060553</v>
      </c>
      <c r="MM1580">
        <v>0.5738077269648717</v>
      </c>
      <c r="MN1580" s="22">
        <v>0.40154958861423096</v>
      </c>
      <c r="MO1580" s="2"/>
      <c r="MQ1580" s="7"/>
      <c r="MR1580" s="21">
        <v>1.093105505286166E-3</v>
      </c>
      <c r="MS1580">
        <v>2.983574724746437E-3</v>
      </c>
      <c r="MT1580" s="22">
        <v>1.7808581012913947E-4</v>
      </c>
      <c r="MU1580" s="1"/>
      <c r="NA1580" s="1"/>
      <c r="NB1580" s="21">
        <v>-0.11287712639746803</v>
      </c>
      <c r="NC1580">
        <v>-0.15159955265950578</v>
      </c>
      <c r="ND1580" s="22">
        <v>-0.70294179783578892</v>
      </c>
      <c r="NE1580" s="2"/>
      <c r="NG1580" s="7"/>
      <c r="NH1580" s="21">
        <v>1.8235705310072941E-8</v>
      </c>
      <c r="NI1580">
        <v>2.2357395536166558E-8</v>
      </c>
      <c r="NJ1580" s="22">
        <v>1.9894922798504198E-8</v>
      </c>
      <c r="NK1580" s="1"/>
      <c r="NL1580" s="21">
        <v>0.53835921094853478</v>
      </c>
      <c r="NM1580">
        <v>-0.22048068432192772</v>
      </c>
      <c r="NN1580" s="22">
        <v>6.8023964295078912E-2</v>
      </c>
      <c r="NO1580" s="2"/>
      <c r="NQ1580" s="7"/>
      <c r="NR1580" s="21">
        <v>-6.7664693860515174E-6</v>
      </c>
      <c r="NS1580">
        <v>-1.8708937169677272E-5</v>
      </c>
      <c r="NT1580" s="22">
        <v>-1.1685065743891757E-6</v>
      </c>
      <c r="NU1580" s="1"/>
      <c r="NV1580" s="21">
        <v>0.49303443123060553</v>
      </c>
      <c r="NW1580">
        <v>0.5738077269648717</v>
      </c>
      <c r="NX1580" s="22">
        <v>0.40154958861423096</v>
      </c>
      <c r="NY1580" s="2"/>
      <c r="OA1580" s="7"/>
      <c r="OB1580" s="21">
        <v>1.0811856386220187E-3</v>
      </c>
      <c r="OC1580">
        <v>2.9894222566697261E-3</v>
      </c>
      <c r="OD1580" s="22">
        <v>1.867107430456007E-4</v>
      </c>
      <c r="OE1580" s="1"/>
      <c r="OU1580" s="1"/>
      <c r="OV1580" s="21">
        <v>0.53835921094853478</v>
      </c>
      <c r="OW1580">
        <v>-0.22048068432192772</v>
      </c>
      <c r="OX1580" s="22">
        <v>6.8023964295078912E-2</v>
      </c>
      <c r="OY1580" s="2"/>
      <c r="PA1580" s="7"/>
      <c r="PB1580" s="21">
        <v>-1.1401803104479174E-6</v>
      </c>
      <c r="PC1580">
        <v>-3.1369503869633111E-6</v>
      </c>
      <c r="PD1580" s="22">
        <v>-1.9259285472941494E-7</v>
      </c>
      <c r="PE1580" s="1"/>
      <c r="PF1580" s="21">
        <v>0.49303443123060553</v>
      </c>
      <c r="PG1580">
        <v>0.5738077269648717</v>
      </c>
      <c r="PH1580" s="22">
        <v>0.40154958861423096</v>
      </c>
      <c r="PI1580" s="2"/>
      <c r="PK1580" s="7"/>
      <c r="PL1580" s="21">
        <v>1.0857453407326981E-3</v>
      </c>
      <c r="PM1580">
        <v>2.9871847773068781E-3</v>
      </c>
      <c r="PN1580" s="22">
        <v>1.8339800535471841E-4</v>
      </c>
      <c r="PO1580" s="1"/>
      <c r="PP1580" s="29">
        <v>-8.6353012818885536E-8</v>
      </c>
      <c r="PQ1580" s="11">
        <v>-1.057337510855704E-7</v>
      </c>
      <c r="PR1580" s="30">
        <v>-9.3571680548644048E-8</v>
      </c>
      <c r="PS1580" s="11"/>
      <c r="PT1580" s="29">
        <v>8.6853877097459024E-8</v>
      </c>
      <c r="PU1580" s="11">
        <v>-2.8034559815281164E-8</v>
      </c>
      <c r="PV1580" s="30">
        <v>-5.8819317281164756E-8</v>
      </c>
      <c r="PW1580" s="11"/>
      <c r="PX1580" s="29">
        <v>3.260036484640883E-3</v>
      </c>
      <c r="PY1580" s="11">
        <v>8.9601817587230403E-3</v>
      </c>
      <c r="PZ1580" s="30">
        <v>5.4819455852945858E-4</v>
      </c>
      <c r="QA1580" s="11"/>
      <c r="QB1580" s="11"/>
      <c r="QC1580" s="1"/>
      <c r="RC1580" s="1"/>
      <c r="RD1580" s="21">
        <v>-0.31439063100488279</v>
      </c>
      <c r="RE1580">
        <v>0.21125910620137062</v>
      </c>
      <c r="RF1580" s="22">
        <v>0.7472135846121184</v>
      </c>
      <c r="RG1580" s="2"/>
      <c r="RI1580" s="7"/>
      <c r="RJ1580" s="21">
        <v>-1.0955841762206898E-7</v>
      </c>
      <c r="RK1580">
        <v>-1.3417760143087892E-7</v>
      </c>
      <c r="RL1580" s="22">
        <v>-1.1885814969389674E-7</v>
      </c>
      <c r="RM1580" s="1"/>
      <c r="RN1580" s="21">
        <v>0.47881798229621497</v>
      </c>
      <c r="RO1580">
        <v>2.3865578975101401E-4</v>
      </c>
      <c r="RP1580" s="22">
        <v>-0.49377031541586913</v>
      </c>
      <c r="RQ1580" s="2"/>
      <c r="RS1580" s="7"/>
      <c r="RT1580" s="21">
        <v>-2.5694941142439719E-6</v>
      </c>
      <c r="RU1580">
        <v>-7.013300781644202E-6</v>
      </c>
      <c r="RV1580" s="22">
        <v>-4.1861507305957621E-7</v>
      </c>
      <c r="RW1580" s="1"/>
      <c r="RX1580" s="21">
        <v>1.1637535161196402</v>
      </c>
      <c r="RY1580">
        <v>-0.47183424472307106</v>
      </c>
      <c r="RZ1580" s="22">
        <v>0.52838449771203189</v>
      </c>
      <c r="SA1580" s="2"/>
      <c r="SC1580" s="7"/>
      <c r="SD1580" s="21">
        <v>-5.2578096691371055E-3</v>
      </c>
      <c r="SE1580">
        <v>-1.4350918516559981E-2</v>
      </c>
      <c r="SF1580" s="22">
        <v>-8.5658821578066952E-4</v>
      </c>
      <c r="SG1580" s="1"/>
      <c r="SM1580" s="1"/>
      <c r="SN1580" s="21">
        <v>-0.31439063100488279</v>
      </c>
      <c r="SO1580">
        <v>0.21125910620137062</v>
      </c>
      <c r="SP1580" s="22">
        <v>0.7472135846121184</v>
      </c>
      <c r="SQ1580" s="2"/>
      <c r="SS1580" s="7"/>
      <c r="ST1580" s="21">
        <v>1.9074170614545075E-8</v>
      </c>
      <c r="SU1580">
        <v>2.3385373348742913E-8</v>
      </c>
      <c r="SV1580" s="22">
        <v>2.0809677792514938E-8</v>
      </c>
      <c r="SW1580" s="1"/>
      <c r="SX1580" s="21">
        <v>0.47881798229621497</v>
      </c>
      <c r="SY1580">
        <v>2.3865578975101401E-4</v>
      </c>
      <c r="SZ1580" s="22">
        <v>-0.49377031541586913</v>
      </c>
      <c r="TA1580" s="2"/>
      <c r="TC1580" s="7"/>
      <c r="TD1580" s="21">
        <v>2.1668166440692453E-6</v>
      </c>
      <c r="TE1580">
        <v>5.9911357222231321E-6</v>
      </c>
      <c r="TF1580" s="22">
        <v>3.7418915975740242E-7</v>
      </c>
      <c r="TG1580" s="1"/>
      <c r="TH1580" s="21">
        <v>1.1637535161196402</v>
      </c>
      <c r="TI1580">
        <v>-0.47183424472307106</v>
      </c>
      <c r="TJ1580" s="22">
        <v>0.52838449771203189</v>
      </c>
      <c r="TK1580" s="2"/>
      <c r="TM1580" s="7"/>
      <c r="TN1580" s="21">
        <v>-5.1904046319712297E-3</v>
      </c>
      <c r="TO1580">
        <v>-1.435119980664201E-2</v>
      </c>
      <c r="TP1580" s="22">
        <v>-8.963347929573024E-4</v>
      </c>
      <c r="TQ1580" s="1"/>
      <c r="UG1580" s="1"/>
      <c r="UH1580" s="21">
        <v>0.47881798229621497</v>
      </c>
      <c r="UI1580">
        <v>2.3865578975101401E-4</v>
      </c>
      <c r="UJ1580" s="22">
        <v>-0.49377031541586913</v>
      </c>
      <c r="UK1580" s="2"/>
      <c r="UM1580" s="7"/>
      <c r="UN1580" s="21">
        <v>3.7479520373308643E-7</v>
      </c>
      <c r="UO1580">
        <v>1.0311649382198345E-6</v>
      </c>
      <c r="UP1580" s="22">
        <v>6.3308300945392494E-8</v>
      </c>
      <c r="UQ1580" s="1"/>
      <c r="UR1580" s="21">
        <v>1.1637535161196402</v>
      </c>
      <c r="US1580">
        <v>-0.47183424472307106</v>
      </c>
      <c r="UT1580" s="22">
        <v>0.52838449771203189</v>
      </c>
      <c r="UU1580" s="2"/>
      <c r="UW1580" s="7"/>
      <c r="UX1580" s="21">
        <v>-5.2161794689442632E-3</v>
      </c>
      <c r="UY1580">
        <v>-1.4351147843578053E-2</v>
      </c>
      <c r="UZ1580" s="22">
        <v>-8.8108774156105607E-4</v>
      </c>
      <c r="VA1580" s="1"/>
      <c r="VB1580" s="29">
        <v>-9.0484247007523903E-8</v>
      </c>
      <c r="VC1580" s="11">
        <v>-1.10792228082136E-7</v>
      </c>
      <c r="VD1580" s="30">
        <v>-9.8048471901381804E-8</v>
      </c>
      <c r="VE1580" s="11"/>
      <c r="VF1580" s="29">
        <v>-2.7882266441640143E-8</v>
      </c>
      <c r="VG1580" s="11">
        <v>8.9998787987645848E-9</v>
      </c>
      <c r="VH1580" s="30">
        <v>1.8882387643218699E-8</v>
      </c>
      <c r="VI1580" s="11"/>
      <c r="VJ1580" s="29">
        <v>-1.5664393770052597E-2</v>
      </c>
      <c r="VK1580" s="11">
        <v>-4.3053266166780041E-2</v>
      </c>
      <c r="VL1580" s="30">
        <v>-2.6340107502990278E-3</v>
      </c>
      <c r="VM1580" s="11"/>
      <c r="VN1580" s="11"/>
      <c r="VO1580" s="1"/>
      <c r="VT1580" s="1"/>
    </row>
    <row r="1581" spans="169:592" x14ac:dyDescent="0.3">
      <c r="FM1581" s="63"/>
      <c r="FO1581" s="64"/>
      <c r="FQ1581" s="53"/>
      <c r="FS1581" s="65"/>
      <c r="FU1581" s="66"/>
      <c r="FW1581" s="67"/>
      <c r="KH1581" s="69">
        <v>-1.1899945169476615E-3</v>
      </c>
      <c r="KJ1581" s="66"/>
      <c r="KL1581" s="72">
        <v>-1.1738792581252161E-3</v>
      </c>
      <c r="KN1581" s="53"/>
      <c r="KP1581" s="75">
        <v>-1.2159482382477073E-3</v>
      </c>
      <c r="KR1581" s="63"/>
      <c r="KV1581" s="1"/>
      <c r="KW1581" s="34"/>
      <c r="KY1581" s="35"/>
      <c r="LA1581" s="36"/>
      <c r="LC1581" s="37"/>
      <c r="LQ1581" s="1"/>
      <c r="LR1581" s="21">
        <v>-4.1806809276491969E-2</v>
      </c>
      <c r="LS1581">
        <v>-3.5825321722045944E-2</v>
      </c>
      <c r="LT1581" s="22">
        <v>0.67502899552388862</v>
      </c>
      <c r="LU1581" s="2"/>
      <c r="LW1581" s="7"/>
      <c r="LX1581" s="21">
        <v>1.0404316052217186E-7</v>
      </c>
      <c r="LY1581">
        <v>1.2742299521256352E-7</v>
      </c>
      <c r="LZ1581" s="22">
        <v>1.1287473675121244E-7</v>
      </c>
      <c r="MA1581" s="1"/>
      <c r="MB1581" s="21">
        <v>-0.30726454567801187</v>
      </c>
      <c r="MC1581">
        <v>-0.44095703892472221</v>
      </c>
      <c r="MD1581" s="22">
        <v>0.58413098493599136</v>
      </c>
      <c r="ME1581" s="2"/>
      <c r="MG1581" s="7"/>
      <c r="MH1581" s="21">
        <v>6.5150716945914193E-7</v>
      </c>
      <c r="MI1581">
        <v>1.7782549940415071E-6</v>
      </c>
      <c r="MJ1581" s="22">
        <v>1.0614179648441133E-7</v>
      </c>
      <c r="MK1581" s="1"/>
      <c r="ML1581" s="21">
        <v>-0.66056953412948016</v>
      </c>
      <c r="MM1581">
        <v>-7.8656048018106231E-2</v>
      </c>
      <c r="MN1581" s="22">
        <v>-0.84065730204477762</v>
      </c>
      <c r="MO1581" s="2"/>
      <c r="MQ1581" s="7"/>
      <c r="MR1581" s="21">
        <v>3.8411021548957133E-3</v>
      </c>
      <c r="MS1581">
        <v>1.0484088909163197E-2</v>
      </c>
      <c r="MT1581" s="22">
        <v>6.257820363500127E-4</v>
      </c>
      <c r="MU1581" s="1"/>
      <c r="NA1581" s="1"/>
      <c r="NB1581" s="21">
        <v>-4.1806809276491969E-2</v>
      </c>
      <c r="NC1581">
        <v>-3.5825321722045944E-2</v>
      </c>
      <c r="ND1581" s="22">
        <v>0.67502899552388862</v>
      </c>
      <c r="NE1581" s="2"/>
      <c r="NG1581" s="7"/>
      <c r="NH1581" s="21">
        <v>-1.8140584019899835E-8</v>
      </c>
      <c r="NI1581">
        <v>-2.2240774639296947E-8</v>
      </c>
      <c r="NJ1581" s="22">
        <v>-1.9791146679494272E-8</v>
      </c>
      <c r="NK1581" s="1"/>
      <c r="NL1581" s="21">
        <v>-0.30726454567801187</v>
      </c>
      <c r="NM1581">
        <v>-0.44095703892472221</v>
      </c>
      <c r="NN1581" s="22">
        <v>0.58413098493599136</v>
      </c>
      <c r="NO1581" s="2"/>
      <c r="NQ1581" s="7"/>
      <c r="NR1581" s="21">
        <v>-5.5149829439470347E-7</v>
      </c>
      <c r="NS1581">
        <v>-1.5248642017481419E-6</v>
      </c>
      <c r="NT1581" s="22">
        <v>-9.5238646034971022E-8</v>
      </c>
      <c r="NU1581" s="1"/>
      <c r="NV1581" s="21">
        <v>-0.66056953412948016</v>
      </c>
      <c r="NW1581">
        <v>-7.8656048018106231E-2</v>
      </c>
      <c r="NX1581" s="22">
        <v>-0.84065730204477762</v>
      </c>
      <c r="NY1581" s="2"/>
      <c r="OA1581" s="7"/>
      <c r="OB1581" s="21">
        <v>3.7992164663921981E-3</v>
      </c>
      <c r="OC1581">
        <v>1.0504636629297206E-2</v>
      </c>
      <c r="OD1581" s="22">
        <v>6.5608948555332996E-4</v>
      </c>
      <c r="OE1581" s="1"/>
      <c r="OU1581" s="1"/>
      <c r="OV1581" s="21">
        <v>-0.30726454567801187</v>
      </c>
      <c r="OW1581">
        <v>-0.44095703892472221</v>
      </c>
      <c r="OX1581" s="22">
        <v>0.58413098493599136</v>
      </c>
      <c r="OY1581" s="2"/>
      <c r="PA1581" s="7"/>
      <c r="PB1581" s="21">
        <v>-9.292988594462261E-8</v>
      </c>
      <c r="PC1581">
        <v>-2.5567573742780968E-7</v>
      </c>
      <c r="PD1581" s="22">
        <v>-1.5697194434731779E-8</v>
      </c>
      <c r="PE1581" s="1"/>
      <c r="PF1581" s="21">
        <v>-0.66056953412948016</v>
      </c>
      <c r="PG1581">
        <v>-7.8656048018106231E-2</v>
      </c>
      <c r="PH1581" s="22">
        <v>-0.84065730204477762</v>
      </c>
      <c r="PI1581" s="2"/>
      <c r="PK1581" s="7"/>
      <c r="PL1581" s="21">
        <v>3.8152389829679977E-3</v>
      </c>
      <c r="PM1581">
        <v>1.0496774320964446E-2</v>
      </c>
      <c r="PN1581" s="22">
        <v>6.4444874242399136E-4</v>
      </c>
      <c r="PO1581" s="1"/>
      <c r="PP1581" s="29">
        <v>8.5902576502272018E-8</v>
      </c>
      <c r="PQ1581" s="11">
        <v>1.0518222057326658E-7</v>
      </c>
      <c r="PR1581" s="30">
        <v>9.308359007171817E-8</v>
      </c>
      <c r="PS1581" s="11"/>
      <c r="PT1581" s="29">
        <v>7.0789891198158477E-9</v>
      </c>
      <c r="PU1581" s="11">
        <v>-2.2849451344444403E-9</v>
      </c>
      <c r="PV1581" s="30">
        <v>-4.7940439852914753E-9</v>
      </c>
      <c r="PW1581" s="11"/>
      <c r="PX1581" s="29">
        <v>1.1455557604255909E-2</v>
      </c>
      <c r="PY1581" s="11">
        <v>3.1485499859424851E-2</v>
      </c>
      <c r="PZ1581" s="30">
        <v>1.9263202643273339E-3</v>
      </c>
      <c r="QA1581" s="11"/>
      <c r="QB1581" s="11"/>
      <c r="QC1581" s="1"/>
      <c r="RC1581" s="1"/>
      <c r="RD1581" s="21">
        <v>0.43913709505560894</v>
      </c>
      <c r="RE1581">
        <v>-0.15444939814105441</v>
      </c>
      <c r="RF1581" s="22">
        <v>0.42476307752287978</v>
      </c>
      <c r="RG1581" s="2"/>
      <c r="RI1581" s="7"/>
      <c r="RJ1581" s="21">
        <v>2.1442494005706203E-8</v>
      </c>
      <c r="RK1581">
        <v>2.6260897855484413E-8</v>
      </c>
      <c r="RL1581" s="22">
        <v>2.3262613842528969E-8</v>
      </c>
      <c r="RM1581" s="1"/>
      <c r="RN1581" s="21">
        <v>-0.25273230823576698</v>
      </c>
      <c r="RO1581">
        <v>-0.20634005707969219</v>
      </c>
      <c r="RP1581" s="22">
        <v>-3.9847650042303485E-2</v>
      </c>
      <c r="RQ1581" s="2"/>
      <c r="RS1581" s="7"/>
      <c r="RT1581" s="21">
        <v>-6.6770505724630469E-7</v>
      </c>
      <c r="RU1581">
        <v>-1.8224662877934364E-6</v>
      </c>
      <c r="RV1581" s="22">
        <v>-1.0878071281500159E-7</v>
      </c>
      <c r="RW1581" s="1"/>
      <c r="RX1581" s="21">
        <v>-4.5580798837260808E-2</v>
      </c>
      <c r="RY1581">
        <v>-0.50538494792381872</v>
      </c>
      <c r="RZ1581" s="22">
        <v>-0.17856102685519831</v>
      </c>
      <c r="SA1581" s="2"/>
      <c r="SC1581" s="7"/>
      <c r="SD1581" s="21">
        <v>-5.4833022562327037E-4</v>
      </c>
      <c r="SE1581">
        <v>-1.4966388825896667E-3</v>
      </c>
      <c r="SF1581" s="22">
        <v>-8.9332486183801637E-5</v>
      </c>
      <c r="SG1581" s="1"/>
      <c r="SM1581" s="1"/>
      <c r="SN1581" s="21">
        <v>0.43913709505560894</v>
      </c>
      <c r="SO1581">
        <v>-0.15444939814105441</v>
      </c>
      <c r="SP1581" s="22">
        <v>0.42476307752287978</v>
      </c>
      <c r="SQ1581" s="2"/>
      <c r="SS1581" s="7"/>
      <c r="ST1581" s="21">
        <v>-3.7331480042198125E-9</v>
      </c>
      <c r="SU1581">
        <v>-4.5769256031621664E-9</v>
      </c>
      <c r="SV1581" s="22">
        <v>-4.0728170408806686E-9</v>
      </c>
      <c r="SW1581" s="1"/>
      <c r="SX1581" s="21">
        <v>-0.25273230823576698</v>
      </c>
      <c r="SY1581">
        <v>-0.20634005707969219</v>
      </c>
      <c r="SZ1581" s="22">
        <v>-3.9847650042303485E-2</v>
      </c>
      <c r="TA1581" s="2"/>
      <c r="TC1581" s="7"/>
      <c r="TD1581" s="21">
        <v>5.6306586677277538E-7</v>
      </c>
      <c r="TE1581">
        <v>1.5568479398661575E-6</v>
      </c>
      <c r="TF1581" s="22">
        <v>9.7236258615819073E-8</v>
      </c>
      <c r="TG1581" s="1"/>
      <c r="TH1581" s="21">
        <v>-4.5580798837260808E-2</v>
      </c>
      <c r="TI1581">
        <v>-0.50538494792381872</v>
      </c>
      <c r="TJ1581" s="22">
        <v>-0.17856102685519831</v>
      </c>
      <c r="TK1581" s="2"/>
      <c r="TM1581" s="7"/>
      <c r="TN1581" s="21">
        <v>-5.4130062444393361E-4</v>
      </c>
      <c r="TO1581">
        <v>-1.4966681728443014E-3</v>
      </c>
      <c r="TP1581" s="22">
        <v>-9.3477602911730198E-5</v>
      </c>
      <c r="TQ1581" s="1"/>
      <c r="UG1581" s="1"/>
      <c r="UH1581" s="21">
        <v>-0.25273230823576698</v>
      </c>
      <c r="UI1581">
        <v>-0.20634005707969219</v>
      </c>
      <c r="UJ1581" s="22">
        <v>-3.9847650042303485E-2</v>
      </c>
      <c r="UK1581" s="2"/>
      <c r="UM1581" s="7"/>
      <c r="UN1581" s="21">
        <v>9.7393744685598727E-8</v>
      </c>
      <c r="UO1581">
        <v>2.6795704353048529E-7</v>
      </c>
      <c r="UP1581" s="22">
        <v>1.6451204383996479E-8</v>
      </c>
      <c r="UQ1581" s="1"/>
      <c r="UR1581" s="21">
        <v>-4.5580798837260808E-2</v>
      </c>
      <c r="US1581">
        <v>-0.50538494792381872</v>
      </c>
      <c r="UT1581" s="22">
        <v>-0.17856102685519831</v>
      </c>
      <c r="UU1581" s="2"/>
      <c r="UW1581" s="7"/>
      <c r="UX1581" s="21">
        <v>-5.439886553331118E-4</v>
      </c>
      <c r="UY1581">
        <v>-1.4966627709791576E-3</v>
      </c>
      <c r="UZ1581" s="22">
        <v>-9.1887508590515632E-5</v>
      </c>
      <c r="VA1581" s="1"/>
      <c r="VB1581" s="29">
        <v>1.7709346001486392E-8</v>
      </c>
      <c r="VC1581" s="11">
        <v>2.1683972252322246E-8</v>
      </c>
      <c r="VD1581" s="30">
        <v>1.91897968016483E-8</v>
      </c>
      <c r="VE1581" s="11"/>
      <c r="VF1581" s="29">
        <v>-7.245445787930584E-9</v>
      </c>
      <c r="VG1581" s="11">
        <v>2.3386956032063448E-9</v>
      </c>
      <c r="VH1581" s="30">
        <v>4.9067501848139618E-9</v>
      </c>
      <c r="VI1581" s="11"/>
      <c r="VJ1581" s="29">
        <v>-1.6336195054003158E-3</v>
      </c>
      <c r="VK1581" s="11">
        <v>-4.4899698264131253E-3</v>
      </c>
      <c r="VL1581" s="30">
        <v>-2.7469759768604748E-4</v>
      </c>
      <c r="VM1581" s="11"/>
      <c r="VN1581" s="11"/>
      <c r="VO1581" s="1"/>
      <c r="VT1581" s="1"/>
    </row>
    <row r="1582" spans="169:592" ht="15" thickBot="1" x14ac:dyDescent="0.35">
      <c r="FM1582" s="63"/>
      <c r="FO1582" s="64"/>
      <c r="FQ1582" s="53"/>
      <c r="FS1582" s="65"/>
      <c r="FU1582" s="66"/>
      <c r="FW1582" s="67"/>
      <c r="KH1582" s="70">
        <v>-2.6494979032656843E-3</v>
      </c>
      <c r="KJ1582" s="66"/>
      <c r="KL1582" s="73">
        <v>-2.6487455432961703E-3</v>
      </c>
      <c r="KN1582" s="53"/>
      <c r="KP1582" s="76">
        <v>-2.6508305685130312E-3</v>
      </c>
      <c r="KR1582" s="63"/>
      <c r="KV1582" s="1"/>
      <c r="KW1582" s="34"/>
      <c r="KY1582" s="35"/>
      <c r="LA1582" s="36"/>
      <c r="LC1582" s="37"/>
      <c r="LQ1582" s="1"/>
      <c r="LR1582" s="23">
        <v>-1.0186486700737192</v>
      </c>
      <c r="LS1582" s="24">
        <v>1.5761994257831262</v>
      </c>
      <c r="LT1582" s="25">
        <v>-0.12900579116187899</v>
      </c>
      <c r="LU1582" s="2"/>
      <c r="LW1582" s="7"/>
      <c r="LX1582" s="23">
        <v>3.6683094583861195E-8</v>
      </c>
      <c r="LY1582" s="24">
        <v>4.4926257161759921E-8</v>
      </c>
      <c r="LZ1582" s="25">
        <v>3.9796894131169618E-8</v>
      </c>
      <c r="MA1582" s="1"/>
      <c r="MB1582" s="23">
        <v>-0.1739751522420511</v>
      </c>
      <c r="MC1582" s="24">
        <v>-0.63201967387705793</v>
      </c>
      <c r="MD1582" s="25">
        <v>0.33615683625018156</v>
      </c>
      <c r="ME1582" s="2"/>
      <c r="MG1582" s="7"/>
      <c r="MH1582" s="23">
        <v>-1.8988371885866582E-5</v>
      </c>
      <c r="MI1582" s="24">
        <v>-5.1827775222782388E-5</v>
      </c>
      <c r="MJ1582" s="25">
        <v>-3.0935344977909168E-6</v>
      </c>
      <c r="MK1582" s="1"/>
      <c r="ML1582" s="23">
        <v>-1.04403644000267E-2</v>
      </c>
      <c r="MM1582" s="24">
        <v>-0.22521357522567442</v>
      </c>
      <c r="MN1582" s="25">
        <v>1.4803176043046971</v>
      </c>
      <c r="MO1582" s="2"/>
      <c r="MQ1582" s="7"/>
      <c r="MR1582" s="23">
        <v>3.1967706495726095E-3</v>
      </c>
      <c r="MS1582" s="24">
        <v>8.7254195178343465E-3</v>
      </c>
      <c r="MT1582" s="25">
        <v>5.2080927977501642E-4</v>
      </c>
      <c r="MU1582" s="1"/>
      <c r="NA1582" s="1"/>
      <c r="NB1582" s="23">
        <v>-1.0186486700737192</v>
      </c>
      <c r="NC1582" s="24">
        <v>1.5761994257831262</v>
      </c>
      <c r="ND1582" s="25">
        <v>-0.12900579116187899</v>
      </c>
      <c r="NE1582" s="2"/>
      <c r="NG1582" s="7"/>
      <c r="NH1582" s="23">
        <v>-6.3959299431337241E-9</v>
      </c>
      <c r="NI1582" s="24">
        <v>-7.8415577093837102E-9</v>
      </c>
      <c r="NJ1582" s="25">
        <v>-6.9778783041091923E-9</v>
      </c>
      <c r="NK1582" s="1"/>
      <c r="NL1582" s="23">
        <v>-0.1739751522420511</v>
      </c>
      <c r="NM1582" s="24">
        <v>-0.63201967387705793</v>
      </c>
      <c r="NN1582" s="25">
        <v>0.33615683625018156</v>
      </c>
      <c r="NO1582" s="2"/>
      <c r="NQ1582" s="7"/>
      <c r="NR1582" s="23">
        <v>1.6073582303664014E-5</v>
      </c>
      <c r="NS1582" s="24">
        <v>4.4442622031334934E-5</v>
      </c>
      <c r="NT1582" s="25">
        <v>2.7757587486517766E-6</v>
      </c>
      <c r="NU1582" s="1"/>
      <c r="NV1582" s="23">
        <v>-1.04403644000267E-2</v>
      </c>
      <c r="NW1582" s="24">
        <v>-0.22521357522567442</v>
      </c>
      <c r="NX1582" s="25">
        <v>1.4803176043046971</v>
      </c>
      <c r="NY1582" s="2"/>
      <c r="OA1582" s="7"/>
      <c r="OB1582" s="23">
        <v>3.1619111323823355E-3</v>
      </c>
      <c r="OC1582" s="24">
        <v>8.7425204100958654E-3</v>
      </c>
      <c r="OD1582" s="25">
        <v>5.4603275874408157E-4</v>
      </c>
      <c r="OE1582" s="1"/>
      <c r="OU1582" s="1"/>
      <c r="OV1582" s="23">
        <v>-0.1739751522420511</v>
      </c>
      <c r="OW1582" s="24">
        <v>-0.63201967387705793</v>
      </c>
      <c r="OX1582" s="25">
        <v>0.33615683625018156</v>
      </c>
      <c r="OY1582" s="2"/>
      <c r="PA1582" s="7"/>
      <c r="PB1582" s="23">
        <v>2.7084703249179147E-6</v>
      </c>
      <c r="PC1582" s="24">
        <v>7.4517486014928018E-6</v>
      </c>
      <c r="PD1582" s="25">
        <v>4.5749959637605497E-7</v>
      </c>
      <c r="PE1582" s="1"/>
      <c r="PF1582" s="23">
        <v>-1.04403644000267E-2</v>
      </c>
      <c r="PG1582" s="24">
        <v>-0.22521357522567442</v>
      </c>
      <c r="PH1582" s="25">
        <v>1.4803176043046971</v>
      </c>
      <c r="PI1582" s="2"/>
      <c r="PK1582" s="7"/>
      <c r="PL1582" s="23">
        <v>3.175245930290586E-3</v>
      </c>
      <c r="PM1582" s="24">
        <v>8.7359769840401266E-3</v>
      </c>
      <c r="PN1582" s="25">
        <v>5.3634471019972521E-4</v>
      </c>
      <c r="PO1582" s="1"/>
      <c r="PP1582" s="31">
        <v>3.028716464072747E-8</v>
      </c>
      <c r="PQ1582" s="32">
        <v>3.7084699452376207E-8</v>
      </c>
      <c r="PR1582" s="33">
        <v>3.2819015827060426E-8</v>
      </c>
      <c r="PS1582" s="11"/>
      <c r="PT1582" s="31">
        <v>-2.0631925728465338E-7</v>
      </c>
      <c r="PU1582" s="32">
        <v>6.6595410045348027E-8</v>
      </c>
      <c r="PV1582" s="33">
        <v>1.3972384723691481E-7</v>
      </c>
      <c r="PW1582" s="11"/>
      <c r="PX1582" s="31">
        <v>9.533927712245531E-3</v>
      </c>
      <c r="PY1582" s="32">
        <v>2.620391691197034E-2</v>
      </c>
      <c r="PZ1582" s="33">
        <v>1.6031867487188232E-3</v>
      </c>
      <c r="QA1582" s="11"/>
      <c r="QB1582" s="11"/>
      <c r="QC1582" s="1"/>
      <c r="RC1582" s="1"/>
      <c r="RD1582" s="23">
        <v>-0.13054196740034058</v>
      </c>
      <c r="RE1582" s="24">
        <v>0.65400061033162016</v>
      </c>
      <c r="RF1582" s="25">
        <v>-0.6401107118816487</v>
      </c>
      <c r="RG1582" s="2"/>
      <c r="RI1582" s="7"/>
      <c r="RJ1582" s="23">
        <v>4.9591407020627447E-8</v>
      </c>
      <c r="RK1582" s="24">
        <v>6.0735233221092771E-8</v>
      </c>
      <c r="RL1582" s="25">
        <v>5.3800912856570576E-8</v>
      </c>
      <c r="RM1582" s="1"/>
      <c r="RN1582" s="23">
        <v>0.44667128690399965</v>
      </c>
      <c r="RO1582" s="24">
        <v>0.63342481332241873</v>
      </c>
      <c r="RP1582" s="25">
        <v>0.90115053204345386</v>
      </c>
      <c r="RQ1582" s="2"/>
      <c r="RS1582" s="7"/>
      <c r="RT1582" s="23">
        <v>8.6518157061534467E-6</v>
      </c>
      <c r="RU1582" s="24">
        <v>2.3614681784340618E-5</v>
      </c>
      <c r="RV1582" s="25">
        <v>1.4095305546146614E-6</v>
      </c>
      <c r="RW1582" s="1"/>
      <c r="RX1582" s="23">
        <v>-0.21246842725133386</v>
      </c>
      <c r="RY1582" s="24">
        <v>-0.26364986466255536</v>
      </c>
      <c r="RZ1582" s="25">
        <v>0.10707180712413303</v>
      </c>
      <c r="SA1582" s="2"/>
      <c r="SC1582" s="7"/>
      <c r="SD1582" s="23">
        <v>-3.9612555257402754E-3</v>
      </c>
      <c r="SE1582" s="24">
        <v>-1.0812041296751868E-2</v>
      </c>
      <c r="SF1582" s="25">
        <v>-6.4535710049809687E-4</v>
      </c>
      <c r="SG1582" s="1"/>
      <c r="SM1582" s="1"/>
      <c r="SN1582" s="23">
        <v>-0.13054196740034058</v>
      </c>
      <c r="SO1582" s="24">
        <v>0.65400061033162016</v>
      </c>
      <c r="SP1582" s="25">
        <v>-0.6401107118816487</v>
      </c>
      <c r="SQ1582" s="2"/>
      <c r="SS1582" s="7"/>
      <c r="ST1582" s="23">
        <v>-8.6338866370594997E-9</v>
      </c>
      <c r="SU1582" s="24">
        <v>-1.0585344261542579E-8</v>
      </c>
      <c r="SV1582" s="25">
        <v>-9.4194606226968412E-9</v>
      </c>
      <c r="SW1582" s="1"/>
      <c r="SX1582" s="23">
        <v>0.44667128690399965</v>
      </c>
      <c r="SY1582" s="24">
        <v>0.63342481332241873</v>
      </c>
      <c r="SZ1582" s="25">
        <v>0.90115053204345386</v>
      </c>
      <c r="TA1582" s="2"/>
      <c r="TC1582" s="7"/>
      <c r="TD1582" s="23">
        <v>-7.2959489858615799E-6</v>
      </c>
      <c r="TE1582" s="24">
        <v>-2.0172920822051827E-5</v>
      </c>
      <c r="TF1582" s="25">
        <v>-1.2599427958636133E-6</v>
      </c>
      <c r="TG1582" s="1"/>
      <c r="TH1582" s="23">
        <v>-0.21246842725133386</v>
      </c>
      <c r="TI1582" s="24">
        <v>-0.26364986466255536</v>
      </c>
      <c r="TJ1582" s="25">
        <v>0.10707180712413303</v>
      </c>
      <c r="TK1582" s="2"/>
      <c r="TM1582" s="7"/>
      <c r="TN1582" s="23">
        <v>-3.9104723162043352E-3</v>
      </c>
      <c r="TO1582" s="24">
        <v>-1.0812253288021045E-2</v>
      </c>
      <c r="TP1582" s="25">
        <v>-6.7530234007576781E-4</v>
      </c>
      <c r="TQ1582" s="1"/>
      <c r="UG1582" s="1"/>
      <c r="UH1582" s="23">
        <v>0.44667128690399965</v>
      </c>
      <c r="UI1582" s="24">
        <v>0.63342481332241873</v>
      </c>
      <c r="UJ1582" s="25">
        <v>0.90115053204345386</v>
      </c>
      <c r="UK1582" s="2"/>
      <c r="UM1582" s="7"/>
      <c r="UN1582" s="23">
        <v>-1.2619835593747574E-6</v>
      </c>
      <c r="UO1582" s="24">
        <v>-3.4720647064732973E-6</v>
      </c>
      <c r="UP1582" s="25">
        <v>-2.1316717548480674E-7</v>
      </c>
      <c r="UQ1582" s="1"/>
      <c r="UR1582" s="23">
        <v>-0.21246842725133386</v>
      </c>
      <c r="US1582" s="24">
        <v>-0.26364986466255536</v>
      </c>
      <c r="UT1582" s="25">
        <v>0.10707180712413303</v>
      </c>
      <c r="UU1582" s="2"/>
      <c r="UW1582" s="7"/>
      <c r="UX1582" s="23">
        <v>-3.9298911757629463E-3</v>
      </c>
      <c r="UY1582" s="24">
        <v>-1.0812214113476753E-2</v>
      </c>
      <c r="UZ1582" s="25">
        <v>-6.6381514693828435E-4</v>
      </c>
      <c r="VA1582" s="1"/>
      <c r="VB1582" s="31">
        <v>4.0957520383567946E-8</v>
      </c>
      <c r="VC1582" s="32">
        <v>5.014988895955019E-8</v>
      </c>
      <c r="VD1582" s="33">
        <v>4.4381452233873735E-8</v>
      </c>
      <c r="VE1582" s="11"/>
      <c r="VF1582" s="31">
        <v>9.3883160917109431E-8</v>
      </c>
      <c r="VG1582" s="32">
        <v>-3.0303744184507045E-8</v>
      </c>
      <c r="VH1582" s="33">
        <v>-6.3579416733758639E-8</v>
      </c>
      <c r="VI1582" s="11"/>
      <c r="VJ1582" s="31">
        <v>-1.1801619017707557E-2</v>
      </c>
      <c r="VK1582" s="32">
        <v>-3.2436508698249669E-2</v>
      </c>
      <c r="VL1582" s="33">
        <v>-1.9844745875121491E-3</v>
      </c>
      <c r="VM1582" s="11"/>
      <c r="VN1582" s="11"/>
      <c r="VO1582" s="1"/>
      <c r="VT1582" s="1"/>
    </row>
    <row r="1583" spans="169:592" ht="15" thickBot="1" x14ac:dyDescent="0.35">
      <c r="FM1583" s="63"/>
      <c r="FO1583" s="64"/>
      <c r="FQ1583" s="53"/>
      <c r="FS1583" s="65"/>
      <c r="FU1583" s="66"/>
      <c r="FW1583" s="67"/>
      <c r="KH1583" s="67"/>
      <c r="KJ1583" s="66"/>
      <c r="KL1583" s="65"/>
      <c r="KN1583" s="53"/>
      <c r="KP1583" s="64"/>
      <c r="KR1583" s="63"/>
      <c r="KV1583" s="1"/>
      <c r="KW1583" s="34"/>
      <c r="KY1583" s="35"/>
      <c r="LA1583" s="36"/>
      <c r="LC1583" s="37"/>
      <c r="LQ1583" s="1"/>
      <c r="LU1583" s="2" t="s">
        <v>191</v>
      </c>
      <c r="LW1583" s="7" t="s">
        <v>192</v>
      </c>
      <c r="MA1583" s="1"/>
      <c r="ME1583" s="2" t="s">
        <v>191</v>
      </c>
      <c r="MG1583" s="7" t="s">
        <v>192</v>
      </c>
      <c r="MK1583" s="1"/>
      <c r="MO1583" s="2" t="s">
        <v>191</v>
      </c>
      <c r="MQ1583" s="7" t="s">
        <v>192</v>
      </c>
      <c r="MU1583" s="1"/>
      <c r="NA1583" s="1"/>
      <c r="NE1583" s="2" t="s">
        <v>193</v>
      </c>
      <c r="NG1583" s="7" t="s">
        <v>50</v>
      </c>
      <c r="NK1583" s="1"/>
      <c r="NO1583" s="2" t="s">
        <v>193</v>
      </c>
      <c r="NQ1583" s="7" t="s">
        <v>50</v>
      </c>
      <c r="NU1583" s="1"/>
      <c r="NY1583" s="2" t="s">
        <v>193</v>
      </c>
      <c r="OA1583" s="7" t="s">
        <v>50</v>
      </c>
      <c r="OE1583" s="1"/>
      <c r="OU1583" s="1"/>
      <c r="OY1583" s="2" t="s">
        <v>194</v>
      </c>
      <c r="PA1583" s="7" t="s">
        <v>51</v>
      </c>
      <c r="PE1583" s="1"/>
      <c r="PI1583" s="2" t="s">
        <v>194</v>
      </c>
      <c r="PK1583" s="7" t="s">
        <v>51</v>
      </c>
      <c r="PO1583" s="1"/>
      <c r="PP1583" s="11"/>
      <c r="PQ1583" s="11"/>
      <c r="PR1583" s="11"/>
      <c r="PS1583" s="11"/>
      <c r="PT1583" s="11"/>
      <c r="PU1583" s="11"/>
      <c r="PV1583" s="11"/>
      <c r="PW1583" s="11"/>
      <c r="PX1583" s="11"/>
      <c r="PY1583" s="11"/>
      <c r="PZ1583" s="11"/>
      <c r="QA1583" s="11"/>
      <c r="QB1583" s="11"/>
      <c r="QC1583" s="1"/>
      <c r="RC1583" s="1"/>
      <c r="RG1583" s="2" t="s">
        <v>191</v>
      </c>
      <c r="RI1583" s="7" t="s">
        <v>192</v>
      </c>
      <c r="RM1583" s="1"/>
      <c r="RQ1583" s="2" t="s">
        <v>191</v>
      </c>
      <c r="RS1583" s="7" t="s">
        <v>192</v>
      </c>
      <c r="RW1583" s="1"/>
      <c r="SA1583" s="2" t="s">
        <v>191</v>
      </c>
      <c r="SC1583" s="7" t="s">
        <v>192</v>
      </c>
      <c r="SG1583" s="1"/>
      <c r="SM1583" s="1"/>
      <c r="SQ1583" s="2" t="s">
        <v>193</v>
      </c>
      <c r="SS1583" s="7" t="s">
        <v>50</v>
      </c>
      <c r="SW1583" s="1"/>
      <c r="TA1583" s="2" t="s">
        <v>193</v>
      </c>
      <c r="TC1583" s="7" t="s">
        <v>50</v>
      </c>
      <c r="TG1583" s="1"/>
      <c r="TK1583" s="2" t="s">
        <v>193</v>
      </c>
      <c r="TM1583" s="7" t="s">
        <v>50</v>
      </c>
      <c r="TQ1583" s="1"/>
      <c r="UG1583" s="1"/>
      <c r="UK1583" s="2" t="s">
        <v>194</v>
      </c>
      <c r="UM1583" s="7" t="s">
        <v>51</v>
      </c>
      <c r="UQ1583" s="1"/>
      <c r="UU1583" s="2" t="s">
        <v>194</v>
      </c>
      <c r="UW1583" s="7" t="s">
        <v>51</v>
      </c>
      <c r="VA1583" s="1"/>
      <c r="VB1583" s="11"/>
      <c r="VC1583" s="11"/>
      <c r="VD1583" s="11"/>
      <c r="VE1583" s="11"/>
      <c r="VF1583" s="11"/>
      <c r="VG1583" s="11"/>
      <c r="VH1583" s="11"/>
      <c r="VI1583" s="11"/>
      <c r="VJ1583" s="11"/>
      <c r="VK1583" s="11"/>
      <c r="VL1583" s="11"/>
      <c r="VM1583" s="11"/>
      <c r="VN1583" s="11"/>
      <c r="VO1583" s="1"/>
      <c r="VT1583" s="1"/>
    </row>
    <row r="1584" spans="169:592" ht="15" thickBot="1" x14ac:dyDescent="0.35">
      <c r="FM1584" s="63"/>
      <c r="FO1584" s="64"/>
      <c r="FQ1584" s="53"/>
      <c r="FS1584" s="65"/>
      <c r="FU1584" s="66"/>
      <c r="FW1584" s="67"/>
      <c r="KH1584" s="67"/>
      <c r="KJ1584" s="86" t="s">
        <v>195</v>
      </c>
      <c r="KL1584" s="65"/>
      <c r="KN1584" s="87" t="s">
        <v>195</v>
      </c>
      <c r="KP1584" s="64"/>
      <c r="KR1584" s="88" t="s">
        <v>195</v>
      </c>
      <c r="KV1584" s="1"/>
      <c r="KW1584" s="34"/>
      <c r="KY1584" s="35"/>
      <c r="LA1584" s="36"/>
      <c r="LC1584" s="37"/>
      <c r="LQ1584" s="1"/>
      <c r="LU1584" s="4">
        <f t="array" ref="LU1584:LU1586">PI1681:PI1683</f>
        <v>-0.86110647125151785</v>
      </c>
      <c r="LW1584" s="8">
        <f t="array" ref="LW1584:LW1586">MMULT(TRANSPOSE(LR1579:LT1582),LW1574:LW1577)</f>
        <v>-6.5760925462593672E-8</v>
      </c>
      <c r="MA1584" s="1"/>
      <c r="ME1584" s="4">
        <f t="array" ref="ME1584:ME1586">KR1585:KR1587</f>
        <v>-0.88872286256698652</v>
      </c>
      <c r="MG1584" s="8">
        <f t="array" ref="MG1584:MG1586">MMULT(TRANSPOSE(MB1579:MD1582),MG1574:MG1577)</f>
        <v>-4.8440914313876784E-6</v>
      </c>
      <c r="MK1584" s="1"/>
      <c r="MO1584" s="4">
        <f t="array" ref="MO1584:MO1586">ME1584:ME1586</f>
        <v>-0.88872286256698652</v>
      </c>
      <c r="MQ1584" s="8">
        <f t="array" ref="MQ1584:MQ1586">MMULT(TRANSPOSE(ML1579:MN1582),MQ1574:MQ1577)</f>
        <v>3.4429110601354568E-3</v>
      </c>
      <c r="MU1584" s="1"/>
      <c r="NA1584" s="1"/>
      <c r="NE1584" s="4">
        <f t="array" ref="NE1584:NE1586">QC1681:QC1683</f>
        <v>-0.85918183794191505</v>
      </c>
      <c r="NG1584" s="8">
        <f t="array" ref="NG1584:NG1586">MMULT(TRANSPOSE(NB1579:ND1582),NG1574:NG1577)</f>
        <v>1.1491518053862633E-8</v>
      </c>
      <c r="NK1584" s="1"/>
      <c r="NO1584" s="4">
        <f t="array" ref="NO1584:NO1586">KN1585:KN1587</f>
        <v>-0.87850465588350923</v>
      </c>
      <c r="NQ1584" s="8">
        <f t="array" ref="NQ1584:NQ1586">MMULT(TRANSPOSE(NL1579:NN1582),NQ1574:NQ1577)</f>
        <v>4.1481988220521778E-6</v>
      </c>
      <c r="NU1584" s="1"/>
      <c r="NY1584" s="4">
        <f t="array" ref="NY1584:NY1586">NO1584:NO1586</f>
        <v>-0.87850465588350923</v>
      </c>
      <c r="OA1584" s="8">
        <f t="array" ref="OA1584:OA1586">MMULT(TRANSPOSE(NV1579:NX1582),OA1574:OA1577)</f>
        <v>3.4449765421667006E-3</v>
      </c>
      <c r="OE1584" s="1"/>
      <c r="OU1584" s="1"/>
      <c r="OY1584" s="4">
        <f t="array" ref="OY1584:OY1586">KJ1585:KJ1587</f>
        <v>-0.88241489226577607</v>
      </c>
      <c r="PA1584" s="8">
        <f t="array" ref="PA1584:PA1586">MMULT(TRANSPOSE(OV1579:OX1582),PA1574:PA1577)</f>
        <v>6.9589260933534411E-7</v>
      </c>
      <c r="PE1584" s="1"/>
      <c r="PI1584" s="4">
        <f t="array" ref="PI1584:PI1586">OY1584:OY1586</f>
        <v>-0.88241489226577607</v>
      </c>
      <c r="PK1584" s="8">
        <f t="array" ref="PK1584:PK1586">MMULT(TRANSPOSE(PF1579:PH1582),PK1574:PK1577)</f>
        <v>3.4441750484297414E-3</v>
      </c>
      <c r="PO1584" s="1"/>
      <c r="PP1584" s="11"/>
      <c r="PQ1584" s="11"/>
      <c r="PR1584" s="11"/>
      <c r="PS1584" s="11"/>
      <c r="PT1584" s="11"/>
      <c r="PU1584" s="11"/>
      <c r="PV1584" s="11"/>
      <c r="PW1584" s="11"/>
      <c r="PX1584" s="11"/>
      <c r="PY1584" s="11"/>
      <c r="PZ1584" s="11"/>
      <c r="QA1584" s="11"/>
      <c r="QB1584" s="11"/>
      <c r="QC1584" s="1"/>
      <c r="RC1584" s="1"/>
      <c r="RG1584" s="4">
        <f t="array" ref="RG1584:RG1586">PI1681:PI1683</f>
        <v>-0.86110647125151785</v>
      </c>
      <c r="RI1584" s="8">
        <f t="array" ref="RI1584:RI1586">MMULT(TRANSPOSE(RD1579:RF1582),RI1574:RI1577)</f>
        <v>-4.3232482006207608E-8</v>
      </c>
      <c r="RM1584" s="1"/>
      <c r="RQ1584" s="4">
        <f t="array" ref="RQ1584:RQ1586">KR1585:KR1587</f>
        <v>-0.88872286256698652</v>
      </c>
      <c r="RS1584" s="8">
        <f t="array" ref="RS1584:RS1586">MMULT(TRANSPOSE(RN1579:RP1582),RS1574:RS1577)</f>
        <v>-3.7160637438809856E-6</v>
      </c>
      <c r="RW1584" s="1"/>
      <c r="SA1584" s="4">
        <f t="array" ref="SA1584:SA1586">RQ1584:RQ1586</f>
        <v>-0.88872286256698652</v>
      </c>
      <c r="SC1584" s="8">
        <f t="array" ref="SC1584:SC1586">MMULT(TRANSPOSE(RX1579:RZ1582),SC1574:SC1577)</f>
        <v>5.931686630819619E-3</v>
      </c>
      <c r="SG1584" s="1"/>
      <c r="SM1584" s="1"/>
      <c r="SQ1584" s="4">
        <f t="array" ref="SQ1584:SQ1586">QC1681:QC1683</f>
        <v>-0.85918183794191505</v>
      </c>
      <c r="SS1584" s="8">
        <f t="array" ref="SS1584:SS1586">MMULT(TRANSPOSE(SN1579:SP1582),SS1574:SS1577)</f>
        <v>7.543655484823028E-9</v>
      </c>
      <c r="SW1584" s="1"/>
      <c r="TA1584" s="4">
        <f t="array" ref="TA1584:TA1586">KN1585:KN1587</f>
        <v>-0.87850465588350923</v>
      </c>
      <c r="TC1584" s="8">
        <f t="array" ref="TC1584:TC1586">MMULT(TRANSPOSE(SX1579:SZ1582),TC1574:TC1577)</f>
        <v>3.1701511254126281E-6</v>
      </c>
      <c r="TG1584" s="1"/>
      <c r="TK1584" s="4">
        <f t="array" ref="TK1584:TK1586">TA1584:TA1586</f>
        <v>-0.87850465588350923</v>
      </c>
      <c r="TM1584" s="8">
        <f t="array" ref="TM1584:TM1586">MMULT(TRANSPOSE(TH1579:TJ1582),TM1574:TM1577)</f>
        <v>5.9237516004315019E-3</v>
      </c>
      <c r="TQ1584" s="1"/>
      <c r="UG1584" s="1"/>
      <c r="UK1584" s="4">
        <f t="array" ref="UK1584:UK1586">KJ1585:KJ1587</f>
        <v>-0.88241489226577607</v>
      </c>
      <c r="UM1584" s="8">
        <f t="array" ref="UM1584:UM1586">MMULT(TRANSPOSE(UH1579:UJ1582),UM1574:UM1577)</f>
        <v>5.459126184684852E-7</v>
      </c>
      <c r="UQ1584" s="1"/>
      <c r="UU1584" s="4">
        <f t="array" ref="UU1584:UU1586">UK1584:UK1586</f>
        <v>-0.88241489226577607</v>
      </c>
      <c r="UW1584" s="8">
        <f t="array" ref="UW1584:UW1586">MMULT(TRANSPOSE(UR1579:UT1582),UW1574:UW1577)</f>
        <v>5.9267879248693089E-3</v>
      </c>
      <c r="VA1584" s="1"/>
      <c r="VB1584" s="11"/>
      <c r="VC1584" s="11"/>
      <c r="VD1584" s="11"/>
      <c r="VE1584" s="11"/>
      <c r="VF1584" s="11"/>
      <c r="VG1584" s="11"/>
      <c r="VH1584" s="11"/>
      <c r="VI1584" s="11"/>
      <c r="VJ1584" s="11"/>
      <c r="VK1584" s="11"/>
      <c r="VL1584" s="11"/>
      <c r="VM1584" s="11"/>
      <c r="VN1584" s="11"/>
      <c r="VO1584" s="1"/>
      <c r="VT1584" s="1"/>
    </row>
    <row r="1585" spans="169:592" x14ac:dyDescent="0.3">
      <c r="FM1585" s="63"/>
      <c r="FO1585" s="64"/>
      <c r="FQ1585" s="53"/>
      <c r="FS1585" s="65"/>
      <c r="FU1585" s="66"/>
      <c r="FW1585" s="67"/>
      <c r="KH1585" s="67"/>
      <c r="KJ1585" s="89">
        <f t="array" ref="KJ1585:KJ1587">FO2022:FO2024</f>
        <v>-0.88241489226577607</v>
      </c>
      <c r="KL1585" s="65"/>
      <c r="KN1585" s="83">
        <f t="array" ref="KN1585:KN1587">EU2022:EU2024</f>
        <v>-0.87850465588350923</v>
      </c>
      <c r="KP1585" s="64"/>
      <c r="KR1585" s="92">
        <f t="array" ref="KR1585:KR1587">EA2022:EA2024</f>
        <v>-0.88872286256698652</v>
      </c>
      <c r="KV1585" s="1"/>
      <c r="KW1585" s="34"/>
      <c r="KY1585" s="35"/>
      <c r="LA1585" s="36"/>
      <c r="LC1585" s="37"/>
      <c r="LQ1585" s="1"/>
      <c r="LU1585" s="5">
        <v>-1.0546081569716157</v>
      </c>
      <c r="LW1585" s="9">
        <v>-1.484757864217206E-8</v>
      </c>
      <c r="MA1585" s="1"/>
      <c r="ME1585" s="5">
        <v>-2.4257229125975384</v>
      </c>
      <c r="MG1585" s="9">
        <v>-1.2054884533761015E-5</v>
      </c>
      <c r="MK1585" s="1"/>
      <c r="MO1585" s="5">
        <v>-2.4257229125975384</v>
      </c>
      <c r="MQ1585" s="9">
        <v>2.7904745643869983E-3</v>
      </c>
      <c r="MU1585" s="1"/>
      <c r="NA1585" s="1"/>
      <c r="NE1585" s="5">
        <v>-1.0533767606864839</v>
      </c>
      <c r="NG1585" s="9">
        <v>2.5945685552411024E-9</v>
      </c>
      <c r="NK1585" s="1"/>
      <c r="NO1585" s="5">
        <v>-2.4290198436535704</v>
      </c>
      <c r="NQ1585" s="9">
        <v>1.0323103680076901E-5</v>
      </c>
      <c r="NU1585" s="1"/>
      <c r="NY1585" s="5">
        <v>-2.4290198436535704</v>
      </c>
      <c r="OA1585" s="9">
        <v>2.7921486265884031E-3</v>
      </c>
      <c r="OE1585" s="1"/>
      <c r="OU1585" s="1"/>
      <c r="OY1585" s="5">
        <v>-2.4277666544407137</v>
      </c>
      <c r="PA1585" s="9">
        <v>1.7317808536837248E-6</v>
      </c>
      <c r="PE1585" s="1"/>
      <c r="PI1585" s="5">
        <v>-2.4277666544407137</v>
      </c>
      <c r="PK1585" s="9">
        <v>2.7914990201393826E-3</v>
      </c>
      <c r="PO1585" s="1"/>
      <c r="PP1585" s="11"/>
      <c r="PQ1585" s="11"/>
      <c r="PR1585" s="11"/>
      <c r="PS1585" s="11"/>
      <c r="PT1585" s="11"/>
      <c r="PU1585" s="11"/>
      <c r="PV1585" s="11"/>
      <c r="PW1585" s="11"/>
      <c r="PX1585" s="11"/>
      <c r="PY1585" s="11"/>
      <c r="PZ1585" s="11"/>
      <c r="QA1585" s="11"/>
      <c r="QB1585" s="11"/>
      <c r="QC1585" s="1"/>
      <c r="RC1585" s="1"/>
      <c r="RG1585" s="5">
        <v>-1.0546081569716157</v>
      </c>
      <c r="RI1585" s="9">
        <v>-3.4521047576597728E-8</v>
      </c>
      <c r="RM1585" s="1"/>
      <c r="RQ1585" s="5">
        <v>-2.4257229125975384</v>
      </c>
      <c r="RS1585" s="9">
        <v>-6.8440603601829723E-6</v>
      </c>
      <c r="RW1585" s="1"/>
      <c r="SA1585" s="5">
        <v>-2.4257229125975384</v>
      </c>
      <c r="SC1585" s="9">
        <v>-3.9875238577407619E-3</v>
      </c>
      <c r="SG1585" s="1"/>
      <c r="SM1585" s="1"/>
      <c r="SQ1585" s="5">
        <v>-1.0533767606864839</v>
      </c>
      <c r="SS1585" s="9">
        <v>6.0235932995200434E-9</v>
      </c>
      <c r="SW1585" s="1"/>
      <c r="TA1585" s="5">
        <v>-2.4290198436535704</v>
      </c>
      <c r="TC1585" s="9">
        <v>5.8386258374472452E-6</v>
      </c>
      <c r="TG1585" s="1"/>
      <c r="TK1585" s="5">
        <v>-2.4290198436535704</v>
      </c>
      <c r="TM1585" s="9">
        <v>-3.9821896142311431E-3</v>
      </c>
      <c r="TQ1585" s="1"/>
      <c r="UG1585" s="1"/>
      <c r="UK1585" s="5">
        <v>-2.4277666544407137</v>
      </c>
      <c r="UM1585" s="9">
        <v>1.005434522735963E-6</v>
      </c>
      <c r="UQ1585" s="1"/>
      <c r="UU1585" s="5">
        <v>-2.4277666544407137</v>
      </c>
      <c r="UW1585" s="9">
        <v>-3.984230752463464E-3</v>
      </c>
      <c r="VA1585" s="1"/>
      <c r="VB1585" s="11"/>
      <c r="VC1585" s="11"/>
      <c r="VD1585" s="11"/>
      <c r="VE1585" s="11"/>
      <c r="VF1585" s="11"/>
      <c r="VG1585" s="11"/>
      <c r="VH1585" s="11"/>
      <c r="VI1585" s="11"/>
      <c r="VJ1585" s="11"/>
      <c r="VK1585" s="11"/>
      <c r="VL1585" s="11"/>
      <c r="VM1585" s="11"/>
      <c r="VN1585" s="11"/>
      <c r="VO1585" s="1"/>
      <c r="VT1585" s="1"/>
    </row>
    <row r="1586" spans="169:592" ht="15" thickBot="1" x14ac:dyDescent="0.35">
      <c r="FM1586" s="63"/>
      <c r="FO1586" s="64"/>
      <c r="FQ1586" s="53"/>
      <c r="FS1586" s="65"/>
      <c r="FU1586" s="66"/>
      <c r="FW1586" s="67"/>
      <c r="KH1586" s="67"/>
      <c r="KJ1586" s="90">
        <v>-2.4277666544407137</v>
      </c>
      <c r="KL1586" s="65"/>
      <c r="KN1586" s="84">
        <v>-2.4290198436535704</v>
      </c>
      <c r="KP1586" s="64"/>
      <c r="KR1586" s="93">
        <v>-2.4257229125975384</v>
      </c>
      <c r="KV1586" s="1"/>
      <c r="KW1586" s="34"/>
      <c r="KY1586" s="35"/>
      <c r="LA1586" s="36"/>
      <c r="LC1586" s="37"/>
      <c r="LQ1586" s="1"/>
      <c r="LU1586" s="6">
        <v>-0.93420043921645002</v>
      </c>
      <c r="LW1586" s="10">
        <v>-1.8251501283541637E-7</v>
      </c>
      <c r="MA1586" s="1"/>
      <c r="ME1586" s="6">
        <v>-0.1447883394559395</v>
      </c>
      <c r="MG1586" s="10">
        <v>1.7833517084386185E-6</v>
      </c>
      <c r="MK1586" s="1"/>
      <c r="MO1586" s="6">
        <v>-0.1447883394559395</v>
      </c>
      <c r="MQ1586" s="10">
        <v>-6.1253861170980171E-3</v>
      </c>
      <c r="MU1586" s="1"/>
      <c r="NA1586" s="1"/>
      <c r="NE1586" s="6">
        <v>-0.93735646881118473</v>
      </c>
      <c r="NG1586" s="10">
        <v>3.1893933534405192E-8</v>
      </c>
      <c r="NK1586" s="1"/>
      <c r="NO1586" s="6">
        <v>-0.15170961508338454</v>
      </c>
      <c r="NQ1586" s="10">
        <v>-1.5271589175679071E-6</v>
      </c>
      <c r="NU1586" s="1"/>
      <c r="NY1586" s="6">
        <v>-0.15170961508338454</v>
      </c>
      <c r="OA1586" s="10">
        <v>-6.1290608807684039E-3</v>
      </c>
      <c r="OE1586" s="1"/>
      <c r="OU1586" s="1"/>
      <c r="OY1586" s="6">
        <v>-0.1490525679139747</v>
      </c>
      <c r="PA1586" s="10">
        <v>-2.5619279087065498E-7</v>
      </c>
      <c r="PE1586" s="1"/>
      <c r="PI1586" s="6">
        <v>-0.1490525679139747</v>
      </c>
      <c r="PK1586" s="10">
        <v>-6.1276349182108466E-3</v>
      </c>
      <c r="PO1586" s="1"/>
      <c r="PP1586" s="11"/>
      <c r="PQ1586" s="11"/>
      <c r="PR1586" s="11"/>
      <c r="PS1586" s="11"/>
      <c r="PT1586" s="11"/>
      <c r="PU1586" s="11"/>
      <c r="PV1586" s="11"/>
      <c r="PW1586" s="11"/>
      <c r="PX1586" s="11"/>
      <c r="PY1586" s="11"/>
      <c r="PZ1586" s="11"/>
      <c r="QA1586" s="11"/>
      <c r="QB1586" s="11"/>
      <c r="QC1586" s="1"/>
      <c r="RC1586" s="1"/>
      <c r="RG1586" s="6">
        <v>-0.93420043921645002</v>
      </c>
      <c r="RI1586" s="10">
        <v>1.3129052133981524E-7</v>
      </c>
      <c r="RM1586" s="1"/>
      <c r="RQ1586" s="6">
        <v>-0.1447883394559395</v>
      </c>
      <c r="RS1586" s="10">
        <v>-7.4069914395890245E-6</v>
      </c>
      <c r="RW1586" s="1"/>
      <c r="SA1586" s="6">
        <v>-0.1447883394559395</v>
      </c>
      <c r="SC1586" s="10">
        <v>3.4801791883161365E-3</v>
      </c>
      <c r="SG1586" s="1"/>
      <c r="SM1586" s="1"/>
      <c r="SQ1586" s="6">
        <v>-0.93735646881118473</v>
      </c>
      <c r="SS1586" s="10">
        <v>-2.2908942895895894E-8</v>
      </c>
      <c r="SW1586" s="1"/>
      <c r="TA1586" s="6">
        <v>-0.15170961508338454</v>
      </c>
      <c r="TC1586" s="10">
        <v>6.3188589299515561E-6</v>
      </c>
      <c r="TG1586" s="1"/>
      <c r="TK1586" s="6">
        <v>-0.15170961508338454</v>
      </c>
      <c r="TM1586" s="10">
        <v>3.47552363745985E-3</v>
      </c>
      <c r="TQ1586" s="1"/>
      <c r="UG1586" s="1"/>
      <c r="UK1586" s="6">
        <v>-0.1490525679139747</v>
      </c>
      <c r="UM1586" s="10">
        <v>1.0881325096377236E-6</v>
      </c>
      <c r="UQ1586" s="1"/>
      <c r="UU1586" s="6">
        <v>-0.1490525679139747</v>
      </c>
      <c r="UW1586" s="10">
        <v>3.4773050752263954E-3</v>
      </c>
      <c r="VA1586" s="1"/>
      <c r="VB1586" s="11"/>
      <c r="VC1586" s="11"/>
      <c r="VD1586" s="11"/>
      <c r="VE1586" s="11"/>
      <c r="VF1586" s="11"/>
      <c r="VG1586" s="11"/>
      <c r="VH1586" s="11"/>
      <c r="VI1586" s="11"/>
      <c r="VJ1586" s="11"/>
      <c r="VK1586" s="11"/>
      <c r="VL1586" s="11"/>
      <c r="VM1586" s="11"/>
      <c r="VN1586" s="11"/>
      <c r="VO1586" s="1"/>
      <c r="VT1586" s="1"/>
    </row>
    <row r="1587" spans="169:592" ht="15" thickBot="1" x14ac:dyDescent="0.35">
      <c r="FM1587" s="63"/>
      <c r="FO1587" s="64"/>
      <c r="FQ1587" s="53"/>
      <c r="FS1587" s="65"/>
      <c r="FU1587" s="66"/>
      <c r="FW1587" s="67"/>
      <c r="KH1587" s="67"/>
      <c r="KJ1587" s="91">
        <v>-0.1490525679139747</v>
      </c>
      <c r="KL1587" s="65"/>
      <c r="KN1587" s="85">
        <v>-0.15170961508338454</v>
      </c>
      <c r="KP1587" s="64"/>
      <c r="KR1587" s="94">
        <v>-0.1447883394559395</v>
      </c>
      <c r="KV1587" s="1"/>
      <c r="KW1587" s="34"/>
      <c r="KY1587" s="35"/>
      <c r="LA1587" s="36"/>
      <c r="LC1587" s="37"/>
      <c r="LQ1587" s="1"/>
      <c r="LR1587" s="1"/>
      <c r="LS1587" s="1"/>
      <c r="LT1587" s="1"/>
      <c r="LU1587" s="2"/>
      <c r="LV1587" s="1"/>
      <c r="LW1587" s="7"/>
      <c r="LX1587" s="1"/>
      <c r="LY1587" s="1"/>
      <c r="LZ1587" s="1"/>
      <c r="MA1587" s="1"/>
      <c r="MB1587" s="1"/>
      <c r="MC1587" s="1"/>
      <c r="MD1587" s="1"/>
      <c r="ME1587" s="2"/>
      <c r="MF1587" s="1"/>
      <c r="MG1587" s="7"/>
      <c r="MH1587" s="1"/>
      <c r="MI1587" s="1"/>
      <c r="MJ1587" s="1"/>
      <c r="MK1587" s="1"/>
      <c r="ML1587" s="1"/>
      <c r="MM1587" s="1"/>
      <c r="MN1587" s="1"/>
      <c r="MO1587" s="2"/>
      <c r="MP1587" s="1"/>
      <c r="MQ1587" s="7"/>
      <c r="MR1587" s="1"/>
      <c r="MS1587" s="1"/>
      <c r="MT1587" s="1"/>
      <c r="MU1587" s="1"/>
      <c r="MV1587" s="1"/>
      <c r="MW1587" s="1"/>
      <c r="MX1587" s="1"/>
      <c r="MY1587" s="1"/>
      <c r="MZ1587" s="1"/>
      <c r="NA1587" s="1"/>
      <c r="NB1587" s="1"/>
      <c r="NC1587" s="1"/>
      <c r="ND1587" s="1"/>
      <c r="NE1587" s="2"/>
      <c r="NF1587" s="1"/>
      <c r="NG1587" s="7"/>
      <c r="NH1587" s="1"/>
      <c r="NI1587" s="1"/>
      <c r="NJ1587" s="1"/>
      <c r="NK1587" s="1"/>
      <c r="NL1587" s="1"/>
      <c r="NM1587" s="1"/>
      <c r="NN1587" s="1"/>
      <c r="NO1587" s="2"/>
      <c r="NP1587" s="1"/>
      <c r="NQ1587" s="7"/>
      <c r="NR1587" s="1"/>
      <c r="NS1587" s="1"/>
      <c r="NT1587" s="1"/>
      <c r="NU1587" s="1"/>
      <c r="NV1587" s="1"/>
      <c r="NW1587" s="1"/>
      <c r="NX1587" s="1"/>
      <c r="NY1587" s="2"/>
      <c r="NZ1587" s="1"/>
      <c r="OA1587" s="7"/>
      <c r="OB1587" s="1"/>
      <c r="OC1587" s="1"/>
      <c r="OD1587" s="1"/>
      <c r="OE1587" s="1"/>
      <c r="OF1587" s="1"/>
      <c r="OG1587" s="1"/>
      <c r="OH1587" s="1"/>
      <c r="OI1587" s="1"/>
      <c r="OJ1587" s="1"/>
      <c r="OK1587" s="1"/>
      <c r="OL1587" s="1"/>
      <c r="OM1587" s="1"/>
      <c r="ON1587" s="1"/>
      <c r="OO1587" s="1"/>
      <c r="OP1587" s="1"/>
      <c r="OQ1587" s="1"/>
      <c r="OR1587" s="1"/>
      <c r="OS1587" s="1"/>
      <c r="OT1587" s="1"/>
      <c r="OU1587" s="1"/>
      <c r="OV1587" s="1"/>
      <c r="OW1587" s="1"/>
      <c r="OX1587" s="1"/>
      <c r="OY1587" s="2"/>
      <c r="OZ1587" s="1"/>
      <c r="PA1587" s="7"/>
      <c r="PB1587" s="1"/>
      <c r="PC1587" s="1"/>
      <c r="PD1587" s="1"/>
      <c r="PE1587" s="1"/>
      <c r="PF1587" s="1"/>
      <c r="PG1587" s="1"/>
      <c r="PH1587" s="1"/>
      <c r="PI1587" s="2"/>
      <c r="PJ1587" s="1"/>
      <c r="PK1587" s="7"/>
      <c r="PL1587" s="1"/>
      <c r="PM1587" s="1"/>
      <c r="PN1587" s="1"/>
      <c r="PO1587" s="1"/>
      <c r="PP1587" s="1"/>
      <c r="PQ1587" s="1"/>
      <c r="PR1587" s="1"/>
      <c r="PS1587" s="1"/>
      <c r="PT1587" s="1"/>
      <c r="PU1587" s="1"/>
      <c r="PV1587" s="1"/>
      <c r="PW1587" s="1"/>
      <c r="PX1587" s="1"/>
      <c r="PY1587" s="1"/>
      <c r="PZ1587" s="1"/>
      <c r="QA1587" s="1"/>
      <c r="QB1587" s="1"/>
      <c r="QC1587" s="1"/>
      <c r="QD1587" s="1"/>
      <c r="QE1587" s="1"/>
      <c r="QF1587" s="1"/>
      <c r="QG1587" s="1"/>
      <c r="QH1587" s="1"/>
      <c r="QI1587" s="1"/>
      <c r="QJ1587" s="1"/>
      <c r="QK1587" s="1"/>
      <c r="QL1587" s="1"/>
      <c r="QM1587" s="1"/>
      <c r="QN1587" s="1"/>
      <c r="QO1587" s="1"/>
      <c r="QP1587" s="1"/>
      <c r="QQ1587" s="1"/>
      <c r="QR1587" s="1"/>
      <c r="QS1587" s="1"/>
      <c r="QT1587" s="1"/>
      <c r="QU1587" s="1"/>
      <c r="QV1587" s="1"/>
      <c r="QW1587" s="1"/>
      <c r="QX1587" s="1"/>
      <c r="QY1587" s="1"/>
      <c r="QZ1587" s="1"/>
      <c r="RA1587" s="1"/>
      <c r="RB1587" s="1"/>
      <c r="RC1587" s="1"/>
      <c r="RD1587" s="1"/>
      <c r="RE1587" s="1"/>
      <c r="RF1587" s="1"/>
      <c r="RG1587" s="2"/>
      <c r="RH1587" s="1"/>
      <c r="RI1587" s="7"/>
      <c r="RJ1587" s="1"/>
      <c r="RK1587" s="1"/>
      <c r="RL1587" s="1"/>
      <c r="RM1587" s="1"/>
      <c r="RN1587" s="1"/>
      <c r="RO1587" s="1"/>
      <c r="RP1587" s="1"/>
      <c r="RQ1587" s="2"/>
      <c r="RR1587" s="1"/>
      <c r="RS1587" s="7"/>
      <c r="RT1587" s="1"/>
      <c r="RU1587" s="1"/>
      <c r="RV1587" s="1"/>
      <c r="RW1587" s="1"/>
      <c r="RX1587" s="1"/>
      <c r="RY1587" s="1"/>
      <c r="RZ1587" s="1"/>
      <c r="SA1587" s="2"/>
      <c r="SB1587" s="1"/>
      <c r="SC1587" s="7"/>
      <c r="SD1587" s="1"/>
      <c r="SE1587" s="1"/>
      <c r="SF1587" s="1"/>
      <c r="SG1587" s="1"/>
      <c r="SH1587" s="1"/>
      <c r="SI1587" s="1"/>
      <c r="SJ1587" s="1"/>
      <c r="SK1587" s="1"/>
      <c r="SL1587" s="1"/>
      <c r="SM1587" s="1"/>
      <c r="SN1587" s="1"/>
      <c r="SO1587" s="1"/>
      <c r="SP1587" s="1"/>
      <c r="SQ1587" s="2"/>
      <c r="SR1587" s="1"/>
      <c r="SS1587" s="7"/>
      <c r="ST1587" s="1"/>
      <c r="SU1587" s="1"/>
      <c r="SV1587" s="1"/>
      <c r="SW1587" s="1"/>
      <c r="SX1587" s="1"/>
      <c r="SY1587" s="1"/>
      <c r="SZ1587" s="1"/>
      <c r="TA1587" s="2"/>
      <c r="TB1587" s="1"/>
      <c r="TC1587" s="7"/>
      <c r="TD1587" s="1"/>
      <c r="TE1587" s="1"/>
      <c r="TF1587" s="1"/>
      <c r="TG1587" s="1"/>
      <c r="TH1587" s="1"/>
      <c r="TI1587" s="1"/>
      <c r="TJ1587" s="1"/>
      <c r="TK1587" s="2"/>
      <c r="TL1587" s="1"/>
      <c r="TM1587" s="7"/>
      <c r="TN1587" s="1"/>
      <c r="TO1587" s="1"/>
      <c r="TP1587" s="1"/>
      <c r="TQ1587" s="1"/>
      <c r="TR1587" s="1"/>
      <c r="TS1587" s="1"/>
      <c r="TT1587" s="1"/>
      <c r="TU1587" s="1"/>
      <c r="TV1587" s="1"/>
      <c r="TW1587" s="1"/>
      <c r="TX1587" s="1"/>
      <c r="TY1587" s="1"/>
      <c r="TZ1587" s="1"/>
      <c r="UA1587" s="1"/>
      <c r="UB1587" s="1"/>
      <c r="UC1587" s="1"/>
      <c r="UD1587" s="1"/>
      <c r="UE1587" s="1"/>
      <c r="UF1587" s="1"/>
      <c r="UG1587" s="1"/>
      <c r="UH1587" s="1"/>
      <c r="UI1587" s="1"/>
      <c r="UJ1587" s="1"/>
      <c r="UK1587" s="2"/>
      <c r="UL1587" s="1"/>
      <c r="UM1587" s="7"/>
      <c r="UN1587" s="1"/>
      <c r="UO1587" s="1"/>
      <c r="UP1587" s="1"/>
      <c r="UQ1587" s="1"/>
      <c r="UR1587" s="1"/>
      <c r="US1587" s="1"/>
      <c r="UT1587" s="1"/>
      <c r="UU1587" s="2"/>
      <c r="UV1587" s="1"/>
      <c r="UW1587" s="7"/>
      <c r="UX1587" s="1"/>
      <c r="UY1587" s="1"/>
      <c r="UZ1587" s="1"/>
      <c r="VA1587" s="1"/>
      <c r="VB1587" s="1"/>
      <c r="VC1587" s="1"/>
      <c r="VD1587" s="1"/>
      <c r="VE1587" s="1"/>
      <c r="VF1587" s="1"/>
      <c r="VG1587" s="1"/>
      <c r="VH1587" s="1"/>
      <c r="VI1587" s="1"/>
      <c r="VJ1587" s="1"/>
      <c r="VK1587" s="1"/>
      <c r="VL1587" s="1"/>
      <c r="VM1587" s="1"/>
      <c r="VN1587" s="1"/>
      <c r="VO1587" s="1"/>
      <c r="VT1587" s="1"/>
    </row>
    <row r="1588" spans="169:592" x14ac:dyDescent="0.3">
      <c r="FM1588" s="63"/>
      <c r="FO1588" s="64"/>
      <c r="FQ1588" s="53"/>
      <c r="FS1588" s="65"/>
      <c r="FU1588" s="66"/>
      <c r="FW1588" s="67"/>
      <c r="KH1588" s="67"/>
      <c r="KJ1588" s="66"/>
      <c r="KL1588" s="65"/>
      <c r="KN1588" s="53"/>
      <c r="KP1588" s="64"/>
      <c r="KR1588" s="63"/>
      <c r="KV1588" s="1"/>
      <c r="KW1588" s="34"/>
      <c r="KY1588" s="35"/>
      <c r="LA1588" s="36"/>
      <c r="LC1588" s="37"/>
      <c r="LU1588" s="34"/>
      <c r="LW1588" s="35"/>
      <c r="ME1588" s="63"/>
      <c r="MG1588" s="64"/>
      <c r="MO1588" s="63"/>
      <c r="MQ1588" s="64"/>
      <c r="NE1588" s="36"/>
      <c r="NG1588" s="37"/>
      <c r="NO1588" s="53"/>
      <c r="NQ1588" s="65"/>
      <c r="NY1588" s="53"/>
      <c r="OA1588" s="65"/>
      <c r="OY1588" s="66"/>
      <c r="PA1588" s="67"/>
      <c r="PI1588" s="66"/>
      <c r="PK1588" s="67"/>
      <c r="RG1588" s="34"/>
      <c r="RI1588" s="35"/>
      <c r="RQ1588" s="63"/>
      <c r="RS1588" s="64"/>
      <c r="SA1588" s="63"/>
      <c r="SC1588" s="64"/>
      <c r="SQ1588" s="36"/>
      <c r="SS1588" s="37"/>
      <c r="TA1588" s="53"/>
      <c r="TC1588" s="65"/>
      <c r="TK1588" s="53"/>
      <c r="TM1588" s="65"/>
      <c r="UK1588" s="66"/>
      <c r="UM1588" s="67"/>
      <c r="UU1588" s="66"/>
      <c r="UW1588" s="67"/>
      <c r="VT1588" s="1"/>
    </row>
    <row r="1589" spans="169:592" x14ac:dyDescent="0.3">
      <c r="FM1589" s="63"/>
      <c r="FO1589" s="64"/>
      <c r="FQ1589" s="53"/>
      <c r="FS1589" s="65"/>
      <c r="FU1589" s="66"/>
      <c r="FW1589" s="67"/>
      <c r="KH1589" s="67"/>
      <c r="KJ1589" s="66"/>
      <c r="KL1589" s="65"/>
      <c r="KN1589" s="53"/>
      <c r="KP1589" s="64"/>
      <c r="KR1589" s="63"/>
      <c r="KV1589" s="1"/>
      <c r="KW1589" s="34"/>
      <c r="KY1589" s="35"/>
      <c r="LA1589" s="36"/>
      <c r="LC1589" s="37"/>
      <c r="LU1589" s="34"/>
      <c r="LW1589" s="35"/>
      <c r="ME1589" s="63"/>
      <c r="MG1589" s="64"/>
      <c r="MO1589" s="63"/>
      <c r="MQ1589" s="64"/>
      <c r="NE1589" s="36"/>
      <c r="NG1589" s="37"/>
      <c r="NO1589" s="53"/>
      <c r="NQ1589" s="65"/>
      <c r="NY1589" s="53"/>
      <c r="OA1589" s="65"/>
      <c r="OY1589" s="66"/>
      <c r="PA1589" s="67"/>
      <c r="PI1589" s="66"/>
      <c r="PK1589" s="67"/>
      <c r="RG1589" s="34"/>
      <c r="RI1589" s="35"/>
      <c r="RQ1589" s="63"/>
      <c r="RS1589" s="64"/>
      <c r="SA1589" s="63"/>
      <c r="SC1589" s="64"/>
      <c r="SQ1589" s="36"/>
      <c r="SS1589" s="37"/>
      <c r="TA1589" s="53"/>
      <c r="TC1589" s="65"/>
      <c r="TK1589" s="53"/>
      <c r="TM1589" s="65"/>
      <c r="UK1589" s="66"/>
      <c r="UM1589" s="67"/>
      <c r="UU1589" s="66"/>
      <c r="UW1589" s="67"/>
      <c r="VT1589" s="1"/>
    </row>
    <row r="1590" spans="169:592" x14ac:dyDescent="0.3">
      <c r="FM1590" s="63"/>
      <c r="FO1590" s="64"/>
      <c r="FQ1590" s="53"/>
      <c r="FS1590" s="65"/>
      <c r="FU1590" s="66"/>
      <c r="FW1590" s="67"/>
      <c r="KH1590" s="67"/>
      <c r="KJ1590" s="66"/>
      <c r="KL1590" s="65"/>
      <c r="KN1590" s="53"/>
      <c r="KP1590" s="64"/>
      <c r="KR1590" s="63"/>
      <c r="KS1590" s="63"/>
      <c r="KT1590" s="63"/>
      <c r="KU1590" s="63"/>
      <c r="KV1590" s="63"/>
      <c r="KW1590" s="34"/>
      <c r="KX1590" s="63"/>
      <c r="KY1590" s="35"/>
      <c r="KZ1590" s="63"/>
      <c r="LA1590" s="36"/>
      <c r="LB1590" s="63"/>
      <c r="LC1590" s="37"/>
      <c r="LD1590" s="63"/>
      <c r="LE1590" s="63"/>
      <c r="LF1590" s="63"/>
      <c r="LG1590" s="63"/>
      <c r="LH1590" s="63"/>
      <c r="LI1590" s="63"/>
      <c r="LJ1590" s="63"/>
      <c r="LK1590" s="63"/>
      <c r="LL1590" s="63"/>
      <c r="LM1590" s="63"/>
      <c r="LN1590" s="63"/>
      <c r="LO1590" s="63"/>
      <c r="LP1590" s="63"/>
      <c r="LQ1590" s="63"/>
      <c r="LR1590" s="63"/>
      <c r="LS1590" s="63"/>
      <c r="LT1590" s="63"/>
      <c r="LU1590" s="34"/>
      <c r="LV1590" s="63"/>
      <c r="LW1590" s="35"/>
      <c r="LX1590" s="63"/>
      <c r="LY1590" s="63"/>
      <c r="LZ1590" s="63"/>
      <c r="MA1590" s="63"/>
      <c r="MB1590" s="63"/>
      <c r="MC1590" s="63"/>
      <c r="MD1590" s="63"/>
      <c r="ME1590" s="63"/>
      <c r="MF1590" s="63"/>
      <c r="MG1590" s="63"/>
      <c r="MH1590" s="63"/>
      <c r="MI1590" s="63"/>
      <c r="MJ1590" s="63"/>
      <c r="MK1590" s="63"/>
      <c r="ML1590" s="63"/>
      <c r="MM1590" s="63"/>
      <c r="MN1590" s="63"/>
      <c r="MO1590" s="63"/>
      <c r="MP1590" s="63"/>
      <c r="MQ1590" s="63"/>
      <c r="MR1590" s="63"/>
      <c r="MS1590" s="63"/>
      <c r="MT1590" s="63"/>
      <c r="MU1590" s="63"/>
      <c r="MV1590" s="63"/>
      <c r="MW1590" s="63"/>
      <c r="MX1590" s="63"/>
      <c r="MY1590" s="63"/>
      <c r="MZ1590" s="63"/>
      <c r="NA1590" s="63"/>
      <c r="NB1590" s="63"/>
      <c r="NC1590" s="63"/>
      <c r="ND1590" s="63"/>
      <c r="NE1590" s="36"/>
      <c r="NF1590" s="63"/>
      <c r="NG1590" s="37"/>
      <c r="NH1590" s="63"/>
      <c r="NI1590" s="63"/>
      <c r="NJ1590" s="63"/>
      <c r="NK1590" s="63"/>
      <c r="NL1590" s="63"/>
      <c r="NM1590" s="63"/>
      <c r="NN1590" s="63"/>
      <c r="NO1590" s="63"/>
      <c r="NP1590" s="63"/>
      <c r="NQ1590" s="63"/>
      <c r="NR1590" s="63"/>
      <c r="NS1590" s="63"/>
      <c r="NT1590" s="63"/>
      <c r="NU1590" s="63"/>
      <c r="NV1590" s="63"/>
      <c r="NW1590" s="63"/>
      <c r="NX1590" s="63"/>
      <c r="NY1590" s="63"/>
      <c r="NZ1590" s="63"/>
      <c r="OA1590" s="63"/>
      <c r="OB1590" s="63"/>
      <c r="OC1590" s="63"/>
      <c r="OD1590" s="63"/>
      <c r="OE1590" s="63"/>
      <c r="OF1590" s="63"/>
      <c r="OG1590" s="63"/>
      <c r="OH1590" s="63"/>
      <c r="OI1590" s="63"/>
      <c r="OJ1590" s="63"/>
      <c r="OK1590" s="63"/>
      <c r="OL1590" s="63"/>
      <c r="OM1590" s="63"/>
      <c r="ON1590" s="63"/>
      <c r="OO1590" s="63"/>
      <c r="OP1590" s="63"/>
      <c r="OQ1590" s="63"/>
      <c r="OR1590" s="63"/>
      <c r="OS1590" s="63"/>
      <c r="OT1590" s="63"/>
      <c r="OU1590" s="63"/>
      <c r="OV1590" s="63"/>
      <c r="OW1590" s="63"/>
      <c r="OX1590" s="63"/>
      <c r="OY1590" s="63"/>
      <c r="OZ1590" s="63"/>
      <c r="PA1590" s="63"/>
      <c r="PB1590" s="63"/>
      <c r="PC1590" s="63"/>
      <c r="PD1590" s="63"/>
      <c r="PE1590" s="63"/>
      <c r="PF1590" s="63"/>
      <c r="PG1590" s="63"/>
      <c r="PH1590" s="63"/>
      <c r="PI1590" s="63"/>
      <c r="PJ1590" s="63"/>
      <c r="PK1590" s="63"/>
      <c r="PL1590" s="63"/>
      <c r="PM1590" s="63"/>
      <c r="PN1590" s="63"/>
      <c r="PO1590" s="63"/>
      <c r="PP1590" s="63"/>
      <c r="PQ1590" s="63"/>
      <c r="PR1590" s="63"/>
      <c r="PS1590" s="63"/>
      <c r="PT1590" s="63"/>
      <c r="PU1590" s="63"/>
      <c r="PV1590" s="63"/>
      <c r="PW1590" s="63"/>
      <c r="PX1590" s="63"/>
      <c r="PY1590" s="63"/>
      <c r="PZ1590" s="63"/>
      <c r="QA1590" s="63"/>
      <c r="QB1590" s="63"/>
      <c r="QC1590" s="63"/>
      <c r="QD1590" s="63"/>
      <c r="QE1590" s="63"/>
      <c r="QF1590" s="63"/>
      <c r="QG1590" s="63"/>
      <c r="QH1590" s="63"/>
      <c r="QI1590" s="63"/>
      <c r="QJ1590" s="63"/>
      <c r="QK1590" s="63"/>
      <c r="QL1590" s="63"/>
      <c r="QM1590" s="63"/>
      <c r="QN1590" s="63"/>
      <c r="QO1590" s="63"/>
      <c r="QP1590" s="63"/>
      <c r="QQ1590" s="63"/>
      <c r="QR1590" s="63"/>
      <c r="QS1590" s="63"/>
      <c r="QT1590" s="63"/>
      <c r="QU1590" s="63"/>
      <c r="QV1590" s="63"/>
      <c r="QW1590" s="63"/>
      <c r="QX1590" s="63"/>
      <c r="QY1590" s="63"/>
      <c r="QZ1590" s="63"/>
      <c r="RA1590" s="63"/>
      <c r="RB1590" s="63"/>
      <c r="RC1590" s="63"/>
      <c r="RD1590" s="63"/>
      <c r="RE1590" s="63"/>
      <c r="RF1590" s="63"/>
      <c r="RG1590" s="34"/>
      <c r="RH1590" s="63"/>
      <c r="RI1590" s="35"/>
      <c r="RJ1590" s="63"/>
      <c r="RK1590" s="63"/>
      <c r="RL1590" s="63"/>
      <c r="RM1590" s="63"/>
      <c r="RN1590" s="63"/>
      <c r="RO1590" s="63"/>
      <c r="RP1590" s="63"/>
      <c r="RQ1590" s="63"/>
      <c r="RR1590" s="63"/>
      <c r="RS1590" s="64"/>
      <c r="RT1590" s="63"/>
      <c r="RU1590" s="63"/>
      <c r="RV1590" s="63"/>
      <c r="RW1590" s="63"/>
      <c r="RX1590" s="63"/>
      <c r="RY1590" s="63"/>
      <c r="RZ1590" s="63"/>
      <c r="SA1590" s="63"/>
      <c r="SC1590" s="64"/>
      <c r="SQ1590" s="36"/>
      <c r="SS1590" s="37"/>
      <c r="TA1590" s="53"/>
      <c r="TC1590" s="65"/>
      <c r="TK1590" s="53"/>
      <c r="TM1590" s="65"/>
      <c r="UK1590" s="66"/>
      <c r="UM1590" s="67"/>
      <c r="UU1590" s="66"/>
      <c r="UW1590" s="67"/>
      <c r="VT1590" s="1"/>
    </row>
    <row r="1591" spans="169:592" x14ac:dyDescent="0.3">
      <c r="FM1591" s="63"/>
      <c r="FO1591" s="64"/>
      <c r="FQ1591" s="53"/>
      <c r="FS1591" s="65"/>
      <c r="FU1591" s="66"/>
      <c r="FW1591" s="67"/>
      <c r="KH1591" s="67"/>
      <c r="KJ1591" s="66"/>
      <c r="KL1591" s="65"/>
      <c r="KN1591" s="53"/>
      <c r="KP1591" s="64"/>
      <c r="KR1591" s="63"/>
      <c r="KS1591" s="63"/>
      <c r="KT1591" s="63"/>
      <c r="KU1591" s="63"/>
      <c r="KV1591" s="63"/>
      <c r="KW1591" s="34"/>
      <c r="KX1591" s="63"/>
      <c r="KY1591" s="35"/>
      <c r="KZ1591" s="63"/>
      <c r="LA1591" s="36"/>
      <c r="LB1591" s="63"/>
      <c r="LC1591" s="37"/>
      <c r="LD1591" s="63"/>
      <c r="LE1591" s="63"/>
      <c r="LF1591" s="63"/>
      <c r="LG1591" s="63"/>
      <c r="LH1591" s="63"/>
      <c r="LI1591" s="63"/>
      <c r="LJ1591" s="63"/>
      <c r="LK1591" s="63"/>
      <c r="LL1591" s="63"/>
      <c r="LM1591" s="63"/>
      <c r="LN1591" s="63"/>
      <c r="LO1591" s="63"/>
      <c r="LP1591" s="63"/>
      <c r="LQ1591" s="63"/>
      <c r="LR1591" s="63"/>
      <c r="LS1591" s="63"/>
      <c r="LT1591" s="63"/>
      <c r="LU1591" s="34"/>
      <c r="LV1591" s="63"/>
      <c r="LW1591" s="35"/>
      <c r="LX1591" s="63"/>
      <c r="LY1591" s="63"/>
      <c r="LZ1591" s="63"/>
      <c r="MA1591" s="63"/>
      <c r="MB1591" s="63"/>
      <c r="MC1591" s="63"/>
      <c r="MD1591" s="63"/>
      <c r="ME1591" s="63"/>
      <c r="MF1591" s="63"/>
      <c r="MG1591" s="63"/>
      <c r="MH1591" s="63"/>
      <c r="MI1591" s="63"/>
      <c r="MJ1591" s="63"/>
      <c r="MK1591" s="63"/>
      <c r="ML1591" s="63"/>
      <c r="MM1591" s="63"/>
      <c r="MN1591" s="63"/>
      <c r="MO1591" s="63"/>
      <c r="MP1591" s="63"/>
      <c r="MQ1591" s="63"/>
      <c r="MR1591" s="63"/>
      <c r="MS1591" s="63"/>
      <c r="MT1591" s="63"/>
      <c r="MU1591" s="63"/>
      <c r="MV1591" s="63"/>
      <c r="MW1591" s="63"/>
      <c r="MX1591" s="63"/>
      <c r="MY1591" s="63"/>
      <c r="MZ1591" s="63"/>
      <c r="NA1591" s="63"/>
      <c r="NB1591" s="63"/>
      <c r="NC1591" s="63"/>
      <c r="ND1591" s="63"/>
      <c r="NE1591" s="36"/>
      <c r="NF1591" s="63"/>
      <c r="NG1591" s="37"/>
      <c r="NH1591" s="63"/>
      <c r="NI1591" s="63"/>
      <c r="NJ1591" s="63"/>
      <c r="NK1591" s="63"/>
      <c r="NL1591" s="63"/>
      <c r="NM1591" s="63"/>
      <c r="NN1591" s="63"/>
      <c r="NO1591" s="63"/>
      <c r="NP1591" s="63"/>
      <c r="NQ1591" s="63"/>
      <c r="NR1591" s="63"/>
      <c r="NS1591" s="63"/>
      <c r="NT1591" s="63"/>
      <c r="NU1591" s="63"/>
      <c r="NV1591" s="63"/>
      <c r="NW1591" s="63"/>
      <c r="NX1591" s="63"/>
      <c r="NY1591" s="63"/>
      <c r="NZ1591" s="63"/>
      <c r="OA1591" s="63"/>
      <c r="OB1591" s="63"/>
      <c r="OC1591" s="63"/>
      <c r="OD1591" s="63"/>
      <c r="OE1591" s="63"/>
      <c r="OF1591" s="63"/>
      <c r="OG1591" s="63"/>
      <c r="OH1591" s="63"/>
      <c r="OI1591" s="63"/>
      <c r="OJ1591" s="63"/>
      <c r="OK1591" s="63"/>
      <c r="OL1591" s="63"/>
      <c r="OM1591" s="63"/>
      <c r="ON1591" s="63"/>
      <c r="OO1591" s="63"/>
      <c r="OP1591" s="63"/>
      <c r="OQ1591" s="63"/>
      <c r="OR1591" s="63"/>
      <c r="OS1591" s="63"/>
      <c r="OT1591" s="63"/>
      <c r="OU1591" s="63"/>
      <c r="OV1591" s="63"/>
      <c r="OW1591" s="63"/>
      <c r="OX1591" s="63"/>
      <c r="OY1591" s="63"/>
      <c r="OZ1591" s="63"/>
      <c r="PA1591" s="63"/>
      <c r="PB1591" s="63"/>
      <c r="PC1591" s="63"/>
      <c r="PD1591" s="63"/>
      <c r="PE1591" s="63"/>
      <c r="PF1591" s="63"/>
      <c r="PG1591" s="63"/>
      <c r="PH1591" s="63"/>
      <c r="PI1591" s="63"/>
      <c r="PJ1591" s="63"/>
      <c r="PK1591" s="63"/>
      <c r="PL1591" s="63"/>
      <c r="PM1591" s="63"/>
      <c r="PN1591" s="63"/>
      <c r="PO1591" s="63"/>
      <c r="PP1591" s="63"/>
      <c r="PQ1591" s="63"/>
      <c r="PR1591" s="63"/>
      <c r="PS1591" s="63"/>
      <c r="PT1591" s="63"/>
      <c r="PU1591" s="63"/>
      <c r="PV1591" s="63"/>
      <c r="PW1591" s="63"/>
      <c r="PX1591" s="63"/>
      <c r="PY1591" s="63"/>
      <c r="PZ1591" s="63"/>
      <c r="QA1591" s="63"/>
      <c r="QB1591" s="63"/>
      <c r="QC1591" s="63"/>
      <c r="QD1591" s="63"/>
      <c r="QE1591" s="63"/>
      <c r="QF1591" s="63"/>
      <c r="QG1591" s="63"/>
      <c r="QH1591" s="63"/>
      <c r="QI1591" s="63"/>
      <c r="QJ1591" s="63"/>
      <c r="QK1591" s="63"/>
      <c r="QL1591" s="63"/>
      <c r="QM1591" s="63"/>
      <c r="QN1591" s="63"/>
      <c r="QO1591" s="63"/>
      <c r="QP1591" s="63"/>
      <c r="QQ1591" s="63"/>
      <c r="QR1591" s="63"/>
      <c r="QS1591" s="63"/>
      <c r="QT1591" s="63"/>
      <c r="QU1591" s="63"/>
      <c r="QV1591" s="63"/>
      <c r="QW1591" s="63"/>
      <c r="QX1591" s="63"/>
      <c r="QY1591" s="63"/>
      <c r="QZ1591" s="63"/>
      <c r="RA1591" s="63"/>
      <c r="RB1591" s="63"/>
      <c r="RC1591" s="63"/>
      <c r="RD1591" s="63"/>
      <c r="RE1591" s="63"/>
      <c r="RF1591" s="63"/>
      <c r="RG1591" s="34"/>
      <c r="RH1591" s="63"/>
      <c r="RI1591" s="35"/>
      <c r="RJ1591" s="63"/>
      <c r="RK1591" s="63"/>
      <c r="RL1591" s="63"/>
      <c r="RM1591" s="63"/>
      <c r="RN1591" s="63"/>
      <c r="RO1591" s="63"/>
      <c r="RP1591" s="63"/>
      <c r="RQ1591" s="63"/>
      <c r="RR1591" s="63"/>
      <c r="RS1591" s="64"/>
      <c r="RT1591" s="63"/>
      <c r="RU1591" s="63"/>
      <c r="RV1591" s="63"/>
      <c r="RW1591" s="63"/>
      <c r="RX1591" s="63"/>
      <c r="RY1591" s="63"/>
      <c r="RZ1591" s="63"/>
      <c r="SA1591" s="63"/>
      <c r="SC1591" s="64"/>
      <c r="SQ1591" s="36"/>
      <c r="SS1591" s="37"/>
      <c r="TA1591" s="53"/>
      <c r="TC1591" s="65"/>
      <c r="TK1591" s="53"/>
      <c r="TM1591" s="65"/>
      <c r="UK1591" s="66"/>
      <c r="UM1591" s="67"/>
      <c r="UU1591" s="66"/>
      <c r="UW1591" s="67"/>
      <c r="VT1591" s="1"/>
    </row>
    <row r="1592" spans="169:592" x14ac:dyDescent="0.3">
      <c r="FM1592" s="63"/>
      <c r="FO1592" s="64"/>
      <c r="FQ1592" s="53"/>
      <c r="FS1592" s="65"/>
      <c r="FU1592" s="66"/>
      <c r="FW1592" s="67"/>
      <c r="KH1592" s="67"/>
      <c r="KJ1592" s="66"/>
      <c r="KL1592" s="65"/>
      <c r="KN1592" s="53"/>
      <c r="KP1592" s="64"/>
      <c r="KR1592" s="63"/>
      <c r="KV1592" s="1"/>
      <c r="KW1592" s="34"/>
      <c r="KY1592" s="35"/>
      <c r="LA1592" s="36"/>
      <c r="LC1592" s="37"/>
      <c r="LU1592" s="34"/>
      <c r="LW1592" s="35"/>
      <c r="MG1592" s="64"/>
      <c r="MQ1592" s="64"/>
      <c r="NE1592" s="36"/>
      <c r="NG1592" s="37"/>
      <c r="NO1592" s="53"/>
      <c r="NQ1592" s="65"/>
      <c r="NY1592" s="53"/>
      <c r="OA1592" s="65"/>
      <c r="OY1592" s="66"/>
      <c r="PA1592" s="67"/>
      <c r="PI1592" s="66"/>
      <c r="PK1592" s="67"/>
      <c r="RG1592" s="34"/>
      <c r="RI1592" s="35"/>
      <c r="RS1592" s="64"/>
      <c r="SC1592" s="64"/>
      <c r="SQ1592" s="36"/>
      <c r="SS1592" s="37"/>
      <c r="TA1592" s="53"/>
      <c r="TC1592" s="65"/>
      <c r="TK1592" s="53"/>
      <c r="TM1592" s="65"/>
      <c r="UK1592" s="66"/>
      <c r="UM1592" s="67"/>
      <c r="UU1592" s="66"/>
      <c r="UW1592" s="67"/>
      <c r="VT1592" s="1"/>
    </row>
    <row r="1593" spans="169:592" x14ac:dyDescent="0.3">
      <c r="FM1593" s="63"/>
      <c r="FO1593" s="64"/>
      <c r="FQ1593" s="53"/>
      <c r="FS1593" s="65"/>
      <c r="FU1593" s="66"/>
      <c r="FW1593" s="67"/>
      <c r="KH1593" s="67"/>
      <c r="KJ1593" s="66"/>
      <c r="KL1593" s="65"/>
      <c r="KN1593" s="53"/>
      <c r="KP1593" s="64"/>
      <c r="KR1593" s="63"/>
      <c r="KV1593" s="1"/>
      <c r="KW1593" s="34"/>
      <c r="KY1593" s="35"/>
      <c r="LA1593" s="36"/>
      <c r="LC1593" s="37"/>
      <c r="LU1593" s="34"/>
      <c r="LW1593" s="35"/>
      <c r="MG1593" s="64"/>
      <c r="MQ1593" s="64"/>
      <c r="NE1593" s="36"/>
      <c r="NG1593" s="37"/>
      <c r="NO1593" s="53"/>
      <c r="NQ1593" s="65"/>
      <c r="NY1593" s="53"/>
      <c r="OA1593" s="65"/>
      <c r="OY1593" s="66"/>
      <c r="PA1593" s="67"/>
      <c r="PI1593" s="66"/>
      <c r="PK1593" s="67"/>
      <c r="RG1593" s="34"/>
      <c r="RI1593" s="35"/>
      <c r="RS1593" s="64"/>
      <c r="SC1593" s="64"/>
      <c r="SQ1593" s="36"/>
      <c r="SS1593" s="37"/>
      <c r="TA1593" s="53"/>
      <c r="TC1593" s="65"/>
      <c r="TK1593" s="53"/>
      <c r="TM1593" s="65"/>
      <c r="UK1593" s="66"/>
      <c r="UM1593" s="67"/>
      <c r="UU1593" s="66"/>
      <c r="UW1593" s="67"/>
      <c r="VT1593" s="1"/>
    </row>
    <row r="1594" spans="169:592" x14ac:dyDescent="0.3">
      <c r="FM1594" s="63"/>
      <c r="FO1594" s="64"/>
      <c r="FQ1594" s="53"/>
      <c r="FS1594" s="65"/>
      <c r="FU1594" s="66"/>
      <c r="FW1594" s="67"/>
      <c r="KH1594" s="67"/>
      <c r="KJ1594" s="66"/>
      <c r="KL1594" s="65"/>
      <c r="KN1594" s="53"/>
      <c r="KP1594" s="64"/>
      <c r="KQ1594" s="64"/>
      <c r="KR1594" s="63"/>
      <c r="KS1594" s="64"/>
      <c r="KT1594" s="64"/>
      <c r="KU1594" s="64"/>
      <c r="KV1594" s="64"/>
      <c r="KW1594" s="34"/>
      <c r="KX1594" s="64"/>
      <c r="KY1594" s="35"/>
      <c r="KZ1594" s="64"/>
      <c r="LA1594" s="36"/>
      <c r="LB1594" s="64"/>
      <c r="LC1594" s="37"/>
      <c r="LD1594" s="64"/>
      <c r="LE1594" s="64"/>
      <c r="LF1594" s="64"/>
      <c r="LG1594" s="64"/>
      <c r="LH1594" s="64"/>
      <c r="LI1594" s="64"/>
      <c r="LJ1594" s="64"/>
      <c r="LK1594" s="64"/>
      <c r="LL1594" s="64"/>
      <c r="LM1594" s="64"/>
      <c r="LN1594" s="64"/>
      <c r="LO1594" s="64"/>
      <c r="LP1594" s="64"/>
      <c r="LQ1594" s="64"/>
      <c r="LR1594" s="64"/>
      <c r="LS1594" s="64"/>
      <c r="LT1594" s="64"/>
      <c r="LU1594" s="34"/>
      <c r="LV1594" s="64"/>
      <c r="LW1594" s="35"/>
      <c r="LX1594" s="64"/>
      <c r="LY1594" s="64"/>
      <c r="LZ1594" s="64"/>
      <c r="MA1594" s="64"/>
      <c r="MB1594" s="64"/>
      <c r="MC1594" s="64"/>
      <c r="MD1594" s="64"/>
      <c r="ME1594" s="64"/>
      <c r="MF1594" s="64"/>
      <c r="MG1594" s="64"/>
      <c r="MH1594" s="64"/>
      <c r="MI1594" s="64"/>
      <c r="MJ1594" s="64"/>
      <c r="MK1594" s="64"/>
      <c r="ML1594" s="64"/>
      <c r="MM1594" s="64"/>
      <c r="MN1594" s="64"/>
      <c r="MO1594" s="64"/>
      <c r="MP1594" s="64"/>
      <c r="MQ1594" s="64"/>
      <c r="MR1594" s="64"/>
      <c r="MS1594" s="64"/>
      <c r="MT1594" s="64"/>
      <c r="MU1594" s="64"/>
      <c r="MV1594" s="64"/>
      <c r="MW1594" s="64"/>
      <c r="MX1594" s="64"/>
      <c r="MY1594" s="64"/>
      <c r="MZ1594" s="64"/>
      <c r="NA1594" s="64"/>
      <c r="NB1594" s="64"/>
      <c r="NC1594" s="64"/>
      <c r="ND1594" s="64"/>
      <c r="NE1594" s="36"/>
      <c r="NF1594" s="64"/>
      <c r="NG1594" s="37"/>
      <c r="NH1594" s="64"/>
      <c r="NI1594" s="64"/>
      <c r="NJ1594" s="64"/>
      <c r="NK1594" s="64"/>
      <c r="NL1594" s="64"/>
      <c r="NM1594" s="64"/>
      <c r="NN1594" s="64"/>
      <c r="NO1594" s="64"/>
      <c r="NP1594" s="64"/>
      <c r="NQ1594" s="64"/>
      <c r="NR1594" s="64"/>
      <c r="NS1594" s="64"/>
      <c r="NT1594" s="64"/>
      <c r="NU1594" s="64"/>
      <c r="NV1594" s="64"/>
      <c r="NW1594" s="64"/>
      <c r="NX1594" s="64"/>
      <c r="NY1594" s="64"/>
      <c r="NZ1594" s="64"/>
      <c r="OA1594" s="64"/>
      <c r="OB1594" s="64"/>
      <c r="OC1594" s="64"/>
      <c r="OD1594" s="64"/>
      <c r="OE1594" s="64"/>
      <c r="OF1594" s="64"/>
      <c r="OG1594" s="64"/>
      <c r="OH1594" s="64"/>
      <c r="OI1594" s="64"/>
      <c r="OJ1594" s="64"/>
      <c r="OK1594" s="64"/>
      <c r="OL1594" s="64"/>
      <c r="OM1594" s="64"/>
      <c r="ON1594" s="64"/>
      <c r="OO1594" s="64"/>
      <c r="OP1594" s="64"/>
      <c r="OQ1594" s="64"/>
      <c r="OR1594" s="64"/>
      <c r="OS1594" s="64"/>
      <c r="OT1594" s="64"/>
      <c r="OU1594" s="64"/>
      <c r="OV1594" s="64"/>
      <c r="OW1594" s="64"/>
      <c r="OX1594" s="64"/>
      <c r="OY1594" s="64"/>
      <c r="OZ1594" s="64"/>
      <c r="PA1594" s="64"/>
      <c r="PB1594" s="64"/>
      <c r="PC1594" s="64"/>
      <c r="PD1594" s="64"/>
      <c r="PE1594" s="64"/>
      <c r="PF1594" s="64"/>
      <c r="PG1594" s="64"/>
      <c r="PH1594" s="64"/>
      <c r="PI1594" s="64"/>
      <c r="PJ1594" s="64"/>
      <c r="PK1594" s="64"/>
      <c r="PL1594" s="64"/>
      <c r="PM1594" s="64"/>
      <c r="PN1594" s="64"/>
      <c r="PO1594" s="64"/>
      <c r="PP1594" s="64"/>
      <c r="PQ1594" s="64"/>
      <c r="PR1594" s="64"/>
      <c r="PS1594" s="64"/>
      <c r="PT1594" s="64"/>
      <c r="PU1594" s="64"/>
      <c r="PV1594" s="64"/>
      <c r="PW1594" s="64"/>
      <c r="PX1594" s="64"/>
      <c r="PY1594" s="64"/>
      <c r="PZ1594" s="64"/>
      <c r="QA1594" s="64"/>
      <c r="QB1594" s="64"/>
      <c r="QC1594" s="64"/>
      <c r="QD1594" s="64"/>
      <c r="QE1594" s="64"/>
      <c r="QF1594" s="64"/>
      <c r="QG1594" s="64"/>
      <c r="QH1594" s="64"/>
      <c r="QI1594" s="64"/>
      <c r="QJ1594" s="64"/>
      <c r="QK1594" s="64"/>
      <c r="QL1594" s="64"/>
      <c r="QM1594" s="64"/>
      <c r="QN1594" s="64"/>
      <c r="QO1594" s="64"/>
      <c r="QP1594" s="64"/>
      <c r="QQ1594" s="64"/>
      <c r="QR1594" s="64"/>
      <c r="QS1594" s="64"/>
      <c r="QT1594" s="64"/>
      <c r="QU1594" s="64"/>
      <c r="QV1594" s="64"/>
      <c r="QW1594" s="64"/>
      <c r="QX1594" s="64"/>
      <c r="QY1594" s="64"/>
      <c r="QZ1594" s="64"/>
      <c r="RA1594" s="64"/>
      <c r="RB1594" s="64"/>
      <c r="RC1594" s="64"/>
      <c r="RD1594" s="64"/>
      <c r="RE1594" s="64"/>
      <c r="RF1594" s="64"/>
      <c r="RG1594" s="34"/>
      <c r="RH1594" s="64"/>
      <c r="RI1594" s="35"/>
      <c r="RJ1594" s="64"/>
      <c r="RK1594" s="64"/>
      <c r="RL1594" s="64"/>
      <c r="RM1594" s="64"/>
      <c r="RN1594" s="64"/>
      <c r="RO1594" s="64"/>
      <c r="RP1594" s="64"/>
      <c r="RQ1594" s="64"/>
      <c r="RR1594" s="64"/>
      <c r="RS1594" s="64"/>
      <c r="RT1594" s="64"/>
      <c r="RU1594" s="64"/>
      <c r="RV1594" s="64"/>
      <c r="RW1594" s="64"/>
      <c r="RX1594" s="64"/>
      <c r="RY1594" s="64"/>
      <c r="RZ1594" s="64"/>
      <c r="SA1594" s="64"/>
      <c r="SB1594" s="64"/>
      <c r="SC1594" s="64"/>
      <c r="SQ1594" s="36"/>
      <c r="SS1594" s="37"/>
      <c r="TA1594" s="53"/>
      <c r="TC1594" s="65"/>
      <c r="TK1594" s="53"/>
      <c r="TM1594" s="65"/>
      <c r="UK1594" s="66"/>
      <c r="UM1594" s="67"/>
      <c r="UU1594" s="66"/>
      <c r="UW1594" s="67"/>
      <c r="VT1594" s="1"/>
    </row>
    <row r="1595" spans="169:592" x14ac:dyDescent="0.3">
      <c r="FM1595" s="63"/>
      <c r="FO1595" s="64"/>
      <c r="FQ1595" s="53"/>
      <c r="FS1595" s="65"/>
      <c r="FU1595" s="66"/>
      <c r="FW1595" s="67"/>
      <c r="KH1595" s="67"/>
      <c r="KJ1595" s="66"/>
      <c r="KL1595" s="65"/>
      <c r="KN1595" s="53"/>
      <c r="KP1595" s="64"/>
      <c r="KQ1595" s="64"/>
      <c r="KR1595" s="63"/>
      <c r="KS1595" s="64"/>
      <c r="KT1595" s="64"/>
      <c r="KU1595" s="64"/>
      <c r="KV1595" s="64"/>
      <c r="KW1595" s="34"/>
      <c r="KX1595" s="64"/>
      <c r="KY1595" s="35"/>
      <c r="KZ1595" s="64"/>
      <c r="LA1595" s="36"/>
      <c r="LB1595" s="64"/>
      <c r="LC1595" s="37"/>
      <c r="LD1595" s="64"/>
      <c r="LE1595" s="64"/>
      <c r="LF1595" s="64"/>
      <c r="LG1595" s="64"/>
      <c r="LH1595" s="64"/>
      <c r="LI1595" s="64"/>
      <c r="LJ1595" s="64"/>
      <c r="LK1595" s="64"/>
      <c r="LL1595" s="64"/>
      <c r="LM1595" s="64"/>
      <c r="LN1595" s="64"/>
      <c r="LO1595" s="64"/>
      <c r="LP1595" s="64"/>
      <c r="LQ1595" s="64"/>
      <c r="LR1595" s="64"/>
      <c r="LS1595" s="64"/>
      <c r="LT1595" s="64"/>
      <c r="LU1595" s="34"/>
      <c r="LV1595" s="64"/>
      <c r="LW1595" s="35"/>
      <c r="LX1595" s="64"/>
      <c r="LY1595" s="64"/>
      <c r="LZ1595" s="64"/>
      <c r="MA1595" s="64"/>
      <c r="MB1595" s="64"/>
      <c r="MC1595" s="64"/>
      <c r="MD1595" s="64"/>
      <c r="ME1595" s="64"/>
      <c r="MF1595" s="64"/>
      <c r="MG1595" s="64"/>
      <c r="MH1595" s="64"/>
      <c r="MI1595" s="64"/>
      <c r="MJ1595" s="64"/>
      <c r="MK1595" s="64"/>
      <c r="ML1595" s="64"/>
      <c r="MM1595" s="64"/>
      <c r="MN1595" s="64"/>
      <c r="MO1595" s="64"/>
      <c r="MP1595" s="64"/>
      <c r="MQ1595" s="64"/>
      <c r="MR1595" s="64"/>
      <c r="MS1595" s="64"/>
      <c r="MT1595" s="64"/>
      <c r="MU1595" s="64"/>
      <c r="MV1595" s="64"/>
      <c r="MW1595" s="64"/>
      <c r="MX1595" s="64"/>
      <c r="MY1595" s="64"/>
      <c r="MZ1595" s="64"/>
      <c r="NA1595" s="64"/>
      <c r="NB1595" s="64"/>
      <c r="NC1595" s="64"/>
      <c r="ND1595" s="64"/>
      <c r="NE1595" s="36"/>
      <c r="NF1595" s="64"/>
      <c r="NG1595" s="37"/>
      <c r="NH1595" s="64"/>
      <c r="NI1595" s="64"/>
      <c r="NJ1595" s="64"/>
      <c r="NK1595" s="64"/>
      <c r="NL1595" s="64"/>
      <c r="NM1595" s="64"/>
      <c r="NN1595" s="64"/>
      <c r="NO1595" s="64"/>
      <c r="NP1595" s="64"/>
      <c r="NQ1595" s="64"/>
      <c r="NR1595" s="64"/>
      <c r="NS1595" s="64"/>
      <c r="NT1595" s="64"/>
      <c r="NU1595" s="64"/>
      <c r="NV1595" s="64"/>
      <c r="NW1595" s="64"/>
      <c r="NX1595" s="64"/>
      <c r="NY1595" s="64"/>
      <c r="NZ1595" s="64"/>
      <c r="OA1595" s="64"/>
      <c r="OB1595" s="64"/>
      <c r="OC1595" s="64"/>
      <c r="OD1595" s="64"/>
      <c r="OE1595" s="64"/>
      <c r="OF1595" s="64"/>
      <c r="OG1595" s="64"/>
      <c r="OH1595" s="64"/>
      <c r="OI1595" s="64"/>
      <c r="OJ1595" s="64"/>
      <c r="OK1595" s="64"/>
      <c r="OL1595" s="64"/>
      <c r="OM1595" s="64"/>
      <c r="ON1595" s="64"/>
      <c r="OO1595" s="64"/>
      <c r="OP1595" s="64"/>
      <c r="OQ1595" s="64"/>
      <c r="OR1595" s="64"/>
      <c r="OS1595" s="64"/>
      <c r="OT1595" s="64"/>
      <c r="OU1595" s="64"/>
      <c r="OV1595" s="64"/>
      <c r="OW1595" s="64"/>
      <c r="OX1595" s="64"/>
      <c r="OY1595" s="64"/>
      <c r="OZ1595" s="64"/>
      <c r="PA1595" s="64"/>
      <c r="PB1595" s="64"/>
      <c r="PC1595" s="64"/>
      <c r="PD1595" s="64"/>
      <c r="PE1595" s="64"/>
      <c r="PF1595" s="64"/>
      <c r="PG1595" s="64"/>
      <c r="PH1595" s="64"/>
      <c r="PI1595" s="64"/>
      <c r="PJ1595" s="64"/>
      <c r="PK1595" s="64"/>
      <c r="PL1595" s="64"/>
      <c r="PM1595" s="64"/>
      <c r="PN1595" s="64"/>
      <c r="PO1595" s="64"/>
      <c r="PP1595" s="64"/>
      <c r="PQ1595" s="64"/>
      <c r="PR1595" s="64"/>
      <c r="PS1595" s="64"/>
      <c r="PT1595" s="64"/>
      <c r="PU1595" s="64"/>
      <c r="PV1595" s="64"/>
      <c r="PW1595" s="64"/>
      <c r="PX1595" s="64"/>
      <c r="PY1595" s="64"/>
      <c r="PZ1595" s="64"/>
      <c r="QA1595" s="64"/>
      <c r="QB1595" s="64"/>
      <c r="QC1595" s="64"/>
      <c r="QD1595" s="64"/>
      <c r="QE1595" s="64"/>
      <c r="QF1595" s="64"/>
      <c r="QG1595" s="64"/>
      <c r="QH1595" s="64"/>
      <c r="QI1595" s="64"/>
      <c r="QJ1595" s="64"/>
      <c r="QK1595" s="64"/>
      <c r="QL1595" s="64"/>
      <c r="QM1595" s="64"/>
      <c r="QN1595" s="64"/>
      <c r="QO1595" s="64"/>
      <c r="QP1595" s="64"/>
      <c r="QQ1595" s="64"/>
      <c r="QR1595" s="64"/>
      <c r="QS1595" s="64"/>
      <c r="QT1595" s="64"/>
      <c r="QU1595" s="64"/>
      <c r="QV1595" s="64"/>
      <c r="QW1595" s="64"/>
      <c r="QX1595" s="64"/>
      <c r="QY1595" s="64"/>
      <c r="QZ1595" s="64"/>
      <c r="RA1595" s="64"/>
      <c r="RB1595" s="64"/>
      <c r="RC1595" s="64"/>
      <c r="RD1595" s="64"/>
      <c r="RE1595" s="64"/>
      <c r="RF1595" s="64"/>
      <c r="RG1595" s="34"/>
      <c r="RH1595" s="64"/>
      <c r="RI1595" s="35"/>
      <c r="RJ1595" s="64"/>
      <c r="RK1595" s="64"/>
      <c r="RL1595" s="64"/>
      <c r="RM1595" s="64"/>
      <c r="RN1595" s="64"/>
      <c r="RO1595" s="64"/>
      <c r="RP1595" s="64"/>
      <c r="RQ1595" s="64"/>
      <c r="RR1595" s="64"/>
      <c r="RS1595" s="64"/>
      <c r="RT1595" s="64"/>
      <c r="RU1595" s="64"/>
      <c r="RV1595" s="64"/>
      <c r="RW1595" s="64"/>
      <c r="RX1595" s="64"/>
      <c r="RY1595" s="64"/>
      <c r="RZ1595" s="64"/>
      <c r="SA1595" s="64"/>
      <c r="SB1595" s="64"/>
      <c r="SC1595" s="64"/>
      <c r="SQ1595" s="36"/>
      <c r="SS1595" s="37"/>
      <c r="TA1595" s="53"/>
      <c r="TC1595" s="65"/>
      <c r="TK1595" s="53"/>
      <c r="TM1595" s="65"/>
      <c r="UK1595" s="66"/>
      <c r="UM1595" s="67"/>
      <c r="UU1595" s="66"/>
      <c r="UW1595" s="67"/>
      <c r="VT1595" s="1"/>
    </row>
    <row r="1596" spans="169:592" x14ac:dyDescent="0.3">
      <c r="FM1596" s="63"/>
      <c r="FO1596" s="64"/>
      <c r="FQ1596" s="53"/>
      <c r="FS1596" s="65"/>
      <c r="FU1596" s="66"/>
      <c r="FW1596" s="67"/>
      <c r="KH1596" s="67"/>
      <c r="KJ1596" s="66"/>
      <c r="KL1596" s="65"/>
      <c r="KN1596" s="53"/>
      <c r="KP1596" s="64"/>
      <c r="KR1596" s="63"/>
      <c r="KV1596" s="1"/>
      <c r="KW1596" s="34"/>
      <c r="KY1596" s="35"/>
      <c r="LA1596" s="36"/>
      <c r="LC1596" s="37"/>
      <c r="LU1596" s="34"/>
      <c r="LW1596" s="35"/>
      <c r="NE1596" s="36"/>
      <c r="NG1596" s="37"/>
      <c r="NO1596" s="53"/>
      <c r="NQ1596" s="65"/>
      <c r="NY1596" s="53"/>
      <c r="OA1596" s="65"/>
      <c r="OY1596" s="66"/>
      <c r="PA1596" s="67"/>
      <c r="PI1596" s="66"/>
      <c r="PK1596" s="67"/>
      <c r="RG1596" s="34"/>
      <c r="RI1596" s="35"/>
      <c r="SQ1596" s="36"/>
      <c r="SS1596" s="37"/>
      <c r="TA1596" s="53"/>
      <c r="TC1596" s="65"/>
      <c r="TK1596" s="53"/>
      <c r="TM1596" s="65"/>
      <c r="UK1596" s="66"/>
      <c r="UM1596" s="67"/>
      <c r="UU1596" s="66"/>
      <c r="UW1596" s="67"/>
      <c r="VT1596" s="1"/>
    </row>
    <row r="1597" spans="169:592" x14ac:dyDescent="0.3">
      <c r="FM1597" s="63"/>
      <c r="FO1597" s="64"/>
      <c r="FQ1597" s="53"/>
      <c r="FS1597" s="65"/>
      <c r="FU1597" s="66"/>
      <c r="FW1597" s="67"/>
      <c r="KH1597" s="67"/>
      <c r="KJ1597" s="66"/>
      <c r="KL1597" s="65"/>
      <c r="KN1597" s="53"/>
      <c r="KP1597" s="64"/>
      <c r="KR1597" s="63"/>
      <c r="KV1597" s="1"/>
      <c r="KW1597" s="34"/>
      <c r="KY1597" s="35"/>
      <c r="LA1597" s="36"/>
      <c r="LC1597" s="37"/>
      <c r="LU1597" s="34"/>
      <c r="LW1597" s="35"/>
      <c r="NE1597" s="36"/>
      <c r="NG1597" s="37"/>
      <c r="NO1597" s="53"/>
      <c r="NQ1597" s="65"/>
      <c r="NY1597" s="53"/>
      <c r="OA1597" s="65"/>
      <c r="OY1597" s="66"/>
      <c r="PA1597" s="67"/>
      <c r="PI1597" s="66"/>
      <c r="PK1597" s="67"/>
      <c r="RG1597" s="34"/>
      <c r="RI1597" s="35"/>
      <c r="SQ1597" s="36"/>
      <c r="SS1597" s="37"/>
      <c r="TA1597" s="53"/>
      <c r="TC1597" s="65"/>
      <c r="TK1597" s="53"/>
      <c r="TM1597" s="65"/>
      <c r="UK1597" s="66"/>
      <c r="UM1597" s="67"/>
      <c r="UU1597" s="66"/>
      <c r="UW1597" s="67"/>
      <c r="VT1597" s="1"/>
    </row>
    <row r="1598" spans="169:592" x14ac:dyDescent="0.3">
      <c r="FM1598" s="63"/>
      <c r="FO1598" s="64"/>
      <c r="FQ1598" s="53"/>
      <c r="FS1598" s="65"/>
      <c r="FU1598" s="66"/>
      <c r="FW1598" s="67"/>
      <c r="KH1598" s="67"/>
      <c r="KJ1598" s="66"/>
      <c r="KL1598" s="65"/>
      <c r="KN1598" s="53"/>
      <c r="KO1598" s="53"/>
      <c r="KP1598" s="64"/>
      <c r="KQ1598" s="53"/>
      <c r="KR1598" s="63"/>
      <c r="KS1598" s="53"/>
      <c r="KT1598" s="53"/>
      <c r="KU1598" s="53"/>
      <c r="KV1598" s="53"/>
      <c r="KW1598" s="34"/>
      <c r="KX1598" s="53"/>
      <c r="KY1598" s="35"/>
      <c r="KZ1598" s="53"/>
      <c r="LA1598" s="36"/>
      <c r="LB1598" s="53"/>
      <c r="LC1598" s="37"/>
      <c r="LD1598" s="53"/>
      <c r="LE1598" s="53"/>
      <c r="LF1598" s="53"/>
      <c r="LG1598" s="53"/>
      <c r="LH1598" s="53"/>
      <c r="LI1598" s="53"/>
      <c r="LJ1598" s="53"/>
      <c r="LK1598" s="53"/>
      <c r="LL1598" s="53"/>
      <c r="LM1598" s="53"/>
      <c r="LN1598" s="53"/>
      <c r="LO1598" s="53"/>
      <c r="LP1598" s="53"/>
      <c r="LQ1598" s="53"/>
      <c r="LR1598" s="53"/>
      <c r="LS1598" s="53"/>
      <c r="LT1598" s="53"/>
      <c r="LU1598" s="34"/>
      <c r="LV1598" s="53"/>
      <c r="LW1598" s="35"/>
      <c r="LX1598" s="53"/>
      <c r="LY1598" s="53"/>
      <c r="LZ1598" s="53"/>
      <c r="MA1598" s="53"/>
      <c r="MB1598" s="53"/>
      <c r="MC1598" s="53"/>
      <c r="MD1598" s="53"/>
      <c r="ME1598" s="53"/>
      <c r="MF1598" s="53"/>
      <c r="MG1598" s="53"/>
      <c r="MH1598" s="53"/>
      <c r="MI1598" s="53"/>
      <c r="MJ1598" s="53"/>
      <c r="MK1598" s="53"/>
      <c r="ML1598" s="53"/>
      <c r="MM1598" s="53"/>
      <c r="MN1598" s="53"/>
      <c r="MO1598" s="53"/>
      <c r="MP1598" s="53"/>
      <c r="MQ1598" s="53"/>
      <c r="MR1598" s="53"/>
      <c r="MS1598" s="53"/>
      <c r="MT1598" s="53"/>
      <c r="MU1598" s="53"/>
      <c r="MV1598" s="53"/>
      <c r="MW1598" s="53"/>
      <c r="MX1598" s="53"/>
      <c r="MY1598" s="53"/>
      <c r="MZ1598" s="53"/>
      <c r="NA1598" s="53"/>
      <c r="NB1598" s="53"/>
      <c r="NC1598" s="53"/>
      <c r="ND1598" s="53"/>
      <c r="NE1598" s="36"/>
      <c r="NF1598" s="53"/>
      <c r="NG1598" s="37"/>
      <c r="NH1598" s="53"/>
      <c r="NI1598" s="53"/>
      <c r="NJ1598" s="53"/>
      <c r="NK1598" s="53"/>
      <c r="NL1598" s="53"/>
      <c r="NM1598" s="53"/>
      <c r="NN1598" s="53"/>
      <c r="NO1598" s="53"/>
      <c r="NP1598" s="53"/>
      <c r="NQ1598" s="53"/>
      <c r="NR1598" s="53"/>
      <c r="NS1598" s="53"/>
      <c r="NT1598" s="53"/>
      <c r="NU1598" s="53"/>
      <c r="NV1598" s="53"/>
      <c r="NW1598" s="53"/>
      <c r="NX1598" s="53"/>
      <c r="NY1598" s="53"/>
      <c r="NZ1598" s="53"/>
      <c r="OA1598" s="53"/>
      <c r="OB1598" s="53"/>
      <c r="OC1598" s="53"/>
      <c r="OD1598" s="53"/>
      <c r="OE1598" s="53"/>
      <c r="OF1598" s="53"/>
      <c r="OG1598" s="53"/>
      <c r="OH1598" s="53"/>
      <c r="OI1598" s="53"/>
      <c r="OJ1598" s="53"/>
      <c r="OK1598" s="53"/>
      <c r="OL1598" s="53"/>
      <c r="OM1598" s="53"/>
      <c r="ON1598" s="53"/>
      <c r="OO1598" s="53"/>
      <c r="OP1598" s="53"/>
      <c r="OQ1598" s="53"/>
      <c r="OR1598" s="53"/>
      <c r="OS1598" s="53"/>
      <c r="OT1598" s="53"/>
      <c r="OU1598" s="53"/>
      <c r="OV1598" s="53"/>
      <c r="OW1598" s="53"/>
      <c r="OX1598" s="53"/>
      <c r="OY1598" s="53"/>
      <c r="OZ1598" s="53"/>
      <c r="PA1598" s="53"/>
      <c r="PB1598" s="53"/>
      <c r="PC1598" s="53"/>
      <c r="PD1598" s="53"/>
      <c r="PE1598" s="53"/>
      <c r="PF1598" s="53"/>
      <c r="PG1598" s="53"/>
      <c r="PH1598" s="53"/>
      <c r="PI1598" s="53"/>
      <c r="PJ1598" s="53"/>
      <c r="PK1598" s="53"/>
      <c r="PL1598" s="53"/>
      <c r="PM1598" s="53"/>
      <c r="PN1598" s="53"/>
      <c r="PO1598" s="53"/>
      <c r="PP1598" s="53"/>
      <c r="PQ1598" s="53"/>
      <c r="PR1598" s="53"/>
      <c r="PS1598" s="53"/>
      <c r="PT1598" s="53"/>
      <c r="PU1598" s="53"/>
      <c r="PV1598" s="53"/>
      <c r="PW1598" s="53"/>
      <c r="PX1598" s="53"/>
      <c r="PY1598" s="53"/>
      <c r="PZ1598" s="53"/>
      <c r="QA1598" s="53"/>
      <c r="QB1598" s="53"/>
      <c r="QC1598" s="53"/>
      <c r="QD1598" s="53"/>
      <c r="QE1598" s="53"/>
      <c r="QF1598" s="53"/>
      <c r="QG1598" s="53"/>
      <c r="QH1598" s="53"/>
      <c r="QI1598" s="53"/>
      <c r="QJ1598" s="53"/>
      <c r="QK1598" s="53"/>
      <c r="QL1598" s="53"/>
      <c r="QM1598" s="53"/>
      <c r="QN1598" s="53"/>
      <c r="QO1598" s="53"/>
      <c r="QP1598" s="53"/>
      <c r="QQ1598" s="53"/>
      <c r="QR1598" s="53"/>
      <c r="QS1598" s="53"/>
      <c r="QT1598" s="53"/>
      <c r="QU1598" s="53"/>
      <c r="QV1598" s="53"/>
      <c r="QW1598" s="53"/>
      <c r="QX1598" s="53"/>
      <c r="QY1598" s="53"/>
      <c r="QZ1598" s="53"/>
      <c r="RA1598" s="53"/>
      <c r="RB1598" s="53"/>
      <c r="RC1598" s="53"/>
      <c r="RD1598" s="53"/>
      <c r="RE1598" s="53"/>
      <c r="RF1598" s="53"/>
      <c r="RG1598" s="34"/>
      <c r="RH1598" s="53"/>
      <c r="RI1598" s="35"/>
      <c r="RJ1598" s="53"/>
      <c r="RK1598" s="53"/>
      <c r="RL1598" s="53"/>
      <c r="RM1598" s="53"/>
      <c r="RN1598" s="53"/>
      <c r="RO1598" s="53"/>
      <c r="RP1598" s="53"/>
      <c r="RQ1598" s="53"/>
      <c r="RR1598" s="53"/>
      <c r="RS1598" s="53"/>
      <c r="RT1598" s="53"/>
      <c r="RU1598" s="53"/>
      <c r="RV1598" s="53"/>
      <c r="RW1598" s="53"/>
      <c r="RX1598" s="53"/>
      <c r="RY1598" s="53"/>
      <c r="RZ1598" s="53"/>
      <c r="SA1598" s="53"/>
      <c r="SB1598" s="53"/>
      <c r="SC1598" s="53"/>
      <c r="SD1598" s="53"/>
      <c r="SE1598" s="53"/>
      <c r="SF1598" s="53"/>
      <c r="SG1598" s="53"/>
      <c r="SH1598" s="53"/>
      <c r="SI1598" s="53"/>
      <c r="SJ1598" s="53"/>
      <c r="SK1598" s="53"/>
      <c r="SL1598" s="53"/>
      <c r="SM1598" s="53"/>
      <c r="SN1598" s="53"/>
      <c r="SO1598" s="53"/>
      <c r="SP1598" s="53"/>
      <c r="SQ1598" s="36"/>
      <c r="SR1598" s="53"/>
      <c r="SS1598" s="37"/>
      <c r="ST1598" s="53"/>
      <c r="SU1598" s="53"/>
      <c r="SV1598" s="53"/>
      <c r="SW1598" s="53"/>
      <c r="SX1598" s="53"/>
      <c r="SY1598" s="53"/>
      <c r="SZ1598" s="53"/>
      <c r="TA1598" s="53"/>
      <c r="TB1598" s="53"/>
      <c r="TC1598" s="65"/>
      <c r="TD1598" s="53"/>
      <c r="TE1598" s="53"/>
      <c r="TF1598" s="53"/>
      <c r="TG1598" s="53"/>
      <c r="TH1598" s="53"/>
      <c r="TI1598" s="53"/>
      <c r="TJ1598" s="53"/>
      <c r="TK1598" s="53"/>
      <c r="TM1598" s="65"/>
      <c r="UK1598" s="66"/>
      <c r="UM1598" s="67"/>
      <c r="UU1598" s="66"/>
      <c r="UW1598" s="67"/>
      <c r="VT1598" s="1"/>
    </row>
    <row r="1599" spans="169:592" x14ac:dyDescent="0.3">
      <c r="FM1599" s="63"/>
      <c r="FO1599" s="64"/>
      <c r="FQ1599" s="53"/>
      <c r="FS1599" s="65"/>
      <c r="FU1599" s="66"/>
      <c r="FW1599" s="67"/>
      <c r="KH1599" s="67"/>
      <c r="KJ1599" s="66"/>
      <c r="KL1599" s="65"/>
      <c r="KN1599" s="53"/>
      <c r="KO1599" s="53"/>
      <c r="KP1599" s="64"/>
      <c r="KQ1599" s="53"/>
      <c r="KR1599" s="63"/>
      <c r="KS1599" s="53"/>
      <c r="KT1599" s="53"/>
      <c r="KU1599" s="53"/>
      <c r="KV1599" s="53"/>
      <c r="KW1599" s="34"/>
      <c r="KX1599" s="53"/>
      <c r="KY1599" s="35"/>
      <c r="KZ1599" s="53"/>
      <c r="LA1599" s="36"/>
      <c r="LB1599" s="53"/>
      <c r="LC1599" s="37"/>
      <c r="LD1599" s="53"/>
      <c r="LE1599" s="53"/>
      <c r="LF1599" s="53"/>
      <c r="LG1599" s="53"/>
      <c r="LH1599" s="53"/>
      <c r="LI1599" s="53"/>
      <c r="LJ1599" s="53"/>
      <c r="LK1599" s="53"/>
      <c r="LL1599" s="53"/>
      <c r="LM1599" s="53"/>
      <c r="LN1599" s="53"/>
      <c r="LO1599" s="53"/>
      <c r="LP1599" s="53"/>
      <c r="LQ1599" s="53"/>
      <c r="LR1599" s="53"/>
      <c r="LS1599" s="53"/>
      <c r="LT1599" s="53"/>
      <c r="LU1599" s="34"/>
      <c r="LV1599" s="53"/>
      <c r="LW1599" s="35"/>
      <c r="LX1599" s="53"/>
      <c r="LY1599" s="53"/>
      <c r="LZ1599" s="53"/>
      <c r="MA1599" s="53"/>
      <c r="MB1599" s="53"/>
      <c r="MC1599" s="53"/>
      <c r="MD1599" s="53"/>
      <c r="ME1599" s="53"/>
      <c r="MF1599" s="53"/>
      <c r="MG1599" s="53"/>
      <c r="MH1599" s="53"/>
      <c r="MI1599" s="53"/>
      <c r="MJ1599" s="53"/>
      <c r="MK1599" s="53"/>
      <c r="ML1599" s="53"/>
      <c r="MM1599" s="53"/>
      <c r="MN1599" s="53"/>
      <c r="MO1599" s="53"/>
      <c r="MP1599" s="53"/>
      <c r="MQ1599" s="53"/>
      <c r="MR1599" s="53"/>
      <c r="MS1599" s="53"/>
      <c r="MT1599" s="53"/>
      <c r="MU1599" s="53"/>
      <c r="MV1599" s="53"/>
      <c r="MW1599" s="53"/>
      <c r="MX1599" s="53"/>
      <c r="MY1599" s="53"/>
      <c r="MZ1599" s="53"/>
      <c r="NA1599" s="53"/>
      <c r="NB1599" s="53"/>
      <c r="NC1599" s="53"/>
      <c r="ND1599" s="53"/>
      <c r="NE1599" s="36"/>
      <c r="NF1599" s="53"/>
      <c r="NG1599" s="37"/>
      <c r="NH1599" s="53"/>
      <c r="NI1599" s="53"/>
      <c r="NJ1599" s="53"/>
      <c r="NK1599" s="53"/>
      <c r="NL1599" s="53"/>
      <c r="NM1599" s="53"/>
      <c r="NN1599" s="53"/>
      <c r="NO1599" s="53"/>
      <c r="NP1599" s="53"/>
      <c r="NQ1599" s="53"/>
      <c r="NR1599" s="53"/>
      <c r="NS1599" s="53"/>
      <c r="NT1599" s="53"/>
      <c r="NU1599" s="53"/>
      <c r="NV1599" s="53"/>
      <c r="NW1599" s="53"/>
      <c r="NX1599" s="53"/>
      <c r="NY1599" s="53"/>
      <c r="NZ1599" s="53"/>
      <c r="OA1599" s="53"/>
      <c r="OB1599" s="53"/>
      <c r="OC1599" s="53"/>
      <c r="OD1599" s="53"/>
      <c r="OE1599" s="53"/>
      <c r="OF1599" s="53"/>
      <c r="OG1599" s="53"/>
      <c r="OH1599" s="53"/>
      <c r="OI1599" s="53"/>
      <c r="OJ1599" s="53"/>
      <c r="OK1599" s="53"/>
      <c r="OL1599" s="53"/>
      <c r="OM1599" s="53"/>
      <c r="ON1599" s="53"/>
      <c r="OO1599" s="53"/>
      <c r="OP1599" s="53"/>
      <c r="OQ1599" s="53"/>
      <c r="OR1599" s="53"/>
      <c r="OS1599" s="53"/>
      <c r="OT1599" s="53"/>
      <c r="OU1599" s="53"/>
      <c r="OV1599" s="53"/>
      <c r="OW1599" s="53"/>
      <c r="OX1599" s="53"/>
      <c r="OY1599" s="53"/>
      <c r="OZ1599" s="53"/>
      <c r="PA1599" s="53"/>
      <c r="PB1599" s="53"/>
      <c r="PC1599" s="53"/>
      <c r="PD1599" s="53"/>
      <c r="PE1599" s="53"/>
      <c r="PF1599" s="53"/>
      <c r="PG1599" s="53"/>
      <c r="PH1599" s="53"/>
      <c r="PI1599" s="53"/>
      <c r="PJ1599" s="53"/>
      <c r="PK1599" s="53"/>
      <c r="PL1599" s="53"/>
      <c r="PM1599" s="53"/>
      <c r="PN1599" s="53"/>
      <c r="PO1599" s="53"/>
      <c r="PP1599" s="53"/>
      <c r="PQ1599" s="53"/>
      <c r="PR1599" s="53"/>
      <c r="PS1599" s="53"/>
      <c r="PT1599" s="53"/>
      <c r="PU1599" s="53"/>
      <c r="PV1599" s="53"/>
      <c r="PW1599" s="53"/>
      <c r="PX1599" s="53"/>
      <c r="PY1599" s="53"/>
      <c r="PZ1599" s="53"/>
      <c r="QA1599" s="53"/>
      <c r="QB1599" s="53"/>
      <c r="QC1599" s="53"/>
      <c r="QD1599" s="53"/>
      <c r="QE1599" s="53"/>
      <c r="QF1599" s="53"/>
      <c r="QG1599" s="53"/>
      <c r="QH1599" s="53"/>
      <c r="QI1599" s="53"/>
      <c r="QJ1599" s="53"/>
      <c r="QK1599" s="53"/>
      <c r="QL1599" s="53"/>
      <c r="QM1599" s="53"/>
      <c r="QN1599" s="53"/>
      <c r="QO1599" s="53"/>
      <c r="QP1599" s="53"/>
      <c r="QQ1599" s="53"/>
      <c r="QR1599" s="53"/>
      <c r="QS1599" s="53"/>
      <c r="QT1599" s="53"/>
      <c r="QU1599" s="53"/>
      <c r="QV1599" s="53"/>
      <c r="QW1599" s="53"/>
      <c r="QX1599" s="53"/>
      <c r="QY1599" s="53"/>
      <c r="QZ1599" s="53"/>
      <c r="RA1599" s="53"/>
      <c r="RB1599" s="53"/>
      <c r="RC1599" s="53"/>
      <c r="RD1599" s="53"/>
      <c r="RE1599" s="53"/>
      <c r="RF1599" s="53"/>
      <c r="RG1599" s="34"/>
      <c r="RH1599" s="53"/>
      <c r="RI1599" s="35"/>
      <c r="RJ1599" s="53"/>
      <c r="RK1599" s="53"/>
      <c r="RL1599" s="53"/>
      <c r="RM1599" s="53"/>
      <c r="RN1599" s="53"/>
      <c r="RO1599" s="53"/>
      <c r="RP1599" s="53"/>
      <c r="RQ1599" s="53"/>
      <c r="RR1599" s="53"/>
      <c r="RS1599" s="53"/>
      <c r="RT1599" s="53"/>
      <c r="RU1599" s="53"/>
      <c r="RV1599" s="53"/>
      <c r="RW1599" s="53"/>
      <c r="RX1599" s="53"/>
      <c r="RY1599" s="53"/>
      <c r="RZ1599" s="53"/>
      <c r="SA1599" s="53"/>
      <c r="SB1599" s="53"/>
      <c r="SC1599" s="53"/>
      <c r="SD1599" s="53"/>
      <c r="SE1599" s="53"/>
      <c r="SF1599" s="53"/>
      <c r="SG1599" s="53"/>
      <c r="SH1599" s="53"/>
      <c r="SI1599" s="53"/>
      <c r="SJ1599" s="53"/>
      <c r="SK1599" s="53"/>
      <c r="SL1599" s="53"/>
      <c r="SM1599" s="53"/>
      <c r="SN1599" s="53"/>
      <c r="SO1599" s="53"/>
      <c r="SP1599" s="53"/>
      <c r="SQ1599" s="36"/>
      <c r="SR1599" s="53"/>
      <c r="SS1599" s="37"/>
      <c r="ST1599" s="53"/>
      <c r="SU1599" s="53"/>
      <c r="SV1599" s="53"/>
      <c r="SW1599" s="53"/>
      <c r="SX1599" s="53"/>
      <c r="SY1599" s="53"/>
      <c r="SZ1599" s="53"/>
      <c r="TA1599" s="53"/>
      <c r="TB1599" s="53"/>
      <c r="TC1599" s="65"/>
      <c r="TD1599" s="53"/>
      <c r="TE1599" s="53"/>
      <c r="TF1599" s="53"/>
      <c r="TG1599" s="53"/>
      <c r="TH1599" s="53"/>
      <c r="TI1599" s="53"/>
      <c r="TJ1599" s="53"/>
      <c r="TK1599" s="53"/>
      <c r="TM1599" s="65"/>
      <c r="UK1599" s="66"/>
      <c r="UM1599" s="67"/>
      <c r="UU1599" s="66"/>
      <c r="UW1599" s="67"/>
      <c r="VT1599" s="1"/>
    </row>
    <row r="1600" spans="169:592" x14ac:dyDescent="0.3">
      <c r="FM1600" s="63"/>
      <c r="FO1600" s="64"/>
      <c r="FQ1600" s="53"/>
      <c r="FS1600" s="65"/>
      <c r="FU1600" s="66"/>
      <c r="FW1600" s="67"/>
      <c r="KH1600" s="67"/>
      <c r="KJ1600" s="66"/>
      <c r="KL1600" s="65"/>
      <c r="KN1600" s="53"/>
      <c r="KP1600" s="64"/>
      <c r="KR1600" s="63"/>
      <c r="KV1600" s="1"/>
      <c r="KW1600" s="34"/>
      <c r="KY1600" s="35"/>
      <c r="LA1600" s="36"/>
      <c r="LC1600" s="37"/>
      <c r="LU1600" s="34"/>
      <c r="LW1600" s="35"/>
      <c r="NE1600" s="36"/>
      <c r="NG1600" s="37"/>
      <c r="NQ1600" s="65"/>
      <c r="OA1600" s="65"/>
      <c r="OY1600" s="66"/>
      <c r="PA1600" s="67"/>
      <c r="PI1600" s="66"/>
      <c r="PK1600" s="67"/>
      <c r="RG1600" s="34"/>
      <c r="RI1600" s="35"/>
      <c r="SQ1600" s="36"/>
      <c r="SS1600" s="37"/>
      <c r="TC1600" s="65"/>
      <c r="TM1600" s="65"/>
      <c r="UK1600" s="66"/>
      <c r="UM1600" s="67"/>
      <c r="UU1600" s="66"/>
      <c r="UW1600" s="67"/>
      <c r="VT1600" s="1"/>
    </row>
    <row r="1601" spans="169:592" x14ac:dyDescent="0.3">
      <c r="FM1601" s="63"/>
      <c r="FO1601" s="64"/>
      <c r="FQ1601" s="53"/>
      <c r="FS1601" s="65"/>
      <c r="FU1601" s="66"/>
      <c r="FW1601" s="67"/>
      <c r="KH1601" s="67"/>
      <c r="KJ1601" s="66"/>
      <c r="KL1601" s="65"/>
      <c r="KN1601" s="53"/>
      <c r="KP1601" s="64"/>
      <c r="KR1601" s="63"/>
      <c r="KV1601" s="1"/>
      <c r="KW1601" s="34"/>
      <c r="KY1601" s="35"/>
      <c r="LA1601" s="36"/>
      <c r="LC1601" s="37"/>
      <c r="LU1601" s="34"/>
      <c r="LW1601" s="35"/>
      <c r="NE1601" s="36"/>
      <c r="NG1601" s="37"/>
      <c r="NQ1601" s="65"/>
      <c r="OA1601" s="65"/>
      <c r="OY1601" s="66"/>
      <c r="PA1601" s="67"/>
      <c r="PI1601" s="66"/>
      <c r="PK1601" s="67"/>
      <c r="RG1601" s="34"/>
      <c r="RI1601" s="35"/>
      <c r="SQ1601" s="36"/>
      <c r="SS1601" s="37"/>
      <c r="TC1601" s="65"/>
      <c r="TM1601" s="65"/>
      <c r="UK1601" s="66"/>
      <c r="UM1601" s="67"/>
      <c r="UU1601" s="66"/>
      <c r="UW1601" s="67"/>
      <c r="VT1601" s="1"/>
    </row>
    <row r="1602" spans="169:592" x14ac:dyDescent="0.3">
      <c r="FM1602" s="63"/>
      <c r="FO1602" s="64"/>
      <c r="FQ1602" s="53"/>
      <c r="FS1602" s="65"/>
      <c r="FU1602" s="66"/>
      <c r="FW1602" s="67"/>
      <c r="KH1602" s="67"/>
      <c r="KJ1602" s="66"/>
      <c r="KL1602" s="65"/>
      <c r="KM1602" s="65"/>
      <c r="KN1602" s="53"/>
      <c r="KO1602" s="65"/>
      <c r="KP1602" s="64"/>
      <c r="KQ1602" s="65"/>
      <c r="KR1602" s="63"/>
      <c r="KS1602" s="65"/>
      <c r="KT1602" s="65"/>
      <c r="KU1602" s="65"/>
      <c r="KV1602" s="65"/>
      <c r="KW1602" s="34"/>
      <c r="KX1602" s="65"/>
      <c r="KY1602" s="35"/>
      <c r="KZ1602" s="65"/>
      <c r="LA1602" s="36"/>
      <c r="LB1602" s="65"/>
      <c r="LC1602" s="37"/>
      <c r="LD1602" s="65"/>
      <c r="LE1602" s="65"/>
      <c r="LF1602" s="65"/>
      <c r="LG1602" s="65"/>
      <c r="LH1602" s="65"/>
      <c r="LI1602" s="65"/>
      <c r="LJ1602" s="65"/>
      <c r="LK1602" s="65"/>
      <c r="LL1602" s="65"/>
      <c r="LM1602" s="65"/>
      <c r="LN1602" s="65"/>
      <c r="LO1602" s="65"/>
      <c r="LP1602" s="65"/>
      <c r="LQ1602" s="65"/>
      <c r="LR1602" s="65"/>
      <c r="LS1602" s="65"/>
      <c r="LT1602" s="65"/>
      <c r="LU1602" s="34"/>
      <c r="LV1602" s="65"/>
      <c r="LW1602" s="35"/>
      <c r="LX1602" s="65"/>
      <c r="LY1602" s="65"/>
      <c r="LZ1602" s="65"/>
      <c r="MA1602" s="65"/>
      <c r="MB1602" s="65"/>
      <c r="MC1602" s="65"/>
      <c r="MD1602" s="65"/>
      <c r="ME1602" s="65"/>
      <c r="MF1602" s="65"/>
      <c r="MG1602" s="65"/>
      <c r="MH1602" s="65"/>
      <c r="MI1602" s="65"/>
      <c r="MJ1602" s="65"/>
      <c r="MK1602" s="65"/>
      <c r="ML1602" s="65"/>
      <c r="MM1602" s="65"/>
      <c r="MN1602" s="65"/>
      <c r="MO1602" s="65"/>
      <c r="MP1602" s="65"/>
      <c r="MQ1602" s="65"/>
      <c r="MR1602" s="65"/>
      <c r="MS1602" s="65"/>
      <c r="MT1602" s="65"/>
      <c r="MU1602" s="65"/>
      <c r="MV1602" s="65"/>
      <c r="MW1602" s="65"/>
      <c r="MX1602" s="65"/>
      <c r="MY1602" s="65"/>
      <c r="MZ1602" s="65"/>
      <c r="NA1602" s="65"/>
      <c r="NB1602" s="65"/>
      <c r="NC1602" s="65"/>
      <c r="ND1602" s="65"/>
      <c r="NE1602" s="36"/>
      <c r="NF1602" s="65"/>
      <c r="NG1602" s="37"/>
      <c r="NH1602" s="65"/>
      <c r="NI1602" s="65"/>
      <c r="NJ1602" s="65"/>
      <c r="NK1602" s="65"/>
      <c r="NL1602" s="65"/>
      <c r="NM1602" s="65"/>
      <c r="NN1602" s="65"/>
      <c r="NO1602" s="65"/>
      <c r="NP1602" s="65"/>
      <c r="NQ1602" s="65"/>
      <c r="NR1602" s="65"/>
      <c r="NS1602" s="65"/>
      <c r="NT1602" s="65"/>
      <c r="NU1602" s="65"/>
      <c r="NV1602" s="65"/>
      <c r="NW1602" s="65"/>
      <c r="NX1602" s="65"/>
      <c r="NY1602" s="65"/>
      <c r="NZ1602" s="65"/>
      <c r="OA1602" s="65"/>
      <c r="OB1602" s="65"/>
      <c r="OC1602" s="65"/>
      <c r="OD1602" s="65"/>
      <c r="OE1602" s="65"/>
      <c r="OF1602" s="65"/>
      <c r="OG1602" s="65"/>
      <c r="OH1602" s="65"/>
      <c r="OI1602" s="65"/>
      <c r="OJ1602" s="65"/>
      <c r="OK1602" s="65"/>
      <c r="OL1602" s="65"/>
      <c r="OM1602" s="65"/>
      <c r="ON1602" s="65"/>
      <c r="OO1602" s="65"/>
      <c r="OP1602" s="65"/>
      <c r="OQ1602" s="65"/>
      <c r="OR1602" s="65"/>
      <c r="OS1602" s="65"/>
      <c r="OT1602" s="65"/>
      <c r="OU1602" s="65"/>
      <c r="OV1602" s="65"/>
      <c r="OW1602" s="65"/>
      <c r="OX1602" s="65"/>
      <c r="OY1602" s="65"/>
      <c r="OZ1602" s="65"/>
      <c r="PA1602" s="65"/>
      <c r="PB1602" s="65"/>
      <c r="PC1602" s="65"/>
      <c r="PD1602" s="65"/>
      <c r="PE1602" s="65"/>
      <c r="PF1602" s="65"/>
      <c r="PG1602" s="65"/>
      <c r="PH1602" s="65"/>
      <c r="PI1602" s="65"/>
      <c r="PJ1602" s="65"/>
      <c r="PK1602" s="65"/>
      <c r="PL1602" s="65"/>
      <c r="PM1602" s="65"/>
      <c r="PN1602" s="65"/>
      <c r="PO1602" s="65"/>
      <c r="PP1602" s="65"/>
      <c r="PQ1602" s="65"/>
      <c r="PR1602" s="65"/>
      <c r="PS1602" s="65"/>
      <c r="PT1602" s="65"/>
      <c r="PU1602" s="65"/>
      <c r="PV1602" s="65"/>
      <c r="PW1602" s="65"/>
      <c r="PX1602" s="65"/>
      <c r="PY1602" s="65"/>
      <c r="PZ1602" s="65"/>
      <c r="QA1602" s="65"/>
      <c r="QB1602" s="65"/>
      <c r="QC1602" s="65"/>
      <c r="QD1602" s="65"/>
      <c r="QE1602" s="65"/>
      <c r="QF1602" s="65"/>
      <c r="QG1602" s="65"/>
      <c r="QH1602" s="65"/>
      <c r="QI1602" s="65"/>
      <c r="QJ1602" s="65"/>
      <c r="QK1602" s="65"/>
      <c r="QL1602" s="65"/>
      <c r="QM1602" s="65"/>
      <c r="QN1602" s="65"/>
      <c r="QO1602" s="65"/>
      <c r="QP1602" s="65"/>
      <c r="QQ1602" s="65"/>
      <c r="QR1602" s="65"/>
      <c r="QS1602" s="65"/>
      <c r="QT1602" s="65"/>
      <c r="QU1602" s="65"/>
      <c r="QV1602" s="65"/>
      <c r="QW1602" s="65"/>
      <c r="QX1602" s="65"/>
      <c r="QY1602" s="65"/>
      <c r="QZ1602" s="65"/>
      <c r="RA1602" s="65"/>
      <c r="RB1602" s="65"/>
      <c r="RC1602" s="65"/>
      <c r="RD1602" s="65"/>
      <c r="RE1602" s="65"/>
      <c r="RF1602" s="65"/>
      <c r="RG1602" s="34"/>
      <c r="RH1602" s="65"/>
      <c r="RI1602" s="35"/>
      <c r="RJ1602" s="65"/>
      <c r="RK1602" s="65"/>
      <c r="RL1602" s="65"/>
      <c r="RM1602" s="65"/>
      <c r="RN1602" s="65"/>
      <c r="RO1602" s="65"/>
      <c r="RP1602" s="65"/>
      <c r="RQ1602" s="65"/>
      <c r="RR1602" s="65"/>
      <c r="RS1602" s="65"/>
      <c r="RT1602" s="65"/>
      <c r="RU1602" s="65"/>
      <c r="RV1602" s="65"/>
      <c r="RW1602" s="65"/>
      <c r="RX1602" s="65"/>
      <c r="RY1602" s="65"/>
      <c r="RZ1602" s="65"/>
      <c r="SA1602" s="65"/>
      <c r="SB1602" s="65"/>
      <c r="SC1602" s="65"/>
      <c r="SD1602" s="65"/>
      <c r="SE1602" s="65"/>
      <c r="SF1602" s="65"/>
      <c r="SG1602" s="65"/>
      <c r="SH1602" s="65"/>
      <c r="SI1602" s="65"/>
      <c r="SJ1602" s="65"/>
      <c r="SK1602" s="65"/>
      <c r="SL1602" s="65"/>
      <c r="SM1602" s="65"/>
      <c r="SN1602" s="65"/>
      <c r="SO1602" s="65"/>
      <c r="SP1602" s="65"/>
      <c r="SQ1602" s="36"/>
      <c r="SR1602" s="65"/>
      <c r="SS1602" s="37"/>
      <c r="ST1602" s="65"/>
      <c r="SU1602" s="65"/>
      <c r="SV1602" s="65"/>
      <c r="SW1602" s="65"/>
      <c r="SX1602" s="65"/>
      <c r="SY1602" s="65"/>
      <c r="SZ1602" s="65"/>
      <c r="TA1602" s="65"/>
      <c r="TB1602" s="65"/>
      <c r="TC1602" s="65"/>
      <c r="TD1602" s="65"/>
      <c r="TE1602" s="65"/>
      <c r="TF1602" s="65"/>
      <c r="TG1602" s="65"/>
      <c r="TH1602" s="65"/>
      <c r="TI1602" s="65"/>
      <c r="TJ1602" s="65"/>
      <c r="TK1602" s="65"/>
      <c r="TL1602" s="65"/>
      <c r="TM1602" s="65"/>
      <c r="UK1602" s="66"/>
      <c r="UM1602" s="67"/>
      <c r="UU1602" s="66"/>
      <c r="UW1602" s="67"/>
      <c r="VT1602" s="1"/>
    </row>
    <row r="1603" spans="169:592" x14ac:dyDescent="0.3">
      <c r="FM1603" s="63"/>
      <c r="FO1603" s="64"/>
      <c r="FQ1603" s="53"/>
      <c r="FS1603" s="65"/>
      <c r="FU1603" s="66"/>
      <c r="FW1603" s="67"/>
      <c r="KH1603" s="67"/>
      <c r="KJ1603" s="66"/>
      <c r="KL1603" s="65"/>
      <c r="KM1603" s="65"/>
      <c r="KN1603" s="53"/>
      <c r="KO1603" s="65"/>
      <c r="KP1603" s="64"/>
      <c r="KQ1603" s="65"/>
      <c r="KR1603" s="63"/>
      <c r="KS1603" s="65"/>
      <c r="KT1603" s="65"/>
      <c r="KU1603" s="65"/>
      <c r="KV1603" s="65"/>
      <c r="KW1603" s="34"/>
      <c r="KX1603" s="65"/>
      <c r="KY1603" s="35"/>
      <c r="KZ1603" s="65"/>
      <c r="LA1603" s="36"/>
      <c r="LB1603" s="65"/>
      <c r="LC1603" s="37"/>
      <c r="LD1603" s="65"/>
      <c r="LE1603" s="65"/>
      <c r="LF1603" s="65"/>
      <c r="LG1603" s="65"/>
      <c r="LH1603" s="65"/>
      <c r="LI1603" s="65"/>
      <c r="LJ1603" s="65"/>
      <c r="LK1603" s="65"/>
      <c r="LL1603" s="65"/>
      <c r="LM1603" s="65"/>
      <c r="LN1603" s="65"/>
      <c r="LO1603" s="65"/>
      <c r="LP1603" s="65"/>
      <c r="LQ1603" s="65"/>
      <c r="LR1603" s="65"/>
      <c r="LS1603" s="65"/>
      <c r="LT1603" s="65"/>
      <c r="LU1603" s="34"/>
      <c r="LV1603" s="65"/>
      <c r="LW1603" s="35"/>
      <c r="LX1603" s="65"/>
      <c r="LY1603" s="65"/>
      <c r="LZ1603" s="65"/>
      <c r="MA1603" s="65"/>
      <c r="MB1603" s="65"/>
      <c r="MC1603" s="65"/>
      <c r="MD1603" s="65"/>
      <c r="ME1603" s="65"/>
      <c r="MF1603" s="65"/>
      <c r="MG1603" s="65"/>
      <c r="MH1603" s="65"/>
      <c r="MI1603" s="65"/>
      <c r="MJ1603" s="65"/>
      <c r="MK1603" s="65"/>
      <c r="ML1603" s="65"/>
      <c r="MM1603" s="65"/>
      <c r="MN1603" s="65"/>
      <c r="MO1603" s="65"/>
      <c r="MP1603" s="65"/>
      <c r="MQ1603" s="65"/>
      <c r="MR1603" s="65"/>
      <c r="MS1603" s="65"/>
      <c r="MT1603" s="65"/>
      <c r="MU1603" s="65"/>
      <c r="MV1603" s="65"/>
      <c r="MW1603" s="65"/>
      <c r="MX1603" s="65"/>
      <c r="MY1603" s="65"/>
      <c r="MZ1603" s="65"/>
      <c r="NA1603" s="65"/>
      <c r="NB1603" s="65"/>
      <c r="NC1603" s="65"/>
      <c r="ND1603" s="65"/>
      <c r="NE1603" s="36"/>
      <c r="NF1603" s="65"/>
      <c r="NG1603" s="37"/>
      <c r="NH1603" s="65"/>
      <c r="NI1603" s="65"/>
      <c r="NJ1603" s="65"/>
      <c r="NK1603" s="65"/>
      <c r="NL1603" s="65"/>
      <c r="NM1603" s="65"/>
      <c r="NN1603" s="65"/>
      <c r="NO1603" s="65"/>
      <c r="NP1603" s="65"/>
      <c r="NQ1603" s="65"/>
      <c r="NR1603" s="65"/>
      <c r="NS1603" s="65"/>
      <c r="NT1603" s="65"/>
      <c r="NU1603" s="65"/>
      <c r="NV1603" s="65"/>
      <c r="NW1603" s="65"/>
      <c r="NX1603" s="65"/>
      <c r="NY1603" s="65"/>
      <c r="NZ1603" s="65"/>
      <c r="OA1603" s="65"/>
      <c r="OB1603" s="65"/>
      <c r="OC1603" s="65"/>
      <c r="OD1603" s="65"/>
      <c r="OE1603" s="65"/>
      <c r="OF1603" s="65"/>
      <c r="OG1603" s="65"/>
      <c r="OH1603" s="65"/>
      <c r="OI1603" s="65"/>
      <c r="OJ1603" s="65"/>
      <c r="OK1603" s="65"/>
      <c r="OL1603" s="65"/>
      <c r="OM1603" s="65"/>
      <c r="ON1603" s="65"/>
      <c r="OO1603" s="65"/>
      <c r="OP1603" s="65"/>
      <c r="OQ1603" s="65"/>
      <c r="OR1603" s="65"/>
      <c r="OS1603" s="65"/>
      <c r="OT1603" s="65"/>
      <c r="OU1603" s="65"/>
      <c r="OV1603" s="65"/>
      <c r="OW1603" s="65"/>
      <c r="OX1603" s="65"/>
      <c r="OY1603" s="65"/>
      <c r="OZ1603" s="65"/>
      <c r="PA1603" s="65"/>
      <c r="PB1603" s="65"/>
      <c r="PC1603" s="65"/>
      <c r="PD1603" s="65"/>
      <c r="PE1603" s="65"/>
      <c r="PF1603" s="65"/>
      <c r="PG1603" s="65"/>
      <c r="PH1603" s="65"/>
      <c r="PI1603" s="65"/>
      <c r="PJ1603" s="65"/>
      <c r="PK1603" s="65"/>
      <c r="PL1603" s="65"/>
      <c r="PM1603" s="65"/>
      <c r="PN1603" s="65"/>
      <c r="PO1603" s="65"/>
      <c r="PP1603" s="65"/>
      <c r="PQ1603" s="65"/>
      <c r="PR1603" s="65"/>
      <c r="PS1603" s="65"/>
      <c r="PT1603" s="65"/>
      <c r="PU1603" s="65"/>
      <c r="PV1603" s="65"/>
      <c r="PW1603" s="65"/>
      <c r="PX1603" s="65"/>
      <c r="PY1603" s="65"/>
      <c r="PZ1603" s="65"/>
      <c r="QA1603" s="65"/>
      <c r="QB1603" s="65"/>
      <c r="QC1603" s="65"/>
      <c r="QD1603" s="65"/>
      <c r="QE1603" s="65"/>
      <c r="QF1603" s="65"/>
      <c r="QG1603" s="65"/>
      <c r="QH1603" s="65"/>
      <c r="QI1603" s="65"/>
      <c r="QJ1603" s="65"/>
      <c r="QK1603" s="65"/>
      <c r="QL1603" s="65"/>
      <c r="QM1603" s="65"/>
      <c r="QN1603" s="65"/>
      <c r="QO1603" s="65"/>
      <c r="QP1603" s="65"/>
      <c r="QQ1603" s="65"/>
      <c r="QR1603" s="65"/>
      <c r="QS1603" s="65"/>
      <c r="QT1603" s="65"/>
      <c r="QU1603" s="65"/>
      <c r="QV1603" s="65"/>
      <c r="QW1603" s="65"/>
      <c r="QX1603" s="65"/>
      <c r="QY1603" s="65"/>
      <c r="QZ1603" s="65"/>
      <c r="RA1603" s="65"/>
      <c r="RB1603" s="65"/>
      <c r="RC1603" s="65"/>
      <c r="RD1603" s="65"/>
      <c r="RE1603" s="65"/>
      <c r="RF1603" s="65"/>
      <c r="RG1603" s="34"/>
      <c r="RH1603" s="65"/>
      <c r="RI1603" s="35"/>
      <c r="RJ1603" s="65"/>
      <c r="RK1603" s="65"/>
      <c r="RL1603" s="65"/>
      <c r="RM1603" s="65"/>
      <c r="RN1603" s="65"/>
      <c r="RO1603" s="65"/>
      <c r="RP1603" s="65"/>
      <c r="RQ1603" s="65"/>
      <c r="RR1603" s="65"/>
      <c r="RS1603" s="65"/>
      <c r="RT1603" s="65"/>
      <c r="RU1603" s="65"/>
      <c r="RV1603" s="65"/>
      <c r="RW1603" s="65"/>
      <c r="RX1603" s="65"/>
      <c r="RY1603" s="65"/>
      <c r="RZ1603" s="65"/>
      <c r="SA1603" s="65"/>
      <c r="SB1603" s="65"/>
      <c r="SC1603" s="65"/>
      <c r="SD1603" s="65"/>
      <c r="SE1603" s="65"/>
      <c r="SF1603" s="65"/>
      <c r="SG1603" s="65"/>
      <c r="SH1603" s="65"/>
      <c r="SI1603" s="65"/>
      <c r="SJ1603" s="65"/>
      <c r="SK1603" s="65"/>
      <c r="SL1603" s="65"/>
      <c r="SM1603" s="65"/>
      <c r="SN1603" s="65"/>
      <c r="SO1603" s="65"/>
      <c r="SP1603" s="65"/>
      <c r="SQ1603" s="36"/>
      <c r="SR1603" s="65"/>
      <c r="SS1603" s="37"/>
      <c r="ST1603" s="65"/>
      <c r="SU1603" s="65"/>
      <c r="SV1603" s="65"/>
      <c r="SW1603" s="65"/>
      <c r="SX1603" s="65"/>
      <c r="SY1603" s="65"/>
      <c r="SZ1603" s="65"/>
      <c r="TA1603" s="65"/>
      <c r="TB1603" s="65"/>
      <c r="TC1603" s="65"/>
      <c r="TD1603" s="65"/>
      <c r="TE1603" s="65"/>
      <c r="TF1603" s="65"/>
      <c r="TG1603" s="65"/>
      <c r="TH1603" s="65"/>
      <c r="TI1603" s="65"/>
      <c r="TJ1603" s="65"/>
      <c r="TK1603" s="65"/>
      <c r="TL1603" s="65"/>
      <c r="TM1603" s="65"/>
      <c r="UK1603" s="66"/>
      <c r="UM1603" s="67"/>
      <c r="UU1603" s="66"/>
      <c r="UW1603" s="67"/>
      <c r="VT1603" s="1"/>
    </row>
    <row r="1604" spans="169:592" x14ac:dyDescent="0.3">
      <c r="FM1604" s="63"/>
      <c r="FO1604" s="64"/>
      <c r="FQ1604" s="53"/>
      <c r="FS1604" s="65"/>
      <c r="FU1604" s="66"/>
      <c r="FW1604" s="67"/>
      <c r="KH1604" s="67"/>
      <c r="KJ1604" s="66"/>
      <c r="KL1604" s="65"/>
      <c r="KN1604" s="53"/>
      <c r="KP1604" s="64"/>
      <c r="KR1604" s="63"/>
      <c r="KV1604" s="1"/>
      <c r="KW1604" s="34"/>
      <c r="KY1604" s="35"/>
      <c r="LA1604" s="36"/>
      <c r="LC1604" s="37"/>
      <c r="LU1604" s="34"/>
      <c r="LW1604" s="35"/>
      <c r="NE1604" s="36"/>
      <c r="NG1604" s="37"/>
      <c r="OY1604" s="66"/>
      <c r="PA1604" s="67"/>
      <c r="PI1604" s="66"/>
      <c r="PK1604" s="67"/>
      <c r="RG1604" s="34"/>
      <c r="RI1604" s="35"/>
      <c r="SQ1604" s="36"/>
      <c r="SS1604" s="37"/>
      <c r="UK1604" s="66"/>
      <c r="UM1604" s="67"/>
      <c r="UU1604" s="66"/>
      <c r="UW1604" s="67"/>
      <c r="VT1604" s="1"/>
    </row>
    <row r="1605" spans="169:592" x14ac:dyDescent="0.3">
      <c r="FM1605" s="63"/>
      <c r="FO1605" s="64"/>
      <c r="FQ1605" s="53"/>
      <c r="FS1605" s="65"/>
      <c r="FU1605" s="66"/>
      <c r="FW1605" s="67"/>
      <c r="KH1605" s="67"/>
      <c r="KJ1605" s="66"/>
      <c r="KL1605" s="65"/>
      <c r="KN1605" s="53"/>
      <c r="KP1605" s="64"/>
      <c r="KR1605" s="63"/>
      <c r="KV1605" s="1"/>
      <c r="KW1605" s="34"/>
      <c r="KY1605" s="35"/>
      <c r="LA1605" s="36"/>
      <c r="LC1605" s="37"/>
      <c r="LU1605" s="34"/>
      <c r="LW1605" s="35"/>
      <c r="NE1605" s="36"/>
      <c r="NG1605" s="37"/>
      <c r="OY1605" s="66"/>
      <c r="PA1605" s="67"/>
      <c r="PI1605" s="66"/>
      <c r="PK1605" s="67"/>
      <c r="RG1605" s="34"/>
      <c r="RI1605" s="35"/>
      <c r="SQ1605" s="36"/>
      <c r="SS1605" s="37"/>
      <c r="UK1605" s="66"/>
      <c r="UM1605" s="67"/>
      <c r="UU1605" s="66"/>
      <c r="UW1605" s="67"/>
      <c r="VT1605" s="1"/>
    </row>
    <row r="1606" spans="169:592" x14ac:dyDescent="0.3">
      <c r="FM1606" s="63"/>
      <c r="FO1606" s="64"/>
      <c r="FQ1606" s="53"/>
      <c r="FS1606" s="65"/>
      <c r="FU1606" s="66"/>
      <c r="FW1606" s="67"/>
      <c r="KH1606" s="67"/>
      <c r="KJ1606" s="66"/>
      <c r="KK1606" s="66"/>
      <c r="KL1606" s="65"/>
      <c r="KM1606" s="66"/>
      <c r="KN1606" s="53"/>
      <c r="KO1606" s="66"/>
      <c r="KP1606" s="64"/>
      <c r="KQ1606" s="66"/>
      <c r="KR1606" s="63"/>
      <c r="KS1606" s="66"/>
      <c r="KT1606" s="66"/>
      <c r="KU1606" s="66"/>
      <c r="KV1606" s="66"/>
      <c r="KW1606" s="34"/>
      <c r="KX1606" s="66"/>
      <c r="KY1606" s="35"/>
      <c r="KZ1606" s="66"/>
      <c r="LA1606" s="36"/>
      <c r="LB1606" s="66"/>
      <c r="LC1606" s="37"/>
      <c r="LD1606" s="66"/>
      <c r="LE1606" s="66"/>
      <c r="LF1606" s="66"/>
      <c r="LG1606" s="66"/>
      <c r="LH1606" s="66"/>
      <c r="LI1606" s="66"/>
      <c r="LJ1606" s="66"/>
      <c r="LK1606" s="66"/>
      <c r="LL1606" s="66"/>
      <c r="LM1606" s="66"/>
      <c r="LN1606" s="66"/>
      <c r="LO1606" s="66"/>
      <c r="LP1606" s="66"/>
      <c r="LQ1606" s="66"/>
      <c r="LR1606" s="66"/>
      <c r="LS1606" s="66"/>
      <c r="LT1606" s="66"/>
      <c r="LU1606" s="34"/>
      <c r="LV1606" s="66"/>
      <c r="LW1606" s="35"/>
      <c r="LX1606" s="66"/>
      <c r="LY1606" s="66"/>
      <c r="LZ1606" s="66"/>
      <c r="MA1606" s="66"/>
      <c r="MB1606" s="66"/>
      <c r="MC1606" s="66"/>
      <c r="MD1606" s="66"/>
      <c r="ME1606" s="66"/>
      <c r="MF1606" s="66"/>
      <c r="MG1606" s="66"/>
      <c r="MH1606" s="66"/>
      <c r="MI1606" s="66"/>
      <c r="MJ1606" s="66"/>
      <c r="MK1606" s="66"/>
      <c r="ML1606" s="66"/>
      <c r="MM1606" s="66"/>
      <c r="MN1606" s="66"/>
      <c r="MO1606" s="66"/>
      <c r="MP1606" s="66"/>
      <c r="MQ1606" s="66"/>
      <c r="MR1606" s="66"/>
      <c r="MS1606" s="66"/>
      <c r="MT1606" s="66"/>
      <c r="MU1606" s="66"/>
      <c r="MV1606" s="66"/>
      <c r="MW1606" s="66"/>
      <c r="MX1606" s="66"/>
      <c r="MY1606" s="66"/>
      <c r="MZ1606" s="66"/>
      <c r="NA1606" s="66"/>
      <c r="NB1606" s="66"/>
      <c r="NC1606" s="66"/>
      <c r="ND1606" s="66"/>
      <c r="NE1606" s="36"/>
      <c r="NF1606" s="66"/>
      <c r="NG1606" s="37"/>
      <c r="NH1606" s="66"/>
      <c r="NI1606" s="66"/>
      <c r="NJ1606" s="66"/>
      <c r="NK1606" s="66"/>
      <c r="NL1606" s="66"/>
      <c r="NM1606" s="66"/>
      <c r="NN1606" s="66"/>
      <c r="NO1606" s="66"/>
      <c r="NP1606" s="66"/>
      <c r="NQ1606" s="66"/>
      <c r="NR1606" s="66"/>
      <c r="NS1606" s="66"/>
      <c r="NT1606" s="66"/>
      <c r="NU1606" s="66"/>
      <c r="NV1606" s="66"/>
      <c r="NW1606" s="66"/>
      <c r="NX1606" s="66"/>
      <c r="NY1606" s="66"/>
      <c r="NZ1606" s="66"/>
      <c r="OA1606" s="66"/>
      <c r="OB1606" s="66"/>
      <c r="OC1606" s="66"/>
      <c r="OD1606" s="66"/>
      <c r="OE1606" s="66"/>
      <c r="OF1606" s="66"/>
      <c r="OG1606" s="66"/>
      <c r="OH1606" s="66"/>
      <c r="OI1606" s="66"/>
      <c r="OJ1606" s="66"/>
      <c r="OK1606" s="66"/>
      <c r="OL1606" s="66"/>
      <c r="OM1606" s="66"/>
      <c r="ON1606" s="66"/>
      <c r="OO1606" s="66"/>
      <c r="OP1606" s="66"/>
      <c r="OQ1606" s="66"/>
      <c r="OR1606" s="66"/>
      <c r="OS1606" s="66"/>
      <c r="OT1606" s="66"/>
      <c r="OU1606" s="66"/>
      <c r="OV1606" s="66"/>
      <c r="OW1606" s="66"/>
      <c r="OX1606" s="66"/>
      <c r="OY1606" s="66"/>
      <c r="OZ1606" s="66"/>
      <c r="PA1606" s="66"/>
      <c r="PB1606" s="66"/>
      <c r="PC1606" s="66"/>
      <c r="PD1606" s="66"/>
      <c r="PE1606" s="66"/>
      <c r="PF1606" s="66"/>
      <c r="PG1606" s="66"/>
      <c r="PH1606" s="66"/>
      <c r="PI1606" s="66"/>
      <c r="PJ1606" s="66"/>
      <c r="PK1606" s="66"/>
      <c r="PL1606" s="66"/>
      <c r="PM1606" s="66"/>
      <c r="PN1606" s="66"/>
      <c r="PO1606" s="66"/>
      <c r="PP1606" s="66"/>
      <c r="PQ1606" s="66"/>
      <c r="PR1606" s="66"/>
      <c r="PS1606" s="66"/>
      <c r="PT1606" s="66"/>
      <c r="PU1606" s="66"/>
      <c r="PV1606" s="66"/>
      <c r="PW1606" s="66"/>
      <c r="PX1606" s="66"/>
      <c r="PY1606" s="66"/>
      <c r="PZ1606" s="66"/>
      <c r="QA1606" s="66"/>
      <c r="QB1606" s="66"/>
      <c r="QC1606" s="66"/>
      <c r="QD1606" s="66"/>
      <c r="QE1606" s="66"/>
      <c r="QF1606" s="66"/>
      <c r="QG1606" s="66"/>
      <c r="QH1606" s="66"/>
      <c r="QI1606" s="66"/>
      <c r="QJ1606" s="66"/>
      <c r="QK1606" s="66"/>
      <c r="QL1606" s="66"/>
      <c r="QM1606" s="66"/>
      <c r="QN1606" s="66"/>
      <c r="QO1606" s="66"/>
      <c r="QP1606" s="66"/>
      <c r="QQ1606" s="66"/>
      <c r="QR1606" s="66"/>
      <c r="QS1606" s="66"/>
      <c r="QT1606" s="66"/>
      <c r="QU1606" s="66"/>
      <c r="QV1606" s="66"/>
      <c r="QW1606" s="66"/>
      <c r="QX1606" s="66"/>
      <c r="QY1606" s="66"/>
      <c r="QZ1606" s="66"/>
      <c r="RA1606" s="66"/>
      <c r="RB1606" s="66"/>
      <c r="RC1606" s="66"/>
      <c r="RD1606" s="66"/>
      <c r="RE1606" s="66"/>
      <c r="RF1606" s="66"/>
      <c r="RG1606" s="34"/>
      <c r="RH1606" s="66"/>
      <c r="RI1606" s="35"/>
      <c r="RJ1606" s="66"/>
      <c r="RK1606" s="66"/>
      <c r="RL1606" s="66"/>
      <c r="RM1606" s="66"/>
      <c r="RN1606" s="66"/>
      <c r="RO1606" s="66"/>
      <c r="RP1606" s="66"/>
      <c r="RQ1606" s="66"/>
      <c r="RR1606" s="66"/>
      <c r="RS1606" s="66"/>
      <c r="RT1606" s="66"/>
      <c r="RU1606" s="66"/>
      <c r="RV1606" s="66"/>
      <c r="RW1606" s="66"/>
      <c r="RX1606" s="66"/>
      <c r="RY1606" s="66"/>
      <c r="RZ1606" s="66"/>
      <c r="SA1606" s="66"/>
      <c r="SB1606" s="66"/>
      <c r="SC1606" s="66"/>
      <c r="SD1606" s="66"/>
      <c r="SE1606" s="66"/>
      <c r="SF1606" s="66"/>
      <c r="SG1606" s="66"/>
      <c r="SH1606" s="66"/>
      <c r="SI1606" s="66"/>
      <c r="SJ1606" s="66"/>
      <c r="SK1606" s="66"/>
      <c r="SL1606" s="66"/>
      <c r="SM1606" s="66"/>
      <c r="SN1606" s="66"/>
      <c r="SO1606" s="66"/>
      <c r="SP1606" s="66"/>
      <c r="SQ1606" s="36"/>
      <c r="SR1606" s="66"/>
      <c r="SS1606" s="37"/>
      <c r="ST1606" s="66"/>
      <c r="SU1606" s="66"/>
      <c r="SV1606" s="66"/>
      <c r="SW1606" s="66"/>
      <c r="SX1606" s="66"/>
      <c r="SY1606" s="66"/>
      <c r="SZ1606" s="66"/>
      <c r="TA1606" s="66"/>
      <c r="TB1606" s="66"/>
      <c r="TC1606" s="66"/>
      <c r="TD1606" s="66"/>
      <c r="TE1606" s="66"/>
      <c r="TF1606" s="66"/>
      <c r="TG1606" s="66"/>
      <c r="TH1606" s="66"/>
      <c r="TI1606" s="66"/>
      <c r="TJ1606" s="66"/>
      <c r="TK1606" s="66"/>
      <c r="TL1606" s="66"/>
      <c r="TM1606" s="66"/>
      <c r="TN1606" s="66"/>
      <c r="TO1606" s="66"/>
      <c r="TP1606" s="66"/>
      <c r="TQ1606" s="66"/>
      <c r="TR1606" s="66"/>
      <c r="TS1606" s="66"/>
      <c r="TT1606" s="66"/>
      <c r="TU1606" s="66"/>
      <c r="TV1606" s="66"/>
      <c r="TW1606" s="66"/>
      <c r="TX1606" s="66"/>
      <c r="TY1606" s="66"/>
      <c r="TZ1606" s="66"/>
      <c r="UA1606" s="66"/>
      <c r="UB1606" s="66"/>
      <c r="UC1606" s="66"/>
      <c r="UD1606" s="66"/>
      <c r="UE1606" s="66"/>
      <c r="UF1606" s="66"/>
      <c r="UG1606" s="66"/>
      <c r="UH1606" s="66"/>
      <c r="UI1606" s="66"/>
      <c r="UJ1606" s="66"/>
      <c r="UK1606" s="66"/>
      <c r="UL1606" s="66"/>
      <c r="UM1606" s="66"/>
      <c r="UN1606" s="66"/>
      <c r="UO1606" s="66"/>
      <c r="UP1606" s="66"/>
      <c r="UQ1606" s="66"/>
      <c r="UR1606" s="66"/>
      <c r="US1606" s="66"/>
      <c r="UT1606" s="66"/>
      <c r="UU1606" s="66"/>
      <c r="UW1606" s="67"/>
      <c r="VT1606" s="1"/>
    </row>
    <row r="1607" spans="169:592" x14ac:dyDescent="0.3">
      <c r="FM1607" s="63"/>
      <c r="FO1607" s="64"/>
      <c r="FQ1607" s="53"/>
      <c r="FS1607" s="65"/>
      <c r="FU1607" s="66"/>
      <c r="FW1607" s="67"/>
      <c r="KH1607" s="67"/>
      <c r="KJ1607" s="66"/>
      <c r="KK1607" s="66"/>
      <c r="KL1607" s="65"/>
      <c r="KM1607" s="66"/>
      <c r="KN1607" s="53"/>
      <c r="KO1607" s="66"/>
      <c r="KP1607" s="64"/>
      <c r="KQ1607" s="66"/>
      <c r="KR1607" s="63"/>
      <c r="KS1607" s="66"/>
      <c r="KT1607" s="66"/>
      <c r="KU1607" s="66"/>
      <c r="KV1607" s="66"/>
      <c r="KW1607" s="34"/>
      <c r="KX1607" s="66"/>
      <c r="KY1607" s="35"/>
      <c r="KZ1607" s="66"/>
      <c r="LA1607" s="36"/>
      <c r="LB1607" s="66"/>
      <c r="LC1607" s="37"/>
      <c r="LD1607" s="66"/>
      <c r="LE1607" s="66"/>
      <c r="LF1607" s="66"/>
      <c r="LG1607" s="66"/>
      <c r="LH1607" s="66"/>
      <c r="LI1607" s="66"/>
      <c r="LJ1607" s="66"/>
      <c r="LK1607" s="66"/>
      <c r="LL1607" s="66"/>
      <c r="LM1607" s="66"/>
      <c r="LN1607" s="66"/>
      <c r="LO1607" s="66"/>
      <c r="LP1607" s="66"/>
      <c r="LQ1607" s="66"/>
      <c r="LR1607" s="66"/>
      <c r="LS1607" s="66"/>
      <c r="LT1607" s="66"/>
      <c r="LU1607" s="34"/>
      <c r="LV1607" s="66"/>
      <c r="LW1607" s="35"/>
      <c r="LX1607" s="66"/>
      <c r="LY1607" s="66"/>
      <c r="LZ1607" s="66"/>
      <c r="MA1607" s="66"/>
      <c r="MB1607" s="66"/>
      <c r="MC1607" s="66"/>
      <c r="MD1607" s="66"/>
      <c r="ME1607" s="66"/>
      <c r="MF1607" s="66"/>
      <c r="MG1607" s="66"/>
      <c r="MH1607" s="66"/>
      <c r="MI1607" s="66"/>
      <c r="MJ1607" s="66"/>
      <c r="MK1607" s="66"/>
      <c r="ML1607" s="66"/>
      <c r="MM1607" s="66"/>
      <c r="MN1607" s="66"/>
      <c r="MO1607" s="66"/>
      <c r="MP1607" s="66"/>
      <c r="MQ1607" s="66"/>
      <c r="MR1607" s="66"/>
      <c r="MS1607" s="66"/>
      <c r="MT1607" s="66"/>
      <c r="MU1607" s="66"/>
      <c r="MV1607" s="66"/>
      <c r="MW1607" s="66"/>
      <c r="MX1607" s="66"/>
      <c r="MY1607" s="66"/>
      <c r="MZ1607" s="66"/>
      <c r="NA1607" s="66"/>
      <c r="NB1607" s="66"/>
      <c r="NC1607" s="66"/>
      <c r="ND1607" s="66"/>
      <c r="NE1607" s="36"/>
      <c r="NF1607" s="66"/>
      <c r="NG1607" s="37"/>
      <c r="NH1607" s="66"/>
      <c r="NI1607" s="66"/>
      <c r="NJ1607" s="66"/>
      <c r="NK1607" s="66"/>
      <c r="NL1607" s="66"/>
      <c r="NM1607" s="66"/>
      <c r="NN1607" s="66"/>
      <c r="NO1607" s="66"/>
      <c r="NP1607" s="66"/>
      <c r="NQ1607" s="66"/>
      <c r="NR1607" s="66"/>
      <c r="NS1607" s="66"/>
      <c r="NT1607" s="66"/>
      <c r="NU1607" s="66"/>
      <c r="NV1607" s="66"/>
      <c r="NW1607" s="66"/>
      <c r="NX1607" s="66"/>
      <c r="NY1607" s="66"/>
      <c r="NZ1607" s="66"/>
      <c r="OA1607" s="66"/>
      <c r="OB1607" s="66"/>
      <c r="OC1607" s="66"/>
      <c r="OD1607" s="66"/>
      <c r="OE1607" s="66"/>
      <c r="OF1607" s="66"/>
      <c r="OG1607" s="66"/>
      <c r="OH1607" s="66"/>
      <c r="OI1607" s="66"/>
      <c r="OJ1607" s="66"/>
      <c r="OK1607" s="66"/>
      <c r="OL1607" s="66"/>
      <c r="OM1607" s="66"/>
      <c r="ON1607" s="66"/>
      <c r="OO1607" s="66"/>
      <c r="OP1607" s="66"/>
      <c r="OQ1607" s="66"/>
      <c r="OR1607" s="66"/>
      <c r="OS1607" s="66"/>
      <c r="OT1607" s="66"/>
      <c r="OU1607" s="66"/>
      <c r="OV1607" s="66"/>
      <c r="OW1607" s="66"/>
      <c r="OX1607" s="66"/>
      <c r="OY1607" s="66"/>
      <c r="OZ1607" s="66"/>
      <c r="PA1607" s="66"/>
      <c r="PB1607" s="66"/>
      <c r="PC1607" s="66"/>
      <c r="PD1607" s="66"/>
      <c r="PE1607" s="66"/>
      <c r="PF1607" s="66"/>
      <c r="PG1607" s="66"/>
      <c r="PH1607" s="66"/>
      <c r="PI1607" s="66"/>
      <c r="PJ1607" s="66"/>
      <c r="PK1607" s="66"/>
      <c r="PL1607" s="66"/>
      <c r="PM1607" s="66"/>
      <c r="PN1607" s="66"/>
      <c r="PO1607" s="66"/>
      <c r="PP1607" s="66"/>
      <c r="PQ1607" s="66"/>
      <c r="PR1607" s="66"/>
      <c r="PS1607" s="66"/>
      <c r="PT1607" s="66"/>
      <c r="PU1607" s="66"/>
      <c r="PV1607" s="66"/>
      <c r="PW1607" s="66"/>
      <c r="PX1607" s="66"/>
      <c r="PY1607" s="66"/>
      <c r="PZ1607" s="66"/>
      <c r="QA1607" s="66"/>
      <c r="QB1607" s="66"/>
      <c r="QC1607" s="66"/>
      <c r="QD1607" s="66"/>
      <c r="QE1607" s="66"/>
      <c r="QF1607" s="66"/>
      <c r="QG1607" s="66"/>
      <c r="QH1607" s="66"/>
      <c r="QI1607" s="66"/>
      <c r="QJ1607" s="66"/>
      <c r="QK1607" s="66"/>
      <c r="QL1607" s="66"/>
      <c r="QM1607" s="66"/>
      <c r="QN1607" s="66"/>
      <c r="QO1607" s="66"/>
      <c r="QP1607" s="66"/>
      <c r="QQ1607" s="66"/>
      <c r="QR1607" s="66"/>
      <c r="QS1607" s="66"/>
      <c r="QT1607" s="66"/>
      <c r="QU1607" s="66"/>
      <c r="QV1607" s="66"/>
      <c r="QW1607" s="66"/>
      <c r="QX1607" s="66"/>
      <c r="QY1607" s="66"/>
      <c r="QZ1607" s="66"/>
      <c r="RA1607" s="66"/>
      <c r="RB1607" s="66"/>
      <c r="RC1607" s="66"/>
      <c r="RD1607" s="66"/>
      <c r="RE1607" s="66"/>
      <c r="RF1607" s="66"/>
      <c r="RG1607" s="34"/>
      <c r="RH1607" s="66"/>
      <c r="RI1607" s="35"/>
      <c r="RJ1607" s="66"/>
      <c r="RK1607" s="66"/>
      <c r="RL1607" s="66"/>
      <c r="RM1607" s="66"/>
      <c r="RN1607" s="66"/>
      <c r="RO1607" s="66"/>
      <c r="RP1607" s="66"/>
      <c r="RQ1607" s="66"/>
      <c r="RR1607" s="66"/>
      <c r="RS1607" s="66"/>
      <c r="RT1607" s="66"/>
      <c r="RU1607" s="66"/>
      <c r="RV1607" s="66"/>
      <c r="RW1607" s="66"/>
      <c r="RX1607" s="66"/>
      <c r="RY1607" s="66"/>
      <c r="RZ1607" s="66"/>
      <c r="SA1607" s="66"/>
      <c r="SB1607" s="66"/>
      <c r="SC1607" s="66"/>
      <c r="SD1607" s="66"/>
      <c r="SE1607" s="66"/>
      <c r="SF1607" s="66"/>
      <c r="SG1607" s="66"/>
      <c r="SH1607" s="66"/>
      <c r="SI1607" s="66"/>
      <c r="SJ1607" s="66"/>
      <c r="SK1607" s="66"/>
      <c r="SL1607" s="66"/>
      <c r="SM1607" s="66"/>
      <c r="SN1607" s="66"/>
      <c r="SO1607" s="66"/>
      <c r="SP1607" s="66"/>
      <c r="SQ1607" s="36"/>
      <c r="SR1607" s="66"/>
      <c r="SS1607" s="37"/>
      <c r="ST1607" s="66"/>
      <c r="SU1607" s="66"/>
      <c r="SV1607" s="66"/>
      <c r="SW1607" s="66"/>
      <c r="SX1607" s="66"/>
      <c r="SY1607" s="66"/>
      <c r="SZ1607" s="66"/>
      <c r="TA1607" s="66"/>
      <c r="TB1607" s="66"/>
      <c r="TC1607" s="66"/>
      <c r="TD1607" s="66"/>
      <c r="TE1607" s="66"/>
      <c r="TF1607" s="66"/>
      <c r="TG1607" s="66"/>
      <c r="TH1607" s="66"/>
      <c r="TI1607" s="66"/>
      <c r="TJ1607" s="66"/>
      <c r="TK1607" s="66"/>
      <c r="TL1607" s="66"/>
      <c r="TM1607" s="66"/>
      <c r="TN1607" s="66"/>
      <c r="TO1607" s="66"/>
      <c r="TP1607" s="66"/>
      <c r="TQ1607" s="66"/>
      <c r="TR1607" s="66"/>
      <c r="TS1607" s="66"/>
      <c r="TT1607" s="66"/>
      <c r="TU1607" s="66"/>
      <c r="TV1607" s="66"/>
      <c r="TW1607" s="66"/>
      <c r="TX1607" s="66"/>
      <c r="TY1607" s="66"/>
      <c r="TZ1607" s="66"/>
      <c r="UA1607" s="66"/>
      <c r="UB1607" s="66"/>
      <c r="UC1607" s="66"/>
      <c r="UD1607" s="66"/>
      <c r="UE1607" s="66"/>
      <c r="UF1607" s="66"/>
      <c r="UG1607" s="66"/>
      <c r="UH1607" s="66"/>
      <c r="UI1607" s="66"/>
      <c r="UJ1607" s="66"/>
      <c r="UK1607" s="66"/>
      <c r="UL1607" s="66"/>
      <c r="UM1607" s="66"/>
      <c r="UN1607" s="66"/>
      <c r="UO1607" s="66"/>
      <c r="UP1607" s="66"/>
      <c r="UQ1607" s="66"/>
      <c r="UR1607" s="66"/>
      <c r="US1607" s="66"/>
      <c r="UT1607" s="66"/>
      <c r="UU1607" s="66"/>
      <c r="UW1607" s="67"/>
      <c r="VT1607" s="1"/>
    </row>
    <row r="1608" spans="169:592" x14ac:dyDescent="0.3">
      <c r="FM1608" s="63"/>
      <c r="FO1608" s="64"/>
      <c r="FQ1608" s="53"/>
      <c r="FS1608" s="65"/>
      <c r="FU1608" s="66"/>
      <c r="FW1608" s="67"/>
      <c r="KH1608" s="67"/>
      <c r="KJ1608" s="66"/>
      <c r="KL1608" s="65"/>
      <c r="KN1608" s="53"/>
      <c r="KP1608" s="64"/>
      <c r="KR1608" s="63"/>
      <c r="KV1608" s="1"/>
      <c r="KW1608" s="34"/>
      <c r="KY1608" s="35"/>
      <c r="LA1608" s="36"/>
      <c r="LC1608" s="37"/>
      <c r="LU1608" s="34"/>
      <c r="LW1608" s="35"/>
      <c r="NE1608" s="36"/>
      <c r="NG1608" s="37"/>
      <c r="PA1608" s="67"/>
      <c r="PK1608" s="67"/>
      <c r="RG1608" s="34"/>
      <c r="RI1608" s="35"/>
      <c r="SQ1608" s="36"/>
      <c r="SS1608" s="37"/>
      <c r="UM1608" s="67"/>
      <c r="UW1608" s="67"/>
      <c r="VT1608" s="1"/>
    </row>
    <row r="1609" spans="169:592" x14ac:dyDescent="0.3">
      <c r="FM1609" s="63"/>
      <c r="FO1609" s="64"/>
      <c r="FQ1609" s="53"/>
      <c r="FS1609" s="65"/>
      <c r="FU1609" s="66"/>
      <c r="FW1609" s="67"/>
      <c r="KH1609" s="67"/>
      <c r="KJ1609" s="66"/>
      <c r="KL1609" s="65"/>
      <c r="KN1609" s="53"/>
      <c r="KP1609" s="64"/>
      <c r="KR1609" s="63"/>
      <c r="KV1609" s="1"/>
      <c r="KW1609" s="34"/>
      <c r="KY1609" s="35"/>
      <c r="LA1609" s="36"/>
      <c r="LC1609" s="37"/>
      <c r="LU1609" s="34"/>
      <c r="LW1609" s="35"/>
      <c r="NE1609" s="36"/>
      <c r="NG1609" s="37"/>
      <c r="PA1609" s="67"/>
      <c r="PK1609" s="67"/>
      <c r="RG1609" s="34"/>
      <c r="RI1609" s="35"/>
      <c r="SQ1609" s="36"/>
      <c r="SS1609" s="37"/>
      <c r="UM1609" s="67"/>
      <c r="UW1609" s="67"/>
      <c r="VT1609" s="1"/>
    </row>
    <row r="1610" spans="169:592" x14ac:dyDescent="0.3">
      <c r="FM1610" s="63"/>
      <c r="FO1610" s="64"/>
      <c r="FQ1610" s="53"/>
      <c r="FS1610" s="65"/>
      <c r="FU1610" s="66"/>
      <c r="FW1610" s="67"/>
      <c r="KH1610" s="67"/>
      <c r="KI1610" s="67"/>
      <c r="KJ1610" s="66"/>
      <c r="KK1610" s="67"/>
      <c r="KL1610" s="65"/>
      <c r="KM1610" s="67"/>
      <c r="KN1610" s="53"/>
      <c r="KO1610" s="67"/>
      <c r="KP1610" s="64"/>
      <c r="KQ1610" s="67"/>
      <c r="KR1610" s="63"/>
      <c r="KS1610" s="67"/>
      <c r="KT1610" s="67"/>
      <c r="KU1610" s="67"/>
      <c r="KV1610" s="67"/>
      <c r="KW1610" s="34"/>
      <c r="KX1610" s="67"/>
      <c r="KY1610" s="35"/>
      <c r="KZ1610" s="67"/>
      <c r="LA1610" s="36"/>
      <c r="LB1610" s="67"/>
      <c r="LC1610" s="37"/>
      <c r="LD1610" s="67"/>
      <c r="LE1610" s="67"/>
      <c r="LF1610" s="67"/>
      <c r="LG1610" s="67"/>
      <c r="LH1610" s="67"/>
      <c r="LI1610" s="67"/>
      <c r="LJ1610" s="67"/>
      <c r="LK1610" s="67"/>
      <c r="LL1610" s="67"/>
      <c r="LM1610" s="67"/>
      <c r="LN1610" s="67"/>
      <c r="LO1610" s="67"/>
      <c r="LP1610" s="67"/>
      <c r="LQ1610" s="67"/>
      <c r="LR1610" s="67"/>
      <c r="LS1610" s="67"/>
      <c r="LT1610" s="67"/>
      <c r="LU1610" s="34"/>
      <c r="LV1610" s="67"/>
      <c r="LW1610" s="35"/>
      <c r="LX1610" s="67"/>
      <c r="LY1610" s="67"/>
      <c r="LZ1610" s="67"/>
      <c r="MA1610" s="67"/>
      <c r="MB1610" s="67"/>
      <c r="MC1610" s="67"/>
      <c r="MD1610" s="67"/>
      <c r="ME1610" s="67"/>
      <c r="MF1610" s="67"/>
      <c r="MG1610" s="67"/>
      <c r="MH1610" s="67"/>
      <c r="MI1610" s="67"/>
      <c r="MJ1610" s="67"/>
      <c r="MK1610" s="67"/>
      <c r="ML1610" s="67"/>
      <c r="MM1610" s="67"/>
      <c r="MN1610" s="67"/>
      <c r="MO1610" s="67"/>
      <c r="MP1610" s="67"/>
      <c r="MQ1610" s="67"/>
      <c r="MR1610" s="67"/>
      <c r="MS1610" s="67"/>
      <c r="MT1610" s="67"/>
      <c r="MU1610" s="67"/>
      <c r="MV1610" s="67"/>
      <c r="MW1610" s="67"/>
      <c r="MX1610" s="67"/>
      <c r="MY1610" s="67"/>
      <c r="MZ1610" s="67"/>
      <c r="NA1610" s="67"/>
      <c r="NB1610" s="67"/>
      <c r="NC1610" s="67"/>
      <c r="ND1610" s="67"/>
      <c r="NE1610" s="36"/>
      <c r="NF1610" s="67"/>
      <c r="NG1610" s="37"/>
      <c r="NH1610" s="67"/>
      <c r="NI1610" s="67"/>
      <c r="NJ1610" s="67"/>
      <c r="NK1610" s="67"/>
      <c r="NL1610" s="67"/>
      <c r="NM1610" s="67"/>
      <c r="NN1610" s="67"/>
      <c r="NO1610" s="67"/>
      <c r="NP1610" s="67"/>
      <c r="NQ1610" s="67"/>
      <c r="NR1610" s="67"/>
      <c r="NS1610" s="67"/>
      <c r="NT1610" s="67"/>
      <c r="NU1610" s="67"/>
      <c r="NV1610" s="67"/>
      <c r="NW1610" s="67"/>
      <c r="NX1610" s="67"/>
      <c r="NY1610" s="67"/>
      <c r="NZ1610" s="67"/>
      <c r="OA1610" s="67"/>
      <c r="OB1610" s="67"/>
      <c r="OC1610" s="67"/>
      <c r="OD1610" s="67"/>
      <c r="OE1610" s="67"/>
      <c r="OF1610" s="67"/>
      <c r="OG1610" s="67"/>
      <c r="OH1610" s="67"/>
      <c r="OI1610" s="67"/>
      <c r="OJ1610" s="67"/>
      <c r="OK1610" s="67"/>
      <c r="OL1610" s="67"/>
      <c r="OM1610" s="67"/>
      <c r="ON1610" s="67"/>
      <c r="OO1610" s="67"/>
      <c r="OP1610" s="67"/>
      <c r="OQ1610" s="67"/>
      <c r="OR1610" s="67"/>
      <c r="OS1610" s="67"/>
      <c r="OT1610" s="67"/>
      <c r="OU1610" s="67"/>
      <c r="OV1610" s="67"/>
      <c r="OW1610" s="67"/>
      <c r="OX1610" s="67"/>
      <c r="OY1610" s="67"/>
      <c r="OZ1610" s="67"/>
      <c r="PA1610" s="67"/>
      <c r="PB1610" s="67"/>
      <c r="PC1610" s="67"/>
      <c r="PD1610" s="67"/>
      <c r="PE1610" s="67"/>
      <c r="PF1610" s="67"/>
      <c r="PG1610" s="67"/>
      <c r="PH1610" s="67"/>
      <c r="PI1610" s="67"/>
      <c r="PJ1610" s="67"/>
      <c r="PK1610" s="67"/>
      <c r="PL1610" s="67"/>
      <c r="PM1610" s="67"/>
      <c r="PN1610" s="67"/>
      <c r="PO1610" s="67"/>
      <c r="PP1610" s="67"/>
      <c r="PQ1610" s="67"/>
      <c r="PR1610" s="67"/>
      <c r="PS1610" s="67"/>
      <c r="PT1610" s="67"/>
      <c r="PU1610" s="67"/>
      <c r="PV1610" s="67"/>
      <c r="PW1610" s="67"/>
      <c r="PX1610" s="67"/>
      <c r="PY1610" s="67"/>
      <c r="PZ1610" s="67"/>
      <c r="QA1610" s="67"/>
      <c r="QB1610" s="67"/>
      <c r="QC1610" s="67"/>
      <c r="QD1610" s="67"/>
      <c r="QE1610" s="67"/>
      <c r="QF1610" s="67"/>
      <c r="QG1610" s="67"/>
      <c r="QH1610" s="67"/>
      <c r="QI1610" s="67"/>
      <c r="QJ1610" s="67"/>
      <c r="QK1610" s="67"/>
      <c r="QL1610" s="67"/>
      <c r="QM1610" s="67"/>
      <c r="QN1610" s="67"/>
      <c r="QO1610" s="67"/>
      <c r="QP1610" s="67"/>
      <c r="QQ1610" s="67"/>
      <c r="QR1610" s="67"/>
      <c r="QS1610" s="67"/>
      <c r="QT1610" s="67"/>
      <c r="QU1610" s="67"/>
      <c r="QV1610" s="67"/>
      <c r="QW1610" s="67"/>
      <c r="QX1610" s="67"/>
      <c r="QY1610" s="67"/>
      <c r="QZ1610" s="67"/>
      <c r="RA1610" s="67"/>
      <c r="RB1610" s="67"/>
      <c r="RC1610" s="67"/>
      <c r="RD1610" s="67"/>
      <c r="RE1610" s="67"/>
      <c r="RF1610" s="67"/>
      <c r="RG1610" s="34"/>
      <c r="RH1610" s="67"/>
      <c r="RI1610" s="35"/>
      <c r="RJ1610" s="67"/>
      <c r="RK1610" s="67"/>
      <c r="RL1610" s="67"/>
      <c r="RM1610" s="67"/>
      <c r="RN1610" s="67"/>
      <c r="RO1610" s="67"/>
      <c r="RP1610" s="67"/>
      <c r="RQ1610" s="67"/>
      <c r="RR1610" s="67"/>
      <c r="RS1610" s="67"/>
      <c r="RT1610" s="67"/>
      <c r="RU1610" s="67"/>
      <c r="RV1610" s="67"/>
      <c r="RW1610" s="67"/>
      <c r="RX1610" s="67"/>
      <c r="RY1610" s="67"/>
      <c r="RZ1610" s="67"/>
      <c r="SA1610" s="67"/>
      <c r="SB1610" s="67"/>
      <c r="SC1610" s="67"/>
      <c r="SD1610" s="67"/>
      <c r="SE1610" s="67"/>
      <c r="SF1610" s="67"/>
      <c r="SG1610" s="67"/>
      <c r="SH1610" s="67"/>
      <c r="SI1610" s="67"/>
      <c r="SJ1610" s="67"/>
      <c r="SK1610" s="67"/>
      <c r="SL1610" s="67"/>
      <c r="SM1610" s="67"/>
      <c r="SN1610" s="67"/>
      <c r="SO1610" s="67"/>
      <c r="SP1610" s="67"/>
      <c r="SQ1610" s="36"/>
      <c r="SR1610" s="67"/>
      <c r="SS1610" s="37"/>
      <c r="ST1610" s="67"/>
      <c r="SU1610" s="67"/>
      <c r="SV1610" s="67"/>
      <c r="SW1610" s="67"/>
      <c r="SX1610" s="67"/>
      <c r="SY1610" s="67"/>
      <c r="SZ1610" s="67"/>
      <c r="TA1610" s="67"/>
      <c r="TB1610" s="67"/>
      <c r="TC1610" s="67"/>
      <c r="TD1610" s="67"/>
      <c r="TE1610" s="67"/>
      <c r="TF1610" s="67"/>
      <c r="TG1610" s="67"/>
      <c r="TH1610" s="67"/>
      <c r="TI1610" s="67"/>
      <c r="TJ1610" s="67"/>
      <c r="TK1610" s="67"/>
      <c r="TL1610" s="67"/>
      <c r="TM1610" s="67"/>
      <c r="TN1610" s="67"/>
      <c r="TO1610" s="67"/>
      <c r="TP1610" s="67"/>
      <c r="TQ1610" s="67"/>
      <c r="TR1610" s="67"/>
      <c r="TS1610" s="67"/>
      <c r="TT1610" s="67"/>
      <c r="TU1610" s="67"/>
      <c r="TV1610" s="67"/>
      <c r="TW1610" s="67"/>
      <c r="TX1610" s="67"/>
      <c r="TY1610" s="67"/>
      <c r="TZ1610" s="67"/>
      <c r="UA1610" s="67"/>
      <c r="UB1610" s="67"/>
      <c r="UC1610" s="67"/>
      <c r="UD1610" s="67"/>
      <c r="UE1610" s="67"/>
      <c r="UF1610" s="67"/>
      <c r="UG1610" s="67"/>
      <c r="UH1610" s="67"/>
      <c r="UI1610" s="67"/>
      <c r="UJ1610" s="67"/>
      <c r="UK1610" s="67"/>
      <c r="UL1610" s="67"/>
      <c r="UM1610" s="67"/>
      <c r="UN1610" s="67"/>
      <c r="UO1610" s="67"/>
      <c r="UP1610" s="67"/>
      <c r="UQ1610" s="67"/>
      <c r="UR1610" s="67"/>
      <c r="US1610" s="67"/>
      <c r="UT1610" s="67"/>
      <c r="UU1610" s="67"/>
      <c r="UV1610" s="67"/>
      <c r="UW1610" s="67"/>
      <c r="VT1610" s="1"/>
    </row>
    <row r="1611" spans="169:592" x14ac:dyDescent="0.3">
      <c r="FM1611" s="63"/>
      <c r="FO1611" s="64"/>
      <c r="FQ1611" s="53"/>
      <c r="FS1611" s="65"/>
      <c r="FU1611" s="66"/>
      <c r="FW1611" s="67"/>
      <c r="KH1611" s="67"/>
      <c r="KI1611" s="67"/>
      <c r="KJ1611" s="66"/>
      <c r="KK1611" s="67"/>
      <c r="KL1611" s="65"/>
      <c r="KM1611" s="67"/>
      <c r="KN1611" s="53"/>
      <c r="KO1611" s="67"/>
      <c r="KP1611" s="64"/>
      <c r="KQ1611" s="67"/>
      <c r="KR1611" s="63"/>
      <c r="KS1611" s="67"/>
      <c r="KT1611" s="67"/>
      <c r="KU1611" s="67"/>
      <c r="KV1611" s="67"/>
      <c r="KW1611" s="34"/>
      <c r="KX1611" s="67"/>
      <c r="KY1611" s="35"/>
      <c r="KZ1611" s="67"/>
      <c r="LA1611" s="36"/>
      <c r="LB1611" s="67"/>
      <c r="LC1611" s="37"/>
      <c r="LD1611" s="67"/>
      <c r="LE1611" s="67"/>
      <c r="LF1611" s="67"/>
      <c r="LG1611" s="67"/>
      <c r="LH1611" s="67"/>
      <c r="LI1611" s="67"/>
      <c r="LJ1611" s="67"/>
      <c r="LK1611" s="67"/>
      <c r="LL1611" s="67"/>
      <c r="LM1611" s="67"/>
      <c r="LN1611" s="67"/>
      <c r="LO1611" s="67"/>
      <c r="LP1611" s="67"/>
      <c r="LQ1611" s="67"/>
      <c r="LR1611" s="67"/>
      <c r="LS1611" s="67"/>
      <c r="LT1611" s="67"/>
      <c r="LU1611" s="34"/>
      <c r="LV1611" s="67"/>
      <c r="LW1611" s="35"/>
      <c r="LX1611" s="67"/>
      <c r="LY1611" s="67"/>
      <c r="LZ1611" s="67"/>
      <c r="MA1611" s="67"/>
      <c r="MB1611" s="67"/>
      <c r="MC1611" s="67"/>
      <c r="MD1611" s="67"/>
      <c r="ME1611" s="67"/>
      <c r="MF1611" s="67"/>
      <c r="MG1611" s="67"/>
      <c r="MH1611" s="67"/>
      <c r="MI1611" s="67"/>
      <c r="MJ1611" s="67"/>
      <c r="MK1611" s="67"/>
      <c r="ML1611" s="67"/>
      <c r="MM1611" s="67"/>
      <c r="MN1611" s="67"/>
      <c r="MO1611" s="67"/>
      <c r="MP1611" s="67"/>
      <c r="MQ1611" s="67"/>
      <c r="MR1611" s="67"/>
      <c r="MS1611" s="67"/>
      <c r="MT1611" s="67"/>
      <c r="MU1611" s="67"/>
      <c r="MV1611" s="67"/>
      <c r="MW1611" s="67"/>
      <c r="MX1611" s="67"/>
      <c r="MY1611" s="67"/>
      <c r="MZ1611" s="67"/>
      <c r="NA1611" s="67"/>
      <c r="NB1611" s="67"/>
      <c r="NC1611" s="67"/>
      <c r="ND1611" s="67"/>
      <c r="NE1611" s="36"/>
      <c r="NF1611" s="67"/>
      <c r="NG1611" s="37"/>
      <c r="NH1611" s="67"/>
      <c r="NI1611" s="67"/>
      <c r="NJ1611" s="67"/>
      <c r="NK1611" s="67"/>
      <c r="NL1611" s="67"/>
      <c r="NM1611" s="67"/>
      <c r="NN1611" s="67"/>
      <c r="NO1611" s="67"/>
      <c r="NP1611" s="67"/>
      <c r="NQ1611" s="67"/>
      <c r="NR1611" s="67"/>
      <c r="NS1611" s="67"/>
      <c r="NT1611" s="67"/>
      <c r="NU1611" s="67"/>
      <c r="NV1611" s="67"/>
      <c r="NW1611" s="67"/>
      <c r="NX1611" s="67"/>
      <c r="NY1611" s="67"/>
      <c r="NZ1611" s="67"/>
      <c r="OA1611" s="67"/>
      <c r="OB1611" s="67"/>
      <c r="OC1611" s="67"/>
      <c r="OD1611" s="67"/>
      <c r="OE1611" s="67"/>
      <c r="OF1611" s="67"/>
      <c r="OG1611" s="67"/>
      <c r="OH1611" s="67"/>
      <c r="OI1611" s="67"/>
      <c r="OJ1611" s="67"/>
      <c r="OK1611" s="67"/>
      <c r="OL1611" s="67"/>
      <c r="OM1611" s="67"/>
      <c r="ON1611" s="67"/>
      <c r="OO1611" s="67"/>
      <c r="OP1611" s="67"/>
      <c r="OQ1611" s="67"/>
      <c r="OR1611" s="67"/>
      <c r="OS1611" s="67"/>
      <c r="OT1611" s="67"/>
      <c r="OU1611" s="67"/>
      <c r="OV1611" s="67"/>
      <c r="OW1611" s="67"/>
      <c r="OX1611" s="67"/>
      <c r="OY1611" s="67"/>
      <c r="OZ1611" s="67"/>
      <c r="PA1611" s="67"/>
      <c r="PB1611" s="67"/>
      <c r="PC1611" s="67"/>
      <c r="PD1611" s="67"/>
      <c r="PE1611" s="67"/>
      <c r="PF1611" s="67"/>
      <c r="PG1611" s="67"/>
      <c r="PH1611" s="67"/>
      <c r="PI1611" s="67"/>
      <c r="PJ1611" s="67"/>
      <c r="PK1611" s="67"/>
      <c r="PL1611" s="67"/>
      <c r="PM1611" s="67"/>
      <c r="PN1611" s="67"/>
      <c r="PO1611" s="67"/>
      <c r="PP1611" s="67"/>
      <c r="PQ1611" s="67"/>
      <c r="PR1611" s="67"/>
      <c r="PS1611" s="67"/>
      <c r="PT1611" s="67"/>
      <c r="PU1611" s="67"/>
      <c r="PV1611" s="67"/>
      <c r="PW1611" s="67"/>
      <c r="PX1611" s="67"/>
      <c r="PY1611" s="67"/>
      <c r="PZ1611" s="67"/>
      <c r="QA1611" s="67"/>
      <c r="QB1611" s="67"/>
      <c r="QC1611" s="67"/>
      <c r="QD1611" s="67"/>
      <c r="QE1611" s="67"/>
      <c r="QF1611" s="67"/>
      <c r="QG1611" s="67"/>
      <c r="QH1611" s="67"/>
      <c r="QI1611" s="67"/>
      <c r="QJ1611" s="67"/>
      <c r="QK1611" s="67"/>
      <c r="QL1611" s="67"/>
      <c r="QM1611" s="67"/>
      <c r="QN1611" s="67"/>
      <c r="QO1611" s="67"/>
      <c r="QP1611" s="67"/>
      <c r="QQ1611" s="67"/>
      <c r="QR1611" s="67"/>
      <c r="QS1611" s="67"/>
      <c r="QT1611" s="67"/>
      <c r="QU1611" s="67"/>
      <c r="QV1611" s="67"/>
      <c r="QW1611" s="67"/>
      <c r="QX1611" s="67"/>
      <c r="QY1611" s="67"/>
      <c r="QZ1611" s="67"/>
      <c r="RA1611" s="67"/>
      <c r="RB1611" s="67"/>
      <c r="RC1611" s="67"/>
      <c r="RD1611" s="67"/>
      <c r="RE1611" s="67"/>
      <c r="RF1611" s="67"/>
      <c r="RG1611" s="34"/>
      <c r="RH1611" s="67"/>
      <c r="RI1611" s="35"/>
      <c r="RJ1611" s="67"/>
      <c r="RK1611" s="67"/>
      <c r="RL1611" s="67"/>
      <c r="RM1611" s="67"/>
      <c r="RN1611" s="67"/>
      <c r="RO1611" s="67"/>
      <c r="RP1611" s="67"/>
      <c r="RQ1611" s="67"/>
      <c r="RR1611" s="67"/>
      <c r="RS1611" s="67"/>
      <c r="RT1611" s="67"/>
      <c r="RU1611" s="67"/>
      <c r="RV1611" s="67"/>
      <c r="RW1611" s="67"/>
      <c r="RX1611" s="67"/>
      <c r="RY1611" s="67"/>
      <c r="RZ1611" s="67"/>
      <c r="SA1611" s="67"/>
      <c r="SB1611" s="67"/>
      <c r="SC1611" s="67"/>
      <c r="SD1611" s="67"/>
      <c r="SE1611" s="67"/>
      <c r="SF1611" s="67"/>
      <c r="SG1611" s="67"/>
      <c r="SH1611" s="67"/>
      <c r="SI1611" s="67"/>
      <c r="SJ1611" s="67"/>
      <c r="SK1611" s="67"/>
      <c r="SL1611" s="67"/>
      <c r="SM1611" s="67"/>
      <c r="SN1611" s="67"/>
      <c r="SO1611" s="67"/>
      <c r="SP1611" s="67"/>
      <c r="SQ1611" s="36"/>
      <c r="SR1611" s="67"/>
      <c r="SS1611" s="37"/>
      <c r="ST1611" s="67"/>
      <c r="SU1611" s="67"/>
      <c r="SV1611" s="67"/>
      <c r="SW1611" s="67"/>
      <c r="SX1611" s="67"/>
      <c r="SY1611" s="67"/>
      <c r="SZ1611" s="67"/>
      <c r="TA1611" s="67"/>
      <c r="TB1611" s="67"/>
      <c r="TC1611" s="67"/>
      <c r="TD1611" s="67"/>
      <c r="TE1611" s="67"/>
      <c r="TF1611" s="67"/>
      <c r="TG1611" s="67"/>
      <c r="TH1611" s="67"/>
      <c r="TI1611" s="67"/>
      <c r="TJ1611" s="67"/>
      <c r="TK1611" s="67"/>
      <c r="TL1611" s="67"/>
      <c r="TM1611" s="67"/>
      <c r="TN1611" s="67"/>
      <c r="TO1611" s="67"/>
      <c r="TP1611" s="67"/>
      <c r="TQ1611" s="67"/>
      <c r="TR1611" s="67"/>
      <c r="TS1611" s="67"/>
      <c r="TT1611" s="67"/>
      <c r="TU1611" s="67"/>
      <c r="TV1611" s="67"/>
      <c r="TW1611" s="67"/>
      <c r="TX1611" s="67"/>
      <c r="TY1611" s="67"/>
      <c r="TZ1611" s="67"/>
      <c r="UA1611" s="67"/>
      <c r="UB1611" s="67"/>
      <c r="UC1611" s="67"/>
      <c r="UD1611" s="67"/>
      <c r="UE1611" s="67"/>
      <c r="UF1611" s="67"/>
      <c r="UG1611" s="67"/>
      <c r="UH1611" s="67"/>
      <c r="UI1611" s="67"/>
      <c r="UJ1611" s="67"/>
      <c r="UK1611" s="67"/>
      <c r="UL1611" s="67"/>
      <c r="UM1611" s="67"/>
      <c r="UN1611" s="67"/>
      <c r="UO1611" s="67"/>
      <c r="UP1611" s="67"/>
      <c r="UQ1611" s="67"/>
      <c r="UR1611" s="67"/>
      <c r="US1611" s="67"/>
      <c r="UT1611" s="67"/>
      <c r="UU1611" s="67"/>
      <c r="UV1611" s="67"/>
      <c r="UW1611" s="67"/>
      <c r="VT1611" s="1"/>
    </row>
    <row r="1612" spans="169:592" x14ac:dyDescent="0.3">
      <c r="FM1612" s="63"/>
      <c r="FO1612" s="64"/>
      <c r="FQ1612" s="53"/>
      <c r="FS1612" s="65"/>
      <c r="FU1612" s="66"/>
      <c r="FW1612" s="67"/>
      <c r="KH1612" s="67"/>
      <c r="KJ1612" s="66"/>
      <c r="KL1612" s="65"/>
      <c r="KN1612" s="53"/>
      <c r="KP1612" s="64"/>
      <c r="KR1612" s="63"/>
      <c r="KV1612" s="1"/>
      <c r="KW1612" s="34"/>
      <c r="KY1612" s="35"/>
      <c r="LA1612" s="36"/>
      <c r="LC1612" s="37"/>
      <c r="LU1612" s="34"/>
      <c r="LW1612" s="35"/>
      <c r="NE1612" s="36"/>
      <c r="NG1612" s="37"/>
      <c r="RG1612" s="34"/>
      <c r="RI1612" s="35"/>
      <c r="SQ1612" s="36"/>
      <c r="SS1612" s="37"/>
      <c r="VT1612" s="1"/>
    </row>
    <row r="1613" spans="169:592" x14ac:dyDescent="0.3">
      <c r="FM1613" s="63"/>
      <c r="FO1613" s="64"/>
      <c r="FQ1613" s="53"/>
      <c r="FS1613" s="65"/>
      <c r="FU1613" s="66"/>
      <c r="FW1613" s="67"/>
      <c r="KH1613" s="67"/>
      <c r="KJ1613" s="66"/>
      <c r="KL1613" s="65"/>
      <c r="KN1613" s="53"/>
      <c r="KP1613" s="64"/>
      <c r="KR1613" s="63"/>
      <c r="KV1613" s="1"/>
      <c r="KW1613" s="34"/>
      <c r="KY1613" s="35"/>
      <c r="LA1613" s="36"/>
      <c r="LC1613" s="37"/>
      <c r="LU1613" s="34"/>
      <c r="LW1613" s="35"/>
      <c r="NE1613" s="36"/>
      <c r="NG1613" s="37"/>
      <c r="RG1613" s="34"/>
      <c r="RI1613" s="35"/>
      <c r="SQ1613" s="36"/>
      <c r="SS1613" s="37"/>
      <c r="VT1613" s="1"/>
    </row>
    <row r="1614" spans="169:592" x14ac:dyDescent="0.3">
      <c r="FM1614" s="63"/>
      <c r="FO1614" s="64"/>
      <c r="FQ1614" s="53"/>
      <c r="FS1614" s="65"/>
      <c r="FU1614" s="66"/>
      <c r="FW1614" s="67"/>
      <c r="KH1614" s="67"/>
      <c r="KJ1614" s="66"/>
      <c r="KL1614" s="65"/>
      <c r="KN1614" s="53"/>
      <c r="KP1614" s="64"/>
      <c r="KR1614" s="63"/>
      <c r="KV1614" s="1"/>
      <c r="KW1614" s="34"/>
      <c r="KY1614" s="35"/>
      <c r="LA1614" s="36"/>
      <c r="LC1614" s="37"/>
      <c r="LU1614" s="34"/>
      <c r="LW1614" s="35"/>
      <c r="NE1614" s="36"/>
      <c r="NG1614" s="37"/>
      <c r="RG1614" s="34"/>
      <c r="RI1614" s="35"/>
      <c r="SQ1614" s="36"/>
      <c r="SS1614" s="37"/>
      <c r="VT1614" s="1"/>
    </row>
    <row r="1615" spans="169:592" x14ac:dyDescent="0.3">
      <c r="FM1615" s="63"/>
      <c r="FO1615" s="64"/>
      <c r="FQ1615" s="53"/>
      <c r="FS1615" s="65"/>
      <c r="FU1615" s="66"/>
      <c r="FW1615" s="67"/>
      <c r="KH1615" s="67"/>
      <c r="KJ1615" s="66"/>
      <c r="KL1615" s="65"/>
      <c r="KN1615" s="53"/>
      <c r="KP1615" s="64"/>
      <c r="KR1615" s="63"/>
      <c r="KV1615" s="1"/>
      <c r="KW1615" s="34"/>
      <c r="KY1615" s="35"/>
      <c r="LA1615" s="36"/>
      <c r="LC1615" s="37"/>
      <c r="LU1615" s="34"/>
      <c r="LW1615" s="35"/>
      <c r="NE1615" s="36"/>
      <c r="NG1615" s="37"/>
      <c r="RG1615" s="34"/>
      <c r="RI1615" s="35"/>
      <c r="SQ1615" s="36"/>
      <c r="SS1615" s="37"/>
      <c r="VT1615" s="1"/>
    </row>
    <row r="1616" spans="169:592" x14ac:dyDescent="0.3">
      <c r="FM1616" s="63"/>
      <c r="FO1616" s="64"/>
      <c r="FQ1616" s="53"/>
      <c r="FS1616" s="65"/>
      <c r="FU1616" s="66"/>
      <c r="FW1616" s="67"/>
      <c r="KH1616" s="67"/>
      <c r="KJ1616" s="66"/>
      <c r="KL1616" s="65"/>
      <c r="KN1616" s="53"/>
      <c r="KP1616" s="64"/>
      <c r="KR1616" s="63"/>
      <c r="KV1616" s="1"/>
      <c r="KW1616" s="34"/>
      <c r="KY1616" s="35"/>
      <c r="LA1616" s="36"/>
      <c r="LC1616" s="37"/>
      <c r="LU1616" s="34"/>
      <c r="LW1616" s="35"/>
      <c r="NE1616" s="36"/>
      <c r="NG1616" s="37"/>
      <c r="RG1616" s="34"/>
      <c r="RI1616" s="35"/>
      <c r="SQ1616" s="36"/>
      <c r="SS1616" s="37"/>
      <c r="VT1616" s="1"/>
    </row>
    <row r="1617" spans="169:592" x14ac:dyDescent="0.3">
      <c r="FM1617" s="63"/>
      <c r="FO1617" s="64"/>
      <c r="FQ1617" s="53"/>
      <c r="FS1617" s="65"/>
      <c r="FU1617" s="66"/>
      <c r="FW1617" s="67"/>
      <c r="KH1617" s="67"/>
      <c r="KJ1617" s="66"/>
      <c r="KL1617" s="65"/>
      <c r="KN1617" s="53"/>
      <c r="KP1617" s="64"/>
      <c r="KR1617" s="63"/>
      <c r="KV1617" s="1"/>
      <c r="KW1617" s="34"/>
      <c r="KY1617" s="35"/>
      <c r="LA1617" s="36"/>
      <c r="LC1617" s="37"/>
      <c r="LU1617" s="34"/>
      <c r="LW1617" s="35"/>
      <c r="NE1617" s="36"/>
      <c r="NG1617" s="37"/>
      <c r="RG1617" s="34"/>
      <c r="RI1617" s="35"/>
      <c r="SQ1617" s="36"/>
      <c r="SS1617" s="37"/>
      <c r="VT1617" s="1"/>
    </row>
    <row r="1618" spans="169:592" x14ac:dyDescent="0.3">
      <c r="FM1618" s="63"/>
      <c r="FO1618" s="64"/>
      <c r="FQ1618" s="53"/>
      <c r="FS1618" s="65"/>
      <c r="FU1618" s="66"/>
      <c r="FW1618" s="67"/>
      <c r="KH1618" s="67"/>
      <c r="KJ1618" s="66"/>
      <c r="KL1618" s="65"/>
      <c r="KN1618" s="53"/>
      <c r="KP1618" s="64"/>
      <c r="KR1618" s="63"/>
      <c r="KV1618" s="1"/>
      <c r="KW1618" s="34"/>
      <c r="KY1618" s="35"/>
      <c r="LA1618" s="36"/>
      <c r="LC1618" s="37"/>
      <c r="LU1618" s="34"/>
      <c r="LW1618" s="35"/>
      <c r="NE1618" s="36"/>
      <c r="NG1618" s="37"/>
      <c r="RG1618" s="34"/>
      <c r="RI1618" s="35"/>
      <c r="SQ1618" s="36"/>
      <c r="SS1618" s="37"/>
      <c r="VT1618" s="1"/>
    </row>
    <row r="1619" spans="169:592" x14ac:dyDescent="0.3">
      <c r="FM1619" s="63"/>
      <c r="FO1619" s="64"/>
      <c r="FQ1619" s="53"/>
      <c r="FS1619" s="65"/>
      <c r="FU1619" s="66"/>
      <c r="FW1619" s="67"/>
      <c r="KH1619" s="67"/>
      <c r="KJ1619" s="66"/>
      <c r="KL1619" s="65"/>
      <c r="KN1619" s="53"/>
      <c r="KP1619" s="64"/>
      <c r="KR1619" s="63"/>
      <c r="KV1619" s="1"/>
      <c r="KW1619" s="34"/>
      <c r="KY1619" s="35"/>
      <c r="LA1619" s="36"/>
      <c r="LC1619" s="37"/>
      <c r="LU1619" s="34"/>
      <c r="LW1619" s="35"/>
      <c r="NE1619" s="36"/>
      <c r="NG1619" s="37"/>
      <c r="RG1619" s="34"/>
      <c r="RI1619" s="35"/>
      <c r="SQ1619" s="36"/>
      <c r="SS1619" s="37"/>
      <c r="VT1619" s="1"/>
    </row>
    <row r="1620" spans="169:592" x14ac:dyDescent="0.3">
      <c r="FM1620" s="63"/>
      <c r="FO1620" s="64"/>
      <c r="FQ1620" s="53"/>
      <c r="FS1620" s="65"/>
      <c r="FU1620" s="66"/>
      <c r="FW1620" s="67"/>
      <c r="KH1620" s="67"/>
      <c r="KJ1620" s="66"/>
      <c r="KL1620" s="65"/>
      <c r="KN1620" s="53"/>
      <c r="KP1620" s="64"/>
      <c r="KR1620" s="63"/>
      <c r="KV1620" s="1"/>
      <c r="KW1620" s="34"/>
      <c r="KY1620" s="35"/>
      <c r="LA1620" s="36"/>
      <c r="LC1620" s="37"/>
      <c r="LU1620" s="34"/>
      <c r="LW1620" s="35"/>
      <c r="NE1620" s="36"/>
      <c r="NG1620" s="37"/>
      <c r="RG1620" s="34"/>
      <c r="RI1620" s="35"/>
      <c r="SQ1620" s="36"/>
      <c r="SS1620" s="37"/>
      <c r="VT1620" s="1"/>
    </row>
    <row r="1621" spans="169:592" x14ac:dyDescent="0.3">
      <c r="FM1621" s="63"/>
      <c r="FO1621" s="64"/>
      <c r="FQ1621" s="53"/>
      <c r="FS1621" s="65"/>
      <c r="FU1621" s="66"/>
      <c r="FW1621" s="67"/>
      <c r="KH1621" s="67"/>
      <c r="KJ1621" s="66"/>
      <c r="KL1621" s="65"/>
      <c r="KN1621" s="53"/>
      <c r="KP1621" s="64"/>
      <c r="KR1621" s="63"/>
      <c r="KV1621" s="1"/>
      <c r="KW1621" s="34"/>
      <c r="KY1621" s="35"/>
      <c r="LA1621" s="36"/>
      <c r="LC1621" s="37"/>
      <c r="LU1621" s="34"/>
      <c r="LW1621" s="35"/>
      <c r="NE1621" s="36"/>
      <c r="NG1621" s="37"/>
      <c r="RG1621" s="34"/>
      <c r="RI1621" s="35"/>
      <c r="SQ1621" s="36"/>
      <c r="SS1621" s="37"/>
      <c r="VT1621" s="1"/>
    </row>
    <row r="1622" spans="169:592" x14ac:dyDescent="0.3">
      <c r="FM1622" s="63"/>
      <c r="FO1622" s="64"/>
      <c r="FQ1622" s="53"/>
      <c r="FS1622" s="65"/>
      <c r="FU1622" s="66"/>
      <c r="FW1622" s="67"/>
      <c r="KH1622" s="67"/>
      <c r="KJ1622" s="66"/>
      <c r="KL1622" s="65"/>
      <c r="KN1622" s="53"/>
      <c r="KP1622" s="64"/>
      <c r="KR1622" s="63"/>
      <c r="KV1622" s="1"/>
      <c r="KW1622" s="34"/>
      <c r="KY1622" s="35"/>
      <c r="LA1622" s="36"/>
      <c r="LC1622" s="37"/>
      <c r="LU1622" s="34"/>
      <c r="LW1622" s="35"/>
      <c r="NE1622" s="36"/>
      <c r="NG1622" s="37"/>
      <c r="RG1622" s="34"/>
      <c r="RI1622" s="35"/>
      <c r="SQ1622" s="36"/>
      <c r="SS1622" s="37"/>
      <c r="VT1622" s="1"/>
    </row>
    <row r="1623" spans="169:592" x14ac:dyDescent="0.3">
      <c r="FM1623" s="63"/>
      <c r="FO1623" s="64"/>
      <c r="FQ1623" s="53"/>
      <c r="FS1623" s="65"/>
      <c r="FU1623" s="66"/>
      <c r="FW1623" s="67"/>
      <c r="KH1623" s="67"/>
      <c r="KJ1623" s="66"/>
      <c r="KL1623" s="65"/>
      <c r="KN1623" s="53"/>
      <c r="KP1623" s="64"/>
      <c r="KR1623" s="63"/>
      <c r="KV1623" s="1"/>
      <c r="KW1623" s="34"/>
      <c r="KY1623" s="35"/>
      <c r="LA1623" s="36"/>
      <c r="LC1623" s="37"/>
      <c r="LU1623" s="34"/>
      <c r="LW1623" s="35"/>
      <c r="NE1623" s="36"/>
      <c r="NG1623" s="37"/>
      <c r="RG1623" s="34"/>
      <c r="RI1623" s="35"/>
      <c r="SQ1623" s="36"/>
      <c r="SS1623" s="37"/>
      <c r="VT1623" s="1"/>
    </row>
    <row r="1624" spans="169:592" x14ac:dyDescent="0.3">
      <c r="FM1624" s="63"/>
      <c r="FO1624" s="64"/>
      <c r="FQ1624" s="53"/>
      <c r="FS1624" s="65"/>
      <c r="FU1624" s="66"/>
      <c r="FW1624" s="67"/>
      <c r="KH1624" s="67"/>
      <c r="KJ1624" s="66"/>
      <c r="KL1624" s="65"/>
      <c r="KN1624" s="53"/>
      <c r="KP1624" s="64"/>
      <c r="KR1624" s="63"/>
      <c r="KV1624" s="1"/>
      <c r="KW1624" s="34"/>
      <c r="KY1624" s="35"/>
      <c r="LA1624" s="36"/>
      <c r="LC1624" s="37"/>
      <c r="LU1624" s="34"/>
      <c r="LW1624" s="35"/>
      <c r="NE1624" s="36"/>
      <c r="NG1624" s="37"/>
      <c r="RG1624" s="34"/>
      <c r="RI1624" s="35"/>
      <c r="SQ1624" s="36"/>
      <c r="SS1624" s="37"/>
      <c r="VT1624" s="1"/>
    </row>
    <row r="1625" spans="169:592" x14ac:dyDescent="0.3">
      <c r="FM1625" s="63"/>
      <c r="FO1625" s="64"/>
      <c r="FQ1625" s="53"/>
      <c r="FS1625" s="65"/>
      <c r="FU1625" s="66"/>
      <c r="FW1625" s="67"/>
      <c r="KH1625" s="67"/>
      <c r="KJ1625" s="66"/>
      <c r="KL1625" s="65"/>
      <c r="KN1625" s="53"/>
      <c r="KP1625" s="64"/>
      <c r="KR1625" s="63"/>
      <c r="KV1625" s="1"/>
      <c r="KW1625" s="34"/>
      <c r="KY1625" s="35"/>
      <c r="LA1625" s="36"/>
      <c r="LC1625" s="37"/>
      <c r="LU1625" s="34"/>
      <c r="LW1625" s="35"/>
      <c r="NE1625" s="36"/>
      <c r="NG1625" s="37"/>
      <c r="RG1625" s="34"/>
      <c r="RI1625" s="35"/>
      <c r="SQ1625" s="36"/>
      <c r="SS1625" s="37"/>
      <c r="VT1625" s="1"/>
    </row>
    <row r="1626" spans="169:592" x14ac:dyDescent="0.3">
      <c r="FM1626" s="63"/>
      <c r="FO1626" s="64"/>
      <c r="FQ1626" s="53"/>
      <c r="FS1626" s="65"/>
      <c r="FU1626" s="66"/>
      <c r="FW1626" s="67"/>
      <c r="KH1626" s="67"/>
      <c r="KJ1626" s="66"/>
      <c r="KL1626" s="65"/>
      <c r="KN1626" s="53"/>
      <c r="KP1626" s="64"/>
      <c r="KR1626" s="63"/>
      <c r="KV1626" s="1"/>
      <c r="KW1626" s="34"/>
      <c r="KY1626" s="35"/>
      <c r="LA1626" s="36"/>
      <c r="LC1626" s="37"/>
      <c r="LU1626" s="34"/>
      <c r="LW1626" s="35"/>
      <c r="NE1626" s="36"/>
      <c r="NG1626" s="37"/>
      <c r="RG1626" s="34"/>
      <c r="RI1626" s="35"/>
      <c r="SQ1626" s="36"/>
      <c r="SS1626" s="37"/>
      <c r="VT1626" s="1"/>
    </row>
    <row r="1627" spans="169:592" x14ac:dyDescent="0.3">
      <c r="FM1627" s="63"/>
      <c r="FO1627" s="64"/>
      <c r="FQ1627" s="53"/>
      <c r="FS1627" s="65"/>
      <c r="FU1627" s="66"/>
      <c r="FW1627" s="67"/>
      <c r="KH1627" s="67"/>
      <c r="KJ1627" s="66"/>
      <c r="KL1627" s="65"/>
      <c r="KN1627" s="53"/>
      <c r="KP1627" s="64"/>
      <c r="KR1627" s="63"/>
      <c r="KV1627" s="1"/>
      <c r="KW1627" s="34"/>
      <c r="KY1627" s="35"/>
      <c r="LA1627" s="36"/>
      <c r="LC1627" s="37"/>
      <c r="LU1627" s="34"/>
      <c r="LW1627" s="35"/>
      <c r="NE1627" s="36"/>
      <c r="NG1627" s="37"/>
      <c r="RG1627" s="34"/>
      <c r="RI1627" s="35"/>
      <c r="SQ1627" s="36"/>
      <c r="SS1627" s="37"/>
      <c r="VT1627" s="1"/>
    </row>
    <row r="1628" spans="169:592" x14ac:dyDescent="0.3">
      <c r="FM1628" s="63"/>
      <c r="FO1628" s="64"/>
      <c r="FQ1628" s="53"/>
      <c r="FS1628" s="65"/>
      <c r="FU1628" s="66"/>
      <c r="FW1628" s="67"/>
      <c r="KH1628" s="67"/>
      <c r="KJ1628" s="66"/>
      <c r="KL1628" s="65"/>
      <c r="KN1628" s="53"/>
      <c r="KP1628" s="64"/>
      <c r="KR1628" s="63"/>
      <c r="KV1628" s="1"/>
      <c r="KW1628" s="34"/>
      <c r="KY1628" s="35"/>
      <c r="LA1628" s="36"/>
      <c r="LC1628" s="37"/>
      <c r="LU1628" s="34"/>
      <c r="LW1628" s="35"/>
      <c r="NE1628" s="36"/>
      <c r="NG1628" s="37"/>
      <c r="RG1628" s="34"/>
      <c r="RI1628" s="35"/>
      <c r="SQ1628" s="36"/>
      <c r="SS1628" s="37"/>
      <c r="VT1628" s="1"/>
    </row>
    <row r="1629" spans="169:592" x14ac:dyDescent="0.3">
      <c r="FM1629" s="63"/>
      <c r="FO1629" s="64"/>
      <c r="FQ1629" s="53"/>
      <c r="FS1629" s="65"/>
      <c r="FU1629" s="66"/>
      <c r="FW1629" s="67"/>
      <c r="KH1629" s="67"/>
      <c r="KJ1629" s="66"/>
      <c r="KL1629" s="65"/>
      <c r="KN1629" s="53"/>
      <c r="KP1629" s="64"/>
      <c r="KR1629" s="63"/>
      <c r="KV1629" s="1"/>
      <c r="KW1629" s="34"/>
      <c r="KY1629" s="35"/>
      <c r="LA1629" s="36"/>
      <c r="LC1629" s="37"/>
      <c r="LU1629" s="34"/>
      <c r="LW1629" s="35"/>
      <c r="NE1629" s="36"/>
      <c r="NG1629" s="37"/>
      <c r="RG1629" s="34"/>
      <c r="RI1629" s="35"/>
      <c r="SQ1629" s="36"/>
      <c r="SS1629" s="37"/>
      <c r="VT1629" s="1"/>
    </row>
    <row r="1630" spans="169:592" x14ac:dyDescent="0.3">
      <c r="FM1630" s="63"/>
      <c r="FO1630" s="64"/>
      <c r="FQ1630" s="53"/>
      <c r="FS1630" s="65"/>
      <c r="FU1630" s="66"/>
      <c r="FW1630" s="67"/>
      <c r="KH1630" s="67"/>
      <c r="KJ1630" s="66"/>
      <c r="KL1630" s="65"/>
      <c r="KN1630" s="53"/>
      <c r="KP1630" s="64"/>
      <c r="KR1630" s="63"/>
      <c r="KV1630" s="1"/>
      <c r="KW1630" s="34"/>
      <c r="KY1630" s="35"/>
      <c r="LA1630" s="36"/>
      <c r="LC1630" s="37"/>
      <c r="LU1630" s="34"/>
      <c r="LW1630" s="35"/>
      <c r="NE1630" s="36"/>
      <c r="NG1630" s="37"/>
      <c r="RG1630" s="34"/>
      <c r="RI1630" s="35"/>
      <c r="SQ1630" s="36"/>
      <c r="SS1630" s="37"/>
      <c r="VT1630" s="1"/>
    </row>
    <row r="1631" spans="169:592" x14ac:dyDescent="0.3">
      <c r="FM1631" s="63"/>
      <c r="FO1631" s="64"/>
      <c r="FQ1631" s="53"/>
      <c r="FS1631" s="65"/>
      <c r="FU1631" s="66"/>
      <c r="FW1631" s="67"/>
      <c r="KH1631" s="67"/>
      <c r="KJ1631" s="66"/>
      <c r="KL1631" s="65"/>
      <c r="KN1631" s="53"/>
      <c r="KP1631" s="64"/>
      <c r="KR1631" s="63"/>
      <c r="KV1631" s="1"/>
      <c r="KW1631" s="34"/>
      <c r="KY1631" s="35"/>
      <c r="LA1631" s="36"/>
      <c r="LC1631" s="37"/>
      <c r="LU1631" s="34"/>
      <c r="LW1631" s="35"/>
      <c r="NE1631" s="36"/>
      <c r="NG1631" s="37"/>
      <c r="RG1631" s="34"/>
      <c r="RI1631" s="35"/>
      <c r="SQ1631" s="36"/>
      <c r="SS1631" s="37"/>
      <c r="VT1631" s="1"/>
    </row>
    <row r="1632" spans="169:592" x14ac:dyDescent="0.3">
      <c r="FM1632" s="63"/>
      <c r="FO1632" s="64"/>
      <c r="FQ1632" s="53"/>
      <c r="FS1632" s="65"/>
      <c r="FU1632" s="66"/>
      <c r="FW1632" s="67"/>
      <c r="KH1632" s="67"/>
      <c r="KJ1632" s="66"/>
      <c r="KL1632" s="65"/>
      <c r="KN1632" s="53"/>
      <c r="KP1632" s="64"/>
      <c r="KR1632" s="63"/>
      <c r="KV1632" s="1"/>
      <c r="KW1632" s="34"/>
      <c r="KY1632" s="35"/>
      <c r="LA1632" s="36"/>
      <c r="LC1632" s="37"/>
      <c r="LU1632" s="34"/>
      <c r="LW1632" s="35"/>
      <c r="NE1632" s="36"/>
      <c r="NG1632" s="37"/>
      <c r="RG1632" s="34"/>
      <c r="RI1632" s="35"/>
      <c r="SQ1632" s="36"/>
      <c r="SS1632" s="37"/>
      <c r="VT1632" s="1"/>
    </row>
    <row r="1633" spans="169:592" x14ac:dyDescent="0.3">
      <c r="FM1633" s="63"/>
      <c r="FO1633" s="64"/>
      <c r="FQ1633" s="53"/>
      <c r="FS1633" s="65"/>
      <c r="FU1633" s="66"/>
      <c r="FW1633" s="67"/>
      <c r="KH1633" s="67"/>
      <c r="KJ1633" s="66"/>
      <c r="KL1633" s="65"/>
      <c r="KN1633" s="53"/>
      <c r="KP1633" s="64"/>
      <c r="KR1633" s="63"/>
      <c r="KV1633" s="1"/>
      <c r="KW1633" s="34"/>
      <c r="KY1633" s="35"/>
      <c r="LA1633" s="36"/>
      <c r="LC1633" s="37"/>
      <c r="LU1633" s="34"/>
      <c r="LW1633" s="35"/>
      <c r="NE1633" s="36"/>
      <c r="NG1633" s="37"/>
      <c r="RG1633" s="34"/>
      <c r="RI1633" s="35"/>
      <c r="SQ1633" s="36"/>
      <c r="SS1633" s="37"/>
      <c r="VT1633" s="1"/>
    </row>
    <row r="1634" spans="169:592" x14ac:dyDescent="0.3">
      <c r="FM1634" s="63"/>
      <c r="FO1634" s="64"/>
      <c r="FQ1634" s="53"/>
      <c r="FS1634" s="65"/>
      <c r="FU1634" s="66"/>
      <c r="FW1634" s="67"/>
      <c r="KH1634" s="67"/>
      <c r="KJ1634" s="66"/>
      <c r="KL1634" s="65"/>
      <c r="KN1634" s="53"/>
      <c r="KP1634" s="64"/>
      <c r="KR1634" s="63"/>
      <c r="KV1634" s="1"/>
      <c r="KW1634" s="34"/>
      <c r="KY1634" s="35"/>
      <c r="LA1634" s="36"/>
      <c r="LC1634" s="37"/>
      <c r="LU1634" s="34"/>
      <c r="LW1634" s="35"/>
      <c r="NE1634" s="36"/>
      <c r="NG1634" s="37"/>
      <c r="RG1634" s="34"/>
      <c r="RI1634" s="35"/>
      <c r="SQ1634" s="36"/>
      <c r="SS1634" s="37"/>
      <c r="VT1634" s="1"/>
    </row>
    <row r="1635" spans="169:592" x14ac:dyDescent="0.3">
      <c r="FM1635" s="63"/>
      <c r="FO1635" s="64"/>
      <c r="FQ1635" s="53"/>
      <c r="FS1635" s="65"/>
      <c r="FU1635" s="66"/>
      <c r="FW1635" s="67"/>
      <c r="KH1635" s="67"/>
      <c r="KJ1635" s="66"/>
      <c r="KL1635" s="65"/>
      <c r="KN1635" s="53"/>
      <c r="KP1635" s="64"/>
      <c r="KR1635" s="63"/>
      <c r="KV1635" s="1"/>
      <c r="KW1635" s="34"/>
      <c r="KY1635" s="35"/>
      <c r="LA1635" s="36"/>
      <c r="LC1635" s="37"/>
      <c r="LU1635" s="34"/>
      <c r="LW1635" s="35"/>
      <c r="NE1635" s="36"/>
      <c r="NG1635" s="37"/>
      <c r="RG1635" s="34"/>
      <c r="RI1635" s="35"/>
      <c r="SQ1635" s="36"/>
      <c r="SS1635" s="37"/>
      <c r="VT1635" s="1"/>
    </row>
    <row r="1636" spans="169:592" x14ac:dyDescent="0.3">
      <c r="FM1636" s="63"/>
      <c r="FO1636" s="64"/>
      <c r="FQ1636" s="53"/>
      <c r="FS1636" s="65"/>
      <c r="FU1636" s="66"/>
      <c r="FW1636" s="67"/>
      <c r="KH1636" s="67"/>
      <c r="KJ1636" s="66"/>
      <c r="KL1636" s="65"/>
      <c r="KN1636" s="53"/>
      <c r="KP1636" s="64"/>
      <c r="KR1636" s="63"/>
      <c r="KV1636" s="1"/>
      <c r="KW1636" s="34"/>
      <c r="KY1636" s="35"/>
      <c r="LA1636" s="36"/>
      <c r="LC1636" s="37"/>
      <c r="LU1636" s="34"/>
      <c r="LW1636" s="35"/>
      <c r="NE1636" s="36"/>
      <c r="NG1636" s="37"/>
      <c r="RG1636" s="34"/>
      <c r="RI1636" s="35"/>
      <c r="SQ1636" s="36"/>
      <c r="SS1636" s="37"/>
      <c r="VT1636" s="1"/>
    </row>
    <row r="1637" spans="169:592" x14ac:dyDescent="0.3">
      <c r="FM1637" s="63"/>
      <c r="FO1637" s="64"/>
      <c r="FQ1637" s="53"/>
      <c r="FS1637" s="65"/>
      <c r="FU1637" s="66"/>
      <c r="FW1637" s="67"/>
      <c r="KH1637" s="67"/>
      <c r="KJ1637" s="66"/>
      <c r="KL1637" s="65"/>
      <c r="KN1637" s="53"/>
      <c r="KP1637" s="64"/>
      <c r="KR1637" s="63"/>
      <c r="KV1637" s="1"/>
      <c r="KW1637" s="34"/>
      <c r="KY1637" s="35"/>
      <c r="LA1637" s="36"/>
      <c r="LC1637" s="37"/>
      <c r="LU1637" s="34"/>
      <c r="LW1637" s="35"/>
      <c r="NE1637" s="36"/>
      <c r="NG1637" s="37"/>
      <c r="RG1637" s="34"/>
      <c r="RI1637" s="35"/>
      <c r="SQ1637" s="36"/>
      <c r="SS1637" s="37"/>
      <c r="VT1637" s="1"/>
    </row>
    <row r="1638" spans="169:592" x14ac:dyDescent="0.3">
      <c r="FM1638" s="63"/>
      <c r="FO1638" s="64"/>
      <c r="FQ1638" s="53"/>
      <c r="FS1638" s="65"/>
      <c r="FU1638" s="66"/>
      <c r="FW1638" s="67"/>
      <c r="KH1638" s="67"/>
      <c r="KJ1638" s="66"/>
      <c r="KL1638" s="65"/>
      <c r="KN1638" s="53"/>
      <c r="KP1638" s="64"/>
      <c r="KR1638" s="63"/>
      <c r="KV1638" s="1"/>
      <c r="KW1638" s="34"/>
      <c r="KY1638" s="35"/>
      <c r="LA1638" s="36"/>
      <c r="LC1638" s="37"/>
      <c r="LU1638" s="34"/>
      <c r="LW1638" s="35"/>
      <c r="NE1638" s="36"/>
      <c r="NG1638" s="37"/>
      <c r="RG1638" s="34"/>
      <c r="RI1638" s="35"/>
      <c r="SQ1638" s="36"/>
      <c r="SS1638" s="37"/>
      <c r="VT1638" s="1"/>
    </row>
    <row r="1639" spans="169:592" x14ac:dyDescent="0.3">
      <c r="FM1639" s="63"/>
      <c r="FO1639" s="64"/>
      <c r="FQ1639" s="53"/>
      <c r="FS1639" s="65"/>
      <c r="FU1639" s="66"/>
      <c r="FW1639" s="67"/>
      <c r="KH1639" s="67"/>
      <c r="KJ1639" s="66"/>
      <c r="KL1639" s="65"/>
      <c r="KN1639" s="53"/>
      <c r="KP1639" s="64"/>
      <c r="KR1639" s="63"/>
      <c r="KV1639" s="1"/>
      <c r="KW1639" s="34"/>
      <c r="KY1639" s="35"/>
      <c r="LA1639" s="36"/>
      <c r="LC1639" s="37"/>
      <c r="LU1639" s="34"/>
      <c r="LW1639" s="35"/>
      <c r="NE1639" s="36"/>
      <c r="NG1639" s="37"/>
      <c r="RG1639" s="34"/>
      <c r="RI1639" s="35"/>
      <c r="SQ1639" s="36"/>
      <c r="SS1639" s="37"/>
      <c r="VT1639" s="1"/>
    </row>
    <row r="1640" spans="169:592" x14ac:dyDescent="0.3">
      <c r="FM1640" s="63"/>
      <c r="FO1640" s="64"/>
      <c r="FQ1640" s="53"/>
      <c r="FS1640" s="65"/>
      <c r="FU1640" s="66"/>
      <c r="FW1640" s="67"/>
      <c r="KH1640" s="67"/>
      <c r="KJ1640" s="66"/>
      <c r="KL1640" s="65"/>
      <c r="KN1640" s="53"/>
      <c r="KP1640" s="64"/>
      <c r="KR1640" s="63"/>
      <c r="KV1640" s="1"/>
      <c r="KW1640" s="34"/>
      <c r="KY1640" s="35"/>
      <c r="LA1640" s="36"/>
      <c r="LC1640" s="37"/>
      <c r="LU1640" s="34"/>
      <c r="LW1640" s="35"/>
      <c r="NE1640" s="36"/>
      <c r="NG1640" s="37"/>
      <c r="RG1640" s="34"/>
      <c r="RI1640" s="35"/>
      <c r="SQ1640" s="36"/>
      <c r="SS1640" s="37"/>
      <c r="VT1640" s="1"/>
    </row>
    <row r="1641" spans="169:592" x14ac:dyDescent="0.3">
      <c r="FM1641" s="63"/>
      <c r="FO1641" s="64"/>
      <c r="FQ1641" s="53"/>
      <c r="FS1641" s="65"/>
      <c r="FU1641" s="66"/>
      <c r="FW1641" s="67"/>
      <c r="KH1641" s="67"/>
      <c r="KJ1641" s="66"/>
      <c r="KL1641" s="65"/>
      <c r="KN1641" s="53"/>
      <c r="KP1641" s="64"/>
      <c r="KR1641" s="63"/>
      <c r="KV1641" s="1"/>
      <c r="KW1641" s="34"/>
      <c r="KY1641" s="35"/>
      <c r="LA1641" s="36"/>
      <c r="LC1641" s="37"/>
      <c r="LU1641" s="34"/>
      <c r="LW1641" s="35"/>
      <c r="NE1641" s="36"/>
      <c r="NG1641" s="37"/>
      <c r="RG1641" s="34"/>
      <c r="RI1641" s="35"/>
      <c r="SQ1641" s="36"/>
      <c r="SS1641" s="37"/>
      <c r="VT1641" s="1"/>
    </row>
    <row r="1642" spans="169:592" x14ac:dyDescent="0.3">
      <c r="FM1642" s="63"/>
      <c r="FO1642" s="64"/>
      <c r="FQ1642" s="53"/>
      <c r="FS1642" s="65"/>
      <c r="FU1642" s="66"/>
      <c r="FW1642" s="67"/>
      <c r="KH1642" s="67"/>
      <c r="KJ1642" s="66"/>
      <c r="KL1642" s="65"/>
      <c r="KN1642" s="53"/>
      <c r="KP1642" s="64"/>
      <c r="KR1642" s="63"/>
      <c r="KV1642" s="1"/>
      <c r="KW1642" s="34"/>
      <c r="KY1642" s="35"/>
      <c r="LA1642" s="36"/>
      <c r="LC1642" s="37"/>
      <c r="LU1642" s="34"/>
      <c r="LW1642" s="35"/>
      <c r="NE1642" s="36"/>
      <c r="NG1642" s="37"/>
      <c r="RG1642" s="34"/>
      <c r="RI1642" s="35"/>
      <c r="SQ1642" s="36"/>
      <c r="SS1642" s="37"/>
      <c r="VT1642" s="1"/>
    </row>
    <row r="1643" spans="169:592" x14ac:dyDescent="0.3">
      <c r="FM1643" s="63"/>
      <c r="FO1643" s="64"/>
      <c r="FQ1643" s="53"/>
      <c r="FS1643" s="65"/>
      <c r="FU1643" s="66"/>
      <c r="FW1643" s="67"/>
      <c r="KH1643" s="67"/>
      <c r="KJ1643" s="66"/>
      <c r="KL1643" s="65"/>
      <c r="KN1643" s="53"/>
      <c r="KP1643" s="64"/>
      <c r="KR1643" s="63"/>
      <c r="KV1643" s="1"/>
      <c r="KW1643" s="34"/>
      <c r="KY1643" s="35"/>
      <c r="LA1643" s="36"/>
      <c r="LC1643" s="37"/>
      <c r="LU1643" s="34"/>
      <c r="LW1643" s="35"/>
      <c r="NE1643" s="36"/>
      <c r="NG1643" s="37"/>
      <c r="RG1643" s="34"/>
      <c r="RI1643" s="35"/>
      <c r="SQ1643" s="36"/>
      <c r="SS1643" s="37"/>
      <c r="VT1643" s="1"/>
    </row>
    <row r="1644" spans="169:592" x14ac:dyDescent="0.3">
      <c r="FM1644" s="63"/>
      <c r="FO1644" s="64"/>
      <c r="FQ1644" s="53"/>
      <c r="FS1644" s="65"/>
      <c r="FU1644" s="66"/>
      <c r="FW1644" s="67"/>
      <c r="KH1644" s="67"/>
      <c r="KJ1644" s="66"/>
      <c r="KL1644" s="65"/>
      <c r="KN1644" s="53"/>
      <c r="KP1644" s="64"/>
      <c r="KR1644" s="63"/>
      <c r="KV1644" s="1"/>
      <c r="KW1644" s="34"/>
      <c r="KY1644" s="35"/>
      <c r="LA1644" s="36"/>
      <c r="LC1644" s="37"/>
      <c r="LU1644" s="34"/>
      <c r="LW1644" s="35"/>
      <c r="NE1644" s="36"/>
      <c r="NG1644" s="37"/>
      <c r="RG1644" s="34"/>
      <c r="RI1644" s="35"/>
      <c r="SQ1644" s="36"/>
      <c r="SS1644" s="37"/>
      <c r="VT1644" s="1"/>
    </row>
    <row r="1645" spans="169:592" x14ac:dyDescent="0.3">
      <c r="FM1645" s="63"/>
      <c r="FO1645" s="64"/>
      <c r="FQ1645" s="53"/>
      <c r="FS1645" s="65"/>
      <c r="FU1645" s="66"/>
      <c r="FW1645" s="67"/>
      <c r="KH1645" s="67"/>
      <c r="KJ1645" s="66"/>
      <c r="KL1645" s="65"/>
      <c r="KN1645" s="53"/>
      <c r="KP1645" s="64"/>
      <c r="KR1645" s="63"/>
      <c r="KV1645" s="1"/>
      <c r="KW1645" s="34"/>
      <c r="KY1645" s="35"/>
      <c r="LA1645" s="36"/>
      <c r="LC1645" s="37"/>
      <c r="LU1645" s="34"/>
      <c r="LW1645" s="35"/>
      <c r="NE1645" s="36"/>
      <c r="NG1645" s="37"/>
      <c r="RG1645" s="34"/>
      <c r="RI1645" s="35"/>
      <c r="SQ1645" s="36"/>
      <c r="SS1645" s="37"/>
      <c r="VT1645" s="1"/>
    </row>
    <row r="1646" spans="169:592" x14ac:dyDescent="0.3">
      <c r="FM1646" s="63"/>
      <c r="FO1646" s="64"/>
      <c r="FQ1646" s="53"/>
      <c r="FS1646" s="65"/>
      <c r="FU1646" s="66"/>
      <c r="FW1646" s="67"/>
      <c r="KH1646" s="67"/>
      <c r="KJ1646" s="66"/>
      <c r="KL1646" s="65"/>
      <c r="KN1646" s="53"/>
      <c r="KP1646" s="64"/>
      <c r="KR1646" s="63"/>
      <c r="KV1646" s="1"/>
      <c r="KW1646" s="34"/>
      <c r="KY1646" s="35"/>
      <c r="LA1646" s="36"/>
      <c r="LC1646" s="37"/>
      <c r="LU1646" s="34"/>
      <c r="LW1646" s="35"/>
      <c r="NE1646" s="36"/>
      <c r="NG1646" s="37"/>
      <c r="PZ1646" s="44"/>
      <c r="RG1646" s="34"/>
      <c r="RI1646" s="35"/>
      <c r="SQ1646" s="36"/>
      <c r="SS1646" s="37"/>
      <c r="VT1646" s="1"/>
    </row>
    <row r="1647" spans="169:592" x14ac:dyDescent="0.3">
      <c r="FM1647" s="63"/>
      <c r="FO1647" s="64"/>
      <c r="FQ1647" s="53"/>
      <c r="FS1647" s="65"/>
      <c r="FU1647" s="66"/>
      <c r="FW1647" s="67"/>
      <c r="KH1647" s="67"/>
      <c r="KJ1647" s="66"/>
      <c r="KL1647" s="65"/>
      <c r="KN1647" s="53"/>
      <c r="KP1647" s="64"/>
      <c r="KR1647" s="63"/>
      <c r="KV1647" s="1"/>
      <c r="KW1647" s="34"/>
      <c r="KY1647" s="35"/>
      <c r="LA1647" s="36"/>
      <c r="LC1647" s="37"/>
      <c r="LU1647" s="34"/>
      <c r="LW1647" s="35"/>
      <c r="NE1647" s="36"/>
      <c r="NG1647" s="37"/>
      <c r="PZ1647" s="44"/>
      <c r="RG1647" s="34"/>
      <c r="RI1647" s="35"/>
      <c r="SQ1647" s="36"/>
      <c r="SS1647" s="37"/>
      <c r="VT1647" s="1"/>
    </row>
    <row r="1648" spans="169:592" x14ac:dyDescent="0.3">
      <c r="FM1648" s="63"/>
      <c r="FO1648" s="64"/>
      <c r="FQ1648" s="53"/>
      <c r="FS1648" s="65"/>
      <c r="FU1648" s="66"/>
      <c r="FW1648" s="67"/>
      <c r="KH1648" s="67"/>
      <c r="KJ1648" s="66"/>
      <c r="KL1648" s="65"/>
      <c r="KN1648" s="53"/>
      <c r="KP1648" s="64"/>
      <c r="KR1648" s="63"/>
      <c r="KV1648" s="1"/>
      <c r="KW1648" s="34"/>
      <c r="KY1648" s="35"/>
      <c r="LA1648" s="36"/>
      <c r="LC1648" s="37"/>
      <c r="LU1648" s="34"/>
      <c r="LW1648" s="35"/>
      <c r="NE1648" s="36"/>
      <c r="NG1648" s="37"/>
      <c r="PZ1648" s="44"/>
      <c r="RG1648" s="34"/>
      <c r="RI1648" s="35"/>
      <c r="SQ1648" s="36"/>
      <c r="SS1648" s="37"/>
      <c r="VT1648" s="1"/>
    </row>
    <row r="1649" spans="169:592" x14ac:dyDescent="0.3">
      <c r="FM1649" s="63"/>
      <c r="FO1649" s="64"/>
      <c r="FQ1649" s="53"/>
      <c r="FS1649" s="65"/>
      <c r="FU1649" s="66"/>
      <c r="FW1649" s="67"/>
      <c r="KH1649" s="67"/>
      <c r="KJ1649" s="66"/>
      <c r="KL1649" s="65"/>
      <c r="KN1649" s="53"/>
      <c r="KP1649" s="64"/>
      <c r="KR1649" s="63"/>
      <c r="KV1649" s="1"/>
      <c r="KW1649" s="34"/>
      <c r="KY1649" s="35"/>
      <c r="LA1649" s="36"/>
      <c r="LC1649" s="37"/>
      <c r="LU1649" s="34"/>
      <c r="LW1649" s="35"/>
      <c r="NE1649" s="36"/>
      <c r="NG1649" s="37"/>
      <c r="PZ1649" s="44"/>
      <c r="RG1649" s="34"/>
      <c r="RI1649" s="35"/>
      <c r="SQ1649" s="36"/>
      <c r="SS1649" s="37"/>
      <c r="VT1649" s="1"/>
    </row>
    <row r="1650" spans="169:592" x14ac:dyDescent="0.3">
      <c r="FM1650" s="63"/>
      <c r="FO1650" s="64"/>
      <c r="FQ1650" s="53"/>
      <c r="FS1650" s="65"/>
      <c r="FU1650" s="66"/>
      <c r="FW1650" s="67"/>
      <c r="KH1650" s="67"/>
      <c r="KJ1650" s="66"/>
      <c r="KL1650" s="65"/>
      <c r="KN1650" s="53"/>
      <c r="KP1650" s="64"/>
      <c r="KR1650" s="63"/>
      <c r="KV1650" s="1"/>
      <c r="KW1650" s="34"/>
      <c r="KY1650" s="35"/>
      <c r="LA1650" s="36"/>
      <c r="LC1650" s="37"/>
      <c r="LU1650" s="34"/>
      <c r="LW1650" s="35"/>
      <c r="NE1650" s="36"/>
      <c r="NG1650" s="37"/>
      <c r="PZ1650" s="44"/>
      <c r="RG1650" s="34"/>
      <c r="RI1650" s="35"/>
      <c r="SQ1650" s="36"/>
      <c r="SS1650" s="37"/>
      <c r="VT1650" s="1"/>
    </row>
    <row r="1651" spans="169:592" x14ac:dyDescent="0.3">
      <c r="FM1651" s="63"/>
      <c r="FO1651" s="64"/>
      <c r="FQ1651" s="53"/>
      <c r="FS1651" s="65"/>
      <c r="FU1651" s="66"/>
      <c r="FW1651" s="67"/>
      <c r="KH1651" s="67"/>
      <c r="KJ1651" s="66"/>
      <c r="KL1651" s="65"/>
      <c r="KN1651" s="53"/>
      <c r="KP1651" s="64"/>
      <c r="KR1651" s="63"/>
      <c r="KV1651" s="1"/>
      <c r="KW1651" s="34"/>
      <c r="KY1651" s="35"/>
      <c r="LA1651" s="36"/>
      <c r="LC1651" s="37"/>
      <c r="LU1651" s="34"/>
      <c r="LW1651" s="35"/>
      <c r="NE1651" s="36"/>
      <c r="NG1651" s="37"/>
      <c r="PZ1651" s="44"/>
      <c r="RG1651" s="34"/>
      <c r="RI1651" s="35"/>
      <c r="SQ1651" s="36"/>
      <c r="SS1651" s="37"/>
      <c r="VT1651" s="1"/>
    </row>
    <row r="1652" spans="169:592" x14ac:dyDescent="0.3">
      <c r="FM1652" s="63"/>
      <c r="FO1652" s="64"/>
      <c r="FQ1652" s="53"/>
      <c r="FS1652" s="65"/>
      <c r="FU1652" s="66"/>
      <c r="FW1652" s="67"/>
      <c r="KH1652" s="67"/>
      <c r="KJ1652" s="66"/>
      <c r="KL1652" s="65"/>
      <c r="KN1652" s="53"/>
      <c r="KP1652" s="64"/>
      <c r="KR1652" s="63"/>
      <c r="KV1652" s="1"/>
      <c r="KW1652" s="34"/>
      <c r="KY1652" s="35"/>
      <c r="LA1652" s="36"/>
      <c r="LC1652" s="37"/>
      <c r="LU1652" s="34"/>
      <c r="LW1652" s="35"/>
      <c r="NE1652" s="36"/>
      <c r="NG1652" s="37"/>
      <c r="PZ1652" s="44"/>
      <c r="RG1652" s="34"/>
      <c r="RI1652" s="35"/>
      <c r="SQ1652" s="36"/>
      <c r="SS1652" s="37"/>
      <c r="VT1652" s="1"/>
    </row>
    <row r="1653" spans="169:592" x14ac:dyDescent="0.3">
      <c r="FM1653" s="63"/>
      <c r="FO1653" s="64"/>
      <c r="FQ1653" s="53"/>
      <c r="FS1653" s="65"/>
      <c r="FU1653" s="66"/>
      <c r="FW1653" s="67"/>
      <c r="KH1653" s="67"/>
      <c r="KJ1653" s="66"/>
      <c r="KL1653" s="65"/>
      <c r="KN1653" s="53"/>
      <c r="KP1653" s="64"/>
      <c r="KR1653" s="63"/>
      <c r="KV1653" s="1"/>
      <c r="KW1653" s="34"/>
      <c r="KY1653" s="35"/>
      <c r="LA1653" s="36"/>
      <c r="LC1653" s="37"/>
      <c r="LD1653" s="37"/>
      <c r="LE1653" s="37"/>
      <c r="LF1653" s="37"/>
      <c r="LG1653" s="37"/>
      <c r="LH1653" s="37"/>
      <c r="LI1653" s="37"/>
      <c r="LJ1653" s="37"/>
      <c r="LK1653" s="37"/>
      <c r="LL1653" s="37"/>
      <c r="LM1653" s="37"/>
      <c r="LN1653" s="37"/>
      <c r="LO1653" s="37"/>
      <c r="LP1653" s="37"/>
      <c r="LQ1653" s="37"/>
      <c r="LR1653" s="37"/>
      <c r="LS1653" s="37"/>
      <c r="LT1653" s="37"/>
      <c r="LU1653" s="34"/>
      <c r="LV1653" s="37"/>
      <c r="LW1653" s="35"/>
      <c r="LX1653" s="37"/>
      <c r="LY1653" s="37"/>
      <c r="LZ1653" s="37"/>
      <c r="MA1653" s="37"/>
      <c r="MB1653" s="37"/>
      <c r="MC1653" s="37"/>
      <c r="MD1653" s="37"/>
      <c r="ME1653" s="37"/>
      <c r="MF1653" s="37"/>
      <c r="MG1653" s="37"/>
      <c r="MH1653" s="37"/>
      <c r="MI1653" s="37"/>
      <c r="MJ1653" s="37"/>
      <c r="MK1653" s="37"/>
      <c r="ML1653" s="37"/>
      <c r="MM1653" s="37"/>
      <c r="MN1653" s="37"/>
      <c r="MO1653" s="37"/>
      <c r="MP1653" s="37"/>
      <c r="MQ1653" s="37"/>
      <c r="MR1653" s="37"/>
      <c r="MS1653" s="37"/>
      <c r="MT1653" s="37"/>
      <c r="MU1653" s="37"/>
      <c r="MV1653" s="37"/>
      <c r="MW1653" s="37"/>
      <c r="MX1653" s="37"/>
      <c r="MY1653" s="37"/>
      <c r="MZ1653" s="37"/>
      <c r="NA1653" s="37"/>
      <c r="NB1653" s="37"/>
      <c r="NC1653" s="37"/>
      <c r="ND1653" s="37"/>
      <c r="NE1653" s="36"/>
      <c r="NF1653" s="37"/>
      <c r="NG1653" s="37"/>
      <c r="NH1653" s="37"/>
      <c r="NI1653" s="37"/>
      <c r="NJ1653" s="37"/>
      <c r="NK1653" s="37"/>
      <c r="NL1653" s="37"/>
      <c r="NM1653" s="37"/>
      <c r="NN1653" s="37"/>
      <c r="NO1653" s="37"/>
      <c r="NP1653" s="37"/>
      <c r="NQ1653" s="37"/>
      <c r="NR1653" s="37"/>
      <c r="NS1653" s="37"/>
      <c r="NT1653" s="37"/>
      <c r="NU1653" s="37"/>
      <c r="NV1653" s="37"/>
      <c r="NW1653" s="37"/>
      <c r="NX1653" s="37"/>
      <c r="NY1653" s="37"/>
      <c r="NZ1653" s="37"/>
      <c r="OA1653" s="37"/>
      <c r="OB1653" s="37"/>
      <c r="OC1653" s="37"/>
      <c r="OD1653" s="37"/>
      <c r="OE1653" s="37"/>
      <c r="OF1653" s="37"/>
      <c r="OG1653" s="37"/>
      <c r="OH1653" s="37"/>
      <c r="OI1653" s="37"/>
      <c r="OJ1653" s="37"/>
      <c r="OK1653" s="37"/>
      <c r="OL1653" s="37"/>
      <c r="OM1653" s="37"/>
      <c r="ON1653" s="37"/>
      <c r="OO1653" s="37"/>
      <c r="OP1653" s="37"/>
      <c r="OQ1653" s="37"/>
      <c r="OR1653" s="37"/>
      <c r="OS1653" s="37"/>
      <c r="OT1653" s="37"/>
      <c r="OU1653" s="37"/>
      <c r="OV1653" s="37"/>
      <c r="OW1653" s="37"/>
      <c r="OX1653" s="37"/>
      <c r="OY1653" s="37"/>
      <c r="OZ1653" s="37"/>
      <c r="PA1653" s="37"/>
      <c r="PB1653" s="37"/>
      <c r="PC1653" s="37"/>
      <c r="PD1653" s="37"/>
      <c r="PE1653" s="37"/>
      <c r="PF1653" s="37"/>
      <c r="PG1653" s="37"/>
      <c r="PH1653" s="37"/>
      <c r="PI1653" s="37"/>
      <c r="PJ1653" s="37"/>
      <c r="PK1653" s="37"/>
      <c r="PL1653" s="37"/>
      <c r="PM1653" s="37"/>
      <c r="PN1653" s="37"/>
      <c r="PO1653" s="37"/>
      <c r="PP1653" s="37"/>
      <c r="PQ1653" s="37"/>
      <c r="PR1653" s="37"/>
      <c r="PS1653" s="37"/>
      <c r="PT1653" s="37"/>
      <c r="PU1653" s="37"/>
      <c r="PV1653" s="37"/>
      <c r="PW1653" s="37"/>
      <c r="PX1653" s="37"/>
      <c r="PY1653" s="37"/>
      <c r="PZ1653" s="37"/>
      <c r="QA1653" s="37"/>
      <c r="QB1653" s="37"/>
      <c r="QC1653" s="37"/>
      <c r="QD1653" s="37"/>
      <c r="QE1653" s="37"/>
      <c r="QF1653" s="37"/>
      <c r="QG1653" s="37"/>
      <c r="QH1653" s="37"/>
      <c r="QI1653" s="37"/>
      <c r="QJ1653" s="37"/>
      <c r="QK1653" s="37"/>
      <c r="QL1653" s="37"/>
      <c r="QM1653" s="37"/>
      <c r="QN1653" s="37"/>
      <c r="QO1653" s="37"/>
      <c r="QP1653" s="37"/>
      <c r="QQ1653" s="37"/>
      <c r="QR1653" s="37"/>
      <c r="QS1653" s="37"/>
      <c r="QT1653" s="37"/>
      <c r="QU1653" s="37"/>
      <c r="QV1653" s="37"/>
      <c r="QW1653" s="37"/>
      <c r="QX1653" s="37"/>
      <c r="QY1653" s="37"/>
      <c r="QZ1653" s="37"/>
      <c r="RA1653" s="37"/>
      <c r="RB1653" s="37"/>
      <c r="RC1653" s="37"/>
      <c r="RD1653" s="37"/>
      <c r="RE1653" s="37"/>
      <c r="RF1653" s="37"/>
      <c r="RG1653" s="34"/>
      <c r="RH1653" s="37"/>
      <c r="RI1653" s="35"/>
      <c r="RJ1653" s="37"/>
      <c r="RK1653" s="37"/>
      <c r="RL1653" s="37"/>
      <c r="RM1653" s="37"/>
      <c r="RN1653" s="37"/>
      <c r="RO1653" s="37"/>
      <c r="RP1653" s="37"/>
      <c r="RQ1653" s="37"/>
      <c r="RR1653" s="37"/>
      <c r="RS1653" s="37"/>
      <c r="RT1653" s="37"/>
      <c r="RU1653" s="37"/>
      <c r="RV1653" s="37"/>
      <c r="RW1653" s="37"/>
      <c r="RX1653" s="37"/>
      <c r="RY1653" s="37"/>
      <c r="RZ1653" s="37"/>
      <c r="SA1653" s="37"/>
      <c r="SB1653" s="37"/>
      <c r="SC1653" s="37"/>
      <c r="SD1653" s="37"/>
      <c r="SE1653" s="37"/>
      <c r="SF1653" s="37"/>
      <c r="SG1653" s="37"/>
      <c r="SH1653" s="37"/>
      <c r="SI1653" s="37"/>
      <c r="SJ1653" s="37"/>
      <c r="SK1653" s="37"/>
      <c r="SL1653" s="37"/>
      <c r="SM1653" s="37"/>
      <c r="SN1653" s="37"/>
      <c r="SO1653" s="37"/>
      <c r="SP1653" s="37"/>
      <c r="SQ1653" s="37"/>
      <c r="SR1653" s="37"/>
      <c r="SS1653" s="37"/>
      <c r="VT1653" s="1"/>
    </row>
    <row r="1654" spans="169:592" x14ac:dyDescent="0.3">
      <c r="FM1654" s="63"/>
      <c r="FO1654" s="64"/>
      <c r="FQ1654" s="53"/>
      <c r="FS1654" s="65"/>
      <c r="FU1654" s="66"/>
      <c r="FW1654" s="67"/>
      <c r="KH1654" s="67"/>
      <c r="KJ1654" s="66"/>
      <c r="KL1654" s="65"/>
      <c r="KN1654" s="53"/>
      <c r="KP1654" s="64"/>
      <c r="KR1654" s="63"/>
      <c r="KV1654" s="1"/>
      <c r="KW1654" s="34"/>
      <c r="KY1654" s="35"/>
      <c r="LA1654" s="36"/>
      <c r="LC1654" s="37"/>
      <c r="LD1654" s="37"/>
      <c r="LE1654" s="37"/>
      <c r="LF1654" s="37"/>
      <c r="LG1654" s="37"/>
      <c r="LH1654" s="37"/>
      <c r="LI1654" s="37"/>
      <c r="LJ1654" s="37"/>
      <c r="LK1654" s="37"/>
      <c r="LL1654" s="37"/>
      <c r="LM1654" s="37"/>
      <c r="LN1654" s="37"/>
      <c r="LO1654" s="37"/>
      <c r="LP1654" s="37"/>
      <c r="LQ1654" s="37"/>
      <c r="LR1654" s="37"/>
      <c r="LS1654" s="37"/>
      <c r="LT1654" s="37"/>
      <c r="LU1654" s="34"/>
      <c r="LV1654" s="37"/>
      <c r="LW1654" s="35"/>
      <c r="LX1654" s="37"/>
      <c r="LY1654" s="37"/>
      <c r="LZ1654" s="37"/>
      <c r="MA1654" s="37"/>
      <c r="MB1654" s="37"/>
      <c r="MC1654" s="37"/>
      <c r="MD1654" s="37"/>
      <c r="ME1654" s="37"/>
      <c r="MF1654" s="37"/>
      <c r="MG1654" s="37"/>
      <c r="MH1654" s="37"/>
      <c r="MI1654" s="37"/>
      <c r="MJ1654" s="37"/>
      <c r="MK1654" s="37"/>
      <c r="ML1654" s="37"/>
      <c r="MM1654" s="37"/>
      <c r="MN1654" s="37"/>
      <c r="MO1654" s="37"/>
      <c r="MP1654" s="37"/>
      <c r="MQ1654" s="37"/>
      <c r="MR1654" s="37"/>
      <c r="MS1654" s="37"/>
      <c r="MT1654" s="37"/>
      <c r="MU1654" s="37"/>
      <c r="MV1654" s="37"/>
      <c r="MW1654" s="37"/>
      <c r="MX1654" s="37"/>
      <c r="MY1654" s="37"/>
      <c r="MZ1654" s="37"/>
      <c r="NA1654" s="37"/>
      <c r="NB1654" s="37"/>
      <c r="NC1654" s="37"/>
      <c r="ND1654" s="37"/>
      <c r="NE1654" s="36"/>
      <c r="NF1654" s="37"/>
      <c r="NG1654" s="37"/>
      <c r="NH1654" s="37"/>
      <c r="NI1654" s="37"/>
      <c r="NJ1654" s="37"/>
      <c r="NK1654" s="37"/>
      <c r="NL1654" s="37"/>
      <c r="NM1654" s="37"/>
      <c r="NN1654" s="37"/>
      <c r="NO1654" s="37"/>
      <c r="NP1654" s="37"/>
      <c r="NQ1654" s="37"/>
      <c r="NR1654" s="37"/>
      <c r="NS1654" s="37"/>
      <c r="NT1654" s="37"/>
      <c r="NU1654" s="37"/>
      <c r="NV1654" s="37"/>
      <c r="NW1654" s="37"/>
      <c r="NX1654" s="37"/>
      <c r="NY1654" s="37"/>
      <c r="NZ1654" s="37"/>
      <c r="OA1654" s="37"/>
      <c r="OB1654" s="37"/>
      <c r="OC1654" s="37"/>
      <c r="OD1654" s="37"/>
      <c r="OE1654" s="37"/>
      <c r="OF1654" s="37"/>
      <c r="OG1654" s="37"/>
      <c r="OH1654" s="37"/>
      <c r="OI1654" s="37"/>
      <c r="OJ1654" s="37"/>
      <c r="OK1654" s="37"/>
      <c r="OL1654" s="37"/>
      <c r="OM1654" s="37"/>
      <c r="ON1654" s="37"/>
      <c r="OO1654" s="37"/>
      <c r="OP1654" s="37"/>
      <c r="OQ1654" s="37"/>
      <c r="OR1654" s="37"/>
      <c r="OS1654" s="37"/>
      <c r="OT1654" s="37"/>
      <c r="OU1654" s="37"/>
      <c r="OV1654" s="37"/>
      <c r="OW1654" s="37"/>
      <c r="OX1654" s="37"/>
      <c r="OY1654" s="37"/>
      <c r="OZ1654" s="37"/>
      <c r="PA1654" s="37"/>
      <c r="PB1654" s="37"/>
      <c r="PC1654" s="37"/>
      <c r="PD1654" s="37"/>
      <c r="PE1654" s="37"/>
      <c r="PF1654" s="37"/>
      <c r="PG1654" s="37"/>
      <c r="PH1654" s="37"/>
      <c r="PI1654" s="37"/>
      <c r="PJ1654" s="37"/>
      <c r="PK1654" s="37"/>
      <c r="PL1654" s="37"/>
      <c r="PM1654" s="37"/>
      <c r="PN1654" s="37"/>
      <c r="PO1654" s="37"/>
      <c r="PP1654" s="37"/>
      <c r="PQ1654" s="37"/>
      <c r="PR1654" s="37"/>
      <c r="PS1654" s="37"/>
      <c r="PT1654" s="37"/>
      <c r="PU1654" s="37"/>
      <c r="PV1654" s="37"/>
      <c r="PW1654" s="37"/>
      <c r="PX1654" s="37"/>
      <c r="PY1654" s="37"/>
      <c r="PZ1654" s="37"/>
      <c r="QA1654" s="37"/>
      <c r="QB1654" s="37"/>
      <c r="QC1654" s="37"/>
      <c r="QD1654" s="37"/>
      <c r="QE1654" s="37"/>
      <c r="QF1654" s="37"/>
      <c r="QG1654" s="37"/>
      <c r="QH1654" s="37"/>
      <c r="QI1654" s="37"/>
      <c r="QJ1654" s="37"/>
      <c r="QK1654" s="37"/>
      <c r="QL1654" s="37"/>
      <c r="QM1654" s="37"/>
      <c r="QN1654" s="37"/>
      <c r="QO1654" s="37"/>
      <c r="QP1654" s="37"/>
      <c r="QQ1654" s="37"/>
      <c r="QR1654" s="37"/>
      <c r="QS1654" s="37"/>
      <c r="QT1654" s="37"/>
      <c r="QU1654" s="37"/>
      <c r="QV1654" s="37"/>
      <c r="QW1654" s="37"/>
      <c r="QX1654" s="37"/>
      <c r="QY1654" s="37"/>
      <c r="QZ1654" s="37"/>
      <c r="RA1654" s="37"/>
      <c r="RB1654" s="37"/>
      <c r="RC1654" s="37"/>
      <c r="RD1654" s="37"/>
      <c r="RE1654" s="37"/>
      <c r="RF1654" s="37"/>
      <c r="RG1654" s="34"/>
      <c r="RH1654" s="37"/>
      <c r="RI1654" s="35"/>
      <c r="RJ1654" s="37"/>
      <c r="RK1654" s="37"/>
      <c r="RL1654" s="37"/>
      <c r="RM1654" s="37"/>
      <c r="RN1654" s="37"/>
      <c r="RO1654" s="37"/>
      <c r="RP1654" s="37"/>
      <c r="RQ1654" s="37"/>
      <c r="RR1654" s="37"/>
      <c r="RS1654" s="37"/>
      <c r="RT1654" s="37"/>
      <c r="RU1654" s="37"/>
      <c r="RV1654" s="37"/>
      <c r="RW1654" s="37"/>
      <c r="RX1654" s="37"/>
      <c r="RY1654" s="37"/>
      <c r="RZ1654" s="37"/>
      <c r="SA1654" s="37"/>
      <c r="SB1654" s="37"/>
      <c r="SC1654" s="37"/>
      <c r="SD1654" s="37"/>
      <c r="SE1654" s="37"/>
      <c r="SF1654" s="37"/>
      <c r="SG1654" s="37"/>
      <c r="SH1654" s="37"/>
      <c r="SI1654" s="37"/>
      <c r="SJ1654" s="37"/>
      <c r="SK1654" s="37"/>
      <c r="SL1654" s="37"/>
      <c r="SM1654" s="37"/>
      <c r="SN1654" s="37"/>
      <c r="SO1654" s="37"/>
      <c r="SP1654" s="37"/>
      <c r="SQ1654" s="37"/>
      <c r="SR1654" s="37"/>
      <c r="SS1654" s="37"/>
      <c r="VT1654" s="1"/>
    </row>
    <row r="1655" spans="169:592" x14ac:dyDescent="0.3">
      <c r="FM1655" s="63"/>
      <c r="FO1655" s="64"/>
      <c r="FQ1655" s="53"/>
      <c r="FS1655" s="65"/>
      <c r="FU1655" s="66"/>
      <c r="FW1655" s="67"/>
      <c r="KH1655" s="67"/>
      <c r="KJ1655" s="66"/>
      <c r="KL1655" s="65"/>
      <c r="KN1655" s="53"/>
      <c r="KP1655" s="64"/>
      <c r="KR1655" s="63"/>
      <c r="KV1655" s="1"/>
      <c r="KW1655" s="34"/>
      <c r="KY1655" s="35"/>
      <c r="LA1655" s="36"/>
      <c r="LU1655" s="34"/>
      <c r="LW1655" s="35"/>
      <c r="NE1655" s="36"/>
      <c r="PZ1655" s="44"/>
      <c r="QK1655" s="37"/>
      <c r="RG1655" s="34"/>
      <c r="RI1655" s="35"/>
      <c r="SQ1655" s="36"/>
      <c r="VT1655" s="1"/>
    </row>
    <row r="1656" spans="169:592" x14ac:dyDescent="0.3">
      <c r="FM1656" s="63"/>
      <c r="FO1656" s="64"/>
      <c r="FQ1656" s="53"/>
      <c r="FS1656" s="65"/>
      <c r="FU1656" s="66"/>
      <c r="FW1656" s="67"/>
      <c r="KH1656" s="67"/>
      <c r="KJ1656" s="66"/>
      <c r="KL1656" s="65"/>
      <c r="KN1656" s="53"/>
      <c r="KP1656" s="64"/>
      <c r="KR1656" s="63"/>
      <c r="KV1656" s="1"/>
      <c r="KW1656" s="34"/>
      <c r="KY1656" s="35"/>
      <c r="LA1656" s="36"/>
      <c r="LU1656" s="34"/>
      <c r="LW1656" s="35"/>
      <c r="NE1656" s="36"/>
      <c r="PZ1656" s="44"/>
      <c r="QK1656" s="37"/>
      <c r="RG1656" s="34"/>
      <c r="RI1656" s="35"/>
      <c r="SQ1656" s="36"/>
      <c r="VT1656" s="1"/>
    </row>
    <row r="1657" spans="169:592" x14ac:dyDescent="0.3">
      <c r="FM1657" s="63"/>
      <c r="FO1657" s="64"/>
      <c r="FQ1657" s="53"/>
      <c r="FS1657" s="65"/>
      <c r="FU1657" s="66"/>
      <c r="FW1657" s="67"/>
      <c r="KH1657" s="67"/>
      <c r="KJ1657" s="66"/>
      <c r="KL1657" s="65"/>
      <c r="KN1657" s="53"/>
      <c r="KP1657" s="64"/>
      <c r="KR1657" s="63"/>
      <c r="KV1657" s="1"/>
      <c r="KW1657" s="34"/>
      <c r="KY1657" s="35"/>
      <c r="LA1657" s="36"/>
      <c r="LB1657" s="36"/>
      <c r="LC1657" s="36"/>
      <c r="LD1657" s="36"/>
      <c r="LE1657" s="36"/>
      <c r="LF1657" s="36"/>
      <c r="LG1657" s="36"/>
      <c r="LH1657" s="36"/>
      <c r="LI1657" s="36"/>
      <c r="LJ1657" s="36"/>
      <c r="LK1657" s="36"/>
      <c r="LL1657" s="36"/>
      <c r="LM1657" s="36"/>
      <c r="LN1657" s="36"/>
      <c r="LO1657" s="36"/>
      <c r="LP1657" s="36"/>
      <c r="LQ1657" s="36"/>
      <c r="LR1657" s="36"/>
      <c r="LS1657" s="36"/>
      <c r="LT1657" s="36"/>
      <c r="LU1657" s="34"/>
      <c r="LV1657" s="36"/>
      <c r="LW1657" s="35"/>
      <c r="LX1657" s="36"/>
      <c r="LY1657" s="36"/>
      <c r="LZ1657" s="36"/>
      <c r="MA1657" s="36"/>
      <c r="MB1657" s="36"/>
      <c r="MC1657" s="36"/>
      <c r="MD1657" s="36"/>
      <c r="ME1657" s="36"/>
      <c r="MF1657" s="36"/>
      <c r="MG1657" s="36"/>
      <c r="MH1657" s="36"/>
      <c r="MI1657" s="36"/>
      <c r="MJ1657" s="36"/>
      <c r="MK1657" s="36"/>
      <c r="ML1657" s="36"/>
      <c r="MM1657" s="36"/>
      <c r="MN1657" s="36"/>
      <c r="MO1657" s="36"/>
      <c r="MP1657" s="36"/>
      <c r="MQ1657" s="36"/>
      <c r="MR1657" s="36"/>
      <c r="MS1657" s="36"/>
      <c r="MT1657" s="36"/>
      <c r="MU1657" s="36"/>
      <c r="MV1657" s="36"/>
      <c r="MW1657" s="36"/>
      <c r="MX1657" s="36"/>
      <c r="MY1657" s="36"/>
      <c r="MZ1657" s="36"/>
      <c r="NA1657" s="36"/>
      <c r="NB1657" s="36"/>
      <c r="NC1657" s="36"/>
      <c r="ND1657" s="36"/>
      <c r="NE1657" s="36"/>
      <c r="NF1657" s="36"/>
      <c r="NG1657" s="36"/>
      <c r="NH1657" s="36"/>
      <c r="NI1657" s="36"/>
      <c r="NJ1657" s="36"/>
      <c r="NK1657" s="36"/>
      <c r="NL1657" s="36"/>
      <c r="NM1657" s="36"/>
      <c r="NN1657" s="36"/>
      <c r="NO1657" s="36"/>
      <c r="NP1657" s="36"/>
      <c r="NQ1657" s="36"/>
      <c r="NR1657" s="36"/>
      <c r="NS1657" s="36"/>
      <c r="NT1657" s="36"/>
      <c r="NU1657" s="36"/>
      <c r="NV1657" s="36"/>
      <c r="NW1657" s="36"/>
      <c r="NX1657" s="36"/>
      <c r="NY1657" s="36"/>
      <c r="NZ1657" s="36"/>
      <c r="OA1657" s="36"/>
      <c r="OB1657" s="36"/>
      <c r="OC1657" s="36"/>
      <c r="OD1657" s="36"/>
      <c r="OE1657" s="36"/>
      <c r="OF1657" s="36"/>
      <c r="OG1657" s="36"/>
      <c r="OH1657" s="36"/>
      <c r="OI1657" s="36"/>
      <c r="OJ1657" s="36"/>
      <c r="OK1657" s="36"/>
      <c r="OL1657" s="36"/>
      <c r="OM1657" s="36"/>
      <c r="ON1657" s="36"/>
      <c r="OO1657" s="36"/>
      <c r="OP1657" s="36"/>
      <c r="OQ1657" s="36"/>
      <c r="OR1657" s="36"/>
      <c r="OS1657" s="36"/>
      <c r="OT1657" s="36"/>
      <c r="OU1657" s="36"/>
      <c r="OV1657" s="36"/>
      <c r="OW1657" s="36"/>
      <c r="OX1657" s="36"/>
      <c r="OY1657" s="36"/>
      <c r="OZ1657" s="36"/>
      <c r="PA1657" s="36"/>
      <c r="PB1657" s="36"/>
      <c r="PC1657" s="36"/>
      <c r="PD1657" s="36"/>
      <c r="PE1657" s="36"/>
      <c r="PF1657" s="36"/>
      <c r="PG1657" s="36"/>
      <c r="PH1657" s="36"/>
      <c r="PI1657" s="36"/>
      <c r="PJ1657" s="36"/>
      <c r="PK1657" s="36"/>
      <c r="PL1657" s="36"/>
      <c r="PM1657" s="36"/>
      <c r="PN1657" s="36"/>
      <c r="PO1657" s="36"/>
      <c r="PP1657" s="36"/>
      <c r="PQ1657" s="36"/>
      <c r="PR1657" s="36"/>
      <c r="PS1657" s="36"/>
      <c r="PT1657" s="36"/>
      <c r="PU1657" s="36"/>
      <c r="PV1657" s="36"/>
      <c r="PW1657" s="36"/>
      <c r="PX1657" s="36"/>
      <c r="PY1657" s="36"/>
      <c r="PZ1657" s="36"/>
      <c r="QA1657" s="36"/>
      <c r="QB1657" s="36"/>
      <c r="QC1657" s="36"/>
      <c r="QD1657" s="36"/>
      <c r="QE1657" s="36"/>
      <c r="QF1657" s="36"/>
      <c r="QG1657" s="36"/>
      <c r="QH1657" s="36"/>
      <c r="QI1657" s="36"/>
      <c r="QJ1657" s="36"/>
      <c r="QK1657" s="36"/>
      <c r="QL1657" s="36"/>
      <c r="QM1657" s="36"/>
      <c r="QN1657" s="36"/>
      <c r="QO1657" s="36"/>
      <c r="QP1657" s="36"/>
      <c r="QQ1657" s="36"/>
      <c r="QR1657" s="36"/>
      <c r="QS1657" s="36"/>
      <c r="QT1657" s="36"/>
      <c r="QU1657" s="36"/>
      <c r="QV1657" s="36"/>
      <c r="QW1657" s="36"/>
      <c r="QX1657" s="36"/>
      <c r="QY1657" s="36"/>
      <c r="QZ1657" s="36"/>
      <c r="RA1657" s="36"/>
      <c r="RB1657" s="36"/>
      <c r="RC1657" s="36"/>
      <c r="RD1657" s="36"/>
      <c r="RE1657" s="36"/>
      <c r="RF1657" s="36"/>
      <c r="RG1657" s="34"/>
      <c r="RH1657" s="36"/>
      <c r="RI1657" s="35"/>
      <c r="RJ1657" s="36"/>
      <c r="RK1657" s="36"/>
      <c r="RL1657" s="36"/>
      <c r="RM1657" s="36"/>
      <c r="RN1657" s="36"/>
      <c r="RO1657" s="36"/>
      <c r="RP1657" s="36"/>
      <c r="RQ1657" s="36"/>
      <c r="RR1657" s="36"/>
      <c r="RS1657" s="36"/>
      <c r="RT1657" s="36"/>
      <c r="RU1657" s="36"/>
      <c r="RV1657" s="36"/>
      <c r="RW1657" s="36"/>
      <c r="RX1657" s="36"/>
      <c r="RY1657" s="36"/>
      <c r="RZ1657" s="36"/>
      <c r="SA1657" s="36"/>
      <c r="SB1657" s="36"/>
      <c r="SC1657" s="36"/>
      <c r="SD1657" s="36"/>
      <c r="SE1657" s="36"/>
      <c r="SF1657" s="36"/>
      <c r="SG1657" s="36"/>
      <c r="SH1657" s="36"/>
      <c r="SI1657" s="36"/>
      <c r="SJ1657" s="36"/>
      <c r="SK1657" s="36"/>
      <c r="SL1657" s="36"/>
      <c r="SM1657" s="36"/>
      <c r="SN1657" s="36"/>
      <c r="SO1657" s="36"/>
      <c r="SP1657" s="36"/>
      <c r="SQ1657" s="36"/>
      <c r="VT1657" s="1"/>
    </row>
    <row r="1658" spans="169:592" x14ac:dyDescent="0.3">
      <c r="FM1658" s="63"/>
      <c r="FO1658" s="64"/>
      <c r="FQ1658" s="53"/>
      <c r="FS1658" s="65"/>
      <c r="FU1658" s="66"/>
      <c r="FW1658" s="67"/>
      <c r="KH1658" s="67"/>
      <c r="KJ1658" s="66"/>
      <c r="KL1658" s="65"/>
      <c r="KN1658" s="53"/>
      <c r="KP1658" s="64"/>
      <c r="KR1658" s="63"/>
      <c r="KV1658" s="1"/>
      <c r="KW1658" s="34"/>
      <c r="KY1658" s="35"/>
      <c r="LA1658" s="36"/>
      <c r="LB1658" s="36"/>
      <c r="LC1658" s="36"/>
      <c r="LD1658" s="36"/>
      <c r="LE1658" s="36"/>
      <c r="LF1658" s="36"/>
      <c r="LG1658" s="36"/>
      <c r="LH1658" s="36"/>
      <c r="LI1658" s="36"/>
      <c r="LJ1658" s="36"/>
      <c r="LK1658" s="36"/>
      <c r="LL1658" s="36"/>
      <c r="LM1658" s="36"/>
      <c r="LN1658" s="36"/>
      <c r="LO1658" s="36"/>
      <c r="LP1658" s="36"/>
      <c r="LQ1658" s="36"/>
      <c r="LR1658" s="36"/>
      <c r="LS1658" s="36"/>
      <c r="LT1658" s="36"/>
      <c r="LU1658" s="34"/>
      <c r="LV1658" s="36"/>
      <c r="LW1658" s="35"/>
      <c r="LX1658" s="36"/>
      <c r="LY1658" s="36"/>
      <c r="LZ1658" s="36"/>
      <c r="MA1658" s="36"/>
      <c r="MB1658" s="36"/>
      <c r="MC1658" s="36"/>
      <c r="MD1658" s="36"/>
      <c r="ME1658" s="36"/>
      <c r="MF1658" s="36"/>
      <c r="MG1658" s="36"/>
      <c r="MH1658" s="36"/>
      <c r="MI1658" s="36"/>
      <c r="MJ1658" s="36"/>
      <c r="MK1658" s="36"/>
      <c r="ML1658" s="36"/>
      <c r="MM1658" s="36"/>
      <c r="MN1658" s="36"/>
      <c r="MO1658" s="36"/>
      <c r="MP1658" s="36"/>
      <c r="MQ1658" s="36"/>
      <c r="MR1658" s="36"/>
      <c r="MS1658" s="36"/>
      <c r="MT1658" s="36"/>
      <c r="MU1658" s="36"/>
      <c r="MV1658" s="36"/>
      <c r="MW1658" s="36"/>
      <c r="MX1658" s="36"/>
      <c r="MY1658" s="36"/>
      <c r="MZ1658" s="36"/>
      <c r="NA1658" s="36"/>
      <c r="NB1658" s="36"/>
      <c r="NC1658" s="36"/>
      <c r="ND1658" s="36"/>
      <c r="NE1658" s="36"/>
      <c r="NF1658" s="36"/>
      <c r="NG1658" s="36"/>
      <c r="NH1658" s="36"/>
      <c r="NI1658" s="36"/>
      <c r="NJ1658" s="36"/>
      <c r="NK1658" s="36"/>
      <c r="NL1658" s="36"/>
      <c r="NM1658" s="36"/>
      <c r="NN1658" s="36"/>
      <c r="NO1658" s="36"/>
      <c r="NP1658" s="36"/>
      <c r="NQ1658" s="36"/>
      <c r="NR1658" s="36"/>
      <c r="NS1658" s="36"/>
      <c r="NT1658" s="36"/>
      <c r="NU1658" s="36"/>
      <c r="NV1658" s="36"/>
      <c r="NW1658" s="36"/>
      <c r="NX1658" s="36"/>
      <c r="NY1658" s="36"/>
      <c r="NZ1658" s="36"/>
      <c r="OA1658" s="36"/>
      <c r="OB1658" s="36"/>
      <c r="OC1658" s="36"/>
      <c r="OD1658" s="36"/>
      <c r="OE1658" s="36"/>
      <c r="OF1658" s="36"/>
      <c r="OG1658" s="36"/>
      <c r="OH1658" s="36"/>
      <c r="OI1658" s="36"/>
      <c r="OJ1658" s="36"/>
      <c r="OK1658" s="36"/>
      <c r="OL1658" s="36"/>
      <c r="OM1658" s="36"/>
      <c r="ON1658" s="36"/>
      <c r="OO1658" s="36"/>
      <c r="OP1658" s="36"/>
      <c r="OQ1658" s="36"/>
      <c r="OR1658" s="36"/>
      <c r="OS1658" s="36"/>
      <c r="OT1658" s="36"/>
      <c r="OU1658" s="36"/>
      <c r="OV1658" s="36"/>
      <c r="OW1658" s="36"/>
      <c r="OX1658" s="36"/>
      <c r="OY1658" s="36"/>
      <c r="OZ1658" s="36"/>
      <c r="PA1658" s="36"/>
      <c r="PB1658" s="36"/>
      <c r="PC1658" s="36"/>
      <c r="PD1658" s="36"/>
      <c r="PE1658" s="36"/>
      <c r="PF1658" s="36"/>
      <c r="PG1658" s="36"/>
      <c r="PH1658" s="36"/>
      <c r="PI1658" s="36"/>
      <c r="PJ1658" s="36"/>
      <c r="PK1658" s="36"/>
      <c r="PL1658" s="36"/>
      <c r="PM1658" s="36"/>
      <c r="PN1658" s="36"/>
      <c r="PO1658" s="36"/>
      <c r="PP1658" s="36"/>
      <c r="PQ1658" s="36"/>
      <c r="PR1658" s="36"/>
      <c r="PS1658" s="36"/>
      <c r="PT1658" s="36"/>
      <c r="PU1658" s="36"/>
      <c r="PV1658" s="36"/>
      <c r="PW1658" s="36"/>
      <c r="PX1658" s="36"/>
      <c r="PY1658" s="36"/>
      <c r="PZ1658" s="36"/>
      <c r="QA1658" s="36"/>
      <c r="QB1658" s="36"/>
      <c r="QC1658" s="36"/>
      <c r="QD1658" s="36"/>
      <c r="QE1658" s="36"/>
      <c r="QF1658" s="36"/>
      <c r="QG1658" s="36"/>
      <c r="QH1658" s="36"/>
      <c r="QI1658" s="36"/>
      <c r="QJ1658" s="36"/>
      <c r="QK1658" s="36"/>
      <c r="QL1658" s="36"/>
      <c r="QM1658" s="36"/>
      <c r="QN1658" s="36"/>
      <c r="QO1658" s="36"/>
      <c r="QP1658" s="36"/>
      <c r="QQ1658" s="36"/>
      <c r="QR1658" s="36"/>
      <c r="QS1658" s="36"/>
      <c r="QT1658" s="36"/>
      <c r="QU1658" s="36"/>
      <c r="QV1658" s="36"/>
      <c r="QW1658" s="36"/>
      <c r="QX1658" s="36"/>
      <c r="QY1658" s="36"/>
      <c r="QZ1658" s="36"/>
      <c r="RA1658" s="36"/>
      <c r="RB1658" s="36"/>
      <c r="RC1658" s="36"/>
      <c r="RD1658" s="36"/>
      <c r="RE1658" s="36"/>
      <c r="RF1658" s="36"/>
      <c r="RG1658" s="34"/>
      <c r="RH1658" s="36"/>
      <c r="RI1658" s="35"/>
      <c r="RJ1658" s="36"/>
      <c r="RK1658" s="36"/>
      <c r="RL1658" s="36"/>
      <c r="RM1658" s="36"/>
      <c r="RN1658" s="36"/>
      <c r="RO1658" s="36"/>
      <c r="RP1658" s="36"/>
      <c r="RQ1658" s="36"/>
      <c r="RR1658" s="36"/>
      <c r="RS1658" s="36"/>
      <c r="RT1658" s="36"/>
      <c r="RU1658" s="36"/>
      <c r="RV1658" s="36"/>
      <c r="RW1658" s="36"/>
      <c r="RX1658" s="36"/>
      <c r="RY1658" s="36"/>
      <c r="RZ1658" s="36"/>
      <c r="SA1658" s="36"/>
      <c r="SB1658" s="36"/>
      <c r="SC1658" s="36"/>
      <c r="SD1658" s="36"/>
      <c r="SE1658" s="36"/>
      <c r="SF1658" s="36"/>
      <c r="SG1658" s="36"/>
      <c r="SH1658" s="36"/>
      <c r="SI1658" s="36"/>
      <c r="SJ1658" s="36"/>
      <c r="SK1658" s="36"/>
      <c r="SL1658" s="36"/>
      <c r="SM1658" s="36"/>
      <c r="SN1658" s="36"/>
      <c r="SO1658" s="36"/>
      <c r="SP1658" s="36"/>
      <c r="SQ1658" s="36"/>
      <c r="VT1658" s="1"/>
    </row>
    <row r="1659" spans="169:592" x14ac:dyDescent="0.3">
      <c r="FM1659" s="63"/>
      <c r="FO1659" s="64"/>
      <c r="FQ1659" s="53"/>
      <c r="FS1659" s="65"/>
      <c r="FU1659" s="66"/>
      <c r="FW1659" s="67"/>
      <c r="KH1659" s="67"/>
      <c r="KJ1659" s="66"/>
      <c r="KL1659" s="65"/>
      <c r="KN1659" s="53"/>
      <c r="KP1659" s="64"/>
      <c r="KR1659" s="63"/>
      <c r="KV1659" s="1"/>
      <c r="KW1659" s="34"/>
      <c r="KY1659" s="35"/>
      <c r="LU1659" s="34"/>
      <c r="LW1659" s="35"/>
      <c r="PZ1659" s="44"/>
      <c r="QC1659" s="36"/>
      <c r="QK1659" s="37"/>
      <c r="RG1659" s="34"/>
      <c r="RI1659" s="35"/>
      <c r="VT1659" s="1"/>
    </row>
    <row r="1660" spans="169:592" x14ac:dyDescent="0.3">
      <c r="FM1660" s="63"/>
      <c r="FO1660" s="64"/>
      <c r="FQ1660" s="53"/>
      <c r="FS1660" s="65"/>
      <c r="FU1660" s="66"/>
      <c r="FW1660" s="67"/>
      <c r="KH1660" s="67"/>
      <c r="KJ1660" s="66"/>
      <c r="KL1660" s="65"/>
      <c r="KN1660" s="53"/>
      <c r="KP1660" s="64"/>
      <c r="KR1660" s="63"/>
      <c r="KV1660" s="1"/>
      <c r="KW1660" s="34"/>
      <c r="KY1660" s="35"/>
      <c r="LU1660" s="34"/>
      <c r="LW1660" s="35"/>
      <c r="PZ1660" s="44"/>
      <c r="QC1660" s="36"/>
      <c r="QK1660" s="37"/>
      <c r="RG1660" s="34"/>
      <c r="RI1660" s="35"/>
      <c r="VT1660" s="1"/>
    </row>
    <row r="1661" spans="169:592" x14ac:dyDescent="0.3">
      <c r="FM1661" s="63"/>
      <c r="FO1661" s="64"/>
      <c r="FQ1661" s="53"/>
      <c r="FS1661" s="65"/>
      <c r="FU1661" s="66"/>
      <c r="FW1661" s="67"/>
      <c r="KH1661" s="67"/>
      <c r="KJ1661" s="66"/>
      <c r="KL1661" s="65"/>
      <c r="KN1661" s="53"/>
      <c r="KP1661" s="64"/>
      <c r="KR1661" s="63"/>
      <c r="KV1661" s="1"/>
      <c r="KW1661" s="34"/>
      <c r="KY1661" s="35"/>
      <c r="KZ1661" s="35"/>
      <c r="LA1661" s="35"/>
      <c r="LB1661" s="35"/>
      <c r="LC1661" s="35"/>
      <c r="LD1661" s="35"/>
      <c r="LE1661" s="35"/>
      <c r="LF1661" s="35"/>
      <c r="LG1661" s="35"/>
      <c r="LH1661" s="35"/>
      <c r="LI1661" s="35"/>
      <c r="LJ1661" s="35"/>
      <c r="LK1661" s="35"/>
      <c r="LL1661" s="35"/>
      <c r="LM1661" s="35"/>
      <c r="LN1661" s="35"/>
      <c r="LO1661" s="35"/>
      <c r="LP1661" s="35"/>
      <c r="LQ1661" s="35"/>
      <c r="LR1661" s="35"/>
      <c r="LS1661" s="35"/>
      <c r="LT1661" s="35"/>
      <c r="LU1661" s="34"/>
      <c r="LV1661" s="35"/>
      <c r="LW1661" s="35"/>
      <c r="LX1661" s="35"/>
      <c r="LY1661" s="35"/>
      <c r="LZ1661" s="35"/>
      <c r="MA1661" s="35"/>
      <c r="MB1661" s="35"/>
      <c r="MC1661" s="35"/>
      <c r="MD1661" s="35"/>
      <c r="ME1661" s="35"/>
      <c r="MF1661" s="35"/>
      <c r="MG1661" s="35"/>
      <c r="MH1661" s="35"/>
      <c r="MI1661" s="35"/>
      <c r="MJ1661" s="35"/>
      <c r="MK1661" s="35"/>
      <c r="ML1661" s="35"/>
      <c r="MM1661" s="35"/>
      <c r="MN1661" s="35"/>
      <c r="MO1661" s="35"/>
      <c r="MP1661" s="35"/>
      <c r="MQ1661" s="35"/>
      <c r="MR1661" s="35"/>
      <c r="MS1661" s="35"/>
      <c r="MT1661" s="35"/>
      <c r="MU1661" s="35"/>
      <c r="MV1661" s="35"/>
      <c r="MW1661" s="35"/>
      <c r="MX1661" s="35"/>
      <c r="MY1661" s="35"/>
      <c r="MZ1661" s="35"/>
      <c r="NA1661" s="35"/>
      <c r="NB1661" s="35"/>
      <c r="NC1661" s="35"/>
      <c r="ND1661" s="35"/>
      <c r="NE1661" s="35"/>
      <c r="NF1661" s="35"/>
      <c r="NG1661" s="35"/>
      <c r="NH1661" s="35"/>
      <c r="NI1661" s="35"/>
      <c r="NJ1661" s="35"/>
      <c r="NK1661" s="35"/>
      <c r="NL1661" s="35"/>
      <c r="NM1661" s="35"/>
      <c r="NN1661" s="35"/>
      <c r="NO1661" s="35"/>
      <c r="NP1661" s="35"/>
      <c r="NQ1661" s="35"/>
      <c r="NR1661" s="35"/>
      <c r="NS1661" s="35"/>
      <c r="NT1661" s="35"/>
      <c r="NU1661" s="35"/>
      <c r="NV1661" s="35"/>
      <c r="NW1661" s="35"/>
      <c r="NX1661" s="35"/>
      <c r="NY1661" s="35"/>
      <c r="NZ1661" s="35"/>
      <c r="OA1661" s="35"/>
      <c r="OB1661" s="35"/>
      <c r="OC1661" s="35"/>
      <c r="OD1661" s="35"/>
      <c r="OE1661" s="35"/>
      <c r="OF1661" s="35"/>
      <c r="OG1661" s="35"/>
      <c r="OH1661" s="35"/>
      <c r="OI1661" s="35"/>
      <c r="OJ1661" s="35"/>
      <c r="OK1661" s="35"/>
      <c r="OL1661" s="35"/>
      <c r="OM1661" s="35"/>
      <c r="ON1661" s="35"/>
      <c r="OO1661" s="35"/>
      <c r="OP1661" s="35"/>
      <c r="OQ1661" s="35"/>
      <c r="OR1661" s="35"/>
      <c r="OS1661" s="35"/>
      <c r="OT1661" s="35"/>
      <c r="OU1661" s="35"/>
      <c r="OV1661" s="35"/>
      <c r="OW1661" s="35"/>
      <c r="OX1661" s="35"/>
      <c r="OY1661" s="35"/>
      <c r="OZ1661" s="35"/>
      <c r="PA1661" s="35"/>
      <c r="PB1661" s="35"/>
      <c r="PC1661" s="35"/>
      <c r="PD1661" s="35"/>
      <c r="PE1661" s="35"/>
      <c r="PF1661" s="35"/>
      <c r="PG1661" s="35"/>
      <c r="PH1661" s="35"/>
      <c r="PI1661" s="35"/>
      <c r="PJ1661" s="35"/>
      <c r="PK1661" s="35"/>
      <c r="PL1661" s="35"/>
      <c r="PM1661" s="35"/>
      <c r="PN1661" s="35"/>
      <c r="PO1661" s="35"/>
      <c r="PP1661" s="35"/>
      <c r="PQ1661" s="35"/>
      <c r="PR1661" s="35"/>
      <c r="PS1661" s="35"/>
      <c r="PT1661" s="35"/>
      <c r="PU1661" s="35"/>
      <c r="PV1661" s="35"/>
      <c r="PW1661" s="35"/>
      <c r="PX1661" s="35"/>
      <c r="PY1661" s="35"/>
      <c r="PZ1661" s="35"/>
      <c r="QA1661" s="35"/>
      <c r="QB1661" s="35"/>
      <c r="QC1661" s="35"/>
      <c r="QD1661" s="35"/>
      <c r="QE1661" s="35"/>
      <c r="QF1661" s="35"/>
      <c r="QG1661" s="35"/>
      <c r="QH1661" s="35"/>
      <c r="QI1661" s="35"/>
      <c r="QJ1661" s="35"/>
      <c r="QK1661" s="35"/>
      <c r="QL1661" s="35"/>
      <c r="QM1661" s="35"/>
      <c r="QN1661" s="35"/>
      <c r="QO1661" s="35"/>
      <c r="QP1661" s="35"/>
      <c r="QQ1661" s="35"/>
      <c r="QR1661" s="35"/>
      <c r="QS1661" s="35"/>
      <c r="QT1661" s="35"/>
      <c r="QU1661" s="35"/>
      <c r="QV1661" s="35"/>
      <c r="QW1661" s="35"/>
      <c r="QX1661" s="35"/>
      <c r="QY1661" s="35"/>
      <c r="QZ1661" s="35"/>
      <c r="RA1661" s="35"/>
      <c r="RB1661" s="35"/>
      <c r="RC1661" s="35"/>
      <c r="RD1661" s="35"/>
      <c r="RE1661" s="35"/>
      <c r="RF1661" s="35"/>
      <c r="RG1661" s="34"/>
      <c r="RH1661" s="35"/>
      <c r="RI1661" s="35"/>
      <c r="VT1661" s="1"/>
    </row>
    <row r="1662" spans="169:592" x14ac:dyDescent="0.3">
      <c r="FM1662" s="63"/>
      <c r="FO1662" s="64"/>
      <c r="FQ1662" s="53"/>
      <c r="FS1662" s="65"/>
      <c r="FU1662" s="66"/>
      <c r="FW1662" s="67"/>
      <c r="KH1662" s="67"/>
      <c r="KJ1662" s="66"/>
      <c r="KL1662" s="65"/>
      <c r="KN1662" s="53"/>
      <c r="KP1662" s="64"/>
      <c r="KR1662" s="63"/>
      <c r="KV1662" s="1"/>
      <c r="KW1662" s="34"/>
      <c r="KY1662" s="35"/>
      <c r="KZ1662" s="35"/>
      <c r="LA1662" s="35"/>
      <c r="LB1662" s="35"/>
      <c r="LC1662" s="35"/>
      <c r="LD1662" s="35"/>
      <c r="LE1662" s="35"/>
      <c r="LF1662" s="35"/>
      <c r="LG1662" s="35"/>
      <c r="LH1662" s="35"/>
      <c r="LI1662" s="35"/>
      <c r="LJ1662" s="35"/>
      <c r="LK1662" s="35"/>
      <c r="LL1662" s="35"/>
      <c r="LM1662" s="35"/>
      <c r="LN1662" s="35"/>
      <c r="LO1662" s="35"/>
      <c r="LP1662" s="35"/>
      <c r="LQ1662" s="35"/>
      <c r="LR1662" s="35"/>
      <c r="LS1662" s="35"/>
      <c r="LT1662" s="35"/>
      <c r="LU1662" s="34"/>
      <c r="LV1662" s="35"/>
      <c r="LW1662" s="35"/>
      <c r="LX1662" s="35"/>
      <c r="LY1662" s="35"/>
      <c r="LZ1662" s="35"/>
      <c r="MA1662" s="35"/>
      <c r="MB1662" s="35"/>
      <c r="MC1662" s="35"/>
      <c r="MD1662" s="35"/>
      <c r="ME1662" s="35"/>
      <c r="MF1662" s="35"/>
      <c r="MG1662" s="35"/>
      <c r="MH1662" s="35"/>
      <c r="MI1662" s="35"/>
      <c r="MJ1662" s="35"/>
      <c r="MK1662" s="35"/>
      <c r="ML1662" s="35"/>
      <c r="MM1662" s="35"/>
      <c r="MN1662" s="35"/>
      <c r="MO1662" s="35"/>
      <c r="MP1662" s="35"/>
      <c r="MQ1662" s="35"/>
      <c r="MR1662" s="35"/>
      <c r="MS1662" s="35"/>
      <c r="MT1662" s="35"/>
      <c r="MU1662" s="35"/>
      <c r="MV1662" s="35"/>
      <c r="MW1662" s="35"/>
      <c r="MX1662" s="35"/>
      <c r="MY1662" s="35"/>
      <c r="MZ1662" s="35"/>
      <c r="NA1662" s="35"/>
      <c r="NB1662" s="35"/>
      <c r="NC1662" s="35"/>
      <c r="ND1662" s="35"/>
      <c r="NE1662" s="35"/>
      <c r="NF1662" s="35"/>
      <c r="NG1662" s="35"/>
      <c r="NH1662" s="35"/>
      <c r="NI1662" s="35"/>
      <c r="NJ1662" s="35"/>
      <c r="NK1662" s="35"/>
      <c r="NL1662" s="35"/>
      <c r="NM1662" s="35"/>
      <c r="NN1662" s="35"/>
      <c r="NO1662" s="35"/>
      <c r="NP1662" s="35"/>
      <c r="NQ1662" s="35"/>
      <c r="NR1662" s="35"/>
      <c r="NS1662" s="35"/>
      <c r="NT1662" s="35"/>
      <c r="NU1662" s="35"/>
      <c r="NV1662" s="35"/>
      <c r="NW1662" s="35"/>
      <c r="NX1662" s="35"/>
      <c r="NY1662" s="35"/>
      <c r="NZ1662" s="35"/>
      <c r="OA1662" s="35"/>
      <c r="OB1662" s="35"/>
      <c r="OC1662" s="35"/>
      <c r="OD1662" s="35"/>
      <c r="OE1662" s="35"/>
      <c r="OF1662" s="35"/>
      <c r="OG1662" s="35"/>
      <c r="OH1662" s="35"/>
      <c r="OI1662" s="35"/>
      <c r="OJ1662" s="35"/>
      <c r="OK1662" s="35"/>
      <c r="OL1662" s="35"/>
      <c r="OM1662" s="35"/>
      <c r="ON1662" s="35"/>
      <c r="OO1662" s="35"/>
      <c r="OP1662" s="35"/>
      <c r="OQ1662" s="35"/>
      <c r="OR1662" s="35"/>
      <c r="OS1662" s="35"/>
      <c r="OT1662" s="35"/>
      <c r="OU1662" s="35"/>
      <c r="OV1662" s="35"/>
      <c r="OW1662" s="35"/>
      <c r="OX1662" s="35"/>
      <c r="OY1662" s="35"/>
      <c r="OZ1662" s="35"/>
      <c r="PA1662" s="35"/>
      <c r="PB1662" s="35"/>
      <c r="PC1662" s="35"/>
      <c r="PD1662" s="35"/>
      <c r="PE1662" s="35"/>
      <c r="PF1662" s="35"/>
      <c r="PG1662" s="35"/>
      <c r="PH1662" s="35"/>
      <c r="PI1662" s="35"/>
      <c r="PJ1662" s="35"/>
      <c r="PK1662" s="35"/>
      <c r="PL1662" s="35"/>
      <c r="PM1662" s="35"/>
      <c r="PN1662" s="35"/>
      <c r="PO1662" s="35"/>
      <c r="PP1662" s="35"/>
      <c r="PQ1662" s="35"/>
      <c r="PR1662" s="35"/>
      <c r="PS1662" s="35"/>
      <c r="PT1662" s="35"/>
      <c r="PU1662" s="35"/>
      <c r="PV1662" s="35"/>
      <c r="PW1662" s="35"/>
      <c r="PX1662" s="35"/>
      <c r="PY1662" s="35"/>
      <c r="PZ1662" s="35"/>
      <c r="QA1662" s="35"/>
      <c r="QB1662" s="35"/>
      <c r="QC1662" s="35"/>
      <c r="QD1662" s="35"/>
      <c r="QE1662" s="35"/>
      <c r="QF1662" s="35"/>
      <c r="QG1662" s="35"/>
      <c r="QH1662" s="35"/>
      <c r="QI1662" s="35"/>
      <c r="QJ1662" s="35"/>
      <c r="QK1662" s="35"/>
      <c r="QL1662" s="35"/>
      <c r="QM1662" s="35"/>
      <c r="QN1662" s="35"/>
      <c r="QO1662" s="35"/>
      <c r="QP1662" s="35"/>
      <c r="QQ1662" s="35"/>
      <c r="QR1662" s="35"/>
      <c r="QS1662" s="35"/>
      <c r="QT1662" s="35"/>
      <c r="QU1662" s="35"/>
      <c r="QV1662" s="35"/>
      <c r="QW1662" s="35"/>
      <c r="QX1662" s="35"/>
      <c r="QY1662" s="35"/>
      <c r="QZ1662" s="35"/>
      <c r="RA1662" s="35"/>
      <c r="RB1662" s="35"/>
      <c r="RC1662" s="35"/>
      <c r="RD1662" s="35"/>
      <c r="RE1662" s="35"/>
      <c r="RF1662" s="35"/>
      <c r="RG1662" s="34"/>
      <c r="RH1662" s="35"/>
      <c r="RI1662" s="35"/>
      <c r="VT1662" s="1"/>
    </row>
    <row r="1663" spans="169:592" x14ac:dyDescent="0.3">
      <c r="FM1663" s="63"/>
      <c r="FO1663" s="64"/>
      <c r="FQ1663" s="53"/>
      <c r="FS1663" s="65"/>
      <c r="FU1663" s="66"/>
      <c r="FW1663" s="67"/>
      <c r="KH1663" s="67"/>
      <c r="KJ1663" s="66"/>
      <c r="KL1663" s="65"/>
      <c r="KN1663" s="53"/>
      <c r="KP1663" s="64"/>
      <c r="KR1663" s="63"/>
      <c r="KV1663" s="1"/>
      <c r="KW1663" s="34"/>
      <c r="LU1663" s="34"/>
      <c r="PQ1663" s="35"/>
      <c r="PZ1663" s="44"/>
      <c r="QC1663" s="36"/>
      <c r="QK1663" s="37"/>
      <c r="RG1663" s="34"/>
      <c r="VT1663" s="1"/>
    </row>
    <row r="1664" spans="169:592" x14ac:dyDescent="0.3">
      <c r="FM1664" s="63"/>
      <c r="FO1664" s="64"/>
      <c r="FQ1664" s="53"/>
      <c r="FS1664" s="65"/>
      <c r="FU1664" s="66"/>
      <c r="FW1664" s="67"/>
      <c r="KH1664" s="67"/>
      <c r="KJ1664" s="66"/>
      <c r="KL1664" s="65"/>
      <c r="KN1664" s="53"/>
      <c r="KP1664" s="64"/>
      <c r="KR1664" s="63"/>
      <c r="KV1664" s="1"/>
      <c r="KW1664" s="34"/>
      <c r="LU1664" s="34"/>
      <c r="PQ1664" s="35"/>
      <c r="PZ1664" s="44"/>
      <c r="QC1664" s="36"/>
      <c r="QK1664" s="37"/>
      <c r="RG1664" s="34"/>
      <c r="VT1664" s="1"/>
    </row>
    <row r="1665" spans="169:592" x14ac:dyDescent="0.3">
      <c r="FM1665" s="63"/>
      <c r="FO1665" s="64"/>
      <c r="FQ1665" s="53"/>
      <c r="FS1665" s="65"/>
      <c r="FU1665" s="66"/>
      <c r="FW1665" s="67"/>
      <c r="KH1665" s="67"/>
      <c r="KJ1665" s="66"/>
      <c r="KL1665" s="65"/>
      <c r="KN1665" s="53"/>
      <c r="KP1665" s="64"/>
      <c r="KR1665" s="63"/>
      <c r="KV1665" s="1"/>
      <c r="KW1665" s="34"/>
      <c r="LU1665" s="34"/>
      <c r="PQ1665" s="35"/>
      <c r="PZ1665" s="44"/>
      <c r="QC1665" s="36"/>
      <c r="QK1665" s="37"/>
      <c r="RG1665" s="34"/>
      <c r="VT1665" s="1"/>
    </row>
    <row r="1666" spans="169:592" x14ac:dyDescent="0.3">
      <c r="FM1666" s="63"/>
      <c r="FO1666" s="64"/>
      <c r="FQ1666" s="53"/>
      <c r="FS1666" s="65"/>
      <c r="FU1666" s="66"/>
      <c r="FW1666" s="67"/>
      <c r="KH1666" s="67"/>
      <c r="KJ1666" s="66"/>
      <c r="KL1666" s="65"/>
      <c r="KN1666" s="53"/>
      <c r="KP1666" s="64"/>
      <c r="KR1666" s="63"/>
      <c r="KV1666" s="1"/>
      <c r="KW1666" s="34"/>
      <c r="KX1666" s="34"/>
      <c r="KY1666" s="34"/>
      <c r="KZ1666" s="34"/>
      <c r="LA1666" s="34"/>
      <c r="LB1666" s="34"/>
      <c r="LC1666" s="34"/>
      <c r="LD1666" s="34"/>
      <c r="LE1666" s="34"/>
      <c r="LF1666" s="34"/>
      <c r="LG1666" s="34"/>
      <c r="LH1666" s="34"/>
      <c r="LI1666" s="34"/>
      <c r="LJ1666" s="34"/>
      <c r="LK1666" s="34"/>
      <c r="LL1666" s="34"/>
      <c r="LM1666" s="34"/>
      <c r="LN1666" s="34"/>
      <c r="LO1666" s="34"/>
      <c r="LP1666" s="34"/>
      <c r="LQ1666" s="34"/>
      <c r="LR1666" s="34"/>
      <c r="LS1666" s="34"/>
      <c r="LT1666" s="34"/>
      <c r="LU1666" s="34"/>
      <c r="LV1666" s="34"/>
      <c r="LW1666" s="34"/>
      <c r="LX1666" s="34"/>
      <c r="LY1666" s="34"/>
      <c r="LZ1666" s="34"/>
      <c r="MA1666" s="34"/>
      <c r="MB1666" s="34"/>
      <c r="MC1666" s="34"/>
      <c r="MD1666" s="34"/>
      <c r="ME1666" s="34"/>
      <c r="MF1666" s="34"/>
      <c r="MG1666" s="34"/>
      <c r="MH1666" s="34"/>
      <c r="MI1666" s="34"/>
      <c r="MJ1666" s="34"/>
      <c r="MK1666" s="34"/>
      <c r="ML1666" s="34"/>
      <c r="MM1666" s="34"/>
      <c r="MN1666" s="34"/>
      <c r="MO1666" s="34"/>
      <c r="MP1666" s="34"/>
      <c r="MQ1666" s="34"/>
      <c r="MR1666" s="34"/>
      <c r="MS1666" s="34"/>
      <c r="MT1666" s="34"/>
      <c r="MU1666" s="34"/>
      <c r="MV1666" s="34"/>
      <c r="MW1666" s="34"/>
      <c r="MX1666" s="34"/>
      <c r="MY1666" s="34"/>
      <c r="MZ1666" s="34"/>
      <c r="NA1666" s="34"/>
      <c r="NB1666" s="34"/>
      <c r="NC1666" s="34"/>
      <c r="ND1666" s="34"/>
      <c r="NE1666" s="34"/>
      <c r="NF1666" s="34"/>
      <c r="NG1666" s="34"/>
      <c r="NH1666" s="34"/>
      <c r="NI1666" s="34"/>
      <c r="NJ1666" s="34"/>
      <c r="NK1666" s="34"/>
      <c r="NL1666" s="34"/>
      <c r="NM1666" s="34"/>
      <c r="NN1666" s="34"/>
      <c r="NO1666" s="34"/>
      <c r="NP1666" s="34"/>
      <c r="NQ1666" s="34"/>
      <c r="NR1666" s="34"/>
      <c r="NS1666" s="34"/>
      <c r="NT1666" s="34"/>
      <c r="NU1666" s="34"/>
      <c r="NV1666" s="34"/>
      <c r="NW1666" s="34"/>
      <c r="NX1666" s="34"/>
      <c r="NY1666" s="34"/>
      <c r="NZ1666" s="34"/>
      <c r="OA1666" s="34"/>
      <c r="OB1666" s="34"/>
      <c r="OC1666" s="34"/>
      <c r="OD1666" s="34"/>
      <c r="OE1666" s="34"/>
      <c r="OF1666" s="34"/>
      <c r="OG1666" s="34"/>
      <c r="OH1666" s="34"/>
      <c r="OI1666" s="34"/>
      <c r="OJ1666" s="34"/>
      <c r="OK1666" s="34"/>
      <c r="OL1666" s="34"/>
      <c r="OM1666" s="34"/>
      <c r="ON1666" s="34"/>
      <c r="OO1666" s="34"/>
      <c r="OP1666" s="34"/>
      <c r="OQ1666" s="34"/>
      <c r="OR1666" s="34"/>
      <c r="OS1666" s="34"/>
      <c r="OT1666" s="34"/>
      <c r="OU1666" s="34"/>
      <c r="OV1666" s="34"/>
      <c r="OW1666" s="34"/>
      <c r="OX1666" s="34"/>
      <c r="OY1666" s="34"/>
      <c r="OZ1666" s="34"/>
      <c r="PA1666" s="34"/>
      <c r="PB1666" s="34"/>
      <c r="PC1666" s="34"/>
      <c r="PD1666" s="34"/>
      <c r="PE1666" s="34"/>
      <c r="PF1666" s="34"/>
      <c r="PG1666" s="34"/>
      <c r="PH1666" s="34"/>
      <c r="PI1666" s="34"/>
      <c r="PJ1666" s="34"/>
      <c r="PK1666" s="34"/>
      <c r="PL1666" s="34"/>
      <c r="PM1666" s="34"/>
      <c r="PN1666" s="34"/>
      <c r="PO1666" s="34"/>
      <c r="PP1666" s="34"/>
      <c r="PQ1666" s="34"/>
      <c r="PR1666" s="34"/>
      <c r="PS1666" s="34"/>
      <c r="PT1666" s="34"/>
      <c r="PU1666" s="34"/>
      <c r="PV1666" s="34"/>
      <c r="PW1666" s="34"/>
      <c r="PX1666" s="34"/>
      <c r="PY1666" s="34"/>
      <c r="PZ1666" s="34"/>
      <c r="QA1666" s="34"/>
      <c r="QB1666" s="34"/>
      <c r="QC1666" s="34"/>
      <c r="QD1666" s="34"/>
      <c r="QE1666" s="34"/>
      <c r="QF1666" s="34"/>
      <c r="QG1666" s="34"/>
      <c r="QH1666" s="34"/>
      <c r="QI1666" s="34"/>
      <c r="QJ1666" s="34"/>
      <c r="QK1666" s="34"/>
      <c r="QL1666" s="34"/>
      <c r="QM1666" s="34"/>
      <c r="QN1666" s="34"/>
      <c r="QO1666" s="34"/>
      <c r="QP1666" s="34"/>
      <c r="QQ1666" s="34"/>
      <c r="QR1666" s="34"/>
      <c r="QS1666" s="34"/>
      <c r="QT1666" s="34"/>
      <c r="QU1666" s="34"/>
      <c r="QV1666" s="34"/>
      <c r="QW1666" s="34"/>
      <c r="QX1666" s="34"/>
      <c r="QY1666" s="34"/>
      <c r="QZ1666" s="34"/>
      <c r="RA1666" s="34"/>
      <c r="RB1666" s="34"/>
      <c r="RC1666" s="34"/>
      <c r="RD1666" s="34"/>
      <c r="RE1666" s="34"/>
      <c r="RF1666" s="34"/>
      <c r="RG1666" s="34"/>
      <c r="VT1666" s="1"/>
    </row>
    <row r="1667" spans="169:592" x14ac:dyDescent="0.3">
      <c r="FM1667" s="63"/>
      <c r="FO1667" s="64"/>
      <c r="FQ1667" s="53"/>
      <c r="FS1667" s="65"/>
      <c r="FU1667" s="66"/>
      <c r="FW1667" s="67"/>
      <c r="KH1667" s="67"/>
      <c r="KJ1667" s="66"/>
      <c r="KL1667" s="65"/>
      <c r="KN1667" s="53"/>
      <c r="KP1667" s="64"/>
      <c r="KR1667" s="63"/>
      <c r="KV1667" s="1"/>
      <c r="KW1667" s="34"/>
      <c r="KX1667" s="34"/>
      <c r="KY1667" s="34"/>
      <c r="KZ1667" s="34"/>
      <c r="LA1667" s="34"/>
      <c r="LB1667" s="34"/>
      <c r="LC1667" s="34"/>
      <c r="LD1667" s="34"/>
      <c r="LE1667" s="34"/>
      <c r="LF1667" s="34"/>
      <c r="LG1667" s="34"/>
      <c r="LH1667" s="34"/>
      <c r="LI1667" s="34"/>
      <c r="LJ1667" s="34"/>
      <c r="LK1667" s="34"/>
      <c r="LL1667" s="34"/>
      <c r="LM1667" s="34"/>
      <c r="LN1667" s="34"/>
      <c r="LO1667" s="34"/>
      <c r="LP1667" s="34"/>
      <c r="LQ1667" s="34"/>
      <c r="LR1667" s="34"/>
      <c r="LS1667" s="34"/>
      <c r="LT1667" s="34"/>
      <c r="LU1667" s="34"/>
      <c r="LV1667" s="34"/>
      <c r="LW1667" s="34"/>
      <c r="LX1667" s="34"/>
      <c r="LY1667" s="34"/>
      <c r="LZ1667" s="34"/>
      <c r="MA1667" s="34"/>
      <c r="MB1667" s="34"/>
      <c r="MC1667" s="34"/>
      <c r="MD1667" s="34"/>
      <c r="ME1667" s="34"/>
      <c r="MF1667" s="34"/>
      <c r="MG1667" s="34"/>
      <c r="MH1667" s="34"/>
      <c r="MI1667" s="34"/>
      <c r="MJ1667" s="34"/>
      <c r="MK1667" s="34"/>
      <c r="ML1667" s="34"/>
      <c r="MM1667" s="34"/>
      <c r="MN1667" s="34"/>
      <c r="MO1667" s="34"/>
      <c r="MP1667" s="34"/>
      <c r="MQ1667" s="34"/>
      <c r="MR1667" s="34"/>
      <c r="MS1667" s="34"/>
      <c r="MT1667" s="34"/>
      <c r="MU1667" s="34"/>
      <c r="MV1667" s="34"/>
      <c r="MW1667" s="34"/>
      <c r="MX1667" s="34"/>
      <c r="MY1667" s="34"/>
      <c r="MZ1667" s="34"/>
      <c r="NA1667" s="34"/>
      <c r="NB1667" s="34"/>
      <c r="NC1667" s="34"/>
      <c r="ND1667" s="34"/>
      <c r="NE1667" s="34"/>
      <c r="NF1667" s="34"/>
      <c r="NG1667" s="34"/>
      <c r="NH1667" s="34"/>
      <c r="NI1667" s="34"/>
      <c r="NJ1667" s="34"/>
      <c r="NK1667" s="34"/>
      <c r="NL1667" s="34"/>
      <c r="NM1667" s="34"/>
      <c r="NN1667" s="34"/>
      <c r="NO1667" s="34"/>
      <c r="NP1667" s="34"/>
      <c r="NQ1667" s="34"/>
      <c r="NR1667" s="34"/>
      <c r="NS1667" s="34"/>
      <c r="NT1667" s="34"/>
      <c r="NU1667" s="34"/>
      <c r="NV1667" s="34"/>
      <c r="NW1667" s="34"/>
      <c r="NX1667" s="34"/>
      <c r="NY1667" s="34"/>
      <c r="NZ1667" s="34"/>
      <c r="OA1667" s="34"/>
      <c r="OB1667" s="34"/>
      <c r="OC1667" s="34"/>
      <c r="OD1667" s="34"/>
      <c r="OE1667" s="34"/>
      <c r="OF1667" s="34"/>
      <c r="OG1667" s="34"/>
      <c r="OH1667" s="34"/>
      <c r="OI1667" s="34"/>
      <c r="OJ1667" s="34"/>
      <c r="OK1667" s="34"/>
      <c r="OL1667" s="34"/>
      <c r="OM1667" s="34"/>
      <c r="ON1667" s="34"/>
      <c r="OO1667" s="34"/>
      <c r="OP1667" s="34"/>
      <c r="OQ1667" s="34"/>
      <c r="OR1667" s="34"/>
      <c r="OS1667" s="34"/>
      <c r="OT1667" s="34"/>
      <c r="OU1667" s="34"/>
      <c r="OV1667" s="34"/>
      <c r="OW1667" s="34"/>
      <c r="OX1667" s="34"/>
      <c r="OY1667" s="34"/>
      <c r="OZ1667" s="34"/>
      <c r="PA1667" s="34"/>
      <c r="PB1667" s="34"/>
      <c r="PC1667" s="34"/>
      <c r="PD1667" s="34"/>
      <c r="PE1667" s="34"/>
      <c r="PF1667" s="34"/>
      <c r="PG1667" s="34"/>
      <c r="PH1667" s="34"/>
      <c r="PI1667" s="34"/>
      <c r="PJ1667" s="34"/>
      <c r="PK1667" s="34"/>
      <c r="PL1667" s="34"/>
      <c r="PM1667" s="34"/>
      <c r="PN1667" s="34"/>
      <c r="PO1667" s="34"/>
      <c r="PP1667" s="34"/>
      <c r="PQ1667" s="34"/>
      <c r="PR1667" s="34"/>
      <c r="PS1667" s="34"/>
      <c r="PT1667" s="34"/>
      <c r="PU1667" s="34"/>
      <c r="PV1667" s="34"/>
      <c r="PW1667" s="34"/>
      <c r="PX1667" s="34"/>
      <c r="PY1667" s="34"/>
      <c r="PZ1667" s="34"/>
      <c r="QA1667" s="34"/>
      <c r="QB1667" s="34"/>
      <c r="QC1667" s="34"/>
      <c r="QD1667" s="34"/>
      <c r="QE1667" s="34"/>
      <c r="QF1667" s="34"/>
      <c r="QG1667" s="34"/>
      <c r="QH1667" s="34"/>
      <c r="QI1667" s="34"/>
      <c r="QJ1667" s="34"/>
      <c r="QK1667" s="34"/>
      <c r="QL1667" s="34"/>
      <c r="QM1667" s="34"/>
      <c r="QN1667" s="34"/>
      <c r="QO1667" s="34"/>
      <c r="QP1667" s="34"/>
      <c r="QQ1667" s="34"/>
      <c r="QR1667" s="34"/>
      <c r="QS1667" s="34"/>
      <c r="QT1667" s="34"/>
      <c r="QU1667" s="34"/>
      <c r="QV1667" s="34"/>
      <c r="QW1667" s="34"/>
      <c r="QX1667" s="34"/>
      <c r="QY1667" s="34"/>
      <c r="QZ1667" s="34"/>
      <c r="RA1667" s="34"/>
      <c r="RB1667" s="34"/>
      <c r="RC1667" s="34"/>
      <c r="RD1667" s="34"/>
      <c r="RE1667" s="34"/>
      <c r="RF1667" s="34"/>
      <c r="RG1667" s="34"/>
      <c r="VT1667" s="1"/>
    </row>
    <row r="1668" spans="169:592" x14ac:dyDescent="0.3">
      <c r="FM1668" s="63"/>
      <c r="FO1668" s="64"/>
      <c r="FQ1668" s="53"/>
      <c r="FS1668" s="65"/>
      <c r="FU1668" s="66"/>
      <c r="FW1668" s="67"/>
      <c r="KH1668" s="67"/>
      <c r="KJ1668" s="66"/>
      <c r="KL1668" s="65"/>
      <c r="KN1668" s="53"/>
      <c r="KP1668" s="64"/>
      <c r="KR1668" s="63"/>
      <c r="KV1668" s="1"/>
      <c r="PI1668" s="34"/>
      <c r="PQ1668" s="35"/>
      <c r="QC1668" s="36"/>
      <c r="QK1668" s="37"/>
      <c r="VT1668" s="1"/>
    </row>
    <row r="1669" spans="169:592" x14ac:dyDescent="0.3">
      <c r="FM1669" s="63"/>
      <c r="FO1669" s="64"/>
      <c r="FQ1669" s="53"/>
      <c r="FS1669" s="65"/>
      <c r="FU1669" s="66"/>
      <c r="FW1669" s="67"/>
      <c r="KH1669" s="67"/>
      <c r="KJ1669" s="66"/>
      <c r="KL1669" s="65"/>
      <c r="KN1669" s="53"/>
      <c r="KP1669" s="64"/>
      <c r="KR1669" s="63"/>
      <c r="KV1669" s="1"/>
      <c r="PI1669" s="34"/>
      <c r="PQ1669" s="35"/>
      <c r="QC1669" s="36"/>
      <c r="QK1669" s="37"/>
      <c r="VT1669" s="1"/>
    </row>
    <row r="1670" spans="169:592" x14ac:dyDescent="0.3">
      <c r="FM1670" s="63"/>
      <c r="FO1670" s="64"/>
      <c r="FQ1670" s="53"/>
      <c r="FS1670" s="65"/>
      <c r="FU1670" s="66"/>
      <c r="FW1670" s="67"/>
      <c r="KH1670" s="67"/>
      <c r="KJ1670" s="66"/>
      <c r="KL1670" s="65"/>
      <c r="KN1670" s="53"/>
      <c r="KP1670" s="64"/>
      <c r="KR1670" s="63"/>
      <c r="KV1670" s="1"/>
      <c r="PI1670" s="34"/>
      <c r="PQ1670" s="35"/>
      <c r="QC1670" s="36"/>
      <c r="QK1670" s="37"/>
      <c r="VT1670" s="1"/>
    </row>
    <row r="1671" spans="169:592" x14ac:dyDescent="0.3">
      <c r="FM1671" s="63"/>
      <c r="FO1671" s="64"/>
      <c r="FQ1671" s="53"/>
      <c r="FS1671" s="65"/>
      <c r="FU1671" s="66"/>
      <c r="FW1671" s="67"/>
      <c r="KH1671" s="67"/>
      <c r="KJ1671" s="66"/>
      <c r="KL1671" s="65"/>
      <c r="KN1671" s="53"/>
      <c r="KP1671" s="64"/>
      <c r="KR1671" s="63"/>
      <c r="KV1671" s="1"/>
      <c r="PI1671" s="34"/>
      <c r="PQ1671" s="35"/>
      <c r="QC1671" s="36"/>
      <c r="QK1671" s="37"/>
      <c r="VT1671" s="1"/>
    </row>
    <row r="1672" spans="169:592" x14ac:dyDescent="0.3">
      <c r="FM1672" s="63"/>
      <c r="FO1672" s="64"/>
      <c r="FQ1672" s="53"/>
      <c r="FS1672" s="65"/>
      <c r="FU1672" s="66"/>
      <c r="FW1672" s="67"/>
      <c r="KH1672" s="67"/>
      <c r="KJ1672" s="66"/>
      <c r="KL1672" s="65"/>
      <c r="KN1672" s="53"/>
      <c r="KP1672" s="64"/>
      <c r="KR1672" s="63"/>
      <c r="KV1672" s="1"/>
      <c r="PI1672" s="34"/>
      <c r="PQ1672" s="35"/>
      <c r="QC1672" s="36"/>
      <c r="QK1672" s="37"/>
      <c r="VT1672" s="1"/>
    </row>
    <row r="1673" spans="169:592" x14ac:dyDescent="0.3">
      <c r="FM1673" s="63"/>
      <c r="FO1673" s="64"/>
      <c r="FQ1673" s="53"/>
      <c r="FS1673" s="65"/>
      <c r="FU1673" s="66"/>
      <c r="FW1673" s="67"/>
      <c r="KH1673" s="67"/>
      <c r="KJ1673" s="66"/>
      <c r="KL1673" s="65"/>
      <c r="KN1673" s="53"/>
      <c r="KP1673" s="64"/>
      <c r="KR1673" s="63"/>
      <c r="KV1673" s="1"/>
      <c r="PI1673" s="34"/>
      <c r="PQ1673" s="35"/>
      <c r="QC1673" s="36"/>
      <c r="QK1673" s="37"/>
      <c r="VT1673" s="1"/>
    </row>
    <row r="1674" spans="169:592" x14ac:dyDescent="0.3">
      <c r="FM1674" s="63"/>
      <c r="FO1674" s="64"/>
      <c r="FQ1674" s="53"/>
      <c r="FS1674" s="65"/>
      <c r="FU1674" s="66"/>
      <c r="FW1674" s="67"/>
      <c r="KH1674" s="67"/>
      <c r="KJ1674" s="66"/>
      <c r="KL1674" s="65"/>
      <c r="KN1674" s="53"/>
      <c r="KP1674" s="64"/>
      <c r="KR1674" s="63"/>
      <c r="KV1674" s="1"/>
      <c r="PI1674" s="34"/>
      <c r="PQ1674" s="35"/>
      <c r="QC1674" s="36"/>
      <c r="QK1674" s="37"/>
      <c r="VT1674" s="1"/>
    </row>
    <row r="1675" spans="169:592" ht="15" thickBot="1" x14ac:dyDescent="0.35">
      <c r="FM1675" s="63"/>
      <c r="FO1675" s="64"/>
      <c r="FQ1675" s="53"/>
      <c r="FS1675" s="65"/>
      <c r="FU1675" s="66"/>
      <c r="FW1675" s="67"/>
      <c r="KH1675" s="67"/>
      <c r="KJ1675" s="66"/>
      <c r="KL1675" s="65"/>
      <c r="KN1675" s="53"/>
      <c r="KP1675" s="64"/>
      <c r="KR1675" s="63"/>
      <c r="KV1675" s="1"/>
      <c r="PI1675" s="34"/>
      <c r="PQ1675" s="35" t="s">
        <v>76</v>
      </c>
      <c r="QC1675" s="36"/>
      <c r="QK1675" s="37" t="s">
        <v>76</v>
      </c>
      <c r="VT1675" s="1"/>
    </row>
    <row r="1676" spans="169:592" x14ac:dyDescent="0.3">
      <c r="FM1676" s="63"/>
      <c r="FO1676" s="64"/>
      <c r="FQ1676" s="53"/>
      <c r="FS1676" s="65"/>
      <c r="FU1676" s="66"/>
      <c r="FW1676" s="67"/>
      <c r="KH1676" s="67"/>
      <c r="KJ1676" s="66"/>
      <c r="KL1676" s="65"/>
      <c r="KN1676" s="53"/>
      <c r="KP1676" s="64"/>
      <c r="KR1676" s="63"/>
      <c r="KV1676" s="1"/>
      <c r="PI1676" s="34"/>
      <c r="PQ1676" s="45">
        <f t="array" ref="PQ1676:PQ1678">RI1584:RI1586+LW1584:LW1586+PI1286:PI1288</f>
        <v>3.3718035517441569E-2</v>
      </c>
      <c r="QC1676" s="36"/>
      <c r="QK1676" s="48">
        <f t="array" ref="QK1676:QK1678">SS1584:SS1586+NG1584:NG1586+QC1286:QC1288</f>
        <v>-5.8939161907579666E-3</v>
      </c>
      <c r="VT1676" s="1"/>
    </row>
    <row r="1677" spans="169:592" x14ac:dyDescent="0.3">
      <c r="FM1677" s="63"/>
      <c r="FO1677" s="64"/>
      <c r="FQ1677" s="53"/>
      <c r="FS1677" s="65"/>
      <c r="FU1677" s="66"/>
      <c r="FW1677" s="67"/>
      <c r="KH1677" s="67"/>
      <c r="KJ1677" s="66"/>
      <c r="KL1677" s="65"/>
      <c r="KN1677" s="53"/>
      <c r="KP1677" s="64"/>
      <c r="KR1677" s="63"/>
      <c r="KV1677" s="1"/>
      <c r="PI1677" s="34"/>
      <c r="PQ1677" s="46">
        <v>-1.3403574417212457E-2</v>
      </c>
      <c r="QC1677" s="36"/>
      <c r="QK1677" s="49">
        <v>2.3492629329870088E-3</v>
      </c>
      <c r="VT1677" s="1"/>
    </row>
    <row r="1678" spans="169:592" ht="15" thickBot="1" x14ac:dyDescent="0.35">
      <c r="FM1678" s="63"/>
      <c r="FO1678" s="64"/>
      <c r="FQ1678" s="53"/>
      <c r="FS1678" s="65"/>
      <c r="FU1678" s="66"/>
      <c r="FW1678" s="67"/>
      <c r="KH1678" s="67"/>
      <c r="KJ1678" s="66"/>
      <c r="KL1678" s="65"/>
      <c r="KN1678" s="53"/>
      <c r="KP1678" s="64"/>
      <c r="KR1678" s="63"/>
      <c r="KV1678" s="1"/>
      <c r="PI1678" s="34"/>
      <c r="PQ1678" s="47">
        <v>-2.0314670686754306E-2</v>
      </c>
      <c r="QC1678" s="36"/>
      <c r="QK1678" s="50">
        <v>3.5446898960969919E-3</v>
      </c>
      <c r="VT1678" s="1"/>
    </row>
    <row r="1679" spans="169:592" x14ac:dyDescent="0.3">
      <c r="FM1679" s="63"/>
      <c r="FO1679" s="64"/>
      <c r="FQ1679" s="53"/>
      <c r="FS1679" s="65"/>
      <c r="FU1679" s="66"/>
      <c r="FW1679" s="67"/>
      <c r="KH1679" s="67"/>
      <c r="KJ1679" s="66"/>
      <c r="KL1679" s="65"/>
      <c r="KN1679" s="53"/>
      <c r="KP1679" s="64"/>
      <c r="KR1679" s="63"/>
      <c r="KV1679" s="1"/>
      <c r="LQ1679" s="1"/>
      <c r="LR1679" s="1"/>
      <c r="LS1679" s="1"/>
      <c r="LT1679" s="1"/>
      <c r="LU1679" s="1"/>
      <c r="LV1679" s="1"/>
      <c r="LW1679" s="1"/>
      <c r="LX1679" s="1"/>
      <c r="LY1679" s="1"/>
      <c r="LZ1679" s="1"/>
      <c r="MA1679" s="1"/>
      <c r="MB1679" s="1"/>
      <c r="MC1679" s="1"/>
      <c r="MD1679" s="1"/>
      <c r="ME1679" s="1"/>
      <c r="MF1679" s="1"/>
      <c r="MG1679" s="1"/>
      <c r="MH1679" s="1"/>
      <c r="MI1679" s="1"/>
      <c r="MJ1679" s="1"/>
      <c r="MK1679" s="1"/>
      <c r="ML1679" s="1"/>
      <c r="MM1679" s="1"/>
      <c r="MN1679" s="1"/>
      <c r="MO1679" s="1"/>
      <c r="MP1679" s="1"/>
      <c r="MQ1679" s="1"/>
      <c r="MR1679" s="1"/>
      <c r="MS1679" s="1"/>
      <c r="MT1679" s="1"/>
      <c r="MU1679" s="1"/>
      <c r="MV1679" s="1"/>
      <c r="MW1679" s="1"/>
      <c r="MX1679" s="1"/>
      <c r="MY1679" s="1"/>
      <c r="MZ1679" s="1"/>
      <c r="NA1679" s="1"/>
      <c r="NB1679" s="1"/>
      <c r="NC1679" s="1"/>
      <c r="ND1679" s="1"/>
      <c r="NE1679" s="1"/>
      <c r="NF1679" s="1"/>
      <c r="NG1679" s="1"/>
      <c r="NH1679" s="1"/>
      <c r="NI1679" s="1"/>
      <c r="NJ1679" s="1"/>
      <c r="NK1679" s="1"/>
      <c r="NL1679" s="1"/>
      <c r="NM1679" s="1"/>
      <c r="NN1679" s="1"/>
      <c r="NO1679" s="1"/>
      <c r="NP1679" s="1"/>
      <c r="NQ1679" s="1"/>
      <c r="NR1679" s="1"/>
      <c r="NS1679" s="1"/>
      <c r="NT1679" s="1"/>
      <c r="NU1679" s="1"/>
      <c r="NV1679" s="1"/>
      <c r="NW1679" s="1"/>
      <c r="NX1679" s="1"/>
      <c r="NY1679" s="1"/>
      <c r="NZ1679" s="1"/>
      <c r="OA1679" s="1"/>
      <c r="OB1679" s="1"/>
      <c r="OC1679" s="1"/>
      <c r="OD1679" s="1"/>
      <c r="OE1679" s="1"/>
      <c r="OF1679" s="1"/>
      <c r="OG1679" s="1"/>
      <c r="OH1679" s="1"/>
      <c r="OI1679" s="1"/>
      <c r="OJ1679" s="1"/>
      <c r="OK1679" s="1"/>
      <c r="OL1679" s="1"/>
      <c r="OM1679" s="1"/>
      <c r="ON1679" s="1"/>
      <c r="OO1679" s="1"/>
      <c r="OP1679" s="1"/>
      <c r="OQ1679" s="1"/>
      <c r="OR1679" s="1"/>
      <c r="OS1679" s="1"/>
      <c r="OT1679" s="1"/>
      <c r="OU1679" s="1"/>
      <c r="OV1679" s="1"/>
      <c r="OW1679" s="1"/>
      <c r="OX1679" s="1"/>
      <c r="OY1679" s="1"/>
      <c r="OZ1679" s="1"/>
      <c r="PA1679" s="1"/>
      <c r="PB1679" s="1"/>
      <c r="PC1679" s="1"/>
      <c r="PD1679" s="1"/>
      <c r="PE1679" s="1"/>
      <c r="PF1679" s="1"/>
      <c r="PG1679" s="1"/>
      <c r="PH1679" s="1"/>
      <c r="PI1679" s="2"/>
      <c r="PJ1679" s="1"/>
      <c r="PK1679" s="1"/>
      <c r="PL1679" s="1"/>
      <c r="PM1679" s="1"/>
      <c r="PN1679" s="1"/>
      <c r="PO1679" s="1"/>
      <c r="PP1679" s="1"/>
      <c r="PQ1679" s="7"/>
      <c r="PR1679" s="1"/>
      <c r="PS1679" s="1"/>
      <c r="PT1679" s="1"/>
      <c r="PU1679" s="1"/>
      <c r="PV1679" s="1"/>
      <c r="PW1679" s="1"/>
      <c r="PX1679" s="1"/>
      <c r="PY1679" s="1"/>
      <c r="PZ1679" s="1"/>
      <c r="QA1679" s="1"/>
      <c r="QB1679" s="1"/>
      <c r="QC1679" s="2"/>
      <c r="QD1679" s="1"/>
      <c r="QE1679" s="1"/>
      <c r="QF1679" s="1"/>
      <c r="QG1679" s="1"/>
      <c r="QH1679" s="1"/>
      <c r="QI1679" s="1"/>
      <c r="QJ1679" s="1"/>
      <c r="QK1679" s="7"/>
      <c r="QL1679" s="1"/>
      <c r="QM1679" s="1"/>
      <c r="QN1679" s="1"/>
      <c r="QO1679" s="1"/>
      <c r="QP1679" s="1"/>
      <c r="QQ1679" s="1"/>
      <c r="QR1679" s="1"/>
      <c r="QS1679" s="1"/>
      <c r="QT1679" s="1"/>
      <c r="QU1679" s="1"/>
      <c r="QV1679" s="1"/>
      <c r="QW1679" s="1"/>
      <c r="QX1679" s="1"/>
      <c r="QY1679" s="1"/>
      <c r="QZ1679" s="1"/>
      <c r="RA1679" s="1"/>
      <c r="RB1679" s="1"/>
      <c r="RC1679" s="1"/>
      <c r="RD1679" s="1"/>
      <c r="RE1679" s="1"/>
      <c r="RF1679" s="1"/>
      <c r="RG1679" s="1"/>
      <c r="RH1679" s="1"/>
      <c r="RI1679" s="1"/>
      <c r="RJ1679" s="1"/>
      <c r="RK1679" s="1"/>
      <c r="RL1679" s="1"/>
      <c r="RM1679" s="1"/>
      <c r="RN1679" s="1"/>
      <c r="RO1679" s="1"/>
      <c r="RP1679" s="1"/>
      <c r="RQ1679" s="1"/>
      <c r="RR1679" s="1"/>
      <c r="RS1679" s="1"/>
      <c r="RT1679" s="1"/>
      <c r="RU1679" s="1"/>
      <c r="RV1679" s="1"/>
      <c r="RW1679" s="1"/>
      <c r="RX1679" s="1"/>
      <c r="RY1679" s="1"/>
      <c r="RZ1679" s="1"/>
      <c r="SA1679" s="1"/>
      <c r="SB1679" s="1"/>
      <c r="SC1679" s="1"/>
      <c r="SD1679" s="1"/>
      <c r="SE1679" s="1"/>
      <c r="SF1679" s="1"/>
      <c r="SG1679" s="1"/>
      <c r="SH1679" s="1"/>
      <c r="SI1679" s="1"/>
      <c r="SJ1679" s="1"/>
      <c r="SK1679" s="1"/>
      <c r="SL1679" s="1"/>
      <c r="SM1679" s="1"/>
      <c r="SN1679" s="1"/>
      <c r="SO1679" s="1"/>
      <c r="SP1679" s="1"/>
      <c r="SQ1679" s="1"/>
      <c r="SR1679" s="1"/>
      <c r="SS1679" s="1"/>
      <c r="ST1679" s="1"/>
      <c r="SU1679" s="1"/>
      <c r="SV1679" s="1"/>
      <c r="SW1679" s="1"/>
      <c r="SX1679" s="1"/>
      <c r="SY1679" s="1"/>
      <c r="SZ1679" s="1"/>
      <c r="TA1679" s="1"/>
      <c r="TB1679" s="1"/>
      <c r="TC1679" s="1"/>
      <c r="TD1679" s="1"/>
      <c r="TE1679" s="1"/>
      <c r="TF1679" s="1"/>
      <c r="TG1679" s="1"/>
      <c r="TH1679" s="1"/>
      <c r="TI1679" s="1"/>
      <c r="TJ1679" s="1"/>
      <c r="TK1679" s="1"/>
      <c r="TL1679" s="1"/>
      <c r="TM1679" s="1"/>
      <c r="TN1679" s="1"/>
      <c r="TO1679" s="1"/>
      <c r="TP1679" s="1"/>
      <c r="TQ1679" s="1"/>
      <c r="TR1679" s="1"/>
      <c r="TS1679" s="1"/>
      <c r="TT1679" s="1"/>
      <c r="TU1679" s="1"/>
      <c r="TV1679" s="1"/>
      <c r="VT1679" s="1"/>
    </row>
    <row r="1680" spans="169:592" ht="15" thickBot="1" x14ac:dyDescent="0.35">
      <c r="FM1680" s="63"/>
      <c r="FO1680" s="64"/>
      <c r="FQ1680" s="53"/>
      <c r="FS1680" s="65"/>
      <c r="FU1680" s="66"/>
      <c r="FW1680" s="67"/>
      <c r="KH1680" s="67"/>
      <c r="KJ1680" s="66"/>
      <c r="KL1680" s="65"/>
      <c r="KN1680" s="53"/>
      <c r="KP1680" s="64"/>
      <c r="KR1680" s="63"/>
      <c r="KV1680" s="1"/>
      <c r="LQ1680" s="1"/>
      <c r="LR1680" s="125" t="s">
        <v>17</v>
      </c>
      <c r="LS1680" s="125"/>
      <c r="LT1680" s="125"/>
      <c r="LU1680" s="125"/>
      <c r="LV1680" s="125"/>
      <c r="LW1680" s="125"/>
      <c r="LX1680" s="125"/>
      <c r="LY1680" s="125"/>
      <c r="LZ1680" s="125"/>
      <c r="MA1680" s="125"/>
      <c r="MB1680" s="125"/>
      <c r="MC1680" s="125"/>
      <c r="MD1680" s="125"/>
      <c r="ME1680" s="125"/>
      <c r="MF1680" s="125"/>
      <c r="MG1680" s="1"/>
      <c r="PF1680" s="1"/>
      <c r="PI1680" s="2" t="s">
        <v>18</v>
      </c>
      <c r="PQ1680" s="7" t="s">
        <v>19</v>
      </c>
      <c r="PT1680" s="1"/>
      <c r="PZ1680" s="1"/>
      <c r="QC1680" s="2" t="s">
        <v>20</v>
      </c>
      <c r="QK1680" s="7" t="s">
        <v>21</v>
      </c>
      <c r="QN1680" s="1"/>
      <c r="QO1680" s="11"/>
      <c r="QP1680" s="1"/>
      <c r="TV1680" s="1"/>
      <c r="VT1680" s="1"/>
    </row>
    <row r="1681" spans="169:592" x14ac:dyDescent="0.3">
      <c r="FM1681" s="63"/>
      <c r="FO1681" s="64"/>
      <c r="FQ1681" s="53"/>
      <c r="FS1681" s="65"/>
      <c r="FU1681" s="66"/>
      <c r="FW1681" s="67"/>
      <c r="KH1681" s="67"/>
      <c r="KJ1681" s="66"/>
      <c r="KL1681" s="65"/>
      <c r="KN1681" s="53"/>
      <c r="KP1681" s="64"/>
      <c r="KR1681" s="63"/>
      <c r="KV1681" s="1"/>
      <c r="LQ1681" s="1"/>
      <c r="LR1681" s="125"/>
      <c r="LS1681" s="125"/>
      <c r="LT1681" s="125"/>
      <c r="LU1681" s="125"/>
      <c r="LV1681" s="125"/>
      <c r="LW1681" s="125"/>
      <c r="LX1681" s="125"/>
      <c r="LY1681" s="125"/>
      <c r="LZ1681" s="125"/>
      <c r="MA1681" s="125"/>
      <c r="MB1681" s="125"/>
      <c r="MC1681" s="125"/>
      <c r="MD1681" s="125"/>
      <c r="ME1681" s="125"/>
      <c r="MF1681" s="125"/>
      <c r="MG1681" s="1"/>
      <c r="PF1681" s="1"/>
      <c r="PI1681" s="4">
        <f t="array" ref="PI1681:PI1683">PG1683+PI1688:PI1690</f>
        <v>-0.86110647125151785</v>
      </c>
      <c r="PQ1681" s="8">
        <f t="array" ref="PQ1681:PQ1683">PQ1676:PQ1678</f>
        <v>3.3718035517441569E-2</v>
      </c>
      <c r="PT1681" s="1"/>
      <c r="PZ1681" s="1"/>
      <c r="QC1681" s="4">
        <f t="array" ref="QC1681:QC1683">QA1683+QC1688:QC1690</f>
        <v>-0.85918183794191505</v>
      </c>
      <c r="QK1681" s="8">
        <f t="array" ref="QK1681:QK1683">QK1676:QK1678</f>
        <v>-5.8939161907579666E-3</v>
      </c>
      <c r="QN1681" s="1"/>
      <c r="QO1681" s="11"/>
      <c r="QP1681" s="1"/>
      <c r="TV1681" s="1"/>
      <c r="VT1681" s="1"/>
    </row>
    <row r="1682" spans="169:592" ht="15" thickBot="1" x14ac:dyDescent="0.35">
      <c r="FM1682" s="63"/>
      <c r="FO1682" s="64"/>
      <c r="FQ1682" s="53"/>
      <c r="FS1682" s="65"/>
      <c r="FU1682" s="66"/>
      <c r="FW1682" s="67"/>
      <c r="KH1682" s="67"/>
      <c r="KJ1682" s="66"/>
      <c r="KL1682" s="65"/>
      <c r="KN1682" s="53"/>
      <c r="KP1682" s="64"/>
      <c r="KR1682" s="63"/>
      <c r="KV1682" s="1"/>
      <c r="LQ1682" s="1"/>
      <c r="LR1682" s="125"/>
      <c r="LS1682" s="125"/>
      <c r="LT1682" s="125"/>
      <c r="LU1682" s="125"/>
      <c r="LV1682" s="125"/>
      <c r="LW1682" s="125"/>
      <c r="LX1682" s="125"/>
      <c r="LY1682" s="125"/>
      <c r="LZ1682" s="125"/>
      <c r="MA1682" s="125"/>
      <c r="MB1682" s="125"/>
      <c r="MC1682" s="125"/>
      <c r="MD1682" s="125"/>
      <c r="ME1682" s="125"/>
      <c r="MF1682" s="125"/>
      <c r="MG1682" s="1"/>
      <c r="PF1682" s="1"/>
      <c r="PG1682" s="38" t="s">
        <v>22</v>
      </c>
      <c r="PH1682" s="2"/>
      <c r="PI1682" s="5">
        <v>-1.0546081569716157</v>
      </c>
      <c r="PQ1682" s="9">
        <v>-1.3403574417212457E-2</v>
      </c>
      <c r="PR1682" s="7"/>
      <c r="PS1682" s="7" t="s">
        <v>23</v>
      </c>
      <c r="PT1682" s="1"/>
      <c r="PZ1682" s="1"/>
      <c r="QA1682" s="38" t="s">
        <v>22</v>
      </c>
      <c r="QB1682" s="2"/>
      <c r="QC1682" s="5">
        <v>-1.0533767606864839</v>
      </c>
      <c r="QK1682" s="9">
        <v>2.3492629329870088E-3</v>
      </c>
      <c r="QL1682" s="7"/>
      <c r="QM1682" s="7" t="s">
        <v>23</v>
      </c>
      <c r="QN1682" s="1"/>
      <c r="QO1682" s="11" t="s">
        <v>24</v>
      </c>
      <c r="QP1682" s="1"/>
      <c r="QU1682" s="39"/>
      <c r="TV1682" s="1"/>
      <c r="VT1682" s="1"/>
    </row>
    <row r="1683" spans="169:592" ht="15" thickBot="1" x14ac:dyDescent="0.35">
      <c r="FM1683" s="63"/>
      <c r="FO1683" s="64"/>
      <c r="FQ1683" s="53"/>
      <c r="FS1683" s="65"/>
      <c r="FU1683" s="66"/>
      <c r="FW1683" s="67"/>
      <c r="KH1683" s="67"/>
      <c r="KJ1683" s="66"/>
      <c r="KL1683" s="65"/>
      <c r="KN1683" s="53"/>
      <c r="KP1683" s="64"/>
      <c r="KR1683" s="63"/>
      <c r="KV1683" s="1"/>
      <c r="LQ1683" s="1"/>
      <c r="LR1683" s="125"/>
      <c r="LS1683" s="125"/>
      <c r="LT1683" s="125"/>
      <c r="LU1683" s="125"/>
      <c r="LV1683" s="125"/>
      <c r="LW1683" s="125"/>
      <c r="LX1683" s="125"/>
      <c r="LY1683" s="125"/>
      <c r="LZ1683" s="125"/>
      <c r="MA1683" s="125"/>
      <c r="MB1683" s="125"/>
      <c r="MC1683" s="125"/>
      <c r="MD1683" s="125"/>
      <c r="ME1683" s="125"/>
      <c r="MF1683" s="125"/>
      <c r="MG1683" s="1"/>
      <c r="PF1683" s="1"/>
      <c r="PG1683" s="3">
        <v>-0.94997168914652785</v>
      </c>
      <c r="PH1683" s="38" t="s">
        <v>25</v>
      </c>
      <c r="PI1683" s="6">
        <v>-0.93420043921645002</v>
      </c>
      <c r="PQ1683" s="10">
        <v>-2.0314670686754306E-2</v>
      </c>
      <c r="PR1683" s="40" t="s">
        <v>25</v>
      </c>
      <c r="PS1683" s="41">
        <f t="array" ref="PS1683">SUM(PQ1681:PQ1683)</f>
        <v>-2.09586525194011E-7</v>
      </c>
      <c r="PT1683" s="1"/>
      <c r="PZ1683" s="1"/>
      <c r="QA1683" s="3">
        <f>PG1683</f>
        <v>-0.94997168914652785</v>
      </c>
      <c r="QB1683" s="38" t="s">
        <v>25</v>
      </c>
      <c r="QC1683" s="6">
        <v>-0.93735646881118473</v>
      </c>
      <c r="QK1683" s="10">
        <v>3.5446898960969919E-3</v>
      </c>
      <c r="QL1683" s="40" t="s">
        <v>25</v>
      </c>
      <c r="QM1683" s="41">
        <f t="array" ref="QM1683">SUM(QK1681:QK1683)</f>
        <v>3.6638326034090646E-8</v>
      </c>
      <c r="QN1683" s="1"/>
      <c r="QO1683" s="42">
        <f>SUM(PS1683,QM1683)</f>
        <v>-1.7294819915992035E-7</v>
      </c>
      <c r="QP1683" s="1"/>
      <c r="QV1683" s="39"/>
      <c r="RF1683" s="39"/>
      <c r="TV1683" s="1"/>
      <c r="VT1683" s="1"/>
    </row>
    <row r="1684" spans="169:592" x14ac:dyDescent="0.3">
      <c r="FM1684" s="63"/>
      <c r="FO1684" s="64"/>
      <c r="FQ1684" s="53"/>
      <c r="FS1684" s="65"/>
      <c r="FU1684" s="66"/>
      <c r="FW1684" s="67"/>
      <c r="KH1684" s="67"/>
      <c r="KJ1684" s="66"/>
      <c r="KL1684" s="65"/>
      <c r="KN1684" s="53"/>
      <c r="KP1684" s="64"/>
      <c r="KR1684" s="63"/>
      <c r="KV1684" s="1"/>
      <c r="LQ1684" s="1"/>
      <c r="LR1684" s="125"/>
      <c r="LS1684" s="125"/>
      <c r="LT1684" s="125"/>
      <c r="LU1684" s="125"/>
      <c r="LV1684" s="125"/>
      <c r="LW1684" s="125"/>
      <c r="LX1684" s="125"/>
      <c r="LY1684" s="125"/>
      <c r="LZ1684" s="125"/>
      <c r="MA1684" s="125"/>
      <c r="MB1684" s="125"/>
      <c r="MC1684" s="125"/>
      <c r="MD1684" s="125"/>
      <c r="ME1684" s="125"/>
      <c r="MF1684" s="125"/>
      <c r="MG1684" s="1"/>
      <c r="PF1684" s="1"/>
      <c r="PI1684" s="38" t="s">
        <v>26</v>
      </c>
      <c r="PQ1684" s="40" t="s">
        <v>27</v>
      </c>
      <c r="PT1684" s="1"/>
      <c r="PZ1684" s="1"/>
      <c r="QC1684" s="38" t="s">
        <v>26</v>
      </c>
      <c r="QK1684" s="40" t="s">
        <v>27</v>
      </c>
      <c r="QN1684" s="1"/>
      <c r="QO1684" s="11"/>
      <c r="QP1684" s="1"/>
      <c r="QW1684" s="39"/>
      <c r="RE1684" s="39"/>
      <c r="TV1684" s="1"/>
      <c r="VT1684" s="1"/>
    </row>
    <row r="1685" spans="169:592" x14ac:dyDescent="0.3">
      <c r="FM1685" s="63"/>
      <c r="FO1685" s="64"/>
      <c r="FQ1685" s="53"/>
      <c r="FS1685" s="65"/>
      <c r="FU1685" s="66"/>
      <c r="FW1685" s="67"/>
      <c r="KH1685" s="67"/>
      <c r="KJ1685" s="66"/>
      <c r="KL1685" s="65"/>
      <c r="KN1685" s="53"/>
      <c r="KP1685" s="64"/>
      <c r="KR1685" s="63"/>
      <c r="KV1685" s="1"/>
      <c r="LQ1685" s="1"/>
      <c r="LR1685" s="125"/>
      <c r="LS1685" s="125"/>
      <c r="LT1685" s="125"/>
      <c r="LU1685" s="125"/>
      <c r="LV1685" s="125"/>
      <c r="LW1685" s="125"/>
      <c r="LX1685" s="125"/>
      <c r="LY1685" s="125"/>
      <c r="LZ1685" s="125"/>
      <c r="MA1685" s="125"/>
      <c r="MB1685" s="125"/>
      <c r="MC1685" s="125"/>
      <c r="MD1685" s="125"/>
      <c r="ME1685" s="125"/>
      <c r="MF1685" s="125"/>
      <c r="MG1685" s="1"/>
      <c r="PF1685" s="1"/>
      <c r="PI1685" s="38" t="s">
        <v>26</v>
      </c>
      <c r="PQ1685" s="40" t="s">
        <v>27</v>
      </c>
      <c r="PT1685" s="1"/>
      <c r="PZ1685" s="1"/>
      <c r="QC1685" s="38" t="s">
        <v>26</v>
      </c>
      <c r="QK1685" s="40" t="s">
        <v>27</v>
      </c>
      <c r="QN1685" s="1"/>
      <c r="QO1685" s="11"/>
      <c r="QP1685" s="1"/>
      <c r="QW1685" s="39"/>
      <c r="RE1685" s="39"/>
      <c r="TV1685" s="1"/>
      <c r="VT1685" s="1"/>
    </row>
    <row r="1686" spans="169:592" x14ac:dyDescent="0.3">
      <c r="FM1686" s="63"/>
      <c r="FO1686" s="64"/>
      <c r="FQ1686" s="53"/>
      <c r="FS1686" s="65"/>
      <c r="FU1686" s="66"/>
      <c r="FW1686" s="67"/>
      <c r="KH1686" s="67"/>
      <c r="KJ1686" s="66"/>
      <c r="KL1686" s="65"/>
      <c r="KN1686" s="53"/>
      <c r="KP1686" s="64"/>
      <c r="KR1686" s="63"/>
      <c r="KV1686" s="1"/>
      <c r="LQ1686" s="1"/>
      <c r="LR1686" s="125"/>
      <c r="LS1686" s="125"/>
      <c r="LT1686" s="125"/>
      <c r="LU1686" s="125"/>
      <c r="LV1686" s="125"/>
      <c r="LW1686" s="125"/>
      <c r="LX1686" s="125"/>
      <c r="LY1686" s="125"/>
      <c r="LZ1686" s="125"/>
      <c r="MA1686" s="125"/>
      <c r="MB1686" s="125"/>
      <c r="MC1686" s="125"/>
      <c r="MD1686" s="125"/>
      <c r="ME1686" s="125"/>
      <c r="MF1686" s="125"/>
      <c r="MG1686" s="1"/>
      <c r="PF1686" s="1"/>
      <c r="PI1686" s="38" t="s">
        <v>26</v>
      </c>
      <c r="PQ1686" s="40" t="s">
        <v>27</v>
      </c>
      <c r="PT1686" s="1"/>
      <c r="PZ1686" s="1"/>
      <c r="QC1686" s="38" t="s">
        <v>26</v>
      </c>
      <c r="QK1686" s="40" t="s">
        <v>27</v>
      </c>
      <c r="QN1686" s="1"/>
      <c r="QO1686" s="11"/>
      <c r="QP1686" s="1"/>
      <c r="QW1686" s="39"/>
      <c r="RE1686" s="39"/>
      <c r="TV1686" s="1"/>
      <c r="VT1686" s="1"/>
    </row>
    <row r="1687" spans="169:592" ht="15" thickBot="1" x14ac:dyDescent="0.35">
      <c r="FM1687" s="63"/>
      <c r="FO1687" s="64"/>
      <c r="FQ1687" s="53"/>
      <c r="FS1687" s="65"/>
      <c r="FU1687" s="66"/>
      <c r="FW1687" s="67"/>
      <c r="KH1687" s="67"/>
      <c r="KJ1687" s="66"/>
      <c r="KL1687" s="65"/>
      <c r="KN1687" s="53"/>
      <c r="KP1687" s="64"/>
      <c r="KR1687" s="63"/>
      <c r="KV1687" s="1"/>
      <c r="LQ1687" s="1"/>
      <c r="LR1687" s="125"/>
      <c r="LS1687" s="125"/>
      <c r="LT1687" s="125"/>
      <c r="LU1687" s="125"/>
      <c r="LV1687" s="125"/>
      <c r="LW1687" s="125"/>
      <c r="LX1687" s="125"/>
      <c r="LY1687" s="125"/>
      <c r="LZ1687" s="125"/>
      <c r="MA1687" s="125"/>
      <c r="MB1687" s="125"/>
      <c r="MC1687" s="125"/>
      <c r="MD1687" s="125"/>
      <c r="ME1687" s="125"/>
      <c r="MF1687" s="125"/>
      <c r="MG1687" s="1"/>
      <c r="PF1687" s="1"/>
      <c r="PI1687" s="38" t="s">
        <v>28</v>
      </c>
      <c r="PQ1687" s="7" t="s">
        <v>29</v>
      </c>
      <c r="PT1687" s="1"/>
      <c r="PZ1687" s="1"/>
      <c r="QC1687" s="38" t="s">
        <v>28</v>
      </c>
      <c r="QK1687" s="7" t="s">
        <v>29</v>
      </c>
      <c r="QN1687" s="1"/>
      <c r="QO1687" s="11"/>
      <c r="QP1687" s="1"/>
      <c r="QW1687" s="39"/>
      <c r="TV1687" s="1"/>
      <c r="VT1687" s="1"/>
    </row>
    <row r="1688" spans="169:592" x14ac:dyDescent="0.3">
      <c r="FM1688" s="63"/>
      <c r="FO1688" s="64"/>
      <c r="FQ1688" s="53"/>
      <c r="FS1688" s="65"/>
      <c r="FU1688" s="66"/>
      <c r="FW1688" s="67"/>
      <c r="KH1688" s="67"/>
      <c r="KJ1688" s="66"/>
      <c r="KL1688" s="65"/>
      <c r="KN1688" s="53"/>
      <c r="KP1688" s="64"/>
      <c r="KR1688" s="63"/>
      <c r="KV1688" s="1"/>
      <c r="LQ1688" s="1"/>
      <c r="LR1688" s="125"/>
      <c r="LS1688" s="125"/>
      <c r="LT1688" s="125"/>
      <c r="LU1688" s="125"/>
      <c r="LV1688" s="125"/>
      <c r="LW1688" s="125"/>
      <c r="LX1688" s="125"/>
      <c r="LY1688" s="125"/>
      <c r="LZ1688" s="125"/>
      <c r="MA1688" s="125"/>
      <c r="MB1688" s="125"/>
      <c r="MC1688" s="125"/>
      <c r="MD1688" s="125"/>
      <c r="ME1688" s="125"/>
      <c r="MF1688" s="125"/>
      <c r="MG1688" s="1"/>
      <c r="PF1688" s="1"/>
      <c r="PI1688" s="4">
        <f t="array" ref="PI1688:PI1690">PI1693:PI1695*PG1690</f>
        <v>8.8865217895010049E-2</v>
      </c>
      <c r="PQ1688" s="8">
        <f t="array" ref="PQ1688:PQ1690">PQ1681:PQ1683</f>
        <v>3.3718035517441569E-2</v>
      </c>
      <c r="PT1688" s="1"/>
      <c r="PZ1688" s="1"/>
      <c r="QC1688" s="4">
        <f t="array" ref="QC1688:QC1690">QC1693:QC1695*QA1690</f>
        <v>9.0789851204612804E-2</v>
      </c>
      <c r="QK1688" s="8">
        <f t="array" ref="QK1688:QK1690">QK1681:QK1683</f>
        <v>-5.8939161907579666E-3</v>
      </c>
      <c r="QN1688" s="1"/>
      <c r="QO1688" s="11"/>
      <c r="QP1688" s="1"/>
      <c r="TV1688" s="1"/>
      <c r="VT1688" s="1"/>
    </row>
    <row r="1689" spans="169:592" ht="15" thickBot="1" x14ac:dyDescent="0.35">
      <c r="FM1689" s="63"/>
      <c r="FO1689" s="64"/>
      <c r="FQ1689" s="53"/>
      <c r="FS1689" s="65"/>
      <c r="FU1689" s="66"/>
      <c r="FW1689" s="67"/>
      <c r="KH1689" s="67"/>
      <c r="KJ1689" s="66"/>
      <c r="KL1689" s="65"/>
      <c r="KN1689" s="53"/>
      <c r="KP1689" s="64"/>
      <c r="KR1689" s="63"/>
      <c r="KV1689" s="1"/>
      <c r="LQ1689" s="1"/>
      <c r="LR1689" s="125"/>
      <c r="LS1689" s="125"/>
      <c r="LT1689" s="125"/>
      <c r="LU1689" s="125"/>
      <c r="LV1689" s="125"/>
      <c r="LW1689" s="125"/>
      <c r="LX1689" s="125"/>
      <c r="LY1689" s="125"/>
      <c r="LZ1689" s="125"/>
      <c r="MA1689" s="125"/>
      <c r="MB1689" s="125"/>
      <c r="MC1689" s="125"/>
      <c r="MD1689" s="125"/>
      <c r="ME1689" s="125"/>
      <c r="MF1689" s="125"/>
      <c r="MG1689" s="1"/>
      <c r="PF1689" s="1"/>
      <c r="PG1689" s="38" t="s">
        <v>30</v>
      </c>
      <c r="PH1689" s="2"/>
      <c r="PI1689" s="5">
        <v>-0.10463646782508788</v>
      </c>
      <c r="PQ1689" s="9">
        <v>-1.3403574417212457E-2</v>
      </c>
      <c r="PR1689" s="7"/>
      <c r="PS1689" s="7" t="s">
        <v>31</v>
      </c>
      <c r="PT1689" s="1"/>
      <c r="PZ1689" s="1"/>
      <c r="QA1689" s="38" t="s">
        <v>30</v>
      </c>
      <c r="QB1689" s="2"/>
      <c r="QC1689" s="5">
        <v>-0.10340507153995598</v>
      </c>
      <c r="QK1689" s="9">
        <v>2.3492629329870088E-3</v>
      </c>
      <c r="QL1689" s="7"/>
      <c r="QM1689" s="7" t="s">
        <v>31</v>
      </c>
      <c r="QN1689" s="1"/>
      <c r="QO1689" s="11" t="s">
        <v>32</v>
      </c>
      <c r="QP1689" s="1"/>
      <c r="QU1689" s="39"/>
      <c r="TV1689" s="1"/>
      <c r="VT1689" s="1"/>
    </row>
    <row r="1690" spans="169:592" ht="15" thickBot="1" x14ac:dyDescent="0.35">
      <c r="FM1690" s="63"/>
      <c r="FO1690" s="64"/>
      <c r="FQ1690" s="53"/>
      <c r="FS1690" s="65"/>
      <c r="FU1690" s="66"/>
      <c r="FW1690" s="67"/>
      <c r="KH1690" s="67"/>
      <c r="KJ1690" s="66"/>
      <c r="KL1690" s="65"/>
      <c r="KN1690" s="53"/>
      <c r="KP1690" s="64"/>
      <c r="KR1690" s="63"/>
      <c r="KV1690" s="1"/>
      <c r="LQ1690" s="1"/>
      <c r="LR1690" s="125"/>
      <c r="LS1690" s="125"/>
      <c r="LT1690" s="125"/>
      <c r="LU1690" s="125"/>
      <c r="LV1690" s="125"/>
      <c r="LW1690" s="125"/>
      <c r="LX1690" s="125"/>
      <c r="LY1690" s="125"/>
      <c r="LZ1690" s="125"/>
      <c r="MA1690" s="125"/>
      <c r="MB1690" s="125"/>
      <c r="MC1690" s="125"/>
      <c r="MD1690" s="125"/>
      <c r="ME1690" s="125"/>
      <c r="MF1690" s="125"/>
      <c r="MG1690" s="1"/>
      <c r="PF1690" s="1"/>
      <c r="PG1690" s="3">
        <v>7.9780009645333411E-2</v>
      </c>
      <c r="PH1690" s="38" t="s">
        <v>25</v>
      </c>
      <c r="PI1690" s="6">
        <v>1.5771249930077808E-2</v>
      </c>
      <c r="PQ1690" s="10">
        <v>-2.0314670686754306E-2</v>
      </c>
      <c r="PR1690" s="40" t="s">
        <v>25</v>
      </c>
      <c r="PS1690" s="41">
        <f t="array" ref="PS1690">SUM(PQ1688:PQ1690*PI1693:PI1695)</f>
        <v>5.1121521869701744E-2</v>
      </c>
      <c r="PT1690" s="1"/>
      <c r="PZ1690" s="1"/>
      <c r="QA1690" s="3">
        <f>PG1690</f>
        <v>7.9780009645333411E-2</v>
      </c>
      <c r="QB1690" s="38" t="s">
        <v>25</v>
      </c>
      <c r="QC1690" s="6">
        <v>1.261522033534317E-2</v>
      </c>
      <c r="QK1690" s="10">
        <v>3.5446898960969919E-3</v>
      </c>
      <c r="QL1690" s="40" t="s">
        <v>25</v>
      </c>
      <c r="QM1690" s="41">
        <f t="array" ref="QM1690">SUM(QK1688:QK1690*QC1693:QC1695)</f>
        <v>-9.191731548082463E-3</v>
      </c>
      <c r="QN1690" s="1"/>
      <c r="QO1690" s="42">
        <f>SUM(PS1690,QM1690)</f>
        <v>4.1929790321619281E-2</v>
      </c>
      <c r="QP1690" s="1"/>
      <c r="QV1690" s="39"/>
      <c r="RF1690" s="39"/>
      <c r="TV1690" s="1"/>
      <c r="VT1690" s="1"/>
    </row>
    <row r="1691" spans="169:592" x14ac:dyDescent="0.3">
      <c r="FM1691" s="63"/>
      <c r="FO1691" s="64"/>
      <c r="FQ1691" s="53"/>
      <c r="FS1691" s="65"/>
      <c r="FU1691" s="66"/>
      <c r="FW1691" s="67"/>
      <c r="KH1691" s="67"/>
      <c r="KJ1691" s="66"/>
      <c r="KL1691" s="65"/>
      <c r="KN1691" s="53"/>
      <c r="KP1691" s="64"/>
      <c r="KR1691" s="63"/>
      <c r="KV1691" s="1"/>
      <c r="LQ1691" s="1"/>
      <c r="LR1691" s="125"/>
      <c r="LS1691" s="125"/>
      <c r="LT1691" s="125"/>
      <c r="LU1691" s="125"/>
      <c r="LV1691" s="125"/>
      <c r="LW1691" s="125"/>
      <c r="LX1691" s="125"/>
      <c r="LY1691" s="125"/>
      <c r="LZ1691" s="125"/>
      <c r="MA1691" s="125"/>
      <c r="MB1691" s="125"/>
      <c r="MC1691" s="125"/>
      <c r="MD1691" s="125"/>
      <c r="ME1691" s="125"/>
      <c r="MF1691" s="125"/>
      <c r="MG1691" s="1"/>
      <c r="PF1691" s="1"/>
      <c r="PI1691" s="38" t="s">
        <v>26</v>
      </c>
      <c r="PQ1691" s="40" t="s">
        <v>27</v>
      </c>
      <c r="PT1691" s="1"/>
      <c r="PZ1691" s="1"/>
      <c r="QC1691" s="38" t="s">
        <v>26</v>
      </c>
      <c r="QK1691" s="40" t="s">
        <v>27</v>
      </c>
      <c r="QN1691" s="1"/>
      <c r="QO1691" s="1"/>
      <c r="QP1691" s="1"/>
      <c r="QW1691" s="39"/>
      <c r="RE1691" s="39"/>
      <c r="TV1691" s="1"/>
      <c r="VT1691" s="1"/>
    </row>
    <row r="1692" spans="169:592" ht="15" thickBot="1" x14ac:dyDescent="0.35">
      <c r="FM1692" s="63"/>
      <c r="FO1692" s="64"/>
      <c r="FQ1692" s="53"/>
      <c r="FS1692" s="65"/>
      <c r="FU1692" s="66"/>
      <c r="FW1692" s="67"/>
      <c r="KH1692" s="67"/>
      <c r="KJ1692" s="66"/>
      <c r="KL1692" s="65"/>
      <c r="KN1692" s="53"/>
      <c r="KP1692" s="64"/>
      <c r="KR1692" s="63"/>
      <c r="KV1692" s="1"/>
      <c r="LQ1692" s="1"/>
      <c r="LR1692" s="1"/>
      <c r="LS1692" s="1"/>
      <c r="LT1692" s="1"/>
      <c r="LU1692" s="1"/>
      <c r="LV1692" s="1"/>
      <c r="LW1692" s="1"/>
      <c r="LX1692" s="1"/>
      <c r="LY1692" s="1"/>
      <c r="LZ1692" s="1"/>
      <c r="MA1692" s="1"/>
      <c r="MB1692" s="1"/>
      <c r="MC1692" s="1"/>
      <c r="MD1692" s="1"/>
      <c r="ME1692" s="1"/>
      <c r="MF1692" s="1"/>
      <c r="MG1692" s="1"/>
      <c r="PF1692" s="1"/>
      <c r="PI1692" s="2" t="s">
        <v>33</v>
      </c>
      <c r="PQ1692" s="7" t="s">
        <v>34</v>
      </c>
      <c r="PT1692" s="1"/>
      <c r="PZ1692" s="1"/>
      <c r="QC1692" s="2" t="s">
        <v>33</v>
      </c>
      <c r="QK1692" s="7" t="s">
        <v>34</v>
      </c>
      <c r="QN1692" s="1"/>
      <c r="TV1692" s="1"/>
      <c r="VT1692" s="1"/>
    </row>
    <row r="1693" spans="169:592" x14ac:dyDescent="0.3">
      <c r="FM1693" s="63"/>
      <c r="FO1693" s="64"/>
      <c r="FQ1693" s="53"/>
      <c r="FS1693" s="65"/>
      <c r="FU1693" s="66"/>
      <c r="FW1693" s="67"/>
      <c r="KH1693" s="67"/>
      <c r="KJ1693" s="66"/>
      <c r="KL1693" s="65"/>
      <c r="KN1693" s="53"/>
      <c r="KP1693" s="64"/>
      <c r="KR1693" s="63"/>
      <c r="KV1693" s="1"/>
      <c r="LQ1693" s="1"/>
      <c r="PF1693" s="1"/>
      <c r="PI1693" s="4">
        <f t="array" ref="PI1693:PI1695">PL1698*PI1713:PI1715</f>
        <v>1.1138782545911621</v>
      </c>
      <c r="PQ1693" s="8">
        <f t="array" ref="PQ1693:PQ1695">PQ1688:PQ1690*PG1690</f>
        <v>2.6900251988031831E-3</v>
      </c>
      <c r="PT1693" s="1"/>
      <c r="PZ1693" s="1"/>
      <c r="QC1693" s="4">
        <f t="array" ref="QC1693:QC1695">QF1698*QC1713:QC1715</f>
        <v>1.1380025097543141</v>
      </c>
      <c r="QK1693" s="8">
        <f t="array" ref="QK1693:QK1695">QK1688:QK1690*QA1690</f>
        <v>-4.7021669054745735E-4</v>
      </c>
      <c r="QN1693" s="1"/>
      <c r="TV1693" s="1"/>
      <c r="VT1693" s="1"/>
    </row>
    <row r="1694" spans="169:592" x14ac:dyDescent="0.3">
      <c r="FM1694" s="63"/>
      <c r="FO1694" s="64"/>
      <c r="FQ1694" s="53"/>
      <c r="FS1694" s="65"/>
      <c r="FU1694" s="66"/>
      <c r="FW1694" s="67"/>
      <c r="KH1694" s="67"/>
      <c r="KJ1694" s="66"/>
      <c r="KL1694" s="65"/>
      <c r="KN1694" s="53"/>
      <c r="KP1694" s="64"/>
      <c r="KR1694" s="63"/>
      <c r="KV1694" s="1"/>
      <c r="LQ1694" s="1"/>
      <c r="PF1694" s="1"/>
      <c r="PI1694" s="5">
        <v>-1.3115624865208124</v>
      </c>
      <c r="PQ1694" s="9">
        <v>-1.0693372962871539E-3</v>
      </c>
      <c r="PT1694" s="1"/>
      <c r="PZ1694" s="1"/>
      <c r="QC1694" s="5">
        <v>-1.2961275888490003</v>
      </c>
      <c r="QK1694" s="9">
        <v>1.8742421945312782E-4</v>
      </c>
      <c r="QN1694" s="1"/>
      <c r="TV1694" s="1"/>
      <c r="VT1694" s="1"/>
    </row>
    <row r="1695" spans="169:592" ht="15" thickBot="1" x14ac:dyDescent="0.35">
      <c r="FM1695" s="63"/>
      <c r="FO1695" s="64"/>
      <c r="FQ1695" s="53"/>
      <c r="FS1695" s="65"/>
      <c r="FU1695" s="66"/>
      <c r="FW1695" s="67"/>
      <c r="KH1695" s="67"/>
      <c r="KJ1695" s="66"/>
      <c r="KL1695" s="65"/>
      <c r="KN1695" s="53"/>
      <c r="KP1695" s="64"/>
      <c r="KR1695" s="63"/>
      <c r="KV1695" s="1"/>
      <c r="LQ1695" s="1"/>
      <c r="PF1695" s="1"/>
      <c r="PI1695" s="6">
        <v>0.19768423192965004</v>
      </c>
      <c r="PQ1695" s="10">
        <v>-1.6207046233310304E-3</v>
      </c>
      <c r="PT1695" s="1"/>
      <c r="PZ1695" s="1"/>
      <c r="QC1695" s="6">
        <v>0.15812507909468615</v>
      </c>
      <c r="QK1695" s="10">
        <v>2.8279539410033387E-4</v>
      </c>
      <c r="QN1695" s="1"/>
      <c r="TV1695" s="1"/>
      <c r="VT1695" s="1"/>
    </row>
    <row r="1696" spans="169:592" x14ac:dyDescent="0.3">
      <c r="FM1696" s="63"/>
      <c r="FO1696" s="64"/>
      <c r="FQ1696" s="53"/>
      <c r="FS1696" s="65"/>
      <c r="FU1696" s="66"/>
      <c r="FW1696" s="67"/>
      <c r="KH1696" s="67"/>
      <c r="KJ1696" s="66"/>
      <c r="KL1696" s="65"/>
      <c r="KN1696" s="53"/>
      <c r="KP1696" s="64"/>
      <c r="KR1696" s="63"/>
      <c r="KV1696" s="1"/>
      <c r="LQ1696" s="1"/>
      <c r="PF1696" s="1"/>
      <c r="PI1696" s="2"/>
      <c r="PJ1696" s="38" t="s">
        <v>35</v>
      </c>
      <c r="PK1696" s="38" t="s">
        <v>35</v>
      </c>
      <c r="PL1696" s="2"/>
      <c r="PN1696" s="7"/>
      <c r="PO1696" s="40" t="s">
        <v>35</v>
      </c>
      <c r="PP1696" s="40" t="s">
        <v>35</v>
      </c>
      <c r="PQ1696" s="7"/>
      <c r="PT1696" s="1"/>
      <c r="PZ1696" s="1"/>
      <c r="QC1696" s="2"/>
      <c r="QD1696" s="38" t="s">
        <v>35</v>
      </c>
      <c r="QE1696" s="38" t="s">
        <v>35</v>
      </c>
      <c r="QF1696" s="2"/>
      <c r="QH1696" s="7"/>
      <c r="QI1696" s="40" t="s">
        <v>35</v>
      </c>
      <c r="QJ1696" s="40" t="s">
        <v>35</v>
      </c>
      <c r="QK1696" s="7"/>
      <c r="QN1696" s="1"/>
      <c r="QX1696" s="39"/>
      <c r="QY1696" s="39"/>
      <c r="RC1696" s="39"/>
      <c r="RD1696" s="39"/>
      <c r="TV1696" s="1"/>
      <c r="VT1696" s="1"/>
    </row>
    <row r="1697" spans="169:592" ht="15" thickBot="1" x14ac:dyDescent="0.35">
      <c r="FM1697" s="63"/>
      <c r="FO1697" s="64"/>
      <c r="FQ1697" s="53"/>
      <c r="FS1697" s="65"/>
      <c r="FU1697" s="66"/>
      <c r="FW1697" s="67"/>
      <c r="KH1697" s="67"/>
      <c r="KJ1697" s="66"/>
      <c r="KL1697" s="65"/>
      <c r="KN1697" s="53"/>
      <c r="KP1697" s="64"/>
      <c r="KR1697" s="63"/>
      <c r="KV1697" s="1"/>
      <c r="LQ1697" s="1"/>
      <c r="PF1697" s="1"/>
      <c r="PI1697" s="38" t="s">
        <v>26</v>
      </c>
      <c r="PL1697" s="2" t="s">
        <v>36</v>
      </c>
      <c r="PN1697" s="7" t="s">
        <v>37</v>
      </c>
      <c r="PQ1697" s="40" t="s">
        <v>27</v>
      </c>
      <c r="PT1697" s="1"/>
      <c r="PZ1697" s="1"/>
      <c r="QC1697" s="38" t="s">
        <v>26</v>
      </c>
      <c r="QF1697" s="2" t="s">
        <v>36</v>
      </c>
      <c r="QH1697" s="7" t="s">
        <v>37</v>
      </c>
      <c r="QK1697" s="40" t="s">
        <v>27</v>
      </c>
      <c r="QN1697" s="1"/>
      <c r="QW1697" s="39"/>
      <c r="RE1697" s="39"/>
      <c r="TV1697" s="1"/>
      <c r="VT1697" s="1"/>
    </row>
    <row r="1698" spans="169:592" ht="15" thickBot="1" x14ac:dyDescent="0.35">
      <c r="FM1698" s="63"/>
      <c r="FO1698" s="64"/>
      <c r="FQ1698" s="53"/>
      <c r="FS1698" s="65"/>
      <c r="FU1698" s="66"/>
      <c r="FW1698" s="67"/>
      <c r="KH1698" s="67"/>
      <c r="KJ1698" s="66"/>
      <c r="KL1698" s="65"/>
      <c r="KN1698" s="53"/>
      <c r="KP1698" s="64"/>
      <c r="KR1698" s="63"/>
      <c r="KV1698" s="1"/>
      <c r="LQ1698" s="1"/>
      <c r="PF1698" s="1"/>
      <c r="PI1698" s="38" t="s">
        <v>26</v>
      </c>
      <c r="PL1698" s="3">
        <f>1/PL1701</f>
        <v>0.86306960957211709</v>
      </c>
      <c r="PN1698" s="41">
        <f t="array" ref="PN1698">SUM(PQ1693:PQ1695*PI1713:PI1715)</f>
        <v>4.7255464247790042E-3</v>
      </c>
      <c r="PQ1698" s="40" t="s">
        <v>27</v>
      </c>
      <c r="PT1698" s="1"/>
      <c r="PZ1698" s="1"/>
      <c r="QC1698" s="38" t="s">
        <v>26</v>
      </c>
      <c r="QF1698" s="3">
        <f>1/QF1701</f>
        <v>0.82822417467718079</v>
      </c>
      <c r="QH1698" s="41">
        <f t="array" ref="QH1698">SUM(QK1693:QK1695*QC1713:QC1715)</f>
        <v>-8.8540814671240564E-4</v>
      </c>
      <c r="QK1698" s="40" t="s">
        <v>27</v>
      </c>
      <c r="QN1698" s="1"/>
      <c r="QW1698" s="39"/>
      <c r="RE1698" s="39"/>
      <c r="TV1698" s="1"/>
      <c r="VT1698" s="1"/>
    </row>
    <row r="1699" spans="169:592" x14ac:dyDescent="0.3">
      <c r="FM1699" s="63"/>
      <c r="FO1699" s="64"/>
      <c r="FQ1699" s="53"/>
      <c r="FS1699" s="65"/>
      <c r="FU1699" s="66"/>
      <c r="FW1699" s="67"/>
      <c r="KH1699" s="67"/>
      <c r="KJ1699" s="66"/>
      <c r="KL1699" s="65"/>
      <c r="KN1699" s="53"/>
      <c r="KP1699" s="64"/>
      <c r="KR1699" s="63"/>
      <c r="KV1699" s="1"/>
      <c r="LQ1699" s="1"/>
      <c r="PF1699" s="1"/>
      <c r="PI1699" s="38" t="s">
        <v>26</v>
      </c>
      <c r="PL1699" s="38" t="s">
        <v>26</v>
      </c>
      <c r="PN1699" s="7"/>
      <c r="PQ1699" s="40" t="s">
        <v>27</v>
      </c>
      <c r="PT1699" s="1"/>
      <c r="PZ1699" s="1"/>
      <c r="QC1699" s="38" t="s">
        <v>26</v>
      </c>
      <c r="QF1699" s="38" t="s">
        <v>26</v>
      </c>
      <c r="QH1699" s="7"/>
      <c r="QK1699" s="40" t="s">
        <v>27</v>
      </c>
      <c r="QN1699" s="1"/>
      <c r="QW1699" s="39"/>
      <c r="QZ1699" s="39"/>
      <c r="RE1699" s="39"/>
      <c r="TV1699" s="1"/>
      <c r="VT1699" s="1"/>
    </row>
    <row r="1700" spans="169:592" ht="15" thickBot="1" x14ac:dyDescent="0.35">
      <c r="FM1700" s="63"/>
      <c r="FO1700" s="64"/>
      <c r="FQ1700" s="53"/>
      <c r="FS1700" s="65"/>
      <c r="FU1700" s="66"/>
      <c r="FW1700" s="67"/>
      <c r="KH1700" s="67"/>
      <c r="KJ1700" s="66"/>
      <c r="KL1700" s="65"/>
      <c r="KN1700" s="53"/>
      <c r="KP1700" s="64"/>
      <c r="KR1700" s="63"/>
      <c r="KV1700" s="1"/>
      <c r="LQ1700" s="1"/>
      <c r="PF1700" s="1"/>
      <c r="PI1700" s="38" t="s">
        <v>26</v>
      </c>
      <c r="PL1700" s="2" t="s">
        <v>38</v>
      </c>
      <c r="PN1700" s="7" t="s">
        <v>39</v>
      </c>
      <c r="PQ1700" s="40" t="s">
        <v>27</v>
      </c>
      <c r="PT1700" s="1"/>
      <c r="PZ1700" s="1"/>
      <c r="QC1700" s="38" t="s">
        <v>26</v>
      </c>
      <c r="QF1700" s="2" t="s">
        <v>38</v>
      </c>
      <c r="QH1700" s="7" t="s">
        <v>39</v>
      </c>
      <c r="QK1700" s="40" t="s">
        <v>27</v>
      </c>
      <c r="QN1700" s="1"/>
      <c r="QW1700" s="39"/>
      <c r="RE1700" s="39"/>
      <c r="TV1700" s="1"/>
      <c r="VT1700" s="1"/>
    </row>
    <row r="1701" spans="169:592" ht="15" thickBot="1" x14ac:dyDescent="0.35">
      <c r="FM1701" s="63"/>
      <c r="FO1701" s="64"/>
      <c r="FQ1701" s="53"/>
      <c r="FS1701" s="65"/>
      <c r="FU1701" s="66"/>
      <c r="FW1701" s="67"/>
      <c r="KH1701" s="67"/>
      <c r="KJ1701" s="66"/>
      <c r="KL1701" s="65"/>
      <c r="KN1701" s="53"/>
      <c r="KP1701" s="64"/>
      <c r="KR1701" s="63"/>
      <c r="KV1701" s="1"/>
      <c r="LQ1701" s="1"/>
      <c r="PF1701" s="1"/>
      <c r="PI1701" s="38" t="s">
        <v>26</v>
      </c>
      <c r="PL1701" s="3">
        <f>SQRT(PL1704+PH1724)</f>
        <v>1.1586550944549754</v>
      </c>
      <c r="PN1701" s="41">
        <f>PN1698*((-1)/(PL1701^2))</f>
        <v>-3.5200082642086166E-3</v>
      </c>
      <c r="PQ1701" s="40" t="s">
        <v>27</v>
      </c>
      <c r="PT1701" s="1"/>
      <c r="PZ1701" s="1"/>
      <c r="QC1701" s="38" t="s">
        <v>26</v>
      </c>
      <c r="QF1701" s="3">
        <f>SQRT(QF1704+QB1724)</f>
        <v>1.2074025735722731</v>
      </c>
      <c r="QH1701" s="41">
        <f>QH1698*((-1)/(QF1701^2))</f>
        <v>6.0735039630875805E-4</v>
      </c>
      <c r="QK1701" s="40" t="s">
        <v>27</v>
      </c>
      <c r="QN1701" s="1"/>
      <c r="QW1701" s="39"/>
      <c r="RE1701" s="39"/>
      <c r="TV1701" s="1"/>
      <c r="VT1701" s="1"/>
    </row>
    <row r="1702" spans="169:592" ht="15" thickBot="1" x14ac:dyDescent="0.35">
      <c r="FM1702" s="63"/>
      <c r="FO1702" s="64"/>
      <c r="FQ1702" s="53"/>
      <c r="FS1702" s="65"/>
      <c r="FU1702" s="66"/>
      <c r="FW1702" s="67"/>
      <c r="KH1702" s="67"/>
      <c r="KJ1702" s="66"/>
      <c r="KL1702" s="65"/>
      <c r="KN1702" s="53"/>
      <c r="KP1702" s="64"/>
      <c r="KR1702" s="63"/>
      <c r="KV1702" s="1"/>
      <c r="LQ1702" s="1"/>
      <c r="PF1702" s="1"/>
      <c r="PI1702" s="38" t="s">
        <v>26</v>
      </c>
      <c r="PL1702" s="38" t="s">
        <v>26</v>
      </c>
      <c r="PN1702" s="7"/>
      <c r="PQ1702" s="7" t="s">
        <v>40</v>
      </c>
      <c r="PR1702" s="7" t="s">
        <v>41</v>
      </c>
      <c r="PT1702" s="1"/>
      <c r="PZ1702" s="1"/>
      <c r="QC1702" s="38" t="s">
        <v>26</v>
      </c>
      <c r="QF1702" s="38" t="s">
        <v>26</v>
      </c>
      <c r="QH1702" s="7"/>
      <c r="QK1702" s="7" t="s">
        <v>40</v>
      </c>
      <c r="QL1702" s="7" t="s">
        <v>41</v>
      </c>
      <c r="QN1702" s="1"/>
      <c r="QW1702" s="39"/>
      <c r="QZ1702" s="39"/>
      <c r="TV1702" s="1"/>
      <c r="VT1702" s="1"/>
    </row>
    <row r="1703" spans="169:592" ht="15" thickBot="1" x14ac:dyDescent="0.35">
      <c r="FM1703" s="63"/>
      <c r="FO1703" s="64"/>
      <c r="FQ1703" s="53"/>
      <c r="FS1703" s="65"/>
      <c r="FU1703" s="66"/>
      <c r="FW1703" s="67"/>
      <c r="KH1703" s="67"/>
      <c r="KJ1703" s="66"/>
      <c r="KL1703" s="65"/>
      <c r="KN1703" s="53"/>
      <c r="KP1703" s="64"/>
      <c r="KR1703" s="63"/>
      <c r="KV1703" s="1"/>
      <c r="LQ1703" s="1"/>
      <c r="PF1703" s="1"/>
      <c r="PI1703" s="38" t="s">
        <v>26</v>
      </c>
      <c r="PL1703" s="38" t="s">
        <v>42</v>
      </c>
      <c r="PN1703" s="7" t="s">
        <v>43</v>
      </c>
      <c r="PQ1703" s="8">
        <f t="array" ref="PQ1703:PQ1705">PQ1693:PQ1695*PL1698</f>
        <v>2.32167899807022E-3</v>
      </c>
      <c r="PR1703" s="8">
        <f t="array" ref="PR1703:PR1705">PN1707:PN1709*2*PI1713:PI1715</f>
        <v>-1.30695355382772E-3</v>
      </c>
      <c r="PT1703" s="1"/>
      <c r="PZ1703" s="1"/>
      <c r="QC1703" s="38" t="s">
        <v>26</v>
      </c>
      <c r="QF1703" s="38" t="s">
        <v>42</v>
      </c>
      <c r="QH1703" s="7" t="s">
        <v>43</v>
      </c>
      <c r="QK1703" s="8">
        <f t="array" ref="QK1703:QK1705">QK1693:QK1695*QF1698</f>
        <v>-3.8944483044810321E-4</v>
      </c>
      <c r="QL1703" s="8">
        <f t="array" ref="QL1703:QL1705">QH1707:QH1709*2*QC1713:QC1715</f>
        <v>2.3038875843321463E-4</v>
      </c>
      <c r="QN1703" s="1"/>
      <c r="QW1703" s="39"/>
      <c r="QZ1703" s="39"/>
      <c r="TV1703" s="1"/>
      <c r="VT1703" s="1"/>
    </row>
    <row r="1704" spans="169:592" ht="15" thickBot="1" x14ac:dyDescent="0.35">
      <c r="FM1704" s="63"/>
      <c r="FO1704" s="64"/>
      <c r="FQ1704" s="53"/>
      <c r="FS1704" s="65"/>
      <c r="FU1704" s="66"/>
      <c r="FW1704" s="67"/>
      <c r="KH1704" s="67"/>
      <c r="KJ1704" s="66"/>
      <c r="KL1704" s="65"/>
      <c r="KN1704" s="53"/>
      <c r="KP1704" s="64"/>
      <c r="KR1704" s="63"/>
      <c r="KV1704" s="1"/>
      <c r="LQ1704" s="1"/>
      <c r="PF1704" s="1"/>
      <c r="PI1704" s="38" t="s">
        <v>26</v>
      </c>
      <c r="PL1704" s="3">
        <f>AVERAGE(PL1707:PL1709)</f>
        <v>1.3424816179064678</v>
      </c>
      <c r="PN1704" s="41">
        <f t="array" ref="PN1704">PN1701*0.5*(1/(SQRT(PL1704+PH1724)))</f>
        <v>-1.5190060791405783E-3</v>
      </c>
      <c r="PQ1704" s="9">
        <v>-9.2291252280745728E-4</v>
      </c>
      <c r="PR1704" s="9">
        <v>1.5389035971930872E-3</v>
      </c>
      <c r="PT1704" s="1"/>
      <c r="PZ1704" s="1"/>
      <c r="QC1704" s="38" t="s">
        <v>26</v>
      </c>
      <c r="QF1704" s="3">
        <f>AVERAGE(QF1707:QF1709)</f>
        <v>1.4578209646689482</v>
      </c>
      <c r="QH1704" s="41">
        <f t="array" ref="QH1704">QH1701*0.5*(1/(SQRT(QF1704+QB1724)))</f>
        <v>2.515111403613399E-4</v>
      </c>
      <c r="QK1704" s="9">
        <v>1.552292694710816E-4</v>
      </c>
      <c r="QL1704" s="9">
        <v>-2.6240120158471837E-4</v>
      </c>
      <c r="QN1704" s="1"/>
      <c r="QW1704" s="39"/>
      <c r="TV1704" s="1"/>
      <c r="VT1704" s="1"/>
    </row>
    <row r="1705" spans="169:592" ht="15" thickBot="1" x14ac:dyDescent="0.35">
      <c r="FM1705" s="63"/>
      <c r="FO1705" s="64"/>
      <c r="FQ1705" s="53"/>
      <c r="FS1705" s="65"/>
      <c r="FU1705" s="66"/>
      <c r="FW1705" s="67"/>
      <c r="KH1705" s="67"/>
      <c r="KJ1705" s="66"/>
      <c r="KL1705" s="65"/>
      <c r="KN1705" s="53"/>
      <c r="KP1705" s="64"/>
      <c r="KR1705" s="63"/>
      <c r="KV1705" s="1"/>
      <c r="LQ1705" s="1"/>
      <c r="PF1705" s="1"/>
      <c r="PI1705" s="38" t="s">
        <v>26</v>
      </c>
      <c r="PL1705" s="38" t="s">
        <v>26</v>
      </c>
      <c r="PN1705" s="7"/>
      <c r="PQ1705" s="10">
        <v>-1.3987809064900374E-3</v>
      </c>
      <c r="PR1705" s="10">
        <v>-2.3195004336536699E-4</v>
      </c>
      <c r="PT1705" s="1"/>
      <c r="PZ1705" s="1"/>
      <c r="QC1705" s="38" t="s">
        <v>26</v>
      </c>
      <c r="QF1705" s="38" t="s">
        <v>26</v>
      </c>
      <c r="QH1705" s="7"/>
      <c r="QK1705" s="10">
        <v>2.342179818812571E-4</v>
      </c>
      <c r="QL1705" s="10">
        <v>3.2012443151503779E-5</v>
      </c>
      <c r="QN1705" s="1"/>
      <c r="QW1705" s="39"/>
      <c r="QZ1705" s="39"/>
      <c r="TV1705" s="1"/>
      <c r="VT1705" s="1"/>
    </row>
    <row r="1706" spans="169:592" ht="15" thickBot="1" x14ac:dyDescent="0.35">
      <c r="FM1706" s="63"/>
      <c r="FO1706" s="64"/>
      <c r="FQ1706" s="53"/>
      <c r="FS1706" s="65"/>
      <c r="FU1706" s="66"/>
      <c r="FW1706" s="67"/>
      <c r="KH1706" s="67"/>
      <c r="KJ1706" s="66"/>
      <c r="KL1706" s="65"/>
      <c r="KN1706" s="53"/>
      <c r="KP1706" s="64"/>
      <c r="KR1706" s="63"/>
      <c r="KV1706" s="1"/>
      <c r="LQ1706" s="1"/>
      <c r="PF1706" s="1"/>
      <c r="PI1706" s="38" t="s">
        <v>26</v>
      </c>
      <c r="PL1706" s="2" t="s">
        <v>44</v>
      </c>
      <c r="PN1706" s="7" t="s">
        <v>45</v>
      </c>
      <c r="PQ1706" s="40" t="s">
        <v>27</v>
      </c>
      <c r="PT1706" s="1"/>
      <c r="PZ1706" s="1"/>
      <c r="QC1706" s="38" t="s">
        <v>26</v>
      </c>
      <c r="QF1706" s="2" t="s">
        <v>44</v>
      </c>
      <c r="QH1706" s="7" t="s">
        <v>45</v>
      </c>
      <c r="QK1706" s="40" t="s">
        <v>27</v>
      </c>
      <c r="QN1706" s="1"/>
      <c r="QW1706" s="39"/>
      <c r="RE1706" s="39"/>
      <c r="TV1706" s="1"/>
      <c r="VT1706" s="1"/>
    </row>
    <row r="1707" spans="169:592" x14ac:dyDescent="0.3">
      <c r="FM1707" s="63"/>
      <c r="FO1707" s="64"/>
      <c r="FQ1707" s="53"/>
      <c r="FS1707" s="65"/>
      <c r="FU1707" s="66"/>
      <c r="FW1707" s="67"/>
      <c r="KH1707" s="67"/>
      <c r="KJ1707" s="66"/>
      <c r="KL1707" s="65"/>
      <c r="KN1707" s="53"/>
      <c r="KP1707" s="64"/>
      <c r="KR1707" s="63"/>
      <c r="KV1707" s="1"/>
      <c r="LQ1707" s="1"/>
      <c r="PF1707" s="1"/>
      <c r="PI1707" s="38" t="s">
        <v>26</v>
      </c>
      <c r="PL1707" s="4">
        <f t="array" ref="PL1707:PL1709">PI1713:PI1715^2</f>
        <v>1.6656502037120902</v>
      </c>
      <c r="PN1707" s="8">
        <f t="array" ref="PN1707:PN1709">(1/3)*PN1704</f>
        <v>-5.0633535971352601E-4</v>
      </c>
      <c r="PQ1707" s="40" t="s">
        <v>27</v>
      </c>
      <c r="PT1707" s="1"/>
      <c r="PZ1707" s="1"/>
      <c r="QC1707" s="38" t="s">
        <v>26</v>
      </c>
      <c r="QF1707" s="4">
        <f t="array" ref="QF1707:QF1709">QC1713:QC1715^2</f>
        <v>1.8879506336945215</v>
      </c>
      <c r="QH1707" s="8">
        <f t="array" ref="QH1707:QH1709">(1/3)*QH1704</f>
        <v>8.3837046787113291E-5</v>
      </c>
      <c r="QK1707" s="40" t="s">
        <v>27</v>
      </c>
      <c r="QN1707" s="1"/>
      <c r="QW1707" s="39"/>
      <c r="RE1707" s="39"/>
      <c r="TV1707" s="1"/>
      <c r="VT1707" s="1"/>
    </row>
    <row r="1708" spans="169:592" x14ac:dyDescent="0.3">
      <c r="FM1708" s="63"/>
      <c r="FO1708" s="64"/>
      <c r="FQ1708" s="53"/>
      <c r="FS1708" s="65"/>
      <c r="FU1708" s="66"/>
      <c r="FW1708" s="67"/>
      <c r="KH1708" s="67"/>
      <c r="KJ1708" s="66"/>
      <c r="KL1708" s="65"/>
      <c r="KN1708" s="53"/>
      <c r="KP1708" s="64"/>
      <c r="KR1708" s="63"/>
      <c r="KV1708" s="1"/>
      <c r="LQ1708" s="1"/>
      <c r="PF1708" s="1"/>
      <c r="PI1708" s="38" t="s">
        <v>26</v>
      </c>
      <c r="PL1708" s="5">
        <v>2.3093317358906482</v>
      </c>
      <c r="PN1708" s="9">
        <v>-5.0633535971352601E-4</v>
      </c>
      <c r="PQ1708" s="40" t="s">
        <v>27</v>
      </c>
      <c r="PT1708" s="1"/>
      <c r="PZ1708" s="1"/>
      <c r="QC1708" s="38" t="s">
        <v>26</v>
      </c>
      <c r="QF1708" s="5">
        <v>2.4490615743282382</v>
      </c>
      <c r="QH1708" s="9">
        <v>8.3837046787113291E-5</v>
      </c>
      <c r="QK1708" s="40" t="s">
        <v>27</v>
      </c>
      <c r="QN1708" s="1"/>
      <c r="QW1708" s="39"/>
      <c r="RE1708" s="39"/>
      <c r="TV1708" s="1"/>
      <c r="VT1708" s="1"/>
    </row>
    <row r="1709" spans="169:592" ht="15" thickBot="1" x14ac:dyDescent="0.35">
      <c r="FM1709" s="63"/>
      <c r="FO1709" s="64"/>
      <c r="FQ1709" s="53"/>
      <c r="FS1709" s="65"/>
      <c r="FU1709" s="66"/>
      <c r="FW1709" s="67"/>
      <c r="KH1709" s="67"/>
      <c r="KJ1709" s="66"/>
      <c r="KL1709" s="65"/>
      <c r="KN1709" s="53"/>
      <c r="KP1709" s="64"/>
      <c r="KR1709" s="63"/>
      <c r="KV1709" s="1"/>
      <c r="LQ1709" s="1"/>
      <c r="PF1709" s="1"/>
      <c r="PI1709" s="38" t="s">
        <v>26</v>
      </c>
      <c r="PL1709" s="6">
        <v>5.2462914116665246E-2</v>
      </c>
      <c r="PN1709" s="10">
        <v>-5.0633535971352601E-4</v>
      </c>
      <c r="PQ1709" s="40" t="s">
        <v>27</v>
      </c>
      <c r="PT1709" s="1"/>
      <c r="PZ1709" s="1"/>
      <c r="QC1709" s="38" t="s">
        <v>26</v>
      </c>
      <c r="QF1709" s="6">
        <v>3.6450685984085386E-2</v>
      </c>
      <c r="QH1709" s="10">
        <v>8.3837046787113291E-5</v>
      </c>
      <c r="QK1709" s="40" t="s">
        <v>27</v>
      </c>
      <c r="QN1709" s="1"/>
      <c r="QW1709" s="39"/>
      <c r="RE1709" s="39"/>
      <c r="TV1709" s="1"/>
      <c r="VT1709" s="1"/>
    </row>
    <row r="1710" spans="169:592" x14ac:dyDescent="0.3">
      <c r="FM1710" s="63"/>
      <c r="FO1710" s="64"/>
      <c r="FQ1710" s="53"/>
      <c r="FS1710" s="65"/>
      <c r="FU1710" s="66"/>
      <c r="FW1710" s="67"/>
      <c r="KH1710" s="67"/>
      <c r="KJ1710" s="66"/>
      <c r="KL1710" s="65"/>
      <c r="KN1710" s="53"/>
      <c r="KP1710" s="64"/>
      <c r="KR1710" s="63"/>
      <c r="KV1710" s="1"/>
      <c r="LQ1710" s="1"/>
      <c r="PF1710" s="1"/>
      <c r="PI1710" s="38" t="s">
        <v>26</v>
      </c>
      <c r="PL1710" s="38" t="s">
        <v>26</v>
      </c>
      <c r="PN1710" s="7"/>
      <c r="PQ1710" s="40" t="s">
        <v>27</v>
      </c>
      <c r="PT1710" s="1"/>
      <c r="PZ1710" s="1"/>
      <c r="QC1710" s="38" t="s">
        <v>26</v>
      </c>
      <c r="QF1710" s="38" t="s">
        <v>26</v>
      </c>
      <c r="QH1710" s="7"/>
      <c r="QK1710" s="40" t="s">
        <v>27</v>
      </c>
      <c r="QN1710" s="1"/>
      <c r="QW1710" s="39"/>
      <c r="QZ1710" s="39"/>
      <c r="RE1710" s="39"/>
      <c r="TV1710" s="1"/>
      <c r="VT1710" s="1"/>
    </row>
    <row r="1711" spans="169:592" x14ac:dyDescent="0.3">
      <c r="FM1711" s="63"/>
      <c r="FO1711" s="64"/>
      <c r="FQ1711" s="53"/>
      <c r="FS1711" s="65"/>
      <c r="FU1711" s="66"/>
      <c r="FW1711" s="67"/>
      <c r="KH1711" s="67"/>
      <c r="KJ1711" s="66"/>
      <c r="KL1711" s="65"/>
      <c r="KN1711" s="53"/>
      <c r="KP1711" s="64"/>
      <c r="KR1711" s="63"/>
      <c r="KV1711" s="1"/>
      <c r="LQ1711" s="1"/>
      <c r="PF1711" s="1"/>
      <c r="PI1711" s="2"/>
      <c r="PJ1711" s="38" t="s">
        <v>25</v>
      </c>
      <c r="PK1711" s="38" t="s">
        <v>25</v>
      </c>
      <c r="PL1711" s="2"/>
      <c r="PN1711" s="7"/>
      <c r="PO1711" s="40" t="s">
        <v>25</v>
      </c>
      <c r="PP1711" s="40" t="s">
        <v>25</v>
      </c>
      <c r="PQ1711" s="7"/>
      <c r="PT1711" s="1"/>
      <c r="PZ1711" s="1"/>
      <c r="QC1711" s="2"/>
      <c r="QD1711" s="38" t="s">
        <v>25</v>
      </c>
      <c r="QE1711" s="38" t="s">
        <v>25</v>
      </c>
      <c r="QF1711" s="2"/>
      <c r="QH1711" s="7"/>
      <c r="QI1711" s="40" t="s">
        <v>25</v>
      </c>
      <c r="QJ1711" s="40" t="s">
        <v>25</v>
      </c>
      <c r="QK1711" s="7"/>
      <c r="QN1711" s="1"/>
      <c r="QX1711" s="39"/>
      <c r="QY1711" s="39"/>
      <c r="RC1711" s="39"/>
      <c r="RD1711" s="39"/>
      <c r="TV1711" s="1"/>
      <c r="VT1711" s="1"/>
    </row>
    <row r="1712" spans="169:592" ht="15" thickBot="1" x14ac:dyDescent="0.35">
      <c r="FM1712" s="63"/>
      <c r="FO1712" s="64"/>
      <c r="FQ1712" s="53"/>
      <c r="FS1712" s="65"/>
      <c r="FU1712" s="66"/>
      <c r="FW1712" s="67"/>
      <c r="KH1712" s="67"/>
      <c r="KJ1712" s="66"/>
      <c r="KL1712" s="65"/>
      <c r="KN1712" s="53"/>
      <c r="KP1712" s="64"/>
      <c r="KR1712" s="63"/>
      <c r="KV1712" s="1"/>
      <c r="LQ1712" s="1"/>
      <c r="PF1712" s="1"/>
      <c r="PI1712" s="2" t="s">
        <v>46</v>
      </c>
      <c r="PQ1712" s="7" t="s">
        <v>47</v>
      </c>
      <c r="PT1712" s="1"/>
      <c r="PZ1712" s="1"/>
      <c r="QC1712" s="2" t="s">
        <v>46</v>
      </c>
      <c r="QK1712" s="7" t="s">
        <v>47</v>
      </c>
      <c r="QN1712" s="1"/>
      <c r="TV1712" s="1"/>
      <c r="VT1712" s="1"/>
    </row>
    <row r="1713" spans="169:592" x14ac:dyDescent="0.3">
      <c r="FM1713" s="63"/>
      <c r="FO1713" s="64"/>
      <c r="FQ1713" s="53"/>
      <c r="FS1713" s="65"/>
      <c r="FU1713" s="66"/>
      <c r="FW1713" s="67"/>
      <c r="KH1713" s="67"/>
      <c r="KJ1713" s="66"/>
      <c r="KL1713" s="65"/>
      <c r="KN1713" s="53"/>
      <c r="KP1713" s="64"/>
      <c r="KR1713" s="63"/>
      <c r="KV1713" s="1"/>
      <c r="LQ1713" s="1"/>
      <c r="PF1713" s="1"/>
      <c r="PI1713" s="4">
        <f t="array" ref="PI1713:PI1715">PL1722:PL1724-PL1718</f>
        <v>1.2906007142846661</v>
      </c>
      <c r="PQ1713" s="8">
        <f t="array" ref="PQ1713:PQ1715">PQ1703:PQ1705+PR1703:PR1705</f>
        <v>1.0147254442424999E-3</v>
      </c>
      <c r="PT1713" s="1"/>
      <c r="PZ1713" s="1"/>
      <c r="QC1713" s="4">
        <f t="array" ref="QC1713:QC1715">QF1722:QF1724-QF1718</f>
        <v>1.3740271590090647</v>
      </c>
      <c r="QK1713" s="8">
        <f t="array" ref="QK1713:QK1715">QK1703:QK1705+QL1703:QL1705</f>
        <v>-1.5905607201488858E-4</v>
      </c>
      <c r="QN1713" s="1"/>
      <c r="TV1713" s="1"/>
      <c r="VT1713" s="1"/>
    </row>
    <row r="1714" spans="169:592" x14ac:dyDescent="0.3">
      <c r="FM1714" s="63"/>
      <c r="FO1714" s="64"/>
      <c r="FQ1714" s="53"/>
      <c r="FS1714" s="65"/>
      <c r="FU1714" s="66"/>
      <c r="FW1714" s="67"/>
      <c r="KH1714" s="67"/>
      <c r="KJ1714" s="66"/>
      <c r="KL1714" s="65"/>
      <c r="KN1714" s="53"/>
      <c r="KP1714" s="64"/>
      <c r="KR1714" s="63"/>
      <c r="KV1714" s="1"/>
      <c r="LQ1714" s="1"/>
      <c r="PF1714" s="1"/>
      <c r="PI1714" s="5">
        <v>-1.5196485567033742</v>
      </c>
      <c r="PQ1714" s="9">
        <v>6.159910743856299E-4</v>
      </c>
      <c r="PT1714" s="1"/>
      <c r="PZ1714" s="1"/>
      <c r="QC1714" s="5">
        <v>-1.564947786454308</v>
      </c>
      <c r="QK1714" s="9">
        <v>-1.0717193211363677E-4</v>
      </c>
      <c r="QN1714" s="1"/>
      <c r="TV1714" s="1"/>
      <c r="VT1714" s="1"/>
    </row>
    <row r="1715" spans="169:592" ht="15" thickBot="1" x14ac:dyDescent="0.35">
      <c r="FM1715" s="63"/>
      <c r="FO1715" s="64"/>
      <c r="FQ1715" s="53"/>
      <c r="FS1715" s="65"/>
      <c r="FU1715" s="66"/>
      <c r="FW1715" s="67"/>
      <c r="KH1715" s="67"/>
      <c r="KJ1715" s="66"/>
      <c r="KL1715" s="65"/>
      <c r="KN1715" s="53"/>
      <c r="KP1715" s="64"/>
      <c r="KR1715" s="63"/>
      <c r="KV1715" s="1"/>
      <c r="LQ1715" s="1"/>
      <c r="PF1715" s="1"/>
      <c r="PI1715" s="6">
        <v>0.2290478424187079</v>
      </c>
      <c r="PQ1715" s="10">
        <v>-1.6307309498554043E-3</v>
      </c>
      <c r="PT1715" s="1"/>
      <c r="PZ1715" s="1"/>
      <c r="QC1715" s="6">
        <v>0.1909206274452433</v>
      </c>
      <c r="QK1715" s="10">
        <v>2.6623042503276089E-4</v>
      </c>
      <c r="QN1715" s="1"/>
      <c r="TV1715" s="1"/>
      <c r="VT1715" s="1"/>
    </row>
    <row r="1716" spans="169:592" x14ac:dyDescent="0.3">
      <c r="FM1716" s="63"/>
      <c r="FO1716" s="64"/>
      <c r="FQ1716" s="53"/>
      <c r="FS1716" s="65"/>
      <c r="FU1716" s="66"/>
      <c r="FW1716" s="67"/>
      <c r="KH1716" s="67"/>
      <c r="KJ1716" s="66"/>
      <c r="KL1716" s="65"/>
      <c r="KN1716" s="53"/>
      <c r="KP1716" s="64"/>
      <c r="KR1716" s="63"/>
      <c r="KV1716" s="1"/>
      <c r="LQ1716" s="1"/>
      <c r="PF1716" s="1"/>
      <c r="PI1716" s="2"/>
      <c r="PJ1716" s="38" t="s">
        <v>35</v>
      </c>
      <c r="PK1716" s="38" t="s">
        <v>35</v>
      </c>
      <c r="PL1716" s="2"/>
      <c r="PN1716" s="7"/>
      <c r="PO1716" s="40" t="s">
        <v>35</v>
      </c>
      <c r="PP1716" s="40" t="s">
        <v>35</v>
      </c>
      <c r="PQ1716" s="7"/>
      <c r="PT1716" s="1"/>
      <c r="PZ1716" s="1"/>
      <c r="QC1716" s="2"/>
      <c r="QD1716" s="38" t="s">
        <v>35</v>
      </c>
      <c r="QE1716" s="38" t="s">
        <v>35</v>
      </c>
      <c r="QF1716" s="2"/>
      <c r="QH1716" s="7"/>
      <c r="QI1716" s="40" t="s">
        <v>35</v>
      </c>
      <c r="QJ1716" s="40" t="s">
        <v>35</v>
      </c>
      <c r="QK1716" s="7"/>
      <c r="QN1716" s="1"/>
      <c r="QX1716" s="39"/>
      <c r="QY1716" s="39"/>
      <c r="RC1716" s="39"/>
      <c r="RD1716" s="39"/>
      <c r="TV1716" s="1"/>
      <c r="VT1716" s="1"/>
    </row>
    <row r="1717" spans="169:592" ht="15" thickBot="1" x14ac:dyDescent="0.35">
      <c r="FM1717" s="63"/>
      <c r="FO1717" s="64"/>
      <c r="FQ1717" s="53"/>
      <c r="FS1717" s="65"/>
      <c r="FU1717" s="66"/>
      <c r="FW1717" s="67"/>
      <c r="KH1717" s="67"/>
      <c r="KJ1717" s="66"/>
      <c r="KL1717" s="65"/>
      <c r="KN1717" s="53"/>
      <c r="KP1717" s="64"/>
      <c r="KR1717" s="63"/>
      <c r="KV1717" s="1"/>
      <c r="LQ1717" s="1"/>
      <c r="PF1717" s="1"/>
      <c r="PI1717" s="38" t="s">
        <v>26</v>
      </c>
      <c r="PL1717" s="38" t="s">
        <v>48</v>
      </c>
      <c r="PN1717" s="7" t="s">
        <v>49</v>
      </c>
      <c r="PQ1717" s="7" t="s">
        <v>50</v>
      </c>
      <c r="PR1717" s="7" t="s">
        <v>51</v>
      </c>
      <c r="PT1717" s="1"/>
      <c r="PZ1717" s="1"/>
      <c r="QC1717" s="38" t="s">
        <v>26</v>
      </c>
      <c r="QF1717" s="38" t="s">
        <v>48</v>
      </c>
      <c r="QH1717" s="7" t="s">
        <v>49</v>
      </c>
      <c r="QK1717" s="7" t="s">
        <v>50</v>
      </c>
      <c r="QL1717" s="7" t="s">
        <v>51</v>
      </c>
      <c r="QN1717" s="1"/>
      <c r="QW1717" s="39"/>
      <c r="QZ1717" s="39"/>
      <c r="TV1717" s="1"/>
      <c r="VT1717" s="1"/>
    </row>
    <row r="1718" spans="169:592" ht="15" thickBot="1" x14ac:dyDescent="0.35">
      <c r="FM1718" s="63"/>
      <c r="FO1718" s="64"/>
      <c r="FQ1718" s="53"/>
      <c r="FS1718" s="65"/>
      <c r="FU1718" s="66"/>
      <c r="FW1718" s="67"/>
      <c r="KH1718" s="67"/>
      <c r="KJ1718" s="66"/>
      <c r="KL1718" s="65"/>
      <c r="KN1718" s="53"/>
      <c r="KP1718" s="64"/>
      <c r="KR1718" s="63"/>
      <c r="KV1718" s="1"/>
      <c r="LQ1718" s="1"/>
      <c r="PF1718" s="1"/>
      <c r="PI1718" s="38" t="s">
        <v>26</v>
      </c>
      <c r="PL1718" s="3">
        <f>AVERAGE(PL1722:PL1724)</f>
        <v>1.0428909883269508</v>
      </c>
      <c r="PN1718" s="41">
        <f t="array" ref="PN1718">SUM(PQ1713:PQ1715*-1)</f>
        <v>1.443122727437865E-8</v>
      </c>
      <c r="PQ1718" s="8">
        <f t="array" ref="PQ1718:PQ1720">PQ1713:PQ1715</f>
        <v>1.0147254442424999E-3</v>
      </c>
      <c r="PR1718" s="8">
        <f t="array" ref="PR1718:PR1720">PN1718*(1/3)</f>
        <v>4.8104090914595499E-9</v>
      </c>
      <c r="PT1718" s="1"/>
      <c r="PZ1718" s="1"/>
      <c r="QC1718" s="38" t="s">
        <v>26</v>
      </c>
      <c r="QF1718" s="3">
        <f>AVERAGE(QF1722:QF1724)</f>
        <v>1.0579004642086256</v>
      </c>
      <c r="QH1718" s="41">
        <f t="array" ref="QH1718">SUM(QK1713:QK1715*-1)</f>
        <v>-2.4209042355418514E-9</v>
      </c>
      <c r="QK1718" s="8">
        <f t="array" ref="QK1718:QK1720">QK1713:QK1715</f>
        <v>-1.5905607201488858E-4</v>
      </c>
      <c r="QL1718" s="8">
        <f t="array" ref="QL1718:QL1720">QH1718*(1/3)</f>
        <v>-8.0696807851395047E-10</v>
      </c>
      <c r="QN1718" s="1"/>
      <c r="QW1718" s="39"/>
      <c r="TV1718" s="1"/>
      <c r="VT1718" s="1"/>
    </row>
    <row r="1719" spans="169:592" x14ac:dyDescent="0.3">
      <c r="FM1719" s="63"/>
      <c r="FO1719" s="64"/>
      <c r="FQ1719" s="53"/>
      <c r="FS1719" s="65"/>
      <c r="FU1719" s="66"/>
      <c r="FW1719" s="67"/>
      <c r="KH1719" s="67"/>
      <c r="KJ1719" s="66"/>
      <c r="KL1719" s="65"/>
      <c r="KN1719" s="53"/>
      <c r="KP1719" s="64"/>
      <c r="KR1719" s="63"/>
      <c r="KV1719" s="1"/>
      <c r="LQ1719" s="1"/>
      <c r="PF1719" s="1"/>
      <c r="PI1719" s="38" t="s">
        <v>26</v>
      </c>
      <c r="PL1719" s="38" t="s">
        <v>26</v>
      </c>
      <c r="PN1719" s="7"/>
      <c r="PQ1719" s="9">
        <v>6.159910743856299E-4</v>
      </c>
      <c r="PR1719" s="9">
        <v>4.8104090914595499E-9</v>
      </c>
      <c r="PT1719" s="1"/>
      <c r="PZ1719" s="1"/>
      <c r="QC1719" s="38" t="s">
        <v>26</v>
      </c>
      <c r="QF1719" s="38" t="s">
        <v>26</v>
      </c>
      <c r="QH1719" s="7"/>
      <c r="QK1719" s="9">
        <v>-1.0717193211363677E-4</v>
      </c>
      <c r="QL1719" s="9">
        <v>-8.0696807851395047E-10</v>
      </c>
      <c r="QN1719" s="1"/>
      <c r="QW1719" s="39"/>
      <c r="QZ1719" s="39"/>
      <c r="TV1719" s="1"/>
      <c r="VT1719" s="1"/>
    </row>
    <row r="1720" spans="169:592" ht="15" thickBot="1" x14ac:dyDescent="0.35">
      <c r="FM1720" s="63"/>
      <c r="FO1720" s="64"/>
      <c r="FQ1720" s="53"/>
      <c r="FS1720" s="65"/>
      <c r="FU1720" s="66"/>
      <c r="FW1720" s="67"/>
      <c r="KH1720" s="67"/>
      <c r="KJ1720" s="66"/>
      <c r="KL1720" s="65"/>
      <c r="KN1720" s="53"/>
      <c r="KP1720" s="64"/>
      <c r="KR1720" s="63"/>
      <c r="KV1720" s="1"/>
      <c r="LQ1720" s="1"/>
      <c r="PF1720" s="1"/>
      <c r="PI1720" s="38" t="s">
        <v>26</v>
      </c>
      <c r="PL1720" s="38" t="s">
        <v>26</v>
      </c>
      <c r="PN1720" s="7"/>
      <c r="PQ1720" s="10">
        <v>-1.6307309498554043E-3</v>
      </c>
      <c r="PR1720" s="10">
        <v>4.8104090914595499E-9</v>
      </c>
      <c r="PT1720" s="1"/>
      <c r="PZ1720" s="1"/>
      <c r="QC1720" s="38" t="s">
        <v>26</v>
      </c>
      <c r="QF1720" s="38" t="s">
        <v>26</v>
      </c>
      <c r="QH1720" s="7"/>
      <c r="QK1720" s="10">
        <v>2.6623042503276089E-4</v>
      </c>
      <c r="QL1720" s="10">
        <v>-8.0696807851395047E-10</v>
      </c>
      <c r="QN1720" s="1"/>
      <c r="QW1720" s="39"/>
      <c r="QZ1720" s="39"/>
      <c r="TV1720" s="1"/>
      <c r="VT1720" s="1"/>
    </row>
    <row r="1721" spans="169:592" ht="15" thickBot="1" x14ac:dyDescent="0.35">
      <c r="FM1721" s="63"/>
      <c r="FO1721" s="64"/>
      <c r="FQ1721" s="53"/>
      <c r="FS1721" s="65"/>
      <c r="FU1721" s="66"/>
      <c r="FW1721" s="67"/>
      <c r="KH1721" s="67"/>
      <c r="KJ1721" s="66"/>
      <c r="KL1721" s="65"/>
      <c r="KN1721" s="53"/>
      <c r="KP1721" s="64"/>
      <c r="KR1721" s="63"/>
      <c r="KV1721" s="1"/>
      <c r="LQ1721" s="1"/>
      <c r="PF1721" s="1"/>
      <c r="PI1721" s="2"/>
      <c r="PJ1721" s="38" t="s">
        <v>35</v>
      </c>
      <c r="PK1721" s="38" t="s">
        <v>35</v>
      </c>
      <c r="PL1721" s="2" t="s">
        <v>14</v>
      </c>
      <c r="PN1721" s="7" t="s">
        <v>15</v>
      </c>
      <c r="PO1721" s="40" t="s">
        <v>35</v>
      </c>
      <c r="PP1721" s="40" t="s">
        <v>35</v>
      </c>
      <c r="PQ1721" s="7"/>
      <c r="PT1721" s="1"/>
      <c r="PZ1721" s="1"/>
      <c r="QC1721" s="2"/>
      <c r="QD1721" s="38" t="s">
        <v>35</v>
      </c>
      <c r="QE1721" s="38" t="s">
        <v>35</v>
      </c>
      <c r="QF1721" s="2" t="s">
        <v>14</v>
      </c>
      <c r="QH1721" s="7" t="s">
        <v>15</v>
      </c>
      <c r="QI1721" s="40" t="s">
        <v>35</v>
      </c>
      <c r="QJ1721" s="40" t="s">
        <v>35</v>
      </c>
      <c r="QK1721" s="7"/>
      <c r="QN1721" s="1"/>
      <c r="QX1721" s="39"/>
      <c r="QY1721" s="39"/>
      <c r="RC1721" s="39"/>
      <c r="RD1721" s="39"/>
      <c r="TV1721" s="1"/>
      <c r="VT1721" s="1"/>
    </row>
    <row r="1722" spans="169:592" x14ac:dyDescent="0.3">
      <c r="FM1722" s="63"/>
      <c r="FO1722" s="64"/>
      <c r="FQ1722" s="53"/>
      <c r="FS1722" s="65"/>
      <c r="FU1722" s="66"/>
      <c r="FW1722" s="67"/>
      <c r="KH1722" s="67"/>
      <c r="KJ1722" s="66"/>
      <c r="KL1722" s="65"/>
      <c r="KN1722" s="53"/>
      <c r="KP1722" s="64"/>
      <c r="KR1722" s="63"/>
      <c r="KV1722" s="1"/>
      <c r="LQ1722" s="1"/>
      <c r="PF1722" s="1"/>
      <c r="PL1722" s="4">
        <f t="array" ref="PL1722:PL1724">PL1727:PL1729</f>
        <v>2.3334917026116169</v>
      </c>
      <c r="PN1722" s="8">
        <f t="array" ref="PN1722:PN1724">PQ1718:PQ1720+PR1718:PR1720</f>
        <v>1.0147302546515914E-3</v>
      </c>
      <c r="PT1722" s="1"/>
      <c r="PZ1722" s="1"/>
      <c r="QF1722" s="4">
        <f t="array" ref="QF1722:QF1724">QF1727:QF1729</f>
        <v>2.4319276232176903</v>
      </c>
      <c r="QH1722" s="8">
        <f t="array" ref="QH1722:QH1724">QK1718:QK1720+QL1718:QL1720</f>
        <v>-1.5905687898296709E-4</v>
      </c>
      <c r="QN1722" s="1"/>
      <c r="TV1722" s="1"/>
      <c r="VT1722" s="1"/>
    </row>
    <row r="1723" spans="169:592" ht="15" thickBot="1" x14ac:dyDescent="0.35">
      <c r="FM1723" s="63"/>
      <c r="FO1723" s="64"/>
      <c r="FQ1723" s="53"/>
      <c r="FS1723" s="65"/>
      <c r="FU1723" s="66"/>
      <c r="FW1723" s="67"/>
      <c r="KH1723" s="67"/>
      <c r="KJ1723" s="66"/>
      <c r="KL1723" s="65"/>
      <c r="KN1723" s="53"/>
      <c r="KP1723" s="64"/>
      <c r="KR1723" s="63"/>
      <c r="KV1723" s="1"/>
      <c r="LQ1723" s="1"/>
      <c r="PF1723" s="1"/>
      <c r="PH1723" t="s">
        <v>56</v>
      </c>
      <c r="PL1723" s="5">
        <v>-0.47675756837642325</v>
      </c>
      <c r="PN1723" s="9">
        <v>6.1599588479472136E-4</v>
      </c>
      <c r="PT1723" s="1"/>
      <c r="PZ1723" s="1"/>
      <c r="QB1723" t="s">
        <v>56</v>
      </c>
      <c r="QF1723" s="5">
        <v>-0.50704732224568239</v>
      </c>
      <c r="QH1723" s="9">
        <v>-1.0717273908171529E-4</v>
      </c>
      <c r="QN1723" s="1"/>
      <c r="TV1723" s="1"/>
      <c r="VT1723" s="1"/>
    </row>
    <row r="1724" spans="169:592" ht="15" thickBot="1" x14ac:dyDescent="0.35">
      <c r="FM1724" s="63"/>
      <c r="FO1724" s="64"/>
      <c r="FQ1724" s="53"/>
      <c r="FS1724" s="65"/>
      <c r="FU1724" s="66"/>
      <c r="FW1724" s="67"/>
      <c r="KH1724" s="67"/>
      <c r="KJ1724" s="66"/>
      <c r="KL1724" s="65"/>
      <c r="KN1724" s="53"/>
      <c r="KP1724" s="64"/>
      <c r="KR1724" s="63"/>
      <c r="KV1724" s="1"/>
      <c r="LQ1724" s="1"/>
      <c r="PF1724" s="1"/>
      <c r="PH1724" s="43">
        <v>1E-8</v>
      </c>
      <c r="PL1724" s="6">
        <v>1.2719388307456587</v>
      </c>
      <c r="PN1724" s="10">
        <v>-1.6307261394463129E-3</v>
      </c>
      <c r="PT1724" s="1"/>
      <c r="PZ1724" s="1"/>
      <c r="QB1724" s="43">
        <v>1E-8</v>
      </c>
      <c r="QF1724" s="6">
        <v>1.2488210916538689</v>
      </c>
      <c r="QH1724" s="10">
        <v>2.6622961806468238E-4</v>
      </c>
      <c r="QN1724" s="1"/>
      <c r="TV1724" s="1"/>
      <c r="VT1724" s="1"/>
    </row>
    <row r="1725" spans="169:592" x14ac:dyDescent="0.3">
      <c r="FM1725" s="63"/>
      <c r="FO1725" s="64"/>
      <c r="FQ1725" s="53"/>
      <c r="FS1725" s="65"/>
      <c r="FU1725" s="66"/>
      <c r="FW1725" s="67"/>
      <c r="KH1725" s="67"/>
      <c r="KJ1725" s="66"/>
      <c r="KL1725" s="65"/>
      <c r="KN1725" s="53"/>
      <c r="KP1725" s="64"/>
      <c r="KR1725" s="63"/>
      <c r="KV1725" s="1"/>
      <c r="LQ1725" s="1"/>
      <c r="LR1725" s="1"/>
      <c r="LS1725" s="1"/>
      <c r="LT1725" s="1"/>
      <c r="LU1725" s="1"/>
      <c r="LV1725" s="1"/>
      <c r="LW1725" s="1"/>
      <c r="LX1725" s="1"/>
      <c r="LY1725" s="1"/>
      <c r="LZ1725" s="1"/>
      <c r="MA1725" s="1"/>
      <c r="MB1725" s="1"/>
      <c r="MC1725" s="1"/>
      <c r="MD1725" s="1"/>
      <c r="ME1725" s="1"/>
      <c r="MF1725" s="1"/>
      <c r="MG1725" s="1"/>
      <c r="MH1725" s="1"/>
      <c r="MI1725" s="1"/>
      <c r="MJ1725" s="1"/>
      <c r="MK1725" s="1"/>
      <c r="ML1725" s="1"/>
      <c r="MM1725" s="1"/>
      <c r="MN1725" s="1"/>
      <c r="MO1725" s="1"/>
      <c r="MP1725" s="1"/>
      <c r="MQ1725" s="1"/>
      <c r="MR1725" s="1"/>
      <c r="MS1725" s="1"/>
      <c r="MT1725" s="1"/>
      <c r="MU1725" s="1"/>
      <c r="MV1725" s="1"/>
      <c r="MW1725" s="1"/>
      <c r="MX1725" s="1"/>
      <c r="MY1725" s="1"/>
      <c r="MZ1725" s="1"/>
      <c r="NA1725" s="1"/>
      <c r="NB1725" s="1"/>
      <c r="NC1725" s="1"/>
      <c r="ND1725" s="1"/>
      <c r="NE1725" s="1"/>
      <c r="NF1725" s="1"/>
      <c r="NG1725" s="1"/>
      <c r="NH1725" s="1"/>
      <c r="NI1725" s="1"/>
      <c r="NJ1725" s="1"/>
      <c r="NK1725" s="1"/>
      <c r="NL1725" s="1"/>
      <c r="NM1725" s="1"/>
      <c r="NN1725" s="1"/>
      <c r="NO1725" s="1"/>
      <c r="NP1725" s="1"/>
      <c r="NQ1725" s="1"/>
      <c r="NR1725" s="1"/>
      <c r="NS1725" s="1"/>
      <c r="NT1725" s="1"/>
      <c r="NU1725" s="1"/>
      <c r="NV1725" s="1"/>
      <c r="NW1725" s="1"/>
      <c r="NX1725" s="1"/>
      <c r="NY1725" s="1"/>
      <c r="NZ1725" s="1"/>
      <c r="OA1725" s="1"/>
      <c r="OB1725" s="1"/>
      <c r="OC1725" s="1"/>
      <c r="OD1725" s="1"/>
      <c r="OE1725" s="1"/>
      <c r="OF1725" s="1"/>
      <c r="OG1725" s="1"/>
      <c r="OH1725" s="1"/>
      <c r="OI1725" s="1"/>
      <c r="OJ1725" s="1"/>
      <c r="OK1725" s="1"/>
      <c r="OL1725" s="1"/>
      <c r="OM1725" s="1"/>
      <c r="ON1725" s="1"/>
      <c r="OO1725" s="1"/>
      <c r="OP1725" s="1"/>
      <c r="OQ1725" s="1"/>
      <c r="OR1725" s="1"/>
      <c r="OS1725" s="1"/>
      <c r="OT1725" s="1"/>
      <c r="OU1725" s="1"/>
      <c r="OV1725" s="1"/>
      <c r="OW1725" s="1"/>
      <c r="OX1725" s="1"/>
      <c r="OY1725" s="1"/>
      <c r="OZ1725" s="1"/>
      <c r="PA1725" s="1"/>
      <c r="PB1725" s="1"/>
      <c r="PC1725" s="1"/>
      <c r="PD1725" s="1"/>
      <c r="PE1725" s="1"/>
      <c r="PF1725" s="1"/>
      <c r="PG1725" s="1"/>
      <c r="PH1725" s="1"/>
      <c r="PI1725" s="1"/>
      <c r="PJ1725" s="1"/>
      <c r="PK1725" s="1"/>
      <c r="PL1725" s="2"/>
      <c r="PM1725" s="1"/>
      <c r="PN1725" s="7"/>
      <c r="PO1725" s="1"/>
      <c r="PP1725" s="1"/>
      <c r="PQ1725" s="1"/>
      <c r="PR1725" s="1"/>
      <c r="PS1725" s="1"/>
      <c r="PT1725" s="1"/>
      <c r="PU1725" s="1"/>
      <c r="PV1725" s="1"/>
      <c r="PW1725" s="1"/>
      <c r="PX1725" s="1"/>
      <c r="PY1725" s="1"/>
      <c r="PZ1725" s="1"/>
      <c r="QA1725" s="1"/>
      <c r="QB1725" s="1"/>
      <c r="QC1725" s="1"/>
      <c r="QD1725" s="1"/>
      <c r="QE1725" s="1"/>
      <c r="QF1725" s="2"/>
      <c r="QG1725" s="1"/>
      <c r="QH1725" s="7"/>
      <c r="QI1725" s="1"/>
      <c r="QJ1725" s="1"/>
      <c r="QK1725" s="1"/>
      <c r="QL1725" s="1"/>
      <c r="QM1725" s="1"/>
      <c r="QN1725" s="1"/>
      <c r="QO1725" s="1"/>
      <c r="QP1725" s="1"/>
      <c r="QQ1725" s="1"/>
      <c r="QR1725" s="1"/>
      <c r="QS1725" s="1"/>
      <c r="QT1725" s="1"/>
      <c r="QU1725" s="1"/>
      <c r="QV1725" s="1"/>
      <c r="QW1725" s="1"/>
      <c r="QX1725" s="1"/>
      <c r="QY1725" s="1"/>
      <c r="QZ1725" s="1"/>
      <c r="RA1725" s="1"/>
      <c r="RB1725" s="1"/>
      <c r="RC1725" s="1"/>
      <c r="RD1725" s="1"/>
      <c r="RE1725" s="1"/>
      <c r="RF1725" s="1"/>
      <c r="RG1725" s="1"/>
      <c r="RH1725" s="1"/>
      <c r="RI1725" s="1"/>
      <c r="RJ1725" s="1"/>
      <c r="RK1725" s="1"/>
      <c r="RL1725" s="1"/>
      <c r="RM1725" s="1"/>
      <c r="RN1725" s="1"/>
      <c r="RO1725" s="1"/>
      <c r="RP1725" s="1"/>
      <c r="RQ1725" s="1"/>
      <c r="RR1725" s="1"/>
      <c r="RS1725" s="1"/>
      <c r="RT1725" s="1"/>
      <c r="RU1725" s="1"/>
      <c r="RV1725" s="1"/>
      <c r="RW1725" s="1"/>
      <c r="RX1725" s="1"/>
      <c r="RY1725" s="1"/>
      <c r="RZ1725" s="1"/>
      <c r="SA1725" s="1"/>
      <c r="SB1725" s="1"/>
      <c r="SC1725" s="1"/>
      <c r="SD1725" s="1"/>
      <c r="SE1725" s="1"/>
      <c r="SF1725" s="1"/>
      <c r="SG1725" s="1"/>
      <c r="SH1725" s="1"/>
      <c r="SI1725" s="1"/>
      <c r="SJ1725" s="1"/>
      <c r="SK1725" s="1"/>
      <c r="SL1725" s="1"/>
      <c r="SM1725" s="1"/>
      <c r="SN1725" s="1"/>
      <c r="SO1725" s="1"/>
      <c r="SP1725" s="1"/>
      <c r="SQ1725" s="1"/>
      <c r="SR1725" s="1"/>
      <c r="SS1725" s="1"/>
      <c r="ST1725" s="1"/>
      <c r="SU1725" s="1"/>
      <c r="SV1725" s="1"/>
      <c r="SW1725" s="1"/>
      <c r="SX1725" s="1"/>
      <c r="SY1725" s="1"/>
      <c r="SZ1725" s="1"/>
      <c r="TA1725" s="1"/>
      <c r="TB1725" s="1"/>
      <c r="TC1725" s="1"/>
      <c r="TD1725" s="1"/>
      <c r="TE1725" s="1"/>
      <c r="TF1725" s="1"/>
      <c r="TG1725" s="1"/>
      <c r="TH1725" s="1"/>
      <c r="TI1725" s="1"/>
      <c r="TJ1725" s="1"/>
      <c r="TK1725" s="1"/>
      <c r="TL1725" s="1"/>
      <c r="TM1725" s="1"/>
      <c r="TN1725" s="1"/>
      <c r="TO1725" s="1"/>
      <c r="TP1725" s="1"/>
      <c r="TQ1725" s="1"/>
      <c r="TR1725" s="1"/>
      <c r="TS1725" s="1"/>
      <c r="TT1725" s="1"/>
      <c r="TU1725" s="1"/>
      <c r="TV1725" s="1"/>
      <c r="VT1725" s="1"/>
    </row>
    <row r="1726" spans="169:592" ht="15" thickBot="1" x14ac:dyDescent="0.35">
      <c r="FM1726" s="63"/>
      <c r="FO1726" s="64"/>
      <c r="FQ1726" s="53"/>
      <c r="FS1726" s="65"/>
      <c r="FU1726" s="66"/>
      <c r="FW1726" s="67"/>
      <c r="KH1726" s="67"/>
      <c r="KJ1726" s="66"/>
      <c r="KL1726" s="65"/>
      <c r="KN1726" s="53"/>
      <c r="KP1726" s="64"/>
      <c r="KR1726" s="63"/>
      <c r="KV1726" s="1"/>
      <c r="LQ1726" s="1"/>
      <c r="LR1726" s="128" t="s">
        <v>57</v>
      </c>
      <c r="LS1726" s="128"/>
      <c r="LT1726" s="128"/>
      <c r="LU1726" s="128"/>
      <c r="LV1726" s="128"/>
      <c r="LW1726" s="128"/>
      <c r="LX1726" s="128"/>
      <c r="LY1726" s="128"/>
      <c r="LZ1726" s="128"/>
      <c r="MA1726" s="128"/>
      <c r="MB1726" s="128"/>
      <c r="MC1726" s="128"/>
      <c r="MD1726" s="128"/>
      <c r="ME1726" s="128"/>
      <c r="MF1726" s="128"/>
      <c r="MG1726" s="1"/>
      <c r="PF1726" s="1"/>
      <c r="PL1726" s="2" t="s">
        <v>52</v>
      </c>
      <c r="PN1726" s="7" t="s">
        <v>53</v>
      </c>
      <c r="PO1726" s="1"/>
      <c r="PZ1726" s="1"/>
      <c r="QF1726" s="2" t="s">
        <v>54</v>
      </c>
      <c r="QH1726" s="7" t="s">
        <v>55</v>
      </c>
      <c r="QI1726" s="1"/>
      <c r="TV1726" s="1"/>
      <c r="VT1726" s="1"/>
    </row>
    <row r="1727" spans="169:592" x14ac:dyDescent="0.3">
      <c r="FM1727" s="63"/>
      <c r="FO1727" s="64"/>
      <c r="FQ1727" s="53"/>
      <c r="FS1727" s="65"/>
      <c r="FU1727" s="66"/>
      <c r="FW1727" s="67"/>
      <c r="KH1727" s="67"/>
      <c r="KJ1727" s="66"/>
      <c r="KL1727" s="65"/>
      <c r="KN1727" s="53"/>
      <c r="KP1727" s="64"/>
      <c r="KR1727" s="63"/>
      <c r="KV1727" s="1"/>
      <c r="LQ1727" s="1"/>
      <c r="LR1727" s="128"/>
      <c r="LS1727" s="128"/>
      <c r="LT1727" s="128"/>
      <c r="LU1727" s="128"/>
      <c r="LV1727" s="128"/>
      <c r="LW1727" s="128"/>
      <c r="LX1727" s="128"/>
      <c r="LY1727" s="128"/>
      <c r="LZ1727" s="128"/>
      <c r="MA1727" s="128"/>
      <c r="MB1727" s="128"/>
      <c r="MC1727" s="128"/>
      <c r="MD1727" s="128"/>
      <c r="ME1727" s="128"/>
      <c r="MF1727" s="128"/>
      <c r="MG1727" s="1"/>
      <c r="PF1727" s="1"/>
      <c r="PL1727" s="4">
        <f t="array" ref="PL1727:PL1729">PL1738:PL1740+PI1731:PI1733</f>
        <v>2.3334917026116169</v>
      </c>
      <c r="PN1727" s="8">
        <f t="array" ref="PN1727:PN1729">PN1722:PN1724</f>
        <v>1.0147302546515914E-3</v>
      </c>
      <c r="PO1727" s="1"/>
      <c r="PZ1727" s="1"/>
      <c r="QF1727" s="4">
        <f t="array" ref="QF1727:QF1729">QF1738:QF1740+QC1731:QC1733</f>
        <v>2.4319276232176903</v>
      </c>
      <c r="QH1727" s="8">
        <f t="array" ref="QH1727:QH1729">QH1722:QH1724</f>
        <v>-1.5905687898296709E-4</v>
      </c>
      <c r="QI1727" s="1"/>
      <c r="TV1727" s="1"/>
      <c r="VT1727" s="1"/>
    </row>
    <row r="1728" spans="169:592" x14ac:dyDescent="0.3">
      <c r="FM1728" s="63"/>
      <c r="FO1728" s="64"/>
      <c r="FQ1728" s="53"/>
      <c r="FS1728" s="65"/>
      <c r="FU1728" s="66"/>
      <c r="FW1728" s="67"/>
      <c r="KH1728" s="67"/>
      <c r="KJ1728" s="66"/>
      <c r="KL1728" s="65"/>
      <c r="KN1728" s="53"/>
      <c r="KP1728" s="64"/>
      <c r="KR1728" s="63"/>
      <c r="KV1728" s="1"/>
      <c r="LQ1728" s="1"/>
      <c r="LR1728" s="128"/>
      <c r="LS1728" s="128"/>
      <c r="LT1728" s="128"/>
      <c r="LU1728" s="128"/>
      <c r="LV1728" s="128"/>
      <c r="LW1728" s="128"/>
      <c r="LX1728" s="128"/>
      <c r="LY1728" s="128"/>
      <c r="LZ1728" s="128"/>
      <c r="MA1728" s="128"/>
      <c r="MB1728" s="128"/>
      <c r="MC1728" s="128"/>
      <c r="MD1728" s="128"/>
      <c r="ME1728" s="128"/>
      <c r="MF1728" s="128"/>
      <c r="MG1728" s="1"/>
      <c r="PF1728" s="1"/>
      <c r="PL1728" s="5">
        <v>-0.47675756837642325</v>
      </c>
      <c r="PN1728" s="9">
        <v>6.1599588479472136E-4</v>
      </c>
      <c r="PO1728" s="1"/>
      <c r="PZ1728" s="1"/>
      <c r="QF1728" s="5">
        <v>-0.50704732224568239</v>
      </c>
      <c r="QH1728" s="9">
        <v>-1.0717273908171529E-4</v>
      </c>
      <c r="QI1728" s="1"/>
      <c r="TV1728" s="1"/>
      <c r="VT1728" s="1"/>
    </row>
    <row r="1729" spans="169:592" ht="15" thickBot="1" x14ac:dyDescent="0.35">
      <c r="FM1729" s="63"/>
      <c r="FO1729" s="64"/>
      <c r="FQ1729" s="53"/>
      <c r="FS1729" s="65"/>
      <c r="FU1729" s="66"/>
      <c r="FW1729" s="67"/>
      <c r="KH1729" s="67"/>
      <c r="KJ1729" s="66"/>
      <c r="KL1729" s="65"/>
      <c r="KN1729" s="53"/>
      <c r="KP1729" s="64"/>
      <c r="KR1729" s="63"/>
      <c r="KV1729" s="1"/>
      <c r="LQ1729" s="1"/>
      <c r="LR1729" s="1"/>
      <c r="LS1729" s="1"/>
      <c r="LT1729" s="1"/>
      <c r="LU1729" s="1"/>
      <c r="LV1729" s="1"/>
      <c r="LW1729" s="1"/>
      <c r="LX1729" s="1"/>
      <c r="LY1729" s="1"/>
      <c r="LZ1729" s="1"/>
      <c r="MA1729" s="1"/>
      <c r="MB1729" s="1"/>
      <c r="MC1729" s="1"/>
      <c r="MD1729" s="1"/>
      <c r="ME1729" s="1"/>
      <c r="MF1729" s="1"/>
      <c r="MG1729" s="1"/>
      <c r="PF1729" s="1"/>
      <c r="PL1729" s="6">
        <v>1.2719388307456587</v>
      </c>
      <c r="PN1729" s="10">
        <v>-1.6307261394463129E-3</v>
      </c>
      <c r="PO1729" s="1"/>
      <c r="PZ1729" s="1"/>
      <c r="QF1729" s="6">
        <v>1.2488210916538689</v>
      </c>
      <c r="QH1729" s="10">
        <v>2.6622961806468238E-4</v>
      </c>
      <c r="QI1729" s="1"/>
      <c r="TV1729" s="1"/>
      <c r="VT1729" s="1"/>
    </row>
    <row r="1730" spans="169:592" ht="15" thickBot="1" x14ac:dyDescent="0.35">
      <c r="FM1730" s="63"/>
      <c r="FO1730" s="64"/>
      <c r="FQ1730" s="53"/>
      <c r="FS1730" s="65"/>
      <c r="FU1730" s="66"/>
      <c r="FW1730" s="67"/>
      <c r="KH1730" s="67"/>
      <c r="KJ1730" s="66"/>
      <c r="KL1730" s="65"/>
      <c r="KN1730" s="53"/>
      <c r="KP1730" s="64"/>
      <c r="KR1730" s="63"/>
      <c r="KV1730" s="1"/>
      <c r="KW1730" s="34"/>
      <c r="KX1730" s="34"/>
      <c r="KY1730" s="34"/>
      <c r="KZ1730" s="34"/>
      <c r="LA1730" s="34"/>
      <c r="LB1730" s="34"/>
      <c r="LC1730" s="34"/>
      <c r="LD1730" s="34"/>
      <c r="LE1730" s="34"/>
      <c r="LF1730" s="34"/>
      <c r="LG1730" s="34"/>
      <c r="LH1730" s="34"/>
      <c r="LI1730" s="34"/>
      <c r="LJ1730" s="34"/>
      <c r="LK1730" s="34"/>
      <c r="LL1730" s="34"/>
      <c r="LM1730" s="34"/>
      <c r="LN1730" s="34"/>
      <c r="LO1730" s="34"/>
      <c r="LP1730" s="34"/>
      <c r="LQ1730" s="34"/>
      <c r="LR1730" s="34"/>
      <c r="LS1730" s="34"/>
      <c r="LT1730" s="34"/>
      <c r="LU1730" s="34"/>
      <c r="LV1730" s="34"/>
      <c r="LW1730" s="34"/>
      <c r="LX1730" s="34"/>
      <c r="LY1730" s="34"/>
      <c r="LZ1730" s="34"/>
      <c r="MA1730" s="34"/>
      <c r="MB1730" s="34"/>
      <c r="MC1730" s="34"/>
      <c r="MD1730" s="34"/>
      <c r="ME1730" s="34"/>
      <c r="MF1730" s="34"/>
      <c r="MG1730" s="34"/>
      <c r="MH1730" s="34"/>
      <c r="MI1730" s="34"/>
      <c r="MJ1730" s="34"/>
      <c r="MK1730" s="34"/>
      <c r="ML1730" s="34"/>
      <c r="MM1730" s="34"/>
      <c r="MN1730" s="34"/>
      <c r="MO1730" s="34"/>
      <c r="MP1730" s="34"/>
      <c r="MQ1730" s="34"/>
      <c r="MR1730" s="34"/>
      <c r="MS1730" s="34"/>
      <c r="MT1730" s="34"/>
      <c r="MU1730" s="34"/>
      <c r="MV1730" s="34"/>
      <c r="MW1730" s="34"/>
      <c r="MX1730" s="34"/>
      <c r="MY1730" s="34"/>
      <c r="MZ1730" s="34"/>
      <c r="NA1730" s="34"/>
      <c r="NB1730" s="34"/>
      <c r="NC1730" s="34"/>
      <c r="ND1730" s="34"/>
      <c r="NE1730" s="34"/>
      <c r="NF1730" s="34"/>
      <c r="NG1730" s="34"/>
      <c r="NH1730" s="34"/>
      <c r="NI1730" s="34"/>
      <c r="NJ1730" s="34"/>
      <c r="NK1730" s="34"/>
      <c r="NL1730" s="34"/>
      <c r="NM1730" s="34"/>
      <c r="NN1730" s="34"/>
      <c r="NO1730" s="34"/>
      <c r="NP1730" s="34"/>
      <c r="NQ1730" s="34"/>
      <c r="NR1730" s="34"/>
      <c r="NS1730" s="34"/>
      <c r="NT1730" s="34"/>
      <c r="NU1730" s="34"/>
      <c r="NV1730" s="34"/>
      <c r="NW1730" s="34"/>
      <c r="NX1730" s="34"/>
      <c r="NY1730" s="34"/>
      <c r="NZ1730" s="34"/>
      <c r="OA1730" s="34"/>
      <c r="OB1730" s="34"/>
      <c r="OC1730" s="34"/>
      <c r="OD1730" s="34"/>
      <c r="OE1730" s="34"/>
      <c r="OF1730" s="34"/>
      <c r="OG1730" s="34"/>
      <c r="OH1730" s="34"/>
      <c r="OI1730" s="34"/>
      <c r="OJ1730" s="34"/>
      <c r="OK1730" s="34"/>
      <c r="OL1730" s="34"/>
      <c r="OM1730" s="34"/>
      <c r="ON1730" s="34"/>
      <c r="OO1730" s="34"/>
      <c r="OP1730" s="34"/>
      <c r="OQ1730" s="34"/>
      <c r="OR1730" s="34"/>
      <c r="OS1730" s="34"/>
      <c r="OT1730" s="34"/>
      <c r="OU1730" s="34"/>
      <c r="OV1730" s="34"/>
      <c r="OW1730" s="34"/>
      <c r="OX1730" s="34"/>
      <c r="OY1730" s="34"/>
      <c r="OZ1730" s="34"/>
      <c r="PA1730" s="34"/>
      <c r="PB1730" s="34"/>
      <c r="PC1730" s="34"/>
      <c r="PD1730" s="34"/>
      <c r="PE1730" s="34"/>
      <c r="PF1730" s="2"/>
      <c r="PG1730" s="2"/>
      <c r="PH1730" s="2"/>
      <c r="PI1730" s="2" t="s">
        <v>77</v>
      </c>
      <c r="PJ1730" s="2"/>
      <c r="PK1730" s="2"/>
      <c r="PL1730" s="2"/>
      <c r="PN1730" s="7"/>
      <c r="PO1730" s="1"/>
      <c r="PT1730" s="36"/>
      <c r="PU1730" s="36"/>
      <c r="PV1730" s="36"/>
      <c r="PW1730" s="36"/>
      <c r="PX1730" s="36"/>
      <c r="PY1730" s="36"/>
      <c r="PZ1730" s="2"/>
      <c r="QA1730" s="2"/>
      <c r="QB1730" s="2"/>
      <c r="QC1730" s="2" t="s">
        <v>78</v>
      </c>
      <c r="QD1730" s="2"/>
      <c r="QE1730" s="2"/>
      <c r="QF1730" s="2"/>
      <c r="QH1730" s="7"/>
      <c r="QI1730" s="1"/>
      <c r="TV1730" s="1"/>
      <c r="VT1730" s="1"/>
    </row>
    <row r="1731" spans="169:592" x14ac:dyDescent="0.3">
      <c r="FM1731" s="63"/>
      <c r="FO1731" s="64"/>
      <c r="FQ1731" s="53"/>
      <c r="FS1731" s="65"/>
      <c r="FU1731" s="66"/>
      <c r="FW1731" s="67"/>
      <c r="KH1731" s="67"/>
      <c r="KJ1731" s="66"/>
      <c r="KL1731" s="65"/>
      <c r="KN1731" s="53"/>
      <c r="KP1731" s="64"/>
      <c r="KR1731" s="63"/>
      <c r="KV1731" s="1"/>
      <c r="KW1731" s="34"/>
      <c r="LQ1731" s="1"/>
      <c r="PF1731" s="1"/>
      <c r="PI1731" s="4">
        <f t="array" ref="PI1731:PI1733">PT2080:PT2082</f>
        <v>8.4216736692916377E-2</v>
      </c>
      <c r="PL1731" s="2"/>
      <c r="PN1731" s="7"/>
      <c r="PO1731" s="1"/>
      <c r="PT1731" s="36"/>
      <c r="PZ1731" s="1"/>
      <c r="QC1731" s="4">
        <f t="array" ref="QC1731:QC1733">QF2080:QF2082</f>
        <v>0.15458020310074694</v>
      </c>
      <c r="QF1731" s="2"/>
      <c r="QH1731" s="7"/>
      <c r="QI1731" s="1"/>
      <c r="TV1731" s="1"/>
      <c r="VT1731" s="1"/>
    </row>
    <row r="1732" spans="169:592" x14ac:dyDescent="0.3">
      <c r="FM1732" s="63"/>
      <c r="FO1732" s="64"/>
      <c r="FQ1732" s="53"/>
      <c r="FS1732" s="65"/>
      <c r="FU1732" s="66"/>
      <c r="FW1732" s="67"/>
      <c r="KH1732" s="67"/>
      <c r="KJ1732" s="66"/>
      <c r="KL1732" s="65"/>
      <c r="KN1732" s="53"/>
      <c r="KP1732" s="64"/>
      <c r="KR1732" s="63"/>
      <c r="KV1732" s="1"/>
      <c r="KW1732" s="34"/>
      <c r="LQ1732" s="1"/>
      <c r="PF1732" s="1"/>
      <c r="PI1732" s="5">
        <v>-0.47675756837642325</v>
      </c>
      <c r="PL1732" s="2"/>
      <c r="PN1732" s="7"/>
      <c r="PO1732" s="1"/>
      <c r="PT1732" s="36"/>
      <c r="PZ1732" s="1"/>
      <c r="QC1732" s="5">
        <v>-0.50704732224568239</v>
      </c>
      <c r="QF1732" s="2"/>
      <c r="QH1732" s="7"/>
      <c r="QI1732" s="1"/>
      <c r="TV1732" s="1"/>
      <c r="VT1732" s="1"/>
    </row>
    <row r="1733" spans="169:592" ht="15" thickBot="1" x14ac:dyDescent="0.35">
      <c r="FM1733" s="63"/>
      <c r="FO1733" s="64"/>
      <c r="FQ1733" s="53"/>
      <c r="FS1733" s="65"/>
      <c r="FU1733" s="66"/>
      <c r="FW1733" s="67"/>
      <c r="KH1733" s="67"/>
      <c r="KJ1733" s="66"/>
      <c r="KL1733" s="65"/>
      <c r="KN1733" s="53"/>
      <c r="KP1733" s="64"/>
      <c r="KR1733" s="63"/>
      <c r="KV1733" s="1"/>
      <c r="KW1733" s="34"/>
      <c r="LQ1733" s="1"/>
      <c r="PF1733" s="1"/>
      <c r="PI1733" s="6">
        <v>0.60148769927283119</v>
      </c>
      <c r="PL1733" s="2"/>
      <c r="PN1733" s="7"/>
      <c r="PO1733" s="1"/>
      <c r="PT1733" s="36"/>
      <c r="PZ1733" s="1"/>
      <c r="QC1733" s="6">
        <v>0.56141398673425991</v>
      </c>
      <c r="QF1733" s="2"/>
      <c r="QH1733" s="7"/>
      <c r="QI1733" s="1"/>
      <c r="TV1733" s="1"/>
      <c r="VT1733" s="1"/>
    </row>
    <row r="1734" spans="169:592" x14ac:dyDescent="0.3">
      <c r="FM1734" s="63"/>
      <c r="FO1734" s="64"/>
      <c r="FQ1734" s="53"/>
      <c r="FS1734" s="65"/>
      <c r="FU1734" s="66"/>
      <c r="FW1734" s="67"/>
      <c r="KH1734" s="67"/>
      <c r="KJ1734" s="66"/>
      <c r="KL1734" s="65"/>
      <c r="KN1734" s="53"/>
      <c r="KP1734" s="64"/>
      <c r="KR1734" s="63"/>
      <c r="KV1734" s="1"/>
      <c r="KW1734" s="34"/>
      <c r="LQ1734" s="1"/>
      <c r="PF1734" s="1"/>
      <c r="PL1734" s="2"/>
      <c r="PN1734" s="7"/>
      <c r="PO1734" s="1"/>
      <c r="PT1734" s="36"/>
      <c r="PZ1734" s="1"/>
      <c r="QF1734" s="2"/>
      <c r="QH1734" s="7"/>
      <c r="QI1734" s="1"/>
      <c r="TV1734" s="1"/>
      <c r="VT1734" s="1"/>
    </row>
    <row r="1735" spans="169:592" ht="15" thickBot="1" x14ac:dyDescent="0.35">
      <c r="FM1735" s="63"/>
      <c r="FO1735" s="64"/>
      <c r="FQ1735" s="53"/>
      <c r="FS1735" s="65"/>
      <c r="FU1735" s="66"/>
      <c r="FW1735" s="67"/>
      <c r="KH1735" s="67"/>
      <c r="KJ1735" s="66"/>
      <c r="KL1735" s="65"/>
      <c r="KN1735" s="53"/>
      <c r="KP1735" s="64"/>
      <c r="KR1735" s="63"/>
      <c r="KV1735" s="1"/>
      <c r="KW1735" s="34"/>
      <c r="KY1735" s="35"/>
      <c r="KZ1735" s="35"/>
      <c r="LA1735" s="35"/>
      <c r="LB1735" s="35"/>
      <c r="LC1735" s="35"/>
      <c r="LD1735" s="35"/>
      <c r="LE1735" s="35"/>
      <c r="LF1735" s="35"/>
      <c r="LG1735" s="35"/>
      <c r="LH1735" s="35"/>
      <c r="LI1735" s="35"/>
      <c r="LJ1735" s="35"/>
      <c r="LK1735" s="35"/>
      <c r="LL1735" s="35"/>
      <c r="LM1735" s="35"/>
      <c r="LN1735" s="35"/>
      <c r="LO1735" s="35"/>
      <c r="LP1735" s="35"/>
      <c r="LQ1735" s="35"/>
      <c r="LR1735" s="35"/>
      <c r="LS1735" s="35"/>
      <c r="LT1735" s="35"/>
      <c r="LU1735" s="35"/>
      <c r="LV1735" s="35"/>
      <c r="LW1735" s="35"/>
      <c r="LX1735" s="35"/>
      <c r="LY1735" s="35"/>
      <c r="LZ1735" s="35"/>
      <c r="MA1735" s="35"/>
      <c r="MB1735" s="35"/>
      <c r="MC1735" s="35"/>
      <c r="MD1735" s="35"/>
      <c r="ME1735" s="35"/>
      <c r="MF1735" s="35"/>
      <c r="MG1735" s="35"/>
      <c r="MH1735" s="35"/>
      <c r="MI1735" s="35"/>
      <c r="MJ1735" s="35"/>
      <c r="MK1735" s="35"/>
      <c r="ML1735" s="35"/>
      <c r="MM1735" s="35"/>
      <c r="MN1735" s="35"/>
      <c r="MO1735" s="35"/>
      <c r="MP1735" s="35"/>
      <c r="MQ1735" s="35"/>
      <c r="MR1735" s="35"/>
      <c r="MS1735" s="35"/>
      <c r="MT1735" s="35"/>
      <c r="MU1735" s="35"/>
      <c r="MV1735" s="35"/>
      <c r="MW1735" s="35"/>
      <c r="MX1735" s="35"/>
      <c r="MY1735" s="35"/>
      <c r="MZ1735" s="35"/>
      <c r="NA1735" s="35"/>
      <c r="NB1735" s="35"/>
      <c r="NC1735" s="35"/>
      <c r="ND1735" s="35"/>
      <c r="NE1735" s="35"/>
      <c r="NF1735" s="35"/>
      <c r="NG1735" s="35"/>
      <c r="NH1735" s="35"/>
      <c r="NI1735" s="35"/>
      <c r="NJ1735" s="35"/>
      <c r="NK1735" s="35"/>
      <c r="NL1735" s="35"/>
      <c r="NM1735" s="35"/>
      <c r="NN1735" s="35"/>
      <c r="NO1735" s="35"/>
      <c r="NP1735" s="35"/>
      <c r="NQ1735" s="35"/>
      <c r="NR1735" s="35"/>
      <c r="NS1735" s="35"/>
      <c r="NT1735" s="35"/>
      <c r="NU1735" s="35"/>
      <c r="NV1735" s="35"/>
      <c r="NW1735" s="35"/>
      <c r="NX1735" s="35"/>
      <c r="NY1735" s="35"/>
      <c r="NZ1735" s="35"/>
      <c r="OA1735" s="35"/>
      <c r="OB1735" s="35"/>
      <c r="OC1735" s="35"/>
      <c r="OD1735" s="35"/>
      <c r="OE1735" s="35"/>
      <c r="OF1735" s="35"/>
      <c r="OG1735" s="35"/>
      <c r="OH1735" s="35"/>
      <c r="OI1735" s="35"/>
      <c r="OJ1735" s="35"/>
      <c r="OK1735" s="35"/>
      <c r="OL1735" s="35"/>
      <c r="OM1735" s="35"/>
      <c r="ON1735" s="35"/>
      <c r="OO1735" s="35"/>
      <c r="OP1735" s="35"/>
      <c r="OQ1735" s="35"/>
      <c r="OR1735" s="35"/>
      <c r="OS1735" s="35"/>
      <c r="OT1735" s="35"/>
      <c r="OU1735" s="35"/>
      <c r="OV1735" s="35"/>
      <c r="OW1735" s="35"/>
      <c r="OX1735" s="35"/>
      <c r="OY1735" s="35"/>
      <c r="OZ1735" s="35"/>
      <c r="PA1735" s="35"/>
      <c r="PB1735" s="35"/>
      <c r="PC1735" s="35"/>
      <c r="PD1735" s="35"/>
      <c r="PE1735" s="35"/>
      <c r="PF1735" s="7"/>
      <c r="PG1735" s="7"/>
      <c r="PH1735" s="7"/>
      <c r="PI1735" s="7" t="s">
        <v>79</v>
      </c>
      <c r="PJ1735" s="7"/>
      <c r="PK1735" s="7"/>
      <c r="PL1735" s="2"/>
      <c r="PM1735" s="7"/>
      <c r="PN1735" s="7"/>
      <c r="PO1735" s="1"/>
      <c r="PT1735" s="36"/>
      <c r="PV1735" s="37"/>
      <c r="PW1735" s="37"/>
      <c r="PX1735" s="37"/>
      <c r="PY1735" s="37"/>
      <c r="PZ1735" s="7"/>
      <c r="QA1735" s="7"/>
      <c r="QB1735" s="7"/>
      <c r="QC1735" s="7" t="s">
        <v>80</v>
      </c>
      <c r="QD1735" s="7"/>
      <c r="QE1735" s="7"/>
      <c r="QF1735" s="2"/>
      <c r="QG1735" s="7"/>
      <c r="QH1735" s="7"/>
      <c r="QI1735" s="1"/>
      <c r="TV1735" s="1"/>
      <c r="VT1735" s="1"/>
    </row>
    <row r="1736" spans="169:592" x14ac:dyDescent="0.3">
      <c r="FM1736" s="63"/>
      <c r="FO1736" s="64"/>
      <c r="FQ1736" s="53"/>
      <c r="FS1736" s="65"/>
      <c r="FU1736" s="66"/>
      <c r="FW1736" s="67"/>
      <c r="KH1736" s="67"/>
      <c r="KJ1736" s="66"/>
      <c r="KL1736" s="65"/>
      <c r="KN1736" s="53"/>
      <c r="KP1736" s="64"/>
      <c r="KR1736" s="63"/>
      <c r="KV1736" s="1"/>
      <c r="KW1736" s="34"/>
      <c r="KY1736" s="35"/>
      <c r="LQ1736" s="1"/>
      <c r="PF1736" s="1"/>
      <c r="PI1736" s="8">
        <f t="array" ref="PI1736:PI1738">PN1727:PN1729</f>
        <v>1.0147302546515914E-3</v>
      </c>
      <c r="PL1736" s="2"/>
      <c r="PN1736" s="7"/>
      <c r="PO1736" s="1"/>
      <c r="PT1736" s="36"/>
      <c r="PV1736" s="37"/>
      <c r="PZ1736" s="1"/>
      <c r="QC1736" s="8">
        <f t="array" ref="QC1736:QC1738">QH1727:QH1729</f>
        <v>-1.5905687898296709E-4</v>
      </c>
      <c r="QF1736" s="2"/>
      <c r="QH1736" s="7"/>
      <c r="QI1736" s="1"/>
      <c r="TV1736" s="1"/>
      <c r="VT1736" s="1"/>
    </row>
    <row r="1737" spans="169:592" ht="15" thickBot="1" x14ac:dyDescent="0.35">
      <c r="FM1737" s="63"/>
      <c r="FO1737" s="64"/>
      <c r="FQ1737" s="53"/>
      <c r="FS1737" s="65"/>
      <c r="FU1737" s="66"/>
      <c r="FW1737" s="67"/>
      <c r="KH1737" s="67"/>
      <c r="KJ1737" s="66"/>
      <c r="KL1737" s="65"/>
      <c r="KN1737" s="53"/>
      <c r="KP1737" s="64"/>
      <c r="KR1737" s="63"/>
      <c r="KV1737" s="1"/>
      <c r="KW1737" s="34"/>
      <c r="KY1737" s="35"/>
      <c r="LQ1737" s="1"/>
      <c r="PF1737" s="1"/>
      <c r="PI1737" s="9">
        <v>6.1599588479472136E-4</v>
      </c>
      <c r="PL1737" s="2" t="s">
        <v>58</v>
      </c>
      <c r="PN1737" s="7" t="s">
        <v>59</v>
      </c>
      <c r="PO1737" s="1"/>
      <c r="PT1737" s="36"/>
      <c r="PV1737" s="37"/>
      <c r="PZ1737" s="1"/>
      <c r="QC1737" s="9">
        <v>-1.0717273908171529E-4</v>
      </c>
      <c r="QF1737" s="2" t="s">
        <v>60</v>
      </c>
      <c r="QH1737" s="7" t="s">
        <v>61</v>
      </c>
      <c r="QI1737" s="1"/>
      <c r="TV1737" s="1"/>
      <c r="VT1737" s="1"/>
    </row>
    <row r="1738" spans="169:592" ht="15" thickBot="1" x14ac:dyDescent="0.35">
      <c r="FM1738" s="63"/>
      <c r="FO1738" s="64"/>
      <c r="FQ1738" s="53"/>
      <c r="FS1738" s="65"/>
      <c r="FU1738" s="66"/>
      <c r="FW1738" s="67"/>
      <c r="KH1738" s="67"/>
      <c r="KJ1738" s="66"/>
      <c r="KL1738" s="65"/>
      <c r="KN1738" s="53"/>
      <c r="KP1738" s="64"/>
      <c r="KR1738" s="63"/>
      <c r="KV1738" s="1"/>
      <c r="KW1738" s="34"/>
      <c r="KY1738" s="35"/>
      <c r="LQ1738" s="1"/>
      <c r="PF1738" s="1"/>
      <c r="PI1738" s="10">
        <v>-1.6307261394463129E-3</v>
      </c>
      <c r="PL1738" s="4">
        <f t="array" ref="PL1738:PL1740">PL1766:PL1768</f>
        <v>2.2492749659187004</v>
      </c>
      <c r="PN1738" s="8">
        <f t="array" ref="PN1738:PN1740">PN1727:PN1729</f>
        <v>1.0147302546515914E-3</v>
      </c>
      <c r="PO1738" s="1"/>
      <c r="PT1738" s="36"/>
      <c r="PV1738" s="37"/>
      <c r="PZ1738" s="1"/>
      <c r="QC1738" s="10">
        <v>2.6622961806468238E-4</v>
      </c>
      <c r="QF1738" s="4">
        <f t="array" ref="QF1738:QF1740">QF1766:QF1768</f>
        <v>2.2773474201169432</v>
      </c>
      <c r="QH1738" s="8">
        <f t="array" ref="QH1738:QH1740">QH1727:QH1729</f>
        <v>-1.5905687898296709E-4</v>
      </c>
      <c r="QI1738" s="1"/>
      <c r="TV1738" s="1"/>
      <c r="VT1738" s="1"/>
    </row>
    <row r="1739" spans="169:592" x14ac:dyDescent="0.3">
      <c r="FM1739" s="63"/>
      <c r="FO1739" s="64"/>
      <c r="FQ1739" s="53"/>
      <c r="FS1739" s="65"/>
      <c r="FU1739" s="66"/>
      <c r="FW1739" s="67"/>
      <c r="KH1739" s="67"/>
      <c r="KJ1739" s="66"/>
      <c r="KL1739" s="65"/>
      <c r="KN1739" s="53"/>
      <c r="KP1739" s="64"/>
      <c r="KR1739" s="63"/>
      <c r="KV1739" s="1"/>
      <c r="KW1739" s="34"/>
      <c r="KY1739" s="35"/>
      <c r="LQ1739" s="1"/>
      <c r="PF1739" s="1"/>
      <c r="PL1739" s="5">
        <v>0</v>
      </c>
      <c r="PN1739" s="9">
        <v>6.1599588479472136E-4</v>
      </c>
      <c r="PO1739" s="1"/>
      <c r="PT1739" s="36"/>
      <c r="PV1739" s="37"/>
      <c r="PZ1739" s="1"/>
      <c r="QF1739" s="5">
        <v>0</v>
      </c>
      <c r="QH1739" s="9">
        <v>-1.0717273908171529E-4</v>
      </c>
      <c r="QI1739" s="1"/>
      <c r="TV1739" s="1"/>
      <c r="VT1739" s="1"/>
    </row>
    <row r="1740" spans="169:592" ht="15" thickBot="1" x14ac:dyDescent="0.35">
      <c r="FM1740" s="63"/>
      <c r="FO1740" s="64"/>
      <c r="FQ1740" s="53"/>
      <c r="FS1740" s="65"/>
      <c r="FU1740" s="66"/>
      <c r="FW1740" s="67"/>
      <c r="KH1740" s="67"/>
      <c r="KJ1740" s="66"/>
      <c r="KL1740" s="65"/>
      <c r="KN1740" s="53"/>
      <c r="KP1740" s="64"/>
      <c r="KR1740" s="63"/>
      <c r="KV1740" s="1"/>
      <c r="KW1740" s="34"/>
      <c r="KY1740" s="35"/>
      <c r="LQ1740" s="1"/>
      <c r="PF1740" s="1"/>
      <c r="PL1740" s="6">
        <v>0.67045113147282753</v>
      </c>
      <c r="PN1740" s="10">
        <v>-1.6307261394463129E-3</v>
      </c>
      <c r="PO1740" s="1"/>
      <c r="PT1740" s="36"/>
      <c r="PV1740" s="37"/>
      <c r="PZ1740" s="1"/>
      <c r="QF1740" s="6">
        <v>0.6874071049196091</v>
      </c>
      <c r="QH1740" s="10">
        <v>2.6622961806468238E-4</v>
      </c>
      <c r="QI1740" s="1"/>
      <c r="TV1740" s="1"/>
      <c r="VT1740" s="1"/>
    </row>
    <row r="1741" spans="169:592" x14ac:dyDescent="0.3">
      <c r="FM1741" s="63"/>
      <c r="FO1741" s="64"/>
      <c r="FQ1741" s="53"/>
      <c r="FS1741" s="65"/>
      <c r="FU1741" s="66"/>
      <c r="FW1741" s="67"/>
      <c r="KH1741" s="67"/>
      <c r="KJ1741" s="66"/>
      <c r="KL1741" s="65"/>
      <c r="KN1741" s="53"/>
      <c r="KP1741" s="64"/>
      <c r="KR1741" s="63"/>
      <c r="KV1741" s="1"/>
      <c r="KW1741" s="34"/>
      <c r="KY1741" s="35"/>
      <c r="LQ1741" s="1"/>
      <c r="LR1741" s="1"/>
      <c r="LS1741" s="1"/>
      <c r="LT1741" s="1"/>
      <c r="LU1741" s="1"/>
      <c r="LV1741" s="1"/>
      <c r="LW1741" s="1"/>
      <c r="LX1741" s="1"/>
      <c r="LY1741" s="1"/>
      <c r="LZ1741" s="1"/>
      <c r="MA1741" s="1"/>
      <c r="MB1741" s="1"/>
      <c r="MC1741" s="1"/>
      <c r="MD1741" s="1"/>
      <c r="ME1741" s="1"/>
      <c r="MF1741" s="1"/>
      <c r="MG1741" s="1"/>
      <c r="MH1741" s="1"/>
      <c r="MI1741" s="1"/>
      <c r="MJ1741" s="1"/>
      <c r="MK1741" s="1"/>
      <c r="ML1741" s="1"/>
      <c r="MM1741" s="1"/>
      <c r="MN1741" s="1"/>
      <c r="MO1741" s="1"/>
      <c r="MP1741" s="1"/>
      <c r="MQ1741" s="1"/>
      <c r="MR1741" s="1"/>
      <c r="MS1741" s="1"/>
      <c r="MT1741" s="1"/>
      <c r="MU1741" s="1"/>
      <c r="MV1741" s="1"/>
      <c r="MW1741" s="1"/>
      <c r="MX1741" s="1"/>
      <c r="MY1741" s="1"/>
      <c r="MZ1741" s="1"/>
      <c r="NA1741" s="1"/>
      <c r="NB1741" s="1"/>
      <c r="NC1741" s="1"/>
      <c r="ND1741" s="1"/>
      <c r="NE1741" s="1"/>
      <c r="NF1741" s="1"/>
      <c r="NG1741" s="1"/>
      <c r="NH1741" s="1"/>
      <c r="NI1741" s="1"/>
      <c r="NJ1741" s="1"/>
      <c r="NK1741" s="1"/>
      <c r="NL1741" s="1"/>
      <c r="NM1741" s="1"/>
      <c r="NN1741" s="1"/>
      <c r="NO1741" s="1"/>
      <c r="NP1741" s="1"/>
      <c r="NQ1741" s="1"/>
      <c r="NR1741" s="1"/>
      <c r="NS1741" s="1"/>
      <c r="NT1741" s="1"/>
      <c r="NU1741" s="1"/>
      <c r="NV1741" s="1"/>
      <c r="NW1741" s="1"/>
      <c r="NX1741" s="1"/>
      <c r="NY1741" s="1"/>
      <c r="NZ1741" s="1"/>
      <c r="OA1741" s="1"/>
      <c r="OB1741" s="1"/>
      <c r="OC1741" s="1"/>
      <c r="OD1741" s="1"/>
      <c r="OE1741" s="1"/>
      <c r="OF1741" s="1"/>
      <c r="OG1741" s="1"/>
      <c r="OH1741" s="1"/>
      <c r="OI1741" s="1"/>
      <c r="OJ1741" s="1"/>
      <c r="OK1741" s="1"/>
      <c r="OL1741" s="1"/>
      <c r="OM1741" s="1"/>
      <c r="ON1741" s="1"/>
      <c r="OO1741" s="1"/>
      <c r="OP1741" s="1"/>
      <c r="OQ1741" s="1"/>
      <c r="OR1741" s="1"/>
      <c r="OS1741" s="1"/>
      <c r="OT1741" s="1"/>
      <c r="OU1741" s="1"/>
      <c r="OV1741" s="1"/>
      <c r="OW1741" s="1"/>
      <c r="OX1741" s="1"/>
      <c r="OY1741" s="1"/>
      <c r="OZ1741" s="1"/>
      <c r="PA1741" s="1"/>
      <c r="PB1741" s="1"/>
      <c r="PC1741" s="1"/>
      <c r="PD1741" s="1"/>
      <c r="PE1741" s="1"/>
      <c r="PF1741" s="1"/>
      <c r="PG1741" s="1"/>
      <c r="PH1741" s="1"/>
      <c r="PI1741" s="1"/>
      <c r="PJ1741" s="1"/>
      <c r="PK1741" s="1"/>
      <c r="PL1741" s="2"/>
      <c r="PM1741" s="1"/>
      <c r="PN1741" s="7"/>
      <c r="PO1741" s="1"/>
      <c r="PP1741" s="1"/>
      <c r="PQ1741" s="1"/>
      <c r="PR1741" s="1"/>
      <c r="PS1741" s="1"/>
      <c r="PT1741" s="36"/>
      <c r="PU1741" s="1"/>
      <c r="PV1741" s="37"/>
      <c r="PW1741" s="1"/>
      <c r="PX1741" s="1"/>
      <c r="PY1741" s="1"/>
      <c r="PZ1741" s="1"/>
      <c r="QA1741" s="1"/>
      <c r="QB1741" s="1"/>
      <c r="QC1741" s="1"/>
      <c r="QD1741" s="1"/>
      <c r="QE1741" s="1"/>
      <c r="QF1741" s="2"/>
      <c r="QG1741" s="1"/>
      <c r="QH1741" s="7"/>
      <c r="QI1741" s="1"/>
      <c r="QJ1741" s="1"/>
      <c r="QK1741" s="1"/>
      <c r="QL1741" s="1"/>
      <c r="QM1741" s="1"/>
      <c r="QN1741" s="1"/>
      <c r="QO1741" s="1"/>
      <c r="QP1741" s="1"/>
      <c r="QQ1741" s="1"/>
      <c r="QR1741" s="1"/>
      <c r="QS1741" s="1"/>
      <c r="QT1741" s="1"/>
      <c r="QU1741" s="1"/>
      <c r="QV1741" s="1"/>
      <c r="QW1741" s="1"/>
      <c r="QX1741" s="1"/>
      <c r="QY1741" s="1"/>
      <c r="QZ1741" s="1"/>
      <c r="RA1741" s="1"/>
      <c r="RB1741" s="1"/>
      <c r="RC1741" s="1"/>
      <c r="RD1741" s="1"/>
      <c r="RE1741" s="1"/>
      <c r="RF1741" s="1"/>
      <c r="RG1741" s="1"/>
      <c r="RH1741" s="1"/>
      <c r="RI1741" s="1"/>
      <c r="RJ1741" s="1"/>
      <c r="RK1741" s="1"/>
      <c r="RL1741" s="1"/>
      <c r="RM1741" s="1"/>
      <c r="RN1741" s="1"/>
      <c r="RO1741" s="1"/>
      <c r="RP1741" s="1"/>
      <c r="RQ1741" s="1"/>
      <c r="RR1741" s="1"/>
      <c r="RS1741" s="1"/>
      <c r="RT1741" s="1"/>
      <c r="RU1741" s="1"/>
      <c r="RV1741" s="1"/>
      <c r="RW1741" s="1"/>
      <c r="RX1741" s="1"/>
      <c r="RY1741" s="1"/>
      <c r="RZ1741" s="1"/>
      <c r="SA1741" s="1"/>
      <c r="SB1741" s="1"/>
      <c r="SC1741" s="1"/>
      <c r="SD1741" s="1"/>
      <c r="SE1741" s="1"/>
      <c r="SF1741" s="1"/>
      <c r="SG1741" s="1"/>
      <c r="SH1741" s="1"/>
      <c r="SI1741" s="1"/>
      <c r="SJ1741" s="1"/>
      <c r="SK1741" s="1"/>
      <c r="SL1741" s="1"/>
      <c r="SM1741" s="1"/>
      <c r="SN1741" s="1"/>
      <c r="SO1741" s="1"/>
      <c r="SP1741" s="1"/>
      <c r="SQ1741" s="1"/>
      <c r="SR1741" s="1"/>
      <c r="SS1741" s="1"/>
      <c r="ST1741" s="1"/>
      <c r="SU1741" s="1"/>
      <c r="SV1741" s="1"/>
      <c r="SW1741" s="1"/>
      <c r="SX1741" s="1"/>
      <c r="SY1741" s="1"/>
      <c r="SZ1741" s="1"/>
      <c r="TA1741" s="1"/>
      <c r="TB1741" s="1"/>
      <c r="TC1741" s="1"/>
      <c r="TD1741" s="1"/>
      <c r="TE1741" s="1"/>
      <c r="TF1741" s="1"/>
      <c r="TG1741" s="1"/>
      <c r="TH1741" s="1"/>
      <c r="TI1741" s="1"/>
      <c r="TJ1741" s="1"/>
      <c r="TK1741" s="1"/>
      <c r="TL1741" s="1"/>
      <c r="TM1741" s="1"/>
      <c r="TN1741" s="1"/>
      <c r="TO1741" s="1"/>
      <c r="TP1741" s="1"/>
      <c r="TQ1741" s="1"/>
      <c r="TR1741" s="1"/>
      <c r="TS1741" s="1"/>
      <c r="TT1741" s="1"/>
      <c r="TU1741" s="1"/>
      <c r="TV1741" s="1"/>
      <c r="VT1741" s="1"/>
    </row>
    <row r="1742" spans="169:592" x14ac:dyDescent="0.3">
      <c r="FM1742" s="63"/>
      <c r="FO1742" s="64"/>
      <c r="FQ1742" s="53"/>
      <c r="FS1742" s="65"/>
      <c r="FU1742" s="66"/>
      <c r="FW1742" s="67"/>
      <c r="KH1742" s="67"/>
      <c r="KJ1742" s="66"/>
      <c r="KL1742" s="65"/>
      <c r="KN1742" s="53"/>
      <c r="KP1742" s="64"/>
      <c r="KR1742" s="63"/>
      <c r="KV1742" s="1"/>
      <c r="KW1742" s="34"/>
      <c r="KY1742" s="35"/>
      <c r="PL1742" s="34"/>
      <c r="PN1742" s="35"/>
      <c r="PT1742" s="36"/>
      <c r="PV1742" s="37"/>
      <c r="QF1742" s="36"/>
      <c r="QH1742" s="37"/>
      <c r="VT1742" s="1"/>
    </row>
    <row r="1743" spans="169:592" x14ac:dyDescent="0.3">
      <c r="FM1743" s="63"/>
      <c r="FO1743" s="64"/>
      <c r="FQ1743" s="53"/>
      <c r="FS1743" s="65"/>
      <c r="FU1743" s="66"/>
      <c r="FW1743" s="67"/>
      <c r="KH1743" s="67"/>
      <c r="KJ1743" s="66"/>
      <c r="KL1743" s="65"/>
      <c r="KN1743" s="53"/>
      <c r="KP1743" s="64"/>
      <c r="KR1743" s="63"/>
      <c r="KV1743" s="1"/>
      <c r="KW1743" s="34"/>
      <c r="KY1743" s="35"/>
      <c r="PL1743" s="34"/>
      <c r="PN1743" s="35"/>
      <c r="PT1743" s="36"/>
      <c r="PV1743" s="37"/>
      <c r="QF1743" s="36"/>
      <c r="QH1743" s="37"/>
      <c r="VT1743" s="1"/>
    </row>
    <row r="1744" spans="169:592" x14ac:dyDescent="0.3">
      <c r="FM1744" s="63"/>
      <c r="FO1744" s="64"/>
      <c r="FQ1744" s="53"/>
      <c r="FS1744" s="65"/>
      <c r="FU1744" s="66"/>
      <c r="FW1744" s="67"/>
      <c r="KH1744" s="67"/>
      <c r="KJ1744" s="66"/>
      <c r="KL1744" s="65"/>
      <c r="KN1744" s="53"/>
      <c r="KP1744" s="64"/>
      <c r="KR1744" s="63"/>
      <c r="KV1744" s="1"/>
      <c r="KW1744" s="34"/>
      <c r="KY1744" s="35"/>
      <c r="LA1744" s="36"/>
      <c r="LB1744" s="36"/>
      <c r="LC1744" s="36"/>
      <c r="LD1744" s="36"/>
      <c r="LE1744" s="36"/>
      <c r="LF1744" s="36"/>
      <c r="LG1744" s="36"/>
      <c r="LH1744" s="36"/>
      <c r="LI1744" s="36"/>
      <c r="LJ1744" s="36"/>
      <c r="LK1744" s="36"/>
      <c r="LL1744" s="36"/>
      <c r="LM1744" s="36"/>
      <c r="LN1744" s="36"/>
      <c r="LO1744" s="36"/>
      <c r="LP1744" s="36"/>
      <c r="LQ1744" s="36"/>
      <c r="LR1744" s="36"/>
      <c r="LS1744" s="36"/>
      <c r="LT1744" s="36"/>
      <c r="LU1744" s="36"/>
      <c r="LV1744" s="36"/>
      <c r="LW1744" s="36"/>
      <c r="LX1744" s="36"/>
      <c r="LY1744" s="36"/>
      <c r="LZ1744" s="36"/>
      <c r="MA1744" s="36"/>
      <c r="MB1744" s="36"/>
      <c r="MC1744" s="36"/>
      <c r="MD1744" s="36"/>
      <c r="ME1744" s="36"/>
      <c r="MF1744" s="36"/>
      <c r="MG1744" s="36"/>
      <c r="MH1744" s="36"/>
      <c r="MI1744" s="36"/>
      <c r="MJ1744" s="36"/>
      <c r="MK1744" s="36"/>
      <c r="ML1744" s="36"/>
      <c r="MM1744" s="36"/>
      <c r="MN1744" s="36"/>
      <c r="MO1744" s="36"/>
      <c r="MP1744" s="36"/>
      <c r="MQ1744" s="36"/>
      <c r="MR1744" s="36"/>
      <c r="MS1744" s="36"/>
      <c r="MT1744" s="36"/>
      <c r="MU1744" s="36"/>
      <c r="MV1744" s="36"/>
      <c r="MW1744" s="36"/>
      <c r="MX1744" s="36"/>
      <c r="MY1744" s="36"/>
      <c r="MZ1744" s="36"/>
      <c r="NA1744" s="36"/>
      <c r="NB1744" s="36"/>
      <c r="NC1744" s="36"/>
      <c r="ND1744" s="36"/>
      <c r="NE1744" s="36"/>
      <c r="NF1744" s="36"/>
      <c r="NG1744" s="36"/>
      <c r="NH1744" s="36"/>
      <c r="NI1744" s="36"/>
      <c r="NJ1744" s="36"/>
      <c r="NK1744" s="36"/>
      <c r="NL1744" s="36"/>
      <c r="NM1744" s="36"/>
      <c r="NN1744" s="36"/>
      <c r="NO1744" s="36"/>
      <c r="NP1744" s="36"/>
      <c r="NQ1744" s="36"/>
      <c r="NR1744" s="36"/>
      <c r="NS1744" s="36"/>
      <c r="NT1744" s="36"/>
      <c r="NU1744" s="36"/>
      <c r="NV1744" s="36"/>
      <c r="NW1744" s="36"/>
      <c r="NX1744" s="36"/>
      <c r="NY1744" s="36"/>
      <c r="NZ1744" s="36"/>
      <c r="OA1744" s="36"/>
      <c r="OB1744" s="36"/>
      <c r="OC1744" s="36"/>
      <c r="OD1744" s="36"/>
      <c r="OE1744" s="36"/>
      <c r="OF1744" s="36"/>
      <c r="OG1744" s="36"/>
      <c r="OH1744" s="36"/>
      <c r="OI1744" s="36"/>
      <c r="OJ1744" s="36"/>
      <c r="OK1744" s="36"/>
      <c r="OL1744" s="36"/>
      <c r="OM1744" s="36"/>
      <c r="ON1744" s="36"/>
      <c r="OO1744" s="36"/>
      <c r="OP1744" s="36"/>
      <c r="OQ1744" s="36"/>
      <c r="OR1744" s="36"/>
      <c r="OS1744" s="36"/>
      <c r="OT1744" s="36"/>
      <c r="OU1744" s="36"/>
      <c r="OV1744" s="36"/>
      <c r="OW1744" s="36"/>
      <c r="OX1744" s="36"/>
      <c r="OY1744" s="36"/>
      <c r="OZ1744" s="36"/>
      <c r="PA1744" s="36"/>
      <c r="PB1744" s="36"/>
      <c r="PC1744" s="36"/>
      <c r="PD1744" s="36"/>
      <c r="PE1744" s="36"/>
      <c r="PF1744" s="36"/>
      <c r="PG1744" s="36"/>
      <c r="PH1744" s="36"/>
      <c r="PI1744" s="36"/>
      <c r="PJ1744" s="36"/>
      <c r="PK1744" s="36"/>
      <c r="PL1744" s="34"/>
      <c r="PM1744" s="36"/>
      <c r="PN1744" s="35"/>
      <c r="PO1744" s="36"/>
      <c r="PP1744" s="36"/>
      <c r="PQ1744" s="36"/>
      <c r="PR1744" s="36"/>
      <c r="PS1744" s="36"/>
      <c r="PT1744" s="36"/>
      <c r="PV1744" s="37"/>
      <c r="QF1744" s="36"/>
      <c r="QH1744" s="37"/>
      <c r="VT1744" s="1"/>
    </row>
    <row r="1745" spans="169:592" x14ac:dyDescent="0.3">
      <c r="FM1745" s="63"/>
      <c r="FO1745" s="64"/>
      <c r="FQ1745" s="53"/>
      <c r="FS1745" s="65"/>
      <c r="FU1745" s="66"/>
      <c r="FW1745" s="67"/>
      <c r="KH1745" s="67"/>
      <c r="KJ1745" s="66"/>
      <c r="KL1745" s="65"/>
      <c r="KN1745" s="53"/>
      <c r="KP1745" s="64"/>
      <c r="KR1745" s="63"/>
      <c r="KV1745" s="1"/>
      <c r="KW1745" s="34"/>
      <c r="KY1745" s="35"/>
      <c r="LA1745" s="36"/>
      <c r="PL1745" s="34"/>
      <c r="PN1745" s="35"/>
      <c r="PV1745" s="37"/>
      <c r="QF1745" s="36"/>
      <c r="QH1745" s="37"/>
      <c r="VT1745" s="1"/>
    </row>
    <row r="1746" spans="169:592" x14ac:dyDescent="0.3">
      <c r="FM1746" s="63"/>
      <c r="FO1746" s="64"/>
      <c r="FQ1746" s="53"/>
      <c r="FS1746" s="65"/>
      <c r="FU1746" s="66"/>
      <c r="FW1746" s="67"/>
      <c r="KH1746" s="67"/>
      <c r="KJ1746" s="66"/>
      <c r="KL1746" s="65"/>
      <c r="KN1746" s="53"/>
      <c r="KP1746" s="64"/>
      <c r="KR1746" s="63"/>
      <c r="KV1746" s="1"/>
      <c r="KW1746" s="34"/>
      <c r="KY1746" s="35"/>
      <c r="LA1746" s="36"/>
      <c r="PL1746" s="34"/>
      <c r="PN1746" s="35"/>
      <c r="PV1746" s="37"/>
      <c r="QF1746" s="36"/>
      <c r="QH1746" s="37"/>
      <c r="VT1746" s="1"/>
    </row>
    <row r="1747" spans="169:592" x14ac:dyDescent="0.3">
      <c r="FM1747" s="63"/>
      <c r="FO1747" s="64"/>
      <c r="FQ1747" s="53"/>
      <c r="FS1747" s="65"/>
      <c r="FU1747" s="66"/>
      <c r="FW1747" s="67"/>
      <c r="KH1747" s="67"/>
      <c r="KJ1747" s="66"/>
      <c r="KL1747" s="65"/>
      <c r="KN1747" s="53"/>
      <c r="KP1747" s="64"/>
      <c r="KR1747" s="63"/>
      <c r="KV1747" s="1"/>
      <c r="KW1747" s="34"/>
      <c r="KY1747" s="35"/>
      <c r="LA1747" s="36"/>
      <c r="PL1747" s="34"/>
      <c r="PN1747" s="35"/>
      <c r="PV1747" s="37"/>
      <c r="QF1747" s="36"/>
      <c r="QH1747" s="37"/>
      <c r="VT1747" s="1"/>
    </row>
    <row r="1748" spans="169:592" x14ac:dyDescent="0.3">
      <c r="FM1748" s="63"/>
      <c r="FO1748" s="64"/>
      <c r="FQ1748" s="53"/>
      <c r="FS1748" s="65"/>
      <c r="FU1748" s="66"/>
      <c r="FW1748" s="67"/>
      <c r="KH1748" s="67"/>
      <c r="KJ1748" s="66"/>
      <c r="KL1748" s="65"/>
      <c r="KN1748" s="53"/>
      <c r="KP1748" s="64"/>
      <c r="KR1748" s="63"/>
      <c r="KV1748" s="1"/>
      <c r="KW1748" s="34"/>
      <c r="KY1748" s="35"/>
      <c r="LA1748" s="36"/>
      <c r="LC1748" s="37"/>
      <c r="LD1748" s="37"/>
      <c r="LE1748" s="37"/>
      <c r="LF1748" s="37"/>
      <c r="LG1748" s="37"/>
      <c r="LH1748" s="37"/>
      <c r="LI1748" s="37"/>
      <c r="LJ1748" s="37"/>
      <c r="LK1748" s="37"/>
      <c r="LL1748" s="37"/>
      <c r="LM1748" s="37"/>
      <c r="LN1748" s="37"/>
      <c r="LO1748" s="37"/>
      <c r="LP1748" s="37"/>
      <c r="LQ1748" s="37"/>
      <c r="LR1748" s="37"/>
      <c r="LS1748" s="37"/>
      <c r="LT1748" s="37"/>
      <c r="LU1748" s="37"/>
      <c r="LV1748" s="37"/>
      <c r="LW1748" s="37"/>
      <c r="LX1748" s="37"/>
      <c r="LY1748" s="37"/>
      <c r="LZ1748" s="37"/>
      <c r="MA1748" s="37"/>
      <c r="MB1748" s="37"/>
      <c r="MC1748" s="37"/>
      <c r="MD1748" s="37"/>
      <c r="ME1748" s="37"/>
      <c r="MF1748" s="37"/>
      <c r="MG1748" s="37"/>
      <c r="MH1748" s="37"/>
      <c r="MI1748" s="37"/>
      <c r="MJ1748" s="37"/>
      <c r="MK1748" s="37"/>
      <c r="ML1748" s="37"/>
      <c r="MM1748" s="37"/>
      <c r="MN1748" s="37"/>
      <c r="MO1748" s="37"/>
      <c r="MP1748" s="37"/>
      <c r="MQ1748" s="37"/>
      <c r="MR1748" s="37"/>
      <c r="MS1748" s="37"/>
      <c r="MT1748" s="37"/>
      <c r="MU1748" s="37"/>
      <c r="MV1748" s="37"/>
      <c r="MW1748" s="37"/>
      <c r="MX1748" s="37"/>
      <c r="MY1748" s="37"/>
      <c r="MZ1748" s="37"/>
      <c r="NA1748" s="37"/>
      <c r="NB1748" s="37"/>
      <c r="NC1748" s="37"/>
      <c r="ND1748" s="37"/>
      <c r="NE1748" s="37"/>
      <c r="NF1748" s="37"/>
      <c r="NG1748" s="37"/>
      <c r="NH1748" s="37"/>
      <c r="NI1748" s="37"/>
      <c r="NJ1748" s="37"/>
      <c r="NK1748" s="37"/>
      <c r="NL1748" s="37"/>
      <c r="NM1748" s="37"/>
      <c r="NN1748" s="37"/>
      <c r="NO1748" s="37"/>
      <c r="NP1748" s="37"/>
      <c r="NQ1748" s="37"/>
      <c r="NR1748" s="37"/>
      <c r="NS1748" s="37"/>
      <c r="NT1748" s="37"/>
      <c r="NU1748" s="37"/>
      <c r="NV1748" s="37"/>
      <c r="NW1748" s="37"/>
      <c r="NX1748" s="37"/>
      <c r="NY1748" s="37"/>
      <c r="NZ1748" s="37"/>
      <c r="OA1748" s="37"/>
      <c r="OB1748" s="37"/>
      <c r="OC1748" s="37"/>
      <c r="OD1748" s="37"/>
      <c r="OE1748" s="37"/>
      <c r="OF1748" s="37"/>
      <c r="OG1748" s="37"/>
      <c r="OH1748" s="37"/>
      <c r="OI1748" s="37"/>
      <c r="OJ1748" s="37"/>
      <c r="OK1748" s="37"/>
      <c r="OL1748" s="37"/>
      <c r="OM1748" s="37"/>
      <c r="ON1748" s="37"/>
      <c r="OO1748" s="37"/>
      <c r="OP1748" s="37"/>
      <c r="OQ1748" s="37"/>
      <c r="OR1748" s="37"/>
      <c r="OS1748" s="37"/>
      <c r="OT1748" s="37"/>
      <c r="OU1748" s="37"/>
      <c r="OV1748" s="37"/>
      <c r="OW1748" s="37"/>
      <c r="OX1748" s="37"/>
      <c r="OY1748" s="37"/>
      <c r="OZ1748" s="37"/>
      <c r="PA1748" s="37"/>
      <c r="PB1748" s="37"/>
      <c r="PC1748" s="37"/>
      <c r="PD1748" s="37"/>
      <c r="PE1748" s="37"/>
      <c r="PF1748" s="37"/>
      <c r="PG1748" s="37"/>
      <c r="PH1748" s="37"/>
      <c r="PI1748" s="37"/>
      <c r="PJ1748" s="37"/>
      <c r="PK1748" s="37"/>
      <c r="PL1748" s="34"/>
      <c r="PM1748" s="37"/>
      <c r="PN1748" s="35"/>
      <c r="PO1748" s="37"/>
      <c r="PP1748" s="37"/>
      <c r="PQ1748" s="37"/>
      <c r="PR1748" s="37"/>
      <c r="PS1748" s="37"/>
      <c r="PT1748" s="37"/>
      <c r="PU1748" s="37"/>
      <c r="PV1748" s="37"/>
      <c r="QF1748" s="36"/>
      <c r="QH1748" s="37"/>
      <c r="VT1748" s="1"/>
    </row>
    <row r="1749" spans="169:592" x14ac:dyDescent="0.3">
      <c r="FM1749" s="63"/>
      <c r="FO1749" s="64"/>
      <c r="FQ1749" s="53"/>
      <c r="FS1749" s="65"/>
      <c r="FU1749" s="66"/>
      <c r="FW1749" s="67"/>
      <c r="KH1749" s="67"/>
      <c r="KJ1749" s="66"/>
      <c r="KL1749" s="65"/>
      <c r="KN1749" s="53"/>
      <c r="KP1749" s="64"/>
      <c r="KR1749" s="63"/>
      <c r="KV1749" s="1"/>
      <c r="KW1749" s="34"/>
      <c r="KY1749" s="35"/>
      <c r="LA1749" s="36"/>
      <c r="LC1749" s="37"/>
      <c r="PL1749" s="34"/>
      <c r="PN1749" s="35"/>
      <c r="QF1749" s="36"/>
      <c r="QH1749" s="37"/>
      <c r="VT1749" s="1"/>
    </row>
    <row r="1750" spans="169:592" x14ac:dyDescent="0.3">
      <c r="FM1750" s="63"/>
      <c r="FO1750" s="64"/>
      <c r="FQ1750" s="53"/>
      <c r="FS1750" s="65"/>
      <c r="FU1750" s="66"/>
      <c r="FW1750" s="67"/>
      <c r="KH1750" s="67"/>
      <c r="KJ1750" s="66"/>
      <c r="KL1750" s="65"/>
      <c r="KN1750" s="53"/>
      <c r="KP1750" s="64"/>
      <c r="KR1750" s="63"/>
      <c r="KV1750" s="1"/>
      <c r="KW1750" s="34"/>
      <c r="KY1750" s="35"/>
      <c r="LA1750" s="36"/>
      <c r="LC1750" s="37"/>
      <c r="PL1750" s="34"/>
      <c r="PN1750" s="35"/>
      <c r="QF1750" s="36"/>
      <c r="QH1750" s="37"/>
      <c r="VT1750" s="1"/>
    </row>
    <row r="1751" spans="169:592" x14ac:dyDescent="0.3">
      <c r="FM1751" s="63"/>
      <c r="FO1751" s="64"/>
      <c r="FQ1751" s="53"/>
      <c r="FS1751" s="65"/>
      <c r="FU1751" s="66"/>
      <c r="FW1751" s="67"/>
      <c r="KH1751" s="67"/>
      <c r="KJ1751" s="66"/>
      <c r="KL1751" s="65"/>
      <c r="KN1751" s="53"/>
      <c r="KP1751" s="64"/>
      <c r="KR1751" s="63"/>
      <c r="KV1751" s="1"/>
      <c r="KW1751" s="34"/>
      <c r="KY1751" s="35"/>
      <c r="LA1751" s="36"/>
      <c r="LC1751" s="37"/>
      <c r="PL1751" s="34"/>
      <c r="PN1751" s="35"/>
      <c r="QF1751" s="36"/>
      <c r="QH1751" s="37"/>
      <c r="VT1751" s="1"/>
    </row>
    <row r="1752" spans="169:592" x14ac:dyDescent="0.3">
      <c r="FM1752" s="63"/>
      <c r="FO1752" s="64"/>
      <c r="FQ1752" s="53"/>
      <c r="FS1752" s="65"/>
      <c r="FU1752" s="66"/>
      <c r="FW1752" s="67"/>
      <c r="KH1752" s="67"/>
      <c r="KJ1752" s="66"/>
      <c r="KL1752" s="65"/>
      <c r="KN1752" s="53"/>
      <c r="KP1752" s="64"/>
      <c r="KR1752" s="63"/>
      <c r="KV1752" s="1"/>
      <c r="KW1752" s="34"/>
      <c r="KY1752" s="35"/>
      <c r="LA1752" s="36"/>
      <c r="LC1752" s="37"/>
      <c r="PL1752" s="34"/>
      <c r="PN1752" s="35"/>
      <c r="QF1752" s="36"/>
      <c r="QH1752" s="37"/>
      <c r="VT1752" s="1"/>
    </row>
    <row r="1753" spans="169:592" x14ac:dyDescent="0.3">
      <c r="FM1753" s="63"/>
      <c r="FO1753" s="64"/>
      <c r="FQ1753" s="53"/>
      <c r="FS1753" s="65"/>
      <c r="FU1753" s="66"/>
      <c r="FW1753" s="67"/>
      <c r="KH1753" s="67"/>
      <c r="KJ1753" s="66"/>
      <c r="KL1753" s="65"/>
      <c r="KN1753" s="53"/>
      <c r="KP1753" s="64"/>
      <c r="KR1753" s="63"/>
      <c r="KV1753" s="1"/>
      <c r="KW1753" s="34"/>
      <c r="KY1753" s="35"/>
      <c r="LA1753" s="36"/>
      <c r="LC1753" s="37"/>
      <c r="PL1753" s="34"/>
      <c r="PN1753" s="35"/>
      <c r="QF1753" s="36"/>
      <c r="QH1753" s="37"/>
      <c r="VT1753" s="1"/>
    </row>
    <row r="1754" spans="169:592" x14ac:dyDescent="0.3">
      <c r="FM1754" s="63"/>
      <c r="FO1754" s="64"/>
      <c r="FQ1754" s="53"/>
      <c r="FS1754" s="65"/>
      <c r="FU1754" s="66"/>
      <c r="FW1754" s="67"/>
      <c r="KH1754" s="67"/>
      <c r="KJ1754" s="66"/>
      <c r="KL1754" s="65"/>
      <c r="KN1754" s="53"/>
      <c r="KP1754" s="64"/>
      <c r="KR1754" s="63"/>
      <c r="KV1754" s="1"/>
      <c r="KW1754" s="34"/>
      <c r="KY1754" s="35"/>
      <c r="LA1754" s="36"/>
      <c r="LC1754" s="37"/>
      <c r="PL1754" s="34"/>
      <c r="PN1754" s="35"/>
      <c r="QF1754" s="36"/>
      <c r="QH1754" s="37"/>
      <c r="VT1754" s="1"/>
    </row>
    <row r="1755" spans="169:592" x14ac:dyDescent="0.3">
      <c r="FM1755" s="63"/>
      <c r="FO1755" s="64"/>
      <c r="FQ1755" s="53"/>
      <c r="FS1755" s="65"/>
      <c r="FU1755" s="66"/>
      <c r="FW1755" s="67"/>
      <c r="KH1755" s="67"/>
      <c r="KJ1755" s="66"/>
      <c r="KL1755" s="65"/>
      <c r="KN1755" s="53"/>
      <c r="KP1755" s="64"/>
      <c r="KR1755" s="63"/>
      <c r="KV1755" s="1"/>
      <c r="KW1755" s="34"/>
      <c r="KY1755" s="35"/>
      <c r="LA1755" s="36"/>
      <c r="LC1755" s="37"/>
      <c r="PL1755" s="34"/>
      <c r="PN1755" s="35"/>
      <c r="QF1755" s="36"/>
      <c r="QH1755" s="37"/>
      <c r="VT1755" s="1"/>
    </row>
    <row r="1756" spans="169:592" x14ac:dyDescent="0.3">
      <c r="FM1756" s="63"/>
      <c r="FO1756" s="64"/>
      <c r="FQ1756" s="53"/>
      <c r="FS1756" s="65"/>
      <c r="FU1756" s="66"/>
      <c r="FW1756" s="67"/>
      <c r="KH1756" s="67"/>
      <c r="KJ1756" s="66"/>
      <c r="KL1756" s="65"/>
      <c r="KN1756" s="53"/>
      <c r="KP1756" s="64"/>
      <c r="KR1756" s="63"/>
      <c r="KV1756" s="1"/>
      <c r="KW1756" s="34"/>
      <c r="KY1756" s="35"/>
      <c r="LA1756" s="36"/>
      <c r="LC1756" s="37"/>
      <c r="PL1756" s="34"/>
      <c r="PN1756" s="35"/>
      <c r="QF1756" s="36"/>
      <c r="QH1756" s="37"/>
      <c r="VT1756" s="1"/>
    </row>
    <row r="1757" spans="169:592" x14ac:dyDescent="0.3">
      <c r="FM1757" s="63"/>
      <c r="FO1757" s="64"/>
      <c r="FQ1757" s="53"/>
      <c r="FS1757" s="65"/>
      <c r="FU1757" s="66"/>
      <c r="FW1757" s="67"/>
      <c r="KH1757" s="67"/>
      <c r="KJ1757" s="66"/>
      <c r="KL1757" s="65"/>
      <c r="KN1757" s="53"/>
      <c r="KP1757" s="64"/>
      <c r="KR1757" s="63"/>
      <c r="KV1757" s="1"/>
      <c r="KW1757" s="34"/>
      <c r="KY1757" s="35"/>
      <c r="LA1757" s="36"/>
      <c r="LC1757" s="37"/>
      <c r="PL1757" s="34"/>
      <c r="PN1757" s="35"/>
      <c r="QF1757" s="36"/>
      <c r="QH1757" s="37"/>
      <c r="VT1757" s="1"/>
    </row>
    <row r="1758" spans="169:592" x14ac:dyDescent="0.3">
      <c r="FM1758" s="63"/>
      <c r="FO1758" s="64"/>
      <c r="FQ1758" s="53"/>
      <c r="FS1758" s="65"/>
      <c r="FU1758" s="66"/>
      <c r="FW1758" s="67"/>
      <c r="KH1758" s="67"/>
      <c r="KJ1758" s="66"/>
      <c r="KL1758" s="65"/>
      <c r="KN1758" s="53"/>
      <c r="KP1758" s="64"/>
      <c r="KR1758" s="63"/>
      <c r="KV1758" s="1"/>
      <c r="KW1758" s="34"/>
      <c r="KY1758" s="35"/>
      <c r="LA1758" s="36"/>
      <c r="LC1758" s="37"/>
      <c r="PL1758" s="34"/>
      <c r="PN1758" s="35"/>
      <c r="QF1758" s="36"/>
      <c r="QH1758" s="37"/>
      <c r="VT1758" s="1"/>
    </row>
    <row r="1759" spans="169:592" x14ac:dyDescent="0.3">
      <c r="FM1759" s="63"/>
      <c r="FO1759" s="64"/>
      <c r="FQ1759" s="53"/>
      <c r="FS1759" s="65"/>
      <c r="FU1759" s="66"/>
      <c r="FW1759" s="67"/>
      <c r="KH1759" s="67"/>
      <c r="KJ1759" s="66"/>
      <c r="KL1759" s="65"/>
      <c r="KN1759" s="53"/>
      <c r="KP1759" s="64"/>
      <c r="KR1759" s="63"/>
      <c r="KV1759" s="1"/>
      <c r="KW1759" s="34"/>
      <c r="KY1759" s="35"/>
      <c r="LA1759" s="36"/>
      <c r="LC1759" s="37"/>
      <c r="PL1759" s="34"/>
      <c r="PN1759" s="35"/>
      <c r="QF1759" s="36"/>
      <c r="QH1759" s="37"/>
      <c r="VT1759" s="1"/>
    </row>
    <row r="1760" spans="169:592" x14ac:dyDescent="0.3">
      <c r="FM1760" s="63"/>
      <c r="FO1760" s="64"/>
      <c r="FQ1760" s="53"/>
      <c r="FS1760" s="65"/>
      <c r="FU1760" s="66"/>
      <c r="FW1760" s="67"/>
      <c r="KH1760" s="67"/>
      <c r="KJ1760" s="66"/>
      <c r="KL1760" s="65"/>
      <c r="KN1760" s="53"/>
      <c r="KP1760" s="64"/>
      <c r="KR1760" s="63"/>
      <c r="KV1760" s="1"/>
      <c r="KW1760" s="34"/>
      <c r="KY1760" s="35"/>
      <c r="LA1760" s="36"/>
      <c r="LC1760" s="37"/>
      <c r="PL1760" s="34"/>
      <c r="PN1760" s="35"/>
      <c r="QF1760" s="36"/>
      <c r="QH1760" s="37"/>
      <c r="VT1760" s="1"/>
    </row>
    <row r="1761" spans="169:592" x14ac:dyDescent="0.3">
      <c r="FM1761" s="63"/>
      <c r="FO1761" s="64"/>
      <c r="FQ1761" s="53"/>
      <c r="FS1761" s="65"/>
      <c r="FU1761" s="66"/>
      <c r="FW1761" s="67"/>
      <c r="KH1761" s="67"/>
      <c r="KJ1761" s="66"/>
      <c r="KL1761" s="65"/>
      <c r="KN1761" s="53"/>
      <c r="KP1761" s="64"/>
      <c r="KR1761" s="63"/>
      <c r="KV1761" s="1"/>
      <c r="KW1761" s="34"/>
      <c r="KY1761" s="35"/>
      <c r="LA1761" s="36"/>
      <c r="LC1761" s="37"/>
      <c r="PL1761" s="34"/>
      <c r="PN1761" s="35"/>
      <c r="QF1761" s="36"/>
      <c r="QH1761" s="37"/>
      <c r="VT1761" s="1"/>
    </row>
    <row r="1762" spans="169:592" x14ac:dyDescent="0.3">
      <c r="FM1762" s="63"/>
      <c r="FO1762" s="64"/>
      <c r="FQ1762" s="53"/>
      <c r="FS1762" s="65"/>
      <c r="FU1762" s="66"/>
      <c r="FW1762" s="67"/>
      <c r="KH1762" s="67"/>
      <c r="KJ1762" s="66"/>
      <c r="KL1762" s="65"/>
      <c r="KN1762" s="53"/>
      <c r="KP1762" s="64"/>
      <c r="KR1762" s="63"/>
      <c r="KV1762" s="1"/>
      <c r="KW1762" s="34"/>
      <c r="KY1762" s="35"/>
      <c r="LA1762" s="36"/>
      <c r="LC1762" s="37"/>
      <c r="PL1762" s="34"/>
      <c r="PN1762" s="35"/>
      <c r="QF1762" s="36"/>
      <c r="QH1762" s="37"/>
      <c r="VT1762" s="1"/>
    </row>
    <row r="1763" spans="169:592" x14ac:dyDescent="0.3">
      <c r="FM1763" s="63"/>
      <c r="FO1763" s="64"/>
      <c r="FQ1763" s="53"/>
      <c r="FS1763" s="65"/>
      <c r="FU1763" s="66"/>
      <c r="FW1763" s="67"/>
      <c r="KH1763" s="67"/>
      <c r="KJ1763" s="66"/>
      <c r="KL1763" s="65"/>
      <c r="KN1763" s="53"/>
      <c r="KP1763" s="64"/>
      <c r="KR1763" s="63"/>
      <c r="KV1763" s="1"/>
      <c r="KW1763" s="34"/>
      <c r="KY1763" s="35"/>
      <c r="LA1763" s="36"/>
      <c r="LC1763" s="37"/>
      <c r="PL1763" s="34"/>
      <c r="PN1763" s="35"/>
      <c r="QF1763" s="36"/>
      <c r="QH1763" s="37"/>
      <c r="VT1763" s="1"/>
    </row>
    <row r="1764" spans="169:592" x14ac:dyDescent="0.3">
      <c r="FM1764" s="63"/>
      <c r="FO1764" s="64"/>
      <c r="FQ1764" s="53"/>
      <c r="FS1764" s="65"/>
      <c r="FU1764" s="66"/>
      <c r="FW1764" s="67"/>
      <c r="KH1764" s="67"/>
      <c r="KJ1764" s="66"/>
      <c r="KL1764" s="65"/>
      <c r="KN1764" s="53"/>
      <c r="KP1764" s="64"/>
      <c r="KR1764" s="63"/>
      <c r="KV1764" s="1"/>
      <c r="KW1764" s="34"/>
      <c r="KY1764" s="35"/>
      <c r="LA1764" s="36"/>
      <c r="LC1764" s="37"/>
      <c r="LQ1764" s="1"/>
      <c r="LR1764" s="1"/>
      <c r="LS1764" s="1"/>
      <c r="LT1764" s="1"/>
      <c r="LU1764" s="1"/>
      <c r="LV1764" s="1"/>
      <c r="LW1764" s="1"/>
      <c r="LX1764" s="1"/>
      <c r="LY1764" s="1"/>
      <c r="LZ1764" s="1"/>
      <c r="MA1764" s="1"/>
      <c r="MB1764" s="1"/>
      <c r="MC1764" s="1"/>
      <c r="MD1764" s="1"/>
      <c r="ME1764" s="1"/>
      <c r="MF1764" s="1"/>
      <c r="MG1764" s="1"/>
      <c r="MH1764" s="1"/>
      <c r="MI1764" s="1"/>
      <c r="MJ1764" s="1"/>
      <c r="MK1764" s="1"/>
      <c r="ML1764" s="1"/>
      <c r="MM1764" s="1"/>
      <c r="MN1764" s="1"/>
      <c r="MO1764" s="1"/>
      <c r="MP1764" s="1"/>
      <c r="MQ1764" s="1"/>
      <c r="MR1764" s="1"/>
      <c r="MS1764" s="1"/>
      <c r="MT1764" s="1"/>
      <c r="MU1764" s="1"/>
      <c r="MV1764" s="1"/>
      <c r="MW1764" s="1"/>
      <c r="MX1764" s="1"/>
      <c r="MY1764" s="1"/>
      <c r="MZ1764" s="1"/>
      <c r="NA1764" s="1"/>
      <c r="NB1764" s="1"/>
      <c r="NC1764" s="1"/>
      <c r="ND1764" s="1"/>
      <c r="NE1764" s="1"/>
      <c r="NF1764" s="1"/>
      <c r="NG1764" s="1"/>
      <c r="NH1764" s="1"/>
      <c r="NI1764" s="1"/>
      <c r="NJ1764" s="1"/>
      <c r="NK1764" s="1"/>
      <c r="NL1764" s="1"/>
      <c r="NM1764" s="1"/>
      <c r="NN1764" s="1"/>
      <c r="NO1764" s="1"/>
      <c r="NP1764" s="1"/>
      <c r="NQ1764" s="1"/>
      <c r="NR1764" s="1"/>
      <c r="NS1764" s="1"/>
      <c r="NT1764" s="1"/>
      <c r="NU1764" s="1"/>
      <c r="NV1764" s="1"/>
      <c r="NW1764" s="1"/>
      <c r="NX1764" s="1"/>
      <c r="NY1764" s="1"/>
      <c r="NZ1764" s="1"/>
      <c r="OA1764" s="1"/>
      <c r="OB1764" s="1"/>
      <c r="OC1764" s="1"/>
      <c r="OD1764" s="1"/>
      <c r="OE1764" s="1"/>
      <c r="OF1764" s="1"/>
      <c r="OG1764" s="1"/>
      <c r="OH1764" s="1"/>
      <c r="OI1764" s="1"/>
      <c r="OJ1764" s="1"/>
      <c r="OK1764" s="1"/>
      <c r="OL1764" s="1"/>
      <c r="OM1764" s="1"/>
      <c r="ON1764" s="1"/>
      <c r="OO1764" s="1"/>
      <c r="OP1764" s="1"/>
      <c r="OQ1764" s="1"/>
      <c r="OR1764" s="1"/>
      <c r="OS1764" s="1"/>
      <c r="OT1764" s="1"/>
      <c r="OU1764" s="1"/>
      <c r="OV1764" s="1"/>
      <c r="OW1764" s="1"/>
      <c r="OX1764" s="1"/>
      <c r="OY1764" s="1"/>
      <c r="OZ1764" s="1"/>
      <c r="PA1764" s="1"/>
      <c r="PB1764" s="1"/>
      <c r="PC1764" s="1"/>
      <c r="PD1764" s="1"/>
      <c r="PE1764" s="1"/>
      <c r="PF1764" s="1"/>
      <c r="PG1764" s="1"/>
      <c r="PH1764" s="1"/>
      <c r="PI1764" s="1"/>
      <c r="PJ1764" s="1"/>
      <c r="PK1764" s="1"/>
      <c r="PL1764" s="2"/>
      <c r="PM1764" s="1"/>
      <c r="PN1764" s="7"/>
      <c r="PO1764" s="1"/>
      <c r="PP1764" s="1"/>
      <c r="PQ1764" s="1"/>
      <c r="PR1764" s="1"/>
      <c r="PS1764" s="1"/>
      <c r="PT1764" s="1"/>
      <c r="PU1764" s="1"/>
      <c r="PV1764" s="1"/>
      <c r="PW1764" s="1"/>
      <c r="PX1764" s="1"/>
      <c r="PY1764" s="1"/>
      <c r="PZ1764" s="1"/>
      <c r="QA1764" s="1"/>
      <c r="QB1764" s="1"/>
      <c r="QC1764" s="1"/>
      <c r="QD1764" s="1"/>
      <c r="QE1764" s="1"/>
      <c r="QF1764" s="2"/>
      <c r="QG1764" s="1"/>
      <c r="QH1764" s="7"/>
      <c r="QI1764" s="1"/>
      <c r="QJ1764" s="1"/>
      <c r="QK1764" s="1"/>
      <c r="QL1764" s="1"/>
      <c r="QM1764" s="1"/>
      <c r="QN1764" s="1"/>
      <c r="QO1764" s="1"/>
      <c r="QP1764" s="1"/>
      <c r="QQ1764" s="1"/>
      <c r="QR1764" s="1"/>
      <c r="QS1764" s="1"/>
      <c r="QT1764" s="1"/>
      <c r="QU1764" s="1"/>
      <c r="QV1764" s="1"/>
      <c r="QW1764" s="1"/>
      <c r="QX1764" s="1"/>
      <c r="QY1764" s="1"/>
      <c r="QZ1764" s="1"/>
      <c r="RA1764" s="1"/>
      <c r="RB1764" s="1"/>
      <c r="RC1764" s="1"/>
      <c r="RD1764" s="1"/>
      <c r="RE1764" s="1"/>
      <c r="RF1764" s="1"/>
      <c r="RG1764" s="1"/>
      <c r="RH1764" s="1"/>
      <c r="RI1764" s="1"/>
      <c r="RJ1764" s="1"/>
      <c r="RK1764" s="1"/>
      <c r="RL1764" s="1"/>
      <c r="RM1764" s="1"/>
      <c r="RN1764" s="1"/>
      <c r="RO1764" s="1"/>
      <c r="RP1764" s="1"/>
      <c r="RQ1764" s="1"/>
      <c r="RR1764" s="1"/>
      <c r="RS1764" s="1"/>
      <c r="RT1764" s="1"/>
      <c r="RU1764" s="1"/>
      <c r="RV1764" s="1"/>
      <c r="RW1764" s="1"/>
      <c r="RX1764" s="1"/>
      <c r="RY1764" s="1"/>
      <c r="RZ1764" s="1"/>
      <c r="SA1764" s="1"/>
      <c r="SB1764" s="1"/>
      <c r="SC1764" s="1"/>
      <c r="SD1764" s="1"/>
      <c r="SE1764" s="1"/>
      <c r="SF1764" s="1"/>
      <c r="SG1764" s="1"/>
      <c r="SH1764" s="1"/>
      <c r="SI1764" s="1"/>
      <c r="SJ1764" s="1"/>
      <c r="SK1764" s="1"/>
      <c r="SL1764" s="1"/>
      <c r="SM1764" s="1"/>
      <c r="SN1764" s="1"/>
      <c r="SO1764" s="1"/>
      <c r="SP1764" s="1"/>
      <c r="SQ1764" s="1"/>
      <c r="SR1764" s="1"/>
      <c r="SS1764" s="1"/>
      <c r="ST1764" s="1"/>
      <c r="SU1764" s="1"/>
      <c r="SV1764" s="1"/>
      <c r="SW1764" s="1"/>
      <c r="SX1764" s="1"/>
      <c r="SY1764" s="1"/>
      <c r="SZ1764" s="1"/>
      <c r="TA1764" s="1"/>
      <c r="TB1764" s="1"/>
      <c r="TC1764" s="1"/>
      <c r="TD1764" s="1"/>
      <c r="TE1764" s="1"/>
      <c r="TF1764" s="1"/>
      <c r="TG1764" s="1"/>
      <c r="TH1764" s="1"/>
      <c r="TI1764" s="1"/>
      <c r="TJ1764" s="1"/>
      <c r="TK1764" s="1"/>
      <c r="TL1764" s="1"/>
      <c r="TM1764" s="1"/>
      <c r="TN1764" s="1"/>
      <c r="TO1764" s="1"/>
      <c r="TP1764" s="1"/>
      <c r="TQ1764" s="1"/>
      <c r="TR1764" s="1"/>
      <c r="TS1764" s="1"/>
      <c r="TT1764" s="1"/>
      <c r="TU1764" s="1"/>
      <c r="TV1764" s="1"/>
      <c r="VT1764" s="1"/>
    </row>
    <row r="1765" spans="169:592" ht="15" thickBot="1" x14ac:dyDescent="0.35">
      <c r="FM1765" s="63"/>
      <c r="FO1765" s="64"/>
      <c r="FQ1765" s="53"/>
      <c r="FS1765" s="65"/>
      <c r="FU1765" s="66"/>
      <c r="FW1765" s="67"/>
      <c r="KH1765" s="67"/>
      <c r="KJ1765" s="66"/>
      <c r="KL1765" s="65"/>
      <c r="KN1765" s="53"/>
      <c r="KP1765" s="64"/>
      <c r="KR1765" s="63"/>
      <c r="KV1765" s="1"/>
      <c r="KW1765" s="34"/>
      <c r="KY1765" s="35"/>
      <c r="LA1765" s="36"/>
      <c r="LC1765" s="37"/>
      <c r="LQ1765" s="1"/>
      <c r="LR1765" s="125" t="s">
        <v>62</v>
      </c>
      <c r="LS1765" s="126"/>
      <c r="LT1765" s="126"/>
      <c r="LU1765" s="126"/>
      <c r="LV1765" s="126"/>
      <c r="LW1765" s="126"/>
      <c r="LX1765" s="126"/>
      <c r="LY1765" s="126"/>
      <c r="LZ1765" s="126"/>
      <c r="MA1765" s="126"/>
      <c r="MB1765" s="126"/>
      <c r="MC1765" s="126"/>
      <c r="MD1765" s="126"/>
      <c r="ME1765" s="126"/>
      <c r="MF1765" s="126"/>
      <c r="MG1765" s="1"/>
      <c r="PJ1765" s="1"/>
      <c r="PL1765" s="2" t="s">
        <v>58</v>
      </c>
      <c r="PN1765" s="7" t="s">
        <v>59</v>
      </c>
      <c r="PP1765" s="1"/>
      <c r="QD1765" s="1"/>
      <c r="QF1765" s="2" t="s">
        <v>60</v>
      </c>
      <c r="QH1765" s="7" t="s">
        <v>61</v>
      </c>
      <c r="QJ1765" s="1"/>
      <c r="TV1765" s="1"/>
      <c r="VT1765" s="1"/>
    </row>
    <row r="1766" spans="169:592" x14ac:dyDescent="0.3">
      <c r="FM1766" s="63"/>
      <c r="FO1766" s="64"/>
      <c r="FQ1766" s="53"/>
      <c r="FS1766" s="65"/>
      <c r="FU1766" s="66"/>
      <c r="FW1766" s="67"/>
      <c r="KH1766" s="67"/>
      <c r="KJ1766" s="66"/>
      <c r="KL1766" s="65"/>
      <c r="KN1766" s="53"/>
      <c r="KP1766" s="64"/>
      <c r="KR1766" s="63"/>
      <c r="KV1766" s="1"/>
      <c r="KW1766" s="34"/>
      <c r="KY1766" s="35"/>
      <c r="LA1766" s="36"/>
      <c r="LC1766" s="37"/>
      <c r="LQ1766" s="1"/>
      <c r="LR1766" s="126"/>
      <c r="LS1766" s="126"/>
      <c r="LT1766" s="126"/>
      <c r="LU1766" s="126"/>
      <c r="LV1766" s="126"/>
      <c r="LW1766" s="126"/>
      <c r="LX1766" s="126"/>
      <c r="LY1766" s="126"/>
      <c r="LZ1766" s="126"/>
      <c r="MA1766" s="126"/>
      <c r="MB1766" s="126"/>
      <c r="MC1766" s="126"/>
      <c r="MD1766" s="126"/>
      <c r="ME1766" s="126"/>
      <c r="MF1766" s="126"/>
      <c r="MG1766" s="1"/>
      <c r="PJ1766" s="1"/>
      <c r="PL1766" s="4">
        <f t="array" ref="PL1766:PL1768">PL1775:PL1777*PK1770:PK1772</f>
        <v>2.2492749659187004</v>
      </c>
      <c r="PN1766" s="8">
        <f t="array" ref="PN1766:PN1768">PN1738:PN1740</f>
        <v>1.0147302546515914E-3</v>
      </c>
      <c r="PP1766" s="1"/>
      <c r="QD1766" s="1"/>
      <c r="QF1766" s="4">
        <f t="array" ref="QF1766:QF1768">QF1775:QF1777*QE1770:QE1772</f>
        <v>2.2773474201169432</v>
      </c>
      <c r="QH1766" s="8">
        <f t="array" ref="QH1766:QH1768">QH1738:QH1740</f>
        <v>-1.5905687898296709E-4</v>
      </c>
      <c r="QJ1766" s="1"/>
      <c r="TV1766" s="1"/>
      <c r="VT1766" s="1"/>
    </row>
    <row r="1767" spans="169:592" x14ac:dyDescent="0.3">
      <c r="FM1767" s="63"/>
      <c r="FO1767" s="64"/>
      <c r="FQ1767" s="53"/>
      <c r="FS1767" s="65"/>
      <c r="FU1767" s="66"/>
      <c r="FW1767" s="67"/>
      <c r="KH1767" s="67"/>
      <c r="KJ1767" s="66"/>
      <c r="KL1767" s="65"/>
      <c r="KN1767" s="53"/>
      <c r="KP1767" s="64"/>
      <c r="KR1767" s="63"/>
      <c r="KV1767" s="1"/>
      <c r="KW1767" s="34"/>
      <c r="KY1767" s="35"/>
      <c r="LA1767" s="36"/>
      <c r="LC1767" s="37"/>
      <c r="LQ1767" s="1"/>
      <c r="LR1767" s="126"/>
      <c r="LS1767" s="126"/>
      <c r="LT1767" s="126"/>
      <c r="LU1767" s="126"/>
      <c r="LV1767" s="126"/>
      <c r="LW1767" s="126"/>
      <c r="LX1767" s="126"/>
      <c r="LY1767" s="126"/>
      <c r="LZ1767" s="126"/>
      <c r="MA1767" s="126"/>
      <c r="MB1767" s="126"/>
      <c r="MC1767" s="126"/>
      <c r="MD1767" s="126"/>
      <c r="ME1767" s="126"/>
      <c r="MF1767" s="126"/>
      <c r="MG1767" s="1"/>
      <c r="PJ1767" s="1"/>
      <c r="PL1767" s="5">
        <v>0</v>
      </c>
      <c r="PN1767" s="9">
        <v>6.1599588479472136E-4</v>
      </c>
      <c r="PP1767" s="1"/>
      <c r="QD1767" s="1"/>
      <c r="QF1767" s="5">
        <v>0</v>
      </c>
      <c r="QH1767" s="9">
        <v>-1.0717273908171529E-4</v>
      </c>
      <c r="QJ1767" s="1"/>
      <c r="TV1767" s="1"/>
      <c r="VT1767" s="1"/>
    </row>
    <row r="1768" spans="169:592" ht="15" thickBot="1" x14ac:dyDescent="0.35">
      <c r="FM1768" s="63"/>
      <c r="FO1768" s="64"/>
      <c r="FQ1768" s="53"/>
      <c r="FS1768" s="65"/>
      <c r="FU1768" s="66"/>
      <c r="FW1768" s="67"/>
      <c r="KH1768" s="67"/>
      <c r="KJ1768" s="66"/>
      <c r="KL1768" s="65"/>
      <c r="KN1768" s="53"/>
      <c r="KP1768" s="64"/>
      <c r="KR1768" s="63"/>
      <c r="KV1768" s="1"/>
      <c r="KW1768" s="34"/>
      <c r="KY1768" s="35"/>
      <c r="LA1768" s="36"/>
      <c r="LC1768" s="37"/>
      <c r="LQ1768" s="1"/>
      <c r="LR1768" s="126"/>
      <c r="LS1768" s="126"/>
      <c r="LT1768" s="126"/>
      <c r="LU1768" s="126"/>
      <c r="LV1768" s="126"/>
      <c r="LW1768" s="126"/>
      <c r="LX1768" s="126"/>
      <c r="LY1768" s="126"/>
      <c r="LZ1768" s="126"/>
      <c r="MA1768" s="126"/>
      <c r="MB1768" s="126"/>
      <c r="MC1768" s="126"/>
      <c r="MD1768" s="126"/>
      <c r="ME1768" s="126"/>
      <c r="MF1768" s="126"/>
      <c r="MG1768" s="1"/>
      <c r="PJ1768" s="1"/>
      <c r="PL1768" s="6">
        <v>0.67045113147282753</v>
      </c>
      <c r="PN1768" s="10">
        <v>-1.6307261394463129E-3</v>
      </c>
      <c r="PP1768" s="1"/>
      <c r="QD1768" s="1"/>
      <c r="QF1768" s="6">
        <v>0.6874071049196091</v>
      </c>
      <c r="QH1768" s="10">
        <v>2.6622961806468238E-4</v>
      </c>
      <c r="QJ1768" s="1"/>
      <c r="TV1768" s="1"/>
      <c r="VT1768" s="1"/>
    </row>
    <row r="1769" spans="169:592" ht="15" thickBot="1" x14ac:dyDescent="0.35">
      <c r="FM1769" s="63"/>
      <c r="FO1769" s="64"/>
      <c r="FQ1769" s="53"/>
      <c r="FS1769" s="65"/>
      <c r="FU1769" s="66"/>
      <c r="FW1769" s="67"/>
      <c r="KH1769" s="67"/>
      <c r="KJ1769" s="66"/>
      <c r="KL1769" s="65"/>
      <c r="KN1769" s="53"/>
      <c r="KP1769" s="64"/>
      <c r="KR1769" s="63"/>
      <c r="KV1769" s="1"/>
      <c r="KW1769" s="34"/>
      <c r="KY1769" s="35"/>
      <c r="LA1769" s="36"/>
      <c r="LC1769" s="37"/>
      <c r="LQ1769" s="1"/>
      <c r="LR1769" s="126"/>
      <c r="LS1769" s="126"/>
      <c r="LT1769" s="126"/>
      <c r="LU1769" s="126"/>
      <c r="LV1769" s="126"/>
      <c r="LW1769" s="126"/>
      <c r="LX1769" s="126"/>
      <c r="LY1769" s="126"/>
      <c r="LZ1769" s="126"/>
      <c r="MA1769" s="126"/>
      <c r="MB1769" s="126"/>
      <c r="MC1769" s="126"/>
      <c r="MD1769" s="126"/>
      <c r="ME1769" s="126"/>
      <c r="MF1769" s="126"/>
      <c r="MG1769" s="1"/>
      <c r="PJ1769" s="1"/>
      <c r="PK1769" t="s">
        <v>63</v>
      </c>
      <c r="PL1769" s="2"/>
      <c r="PN1769" s="7"/>
      <c r="PP1769" s="1"/>
      <c r="QD1769" s="1"/>
      <c r="QE1769" t="s">
        <v>63</v>
      </c>
      <c r="QF1769" s="2"/>
      <c r="QH1769" s="7"/>
      <c r="QJ1769" s="1"/>
      <c r="TV1769" s="1"/>
      <c r="VT1769" s="1"/>
    </row>
    <row r="1770" spans="169:592" x14ac:dyDescent="0.3">
      <c r="FM1770" s="63"/>
      <c r="FO1770" s="64"/>
      <c r="FQ1770" s="53"/>
      <c r="FS1770" s="65"/>
      <c r="FU1770" s="66"/>
      <c r="FW1770" s="67"/>
      <c r="KH1770" s="67"/>
      <c r="KJ1770" s="66"/>
      <c r="KL1770" s="65"/>
      <c r="KN1770" s="53"/>
      <c r="KP1770" s="64"/>
      <c r="KR1770" s="63"/>
      <c r="KV1770" s="1"/>
      <c r="KW1770" s="34"/>
      <c r="KY1770" s="35"/>
      <c r="LA1770" s="36"/>
      <c r="LC1770" s="37"/>
      <c r="LQ1770" s="1"/>
      <c r="LR1770" s="126"/>
      <c r="LS1770" s="126"/>
      <c r="LT1770" s="126"/>
      <c r="LU1770" s="126"/>
      <c r="LV1770" s="126"/>
      <c r="LW1770" s="126"/>
      <c r="LX1770" s="126"/>
      <c r="LY1770" s="126"/>
      <c r="LZ1770" s="126"/>
      <c r="MA1770" s="126"/>
      <c r="MB1770" s="126"/>
      <c r="MC1770" s="126"/>
      <c r="MD1770" s="126"/>
      <c r="ME1770" s="126"/>
      <c r="MF1770" s="126"/>
      <c r="MG1770" s="1"/>
      <c r="PJ1770" s="1"/>
      <c r="PK1770" s="12">
        <v>1</v>
      </c>
      <c r="PL1770" s="2"/>
      <c r="PN1770" s="7"/>
      <c r="PP1770" s="1"/>
      <c r="QD1770" s="1"/>
      <c r="QE1770" s="12">
        <f t="array" ref="QE1770:QE1772">PK1770:PK1772</f>
        <v>1</v>
      </c>
      <c r="QF1770" s="2"/>
      <c r="QH1770" s="7"/>
      <c r="QJ1770" s="1"/>
      <c r="TV1770" s="1"/>
      <c r="VT1770" s="1"/>
    </row>
    <row r="1771" spans="169:592" x14ac:dyDescent="0.3">
      <c r="FM1771" s="63"/>
      <c r="FO1771" s="64"/>
      <c r="FQ1771" s="53"/>
      <c r="FS1771" s="65"/>
      <c r="FU1771" s="66"/>
      <c r="FW1771" s="67"/>
      <c r="KH1771" s="67"/>
      <c r="KJ1771" s="66"/>
      <c r="KL1771" s="65"/>
      <c r="KN1771" s="53"/>
      <c r="KP1771" s="64"/>
      <c r="KR1771" s="63"/>
      <c r="KV1771" s="1"/>
      <c r="KW1771" s="34"/>
      <c r="KY1771" s="35"/>
      <c r="LA1771" s="36"/>
      <c r="LC1771" s="37"/>
      <c r="LQ1771" s="1"/>
      <c r="LR1771" s="126"/>
      <c r="LS1771" s="126"/>
      <c r="LT1771" s="126"/>
      <c r="LU1771" s="126"/>
      <c r="LV1771" s="126"/>
      <c r="LW1771" s="126"/>
      <c r="LX1771" s="126"/>
      <c r="LY1771" s="126"/>
      <c r="LZ1771" s="126"/>
      <c r="MA1771" s="126"/>
      <c r="MB1771" s="126"/>
      <c r="MC1771" s="126"/>
      <c r="MD1771" s="126"/>
      <c r="ME1771" s="126"/>
      <c r="MF1771" s="126"/>
      <c r="MG1771" s="1"/>
      <c r="PJ1771" s="1"/>
      <c r="PK1771" s="13">
        <v>0</v>
      </c>
      <c r="PL1771" s="2"/>
      <c r="PN1771" s="7"/>
      <c r="PP1771" s="1"/>
      <c r="QD1771" s="1"/>
      <c r="QE1771" s="13">
        <v>0</v>
      </c>
      <c r="QF1771" s="2"/>
      <c r="QH1771" s="7"/>
      <c r="QJ1771" s="1"/>
      <c r="TV1771" s="1"/>
      <c r="VT1771" s="1"/>
    </row>
    <row r="1772" spans="169:592" ht="15" thickBot="1" x14ac:dyDescent="0.35">
      <c r="FM1772" s="63"/>
      <c r="FO1772" s="64"/>
      <c r="FQ1772" s="53"/>
      <c r="FS1772" s="65"/>
      <c r="FU1772" s="66"/>
      <c r="FW1772" s="67"/>
      <c r="KH1772" s="67"/>
      <c r="KJ1772" s="66"/>
      <c r="KL1772" s="65"/>
      <c r="KN1772" s="53"/>
      <c r="KP1772" s="64"/>
      <c r="KR1772" s="63"/>
      <c r="KV1772" s="1"/>
      <c r="KW1772" s="34"/>
      <c r="KY1772" s="35"/>
      <c r="LA1772" s="36"/>
      <c r="LC1772" s="37"/>
      <c r="LQ1772" s="1"/>
      <c r="LR1772" s="126"/>
      <c r="LS1772" s="126"/>
      <c r="LT1772" s="126"/>
      <c r="LU1772" s="126"/>
      <c r="LV1772" s="126"/>
      <c r="LW1772" s="126"/>
      <c r="LX1772" s="126"/>
      <c r="LY1772" s="126"/>
      <c r="LZ1772" s="126"/>
      <c r="MA1772" s="126"/>
      <c r="MB1772" s="126"/>
      <c r="MC1772" s="126"/>
      <c r="MD1772" s="126"/>
      <c r="ME1772" s="126"/>
      <c r="MF1772" s="126"/>
      <c r="MG1772" s="1"/>
      <c r="PJ1772" s="1"/>
      <c r="PK1772" s="14">
        <v>1</v>
      </c>
      <c r="PL1772" s="2"/>
      <c r="PN1772" s="7"/>
      <c r="PP1772" s="1"/>
      <c r="QD1772" s="1"/>
      <c r="QE1772" s="14">
        <v>1</v>
      </c>
      <c r="QF1772" s="2"/>
      <c r="QH1772" s="7"/>
      <c r="QJ1772" s="1"/>
      <c r="TV1772" s="1"/>
      <c r="VT1772" s="1"/>
    </row>
    <row r="1773" spans="169:592" x14ac:dyDescent="0.3">
      <c r="FM1773" s="63"/>
      <c r="FO1773" s="64"/>
      <c r="FQ1773" s="53"/>
      <c r="FS1773" s="65"/>
      <c r="FU1773" s="66"/>
      <c r="FW1773" s="67"/>
      <c r="KH1773" s="67"/>
      <c r="KJ1773" s="66"/>
      <c r="KL1773" s="65"/>
      <c r="KN1773" s="53"/>
      <c r="KP1773" s="64"/>
      <c r="KR1773" s="63"/>
      <c r="KV1773" s="1"/>
      <c r="KW1773" s="34"/>
      <c r="KY1773" s="35"/>
      <c r="LA1773" s="36"/>
      <c r="LC1773" s="37"/>
      <c r="LQ1773" s="1"/>
      <c r="LR1773" s="126"/>
      <c r="LS1773" s="126"/>
      <c r="LT1773" s="126"/>
      <c r="LU1773" s="126"/>
      <c r="LV1773" s="126"/>
      <c r="LW1773" s="126"/>
      <c r="LX1773" s="126"/>
      <c r="LY1773" s="126"/>
      <c r="LZ1773" s="126"/>
      <c r="MA1773" s="126"/>
      <c r="MB1773" s="126"/>
      <c r="MC1773" s="126"/>
      <c r="MD1773" s="126"/>
      <c r="ME1773" s="126"/>
      <c r="MF1773" s="126"/>
      <c r="MG1773" s="1"/>
      <c r="PJ1773" s="1"/>
      <c r="PL1773" s="2"/>
      <c r="PN1773" s="7"/>
      <c r="PP1773" s="1"/>
      <c r="QD1773" s="1"/>
      <c r="QF1773" s="2"/>
      <c r="QH1773" s="7"/>
      <c r="QJ1773" s="1"/>
      <c r="TV1773" s="1"/>
      <c r="VT1773" s="1"/>
    </row>
    <row r="1774" spans="169:592" ht="15" thickBot="1" x14ac:dyDescent="0.35">
      <c r="FM1774" s="63"/>
      <c r="FO1774" s="64"/>
      <c r="FQ1774" s="53"/>
      <c r="FS1774" s="65"/>
      <c r="FU1774" s="66"/>
      <c r="FW1774" s="67"/>
      <c r="KH1774" s="67"/>
      <c r="KJ1774" s="66"/>
      <c r="KL1774" s="65"/>
      <c r="KN1774" s="53"/>
      <c r="KP1774" s="64"/>
      <c r="KR1774" s="63"/>
      <c r="KV1774" s="1"/>
      <c r="KW1774" s="34"/>
      <c r="KY1774" s="35"/>
      <c r="LA1774" s="36"/>
      <c r="LC1774" s="37"/>
      <c r="LQ1774" s="1"/>
      <c r="LR1774" s="126"/>
      <c r="LS1774" s="126"/>
      <c r="LT1774" s="126"/>
      <c r="LU1774" s="126"/>
      <c r="LV1774" s="126"/>
      <c r="LW1774" s="126"/>
      <c r="LX1774" s="126"/>
      <c r="LY1774" s="126"/>
      <c r="LZ1774" s="126"/>
      <c r="MA1774" s="126"/>
      <c r="MB1774" s="126"/>
      <c r="MC1774" s="126"/>
      <c r="MD1774" s="126"/>
      <c r="ME1774" s="126"/>
      <c r="MF1774" s="126"/>
      <c r="MG1774" s="1"/>
      <c r="PJ1774" s="1"/>
      <c r="PL1774" s="2" t="s">
        <v>14</v>
      </c>
      <c r="PN1774" s="7" t="s">
        <v>15</v>
      </c>
      <c r="PP1774" s="1"/>
      <c r="QD1774" s="1"/>
      <c r="QF1774" s="2" t="s">
        <v>14</v>
      </c>
      <c r="QH1774" s="7" t="s">
        <v>15</v>
      </c>
      <c r="QJ1774" s="1"/>
      <c r="TV1774" s="1"/>
      <c r="VT1774" s="1"/>
    </row>
    <row r="1775" spans="169:592" x14ac:dyDescent="0.3">
      <c r="FM1775" s="63"/>
      <c r="FO1775" s="64"/>
      <c r="FQ1775" s="53"/>
      <c r="FS1775" s="65"/>
      <c r="FU1775" s="66"/>
      <c r="FW1775" s="67"/>
      <c r="KH1775" s="67"/>
      <c r="KJ1775" s="66"/>
      <c r="KL1775" s="65"/>
      <c r="KN1775" s="53"/>
      <c r="KP1775" s="64"/>
      <c r="KR1775" s="63"/>
      <c r="KV1775" s="1"/>
      <c r="KW1775" s="34"/>
      <c r="KY1775" s="35"/>
      <c r="LA1775" s="36"/>
      <c r="LC1775" s="37"/>
      <c r="LQ1775" s="1"/>
      <c r="LR1775" s="126"/>
      <c r="LS1775" s="126"/>
      <c r="LT1775" s="126"/>
      <c r="LU1775" s="126"/>
      <c r="LV1775" s="126"/>
      <c r="LW1775" s="126"/>
      <c r="LX1775" s="126"/>
      <c r="LY1775" s="126"/>
      <c r="LZ1775" s="126"/>
      <c r="MA1775" s="126"/>
      <c r="MB1775" s="126"/>
      <c r="MC1775" s="126"/>
      <c r="MD1775" s="126"/>
      <c r="ME1775" s="126"/>
      <c r="MF1775" s="126"/>
      <c r="MG1775" s="1"/>
      <c r="PJ1775" s="1"/>
      <c r="PL1775" s="4">
        <f t="array" ref="PL1775:PL1777">PL1780:PL1782</f>
        <v>2.2492749659187004</v>
      </c>
      <c r="PN1775" s="8">
        <f t="array" ref="PN1775:PN1777">PN1766:PN1768*PK1770:PK1772</f>
        <v>1.0147302546515914E-3</v>
      </c>
      <c r="PP1775" s="1"/>
      <c r="QD1775" s="1"/>
      <c r="QF1775" s="4">
        <f t="array" ref="QF1775:QF1777">QF1780:QF1782</f>
        <v>2.2773474201169432</v>
      </c>
      <c r="QH1775" s="8">
        <f t="array" ref="QH1775:QH1777">QH1766:QH1768*QE1770:QE1772</f>
        <v>-1.5905687898296709E-4</v>
      </c>
      <c r="QJ1775" s="1"/>
      <c r="TV1775" s="1"/>
      <c r="VT1775" s="1"/>
    </row>
    <row r="1776" spans="169:592" x14ac:dyDescent="0.3">
      <c r="FM1776" s="63"/>
      <c r="FO1776" s="64"/>
      <c r="FQ1776" s="53"/>
      <c r="FS1776" s="65"/>
      <c r="FU1776" s="66"/>
      <c r="FW1776" s="67"/>
      <c r="KH1776" s="67"/>
      <c r="KJ1776" s="66"/>
      <c r="KL1776" s="65"/>
      <c r="KN1776" s="53"/>
      <c r="KP1776" s="64"/>
      <c r="KR1776" s="63"/>
      <c r="KV1776" s="1"/>
      <c r="KW1776" s="34"/>
      <c r="KY1776" s="35"/>
      <c r="LA1776" s="36"/>
      <c r="LC1776" s="37"/>
      <c r="LQ1776" s="1"/>
      <c r="LR1776" s="126"/>
      <c r="LS1776" s="126"/>
      <c r="LT1776" s="126"/>
      <c r="LU1776" s="126"/>
      <c r="LV1776" s="126"/>
      <c r="LW1776" s="126"/>
      <c r="LX1776" s="126"/>
      <c r="LY1776" s="126"/>
      <c r="LZ1776" s="126"/>
      <c r="MA1776" s="126"/>
      <c r="MB1776" s="126"/>
      <c r="MC1776" s="126"/>
      <c r="MD1776" s="126"/>
      <c r="ME1776" s="126"/>
      <c r="MF1776" s="126"/>
      <c r="MG1776" s="1"/>
      <c r="PJ1776" s="1"/>
      <c r="PL1776" s="5">
        <v>0.57662047849222442</v>
      </c>
      <c r="PN1776" s="9">
        <v>0</v>
      </c>
      <c r="PP1776" s="1"/>
      <c r="QD1776" s="1"/>
      <c r="QF1776" s="5">
        <v>0.62256503066018309</v>
      </c>
      <c r="QH1776" s="9">
        <v>0</v>
      </c>
      <c r="QJ1776" s="1"/>
      <c r="TV1776" s="1"/>
      <c r="VT1776" s="1"/>
    </row>
    <row r="1777" spans="169:592" ht="15" thickBot="1" x14ac:dyDescent="0.35">
      <c r="FM1777" s="63"/>
      <c r="FO1777" s="64"/>
      <c r="FQ1777" s="53"/>
      <c r="FS1777" s="65"/>
      <c r="FU1777" s="66"/>
      <c r="FW1777" s="67"/>
      <c r="KH1777" s="67"/>
      <c r="KJ1777" s="66"/>
      <c r="KL1777" s="65"/>
      <c r="KN1777" s="53"/>
      <c r="KP1777" s="64"/>
      <c r="KR1777" s="63"/>
      <c r="KV1777" s="1"/>
      <c r="KW1777" s="34"/>
      <c r="KY1777" s="35"/>
      <c r="LA1777" s="36"/>
      <c r="LC1777" s="37"/>
      <c r="LQ1777" s="1"/>
      <c r="LR1777" s="126"/>
      <c r="LS1777" s="126"/>
      <c r="LT1777" s="126"/>
      <c r="LU1777" s="126"/>
      <c r="LV1777" s="126"/>
      <c r="LW1777" s="126"/>
      <c r="LX1777" s="126"/>
      <c r="LY1777" s="126"/>
      <c r="LZ1777" s="126"/>
      <c r="MA1777" s="126"/>
      <c r="MB1777" s="126"/>
      <c r="MC1777" s="126"/>
      <c r="MD1777" s="126"/>
      <c r="ME1777" s="126"/>
      <c r="MF1777" s="126"/>
      <c r="MG1777" s="1"/>
      <c r="PJ1777" s="1"/>
      <c r="PL1777" s="6">
        <v>0.67045113147282753</v>
      </c>
      <c r="PN1777" s="10">
        <v>-1.6307261394463129E-3</v>
      </c>
      <c r="PP1777" s="1"/>
      <c r="QD1777" s="1"/>
      <c r="QF1777" s="6">
        <v>0.6874071049196091</v>
      </c>
      <c r="QH1777" s="10">
        <v>2.6622961806468238E-4</v>
      </c>
      <c r="QJ1777" s="1"/>
      <c r="TV1777" s="1"/>
      <c r="VT1777" s="1"/>
    </row>
    <row r="1778" spans="169:592" x14ac:dyDescent="0.3">
      <c r="FM1778" s="63"/>
      <c r="FO1778" s="64"/>
      <c r="FQ1778" s="53"/>
      <c r="FS1778" s="65"/>
      <c r="FU1778" s="66"/>
      <c r="FW1778" s="67"/>
      <c r="KH1778" s="67"/>
      <c r="KJ1778" s="66"/>
      <c r="KL1778" s="65"/>
      <c r="KN1778" s="53"/>
      <c r="KP1778" s="64"/>
      <c r="KR1778" s="63"/>
      <c r="KV1778" s="1"/>
      <c r="KW1778" s="34"/>
      <c r="KY1778" s="35"/>
      <c r="LA1778" s="36"/>
      <c r="LC1778" s="37"/>
      <c r="LQ1778" s="1"/>
      <c r="LR1778" s="1"/>
      <c r="LS1778" s="1"/>
      <c r="LT1778" s="1"/>
      <c r="LU1778" s="1"/>
      <c r="LV1778" s="1"/>
      <c r="LW1778" s="1"/>
      <c r="LX1778" s="1"/>
      <c r="LY1778" s="1"/>
      <c r="LZ1778" s="1"/>
      <c r="MA1778" s="1"/>
      <c r="MB1778" s="1"/>
      <c r="MC1778" s="1"/>
      <c r="MD1778" s="1"/>
      <c r="ME1778" s="1"/>
      <c r="MF1778" s="1"/>
      <c r="MG1778" s="1"/>
      <c r="MH1778" s="1"/>
      <c r="MI1778" s="1"/>
      <c r="MJ1778" s="1"/>
      <c r="MK1778" s="1"/>
      <c r="ML1778" s="1"/>
      <c r="MM1778" s="1"/>
      <c r="MN1778" s="1"/>
      <c r="MO1778" s="1"/>
      <c r="MP1778" s="1"/>
      <c r="MQ1778" s="1"/>
      <c r="MR1778" s="1"/>
      <c r="MS1778" s="1"/>
      <c r="MT1778" s="1"/>
      <c r="MU1778" s="1"/>
      <c r="MV1778" s="1"/>
      <c r="MW1778" s="1"/>
      <c r="MX1778" s="1"/>
      <c r="MY1778" s="1"/>
      <c r="MZ1778" s="1"/>
      <c r="NA1778" s="1"/>
      <c r="NB1778" s="1"/>
      <c r="NC1778" s="1"/>
      <c r="ND1778" s="1"/>
      <c r="NE1778" s="1"/>
      <c r="NF1778" s="1"/>
      <c r="NG1778" s="1"/>
      <c r="NH1778" s="1"/>
      <c r="NI1778" s="1"/>
      <c r="NJ1778" s="1"/>
      <c r="NK1778" s="1"/>
      <c r="NL1778" s="1"/>
      <c r="NM1778" s="1"/>
      <c r="NN1778" s="1"/>
      <c r="NO1778" s="1"/>
      <c r="NP1778" s="1"/>
      <c r="NQ1778" s="1"/>
      <c r="NR1778" s="1"/>
      <c r="NS1778" s="1"/>
      <c r="NT1778" s="1"/>
      <c r="NU1778" s="1"/>
      <c r="NV1778" s="1"/>
      <c r="NW1778" s="1"/>
      <c r="NX1778" s="1"/>
      <c r="NY1778" s="1"/>
      <c r="NZ1778" s="1"/>
      <c r="OA1778" s="1"/>
      <c r="OB1778" s="1"/>
      <c r="OC1778" s="1"/>
      <c r="OD1778" s="1"/>
      <c r="OE1778" s="1"/>
      <c r="OF1778" s="1"/>
      <c r="OG1778" s="1"/>
      <c r="OH1778" s="1"/>
      <c r="OI1778" s="1"/>
      <c r="OJ1778" s="1"/>
      <c r="OK1778" s="1"/>
      <c r="OL1778" s="1"/>
      <c r="OM1778" s="1"/>
      <c r="ON1778" s="1"/>
      <c r="OO1778" s="1"/>
      <c r="OP1778" s="1"/>
      <c r="OQ1778" s="1"/>
      <c r="OR1778" s="1"/>
      <c r="OS1778" s="1"/>
      <c r="OT1778" s="1"/>
      <c r="OU1778" s="1"/>
      <c r="OV1778" s="1"/>
      <c r="OW1778" s="1"/>
      <c r="OX1778" s="1"/>
      <c r="OY1778" s="1"/>
      <c r="OZ1778" s="1"/>
      <c r="PA1778" s="1"/>
      <c r="PB1778" s="1"/>
      <c r="PC1778" s="1"/>
      <c r="PD1778" s="1"/>
      <c r="PE1778" s="1"/>
      <c r="PF1778" s="1"/>
      <c r="PG1778" s="1"/>
      <c r="PH1778" s="1"/>
      <c r="PI1778" s="1"/>
      <c r="PJ1778" s="1"/>
      <c r="PK1778" s="1"/>
      <c r="PL1778" s="2"/>
      <c r="PM1778" s="1"/>
      <c r="PN1778" s="7"/>
      <c r="PO1778" s="1"/>
      <c r="PP1778" s="1"/>
      <c r="PQ1778" s="1"/>
      <c r="PR1778" s="1"/>
      <c r="PS1778" s="1"/>
      <c r="PT1778" s="1"/>
      <c r="PU1778" s="1"/>
      <c r="PV1778" s="1"/>
      <c r="PW1778" s="1"/>
      <c r="PX1778" s="1"/>
      <c r="PY1778" s="1"/>
      <c r="PZ1778" s="1"/>
      <c r="QA1778" s="1"/>
      <c r="QB1778" s="1"/>
      <c r="QC1778" s="1"/>
      <c r="QD1778" s="1"/>
      <c r="QE1778" s="1"/>
      <c r="QF1778" s="2"/>
      <c r="QG1778" s="1"/>
      <c r="QH1778" s="7"/>
      <c r="QI1778" s="1"/>
      <c r="QJ1778" s="1"/>
      <c r="QK1778" s="1"/>
      <c r="QL1778" s="1"/>
      <c r="QM1778" s="1"/>
      <c r="QN1778" s="1"/>
      <c r="QO1778" s="1"/>
      <c r="QP1778" s="1"/>
      <c r="QQ1778" s="1"/>
      <c r="QR1778" s="1"/>
      <c r="QS1778" s="1"/>
      <c r="QT1778" s="1"/>
      <c r="QU1778" s="1"/>
      <c r="QV1778" s="1"/>
      <c r="QW1778" s="1"/>
      <c r="QX1778" s="1"/>
      <c r="QY1778" s="1"/>
      <c r="QZ1778" s="1"/>
      <c r="RA1778" s="1"/>
      <c r="RB1778" s="1"/>
      <c r="RC1778" s="1"/>
      <c r="RD1778" s="1"/>
      <c r="RE1778" s="1"/>
      <c r="RF1778" s="1"/>
      <c r="RG1778" s="1"/>
      <c r="RH1778" s="1"/>
      <c r="RI1778" s="1"/>
      <c r="RJ1778" s="1"/>
      <c r="RK1778" s="1"/>
      <c r="RL1778" s="1"/>
      <c r="RM1778" s="1"/>
      <c r="RN1778" s="1"/>
      <c r="RO1778" s="1"/>
      <c r="RP1778" s="1"/>
      <c r="RQ1778" s="1"/>
      <c r="RR1778" s="1"/>
      <c r="RS1778" s="1"/>
      <c r="RT1778" s="1"/>
      <c r="RU1778" s="1"/>
      <c r="RV1778" s="1"/>
      <c r="RW1778" s="1"/>
      <c r="RX1778" s="1"/>
      <c r="RY1778" s="1"/>
      <c r="RZ1778" s="1"/>
      <c r="SA1778" s="1"/>
      <c r="SB1778" s="1"/>
      <c r="SC1778" s="1"/>
      <c r="SD1778" s="1"/>
      <c r="SE1778" s="1"/>
      <c r="SF1778" s="1"/>
      <c r="SG1778" s="1"/>
      <c r="SH1778" s="1"/>
      <c r="SI1778" s="1"/>
      <c r="SJ1778" s="1"/>
      <c r="SK1778" s="1"/>
      <c r="SL1778" s="1"/>
      <c r="SM1778" s="1"/>
      <c r="SN1778" s="1"/>
      <c r="SO1778" s="1"/>
      <c r="SP1778" s="1"/>
      <c r="SQ1778" s="1"/>
      <c r="SR1778" s="1"/>
      <c r="SS1778" s="1"/>
      <c r="ST1778" s="1"/>
      <c r="SU1778" s="1"/>
      <c r="SV1778" s="1"/>
      <c r="SW1778" s="1"/>
      <c r="SX1778" s="1"/>
      <c r="SY1778" s="1"/>
      <c r="SZ1778" s="1"/>
      <c r="TA1778" s="1"/>
      <c r="TB1778" s="1"/>
      <c r="TC1778" s="1"/>
      <c r="TD1778" s="1"/>
      <c r="TE1778" s="1"/>
      <c r="TF1778" s="1"/>
      <c r="TG1778" s="1"/>
      <c r="TH1778" s="1"/>
      <c r="TI1778" s="1"/>
      <c r="TJ1778" s="1"/>
      <c r="TK1778" s="1"/>
      <c r="TL1778" s="1"/>
      <c r="TM1778" s="1"/>
      <c r="TN1778" s="1"/>
      <c r="TO1778" s="1"/>
      <c r="TP1778" s="1"/>
      <c r="TQ1778" s="1"/>
      <c r="TR1778" s="1"/>
      <c r="TS1778" s="1"/>
      <c r="TT1778" s="1"/>
      <c r="TU1778" s="1"/>
      <c r="TV1778" s="1"/>
      <c r="VT1778" s="1"/>
    </row>
    <row r="1779" spans="169:592" ht="15" thickBot="1" x14ac:dyDescent="0.35">
      <c r="FM1779" s="63"/>
      <c r="FO1779" s="64"/>
      <c r="FQ1779" s="53"/>
      <c r="FS1779" s="65"/>
      <c r="FU1779" s="66"/>
      <c r="FW1779" s="67"/>
      <c r="KH1779" s="67"/>
      <c r="KJ1779" s="66"/>
      <c r="KL1779" s="65"/>
      <c r="KN1779" s="53"/>
      <c r="KP1779" s="64"/>
      <c r="KR1779" s="63"/>
      <c r="KV1779" s="1"/>
      <c r="KW1779" s="34"/>
      <c r="KY1779" s="35"/>
      <c r="LA1779" s="36"/>
      <c r="LC1779" s="37"/>
      <c r="LQ1779" s="1"/>
      <c r="LR1779" s="129" t="s">
        <v>196</v>
      </c>
      <c r="LS1779" s="129"/>
      <c r="LT1779" s="129"/>
      <c r="LU1779" s="129"/>
      <c r="LV1779" s="129"/>
      <c r="LW1779" s="129"/>
      <c r="LX1779" s="129"/>
      <c r="LY1779" s="129"/>
      <c r="LZ1779" s="129"/>
      <c r="MA1779" s="129"/>
      <c r="MB1779" s="129"/>
      <c r="MC1779" s="129"/>
      <c r="MD1779" s="129"/>
      <c r="ME1779" s="129"/>
      <c r="MF1779" s="129"/>
      <c r="MG1779" s="1"/>
      <c r="PC1779" s="1"/>
      <c r="PJ1779" t="s">
        <v>82</v>
      </c>
      <c r="PL1779" s="2" t="s">
        <v>83</v>
      </c>
      <c r="PN1779" s="7" t="s">
        <v>84</v>
      </c>
      <c r="PP1779" t="s">
        <v>85</v>
      </c>
      <c r="PW1779" s="1"/>
      <c r="QD1779" t="s">
        <v>82</v>
      </c>
      <c r="QF1779" s="2" t="s">
        <v>86</v>
      </c>
      <c r="QG1779" s="1"/>
      <c r="QH1779" s="7" t="s">
        <v>87</v>
      </c>
      <c r="QJ1779" t="s">
        <v>85</v>
      </c>
      <c r="QQ1779" s="1"/>
      <c r="QR1779" s="11" t="s">
        <v>88</v>
      </c>
      <c r="QS1779" s="11"/>
      <c r="QT1779" s="11"/>
      <c r="QU1779" s="11"/>
      <c r="QV1779" s="11"/>
      <c r="QW1779" s="11"/>
      <c r="QX1779" s="11"/>
      <c r="QY1779" s="11"/>
      <c r="QZ1779" s="1"/>
      <c r="TV1779" s="1"/>
      <c r="VT1779" s="1"/>
    </row>
    <row r="1780" spans="169:592" x14ac:dyDescent="0.3">
      <c r="FM1780" s="63"/>
      <c r="FO1780" s="64"/>
      <c r="FQ1780" s="53"/>
      <c r="FS1780" s="65"/>
      <c r="FU1780" s="66"/>
      <c r="FW1780" s="67"/>
      <c r="KH1780" s="67"/>
      <c r="KJ1780" s="66"/>
      <c r="KL1780" s="65"/>
      <c r="KN1780" s="53"/>
      <c r="KP1780" s="64"/>
      <c r="KR1780" s="63"/>
      <c r="KV1780" s="1"/>
      <c r="KW1780" s="34"/>
      <c r="KY1780" s="35"/>
      <c r="LA1780" s="36"/>
      <c r="LC1780" s="37"/>
      <c r="LQ1780" s="1"/>
      <c r="LR1780" s="129"/>
      <c r="LS1780" s="129"/>
      <c r="LT1780" s="129"/>
      <c r="LU1780" s="129"/>
      <c r="LV1780" s="129"/>
      <c r="LW1780" s="129"/>
      <c r="LX1780" s="129"/>
      <c r="LY1780" s="129"/>
      <c r="LZ1780" s="129"/>
      <c r="MA1780" s="129"/>
      <c r="MB1780" s="129"/>
      <c r="MC1780" s="129"/>
      <c r="MD1780" s="129"/>
      <c r="ME1780" s="129"/>
      <c r="MF1780" s="129"/>
      <c r="MG1780" s="1"/>
      <c r="PC1780" s="1"/>
      <c r="PJ1780" s="12">
        <v>0.18049017380898996</v>
      </c>
      <c r="PL1780" s="4">
        <f t="array" ref="PL1780:PL1782">MMULT(PD1784:PK1786,PL1789:PL1796)+PJ1780:PJ1782</f>
        <v>2.2492749659187004</v>
      </c>
      <c r="PN1780" s="8">
        <f t="array" ref="PN1780:PN1782">PN1775:PN1777</f>
        <v>1.0147302546515914E-3</v>
      </c>
      <c r="PP1780" s="12">
        <f t="array" ref="PP1780:PP1782">PN1780:PN1782</f>
        <v>1.0147302546515914E-3</v>
      </c>
      <c r="PW1780" s="1"/>
      <c r="QD1780" s="12">
        <f t="array" ref="QD1780:QD1782">PJ1780:PJ1782</f>
        <v>0.18049017380898996</v>
      </c>
      <c r="QF1780" s="4">
        <f t="array" ref="QF1780:QF1782">MMULT(PX1784:QE1786,QF1789:QF1796)+QD1780:QD1782</f>
        <v>2.2773474201169432</v>
      </c>
      <c r="QH1780" s="8">
        <f t="array" ref="QH1780:QH1782">QH1775:QH1777</f>
        <v>-1.5905687898296709E-4</v>
      </c>
      <c r="QJ1780" s="12">
        <f t="array" ref="QJ1780:QJ1782">QH1780:QH1782</f>
        <v>-1.5905687898296709E-4</v>
      </c>
      <c r="QQ1780" s="1"/>
      <c r="QR1780" s="15">
        <f t="array" ref="QR1780:QR1782">PP1780:PP1782+QJ1780:QJ1782</f>
        <v>8.5567337566862429E-4</v>
      </c>
      <c r="QS1780" s="11"/>
      <c r="QT1780" s="11"/>
      <c r="QU1780" s="11"/>
      <c r="QV1780" s="11"/>
      <c r="QW1780" s="11"/>
      <c r="QX1780" s="11"/>
      <c r="QY1780" s="11"/>
      <c r="QZ1780" s="1"/>
      <c r="TV1780" s="1"/>
      <c r="VT1780" s="1"/>
    </row>
    <row r="1781" spans="169:592" x14ac:dyDescent="0.3">
      <c r="FM1781" s="63"/>
      <c r="FO1781" s="64"/>
      <c r="FQ1781" s="53"/>
      <c r="FS1781" s="65"/>
      <c r="FU1781" s="66"/>
      <c r="FW1781" s="67"/>
      <c r="KH1781" s="67"/>
      <c r="KJ1781" s="66"/>
      <c r="KL1781" s="65"/>
      <c r="KN1781" s="53"/>
      <c r="KP1781" s="64"/>
      <c r="KR1781" s="63"/>
      <c r="KV1781" s="1"/>
      <c r="KW1781" s="34"/>
      <c r="KY1781" s="35"/>
      <c r="LA1781" s="36"/>
      <c r="LC1781" s="37"/>
      <c r="LQ1781" s="1"/>
      <c r="LR1781" s="129"/>
      <c r="LS1781" s="129"/>
      <c r="LT1781" s="129"/>
      <c r="LU1781" s="129"/>
      <c r="LV1781" s="129"/>
      <c r="LW1781" s="129"/>
      <c r="LX1781" s="129"/>
      <c r="LY1781" s="129"/>
      <c r="LZ1781" s="129"/>
      <c r="MA1781" s="129"/>
      <c r="MB1781" s="129"/>
      <c r="MC1781" s="129"/>
      <c r="MD1781" s="129"/>
      <c r="ME1781" s="129"/>
      <c r="MF1781" s="129"/>
      <c r="MG1781" s="1"/>
      <c r="PC1781" s="1"/>
      <c r="PJ1781" s="13">
        <v>-0.35918295368829561</v>
      </c>
      <c r="PL1781" s="5">
        <v>0.57662047849222442</v>
      </c>
      <c r="PN1781" s="9">
        <v>0</v>
      </c>
      <c r="PP1781" s="13">
        <v>0</v>
      </c>
      <c r="PW1781" s="1"/>
      <c r="QD1781" s="13">
        <v>-0.35918295368829561</v>
      </c>
      <c r="QF1781" s="5">
        <v>0.62256503066018309</v>
      </c>
      <c r="QH1781" s="9">
        <v>0</v>
      </c>
      <c r="QJ1781" s="13">
        <v>0</v>
      </c>
      <c r="QQ1781" s="1"/>
      <c r="QR1781" s="16">
        <v>0</v>
      </c>
      <c r="QS1781" s="11"/>
      <c r="QT1781" s="11"/>
      <c r="QU1781" s="11"/>
      <c r="QV1781" s="11"/>
      <c r="QW1781" s="11"/>
      <c r="QX1781" s="11"/>
      <c r="QY1781" s="11"/>
      <c r="QZ1781" s="1"/>
      <c r="TV1781" s="1"/>
      <c r="VT1781" s="1"/>
    </row>
    <row r="1782" spans="169:592" ht="15" thickBot="1" x14ac:dyDescent="0.35">
      <c r="FM1782" s="63"/>
      <c r="FO1782" s="64"/>
      <c r="FQ1782" s="53"/>
      <c r="FS1782" s="65"/>
      <c r="FU1782" s="66"/>
      <c r="FW1782" s="67"/>
      <c r="KH1782" s="67"/>
      <c r="KJ1782" s="66"/>
      <c r="KL1782" s="65"/>
      <c r="KN1782" s="53"/>
      <c r="KP1782" s="64"/>
      <c r="KR1782" s="63"/>
      <c r="KV1782" s="1"/>
      <c r="KW1782" s="34"/>
      <c r="KY1782" s="35"/>
      <c r="LA1782" s="36"/>
      <c r="LC1782" s="37"/>
      <c r="LQ1782" s="1"/>
      <c r="LR1782" s="129"/>
      <c r="LS1782" s="129"/>
      <c r="LT1782" s="129"/>
      <c r="LU1782" s="129"/>
      <c r="LV1782" s="129"/>
      <c r="LW1782" s="129"/>
      <c r="LX1782" s="129"/>
      <c r="LY1782" s="129"/>
      <c r="LZ1782" s="129"/>
      <c r="MA1782" s="129"/>
      <c r="MB1782" s="129"/>
      <c r="MC1782" s="129"/>
      <c r="MD1782" s="129"/>
      <c r="ME1782" s="129"/>
      <c r="MF1782" s="129"/>
      <c r="MG1782" s="1"/>
      <c r="PC1782" s="1"/>
      <c r="PJ1782" s="14">
        <v>-0.25292588180455089</v>
      </c>
      <c r="PL1782" s="6">
        <v>0.67045113147282753</v>
      </c>
      <c r="PN1782" s="10">
        <v>-1.6307261394463129E-3</v>
      </c>
      <c r="PP1782" s="14">
        <v>-1.6307261394463129E-3</v>
      </c>
      <c r="PW1782" s="1"/>
      <c r="QD1782" s="14">
        <v>-0.25292588180455089</v>
      </c>
      <c r="QF1782" s="6">
        <v>0.6874071049196091</v>
      </c>
      <c r="QH1782" s="10">
        <v>2.6622961806468238E-4</v>
      </c>
      <c r="QJ1782" s="14">
        <v>2.6622961806468238E-4</v>
      </c>
      <c r="QQ1782" s="1"/>
      <c r="QR1782" s="17">
        <v>-1.3644965213816306E-3</v>
      </c>
      <c r="QS1782" s="11"/>
      <c r="QT1782" s="11"/>
      <c r="QU1782" s="11"/>
      <c r="QV1782" s="11"/>
      <c r="QW1782" s="11"/>
      <c r="QX1782" s="11"/>
      <c r="QY1782" s="11"/>
      <c r="QZ1782" s="1"/>
      <c r="TV1782" s="1"/>
      <c r="VT1782" s="1"/>
    </row>
    <row r="1783" spans="169:592" ht="15" thickBot="1" x14ac:dyDescent="0.35">
      <c r="FM1783" s="63"/>
      <c r="FO1783" s="64"/>
      <c r="FQ1783" s="53"/>
      <c r="FS1783" s="65"/>
      <c r="FU1783" s="66"/>
      <c r="FW1783" s="67"/>
      <c r="KH1783" s="67"/>
      <c r="KJ1783" s="66"/>
      <c r="KL1783" s="65"/>
      <c r="KN1783" s="53"/>
      <c r="KP1783" s="64"/>
      <c r="KR1783" s="63"/>
      <c r="KV1783" s="1"/>
      <c r="KW1783" s="34"/>
      <c r="KY1783" s="35"/>
      <c r="LA1783" s="36"/>
      <c r="LC1783" s="37"/>
      <c r="LQ1783" s="1"/>
      <c r="LR1783" s="129"/>
      <c r="LS1783" s="129"/>
      <c r="LT1783" s="129"/>
      <c r="LU1783" s="129"/>
      <c r="LV1783" s="129"/>
      <c r="LW1783" s="129"/>
      <c r="LX1783" s="129"/>
      <c r="LY1783" s="129"/>
      <c r="LZ1783" s="129"/>
      <c r="MA1783" s="129"/>
      <c r="MB1783" s="129"/>
      <c r="MC1783" s="129"/>
      <c r="MD1783" s="129"/>
      <c r="ME1783" s="129"/>
      <c r="MF1783" s="129"/>
      <c r="MG1783" s="1"/>
      <c r="PC1783" s="1"/>
      <c r="PD1783" t="s">
        <v>11</v>
      </c>
      <c r="PL1783" s="2"/>
      <c r="PN1783" s="7"/>
      <c r="PO1783" t="s">
        <v>75</v>
      </c>
      <c r="PW1783" s="1"/>
      <c r="PX1783" t="s">
        <v>11</v>
      </c>
      <c r="QF1783" s="2"/>
      <c r="QH1783" s="7"/>
      <c r="QI1783" t="s">
        <v>75</v>
      </c>
      <c r="QQ1783" s="1"/>
      <c r="QR1783" s="11" t="s">
        <v>13</v>
      </c>
      <c r="QS1783" s="11"/>
      <c r="QT1783" s="11"/>
      <c r="QU1783" s="11"/>
      <c r="QV1783" s="11"/>
      <c r="QW1783" s="11"/>
      <c r="QX1783" s="11"/>
      <c r="QY1783" s="11"/>
      <c r="QZ1783" s="1"/>
      <c r="TV1783" s="1"/>
      <c r="VT1783" s="1"/>
    </row>
    <row r="1784" spans="169:592" x14ac:dyDescent="0.3">
      <c r="FM1784" s="63"/>
      <c r="FO1784" s="64"/>
      <c r="FQ1784" s="53"/>
      <c r="FS1784" s="65"/>
      <c r="FU1784" s="66"/>
      <c r="FW1784" s="67"/>
      <c r="KH1784" s="67"/>
      <c r="KJ1784" s="66"/>
      <c r="KL1784" s="65"/>
      <c r="KN1784" s="53"/>
      <c r="KP1784" s="64"/>
      <c r="KR1784" s="63"/>
      <c r="KV1784" s="1"/>
      <c r="KW1784" s="34"/>
      <c r="KY1784" s="35"/>
      <c r="LA1784" s="36"/>
      <c r="LC1784" s="37"/>
      <c r="LQ1784" s="1"/>
      <c r="LR1784" s="129"/>
      <c r="LS1784" s="129"/>
      <c r="LT1784" s="129"/>
      <c r="LU1784" s="129"/>
      <c r="LV1784" s="129"/>
      <c r="LW1784" s="129"/>
      <c r="LX1784" s="129"/>
      <c r="LY1784" s="129"/>
      <c r="LZ1784" s="129"/>
      <c r="MA1784" s="129"/>
      <c r="MB1784" s="129"/>
      <c r="MC1784" s="129"/>
      <c r="MD1784" s="129"/>
      <c r="ME1784" s="129"/>
      <c r="MF1784" s="129"/>
      <c r="MG1784" s="1"/>
      <c r="PC1784" s="1"/>
      <c r="PD1784" s="18">
        <v>-5.7127445425339145E-2</v>
      </c>
      <c r="PE1784" s="19">
        <v>-0.34000211917897932</v>
      </c>
      <c r="PF1784" s="19">
        <v>0.25669960186957602</v>
      </c>
      <c r="PG1784" s="19">
        <v>-0.48287770511371947</v>
      </c>
      <c r="PH1784" s="19">
        <v>9.4367548852679062E-2</v>
      </c>
      <c r="PI1784" s="19">
        <v>0.85974481195861452</v>
      </c>
      <c r="PJ1784" s="19">
        <v>-0.51387112924635114</v>
      </c>
      <c r="PK1784" s="20">
        <v>-0.12346773556450298</v>
      </c>
      <c r="PL1784" s="2"/>
      <c r="PN1784" s="7"/>
      <c r="PO1784" s="18">
        <f t="array" ref="PO1784:PV1786">MMULT(PN1780:PN1782,TRANSPOSE(PL1789:PL1796))</f>
        <v>5.5475651979498917E-4</v>
      </c>
      <c r="PP1784" s="19">
        <v>7.1109077355754403E-4</v>
      </c>
      <c r="PQ1784" s="19">
        <v>1.1003011786445175E-3</v>
      </c>
      <c r="PR1784" s="19">
        <v>2.2159823991234727E-5</v>
      </c>
      <c r="PS1784" s="19">
        <v>9.0244747239182879E-4</v>
      </c>
      <c r="PT1784" s="19">
        <v>2.3708612515246411E-3</v>
      </c>
      <c r="PU1784" s="19">
        <v>1.6208091106795797E-4</v>
      </c>
      <c r="PV1784" s="20">
        <v>-4.9217397432529952E-4</v>
      </c>
      <c r="PW1784" s="1"/>
      <c r="PX1784" s="18">
        <f t="array" ref="PX1784:QE1786">PD1784:PK1786</f>
        <v>-5.7127445425339145E-2</v>
      </c>
      <c r="PY1784" s="19">
        <v>-0.34000211917897932</v>
      </c>
      <c r="PZ1784" s="19">
        <v>0.25669960186957602</v>
      </c>
      <c r="QA1784" s="19">
        <v>-0.48287770511371947</v>
      </c>
      <c r="QB1784" s="19">
        <v>9.4367548852679062E-2</v>
      </c>
      <c r="QC1784" s="19">
        <v>0.85974481195861452</v>
      </c>
      <c r="QD1784" s="19">
        <v>-0.51387112924635114</v>
      </c>
      <c r="QE1784" s="20">
        <v>-0.12346773556450298</v>
      </c>
      <c r="QF1784" s="2"/>
      <c r="QH1784" s="7"/>
      <c r="QI1784" s="18">
        <f t="array" ref="QI1784:QP1786">MMULT(QH1780:QH1782,TRANSPOSE(QF1789:QF1796))</f>
        <v>-8.2795452645066444E-5</v>
      </c>
      <c r="QJ1784" s="19">
        <v>-1.0861926844560229E-4</v>
      </c>
      <c r="QK1784" s="19">
        <v>-1.7482515258785222E-4</v>
      </c>
      <c r="QL1784" s="19">
        <v>-3.0939321245314088E-6</v>
      </c>
      <c r="QM1784" s="19">
        <v>-1.4633430524236944E-4</v>
      </c>
      <c r="QN1784" s="19">
        <v>-3.7338965051654429E-4</v>
      </c>
      <c r="QO1784" s="19">
        <v>-2.3726660031860848E-5</v>
      </c>
      <c r="QP1784" s="20">
        <v>7.419029901763935E-5</v>
      </c>
      <c r="QQ1784" s="1"/>
      <c r="QR1784" s="26">
        <f t="array" ref="QR1784:QY1786">PO1784:PV1786+QI1784:QP1786</f>
        <v>4.7196106714992274E-4</v>
      </c>
      <c r="QS1784" s="27">
        <v>6.0247150511194168E-4</v>
      </c>
      <c r="QT1784" s="27">
        <v>9.2547602605666524E-4</v>
      </c>
      <c r="QU1784" s="27">
        <v>1.9065891866703317E-5</v>
      </c>
      <c r="QV1784" s="27">
        <v>7.561131671494593E-4</v>
      </c>
      <c r="QW1784" s="27">
        <v>1.9974716010080968E-3</v>
      </c>
      <c r="QX1784" s="27">
        <v>1.3835425103609711E-4</v>
      </c>
      <c r="QY1784" s="28">
        <v>-4.1798367530766019E-4</v>
      </c>
      <c r="QZ1784" s="1"/>
      <c r="TV1784" s="1"/>
      <c r="VT1784" s="1"/>
    </row>
    <row r="1785" spans="169:592" x14ac:dyDescent="0.3">
      <c r="FM1785" s="63"/>
      <c r="FO1785" s="64"/>
      <c r="FQ1785" s="53"/>
      <c r="FS1785" s="65"/>
      <c r="FU1785" s="66"/>
      <c r="FW1785" s="67"/>
      <c r="KH1785" s="67"/>
      <c r="KJ1785" s="66"/>
      <c r="KL1785" s="65"/>
      <c r="KN1785" s="53"/>
      <c r="KP1785" s="64"/>
      <c r="KR1785" s="63"/>
      <c r="KV1785" s="1"/>
      <c r="KW1785" s="34"/>
      <c r="KY1785" s="35"/>
      <c r="LA1785" s="36"/>
      <c r="LC1785" s="37"/>
      <c r="LQ1785" s="1"/>
      <c r="LR1785" s="129"/>
      <c r="LS1785" s="129"/>
      <c r="LT1785" s="129"/>
      <c r="LU1785" s="129"/>
      <c r="LV1785" s="129"/>
      <c r="LW1785" s="129"/>
      <c r="LX1785" s="129"/>
      <c r="LY1785" s="129"/>
      <c r="LZ1785" s="129"/>
      <c r="MA1785" s="129"/>
      <c r="MB1785" s="129"/>
      <c r="MC1785" s="129"/>
      <c r="MD1785" s="129"/>
      <c r="ME1785" s="129"/>
      <c r="MF1785" s="129"/>
      <c r="MG1785" s="1"/>
      <c r="PC1785" s="1"/>
      <c r="PD1785" s="21">
        <v>9.2121181375792345E-3</v>
      </c>
      <c r="PE1785">
        <v>-0.55483727883064904</v>
      </c>
      <c r="PF1785">
        <v>0.30080626917149123</v>
      </c>
      <c r="PG1785">
        <v>-0.12595232672065496</v>
      </c>
      <c r="PH1785">
        <v>0.38624269244292891</v>
      </c>
      <c r="PI1785">
        <v>0.42593919029326016</v>
      </c>
      <c r="PJ1785">
        <v>-0.41104823184523964</v>
      </c>
      <c r="PK1785" s="22">
        <v>0.57083993652602472</v>
      </c>
      <c r="PL1785" s="2"/>
      <c r="PN1785" s="7"/>
      <c r="PO1785" s="21">
        <v>0</v>
      </c>
      <c r="PP1785">
        <v>0</v>
      </c>
      <c r="PQ1785">
        <v>0</v>
      </c>
      <c r="PR1785">
        <v>0</v>
      </c>
      <c r="PS1785">
        <v>0</v>
      </c>
      <c r="PT1785">
        <v>0</v>
      </c>
      <c r="PU1785">
        <v>0</v>
      </c>
      <c r="PV1785" s="22">
        <v>0</v>
      </c>
      <c r="PW1785" s="1"/>
      <c r="PX1785" s="21">
        <v>9.2121181375792345E-3</v>
      </c>
      <c r="PY1785">
        <v>-0.55483727883064904</v>
      </c>
      <c r="PZ1785">
        <v>0.30080626917149123</v>
      </c>
      <c r="QA1785">
        <v>-0.12595232672065496</v>
      </c>
      <c r="QB1785">
        <v>0.38624269244292891</v>
      </c>
      <c r="QC1785">
        <v>0.42593919029326016</v>
      </c>
      <c r="QD1785">
        <v>-0.41104823184523964</v>
      </c>
      <c r="QE1785" s="22">
        <v>0.57083993652602472</v>
      </c>
      <c r="QF1785" s="2"/>
      <c r="QH1785" s="7"/>
      <c r="QI1785" s="21">
        <v>0</v>
      </c>
      <c r="QJ1785">
        <v>0</v>
      </c>
      <c r="QK1785">
        <v>0</v>
      </c>
      <c r="QL1785">
        <v>0</v>
      </c>
      <c r="QM1785">
        <v>0</v>
      </c>
      <c r="QN1785">
        <v>0</v>
      </c>
      <c r="QO1785">
        <v>0</v>
      </c>
      <c r="QP1785" s="22">
        <v>0</v>
      </c>
      <c r="QQ1785" s="1"/>
      <c r="QR1785" s="29">
        <v>0</v>
      </c>
      <c r="QS1785" s="11">
        <v>0</v>
      </c>
      <c r="QT1785" s="11">
        <v>0</v>
      </c>
      <c r="QU1785" s="11">
        <v>0</v>
      </c>
      <c r="QV1785" s="11">
        <v>0</v>
      </c>
      <c r="QW1785" s="11">
        <v>0</v>
      </c>
      <c r="QX1785" s="11">
        <v>0</v>
      </c>
      <c r="QY1785" s="30">
        <v>0</v>
      </c>
      <c r="QZ1785" s="1"/>
      <c r="TV1785" s="1"/>
      <c r="VT1785" s="1"/>
    </row>
    <row r="1786" spans="169:592" ht="15" thickBot="1" x14ac:dyDescent="0.35">
      <c r="FM1786" s="63"/>
      <c r="FO1786" s="64"/>
      <c r="FQ1786" s="53"/>
      <c r="FS1786" s="65"/>
      <c r="FU1786" s="66"/>
      <c r="FW1786" s="67"/>
      <c r="KH1786" s="67"/>
      <c r="KJ1786" s="66"/>
      <c r="KL1786" s="65"/>
      <c r="KN1786" s="53"/>
      <c r="KP1786" s="64"/>
      <c r="KR1786" s="63"/>
      <c r="KV1786" s="1"/>
      <c r="KW1786" s="34"/>
      <c r="KY1786" s="35"/>
      <c r="LA1786" s="36"/>
      <c r="LC1786" s="37"/>
      <c r="LQ1786" s="1"/>
      <c r="LR1786" s="129"/>
      <c r="LS1786" s="129"/>
      <c r="LT1786" s="129"/>
      <c r="LU1786" s="129"/>
      <c r="LV1786" s="129"/>
      <c r="LW1786" s="129"/>
      <c r="LX1786" s="129"/>
      <c r="LY1786" s="129"/>
      <c r="LZ1786" s="129"/>
      <c r="MA1786" s="129"/>
      <c r="MB1786" s="129"/>
      <c r="MC1786" s="129"/>
      <c r="MD1786" s="129"/>
      <c r="ME1786" s="129"/>
      <c r="MF1786" s="129"/>
      <c r="MG1786" s="1"/>
      <c r="PC1786" s="1"/>
      <c r="PD1786" s="23">
        <v>0.12743653674606883</v>
      </c>
      <c r="PE1786" s="24">
        <v>-2.3721759790851976E-2</v>
      </c>
      <c r="PF1786" s="24">
        <v>0.24988419503774048</v>
      </c>
      <c r="PG1786" s="24">
        <v>-0.21149514442943371</v>
      </c>
      <c r="PH1786" s="24">
        <v>2.925204517230345E-2</v>
      </c>
      <c r="PI1786" s="24">
        <v>0.38101097927572175</v>
      </c>
      <c r="PJ1786" s="24">
        <v>0.32108875399740056</v>
      </c>
      <c r="PK1786" s="25">
        <v>0.74948187195885596</v>
      </c>
      <c r="PL1786" s="2"/>
      <c r="PN1786" s="7"/>
      <c r="PO1786" s="23">
        <v>-8.9152358837331521E-4</v>
      </c>
      <c r="PP1786" s="24">
        <v>-1.1427611492253512E-3</v>
      </c>
      <c r="PQ1786" s="24">
        <v>-1.7682432203573874E-3</v>
      </c>
      <c r="PR1786" s="24">
        <v>-3.5612029958093173E-5</v>
      </c>
      <c r="PS1786" s="24">
        <v>-1.4502816644723978E-3</v>
      </c>
      <c r="PT1786" s="24">
        <v>-3.8101016483332354E-3</v>
      </c>
      <c r="PU1786" s="24">
        <v>-2.6047274846904334E-4</v>
      </c>
      <c r="PV1786" s="25">
        <v>7.9095006915213953E-4</v>
      </c>
      <c r="PW1786" s="1"/>
      <c r="PX1786" s="23">
        <v>0.12743653674606883</v>
      </c>
      <c r="PY1786" s="24">
        <v>-2.3721759790851976E-2</v>
      </c>
      <c r="PZ1786" s="24">
        <v>0.24988419503774048</v>
      </c>
      <c r="QA1786" s="24">
        <v>-0.21149514442943371</v>
      </c>
      <c r="QB1786" s="24">
        <v>2.925204517230345E-2</v>
      </c>
      <c r="QC1786" s="24">
        <v>0.38101097927572175</v>
      </c>
      <c r="QD1786" s="24">
        <v>0.32108875399740056</v>
      </c>
      <c r="QE1786" s="25">
        <v>0.74948187195885596</v>
      </c>
      <c r="QF1786" s="2"/>
      <c r="QH1786" s="7"/>
      <c r="QI1786" s="23">
        <v>1.3858314004482013E-4</v>
      </c>
      <c r="QJ1786" s="24">
        <v>1.8180707767964318E-4</v>
      </c>
      <c r="QK1786" s="24">
        <v>2.9262257564193709E-4</v>
      </c>
      <c r="QL1786" s="24">
        <v>5.1786277531590152E-6</v>
      </c>
      <c r="QM1786" s="24">
        <v>2.4493455701849029E-4</v>
      </c>
      <c r="QN1786" s="24">
        <v>6.2498009945844628E-4</v>
      </c>
      <c r="QO1786" s="24">
        <v>3.971371548733405E-5</v>
      </c>
      <c r="QP1786" s="25">
        <v>-1.2417982232435133E-4</v>
      </c>
      <c r="QQ1786" s="1"/>
      <c r="QR1786" s="31">
        <v>-7.5294044832849511E-4</v>
      </c>
      <c r="QS1786" s="32">
        <v>-9.6095407154570803E-4</v>
      </c>
      <c r="QT1786" s="32">
        <v>-1.4756206447154503E-3</v>
      </c>
      <c r="QU1786" s="32">
        <v>-3.0433402204934158E-5</v>
      </c>
      <c r="QV1786" s="32">
        <v>-1.2053471074539076E-3</v>
      </c>
      <c r="QW1786" s="32">
        <v>-3.1851215488747893E-3</v>
      </c>
      <c r="QX1786" s="32">
        <v>-2.207590329817093E-4</v>
      </c>
      <c r="QY1786" s="33">
        <v>6.6677024682778815E-4</v>
      </c>
      <c r="QZ1786" s="1"/>
      <c r="TV1786" s="1"/>
      <c r="VT1786" s="1"/>
    </row>
    <row r="1787" spans="169:592" x14ac:dyDescent="0.3">
      <c r="FM1787" s="63"/>
      <c r="FO1787" s="64"/>
      <c r="FQ1787" s="53"/>
      <c r="FS1787" s="65"/>
      <c r="FU1787" s="66"/>
      <c r="FW1787" s="67"/>
      <c r="KH1787" s="67"/>
      <c r="KJ1787" s="66"/>
      <c r="KL1787" s="65"/>
      <c r="KN1787" s="53"/>
      <c r="KP1787" s="64"/>
      <c r="KR1787" s="63"/>
      <c r="KV1787" s="1"/>
      <c r="KW1787" s="34"/>
      <c r="KY1787" s="35"/>
      <c r="LA1787" s="36"/>
      <c r="LC1787" s="37"/>
      <c r="LQ1787" s="1"/>
      <c r="LR1787" s="129"/>
      <c r="LS1787" s="129"/>
      <c r="LT1787" s="129"/>
      <c r="LU1787" s="129"/>
      <c r="LV1787" s="129"/>
      <c r="LW1787" s="129"/>
      <c r="LX1787" s="129"/>
      <c r="LY1787" s="129"/>
      <c r="LZ1787" s="129"/>
      <c r="MA1787" s="129"/>
      <c r="MB1787" s="129"/>
      <c r="MC1787" s="129"/>
      <c r="MD1787" s="129"/>
      <c r="ME1787" s="129"/>
      <c r="MF1787" s="129"/>
      <c r="MG1787" s="1"/>
      <c r="PC1787" s="1"/>
      <c r="PL1787" s="2"/>
      <c r="PN1787" s="7"/>
      <c r="PW1787" s="1"/>
      <c r="QF1787" s="2"/>
      <c r="QH1787" s="7"/>
      <c r="QQ1787" s="1"/>
      <c r="QR1787" s="1"/>
      <c r="QS1787" s="1"/>
      <c r="QT1787" s="1"/>
      <c r="QU1787" s="1"/>
      <c r="QV1787" s="1"/>
      <c r="QW1787" s="1"/>
      <c r="QX1787" s="1"/>
      <c r="QY1787" s="1"/>
      <c r="QZ1787" s="1"/>
      <c r="TV1787" s="1"/>
      <c r="VT1787" s="1"/>
    </row>
    <row r="1788" spans="169:592" ht="15" thickBot="1" x14ac:dyDescent="0.35">
      <c r="FM1788" s="63"/>
      <c r="FO1788" s="64"/>
      <c r="FQ1788" s="53"/>
      <c r="FS1788" s="65"/>
      <c r="FU1788" s="66"/>
      <c r="FW1788" s="67"/>
      <c r="KH1788" s="67"/>
      <c r="KJ1788" s="66"/>
      <c r="KL1788" s="65"/>
      <c r="KN1788" s="53"/>
      <c r="KP1788" s="64"/>
      <c r="KR1788" s="63"/>
      <c r="KV1788" s="1"/>
      <c r="KW1788" s="34"/>
      <c r="KY1788" s="35"/>
      <c r="LA1788" s="36"/>
      <c r="LC1788" s="37"/>
      <c r="LQ1788" s="1"/>
      <c r="LR1788" s="129"/>
      <c r="LS1788" s="129"/>
      <c r="LT1788" s="129"/>
      <c r="LU1788" s="129"/>
      <c r="LV1788" s="129"/>
      <c r="LW1788" s="129"/>
      <c r="LX1788" s="129"/>
      <c r="LY1788" s="129"/>
      <c r="LZ1788" s="129"/>
      <c r="MA1788" s="129"/>
      <c r="MB1788" s="129"/>
      <c r="MC1788" s="129"/>
      <c r="MD1788" s="129"/>
      <c r="ME1788" s="129"/>
      <c r="MF1788" s="129"/>
      <c r="MG1788" s="1"/>
      <c r="PC1788" s="1"/>
      <c r="PL1788" s="2" t="s">
        <v>89</v>
      </c>
      <c r="PN1788" s="7" t="s">
        <v>90</v>
      </c>
      <c r="PW1788" s="1"/>
      <c r="QF1788" s="2" t="s">
        <v>91</v>
      </c>
      <c r="QH1788" s="7" t="s">
        <v>92</v>
      </c>
      <c r="QQ1788" s="1"/>
      <c r="TV1788" s="1"/>
      <c r="VT1788" s="1"/>
    </row>
    <row r="1789" spans="169:592" x14ac:dyDescent="0.3">
      <c r="FM1789" s="63"/>
      <c r="FO1789" s="64"/>
      <c r="FQ1789" s="53"/>
      <c r="FS1789" s="65"/>
      <c r="FU1789" s="66"/>
      <c r="FW1789" s="67"/>
      <c r="KH1789" s="67"/>
      <c r="KJ1789" s="66"/>
      <c r="KL1789" s="65"/>
      <c r="KN1789" s="53"/>
      <c r="KP1789" s="64"/>
      <c r="KR1789" s="63"/>
      <c r="KV1789" s="1"/>
      <c r="KW1789" s="34"/>
      <c r="KY1789" s="35"/>
      <c r="LA1789" s="36"/>
      <c r="LC1789" s="37"/>
      <c r="LQ1789" s="1"/>
      <c r="LR1789" s="129"/>
      <c r="LS1789" s="129"/>
      <c r="LT1789" s="129"/>
      <c r="LU1789" s="129"/>
      <c r="LV1789" s="129"/>
      <c r="LW1789" s="129"/>
      <c r="LX1789" s="129"/>
      <c r="LY1789" s="129"/>
      <c r="LZ1789" s="129"/>
      <c r="MA1789" s="129"/>
      <c r="MB1789" s="129"/>
      <c r="MC1789" s="129"/>
      <c r="MD1789" s="129"/>
      <c r="ME1789" s="129"/>
      <c r="MF1789" s="129"/>
      <c r="MG1789" s="1"/>
      <c r="PC1789" s="1"/>
      <c r="PL1789" s="4">
        <f t="array" ref="PL1789:PL1796">PL1799:PL1806</f>
        <v>0.54670343892078521</v>
      </c>
      <c r="PN1789" s="8">
        <f t="array" ref="PN1789:PN1796">MMULT(TRANSPOSE(PD1784:PK1786),PN1780:PN1782)</f>
        <v>-2.6578303883637429E-4</v>
      </c>
      <c r="PW1789" s="1"/>
      <c r="QF1789" s="4">
        <f t="array" ref="QF1789:QF1796">QF1799:QF1806</f>
        <v>0.52053990480935286</v>
      </c>
      <c r="QH1789" s="8">
        <f t="array" ref="QH1789:QH1796">MMULT(TRANSPOSE(PX1784:QE1786),QH1780:QH1782)</f>
        <v>4.3013893679015992E-5</v>
      </c>
      <c r="QQ1789" s="1"/>
      <c r="TV1789" s="1"/>
      <c r="VT1789" s="1"/>
    </row>
    <row r="1790" spans="169:592" x14ac:dyDescent="0.3">
      <c r="FM1790" s="63"/>
      <c r="FO1790" s="64"/>
      <c r="FQ1790" s="53"/>
      <c r="FS1790" s="65"/>
      <c r="FU1790" s="66"/>
      <c r="FW1790" s="67"/>
      <c r="KH1790" s="67"/>
      <c r="KJ1790" s="66"/>
      <c r="KL1790" s="65"/>
      <c r="KN1790" s="53"/>
      <c r="KP1790" s="64"/>
      <c r="KR1790" s="63"/>
      <c r="KV1790" s="1"/>
      <c r="KW1790" s="34"/>
      <c r="KY1790" s="35"/>
      <c r="LA1790" s="36"/>
      <c r="LC1790" s="37"/>
      <c r="LQ1790" s="1"/>
      <c r="LR1790" s="129"/>
      <c r="LS1790" s="129"/>
      <c r="LT1790" s="129"/>
      <c r="LU1790" s="129"/>
      <c r="LV1790" s="129"/>
      <c r="LW1790" s="129"/>
      <c r="LX1790" s="129"/>
      <c r="LY1790" s="129"/>
      <c r="LZ1790" s="129"/>
      <c r="MA1790" s="129"/>
      <c r="MB1790" s="129"/>
      <c r="MC1790" s="129"/>
      <c r="MD1790" s="129"/>
      <c r="ME1790" s="129"/>
      <c r="MF1790" s="129"/>
      <c r="MG1790" s="1"/>
      <c r="PC1790" s="1"/>
      <c r="PL1790" s="5">
        <v>0.7007682783654634</v>
      </c>
      <c r="PN1790" s="9">
        <v>-3.0632674321195757E-4</v>
      </c>
      <c r="PW1790" s="1"/>
      <c r="QF1790" s="5">
        <v>0.68289576119014628</v>
      </c>
      <c r="QH1790" s="9">
        <v>4.7764240875262606E-5</v>
      </c>
      <c r="QQ1790" s="1"/>
      <c r="TV1790" s="1"/>
      <c r="VT1790" s="1"/>
    </row>
    <row r="1791" spans="169:592" x14ac:dyDescent="0.3">
      <c r="FM1791" s="63"/>
      <c r="FO1791" s="64"/>
      <c r="FQ1791" s="53"/>
      <c r="FS1791" s="65"/>
      <c r="FU1791" s="66"/>
      <c r="FW1791" s="67"/>
      <c r="KH1791" s="67"/>
      <c r="KJ1791" s="66"/>
      <c r="KL1791" s="65"/>
      <c r="KN1791" s="53"/>
      <c r="KP1791" s="64"/>
      <c r="KR1791" s="63"/>
      <c r="KV1791" s="1"/>
      <c r="KW1791" s="34"/>
      <c r="KY1791" s="35"/>
      <c r="LA1791" s="36"/>
      <c r="LC1791" s="37"/>
      <c r="LQ1791" s="1"/>
      <c r="LR1791" s="1"/>
      <c r="LS1791" s="1"/>
      <c r="LT1791" s="1"/>
      <c r="LU1791" s="1"/>
      <c r="LV1791" s="1"/>
      <c r="LW1791" s="1"/>
      <c r="LX1791" s="1"/>
      <c r="LY1791" s="1"/>
      <c r="LZ1791" s="1"/>
      <c r="MA1791" s="1"/>
      <c r="MB1791" s="1"/>
      <c r="MC1791" s="1"/>
      <c r="MD1791" s="1"/>
      <c r="ME1791" s="1"/>
      <c r="MF1791" s="1"/>
      <c r="MG1791" s="1"/>
      <c r="PC1791" s="1"/>
      <c r="PL1791" s="5">
        <v>1.0843287401756903</v>
      </c>
      <c r="PN1791" s="9">
        <v>-1.4701183630846698E-4</v>
      </c>
      <c r="PW1791" s="1"/>
      <c r="QF1791" s="5">
        <v>1.0991360682147782</v>
      </c>
      <c r="QH1791" s="9">
        <v>2.5696736295753262E-5</v>
      </c>
      <c r="QQ1791" s="1"/>
      <c r="TV1791" s="1"/>
      <c r="VT1791" s="1"/>
    </row>
    <row r="1792" spans="169:592" x14ac:dyDescent="0.3">
      <c r="FM1792" s="63"/>
      <c r="FO1792" s="64"/>
      <c r="FQ1792" s="53"/>
      <c r="FS1792" s="65"/>
      <c r="FU1792" s="66"/>
      <c r="FW1792" s="67"/>
      <c r="KH1792" s="67"/>
      <c r="KJ1792" s="66"/>
      <c r="KL1792" s="65"/>
      <c r="KN1792" s="53"/>
      <c r="KP1792" s="64"/>
      <c r="KR1792" s="63"/>
      <c r="KV1792" s="1"/>
      <c r="KW1792" s="34"/>
      <c r="KY1792" s="35"/>
      <c r="LA1792" s="36"/>
      <c r="LC1792" s="37"/>
      <c r="LQ1792" s="1"/>
      <c r="PC1792" s="1"/>
      <c r="PL1792" s="5">
        <v>2.1838142589769655E-2</v>
      </c>
      <c r="PN1792" s="9">
        <v>-1.4509995628856986E-4</v>
      </c>
      <c r="PW1792" s="1"/>
      <c r="QF1792" s="5">
        <v>1.9451734148906118E-2</v>
      </c>
      <c r="QH1792" s="9">
        <v>2.049874918186278E-5</v>
      </c>
      <c r="QQ1792" s="1"/>
      <c r="TV1792" s="1"/>
      <c r="VT1792" s="1"/>
    </row>
    <row r="1793" spans="169:592" x14ac:dyDescent="0.3">
      <c r="FM1793" s="63"/>
      <c r="FO1793" s="64"/>
      <c r="FQ1793" s="53"/>
      <c r="FS1793" s="65"/>
      <c r="FU1793" s="66"/>
      <c r="FW1793" s="67"/>
      <c r="KH1793" s="67"/>
      <c r="KJ1793" s="66"/>
      <c r="KL1793" s="65"/>
      <c r="KN1793" s="53"/>
      <c r="KP1793" s="64"/>
      <c r="KR1793" s="63"/>
      <c r="KV1793" s="1"/>
      <c r="KW1793" s="34"/>
      <c r="KY1793" s="35"/>
      <c r="LA1793" s="36"/>
      <c r="LC1793" s="37"/>
      <c r="LQ1793" s="1"/>
      <c r="PC1793" s="1"/>
      <c r="PL1793" s="5">
        <v>0.88934716221867749</v>
      </c>
      <c r="PN1793" s="9">
        <v>4.8055532183385962E-5</v>
      </c>
      <c r="PW1793" s="1"/>
      <c r="QF1793" s="5">
        <v>0.92001242686297102</v>
      </c>
      <c r="QH1793" s="9">
        <v>-7.2220469839466249E-6</v>
      </c>
      <c r="QQ1793" s="1"/>
      <c r="TV1793" s="1"/>
      <c r="VT1793" s="1"/>
    </row>
    <row r="1794" spans="169:592" x14ac:dyDescent="0.3">
      <c r="FM1794" s="63"/>
      <c r="FO1794" s="64"/>
      <c r="FQ1794" s="53"/>
      <c r="FS1794" s="65"/>
      <c r="FU1794" s="66"/>
      <c r="FW1794" s="67"/>
      <c r="KH1794" s="67"/>
      <c r="KJ1794" s="66"/>
      <c r="KL1794" s="65"/>
      <c r="KN1794" s="53"/>
      <c r="KP1794" s="64"/>
      <c r="KR1794" s="63"/>
      <c r="KV1794" s="1"/>
      <c r="KW1794" s="34"/>
      <c r="KY1794" s="35"/>
      <c r="LA1794" s="36"/>
      <c r="LC1794" s="37"/>
      <c r="LQ1794" s="1"/>
      <c r="PC1794" s="1"/>
      <c r="PL1794" s="5">
        <v>2.3364448242835518</v>
      </c>
      <c r="PN1794" s="9">
        <v>2.5108450865319264E-4</v>
      </c>
      <c r="PW1794" s="1"/>
      <c r="QF1794" s="5">
        <v>2.3475228038174283</v>
      </c>
      <c r="QH1794" s="9">
        <v>-3.5311919020909139E-5</v>
      </c>
      <c r="QQ1794" s="1"/>
      <c r="TV1794" s="1"/>
      <c r="VT1794" s="1"/>
    </row>
    <row r="1795" spans="169:592" x14ac:dyDescent="0.3">
      <c r="FM1795" s="63"/>
      <c r="FO1795" s="64"/>
      <c r="FQ1795" s="53"/>
      <c r="FS1795" s="65"/>
      <c r="FU1795" s="66"/>
      <c r="FW1795" s="67"/>
      <c r="KH1795" s="67"/>
      <c r="KJ1795" s="66"/>
      <c r="KL1795" s="65"/>
      <c r="KN1795" s="53"/>
      <c r="KP1795" s="64"/>
      <c r="KR1795" s="63"/>
      <c r="KV1795" s="1"/>
      <c r="KW1795" s="34"/>
      <c r="KY1795" s="35"/>
      <c r="LA1795" s="36"/>
      <c r="LC1795" s="37"/>
      <c r="LQ1795" s="1"/>
      <c r="PC1795" s="1"/>
      <c r="PL1795" s="5">
        <v>0.15972807583588666</v>
      </c>
      <c r="PN1795" s="9">
        <v>-1.0450484060640585E-3</v>
      </c>
      <c r="PW1795" s="1"/>
      <c r="QF1795" s="5">
        <v>0.14917091410049396</v>
      </c>
      <c r="QH1795" s="9">
        <v>1.6721807435897022E-4</v>
      </c>
      <c r="QQ1795" s="1"/>
      <c r="TV1795" s="1"/>
      <c r="VT1795" s="1"/>
    </row>
    <row r="1796" spans="169:592" ht="15" thickBot="1" x14ac:dyDescent="0.35">
      <c r="FM1796" s="63"/>
      <c r="FO1796" s="64"/>
      <c r="FQ1796" s="53"/>
      <c r="FS1796" s="65"/>
      <c r="FU1796" s="66"/>
      <c r="FW1796" s="67"/>
      <c r="KH1796" s="67"/>
      <c r="KJ1796" s="66"/>
      <c r="KL1796" s="65"/>
      <c r="KN1796" s="53"/>
      <c r="KP1796" s="64"/>
      <c r="KR1796" s="63"/>
      <c r="KV1796" s="1"/>
      <c r="KW1796" s="34"/>
      <c r="KY1796" s="35"/>
      <c r="LA1796" s="36"/>
      <c r="LC1796" s="37"/>
      <c r="LQ1796" s="1"/>
      <c r="PC1796" s="1"/>
      <c r="PL1796" s="6">
        <v>-0.48502936821794862</v>
      </c>
      <c r="PN1796" s="10">
        <v>-1.3474861263950845E-3</v>
      </c>
      <c r="PW1796" s="1"/>
      <c r="QF1796" s="6">
        <v>-0.46643879530406329</v>
      </c>
      <c r="QH1796" s="10">
        <v>2.1917266519199354E-4</v>
      </c>
      <c r="QQ1796" s="1"/>
      <c r="TV1796" s="1"/>
      <c r="VT1796" s="1"/>
    </row>
    <row r="1797" spans="169:592" x14ac:dyDescent="0.3">
      <c r="FM1797" s="63"/>
      <c r="FO1797" s="64"/>
      <c r="FQ1797" s="53"/>
      <c r="FS1797" s="65"/>
      <c r="FU1797" s="66"/>
      <c r="FW1797" s="67"/>
      <c r="KH1797" s="67"/>
      <c r="KJ1797" s="66"/>
      <c r="KL1797" s="65"/>
      <c r="KN1797" s="53"/>
      <c r="KP1797" s="64"/>
      <c r="KR1797" s="63"/>
      <c r="KV1797" s="1"/>
      <c r="KW1797" s="34"/>
      <c r="KY1797" s="35"/>
      <c r="LA1797" s="36"/>
      <c r="LC1797" s="37"/>
      <c r="LQ1797" s="1"/>
      <c r="PC1797" s="1"/>
      <c r="PD1797" s="1"/>
      <c r="PE1797" s="1"/>
      <c r="PF1797" s="1"/>
      <c r="PG1797" s="1"/>
      <c r="PH1797" s="1"/>
      <c r="PI1797" s="1"/>
      <c r="PJ1797" s="1"/>
      <c r="PK1797" s="1"/>
      <c r="PL1797" s="2"/>
      <c r="PM1797" s="1"/>
      <c r="PN1797" s="7"/>
      <c r="PO1797" s="1"/>
      <c r="PP1797" s="1"/>
      <c r="PQ1797" s="1"/>
      <c r="PR1797" s="1"/>
      <c r="PS1797" s="1"/>
      <c r="PT1797" s="1"/>
      <c r="PU1797" s="1"/>
      <c r="PV1797" s="1"/>
      <c r="PW1797" s="1"/>
      <c r="PX1797" s="1"/>
      <c r="PY1797" s="1"/>
      <c r="PZ1797" s="1"/>
      <c r="QA1797" s="1"/>
      <c r="QB1797" s="1"/>
      <c r="QC1797" s="1"/>
      <c r="QD1797" s="1"/>
      <c r="QE1797" s="1"/>
      <c r="QF1797" s="2"/>
      <c r="QG1797" s="1"/>
      <c r="QH1797" s="7"/>
      <c r="QI1797" s="1"/>
      <c r="QJ1797" s="1"/>
      <c r="QK1797" s="1"/>
      <c r="QL1797" s="1"/>
      <c r="QM1797" s="1"/>
      <c r="QN1797" s="1"/>
      <c r="QO1797" s="1"/>
      <c r="QP1797" s="1"/>
      <c r="QQ1797" s="1"/>
      <c r="TV1797" s="1"/>
      <c r="VT1797" s="1"/>
    </row>
    <row r="1798" spans="169:592" ht="15" thickBot="1" x14ac:dyDescent="0.35">
      <c r="FM1798" s="63"/>
      <c r="FO1798" s="64"/>
      <c r="FQ1798" s="53"/>
      <c r="FS1798" s="65"/>
      <c r="FU1798" s="66"/>
      <c r="FW1798" s="67"/>
      <c r="KH1798" s="67"/>
      <c r="KJ1798" s="66"/>
      <c r="KL1798" s="65"/>
      <c r="KN1798" s="53"/>
      <c r="KP1798" s="64"/>
      <c r="KR1798" s="63"/>
      <c r="KV1798" s="1"/>
      <c r="KW1798" s="34"/>
      <c r="KY1798" s="35"/>
      <c r="LA1798" s="36"/>
      <c r="LC1798" s="37"/>
      <c r="LQ1798" s="1"/>
      <c r="PH1798" s="1"/>
      <c r="PL1798" s="2" t="s">
        <v>89</v>
      </c>
      <c r="PN1798" s="7" t="s">
        <v>90</v>
      </c>
      <c r="PR1798" s="1"/>
      <c r="QB1798" s="1"/>
      <c r="QF1798" s="2" t="s">
        <v>91</v>
      </c>
      <c r="QH1798" s="7" t="s">
        <v>92</v>
      </c>
      <c r="QL1798" s="1"/>
      <c r="TV1798" s="1"/>
      <c r="VT1798" s="1"/>
    </row>
    <row r="1799" spans="169:592" x14ac:dyDescent="0.3">
      <c r="FM1799" s="63"/>
      <c r="FO1799" s="64"/>
      <c r="FQ1799" s="53"/>
      <c r="FS1799" s="65"/>
      <c r="FU1799" s="66"/>
      <c r="FW1799" s="67"/>
      <c r="KH1799" s="67"/>
      <c r="KJ1799" s="66"/>
      <c r="KL1799" s="65"/>
      <c r="KN1799" s="53"/>
      <c r="KP1799" s="64"/>
      <c r="KR1799" s="63"/>
      <c r="KV1799" s="1"/>
      <c r="KW1799" s="34"/>
      <c r="KY1799" s="35"/>
      <c r="LA1799" s="36"/>
      <c r="LC1799" s="37"/>
      <c r="LQ1799" s="1"/>
      <c r="PH1799" s="1"/>
      <c r="PL1799" s="4">
        <f t="array" ref="PL1799:PL1802">PI1815:PI1818</f>
        <v>0.54670343892078521</v>
      </c>
      <c r="PN1799" s="8">
        <f t="array" ref="PN1799:PN1806">PN1789:PN1796</f>
        <v>-2.6578303883637429E-4</v>
      </c>
      <c r="PR1799" s="1"/>
      <c r="PW1799" s="1"/>
      <c r="QB1799" s="1"/>
      <c r="QF1799" s="4">
        <f t="array" ref="QF1799:QF1802">QC1815:QC1818</f>
        <v>0.52053990480935286</v>
      </c>
      <c r="QH1799" s="8">
        <f t="array" ref="QH1799:QH1806">QH1789:QH1796</f>
        <v>4.3013893679015992E-5</v>
      </c>
      <c r="QL1799" s="1"/>
      <c r="TV1799" s="1"/>
      <c r="VT1799" s="1"/>
    </row>
    <row r="1800" spans="169:592" x14ac:dyDescent="0.3">
      <c r="FM1800" s="63"/>
      <c r="FO1800" s="64"/>
      <c r="FQ1800" s="53"/>
      <c r="FS1800" s="65"/>
      <c r="FU1800" s="66"/>
      <c r="FW1800" s="67"/>
      <c r="KH1800" s="67"/>
      <c r="KJ1800" s="66"/>
      <c r="KL1800" s="65"/>
      <c r="KN1800" s="53"/>
      <c r="KP1800" s="64"/>
      <c r="KR1800" s="63"/>
      <c r="KV1800" s="1"/>
      <c r="KW1800" s="34"/>
      <c r="KY1800" s="35"/>
      <c r="LA1800" s="36"/>
      <c r="LC1800" s="37"/>
      <c r="LQ1800" s="1"/>
      <c r="PH1800" s="1"/>
      <c r="PL1800" s="5">
        <v>0.7007682783654634</v>
      </c>
      <c r="PN1800" s="9">
        <v>-3.0632674321195757E-4</v>
      </c>
      <c r="PR1800" s="1"/>
      <c r="QB1800" s="1"/>
      <c r="QF1800" s="5">
        <v>0.68289576119014628</v>
      </c>
      <c r="QH1800" s="9">
        <v>4.7764240875262606E-5</v>
      </c>
      <c r="QL1800" s="1"/>
      <c r="TV1800" s="1"/>
      <c r="VT1800" s="1"/>
    </row>
    <row r="1801" spans="169:592" x14ac:dyDescent="0.3">
      <c r="FM1801" s="63"/>
      <c r="FO1801" s="64"/>
      <c r="FQ1801" s="53"/>
      <c r="FS1801" s="65"/>
      <c r="FU1801" s="66"/>
      <c r="FW1801" s="67"/>
      <c r="KH1801" s="67"/>
      <c r="KJ1801" s="66"/>
      <c r="KL1801" s="65"/>
      <c r="KN1801" s="53"/>
      <c r="KP1801" s="64"/>
      <c r="KR1801" s="63"/>
      <c r="KV1801" s="1"/>
      <c r="KW1801" s="34"/>
      <c r="KY1801" s="35"/>
      <c r="LA1801" s="36"/>
      <c r="LC1801" s="37"/>
      <c r="LQ1801" s="1"/>
      <c r="PH1801" s="1"/>
      <c r="PL1801" s="5">
        <v>1.0843287401756903</v>
      </c>
      <c r="PN1801" s="9">
        <v>-1.4701183630846698E-4</v>
      </c>
      <c r="PR1801" s="1"/>
      <c r="PW1801" s="1"/>
      <c r="QB1801" s="1"/>
      <c r="QF1801" s="5">
        <v>1.0991360682147782</v>
      </c>
      <c r="QH1801" s="9">
        <v>2.5696736295753262E-5</v>
      </c>
      <c r="QL1801" s="1"/>
      <c r="TV1801" s="1"/>
      <c r="VT1801" s="1"/>
    </row>
    <row r="1802" spans="169:592" x14ac:dyDescent="0.3">
      <c r="FM1802" s="63"/>
      <c r="FO1802" s="64"/>
      <c r="FQ1802" s="53"/>
      <c r="FS1802" s="65"/>
      <c r="FU1802" s="66"/>
      <c r="FW1802" s="67"/>
      <c r="KH1802" s="67"/>
      <c r="KJ1802" s="66"/>
      <c r="KL1802" s="65"/>
      <c r="KN1802" s="53"/>
      <c r="KP1802" s="64"/>
      <c r="KR1802" s="63"/>
      <c r="KV1802" s="1"/>
      <c r="KW1802" s="34"/>
      <c r="KY1802" s="35"/>
      <c r="LA1802" s="36"/>
      <c r="LC1802" s="37"/>
      <c r="LQ1802" s="1"/>
      <c r="PH1802" s="1"/>
      <c r="PL1802" s="5">
        <v>2.1838142589769655E-2</v>
      </c>
      <c r="PN1802" s="9">
        <v>-1.4509995628856986E-4</v>
      </c>
      <c r="PR1802" s="1"/>
      <c r="QB1802" s="1"/>
      <c r="QF1802" s="5">
        <v>1.9451734148906118E-2</v>
      </c>
      <c r="QH1802" s="9">
        <v>2.049874918186278E-5</v>
      </c>
      <c r="QL1802" s="1"/>
      <c r="TV1802" s="1"/>
      <c r="VT1802" s="1"/>
    </row>
    <row r="1803" spans="169:592" x14ac:dyDescent="0.3">
      <c r="FM1803" s="63"/>
      <c r="FO1803" s="64"/>
      <c r="FQ1803" s="53"/>
      <c r="FS1803" s="65"/>
      <c r="FU1803" s="66"/>
      <c r="FW1803" s="67"/>
      <c r="KH1803" s="67"/>
      <c r="KJ1803" s="66"/>
      <c r="KL1803" s="65"/>
      <c r="KN1803" s="53"/>
      <c r="KP1803" s="64"/>
      <c r="KR1803" s="63"/>
      <c r="KV1803" s="1"/>
      <c r="KW1803" s="34"/>
      <c r="KY1803" s="35"/>
      <c r="LA1803" s="36"/>
      <c r="LC1803" s="37"/>
      <c r="LQ1803" s="1"/>
      <c r="PH1803" s="1"/>
      <c r="PL1803" s="5">
        <f t="array" ref="PL1803:PL1806">PO1815:PO1818</f>
        <v>0.88934716221867749</v>
      </c>
      <c r="PN1803" s="9">
        <v>4.8055532183385962E-5</v>
      </c>
      <c r="PR1803" s="1"/>
      <c r="PW1803" s="1"/>
      <c r="QB1803" s="1"/>
      <c r="QF1803" s="5">
        <f t="array" ref="QF1803:QF1806">QI1815:QI1818</f>
        <v>0.92001242686297102</v>
      </c>
      <c r="QH1803" s="9">
        <v>-7.2220469839466249E-6</v>
      </c>
      <c r="QL1803" s="1"/>
      <c r="TV1803" s="1"/>
      <c r="VT1803" s="1"/>
    </row>
    <row r="1804" spans="169:592" x14ac:dyDescent="0.3">
      <c r="FM1804" s="63"/>
      <c r="FO1804" s="64"/>
      <c r="FQ1804" s="53"/>
      <c r="FS1804" s="65"/>
      <c r="FU1804" s="66"/>
      <c r="FW1804" s="67"/>
      <c r="KH1804" s="67"/>
      <c r="KJ1804" s="66"/>
      <c r="KL1804" s="65"/>
      <c r="KN1804" s="53"/>
      <c r="KP1804" s="64"/>
      <c r="KR1804" s="63"/>
      <c r="KV1804" s="1"/>
      <c r="KW1804" s="34"/>
      <c r="KY1804" s="35"/>
      <c r="LA1804" s="36"/>
      <c r="LC1804" s="37"/>
      <c r="LQ1804" s="1"/>
      <c r="PH1804" s="1"/>
      <c r="PL1804" s="5">
        <v>2.3364448242835518</v>
      </c>
      <c r="PN1804" s="9">
        <v>2.5108450865319264E-4</v>
      </c>
      <c r="PR1804" s="1"/>
      <c r="QB1804" s="1"/>
      <c r="QF1804" s="5">
        <v>2.3475228038174283</v>
      </c>
      <c r="QH1804" s="9">
        <v>-3.5311919020909139E-5</v>
      </c>
      <c r="QL1804" s="1"/>
      <c r="TV1804" s="1"/>
      <c r="VT1804" s="1"/>
    </row>
    <row r="1805" spans="169:592" x14ac:dyDescent="0.3">
      <c r="FM1805" s="63"/>
      <c r="FO1805" s="64"/>
      <c r="FQ1805" s="53"/>
      <c r="FS1805" s="65"/>
      <c r="FU1805" s="66"/>
      <c r="FW1805" s="67"/>
      <c r="KH1805" s="67"/>
      <c r="KJ1805" s="66"/>
      <c r="KL1805" s="65"/>
      <c r="KN1805" s="53"/>
      <c r="KP1805" s="64"/>
      <c r="KR1805" s="63"/>
      <c r="KV1805" s="1"/>
      <c r="KW1805" s="34"/>
      <c r="KY1805" s="35"/>
      <c r="LA1805" s="36"/>
      <c r="LC1805" s="37"/>
      <c r="LQ1805" s="1"/>
      <c r="PH1805" s="1"/>
      <c r="PL1805" s="5">
        <v>0.15972807583588666</v>
      </c>
      <c r="PN1805" s="9">
        <v>-1.0450484060640585E-3</v>
      </c>
      <c r="PR1805" s="1"/>
      <c r="PW1805" s="1"/>
      <c r="QB1805" s="1"/>
      <c r="QF1805" s="5">
        <v>0.14917091410049396</v>
      </c>
      <c r="QH1805" s="9">
        <v>1.6721807435897022E-4</v>
      </c>
      <c r="QL1805" s="1"/>
      <c r="TV1805" s="1"/>
      <c r="VT1805" s="1"/>
    </row>
    <row r="1806" spans="169:592" ht="15" thickBot="1" x14ac:dyDescent="0.35">
      <c r="FM1806" s="63"/>
      <c r="FO1806" s="64"/>
      <c r="FQ1806" s="53"/>
      <c r="FS1806" s="65"/>
      <c r="FU1806" s="66"/>
      <c r="FW1806" s="67"/>
      <c r="KH1806" s="67"/>
      <c r="KJ1806" s="66"/>
      <c r="KL1806" s="65"/>
      <c r="KN1806" s="53"/>
      <c r="KP1806" s="64"/>
      <c r="KR1806" s="63"/>
      <c r="KV1806" s="1"/>
      <c r="KW1806" s="34"/>
      <c r="KY1806" s="35"/>
      <c r="LA1806" s="36"/>
      <c r="LC1806" s="37"/>
      <c r="LQ1806" s="1"/>
      <c r="PH1806" s="1"/>
      <c r="PL1806" s="6">
        <v>-0.48502936821794862</v>
      </c>
      <c r="PN1806" s="10">
        <v>-1.3474861263950845E-3</v>
      </c>
      <c r="PR1806" s="1"/>
      <c r="QB1806" s="1"/>
      <c r="QF1806" s="6">
        <v>-0.46643879530406329</v>
      </c>
      <c r="QH1806" s="10">
        <v>2.1917266519199354E-4</v>
      </c>
      <c r="QL1806" s="1"/>
      <c r="TV1806" s="1"/>
      <c r="VT1806" s="1"/>
    </row>
    <row r="1807" spans="169:592" x14ac:dyDescent="0.3">
      <c r="FM1807" s="63"/>
      <c r="FO1807" s="64"/>
      <c r="FQ1807" s="53"/>
      <c r="FS1807" s="65"/>
      <c r="FU1807" s="66"/>
      <c r="FW1807" s="67"/>
      <c r="KH1807" s="67"/>
      <c r="KJ1807" s="66"/>
      <c r="KL1807" s="65"/>
      <c r="KN1807" s="53"/>
      <c r="KP1807" s="64"/>
      <c r="KR1807" s="63"/>
      <c r="KV1807" s="1"/>
      <c r="KW1807" s="34"/>
      <c r="KY1807" s="35"/>
      <c r="LA1807" s="36"/>
      <c r="LC1807" s="37"/>
      <c r="LQ1807" s="1"/>
      <c r="PH1807" s="1"/>
      <c r="PL1807" s="2"/>
      <c r="PN1807" s="7"/>
      <c r="PR1807" s="1"/>
      <c r="PW1807" s="1"/>
      <c r="QB1807" s="1"/>
      <c r="QF1807" s="2"/>
      <c r="QH1807" s="7"/>
      <c r="QL1807" s="1"/>
      <c r="TV1807" s="1"/>
      <c r="VT1807" s="1"/>
    </row>
    <row r="1808" spans="169:592" x14ac:dyDescent="0.3">
      <c r="FM1808" s="63"/>
      <c r="FO1808" s="64"/>
      <c r="FQ1808" s="53"/>
      <c r="FS1808" s="65"/>
      <c r="FU1808" s="66"/>
      <c r="FW1808" s="67"/>
      <c r="KH1808" s="67"/>
      <c r="KJ1808" s="66"/>
      <c r="KL1808" s="65"/>
      <c r="KN1808" s="53"/>
      <c r="KP1808" s="64"/>
      <c r="KR1808" s="63"/>
      <c r="KV1808" s="1"/>
      <c r="KW1808" s="34"/>
      <c r="KY1808" s="35"/>
      <c r="LA1808" s="36"/>
      <c r="LC1808" s="37"/>
      <c r="LQ1808" s="1"/>
      <c r="PH1808" s="1"/>
      <c r="PI1808" s="2"/>
      <c r="PJ1808" s="2"/>
      <c r="PK1808" s="2"/>
      <c r="PL1808" s="2"/>
      <c r="PM1808" s="2"/>
      <c r="PN1808" s="2"/>
      <c r="PO1808" s="2"/>
      <c r="PR1808" s="1"/>
      <c r="QB1808" s="1"/>
      <c r="QC1808" s="2"/>
      <c r="QD1808" s="2"/>
      <c r="QE1808" s="2"/>
      <c r="QF1808" s="2"/>
      <c r="QG1808" s="2"/>
      <c r="QH1808" s="2"/>
      <c r="QI1808" s="2"/>
      <c r="QL1808" s="1"/>
      <c r="TV1808" s="1"/>
      <c r="VT1808" s="1"/>
    </row>
    <row r="1809" spans="169:592" x14ac:dyDescent="0.3">
      <c r="FM1809" s="63"/>
      <c r="FO1809" s="64"/>
      <c r="FQ1809" s="53"/>
      <c r="FS1809" s="65"/>
      <c r="FU1809" s="66"/>
      <c r="FW1809" s="67"/>
      <c r="KH1809" s="67"/>
      <c r="KJ1809" s="66"/>
      <c r="KL1809" s="65"/>
      <c r="KN1809" s="53"/>
      <c r="KP1809" s="64"/>
      <c r="KR1809" s="63"/>
      <c r="KV1809" s="1"/>
      <c r="KW1809" s="34"/>
      <c r="KY1809" s="35"/>
      <c r="LA1809" s="36"/>
      <c r="LC1809" s="37"/>
      <c r="LQ1809" s="1"/>
      <c r="PH1809" s="1"/>
      <c r="PI1809" s="2"/>
      <c r="PN1809" s="7"/>
      <c r="PO1809" s="2"/>
      <c r="PR1809" s="1"/>
      <c r="PW1809" s="1"/>
      <c r="QB1809" s="1"/>
      <c r="QC1809" s="2"/>
      <c r="QH1809" s="7"/>
      <c r="QI1809" s="2"/>
      <c r="QL1809" s="1"/>
      <c r="TV1809" s="1"/>
      <c r="VT1809" s="1"/>
    </row>
    <row r="1810" spans="169:592" x14ac:dyDescent="0.3">
      <c r="FM1810" s="63"/>
      <c r="FO1810" s="64"/>
      <c r="FQ1810" s="53"/>
      <c r="FS1810" s="65"/>
      <c r="FU1810" s="66"/>
      <c r="FW1810" s="67"/>
      <c r="KH1810" s="67"/>
      <c r="KJ1810" s="66"/>
      <c r="KL1810" s="65"/>
      <c r="KN1810" s="53"/>
      <c r="KP1810" s="64"/>
      <c r="KR1810" s="63"/>
      <c r="KV1810" s="1"/>
      <c r="KW1810" s="34"/>
      <c r="KY1810" s="35"/>
      <c r="LA1810" s="36"/>
      <c r="LC1810" s="37"/>
      <c r="LQ1810" s="1"/>
      <c r="PH1810" s="1"/>
      <c r="PI1810" s="2"/>
      <c r="PN1810" s="7"/>
      <c r="PO1810" s="2"/>
      <c r="PR1810" s="1"/>
      <c r="QB1810" s="1"/>
      <c r="QC1810" s="2"/>
      <c r="QH1810" s="7"/>
      <c r="QI1810" s="2"/>
      <c r="QL1810" s="1"/>
      <c r="TV1810" s="1"/>
      <c r="VT1810" s="1"/>
    </row>
    <row r="1811" spans="169:592" x14ac:dyDescent="0.3">
      <c r="FM1811" s="63"/>
      <c r="FO1811" s="64"/>
      <c r="FQ1811" s="53"/>
      <c r="FS1811" s="65"/>
      <c r="FU1811" s="66"/>
      <c r="FW1811" s="67"/>
      <c r="KH1811" s="67"/>
      <c r="KJ1811" s="66"/>
      <c r="KL1811" s="65"/>
      <c r="KN1811" s="53"/>
      <c r="KP1811" s="64"/>
      <c r="KR1811" s="63"/>
      <c r="KV1811" s="1"/>
      <c r="KW1811" s="34"/>
      <c r="KY1811" s="35"/>
      <c r="LA1811" s="36"/>
      <c r="LC1811" s="37"/>
      <c r="LQ1811" s="1"/>
      <c r="PH1811" s="1"/>
      <c r="PI1811" s="2"/>
      <c r="PK1811" s="7"/>
      <c r="PL1811" s="7"/>
      <c r="PM1811" s="7"/>
      <c r="PN1811" s="7"/>
      <c r="PO1811" s="2"/>
      <c r="PP1811" s="7"/>
      <c r="PQ1811" s="7"/>
      <c r="PR1811" s="1"/>
      <c r="PW1811" s="1"/>
      <c r="QB1811" s="1"/>
      <c r="QC1811" s="2"/>
      <c r="QE1811" s="7"/>
      <c r="QF1811" s="7"/>
      <c r="QG1811" s="7"/>
      <c r="QH1811" s="7"/>
      <c r="QI1811" s="2"/>
      <c r="QJ1811" s="7"/>
      <c r="QK1811" s="7"/>
      <c r="QL1811" s="1"/>
      <c r="TV1811" s="1"/>
      <c r="VT1811" s="1"/>
    </row>
    <row r="1812" spans="169:592" x14ac:dyDescent="0.3">
      <c r="FM1812" s="63"/>
      <c r="FO1812" s="64"/>
      <c r="FQ1812" s="53"/>
      <c r="FS1812" s="65"/>
      <c r="FU1812" s="66"/>
      <c r="FW1812" s="67"/>
      <c r="KH1812" s="67"/>
      <c r="KJ1812" s="66"/>
      <c r="KL1812" s="65"/>
      <c r="KN1812" s="53"/>
      <c r="KP1812" s="64"/>
      <c r="KR1812" s="63"/>
      <c r="KV1812" s="1"/>
      <c r="KW1812" s="34"/>
      <c r="KY1812" s="35"/>
      <c r="LA1812" s="36"/>
      <c r="LC1812" s="37"/>
      <c r="LQ1812" s="1"/>
      <c r="PH1812" s="1"/>
      <c r="PI1812" s="2"/>
      <c r="PK1812" s="7"/>
      <c r="PO1812" s="2"/>
      <c r="PQ1812" s="7"/>
      <c r="PR1812" s="1"/>
      <c r="QB1812" s="1"/>
      <c r="QC1812" s="2"/>
      <c r="QE1812" s="7"/>
      <c r="QI1812" s="2"/>
      <c r="QK1812" s="7"/>
      <c r="QL1812" s="1"/>
      <c r="TV1812" s="1"/>
      <c r="VT1812" s="1"/>
    </row>
    <row r="1813" spans="169:592" x14ac:dyDescent="0.3">
      <c r="FM1813" s="63"/>
      <c r="FO1813" s="64"/>
      <c r="FQ1813" s="53"/>
      <c r="FS1813" s="65"/>
      <c r="FU1813" s="66"/>
      <c r="FW1813" s="67"/>
      <c r="KH1813" s="67"/>
      <c r="KJ1813" s="66"/>
      <c r="KL1813" s="65"/>
      <c r="KN1813" s="53"/>
      <c r="KP1813" s="64"/>
      <c r="KR1813" s="63"/>
      <c r="KV1813" s="1"/>
      <c r="KW1813" s="34"/>
      <c r="KY1813" s="35"/>
      <c r="LA1813" s="36"/>
      <c r="LC1813" s="37"/>
      <c r="LQ1813" s="1"/>
      <c r="PH1813" s="1"/>
      <c r="PI1813" s="2"/>
      <c r="PK1813" s="7"/>
      <c r="PO1813" s="2"/>
      <c r="PQ1813" s="7"/>
      <c r="PR1813" s="1"/>
      <c r="PW1813" s="1"/>
      <c r="QB1813" s="1"/>
      <c r="QC1813" s="2"/>
      <c r="QE1813" s="7"/>
      <c r="QI1813" s="2"/>
      <c r="QK1813" s="7"/>
      <c r="QL1813" s="1"/>
      <c r="TV1813" s="1"/>
      <c r="VT1813" s="1"/>
    </row>
    <row r="1814" spans="169:592" ht="15" thickBot="1" x14ac:dyDescent="0.35">
      <c r="FM1814" s="63"/>
      <c r="FO1814" s="64"/>
      <c r="FQ1814" s="53"/>
      <c r="FS1814" s="65"/>
      <c r="FU1814" s="66"/>
      <c r="FW1814" s="67"/>
      <c r="KH1814" s="67"/>
      <c r="KJ1814" s="66"/>
      <c r="KL1814" s="65"/>
      <c r="KN1814" s="53"/>
      <c r="KP1814" s="64"/>
      <c r="KR1814" s="63"/>
      <c r="KV1814" s="1"/>
      <c r="KW1814" s="34"/>
      <c r="KY1814" s="35"/>
      <c r="LA1814" s="36"/>
      <c r="LC1814" s="37"/>
      <c r="LQ1814" s="1"/>
      <c r="PH1814" s="1"/>
      <c r="PI1814" s="2" t="s">
        <v>93</v>
      </c>
      <c r="PK1814" s="7" t="s">
        <v>94</v>
      </c>
      <c r="PO1814" s="2" t="s">
        <v>95</v>
      </c>
      <c r="PQ1814" s="7" t="s">
        <v>96</v>
      </c>
      <c r="PR1814" s="1"/>
      <c r="QB1814" s="1"/>
      <c r="QC1814" s="2" t="s">
        <v>97</v>
      </c>
      <c r="QE1814" s="7" t="s">
        <v>98</v>
      </c>
      <c r="QI1814" s="2" t="s">
        <v>99</v>
      </c>
      <c r="QK1814" s="7" t="s">
        <v>100</v>
      </c>
      <c r="QL1814" s="1"/>
      <c r="TV1814" s="1"/>
      <c r="VT1814" s="1"/>
    </row>
    <row r="1815" spans="169:592" x14ac:dyDescent="0.3">
      <c r="FM1815" s="63"/>
      <c r="FO1815" s="64"/>
      <c r="FQ1815" s="53"/>
      <c r="FS1815" s="65"/>
      <c r="FU1815" s="66"/>
      <c r="FW1815" s="67"/>
      <c r="KH1815" s="67"/>
      <c r="KJ1815" s="66"/>
      <c r="KL1815" s="65"/>
      <c r="KN1815" s="53"/>
      <c r="KP1815" s="64"/>
      <c r="KR1815" s="63"/>
      <c r="KV1815" s="1"/>
      <c r="KW1815" s="34"/>
      <c r="KY1815" s="35"/>
      <c r="LA1815" s="36"/>
      <c r="LC1815" s="37"/>
      <c r="LQ1815" s="1"/>
      <c r="PH1815" s="1"/>
      <c r="PI1815" s="4">
        <f t="array" ref="PI1815:PI1818">ME1847:ME1850</f>
        <v>0.54670343892078521</v>
      </c>
      <c r="PK1815" s="8">
        <f t="array" ref="PK1815:PK1818">PN1799:PN1802</f>
        <v>-2.6578303883637429E-4</v>
      </c>
      <c r="PO1815" s="4">
        <f t="array" ref="PO1815:PO1818">RQ1847:RQ1850</f>
        <v>0.88934716221867749</v>
      </c>
      <c r="PQ1815" s="8">
        <f t="array" ref="PQ1815:PQ1818">PN1803:PN1806</f>
        <v>4.8055532183385962E-5</v>
      </c>
      <c r="PR1815" s="1"/>
      <c r="PW1815" s="1"/>
      <c r="QB1815" s="1"/>
      <c r="QC1815" s="4">
        <f t="array" ref="QC1815:QC1818">NO1847:NO1850</f>
        <v>0.52053990480935286</v>
      </c>
      <c r="QE1815" s="8">
        <f t="array" ref="QE1815:QE1818">QH1799:QH1802</f>
        <v>4.3013893679015992E-5</v>
      </c>
      <c r="QI1815" s="4">
        <f t="array" ref="QI1815:QI1818">TA1847:TA1850</f>
        <v>0.92001242686297102</v>
      </c>
      <c r="QK1815" s="8">
        <f t="array" ref="QK1815:QK1818">QH1803:QH1806</f>
        <v>-7.2220469839466249E-6</v>
      </c>
      <c r="QL1815" s="1"/>
      <c r="TV1815" s="1"/>
      <c r="VT1815" s="1"/>
    </row>
    <row r="1816" spans="169:592" x14ac:dyDescent="0.3">
      <c r="FM1816" s="63"/>
      <c r="FO1816" s="64"/>
      <c r="FQ1816" s="53"/>
      <c r="FS1816" s="65"/>
      <c r="FU1816" s="66"/>
      <c r="FW1816" s="67"/>
      <c r="KH1816" s="67"/>
      <c r="KJ1816" s="66"/>
      <c r="KL1816" s="65"/>
      <c r="KN1816" s="53"/>
      <c r="KP1816" s="64"/>
      <c r="KR1816" s="63"/>
      <c r="KV1816" s="1"/>
      <c r="KW1816" s="34"/>
      <c r="KY1816" s="35"/>
      <c r="LA1816" s="36"/>
      <c r="LC1816" s="37"/>
      <c r="LQ1816" s="1"/>
      <c r="PH1816" s="1"/>
      <c r="PI1816" s="5">
        <v>0.7007682783654634</v>
      </c>
      <c r="PK1816" s="9">
        <v>-3.0632674321195757E-4</v>
      </c>
      <c r="PO1816" s="5">
        <v>2.3364448242835518</v>
      </c>
      <c r="PQ1816" s="9">
        <v>2.5108450865319264E-4</v>
      </c>
      <c r="PR1816" s="1"/>
      <c r="QB1816" s="1"/>
      <c r="QC1816" s="5">
        <v>0.68289576119014628</v>
      </c>
      <c r="QE1816" s="9">
        <v>4.7764240875262606E-5</v>
      </c>
      <c r="QI1816" s="5">
        <v>2.3475228038174283</v>
      </c>
      <c r="QK1816" s="9">
        <v>-3.5311919020909139E-5</v>
      </c>
      <c r="QL1816" s="1"/>
      <c r="TV1816" s="1"/>
      <c r="VT1816" s="1"/>
    </row>
    <row r="1817" spans="169:592" x14ac:dyDescent="0.3">
      <c r="FM1817" s="63"/>
      <c r="FO1817" s="64"/>
      <c r="FQ1817" s="53"/>
      <c r="FS1817" s="65"/>
      <c r="FU1817" s="66"/>
      <c r="FW1817" s="67"/>
      <c r="KH1817" s="67"/>
      <c r="KJ1817" s="66"/>
      <c r="KL1817" s="65"/>
      <c r="KN1817" s="53"/>
      <c r="KP1817" s="64"/>
      <c r="KR1817" s="63"/>
      <c r="KV1817" s="1"/>
      <c r="KW1817" s="34"/>
      <c r="KY1817" s="35"/>
      <c r="LA1817" s="36"/>
      <c r="LC1817" s="37"/>
      <c r="LQ1817" s="1"/>
      <c r="PH1817" s="1"/>
      <c r="PI1817" s="5">
        <v>1.0843287401756903</v>
      </c>
      <c r="PK1817" s="9">
        <v>-1.4701183630846698E-4</v>
      </c>
      <c r="PO1817" s="5">
        <v>0.15972807583588666</v>
      </c>
      <c r="PQ1817" s="9">
        <v>-1.0450484060640585E-3</v>
      </c>
      <c r="PR1817" s="1"/>
      <c r="PW1817" s="1"/>
      <c r="QB1817" s="1"/>
      <c r="QC1817" s="5">
        <v>1.0991360682147782</v>
      </c>
      <c r="QE1817" s="9">
        <v>2.5696736295753262E-5</v>
      </c>
      <c r="QI1817" s="5">
        <v>0.14917091410049396</v>
      </c>
      <c r="QK1817" s="9">
        <v>1.6721807435897022E-4</v>
      </c>
      <c r="QL1817" s="1"/>
      <c r="TV1817" s="1"/>
      <c r="VT1817" s="1"/>
    </row>
    <row r="1818" spans="169:592" ht="15" thickBot="1" x14ac:dyDescent="0.35">
      <c r="FM1818" s="63"/>
      <c r="FO1818" s="64"/>
      <c r="FQ1818" s="53"/>
      <c r="FS1818" s="65"/>
      <c r="FU1818" s="66"/>
      <c r="FW1818" s="67"/>
      <c r="KH1818" s="67"/>
      <c r="KJ1818" s="66"/>
      <c r="KL1818" s="65"/>
      <c r="KN1818" s="53"/>
      <c r="KP1818" s="64"/>
      <c r="KR1818" s="63"/>
      <c r="KV1818" s="1"/>
      <c r="KW1818" s="34"/>
      <c r="KY1818" s="35"/>
      <c r="LA1818" s="36"/>
      <c r="LC1818" s="37"/>
      <c r="LQ1818" s="1"/>
      <c r="PH1818" s="1"/>
      <c r="PI1818" s="6">
        <v>2.1838142589769655E-2</v>
      </c>
      <c r="PK1818" s="10">
        <v>-1.4509995628856986E-4</v>
      </c>
      <c r="PO1818" s="6">
        <v>-0.48502936821794862</v>
      </c>
      <c r="PQ1818" s="10">
        <v>-1.3474861263950845E-3</v>
      </c>
      <c r="PR1818" s="1"/>
      <c r="QB1818" s="1"/>
      <c r="QC1818" s="6">
        <v>1.9451734148906118E-2</v>
      </c>
      <c r="QE1818" s="10">
        <v>2.049874918186278E-5</v>
      </c>
      <c r="QI1818" s="6">
        <v>-0.46643879530406329</v>
      </c>
      <c r="QK1818" s="10">
        <v>2.1917266519199354E-4</v>
      </c>
      <c r="QL1818" s="1"/>
      <c r="TV1818" s="1"/>
      <c r="VT1818" s="1"/>
    </row>
    <row r="1819" spans="169:592" x14ac:dyDescent="0.3">
      <c r="FM1819" s="63"/>
      <c r="FO1819" s="64"/>
      <c r="FQ1819" s="53"/>
      <c r="FS1819" s="65"/>
      <c r="FU1819" s="66"/>
      <c r="FW1819" s="67"/>
      <c r="KH1819" s="67"/>
      <c r="KJ1819" s="66"/>
      <c r="KL1819" s="65"/>
      <c r="KN1819" s="53"/>
      <c r="KP1819" s="64"/>
      <c r="KR1819" s="63"/>
      <c r="KV1819" s="1"/>
      <c r="KW1819" s="34"/>
      <c r="KY1819" s="35"/>
      <c r="LA1819" s="36"/>
      <c r="LC1819" s="37"/>
      <c r="LQ1819" s="1"/>
      <c r="PH1819" s="1"/>
      <c r="PI1819" s="2"/>
      <c r="PJ1819" s="1"/>
      <c r="PK1819" s="7"/>
      <c r="PL1819" s="1"/>
      <c r="PM1819" s="1"/>
      <c r="PN1819" s="1"/>
      <c r="PO1819" s="2"/>
      <c r="PP1819" s="1"/>
      <c r="PQ1819" s="7"/>
      <c r="PR1819" s="1"/>
      <c r="PW1819" s="1"/>
      <c r="QB1819" s="1"/>
      <c r="QC1819" s="2"/>
      <c r="QD1819" s="1"/>
      <c r="QE1819" s="7"/>
      <c r="QF1819" s="1"/>
      <c r="QG1819" s="1"/>
      <c r="QH1819" s="1"/>
      <c r="QI1819" s="2"/>
      <c r="QJ1819" s="1"/>
      <c r="QK1819" s="7"/>
      <c r="QL1819" s="1"/>
      <c r="TV1819" s="1"/>
      <c r="VT1819" s="1"/>
    </row>
    <row r="1820" spans="169:592" x14ac:dyDescent="0.3">
      <c r="FM1820" s="63"/>
      <c r="FO1820" s="64"/>
      <c r="FQ1820" s="53"/>
      <c r="FS1820" s="65"/>
      <c r="FU1820" s="66"/>
      <c r="FW1820" s="67"/>
      <c r="KH1820" s="67"/>
      <c r="KJ1820" s="66"/>
      <c r="KL1820" s="65"/>
      <c r="KN1820" s="53"/>
      <c r="KP1820" s="64"/>
      <c r="KR1820" s="63"/>
      <c r="KV1820" s="1"/>
      <c r="KW1820" s="34"/>
      <c r="KY1820" s="35"/>
      <c r="LA1820" s="36"/>
      <c r="LC1820" s="37"/>
      <c r="LQ1820" s="1"/>
      <c r="PI1820" s="34"/>
      <c r="PK1820" s="35"/>
      <c r="PO1820" s="34"/>
      <c r="PQ1820" s="35"/>
      <c r="QC1820" s="36"/>
      <c r="QE1820" s="37"/>
      <c r="QI1820" s="36"/>
      <c r="QK1820" s="37"/>
      <c r="TV1820" s="1"/>
      <c r="VT1820" s="1"/>
    </row>
    <row r="1821" spans="169:592" x14ac:dyDescent="0.3">
      <c r="FM1821" s="63"/>
      <c r="FO1821" s="64"/>
      <c r="FQ1821" s="53"/>
      <c r="FS1821" s="65"/>
      <c r="FU1821" s="66"/>
      <c r="FW1821" s="67"/>
      <c r="KH1821" s="67"/>
      <c r="KJ1821" s="66"/>
      <c r="KL1821" s="65"/>
      <c r="KN1821" s="53"/>
      <c r="KP1821" s="64"/>
      <c r="KR1821" s="63"/>
      <c r="KV1821" s="1"/>
      <c r="KW1821" s="34"/>
      <c r="KY1821" s="35"/>
      <c r="LA1821" s="36"/>
      <c r="LC1821" s="37"/>
      <c r="LQ1821" s="1"/>
      <c r="MG1821" s="35"/>
      <c r="MH1821" s="35"/>
      <c r="MI1821" s="35"/>
      <c r="MJ1821" s="35"/>
      <c r="MK1821" s="35"/>
      <c r="ML1821" s="35"/>
      <c r="MM1821" s="35"/>
      <c r="MN1821" s="35"/>
      <c r="MO1821" s="35"/>
      <c r="MP1821" s="35"/>
      <c r="MQ1821" s="35"/>
      <c r="MR1821" s="35"/>
      <c r="MS1821" s="35"/>
      <c r="MT1821" s="35"/>
      <c r="MU1821" s="35"/>
      <c r="MV1821" s="35"/>
      <c r="MW1821" s="35"/>
      <c r="MX1821" s="35"/>
      <c r="MY1821" s="35"/>
      <c r="MZ1821" s="35"/>
      <c r="NA1821" s="35"/>
      <c r="NB1821" s="35"/>
      <c r="NC1821" s="35"/>
      <c r="ND1821" s="35"/>
      <c r="NE1821" s="35"/>
      <c r="NF1821" s="35"/>
      <c r="NG1821" s="35"/>
      <c r="NH1821" s="35"/>
      <c r="NI1821" s="35"/>
      <c r="NJ1821" s="35"/>
      <c r="NK1821" s="35"/>
      <c r="NL1821" s="35"/>
      <c r="NM1821" s="35"/>
      <c r="NN1821" s="35"/>
      <c r="NO1821" s="35"/>
      <c r="NP1821" s="35"/>
      <c r="NQ1821" s="35"/>
      <c r="NR1821" s="35"/>
      <c r="NS1821" s="35"/>
      <c r="NT1821" s="35"/>
      <c r="NU1821" s="35"/>
      <c r="NV1821" s="35"/>
      <c r="NW1821" s="35"/>
      <c r="NX1821" s="35"/>
      <c r="NY1821" s="35"/>
      <c r="NZ1821" s="35"/>
      <c r="OA1821" s="35"/>
      <c r="OB1821" s="35"/>
      <c r="OC1821" s="35"/>
      <c r="OD1821" s="35"/>
      <c r="OE1821" s="35"/>
      <c r="OF1821" s="35"/>
      <c r="OG1821" s="35"/>
      <c r="OH1821" s="35"/>
      <c r="OI1821" s="35"/>
      <c r="OJ1821" s="35"/>
      <c r="OK1821" s="35"/>
      <c r="OL1821" s="35"/>
      <c r="OM1821" s="35"/>
      <c r="ON1821" s="35"/>
      <c r="OO1821" s="35"/>
      <c r="OP1821" s="35"/>
      <c r="OQ1821" s="35"/>
      <c r="OR1821" s="35"/>
      <c r="OS1821" s="35"/>
      <c r="OT1821" s="35"/>
      <c r="OU1821" s="35"/>
      <c r="OV1821" s="35"/>
      <c r="OW1821" s="35"/>
      <c r="OX1821" s="35"/>
      <c r="OY1821" s="35"/>
      <c r="OZ1821" s="35"/>
      <c r="PA1821" s="35"/>
      <c r="PB1821" s="35"/>
      <c r="PC1821" s="35"/>
      <c r="PD1821" s="35"/>
      <c r="PE1821" s="35"/>
      <c r="PF1821" s="35"/>
      <c r="PG1821" s="35"/>
      <c r="PH1821" s="35"/>
      <c r="PI1821" s="34"/>
      <c r="PJ1821" s="35"/>
      <c r="PK1821" s="35"/>
      <c r="PO1821" s="34"/>
      <c r="PQ1821" s="35"/>
      <c r="PR1821" s="35"/>
      <c r="PS1821" s="35"/>
      <c r="PT1821" s="35"/>
      <c r="PU1821" s="35"/>
      <c r="PV1821" s="35"/>
      <c r="PW1821" s="35"/>
      <c r="PX1821" s="35"/>
      <c r="PY1821" s="35"/>
      <c r="PZ1821" s="35"/>
      <c r="QA1821" s="35"/>
      <c r="QB1821" s="35"/>
      <c r="QC1821" s="35"/>
      <c r="QD1821" s="35"/>
      <c r="QE1821" s="35"/>
      <c r="QF1821" s="35"/>
      <c r="QG1821" s="35"/>
      <c r="QH1821" s="35"/>
      <c r="QI1821" s="35"/>
      <c r="QJ1821" s="35"/>
      <c r="QK1821" s="35"/>
      <c r="QL1821" s="35"/>
      <c r="QM1821" s="35"/>
      <c r="QN1821" s="35"/>
      <c r="QO1821" s="35"/>
      <c r="QP1821" s="35"/>
      <c r="QQ1821" s="35"/>
      <c r="QR1821" s="35"/>
      <c r="QS1821" s="35"/>
      <c r="QT1821" s="35"/>
      <c r="QU1821" s="35"/>
      <c r="QV1821" s="35"/>
      <c r="QW1821" s="35"/>
      <c r="QX1821" s="35"/>
      <c r="QY1821" s="35"/>
      <c r="QZ1821" s="35"/>
      <c r="RA1821" s="35"/>
      <c r="RB1821" s="35"/>
      <c r="RC1821" s="35"/>
      <c r="RD1821" s="35"/>
      <c r="RE1821" s="35"/>
      <c r="RF1821" s="35"/>
      <c r="RG1821" s="35"/>
      <c r="RH1821" s="35"/>
      <c r="RI1821" s="35"/>
      <c r="RJ1821" s="35"/>
      <c r="RK1821" s="35"/>
      <c r="RL1821" s="35"/>
      <c r="RM1821" s="35"/>
      <c r="RN1821" s="35"/>
      <c r="RO1821" s="35"/>
      <c r="RP1821" s="35"/>
      <c r="RQ1821" s="35"/>
      <c r="RR1821" s="35"/>
      <c r="RS1821" s="35"/>
      <c r="TV1821" s="1"/>
      <c r="VT1821" s="1"/>
    </row>
    <row r="1822" spans="169:592" x14ac:dyDescent="0.3">
      <c r="FM1822" s="63"/>
      <c r="FO1822" s="64"/>
      <c r="FQ1822" s="53"/>
      <c r="FS1822" s="65"/>
      <c r="FU1822" s="66"/>
      <c r="FW1822" s="67"/>
      <c r="KH1822" s="67"/>
      <c r="KJ1822" s="66"/>
      <c r="KL1822" s="65"/>
      <c r="KN1822" s="53"/>
      <c r="KP1822" s="64"/>
      <c r="KR1822" s="63"/>
      <c r="KV1822" s="1"/>
      <c r="KW1822" s="34"/>
      <c r="KY1822" s="35"/>
      <c r="LA1822" s="36"/>
      <c r="LC1822" s="37"/>
      <c r="LQ1822" s="1"/>
      <c r="MG1822" s="35"/>
      <c r="MH1822" s="35"/>
      <c r="MI1822" s="35"/>
      <c r="MJ1822" s="35"/>
      <c r="MK1822" s="35"/>
      <c r="ML1822" s="35"/>
      <c r="MM1822" s="35"/>
      <c r="MN1822" s="35"/>
      <c r="MO1822" s="35"/>
      <c r="MP1822" s="35"/>
      <c r="MQ1822" s="35"/>
      <c r="MR1822" s="35"/>
      <c r="MS1822" s="35"/>
      <c r="MT1822" s="35"/>
      <c r="MU1822" s="35"/>
      <c r="MV1822" s="35"/>
      <c r="MW1822" s="35"/>
      <c r="MX1822" s="35"/>
      <c r="MY1822" s="35"/>
      <c r="MZ1822" s="35"/>
      <c r="NA1822" s="35"/>
      <c r="NB1822" s="35"/>
      <c r="NC1822" s="35"/>
      <c r="ND1822" s="35"/>
      <c r="NE1822" s="35"/>
      <c r="NF1822" s="35"/>
      <c r="NG1822" s="35"/>
      <c r="NH1822" s="35"/>
      <c r="NI1822" s="35"/>
      <c r="NJ1822" s="35"/>
      <c r="NK1822" s="35"/>
      <c r="NL1822" s="35"/>
      <c r="NM1822" s="35"/>
      <c r="NN1822" s="35"/>
      <c r="NO1822" s="35"/>
      <c r="NP1822" s="35"/>
      <c r="NQ1822" s="35"/>
      <c r="NR1822" s="35"/>
      <c r="NS1822" s="35"/>
      <c r="NT1822" s="35"/>
      <c r="NU1822" s="35"/>
      <c r="NV1822" s="35"/>
      <c r="NW1822" s="35"/>
      <c r="NX1822" s="35"/>
      <c r="NY1822" s="35"/>
      <c r="NZ1822" s="35"/>
      <c r="OA1822" s="35"/>
      <c r="OB1822" s="35"/>
      <c r="OC1822" s="35"/>
      <c r="OD1822" s="35"/>
      <c r="OE1822" s="35"/>
      <c r="OF1822" s="35"/>
      <c r="OG1822" s="35"/>
      <c r="OH1822" s="35"/>
      <c r="OI1822" s="35"/>
      <c r="OJ1822" s="35"/>
      <c r="OK1822" s="35"/>
      <c r="OL1822" s="35"/>
      <c r="OM1822" s="35"/>
      <c r="ON1822" s="35"/>
      <c r="OO1822" s="35"/>
      <c r="OP1822" s="35"/>
      <c r="OQ1822" s="35"/>
      <c r="OR1822" s="35"/>
      <c r="OS1822" s="35"/>
      <c r="OT1822" s="35"/>
      <c r="OU1822" s="35"/>
      <c r="OV1822" s="35"/>
      <c r="OW1822" s="35"/>
      <c r="OX1822" s="35"/>
      <c r="OY1822" s="35"/>
      <c r="OZ1822" s="35"/>
      <c r="PA1822" s="35"/>
      <c r="PB1822" s="35"/>
      <c r="PC1822" s="35"/>
      <c r="PD1822" s="35"/>
      <c r="PE1822" s="35"/>
      <c r="PF1822" s="35"/>
      <c r="PG1822" s="35"/>
      <c r="PH1822" s="35"/>
      <c r="PI1822" s="34"/>
      <c r="PJ1822" s="35"/>
      <c r="PK1822" s="35"/>
      <c r="PO1822" s="34"/>
      <c r="PQ1822" s="35"/>
      <c r="PR1822" s="35"/>
      <c r="PS1822" s="35"/>
      <c r="PT1822" s="35"/>
      <c r="PU1822" s="35"/>
      <c r="PV1822" s="35"/>
      <c r="PW1822" s="35"/>
      <c r="PX1822" s="35"/>
      <c r="PY1822" s="35"/>
      <c r="PZ1822" s="35"/>
      <c r="QA1822" s="35"/>
      <c r="QB1822" s="35"/>
      <c r="QC1822" s="35"/>
      <c r="QD1822" s="35"/>
      <c r="QE1822" s="35"/>
      <c r="QF1822" s="35"/>
      <c r="QG1822" s="35"/>
      <c r="QH1822" s="35"/>
      <c r="QI1822" s="35"/>
      <c r="QJ1822" s="35"/>
      <c r="QK1822" s="35"/>
      <c r="QL1822" s="35"/>
      <c r="QM1822" s="35"/>
      <c r="QN1822" s="35"/>
      <c r="QO1822" s="35"/>
      <c r="QP1822" s="35"/>
      <c r="QQ1822" s="35"/>
      <c r="QR1822" s="35"/>
      <c r="QS1822" s="35"/>
      <c r="QT1822" s="35"/>
      <c r="QU1822" s="35"/>
      <c r="QV1822" s="35"/>
      <c r="QW1822" s="35"/>
      <c r="QX1822" s="35"/>
      <c r="QY1822" s="35"/>
      <c r="QZ1822" s="35"/>
      <c r="RA1822" s="35"/>
      <c r="RB1822" s="35"/>
      <c r="RC1822" s="35"/>
      <c r="RD1822" s="35"/>
      <c r="RE1822" s="35"/>
      <c r="RF1822" s="35"/>
      <c r="RG1822" s="35"/>
      <c r="RH1822" s="35"/>
      <c r="RI1822" s="35"/>
      <c r="RJ1822" s="35"/>
      <c r="RK1822" s="35"/>
      <c r="RL1822" s="35"/>
      <c r="RM1822" s="35"/>
      <c r="RN1822" s="35"/>
      <c r="RO1822" s="35"/>
      <c r="RP1822" s="35"/>
      <c r="RQ1822" s="35"/>
      <c r="RR1822" s="35"/>
      <c r="RS1822" s="35"/>
      <c r="TV1822" s="1"/>
      <c r="VT1822" s="1"/>
    </row>
    <row r="1823" spans="169:592" x14ac:dyDescent="0.3">
      <c r="FM1823" s="63"/>
      <c r="FO1823" s="64"/>
      <c r="FQ1823" s="53"/>
      <c r="FS1823" s="65"/>
      <c r="FU1823" s="66"/>
      <c r="FW1823" s="67"/>
      <c r="KH1823" s="67"/>
      <c r="KJ1823" s="66"/>
      <c r="KL1823" s="65"/>
      <c r="KN1823" s="53"/>
      <c r="KP1823" s="64"/>
      <c r="KR1823" s="63"/>
      <c r="KV1823" s="1"/>
      <c r="KW1823" s="34"/>
      <c r="KY1823" s="35"/>
      <c r="LA1823" s="36"/>
      <c r="LC1823" s="37"/>
      <c r="LQ1823" s="1"/>
      <c r="MG1823" s="35"/>
      <c r="PI1823" s="34"/>
      <c r="PO1823" s="34"/>
      <c r="PW1823" s="1"/>
      <c r="QC1823" s="36"/>
      <c r="QE1823" s="37"/>
      <c r="QI1823" s="36"/>
      <c r="QK1823" s="37"/>
      <c r="RS1823" s="35"/>
      <c r="TV1823" s="1"/>
      <c r="VT1823" s="1"/>
    </row>
    <row r="1824" spans="169:592" x14ac:dyDescent="0.3">
      <c r="FM1824" s="63"/>
      <c r="FO1824" s="64"/>
      <c r="FQ1824" s="53"/>
      <c r="FS1824" s="65"/>
      <c r="FU1824" s="66"/>
      <c r="FW1824" s="67"/>
      <c r="KH1824" s="67"/>
      <c r="KJ1824" s="66"/>
      <c r="KL1824" s="65"/>
      <c r="KN1824" s="53"/>
      <c r="KP1824" s="64"/>
      <c r="KR1824" s="63"/>
      <c r="KV1824" s="1"/>
      <c r="KW1824" s="34"/>
      <c r="KY1824" s="35"/>
      <c r="LA1824" s="36"/>
      <c r="LC1824" s="37"/>
      <c r="LQ1824" s="1"/>
      <c r="ME1824" s="34"/>
      <c r="MF1824" s="34"/>
      <c r="MG1824" s="34"/>
      <c r="MH1824" s="34"/>
      <c r="MI1824" s="34"/>
      <c r="MJ1824" s="34"/>
      <c r="MK1824" s="34"/>
      <c r="ML1824" s="34"/>
      <c r="MM1824" s="34"/>
      <c r="MN1824" s="34"/>
      <c r="MO1824" s="34"/>
      <c r="MP1824" s="34"/>
      <c r="MQ1824" s="34"/>
      <c r="MR1824" s="34"/>
      <c r="MS1824" s="34"/>
      <c r="MT1824" s="34"/>
      <c r="MU1824" s="34"/>
      <c r="MV1824" s="34"/>
      <c r="MW1824" s="34"/>
      <c r="MX1824" s="34"/>
      <c r="MY1824" s="34"/>
      <c r="MZ1824" s="34"/>
      <c r="NA1824" s="34"/>
      <c r="NB1824" s="34"/>
      <c r="NC1824" s="34"/>
      <c r="ND1824" s="34"/>
      <c r="NE1824" s="34"/>
      <c r="NF1824" s="34"/>
      <c r="NG1824" s="34"/>
      <c r="NH1824" s="34"/>
      <c r="NI1824" s="34"/>
      <c r="NJ1824" s="34"/>
      <c r="NK1824" s="34"/>
      <c r="NL1824" s="34"/>
      <c r="NM1824" s="34"/>
      <c r="NN1824" s="34"/>
      <c r="NO1824" s="34"/>
      <c r="NP1824" s="34"/>
      <c r="NQ1824" s="34"/>
      <c r="NR1824" s="34"/>
      <c r="NS1824" s="34"/>
      <c r="NT1824" s="34"/>
      <c r="NU1824" s="34"/>
      <c r="NV1824" s="34"/>
      <c r="NW1824" s="34"/>
      <c r="NX1824" s="34"/>
      <c r="NY1824" s="34"/>
      <c r="NZ1824" s="34"/>
      <c r="OA1824" s="34"/>
      <c r="OB1824" s="34"/>
      <c r="OC1824" s="34"/>
      <c r="OD1824" s="34"/>
      <c r="OE1824" s="34"/>
      <c r="OF1824" s="34"/>
      <c r="OG1824" s="34"/>
      <c r="OH1824" s="34"/>
      <c r="OI1824" s="34"/>
      <c r="OJ1824" s="34"/>
      <c r="OK1824" s="34"/>
      <c r="OL1824" s="34"/>
      <c r="OM1824" s="34"/>
      <c r="ON1824" s="34"/>
      <c r="OO1824" s="34"/>
      <c r="OP1824" s="34"/>
      <c r="OQ1824" s="34"/>
      <c r="OR1824" s="34"/>
      <c r="OS1824" s="34"/>
      <c r="OT1824" s="34"/>
      <c r="OU1824" s="34"/>
      <c r="OV1824" s="34"/>
      <c r="OW1824" s="34"/>
      <c r="OX1824" s="34"/>
      <c r="OY1824" s="34"/>
      <c r="OZ1824" s="34"/>
      <c r="PA1824" s="34"/>
      <c r="PB1824" s="34"/>
      <c r="PC1824" s="34"/>
      <c r="PD1824" s="34"/>
      <c r="PE1824" s="34"/>
      <c r="PF1824" s="34"/>
      <c r="PG1824" s="34"/>
      <c r="PH1824" s="34"/>
      <c r="PI1824" s="34"/>
      <c r="PO1824" s="34"/>
      <c r="PP1824" s="34"/>
      <c r="PQ1824" s="34"/>
      <c r="PR1824" s="34"/>
      <c r="PS1824" s="34"/>
      <c r="PT1824" s="34"/>
      <c r="PU1824" s="34"/>
      <c r="PV1824" s="34"/>
      <c r="PW1824" s="34"/>
      <c r="PX1824" s="34"/>
      <c r="PY1824" s="34"/>
      <c r="PZ1824" s="34"/>
      <c r="QA1824" s="34"/>
      <c r="QB1824" s="34"/>
      <c r="QC1824" s="34"/>
      <c r="QD1824" s="34"/>
      <c r="QE1824" s="34"/>
      <c r="QF1824" s="34"/>
      <c r="QG1824" s="34"/>
      <c r="QH1824" s="34"/>
      <c r="QI1824" s="34"/>
      <c r="QJ1824" s="34"/>
      <c r="QK1824" s="34"/>
      <c r="QL1824" s="34"/>
      <c r="QM1824" s="34"/>
      <c r="QN1824" s="34"/>
      <c r="QO1824" s="34"/>
      <c r="QP1824" s="34"/>
      <c r="QQ1824" s="34"/>
      <c r="QR1824" s="34"/>
      <c r="QS1824" s="34"/>
      <c r="QT1824" s="34"/>
      <c r="QU1824" s="34"/>
      <c r="QV1824" s="34"/>
      <c r="QW1824" s="34"/>
      <c r="QX1824" s="34"/>
      <c r="QY1824" s="34"/>
      <c r="QZ1824" s="34"/>
      <c r="RA1824" s="34"/>
      <c r="RB1824" s="34"/>
      <c r="RC1824" s="34"/>
      <c r="RD1824" s="34"/>
      <c r="RE1824" s="34"/>
      <c r="RF1824" s="34"/>
      <c r="RG1824" s="34"/>
      <c r="RH1824" s="34"/>
      <c r="RI1824" s="34"/>
      <c r="RJ1824" s="34"/>
      <c r="RK1824" s="34"/>
      <c r="RL1824" s="34"/>
      <c r="RM1824" s="34"/>
      <c r="RN1824" s="34"/>
      <c r="RO1824" s="34"/>
      <c r="RP1824" s="34"/>
      <c r="RQ1824" s="34"/>
      <c r="RS1824" s="35"/>
      <c r="TV1824" s="1"/>
      <c r="VT1824" s="1"/>
    </row>
    <row r="1825" spans="169:592" x14ac:dyDescent="0.3">
      <c r="FM1825" s="63"/>
      <c r="FO1825" s="64"/>
      <c r="FQ1825" s="53"/>
      <c r="FS1825" s="65"/>
      <c r="FU1825" s="66"/>
      <c r="FW1825" s="67"/>
      <c r="KH1825" s="67"/>
      <c r="KJ1825" s="66"/>
      <c r="KL1825" s="65"/>
      <c r="KN1825" s="53"/>
      <c r="KP1825" s="64"/>
      <c r="KR1825" s="63"/>
      <c r="KV1825" s="1"/>
      <c r="KW1825" s="34"/>
      <c r="KY1825" s="35"/>
      <c r="LA1825" s="36"/>
      <c r="LC1825" s="37"/>
      <c r="LQ1825" s="1"/>
      <c r="ME1825" s="34"/>
      <c r="MF1825" s="34"/>
      <c r="MG1825" s="34"/>
      <c r="MH1825" s="34"/>
      <c r="MI1825" s="34"/>
      <c r="MJ1825" s="34"/>
      <c r="MK1825" s="34"/>
      <c r="ML1825" s="34"/>
      <c r="MM1825" s="34"/>
      <c r="MN1825" s="34"/>
      <c r="MO1825" s="34"/>
      <c r="MP1825" s="34"/>
      <c r="MQ1825" s="34"/>
      <c r="MR1825" s="34"/>
      <c r="MS1825" s="34"/>
      <c r="MT1825" s="34"/>
      <c r="MU1825" s="34"/>
      <c r="MV1825" s="34"/>
      <c r="MW1825" s="34"/>
      <c r="MX1825" s="34"/>
      <c r="MY1825" s="34"/>
      <c r="MZ1825" s="34"/>
      <c r="NA1825" s="34"/>
      <c r="NB1825" s="34"/>
      <c r="NC1825" s="34"/>
      <c r="ND1825" s="34"/>
      <c r="NE1825" s="34"/>
      <c r="NF1825" s="34"/>
      <c r="NG1825" s="34"/>
      <c r="NH1825" s="34"/>
      <c r="NI1825" s="34"/>
      <c r="NJ1825" s="34"/>
      <c r="NK1825" s="34"/>
      <c r="NL1825" s="34"/>
      <c r="NM1825" s="34"/>
      <c r="NN1825" s="34"/>
      <c r="NO1825" s="34"/>
      <c r="NP1825" s="34"/>
      <c r="NQ1825" s="34"/>
      <c r="NR1825" s="34"/>
      <c r="NS1825" s="34"/>
      <c r="NT1825" s="34"/>
      <c r="NU1825" s="34"/>
      <c r="NV1825" s="34"/>
      <c r="NW1825" s="34"/>
      <c r="NX1825" s="34"/>
      <c r="NY1825" s="34"/>
      <c r="NZ1825" s="34"/>
      <c r="OA1825" s="34"/>
      <c r="OB1825" s="34"/>
      <c r="OC1825" s="34"/>
      <c r="OD1825" s="34"/>
      <c r="OE1825" s="34"/>
      <c r="OF1825" s="34"/>
      <c r="OG1825" s="34"/>
      <c r="OH1825" s="34"/>
      <c r="OI1825" s="34"/>
      <c r="OJ1825" s="34"/>
      <c r="OK1825" s="34"/>
      <c r="OL1825" s="34"/>
      <c r="OM1825" s="34"/>
      <c r="ON1825" s="34"/>
      <c r="OO1825" s="34"/>
      <c r="OP1825" s="34"/>
      <c r="OQ1825" s="34"/>
      <c r="OR1825" s="34"/>
      <c r="OS1825" s="34"/>
      <c r="OT1825" s="34"/>
      <c r="OU1825" s="34"/>
      <c r="OV1825" s="34"/>
      <c r="OW1825" s="34"/>
      <c r="OX1825" s="34"/>
      <c r="OY1825" s="34"/>
      <c r="OZ1825" s="34"/>
      <c r="PA1825" s="34"/>
      <c r="PB1825" s="34"/>
      <c r="PC1825" s="34"/>
      <c r="PD1825" s="34"/>
      <c r="PE1825" s="34"/>
      <c r="PF1825" s="34"/>
      <c r="PG1825" s="34"/>
      <c r="PH1825" s="34"/>
      <c r="PI1825" s="34"/>
      <c r="PO1825" s="34"/>
      <c r="PP1825" s="34"/>
      <c r="PQ1825" s="34"/>
      <c r="PR1825" s="34"/>
      <c r="PS1825" s="34"/>
      <c r="PT1825" s="34"/>
      <c r="PU1825" s="34"/>
      <c r="PV1825" s="34"/>
      <c r="PW1825" s="34"/>
      <c r="PX1825" s="34"/>
      <c r="PY1825" s="34"/>
      <c r="PZ1825" s="34"/>
      <c r="QA1825" s="34"/>
      <c r="QB1825" s="34"/>
      <c r="QC1825" s="34"/>
      <c r="QD1825" s="34"/>
      <c r="QE1825" s="34"/>
      <c r="QF1825" s="34"/>
      <c r="QG1825" s="34"/>
      <c r="QH1825" s="34"/>
      <c r="QI1825" s="34"/>
      <c r="QJ1825" s="34"/>
      <c r="QK1825" s="34"/>
      <c r="QL1825" s="34"/>
      <c r="QM1825" s="34"/>
      <c r="QN1825" s="34"/>
      <c r="QO1825" s="34"/>
      <c r="QP1825" s="34"/>
      <c r="QQ1825" s="34"/>
      <c r="QR1825" s="34"/>
      <c r="QS1825" s="34"/>
      <c r="QT1825" s="34"/>
      <c r="QU1825" s="34"/>
      <c r="QV1825" s="34"/>
      <c r="QW1825" s="34"/>
      <c r="QX1825" s="34"/>
      <c r="QY1825" s="34"/>
      <c r="QZ1825" s="34"/>
      <c r="RA1825" s="34"/>
      <c r="RB1825" s="34"/>
      <c r="RC1825" s="34"/>
      <c r="RD1825" s="34"/>
      <c r="RE1825" s="34"/>
      <c r="RF1825" s="34"/>
      <c r="RG1825" s="34"/>
      <c r="RH1825" s="34"/>
      <c r="RI1825" s="34"/>
      <c r="RJ1825" s="34"/>
      <c r="RK1825" s="34"/>
      <c r="RL1825" s="34"/>
      <c r="RM1825" s="34"/>
      <c r="RN1825" s="34"/>
      <c r="RO1825" s="34"/>
      <c r="RP1825" s="34"/>
      <c r="RQ1825" s="34"/>
      <c r="RS1825" s="35"/>
      <c r="TV1825" s="1"/>
      <c r="VT1825" s="1"/>
    </row>
    <row r="1826" spans="169:592" x14ac:dyDescent="0.3">
      <c r="FM1826" s="63"/>
      <c r="FO1826" s="64"/>
      <c r="FQ1826" s="53"/>
      <c r="FS1826" s="65"/>
      <c r="FU1826" s="66"/>
      <c r="FW1826" s="67"/>
      <c r="KH1826" s="67"/>
      <c r="KJ1826" s="66"/>
      <c r="KL1826" s="65"/>
      <c r="KN1826" s="53"/>
      <c r="KP1826" s="64"/>
      <c r="KR1826" s="63"/>
      <c r="KV1826" s="1"/>
      <c r="KW1826" s="34"/>
      <c r="KY1826" s="35"/>
      <c r="LA1826" s="36"/>
      <c r="LC1826" s="37"/>
      <c r="LQ1826" s="1"/>
      <c r="ME1826" s="34"/>
      <c r="MG1826" s="35"/>
      <c r="QC1826" s="36"/>
      <c r="QE1826" s="37"/>
      <c r="QI1826" s="36"/>
      <c r="QK1826" s="37"/>
      <c r="RQ1826" s="34"/>
      <c r="RS1826" s="35"/>
      <c r="TV1826" s="1"/>
      <c r="VT1826" s="1"/>
    </row>
    <row r="1827" spans="169:592" x14ac:dyDescent="0.3">
      <c r="FM1827" s="63"/>
      <c r="FO1827" s="64"/>
      <c r="FQ1827" s="53"/>
      <c r="FS1827" s="65"/>
      <c r="FU1827" s="66"/>
      <c r="FW1827" s="67"/>
      <c r="KH1827" s="67"/>
      <c r="KJ1827" s="66"/>
      <c r="KL1827" s="65"/>
      <c r="KN1827" s="53"/>
      <c r="KP1827" s="64"/>
      <c r="KR1827" s="63"/>
      <c r="KV1827" s="1"/>
      <c r="KW1827" s="34"/>
      <c r="KY1827" s="35"/>
      <c r="LA1827" s="36"/>
      <c r="LC1827" s="37"/>
      <c r="LQ1827" s="1"/>
      <c r="ME1827" s="34"/>
      <c r="MG1827" s="35"/>
      <c r="NQ1827" s="37"/>
      <c r="NR1827" s="37"/>
      <c r="NS1827" s="37"/>
      <c r="NT1827" s="37"/>
      <c r="NU1827" s="37"/>
      <c r="NV1827" s="37"/>
      <c r="NW1827" s="37"/>
      <c r="NX1827" s="37"/>
      <c r="NY1827" s="37"/>
      <c r="NZ1827" s="37"/>
      <c r="OA1827" s="37"/>
      <c r="OB1827" s="37"/>
      <c r="OC1827" s="37"/>
      <c r="OD1827" s="37"/>
      <c r="OE1827" s="37"/>
      <c r="OF1827" s="37"/>
      <c r="OG1827" s="37"/>
      <c r="OH1827" s="37"/>
      <c r="OI1827" s="37"/>
      <c r="OJ1827" s="37"/>
      <c r="OK1827" s="37"/>
      <c r="OL1827" s="37"/>
      <c r="OM1827" s="37"/>
      <c r="ON1827" s="37"/>
      <c r="OO1827" s="37"/>
      <c r="OP1827" s="37"/>
      <c r="OQ1827" s="37"/>
      <c r="OR1827" s="37"/>
      <c r="OS1827" s="37"/>
      <c r="OT1827" s="37"/>
      <c r="OU1827" s="37"/>
      <c r="OV1827" s="37"/>
      <c r="OW1827" s="37"/>
      <c r="OX1827" s="37"/>
      <c r="OY1827" s="37"/>
      <c r="OZ1827" s="37"/>
      <c r="PA1827" s="37"/>
      <c r="PB1827" s="37"/>
      <c r="PC1827" s="37"/>
      <c r="PD1827" s="37"/>
      <c r="PE1827" s="37"/>
      <c r="PF1827" s="37"/>
      <c r="PG1827" s="37"/>
      <c r="PH1827" s="37"/>
      <c r="PI1827" s="37"/>
      <c r="PJ1827" s="37"/>
      <c r="PK1827" s="37"/>
      <c r="PL1827" s="37"/>
      <c r="PM1827" s="37"/>
      <c r="PN1827" s="37"/>
      <c r="PO1827" s="37"/>
      <c r="PP1827" s="37"/>
      <c r="PQ1827" s="37"/>
      <c r="PR1827" s="37"/>
      <c r="PS1827" s="37"/>
      <c r="PT1827" s="37"/>
      <c r="PU1827" s="37"/>
      <c r="PV1827" s="37"/>
      <c r="PW1827" s="37"/>
      <c r="PX1827" s="37"/>
      <c r="PY1827" s="37"/>
      <c r="PZ1827" s="37"/>
      <c r="QA1827" s="37"/>
      <c r="QB1827" s="37"/>
      <c r="QC1827" s="36"/>
      <c r="QD1827" s="37"/>
      <c r="QE1827" s="37"/>
      <c r="QI1827" s="36"/>
      <c r="QK1827" s="37"/>
      <c r="QL1827" s="37"/>
      <c r="QM1827" s="37"/>
      <c r="QN1827" s="37"/>
      <c r="QO1827" s="37"/>
      <c r="QP1827" s="37"/>
      <c r="QQ1827" s="37"/>
      <c r="QR1827" s="37"/>
      <c r="QS1827" s="37"/>
      <c r="QT1827" s="37"/>
      <c r="QU1827" s="37"/>
      <c r="QV1827" s="37"/>
      <c r="QW1827" s="37"/>
      <c r="QX1827" s="37"/>
      <c r="QY1827" s="37"/>
      <c r="QZ1827" s="37"/>
      <c r="RA1827" s="37"/>
      <c r="RB1827" s="37"/>
      <c r="RC1827" s="37"/>
      <c r="RD1827" s="37"/>
      <c r="RE1827" s="37"/>
      <c r="RF1827" s="37"/>
      <c r="RG1827" s="37"/>
      <c r="RH1827" s="37"/>
      <c r="RI1827" s="37"/>
      <c r="RJ1827" s="37"/>
      <c r="RK1827" s="37"/>
      <c r="RL1827" s="37"/>
      <c r="RM1827" s="37"/>
      <c r="RN1827" s="37"/>
      <c r="RO1827" s="37"/>
      <c r="RP1827" s="37"/>
      <c r="RQ1827" s="34"/>
      <c r="RR1827" s="37"/>
      <c r="RS1827" s="35"/>
      <c r="RT1827" s="37"/>
      <c r="RU1827" s="37"/>
      <c r="RV1827" s="37"/>
      <c r="RW1827" s="37"/>
      <c r="RX1827" s="37"/>
      <c r="RY1827" s="37"/>
      <c r="RZ1827" s="37"/>
      <c r="SA1827" s="37"/>
      <c r="SB1827" s="37"/>
      <c r="SC1827" s="37"/>
      <c r="SD1827" s="37"/>
      <c r="SE1827" s="37"/>
      <c r="SF1827" s="37"/>
      <c r="SG1827" s="37"/>
      <c r="SH1827" s="37"/>
      <c r="SI1827" s="37"/>
      <c r="SJ1827" s="37"/>
      <c r="SK1827" s="37"/>
      <c r="SL1827" s="37"/>
      <c r="SM1827" s="37"/>
      <c r="SN1827" s="37"/>
      <c r="SO1827" s="37"/>
      <c r="SP1827" s="37"/>
      <c r="SQ1827" s="37"/>
      <c r="SR1827" s="37"/>
      <c r="SS1827" s="37"/>
      <c r="ST1827" s="37"/>
      <c r="SU1827" s="37"/>
      <c r="SV1827" s="37"/>
      <c r="SW1827" s="37"/>
      <c r="SX1827" s="37"/>
      <c r="SY1827" s="37"/>
      <c r="SZ1827" s="37"/>
      <c r="TA1827" s="37"/>
      <c r="TB1827" s="37"/>
      <c r="TC1827" s="37"/>
      <c r="TV1827" s="1"/>
      <c r="VT1827" s="1"/>
    </row>
    <row r="1828" spans="169:592" x14ac:dyDescent="0.3">
      <c r="FM1828" s="63"/>
      <c r="FO1828" s="64"/>
      <c r="FQ1828" s="53"/>
      <c r="FS1828" s="65"/>
      <c r="FU1828" s="66"/>
      <c r="FW1828" s="67"/>
      <c r="KH1828" s="67"/>
      <c r="KJ1828" s="66"/>
      <c r="KL1828" s="65"/>
      <c r="KN1828" s="53"/>
      <c r="KP1828" s="64"/>
      <c r="KR1828" s="63"/>
      <c r="KV1828" s="1"/>
      <c r="KW1828" s="34"/>
      <c r="KY1828" s="35"/>
      <c r="LA1828" s="36"/>
      <c r="LC1828" s="37"/>
      <c r="LQ1828" s="1"/>
      <c r="ME1828" s="34"/>
      <c r="MG1828" s="35"/>
      <c r="NQ1828" s="37"/>
      <c r="NR1828" s="37"/>
      <c r="NS1828" s="37"/>
      <c r="NT1828" s="37"/>
      <c r="NU1828" s="37"/>
      <c r="NV1828" s="37"/>
      <c r="NW1828" s="37"/>
      <c r="NX1828" s="37"/>
      <c r="NY1828" s="37"/>
      <c r="NZ1828" s="37"/>
      <c r="OA1828" s="37"/>
      <c r="OB1828" s="37"/>
      <c r="OC1828" s="37"/>
      <c r="OD1828" s="37"/>
      <c r="OE1828" s="37"/>
      <c r="OF1828" s="37"/>
      <c r="OG1828" s="37"/>
      <c r="OH1828" s="37"/>
      <c r="OI1828" s="37"/>
      <c r="OJ1828" s="37"/>
      <c r="OK1828" s="37"/>
      <c r="OL1828" s="37"/>
      <c r="OM1828" s="37"/>
      <c r="ON1828" s="37"/>
      <c r="OO1828" s="37"/>
      <c r="OP1828" s="37"/>
      <c r="OQ1828" s="37"/>
      <c r="OR1828" s="37"/>
      <c r="OS1828" s="37"/>
      <c r="OT1828" s="37"/>
      <c r="OU1828" s="37"/>
      <c r="OV1828" s="37"/>
      <c r="OW1828" s="37"/>
      <c r="OX1828" s="37"/>
      <c r="OY1828" s="37"/>
      <c r="OZ1828" s="37"/>
      <c r="PA1828" s="37"/>
      <c r="PB1828" s="37"/>
      <c r="PC1828" s="37"/>
      <c r="PD1828" s="37"/>
      <c r="PE1828" s="37"/>
      <c r="PF1828" s="37"/>
      <c r="PG1828" s="37"/>
      <c r="PH1828" s="37"/>
      <c r="PI1828" s="37"/>
      <c r="PJ1828" s="37"/>
      <c r="PK1828" s="37"/>
      <c r="PL1828" s="37"/>
      <c r="PM1828" s="37"/>
      <c r="PN1828" s="37"/>
      <c r="PO1828" s="37"/>
      <c r="PP1828" s="37"/>
      <c r="PQ1828" s="37"/>
      <c r="PR1828" s="37"/>
      <c r="PS1828" s="37"/>
      <c r="PT1828" s="37"/>
      <c r="PU1828" s="37"/>
      <c r="PV1828" s="37"/>
      <c r="PW1828" s="37"/>
      <c r="PX1828" s="37"/>
      <c r="PY1828" s="37"/>
      <c r="PZ1828" s="37"/>
      <c r="QA1828" s="37"/>
      <c r="QB1828" s="37"/>
      <c r="QC1828" s="36"/>
      <c r="QD1828" s="37"/>
      <c r="QE1828" s="37"/>
      <c r="QI1828" s="36"/>
      <c r="QK1828" s="37"/>
      <c r="QL1828" s="37"/>
      <c r="QM1828" s="37"/>
      <c r="QN1828" s="37"/>
      <c r="QO1828" s="37"/>
      <c r="QP1828" s="37"/>
      <c r="QQ1828" s="37"/>
      <c r="QR1828" s="37"/>
      <c r="QS1828" s="37"/>
      <c r="QT1828" s="37"/>
      <c r="QU1828" s="37"/>
      <c r="QV1828" s="37"/>
      <c r="QW1828" s="37"/>
      <c r="QX1828" s="37"/>
      <c r="QY1828" s="37"/>
      <c r="QZ1828" s="37"/>
      <c r="RA1828" s="37"/>
      <c r="RB1828" s="37"/>
      <c r="RC1828" s="37"/>
      <c r="RD1828" s="37"/>
      <c r="RE1828" s="37"/>
      <c r="RF1828" s="37"/>
      <c r="RG1828" s="37"/>
      <c r="RH1828" s="37"/>
      <c r="RI1828" s="37"/>
      <c r="RJ1828" s="37"/>
      <c r="RK1828" s="37"/>
      <c r="RL1828" s="37"/>
      <c r="RM1828" s="37"/>
      <c r="RN1828" s="37"/>
      <c r="RO1828" s="37"/>
      <c r="RP1828" s="37"/>
      <c r="RQ1828" s="34"/>
      <c r="RR1828" s="37"/>
      <c r="RS1828" s="35"/>
      <c r="RT1828" s="37"/>
      <c r="RU1828" s="37"/>
      <c r="RV1828" s="37"/>
      <c r="RW1828" s="37"/>
      <c r="RX1828" s="37"/>
      <c r="RY1828" s="37"/>
      <c r="RZ1828" s="37"/>
      <c r="SA1828" s="37"/>
      <c r="SB1828" s="37"/>
      <c r="SC1828" s="37"/>
      <c r="SD1828" s="37"/>
      <c r="SE1828" s="37"/>
      <c r="SF1828" s="37"/>
      <c r="SG1828" s="37"/>
      <c r="SH1828" s="37"/>
      <c r="SI1828" s="37"/>
      <c r="SJ1828" s="37"/>
      <c r="SK1828" s="37"/>
      <c r="SL1828" s="37"/>
      <c r="SM1828" s="37"/>
      <c r="SN1828" s="37"/>
      <c r="SO1828" s="37"/>
      <c r="SP1828" s="37"/>
      <c r="SQ1828" s="37"/>
      <c r="SR1828" s="37"/>
      <c r="SS1828" s="37"/>
      <c r="ST1828" s="37"/>
      <c r="SU1828" s="37"/>
      <c r="SV1828" s="37"/>
      <c r="SW1828" s="37"/>
      <c r="SX1828" s="37"/>
      <c r="SY1828" s="37"/>
      <c r="SZ1828" s="37"/>
      <c r="TA1828" s="37"/>
      <c r="TB1828" s="37"/>
      <c r="TC1828" s="51"/>
      <c r="TV1828" s="1"/>
      <c r="VT1828" s="1"/>
    </row>
    <row r="1829" spans="169:592" x14ac:dyDescent="0.3">
      <c r="FM1829" s="63"/>
      <c r="FO1829" s="64"/>
      <c r="FQ1829" s="53"/>
      <c r="FS1829" s="65"/>
      <c r="FU1829" s="66"/>
      <c r="FW1829" s="67"/>
      <c r="KH1829" s="67"/>
      <c r="KJ1829" s="66"/>
      <c r="KL1829" s="65"/>
      <c r="KN1829" s="53"/>
      <c r="KP1829" s="64"/>
      <c r="KR1829" s="63"/>
      <c r="KV1829" s="1"/>
      <c r="KW1829" s="34"/>
      <c r="KY1829" s="35"/>
      <c r="LA1829" s="36"/>
      <c r="LC1829" s="37"/>
      <c r="LQ1829" s="1"/>
      <c r="ME1829" s="34"/>
      <c r="MG1829" s="35"/>
      <c r="NQ1829" s="37"/>
      <c r="PW1829" s="1"/>
      <c r="QC1829" s="36"/>
      <c r="QI1829" s="36"/>
      <c r="RQ1829" s="34"/>
      <c r="RS1829" s="35"/>
      <c r="TC1829" s="51"/>
      <c r="TV1829" s="1"/>
      <c r="VT1829" s="1"/>
    </row>
    <row r="1830" spans="169:592" x14ac:dyDescent="0.3">
      <c r="FM1830" s="63"/>
      <c r="FO1830" s="64"/>
      <c r="FQ1830" s="53"/>
      <c r="FS1830" s="65"/>
      <c r="FU1830" s="66"/>
      <c r="FW1830" s="67"/>
      <c r="KH1830" s="67"/>
      <c r="KJ1830" s="66"/>
      <c r="KL1830" s="65"/>
      <c r="KN1830" s="53"/>
      <c r="KP1830" s="64"/>
      <c r="KR1830" s="63"/>
      <c r="KV1830" s="1"/>
      <c r="KW1830" s="34"/>
      <c r="KY1830" s="35"/>
      <c r="LA1830" s="36"/>
      <c r="LC1830" s="37"/>
      <c r="LQ1830" s="1"/>
      <c r="ME1830" s="34"/>
      <c r="MG1830" s="35"/>
      <c r="NO1830" s="36"/>
      <c r="NP1830" s="36"/>
      <c r="NQ1830" s="36"/>
      <c r="NR1830" s="36"/>
      <c r="NS1830" s="36"/>
      <c r="NT1830" s="36"/>
      <c r="NU1830" s="36"/>
      <c r="NV1830" s="36"/>
      <c r="NW1830" s="36"/>
      <c r="NX1830" s="36"/>
      <c r="NY1830" s="36"/>
      <c r="NZ1830" s="36"/>
      <c r="OA1830" s="36"/>
      <c r="OB1830" s="36"/>
      <c r="OC1830" s="36"/>
      <c r="OD1830" s="36"/>
      <c r="OE1830" s="36"/>
      <c r="OF1830" s="36"/>
      <c r="OG1830" s="36"/>
      <c r="OH1830" s="36"/>
      <c r="OI1830" s="36"/>
      <c r="OJ1830" s="36"/>
      <c r="OK1830" s="36"/>
      <c r="OL1830" s="36"/>
      <c r="OM1830" s="36"/>
      <c r="ON1830" s="36"/>
      <c r="OO1830" s="36"/>
      <c r="OP1830" s="36"/>
      <c r="OQ1830" s="36"/>
      <c r="OR1830" s="36"/>
      <c r="OS1830" s="36"/>
      <c r="OT1830" s="36"/>
      <c r="OU1830" s="36"/>
      <c r="OV1830" s="36"/>
      <c r="OW1830" s="36"/>
      <c r="OX1830" s="36"/>
      <c r="OY1830" s="36"/>
      <c r="OZ1830" s="36"/>
      <c r="PA1830" s="36"/>
      <c r="PB1830" s="36"/>
      <c r="PC1830" s="36"/>
      <c r="PD1830" s="36"/>
      <c r="PE1830" s="36"/>
      <c r="PF1830" s="36"/>
      <c r="PG1830" s="36"/>
      <c r="PH1830" s="36"/>
      <c r="PI1830" s="36"/>
      <c r="PJ1830" s="36"/>
      <c r="PK1830" s="36"/>
      <c r="PL1830" s="36"/>
      <c r="PM1830" s="36"/>
      <c r="PN1830" s="36"/>
      <c r="PO1830" s="36"/>
      <c r="PP1830" s="36"/>
      <c r="PQ1830" s="36"/>
      <c r="PR1830" s="36"/>
      <c r="PS1830" s="36"/>
      <c r="PT1830" s="36"/>
      <c r="PU1830" s="36"/>
      <c r="PV1830" s="36"/>
      <c r="PW1830" s="36"/>
      <c r="PX1830" s="36"/>
      <c r="PY1830" s="36"/>
      <c r="PZ1830" s="36"/>
      <c r="QA1830" s="36"/>
      <c r="QB1830" s="36"/>
      <c r="QC1830" s="36"/>
      <c r="QI1830" s="36"/>
      <c r="QJ1830" s="36"/>
      <c r="QK1830" s="36"/>
      <c r="QL1830" s="36"/>
      <c r="QM1830" s="36"/>
      <c r="QN1830" s="36"/>
      <c r="QO1830" s="36"/>
      <c r="QP1830" s="36"/>
      <c r="QQ1830" s="36"/>
      <c r="QR1830" s="36"/>
      <c r="QS1830" s="36"/>
      <c r="QT1830" s="36"/>
      <c r="QU1830" s="36"/>
      <c r="QV1830" s="36"/>
      <c r="QW1830" s="36"/>
      <c r="QX1830" s="36"/>
      <c r="QY1830" s="36"/>
      <c r="QZ1830" s="36"/>
      <c r="RA1830" s="36"/>
      <c r="RB1830" s="36"/>
      <c r="RC1830" s="36"/>
      <c r="RD1830" s="36"/>
      <c r="RE1830" s="36"/>
      <c r="RF1830" s="36"/>
      <c r="RG1830" s="36"/>
      <c r="RH1830" s="36"/>
      <c r="RI1830" s="36"/>
      <c r="RJ1830" s="36"/>
      <c r="RK1830" s="36"/>
      <c r="RL1830" s="36"/>
      <c r="RM1830" s="36"/>
      <c r="RN1830" s="36"/>
      <c r="RO1830" s="36"/>
      <c r="RP1830" s="36"/>
      <c r="RQ1830" s="34"/>
      <c r="RR1830" s="36"/>
      <c r="RS1830" s="35"/>
      <c r="RT1830" s="36"/>
      <c r="RU1830" s="36"/>
      <c r="RV1830" s="36"/>
      <c r="RW1830" s="36"/>
      <c r="RX1830" s="36"/>
      <c r="RY1830" s="36"/>
      <c r="RZ1830" s="36"/>
      <c r="SA1830" s="36"/>
      <c r="SB1830" s="36"/>
      <c r="SC1830" s="36"/>
      <c r="SD1830" s="36"/>
      <c r="SE1830" s="36"/>
      <c r="SF1830" s="36"/>
      <c r="SG1830" s="36"/>
      <c r="SH1830" s="36"/>
      <c r="SI1830" s="36"/>
      <c r="SJ1830" s="36"/>
      <c r="SK1830" s="36"/>
      <c r="SL1830" s="36"/>
      <c r="SM1830" s="36"/>
      <c r="SN1830" s="36"/>
      <c r="SO1830" s="36"/>
      <c r="SP1830" s="36"/>
      <c r="SQ1830" s="36"/>
      <c r="SR1830" s="36"/>
      <c r="SS1830" s="36"/>
      <c r="ST1830" s="36"/>
      <c r="SU1830" s="36"/>
      <c r="SV1830" s="36"/>
      <c r="SW1830" s="36"/>
      <c r="SX1830" s="36"/>
      <c r="SY1830" s="36"/>
      <c r="SZ1830" s="36"/>
      <c r="TA1830" s="36"/>
      <c r="TC1830" s="51"/>
      <c r="TV1830" s="1"/>
      <c r="VT1830" s="1"/>
    </row>
    <row r="1831" spans="169:592" x14ac:dyDescent="0.3">
      <c r="FM1831" s="63"/>
      <c r="FO1831" s="64"/>
      <c r="FQ1831" s="53"/>
      <c r="FS1831" s="65"/>
      <c r="FU1831" s="66"/>
      <c r="FW1831" s="67"/>
      <c r="KH1831" s="67"/>
      <c r="KJ1831" s="66"/>
      <c r="KL1831" s="65"/>
      <c r="KN1831" s="53"/>
      <c r="KP1831" s="64"/>
      <c r="KR1831" s="63"/>
      <c r="KV1831" s="1"/>
      <c r="KW1831" s="34"/>
      <c r="KY1831" s="35"/>
      <c r="LA1831" s="36"/>
      <c r="LC1831" s="37"/>
      <c r="LQ1831" s="1"/>
      <c r="ME1831" s="34"/>
      <c r="MG1831" s="35"/>
      <c r="NO1831" s="36"/>
      <c r="NP1831" s="36"/>
      <c r="NQ1831" s="36"/>
      <c r="NR1831" s="36"/>
      <c r="NS1831" s="36"/>
      <c r="NT1831" s="36"/>
      <c r="NU1831" s="36"/>
      <c r="NV1831" s="36"/>
      <c r="NW1831" s="36"/>
      <c r="NX1831" s="36"/>
      <c r="NY1831" s="36"/>
      <c r="NZ1831" s="36"/>
      <c r="OA1831" s="36"/>
      <c r="OB1831" s="36"/>
      <c r="OC1831" s="36"/>
      <c r="OD1831" s="36"/>
      <c r="OE1831" s="36"/>
      <c r="OF1831" s="36"/>
      <c r="OG1831" s="36"/>
      <c r="OH1831" s="36"/>
      <c r="OI1831" s="36"/>
      <c r="OJ1831" s="36"/>
      <c r="OK1831" s="36"/>
      <c r="OL1831" s="36"/>
      <c r="OM1831" s="36"/>
      <c r="ON1831" s="36"/>
      <c r="OO1831" s="36"/>
      <c r="OP1831" s="36"/>
      <c r="OQ1831" s="36"/>
      <c r="OR1831" s="36"/>
      <c r="OS1831" s="36"/>
      <c r="OT1831" s="36"/>
      <c r="OU1831" s="36"/>
      <c r="OV1831" s="36"/>
      <c r="OW1831" s="36"/>
      <c r="OX1831" s="36"/>
      <c r="OY1831" s="36"/>
      <c r="OZ1831" s="36"/>
      <c r="PA1831" s="36"/>
      <c r="PB1831" s="36"/>
      <c r="PC1831" s="36"/>
      <c r="PD1831" s="36"/>
      <c r="PE1831" s="36"/>
      <c r="PF1831" s="36"/>
      <c r="PG1831" s="36"/>
      <c r="PH1831" s="36"/>
      <c r="PI1831" s="36"/>
      <c r="PJ1831" s="36"/>
      <c r="PK1831" s="36"/>
      <c r="PL1831" s="36"/>
      <c r="PM1831" s="36"/>
      <c r="PN1831" s="36"/>
      <c r="PO1831" s="36"/>
      <c r="PP1831" s="36"/>
      <c r="PQ1831" s="36"/>
      <c r="PR1831" s="36"/>
      <c r="PS1831" s="36"/>
      <c r="PT1831" s="36"/>
      <c r="PU1831" s="36"/>
      <c r="PV1831" s="36"/>
      <c r="PW1831" s="36"/>
      <c r="PX1831" s="36"/>
      <c r="PY1831" s="36"/>
      <c r="PZ1831" s="36"/>
      <c r="QA1831" s="36"/>
      <c r="QB1831" s="36"/>
      <c r="QC1831" s="36"/>
      <c r="QI1831" s="36"/>
      <c r="QJ1831" s="36"/>
      <c r="QK1831" s="36"/>
      <c r="QL1831" s="36"/>
      <c r="QM1831" s="36"/>
      <c r="QN1831" s="36"/>
      <c r="QO1831" s="36"/>
      <c r="QP1831" s="36"/>
      <c r="QQ1831" s="36"/>
      <c r="QR1831" s="36"/>
      <c r="QS1831" s="36"/>
      <c r="QT1831" s="36"/>
      <c r="QU1831" s="36"/>
      <c r="QV1831" s="36"/>
      <c r="QW1831" s="36"/>
      <c r="QX1831" s="36"/>
      <c r="QY1831" s="36"/>
      <c r="QZ1831" s="36"/>
      <c r="RA1831" s="36"/>
      <c r="RB1831" s="36"/>
      <c r="RC1831" s="36"/>
      <c r="RD1831" s="36"/>
      <c r="RE1831" s="36"/>
      <c r="RF1831" s="36"/>
      <c r="RG1831" s="36"/>
      <c r="RH1831" s="36"/>
      <c r="RI1831" s="36"/>
      <c r="RJ1831" s="36"/>
      <c r="RK1831" s="36"/>
      <c r="RL1831" s="36"/>
      <c r="RM1831" s="36"/>
      <c r="RN1831" s="36"/>
      <c r="RO1831" s="36"/>
      <c r="RP1831" s="36"/>
      <c r="RQ1831" s="34"/>
      <c r="RR1831" s="36"/>
      <c r="RS1831" s="35"/>
      <c r="RT1831" s="36"/>
      <c r="RU1831" s="36"/>
      <c r="RV1831" s="36"/>
      <c r="RW1831" s="36"/>
      <c r="RX1831" s="36"/>
      <c r="RY1831" s="36"/>
      <c r="RZ1831" s="36"/>
      <c r="SA1831" s="36"/>
      <c r="SB1831" s="36"/>
      <c r="SC1831" s="36"/>
      <c r="SD1831" s="36"/>
      <c r="SE1831" s="36"/>
      <c r="SF1831" s="36"/>
      <c r="SG1831" s="36"/>
      <c r="SH1831" s="36"/>
      <c r="SI1831" s="36"/>
      <c r="SJ1831" s="36"/>
      <c r="SK1831" s="36"/>
      <c r="SL1831" s="36"/>
      <c r="SM1831" s="36"/>
      <c r="SN1831" s="36"/>
      <c r="SO1831" s="36"/>
      <c r="SP1831" s="36"/>
      <c r="SQ1831" s="36"/>
      <c r="SR1831" s="36"/>
      <c r="SS1831" s="36"/>
      <c r="ST1831" s="36"/>
      <c r="SU1831" s="36"/>
      <c r="SV1831" s="36"/>
      <c r="SW1831" s="36"/>
      <c r="SX1831" s="36"/>
      <c r="SY1831" s="36"/>
      <c r="SZ1831" s="36"/>
      <c r="TA1831" s="36"/>
      <c r="TC1831" s="51"/>
      <c r="TV1831" s="1"/>
      <c r="VT1831" s="1"/>
    </row>
    <row r="1832" spans="169:592" x14ac:dyDescent="0.3">
      <c r="FM1832" s="63"/>
      <c r="FO1832" s="64"/>
      <c r="FQ1832" s="53"/>
      <c r="FS1832" s="65"/>
      <c r="FU1832" s="66"/>
      <c r="FW1832" s="67"/>
      <c r="KH1832" s="67"/>
      <c r="KJ1832" s="66"/>
      <c r="KL1832" s="65"/>
      <c r="KN1832" s="53"/>
      <c r="KP1832" s="64"/>
      <c r="KR1832" s="63"/>
      <c r="KV1832" s="1"/>
      <c r="KW1832" s="34"/>
      <c r="KY1832" s="35"/>
      <c r="LA1832" s="36"/>
      <c r="LC1832" s="37"/>
      <c r="LQ1832" s="1"/>
      <c r="ME1832" s="34"/>
      <c r="MG1832" s="35"/>
      <c r="NO1832" s="36"/>
      <c r="NQ1832" s="37"/>
      <c r="RQ1832" s="34"/>
      <c r="RS1832" s="35"/>
      <c r="TA1832" s="36"/>
      <c r="TC1832" s="51"/>
      <c r="TV1832" s="1"/>
      <c r="VT1832" s="1"/>
    </row>
    <row r="1833" spans="169:592" x14ac:dyDescent="0.3">
      <c r="FM1833" s="63"/>
      <c r="FO1833" s="64"/>
      <c r="FQ1833" s="53"/>
      <c r="FS1833" s="65"/>
      <c r="FU1833" s="66"/>
      <c r="FW1833" s="67"/>
      <c r="KH1833" s="67"/>
      <c r="KJ1833" s="66"/>
      <c r="KL1833" s="65"/>
      <c r="KN1833" s="53"/>
      <c r="KP1833" s="64"/>
      <c r="KR1833" s="63"/>
      <c r="KV1833" s="1"/>
      <c r="KW1833" s="34"/>
      <c r="KY1833" s="35"/>
      <c r="LA1833" s="36"/>
      <c r="LC1833" s="37"/>
      <c r="LQ1833" s="1"/>
      <c r="ME1833" s="34"/>
      <c r="MG1833" s="35"/>
      <c r="NO1833" s="36"/>
      <c r="NQ1833" s="37"/>
      <c r="PW1833" s="1"/>
      <c r="RQ1833" s="34"/>
      <c r="RS1833" s="35"/>
      <c r="TA1833" s="36"/>
      <c r="TC1833" s="51"/>
      <c r="TV1833" s="1"/>
      <c r="VT1833" s="1"/>
    </row>
    <row r="1834" spans="169:592" x14ac:dyDescent="0.3">
      <c r="FM1834" s="63"/>
      <c r="FO1834" s="64"/>
      <c r="FQ1834" s="53"/>
      <c r="FS1834" s="65"/>
      <c r="FU1834" s="66"/>
      <c r="FW1834" s="67"/>
      <c r="KH1834" s="67"/>
      <c r="KJ1834" s="66"/>
      <c r="KL1834" s="65"/>
      <c r="KN1834" s="53"/>
      <c r="KP1834" s="64"/>
      <c r="KR1834" s="63"/>
      <c r="KV1834" s="1"/>
      <c r="KW1834" s="34"/>
      <c r="KY1834" s="35"/>
      <c r="LA1834" s="36"/>
      <c r="LC1834" s="37"/>
      <c r="LQ1834" s="1"/>
      <c r="ME1834" s="34"/>
      <c r="MG1834" s="35"/>
      <c r="NO1834" s="36"/>
      <c r="NQ1834" s="37"/>
      <c r="RQ1834" s="34"/>
      <c r="RS1834" s="35"/>
      <c r="TA1834" s="36"/>
      <c r="TC1834" s="51"/>
      <c r="TV1834" s="1"/>
      <c r="VT1834" s="1"/>
    </row>
    <row r="1835" spans="169:592" x14ac:dyDescent="0.3">
      <c r="FM1835" s="63"/>
      <c r="FO1835" s="64"/>
      <c r="FQ1835" s="53"/>
      <c r="FS1835" s="65"/>
      <c r="FU1835" s="66"/>
      <c r="FW1835" s="67"/>
      <c r="KH1835" s="67"/>
      <c r="KJ1835" s="66"/>
      <c r="KL1835" s="65"/>
      <c r="KN1835" s="53"/>
      <c r="KP1835" s="64"/>
      <c r="KR1835" s="63"/>
      <c r="KV1835" s="1"/>
      <c r="KW1835" s="34"/>
      <c r="KY1835" s="35"/>
      <c r="LA1835" s="36"/>
      <c r="LC1835" s="37"/>
      <c r="LQ1835" s="1"/>
      <c r="ME1835" s="34"/>
      <c r="MG1835" s="35"/>
      <c r="NO1835" s="36"/>
      <c r="NQ1835" s="37"/>
      <c r="PW1835" s="1"/>
      <c r="RQ1835" s="34"/>
      <c r="RS1835" s="35"/>
      <c r="TA1835" s="36"/>
      <c r="TC1835" s="51"/>
      <c r="TV1835" s="1"/>
      <c r="VT1835" s="1"/>
    </row>
    <row r="1836" spans="169:592" x14ac:dyDescent="0.3">
      <c r="FM1836" s="63"/>
      <c r="FO1836" s="64"/>
      <c r="FQ1836" s="53"/>
      <c r="FS1836" s="65"/>
      <c r="FU1836" s="66"/>
      <c r="FW1836" s="67"/>
      <c r="KH1836" s="67"/>
      <c r="KJ1836" s="66"/>
      <c r="KL1836" s="65"/>
      <c r="KN1836" s="53"/>
      <c r="KP1836" s="64"/>
      <c r="KR1836" s="63"/>
      <c r="KV1836" s="1"/>
      <c r="KW1836" s="34"/>
      <c r="KY1836" s="35"/>
      <c r="LA1836" s="36"/>
      <c r="LC1836" s="37"/>
      <c r="LQ1836" s="1"/>
      <c r="ME1836" s="34"/>
      <c r="MG1836" s="35"/>
      <c r="NO1836" s="36"/>
      <c r="NQ1836" s="37"/>
      <c r="RQ1836" s="34"/>
      <c r="RS1836" s="35"/>
      <c r="TA1836" s="36"/>
      <c r="TC1836" s="51"/>
      <c r="TV1836" s="1"/>
      <c r="VT1836" s="1"/>
    </row>
    <row r="1837" spans="169:592" x14ac:dyDescent="0.3">
      <c r="FM1837" s="63"/>
      <c r="FO1837" s="64"/>
      <c r="FQ1837" s="53"/>
      <c r="FS1837" s="65"/>
      <c r="FU1837" s="66"/>
      <c r="FW1837" s="67"/>
      <c r="KH1837" s="67"/>
      <c r="KJ1837" s="66"/>
      <c r="KL1837" s="65"/>
      <c r="KN1837" s="53"/>
      <c r="KP1837" s="64"/>
      <c r="KR1837" s="63"/>
      <c r="KV1837" s="1"/>
      <c r="KW1837" s="34"/>
      <c r="KY1837" s="35"/>
      <c r="LA1837" s="36"/>
      <c r="LC1837" s="37"/>
      <c r="LQ1837" s="1"/>
      <c r="ME1837" s="34"/>
      <c r="MG1837" s="35"/>
      <c r="NO1837" s="36"/>
      <c r="NQ1837" s="37"/>
      <c r="PW1837" s="1"/>
      <c r="RQ1837" s="34"/>
      <c r="RS1837" s="35"/>
      <c r="TA1837" s="36"/>
      <c r="TC1837" s="51"/>
      <c r="TV1837" s="1"/>
      <c r="VT1837" s="1"/>
    </row>
    <row r="1838" spans="169:592" x14ac:dyDescent="0.3">
      <c r="FM1838" s="63"/>
      <c r="FO1838" s="64"/>
      <c r="FQ1838" s="53"/>
      <c r="FS1838" s="65"/>
      <c r="FU1838" s="66"/>
      <c r="FW1838" s="67"/>
      <c r="KH1838" s="67"/>
      <c r="KJ1838" s="66"/>
      <c r="KL1838" s="65"/>
      <c r="KN1838" s="53"/>
      <c r="KP1838" s="64"/>
      <c r="KR1838" s="63"/>
      <c r="KV1838" s="1"/>
      <c r="KW1838" s="34"/>
      <c r="KY1838" s="35"/>
      <c r="LA1838" s="36"/>
      <c r="LC1838" s="37"/>
      <c r="LQ1838" s="1"/>
      <c r="ME1838" s="34"/>
      <c r="MG1838" s="35"/>
      <c r="NO1838" s="36"/>
      <c r="NQ1838" s="37"/>
      <c r="RQ1838" s="34"/>
      <c r="RS1838" s="35"/>
      <c r="TA1838" s="36"/>
      <c r="TC1838" s="51"/>
      <c r="TV1838" s="1"/>
      <c r="VT1838" s="1"/>
    </row>
    <row r="1839" spans="169:592" x14ac:dyDescent="0.3">
      <c r="FM1839" s="63"/>
      <c r="FO1839" s="64"/>
      <c r="FQ1839" s="53"/>
      <c r="FS1839" s="65"/>
      <c r="FU1839" s="66"/>
      <c r="FW1839" s="67"/>
      <c r="KH1839" s="67"/>
      <c r="KJ1839" s="66"/>
      <c r="KL1839" s="65"/>
      <c r="KN1839" s="53"/>
      <c r="KP1839" s="64"/>
      <c r="KR1839" s="63"/>
      <c r="KV1839" s="1"/>
      <c r="KW1839" s="34"/>
      <c r="KY1839" s="35"/>
      <c r="LA1839" s="36"/>
      <c r="LC1839" s="37"/>
      <c r="LQ1839" s="1"/>
      <c r="ME1839" s="34"/>
      <c r="MG1839" s="35"/>
      <c r="NO1839" s="36"/>
      <c r="NQ1839" s="37"/>
      <c r="PW1839" s="1"/>
      <c r="RQ1839" s="34"/>
      <c r="RS1839" s="35"/>
      <c r="TA1839" s="36"/>
      <c r="TC1839" s="51"/>
      <c r="TV1839" s="1"/>
      <c r="VT1839" s="1"/>
    </row>
    <row r="1840" spans="169:592" x14ac:dyDescent="0.3">
      <c r="FM1840" s="63"/>
      <c r="FO1840" s="64"/>
      <c r="FQ1840" s="53"/>
      <c r="FS1840" s="65"/>
      <c r="FU1840" s="66"/>
      <c r="FW1840" s="67"/>
      <c r="KH1840" s="67"/>
      <c r="KJ1840" s="66"/>
      <c r="KL1840" s="65"/>
      <c r="KN1840" s="53"/>
      <c r="KP1840" s="64"/>
      <c r="KR1840" s="63"/>
      <c r="KV1840" s="1"/>
      <c r="KW1840" s="34"/>
      <c r="KY1840" s="35"/>
      <c r="LA1840" s="36"/>
      <c r="LC1840" s="37"/>
      <c r="LQ1840" s="1"/>
      <c r="ME1840" s="34"/>
      <c r="MG1840" s="35"/>
      <c r="NO1840" s="36"/>
      <c r="NQ1840" s="37"/>
      <c r="RQ1840" s="34"/>
      <c r="RS1840" s="35"/>
      <c r="TA1840" s="36"/>
      <c r="TC1840" s="51"/>
      <c r="TV1840" s="1"/>
      <c r="VT1840" s="1"/>
    </row>
    <row r="1841" spans="169:592" x14ac:dyDescent="0.3">
      <c r="FM1841" s="63"/>
      <c r="FO1841" s="64"/>
      <c r="FQ1841" s="53"/>
      <c r="FS1841" s="65"/>
      <c r="FU1841" s="66"/>
      <c r="FW1841" s="67"/>
      <c r="KH1841" s="67"/>
      <c r="KJ1841" s="66"/>
      <c r="KL1841" s="65"/>
      <c r="KN1841" s="53"/>
      <c r="KP1841" s="64"/>
      <c r="KR1841" s="63"/>
      <c r="KV1841" s="1"/>
      <c r="KW1841" s="34"/>
      <c r="KY1841" s="35"/>
      <c r="LA1841" s="36"/>
      <c r="LC1841" s="37"/>
      <c r="LQ1841" s="1"/>
      <c r="ME1841" s="34"/>
      <c r="MG1841" s="35"/>
      <c r="NO1841" s="36"/>
      <c r="NQ1841" s="37"/>
      <c r="PW1841" s="1"/>
      <c r="RQ1841" s="34"/>
      <c r="RS1841" s="35"/>
      <c r="TA1841" s="36"/>
      <c r="TC1841" s="51"/>
      <c r="TV1841" s="1"/>
      <c r="VT1841" s="1"/>
    </row>
    <row r="1842" spans="169:592" x14ac:dyDescent="0.3">
      <c r="FM1842" s="63"/>
      <c r="FO1842" s="64"/>
      <c r="FQ1842" s="53"/>
      <c r="FS1842" s="65"/>
      <c r="FU1842" s="66"/>
      <c r="FW1842" s="67"/>
      <c r="KH1842" s="67"/>
      <c r="KJ1842" s="66"/>
      <c r="KL1842" s="65"/>
      <c r="KN1842" s="53"/>
      <c r="KP1842" s="64"/>
      <c r="KR1842" s="63"/>
      <c r="KV1842" s="1"/>
      <c r="KW1842" s="34"/>
      <c r="KY1842" s="35"/>
      <c r="LA1842" s="36"/>
      <c r="LC1842" s="37"/>
      <c r="LQ1842" s="1"/>
      <c r="ME1842" s="34"/>
      <c r="MG1842" s="35"/>
      <c r="NO1842" s="36"/>
      <c r="NQ1842" s="37"/>
      <c r="RQ1842" s="34"/>
      <c r="RS1842" s="35"/>
      <c r="TA1842" s="36"/>
      <c r="TC1842" s="51"/>
      <c r="TV1842" s="1"/>
      <c r="VT1842" s="1"/>
    </row>
    <row r="1843" spans="169:592" x14ac:dyDescent="0.3">
      <c r="FM1843" s="63"/>
      <c r="FO1843" s="64"/>
      <c r="FQ1843" s="53"/>
      <c r="FS1843" s="65"/>
      <c r="FU1843" s="66"/>
      <c r="FW1843" s="67"/>
      <c r="KH1843" s="67"/>
      <c r="KJ1843" s="66"/>
      <c r="KL1843" s="65"/>
      <c r="KN1843" s="53"/>
      <c r="KP1843" s="64"/>
      <c r="KR1843" s="63"/>
      <c r="KV1843" s="1"/>
      <c r="KW1843" s="34"/>
      <c r="KY1843" s="35"/>
      <c r="LA1843" s="36"/>
      <c r="LC1843" s="37"/>
      <c r="LQ1843" s="1"/>
      <c r="ME1843" s="34"/>
      <c r="MG1843" s="35"/>
      <c r="NO1843" s="36"/>
      <c r="NQ1843" s="37"/>
      <c r="PW1843" s="1"/>
      <c r="RQ1843" s="34"/>
      <c r="RS1843" s="35"/>
      <c r="TA1843" s="36"/>
      <c r="TC1843" s="51"/>
      <c r="TV1843" s="1"/>
      <c r="VT1843" s="1"/>
    </row>
    <row r="1844" spans="169:592" x14ac:dyDescent="0.3">
      <c r="FM1844" s="63"/>
      <c r="FO1844" s="64"/>
      <c r="FQ1844" s="53"/>
      <c r="FS1844" s="65"/>
      <c r="FU1844" s="66"/>
      <c r="FW1844" s="67"/>
      <c r="KH1844" s="67"/>
      <c r="KJ1844" s="66"/>
      <c r="KL1844" s="65"/>
      <c r="KN1844" s="53"/>
      <c r="KP1844" s="64"/>
      <c r="KR1844" s="63"/>
      <c r="KV1844" s="1"/>
      <c r="KW1844" s="34"/>
      <c r="KY1844" s="35"/>
      <c r="LA1844" s="36"/>
      <c r="LC1844" s="37"/>
      <c r="LQ1844" s="1"/>
      <c r="ME1844" s="34"/>
      <c r="MG1844" s="35"/>
      <c r="NO1844" s="36"/>
      <c r="NQ1844" s="37"/>
      <c r="RQ1844" s="34"/>
      <c r="RS1844" s="35"/>
      <c r="TA1844" s="36"/>
      <c r="TC1844" s="51"/>
      <c r="TV1844" s="1"/>
      <c r="VT1844" s="1"/>
    </row>
    <row r="1845" spans="169:592" x14ac:dyDescent="0.3">
      <c r="FM1845" s="63"/>
      <c r="FO1845" s="64"/>
      <c r="FQ1845" s="53"/>
      <c r="FS1845" s="65"/>
      <c r="FU1845" s="66"/>
      <c r="FW1845" s="67"/>
      <c r="KH1845" s="67"/>
      <c r="KJ1845" s="66"/>
      <c r="KL1845" s="65"/>
      <c r="KN1845" s="53"/>
      <c r="KP1845" s="64"/>
      <c r="KR1845" s="63"/>
      <c r="KV1845" s="1"/>
      <c r="KW1845" s="34"/>
      <c r="KY1845" s="35"/>
      <c r="LA1845" s="36"/>
      <c r="LC1845" s="37"/>
      <c r="LQ1845" s="1"/>
      <c r="LR1845" s="1"/>
      <c r="LS1845" s="1"/>
      <c r="LT1845" s="1"/>
      <c r="LU1845" s="1"/>
      <c r="LV1845" s="1"/>
      <c r="LW1845" s="1"/>
      <c r="LX1845" s="1"/>
      <c r="LY1845" s="1"/>
      <c r="LZ1845" s="1"/>
      <c r="MA1845" s="1"/>
      <c r="MB1845" s="1"/>
      <c r="MC1845" s="1"/>
      <c r="MD1845" s="1"/>
      <c r="ME1845" s="2"/>
      <c r="MF1845" s="1"/>
      <c r="MG1845" s="7"/>
      <c r="MH1845" s="1"/>
      <c r="MI1845" s="1"/>
      <c r="MJ1845" s="1"/>
      <c r="NA1845" s="1"/>
      <c r="NB1845" s="1"/>
      <c r="NC1845" s="1"/>
      <c r="ND1845" s="1"/>
      <c r="NE1845" s="1"/>
      <c r="NF1845" s="1"/>
      <c r="NG1845" s="1"/>
      <c r="NH1845" s="1"/>
      <c r="NI1845" s="1"/>
      <c r="NJ1845" s="1"/>
      <c r="NK1845" s="1"/>
      <c r="NL1845" s="1"/>
      <c r="NM1845" s="1"/>
      <c r="NN1845" s="1"/>
      <c r="NO1845" s="2"/>
      <c r="NP1845" s="1"/>
      <c r="NQ1845" s="7"/>
      <c r="NR1845" s="1"/>
      <c r="NS1845" s="1"/>
      <c r="NT1845" s="1"/>
      <c r="PW1845" s="1"/>
      <c r="RC1845" s="1"/>
      <c r="RD1845" s="1"/>
      <c r="RE1845" s="1"/>
      <c r="RF1845" s="1"/>
      <c r="RG1845" s="1"/>
      <c r="RH1845" s="1"/>
      <c r="RI1845" s="1"/>
      <c r="RJ1845" s="1"/>
      <c r="RK1845" s="1"/>
      <c r="RL1845" s="1"/>
      <c r="RM1845" s="1"/>
      <c r="RN1845" s="1"/>
      <c r="RO1845" s="1"/>
      <c r="RP1845" s="1"/>
      <c r="RQ1845" s="2"/>
      <c r="RR1845" s="1"/>
      <c r="RS1845" s="7"/>
      <c r="RT1845" s="1"/>
      <c r="RU1845" s="1"/>
      <c r="RV1845" s="1"/>
      <c r="SM1845" s="1"/>
      <c r="SN1845" s="1"/>
      <c r="SO1845" s="1"/>
      <c r="SP1845" s="1"/>
      <c r="SQ1845" s="1"/>
      <c r="SR1845" s="1"/>
      <c r="SS1845" s="1"/>
      <c r="ST1845" s="1"/>
      <c r="SU1845" s="1"/>
      <c r="SV1845" s="1"/>
      <c r="SW1845" s="1"/>
      <c r="SX1845" s="1"/>
      <c r="SY1845" s="1"/>
      <c r="SZ1845" s="1"/>
      <c r="TA1845" s="2"/>
      <c r="TB1845" s="1"/>
      <c r="TC1845" s="7"/>
      <c r="TD1845" s="1"/>
      <c r="TE1845" s="1"/>
      <c r="TF1845" s="1"/>
      <c r="TV1845" s="1"/>
      <c r="VT1845" s="1"/>
    </row>
    <row r="1846" spans="169:592" ht="15" thickBot="1" x14ac:dyDescent="0.35">
      <c r="FM1846" s="63"/>
      <c r="FO1846" s="64"/>
      <c r="FQ1846" s="53"/>
      <c r="FS1846" s="65"/>
      <c r="FU1846" s="66"/>
      <c r="FW1846" s="67"/>
      <c r="KH1846" s="67"/>
      <c r="KJ1846" s="66"/>
      <c r="KL1846" s="65"/>
      <c r="KN1846" s="53"/>
      <c r="KP1846" s="64"/>
      <c r="KR1846" s="63"/>
      <c r="KV1846" s="1"/>
      <c r="KW1846" s="34"/>
      <c r="KY1846" s="35"/>
      <c r="LA1846" s="36"/>
      <c r="LC1846" s="37"/>
      <c r="LQ1846" s="1"/>
      <c r="ME1846" s="2" t="s">
        <v>101</v>
      </c>
      <c r="MG1846" s="7" t="s">
        <v>102</v>
      </c>
      <c r="MJ1846" s="1"/>
      <c r="NA1846" s="1"/>
      <c r="NO1846" s="2" t="s">
        <v>103</v>
      </c>
      <c r="NQ1846" s="7" t="s">
        <v>104</v>
      </c>
      <c r="NT1846" s="1"/>
      <c r="RC1846" s="1"/>
      <c r="RQ1846" s="2" t="s">
        <v>101</v>
      </c>
      <c r="RS1846" s="7" t="s">
        <v>102</v>
      </c>
      <c r="RV1846" s="1"/>
      <c r="SM1846" s="1"/>
      <c r="TA1846" s="2" t="s">
        <v>103</v>
      </c>
      <c r="TC1846" s="7" t="s">
        <v>104</v>
      </c>
      <c r="TF1846" s="1"/>
      <c r="TV1846" s="1"/>
      <c r="VT1846" s="1"/>
    </row>
    <row r="1847" spans="169:592" x14ac:dyDescent="0.3">
      <c r="FM1847" s="63"/>
      <c r="FO1847" s="64"/>
      <c r="FQ1847" s="53"/>
      <c r="FS1847" s="65"/>
      <c r="FU1847" s="66"/>
      <c r="FW1847" s="67"/>
      <c r="KH1847" s="67"/>
      <c r="KJ1847" s="66"/>
      <c r="KL1847" s="65"/>
      <c r="KN1847" s="53"/>
      <c r="KP1847" s="64"/>
      <c r="KR1847" s="63"/>
      <c r="KV1847" s="1"/>
      <c r="KW1847" s="34"/>
      <c r="KY1847" s="35"/>
      <c r="LA1847" s="36"/>
      <c r="LC1847" s="37"/>
      <c r="LQ1847" s="1"/>
      <c r="ME1847" s="4">
        <f t="array" ref="ME1847:ME1850">LR1866*LV1863:LV1866+MC1866*MG1863:MG1866</f>
        <v>0.54670343892078521</v>
      </c>
      <c r="MG1847" s="8">
        <f t="array" ref="MG1847:MG1850">PK1815:PK1818</f>
        <v>-2.6578303883637429E-4</v>
      </c>
      <c r="MJ1847" s="1"/>
      <c r="NA1847" s="1"/>
      <c r="NO1847" s="4">
        <f t="array" ref="NO1847:NO1850">NB1866*NF1863:NF1866+NM1866*NQ1863:NQ1866</f>
        <v>0.52053990480935286</v>
      </c>
      <c r="NQ1847" s="8">
        <f t="array" ref="NQ1847:NQ1850">QE1815:QE1818</f>
        <v>4.3013893679015992E-5</v>
      </c>
      <c r="NT1847" s="1"/>
      <c r="PW1847" s="1"/>
      <c r="RC1847" s="1"/>
      <c r="RQ1847" s="4">
        <f t="array" ref="RQ1847:RQ1850">RD1866*RH1863:RH1866+RO1866*RS1863:RS1866</f>
        <v>0.88934716221867749</v>
      </c>
      <c r="RS1847" s="8">
        <f t="array" ref="RS1847:RS1850">PQ1815:PQ1818</f>
        <v>4.8055532183385962E-5</v>
      </c>
      <c r="RV1847" s="1"/>
      <c r="SM1847" s="1"/>
      <c r="TA1847" s="4">
        <f t="array" ref="TA1847:TA1850">SN1866*SR1863:SR1866+SY1866*TC1863:TC1866</f>
        <v>0.92001242686297102</v>
      </c>
      <c r="TC1847" s="8">
        <f t="array" ref="TC1847:TC1850">QK1815:QK1818</f>
        <v>-7.2220469839466249E-6</v>
      </c>
      <c r="TF1847" s="1"/>
      <c r="TV1847" s="1"/>
      <c r="VT1847" s="1"/>
    </row>
    <row r="1848" spans="169:592" x14ac:dyDescent="0.3">
      <c r="FM1848" s="63"/>
      <c r="FO1848" s="64"/>
      <c r="FQ1848" s="53"/>
      <c r="FS1848" s="65"/>
      <c r="FU1848" s="66"/>
      <c r="FW1848" s="67"/>
      <c r="KH1848" s="67"/>
      <c r="KJ1848" s="66"/>
      <c r="KL1848" s="65"/>
      <c r="KN1848" s="53"/>
      <c r="KP1848" s="64"/>
      <c r="KR1848" s="63"/>
      <c r="KV1848" s="1"/>
      <c r="KW1848" s="34"/>
      <c r="KY1848" s="35"/>
      <c r="LA1848" s="36"/>
      <c r="LC1848" s="37"/>
      <c r="LQ1848" s="1"/>
      <c r="ME1848" s="5">
        <v>0.7007682783654634</v>
      </c>
      <c r="MG1848" s="9">
        <v>-3.0632674321195757E-4</v>
      </c>
      <c r="MJ1848" s="1"/>
      <c r="NA1848" s="1"/>
      <c r="NO1848" s="5">
        <v>0.68289576119014628</v>
      </c>
      <c r="NQ1848" s="9">
        <v>4.7764240875262606E-5</v>
      </c>
      <c r="NT1848" s="1"/>
      <c r="RC1848" s="1"/>
      <c r="RQ1848" s="5">
        <v>2.3364448242835518</v>
      </c>
      <c r="RS1848" s="9">
        <v>2.5108450865319264E-4</v>
      </c>
      <c r="RV1848" s="1"/>
      <c r="SM1848" s="1"/>
      <c r="TA1848" s="5">
        <v>2.3475228038174283</v>
      </c>
      <c r="TC1848" s="9">
        <v>-3.5311919020909139E-5</v>
      </c>
      <c r="TF1848" s="1"/>
      <c r="TV1848" s="1"/>
      <c r="VT1848" s="1"/>
    </row>
    <row r="1849" spans="169:592" x14ac:dyDescent="0.3">
      <c r="FM1849" s="63"/>
      <c r="FO1849" s="64"/>
      <c r="FQ1849" s="53"/>
      <c r="FS1849" s="65"/>
      <c r="FU1849" s="66"/>
      <c r="FW1849" s="67"/>
      <c r="KH1849" s="67"/>
      <c r="KJ1849" s="66"/>
      <c r="KL1849" s="65"/>
      <c r="KN1849" s="53"/>
      <c r="KP1849" s="64"/>
      <c r="KR1849" s="63"/>
      <c r="KV1849" s="1"/>
      <c r="KW1849" s="34"/>
      <c r="KY1849" s="35"/>
      <c r="LA1849" s="36"/>
      <c r="LC1849" s="37"/>
      <c r="LQ1849" s="1"/>
      <c r="ME1849" s="5">
        <v>1.0843287401756903</v>
      </c>
      <c r="MG1849" s="9">
        <v>-1.4701183630846698E-4</v>
      </c>
      <c r="MJ1849" s="1"/>
      <c r="NA1849" s="1"/>
      <c r="NO1849" s="5">
        <v>1.0991360682147782</v>
      </c>
      <c r="NQ1849" s="9">
        <v>2.5696736295753262E-5</v>
      </c>
      <c r="NT1849" s="1"/>
      <c r="PW1849" s="1"/>
      <c r="RC1849" s="1"/>
      <c r="RQ1849" s="5">
        <v>0.15972807583588666</v>
      </c>
      <c r="RS1849" s="9">
        <v>-1.0450484060640585E-3</v>
      </c>
      <c r="RV1849" s="1"/>
      <c r="SM1849" s="1"/>
      <c r="TA1849" s="5">
        <v>0.14917091410049396</v>
      </c>
      <c r="TC1849" s="9">
        <v>1.6721807435897022E-4</v>
      </c>
      <c r="TF1849" s="1"/>
      <c r="TV1849" s="1"/>
      <c r="VT1849" s="1"/>
    </row>
    <row r="1850" spans="169:592" ht="15" thickBot="1" x14ac:dyDescent="0.35">
      <c r="FM1850" s="63"/>
      <c r="FO1850" s="64"/>
      <c r="FQ1850" s="53"/>
      <c r="FS1850" s="65"/>
      <c r="FU1850" s="66"/>
      <c r="FW1850" s="67"/>
      <c r="KH1850" s="67"/>
      <c r="KJ1850" s="66"/>
      <c r="KL1850" s="65"/>
      <c r="KN1850" s="53"/>
      <c r="KP1850" s="64"/>
      <c r="KR1850" s="63"/>
      <c r="KV1850" s="1"/>
      <c r="KW1850" s="34"/>
      <c r="KY1850" s="35"/>
      <c r="LA1850" s="36"/>
      <c r="LC1850" s="37"/>
      <c r="LQ1850" s="1"/>
      <c r="ME1850" s="6">
        <v>2.1838142589769655E-2</v>
      </c>
      <c r="MG1850" s="10">
        <v>-1.4509995628856986E-4</v>
      </c>
      <c r="MJ1850" s="1"/>
      <c r="NA1850" s="1"/>
      <c r="NO1850" s="6">
        <v>1.9451734148906118E-2</v>
      </c>
      <c r="NQ1850" s="10">
        <v>2.049874918186278E-5</v>
      </c>
      <c r="NT1850" s="1"/>
      <c r="RC1850" s="1"/>
      <c r="RQ1850" s="6">
        <v>-0.48502936821794862</v>
      </c>
      <c r="RS1850" s="10">
        <v>-1.3474861263950845E-3</v>
      </c>
      <c r="RV1850" s="1"/>
      <c r="SM1850" s="1"/>
      <c r="TA1850" s="6">
        <v>-0.46643879530406329</v>
      </c>
      <c r="TC1850" s="10">
        <v>2.1917266519199354E-4</v>
      </c>
      <c r="TF1850" s="1"/>
      <c r="TV1850" s="1"/>
      <c r="VT1850" s="1"/>
    </row>
    <row r="1851" spans="169:592" x14ac:dyDescent="0.3">
      <c r="FM1851" s="63"/>
      <c r="FO1851" s="64"/>
      <c r="FQ1851" s="53"/>
      <c r="FS1851" s="65"/>
      <c r="FU1851" s="66"/>
      <c r="FW1851" s="67"/>
      <c r="KH1851" s="67"/>
      <c r="KJ1851" s="66"/>
      <c r="KL1851" s="65"/>
      <c r="KN1851" s="53"/>
      <c r="KP1851" s="64"/>
      <c r="KR1851" s="63"/>
      <c r="KV1851" s="1"/>
      <c r="KW1851" s="34"/>
      <c r="KY1851" s="35"/>
      <c r="LA1851" s="36"/>
      <c r="LC1851" s="37"/>
      <c r="LQ1851" s="1"/>
      <c r="LT1851" s="7"/>
      <c r="LU1851" s="7"/>
      <c r="LV1851" s="7"/>
      <c r="LW1851" s="7"/>
      <c r="LX1851" s="7"/>
      <c r="LY1851" s="7"/>
      <c r="LZ1851" s="7"/>
      <c r="MA1851" s="7"/>
      <c r="MB1851" s="7"/>
      <c r="MC1851" s="7"/>
      <c r="MD1851" s="7"/>
      <c r="ME1851" s="2"/>
      <c r="MF1851" s="7"/>
      <c r="MG1851" s="7"/>
      <c r="MH1851" s="7"/>
      <c r="MI1851" s="7"/>
      <c r="MJ1851" s="1"/>
      <c r="NA1851" s="1"/>
      <c r="ND1851" s="7"/>
      <c r="NE1851" s="7"/>
      <c r="NF1851" s="7"/>
      <c r="NG1851" s="7"/>
      <c r="NH1851" s="7"/>
      <c r="NI1851" s="7"/>
      <c r="NJ1851" s="7"/>
      <c r="NK1851" s="7"/>
      <c r="NL1851" s="7"/>
      <c r="NM1851" s="7"/>
      <c r="NN1851" s="7"/>
      <c r="NO1851" s="2"/>
      <c r="NP1851" s="7"/>
      <c r="NQ1851" s="7"/>
      <c r="NR1851" s="7"/>
      <c r="NS1851" s="7"/>
      <c r="NT1851" s="1"/>
      <c r="PW1851" s="1"/>
      <c r="RC1851" s="1"/>
      <c r="RF1851" s="7"/>
      <c r="RG1851" s="7"/>
      <c r="RH1851" s="7"/>
      <c r="RI1851" s="7"/>
      <c r="RJ1851" s="7"/>
      <c r="RK1851" s="7"/>
      <c r="RL1851" s="7"/>
      <c r="RM1851" s="7"/>
      <c r="RN1851" s="7"/>
      <c r="RO1851" s="7"/>
      <c r="RP1851" s="7"/>
      <c r="RQ1851" s="2"/>
      <c r="RR1851" s="7"/>
      <c r="RS1851" s="7"/>
      <c r="RT1851" s="7"/>
      <c r="RU1851" s="7"/>
      <c r="RV1851" s="1"/>
      <c r="SM1851" s="1"/>
      <c r="SP1851" s="7"/>
      <c r="SQ1851" s="7"/>
      <c r="SR1851" s="7"/>
      <c r="SS1851" s="7"/>
      <c r="ST1851" s="7"/>
      <c r="SU1851" s="7"/>
      <c r="SV1851" s="7"/>
      <c r="SW1851" s="7"/>
      <c r="SX1851" s="7"/>
      <c r="SY1851" s="7"/>
      <c r="SZ1851" s="7"/>
      <c r="TA1851" s="2"/>
      <c r="TB1851" s="7"/>
      <c r="TC1851" s="7"/>
      <c r="TD1851" s="7"/>
      <c r="TE1851" s="7"/>
      <c r="TF1851" s="1"/>
      <c r="TV1851" s="1"/>
      <c r="VT1851" s="1"/>
    </row>
    <row r="1852" spans="169:592" x14ac:dyDescent="0.3">
      <c r="FM1852" s="63"/>
      <c r="FO1852" s="64"/>
      <c r="FQ1852" s="53"/>
      <c r="FS1852" s="65"/>
      <c r="FU1852" s="66"/>
      <c r="FW1852" s="67"/>
      <c r="KH1852" s="67"/>
      <c r="KJ1852" s="66"/>
      <c r="KL1852" s="65"/>
      <c r="KN1852" s="53"/>
      <c r="KP1852" s="64"/>
      <c r="KR1852" s="63"/>
      <c r="KV1852" s="1"/>
      <c r="KW1852" s="34"/>
      <c r="KY1852" s="35"/>
      <c r="LA1852" s="36"/>
      <c r="LC1852" s="37"/>
      <c r="LQ1852" s="1"/>
      <c r="LT1852" s="7"/>
      <c r="LX1852" s="7"/>
      <c r="ME1852" s="2"/>
      <c r="MI1852" s="7"/>
      <c r="MJ1852" s="1"/>
      <c r="NA1852" s="1"/>
      <c r="ND1852" s="7"/>
      <c r="NH1852" s="7"/>
      <c r="NO1852" s="2"/>
      <c r="NS1852" s="7"/>
      <c r="NT1852" s="1"/>
      <c r="RC1852" s="1"/>
      <c r="RF1852" s="7"/>
      <c r="RJ1852" s="7"/>
      <c r="RQ1852" s="2"/>
      <c r="RU1852" s="7"/>
      <c r="RV1852" s="1"/>
      <c r="SM1852" s="1"/>
      <c r="SP1852" s="7"/>
      <c r="ST1852" s="7"/>
      <c r="TA1852" s="2"/>
      <c r="TE1852" s="7"/>
      <c r="TF1852" s="1"/>
      <c r="TV1852" s="1"/>
      <c r="VT1852" s="1"/>
    </row>
    <row r="1853" spans="169:592" x14ac:dyDescent="0.3">
      <c r="FM1853" s="63"/>
      <c r="FO1853" s="64"/>
      <c r="FQ1853" s="53"/>
      <c r="FS1853" s="65"/>
      <c r="FU1853" s="66"/>
      <c r="FW1853" s="67"/>
      <c r="KH1853" s="67"/>
      <c r="KJ1853" s="66"/>
      <c r="KL1853" s="65"/>
      <c r="KN1853" s="53"/>
      <c r="KP1853" s="64"/>
      <c r="KR1853" s="63"/>
      <c r="KV1853" s="1"/>
      <c r="KW1853" s="34"/>
      <c r="KY1853" s="35"/>
      <c r="LA1853" s="36"/>
      <c r="LC1853" s="37"/>
      <c r="LQ1853" s="1"/>
      <c r="LR1853" s="2"/>
      <c r="LS1853" s="2"/>
      <c r="LT1853" s="2"/>
      <c r="LU1853" s="2"/>
      <c r="LV1853" s="2"/>
      <c r="LW1853" s="2"/>
      <c r="LX1853" s="2"/>
      <c r="LY1853" s="2"/>
      <c r="LZ1853" s="2"/>
      <c r="MA1853" s="2"/>
      <c r="MB1853" s="2"/>
      <c r="MC1853" s="2"/>
      <c r="MD1853" s="2"/>
      <c r="ME1853" s="2"/>
      <c r="MF1853" s="2"/>
      <c r="MG1853" s="2"/>
      <c r="MI1853" s="7"/>
      <c r="MJ1853" s="1"/>
      <c r="NA1853" s="1"/>
      <c r="NB1853" s="2"/>
      <c r="NC1853" s="2"/>
      <c r="ND1853" s="2"/>
      <c r="NE1853" s="2"/>
      <c r="NF1853" s="2"/>
      <c r="NG1853" s="2"/>
      <c r="NH1853" s="2"/>
      <c r="NI1853" s="2"/>
      <c r="NJ1853" s="2"/>
      <c r="NK1853" s="2"/>
      <c r="NL1853" s="2"/>
      <c r="NM1853" s="2"/>
      <c r="NN1853" s="2"/>
      <c r="NO1853" s="2"/>
      <c r="NP1853" s="2"/>
      <c r="NQ1853" s="2"/>
      <c r="NS1853" s="7"/>
      <c r="NT1853" s="1"/>
      <c r="PW1853" s="1"/>
      <c r="RC1853" s="1"/>
      <c r="RD1853" s="2"/>
      <c r="RE1853" s="2"/>
      <c r="RF1853" s="2"/>
      <c r="RG1853" s="2"/>
      <c r="RH1853" s="2"/>
      <c r="RI1853" s="2"/>
      <c r="RJ1853" s="2"/>
      <c r="RK1853" s="2"/>
      <c r="RL1853" s="2"/>
      <c r="RM1853" s="2"/>
      <c r="RN1853" s="2"/>
      <c r="RO1853" s="2"/>
      <c r="RP1853" s="2"/>
      <c r="RQ1853" s="2"/>
      <c r="RR1853" s="2"/>
      <c r="RS1853" s="2"/>
      <c r="RU1853" s="7"/>
      <c r="RV1853" s="1"/>
      <c r="SM1853" s="1"/>
      <c r="SN1853" s="2"/>
      <c r="SO1853" s="2"/>
      <c r="SP1853" s="2"/>
      <c r="SQ1853" s="2"/>
      <c r="SR1853" s="2"/>
      <c r="SS1853" s="2"/>
      <c r="ST1853" s="2"/>
      <c r="SU1853" s="2"/>
      <c r="SV1853" s="2"/>
      <c r="SW1853" s="2"/>
      <c r="SX1853" s="2"/>
      <c r="SY1853" s="2"/>
      <c r="SZ1853" s="2"/>
      <c r="TA1853" s="2"/>
      <c r="TB1853" s="2"/>
      <c r="TC1853" s="2"/>
      <c r="TE1853" s="7"/>
      <c r="TF1853" s="1"/>
      <c r="TV1853" s="1"/>
      <c r="VT1853" s="1"/>
    </row>
    <row r="1854" spans="169:592" x14ac:dyDescent="0.3">
      <c r="FM1854" s="63"/>
      <c r="FO1854" s="64"/>
      <c r="FQ1854" s="53"/>
      <c r="FS1854" s="65"/>
      <c r="FU1854" s="66"/>
      <c r="FW1854" s="67"/>
      <c r="KH1854" s="67"/>
      <c r="KJ1854" s="66"/>
      <c r="KL1854" s="65"/>
      <c r="KN1854" s="53"/>
      <c r="KP1854" s="64"/>
      <c r="KR1854" s="63"/>
      <c r="KV1854" s="1"/>
      <c r="KW1854" s="34"/>
      <c r="KY1854" s="35"/>
      <c r="LA1854" s="36"/>
      <c r="LC1854" s="37"/>
      <c r="LQ1854" s="1"/>
      <c r="LR1854" s="2"/>
      <c r="LT1854" s="7"/>
      <c r="LV1854" s="2"/>
      <c r="LX1854" s="7"/>
      <c r="MC1854" s="2"/>
      <c r="ME1854" s="7"/>
      <c r="MG1854" s="2"/>
      <c r="MI1854" s="7"/>
      <c r="MJ1854" s="1"/>
      <c r="NA1854" s="1"/>
      <c r="NB1854" s="2"/>
      <c r="ND1854" s="7"/>
      <c r="NF1854" s="2"/>
      <c r="NH1854" s="7"/>
      <c r="NM1854" s="2"/>
      <c r="NO1854" s="7"/>
      <c r="NQ1854" s="2"/>
      <c r="NS1854" s="7"/>
      <c r="NT1854" s="1"/>
      <c r="RC1854" s="1"/>
      <c r="RD1854" s="2"/>
      <c r="RF1854" s="7"/>
      <c r="RH1854" s="2"/>
      <c r="RJ1854" s="7"/>
      <c r="RO1854" s="2"/>
      <c r="RQ1854" s="7"/>
      <c r="RS1854" s="2"/>
      <c r="RU1854" s="7"/>
      <c r="RV1854" s="1"/>
      <c r="SM1854" s="1"/>
      <c r="SN1854" s="2"/>
      <c r="SP1854" s="7"/>
      <c r="SR1854" s="2"/>
      <c r="ST1854" s="7"/>
      <c r="SY1854" s="2"/>
      <c r="TA1854" s="7"/>
      <c r="TC1854" s="2"/>
      <c r="TE1854" s="7"/>
      <c r="TF1854" s="1"/>
      <c r="TV1854" s="1"/>
      <c r="VT1854" s="1"/>
    </row>
    <row r="1855" spans="169:592" x14ac:dyDescent="0.3">
      <c r="FM1855" s="63"/>
      <c r="FO1855" s="64"/>
      <c r="FQ1855" s="53"/>
      <c r="FS1855" s="65"/>
      <c r="FU1855" s="66"/>
      <c r="FW1855" s="67"/>
      <c r="KH1855" s="67"/>
      <c r="KJ1855" s="66"/>
      <c r="KL1855" s="65"/>
      <c r="KN1855" s="53"/>
      <c r="KP1855" s="64"/>
      <c r="KR1855" s="63"/>
      <c r="KV1855" s="1"/>
      <c r="KW1855" s="34"/>
      <c r="KY1855" s="35"/>
      <c r="LA1855" s="36"/>
      <c r="LC1855" s="37"/>
      <c r="LQ1855" s="1"/>
      <c r="LR1855" s="2"/>
      <c r="LT1855" s="7"/>
      <c r="LV1855" s="2"/>
      <c r="LX1855" s="7"/>
      <c r="MC1855" s="2"/>
      <c r="ME1855" s="7"/>
      <c r="MG1855" s="2"/>
      <c r="MI1855" s="7"/>
      <c r="MJ1855" s="1"/>
      <c r="NA1855" s="1"/>
      <c r="NB1855" s="2"/>
      <c r="ND1855" s="7"/>
      <c r="NF1855" s="2"/>
      <c r="NH1855" s="7"/>
      <c r="NM1855" s="2"/>
      <c r="NO1855" s="7"/>
      <c r="NQ1855" s="2"/>
      <c r="NS1855" s="7"/>
      <c r="NT1855" s="1"/>
      <c r="PW1855" s="1"/>
      <c r="RC1855" s="1"/>
      <c r="RD1855" s="2"/>
      <c r="RF1855" s="7"/>
      <c r="RH1855" s="2"/>
      <c r="RJ1855" s="7"/>
      <c r="RO1855" s="2"/>
      <c r="RQ1855" s="7"/>
      <c r="RS1855" s="2"/>
      <c r="RU1855" s="7"/>
      <c r="RV1855" s="1"/>
      <c r="SM1855" s="1"/>
      <c r="SN1855" s="2"/>
      <c r="SP1855" s="7"/>
      <c r="SR1855" s="2"/>
      <c r="ST1855" s="7"/>
      <c r="SY1855" s="2"/>
      <c r="TA1855" s="7"/>
      <c r="TC1855" s="2"/>
      <c r="TE1855" s="7"/>
      <c r="TF1855" s="1"/>
      <c r="TV1855" s="1"/>
      <c r="VT1855" s="1"/>
    </row>
    <row r="1856" spans="169:592" x14ac:dyDescent="0.3">
      <c r="FM1856" s="63"/>
      <c r="FO1856" s="64"/>
      <c r="FQ1856" s="53"/>
      <c r="FS1856" s="65"/>
      <c r="FU1856" s="66"/>
      <c r="FW1856" s="67"/>
      <c r="KH1856" s="67"/>
      <c r="KJ1856" s="66"/>
      <c r="KL1856" s="65"/>
      <c r="KN1856" s="53"/>
      <c r="KP1856" s="64"/>
      <c r="KR1856" s="63"/>
      <c r="KV1856" s="1"/>
      <c r="KW1856" s="34"/>
      <c r="KY1856" s="35"/>
      <c r="LA1856" s="36"/>
      <c r="LC1856" s="37"/>
      <c r="LQ1856" s="1"/>
      <c r="LR1856" s="2"/>
      <c r="LT1856" s="7"/>
      <c r="LV1856" s="2"/>
      <c r="LX1856" s="7"/>
      <c r="MC1856" s="2"/>
      <c r="ME1856" s="7"/>
      <c r="MG1856" s="2"/>
      <c r="MI1856" s="7"/>
      <c r="MJ1856" s="1"/>
      <c r="NA1856" s="1"/>
      <c r="NB1856" s="2"/>
      <c r="ND1856" s="7"/>
      <c r="NF1856" s="2"/>
      <c r="NH1856" s="7"/>
      <c r="NM1856" s="2"/>
      <c r="NO1856" s="7"/>
      <c r="NQ1856" s="2"/>
      <c r="NS1856" s="7"/>
      <c r="NT1856" s="1"/>
      <c r="RC1856" s="1"/>
      <c r="RD1856" s="2"/>
      <c r="RF1856" s="7"/>
      <c r="RH1856" s="2"/>
      <c r="RJ1856" s="7"/>
      <c r="RO1856" s="2"/>
      <c r="RQ1856" s="7"/>
      <c r="RS1856" s="2"/>
      <c r="RU1856" s="7"/>
      <c r="RV1856" s="1"/>
      <c r="SM1856" s="1"/>
      <c r="SN1856" s="2"/>
      <c r="SP1856" s="7"/>
      <c r="SR1856" s="2"/>
      <c r="ST1856" s="7"/>
      <c r="SY1856" s="2"/>
      <c r="TA1856" s="7"/>
      <c r="TC1856" s="2"/>
      <c r="TE1856" s="7"/>
      <c r="TF1856" s="1"/>
      <c r="TV1856" s="1"/>
      <c r="VT1856" s="1"/>
    </row>
    <row r="1857" spans="169:592" x14ac:dyDescent="0.3">
      <c r="FM1857" s="63"/>
      <c r="FO1857" s="64"/>
      <c r="FQ1857" s="53"/>
      <c r="FS1857" s="65"/>
      <c r="FU1857" s="66"/>
      <c r="FW1857" s="67"/>
      <c r="KH1857" s="67"/>
      <c r="KJ1857" s="66"/>
      <c r="KL1857" s="65"/>
      <c r="KN1857" s="53"/>
      <c r="KP1857" s="64"/>
      <c r="KR1857" s="63"/>
      <c r="KV1857" s="1"/>
      <c r="KW1857" s="34"/>
      <c r="KY1857" s="35"/>
      <c r="LA1857" s="36"/>
      <c r="LC1857" s="37"/>
      <c r="LQ1857" s="1"/>
      <c r="LR1857" s="2"/>
      <c r="LT1857" s="7"/>
      <c r="LV1857" s="2"/>
      <c r="LX1857" s="7"/>
      <c r="MC1857" s="2"/>
      <c r="ME1857" s="7"/>
      <c r="MG1857" s="2"/>
      <c r="MI1857" s="7"/>
      <c r="MJ1857" s="1"/>
      <c r="NA1857" s="1"/>
      <c r="NB1857" s="2"/>
      <c r="ND1857" s="7"/>
      <c r="NF1857" s="2"/>
      <c r="NH1857" s="7"/>
      <c r="NM1857" s="2"/>
      <c r="NO1857" s="7"/>
      <c r="NQ1857" s="2"/>
      <c r="NS1857" s="7"/>
      <c r="NT1857" s="1"/>
      <c r="PW1857" s="1"/>
      <c r="RC1857" s="1"/>
      <c r="RD1857" s="2"/>
      <c r="RF1857" s="7"/>
      <c r="RH1857" s="2"/>
      <c r="RJ1857" s="7"/>
      <c r="RO1857" s="2"/>
      <c r="RQ1857" s="7"/>
      <c r="RS1857" s="2"/>
      <c r="RU1857" s="7"/>
      <c r="RV1857" s="1"/>
      <c r="SM1857" s="1"/>
      <c r="SN1857" s="2"/>
      <c r="SP1857" s="7"/>
      <c r="SR1857" s="2"/>
      <c r="ST1857" s="7"/>
      <c r="SY1857" s="2"/>
      <c r="TA1857" s="7"/>
      <c r="TC1857" s="2"/>
      <c r="TE1857" s="7"/>
      <c r="TF1857" s="1"/>
      <c r="TV1857" s="1"/>
      <c r="VT1857" s="1"/>
    </row>
    <row r="1858" spans="169:592" x14ac:dyDescent="0.3">
      <c r="FM1858" s="63"/>
      <c r="FO1858" s="64"/>
      <c r="FQ1858" s="53"/>
      <c r="FS1858" s="65"/>
      <c r="FU1858" s="66"/>
      <c r="FW1858" s="67"/>
      <c r="KH1858" s="67"/>
      <c r="KJ1858" s="66"/>
      <c r="KL1858" s="65"/>
      <c r="KN1858" s="53"/>
      <c r="KP1858" s="64"/>
      <c r="KR1858" s="63"/>
      <c r="KV1858" s="1"/>
      <c r="KW1858" s="34"/>
      <c r="KY1858" s="35"/>
      <c r="LA1858" s="36"/>
      <c r="LC1858" s="37"/>
      <c r="LQ1858" s="1"/>
      <c r="LR1858" s="2"/>
      <c r="LT1858" s="7"/>
      <c r="LV1858" s="2"/>
      <c r="LX1858" s="7"/>
      <c r="MC1858" s="2"/>
      <c r="ME1858" s="7"/>
      <c r="MG1858" s="2"/>
      <c r="MI1858" s="7"/>
      <c r="MJ1858" s="1"/>
      <c r="NA1858" s="1"/>
      <c r="NB1858" s="2"/>
      <c r="ND1858" s="7"/>
      <c r="NF1858" s="2"/>
      <c r="NH1858" s="7"/>
      <c r="NM1858" s="2"/>
      <c r="NO1858" s="7"/>
      <c r="NQ1858" s="2"/>
      <c r="NS1858" s="7"/>
      <c r="NT1858" s="1"/>
      <c r="RC1858" s="1"/>
      <c r="RD1858" s="2"/>
      <c r="RF1858" s="7"/>
      <c r="RH1858" s="2"/>
      <c r="RJ1858" s="7"/>
      <c r="RO1858" s="2"/>
      <c r="RQ1858" s="7"/>
      <c r="RS1858" s="2"/>
      <c r="RU1858" s="7"/>
      <c r="RV1858" s="1"/>
      <c r="SM1858" s="1"/>
      <c r="SN1858" s="2"/>
      <c r="SP1858" s="7"/>
      <c r="SR1858" s="2"/>
      <c r="ST1858" s="7"/>
      <c r="SY1858" s="2"/>
      <c r="TA1858" s="7"/>
      <c r="TC1858" s="2"/>
      <c r="TE1858" s="7"/>
      <c r="TF1858" s="1"/>
      <c r="TV1858" s="1"/>
      <c r="VT1858" s="1"/>
    </row>
    <row r="1859" spans="169:592" x14ac:dyDescent="0.3">
      <c r="FM1859" s="63"/>
      <c r="FO1859" s="64"/>
      <c r="FQ1859" s="53"/>
      <c r="FS1859" s="65"/>
      <c r="FU1859" s="66"/>
      <c r="FW1859" s="67"/>
      <c r="KH1859" s="67"/>
      <c r="KJ1859" s="66"/>
      <c r="KL1859" s="65"/>
      <c r="KN1859" s="53"/>
      <c r="KP1859" s="64"/>
      <c r="KR1859" s="63"/>
      <c r="KV1859" s="1"/>
      <c r="KW1859" s="34"/>
      <c r="KY1859" s="35"/>
      <c r="LA1859" s="36"/>
      <c r="LC1859" s="37"/>
      <c r="LQ1859" s="1"/>
      <c r="LR1859" s="2"/>
      <c r="LT1859" s="7"/>
      <c r="LV1859" s="2"/>
      <c r="LX1859" s="7"/>
      <c r="MC1859" s="2"/>
      <c r="ME1859" s="7"/>
      <c r="MG1859" s="2"/>
      <c r="MI1859" s="7"/>
      <c r="MJ1859" s="1"/>
      <c r="NA1859" s="1"/>
      <c r="NB1859" s="2"/>
      <c r="ND1859" s="7"/>
      <c r="NF1859" s="2"/>
      <c r="NH1859" s="7"/>
      <c r="NM1859" s="2"/>
      <c r="NO1859" s="7"/>
      <c r="NQ1859" s="2"/>
      <c r="NS1859" s="7"/>
      <c r="NT1859" s="1"/>
      <c r="PW1859" s="1"/>
      <c r="RC1859" s="1"/>
      <c r="RD1859" s="2"/>
      <c r="RF1859" s="7"/>
      <c r="RH1859" s="2"/>
      <c r="RJ1859" s="7"/>
      <c r="RO1859" s="2"/>
      <c r="RQ1859" s="7"/>
      <c r="RS1859" s="2"/>
      <c r="RU1859" s="7"/>
      <c r="RV1859" s="1"/>
      <c r="SM1859" s="1"/>
      <c r="SN1859" s="2"/>
      <c r="SP1859" s="7"/>
      <c r="SR1859" s="2"/>
      <c r="ST1859" s="7"/>
      <c r="SY1859" s="2"/>
      <c r="TA1859" s="7"/>
      <c r="TC1859" s="2"/>
      <c r="TE1859" s="7"/>
      <c r="TF1859" s="1"/>
      <c r="TV1859" s="1"/>
      <c r="VT1859" s="1"/>
    </row>
    <row r="1860" spans="169:592" x14ac:dyDescent="0.3">
      <c r="FM1860" s="63"/>
      <c r="FO1860" s="64"/>
      <c r="FQ1860" s="53"/>
      <c r="FS1860" s="65"/>
      <c r="FU1860" s="66"/>
      <c r="FW1860" s="67"/>
      <c r="KH1860" s="67"/>
      <c r="KJ1860" s="66"/>
      <c r="KL1860" s="65"/>
      <c r="KN1860" s="53"/>
      <c r="KP1860" s="64"/>
      <c r="KR1860" s="63"/>
      <c r="KV1860" s="1"/>
      <c r="KW1860" s="34"/>
      <c r="KY1860" s="35"/>
      <c r="LA1860" s="36"/>
      <c r="LC1860" s="37"/>
      <c r="LQ1860" s="1"/>
      <c r="LR1860" s="2"/>
      <c r="LT1860" s="7"/>
      <c r="LV1860" s="2"/>
      <c r="LX1860" s="7"/>
      <c r="MC1860" s="2"/>
      <c r="ME1860" s="7"/>
      <c r="MG1860" s="2"/>
      <c r="MI1860" s="7"/>
      <c r="MJ1860" s="1"/>
      <c r="NA1860" s="1"/>
      <c r="NB1860" s="2"/>
      <c r="ND1860" s="7"/>
      <c r="NF1860" s="2"/>
      <c r="NH1860" s="7"/>
      <c r="NM1860" s="2"/>
      <c r="NO1860" s="7"/>
      <c r="NQ1860" s="2"/>
      <c r="NS1860" s="7"/>
      <c r="NT1860" s="1"/>
      <c r="RC1860" s="1"/>
      <c r="RD1860" s="2"/>
      <c r="RF1860" s="7"/>
      <c r="RH1860" s="2"/>
      <c r="RJ1860" s="7"/>
      <c r="RO1860" s="2"/>
      <c r="RQ1860" s="7"/>
      <c r="RS1860" s="2"/>
      <c r="RU1860" s="7"/>
      <c r="RV1860" s="1"/>
      <c r="SM1860" s="1"/>
      <c r="SN1860" s="2"/>
      <c r="SP1860" s="7"/>
      <c r="SR1860" s="2"/>
      <c r="ST1860" s="7"/>
      <c r="SY1860" s="2"/>
      <c r="TA1860" s="7"/>
      <c r="TC1860" s="2"/>
      <c r="TE1860" s="7"/>
      <c r="TF1860" s="1"/>
      <c r="TV1860" s="1"/>
      <c r="VT1860" s="1"/>
    </row>
    <row r="1861" spans="169:592" x14ac:dyDescent="0.3">
      <c r="FM1861" s="63"/>
      <c r="FO1861" s="64"/>
      <c r="FQ1861" s="53"/>
      <c r="FS1861" s="65"/>
      <c r="FU1861" s="66"/>
      <c r="FW1861" s="67"/>
      <c r="KH1861" s="67"/>
      <c r="KJ1861" s="66"/>
      <c r="KL1861" s="65"/>
      <c r="KN1861" s="53"/>
      <c r="KP1861" s="64"/>
      <c r="KR1861" s="63"/>
      <c r="KV1861" s="1"/>
      <c r="KW1861" s="34"/>
      <c r="KY1861" s="35"/>
      <c r="LA1861" s="36"/>
      <c r="LC1861" s="37"/>
      <c r="LQ1861" s="1"/>
      <c r="LR1861" s="2"/>
      <c r="LT1861" s="7"/>
      <c r="LV1861" s="2"/>
      <c r="LX1861" s="7"/>
      <c r="MC1861" s="2"/>
      <c r="ME1861" s="7"/>
      <c r="MG1861" s="2"/>
      <c r="MI1861" s="7"/>
      <c r="MJ1861" s="1"/>
      <c r="NA1861" s="1"/>
      <c r="NB1861" s="2"/>
      <c r="ND1861" s="7"/>
      <c r="NF1861" s="2"/>
      <c r="NH1861" s="7"/>
      <c r="NM1861" s="2"/>
      <c r="NO1861" s="7"/>
      <c r="NQ1861" s="2"/>
      <c r="NS1861" s="7"/>
      <c r="NT1861" s="1"/>
      <c r="PW1861" s="1"/>
      <c r="RC1861" s="1"/>
      <c r="RD1861" s="2"/>
      <c r="RF1861" s="7"/>
      <c r="RH1861" s="2"/>
      <c r="RJ1861" s="7"/>
      <c r="RO1861" s="2"/>
      <c r="RQ1861" s="7"/>
      <c r="RS1861" s="2"/>
      <c r="RU1861" s="7"/>
      <c r="RV1861" s="1"/>
      <c r="SM1861" s="1"/>
      <c r="SN1861" s="2"/>
      <c r="SP1861" s="7"/>
      <c r="SR1861" s="2"/>
      <c r="ST1861" s="7"/>
      <c r="SY1861" s="2"/>
      <c r="TA1861" s="7"/>
      <c r="TC1861" s="2"/>
      <c r="TE1861" s="7"/>
      <c r="TF1861" s="1"/>
      <c r="TV1861" s="1"/>
      <c r="VT1861" s="1"/>
    </row>
    <row r="1862" spans="169:592" ht="15" thickBot="1" x14ac:dyDescent="0.35">
      <c r="FM1862" s="63"/>
      <c r="FO1862" s="64"/>
      <c r="FQ1862" s="53"/>
      <c r="FS1862" s="65"/>
      <c r="FU1862" s="66"/>
      <c r="FW1862" s="67"/>
      <c r="KH1862" s="67"/>
      <c r="KJ1862" s="66"/>
      <c r="KL1862" s="65"/>
      <c r="KN1862" s="53"/>
      <c r="KP1862" s="64"/>
      <c r="KR1862" s="63"/>
      <c r="KV1862" s="1"/>
      <c r="KW1862" s="34"/>
      <c r="KY1862" s="35"/>
      <c r="LA1862" s="36"/>
      <c r="LC1862" s="37"/>
      <c r="LQ1862" s="1"/>
      <c r="LR1862" s="2"/>
      <c r="LT1862" s="7"/>
      <c r="LV1862" s="2" t="s">
        <v>105</v>
      </c>
      <c r="LX1862" s="7" t="s">
        <v>106</v>
      </c>
      <c r="MC1862" s="2"/>
      <c r="ME1862" s="7"/>
      <c r="MG1862" s="2" t="s">
        <v>107</v>
      </c>
      <c r="MI1862" s="7" t="s">
        <v>108</v>
      </c>
      <c r="MJ1862" s="1"/>
      <c r="NA1862" s="1"/>
      <c r="NB1862" s="2"/>
      <c r="ND1862" s="7"/>
      <c r="NF1862" s="2" t="s">
        <v>105</v>
      </c>
      <c r="NH1862" s="7" t="s">
        <v>106</v>
      </c>
      <c r="NM1862" s="2"/>
      <c r="NO1862" s="7"/>
      <c r="NQ1862" s="2" t="s">
        <v>107</v>
      </c>
      <c r="NS1862" s="7" t="s">
        <v>108</v>
      </c>
      <c r="NT1862" s="1"/>
      <c r="RC1862" s="1"/>
      <c r="RD1862" s="2"/>
      <c r="RF1862" s="7"/>
      <c r="RH1862" s="2" t="s">
        <v>105</v>
      </c>
      <c r="RJ1862" s="7" t="s">
        <v>106</v>
      </c>
      <c r="RO1862" s="2"/>
      <c r="RQ1862" s="7"/>
      <c r="RS1862" s="2" t="s">
        <v>107</v>
      </c>
      <c r="RU1862" s="7" t="s">
        <v>108</v>
      </c>
      <c r="RV1862" s="1"/>
      <c r="SM1862" s="1"/>
      <c r="SN1862" s="2"/>
      <c r="SP1862" s="7"/>
      <c r="SR1862" s="2" t="s">
        <v>105</v>
      </c>
      <c r="ST1862" s="7" t="s">
        <v>106</v>
      </c>
      <c r="SY1862" s="2"/>
      <c r="TA1862" s="7"/>
      <c r="TC1862" s="2" t="s">
        <v>107</v>
      </c>
      <c r="TE1862" s="7" t="s">
        <v>108</v>
      </c>
      <c r="TF1862" s="1"/>
      <c r="TV1862" s="1"/>
      <c r="VT1862" s="1"/>
    </row>
    <row r="1863" spans="169:592" x14ac:dyDescent="0.3">
      <c r="FM1863" s="63"/>
      <c r="FO1863" s="64"/>
      <c r="FQ1863" s="53"/>
      <c r="FS1863" s="65"/>
      <c r="FU1863" s="66"/>
      <c r="FW1863" s="67"/>
      <c r="KH1863" s="67"/>
      <c r="KJ1863" s="66"/>
      <c r="KL1863" s="65"/>
      <c r="KN1863" s="53"/>
      <c r="KP1863" s="64"/>
      <c r="KR1863" s="63"/>
      <c r="KV1863" s="1"/>
      <c r="KW1863" s="34"/>
      <c r="KY1863" s="35"/>
      <c r="LA1863" s="36"/>
      <c r="LC1863" s="37"/>
      <c r="LQ1863" s="1"/>
      <c r="LR1863" s="2"/>
      <c r="LT1863" s="7"/>
      <c r="LV1863" s="4">
        <f t="array" ref="LV1863:LV1866">MO2024:MO2027</f>
        <v>0.54670343892078521</v>
      </c>
      <c r="LX1863" s="8">
        <f t="array" ref="LX1863:LX1866">MG1847:MG1850*LR1866</f>
        <v>-2.6578303883637429E-4</v>
      </c>
      <c r="MC1863" s="2"/>
      <c r="ME1863" s="7"/>
      <c r="MG1863" s="4">
        <f t="array" ref="MG1863:MG1866">NY2024:NY2027</f>
        <v>0.49454323035731196</v>
      </c>
      <c r="MI1863" s="95">
        <f t="array" ref="MI1863:MI1866">MG1847:MG1850*MC1866</f>
        <v>0</v>
      </c>
      <c r="MJ1863" s="1"/>
      <c r="NA1863" s="1"/>
      <c r="NB1863" s="2"/>
      <c r="ND1863" s="7"/>
      <c r="NF1863" s="4">
        <f t="array" ref="NF1863:NF1866">LV1863:LV1866</f>
        <v>0.54670343892078521</v>
      </c>
      <c r="NH1863" s="8">
        <f t="array" ref="NH1863:NH1866">NQ1847:NQ1850*NB1866</f>
        <v>2.143814646613866E-5</v>
      </c>
      <c r="NM1863" s="2"/>
      <c r="NO1863" s="7"/>
      <c r="NQ1863" s="4">
        <f t="array" ref="NQ1863:NQ1866">MG1863:MG1866</f>
        <v>0.49454323035731196</v>
      </c>
      <c r="NS1863" s="95">
        <f t="array" ref="NS1863:NS1866">NQ1847:NQ1850*NM1866</f>
        <v>2.1575747212877336E-5</v>
      </c>
      <c r="NT1863" s="1"/>
      <c r="PW1863" s="1"/>
      <c r="RC1863" s="1"/>
      <c r="RD1863" s="2"/>
      <c r="RF1863" s="7"/>
      <c r="RH1863" s="4">
        <f t="array" ref="RH1863:RH1866">SA2024:SA2027</f>
        <v>0.88934716221867749</v>
      </c>
      <c r="RJ1863" s="8">
        <f t="array" ref="RJ1863:RJ1866">RS1847:RS1850*RD1866</f>
        <v>4.8055532183385962E-5</v>
      </c>
      <c r="RO1863" s="2"/>
      <c r="RQ1863" s="7"/>
      <c r="RS1863" s="4">
        <f t="array" ref="RS1863:RS1866">TK2024:TK2027</f>
        <v>0.95149681903825889</v>
      </c>
      <c r="RU1863" s="95">
        <f t="array" ref="RU1863:RU1866">RS1847:RS1850*RO1866</f>
        <v>0</v>
      </c>
      <c r="RV1863" s="1"/>
      <c r="SM1863" s="1"/>
      <c r="SN1863" s="2"/>
      <c r="SP1863" s="7"/>
      <c r="SR1863" s="4">
        <f t="array" ref="SR1863:SR1866">RH1863:RH1866</f>
        <v>0.88934716221867749</v>
      </c>
      <c r="ST1863" s="8">
        <f t="array" ref="ST1863:ST1866">TC1847:TC1850*SN1866</f>
        <v>-3.6586164942312395E-6</v>
      </c>
      <c r="SY1863" s="2"/>
      <c r="TA1863" s="7"/>
      <c r="TC1863" s="4">
        <f t="array" ref="TC1863:TC1866">RS1863:RS1866</f>
        <v>0.95149681903825889</v>
      </c>
      <c r="TE1863" s="95">
        <f t="array" ref="TE1863:TE1866">TC1847:TC1850*SY1866</f>
        <v>-3.5634304897153858E-6</v>
      </c>
      <c r="TF1863" s="1"/>
      <c r="TV1863" s="1"/>
      <c r="VT1863" s="1"/>
    </row>
    <row r="1864" spans="169:592" x14ac:dyDescent="0.3">
      <c r="FM1864" s="63"/>
      <c r="FO1864" s="64"/>
      <c r="FQ1864" s="53"/>
      <c r="FS1864" s="65"/>
      <c r="FU1864" s="66"/>
      <c r="FW1864" s="67"/>
      <c r="KH1864" s="67"/>
      <c r="KJ1864" s="66"/>
      <c r="KL1864" s="65"/>
      <c r="KN1864" s="53"/>
      <c r="KP1864" s="64"/>
      <c r="KR1864" s="63"/>
      <c r="KV1864" s="1"/>
      <c r="KW1864" s="34"/>
      <c r="KY1864" s="35"/>
      <c r="LA1864" s="36"/>
      <c r="LC1864" s="37"/>
      <c r="LQ1864" s="1"/>
      <c r="LR1864" s="2"/>
      <c r="LT1864" s="7"/>
      <c r="LV1864" s="5">
        <v>0.7007682783654634</v>
      </c>
      <c r="LX1864" s="9">
        <v>-3.0632674321195757E-4</v>
      </c>
      <c r="MC1864" s="2"/>
      <c r="ME1864" s="7"/>
      <c r="MG1864" s="5">
        <v>0.66513722716846735</v>
      </c>
      <c r="MI1864" s="96">
        <v>0</v>
      </c>
      <c r="MJ1864" s="1"/>
      <c r="NA1864" s="1"/>
      <c r="NB1864" s="2"/>
      <c r="ND1864" s="7"/>
      <c r="NF1864" s="5">
        <v>0.7007682783654634</v>
      </c>
      <c r="NH1864" s="9">
        <v>2.3805721922527234E-5</v>
      </c>
      <c r="NM1864" s="2"/>
      <c r="NO1864" s="7"/>
      <c r="NQ1864" s="5">
        <v>0.66513722716846735</v>
      </c>
      <c r="NS1864" s="96">
        <v>2.3958518952735372E-5</v>
      </c>
      <c r="NT1864" s="1"/>
      <c r="RC1864" s="1"/>
      <c r="RD1864" s="2"/>
      <c r="RF1864" s="7"/>
      <c r="RH1864" s="5">
        <v>2.3364448242835518</v>
      </c>
      <c r="RJ1864" s="9">
        <v>2.5108450865319264E-4</v>
      </c>
      <c r="RO1864" s="2"/>
      <c r="RQ1864" s="7"/>
      <c r="RS1864" s="5">
        <v>2.3588966972502803</v>
      </c>
      <c r="RU1864" s="96">
        <v>0</v>
      </c>
      <c r="RV1864" s="1"/>
      <c r="SM1864" s="1"/>
      <c r="SN1864" s="2"/>
      <c r="SP1864" s="7"/>
      <c r="SR1864" s="5">
        <v>2.3364448242835518</v>
      </c>
      <c r="ST1864" s="9">
        <v>-1.788866365173606E-5</v>
      </c>
      <c r="SY1864" s="2"/>
      <c r="TA1864" s="7"/>
      <c r="TC1864" s="5">
        <v>2.3588966972502803</v>
      </c>
      <c r="TE1864" s="96">
        <v>-1.7423255369173083E-5</v>
      </c>
      <c r="TF1864" s="1"/>
      <c r="TV1864" s="1"/>
      <c r="VT1864" s="1"/>
    </row>
    <row r="1865" spans="169:592" ht="15" thickBot="1" x14ac:dyDescent="0.35">
      <c r="FM1865" s="63"/>
      <c r="FO1865" s="64"/>
      <c r="FQ1865" s="53"/>
      <c r="FS1865" s="65"/>
      <c r="FU1865" s="66"/>
      <c r="FW1865" s="67"/>
      <c r="KH1865" s="67"/>
      <c r="KJ1865" s="66"/>
      <c r="KL1865" s="65"/>
      <c r="KN1865" s="53"/>
      <c r="KP1865" s="64"/>
      <c r="KR1865" s="63"/>
      <c r="KV1865" s="1"/>
      <c r="KW1865" s="34"/>
      <c r="KY1865" s="35"/>
      <c r="LA1865" s="36"/>
      <c r="LC1865" s="37"/>
      <c r="LQ1865" s="1"/>
      <c r="LR1865" s="2" t="s">
        <v>111</v>
      </c>
      <c r="LT1865" s="7" t="s">
        <v>112</v>
      </c>
      <c r="LV1865" s="5">
        <v>1.0843287401756903</v>
      </c>
      <c r="LX1865" s="9">
        <v>-1.4701183630846698E-4</v>
      </c>
      <c r="MC1865" s="2" t="s">
        <v>113</v>
      </c>
      <c r="ME1865" s="7" t="s">
        <v>114</v>
      </c>
      <c r="MG1865" s="5">
        <v>1.1138489615455205</v>
      </c>
      <c r="MI1865" s="96">
        <v>0</v>
      </c>
      <c r="MJ1865" s="1"/>
      <c r="NA1865" s="1"/>
      <c r="NB1865" s="2" t="s">
        <v>117</v>
      </c>
      <c r="ND1865" s="7" t="s">
        <v>118</v>
      </c>
      <c r="NF1865" s="5">
        <v>1.0843287401756903</v>
      </c>
      <c r="NH1865" s="9">
        <v>1.280726642700676E-5</v>
      </c>
      <c r="NM1865" s="2" t="s">
        <v>119</v>
      </c>
      <c r="NO1865" s="7" t="s">
        <v>120</v>
      </c>
      <c r="NQ1865" s="5">
        <v>1.1138489615455205</v>
      </c>
      <c r="NS1865" s="96">
        <v>1.2889469868746504E-5</v>
      </c>
      <c r="NT1865" s="1"/>
      <c r="PW1865" s="1"/>
      <c r="RC1865" s="1"/>
      <c r="RD1865" s="2" t="s">
        <v>111</v>
      </c>
      <c r="RF1865" s="7" t="s">
        <v>112</v>
      </c>
      <c r="RH1865" s="5">
        <v>0.15972807583588666</v>
      </c>
      <c r="RJ1865" s="9">
        <v>-1.0450484060640585E-3</v>
      </c>
      <c r="RO1865" s="2" t="s">
        <v>113</v>
      </c>
      <c r="RQ1865" s="7" t="s">
        <v>114</v>
      </c>
      <c r="RS1865" s="5">
        <v>0.1383317504998986</v>
      </c>
      <c r="RU1865" s="96">
        <v>0</v>
      </c>
      <c r="RV1865" s="1"/>
      <c r="SM1865" s="1"/>
      <c r="SN1865" s="2" t="s">
        <v>117</v>
      </c>
      <c r="SP1865" s="7" t="s">
        <v>118</v>
      </c>
      <c r="SR1865" s="5">
        <v>0.15972807583588666</v>
      </c>
      <c r="ST1865" s="9">
        <v>8.4710997635879649E-5</v>
      </c>
      <c r="SY1865" s="2" t="s">
        <v>119</v>
      </c>
      <c r="TA1865" s="7" t="s">
        <v>120</v>
      </c>
      <c r="TC1865" s="5">
        <v>0.1383317504998986</v>
      </c>
      <c r="TE1865" s="96">
        <v>8.2507076723090569E-5</v>
      </c>
      <c r="TF1865" s="1"/>
      <c r="TV1865" s="1"/>
      <c r="VT1865" s="1"/>
    </row>
    <row r="1866" spans="169:592" ht="15" thickBot="1" x14ac:dyDescent="0.35">
      <c r="FM1866" s="63"/>
      <c r="FO1866" s="64"/>
      <c r="FQ1866" s="53"/>
      <c r="FS1866" s="65"/>
      <c r="FU1866" s="66"/>
      <c r="FW1866" s="67"/>
      <c r="KH1866" s="67"/>
      <c r="KJ1866" s="66"/>
      <c r="KL1866" s="65"/>
      <c r="KN1866" s="53"/>
      <c r="KP1866" s="64"/>
      <c r="KR1866" s="63"/>
      <c r="KV1866" s="1"/>
      <c r="KW1866" s="34"/>
      <c r="KY1866" s="35"/>
      <c r="LA1866" s="36"/>
      <c r="LC1866" s="37"/>
      <c r="LQ1866" s="1"/>
      <c r="LR1866" s="3">
        <f>LU1911</f>
        <v>1</v>
      </c>
      <c r="LT1866" s="41">
        <f t="array" ref="LT1866">SUM(MG1847:MG1850*LV1863:LV1866)</f>
        <v>-5.2254643858707923E-4</v>
      </c>
      <c r="LV1866" s="6">
        <v>2.1838142589769655E-2</v>
      </c>
      <c r="LX1866" s="10">
        <v>-1.4509995628856986E-4</v>
      </c>
      <c r="MC1866" s="3">
        <f>ME1911</f>
        <v>0</v>
      </c>
      <c r="ME1866" s="41">
        <f t="array" ref="ME1866">SUM(MG1847:MG1850*MG1863:MG1866)</f>
        <v>-5.0141789075465915E-4</v>
      </c>
      <c r="MG1866" s="6">
        <v>1.7080545184811863E-2</v>
      </c>
      <c r="MI1866" s="97">
        <v>0</v>
      </c>
      <c r="MJ1866" s="1"/>
      <c r="NA1866" s="1"/>
      <c r="NB1866" s="3">
        <f>NE1911</f>
        <v>0.49840050812691478</v>
      </c>
      <c r="ND1866" s="41">
        <f t="array" ref="ND1866">SUM(NQ1847:NQ1850*NF1863:NF1866)</f>
        <v>8.5298872743028652E-5</v>
      </c>
      <c r="NF1866" s="6">
        <v>2.1838142589769655E-2</v>
      </c>
      <c r="NH1866" s="10">
        <v>1.0216587008206588E-5</v>
      </c>
      <c r="NM1866" s="3">
        <f>NO1911</f>
        <v>0.50159949187308528</v>
      </c>
      <c r="NO1866" s="41">
        <f t="array" ref="NO1866">SUM(NQ1847:NQ1850*NQ1863:NQ1866)</f>
        <v>8.2014417513612256E-5</v>
      </c>
      <c r="NQ1866" s="6">
        <v>1.7080545184811863E-2</v>
      </c>
      <c r="NS1866" s="97">
        <v>1.0282162173656193E-5</v>
      </c>
      <c r="NT1866" s="1"/>
      <c r="RC1866" s="1"/>
      <c r="RD1866" s="3">
        <f>RG1911</f>
        <v>1</v>
      </c>
      <c r="RF1866" s="41">
        <f t="array" ref="RF1866">SUM(RS1847:RS1850*RH1863:RH1866)</f>
        <v>1.1160299253886196E-3</v>
      </c>
      <c r="RH1866" s="6">
        <v>-0.48502936821794862</v>
      </c>
      <c r="RJ1866" s="10">
        <v>-1.3474861263950845E-3</v>
      </c>
      <c r="RO1866" s="3">
        <f>RQ1911</f>
        <v>0</v>
      </c>
      <c r="RQ1866" s="41">
        <f t="array" ref="RQ1866">SUM(RS1847:RS1850*RS1863:RS1866)</f>
        <v>1.0962438477014754E-3</v>
      </c>
      <c r="RS1866" s="6">
        <v>-0.44735163283625212</v>
      </c>
      <c r="RU1866" s="97">
        <v>0</v>
      </c>
      <c r="RV1866" s="1"/>
      <c r="SM1866" s="1"/>
      <c r="SN1866" s="3">
        <f>SQ1911</f>
        <v>0.50658996020985714</v>
      </c>
      <c r="SP1866" s="41">
        <f t="array" ref="SP1866">SUM(TC1847:TC1850*SR1863:SR1866)</f>
        <v>-1.6852301548888203E-4</v>
      </c>
      <c r="SR1866" s="6">
        <v>-0.48502936821794862</v>
      </c>
      <c r="ST1866" s="10">
        <v>1.1103067173870035E-4</v>
      </c>
      <c r="SY1866" s="3">
        <f>TA1911</f>
        <v>0.49341003979014292</v>
      </c>
      <c r="TA1866" s="41">
        <f t="array" ref="TA1866">SUM(TC1847:TC1850*TC1863:TC1866)</f>
        <v>-1.6508460458957493E-4</v>
      </c>
      <c r="TC1866" s="6">
        <v>-0.44735163283625212</v>
      </c>
      <c r="TE1866" s="97">
        <v>1.081419934532932E-4</v>
      </c>
      <c r="TF1866" s="1"/>
      <c r="TV1866" s="1"/>
      <c r="VT1866" s="1"/>
    </row>
    <row r="1867" spans="169:592" x14ac:dyDescent="0.3">
      <c r="FM1867" s="63"/>
      <c r="FO1867" s="64"/>
      <c r="FQ1867" s="53"/>
      <c r="FS1867" s="65"/>
      <c r="FU1867" s="66"/>
      <c r="FW1867" s="67"/>
      <c r="KH1867" s="67"/>
      <c r="KJ1867" s="66"/>
      <c r="KL1867" s="65"/>
      <c r="KN1867" s="53"/>
      <c r="KP1867" s="64"/>
      <c r="KR1867" s="63"/>
      <c r="KV1867" s="1"/>
      <c r="KW1867" s="34"/>
      <c r="KY1867" s="35"/>
      <c r="LA1867" s="36"/>
      <c r="LC1867" s="37"/>
      <c r="LQ1867" s="1"/>
      <c r="LR1867" s="2"/>
      <c r="LS1867" s="1"/>
      <c r="LT1867" s="7"/>
      <c r="LU1867" s="1"/>
      <c r="LV1867" s="2"/>
      <c r="LW1867" s="1"/>
      <c r="LX1867" s="7"/>
      <c r="LY1867" s="1"/>
      <c r="LZ1867" s="1"/>
      <c r="MA1867" s="1"/>
      <c r="MB1867" s="1"/>
      <c r="MC1867" s="2"/>
      <c r="MD1867" s="1"/>
      <c r="ME1867" s="7"/>
      <c r="MF1867" s="1"/>
      <c r="MG1867" s="2"/>
      <c r="MH1867" s="1"/>
      <c r="MI1867" s="7"/>
      <c r="MJ1867" s="1"/>
      <c r="NA1867" s="1"/>
      <c r="NB1867" s="2"/>
      <c r="NC1867" s="1"/>
      <c r="ND1867" s="7"/>
      <c r="NE1867" s="1"/>
      <c r="NF1867" s="2"/>
      <c r="NG1867" s="1"/>
      <c r="NH1867" s="7"/>
      <c r="NI1867" s="1"/>
      <c r="NJ1867" s="1"/>
      <c r="NK1867" s="1"/>
      <c r="NL1867" s="1"/>
      <c r="NM1867" s="2"/>
      <c r="NN1867" s="1"/>
      <c r="NO1867" s="7"/>
      <c r="NP1867" s="1"/>
      <c r="NQ1867" s="2"/>
      <c r="NR1867" s="1"/>
      <c r="NS1867" s="7"/>
      <c r="NT1867" s="1"/>
      <c r="PW1867" s="1"/>
      <c r="RC1867" s="1"/>
      <c r="RD1867" s="2"/>
      <c r="RE1867" s="1"/>
      <c r="RF1867" s="7"/>
      <c r="RG1867" s="1"/>
      <c r="RH1867" s="2"/>
      <c r="RI1867" s="1"/>
      <c r="RJ1867" s="7"/>
      <c r="RK1867" s="1"/>
      <c r="RL1867" s="1"/>
      <c r="RM1867" s="1"/>
      <c r="RN1867" s="1"/>
      <c r="RO1867" s="2"/>
      <c r="RP1867" s="1"/>
      <c r="RQ1867" s="7"/>
      <c r="RR1867" s="1"/>
      <c r="RS1867" s="2"/>
      <c r="RT1867" s="1"/>
      <c r="RU1867" s="7"/>
      <c r="RV1867" s="1"/>
      <c r="SM1867" s="1"/>
      <c r="SN1867" s="2"/>
      <c r="SO1867" s="1"/>
      <c r="SP1867" s="7"/>
      <c r="SQ1867" s="1"/>
      <c r="SR1867" s="2"/>
      <c r="SS1867" s="1"/>
      <c r="ST1867" s="7"/>
      <c r="SU1867" s="1"/>
      <c r="SV1867" s="1"/>
      <c r="SW1867" s="1"/>
      <c r="SX1867" s="1"/>
      <c r="SY1867" s="2"/>
      <c r="SZ1867" s="1"/>
      <c r="TA1867" s="7"/>
      <c r="TB1867" s="1"/>
      <c r="TC1867" s="2"/>
      <c r="TD1867" s="1"/>
      <c r="TE1867" s="7"/>
      <c r="TF1867" s="1"/>
      <c r="TV1867" s="1"/>
      <c r="VT1867" s="1"/>
    </row>
    <row r="1868" spans="169:592" x14ac:dyDescent="0.3">
      <c r="FM1868" s="63"/>
      <c r="FO1868" s="64"/>
      <c r="FQ1868" s="53"/>
      <c r="FS1868" s="65"/>
      <c r="FU1868" s="66"/>
      <c r="FW1868" s="67"/>
      <c r="KH1868" s="67"/>
      <c r="KJ1868" s="66"/>
      <c r="KL1868" s="65"/>
      <c r="KN1868" s="53"/>
      <c r="KP1868" s="64"/>
      <c r="KR1868" s="63"/>
      <c r="KV1868" s="1"/>
      <c r="KW1868" s="34"/>
      <c r="KY1868" s="35"/>
      <c r="LA1868" s="36"/>
      <c r="LC1868" s="37"/>
      <c r="LQ1868" s="1"/>
      <c r="LR1868" s="2"/>
      <c r="LT1868" s="7"/>
      <c r="LV1868" s="34"/>
      <c r="LX1868" s="35"/>
      <c r="MC1868" s="2"/>
      <c r="ME1868" s="7"/>
      <c r="MG1868" s="36"/>
      <c r="MI1868" s="37"/>
      <c r="NB1868" s="2"/>
      <c r="ND1868" s="7"/>
      <c r="NF1868" s="34"/>
      <c r="NH1868" s="35"/>
      <c r="NM1868" s="2"/>
      <c r="NO1868" s="7"/>
      <c r="NQ1868" s="36"/>
      <c r="NS1868" s="37"/>
      <c r="RD1868" s="2"/>
      <c r="RF1868" s="7"/>
      <c r="RH1868" s="34"/>
      <c r="RJ1868" s="35"/>
      <c r="RO1868" s="2"/>
      <c r="RQ1868" s="7"/>
      <c r="RS1868" s="36"/>
      <c r="RU1868" s="37"/>
      <c r="SN1868" s="2"/>
      <c r="SP1868" s="7"/>
      <c r="SR1868" s="34"/>
      <c r="ST1868" s="35"/>
      <c r="SY1868" s="2"/>
      <c r="TA1868" s="7"/>
      <c r="TC1868" s="36"/>
      <c r="TE1868" s="37"/>
      <c r="TV1868" s="1"/>
      <c r="VT1868" s="1"/>
    </row>
    <row r="1869" spans="169:592" x14ac:dyDescent="0.3">
      <c r="FM1869" s="63"/>
      <c r="FO1869" s="64"/>
      <c r="FQ1869" s="53"/>
      <c r="FS1869" s="65"/>
      <c r="FU1869" s="66"/>
      <c r="FW1869" s="67"/>
      <c r="KH1869" s="67"/>
      <c r="KJ1869" s="66"/>
      <c r="KL1869" s="65"/>
      <c r="KN1869" s="53"/>
      <c r="KP1869" s="64"/>
      <c r="KR1869" s="63"/>
      <c r="KV1869" s="1"/>
      <c r="KW1869" s="34"/>
      <c r="KY1869" s="35"/>
      <c r="LA1869" s="36"/>
      <c r="LC1869" s="37"/>
      <c r="LQ1869" s="1"/>
      <c r="LR1869" s="2"/>
      <c r="LT1869" s="7"/>
      <c r="LV1869" s="34"/>
      <c r="LX1869" s="35"/>
      <c r="MC1869" s="2"/>
      <c r="ME1869" s="7"/>
      <c r="MG1869" s="36"/>
      <c r="MI1869" s="37"/>
      <c r="NB1869" s="2"/>
      <c r="ND1869" s="7"/>
      <c r="NF1869" s="34"/>
      <c r="NH1869" s="35"/>
      <c r="NM1869" s="2"/>
      <c r="NO1869" s="7"/>
      <c r="NQ1869" s="36"/>
      <c r="NS1869" s="37"/>
      <c r="PN1869" s="44"/>
      <c r="PW1869" s="1"/>
      <c r="RD1869" s="2"/>
      <c r="RF1869" s="7"/>
      <c r="RH1869" s="34"/>
      <c r="RJ1869" s="35"/>
      <c r="RO1869" s="2"/>
      <c r="RQ1869" s="7"/>
      <c r="RS1869" s="36"/>
      <c r="RU1869" s="37"/>
      <c r="SN1869" s="2"/>
      <c r="SP1869" s="7"/>
      <c r="SR1869" s="34"/>
      <c r="ST1869" s="35"/>
      <c r="SY1869" s="2"/>
      <c r="TA1869" s="7"/>
      <c r="TC1869" s="36"/>
      <c r="TE1869" s="37"/>
      <c r="TV1869" s="1"/>
      <c r="UZ1869" s="44"/>
      <c r="VT1869" s="1"/>
    </row>
    <row r="1870" spans="169:592" x14ac:dyDescent="0.3">
      <c r="FM1870" s="63"/>
      <c r="FO1870" s="64"/>
      <c r="FQ1870" s="53"/>
      <c r="FS1870" s="65"/>
      <c r="FU1870" s="66"/>
      <c r="FW1870" s="67"/>
      <c r="KH1870" s="67"/>
      <c r="KJ1870" s="66"/>
      <c r="KL1870" s="65"/>
      <c r="KN1870" s="53"/>
      <c r="KP1870" s="64"/>
      <c r="KR1870" s="63"/>
      <c r="KV1870" s="1"/>
      <c r="KW1870" s="34"/>
      <c r="KY1870" s="35"/>
      <c r="LA1870" s="36"/>
      <c r="LC1870" s="37"/>
      <c r="LQ1870" s="1"/>
      <c r="LR1870" s="2"/>
      <c r="LT1870" s="7"/>
      <c r="LV1870" s="34"/>
      <c r="LX1870" s="35"/>
      <c r="LY1870" s="35"/>
      <c r="LZ1870" s="35"/>
      <c r="MA1870" s="35"/>
      <c r="MB1870" s="35"/>
      <c r="MC1870" s="2"/>
      <c r="MD1870" s="35"/>
      <c r="ME1870" s="7"/>
      <c r="MF1870" s="35"/>
      <c r="MG1870" s="35"/>
      <c r="MH1870" s="35"/>
      <c r="MI1870" s="35"/>
      <c r="MJ1870" s="35"/>
      <c r="MK1870" s="35"/>
      <c r="ML1870" s="35"/>
      <c r="MM1870" s="35"/>
      <c r="MN1870" s="35"/>
      <c r="MO1870" s="35"/>
      <c r="MP1870" s="35"/>
      <c r="MQ1870" s="35"/>
      <c r="MR1870" s="35"/>
      <c r="MS1870" s="35"/>
      <c r="MT1870" s="35"/>
      <c r="MU1870" s="35"/>
      <c r="MV1870" s="35"/>
      <c r="MW1870" s="35"/>
      <c r="MX1870" s="35"/>
      <c r="MY1870" s="35"/>
      <c r="MZ1870" s="35"/>
      <c r="NA1870" s="35"/>
      <c r="NB1870" s="2"/>
      <c r="NC1870" s="35"/>
      <c r="ND1870" s="7"/>
      <c r="NE1870" s="35"/>
      <c r="NF1870" s="34"/>
      <c r="NG1870" s="35"/>
      <c r="NH1870" s="35"/>
      <c r="NM1870" s="2"/>
      <c r="NO1870" s="7"/>
      <c r="NQ1870" s="36"/>
      <c r="NS1870" s="37"/>
      <c r="PN1870" s="44"/>
      <c r="RD1870" s="2"/>
      <c r="RF1870" s="7"/>
      <c r="RH1870" s="34"/>
      <c r="RJ1870" s="35"/>
      <c r="RK1870" s="35"/>
      <c r="RL1870" s="35"/>
      <c r="RM1870" s="35"/>
      <c r="RN1870" s="35"/>
      <c r="RO1870" s="2"/>
      <c r="RP1870" s="35"/>
      <c r="RQ1870" s="7"/>
      <c r="RR1870" s="35"/>
      <c r="RS1870" s="35"/>
      <c r="RT1870" s="35"/>
      <c r="RU1870" s="35"/>
      <c r="RV1870" s="35"/>
      <c r="RW1870" s="35"/>
      <c r="RX1870" s="35"/>
      <c r="RY1870" s="35"/>
      <c r="RZ1870" s="35"/>
      <c r="SA1870" s="35"/>
      <c r="SB1870" s="35"/>
      <c r="SC1870" s="35"/>
      <c r="SD1870" s="35"/>
      <c r="SE1870" s="35"/>
      <c r="SF1870" s="35"/>
      <c r="SG1870" s="35"/>
      <c r="SH1870" s="35"/>
      <c r="SI1870" s="35"/>
      <c r="SJ1870" s="35"/>
      <c r="SK1870" s="35"/>
      <c r="SL1870" s="35"/>
      <c r="SM1870" s="35"/>
      <c r="SN1870" s="2"/>
      <c r="SO1870" s="35"/>
      <c r="SP1870" s="7"/>
      <c r="SQ1870" s="35"/>
      <c r="SR1870" s="34"/>
      <c r="SS1870" s="35"/>
      <c r="ST1870" s="35"/>
      <c r="SY1870" s="2"/>
      <c r="TA1870" s="7"/>
      <c r="TC1870" s="36"/>
      <c r="TE1870" s="37"/>
      <c r="TV1870" s="1"/>
      <c r="UZ1870" s="44"/>
      <c r="VT1870" s="1"/>
    </row>
    <row r="1871" spans="169:592" x14ac:dyDescent="0.3">
      <c r="FM1871" s="63"/>
      <c r="FO1871" s="64"/>
      <c r="FQ1871" s="53"/>
      <c r="FS1871" s="65"/>
      <c r="FU1871" s="66"/>
      <c r="FW1871" s="67"/>
      <c r="KH1871" s="67"/>
      <c r="KJ1871" s="66"/>
      <c r="KL1871" s="65"/>
      <c r="KN1871" s="53"/>
      <c r="KP1871" s="64"/>
      <c r="KR1871" s="63"/>
      <c r="KV1871" s="1"/>
      <c r="KW1871" s="34"/>
      <c r="KY1871" s="35"/>
      <c r="LA1871" s="36"/>
      <c r="LC1871" s="37"/>
      <c r="LQ1871" s="1"/>
      <c r="LR1871" s="2"/>
      <c r="LT1871" s="7"/>
      <c r="LV1871" s="34"/>
      <c r="MC1871" s="2"/>
      <c r="ME1871" s="7"/>
      <c r="MG1871" s="36"/>
      <c r="MI1871" s="37"/>
      <c r="MY1871" s="35"/>
      <c r="NB1871" s="2"/>
      <c r="ND1871" s="7"/>
      <c r="NF1871" s="34"/>
      <c r="NM1871" s="2"/>
      <c r="NO1871" s="7"/>
      <c r="NQ1871" s="36"/>
      <c r="NS1871" s="37"/>
      <c r="PN1871" s="44"/>
      <c r="PW1871" s="1"/>
      <c r="RD1871" s="2"/>
      <c r="RF1871" s="7"/>
      <c r="RH1871" s="34"/>
      <c r="RO1871" s="2"/>
      <c r="RQ1871" s="7"/>
      <c r="RS1871" s="36"/>
      <c r="RU1871" s="37"/>
      <c r="SK1871" s="35"/>
      <c r="SN1871" s="2"/>
      <c r="SP1871" s="7"/>
      <c r="SR1871" s="34"/>
      <c r="SY1871" s="2"/>
      <c r="TA1871" s="7"/>
      <c r="TC1871" s="36"/>
      <c r="TE1871" s="37"/>
      <c r="TV1871" s="1"/>
      <c r="UZ1871" s="44"/>
      <c r="VT1871" s="1"/>
    </row>
    <row r="1872" spans="169:592" x14ac:dyDescent="0.3">
      <c r="FM1872" s="63"/>
      <c r="FO1872" s="64"/>
      <c r="FQ1872" s="53"/>
      <c r="FS1872" s="65"/>
      <c r="FU1872" s="66"/>
      <c r="FW1872" s="67"/>
      <c r="KH1872" s="67"/>
      <c r="KJ1872" s="66"/>
      <c r="KL1872" s="65"/>
      <c r="KN1872" s="53"/>
      <c r="KP1872" s="64"/>
      <c r="KR1872" s="63"/>
      <c r="KV1872" s="1"/>
      <c r="KW1872" s="34"/>
      <c r="KY1872" s="35"/>
      <c r="LA1872" s="36"/>
      <c r="LC1872" s="37"/>
      <c r="LQ1872" s="1"/>
      <c r="LR1872" s="2"/>
      <c r="LT1872" s="7"/>
      <c r="LV1872" s="34"/>
      <c r="LW1872" s="34"/>
      <c r="LX1872" s="34"/>
      <c r="LY1872" s="34"/>
      <c r="LZ1872" s="34"/>
      <c r="MA1872" s="34"/>
      <c r="MB1872" s="34"/>
      <c r="MC1872" s="2"/>
      <c r="MD1872" s="34"/>
      <c r="ME1872" s="7"/>
      <c r="MF1872" s="34"/>
      <c r="MG1872" s="34"/>
      <c r="MH1872" s="34"/>
      <c r="MI1872" s="34"/>
      <c r="MJ1872" s="34"/>
      <c r="MK1872" s="34"/>
      <c r="ML1872" s="34"/>
      <c r="MM1872" s="34"/>
      <c r="MN1872" s="34"/>
      <c r="MO1872" s="34"/>
      <c r="MP1872" s="34"/>
      <c r="MQ1872" s="34"/>
      <c r="MR1872" s="34"/>
      <c r="MS1872" s="34"/>
      <c r="MT1872" s="34"/>
      <c r="MU1872" s="34"/>
      <c r="MV1872" s="34"/>
      <c r="MW1872" s="34"/>
      <c r="MX1872" s="34"/>
      <c r="MY1872" s="34"/>
      <c r="MZ1872" s="34"/>
      <c r="NA1872" s="34"/>
      <c r="NB1872" s="2"/>
      <c r="NC1872" s="34"/>
      <c r="ND1872" s="7"/>
      <c r="NE1872" s="34"/>
      <c r="NF1872" s="34"/>
      <c r="NM1872" s="2"/>
      <c r="NO1872" s="7"/>
      <c r="NQ1872" s="36"/>
      <c r="NS1872" s="37"/>
      <c r="PN1872" s="44"/>
      <c r="RD1872" s="2"/>
      <c r="RF1872" s="7"/>
      <c r="RH1872" s="34"/>
      <c r="RI1872" s="34"/>
      <c r="RJ1872" s="34"/>
      <c r="RK1872" s="34"/>
      <c r="RL1872" s="34"/>
      <c r="RM1872" s="34"/>
      <c r="RN1872" s="34"/>
      <c r="RO1872" s="2"/>
      <c r="RP1872" s="34"/>
      <c r="RQ1872" s="7"/>
      <c r="RR1872" s="34"/>
      <c r="RS1872" s="34"/>
      <c r="RT1872" s="34"/>
      <c r="RU1872" s="34"/>
      <c r="RV1872" s="34"/>
      <c r="RW1872" s="34"/>
      <c r="RX1872" s="34"/>
      <c r="RY1872" s="34"/>
      <c r="RZ1872" s="34"/>
      <c r="SA1872" s="34"/>
      <c r="SB1872" s="34"/>
      <c r="SC1872" s="34"/>
      <c r="SD1872" s="34"/>
      <c r="SE1872" s="34"/>
      <c r="SF1872" s="34"/>
      <c r="SG1872" s="34"/>
      <c r="SH1872" s="34"/>
      <c r="SI1872" s="34"/>
      <c r="SJ1872" s="34"/>
      <c r="SK1872" s="34"/>
      <c r="SL1872" s="34"/>
      <c r="SM1872" s="34"/>
      <c r="SN1872" s="2"/>
      <c r="SO1872" s="34"/>
      <c r="SP1872" s="7"/>
      <c r="SQ1872" s="34"/>
      <c r="SR1872" s="34"/>
      <c r="SY1872" s="2"/>
      <c r="TA1872" s="7"/>
      <c r="TC1872" s="36"/>
      <c r="TE1872" s="37"/>
      <c r="TV1872" s="1"/>
      <c r="UZ1872" s="44"/>
      <c r="VT1872" s="1"/>
    </row>
    <row r="1873" spans="169:592" x14ac:dyDescent="0.3">
      <c r="FM1873" s="63"/>
      <c r="FO1873" s="64"/>
      <c r="FQ1873" s="53"/>
      <c r="FS1873" s="65"/>
      <c r="FU1873" s="66"/>
      <c r="FW1873" s="67"/>
      <c r="KH1873" s="67"/>
      <c r="KJ1873" s="66"/>
      <c r="KL1873" s="65"/>
      <c r="KN1873" s="53"/>
      <c r="KP1873" s="64"/>
      <c r="KR1873" s="63"/>
      <c r="KV1873" s="1"/>
      <c r="KW1873" s="34"/>
      <c r="KY1873" s="35"/>
      <c r="LA1873" s="36"/>
      <c r="LC1873" s="37"/>
      <c r="LQ1873" s="1"/>
      <c r="LR1873" s="2"/>
      <c r="LT1873" s="7"/>
      <c r="MC1873" s="2"/>
      <c r="ME1873" s="7"/>
      <c r="MG1873" s="36"/>
      <c r="MI1873" s="37"/>
      <c r="MW1873" s="34"/>
      <c r="MY1873" s="35"/>
      <c r="NB1873" s="2"/>
      <c r="ND1873" s="7"/>
      <c r="NM1873" s="2"/>
      <c r="NO1873" s="7"/>
      <c r="NQ1873" s="36"/>
      <c r="NS1873" s="37"/>
      <c r="PN1873" s="44"/>
      <c r="PW1873" s="1"/>
      <c r="RD1873" s="2"/>
      <c r="RF1873" s="7"/>
      <c r="RO1873" s="2"/>
      <c r="RQ1873" s="7"/>
      <c r="RS1873" s="36"/>
      <c r="RU1873" s="37"/>
      <c r="SI1873" s="34"/>
      <c r="SK1873" s="35"/>
      <c r="SN1873" s="2"/>
      <c r="SP1873" s="7"/>
      <c r="SY1873" s="2"/>
      <c r="TA1873" s="7"/>
      <c r="TC1873" s="36"/>
      <c r="TE1873" s="37"/>
      <c r="TV1873" s="1"/>
      <c r="UZ1873" s="44"/>
      <c r="VT1873" s="1"/>
    </row>
    <row r="1874" spans="169:592" x14ac:dyDescent="0.3">
      <c r="FM1874" s="63"/>
      <c r="FO1874" s="64"/>
      <c r="FQ1874" s="53"/>
      <c r="FS1874" s="65"/>
      <c r="FU1874" s="66"/>
      <c r="FW1874" s="67"/>
      <c r="KH1874" s="67"/>
      <c r="KJ1874" s="66"/>
      <c r="KL1874" s="65"/>
      <c r="KN1874" s="53"/>
      <c r="KP1874" s="64"/>
      <c r="KR1874" s="63"/>
      <c r="KV1874" s="1"/>
      <c r="KW1874" s="34"/>
      <c r="KY1874" s="35"/>
      <c r="LA1874" s="36"/>
      <c r="LC1874" s="37"/>
      <c r="LQ1874" s="1"/>
      <c r="LR1874" s="2"/>
      <c r="LT1874" s="7"/>
      <c r="MC1874" s="2"/>
      <c r="ME1874" s="7"/>
      <c r="MG1874" s="36"/>
      <c r="MI1874" s="37"/>
      <c r="MW1874" s="34"/>
      <c r="MY1874" s="35"/>
      <c r="NB1874" s="2"/>
      <c r="ND1874" s="7"/>
      <c r="NM1874" s="2"/>
      <c r="NO1874" s="7"/>
      <c r="NQ1874" s="36"/>
      <c r="NS1874" s="37"/>
      <c r="PN1874" s="44"/>
      <c r="RD1874" s="2"/>
      <c r="RF1874" s="7"/>
      <c r="RO1874" s="2"/>
      <c r="RQ1874" s="7"/>
      <c r="RS1874" s="36"/>
      <c r="RU1874" s="37"/>
      <c r="SI1874" s="34"/>
      <c r="SK1874" s="35"/>
      <c r="SN1874" s="2"/>
      <c r="SP1874" s="7"/>
      <c r="SY1874" s="2"/>
      <c r="TA1874" s="7"/>
      <c r="TC1874" s="36"/>
      <c r="TE1874" s="37"/>
      <c r="TV1874" s="1"/>
      <c r="UZ1874" s="44"/>
      <c r="VT1874" s="1"/>
    </row>
    <row r="1875" spans="169:592" x14ac:dyDescent="0.3">
      <c r="FM1875" s="63"/>
      <c r="FO1875" s="64"/>
      <c r="FQ1875" s="53"/>
      <c r="FS1875" s="65"/>
      <c r="FU1875" s="66"/>
      <c r="FW1875" s="67"/>
      <c r="KH1875" s="67"/>
      <c r="KJ1875" s="66"/>
      <c r="KL1875" s="65"/>
      <c r="KN1875" s="53"/>
      <c r="KP1875" s="64"/>
      <c r="KR1875" s="63"/>
      <c r="KV1875" s="1"/>
      <c r="KW1875" s="34"/>
      <c r="KY1875" s="35"/>
      <c r="LA1875" s="36"/>
      <c r="LC1875" s="37"/>
      <c r="LQ1875" s="1"/>
      <c r="LR1875" s="2"/>
      <c r="LT1875" s="7"/>
      <c r="MC1875" s="2"/>
      <c r="ME1875" s="7"/>
      <c r="MG1875" s="36"/>
      <c r="MI1875" s="37"/>
      <c r="MW1875" s="34"/>
      <c r="MY1875" s="35"/>
      <c r="NB1875" s="2"/>
      <c r="ND1875" s="7"/>
      <c r="NM1875" s="2"/>
      <c r="NO1875" s="7"/>
      <c r="NQ1875" s="36"/>
      <c r="NS1875" s="37"/>
      <c r="PN1875" s="44"/>
      <c r="PW1875" s="1"/>
      <c r="RD1875" s="2"/>
      <c r="RF1875" s="7"/>
      <c r="RO1875" s="2"/>
      <c r="RQ1875" s="7"/>
      <c r="RS1875" s="36"/>
      <c r="RU1875" s="37"/>
      <c r="SI1875" s="34"/>
      <c r="SK1875" s="35"/>
      <c r="SN1875" s="2"/>
      <c r="SP1875" s="7"/>
      <c r="SY1875" s="2"/>
      <c r="TA1875" s="7"/>
      <c r="TC1875" s="36"/>
      <c r="TE1875" s="37"/>
      <c r="TV1875" s="1"/>
      <c r="UZ1875" s="44"/>
      <c r="VT1875" s="1"/>
    </row>
    <row r="1876" spans="169:592" x14ac:dyDescent="0.3">
      <c r="FM1876" s="63"/>
      <c r="FO1876" s="64"/>
      <c r="FQ1876" s="53"/>
      <c r="FS1876" s="65"/>
      <c r="FU1876" s="66"/>
      <c r="FW1876" s="67"/>
      <c r="KH1876" s="67"/>
      <c r="KJ1876" s="66"/>
      <c r="KL1876" s="65"/>
      <c r="KN1876" s="53"/>
      <c r="KP1876" s="64"/>
      <c r="KR1876" s="63"/>
      <c r="KV1876" s="1"/>
      <c r="KW1876" s="34"/>
      <c r="KY1876" s="35"/>
      <c r="LA1876" s="36"/>
      <c r="LC1876" s="37"/>
      <c r="LQ1876" s="1"/>
      <c r="LR1876" s="2"/>
      <c r="LT1876" s="7"/>
      <c r="MC1876" s="2"/>
      <c r="ME1876" s="7"/>
      <c r="MG1876" s="36"/>
      <c r="MI1876" s="37"/>
      <c r="MW1876" s="34"/>
      <c r="MY1876" s="35"/>
      <c r="NB1876" s="2"/>
      <c r="ND1876" s="7"/>
      <c r="NM1876" s="2"/>
      <c r="NO1876" s="7"/>
      <c r="NQ1876" s="36"/>
      <c r="NS1876" s="37"/>
      <c r="PN1876" s="44"/>
      <c r="RD1876" s="2"/>
      <c r="RF1876" s="7"/>
      <c r="RO1876" s="2"/>
      <c r="RQ1876" s="7"/>
      <c r="RS1876" s="36"/>
      <c r="RU1876" s="37"/>
      <c r="SI1876" s="34"/>
      <c r="SK1876" s="35"/>
      <c r="SN1876" s="2"/>
      <c r="SP1876" s="7"/>
      <c r="SY1876" s="2"/>
      <c r="TA1876" s="7"/>
      <c r="TC1876" s="36"/>
      <c r="TE1876" s="37"/>
      <c r="TV1876" s="1"/>
      <c r="UZ1876" s="44"/>
      <c r="VT1876" s="1"/>
    </row>
    <row r="1877" spans="169:592" x14ac:dyDescent="0.3">
      <c r="FM1877" s="63"/>
      <c r="FO1877" s="64"/>
      <c r="FQ1877" s="53"/>
      <c r="FS1877" s="65"/>
      <c r="FU1877" s="66"/>
      <c r="FW1877" s="67"/>
      <c r="KH1877" s="67"/>
      <c r="KJ1877" s="66"/>
      <c r="KL1877" s="65"/>
      <c r="KN1877" s="53"/>
      <c r="KP1877" s="64"/>
      <c r="KR1877" s="63"/>
      <c r="KV1877" s="1"/>
      <c r="KW1877" s="34"/>
      <c r="KY1877" s="35"/>
      <c r="LA1877" s="36"/>
      <c r="LC1877" s="37"/>
      <c r="LQ1877" s="1"/>
      <c r="LR1877" s="2"/>
      <c r="LT1877" s="7"/>
      <c r="MC1877" s="2"/>
      <c r="ME1877" s="7"/>
      <c r="MG1877" s="36"/>
      <c r="MI1877" s="37"/>
      <c r="MW1877" s="34"/>
      <c r="MY1877" s="35"/>
      <c r="NB1877" s="2"/>
      <c r="ND1877" s="7"/>
      <c r="NM1877" s="2"/>
      <c r="NO1877" s="7"/>
      <c r="NQ1877" s="36"/>
      <c r="NS1877" s="37"/>
      <c r="PN1877" s="44"/>
      <c r="PW1877" s="1"/>
      <c r="RD1877" s="2"/>
      <c r="RF1877" s="7"/>
      <c r="RO1877" s="2"/>
      <c r="RQ1877" s="7"/>
      <c r="RS1877" s="36"/>
      <c r="RU1877" s="37"/>
      <c r="SI1877" s="34"/>
      <c r="SK1877" s="35"/>
      <c r="SN1877" s="2"/>
      <c r="SP1877" s="7"/>
      <c r="SY1877" s="2"/>
      <c r="TA1877" s="7"/>
      <c r="TC1877" s="36"/>
      <c r="TE1877" s="37"/>
      <c r="TV1877" s="1"/>
      <c r="UZ1877" s="44"/>
      <c r="VT1877" s="1"/>
    </row>
    <row r="1878" spans="169:592" x14ac:dyDescent="0.3">
      <c r="FM1878" s="63"/>
      <c r="FO1878" s="64"/>
      <c r="FQ1878" s="53"/>
      <c r="FS1878" s="65"/>
      <c r="FU1878" s="66"/>
      <c r="FW1878" s="67"/>
      <c r="KH1878" s="67"/>
      <c r="KJ1878" s="66"/>
      <c r="KL1878" s="65"/>
      <c r="KN1878" s="53"/>
      <c r="KP1878" s="64"/>
      <c r="KR1878" s="63"/>
      <c r="KV1878" s="1"/>
      <c r="KW1878" s="34"/>
      <c r="KY1878" s="35"/>
      <c r="LA1878" s="36"/>
      <c r="LC1878" s="37"/>
      <c r="LQ1878" s="1"/>
      <c r="LR1878" s="2"/>
      <c r="LT1878" s="7"/>
      <c r="MC1878" s="2"/>
      <c r="ME1878" s="7"/>
      <c r="MG1878" s="36"/>
      <c r="MI1878" s="37"/>
      <c r="MW1878" s="34"/>
      <c r="MY1878" s="35"/>
      <c r="NB1878" s="2"/>
      <c r="ND1878" s="7"/>
      <c r="NM1878" s="2"/>
      <c r="NO1878" s="7"/>
      <c r="NQ1878" s="36"/>
      <c r="NS1878" s="37"/>
      <c r="PN1878" s="44"/>
      <c r="RD1878" s="2"/>
      <c r="RF1878" s="7"/>
      <c r="RO1878" s="2"/>
      <c r="RQ1878" s="7"/>
      <c r="RS1878" s="36"/>
      <c r="RU1878" s="37"/>
      <c r="SI1878" s="34"/>
      <c r="SK1878" s="35"/>
      <c r="SN1878" s="2"/>
      <c r="SP1878" s="7"/>
      <c r="SY1878" s="2"/>
      <c r="TA1878" s="7"/>
      <c r="TC1878" s="36"/>
      <c r="TE1878" s="37"/>
      <c r="TV1878" s="1"/>
      <c r="UZ1878" s="44"/>
      <c r="VT1878" s="1"/>
    </row>
    <row r="1879" spans="169:592" x14ac:dyDescent="0.3">
      <c r="FM1879" s="63"/>
      <c r="FO1879" s="64"/>
      <c r="FQ1879" s="53"/>
      <c r="FS1879" s="65"/>
      <c r="FU1879" s="66"/>
      <c r="FW1879" s="67"/>
      <c r="KH1879" s="67"/>
      <c r="KJ1879" s="66"/>
      <c r="KL1879" s="65"/>
      <c r="KN1879" s="53"/>
      <c r="KP1879" s="64"/>
      <c r="KR1879" s="63"/>
      <c r="KV1879" s="1"/>
      <c r="KW1879" s="34"/>
      <c r="KY1879" s="35"/>
      <c r="LA1879" s="36"/>
      <c r="LC1879" s="37"/>
      <c r="LQ1879" s="1"/>
      <c r="LR1879" s="2"/>
      <c r="LT1879" s="7"/>
      <c r="MC1879" s="2"/>
      <c r="ME1879" s="7"/>
      <c r="MG1879" s="36"/>
      <c r="MI1879" s="37"/>
      <c r="MW1879" s="34"/>
      <c r="MY1879" s="35"/>
      <c r="NB1879" s="2"/>
      <c r="ND1879" s="7"/>
      <c r="NM1879" s="2"/>
      <c r="NO1879" s="7"/>
      <c r="NQ1879" s="36"/>
      <c r="NS1879" s="37"/>
      <c r="PN1879" s="44"/>
      <c r="PW1879" s="1"/>
      <c r="RD1879" s="2"/>
      <c r="RF1879" s="7"/>
      <c r="RO1879" s="2"/>
      <c r="RQ1879" s="7"/>
      <c r="RS1879" s="36"/>
      <c r="RU1879" s="37"/>
      <c r="SI1879" s="34"/>
      <c r="SK1879" s="35"/>
      <c r="SN1879" s="2"/>
      <c r="SP1879" s="7"/>
      <c r="SY1879" s="2"/>
      <c r="TA1879" s="7"/>
      <c r="TC1879" s="36"/>
      <c r="TE1879" s="37"/>
      <c r="TV1879" s="1"/>
      <c r="UZ1879" s="44"/>
      <c r="VT1879" s="1"/>
    </row>
    <row r="1880" spans="169:592" x14ac:dyDescent="0.3">
      <c r="FM1880" s="63"/>
      <c r="FO1880" s="64"/>
      <c r="FQ1880" s="53"/>
      <c r="FS1880" s="65"/>
      <c r="FU1880" s="66"/>
      <c r="FW1880" s="67"/>
      <c r="KH1880" s="67"/>
      <c r="KJ1880" s="66"/>
      <c r="KL1880" s="65"/>
      <c r="KN1880" s="53"/>
      <c r="KP1880" s="64"/>
      <c r="KR1880" s="63"/>
      <c r="KV1880" s="1"/>
      <c r="KW1880" s="34"/>
      <c r="KY1880" s="35"/>
      <c r="LA1880" s="36"/>
      <c r="LC1880" s="37"/>
      <c r="LQ1880" s="1"/>
      <c r="LR1880" s="2"/>
      <c r="LT1880" s="7"/>
      <c r="MC1880" s="2"/>
      <c r="ME1880" s="7"/>
      <c r="MG1880" s="36"/>
      <c r="MI1880" s="37"/>
      <c r="MJ1880" s="37"/>
      <c r="MK1880" s="37"/>
      <c r="ML1880" s="37"/>
      <c r="MM1880" s="37"/>
      <c r="MN1880" s="37"/>
      <c r="MO1880" s="37"/>
      <c r="MP1880" s="37"/>
      <c r="MQ1880" s="37"/>
      <c r="MR1880" s="37"/>
      <c r="MS1880" s="37"/>
      <c r="MT1880" s="37"/>
      <c r="MU1880" s="37"/>
      <c r="MV1880" s="37"/>
      <c r="MW1880" s="37"/>
      <c r="MX1880" s="37"/>
      <c r="MY1880" s="37"/>
      <c r="MZ1880" s="37"/>
      <c r="NA1880" s="37"/>
      <c r="NB1880" s="2"/>
      <c r="NC1880" s="37"/>
      <c r="ND1880" s="7"/>
      <c r="NE1880" s="37"/>
      <c r="NF1880" s="37"/>
      <c r="NG1880" s="37"/>
      <c r="NH1880" s="37"/>
      <c r="NI1880" s="37"/>
      <c r="NJ1880" s="37"/>
      <c r="NK1880" s="37"/>
      <c r="NL1880" s="37"/>
      <c r="NM1880" s="2"/>
      <c r="NN1880" s="37"/>
      <c r="NO1880" s="7"/>
      <c r="NP1880" s="37"/>
      <c r="NQ1880" s="36"/>
      <c r="NR1880" s="37"/>
      <c r="NS1880" s="37"/>
      <c r="NT1880" s="37"/>
      <c r="NU1880" s="37"/>
      <c r="NV1880" s="37"/>
      <c r="NW1880" s="37"/>
      <c r="NX1880" s="37"/>
      <c r="NY1880" s="37"/>
      <c r="NZ1880" s="37"/>
      <c r="OA1880" s="37"/>
      <c r="OB1880" s="37"/>
      <c r="OC1880" s="37"/>
      <c r="OD1880" s="37"/>
      <c r="OE1880" s="37"/>
      <c r="OF1880" s="37"/>
      <c r="OG1880" s="37"/>
      <c r="OH1880" s="37"/>
      <c r="OI1880" s="37"/>
      <c r="PN1880" s="44"/>
      <c r="RD1880" s="2"/>
      <c r="RF1880" s="7"/>
      <c r="RO1880" s="2"/>
      <c r="RQ1880" s="7"/>
      <c r="RS1880" s="36"/>
      <c r="RU1880" s="37"/>
      <c r="RV1880" s="37"/>
      <c r="RW1880" s="37"/>
      <c r="RX1880" s="37"/>
      <c r="RY1880" s="37"/>
      <c r="RZ1880" s="37"/>
      <c r="SA1880" s="37"/>
      <c r="SB1880" s="37"/>
      <c r="SC1880" s="37"/>
      <c r="SD1880" s="37"/>
      <c r="SE1880" s="37"/>
      <c r="SF1880" s="37"/>
      <c r="SG1880" s="37"/>
      <c r="SH1880" s="37"/>
      <c r="SI1880" s="37"/>
      <c r="SJ1880" s="37"/>
      <c r="SK1880" s="37"/>
      <c r="SL1880" s="37"/>
      <c r="SM1880" s="37"/>
      <c r="SN1880" s="2"/>
      <c r="SO1880" s="37"/>
      <c r="SP1880" s="7"/>
      <c r="SQ1880" s="37"/>
      <c r="SR1880" s="37"/>
      <c r="SS1880" s="37"/>
      <c r="ST1880" s="37"/>
      <c r="SU1880" s="37"/>
      <c r="SV1880" s="37"/>
      <c r="SW1880" s="37"/>
      <c r="SX1880" s="37"/>
      <c r="SY1880" s="2"/>
      <c r="SZ1880" s="37"/>
      <c r="TA1880" s="7"/>
      <c r="TB1880" s="37"/>
      <c r="TC1880" s="36"/>
      <c r="TD1880" s="37"/>
      <c r="TE1880" s="37"/>
      <c r="TF1880" s="37"/>
      <c r="TG1880" s="37"/>
      <c r="TH1880" s="37"/>
      <c r="TI1880" s="37"/>
      <c r="TJ1880" s="37"/>
      <c r="TK1880" s="37"/>
      <c r="TL1880" s="37"/>
      <c r="TM1880" s="37"/>
      <c r="TN1880" s="37"/>
      <c r="TO1880" s="37"/>
      <c r="TP1880" s="37"/>
      <c r="TQ1880" s="37"/>
      <c r="TR1880" s="37"/>
      <c r="TS1880" s="37"/>
      <c r="TT1880" s="37"/>
      <c r="TU1880" s="37"/>
      <c r="TV1880" s="1"/>
      <c r="UZ1880" s="44"/>
      <c r="VT1880" s="1"/>
    </row>
    <row r="1881" spans="169:592" x14ac:dyDescent="0.3">
      <c r="FM1881" s="63"/>
      <c r="FO1881" s="64"/>
      <c r="FQ1881" s="53"/>
      <c r="FS1881" s="65"/>
      <c r="FU1881" s="66"/>
      <c r="FW1881" s="67"/>
      <c r="KH1881" s="67"/>
      <c r="KJ1881" s="66"/>
      <c r="KL1881" s="65"/>
      <c r="KN1881" s="53"/>
      <c r="KP1881" s="64"/>
      <c r="KR1881" s="63"/>
      <c r="KV1881" s="1"/>
      <c r="KW1881" s="34"/>
      <c r="KY1881" s="35"/>
      <c r="LA1881" s="36"/>
      <c r="LC1881" s="37"/>
      <c r="LQ1881" s="1"/>
      <c r="LR1881" s="2"/>
      <c r="LT1881" s="7"/>
      <c r="MC1881" s="2"/>
      <c r="ME1881" s="7"/>
      <c r="MG1881" s="36"/>
      <c r="MW1881" s="34"/>
      <c r="MY1881" s="35"/>
      <c r="NB1881" s="2"/>
      <c r="ND1881" s="7"/>
      <c r="NM1881" s="2"/>
      <c r="NO1881" s="7"/>
      <c r="NQ1881" s="36"/>
      <c r="OI1881" s="37"/>
      <c r="PN1881" s="44"/>
      <c r="PW1881" s="1"/>
      <c r="RD1881" s="2"/>
      <c r="RF1881" s="7"/>
      <c r="RO1881" s="2"/>
      <c r="RQ1881" s="7"/>
      <c r="RS1881" s="36"/>
      <c r="SI1881" s="34"/>
      <c r="SK1881" s="35"/>
      <c r="SN1881" s="2"/>
      <c r="SP1881" s="7"/>
      <c r="SY1881" s="2"/>
      <c r="TA1881" s="7"/>
      <c r="TC1881" s="36"/>
      <c r="TU1881" s="37"/>
      <c r="TV1881" s="1"/>
      <c r="UZ1881" s="44"/>
      <c r="VT1881" s="1"/>
    </row>
    <row r="1882" spans="169:592" x14ac:dyDescent="0.3">
      <c r="FM1882" s="63"/>
      <c r="FO1882" s="64"/>
      <c r="FQ1882" s="53"/>
      <c r="FS1882" s="65"/>
      <c r="FU1882" s="66"/>
      <c r="FW1882" s="67"/>
      <c r="KH1882" s="67"/>
      <c r="KJ1882" s="66"/>
      <c r="KL1882" s="65"/>
      <c r="KN1882" s="53"/>
      <c r="KP1882" s="64"/>
      <c r="KR1882" s="63"/>
      <c r="KV1882" s="1"/>
      <c r="KW1882" s="34"/>
      <c r="KY1882" s="35"/>
      <c r="LA1882" s="36"/>
      <c r="LC1882" s="37"/>
      <c r="LQ1882" s="1"/>
      <c r="LR1882" s="2"/>
      <c r="LT1882" s="7"/>
      <c r="MC1882" s="2"/>
      <c r="ME1882" s="7"/>
      <c r="MG1882" s="36"/>
      <c r="MH1882" s="36"/>
      <c r="MI1882" s="36"/>
      <c r="MJ1882" s="36"/>
      <c r="MK1882" s="36"/>
      <c r="ML1882" s="36"/>
      <c r="MM1882" s="36"/>
      <c r="MN1882" s="36"/>
      <c r="MO1882" s="36"/>
      <c r="MP1882" s="36"/>
      <c r="MQ1882" s="36"/>
      <c r="MR1882" s="36"/>
      <c r="MS1882" s="36"/>
      <c r="MT1882" s="36"/>
      <c r="MU1882" s="36"/>
      <c r="MV1882" s="36"/>
      <c r="MW1882" s="36"/>
      <c r="MX1882" s="36"/>
      <c r="MY1882" s="36"/>
      <c r="MZ1882" s="36"/>
      <c r="NA1882" s="36"/>
      <c r="NB1882" s="2"/>
      <c r="NC1882" s="36"/>
      <c r="ND1882" s="7"/>
      <c r="NE1882" s="36"/>
      <c r="NF1882" s="36"/>
      <c r="NG1882" s="36"/>
      <c r="NH1882" s="36"/>
      <c r="NI1882" s="36"/>
      <c r="NJ1882" s="36"/>
      <c r="NK1882" s="36"/>
      <c r="NL1882" s="36"/>
      <c r="NM1882" s="2"/>
      <c r="NN1882" s="36"/>
      <c r="NO1882" s="7"/>
      <c r="NP1882" s="36"/>
      <c r="NQ1882" s="36"/>
      <c r="NR1882" s="36"/>
      <c r="NS1882" s="36"/>
      <c r="NT1882" s="36"/>
      <c r="NU1882" s="36"/>
      <c r="NV1882" s="36"/>
      <c r="NW1882" s="36"/>
      <c r="NX1882" s="36"/>
      <c r="NY1882" s="36"/>
      <c r="NZ1882" s="36"/>
      <c r="OA1882" s="36"/>
      <c r="OB1882" s="36"/>
      <c r="OC1882" s="36"/>
      <c r="OD1882" s="36"/>
      <c r="OE1882" s="36"/>
      <c r="OF1882" s="36"/>
      <c r="OG1882" s="36"/>
      <c r="OI1882" s="37"/>
      <c r="PN1882" s="44"/>
      <c r="RD1882" s="2"/>
      <c r="RF1882" s="7"/>
      <c r="RO1882" s="2"/>
      <c r="RQ1882" s="7"/>
      <c r="RS1882" s="36"/>
      <c r="RT1882" s="36"/>
      <c r="RU1882" s="36"/>
      <c r="RV1882" s="36"/>
      <c r="RW1882" s="36"/>
      <c r="RX1882" s="36"/>
      <c r="RY1882" s="36"/>
      <c r="RZ1882" s="36"/>
      <c r="SA1882" s="36"/>
      <c r="SB1882" s="36"/>
      <c r="SC1882" s="36"/>
      <c r="SD1882" s="36"/>
      <c r="SE1882" s="36"/>
      <c r="SF1882" s="36"/>
      <c r="SG1882" s="36"/>
      <c r="SH1882" s="36"/>
      <c r="SI1882" s="36"/>
      <c r="SJ1882" s="36"/>
      <c r="SK1882" s="36"/>
      <c r="SL1882" s="36"/>
      <c r="SM1882" s="36"/>
      <c r="SN1882" s="2"/>
      <c r="SO1882" s="36"/>
      <c r="SP1882" s="7"/>
      <c r="SQ1882" s="36"/>
      <c r="SR1882" s="36"/>
      <c r="SS1882" s="36"/>
      <c r="ST1882" s="36"/>
      <c r="SU1882" s="36"/>
      <c r="SV1882" s="36"/>
      <c r="SW1882" s="36"/>
      <c r="SX1882" s="36"/>
      <c r="SY1882" s="2"/>
      <c r="SZ1882" s="36"/>
      <c r="TA1882" s="7"/>
      <c r="TB1882" s="36"/>
      <c r="TC1882" s="36"/>
      <c r="TD1882" s="36"/>
      <c r="TE1882" s="36"/>
      <c r="TF1882" s="36"/>
      <c r="TG1882" s="36"/>
      <c r="TH1882" s="36"/>
      <c r="TI1882" s="36"/>
      <c r="TJ1882" s="36"/>
      <c r="TK1882" s="36"/>
      <c r="TL1882" s="36"/>
      <c r="TM1882" s="36"/>
      <c r="TN1882" s="36"/>
      <c r="TO1882" s="36"/>
      <c r="TP1882" s="36"/>
      <c r="TQ1882" s="36"/>
      <c r="TR1882" s="36"/>
      <c r="TS1882" s="36"/>
      <c r="TU1882" s="37"/>
      <c r="TV1882" s="1"/>
      <c r="UZ1882" s="44"/>
      <c r="VT1882" s="1"/>
    </row>
    <row r="1883" spans="169:592" x14ac:dyDescent="0.3">
      <c r="FM1883" s="63"/>
      <c r="FO1883" s="64"/>
      <c r="FQ1883" s="53"/>
      <c r="FS1883" s="65"/>
      <c r="FU1883" s="66"/>
      <c r="FW1883" s="67"/>
      <c r="KH1883" s="67"/>
      <c r="KJ1883" s="66"/>
      <c r="KL1883" s="65"/>
      <c r="KN1883" s="53"/>
      <c r="KP1883" s="64"/>
      <c r="KR1883" s="63"/>
      <c r="KV1883" s="1"/>
      <c r="KW1883" s="34"/>
      <c r="KY1883" s="35"/>
      <c r="LA1883" s="36"/>
      <c r="LC1883" s="37"/>
      <c r="LQ1883" s="1"/>
      <c r="LR1883" s="2"/>
      <c r="LT1883" s="7"/>
      <c r="MC1883" s="2"/>
      <c r="ME1883" s="7"/>
      <c r="MW1883" s="34"/>
      <c r="MY1883" s="35"/>
      <c r="NB1883" s="2"/>
      <c r="ND1883" s="7"/>
      <c r="NM1883" s="2"/>
      <c r="NO1883" s="7"/>
      <c r="OG1883" s="36"/>
      <c r="OI1883" s="37"/>
      <c r="PN1883" s="44"/>
      <c r="PW1883" s="1"/>
      <c r="RD1883" s="2"/>
      <c r="RF1883" s="7"/>
      <c r="RO1883" s="2"/>
      <c r="RQ1883" s="7"/>
      <c r="SI1883" s="34"/>
      <c r="SK1883" s="35"/>
      <c r="SN1883" s="2"/>
      <c r="SP1883" s="7"/>
      <c r="SY1883" s="2"/>
      <c r="TA1883" s="7"/>
      <c r="TS1883" s="36"/>
      <c r="TU1883" s="37"/>
      <c r="TV1883" s="1"/>
      <c r="UZ1883" s="44"/>
      <c r="VT1883" s="1"/>
    </row>
    <row r="1884" spans="169:592" x14ac:dyDescent="0.3">
      <c r="FM1884" s="63"/>
      <c r="FO1884" s="64"/>
      <c r="FQ1884" s="53"/>
      <c r="FS1884" s="65"/>
      <c r="FU1884" s="66"/>
      <c r="FW1884" s="67"/>
      <c r="KH1884" s="67"/>
      <c r="KJ1884" s="66"/>
      <c r="KL1884" s="65"/>
      <c r="KN1884" s="53"/>
      <c r="KP1884" s="64"/>
      <c r="KR1884" s="63"/>
      <c r="KV1884" s="1"/>
      <c r="KW1884" s="34"/>
      <c r="KY1884" s="35"/>
      <c r="LA1884" s="36"/>
      <c r="LC1884" s="37"/>
      <c r="LQ1884" s="1"/>
      <c r="LR1884" s="2"/>
      <c r="LT1884" s="7"/>
      <c r="MC1884" s="2"/>
      <c r="ME1884" s="7"/>
      <c r="MW1884" s="34"/>
      <c r="MY1884" s="35"/>
      <c r="NB1884" s="2"/>
      <c r="ND1884" s="7"/>
      <c r="NM1884" s="2"/>
      <c r="NO1884" s="7"/>
      <c r="OG1884" s="36"/>
      <c r="OI1884" s="37"/>
      <c r="RD1884" s="2"/>
      <c r="RF1884" s="7"/>
      <c r="RO1884" s="2"/>
      <c r="RQ1884" s="7"/>
      <c r="SI1884" s="34"/>
      <c r="SK1884" s="35"/>
      <c r="SN1884" s="2"/>
      <c r="SP1884" s="7"/>
      <c r="SY1884" s="2"/>
      <c r="TA1884" s="7"/>
      <c r="TS1884" s="36"/>
      <c r="TU1884" s="37"/>
      <c r="TV1884" s="1"/>
      <c r="VT1884" s="1"/>
    </row>
    <row r="1885" spans="169:592" x14ac:dyDescent="0.3">
      <c r="FM1885" s="63"/>
      <c r="FO1885" s="64"/>
      <c r="FQ1885" s="53"/>
      <c r="FS1885" s="65"/>
      <c r="FU1885" s="66"/>
      <c r="FW1885" s="67"/>
      <c r="KH1885" s="67"/>
      <c r="KJ1885" s="66"/>
      <c r="KL1885" s="65"/>
      <c r="KN1885" s="53"/>
      <c r="KP1885" s="64"/>
      <c r="KR1885" s="63"/>
      <c r="KV1885" s="1"/>
      <c r="KW1885" s="34"/>
      <c r="KY1885" s="35"/>
      <c r="LA1885" s="36"/>
      <c r="LC1885" s="37"/>
      <c r="LQ1885" s="1"/>
      <c r="LR1885" s="2"/>
      <c r="LT1885" s="7"/>
      <c r="MC1885" s="2"/>
      <c r="ME1885" s="7"/>
      <c r="MW1885" s="34"/>
      <c r="MY1885" s="35"/>
      <c r="NB1885" s="2"/>
      <c r="ND1885" s="7"/>
      <c r="NM1885" s="2"/>
      <c r="NO1885" s="7"/>
      <c r="OG1885" s="36"/>
      <c r="OI1885" s="37"/>
      <c r="PW1885" s="1"/>
      <c r="RD1885" s="2"/>
      <c r="RF1885" s="7"/>
      <c r="RO1885" s="2"/>
      <c r="RQ1885" s="7"/>
      <c r="SI1885" s="34"/>
      <c r="SK1885" s="35"/>
      <c r="SN1885" s="2"/>
      <c r="SP1885" s="7"/>
      <c r="SY1885" s="2"/>
      <c r="TA1885" s="7"/>
      <c r="TS1885" s="36"/>
      <c r="TU1885" s="37"/>
      <c r="TV1885" s="1"/>
      <c r="VT1885" s="1"/>
    </row>
    <row r="1886" spans="169:592" x14ac:dyDescent="0.3">
      <c r="FM1886" s="63"/>
      <c r="FO1886" s="64"/>
      <c r="FQ1886" s="53"/>
      <c r="FS1886" s="65"/>
      <c r="FU1886" s="66"/>
      <c r="FW1886" s="67"/>
      <c r="KH1886" s="67"/>
      <c r="KJ1886" s="66"/>
      <c r="KL1886" s="65"/>
      <c r="KN1886" s="53"/>
      <c r="KP1886" s="64"/>
      <c r="KR1886" s="63"/>
      <c r="KV1886" s="1"/>
      <c r="KW1886" s="34"/>
      <c r="KY1886" s="35"/>
      <c r="LA1886" s="36"/>
      <c r="LC1886" s="37"/>
      <c r="LQ1886" s="1"/>
      <c r="LR1886" s="2"/>
      <c r="LT1886" s="7"/>
      <c r="MC1886" s="2"/>
      <c r="ME1886" s="7"/>
      <c r="MW1886" s="34"/>
      <c r="MY1886" s="35"/>
      <c r="NB1886" s="2"/>
      <c r="ND1886" s="7"/>
      <c r="NM1886" s="2"/>
      <c r="NO1886" s="7"/>
      <c r="OG1886" s="36"/>
      <c r="OI1886" s="37"/>
      <c r="RD1886" s="2"/>
      <c r="RF1886" s="7"/>
      <c r="RO1886" s="2"/>
      <c r="RQ1886" s="7"/>
      <c r="SI1886" s="34"/>
      <c r="SK1886" s="35"/>
      <c r="SN1886" s="2"/>
      <c r="SP1886" s="7"/>
      <c r="SY1886" s="2"/>
      <c r="TA1886" s="7"/>
      <c r="TS1886" s="36"/>
      <c r="TU1886" s="37"/>
      <c r="TV1886" s="1"/>
      <c r="VT1886" s="1"/>
    </row>
    <row r="1887" spans="169:592" x14ac:dyDescent="0.3">
      <c r="FM1887" s="63"/>
      <c r="FO1887" s="64"/>
      <c r="FQ1887" s="53"/>
      <c r="FS1887" s="65"/>
      <c r="FU1887" s="66"/>
      <c r="FW1887" s="67"/>
      <c r="KH1887" s="67"/>
      <c r="KJ1887" s="66"/>
      <c r="KL1887" s="65"/>
      <c r="KN1887" s="53"/>
      <c r="KP1887" s="64"/>
      <c r="KR1887" s="63"/>
      <c r="KV1887" s="1"/>
      <c r="KW1887" s="34"/>
      <c r="KY1887" s="35"/>
      <c r="LA1887" s="36"/>
      <c r="LC1887" s="37"/>
      <c r="LQ1887" s="1"/>
      <c r="LR1887" s="2"/>
      <c r="LT1887" s="7"/>
      <c r="MC1887" s="2"/>
      <c r="ME1887" s="7"/>
      <c r="MW1887" s="34"/>
      <c r="MY1887" s="35"/>
      <c r="NB1887" s="2"/>
      <c r="ND1887" s="7"/>
      <c r="NM1887" s="2"/>
      <c r="NO1887" s="7"/>
      <c r="OG1887" s="36"/>
      <c r="OI1887" s="37"/>
      <c r="PW1887" s="1"/>
      <c r="RD1887" s="2"/>
      <c r="RF1887" s="7"/>
      <c r="RO1887" s="2"/>
      <c r="RQ1887" s="7"/>
      <c r="SI1887" s="34"/>
      <c r="SK1887" s="35"/>
      <c r="SN1887" s="2"/>
      <c r="SP1887" s="7"/>
      <c r="SY1887" s="2"/>
      <c r="TA1887" s="7"/>
      <c r="TS1887" s="36"/>
      <c r="TU1887" s="37"/>
      <c r="TV1887" s="1"/>
      <c r="VT1887" s="1"/>
    </row>
    <row r="1888" spans="169:592" x14ac:dyDescent="0.3">
      <c r="FM1888" s="63"/>
      <c r="FO1888" s="64"/>
      <c r="FQ1888" s="53"/>
      <c r="FS1888" s="65"/>
      <c r="FU1888" s="66"/>
      <c r="FW1888" s="67"/>
      <c r="KH1888" s="67"/>
      <c r="KJ1888" s="66"/>
      <c r="KL1888" s="65"/>
      <c r="KN1888" s="53"/>
      <c r="KP1888" s="64"/>
      <c r="KR1888" s="63"/>
      <c r="KV1888" s="1"/>
      <c r="KW1888" s="34"/>
      <c r="KY1888" s="35"/>
      <c r="LA1888" s="36"/>
      <c r="LC1888" s="37"/>
      <c r="LQ1888" s="1"/>
      <c r="LR1888" s="2"/>
      <c r="LT1888" s="7"/>
      <c r="MC1888" s="2"/>
      <c r="ME1888" s="7"/>
      <c r="MW1888" s="34"/>
      <c r="MY1888" s="35"/>
      <c r="NB1888" s="2"/>
      <c r="ND1888" s="7"/>
      <c r="NM1888" s="2"/>
      <c r="NO1888" s="7"/>
      <c r="OG1888" s="36"/>
      <c r="OI1888" s="37"/>
      <c r="RD1888" s="2"/>
      <c r="RF1888" s="7"/>
      <c r="RO1888" s="2"/>
      <c r="RQ1888" s="7"/>
      <c r="SI1888" s="34"/>
      <c r="SK1888" s="35"/>
      <c r="SN1888" s="2"/>
      <c r="SP1888" s="7"/>
      <c r="SY1888" s="2"/>
      <c r="TA1888" s="7"/>
      <c r="TS1888" s="36"/>
      <c r="TU1888" s="37"/>
      <c r="TV1888" s="1"/>
      <c r="VT1888" s="1"/>
    </row>
    <row r="1889" spans="169:592" x14ac:dyDescent="0.3">
      <c r="FM1889" s="63"/>
      <c r="FO1889" s="64"/>
      <c r="FQ1889" s="53"/>
      <c r="FS1889" s="65"/>
      <c r="FU1889" s="66"/>
      <c r="FW1889" s="67"/>
      <c r="KH1889" s="67"/>
      <c r="KJ1889" s="66"/>
      <c r="KL1889" s="65"/>
      <c r="KN1889" s="53"/>
      <c r="KP1889" s="64"/>
      <c r="KR1889" s="63"/>
      <c r="KV1889" s="1"/>
      <c r="KW1889" s="34"/>
      <c r="KY1889" s="35"/>
      <c r="LA1889" s="36"/>
      <c r="LC1889" s="37"/>
      <c r="LQ1889" s="1"/>
      <c r="LR1889" s="2"/>
      <c r="LT1889" s="7"/>
      <c r="MC1889" s="2"/>
      <c r="ME1889" s="7"/>
      <c r="MW1889" s="34"/>
      <c r="MY1889" s="35"/>
      <c r="NB1889" s="2"/>
      <c r="ND1889" s="7"/>
      <c r="NM1889" s="2"/>
      <c r="NO1889" s="7"/>
      <c r="OG1889" s="36"/>
      <c r="OI1889" s="37"/>
      <c r="PW1889" s="1"/>
      <c r="RD1889" s="2"/>
      <c r="RF1889" s="7"/>
      <c r="RO1889" s="2"/>
      <c r="RQ1889" s="7"/>
      <c r="SI1889" s="34"/>
      <c r="SK1889" s="35"/>
      <c r="SN1889" s="2"/>
      <c r="SP1889" s="7"/>
      <c r="SY1889" s="2"/>
      <c r="TA1889" s="7"/>
      <c r="TS1889" s="36"/>
      <c r="TU1889" s="37"/>
      <c r="TV1889" s="1"/>
      <c r="VT1889" s="1"/>
    </row>
    <row r="1890" spans="169:592" x14ac:dyDescent="0.3">
      <c r="FM1890" s="63"/>
      <c r="FO1890" s="64"/>
      <c r="FQ1890" s="53"/>
      <c r="FS1890" s="65"/>
      <c r="FU1890" s="66"/>
      <c r="FW1890" s="67"/>
      <c r="KH1890" s="67"/>
      <c r="KJ1890" s="66"/>
      <c r="KL1890" s="65"/>
      <c r="KN1890" s="53"/>
      <c r="KP1890" s="64"/>
      <c r="KR1890" s="63"/>
      <c r="KV1890" s="1"/>
      <c r="KW1890" s="34"/>
      <c r="KY1890" s="35"/>
      <c r="LA1890" s="36"/>
      <c r="LC1890" s="37"/>
      <c r="LQ1890" s="1"/>
      <c r="LR1890" s="2"/>
      <c r="LT1890" s="7"/>
      <c r="MC1890" s="2"/>
      <c r="ME1890" s="7"/>
      <c r="MW1890" s="34"/>
      <c r="MY1890" s="35"/>
      <c r="NB1890" s="2"/>
      <c r="ND1890" s="7"/>
      <c r="NM1890" s="2"/>
      <c r="NO1890" s="7"/>
      <c r="OG1890" s="36"/>
      <c r="OI1890" s="37"/>
      <c r="RD1890" s="2"/>
      <c r="RF1890" s="7"/>
      <c r="RO1890" s="2"/>
      <c r="RQ1890" s="7"/>
      <c r="SI1890" s="34"/>
      <c r="SK1890" s="35"/>
      <c r="SN1890" s="2"/>
      <c r="SP1890" s="7"/>
      <c r="SY1890" s="2"/>
      <c r="TA1890" s="7"/>
      <c r="TS1890" s="36"/>
      <c r="TU1890" s="37"/>
      <c r="TV1890" s="1"/>
      <c r="VT1890" s="1"/>
    </row>
    <row r="1891" spans="169:592" x14ac:dyDescent="0.3">
      <c r="FM1891" s="63"/>
      <c r="FO1891" s="64"/>
      <c r="FQ1891" s="53"/>
      <c r="FS1891" s="65"/>
      <c r="FU1891" s="66"/>
      <c r="FW1891" s="67"/>
      <c r="KH1891" s="67"/>
      <c r="KJ1891" s="66"/>
      <c r="KL1891" s="65"/>
      <c r="KN1891" s="53"/>
      <c r="KP1891" s="64"/>
      <c r="KR1891" s="63"/>
      <c r="KV1891" s="1"/>
      <c r="KW1891" s="34"/>
      <c r="KY1891" s="35"/>
      <c r="LA1891" s="36"/>
      <c r="LC1891" s="37"/>
      <c r="LQ1891" s="1"/>
      <c r="LR1891" s="2"/>
      <c r="LT1891" s="7"/>
      <c r="MC1891" s="2"/>
      <c r="ME1891" s="7"/>
      <c r="MW1891" s="34"/>
      <c r="MY1891" s="35"/>
      <c r="NB1891" s="2"/>
      <c r="ND1891" s="7"/>
      <c r="NM1891" s="2"/>
      <c r="NO1891" s="7"/>
      <c r="OG1891" s="36"/>
      <c r="OI1891" s="37"/>
      <c r="PW1891" s="1"/>
      <c r="RD1891" s="2"/>
      <c r="RF1891" s="7"/>
      <c r="RO1891" s="2"/>
      <c r="RQ1891" s="7"/>
      <c r="SI1891" s="34"/>
      <c r="SK1891" s="35"/>
      <c r="SN1891" s="2"/>
      <c r="SP1891" s="7"/>
      <c r="SY1891" s="2"/>
      <c r="TA1891" s="7"/>
      <c r="TS1891" s="36"/>
      <c r="TU1891" s="37"/>
      <c r="TV1891" s="1"/>
      <c r="VT1891" s="1"/>
    </row>
    <row r="1892" spans="169:592" x14ac:dyDescent="0.3">
      <c r="FM1892" s="63"/>
      <c r="FO1892" s="64"/>
      <c r="FQ1892" s="53"/>
      <c r="FS1892" s="65"/>
      <c r="FU1892" s="66"/>
      <c r="FW1892" s="67"/>
      <c r="KH1892" s="67"/>
      <c r="KJ1892" s="66"/>
      <c r="KL1892" s="65"/>
      <c r="KN1892" s="53"/>
      <c r="KP1892" s="64"/>
      <c r="KR1892" s="63"/>
      <c r="KV1892" s="1"/>
      <c r="KW1892" s="34"/>
      <c r="KY1892" s="35"/>
      <c r="LA1892" s="36"/>
      <c r="LC1892" s="37"/>
      <c r="LQ1892" s="1"/>
      <c r="LR1892" s="2"/>
      <c r="LT1892" s="7"/>
      <c r="MC1892" s="2"/>
      <c r="ME1892" s="7"/>
      <c r="MW1892" s="34"/>
      <c r="MY1892" s="35"/>
      <c r="NB1892" s="2"/>
      <c r="ND1892" s="7"/>
      <c r="NM1892" s="2"/>
      <c r="NO1892" s="7"/>
      <c r="OG1892" s="36"/>
      <c r="OI1892" s="37"/>
      <c r="RD1892" s="2"/>
      <c r="RF1892" s="7"/>
      <c r="RO1892" s="2"/>
      <c r="RQ1892" s="7"/>
      <c r="SI1892" s="34"/>
      <c r="SK1892" s="35"/>
      <c r="SN1892" s="2"/>
      <c r="SP1892" s="7"/>
      <c r="SY1892" s="2"/>
      <c r="TA1892" s="7"/>
      <c r="TS1892" s="36"/>
      <c r="TU1892" s="37"/>
      <c r="TV1892" s="1"/>
      <c r="VT1892" s="1"/>
    </row>
    <row r="1893" spans="169:592" x14ac:dyDescent="0.3">
      <c r="FM1893" s="63"/>
      <c r="FO1893" s="64"/>
      <c r="FQ1893" s="53"/>
      <c r="FS1893" s="65"/>
      <c r="FU1893" s="66"/>
      <c r="FW1893" s="67"/>
      <c r="KH1893" s="67"/>
      <c r="KJ1893" s="66"/>
      <c r="KL1893" s="65"/>
      <c r="KN1893" s="53"/>
      <c r="KP1893" s="64"/>
      <c r="KR1893" s="63"/>
      <c r="KV1893" s="1"/>
      <c r="KW1893" s="34"/>
      <c r="KY1893" s="35"/>
      <c r="LA1893" s="36"/>
      <c r="LC1893" s="37"/>
      <c r="LQ1893" s="1"/>
      <c r="LR1893" s="2"/>
      <c r="LT1893" s="7"/>
      <c r="MC1893" s="2"/>
      <c r="ME1893" s="7"/>
      <c r="MW1893" s="34"/>
      <c r="MY1893" s="35"/>
      <c r="NB1893" s="2"/>
      <c r="ND1893" s="7"/>
      <c r="NM1893" s="2"/>
      <c r="NO1893" s="7"/>
      <c r="OG1893" s="36"/>
      <c r="OI1893" s="37"/>
      <c r="PW1893" s="1"/>
      <c r="RD1893" s="2"/>
      <c r="RF1893" s="7"/>
      <c r="RO1893" s="2"/>
      <c r="RQ1893" s="7"/>
      <c r="SI1893" s="34"/>
      <c r="SK1893" s="35"/>
      <c r="SN1893" s="2"/>
      <c r="SP1893" s="7"/>
      <c r="SY1893" s="2"/>
      <c r="TA1893" s="7"/>
      <c r="TS1893" s="36"/>
      <c r="TU1893" s="37"/>
      <c r="TV1893" s="1"/>
      <c r="VT1893" s="1"/>
    </row>
    <row r="1894" spans="169:592" x14ac:dyDescent="0.3">
      <c r="FM1894" s="63"/>
      <c r="FO1894" s="64"/>
      <c r="FQ1894" s="53"/>
      <c r="FS1894" s="65"/>
      <c r="FU1894" s="66"/>
      <c r="FW1894" s="67"/>
      <c r="KH1894" s="67"/>
      <c r="KJ1894" s="66"/>
      <c r="KL1894" s="65"/>
      <c r="KN1894" s="53"/>
      <c r="KP1894" s="64"/>
      <c r="KR1894" s="63"/>
      <c r="KV1894" s="1"/>
      <c r="KW1894" s="34"/>
      <c r="KY1894" s="35"/>
      <c r="LA1894" s="36"/>
      <c r="LC1894" s="37"/>
      <c r="LQ1894" s="1"/>
      <c r="LR1894" s="2"/>
      <c r="LT1894" s="7"/>
      <c r="MC1894" s="2"/>
      <c r="ME1894" s="7"/>
      <c r="MW1894" s="34"/>
      <c r="MY1894" s="35"/>
      <c r="NB1894" s="2"/>
      <c r="ND1894" s="7"/>
      <c r="NM1894" s="2"/>
      <c r="NO1894" s="7"/>
      <c r="OG1894" s="36"/>
      <c r="OI1894" s="37"/>
      <c r="RD1894" s="2"/>
      <c r="RF1894" s="7"/>
      <c r="RO1894" s="2"/>
      <c r="RQ1894" s="7"/>
      <c r="SI1894" s="34"/>
      <c r="SK1894" s="35"/>
      <c r="SN1894" s="2"/>
      <c r="SP1894" s="7"/>
      <c r="SY1894" s="2"/>
      <c r="TA1894" s="7"/>
      <c r="TS1894" s="36"/>
      <c r="TU1894" s="37"/>
      <c r="TV1894" s="1"/>
      <c r="VT1894" s="1"/>
    </row>
    <row r="1895" spans="169:592" x14ac:dyDescent="0.3">
      <c r="FM1895" s="63"/>
      <c r="FO1895" s="64"/>
      <c r="FQ1895" s="53"/>
      <c r="FS1895" s="65"/>
      <c r="FU1895" s="66"/>
      <c r="FW1895" s="67"/>
      <c r="KH1895" s="67"/>
      <c r="KJ1895" s="66"/>
      <c r="KL1895" s="65"/>
      <c r="KN1895" s="53"/>
      <c r="KP1895" s="64"/>
      <c r="KR1895" s="63"/>
      <c r="KV1895" s="1"/>
      <c r="KW1895" s="34"/>
      <c r="KY1895" s="35"/>
      <c r="LA1895" s="36"/>
      <c r="LC1895" s="37"/>
      <c r="LQ1895" s="1"/>
      <c r="LR1895" s="2"/>
      <c r="LT1895" s="7"/>
      <c r="MC1895" s="2"/>
      <c r="ME1895" s="7"/>
      <c r="MW1895" s="34"/>
      <c r="MY1895" s="35"/>
      <c r="NB1895" s="2"/>
      <c r="ND1895" s="7"/>
      <c r="NM1895" s="2"/>
      <c r="NO1895" s="7"/>
      <c r="OG1895" s="36"/>
      <c r="OI1895" s="37"/>
      <c r="PW1895" s="1"/>
      <c r="RD1895" s="2"/>
      <c r="RF1895" s="7"/>
      <c r="RO1895" s="2"/>
      <c r="RQ1895" s="7"/>
      <c r="SI1895" s="34"/>
      <c r="SK1895" s="35"/>
      <c r="SN1895" s="2"/>
      <c r="SP1895" s="7"/>
      <c r="SY1895" s="2"/>
      <c r="TA1895" s="7"/>
      <c r="TS1895" s="36"/>
      <c r="TU1895" s="37"/>
      <c r="TV1895" s="1"/>
      <c r="VT1895" s="1"/>
    </row>
    <row r="1896" spans="169:592" x14ac:dyDescent="0.3">
      <c r="FM1896" s="63"/>
      <c r="FO1896" s="64"/>
      <c r="FQ1896" s="53"/>
      <c r="FS1896" s="65"/>
      <c r="FU1896" s="66"/>
      <c r="FW1896" s="67"/>
      <c r="KH1896" s="67"/>
      <c r="KJ1896" s="66"/>
      <c r="KL1896" s="65"/>
      <c r="KN1896" s="53"/>
      <c r="KP1896" s="64"/>
      <c r="KR1896" s="63"/>
      <c r="KV1896" s="1"/>
      <c r="KW1896" s="34"/>
      <c r="KY1896" s="35"/>
      <c r="LA1896" s="36"/>
      <c r="LC1896" s="37"/>
      <c r="LQ1896" s="1"/>
      <c r="LR1896" s="2"/>
      <c r="LT1896" s="7"/>
      <c r="MC1896" s="2"/>
      <c r="ME1896" s="7"/>
      <c r="MW1896" s="34"/>
      <c r="MY1896" s="35"/>
      <c r="NB1896" s="2"/>
      <c r="ND1896" s="7"/>
      <c r="NM1896" s="2"/>
      <c r="NO1896" s="7"/>
      <c r="OG1896" s="36"/>
      <c r="OI1896" s="37"/>
      <c r="RD1896" s="2"/>
      <c r="RF1896" s="7"/>
      <c r="RO1896" s="2"/>
      <c r="RQ1896" s="7"/>
      <c r="SI1896" s="34"/>
      <c r="SK1896" s="35"/>
      <c r="SN1896" s="2"/>
      <c r="SP1896" s="7"/>
      <c r="SY1896" s="2"/>
      <c r="TA1896" s="7"/>
      <c r="TS1896" s="36"/>
      <c r="TU1896" s="37"/>
      <c r="TV1896" s="1"/>
      <c r="VT1896" s="1"/>
    </row>
    <row r="1897" spans="169:592" x14ac:dyDescent="0.3">
      <c r="FM1897" s="63"/>
      <c r="FO1897" s="64"/>
      <c r="FQ1897" s="53"/>
      <c r="FS1897" s="65"/>
      <c r="FU1897" s="66"/>
      <c r="FW1897" s="67"/>
      <c r="KH1897" s="67"/>
      <c r="KJ1897" s="66"/>
      <c r="KL1897" s="65"/>
      <c r="KN1897" s="53"/>
      <c r="KP1897" s="64"/>
      <c r="KR1897" s="63"/>
      <c r="KV1897" s="1"/>
      <c r="KW1897" s="34"/>
      <c r="KY1897" s="35"/>
      <c r="LA1897" s="36"/>
      <c r="LC1897" s="37"/>
      <c r="LQ1897" s="1"/>
      <c r="LR1897" s="2"/>
      <c r="LT1897" s="7"/>
      <c r="MC1897" s="2"/>
      <c r="ME1897" s="7"/>
      <c r="MW1897" s="34"/>
      <c r="MY1897" s="35"/>
      <c r="NB1897" s="2"/>
      <c r="ND1897" s="7"/>
      <c r="NM1897" s="2"/>
      <c r="NO1897" s="7"/>
      <c r="OG1897" s="36"/>
      <c r="OI1897" s="37"/>
      <c r="PW1897" s="1"/>
      <c r="RD1897" s="2"/>
      <c r="RF1897" s="7"/>
      <c r="RO1897" s="2"/>
      <c r="RQ1897" s="7"/>
      <c r="SI1897" s="34"/>
      <c r="SK1897" s="35"/>
      <c r="SN1897" s="2"/>
      <c r="SP1897" s="7"/>
      <c r="SY1897" s="2"/>
      <c r="TA1897" s="7"/>
      <c r="TS1897" s="36"/>
      <c r="TU1897" s="37"/>
      <c r="TV1897" s="1"/>
      <c r="VT1897" s="1"/>
    </row>
    <row r="1898" spans="169:592" x14ac:dyDescent="0.3">
      <c r="FM1898" s="63"/>
      <c r="FO1898" s="64"/>
      <c r="FQ1898" s="53"/>
      <c r="FS1898" s="65"/>
      <c r="FU1898" s="66"/>
      <c r="FW1898" s="67"/>
      <c r="KH1898" s="67"/>
      <c r="KJ1898" s="66"/>
      <c r="KL1898" s="65"/>
      <c r="KN1898" s="53"/>
      <c r="KP1898" s="64"/>
      <c r="KR1898" s="63"/>
      <c r="KV1898" s="1"/>
      <c r="KW1898" s="34"/>
      <c r="KY1898" s="35"/>
      <c r="LA1898" s="36"/>
      <c r="LC1898" s="37"/>
      <c r="LQ1898" s="1"/>
      <c r="LR1898" s="2"/>
      <c r="LT1898" s="7"/>
      <c r="MC1898" s="2"/>
      <c r="ME1898" s="7"/>
      <c r="MW1898" s="34"/>
      <c r="MY1898" s="35"/>
      <c r="NB1898" s="2"/>
      <c r="ND1898" s="7"/>
      <c r="NM1898" s="2"/>
      <c r="NO1898" s="7"/>
      <c r="OG1898" s="36"/>
      <c r="OI1898" s="37"/>
      <c r="RD1898" s="2"/>
      <c r="RF1898" s="7"/>
      <c r="RO1898" s="2"/>
      <c r="RQ1898" s="7"/>
      <c r="SI1898" s="34"/>
      <c r="SK1898" s="35"/>
      <c r="SN1898" s="2"/>
      <c r="SP1898" s="7"/>
      <c r="SY1898" s="2"/>
      <c r="TA1898" s="7"/>
      <c r="TS1898" s="36"/>
      <c r="TU1898" s="37"/>
      <c r="TV1898" s="1"/>
      <c r="VT1898" s="1"/>
    </row>
    <row r="1899" spans="169:592" x14ac:dyDescent="0.3">
      <c r="FM1899" s="63"/>
      <c r="FO1899" s="64"/>
      <c r="FQ1899" s="53"/>
      <c r="FS1899" s="65"/>
      <c r="FU1899" s="66"/>
      <c r="FW1899" s="67"/>
      <c r="KH1899" s="67"/>
      <c r="KJ1899" s="66"/>
      <c r="KL1899" s="65"/>
      <c r="KN1899" s="53"/>
      <c r="KP1899" s="64"/>
      <c r="KR1899" s="63"/>
      <c r="KV1899" s="1"/>
      <c r="KW1899" s="34"/>
      <c r="KY1899" s="35"/>
      <c r="LA1899" s="36"/>
      <c r="LC1899" s="37"/>
      <c r="LQ1899" s="1"/>
      <c r="LR1899" s="2"/>
      <c r="LT1899" s="7"/>
      <c r="MC1899" s="2"/>
      <c r="ME1899" s="7"/>
      <c r="MW1899" s="34"/>
      <c r="MY1899" s="35"/>
      <c r="NB1899" s="2"/>
      <c r="ND1899" s="7"/>
      <c r="NM1899" s="2"/>
      <c r="NO1899" s="7"/>
      <c r="OG1899" s="36"/>
      <c r="OI1899" s="37"/>
      <c r="PW1899" s="1"/>
      <c r="RD1899" s="2"/>
      <c r="RF1899" s="7"/>
      <c r="RO1899" s="2"/>
      <c r="RQ1899" s="7"/>
      <c r="SI1899" s="34"/>
      <c r="SK1899" s="35"/>
      <c r="SN1899" s="2"/>
      <c r="SP1899" s="7"/>
      <c r="SY1899" s="2"/>
      <c r="TA1899" s="7"/>
      <c r="TS1899" s="36"/>
      <c r="TU1899" s="37"/>
      <c r="TV1899" s="1"/>
      <c r="VT1899" s="1"/>
    </row>
    <row r="1900" spans="169:592" x14ac:dyDescent="0.3">
      <c r="FM1900" s="63"/>
      <c r="FO1900" s="64"/>
      <c r="FQ1900" s="53"/>
      <c r="FS1900" s="65"/>
      <c r="FU1900" s="66"/>
      <c r="FW1900" s="67"/>
      <c r="KH1900" s="67"/>
      <c r="KJ1900" s="66"/>
      <c r="KL1900" s="65"/>
      <c r="KN1900" s="53"/>
      <c r="KP1900" s="64"/>
      <c r="KR1900" s="63"/>
      <c r="KV1900" s="1"/>
      <c r="KW1900" s="34"/>
      <c r="KY1900" s="35"/>
      <c r="LA1900" s="36"/>
      <c r="LC1900" s="37"/>
      <c r="LQ1900" s="1"/>
      <c r="LR1900" s="2"/>
      <c r="LT1900" s="7"/>
      <c r="MC1900" s="2"/>
      <c r="ME1900" s="7"/>
      <c r="MW1900" s="34"/>
      <c r="MY1900" s="35"/>
      <c r="NB1900" s="2"/>
      <c r="ND1900" s="7"/>
      <c r="NM1900" s="2"/>
      <c r="NO1900" s="7"/>
      <c r="OG1900" s="36"/>
      <c r="OI1900" s="37"/>
      <c r="RD1900" s="2"/>
      <c r="RF1900" s="7"/>
      <c r="RO1900" s="2"/>
      <c r="RQ1900" s="7"/>
      <c r="SI1900" s="34"/>
      <c r="SK1900" s="35"/>
      <c r="SN1900" s="2"/>
      <c r="SP1900" s="7"/>
      <c r="SY1900" s="2"/>
      <c r="TA1900" s="7"/>
      <c r="TS1900" s="36"/>
      <c r="TU1900" s="37"/>
      <c r="TV1900" s="1"/>
      <c r="VT1900" s="1"/>
    </row>
    <row r="1901" spans="169:592" x14ac:dyDescent="0.3">
      <c r="FM1901" s="63"/>
      <c r="FO1901" s="64"/>
      <c r="FQ1901" s="53"/>
      <c r="FS1901" s="65"/>
      <c r="FU1901" s="66"/>
      <c r="FW1901" s="67"/>
      <c r="KH1901" s="67"/>
      <c r="KJ1901" s="66"/>
      <c r="KL1901" s="65"/>
      <c r="KN1901" s="53"/>
      <c r="KP1901" s="64"/>
      <c r="KR1901" s="63"/>
      <c r="KV1901" s="1"/>
      <c r="KW1901" s="34"/>
      <c r="KY1901" s="35"/>
      <c r="LA1901" s="36"/>
      <c r="LC1901" s="37"/>
      <c r="LQ1901" s="1"/>
      <c r="LR1901" s="2"/>
      <c r="LT1901" s="7"/>
      <c r="MC1901" s="2"/>
      <c r="ME1901" s="7"/>
      <c r="MW1901" s="34"/>
      <c r="MY1901" s="35"/>
      <c r="NB1901" s="2"/>
      <c r="ND1901" s="7"/>
      <c r="NM1901" s="2"/>
      <c r="NO1901" s="7"/>
      <c r="OG1901" s="36"/>
      <c r="OI1901" s="37"/>
      <c r="PW1901" s="1"/>
      <c r="RD1901" s="2"/>
      <c r="RF1901" s="7"/>
      <c r="RO1901" s="2"/>
      <c r="RQ1901" s="7"/>
      <c r="SI1901" s="34"/>
      <c r="SK1901" s="35"/>
      <c r="SN1901" s="2"/>
      <c r="SP1901" s="7"/>
      <c r="SY1901" s="2"/>
      <c r="TA1901" s="7"/>
      <c r="TS1901" s="36"/>
      <c r="TU1901" s="37"/>
      <c r="TV1901" s="1"/>
      <c r="VT1901" s="1"/>
    </row>
    <row r="1902" spans="169:592" x14ac:dyDescent="0.3">
      <c r="FM1902" s="63"/>
      <c r="FO1902" s="64"/>
      <c r="FQ1902" s="53"/>
      <c r="FS1902" s="65"/>
      <c r="FU1902" s="66"/>
      <c r="FW1902" s="67"/>
      <c r="KH1902" s="67"/>
      <c r="KJ1902" s="66"/>
      <c r="KL1902" s="65"/>
      <c r="KN1902" s="53"/>
      <c r="KP1902" s="64"/>
      <c r="KR1902" s="63"/>
      <c r="KV1902" s="1"/>
      <c r="KW1902" s="34"/>
      <c r="KY1902" s="35"/>
      <c r="LA1902" s="36"/>
      <c r="LC1902" s="37"/>
      <c r="LQ1902" s="1"/>
      <c r="LR1902" s="2"/>
      <c r="LT1902" s="7"/>
      <c r="MC1902" s="2"/>
      <c r="ME1902" s="7"/>
      <c r="MW1902" s="34"/>
      <c r="MY1902" s="35"/>
      <c r="NB1902" s="2"/>
      <c r="ND1902" s="7"/>
      <c r="NM1902" s="2"/>
      <c r="NO1902" s="7"/>
      <c r="OG1902" s="36"/>
      <c r="OI1902" s="37"/>
      <c r="RD1902" s="2"/>
      <c r="RF1902" s="7"/>
      <c r="RO1902" s="2"/>
      <c r="RQ1902" s="7"/>
      <c r="SI1902" s="34"/>
      <c r="SK1902" s="35"/>
      <c r="SN1902" s="2"/>
      <c r="SP1902" s="7"/>
      <c r="SY1902" s="2"/>
      <c r="TA1902" s="7"/>
      <c r="TS1902" s="36"/>
      <c r="TU1902" s="37"/>
      <c r="TV1902" s="1"/>
      <c r="VT1902" s="1"/>
    </row>
    <row r="1903" spans="169:592" x14ac:dyDescent="0.3">
      <c r="FM1903" s="63"/>
      <c r="FO1903" s="64"/>
      <c r="FQ1903" s="53"/>
      <c r="FS1903" s="65"/>
      <c r="FU1903" s="66"/>
      <c r="FW1903" s="67"/>
      <c r="KH1903" s="67"/>
      <c r="KJ1903" s="66"/>
      <c r="KL1903" s="65"/>
      <c r="KN1903" s="53"/>
      <c r="KP1903" s="64"/>
      <c r="KR1903" s="63"/>
      <c r="KV1903" s="1"/>
      <c r="KW1903" s="34"/>
      <c r="KY1903" s="35"/>
      <c r="LA1903" s="36"/>
      <c r="LC1903" s="37"/>
      <c r="LQ1903" s="1"/>
      <c r="LR1903" s="2"/>
      <c r="LT1903" s="7"/>
      <c r="MC1903" s="2"/>
      <c r="ME1903" s="7"/>
      <c r="MW1903" s="34"/>
      <c r="MY1903" s="35"/>
      <c r="NB1903" s="2"/>
      <c r="ND1903" s="7"/>
      <c r="NM1903" s="2"/>
      <c r="NO1903" s="7"/>
      <c r="OG1903" s="36"/>
      <c r="OI1903" s="37"/>
      <c r="PW1903" s="1"/>
      <c r="RD1903" s="2"/>
      <c r="RF1903" s="7"/>
      <c r="RO1903" s="2"/>
      <c r="RQ1903" s="7"/>
      <c r="SI1903" s="34"/>
      <c r="SK1903" s="35"/>
      <c r="SN1903" s="2"/>
      <c r="SP1903" s="7"/>
      <c r="SY1903" s="2"/>
      <c r="TA1903" s="7"/>
      <c r="TS1903" s="36"/>
      <c r="TU1903" s="37"/>
      <c r="TV1903" s="1"/>
      <c r="VT1903" s="1"/>
    </row>
    <row r="1904" spans="169:592" x14ac:dyDescent="0.3">
      <c r="FM1904" s="63"/>
      <c r="FO1904" s="64"/>
      <c r="FQ1904" s="53"/>
      <c r="FS1904" s="65"/>
      <c r="FU1904" s="66"/>
      <c r="FW1904" s="67"/>
      <c r="KH1904" s="67"/>
      <c r="KJ1904" s="66"/>
      <c r="KL1904" s="65"/>
      <c r="KN1904" s="53"/>
      <c r="KP1904" s="64"/>
      <c r="KR1904" s="63"/>
      <c r="KV1904" s="1"/>
      <c r="KW1904" s="34"/>
      <c r="KY1904" s="35"/>
      <c r="LA1904" s="36"/>
      <c r="LC1904" s="37"/>
      <c r="LQ1904" s="1"/>
      <c r="LR1904" s="2"/>
      <c r="LT1904" s="7"/>
      <c r="MC1904" s="2"/>
      <c r="ME1904" s="7"/>
      <c r="MW1904" s="34"/>
      <c r="MY1904" s="35"/>
      <c r="NB1904" s="2"/>
      <c r="ND1904" s="7"/>
      <c r="NM1904" s="2"/>
      <c r="NO1904" s="7"/>
      <c r="OG1904" s="36"/>
      <c r="OI1904" s="37"/>
      <c r="RD1904" s="2"/>
      <c r="RF1904" s="7"/>
      <c r="RO1904" s="2"/>
      <c r="RQ1904" s="7"/>
      <c r="SI1904" s="34"/>
      <c r="SK1904" s="35"/>
      <c r="SN1904" s="2"/>
      <c r="SP1904" s="7"/>
      <c r="SY1904" s="2"/>
      <c r="TA1904" s="7"/>
      <c r="TS1904" s="36"/>
      <c r="TU1904" s="37"/>
      <c r="TV1904" s="1"/>
      <c r="VT1904" s="1"/>
    </row>
    <row r="1905" spans="169:592" x14ac:dyDescent="0.3">
      <c r="FM1905" s="63"/>
      <c r="FO1905" s="64"/>
      <c r="FQ1905" s="53"/>
      <c r="FS1905" s="65"/>
      <c r="FU1905" s="66"/>
      <c r="FW1905" s="67"/>
      <c r="KH1905" s="67"/>
      <c r="KJ1905" s="66"/>
      <c r="KL1905" s="65"/>
      <c r="KN1905" s="53"/>
      <c r="KP1905" s="64"/>
      <c r="KR1905" s="63"/>
      <c r="KV1905" s="1"/>
      <c r="KW1905" s="34"/>
      <c r="KY1905" s="35"/>
      <c r="LA1905" s="36"/>
      <c r="LC1905" s="37"/>
      <c r="LQ1905" s="1"/>
      <c r="LR1905" s="2"/>
      <c r="LT1905" s="7"/>
      <c r="MC1905" s="2"/>
      <c r="ME1905" s="7"/>
      <c r="MW1905" s="34"/>
      <c r="MY1905" s="35"/>
      <c r="NB1905" s="2"/>
      <c r="ND1905" s="7"/>
      <c r="NM1905" s="2"/>
      <c r="NO1905" s="7"/>
      <c r="OG1905" s="36"/>
      <c r="OI1905" s="37"/>
      <c r="PW1905" s="1"/>
      <c r="RD1905" s="2"/>
      <c r="RF1905" s="7"/>
      <c r="RO1905" s="2"/>
      <c r="RQ1905" s="7"/>
      <c r="SI1905" s="34"/>
      <c r="SK1905" s="35"/>
      <c r="SN1905" s="2"/>
      <c r="SP1905" s="7"/>
      <c r="SY1905" s="2"/>
      <c r="TA1905" s="7"/>
      <c r="TS1905" s="36"/>
      <c r="TU1905" s="37"/>
      <c r="TV1905" s="1"/>
      <c r="VT1905" s="1"/>
    </row>
    <row r="1906" spans="169:592" x14ac:dyDescent="0.3">
      <c r="FM1906" s="63"/>
      <c r="FO1906" s="64"/>
      <c r="FQ1906" s="53"/>
      <c r="FS1906" s="65"/>
      <c r="FU1906" s="66"/>
      <c r="FW1906" s="67"/>
      <c r="KH1906" s="67"/>
      <c r="KJ1906" s="66"/>
      <c r="KL1906" s="65"/>
      <c r="KN1906" s="53"/>
      <c r="KP1906" s="64"/>
      <c r="KR1906" s="63"/>
      <c r="KV1906" s="1"/>
      <c r="KW1906" s="34"/>
      <c r="KY1906" s="35"/>
      <c r="LA1906" s="36"/>
      <c r="LC1906" s="37"/>
      <c r="LQ1906" s="1"/>
      <c r="LR1906" s="2"/>
      <c r="LT1906" s="7"/>
      <c r="LU1906" s="7"/>
      <c r="LV1906" s="7"/>
      <c r="LW1906" s="7"/>
      <c r="MC1906" s="2"/>
      <c r="ME1906" s="7"/>
      <c r="MF1906" s="7"/>
      <c r="MG1906" s="7"/>
      <c r="MW1906" s="34"/>
      <c r="MY1906" s="35"/>
      <c r="NB1906" s="2"/>
      <c r="ND1906" s="7"/>
      <c r="NE1906" s="7"/>
      <c r="NF1906" s="7"/>
      <c r="NG1906" s="7"/>
      <c r="NM1906" s="2"/>
      <c r="NO1906" s="7"/>
      <c r="NP1906" s="7"/>
      <c r="NQ1906" s="7"/>
      <c r="OG1906" s="36"/>
      <c r="OI1906" s="37"/>
      <c r="RD1906" s="2"/>
      <c r="RF1906" s="7"/>
      <c r="RG1906" s="7"/>
      <c r="RH1906" s="7"/>
      <c r="RI1906" s="7"/>
      <c r="RO1906" s="2"/>
      <c r="RQ1906" s="7"/>
      <c r="RR1906" s="7"/>
      <c r="RS1906" s="7"/>
      <c r="SI1906" s="34"/>
      <c r="SK1906" s="35"/>
      <c r="SN1906" s="2"/>
      <c r="SP1906" s="7"/>
      <c r="SQ1906" s="7"/>
      <c r="SR1906" s="7"/>
      <c r="SS1906" s="7"/>
      <c r="SY1906" s="2"/>
      <c r="TA1906" s="7"/>
      <c r="TB1906" s="7"/>
      <c r="TC1906" s="7"/>
      <c r="TS1906" s="36"/>
      <c r="TU1906" s="37"/>
      <c r="TV1906" s="1"/>
      <c r="VT1906" s="1"/>
    </row>
    <row r="1907" spans="169:592" x14ac:dyDescent="0.3">
      <c r="FM1907" s="63"/>
      <c r="FO1907" s="64"/>
      <c r="FQ1907" s="53"/>
      <c r="FS1907" s="65"/>
      <c r="FU1907" s="66"/>
      <c r="FW1907" s="67"/>
      <c r="KH1907" s="67"/>
      <c r="KJ1907" s="66"/>
      <c r="KL1907" s="65"/>
      <c r="KN1907" s="53"/>
      <c r="KP1907" s="64"/>
      <c r="KR1907" s="63"/>
      <c r="KV1907" s="1"/>
      <c r="KW1907" s="34"/>
      <c r="KY1907" s="35"/>
      <c r="LA1907" s="36"/>
      <c r="LC1907" s="37"/>
      <c r="LQ1907" s="1"/>
      <c r="LR1907" s="2"/>
      <c r="LW1907" s="7"/>
      <c r="MC1907" s="2"/>
      <c r="MG1907" s="7"/>
      <c r="MW1907" s="34"/>
      <c r="MY1907" s="35"/>
      <c r="NB1907" s="2"/>
      <c r="NG1907" s="7"/>
      <c r="NM1907" s="2"/>
      <c r="NQ1907" s="7"/>
      <c r="OG1907" s="36"/>
      <c r="OI1907" s="37"/>
      <c r="PW1907" s="1"/>
      <c r="RD1907" s="2"/>
      <c r="RI1907" s="7"/>
      <c r="RO1907" s="2"/>
      <c r="RS1907" s="7"/>
      <c r="SI1907" s="34"/>
      <c r="SK1907" s="35"/>
      <c r="SN1907" s="2"/>
      <c r="SS1907" s="7"/>
      <c r="SY1907" s="2"/>
      <c r="TC1907" s="7"/>
      <c r="TS1907" s="36"/>
      <c r="TU1907" s="37"/>
      <c r="TV1907" s="1"/>
      <c r="VT1907" s="1"/>
    </row>
    <row r="1908" spans="169:592" x14ac:dyDescent="0.3">
      <c r="FM1908" s="63"/>
      <c r="FO1908" s="64"/>
      <c r="FQ1908" s="53"/>
      <c r="FS1908" s="65"/>
      <c r="FU1908" s="66"/>
      <c r="FW1908" s="67"/>
      <c r="KH1908" s="67"/>
      <c r="KJ1908" s="66"/>
      <c r="KL1908" s="65"/>
      <c r="KN1908" s="53"/>
      <c r="KP1908" s="64"/>
      <c r="KR1908" s="63"/>
      <c r="KV1908" s="1"/>
      <c r="KW1908" s="34"/>
      <c r="KY1908" s="35"/>
      <c r="LA1908" s="36"/>
      <c r="LC1908" s="37"/>
      <c r="LQ1908" s="1"/>
      <c r="LR1908" s="2"/>
      <c r="LS1908" s="2"/>
      <c r="LT1908" s="2"/>
      <c r="LU1908" s="2"/>
      <c r="LW1908" s="7"/>
      <c r="MC1908" s="2"/>
      <c r="MD1908" s="2"/>
      <c r="ME1908" s="2"/>
      <c r="MG1908" s="7"/>
      <c r="MW1908" s="34"/>
      <c r="MY1908" s="35"/>
      <c r="NB1908" s="2"/>
      <c r="NC1908" s="2"/>
      <c r="ND1908" s="2"/>
      <c r="NE1908" s="2"/>
      <c r="NG1908" s="7"/>
      <c r="NM1908" s="2"/>
      <c r="NN1908" s="2"/>
      <c r="NO1908" s="2"/>
      <c r="NQ1908" s="7"/>
      <c r="OG1908" s="36"/>
      <c r="OI1908" s="37"/>
      <c r="RD1908" s="2"/>
      <c r="RE1908" s="2"/>
      <c r="RF1908" s="2"/>
      <c r="RG1908" s="2"/>
      <c r="RI1908" s="7"/>
      <c r="RO1908" s="2"/>
      <c r="RP1908" s="2"/>
      <c r="RQ1908" s="2"/>
      <c r="RS1908" s="7"/>
      <c r="SI1908" s="34"/>
      <c r="SK1908" s="35"/>
      <c r="SN1908" s="2"/>
      <c r="SO1908" s="2"/>
      <c r="SP1908" s="2"/>
      <c r="SQ1908" s="2"/>
      <c r="SS1908" s="7"/>
      <c r="SY1908" s="2"/>
      <c r="SZ1908" s="2"/>
      <c r="TA1908" s="2"/>
      <c r="TC1908" s="7"/>
      <c r="TS1908" s="36"/>
      <c r="TU1908" s="37"/>
      <c r="TV1908" s="1"/>
      <c r="VT1908" s="1"/>
    </row>
    <row r="1909" spans="169:592" x14ac:dyDescent="0.3">
      <c r="FM1909" s="63"/>
      <c r="FO1909" s="64"/>
      <c r="FQ1909" s="53"/>
      <c r="FS1909" s="65"/>
      <c r="FU1909" s="66"/>
      <c r="FW1909" s="67"/>
      <c r="KH1909" s="67"/>
      <c r="KJ1909" s="66"/>
      <c r="KL1909" s="65"/>
      <c r="KN1909" s="53"/>
      <c r="KP1909" s="64"/>
      <c r="KR1909" s="63"/>
      <c r="KV1909" s="1"/>
      <c r="KW1909" s="34"/>
      <c r="KY1909" s="35"/>
      <c r="LA1909" s="36"/>
      <c r="LC1909" s="37"/>
      <c r="LQ1909" s="1"/>
      <c r="LR1909" s="1"/>
      <c r="LS1909" s="1"/>
      <c r="LT1909" s="1"/>
      <c r="LU1909" s="2"/>
      <c r="LV1909" s="1"/>
      <c r="LW1909" s="7"/>
      <c r="LX1909" s="1"/>
      <c r="LY1909" s="1"/>
      <c r="LZ1909" s="1"/>
      <c r="MA1909" s="1"/>
      <c r="MB1909" s="1"/>
      <c r="MC1909" s="1"/>
      <c r="MD1909" s="1"/>
      <c r="ME1909" s="2"/>
      <c r="MF1909" s="1"/>
      <c r="MG1909" s="7"/>
      <c r="MH1909" s="1"/>
      <c r="MI1909" s="1"/>
      <c r="MJ1909" s="1"/>
      <c r="MK1909" s="1"/>
      <c r="MW1909" s="34"/>
      <c r="MY1909" s="35"/>
      <c r="NA1909" s="1"/>
      <c r="NB1909" s="1"/>
      <c r="NC1909" s="1"/>
      <c r="ND1909" s="1"/>
      <c r="NE1909" s="2"/>
      <c r="NF1909" s="1"/>
      <c r="NG1909" s="7"/>
      <c r="NH1909" s="1"/>
      <c r="NI1909" s="1"/>
      <c r="NJ1909" s="1"/>
      <c r="NK1909" s="1"/>
      <c r="NL1909" s="1"/>
      <c r="NM1909" s="1"/>
      <c r="NN1909" s="1"/>
      <c r="NO1909" s="2"/>
      <c r="NP1909" s="1"/>
      <c r="NQ1909" s="7"/>
      <c r="NR1909" s="1"/>
      <c r="NS1909" s="1"/>
      <c r="NT1909" s="1"/>
      <c r="NU1909" s="1"/>
      <c r="OG1909" s="36"/>
      <c r="OI1909" s="37"/>
      <c r="PW1909" s="1"/>
      <c r="RC1909" s="1"/>
      <c r="RD1909" s="1"/>
      <c r="RE1909" s="1"/>
      <c r="RF1909" s="1"/>
      <c r="RG1909" s="2"/>
      <c r="RH1909" s="1"/>
      <c r="RI1909" s="7"/>
      <c r="RJ1909" s="1"/>
      <c r="RK1909" s="1"/>
      <c r="RL1909" s="1"/>
      <c r="RM1909" s="1"/>
      <c r="RN1909" s="1"/>
      <c r="RO1909" s="1"/>
      <c r="RP1909" s="1"/>
      <c r="RQ1909" s="2"/>
      <c r="RR1909" s="1"/>
      <c r="RS1909" s="7"/>
      <c r="RT1909" s="1"/>
      <c r="RU1909" s="1"/>
      <c r="RV1909" s="1"/>
      <c r="RW1909" s="1"/>
      <c r="SI1909" s="34"/>
      <c r="SK1909" s="35"/>
      <c r="SM1909" s="1"/>
      <c r="SN1909" s="1"/>
      <c r="SO1909" s="1"/>
      <c r="SP1909" s="1"/>
      <c r="SQ1909" s="2"/>
      <c r="SR1909" s="1"/>
      <c r="SS1909" s="7"/>
      <c r="ST1909" s="1"/>
      <c r="SU1909" s="1"/>
      <c r="SV1909" s="1"/>
      <c r="SW1909" s="1"/>
      <c r="SX1909" s="1"/>
      <c r="SY1909" s="1"/>
      <c r="SZ1909" s="1"/>
      <c r="TA1909" s="2"/>
      <c r="TB1909" s="1"/>
      <c r="TC1909" s="7"/>
      <c r="TD1909" s="1"/>
      <c r="TE1909" s="1"/>
      <c r="TF1909" s="1"/>
      <c r="TG1909" s="1"/>
      <c r="TS1909" s="36"/>
      <c r="TU1909" s="37"/>
      <c r="TV1909" s="1"/>
      <c r="VT1909" s="1"/>
    </row>
    <row r="1910" spans="169:592" ht="15" thickBot="1" x14ac:dyDescent="0.35">
      <c r="FM1910" s="63"/>
      <c r="FO1910" s="64"/>
      <c r="FQ1910" s="53"/>
      <c r="FS1910" s="65"/>
      <c r="FU1910" s="66"/>
      <c r="FW1910" s="67"/>
      <c r="KH1910" s="67"/>
      <c r="KJ1910" s="66"/>
      <c r="KL1910" s="65"/>
      <c r="KN1910" s="53"/>
      <c r="KP1910" s="64"/>
      <c r="KR1910" s="63"/>
      <c r="KV1910" s="1"/>
      <c r="KW1910" s="34"/>
      <c r="KY1910" s="35"/>
      <c r="LA1910" s="36"/>
      <c r="LC1910" s="37"/>
      <c r="LQ1910" s="1"/>
      <c r="LU1910" s="2" t="s">
        <v>111</v>
      </c>
      <c r="LW1910" s="7" t="s">
        <v>112</v>
      </c>
      <c r="MA1910" s="1"/>
      <c r="ME1910" s="2" t="s">
        <v>113</v>
      </c>
      <c r="MG1910" s="7" t="s">
        <v>114</v>
      </c>
      <c r="MK1910" s="1"/>
      <c r="MW1910" s="34"/>
      <c r="MY1910" s="35"/>
      <c r="NA1910" s="1"/>
      <c r="NE1910" s="2" t="s">
        <v>117</v>
      </c>
      <c r="NG1910" s="7" t="s">
        <v>118</v>
      </c>
      <c r="NK1910" s="1"/>
      <c r="NO1910" s="2" t="s">
        <v>119</v>
      </c>
      <c r="NQ1910" s="7" t="s">
        <v>120</v>
      </c>
      <c r="NU1910" s="1"/>
      <c r="OG1910" s="36"/>
      <c r="OI1910" s="37"/>
      <c r="RC1910" s="1"/>
      <c r="RG1910" s="2" t="s">
        <v>111</v>
      </c>
      <c r="RI1910" s="7" t="s">
        <v>112</v>
      </c>
      <c r="RM1910" s="1"/>
      <c r="RQ1910" s="2" t="s">
        <v>113</v>
      </c>
      <c r="RS1910" s="7" t="s">
        <v>114</v>
      </c>
      <c r="RW1910" s="1"/>
      <c r="SI1910" s="34"/>
      <c r="SK1910" s="35"/>
      <c r="SM1910" s="1"/>
      <c r="SQ1910" s="2" t="s">
        <v>117</v>
      </c>
      <c r="SS1910" s="7" t="s">
        <v>118</v>
      </c>
      <c r="SW1910" s="1"/>
      <c r="TA1910" s="2" t="s">
        <v>119</v>
      </c>
      <c r="TC1910" s="7" t="s">
        <v>120</v>
      </c>
      <c r="TG1910" s="1"/>
      <c r="TS1910" s="36"/>
      <c r="TU1910" s="37"/>
      <c r="TV1910" s="1"/>
      <c r="VT1910" s="1"/>
    </row>
    <row r="1911" spans="169:592" ht="15" thickBot="1" x14ac:dyDescent="0.35">
      <c r="FM1911" s="63"/>
      <c r="FO1911" s="64"/>
      <c r="FQ1911" s="53"/>
      <c r="FS1911" s="65"/>
      <c r="FU1911" s="66"/>
      <c r="FW1911" s="67"/>
      <c r="KH1911" s="67"/>
      <c r="KJ1911" s="66"/>
      <c r="KL1911" s="65"/>
      <c r="KN1911" s="53"/>
      <c r="KP1911" s="64"/>
      <c r="KR1911" s="63"/>
      <c r="KV1911" s="1"/>
      <c r="KW1911" s="34"/>
      <c r="KY1911" s="35"/>
      <c r="LA1911" s="36"/>
      <c r="LC1911" s="37"/>
      <c r="LQ1911" s="1"/>
      <c r="LU1911" s="3">
        <f>EXP(LU1920)/(EXP(LU1920)+EXP(ME1920))</f>
        <v>1</v>
      </c>
      <c r="LW1911" s="41">
        <f t="array" ref="LW1911">LT1866</f>
        <v>-5.2254643858707923E-4</v>
      </c>
      <c r="MA1911" s="1"/>
      <c r="ME1911" s="3">
        <f>EXP(ME1920)/(EXP(LU1920)+EXP(ME1920))</f>
        <v>0</v>
      </c>
      <c r="MG1911" s="41">
        <f t="array" ref="MG1911">ME1866</f>
        <v>-5.0141789075465915E-4</v>
      </c>
      <c r="MK1911" s="1"/>
      <c r="MW1911" s="34"/>
      <c r="MY1911" s="35"/>
      <c r="NA1911" s="1"/>
      <c r="NE1911" s="3">
        <f>EXP(NE1920)/(EXP(NE1920)+EXP(NO1920))</f>
        <v>0.49840050812691478</v>
      </c>
      <c r="NG1911" s="41">
        <f>ND1866</f>
        <v>8.5298872743028652E-5</v>
      </c>
      <c r="NK1911" s="1"/>
      <c r="NO1911" s="3">
        <f>EXP(NO1920)/(EXP(NE1920)+EXP(NO1920))</f>
        <v>0.50159949187308528</v>
      </c>
      <c r="NQ1911" s="41">
        <f>NO1866</f>
        <v>8.2014417513612256E-5</v>
      </c>
      <c r="NU1911" s="1"/>
      <c r="OG1911" s="36"/>
      <c r="OI1911" s="37"/>
      <c r="PW1911" s="1"/>
      <c r="RC1911" s="1"/>
      <c r="RG1911" s="3">
        <f>EXP(RG1920)/(EXP(RG1920)+EXP(RQ1920))</f>
        <v>1</v>
      </c>
      <c r="RI1911" s="41">
        <f t="array" ref="RI1911">RF1866</f>
        <v>1.1160299253886196E-3</v>
      </c>
      <c r="RM1911" s="1"/>
      <c r="RQ1911" s="3">
        <f>EXP(RQ1920)/(EXP(RG1920)+EXP(RQ1920))</f>
        <v>0</v>
      </c>
      <c r="RS1911" s="41">
        <f t="array" ref="RS1911">RQ1866</f>
        <v>1.0962438477014754E-3</v>
      </c>
      <c r="RW1911" s="1"/>
      <c r="SI1911" s="34"/>
      <c r="SK1911" s="35"/>
      <c r="SM1911" s="1"/>
      <c r="SQ1911" s="3">
        <f>EXP(SQ1920)/(EXP(SQ1920)+EXP(TA1920))</f>
        <v>0.50658996020985714</v>
      </c>
      <c r="SS1911" s="41">
        <f>SP1866</f>
        <v>-1.6852301548888203E-4</v>
      </c>
      <c r="SW1911" s="1"/>
      <c r="TA1911" s="3">
        <f>EXP(TA1920)/(EXP(SQ1920)+EXP(TA1920))</f>
        <v>0.49341003979014292</v>
      </c>
      <c r="TC1911" s="41">
        <f>TA1866</f>
        <v>-1.6508460458957493E-4</v>
      </c>
      <c r="TG1911" s="1"/>
      <c r="TS1911" s="36"/>
      <c r="TU1911" s="37"/>
      <c r="TV1911" s="1"/>
      <c r="VT1911" s="1"/>
    </row>
    <row r="1912" spans="169:592" x14ac:dyDescent="0.3">
      <c r="FM1912" s="63"/>
      <c r="FO1912" s="64"/>
      <c r="FQ1912" s="53"/>
      <c r="FS1912" s="65"/>
      <c r="FU1912" s="66"/>
      <c r="FW1912" s="67"/>
      <c r="KH1912" s="67"/>
      <c r="KJ1912" s="66"/>
      <c r="KL1912" s="65"/>
      <c r="KN1912" s="53"/>
      <c r="KP1912" s="64"/>
      <c r="KR1912" s="63"/>
      <c r="KV1912" s="1"/>
      <c r="KW1912" s="34"/>
      <c r="KY1912" s="35"/>
      <c r="LA1912" s="36"/>
      <c r="LC1912" s="37"/>
      <c r="LQ1912" s="1"/>
      <c r="LU1912" s="2"/>
      <c r="LW1912" s="7"/>
      <c r="MA1912" s="1"/>
      <c r="ME1912" s="2"/>
      <c r="MG1912" s="7"/>
      <c r="MK1912" s="1"/>
      <c r="MW1912" s="34"/>
      <c r="MY1912" s="35"/>
      <c r="NA1912" s="1"/>
      <c r="NE1912" s="2"/>
      <c r="NG1912" s="7"/>
      <c r="NK1912" s="1"/>
      <c r="NO1912" s="2"/>
      <c r="NQ1912" s="7"/>
      <c r="NU1912" s="1"/>
      <c r="OG1912" s="36"/>
      <c r="OI1912" s="37"/>
      <c r="RC1912" s="1"/>
      <c r="RG1912" s="2"/>
      <c r="RI1912" s="7"/>
      <c r="RM1912" s="1"/>
      <c r="RQ1912" s="2"/>
      <c r="RS1912" s="7"/>
      <c r="RW1912" s="1"/>
      <c r="SI1912" s="34"/>
      <c r="SK1912" s="35"/>
      <c r="SM1912" s="1"/>
      <c r="SQ1912" s="2"/>
      <c r="SS1912" s="7"/>
      <c r="SW1912" s="1"/>
      <c r="TA1912" s="2"/>
      <c r="TC1912" s="7"/>
      <c r="TG1912" s="1"/>
      <c r="TS1912" s="36"/>
      <c r="TU1912" s="37"/>
      <c r="TV1912" s="1"/>
      <c r="VT1912" s="1"/>
    </row>
    <row r="1913" spans="169:592" ht="15" thickBot="1" x14ac:dyDescent="0.35">
      <c r="FM1913" s="63"/>
      <c r="FO1913" s="64"/>
      <c r="FQ1913" s="53"/>
      <c r="FS1913" s="65"/>
      <c r="FU1913" s="66"/>
      <c r="FW1913" s="67"/>
      <c r="KH1913" s="67"/>
      <c r="KJ1913" s="66"/>
      <c r="KL1913" s="65"/>
      <c r="KN1913" s="53"/>
      <c r="KP1913" s="64"/>
      <c r="KR1913" s="63"/>
      <c r="KV1913" s="1"/>
      <c r="KW1913" s="34"/>
      <c r="KY1913" s="35"/>
      <c r="LA1913" s="36"/>
      <c r="LC1913" s="37"/>
      <c r="LQ1913" s="1"/>
      <c r="LU1913" s="2"/>
      <c r="LW1913" s="7"/>
      <c r="LY1913" t="s">
        <v>123</v>
      </c>
      <c r="MA1913" s="1"/>
      <c r="ME1913" s="2"/>
      <c r="MG1913" s="7"/>
      <c r="MI1913" t="s">
        <v>123</v>
      </c>
      <c r="MK1913" s="1"/>
      <c r="MW1913" s="34"/>
      <c r="MY1913" s="35"/>
      <c r="NA1913" s="1"/>
      <c r="NE1913" s="2"/>
      <c r="NG1913" s="7"/>
      <c r="NI1913" t="s">
        <v>123</v>
      </c>
      <c r="NK1913" s="1"/>
      <c r="NO1913" s="2"/>
      <c r="NQ1913" s="7"/>
      <c r="NS1913" t="s">
        <v>123</v>
      </c>
      <c r="NU1913" s="1"/>
      <c r="OG1913" s="36"/>
      <c r="OI1913" s="37"/>
      <c r="PW1913" s="1"/>
      <c r="RC1913" s="1"/>
      <c r="RG1913" s="2"/>
      <c r="RI1913" s="7"/>
      <c r="RK1913" t="s">
        <v>123</v>
      </c>
      <c r="RM1913" s="1"/>
      <c r="RQ1913" s="2"/>
      <c r="RS1913" s="7"/>
      <c r="RU1913" t="s">
        <v>123</v>
      </c>
      <c r="RW1913" s="1"/>
      <c r="SI1913" s="34"/>
      <c r="SK1913" s="35"/>
      <c r="SM1913" s="1"/>
      <c r="SQ1913" s="2"/>
      <c r="SS1913" s="7"/>
      <c r="SU1913" t="s">
        <v>123</v>
      </c>
      <c r="SW1913" s="1"/>
      <c r="TA1913" s="2"/>
      <c r="TC1913" s="7"/>
      <c r="TE1913" t="s">
        <v>123</v>
      </c>
      <c r="TG1913" s="1"/>
      <c r="TS1913" s="36"/>
      <c r="TU1913" s="37"/>
      <c r="TV1913" s="1"/>
      <c r="VT1913" s="1"/>
    </row>
    <row r="1914" spans="169:592" ht="15" thickBot="1" x14ac:dyDescent="0.35">
      <c r="FM1914" s="63"/>
      <c r="FO1914" s="64"/>
      <c r="FQ1914" s="53"/>
      <c r="FS1914" s="65"/>
      <c r="FU1914" s="66"/>
      <c r="FW1914" s="67"/>
      <c r="KH1914" s="67"/>
      <c r="KJ1914" s="66"/>
      <c r="KL1914" s="65"/>
      <c r="KN1914" s="53"/>
      <c r="KP1914" s="64"/>
      <c r="KR1914" s="63"/>
      <c r="KV1914" s="1"/>
      <c r="KW1914" s="34"/>
      <c r="KY1914" s="35"/>
      <c r="LA1914" s="36"/>
      <c r="LC1914" s="37"/>
      <c r="LQ1914" s="1"/>
      <c r="LU1914" s="2"/>
      <c r="LW1914" s="7"/>
      <c r="LY1914" s="43">
        <f>LU1911*(1-LU1911)</f>
        <v>0</v>
      </c>
      <c r="MA1914" s="1"/>
      <c r="ME1914" s="2"/>
      <c r="MG1914" s="7"/>
      <c r="MI1914" s="43">
        <f>ME1911*(1-ME1911)</f>
        <v>0</v>
      </c>
      <c r="MK1914" s="1"/>
      <c r="MW1914" s="34"/>
      <c r="MY1914" s="35"/>
      <c r="NA1914" s="1"/>
      <c r="NE1914" s="2"/>
      <c r="NG1914" s="7"/>
      <c r="NI1914" s="43">
        <f>NE1911*(1-NE1911)</f>
        <v>0.24999744162574797</v>
      </c>
      <c r="NK1914" s="1"/>
      <c r="NO1914" s="2"/>
      <c r="NQ1914" s="7"/>
      <c r="NS1914" s="43">
        <f>NO1911*(1-NO1911)</f>
        <v>0.24999744162574794</v>
      </c>
      <c r="NU1914" s="1"/>
      <c r="OG1914" s="36"/>
      <c r="OI1914" s="37"/>
      <c r="RC1914" s="1"/>
      <c r="RG1914" s="2"/>
      <c r="RI1914" s="7"/>
      <c r="RK1914" s="43">
        <f>RG1911*(1-RG1911)</f>
        <v>0</v>
      </c>
      <c r="RM1914" s="1"/>
      <c r="RQ1914" s="2"/>
      <c r="RS1914" s="7"/>
      <c r="RU1914" s="43">
        <f>RQ1911*(1-RQ1911)</f>
        <v>0</v>
      </c>
      <c r="RW1914" s="1"/>
      <c r="SI1914" s="34"/>
      <c r="SK1914" s="35"/>
      <c r="SM1914" s="1"/>
      <c r="SQ1914" s="2"/>
      <c r="SS1914" s="7"/>
      <c r="SU1914" s="43">
        <f>SQ1911*(1-SQ1911)</f>
        <v>0.2499565724244325</v>
      </c>
      <c r="SW1914" s="1"/>
      <c r="TA1914" s="2"/>
      <c r="TC1914" s="7"/>
      <c r="TE1914" s="43">
        <f>TA1911*(1-TA1911)</f>
        <v>0.24995657242443253</v>
      </c>
      <c r="TG1914" s="1"/>
      <c r="TS1914" s="36"/>
      <c r="TU1914" s="37"/>
      <c r="TV1914" s="1"/>
      <c r="VT1914" s="1"/>
    </row>
    <row r="1915" spans="169:592" x14ac:dyDescent="0.3">
      <c r="FM1915" s="63"/>
      <c r="FO1915" s="64"/>
      <c r="FQ1915" s="53"/>
      <c r="FS1915" s="65"/>
      <c r="FU1915" s="66"/>
      <c r="FW1915" s="67"/>
      <c r="KH1915" s="67"/>
      <c r="KJ1915" s="66"/>
      <c r="KL1915" s="65"/>
      <c r="KN1915" s="53"/>
      <c r="KP1915" s="64"/>
      <c r="KR1915" s="63"/>
      <c r="KV1915" s="1"/>
      <c r="KW1915" s="34"/>
      <c r="KY1915" s="35"/>
      <c r="LA1915" s="36"/>
      <c r="LC1915" s="37"/>
      <c r="LQ1915" s="1"/>
      <c r="LU1915" s="2"/>
      <c r="LW1915" s="7"/>
      <c r="MA1915" s="1"/>
      <c r="ME1915" s="2"/>
      <c r="MG1915" s="7"/>
      <c r="MK1915" s="1"/>
      <c r="MW1915" s="34"/>
      <c r="MY1915" s="35"/>
      <c r="NA1915" s="1"/>
      <c r="NE1915" s="2"/>
      <c r="NG1915" s="7"/>
      <c r="NK1915" s="1"/>
      <c r="NO1915" s="2"/>
      <c r="NQ1915" s="7"/>
      <c r="NU1915" s="1"/>
      <c r="OG1915" s="36"/>
      <c r="OI1915" s="37"/>
      <c r="PW1915" s="1"/>
      <c r="RC1915" s="1"/>
      <c r="RG1915" s="2"/>
      <c r="RI1915" s="7"/>
      <c r="RM1915" s="1"/>
      <c r="RQ1915" s="2"/>
      <c r="RS1915" s="7"/>
      <c r="RW1915" s="1"/>
      <c r="SI1915" s="34"/>
      <c r="SK1915" s="35"/>
      <c r="SM1915" s="1"/>
      <c r="SQ1915" s="2"/>
      <c r="SS1915" s="7"/>
      <c r="SW1915" s="1"/>
      <c r="TA1915" s="2"/>
      <c r="TC1915" s="7"/>
      <c r="TG1915" s="1"/>
      <c r="TS1915" s="36"/>
      <c r="TU1915" s="37"/>
      <c r="TV1915" s="1"/>
      <c r="VT1915" s="1"/>
    </row>
    <row r="1916" spans="169:592" x14ac:dyDescent="0.3">
      <c r="FM1916" s="63"/>
      <c r="FO1916" s="64"/>
      <c r="FQ1916" s="53"/>
      <c r="FS1916" s="65"/>
      <c r="FU1916" s="66"/>
      <c r="FW1916" s="67"/>
      <c r="KH1916" s="67"/>
      <c r="KJ1916" s="66"/>
      <c r="KL1916" s="65"/>
      <c r="KN1916" s="53"/>
      <c r="KP1916" s="64"/>
      <c r="KR1916" s="63"/>
      <c r="KV1916" s="1"/>
      <c r="KW1916" s="34"/>
      <c r="KY1916" s="35"/>
      <c r="LA1916" s="36"/>
      <c r="LC1916" s="37"/>
      <c r="LQ1916" s="1"/>
      <c r="LU1916" s="2"/>
      <c r="LW1916" s="7"/>
      <c r="MA1916" s="1"/>
      <c r="ME1916" s="2"/>
      <c r="MG1916" s="7"/>
      <c r="MK1916" s="1"/>
      <c r="MW1916" s="34"/>
      <c r="MY1916" s="35"/>
      <c r="NA1916" s="1"/>
      <c r="NE1916" s="2"/>
      <c r="NG1916" s="7"/>
      <c r="NK1916" s="1"/>
      <c r="NO1916" s="2"/>
      <c r="NQ1916" s="7"/>
      <c r="NU1916" s="1"/>
      <c r="OG1916" s="36"/>
      <c r="OI1916" s="37"/>
      <c r="RC1916" s="1"/>
      <c r="RG1916" s="2"/>
      <c r="RI1916" s="7"/>
      <c r="RM1916" s="1"/>
      <c r="RQ1916" s="2"/>
      <c r="RS1916" s="7"/>
      <c r="RW1916" s="1"/>
      <c r="SI1916" s="34"/>
      <c r="SK1916" s="35"/>
      <c r="SM1916" s="1"/>
      <c r="SQ1916" s="2"/>
      <c r="SS1916" s="7"/>
      <c r="SW1916" s="1"/>
      <c r="TA1916" s="2"/>
      <c r="TC1916" s="7"/>
      <c r="TG1916" s="1"/>
      <c r="TS1916" s="36"/>
      <c r="TU1916" s="37"/>
      <c r="TV1916" s="1"/>
      <c r="VT1916" s="1"/>
    </row>
    <row r="1917" spans="169:592" x14ac:dyDescent="0.3">
      <c r="FM1917" s="63"/>
      <c r="FO1917" s="64"/>
      <c r="FQ1917" s="53"/>
      <c r="FS1917" s="65"/>
      <c r="FU1917" s="66"/>
      <c r="FW1917" s="67"/>
      <c r="KH1917" s="67"/>
      <c r="KJ1917" s="66"/>
      <c r="KL1917" s="65"/>
      <c r="KN1917" s="53"/>
      <c r="KP1917" s="64"/>
      <c r="KR1917" s="63"/>
      <c r="KV1917" s="1"/>
      <c r="KW1917" s="34"/>
      <c r="KY1917" s="35"/>
      <c r="LA1917" s="36"/>
      <c r="LC1917" s="37"/>
      <c r="LQ1917" s="1"/>
      <c r="LU1917" s="2"/>
      <c r="LW1917" s="7"/>
      <c r="MA1917" s="1"/>
      <c r="ME1917" s="2"/>
      <c r="MG1917" s="7"/>
      <c r="MK1917" s="1"/>
      <c r="MW1917" s="34"/>
      <c r="MY1917" s="35"/>
      <c r="NA1917" s="1"/>
      <c r="NE1917" s="2"/>
      <c r="NG1917" s="7"/>
      <c r="NK1917" s="1"/>
      <c r="NO1917" s="2"/>
      <c r="NQ1917" s="7"/>
      <c r="NU1917" s="1"/>
      <c r="OG1917" s="36"/>
      <c r="OI1917" s="37"/>
      <c r="PW1917" s="1"/>
      <c r="RC1917" s="1"/>
      <c r="RG1917" s="2"/>
      <c r="RI1917" s="7"/>
      <c r="RM1917" s="1"/>
      <c r="RQ1917" s="2"/>
      <c r="RS1917" s="7"/>
      <c r="RW1917" s="1"/>
      <c r="SI1917" s="34"/>
      <c r="SK1917" s="35"/>
      <c r="SM1917" s="1"/>
      <c r="SQ1917" s="2"/>
      <c r="SS1917" s="7"/>
      <c r="SW1917" s="1"/>
      <c r="TA1917" s="2"/>
      <c r="TC1917" s="7"/>
      <c r="TG1917" s="1"/>
      <c r="TS1917" s="36"/>
      <c r="TU1917" s="37"/>
      <c r="TV1917" s="1"/>
      <c r="VT1917" s="1"/>
    </row>
    <row r="1918" spans="169:592" x14ac:dyDescent="0.3">
      <c r="FM1918" s="63"/>
      <c r="FO1918" s="64"/>
      <c r="FQ1918" s="53"/>
      <c r="FS1918" s="65"/>
      <c r="FU1918" s="66"/>
      <c r="FW1918" s="67"/>
      <c r="KH1918" s="67"/>
      <c r="KJ1918" s="66"/>
      <c r="KL1918" s="65"/>
      <c r="KN1918" s="53"/>
      <c r="KP1918" s="64"/>
      <c r="KR1918" s="63"/>
      <c r="KV1918" s="1"/>
      <c r="KW1918" s="34"/>
      <c r="KY1918" s="35"/>
      <c r="LA1918" s="36"/>
      <c r="LC1918" s="37"/>
      <c r="LQ1918" s="1"/>
      <c r="LU1918" s="2"/>
      <c r="LW1918" s="7"/>
      <c r="MA1918" s="1"/>
      <c r="ME1918" s="2"/>
      <c r="MG1918" s="7"/>
      <c r="MK1918" s="1"/>
      <c r="MW1918" s="34"/>
      <c r="MY1918" s="35"/>
      <c r="NA1918" s="1"/>
      <c r="NE1918" s="2"/>
      <c r="NG1918" s="7"/>
      <c r="NK1918" s="1"/>
      <c r="NO1918" s="2"/>
      <c r="NQ1918" s="7"/>
      <c r="NU1918" s="1"/>
      <c r="OG1918" s="36"/>
      <c r="OI1918" s="37"/>
      <c r="RC1918" s="1"/>
      <c r="RG1918" s="2"/>
      <c r="RI1918" s="7"/>
      <c r="RM1918" s="1"/>
      <c r="RQ1918" s="2"/>
      <c r="RS1918" s="7"/>
      <c r="RW1918" s="1"/>
      <c r="SI1918" s="34"/>
      <c r="SK1918" s="35"/>
      <c r="SM1918" s="1"/>
      <c r="SQ1918" s="2"/>
      <c r="SS1918" s="7"/>
      <c r="SW1918" s="1"/>
      <c r="TA1918" s="2"/>
      <c r="TC1918" s="7"/>
      <c r="TG1918" s="1"/>
      <c r="TS1918" s="36"/>
      <c r="TU1918" s="37"/>
      <c r="TV1918" s="1"/>
      <c r="VT1918" s="1"/>
    </row>
    <row r="1919" spans="169:592" ht="15" thickBot="1" x14ac:dyDescent="0.35">
      <c r="FM1919" s="63"/>
      <c r="FO1919" s="64"/>
      <c r="FQ1919" s="53"/>
      <c r="FS1919" s="65"/>
      <c r="FU1919" s="66"/>
      <c r="FW1919" s="67"/>
      <c r="KH1919" s="67"/>
      <c r="KJ1919" s="66"/>
      <c r="KL1919" s="65"/>
      <c r="KN1919" s="53"/>
      <c r="KP1919" s="64"/>
      <c r="KR1919" s="63"/>
      <c r="KV1919" s="1"/>
      <c r="KW1919" s="34"/>
      <c r="KY1919" s="35"/>
      <c r="LA1919" s="36"/>
      <c r="LC1919" s="37"/>
      <c r="LQ1919" s="1"/>
      <c r="LU1919" s="2" t="s">
        <v>124</v>
      </c>
      <c r="LW1919" s="7" t="s">
        <v>125</v>
      </c>
      <c r="MA1919" s="1"/>
      <c r="ME1919" s="2" t="s">
        <v>197</v>
      </c>
      <c r="MG1919" s="7" t="s">
        <v>127</v>
      </c>
      <c r="MK1919" s="1"/>
      <c r="MW1919" s="34"/>
      <c r="MY1919" s="35"/>
      <c r="NA1919" s="1"/>
      <c r="NE1919" s="2" t="s">
        <v>130</v>
      </c>
      <c r="NG1919" s="7" t="s">
        <v>131</v>
      </c>
      <c r="NK1919" s="1"/>
      <c r="NO1919" s="2" t="s">
        <v>132</v>
      </c>
      <c r="NQ1919" s="7" t="s">
        <v>133</v>
      </c>
      <c r="NU1919" s="1"/>
      <c r="OG1919" s="36"/>
      <c r="OI1919" s="37"/>
      <c r="PW1919" s="1"/>
      <c r="RC1919" s="1"/>
      <c r="RG1919" s="2" t="s">
        <v>124</v>
      </c>
      <c r="RI1919" s="7" t="s">
        <v>125</v>
      </c>
      <c r="RM1919" s="1"/>
      <c r="RQ1919" s="2" t="s">
        <v>197</v>
      </c>
      <c r="RS1919" s="7" t="s">
        <v>127</v>
      </c>
      <c r="RW1919" s="1"/>
      <c r="SI1919" s="34"/>
      <c r="SK1919" s="35"/>
      <c r="SM1919" s="1"/>
      <c r="SQ1919" s="2" t="s">
        <v>130</v>
      </c>
      <c r="SS1919" s="7" t="s">
        <v>131</v>
      </c>
      <c r="SW1919" s="1"/>
      <c r="TA1919" s="2" t="s">
        <v>132</v>
      </c>
      <c r="TC1919" s="7" t="s">
        <v>133</v>
      </c>
      <c r="TG1919" s="1"/>
      <c r="TS1919" s="36"/>
      <c r="TU1919" s="37"/>
      <c r="TV1919" s="1"/>
      <c r="VT1919" s="1"/>
    </row>
    <row r="1920" spans="169:592" ht="15" thickBot="1" x14ac:dyDescent="0.35">
      <c r="FM1920" s="63"/>
      <c r="FO1920" s="64"/>
      <c r="FQ1920" s="53"/>
      <c r="FS1920" s="65"/>
      <c r="FU1920" s="66"/>
      <c r="FW1920" s="67"/>
      <c r="KH1920" s="67"/>
      <c r="KJ1920" s="66"/>
      <c r="KL1920" s="65"/>
      <c r="KN1920" s="53"/>
      <c r="KP1920" s="64"/>
      <c r="KR1920" s="63"/>
      <c r="KV1920" s="1"/>
      <c r="KW1920" s="34"/>
      <c r="KY1920" s="35"/>
      <c r="LA1920" s="36"/>
      <c r="LC1920" s="37"/>
      <c r="LQ1920" s="1"/>
      <c r="LU1920" s="3">
        <f>LU1931</f>
        <v>-0.22712885782520797</v>
      </c>
      <c r="LW1920" s="41">
        <f>LW1911*LY1914+MG1911*-1*ME1911*LU1911</f>
        <v>0</v>
      </c>
      <c r="MA1920" s="1"/>
      <c r="ME1920" s="3">
        <f t="array" ref="ME1920">ME1925</f>
        <v>-10000000000</v>
      </c>
      <c r="MG1920" s="41">
        <f>LW1911*-1*LU1911*ME1911+MG1911*MI1914</f>
        <v>0</v>
      </c>
      <c r="MK1920" s="1"/>
      <c r="MW1920" s="34"/>
      <c r="MY1920" s="35"/>
      <c r="NA1920" s="1"/>
      <c r="NE1920" s="3">
        <f>NE1931</f>
        <v>-0.19702251964525491</v>
      </c>
      <c r="NG1920" s="41">
        <f>NG1911*NI1914+NQ1911*-1*NO1911*NE1911</f>
        <v>8.211054044884087E-7</v>
      </c>
      <c r="NK1920" s="1"/>
      <c r="NO1920" s="3">
        <f>NO1931</f>
        <v>-0.19062453032825277</v>
      </c>
      <c r="NQ1920" s="41">
        <f>NG1911*-1*NE1911*NO1911+NQ1911*NS1914</f>
        <v>-8.211054044884087E-7</v>
      </c>
      <c r="NU1920" s="1"/>
      <c r="OG1920" s="36"/>
      <c r="OI1920" s="37"/>
      <c r="RC1920" s="1"/>
      <c r="RG1920" s="3">
        <f>RG1931</f>
        <v>0.59245950013372028</v>
      </c>
      <c r="RI1920" s="41">
        <f>RI1911*RK1914+RS1911*-1*RQ1911*RG1911</f>
        <v>0</v>
      </c>
      <c r="RM1920" s="1"/>
      <c r="RQ1920" s="3">
        <f t="array" ref="RQ1920">RQ1925</f>
        <v>-10000000000</v>
      </c>
      <c r="RS1920" s="41">
        <f>RI1911*-1*RG1911*RQ1911+RS1911*RU1914</f>
        <v>0</v>
      </c>
      <c r="RW1920" s="1"/>
      <c r="SI1920" s="34"/>
      <c r="SK1920" s="35"/>
      <c r="SM1920" s="1"/>
      <c r="SQ1920" s="3">
        <f>SQ1931</f>
        <v>0.61243477525785617</v>
      </c>
      <c r="SS1920" s="41">
        <f>SS1911*SU1914+TC1911*-1*TA1911*SQ1911</f>
        <v>-8.5945340297761085E-7</v>
      </c>
      <c r="SW1920" s="1"/>
      <c r="TA1920" s="3">
        <f>TA1931</f>
        <v>0.5860734079340183</v>
      </c>
      <c r="TC1920" s="41">
        <f>SS1911*-1*SQ1911*TA1911+TC1911*TE1914</f>
        <v>8.5945340297761085E-7</v>
      </c>
      <c r="TG1920" s="1"/>
      <c r="TS1920" s="36"/>
      <c r="TU1920" s="37"/>
      <c r="TV1920" s="1"/>
      <c r="VT1920" s="1"/>
    </row>
    <row r="1921" spans="169:592" x14ac:dyDescent="0.3">
      <c r="FM1921" s="63"/>
      <c r="FO1921" s="64"/>
      <c r="FQ1921" s="53"/>
      <c r="FS1921" s="65"/>
      <c r="FU1921" s="66"/>
      <c r="FW1921" s="67"/>
      <c r="KH1921" s="67"/>
      <c r="KJ1921" s="66"/>
      <c r="KL1921" s="65"/>
      <c r="KN1921" s="53"/>
      <c r="KP1921" s="64"/>
      <c r="KR1921" s="63"/>
      <c r="KV1921" s="1"/>
      <c r="KW1921" s="34"/>
      <c r="KY1921" s="35"/>
      <c r="LA1921" s="36"/>
      <c r="LC1921" s="37"/>
      <c r="LQ1921" s="1"/>
      <c r="LR1921" s="1"/>
      <c r="LS1921" s="1"/>
      <c r="LT1921" s="1"/>
      <c r="LU1921" s="55"/>
      <c r="LV1921" s="1"/>
      <c r="LW1921" s="7"/>
      <c r="LX1921" s="1"/>
      <c r="LY1921" s="1"/>
      <c r="LZ1921" s="1"/>
      <c r="MA1921" s="1"/>
      <c r="MB1921" s="1"/>
      <c r="MC1921" s="1"/>
      <c r="MD1921" s="1"/>
      <c r="ME1921" s="55"/>
      <c r="MF1921" s="1"/>
      <c r="MG1921" s="7"/>
      <c r="MH1921" s="1"/>
      <c r="MI1921" s="1"/>
      <c r="MJ1921" s="1"/>
      <c r="MK1921" s="1"/>
      <c r="MO1921" s="56"/>
      <c r="MW1921" s="34"/>
      <c r="MY1921" s="35"/>
      <c r="NA1921" s="1"/>
      <c r="NB1921" s="1"/>
      <c r="NC1921" s="1"/>
      <c r="ND1921" s="1"/>
      <c r="NE1921" s="55"/>
      <c r="NF1921" s="1"/>
      <c r="NG1921" s="7"/>
      <c r="NH1921" s="1"/>
      <c r="NI1921" s="1"/>
      <c r="NJ1921" s="1"/>
      <c r="NK1921" s="1"/>
      <c r="NL1921" s="1"/>
      <c r="NM1921" s="1"/>
      <c r="NN1921" s="1"/>
      <c r="NO1921" s="55"/>
      <c r="NP1921" s="1"/>
      <c r="NQ1921" s="7"/>
      <c r="NR1921" s="1"/>
      <c r="NS1921" s="1"/>
      <c r="NT1921" s="1"/>
      <c r="NU1921" s="1"/>
      <c r="NY1921" s="56"/>
      <c r="OG1921" s="36"/>
      <c r="OI1921" s="37"/>
      <c r="OO1921" s="56"/>
      <c r="OY1921" s="56"/>
      <c r="PI1921" s="56"/>
      <c r="PW1921" s="1"/>
      <c r="RC1921" s="1"/>
      <c r="RD1921" s="1"/>
      <c r="RE1921" s="1"/>
      <c r="RF1921" s="1"/>
      <c r="RG1921" s="55"/>
      <c r="RH1921" s="1"/>
      <c r="RI1921" s="7"/>
      <c r="RJ1921" s="1"/>
      <c r="RK1921" s="1"/>
      <c r="RL1921" s="1"/>
      <c r="RM1921" s="1"/>
      <c r="RN1921" s="1"/>
      <c r="RO1921" s="1"/>
      <c r="RP1921" s="1"/>
      <c r="RQ1921" s="55"/>
      <c r="RR1921" s="1"/>
      <c r="RS1921" s="7"/>
      <c r="RT1921" s="1"/>
      <c r="RU1921" s="1"/>
      <c r="RV1921" s="1"/>
      <c r="RW1921" s="1"/>
      <c r="SA1921" s="56"/>
      <c r="SI1921" s="34"/>
      <c r="SK1921" s="35"/>
      <c r="SM1921" s="1"/>
      <c r="SN1921" s="1"/>
      <c r="SO1921" s="1"/>
      <c r="SP1921" s="1"/>
      <c r="SQ1921" s="55"/>
      <c r="SR1921" s="1"/>
      <c r="SS1921" s="7"/>
      <c r="ST1921" s="1"/>
      <c r="SU1921" s="1"/>
      <c r="SV1921" s="1"/>
      <c r="SW1921" s="1"/>
      <c r="SX1921" s="1"/>
      <c r="SY1921" s="1"/>
      <c r="SZ1921" s="1"/>
      <c r="TA1921" s="55"/>
      <c r="TB1921" s="1"/>
      <c r="TC1921" s="7"/>
      <c r="TD1921" s="1"/>
      <c r="TE1921" s="1"/>
      <c r="TF1921" s="1"/>
      <c r="TG1921" s="1"/>
      <c r="TK1921" s="56"/>
      <c r="TS1921" s="36"/>
      <c r="TU1921" s="37"/>
      <c r="TV1921" s="1"/>
      <c r="UA1921" s="56"/>
      <c r="UK1921" s="56"/>
      <c r="UU1921" s="56"/>
      <c r="VT1921" s="1"/>
    </row>
    <row r="1922" spans="169:592" x14ac:dyDescent="0.3">
      <c r="FM1922" s="63"/>
      <c r="FO1922" s="64"/>
      <c r="FQ1922" s="53"/>
      <c r="FS1922" s="65"/>
      <c r="FU1922" s="66"/>
      <c r="FW1922" s="67"/>
      <c r="KH1922" s="67"/>
      <c r="KJ1922" s="66"/>
      <c r="KL1922" s="65"/>
      <c r="KN1922" s="53"/>
      <c r="KP1922" s="64"/>
      <c r="KR1922" s="63"/>
      <c r="KV1922" s="1"/>
      <c r="KW1922" s="34"/>
      <c r="KY1922" s="35"/>
      <c r="LA1922" s="36"/>
      <c r="LC1922" s="37"/>
      <c r="LQ1922" s="1"/>
      <c r="LU1922" s="34"/>
      <c r="LW1922" s="35"/>
      <c r="ME1922" s="36"/>
      <c r="MG1922" s="37"/>
      <c r="MW1922" s="34"/>
      <c r="MY1922" s="35"/>
      <c r="NE1922" s="34"/>
      <c r="NG1922" s="35"/>
      <c r="NO1922" s="36"/>
      <c r="NQ1922" s="37"/>
      <c r="OG1922" s="36"/>
      <c r="OI1922" s="37"/>
      <c r="RG1922" s="34"/>
      <c r="RI1922" s="35"/>
      <c r="RQ1922" s="36"/>
      <c r="RS1922" s="37"/>
      <c r="SI1922" s="34"/>
      <c r="SK1922" s="35"/>
      <c r="SQ1922" s="34"/>
      <c r="SS1922" s="35"/>
      <c r="TA1922" s="36"/>
      <c r="TC1922" s="37"/>
      <c r="TS1922" s="36"/>
      <c r="TU1922" s="37"/>
      <c r="TV1922" s="1"/>
      <c r="VT1922" s="1"/>
    </row>
    <row r="1923" spans="169:592" x14ac:dyDescent="0.3">
      <c r="FM1923" s="63"/>
      <c r="FO1923" s="64"/>
      <c r="FQ1923" s="53"/>
      <c r="FS1923" s="65"/>
      <c r="FU1923" s="66"/>
      <c r="FW1923" s="67"/>
      <c r="KH1923" s="67"/>
      <c r="KJ1923" s="66"/>
      <c r="KL1923" s="65"/>
      <c r="KN1923" s="53"/>
      <c r="KP1923" s="64"/>
      <c r="KR1923" s="63"/>
      <c r="KV1923" s="1"/>
      <c r="KW1923" s="34"/>
      <c r="KY1923" s="35"/>
      <c r="LA1923" s="36"/>
      <c r="LC1923" s="37"/>
      <c r="LQ1923" s="1"/>
      <c r="LU1923" s="34"/>
      <c r="LW1923" s="35"/>
      <c r="MB1923" s="1"/>
      <c r="MC1923" s="1"/>
      <c r="MD1923" s="1"/>
      <c r="ME1923" s="36"/>
      <c r="MF1923" s="1"/>
      <c r="MG1923" s="37"/>
      <c r="MW1923" s="34"/>
      <c r="MY1923" s="35"/>
      <c r="NE1923" s="34"/>
      <c r="NG1923" s="35"/>
      <c r="NO1923" s="36"/>
      <c r="NQ1923" s="37"/>
      <c r="OG1923" s="36"/>
      <c r="OI1923" s="37"/>
      <c r="PW1923" s="1"/>
      <c r="RG1923" s="34"/>
      <c r="RI1923" s="35"/>
      <c r="RN1923" s="1"/>
      <c r="RO1923" s="1"/>
      <c r="RP1923" s="1"/>
      <c r="RQ1923" s="36"/>
      <c r="RR1923" s="1"/>
      <c r="RS1923" s="37"/>
      <c r="SI1923" s="34"/>
      <c r="SK1923" s="35"/>
      <c r="SQ1923" s="34"/>
      <c r="SS1923" s="35"/>
      <c r="TA1923" s="36"/>
      <c r="TC1923" s="37"/>
      <c r="TS1923" s="36"/>
      <c r="TU1923" s="37"/>
      <c r="TV1923" s="1"/>
      <c r="VT1923" s="1"/>
    </row>
    <row r="1924" spans="169:592" ht="15" thickBot="1" x14ac:dyDescent="0.35">
      <c r="FM1924" s="63"/>
      <c r="FO1924" s="64"/>
      <c r="FQ1924" s="53"/>
      <c r="FS1924" s="65"/>
      <c r="FU1924" s="66"/>
      <c r="FW1924" s="67"/>
      <c r="KH1924" s="67"/>
      <c r="KJ1924" s="66"/>
      <c r="KL1924" s="65"/>
      <c r="KN1924" s="53"/>
      <c r="KP1924" s="64"/>
      <c r="KR1924" s="63"/>
      <c r="KV1924" s="1"/>
      <c r="KW1924" s="34"/>
      <c r="KY1924" s="35"/>
      <c r="LA1924" s="36"/>
      <c r="LC1924" s="37"/>
      <c r="LQ1924" s="1"/>
      <c r="LU1924" s="34"/>
      <c r="LW1924" s="35"/>
      <c r="MB1924" s="1"/>
      <c r="ME1924" s="36" t="s">
        <v>197</v>
      </c>
      <c r="MF1924" s="1"/>
      <c r="MG1924" s="37"/>
      <c r="MW1924" s="34"/>
      <c r="MY1924" s="35"/>
      <c r="NE1924" s="34"/>
      <c r="NG1924" s="35"/>
      <c r="NO1924" s="36"/>
      <c r="NQ1924" s="37"/>
      <c r="OG1924" s="36"/>
      <c r="OI1924" s="37"/>
      <c r="RG1924" s="34"/>
      <c r="RI1924" s="35"/>
      <c r="RN1924" s="1"/>
      <c r="RQ1924" s="36" t="s">
        <v>197</v>
      </c>
      <c r="RR1924" s="1"/>
      <c r="RS1924" s="37"/>
      <c r="SI1924" s="34"/>
      <c r="SK1924" s="35"/>
      <c r="SQ1924" s="34"/>
      <c r="SS1924" s="35"/>
      <c r="TA1924" s="36"/>
      <c r="TC1924" s="37"/>
      <c r="TS1924" s="36"/>
      <c r="TU1924" s="37"/>
      <c r="TV1924" s="1"/>
      <c r="VT1924" s="1"/>
    </row>
    <row r="1925" spans="169:592" ht="15" thickBot="1" x14ac:dyDescent="0.35">
      <c r="FM1925" s="63"/>
      <c r="FO1925" s="64"/>
      <c r="FQ1925" s="53"/>
      <c r="FS1925" s="65"/>
      <c r="FU1925" s="66"/>
      <c r="FW1925" s="67"/>
      <c r="KH1925" s="67"/>
      <c r="KJ1925" s="66"/>
      <c r="KL1925" s="65"/>
      <c r="KN1925" s="53"/>
      <c r="KP1925" s="64"/>
      <c r="KR1925" s="63"/>
      <c r="KV1925" s="1"/>
      <c r="KW1925" s="34"/>
      <c r="KY1925" s="35"/>
      <c r="LA1925" s="36"/>
      <c r="LC1925" s="37"/>
      <c r="LQ1925" s="1"/>
      <c r="LU1925" s="34"/>
      <c r="LW1925" s="35"/>
      <c r="MB1925" s="1"/>
      <c r="ME1925" s="98">
        <v>-10000000000</v>
      </c>
      <c r="MF1925" s="1"/>
      <c r="MG1925" s="37"/>
      <c r="MW1925" s="34"/>
      <c r="MY1925" s="35"/>
      <c r="NE1925" s="34"/>
      <c r="NG1925" s="35"/>
      <c r="NO1925" s="36"/>
      <c r="NQ1925" s="37"/>
      <c r="OG1925" s="36"/>
      <c r="OI1925" s="37"/>
      <c r="PW1925" s="1"/>
      <c r="RG1925" s="34"/>
      <c r="RI1925" s="35"/>
      <c r="RN1925" s="1"/>
      <c r="RQ1925" s="98">
        <v>-10000000000</v>
      </c>
      <c r="RR1925" s="1"/>
      <c r="RS1925" s="37"/>
      <c r="SI1925" s="34"/>
      <c r="SK1925" s="35"/>
      <c r="SQ1925" s="34"/>
      <c r="SS1925" s="35"/>
      <c r="TA1925" s="36"/>
      <c r="TC1925" s="37"/>
      <c r="TS1925" s="36"/>
      <c r="TU1925" s="37"/>
      <c r="TV1925" s="1"/>
      <c r="VT1925" s="1"/>
    </row>
    <row r="1926" spans="169:592" x14ac:dyDescent="0.3">
      <c r="FM1926" s="63"/>
      <c r="FO1926" s="64"/>
      <c r="FQ1926" s="53"/>
      <c r="FS1926" s="65"/>
      <c r="FU1926" s="66"/>
      <c r="FW1926" s="67"/>
      <c r="KH1926" s="67"/>
      <c r="KJ1926" s="66"/>
      <c r="KL1926" s="65"/>
      <c r="KN1926" s="53"/>
      <c r="KP1926" s="64"/>
      <c r="KR1926" s="63"/>
      <c r="KV1926" s="1"/>
      <c r="KW1926" s="34"/>
      <c r="KY1926" s="35"/>
      <c r="LA1926" s="36"/>
      <c r="LC1926" s="37"/>
      <c r="LQ1926" s="1"/>
      <c r="LU1926" s="34"/>
      <c r="LW1926" s="35"/>
      <c r="MB1926" s="1"/>
      <c r="ME1926" s="36"/>
      <c r="MF1926" s="1"/>
      <c r="MG1926" s="37"/>
      <c r="MW1926" s="34"/>
      <c r="MY1926" s="35"/>
      <c r="NE1926" s="34"/>
      <c r="NG1926" s="35"/>
      <c r="NO1926" s="36"/>
      <c r="NQ1926" s="37"/>
      <c r="OG1926" s="36"/>
      <c r="OI1926" s="37"/>
      <c r="RG1926" s="34"/>
      <c r="RI1926" s="35"/>
      <c r="RN1926" s="1"/>
      <c r="RQ1926" s="36"/>
      <c r="RR1926" s="1"/>
      <c r="RS1926" s="37"/>
      <c r="SI1926" s="34"/>
      <c r="SK1926" s="35"/>
      <c r="SQ1926" s="34"/>
      <c r="SS1926" s="35"/>
      <c r="TA1926" s="36"/>
      <c r="TC1926" s="37"/>
      <c r="TS1926" s="36"/>
      <c r="TU1926" s="37"/>
      <c r="TV1926" s="1"/>
      <c r="VT1926" s="1"/>
    </row>
    <row r="1927" spans="169:592" x14ac:dyDescent="0.3">
      <c r="FM1927" s="63"/>
      <c r="FO1927" s="64"/>
      <c r="FQ1927" s="53"/>
      <c r="FS1927" s="65"/>
      <c r="FU1927" s="66"/>
      <c r="FW1927" s="67"/>
      <c r="KH1927" s="67"/>
      <c r="KJ1927" s="66"/>
      <c r="KL1927" s="65"/>
      <c r="KN1927" s="53"/>
      <c r="KP1927" s="64"/>
      <c r="KR1927" s="63"/>
      <c r="KV1927" s="1"/>
      <c r="KW1927" s="34"/>
      <c r="KY1927" s="35"/>
      <c r="LA1927" s="36"/>
      <c r="LC1927" s="37"/>
      <c r="LQ1927" s="1"/>
      <c r="LU1927" s="34"/>
      <c r="LW1927" s="35"/>
      <c r="MB1927" s="1"/>
      <c r="MC1927" s="1"/>
      <c r="MD1927" s="1"/>
      <c r="ME1927" s="36"/>
      <c r="MF1927" s="1"/>
      <c r="MG1927" s="37"/>
      <c r="MW1927" s="34"/>
      <c r="MY1927" s="35"/>
      <c r="NE1927" s="34"/>
      <c r="NG1927" s="35"/>
      <c r="NO1927" s="36"/>
      <c r="NQ1927" s="37"/>
      <c r="OG1927" s="36"/>
      <c r="OI1927" s="37"/>
      <c r="PW1927" s="1"/>
      <c r="RG1927" s="34"/>
      <c r="RI1927" s="35"/>
      <c r="RN1927" s="1"/>
      <c r="RO1927" s="1"/>
      <c r="RP1927" s="1"/>
      <c r="RQ1927" s="36"/>
      <c r="RR1927" s="1"/>
      <c r="RS1927" s="37"/>
      <c r="SI1927" s="34"/>
      <c r="SK1927" s="35"/>
      <c r="SQ1927" s="34"/>
      <c r="SS1927" s="35"/>
      <c r="TA1927" s="36"/>
      <c r="TC1927" s="37"/>
      <c r="TS1927" s="36"/>
      <c r="TU1927" s="37"/>
      <c r="TV1927" s="1"/>
      <c r="VT1927" s="1"/>
    </row>
    <row r="1928" spans="169:592" x14ac:dyDescent="0.3">
      <c r="FM1928" s="63"/>
      <c r="FO1928" s="64"/>
      <c r="FQ1928" s="53"/>
      <c r="FS1928" s="65"/>
      <c r="FU1928" s="66"/>
      <c r="FW1928" s="67"/>
      <c r="KH1928" s="67"/>
      <c r="KJ1928" s="66"/>
      <c r="KL1928" s="65"/>
      <c r="KN1928" s="53"/>
      <c r="KP1928" s="64"/>
      <c r="KR1928" s="63"/>
      <c r="KV1928" s="1"/>
      <c r="KW1928" s="34"/>
      <c r="KY1928" s="35"/>
      <c r="LA1928" s="36"/>
      <c r="LC1928" s="37"/>
      <c r="LQ1928" s="1"/>
      <c r="LU1928" s="34"/>
      <c r="LW1928" s="35"/>
      <c r="ME1928" s="36"/>
      <c r="MG1928" s="37"/>
      <c r="MW1928" s="34"/>
      <c r="MY1928" s="35"/>
      <c r="NE1928" s="34"/>
      <c r="NG1928" s="35"/>
      <c r="NO1928" s="36"/>
      <c r="NQ1928" s="37"/>
      <c r="OG1928" s="36"/>
      <c r="OI1928" s="37"/>
      <c r="RG1928" s="34"/>
      <c r="RI1928" s="35"/>
      <c r="RQ1928" s="36"/>
      <c r="RS1928" s="37"/>
      <c r="SI1928" s="34"/>
      <c r="SK1928" s="35"/>
      <c r="SQ1928" s="34"/>
      <c r="SS1928" s="35"/>
      <c r="TA1928" s="36"/>
      <c r="TC1928" s="37"/>
      <c r="TS1928" s="36"/>
      <c r="TU1928" s="37"/>
      <c r="TV1928" s="1"/>
      <c r="VT1928" s="1"/>
    </row>
    <row r="1929" spans="169:592" x14ac:dyDescent="0.3">
      <c r="FM1929" s="63"/>
      <c r="FO1929" s="64"/>
      <c r="FQ1929" s="53"/>
      <c r="FS1929" s="65"/>
      <c r="FU1929" s="66"/>
      <c r="FW1929" s="67"/>
      <c r="KH1929" s="67"/>
      <c r="KJ1929" s="66"/>
      <c r="KL1929" s="65"/>
      <c r="KN1929" s="53"/>
      <c r="KP1929" s="64"/>
      <c r="KR1929" s="63"/>
      <c r="KV1929" s="1"/>
      <c r="KW1929" s="34"/>
      <c r="KY1929" s="35"/>
      <c r="LA1929" s="36"/>
      <c r="LC1929" s="37"/>
      <c r="LQ1929" s="1"/>
      <c r="LR1929" s="1"/>
      <c r="LS1929" s="1"/>
      <c r="LT1929" s="1"/>
      <c r="LU1929" s="2"/>
      <c r="LV1929" s="1"/>
      <c r="LW1929" s="7"/>
      <c r="LX1929" s="1"/>
      <c r="LY1929" s="1"/>
      <c r="LZ1929" s="1"/>
      <c r="MA1929" s="1"/>
      <c r="MB1929" s="1"/>
      <c r="MC1929" s="1"/>
      <c r="MD1929" s="1"/>
      <c r="ME1929" s="2"/>
      <c r="MF1929" s="1"/>
      <c r="MG1929" s="7"/>
      <c r="MH1929" s="1"/>
      <c r="MI1929" s="1"/>
      <c r="MJ1929" s="1"/>
      <c r="MW1929" s="34"/>
      <c r="MY1929" s="35"/>
      <c r="NB1929" s="1"/>
      <c r="NC1929" s="1"/>
      <c r="ND1929" s="1"/>
      <c r="NE1929" s="2"/>
      <c r="NF1929" s="1"/>
      <c r="NG1929" s="7"/>
      <c r="NH1929" s="1"/>
      <c r="NI1929" s="1"/>
      <c r="NJ1929" s="1"/>
      <c r="NK1929" s="1"/>
      <c r="NL1929" s="1"/>
      <c r="NM1929" s="1"/>
      <c r="NN1929" s="1"/>
      <c r="NO1929" s="2"/>
      <c r="NP1929" s="1"/>
      <c r="NQ1929" s="7"/>
      <c r="NR1929" s="1"/>
      <c r="NS1929" s="1"/>
      <c r="NT1929" s="1"/>
      <c r="OG1929" s="36"/>
      <c r="OI1929" s="37"/>
      <c r="PW1929" s="1"/>
      <c r="RD1929" s="1"/>
      <c r="RE1929" s="1"/>
      <c r="RF1929" s="1"/>
      <c r="RG1929" s="2"/>
      <c r="RH1929" s="1"/>
      <c r="RI1929" s="7"/>
      <c r="RJ1929" s="1"/>
      <c r="RK1929" s="1"/>
      <c r="RL1929" s="1"/>
      <c r="RM1929" s="1"/>
      <c r="RN1929" s="1"/>
      <c r="RO1929" s="1"/>
      <c r="RP1929" s="1"/>
      <c r="RQ1929" s="2"/>
      <c r="RR1929" s="1"/>
      <c r="RS1929" s="7"/>
      <c r="RT1929" s="1"/>
      <c r="RU1929" s="1"/>
      <c r="RV1929" s="1"/>
      <c r="SI1929" s="34"/>
      <c r="SK1929" s="35"/>
      <c r="SN1929" s="1"/>
      <c r="SO1929" s="1"/>
      <c r="SP1929" s="1"/>
      <c r="SQ1929" s="2"/>
      <c r="SR1929" s="1"/>
      <c r="SS1929" s="7"/>
      <c r="ST1929" s="1"/>
      <c r="SU1929" s="1"/>
      <c r="SV1929" s="1"/>
      <c r="SW1929" s="1"/>
      <c r="SX1929" s="1"/>
      <c r="SY1929" s="1"/>
      <c r="SZ1929" s="1"/>
      <c r="TA1929" s="2"/>
      <c r="TB1929" s="1"/>
      <c r="TC1929" s="7"/>
      <c r="TD1929" s="1"/>
      <c r="TE1929" s="1"/>
      <c r="TF1929" s="1"/>
      <c r="TS1929" s="36"/>
      <c r="TU1929" s="37"/>
      <c r="TV1929" s="1"/>
      <c r="VT1929" s="1"/>
    </row>
    <row r="1930" spans="169:592" ht="15" thickBot="1" x14ac:dyDescent="0.35">
      <c r="FM1930" s="63"/>
      <c r="FO1930" s="64"/>
      <c r="FQ1930" s="53"/>
      <c r="FS1930" s="65"/>
      <c r="FU1930" s="66"/>
      <c r="FW1930" s="67"/>
      <c r="KH1930" s="67"/>
      <c r="KJ1930" s="66"/>
      <c r="KL1930" s="65"/>
      <c r="KN1930" s="53"/>
      <c r="KP1930" s="64"/>
      <c r="KR1930" s="63"/>
      <c r="KV1930" s="1"/>
      <c r="KW1930" s="34"/>
      <c r="KY1930" s="35"/>
      <c r="LA1930" s="36"/>
      <c r="LC1930" s="37"/>
      <c r="LQ1930" s="1"/>
      <c r="LR1930" s="1"/>
      <c r="LS1930" t="s">
        <v>136</v>
      </c>
      <c r="LU1930" s="2" t="s">
        <v>137</v>
      </c>
      <c r="LW1930" s="7" t="s">
        <v>138</v>
      </c>
      <c r="LZ1930" s="1"/>
      <c r="MB1930" s="1"/>
      <c r="MC1930" t="s">
        <v>136</v>
      </c>
      <c r="ME1930" s="2" t="s">
        <v>139</v>
      </c>
      <c r="MG1930" s="7" t="s">
        <v>140</v>
      </c>
      <c r="MJ1930" s="1"/>
      <c r="MW1930" s="34"/>
      <c r="MY1930" s="35"/>
      <c r="NB1930" s="1"/>
      <c r="NC1930" t="s">
        <v>136</v>
      </c>
      <c r="NE1930" s="2" t="s">
        <v>143</v>
      </c>
      <c r="NG1930" s="7" t="s">
        <v>144</v>
      </c>
      <c r="NJ1930" s="1"/>
      <c r="NL1930" s="1"/>
      <c r="NM1930" t="s">
        <v>136</v>
      </c>
      <c r="NO1930" s="2" t="s">
        <v>145</v>
      </c>
      <c r="NQ1930" s="7" t="s">
        <v>146</v>
      </c>
      <c r="NT1930" s="1"/>
      <c r="OG1930" s="36"/>
      <c r="OI1930" s="37"/>
      <c r="RD1930" s="1"/>
      <c r="RE1930" t="s">
        <v>136</v>
      </c>
      <c r="RG1930" s="2" t="s">
        <v>137</v>
      </c>
      <c r="RI1930" s="7" t="s">
        <v>138</v>
      </c>
      <c r="RL1930" s="1"/>
      <c r="RN1930" s="1"/>
      <c r="RO1930" t="s">
        <v>136</v>
      </c>
      <c r="RQ1930" s="2" t="s">
        <v>139</v>
      </c>
      <c r="RS1930" s="7" t="s">
        <v>140</v>
      </c>
      <c r="RV1930" s="1"/>
      <c r="SI1930" s="34"/>
      <c r="SK1930" s="35"/>
      <c r="SN1930" s="1"/>
      <c r="SO1930" t="s">
        <v>136</v>
      </c>
      <c r="SQ1930" s="2" t="s">
        <v>143</v>
      </c>
      <c r="SS1930" s="7" t="s">
        <v>144</v>
      </c>
      <c r="SV1930" s="1"/>
      <c r="SX1930" s="1"/>
      <c r="SY1930" t="s">
        <v>136</v>
      </c>
      <c r="TA1930" s="2" t="s">
        <v>145</v>
      </c>
      <c r="TC1930" s="7" t="s">
        <v>146</v>
      </c>
      <c r="TF1930" s="1"/>
      <c r="TS1930" s="36"/>
      <c r="TU1930" s="37"/>
      <c r="TV1930" s="1"/>
      <c r="VT1930" s="1"/>
    </row>
    <row r="1931" spans="169:592" ht="15" thickBot="1" x14ac:dyDescent="0.35">
      <c r="FM1931" s="63"/>
      <c r="FO1931" s="64"/>
      <c r="FQ1931" s="53"/>
      <c r="FS1931" s="65"/>
      <c r="FU1931" s="66"/>
      <c r="FW1931" s="67"/>
      <c r="KH1931" s="67"/>
      <c r="KJ1931" s="66"/>
      <c r="KL1931" s="65"/>
      <c r="KN1931" s="53"/>
      <c r="KP1931" s="64"/>
      <c r="KR1931" s="63"/>
      <c r="KV1931" s="1"/>
      <c r="KW1931" s="34"/>
      <c r="KY1931" s="35"/>
      <c r="LA1931" s="36"/>
      <c r="LC1931" s="37"/>
      <c r="LQ1931" s="1"/>
      <c r="LR1931" s="1"/>
      <c r="LS1931" s="57">
        <v>4</v>
      </c>
      <c r="LU1931" s="58">
        <f t="array" ref="LU1931">LU1940*LS1933</f>
        <v>-0.22712885782520797</v>
      </c>
      <c r="LW1931" s="41">
        <f>LW1920</f>
        <v>0</v>
      </c>
      <c r="LZ1931" s="1"/>
      <c r="MB1931" s="1"/>
      <c r="MC1931" s="57">
        <v>4</v>
      </c>
      <c r="ME1931" s="58">
        <f t="array" ref="ME1931">ME1940*MC1933</f>
        <v>-0.22122604405452578</v>
      </c>
      <c r="MG1931" s="41">
        <f>MG1920</f>
        <v>0</v>
      </c>
      <c r="MJ1931" s="1"/>
      <c r="MO1931" s="56"/>
      <c r="MW1931" s="34"/>
      <c r="MY1931" s="35"/>
      <c r="NB1931" s="1"/>
      <c r="NC1931" s="57">
        <v>4</v>
      </c>
      <c r="NE1931" s="58">
        <f t="array" ref="NE1931">NE1940*NC1933</f>
        <v>-0.19702251964525491</v>
      </c>
      <c r="NG1931" s="41">
        <f>NG1920</f>
        <v>8.211054044884087E-7</v>
      </c>
      <c r="NJ1931" s="1"/>
      <c r="NL1931" s="1"/>
      <c r="NM1931" s="57">
        <v>4</v>
      </c>
      <c r="NO1931" s="58">
        <f t="array" ref="NO1931">NO1940*NM1933</f>
        <v>-0.19062453032825277</v>
      </c>
      <c r="NQ1931" s="41">
        <f>NQ1920</f>
        <v>-8.211054044884087E-7</v>
      </c>
      <c r="NT1931" s="1"/>
      <c r="NY1931" s="56"/>
      <c r="OG1931" s="36"/>
      <c r="OI1931" s="37"/>
      <c r="OO1931" s="56"/>
      <c r="OY1931" s="56"/>
      <c r="PI1931" s="56"/>
      <c r="PW1931" s="1"/>
      <c r="RD1931" s="1"/>
      <c r="RE1931" s="57">
        <v>4</v>
      </c>
      <c r="RG1931" s="58">
        <f t="array" ref="RG1931">RG1940*RE1933</f>
        <v>0.59245950013372028</v>
      </c>
      <c r="RI1931" s="41">
        <f>RI1920</f>
        <v>0</v>
      </c>
      <c r="RL1931" s="1"/>
      <c r="RN1931" s="1"/>
      <c r="RO1931" s="57">
        <v>4</v>
      </c>
      <c r="RQ1931" s="58">
        <f t="array" ref="RQ1931">RQ1940*RO1933</f>
        <v>0.56715156099633168</v>
      </c>
      <c r="RS1931" s="41">
        <f>RS1920</f>
        <v>0</v>
      </c>
      <c r="RV1931" s="1"/>
      <c r="SA1931" s="56"/>
      <c r="SI1931" s="34"/>
      <c r="SK1931" s="35"/>
      <c r="SN1931" s="1"/>
      <c r="SO1931" s="57">
        <v>4</v>
      </c>
      <c r="SQ1931" s="58">
        <f t="array" ref="SQ1931">SQ1940*SO1933</f>
        <v>0.61243477525785617</v>
      </c>
      <c r="SS1931" s="41">
        <f>SS1920</f>
        <v>-8.5945340297761085E-7</v>
      </c>
      <c r="SV1931" s="1"/>
      <c r="SX1931" s="1"/>
      <c r="SY1931" s="57">
        <v>4</v>
      </c>
      <c r="TA1931" s="58">
        <f t="array" ref="TA1931">TA1940*SY1933</f>
        <v>0.5860734079340183</v>
      </c>
      <c r="TC1931" s="41">
        <f>TC1920</f>
        <v>8.5945340297761085E-7</v>
      </c>
      <c r="TF1931" s="1"/>
      <c r="TK1931" s="56"/>
      <c r="TS1931" s="36"/>
      <c r="TU1931" s="37"/>
      <c r="TV1931" s="1"/>
      <c r="UA1931" s="56"/>
      <c r="UK1931" s="56"/>
      <c r="UU1931" s="56"/>
      <c r="VT1931" s="1"/>
    </row>
    <row r="1932" spans="169:592" ht="15" thickBot="1" x14ac:dyDescent="0.35">
      <c r="FM1932" s="63"/>
      <c r="FO1932" s="64"/>
      <c r="FQ1932" s="53"/>
      <c r="FS1932" s="65"/>
      <c r="FU1932" s="66"/>
      <c r="FW1932" s="67"/>
      <c r="KH1932" s="67"/>
      <c r="KJ1932" s="66"/>
      <c r="KL1932" s="65"/>
      <c r="KN1932" s="53"/>
      <c r="KP1932" s="64"/>
      <c r="KR1932" s="63"/>
      <c r="KV1932" s="1"/>
      <c r="KW1932" s="34"/>
      <c r="KY1932" s="35"/>
      <c r="LA1932" s="36"/>
      <c r="LC1932" s="37"/>
      <c r="LQ1932" s="1"/>
      <c r="LR1932" s="1"/>
      <c r="LS1932" t="s">
        <v>149</v>
      </c>
      <c r="LU1932" s="55"/>
      <c r="LW1932" s="7"/>
      <c r="LZ1932" s="1"/>
      <c r="MB1932" s="1"/>
      <c r="MC1932" t="s">
        <v>149</v>
      </c>
      <c r="ME1932" s="55"/>
      <c r="MG1932" s="7"/>
      <c r="MJ1932" s="1"/>
      <c r="MO1932" s="56"/>
      <c r="MW1932" s="34"/>
      <c r="MY1932" s="35"/>
      <c r="NB1932" s="1"/>
      <c r="NC1932" t="s">
        <v>149</v>
      </c>
      <c r="NE1932" s="55"/>
      <c r="NG1932" s="7"/>
      <c r="NJ1932" s="1"/>
      <c r="NL1932" s="1"/>
      <c r="NM1932" t="s">
        <v>149</v>
      </c>
      <c r="NO1932" s="55"/>
      <c r="NQ1932" s="7"/>
      <c r="NT1932" s="1"/>
      <c r="NY1932" s="56"/>
      <c r="OG1932" s="36"/>
      <c r="OI1932" s="37"/>
      <c r="OO1932" s="56"/>
      <c r="OY1932" s="56"/>
      <c r="PI1932" s="56"/>
      <c r="RD1932" s="1"/>
      <c r="RE1932" t="s">
        <v>149</v>
      </c>
      <c r="RG1932" s="55"/>
      <c r="RI1932" s="7"/>
      <c r="RL1932" s="1"/>
      <c r="RN1932" s="1"/>
      <c r="RO1932" t="s">
        <v>149</v>
      </c>
      <c r="RQ1932" s="55"/>
      <c r="RS1932" s="7"/>
      <c r="RV1932" s="1"/>
      <c r="SA1932" s="56"/>
      <c r="SI1932" s="34"/>
      <c r="SK1932" s="35"/>
      <c r="SN1932" s="1"/>
      <c r="SO1932" t="s">
        <v>149</v>
      </c>
      <c r="SQ1932" s="55"/>
      <c r="SS1932" s="7"/>
      <c r="SV1932" s="1"/>
      <c r="SX1932" s="1"/>
      <c r="SY1932" t="s">
        <v>149</v>
      </c>
      <c r="TA1932" s="55"/>
      <c r="TC1932" s="7"/>
      <c r="TF1932" s="1"/>
      <c r="TK1932" s="56"/>
      <c r="TS1932" s="36"/>
      <c r="TU1932" s="37"/>
      <c r="TV1932" s="1"/>
      <c r="UA1932" s="56"/>
      <c r="UK1932" s="56"/>
      <c r="UU1932" s="56"/>
      <c r="VT1932" s="1"/>
    </row>
    <row r="1933" spans="169:592" ht="15" thickBot="1" x14ac:dyDescent="0.35">
      <c r="FM1933" s="63"/>
      <c r="FO1933" s="64"/>
      <c r="FQ1933" s="53"/>
      <c r="FS1933" s="65"/>
      <c r="FU1933" s="66"/>
      <c r="FW1933" s="67"/>
      <c r="KH1933" s="67"/>
      <c r="KJ1933" s="66"/>
      <c r="KL1933" s="65"/>
      <c r="KN1933" s="53"/>
      <c r="KP1933" s="64"/>
      <c r="KR1933" s="63"/>
      <c r="KV1933" s="1"/>
      <c r="KW1933" s="34"/>
      <c r="KY1933" s="35"/>
      <c r="LA1933" s="36"/>
      <c r="LC1933" s="37"/>
      <c r="LQ1933" s="1"/>
      <c r="LR1933" s="1"/>
      <c r="LS1933" s="57">
        <f>1/SQRT(LS1931)</f>
        <v>0.5</v>
      </c>
      <c r="LU1933" s="55"/>
      <c r="LW1933" s="7"/>
      <c r="LZ1933" s="1"/>
      <c r="MB1933" s="1"/>
      <c r="MC1933" s="57">
        <f>1/SQRT(MC1931)</f>
        <v>0.5</v>
      </c>
      <c r="ME1933" s="55"/>
      <c r="MG1933" s="7"/>
      <c r="MJ1933" s="1"/>
      <c r="MO1933" s="56"/>
      <c r="MW1933" s="34"/>
      <c r="MY1933" s="35"/>
      <c r="NB1933" s="1"/>
      <c r="NC1933" s="57">
        <f>1/SQRT(NC1931)</f>
        <v>0.5</v>
      </c>
      <c r="NE1933" s="55"/>
      <c r="NG1933" s="7"/>
      <c r="NJ1933" s="1"/>
      <c r="NL1933" s="1"/>
      <c r="NM1933" s="57">
        <f>1/SQRT(NM1931)</f>
        <v>0.5</v>
      </c>
      <c r="NO1933" s="55"/>
      <c r="NQ1933" s="7"/>
      <c r="NT1933" s="1"/>
      <c r="NY1933" s="56"/>
      <c r="OG1933" s="36"/>
      <c r="OI1933" s="37"/>
      <c r="OO1933" s="56"/>
      <c r="OY1933" s="56"/>
      <c r="PI1933" s="56"/>
      <c r="PW1933" s="1"/>
      <c r="RD1933" s="1"/>
      <c r="RE1933" s="57">
        <f>1/SQRT(RE1931)</f>
        <v>0.5</v>
      </c>
      <c r="RG1933" s="55"/>
      <c r="RI1933" s="7"/>
      <c r="RL1933" s="1"/>
      <c r="RN1933" s="1"/>
      <c r="RO1933" s="57">
        <f>1/SQRT(RO1931)</f>
        <v>0.5</v>
      </c>
      <c r="RQ1933" s="55"/>
      <c r="RS1933" s="7"/>
      <c r="RV1933" s="1"/>
      <c r="SA1933" s="56"/>
      <c r="SI1933" s="34"/>
      <c r="SK1933" s="35"/>
      <c r="SN1933" s="1"/>
      <c r="SO1933" s="57">
        <f>1/SQRT(SO1931)</f>
        <v>0.5</v>
      </c>
      <c r="SQ1933" s="55"/>
      <c r="SS1933" s="7"/>
      <c r="SV1933" s="1"/>
      <c r="SX1933" s="1"/>
      <c r="SY1933" s="57">
        <f>1/SQRT(SY1931)</f>
        <v>0.5</v>
      </c>
      <c r="TA1933" s="55"/>
      <c r="TC1933" s="7"/>
      <c r="TF1933" s="1"/>
      <c r="TK1933" s="56"/>
      <c r="TS1933" s="36"/>
      <c r="TU1933" s="37"/>
      <c r="TV1933" s="1"/>
      <c r="UA1933" s="56"/>
      <c r="UK1933" s="56"/>
      <c r="UU1933" s="56"/>
      <c r="VT1933" s="1"/>
    </row>
    <row r="1934" spans="169:592" x14ac:dyDescent="0.3">
      <c r="FM1934" s="63"/>
      <c r="FO1934" s="64"/>
      <c r="FQ1934" s="53"/>
      <c r="FS1934" s="65"/>
      <c r="FU1934" s="66"/>
      <c r="FW1934" s="67"/>
      <c r="KH1934" s="67"/>
      <c r="KJ1934" s="66"/>
      <c r="KL1934" s="65"/>
      <c r="KN1934" s="53"/>
      <c r="KP1934" s="64"/>
      <c r="KR1934" s="63"/>
      <c r="KV1934" s="1"/>
      <c r="KW1934" s="34"/>
      <c r="KY1934" s="35"/>
      <c r="LA1934" s="36"/>
      <c r="LC1934" s="37"/>
      <c r="LQ1934" s="1"/>
      <c r="LR1934" s="1"/>
      <c r="LU1934" s="55"/>
      <c r="LW1934" s="7"/>
      <c r="LZ1934" s="1"/>
      <c r="MB1934" s="1"/>
      <c r="ME1934" s="55"/>
      <c r="MG1934" s="7"/>
      <c r="MJ1934" s="1"/>
      <c r="MO1934" s="56"/>
      <c r="MW1934" s="34"/>
      <c r="MY1934" s="35"/>
      <c r="NB1934" s="1"/>
      <c r="NE1934" s="55"/>
      <c r="NG1934" s="7"/>
      <c r="NJ1934" s="1"/>
      <c r="NL1934" s="1"/>
      <c r="NO1934" s="55"/>
      <c r="NQ1934" s="7"/>
      <c r="NT1934" s="1"/>
      <c r="NY1934" s="56"/>
      <c r="OG1934" s="36"/>
      <c r="OI1934" s="37"/>
      <c r="OO1934" s="56"/>
      <c r="OY1934" s="56"/>
      <c r="PI1934" s="56"/>
      <c r="RD1934" s="1"/>
      <c r="RG1934" s="55"/>
      <c r="RI1934" s="7"/>
      <c r="RL1934" s="1"/>
      <c r="RN1934" s="1"/>
      <c r="RQ1934" s="55"/>
      <c r="RS1934" s="7"/>
      <c r="RV1934" s="1"/>
      <c r="SA1934" s="56"/>
      <c r="SI1934" s="34"/>
      <c r="SK1934" s="35"/>
      <c r="SN1934" s="1"/>
      <c r="SQ1934" s="55"/>
      <c r="SS1934" s="7"/>
      <c r="SV1934" s="1"/>
      <c r="SX1934" s="1"/>
      <c r="TA1934" s="55"/>
      <c r="TC1934" s="7"/>
      <c r="TF1934" s="1"/>
      <c r="TK1934" s="56"/>
      <c r="TS1934" s="36"/>
      <c r="TU1934" s="37"/>
      <c r="TV1934" s="1"/>
      <c r="UA1934" s="56"/>
      <c r="UK1934" s="56"/>
      <c r="UU1934" s="56"/>
      <c r="VT1934" s="1"/>
    </row>
    <row r="1935" spans="169:592" x14ac:dyDescent="0.3">
      <c r="FM1935" s="63"/>
      <c r="FO1935" s="64"/>
      <c r="FQ1935" s="53"/>
      <c r="FS1935" s="65"/>
      <c r="FU1935" s="66"/>
      <c r="FW1935" s="67"/>
      <c r="KH1935" s="67"/>
      <c r="KJ1935" s="66"/>
      <c r="KL1935" s="65"/>
      <c r="KN1935" s="53"/>
      <c r="KP1935" s="64"/>
      <c r="KR1935" s="63"/>
      <c r="KV1935" s="1"/>
      <c r="KW1935" s="34"/>
      <c r="KY1935" s="35"/>
      <c r="LA1935" s="36"/>
      <c r="LC1935" s="37"/>
      <c r="LQ1935" s="1"/>
      <c r="LR1935" s="1"/>
      <c r="LU1935" s="55"/>
      <c r="LW1935" s="7"/>
      <c r="LZ1935" s="1"/>
      <c r="MB1935" s="1"/>
      <c r="ME1935" s="55"/>
      <c r="MG1935" s="7"/>
      <c r="MJ1935" s="1"/>
      <c r="MO1935" s="56"/>
      <c r="MW1935" s="34"/>
      <c r="MY1935" s="35"/>
      <c r="NB1935" s="1"/>
      <c r="NE1935" s="55"/>
      <c r="NG1935" s="7"/>
      <c r="NJ1935" s="1"/>
      <c r="NL1935" s="1"/>
      <c r="NO1935" s="55"/>
      <c r="NQ1935" s="7"/>
      <c r="NT1935" s="1"/>
      <c r="NY1935" s="56"/>
      <c r="OG1935" s="36"/>
      <c r="OI1935" s="37"/>
      <c r="OO1935" s="56"/>
      <c r="OY1935" s="56"/>
      <c r="PI1935" s="56"/>
      <c r="PW1935" s="1"/>
      <c r="RD1935" s="1"/>
      <c r="RG1935" s="55"/>
      <c r="RI1935" s="7"/>
      <c r="RL1935" s="1"/>
      <c r="RN1935" s="1"/>
      <c r="RQ1935" s="55"/>
      <c r="RS1935" s="7"/>
      <c r="RV1935" s="1"/>
      <c r="SA1935" s="56"/>
      <c r="SI1935" s="34"/>
      <c r="SK1935" s="35"/>
      <c r="SN1935" s="1"/>
      <c r="SQ1935" s="55"/>
      <c r="SS1935" s="7"/>
      <c r="SV1935" s="1"/>
      <c r="SX1935" s="1"/>
      <c r="TA1935" s="55"/>
      <c r="TC1935" s="7"/>
      <c r="TF1935" s="1"/>
      <c r="TK1935" s="56"/>
      <c r="TS1935" s="36"/>
      <c r="TU1935" s="37"/>
      <c r="TV1935" s="1"/>
      <c r="UA1935" s="56"/>
      <c r="UK1935" s="56"/>
      <c r="UU1935" s="56"/>
      <c r="VT1935" s="1"/>
    </row>
    <row r="1936" spans="169:592" x14ac:dyDescent="0.3">
      <c r="FM1936" s="63"/>
      <c r="FO1936" s="64"/>
      <c r="FQ1936" s="53"/>
      <c r="FS1936" s="65"/>
      <c r="FU1936" s="66"/>
      <c r="FW1936" s="67"/>
      <c r="KH1936" s="67"/>
      <c r="KJ1936" s="66"/>
      <c r="KL1936" s="65"/>
      <c r="KN1936" s="53"/>
      <c r="KP1936" s="64"/>
      <c r="KR1936" s="63"/>
      <c r="KV1936" s="1"/>
      <c r="KW1936" s="34"/>
      <c r="KY1936" s="35"/>
      <c r="LA1936" s="36"/>
      <c r="LC1936" s="37"/>
      <c r="LQ1936" s="1"/>
      <c r="LR1936" s="1"/>
      <c r="LU1936" s="55"/>
      <c r="LW1936" s="7"/>
      <c r="LZ1936" s="1"/>
      <c r="MB1936" s="1"/>
      <c r="ME1936" s="55"/>
      <c r="MG1936" s="7"/>
      <c r="MJ1936" s="1"/>
      <c r="MO1936" s="56"/>
      <c r="MW1936" s="34"/>
      <c r="MY1936" s="35"/>
      <c r="NB1936" s="1"/>
      <c r="NE1936" s="55"/>
      <c r="NG1936" s="7"/>
      <c r="NJ1936" s="1"/>
      <c r="NL1936" s="1"/>
      <c r="NO1936" s="55"/>
      <c r="NQ1936" s="7"/>
      <c r="NT1936" s="1"/>
      <c r="NY1936" s="56"/>
      <c r="OG1936" s="36"/>
      <c r="OI1936" s="37"/>
      <c r="OO1936" s="56"/>
      <c r="OY1936" s="56"/>
      <c r="PI1936" s="56"/>
      <c r="RD1936" s="1"/>
      <c r="RG1936" s="55"/>
      <c r="RI1936" s="7"/>
      <c r="RL1936" s="1"/>
      <c r="RN1936" s="1"/>
      <c r="RQ1936" s="55"/>
      <c r="RS1936" s="7"/>
      <c r="RV1936" s="1"/>
      <c r="SA1936" s="56"/>
      <c r="SI1936" s="34"/>
      <c r="SK1936" s="35"/>
      <c r="SN1936" s="1"/>
      <c r="SQ1936" s="55"/>
      <c r="SS1936" s="7"/>
      <c r="SV1936" s="1"/>
      <c r="SX1936" s="1"/>
      <c r="TA1936" s="55"/>
      <c r="TC1936" s="7"/>
      <c r="TF1936" s="1"/>
      <c r="TK1936" s="56"/>
      <c r="TS1936" s="36"/>
      <c r="TU1936" s="37"/>
      <c r="TV1936" s="1"/>
      <c r="UA1936" s="56"/>
      <c r="UK1936" s="56"/>
      <c r="UU1936" s="56"/>
      <c r="VT1936" s="1"/>
    </row>
    <row r="1937" spans="14:592" x14ac:dyDescent="0.3">
      <c r="FM1937" s="63"/>
      <c r="FO1937" s="64"/>
      <c r="FQ1937" s="53"/>
      <c r="FS1937" s="65"/>
      <c r="FU1937" s="66"/>
      <c r="FW1937" s="67"/>
      <c r="KH1937" s="67"/>
      <c r="KJ1937" s="66"/>
      <c r="KL1937" s="65"/>
      <c r="KN1937" s="53"/>
      <c r="KP1937" s="64"/>
      <c r="KR1937" s="63"/>
      <c r="KV1937" s="1"/>
      <c r="KW1937" s="34"/>
      <c r="KY1937" s="35"/>
      <c r="LA1937" s="36"/>
      <c r="LC1937" s="37"/>
      <c r="LQ1937" s="1"/>
      <c r="LR1937" s="1"/>
      <c r="LU1937" s="55"/>
      <c r="LW1937" s="7"/>
      <c r="LZ1937" s="1"/>
      <c r="MB1937" s="1"/>
      <c r="ME1937" s="55"/>
      <c r="MG1937" s="7"/>
      <c r="MJ1937" s="1"/>
      <c r="MO1937" s="56"/>
      <c r="MW1937" s="34"/>
      <c r="MY1937" s="35"/>
      <c r="NB1937" s="1"/>
      <c r="NE1937" s="55"/>
      <c r="NG1937" s="7"/>
      <c r="NJ1937" s="1"/>
      <c r="NL1937" s="1"/>
      <c r="NO1937" s="55"/>
      <c r="NQ1937" s="7"/>
      <c r="NT1937" s="1"/>
      <c r="NY1937" s="56"/>
      <c r="OG1937" s="36"/>
      <c r="OI1937" s="37"/>
      <c r="OO1937" s="56"/>
      <c r="OY1937" s="56"/>
      <c r="PI1937" s="56"/>
      <c r="PW1937" s="1"/>
      <c r="RD1937" s="1"/>
      <c r="RG1937" s="55"/>
      <c r="RI1937" s="7"/>
      <c r="RL1937" s="1"/>
      <c r="RN1937" s="1"/>
      <c r="RQ1937" s="55"/>
      <c r="RS1937" s="7"/>
      <c r="RV1937" s="1"/>
      <c r="SA1937" s="56"/>
      <c r="SI1937" s="34"/>
      <c r="SK1937" s="35"/>
      <c r="SN1937" s="1"/>
      <c r="SQ1937" s="55"/>
      <c r="SS1937" s="7"/>
      <c r="SV1937" s="1"/>
      <c r="SX1937" s="1"/>
      <c r="TA1937" s="55"/>
      <c r="TC1937" s="7"/>
      <c r="TF1937" s="1"/>
      <c r="TK1937" s="56"/>
      <c r="TS1937" s="36"/>
      <c r="TU1937" s="37"/>
      <c r="TV1937" s="1"/>
      <c r="UA1937" s="56"/>
      <c r="UK1937" s="56"/>
      <c r="UU1937" s="56"/>
      <c r="VT1937" s="1"/>
    </row>
    <row r="1938" spans="14:592" x14ac:dyDescent="0.3">
      <c r="FM1938" s="63"/>
      <c r="FO1938" s="64"/>
      <c r="FQ1938" s="53"/>
      <c r="FS1938" s="65"/>
      <c r="FU1938" s="66"/>
      <c r="FW1938" s="67"/>
      <c r="KH1938" s="67"/>
      <c r="KJ1938" s="66"/>
      <c r="KL1938" s="65"/>
      <c r="KN1938" s="53"/>
      <c r="KP1938" s="64"/>
      <c r="KR1938" s="63"/>
      <c r="KV1938" s="1"/>
      <c r="KW1938" s="34"/>
      <c r="KY1938" s="35"/>
      <c r="LA1938" s="36"/>
      <c r="LC1938" s="37"/>
      <c r="LQ1938" s="1"/>
      <c r="LR1938" s="1"/>
      <c r="LU1938" s="55"/>
      <c r="LW1938" s="7"/>
      <c r="LZ1938" s="1"/>
      <c r="MB1938" s="1"/>
      <c r="ME1938" s="55"/>
      <c r="MG1938" s="7"/>
      <c r="MJ1938" s="1"/>
      <c r="MO1938" s="56"/>
      <c r="MW1938" s="34"/>
      <c r="MY1938" s="35"/>
      <c r="NB1938" s="1"/>
      <c r="NE1938" s="55"/>
      <c r="NG1938" s="7"/>
      <c r="NJ1938" s="1"/>
      <c r="NL1938" s="1"/>
      <c r="NO1938" s="55"/>
      <c r="NQ1938" s="7"/>
      <c r="NT1938" s="1"/>
      <c r="NY1938" s="56"/>
      <c r="OG1938" s="36"/>
      <c r="OI1938" s="37"/>
      <c r="OO1938" s="56"/>
      <c r="OY1938" s="56"/>
      <c r="PI1938" s="56"/>
      <c r="RD1938" s="1"/>
      <c r="RG1938" s="55"/>
      <c r="RI1938" s="7"/>
      <c r="RL1938" s="1"/>
      <c r="RN1938" s="1"/>
      <c r="RQ1938" s="55"/>
      <c r="RS1938" s="7"/>
      <c r="RV1938" s="1"/>
      <c r="SA1938" s="56"/>
      <c r="SI1938" s="34"/>
      <c r="SK1938" s="35"/>
      <c r="SN1938" s="1"/>
      <c r="SQ1938" s="55"/>
      <c r="SS1938" s="7"/>
      <c r="SV1938" s="1"/>
      <c r="SX1938" s="1"/>
      <c r="TA1938" s="55"/>
      <c r="TC1938" s="7"/>
      <c r="TF1938" s="1"/>
      <c r="TK1938" s="56"/>
      <c r="TS1938" s="36"/>
      <c r="TU1938" s="37"/>
      <c r="TV1938" s="1"/>
      <c r="UA1938" s="56"/>
      <c r="UK1938" s="56"/>
      <c r="UU1938" s="56"/>
      <c r="VT1938" s="1"/>
    </row>
    <row r="1939" spans="14:592" ht="15" thickBot="1" x14ac:dyDescent="0.35">
      <c r="FM1939" s="63"/>
      <c r="FO1939" s="64"/>
      <c r="FQ1939" s="53"/>
      <c r="FS1939" s="65"/>
      <c r="FU1939" s="66"/>
      <c r="FW1939" s="67"/>
      <c r="KH1939" s="67"/>
      <c r="KJ1939" s="66"/>
      <c r="KL1939" s="65"/>
      <c r="KN1939" s="53"/>
      <c r="KP1939" s="64"/>
      <c r="KR1939" s="63"/>
      <c r="KV1939" s="1"/>
      <c r="KW1939" s="34"/>
      <c r="KY1939" s="35"/>
      <c r="LA1939" s="36"/>
      <c r="LC1939" s="37"/>
      <c r="LQ1939" s="1"/>
      <c r="LR1939" s="1"/>
      <c r="LU1939" s="2" t="s">
        <v>150</v>
      </c>
      <c r="LW1939" s="7" t="s">
        <v>151</v>
      </c>
      <c r="LZ1939" s="1"/>
      <c r="MB1939" s="1"/>
      <c r="ME1939" s="2" t="s">
        <v>152</v>
      </c>
      <c r="MG1939" s="7" t="s">
        <v>153</v>
      </c>
      <c r="MJ1939" s="1"/>
      <c r="MW1939" s="34"/>
      <c r="MY1939" s="35"/>
      <c r="NB1939" s="1"/>
      <c r="NE1939" s="2" t="s">
        <v>156</v>
      </c>
      <c r="NG1939" s="7" t="s">
        <v>157</v>
      </c>
      <c r="NJ1939" s="1"/>
      <c r="NL1939" s="1"/>
      <c r="NO1939" s="2" t="s">
        <v>158</v>
      </c>
      <c r="NQ1939" s="7" t="s">
        <v>159</v>
      </c>
      <c r="NT1939" s="1"/>
      <c r="OG1939" s="36"/>
      <c r="OI1939" s="37"/>
      <c r="PW1939" s="1"/>
      <c r="RD1939" s="1"/>
      <c r="RG1939" s="2" t="s">
        <v>150</v>
      </c>
      <c r="RI1939" s="7" t="s">
        <v>151</v>
      </c>
      <c r="RL1939" s="1"/>
      <c r="RN1939" s="1"/>
      <c r="RQ1939" s="2" t="s">
        <v>152</v>
      </c>
      <c r="RS1939" s="7" t="s">
        <v>153</v>
      </c>
      <c r="RV1939" s="1"/>
      <c r="SI1939" s="34"/>
      <c r="SK1939" s="35"/>
      <c r="SN1939" s="1"/>
      <c r="SQ1939" s="2" t="s">
        <v>156</v>
      </c>
      <c r="SS1939" s="7" t="s">
        <v>157</v>
      </c>
      <c r="SV1939" s="1"/>
      <c r="SX1939" s="1"/>
      <c r="TA1939" s="2" t="s">
        <v>158</v>
      </c>
      <c r="TC1939" s="7" t="s">
        <v>159</v>
      </c>
      <c r="TF1939" s="1"/>
      <c r="TS1939" s="36"/>
      <c r="TU1939" s="37"/>
      <c r="TV1939" s="1"/>
      <c r="VT1939" s="1"/>
    </row>
    <row r="1940" spans="14:592" ht="15" thickBot="1" x14ac:dyDescent="0.35">
      <c r="FM1940" s="63"/>
      <c r="FO1940" s="64"/>
      <c r="FQ1940" s="53"/>
      <c r="FS1940" s="65"/>
      <c r="FU1940" s="66"/>
      <c r="FW1940" s="67"/>
      <c r="KH1940" s="67"/>
      <c r="KJ1940" s="66"/>
      <c r="KL1940" s="65"/>
      <c r="KN1940" s="53"/>
      <c r="KP1940" s="64"/>
      <c r="KR1940" s="63"/>
      <c r="KV1940" s="1"/>
      <c r="KW1940" s="34"/>
      <c r="KY1940" s="35"/>
      <c r="LA1940" s="36"/>
      <c r="LC1940" s="37"/>
      <c r="LQ1940" s="1"/>
      <c r="LR1940" s="1"/>
      <c r="LU1940" s="58">
        <f>LU1943</f>
        <v>-0.45425771565041595</v>
      </c>
      <c r="LW1940" s="41">
        <f>LW1931*LS1933</f>
        <v>0</v>
      </c>
      <c r="LZ1940" s="1"/>
      <c r="MB1940" s="1"/>
      <c r="ME1940" s="58">
        <f>ME1943</f>
        <v>-0.44245208810905157</v>
      </c>
      <c r="MG1940" s="41">
        <f t="array" ref="MG1940">MG1931*MC1933</f>
        <v>0</v>
      </c>
      <c r="MJ1940" s="1"/>
      <c r="MO1940" s="56"/>
      <c r="MW1940" s="34"/>
      <c r="MY1940" s="35"/>
      <c r="NB1940" s="1"/>
      <c r="NE1940" s="58">
        <f>NE1943</f>
        <v>-0.39404503929050982</v>
      </c>
      <c r="NG1940" s="41">
        <f t="array" ref="NG1940">NG1931*NC1933</f>
        <v>4.1055270224420435E-7</v>
      </c>
      <c r="NJ1940" s="1"/>
      <c r="NL1940" s="1"/>
      <c r="NO1940" s="58">
        <f>NO1943</f>
        <v>-0.38124906065650555</v>
      </c>
      <c r="NQ1940" s="41">
        <f t="array" ref="NQ1940">NQ1931*NM1933</f>
        <v>-4.1055270224420435E-7</v>
      </c>
      <c r="NT1940" s="1"/>
      <c r="NY1940" s="56"/>
      <c r="OG1940" s="36"/>
      <c r="OI1940" s="37"/>
      <c r="OO1940" s="56"/>
      <c r="OY1940" s="56"/>
      <c r="PI1940" s="56"/>
      <c r="RD1940" s="1"/>
      <c r="RG1940" s="58">
        <f>RG1943</f>
        <v>1.1849190002674406</v>
      </c>
      <c r="RI1940" s="41">
        <f>RI1931*RE1933</f>
        <v>0</v>
      </c>
      <c r="RL1940" s="1"/>
      <c r="RN1940" s="1"/>
      <c r="RQ1940" s="58">
        <f>RQ1943</f>
        <v>1.1343031219926634</v>
      </c>
      <c r="RS1940" s="41">
        <f t="array" ref="RS1940">RS1931*RO1933</f>
        <v>0</v>
      </c>
      <c r="RV1940" s="1"/>
      <c r="SA1940" s="56"/>
      <c r="SI1940" s="34"/>
      <c r="SK1940" s="35"/>
      <c r="SN1940" s="1"/>
      <c r="SQ1940" s="58">
        <f>SQ1943</f>
        <v>1.2248695505157123</v>
      </c>
      <c r="SS1940" s="41">
        <f t="array" ref="SS1940">SS1931*SO1933</f>
        <v>-4.2972670148880542E-7</v>
      </c>
      <c r="SV1940" s="1"/>
      <c r="SX1940" s="1"/>
      <c r="TA1940" s="58">
        <f>TA1943</f>
        <v>1.1721468158680366</v>
      </c>
      <c r="TC1940" s="41">
        <f t="array" ref="TC1940">TC1931*SY1933</f>
        <v>4.2972670148880542E-7</v>
      </c>
      <c r="TF1940" s="1"/>
      <c r="TK1940" s="56"/>
      <c r="TS1940" s="36"/>
      <c r="TU1940" s="37"/>
      <c r="TV1940" s="1"/>
      <c r="UA1940" s="56"/>
      <c r="UK1940" s="56"/>
      <c r="UU1940" s="56"/>
      <c r="VT1940" s="1"/>
    </row>
    <row r="1941" spans="14:592" x14ac:dyDescent="0.3">
      <c r="FM1941" s="63"/>
      <c r="FO1941" s="64"/>
      <c r="FQ1941" s="53"/>
      <c r="FS1941" s="65"/>
      <c r="FU1941" s="66"/>
      <c r="FW1941" s="67"/>
      <c r="KH1941" s="67"/>
      <c r="KJ1941" s="66"/>
      <c r="KL1941" s="65"/>
      <c r="KN1941" s="53"/>
      <c r="KP1941" s="64"/>
      <c r="KR1941" s="63"/>
      <c r="KV1941" s="1"/>
      <c r="KW1941" s="34"/>
      <c r="KY1941" s="35"/>
      <c r="LA1941" s="36"/>
      <c r="LC1941" s="37"/>
      <c r="LQ1941" s="1"/>
      <c r="LR1941" s="1"/>
      <c r="LS1941" s="1"/>
      <c r="LT1941" s="1"/>
      <c r="LU1941" s="2"/>
      <c r="LV1941" s="1"/>
      <c r="LW1941" s="7"/>
      <c r="LX1941" s="1"/>
      <c r="LY1941" s="1"/>
      <c r="LZ1941" s="1"/>
      <c r="MA1941" s="1"/>
      <c r="MB1941" s="1"/>
      <c r="MC1941" s="1"/>
      <c r="MD1941" s="1"/>
      <c r="ME1941" s="2"/>
      <c r="MF1941" s="1"/>
      <c r="MG1941" s="7"/>
      <c r="MH1941" s="1"/>
      <c r="MI1941" s="1"/>
      <c r="MJ1941" s="1"/>
      <c r="MK1941" s="1"/>
      <c r="MW1941" s="34"/>
      <c r="MY1941" s="35"/>
      <c r="NA1941" s="1"/>
      <c r="NB1941" s="1"/>
      <c r="NC1941" s="1"/>
      <c r="ND1941" s="1"/>
      <c r="NE1941" s="2"/>
      <c r="NF1941" s="1"/>
      <c r="NG1941" s="7"/>
      <c r="NH1941" s="1"/>
      <c r="NI1941" s="1"/>
      <c r="NJ1941" s="1"/>
      <c r="NK1941" s="1"/>
      <c r="NL1941" s="1"/>
      <c r="NM1941" s="1"/>
      <c r="NN1941" s="1"/>
      <c r="NO1941" s="2"/>
      <c r="NP1941" s="1"/>
      <c r="NQ1941" s="7"/>
      <c r="NR1941" s="1"/>
      <c r="NS1941" s="1"/>
      <c r="NT1941" s="1"/>
      <c r="NU1941" s="1"/>
      <c r="OG1941" s="36"/>
      <c r="OI1941" s="37"/>
      <c r="PW1941" s="1"/>
      <c r="RC1941" s="1"/>
      <c r="RD1941" s="1"/>
      <c r="RE1941" s="1"/>
      <c r="RF1941" s="1"/>
      <c r="RG1941" s="2"/>
      <c r="RH1941" s="1"/>
      <c r="RI1941" s="7"/>
      <c r="RJ1941" s="1"/>
      <c r="RK1941" s="1"/>
      <c r="RL1941" s="1"/>
      <c r="RM1941" s="1"/>
      <c r="RN1941" s="1"/>
      <c r="RO1941" s="1"/>
      <c r="RP1941" s="1"/>
      <c r="RQ1941" s="2"/>
      <c r="RR1941" s="1"/>
      <c r="RS1941" s="7"/>
      <c r="RT1941" s="1"/>
      <c r="RU1941" s="1"/>
      <c r="RV1941" s="1"/>
      <c r="RW1941" s="1"/>
      <c r="SI1941" s="34"/>
      <c r="SK1941" s="35"/>
      <c r="SM1941" s="1"/>
      <c r="SN1941" s="1"/>
      <c r="SO1941" s="1"/>
      <c r="SP1941" s="1"/>
      <c r="SQ1941" s="2"/>
      <c r="SR1941" s="1"/>
      <c r="SS1941" s="7"/>
      <c r="ST1941" s="1"/>
      <c r="SU1941" s="1"/>
      <c r="SV1941" s="1"/>
      <c r="SW1941" s="1"/>
      <c r="SX1941" s="1"/>
      <c r="SY1941" s="1"/>
      <c r="SZ1941" s="1"/>
      <c r="TA1941" s="2"/>
      <c r="TB1941" s="1"/>
      <c r="TC1941" s="7"/>
      <c r="TD1941" s="1"/>
      <c r="TE1941" s="1"/>
      <c r="TF1941" s="1"/>
      <c r="TG1941" s="1"/>
      <c r="TS1941" s="36"/>
      <c r="TU1941" s="37"/>
      <c r="TV1941" s="1"/>
      <c r="VT1941" s="1"/>
    </row>
    <row r="1942" spans="14:592" ht="15" thickBot="1" x14ac:dyDescent="0.35">
      <c r="FM1942" s="63"/>
      <c r="FO1942" s="64"/>
      <c r="FQ1942" s="53"/>
      <c r="FS1942" s="65"/>
      <c r="FU1942" s="66"/>
      <c r="FW1942" s="67"/>
      <c r="KH1942" s="67"/>
      <c r="KJ1942" s="66"/>
      <c r="KL1942" s="65"/>
      <c r="KN1942" s="53"/>
      <c r="KP1942" s="64"/>
      <c r="KR1942" s="63"/>
      <c r="KV1942" s="1"/>
      <c r="KW1942" s="34"/>
      <c r="KY1942" s="35"/>
      <c r="LA1942" s="36"/>
      <c r="LC1942" s="37"/>
      <c r="LQ1942" s="1"/>
      <c r="LU1942" s="2" t="s">
        <v>150</v>
      </c>
      <c r="LW1942" s="7" t="s">
        <v>151</v>
      </c>
      <c r="MA1942" s="1"/>
      <c r="ME1942" s="2" t="s">
        <v>152</v>
      </c>
      <c r="MG1942" s="7" t="s">
        <v>153</v>
      </c>
      <c r="MK1942" s="1"/>
      <c r="MW1942" s="34"/>
      <c r="MY1942" s="35"/>
      <c r="NA1942" s="1"/>
      <c r="NE1942" s="2" t="s">
        <v>156</v>
      </c>
      <c r="NG1942" s="7" t="s">
        <v>157</v>
      </c>
      <c r="NK1942" s="1"/>
      <c r="NO1942" s="2" t="s">
        <v>158</v>
      </c>
      <c r="NQ1942" s="7" t="s">
        <v>159</v>
      </c>
      <c r="NU1942" s="1"/>
      <c r="OG1942" s="36"/>
      <c r="OI1942" s="37"/>
      <c r="RC1942" s="1"/>
      <c r="RG1942" s="2" t="s">
        <v>150</v>
      </c>
      <c r="RI1942" s="7" t="s">
        <v>151</v>
      </c>
      <c r="RM1942" s="1"/>
      <c r="RQ1942" s="2" t="s">
        <v>152</v>
      </c>
      <c r="RS1942" s="7" t="s">
        <v>153</v>
      </c>
      <c r="RW1942" s="1"/>
      <c r="SI1942" s="34"/>
      <c r="SK1942" s="35"/>
      <c r="SM1942" s="1"/>
      <c r="SQ1942" s="2" t="s">
        <v>156</v>
      </c>
      <c r="SS1942" s="7" t="s">
        <v>157</v>
      </c>
      <c r="SW1942" s="1"/>
      <c r="TA1942" s="2" t="s">
        <v>158</v>
      </c>
      <c r="TC1942" s="7" t="s">
        <v>159</v>
      </c>
      <c r="TG1942" s="1"/>
      <c r="TS1942" s="36"/>
      <c r="TU1942" s="37"/>
      <c r="TV1942" s="1"/>
      <c r="VT1942" s="1"/>
    </row>
    <row r="1943" spans="14:592" ht="15" thickBot="1" x14ac:dyDescent="0.35">
      <c r="FM1943" s="63"/>
      <c r="FO1943" s="64"/>
      <c r="FQ1943" s="53"/>
      <c r="FS1943" s="65"/>
      <c r="FU1943" s="66"/>
      <c r="FW1943" s="67"/>
      <c r="KH1943" s="67"/>
      <c r="KJ1943" s="66"/>
      <c r="KL1943" s="65"/>
      <c r="KN1943" s="53"/>
      <c r="KP1943" s="64"/>
      <c r="KR1943" s="63"/>
      <c r="KV1943" s="1"/>
      <c r="KW1943" s="34"/>
      <c r="KY1943" s="35"/>
      <c r="LA1943" s="36"/>
      <c r="LC1943" s="37"/>
      <c r="LQ1943" s="1"/>
      <c r="LU1943" s="3">
        <f t="array" ref="LU1943">MMULT(TRANSPOSE(LR1952:LR1955),LX1952:LX1955)</f>
        <v>-0.45425771565041595</v>
      </c>
      <c r="LW1943" s="41">
        <f>LW1940</f>
        <v>0</v>
      </c>
      <c r="MA1943" s="1"/>
      <c r="ME1943" s="3">
        <f t="array" ref="ME1943">MMULT(TRANSPOSE(MB1952:MB1955),MH1952:MH1955)</f>
        <v>-0.44245208810905157</v>
      </c>
      <c r="MG1943" s="41">
        <f>MG1940</f>
        <v>0</v>
      </c>
      <c r="MK1943" s="1"/>
      <c r="MW1943" s="34"/>
      <c r="MY1943" s="35"/>
      <c r="NA1943" s="1"/>
      <c r="NE1943" s="3">
        <f t="array" ref="NE1943">MMULT(TRANSPOSE(NB1952:NB1955),NH1952:NH1955)</f>
        <v>-0.39404503929050982</v>
      </c>
      <c r="NG1943" s="41">
        <f>NG1940</f>
        <v>4.1055270224420435E-7</v>
      </c>
      <c r="NK1943" s="1"/>
      <c r="NO1943" s="3">
        <f t="array" ref="NO1943">MMULT(TRANSPOSE(NL1952:NL1955),NR1952:NR1955)</f>
        <v>-0.38124906065650555</v>
      </c>
      <c r="NQ1943" s="41">
        <f>NQ1940</f>
        <v>-4.1055270224420435E-7</v>
      </c>
      <c r="NU1943" s="1"/>
      <c r="OG1943" s="36"/>
      <c r="OI1943" s="37"/>
      <c r="PW1943" s="1"/>
      <c r="RC1943" s="1"/>
      <c r="RG1943" s="3">
        <f t="array" ref="RG1943">MMULT(TRANSPOSE(RD1952:RD1955),RJ1952:RJ1955)</f>
        <v>1.1849190002674406</v>
      </c>
      <c r="RI1943" s="41">
        <f>RI1940</f>
        <v>0</v>
      </c>
      <c r="RM1943" s="1"/>
      <c r="RQ1943" s="3">
        <f t="array" ref="RQ1943">MMULT(TRANSPOSE(RN1952:RN1955),RT1952:RT1955)</f>
        <v>1.1343031219926634</v>
      </c>
      <c r="RS1943" s="41">
        <f>RS1940</f>
        <v>0</v>
      </c>
      <c r="RW1943" s="1"/>
      <c r="SI1943" s="34"/>
      <c r="SK1943" s="35"/>
      <c r="SM1943" s="1"/>
      <c r="SQ1943" s="3">
        <f t="array" ref="SQ1943">MMULT(TRANSPOSE(SN1952:SN1955),ST1952:ST1955)</f>
        <v>1.2248695505157123</v>
      </c>
      <c r="SS1943" s="41">
        <f>SS1940</f>
        <v>-4.2972670148880542E-7</v>
      </c>
      <c r="SW1943" s="1"/>
      <c r="TA1943" s="3">
        <f t="array" ref="TA1943">MMULT(TRANSPOSE(SX1952:SX1955),TD1952:TD1955)</f>
        <v>1.1721468158680366</v>
      </c>
      <c r="TC1943" s="41">
        <f>TC1940</f>
        <v>4.2972670148880542E-7</v>
      </c>
      <c r="TG1943" s="1"/>
      <c r="TS1943" s="36"/>
      <c r="TU1943" s="37"/>
      <c r="TV1943" s="1"/>
      <c r="VT1943" s="1"/>
    </row>
    <row r="1944" spans="14:592" x14ac:dyDescent="0.3">
      <c r="FM1944" s="63"/>
      <c r="FO1944" s="64"/>
      <c r="FQ1944" s="53"/>
      <c r="FS1944" s="65"/>
      <c r="FU1944" s="66"/>
      <c r="FW1944" s="67"/>
      <c r="KH1944" s="67"/>
      <c r="KJ1944" s="66"/>
      <c r="KL1944" s="65"/>
      <c r="KN1944" s="53"/>
      <c r="KP1944" s="64"/>
      <c r="KR1944" s="63"/>
      <c r="KV1944" s="1"/>
      <c r="KW1944" s="34"/>
      <c r="KY1944" s="35"/>
      <c r="LA1944" s="36"/>
      <c r="LC1944" s="37"/>
      <c r="LQ1944" s="1"/>
      <c r="LR1944" s="2"/>
      <c r="LS1944" s="2"/>
      <c r="LT1944" s="2"/>
      <c r="LU1944" s="2"/>
      <c r="LV1944" s="2"/>
      <c r="LW1944" s="2"/>
      <c r="LX1944" s="2"/>
      <c r="MA1944" s="1"/>
      <c r="MB1944" s="2"/>
      <c r="MC1944" s="2"/>
      <c r="MD1944" s="2"/>
      <c r="ME1944" s="2"/>
      <c r="MF1944" s="2"/>
      <c r="MG1944" s="2"/>
      <c r="MH1944" s="2"/>
      <c r="MK1944" s="1"/>
      <c r="MW1944" s="34"/>
      <c r="MY1944" s="35"/>
      <c r="NA1944" s="1"/>
      <c r="NB1944" s="2"/>
      <c r="NC1944" s="2"/>
      <c r="ND1944" s="2"/>
      <c r="NE1944" s="2"/>
      <c r="NF1944" s="2"/>
      <c r="NG1944" s="2"/>
      <c r="NH1944" s="2"/>
      <c r="NK1944" s="1"/>
      <c r="NL1944" s="2"/>
      <c r="NM1944" s="2"/>
      <c r="NN1944" s="2"/>
      <c r="NO1944" s="2"/>
      <c r="NP1944" s="2"/>
      <c r="NQ1944" s="2"/>
      <c r="NR1944" s="2"/>
      <c r="NU1944" s="1"/>
      <c r="OG1944" s="36"/>
      <c r="OI1944" s="37"/>
      <c r="RC1944" s="1"/>
      <c r="RD1944" s="2"/>
      <c r="RE1944" s="2"/>
      <c r="RF1944" s="2"/>
      <c r="RG1944" s="2"/>
      <c r="RH1944" s="2"/>
      <c r="RI1944" s="2"/>
      <c r="RJ1944" s="2"/>
      <c r="RM1944" s="1"/>
      <c r="RN1944" s="2"/>
      <c r="RO1944" s="2"/>
      <c r="RP1944" s="2"/>
      <c r="RQ1944" s="2"/>
      <c r="RR1944" s="2"/>
      <c r="RS1944" s="2"/>
      <c r="RT1944" s="2"/>
      <c r="RW1944" s="1"/>
      <c r="SI1944" s="34"/>
      <c r="SK1944" s="35"/>
      <c r="SM1944" s="1"/>
      <c r="SN1944" s="2"/>
      <c r="SO1944" s="2"/>
      <c r="SP1944" s="2"/>
      <c r="SQ1944" s="2"/>
      <c r="SR1944" s="2"/>
      <c r="SS1944" s="2"/>
      <c r="ST1944" s="2"/>
      <c r="SW1944" s="1"/>
      <c r="SX1944" s="2"/>
      <c r="SY1944" s="2"/>
      <c r="SZ1944" s="2"/>
      <c r="TA1944" s="2"/>
      <c r="TB1944" s="2"/>
      <c r="TC1944" s="2"/>
      <c r="TD1944" s="2"/>
      <c r="TG1944" s="1"/>
      <c r="TS1944" s="36"/>
      <c r="TU1944" s="37"/>
      <c r="TV1944" s="1"/>
      <c r="VT1944" s="1"/>
    </row>
    <row r="1945" spans="14:592" x14ac:dyDescent="0.3">
      <c r="FM1945" s="63"/>
      <c r="FO1945" s="64"/>
      <c r="FQ1945" s="53"/>
      <c r="FS1945" s="65"/>
      <c r="FU1945" s="66"/>
      <c r="FW1945" s="67"/>
      <c r="KH1945" s="67"/>
      <c r="KJ1945" s="66"/>
      <c r="KL1945" s="65"/>
      <c r="KN1945" s="53"/>
      <c r="KP1945" s="64"/>
      <c r="KR1945" s="63"/>
      <c r="KV1945" s="1"/>
      <c r="KW1945" s="34"/>
      <c r="KY1945" s="35"/>
      <c r="LA1945" s="36"/>
      <c r="LC1945" s="37"/>
      <c r="LQ1945" s="1"/>
      <c r="LR1945" s="2"/>
      <c r="LW1945" s="7"/>
      <c r="LX1945" s="2"/>
      <c r="MA1945" s="1"/>
      <c r="MB1945" s="2"/>
      <c r="MG1945" s="7"/>
      <c r="MH1945" s="2"/>
      <c r="MK1945" s="1"/>
      <c r="MW1945" s="34"/>
      <c r="MY1945" s="35"/>
      <c r="NA1945" s="1"/>
      <c r="NB1945" s="2"/>
      <c r="NG1945" s="7"/>
      <c r="NH1945" s="2"/>
      <c r="NK1945" s="1"/>
      <c r="NL1945" s="2"/>
      <c r="NQ1945" s="7"/>
      <c r="NR1945" s="2"/>
      <c r="NU1945" s="1"/>
      <c r="OG1945" s="36"/>
      <c r="OI1945" s="37"/>
      <c r="PW1945" s="1"/>
      <c r="RC1945" s="1"/>
      <c r="RD1945" s="2"/>
      <c r="RI1945" s="7"/>
      <c r="RJ1945" s="2"/>
      <c r="RM1945" s="1"/>
      <c r="RN1945" s="2"/>
      <c r="RS1945" s="7"/>
      <c r="RT1945" s="2"/>
      <c r="RW1945" s="1"/>
      <c r="SI1945" s="34"/>
      <c r="SK1945" s="35"/>
      <c r="SM1945" s="1"/>
      <c r="SN1945" s="2"/>
      <c r="SS1945" s="7"/>
      <c r="ST1945" s="2"/>
      <c r="SW1945" s="1"/>
      <c r="SX1945" s="2"/>
      <c r="TC1945" s="7"/>
      <c r="TD1945" s="2"/>
      <c r="TG1945" s="1"/>
      <c r="TS1945" s="36"/>
      <c r="TU1945" s="37"/>
      <c r="TV1945" s="1"/>
      <c r="VT1945" s="1"/>
    </row>
    <row r="1946" spans="14:592" x14ac:dyDescent="0.3">
      <c r="FM1946" s="63"/>
      <c r="FO1946" s="64"/>
      <c r="FQ1946" s="53"/>
      <c r="FS1946" s="65"/>
      <c r="FU1946" s="66"/>
      <c r="FW1946" s="67"/>
      <c r="KH1946" s="67"/>
      <c r="KJ1946" s="66"/>
      <c r="KL1946" s="65"/>
      <c r="KN1946" s="53"/>
      <c r="KP1946" s="64"/>
      <c r="KR1946" s="63"/>
      <c r="KV1946" s="1"/>
      <c r="KW1946" s="34"/>
      <c r="KY1946" s="35"/>
      <c r="LA1946" s="36"/>
      <c r="LC1946" s="37"/>
      <c r="LQ1946" s="1"/>
      <c r="LR1946" s="2"/>
      <c r="LW1946" s="7"/>
      <c r="LX1946" s="2"/>
      <c r="MA1946" s="1"/>
      <c r="MB1946" s="2"/>
      <c r="MG1946" s="7"/>
      <c r="MH1946" s="2"/>
      <c r="MK1946" s="1"/>
      <c r="MW1946" s="34"/>
      <c r="MY1946" s="35"/>
      <c r="NA1946" s="1"/>
      <c r="NB1946" s="2"/>
      <c r="NG1946" s="7"/>
      <c r="NH1946" s="2"/>
      <c r="NK1946" s="1"/>
      <c r="NL1946" s="2"/>
      <c r="NQ1946" s="7"/>
      <c r="NR1946" s="2"/>
      <c r="NU1946" s="1"/>
      <c r="OG1946" s="36"/>
      <c r="OI1946" s="37"/>
      <c r="RC1946" s="1"/>
      <c r="RD1946" s="2"/>
      <c r="RI1946" s="7"/>
      <c r="RJ1946" s="2"/>
      <c r="RM1946" s="1"/>
      <c r="RN1946" s="2"/>
      <c r="RS1946" s="7"/>
      <c r="RT1946" s="2"/>
      <c r="RW1946" s="1"/>
      <c r="SI1946" s="34"/>
      <c r="SK1946" s="35"/>
      <c r="SM1946" s="1"/>
      <c r="SN1946" s="2"/>
      <c r="SS1946" s="7"/>
      <c r="ST1946" s="2"/>
      <c r="SW1946" s="1"/>
      <c r="SX1946" s="2"/>
      <c r="TC1946" s="7"/>
      <c r="TD1946" s="2"/>
      <c r="TG1946" s="1"/>
      <c r="TS1946" s="36"/>
      <c r="TU1946" s="37"/>
      <c r="TV1946" s="1"/>
      <c r="VT1946" s="1"/>
    </row>
    <row r="1947" spans="14:592" x14ac:dyDescent="0.3"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63"/>
      <c r="FN1947" s="1"/>
      <c r="FO1947" s="64"/>
      <c r="FP1947" s="1"/>
      <c r="FQ1947" s="53"/>
      <c r="FR1947" s="1"/>
      <c r="FS1947" s="65"/>
      <c r="FT1947" s="1"/>
      <c r="FU1947" s="66"/>
      <c r="FV1947" s="1"/>
      <c r="FW1947" s="67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  <c r="GK1947" s="1"/>
      <c r="GL1947" s="1"/>
      <c r="GM1947" s="1"/>
      <c r="GN1947" s="1"/>
      <c r="GO1947" s="1"/>
      <c r="GP1947" s="1"/>
      <c r="GQ1947" s="1"/>
      <c r="GR1947" s="1"/>
      <c r="GS1947" s="1"/>
      <c r="GT1947" s="1"/>
      <c r="GU1947" s="1"/>
      <c r="GV1947" s="1"/>
      <c r="GW1947" s="1"/>
      <c r="GX1947" s="1"/>
      <c r="GY1947" s="1"/>
      <c r="GZ1947" s="1"/>
      <c r="HA1947" s="1"/>
      <c r="HB1947" s="1"/>
      <c r="HC1947" s="1"/>
      <c r="HD1947" s="1"/>
      <c r="HE1947" s="1"/>
      <c r="HF1947" s="1"/>
      <c r="HG1947" s="1"/>
      <c r="HH1947" s="1"/>
      <c r="HI1947" s="1"/>
      <c r="HJ1947" s="1"/>
      <c r="HK1947" s="1"/>
      <c r="HL1947" s="1"/>
      <c r="HM1947" s="1"/>
      <c r="HN1947" s="1"/>
      <c r="HO1947" s="1"/>
      <c r="HP1947" s="1"/>
      <c r="HQ1947" s="1"/>
      <c r="HR1947" s="1"/>
      <c r="HS1947" s="1"/>
      <c r="HT1947" s="1"/>
      <c r="HU1947" s="1"/>
      <c r="HV1947" s="1"/>
      <c r="HW1947" s="1"/>
      <c r="HX1947" s="1"/>
      <c r="HY1947" s="1"/>
      <c r="HZ1947" s="1"/>
      <c r="IA1947" s="1"/>
      <c r="IB1947" s="1"/>
      <c r="IC1947" s="1"/>
      <c r="ID1947" s="1"/>
      <c r="IE1947" s="1"/>
      <c r="IF1947" s="1"/>
      <c r="IG1947" s="1"/>
      <c r="IH1947" s="1"/>
      <c r="II1947" s="1"/>
      <c r="IJ1947" s="1"/>
      <c r="IK1947" s="1"/>
      <c r="IL1947" s="1"/>
      <c r="IM1947" s="1"/>
      <c r="IN1947" s="1"/>
      <c r="IO1947" s="1"/>
      <c r="IP1947" s="1"/>
      <c r="IQ1947" s="1"/>
      <c r="IR1947" s="1"/>
      <c r="IS1947" s="1"/>
      <c r="IT1947" s="1"/>
      <c r="IU1947" s="1"/>
      <c r="IV1947" s="1"/>
      <c r="IW1947" s="1"/>
      <c r="IX1947" s="1"/>
      <c r="IY1947" s="1"/>
      <c r="IZ1947" s="1"/>
      <c r="JA1947" s="1"/>
      <c r="JB1947" s="1"/>
      <c r="JC1947" s="1"/>
      <c r="JD1947" s="1"/>
      <c r="JE1947" s="1"/>
      <c r="JF1947" s="1"/>
      <c r="JG1947" s="1"/>
      <c r="JH1947" s="1"/>
      <c r="JI1947" s="1"/>
      <c r="JJ1947" s="1"/>
      <c r="JK1947" s="1"/>
      <c r="JL1947" s="1"/>
      <c r="JM1947" s="1"/>
      <c r="JN1947" s="1"/>
      <c r="JO1947" s="1"/>
      <c r="JP1947" s="1"/>
      <c r="JQ1947" s="1"/>
      <c r="JR1947" s="1"/>
      <c r="JS1947" s="1"/>
      <c r="JT1947" s="1"/>
      <c r="JU1947" s="1"/>
      <c r="JV1947" s="1"/>
      <c r="JW1947" s="1"/>
      <c r="JX1947" s="1"/>
      <c r="JY1947" s="1"/>
      <c r="JZ1947" s="1"/>
      <c r="KA1947" s="1"/>
      <c r="KB1947" s="1"/>
      <c r="KC1947" s="1"/>
      <c r="KD1947" s="1"/>
      <c r="KE1947" s="1"/>
      <c r="KF1947" s="1"/>
      <c r="KG1947" s="1"/>
      <c r="KH1947" s="67"/>
      <c r="KJ1947" s="66"/>
      <c r="KL1947" s="65"/>
      <c r="KN1947" s="53"/>
      <c r="KP1947" s="64"/>
      <c r="KR1947" s="63"/>
      <c r="KV1947" s="1"/>
      <c r="KW1947" s="34"/>
      <c r="KY1947" s="35"/>
      <c r="LA1947" s="36"/>
      <c r="LC1947" s="37"/>
      <c r="LQ1947" s="1"/>
      <c r="LR1947" s="2"/>
      <c r="LT1947" s="7"/>
      <c r="LU1947" s="7"/>
      <c r="LV1947" s="7"/>
      <c r="LW1947" s="7"/>
      <c r="LX1947" s="2"/>
      <c r="LY1947" s="7"/>
      <c r="LZ1947" s="7"/>
      <c r="MA1947" s="1"/>
      <c r="MB1947" s="2"/>
      <c r="MD1947" s="7"/>
      <c r="ME1947" s="7"/>
      <c r="MF1947" s="7"/>
      <c r="MG1947" s="7"/>
      <c r="MH1947" s="2"/>
      <c r="MI1947" s="7"/>
      <c r="MJ1947" s="7"/>
      <c r="MK1947" s="1"/>
      <c r="MW1947" s="34"/>
      <c r="MY1947" s="35"/>
      <c r="NA1947" s="1"/>
      <c r="NB1947" s="2"/>
      <c r="ND1947" s="7"/>
      <c r="NE1947" s="7"/>
      <c r="NF1947" s="7"/>
      <c r="NG1947" s="7"/>
      <c r="NH1947" s="2"/>
      <c r="NI1947" s="7"/>
      <c r="NJ1947" s="7"/>
      <c r="NK1947" s="1"/>
      <c r="NL1947" s="2"/>
      <c r="NN1947" s="7"/>
      <c r="NO1947" s="7"/>
      <c r="NP1947" s="7"/>
      <c r="NQ1947" s="7"/>
      <c r="NR1947" s="2"/>
      <c r="NS1947" s="7"/>
      <c r="NT1947" s="7"/>
      <c r="NU1947" s="1"/>
      <c r="OG1947" s="36"/>
      <c r="OI1947" s="37"/>
      <c r="PW1947" s="1"/>
      <c r="RC1947" s="1"/>
      <c r="RD1947" s="2"/>
      <c r="RF1947" s="7"/>
      <c r="RG1947" s="7"/>
      <c r="RH1947" s="7"/>
      <c r="RI1947" s="7"/>
      <c r="RJ1947" s="2"/>
      <c r="RK1947" s="7"/>
      <c r="RL1947" s="7"/>
      <c r="RM1947" s="1"/>
      <c r="RN1947" s="2"/>
      <c r="RP1947" s="7"/>
      <c r="RQ1947" s="7"/>
      <c r="RR1947" s="7"/>
      <c r="RS1947" s="7"/>
      <c r="RT1947" s="2"/>
      <c r="RU1947" s="7"/>
      <c r="RV1947" s="7"/>
      <c r="RW1947" s="1"/>
      <c r="SI1947" s="34"/>
      <c r="SK1947" s="35"/>
      <c r="SM1947" s="1"/>
      <c r="SN1947" s="2"/>
      <c r="SP1947" s="7"/>
      <c r="SQ1947" s="7"/>
      <c r="SR1947" s="7"/>
      <c r="SS1947" s="7"/>
      <c r="ST1947" s="2"/>
      <c r="SU1947" s="7"/>
      <c r="SV1947" s="7"/>
      <c r="SW1947" s="1"/>
      <c r="SX1947" s="2"/>
      <c r="SZ1947" s="7"/>
      <c r="TA1947" s="7"/>
      <c r="TB1947" s="7"/>
      <c r="TC1947" s="7"/>
      <c r="TD1947" s="2"/>
      <c r="TE1947" s="7"/>
      <c r="TF1947" s="7"/>
      <c r="TG1947" s="1"/>
      <c r="TS1947" s="36"/>
      <c r="TU1947" s="37"/>
      <c r="TV1947" s="1"/>
      <c r="VT1947" s="1"/>
    </row>
    <row r="1948" spans="14:592" x14ac:dyDescent="0.3">
      <c r="N1948" s="1"/>
      <c r="O1948" s="127" t="s">
        <v>198</v>
      </c>
      <c r="P1948" s="127"/>
      <c r="Q1948" s="127"/>
      <c r="R1948" s="127"/>
      <c r="S1948" s="127"/>
      <c r="T1948" s="127"/>
      <c r="U1948" s="127"/>
      <c r="V1948" s="127"/>
      <c r="W1948" s="127"/>
      <c r="X1948" s="127"/>
      <c r="Y1948" s="127"/>
      <c r="Z1948" s="127"/>
      <c r="AA1948" s="127"/>
      <c r="AB1948" s="127"/>
      <c r="AC1948" s="127"/>
      <c r="AD1948" s="127"/>
      <c r="AE1948" s="127"/>
      <c r="AF1948" s="127"/>
      <c r="AG1948" s="127"/>
      <c r="AH1948" s="127"/>
      <c r="AI1948" s="127"/>
      <c r="AJ1948" s="127"/>
      <c r="AK1948" s="127"/>
      <c r="AL1948" s="127"/>
      <c r="AM1948" s="127"/>
      <c r="AN1948" s="127"/>
      <c r="AO1948" s="1"/>
      <c r="FM1948" s="63"/>
      <c r="FO1948" s="64"/>
      <c r="FQ1948" s="53"/>
      <c r="FS1948" s="65"/>
      <c r="FU1948" s="66"/>
      <c r="FW1948" s="67"/>
      <c r="KG1948" s="1"/>
      <c r="KH1948" s="67"/>
      <c r="KJ1948" s="66"/>
      <c r="KL1948" s="65"/>
      <c r="KN1948" s="53"/>
      <c r="KP1948" s="64"/>
      <c r="KR1948" s="63"/>
      <c r="KV1948" s="1"/>
      <c r="KW1948" s="34"/>
      <c r="KY1948" s="35"/>
      <c r="LA1948" s="36"/>
      <c r="LC1948" s="37"/>
      <c r="LQ1948" s="1"/>
      <c r="LR1948" s="2"/>
      <c r="LT1948" s="7"/>
      <c r="LX1948" s="2"/>
      <c r="LZ1948" s="7"/>
      <c r="MA1948" s="1"/>
      <c r="MB1948" s="2"/>
      <c r="MD1948" s="7"/>
      <c r="MH1948" s="2"/>
      <c r="MJ1948" s="7"/>
      <c r="MK1948" s="1"/>
      <c r="MW1948" s="34"/>
      <c r="MY1948" s="35"/>
      <c r="NA1948" s="1"/>
      <c r="NB1948" s="2"/>
      <c r="ND1948" s="7"/>
      <c r="NH1948" s="2"/>
      <c r="NJ1948" s="7"/>
      <c r="NK1948" s="1"/>
      <c r="NL1948" s="2"/>
      <c r="NN1948" s="7"/>
      <c r="NR1948" s="2"/>
      <c r="NT1948" s="7"/>
      <c r="NU1948" s="1"/>
      <c r="OG1948" s="36"/>
      <c r="OI1948" s="37"/>
      <c r="RC1948" s="1"/>
      <c r="RD1948" s="2"/>
      <c r="RF1948" s="7"/>
      <c r="RJ1948" s="2"/>
      <c r="RL1948" s="7"/>
      <c r="RM1948" s="1"/>
      <c r="RN1948" s="2"/>
      <c r="RP1948" s="7"/>
      <c r="RT1948" s="2"/>
      <c r="RV1948" s="7"/>
      <c r="RW1948" s="1"/>
      <c r="SI1948" s="34"/>
      <c r="SK1948" s="35"/>
      <c r="SM1948" s="1"/>
      <c r="SN1948" s="2"/>
      <c r="SP1948" s="7"/>
      <c r="ST1948" s="2"/>
      <c r="SV1948" s="7"/>
      <c r="SW1948" s="1"/>
      <c r="SX1948" s="2"/>
      <c r="SZ1948" s="7"/>
      <c r="TD1948" s="2"/>
      <c r="TF1948" s="7"/>
      <c r="TG1948" s="1"/>
      <c r="TS1948" s="36"/>
      <c r="TU1948" s="37"/>
      <c r="TV1948" s="1"/>
      <c r="VT1948" s="1"/>
    </row>
    <row r="1949" spans="14:592" x14ac:dyDescent="0.3">
      <c r="N1949" s="1"/>
      <c r="O1949" s="127"/>
      <c r="P1949" s="127"/>
      <c r="Q1949" s="127"/>
      <c r="R1949" s="127"/>
      <c r="S1949" s="127"/>
      <c r="T1949" s="127"/>
      <c r="U1949" s="127"/>
      <c r="V1949" s="127"/>
      <c r="W1949" s="127"/>
      <c r="X1949" s="127"/>
      <c r="Y1949" s="127"/>
      <c r="Z1949" s="127"/>
      <c r="AA1949" s="127"/>
      <c r="AB1949" s="127"/>
      <c r="AC1949" s="127"/>
      <c r="AD1949" s="127"/>
      <c r="AE1949" s="127"/>
      <c r="AF1949" s="127"/>
      <c r="AG1949" s="127"/>
      <c r="AH1949" s="127"/>
      <c r="AI1949" s="127"/>
      <c r="AJ1949" s="127"/>
      <c r="AK1949" s="127"/>
      <c r="AL1949" s="127"/>
      <c r="AM1949" s="127"/>
      <c r="AN1949" s="127"/>
      <c r="AO1949" s="1"/>
      <c r="FM1949" s="63"/>
      <c r="FO1949" s="64"/>
      <c r="FQ1949" s="53"/>
      <c r="FS1949" s="65"/>
      <c r="FU1949" s="66"/>
      <c r="FW1949" s="67"/>
      <c r="KG1949" s="1"/>
      <c r="KH1949" s="67"/>
      <c r="KJ1949" s="66"/>
      <c r="KL1949" s="65"/>
      <c r="KN1949" s="53"/>
      <c r="KP1949" s="64"/>
      <c r="KR1949" s="63"/>
      <c r="KV1949" s="1"/>
      <c r="KW1949" s="34"/>
      <c r="KY1949" s="35"/>
      <c r="LA1949" s="36"/>
      <c r="LC1949" s="37"/>
      <c r="LQ1949" s="1"/>
      <c r="LR1949" s="2"/>
      <c r="LT1949" s="7"/>
      <c r="LX1949" s="2"/>
      <c r="LZ1949" s="7"/>
      <c r="MA1949" s="1"/>
      <c r="MB1949" s="2"/>
      <c r="MD1949" s="7"/>
      <c r="MH1949" s="2"/>
      <c r="MJ1949" s="7"/>
      <c r="MK1949" s="1"/>
      <c r="MW1949" s="34"/>
      <c r="MY1949" s="35"/>
      <c r="NA1949" s="1"/>
      <c r="NB1949" s="2"/>
      <c r="ND1949" s="7"/>
      <c r="NH1949" s="2"/>
      <c r="NJ1949" s="7"/>
      <c r="NK1949" s="1"/>
      <c r="NL1949" s="2"/>
      <c r="NN1949" s="7"/>
      <c r="NR1949" s="2"/>
      <c r="NT1949" s="7"/>
      <c r="NU1949" s="1"/>
      <c r="OG1949" s="36"/>
      <c r="OI1949" s="37"/>
      <c r="PW1949" s="1"/>
      <c r="RC1949" s="1"/>
      <c r="RD1949" s="2"/>
      <c r="RF1949" s="7"/>
      <c r="RJ1949" s="2"/>
      <c r="RL1949" s="7"/>
      <c r="RM1949" s="1"/>
      <c r="RN1949" s="2"/>
      <c r="RP1949" s="7"/>
      <c r="RT1949" s="2"/>
      <c r="RV1949" s="7"/>
      <c r="RW1949" s="1"/>
      <c r="SI1949" s="34"/>
      <c r="SK1949" s="35"/>
      <c r="SM1949" s="1"/>
      <c r="SN1949" s="2"/>
      <c r="SP1949" s="7"/>
      <c r="ST1949" s="2"/>
      <c r="SV1949" s="7"/>
      <c r="SW1949" s="1"/>
      <c r="SX1949" s="2"/>
      <c r="SZ1949" s="7"/>
      <c r="TD1949" s="2"/>
      <c r="TF1949" s="7"/>
      <c r="TG1949" s="1"/>
      <c r="TS1949" s="36"/>
      <c r="TU1949" s="37"/>
      <c r="TV1949" s="1"/>
      <c r="VT1949" s="1"/>
    </row>
    <row r="1950" spans="14:592" x14ac:dyDescent="0.3">
      <c r="N1950" s="1"/>
      <c r="O1950" s="127"/>
      <c r="P1950" s="127"/>
      <c r="Q1950" s="127"/>
      <c r="R1950" s="127"/>
      <c r="S1950" s="127"/>
      <c r="T1950" s="127"/>
      <c r="U1950" s="127"/>
      <c r="V1950" s="127"/>
      <c r="W1950" s="127"/>
      <c r="X1950" s="127"/>
      <c r="Y1950" s="127"/>
      <c r="Z1950" s="127"/>
      <c r="AA1950" s="127"/>
      <c r="AB1950" s="127"/>
      <c r="AC1950" s="127"/>
      <c r="AD1950" s="127"/>
      <c r="AE1950" s="127"/>
      <c r="AF1950" s="127"/>
      <c r="AG1950" s="127"/>
      <c r="AH1950" s="127"/>
      <c r="AI1950" s="127"/>
      <c r="AJ1950" s="127"/>
      <c r="AK1950" s="127"/>
      <c r="AL1950" s="127"/>
      <c r="AM1950" s="127"/>
      <c r="AN1950" s="127"/>
      <c r="AO1950" s="1"/>
      <c r="FM1950" s="63"/>
      <c r="FO1950" s="64"/>
      <c r="FQ1950" s="53"/>
      <c r="FS1950" s="65"/>
      <c r="FU1950" s="66"/>
      <c r="FW1950" s="67"/>
      <c r="KG1950" s="1"/>
      <c r="KH1950" s="67"/>
      <c r="KJ1950" s="66"/>
      <c r="KL1950" s="65"/>
      <c r="KN1950" s="53"/>
      <c r="KP1950" s="64"/>
      <c r="KR1950" s="63"/>
      <c r="KV1950" s="1"/>
      <c r="KW1950" s="34"/>
      <c r="KY1950" s="35"/>
      <c r="LA1950" s="36"/>
      <c r="LC1950" s="37"/>
      <c r="LQ1950" s="1"/>
      <c r="LR1950" s="2"/>
      <c r="LT1950" s="7"/>
      <c r="LX1950" s="2"/>
      <c r="LZ1950" s="7"/>
      <c r="MA1950" s="1"/>
      <c r="MB1950" s="2"/>
      <c r="MD1950" s="7"/>
      <c r="MH1950" s="2"/>
      <c r="MJ1950" s="7"/>
      <c r="MK1950" s="1"/>
      <c r="MW1950" s="34"/>
      <c r="MY1950" s="35"/>
      <c r="NA1950" s="1"/>
      <c r="NB1950" s="2"/>
      <c r="ND1950" s="7"/>
      <c r="NH1950" s="2"/>
      <c r="NJ1950" s="7"/>
      <c r="NK1950" s="1"/>
      <c r="NL1950" s="2"/>
      <c r="NN1950" s="7"/>
      <c r="NR1950" s="2"/>
      <c r="NT1950" s="7"/>
      <c r="NU1950" s="1"/>
      <c r="OG1950" s="36"/>
      <c r="OI1950" s="37"/>
      <c r="RC1950" s="1"/>
      <c r="RD1950" s="2"/>
      <c r="RF1950" s="7"/>
      <c r="RJ1950" s="2"/>
      <c r="RL1950" s="7"/>
      <c r="RM1950" s="1"/>
      <c r="RN1950" s="2"/>
      <c r="RP1950" s="7"/>
      <c r="RT1950" s="2"/>
      <c r="RV1950" s="7"/>
      <c r="RW1950" s="1"/>
      <c r="SI1950" s="34"/>
      <c r="SK1950" s="35"/>
      <c r="SM1950" s="1"/>
      <c r="SN1950" s="2"/>
      <c r="SP1950" s="7"/>
      <c r="ST1950" s="2"/>
      <c r="SV1950" s="7"/>
      <c r="SW1950" s="1"/>
      <c r="SX1950" s="2"/>
      <c r="SZ1950" s="7"/>
      <c r="TD1950" s="2"/>
      <c r="TF1950" s="7"/>
      <c r="TG1950" s="1"/>
      <c r="TS1950" s="36"/>
      <c r="TU1950" s="37"/>
      <c r="TV1950" s="1"/>
      <c r="VT1950" s="1"/>
    </row>
    <row r="1951" spans="14:592" ht="15" thickBot="1" x14ac:dyDescent="0.35">
      <c r="N1951" s="1"/>
      <c r="O1951" s="127"/>
      <c r="P1951" s="127"/>
      <c r="Q1951" s="127"/>
      <c r="R1951" s="127"/>
      <c r="S1951" s="127"/>
      <c r="T1951" s="127"/>
      <c r="U1951" s="127"/>
      <c r="V1951" s="127"/>
      <c r="W1951" s="127"/>
      <c r="X1951" s="127"/>
      <c r="Y1951" s="127"/>
      <c r="Z1951" s="127"/>
      <c r="AA1951" s="127"/>
      <c r="AB1951" s="127"/>
      <c r="AC1951" s="127"/>
      <c r="AD1951" s="127"/>
      <c r="AE1951" s="127"/>
      <c r="AF1951" s="127"/>
      <c r="AG1951" s="127"/>
      <c r="AH1951" s="127"/>
      <c r="AI1951" s="127"/>
      <c r="AJ1951" s="127"/>
      <c r="AK1951" s="127"/>
      <c r="AL1951" s="127"/>
      <c r="AM1951" s="127"/>
      <c r="AN1951" s="127"/>
      <c r="AO1951" s="1"/>
      <c r="FM1951" s="63"/>
      <c r="FO1951" s="64"/>
      <c r="FQ1951" s="53"/>
      <c r="FS1951" s="65"/>
      <c r="FU1951" s="66"/>
      <c r="FW1951" s="67"/>
      <c r="KG1951" s="1"/>
      <c r="KH1951" s="67"/>
      <c r="KJ1951" s="66"/>
      <c r="KL1951" s="65"/>
      <c r="KN1951" s="53"/>
      <c r="KP1951" s="64"/>
      <c r="KR1951" s="63"/>
      <c r="KV1951" s="1"/>
      <c r="KW1951" s="34"/>
      <c r="KY1951" s="35"/>
      <c r="LA1951" s="36"/>
      <c r="LC1951" s="37"/>
      <c r="LQ1951" s="1"/>
      <c r="LR1951" s="2" t="s">
        <v>162</v>
      </c>
      <c r="LT1951" s="7" t="s">
        <v>163</v>
      </c>
      <c r="LX1951" s="2" t="s">
        <v>164</v>
      </c>
      <c r="LZ1951" s="7" t="s">
        <v>165</v>
      </c>
      <c r="MA1951" s="1"/>
      <c r="MB1951" s="2" t="s">
        <v>162</v>
      </c>
      <c r="MD1951" s="7" t="s">
        <v>163</v>
      </c>
      <c r="MH1951" s="2" t="s">
        <v>166</v>
      </c>
      <c r="MJ1951" s="7" t="s">
        <v>167</v>
      </c>
      <c r="MK1951" s="1"/>
      <c r="MW1951" s="34"/>
      <c r="MY1951" s="35"/>
      <c r="NA1951" s="1"/>
      <c r="NB1951" s="2" t="s">
        <v>170</v>
      </c>
      <c r="ND1951" s="7" t="s">
        <v>171</v>
      </c>
      <c r="NH1951" s="2" t="s">
        <v>164</v>
      </c>
      <c r="NJ1951" s="7" t="s">
        <v>165</v>
      </c>
      <c r="NK1951" s="1"/>
      <c r="NL1951" s="2" t="s">
        <v>170</v>
      </c>
      <c r="NN1951" s="7" t="s">
        <v>171</v>
      </c>
      <c r="NR1951" s="2" t="s">
        <v>166</v>
      </c>
      <c r="NT1951" s="7" t="s">
        <v>167</v>
      </c>
      <c r="NU1951" s="1"/>
      <c r="OG1951" s="36"/>
      <c r="OI1951" s="37"/>
      <c r="PW1951" s="1"/>
      <c r="RC1951" s="1"/>
      <c r="RD1951" s="2" t="s">
        <v>162</v>
      </c>
      <c r="RF1951" s="7" t="s">
        <v>163</v>
      </c>
      <c r="RJ1951" s="2" t="s">
        <v>164</v>
      </c>
      <c r="RL1951" s="7" t="s">
        <v>165</v>
      </c>
      <c r="RM1951" s="1"/>
      <c r="RN1951" s="2" t="s">
        <v>162</v>
      </c>
      <c r="RP1951" s="7" t="s">
        <v>163</v>
      </c>
      <c r="RT1951" s="2" t="s">
        <v>166</v>
      </c>
      <c r="RV1951" s="7" t="s">
        <v>167</v>
      </c>
      <c r="RW1951" s="1"/>
      <c r="SI1951" s="34"/>
      <c r="SK1951" s="35"/>
      <c r="SM1951" s="1"/>
      <c r="SN1951" s="2" t="s">
        <v>170</v>
      </c>
      <c r="SP1951" s="7" t="s">
        <v>171</v>
      </c>
      <c r="ST1951" s="2" t="s">
        <v>164</v>
      </c>
      <c r="SV1951" s="7" t="s">
        <v>165</v>
      </c>
      <c r="SW1951" s="1"/>
      <c r="SX1951" s="2" t="s">
        <v>170</v>
      </c>
      <c r="SZ1951" s="7" t="s">
        <v>171</v>
      </c>
      <c r="TD1951" s="2" t="s">
        <v>166</v>
      </c>
      <c r="TF1951" s="7" t="s">
        <v>167</v>
      </c>
      <c r="TG1951" s="1"/>
      <c r="TS1951" s="36"/>
      <c r="TU1951" s="37"/>
      <c r="TV1951" s="1"/>
      <c r="VT1951" s="1"/>
    </row>
    <row r="1952" spans="14:592" x14ac:dyDescent="0.3">
      <c r="N1952" s="1"/>
      <c r="O1952" s="127"/>
      <c r="P1952" s="127"/>
      <c r="Q1952" s="127"/>
      <c r="R1952" s="127"/>
      <c r="S1952" s="127"/>
      <c r="T1952" s="127"/>
      <c r="U1952" s="127"/>
      <c r="V1952" s="127"/>
      <c r="W1952" s="127"/>
      <c r="X1952" s="127"/>
      <c r="Y1952" s="127"/>
      <c r="Z1952" s="127"/>
      <c r="AA1952" s="127"/>
      <c r="AB1952" s="127"/>
      <c r="AC1952" s="127"/>
      <c r="AD1952" s="127"/>
      <c r="AE1952" s="127"/>
      <c r="AF1952" s="127"/>
      <c r="AG1952" s="127"/>
      <c r="AH1952" s="127"/>
      <c r="AI1952" s="127"/>
      <c r="AJ1952" s="127"/>
      <c r="AK1952" s="127"/>
      <c r="AL1952" s="127"/>
      <c r="AM1952" s="127"/>
      <c r="AN1952" s="127"/>
      <c r="AO1952" s="1"/>
      <c r="FM1952" s="63"/>
      <c r="FO1952" s="64"/>
      <c r="FQ1952" s="53"/>
      <c r="FS1952" s="65"/>
      <c r="FU1952" s="66"/>
      <c r="FW1952" s="67"/>
      <c r="KG1952" s="1"/>
      <c r="KH1952" s="67"/>
      <c r="KJ1952" s="66"/>
      <c r="KL1952" s="65"/>
      <c r="KN1952" s="53"/>
      <c r="KP1952" s="64"/>
      <c r="KR1952" s="63"/>
      <c r="KV1952" s="1"/>
      <c r="KW1952" s="34"/>
      <c r="KY1952" s="35"/>
      <c r="LA1952" s="36"/>
      <c r="LC1952" s="37"/>
      <c r="LQ1952" s="1"/>
      <c r="LR1952" s="4">
        <f t="array" ref="LR1952:LR1955">LU2024:LU2027</f>
        <v>0.37147955822439388</v>
      </c>
      <c r="LT1952" s="8">
        <f t="array" ref="LT1952:LT1955">LW1943*LX1952:LX1955</f>
        <v>0</v>
      </c>
      <c r="LX1952" s="4">
        <f t="array" ref="LX1952:LX1955">ME2024:ME2027</f>
        <v>-1.2191107886352954</v>
      </c>
      <c r="LZ1952" s="8">
        <f t="array" ref="LZ1952:LZ1955">LW1943*LR1952:LR1955</f>
        <v>0</v>
      </c>
      <c r="MA1952" s="1"/>
      <c r="MB1952" s="4">
        <f t="array" ref="MB1952:MB1955">LR1952:LR1955</f>
        <v>0.37147955822439388</v>
      </c>
      <c r="MD1952" s="8">
        <f t="array" ref="MD1952:MD1955">MG1943*MH1952:MH1955</f>
        <v>0</v>
      </c>
      <c r="MH1952" s="4">
        <f t="array" ref="MH1952:MH1955">NO2024:NO2027</f>
        <v>-1.23581466680394</v>
      </c>
      <c r="MJ1952" s="8">
        <f t="array" ref="MJ1952:MJ1955">MG1943*MB1952:MB1955</f>
        <v>0</v>
      </c>
      <c r="MK1952" s="1"/>
      <c r="MW1952" s="34"/>
      <c r="MY1952" s="35"/>
      <c r="NA1952" s="1"/>
      <c r="NB1952" s="4">
        <f t="array" ref="NB1952:NB1955">NE2024:NE2027</f>
        <v>0.33620054089124912</v>
      </c>
      <c r="ND1952" s="8">
        <f t="array" ref="ND1952:ND1955">NG1943*NH1952:NH1955</f>
        <v>-5.0050922860928364E-7</v>
      </c>
      <c r="NH1952" s="4">
        <f t="array" ref="NH1952:NH1955">LX1952:LX1955</f>
        <v>-1.2191107886352954</v>
      </c>
      <c r="NJ1952" s="8">
        <f t="array" ref="NJ1952:NJ1955">NG1943*NB1952:NB1955</f>
        <v>1.3802804055886544E-7</v>
      </c>
      <c r="NK1952" s="1"/>
      <c r="NL1952" s="4">
        <f t="array" ref="NL1952:NL1955">NB1952:NB1955</f>
        <v>0.33620054089124912</v>
      </c>
      <c r="NN1952" s="8">
        <f t="array" ref="NN1952:NN1955">NQ1943*NR1952:NR1955</f>
        <v>5.0736705092937865E-7</v>
      </c>
      <c r="NR1952" s="4">
        <f t="array" ref="NR1952:NR1955">MH1952:MH1955</f>
        <v>-1.23581466680394</v>
      </c>
      <c r="NT1952" s="8">
        <f t="array" ref="NT1952:NT1955">NQ1943*NL1952:NL1955</f>
        <v>-1.3802804055886544E-7</v>
      </c>
      <c r="NU1952" s="1"/>
      <c r="OG1952" s="36"/>
      <c r="OI1952" s="37"/>
      <c r="RC1952" s="1"/>
      <c r="RD1952" s="4">
        <f t="array" ref="RD1952:RD1955">RG2024:RG2027</f>
        <v>-6.6089526350577299E-3</v>
      </c>
      <c r="RF1952" s="8">
        <f t="array" ref="RF1952:RF1955">RI1943*RJ1952:RJ1955</f>
        <v>0</v>
      </c>
      <c r="RJ1952" s="4">
        <f t="array" ref="RJ1952:RJ1955">RQ2024:RQ2027</f>
        <v>0.53948790492758647</v>
      </c>
      <c r="RL1952" s="8">
        <f t="array" ref="RL1952:RL1955">RI1943*RD1952:RD1955</f>
        <v>0</v>
      </c>
      <c r="RM1952" s="1"/>
      <c r="RN1952" s="4">
        <f t="array" ref="RN1952:RN1955">RD1952:RD1955</f>
        <v>-6.6089526350577299E-3</v>
      </c>
      <c r="RP1952" s="8">
        <f t="array" ref="RP1952:RP1955">RS1943*RT1952:RT1955</f>
        <v>0</v>
      </c>
      <c r="RT1952" s="4">
        <f t="array" ref="RT1952:RT1955">TA2024:TA2027</f>
        <v>0.54646738830275332</v>
      </c>
      <c r="RV1952" s="8">
        <f t="array" ref="RV1952:RV1955">RS1943*RN1952:RN1955</f>
        <v>0</v>
      </c>
      <c r="RW1952" s="1"/>
      <c r="SI1952" s="34"/>
      <c r="SK1952" s="35"/>
      <c r="SM1952" s="1"/>
      <c r="SN1952" s="4">
        <f t="array" ref="SN1952:SN1955">SQ2024:SQ2027</f>
        <v>-6.2959919842065087E-2</v>
      </c>
      <c r="SP1952" s="8">
        <f t="array" ref="SP1952:SP1955">SS1943*ST1952:ST1955</f>
        <v>-2.31832357877638E-7</v>
      </c>
      <c r="ST1952" s="4">
        <f t="array" ref="ST1952:ST1955">RJ1952:RJ1955</f>
        <v>0.53948790492758647</v>
      </c>
      <c r="SV1952" s="8">
        <f t="array" ref="SV1952:SV1955">SS1943*SN1952:SN1955</f>
        <v>2.7055558679730221E-8</v>
      </c>
      <c r="SW1952" s="1"/>
      <c r="SX1952" s="4">
        <f t="array" ref="SX1952:SX1955">SN1952:SN1955</f>
        <v>-6.2959919842065087E-2</v>
      </c>
      <c r="SZ1952" s="8">
        <f t="array" ref="SZ1952:SZ1955">TC1943*TD1952:TD1955</f>
        <v>2.3483162824654439E-7</v>
      </c>
      <c r="TD1952" s="4">
        <f t="array" ref="TD1952:TD1955">RT1952:RT1955</f>
        <v>0.54646738830275332</v>
      </c>
      <c r="TF1952" s="8">
        <f t="array" ref="TF1952:TF1955">TC1943*SX1952:SX1955</f>
        <v>-2.7055558679730221E-8</v>
      </c>
      <c r="TG1952" s="1"/>
      <c r="TS1952" s="36"/>
      <c r="TU1952" s="37"/>
      <c r="TV1952" s="1"/>
      <c r="VT1952" s="1"/>
    </row>
    <row r="1953" spans="14:592" x14ac:dyDescent="0.3">
      <c r="N1953" s="1"/>
      <c r="O1953" s="127"/>
      <c r="P1953" s="127"/>
      <c r="Q1953" s="127"/>
      <c r="R1953" s="127"/>
      <c r="S1953" s="127"/>
      <c r="T1953" s="127"/>
      <c r="U1953" s="127"/>
      <c r="V1953" s="127"/>
      <c r="W1953" s="127"/>
      <c r="X1953" s="127"/>
      <c r="Y1953" s="127"/>
      <c r="Z1953" s="127"/>
      <c r="AA1953" s="127"/>
      <c r="AB1953" s="127"/>
      <c r="AC1953" s="127"/>
      <c r="AD1953" s="127"/>
      <c r="AE1953" s="127"/>
      <c r="AF1953" s="127"/>
      <c r="AG1953" s="127"/>
      <c r="AH1953" s="127"/>
      <c r="AI1953" s="127"/>
      <c r="AJ1953" s="127"/>
      <c r="AK1953" s="127"/>
      <c r="AL1953" s="127"/>
      <c r="AM1953" s="127"/>
      <c r="AN1953" s="127"/>
      <c r="AO1953" s="1"/>
      <c r="FM1953" s="63"/>
      <c r="FO1953" s="64"/>
      <c r="FQ1953" s="53"/>
      <c r="FS1953" s="65"/>
      <c r="FU1953" s="66"/>
      <c r="FW1953" s="67"/>
      <c r="KG1953" s="1"/>
      <c r="KH1953" s="67"/>
      <c r="KJ1953" s="66"/>
      <c r="KL1953" s="65"/>
      <c r="KN1953" s="53"/>
      <c r="KP1953" s="64"/>
      <c r="KR1953" s="63"/>
      <c r="KV1953" s="1"/>
      <c r="KW1953" s="34"/>
      <c r="KY1953" s="35"/>
      <c r="LA1953" s="36"/>
      <c r="LC1953" s="37"/>
      <c r="LQ1953" s="1"/>
      <c r="LR1953" s="5">
        <v>0.2302294828378979</v>
      </c>
      <c r="LT1953" s="9">
        <v>0</v>
      </c>
      <c r="LX1953" s="5">
        <v>-0.2949696695916964</v>
      </c>
      <c r="LZ1953" s="9">
        <v>0</v>
      </c>
      <c r="MA1953" s="1"/>
      <c r="MB1953" s="5">
        <v>0.2302294828378979</v>
      </c>
      <c r="MD1953" s="9">
        <v>0</v>
      </c>
      <c r="MH1953" s="5">
        <v>-0.29328472520152821</v>
      </c>
      <c r="MJ1953" s="9">
        <v>0</v>
      </c>
      <c r="MK1953" s="1"/>
      <c r="MW1953" s="34"/>
      <c r="MY1953" s="35"/>
      <c r="NA1953" s="1"/>
      <c r="NB1953" s="5">
        <v>0.19073199119343096</v>
      </c>
      <c r="ND1953" s="9">
        <v>-1.2110059493095107E-7</v>
      </c>
      <c r="NH1953" s="5">
        <v>-0.2949696695916964</v>
      </c>
      <c r="NJ1953" s="9">
        <v>7.8305534388880863E-8</v>
      </c>
      <c r="NK1953" s="1"/>
      <c r="NL1953" s="5">
        <v>0.19073199119343096</v>
      </c>
      <c r="NN1953" s="9">
        <v>1.204088364584363E-7</v>
      </c>
      <c r="NR1953" s="5">
        <v>-0.29328472520152821</v>
      </c>
      <c r="NT1953" s="9">
        <v>-7.8305534388880863E-8</v>
      </c>
      <c r="NU1953" s="1"/>
      <c r="OG1953" s="36"/>
      <c r="OI1953" s="37"/>
      <c r="PW1953" s="1"/>
      <c r="RC1953" s="1"/>
      <c r="RD1953" s="5">
        <v>-0.96849187829960248</v>
      </c>
      <c r="RF1953" s="9">
        <v>0</v>
      </c>
      <c r="RJ1953" s="5">
        <v>-0.71972083449120072</v>
      </c>
      <c r="RL1953" s="9">
        <v>0</v>
      </c>
      <c r="RM1953" s="1"/>
      <c r="RN1953" s="5">
        <v>-0.96849187829960248</v>
      </c>
      <c r="RP1953" s="9">
        <v>0</v>
      </c>
      <c r="RT1953" s="5">
        <v>-0.67858160205595019</v>
      </c>
      <c r="RV1953" s="9">
        <v>0</v>
      </c>
      <c r="RW1953" s="1"/>
      <c r="SI1953" s="34"/>
      <c r="SK1953" s="35"/>
      <c r="SM1953" s="1"/>
      <c r="SN1953" s="5">
        <v>-0.98006820412658535</v>
      </c>
      <c r="SP1953" s="9">
        <v>3.0928326019867417E-7</v>
      </c>
      <c r="ST1953" s="5">
        <v>-0.71972083449120072</v>
      </c>
      <c r="SV1953" s="9">
        <v>4.2116147659337474E-7</v>
      </c>
      <c r="SW1953" s="1"/>
      <c r="SX1953" s="5">
        <v>-0.98006820412658535</v>
      </c>
      <c r="SZ1953" s="9">
        <v>-2.9160463354249264E-7</v>
      </c>
      <c r="TD1953" s="5">
        <v>-0.67858160205595019</v>
      </c>
      <c r="TF1953" s="9">
        <v>-4.2116147659337474E-7</v>
      </c>
      <c r="TG1953" s="1"/>
      <c r="TS1953" s="36"/>
      <c r="TU1953" s="37"/>
      <c r="TV1953" s="1"/>
      <c r="VT1953" s="1"/>
    </row>
    <row r="1954" spans="14:592" x14ac:dyDescent="0.3">
      <c r="N1954" s="1"/>
      <c r="O1954" s="127"/>
      <c r="P1954" s="127"/>
      <c r="Q1954" s="127"/>
      <c r="R1954" s="127"/>
      <c r="S1954" s="127"/>
      <c r="T1954" s="127"/>
      <c r="U1954" s="127"/>
      <c r="V1954" s="127"/>
      <c r="W1954" s="127"/>
      <c r="X1954" s="127"/>
      <c r="Y1954" s="127"/>
      <c r="Z1954" s="127"/>
      <c r="AA1954" s="127"/>
      <c r="AB1954" s="127"/>
      <c r="AC1954" s="127"/>
      <c r="AD1954" s="127"/>
      <c r="AE1954" s="127"/>
      <c r="AF1954" s="127"/>
      <c r="AG1954" s="127"/>
      <c r="AH1954" s="127"/>
      <c r="AI1954" s="127"/>
      <c r="AJ1954" s="127"/>
      <c r="AK1954" s="127"/>
      <c r="AL1954" s="127"/>
      <c r="AM1954" s="127"/>
      <c r="AN1954" s="127"/>
      <c r="AO1954" s="1"/>
      <c r="FM1954" s="63"/>
      <c r="FO1954" s="64"/>
      <c r="FQ1954" s="53"/>
      <c r="FS1954" s="65"/>
      <c r="FU1954" s="66"/>
      <c r="FW1954" s="67"/>
      <c r="KG1954" s="1"/>
      <c r="KH1954" s="67"/>
      <c r="KJ1954" s="66"/>
      <c r="KL1954" s="65"/>
      <c r="KN1954" s="53"/>
      <c r="KP1954" s="64"/>
      <c r="KR1954" s="63"/>
      <c r="KV1954" s="1"/>
      <c r="KW1954" s="34"/>
      <c r="KY1954" s="35"/>
      <c r="LA1954" s="36"/>
      <c r="LC1954" s="37"/>
      <c r="LQ1954" s="1"/>
      <c r="LR1954" s="5">
        <v>0.59420607979861007</v>
      </c>
      <c r="LT1954" s="9">
        <v>0</v>
      </c>
      <c r="LX1954" s="5">
        <v>0.41150721028778231</v>
      </c>
      <c r="LZ1954" s="9">
        <v>0</v>
      </c>
      <c r="MA1954" s="1"/>
      <c r="MB1954" s="5">
        <v>0.59420607979861007</v>
      </c>
      <c r="MD1954" s="9">
        <v>0</v>
      </c>
      <c r="MH1954" s="5">
        <v>0.44857024178236238</v>
      </c>
      <c r="MJ1954" s="9">
        <v>0</v>
      </c>
      <c r="MK1954" s="1"/>
      <c r="MW1954" s="34"/>
      <c r="MY1954" s="35"/>
      <c r="NA1954" s="1"/>
      <c r="NB1954" s="5">
        <v>0.60649041520994518</v>
      </c>
      <c r="ND1954" s="9">
        <v>1.6894539717662306E-7</v>
      </c>
      <c r="NH1954" s="5">
        <v>0.41150721028778231</v>
      </c>
      <c r="NJ1954" s="9">
        <v>2.4899627884965247E-7</v>
      </c>
      <c r="NK1954" s="1"/>
      <c r="NL1954" s="5">
        <v>0.60649041520994518</v>
      </c>
      <c r="NN1954" s="9">
        <v>-1.8416172491008498E-7</v>
      </c>
      <c r="NR1954" s="5">
        <v>0.44857024178236238</v>
      </c>
      <c r="NT1954" s="9">
        <v>-2.4899627884965247E-7</v>
      </c>
      <c r="NU1954" s="1"/>
      <c r="OG1954" s="36"/>
      <c r="OI1954" s="37"/>
      <c r="RC1954" s="1"/>
      <c r="RD1954" s="5">
        <v>-0.83476579012513596</v>
      </c>
      <c r="RF1954" s="9">
        <v>0</v>
      </c>
      <c r="RJ1954" s="5">
        <v>-0.78894709486031778</v>
      </c>
      <c r="RL1954" s="9">
        <v>0</v>
      </c>
      <c r="RM1954" s="1"/>
      <c r="RN1954" s="5">
        <v>-0.83476579012513596</v>
      </c>
      <c r="RP1954" s="9">
        <v>0</v>
      </c>
      <c r="RT1954" s="5">
        <v>-0.77206114608735188</v>
      </c>
      <c r="RV1954" s="9">
        <v>0</v>
      </c>
      <c r="RW1954" s="1"/>
      <c r="SI1954" s="34"/>
      <c r="SK1954" s="35"/>
      <c r="SM1954" s="1"/>
      <c r="SN1954" s="5">
        <v>-0.82176706153234647</v>
      </c>
      <c r="SP1954" s="9">
        <v>3.3903163272350005E-7</v>
      </c>
      <c r="ST1954" s="5">
        <v>-0.78894709486031778</v>
      </c>
      <c r="SV1954" s="9">
        <v>3.5313524874444346E-7</v>
      </c>
      <c r="SW1954" s="1"/>
      <c r="SX1954" s="5">
        <v>-0.82176706153234647</v>
      </c>
      <c r="SZ1954" s="9">
        <v>-3.3177528965578448E-7</v>
      </c>
      <c r="TD1954" s="5">
        <v>-0.77206114608735188</v>
      </c>
      <c r="TF1954" s="9">
        <v>-3.5313524874444346E-7</v>
      </c>
      <c r="TG1954" s="1"/>
      <c r="TS1954" s="36"/>
      <c r="TU1954" s="37"/>
      <c r="TV1954" s="1"/>
      <c r="VT1954" s="1"/>
    </row>
    <row r="1955" spans="14:592" ht="15" thickBot="1" x14ac:dyDescent="0.35">
      <c r="N1955" s="1"/>
      <c r="O1955" s="127"/>
      <c r="P1955" s="127"/>
      <c r="Q1955" s="127"/>
      <c r="R1955" s="127"/>
      <c r="S1955" s="127"/>
      <c r="T1955" s="127"/>
      <c r="U1955" s="127"/>
      <c r="V1955" s="127"/>
      <c r="W1955" s="127"/>
      <c r="X1955" s="127"/>
      <c r="Y1955" s="127"/>
      <c r="Z1955" s="127"/>
      <c r="AA1955" s="127"/>
      <c r="AB1955" s="127"/>
      <c r="AC1955" s="127"/>
      <c r="AD1955" s="127"/>
      <c r="AE1955" s="127"/>
      <c r="AF1955" s="127"/>
      <c r="AG1955" s="127"/>
      <c r="AH1955" s="127"/>
      <c r="AI1955" s="127"/>
      <c r="AJ1955" s="127"/>
      <c r="AK1955" s="127"/>
      <c r="AL1955" s="127"/>
      <c r="AM1955" s="127"/>
      <c r="AN1955" s="127"/>
      <c r="AO1955" s="1"/>
      <c r="FM1955" s="63"/>
      <c r="FO1955" s="64"/>
      <c r="FQ1955" s="53"/>
      <c r="FS1955" s="65"/>
      <c r="FU1955" s="66"/>
      <c r="FW1955" s="67"/>
      <c r="KG1955" s="1"/>
      <c r="KH1955" s="67"/>
      <c r="KJ1955" s="66"/>
      <c r="KL1955" s="65"/>
      <c r="KN1955" s="53"/>
      <c r="KP1955" s="64"/>
      <c r="KR1955" s="63"/>
      <c r="KV1955" s="1"/>
      <c r="KW1955" s="34"/>
      <c r="KY1955" s="35"/>
      <c r="LA1955" s="36"/>
      <c r="LC1955" s="37"/>
      <c r="LQ1955" s="1"/>
      <c r="LR1955" s="6">
        <v>-0.4639395737889061</v>
      </c>
      <c r="LT1955" s="10">
        <v>0</v>
      </c>
      <c r="LX1955" s="6">
        <v>0.38365416590561119</v>
      </c>
      <c r="LZ1955" s="10">
        <v>0</v>
      </c>
      <c r="MA1955" s="1"/>
      <c r="MB1955" s="6">
        <v>-0.4639395737889061</v>
      </c>
      <c r="MD1955" s="10">
        <v>0</v>
      </c>
      <c r="MH1955" s="6">
        <v>0.39313864610501181</v>
      </c>
      <c r="MJ1955" s="10">
        <v>0</v>
      </c>
      <c r="MK1955" s="1"/>
      <c r="MW1955" s="34"/>
      <c r="MY1955" s="35"/>
      <c r="NA1955" s="1"/>
      <c r="NB1955" s="6">
        <v>-0.46264155305709637</v>
      </c>
      <c r="ND1955" s="10">
        <v>1.5751025453979497E-7</v>
      </c>
      <c r="NH1955" s="6">
        <v>0.38365416590561119</v>
      </c>
      <c r="NJ1955" s="10">
        <v>-1.8993873977804635E-7</v>
      </c>
      <c r="NK1955" s="1"/>
      <c r="NL1955" s="6">
        <v>-0.46264155305709637</v>
      </c>
      <c r="NN1955" s="10">
        <v>-1.6140413351504054E-7</v>
      </c>
      <c r="NR1955" s="6">
        <v>0.39313864610501181</v>
      </c>
      <c r="NT1955" s="10">
        <v>1.8993873977804635E-7</v>
      </c>
      <c r="NU1955" s="1"/>
      <c r="OG1955" s="36"/>
      <c r="OI1955" s="37"/>
      <c r="PW1955" s="1"/>
      <c r="RC1955" s="1"/>
      <c r="RD1955" s="6">
        <v>-0.12782768531963284</v>
      </c>
      <c r="RF1955" s="10">
        <v>0</v>
      </c>
      <c r="RJ1955" s="6">
        <v>1.3075835423249975</v>
      </c>
      <c r="RL1955" s="10">
        <v>0</v>
      </c>
      <c r="RM1955" s="1"/>
      <c r="RN1955" s="6">
        <v>-0.12782768531963284</v>
      </c>
      <c r="RP1955" s="10">
        <v>0</v>
      </c>
      <c r="RT1955" s="6">
        <v>1.28122717316804</v>
      </c>
      <c r="RV1955" s="10">
        <v>0</v>
      </c>
      <c r="RW1955" s="1"/>
      <c r="SI1955" s="34"/>
      <c r="SK1955" s="35"/>
      <c r="SM1955" s="1"/>
      <c r="SN1955" s="6">
        <v>-7.2554121968924634E-2</v>
      </c>
      <c r="SP1955" s="10">
        <v>-5.6190356256436903E-7</v>
      </c>
      <c r="ST1955" s="6">
        <v>1.3075835423249975</v>
      </c>
      <c r="SV1955" s="10">
        <v>3.1178443513122457E-8</v>
      </c>
      <c r="SW1955" s="1"/>
      <c r="SX1955" s="6">
        <v>-7.2554121968924634E-2</v>
      </c>
      <c r="SZ1955" s="10">
        <v>5.5057752698332835E-7</v>
      </c>
      <c r="TD1955" s="6">
        <v>1.28122717316804</v>
      </c>
      <c r="TF1955" s="10">
        <v>-3.1178443513122457E-8</v>
      </c>
      <c r="TG1955" s="1"/>
      <c r="TS1955" s="36"/>
      <c r="TU1955" s="37"/>
      <c r="TV1955" s="1"/>
      <c r="VT1955" s="1"/>
    </row>
    <row r="1956" spans="14:592" x14ac:dyDescent="0.3">
      <c r="N1956" s="1"/>
      <c r="O1956" s="127"/>
      <c r="P1956" s="127"/>
      <c r="Q1956" s="127"/>
      <c r="R1956" s="127"/>
      <c r="S1956" s="127"/>
      <c r="T1956" s="127"/>
      <c r="U1956" s="127"/>
      <c r="V1956" s="127"/>
      <c r="W1956" s="127"/>
      <c r="X1956" s="127"/>
      <c r="Y1956" s="127"/>
      <c r="Z1956" s="127"/>
      <c r="AA1956" s="127"/>
      <c r="AB1956" s="127"/>
      <c r="AC1956" s="127"/>
      <c r="AD1956" s="127"/>
      <c r="AE1956" s="127"/>
      <c r="AF1956" s="127"/>
      <c r="AG1956" s="127"/>
      <c r="AH1956" s="127"/>
      <c r="AI1956" s="127"/>
      <c r="AJ1956" s="127"/>
      <c r="AK1956" s="127"/>
      <c r="AL1956" s="127"/>
      <c r="AM1956" s="127"/>
      <c r="AN1956" s="127"/>
      <c r="AO1956" s="1"/>
      <c r="FM1956" s="63"/>
      <c r="FO1956" s="64"/>
      <c r="FQ1956" s="53"/>
      <c r="FS1956" s="65"/>
      <c r="FU1956" s="66"/>
      <c r="FW1956" s="67"/>
      <c r="KG1956" s="1"/>
      <c r="KH1956" s="67"/>
      <c r="KJ1956" s="66"/>
      <c r="KL1956" s="65"/>
      <c r="KN1956" s="53"/>
      <c r="KP1956" s="64"/>
      <c r="KR1956" s="63"/>
      <c r="KV1956" s="1"/>
      <c r="KW1956" s="34"/>
      <c r="KY1956" s="35"/>
      <c r="LA1956" s="36"/>
      <c r="LC1956" s="37"/>
      <c r="LQ1956" s="1"/>
      <c r="LR1956" s="2"/>
      <c r="LS1956" s="1"/>
      <c r="LT1956" s="7"/>
      <c r="LU1956" s="1"/>
      <c r="LV1956" s="1"/>
      <c r="LW1956" s="1"/>
      <c r="LX1956" s="2"/>
      <c r="LY1956" s="1"/>
      <c r="LZ1956" s="7"/>
      <c r="MA1956" s="1"/>
      <c r="MB1956" s="2"/>
      <c r="MC1956" s="1"/>
      <c r="MD1956" s="7"/>
      <c r="ME1956" s="1"/>
      <c r="MF1956" s="1"/>
      <c r="MG1956" s="1"/>
      <c r="MH1956" s="2"/>
      <c r="MI1956" s="1"/>
      <c r="MJ1956" s="7"/>
      <c r="MK1956" s="1"/>
      <c r="MW1956" s="34"/>
      <c r="MY1956" s="35"/>
      <c r="NA1956" s="1"/>
      <c r="NB1956" s="2"/>
      <c r="NC1956" s="1"/>
      <c r="ND1956" s="7"/>
      <c r="NE1956" s="1"/>
      <c r="NF1956" s="1"/>
      <c r="NG1956" s="1"/>
      <c r="NH1956" s="2"/>
      <c r="NI1956" s="1"/>
      <c r="NJ1956" s="7"/>
      <c r="NK1956" s="1"/>
      <c r="NL1956" s="2"/>
      <c r="NM1956" s="1"/>
      <c r="NN1956" s="7"/>
      <c r="NO1956" s="1"/>
      <c r="NP1956" s="1"/>
      <c r="NQ1956" s="1"/>
      <c r="NR1956" s="2"/>
      <c r="NS1956" s="1"/>
      <c r="NT1956" s="7"/>
      <c r="NU1956" s="1"/>
      <c r="OG1956" s="36"/>
      <c r="OI1956" s="37"/>
      <c r="RC1956" s="1"/>
      <c r="RD1956" s="2"/>
      <c r="RE1956" s="1"/>
      <c r="RF1956" s="7"/>
      <c r="RG1956" s="1"/>
      <c r="RH1956" s="1"/>
      <c r="RI1956" s="1"/>
      <c r="RJ1956" s="2"/>
      <c r="RK1956" s="1"/>
      <c r="RL1956" s="7"/>
      <c r="RM1956" s="1"/>
      <c r="RN1956" s="2"/>
      <c r="RO1956" s="1"/>
      <c r="RP1956" s="7"/>
      <c r="RQ1956" s="1"/>
      <c r="RR1956" s="1"/>
      <c r="RS1956" s="1"/>
      <c r="RT1956" s="2"/>
      <c r="RU1956" s="1"/>
      <c r="RV1956" s="7"/>
      <c r="RW1956" s="1"/>
      <c r="SI1956" s="34"/>
      <c r="SK1956" s="35"/>
      <c r="SM1956" s="1"/>
      <c r="SN1956" s="2"/>
      <c r="SO1956" s="1"/>
      <c r="SP1956" s="7"/>
      <c r="SQ1956" s="1"/>
      <c r="SR1956" s="1"/>
      <c r="SS1956" s="1"/>
      <c r="ST1956" s="2"/>
      <c r="SU1956" s="1"/>
      <c r="SV1956" s="7"/>
      <c r="SW1956" s="1"/>
      <c r="SX1956" s="2"/>
      <c r="SY1956" s="1"/>
      <c r="SZ1956" s="7"/>
      <c r="TA1956" s="1"/>
      <c r="TB1956" s="1"/>
      <c r="TC1956" s="1"/>
      <c r="TD1956" s="2"/>
      <c r="TE1956" s="1"/>
      <c r="TF1956" s="7"/>
      <c r="TG1956" s="1"/>
      <c r="TS1956" s="36"/>
      <c r="TU1956" s="37"/>
      <c r="TV1956" s="1"/>
      <c r="VT1956" s="1"/>
    </row>
    <row r="1957" spans="14:592" x14ac:dyDescent="0.3">
      <c r="N1957" s="1"/>
      <c r="O1957" s="127"/>
      <c r="P1957" s="127"/>
      <c r="Q1957" s="127"/>
      <c r="R1957" s="127"/>
      <c r="S1957" s="127"/>
      <c r="T1957" s="127"/>
      <c r="U1957" s="127"/>
      <c r="V1957" s="127"/>
      <c r="W1957" s="127"/>
      <c r="X1957" s="127"/>
      <c r="Y1957" s="127"/>
      <c r="Z1957" s="127"/>
      <c r="AA1957" s="127"/>
      <c r="AB1957" s="127"/>
      <c r="AC1957" s="127"/>
      <c r="AD1957" s="127"/>
      <c r="AE1957" s="127"/>
      <c r="AF1957" s="127"/>
      <c r="AG1957" s="127"/>
      <c r="AH1957" s="127"/>
      <c r="AI1957" s="127"/>
      <c r="AJ1957" s="127"/>
      <c r="AK1957" s="127"/>
      <c r="AL1957" s="127"/>
      <c r="AM1957" s="127"/>
      <c r="AN1957" s="127"/>
      <c r="AO1957" s="1"/>
      <c r="FM1957" s="63"/>
      <c r="FO1957" s="64"/>
      <c r="FQ1957" s="53"/>
      <c r="FS1957" s="65"/>
      <c r="FU1957" s="66"/>
      <c r="FW1957" s="67"/>
      <c r="KG1957" s="1"/>
      <c r="KH1957" s="67"/>
      <c r="KJ1957" s="66"/>
      <c r="KL1957" s="65"/>
      <c r="KN1957" s="53"/>
      <c r="KP1957" s="64"/>
      <c r="KR1957" s="63"/>
      <c r="KV1957" s="1"/>
      <c r="KW1957" s="34"/>
      <c r="KY1957" s="35"/>
      <c r="LA1957" s="36"/>
      <c r="LC1957" s="37"/>
      <c r="LQ1957" s="1"/>
      <c r="LR1957" s="59"/>
      <c r="LT1957" s="60"/>
      <c r="LX1957" s="34"/>
      <c r="LZ1957" s="35"/>
      <c r="MB1957" s="59"/>
      <c r="MD1957" s="60"/>
      <c r="MH1957" s="36"/>
      <c r="MJ1957" s="37"/>
      <c r="MW1957" s="34"/>
      <c r="MY1957" s="35"/>
      <c r="NB1957" s="59"/>
      <c r="ND1957" s="60"/>
      <c r="NH1957" s="34"/>
      <c r="NJ1957" s="35"/>
      <c r="NL1957" s="59"/>
      <c r="NN1957" s="60"/>
      <c r="NR1957" s="36"/>
      <c r="NT1957" s="37"/>
      <c r="OG1957" s="36"/>
      <c r="OI1957" s="37"/>
      <c r="PW1957" s="1"/>
      <c r="RD1957" s="59"/>
      <c r="RF1957" s="60"/>
      <c r="RJ1957" s="34"/>
      <c r="RL1957" s="35"/>
      <c r="RN1957" s="59"/>
      <c r="RP1957" s="60"/>
      <c r="RT1957" s="36"/>
      <c r="RV1957" s="37"/>
      <c r="SI1957" s="34"/>
      <c r="SK1957" s="35"/>
      <c r="SN1957" s="59"/>
      <c r="SP1957" s="60"/>
      <c r="ST1957" s="34"/>
      <c r="SV1957" s="35"/>
      <c r="SX1957" s="59"/>
      <c r="SZ1957" s="60"/>
      <c r="TD1957" s="36"/>
      <c r="TF1957" s="37"/>
      <c r="TS1957" s="36"/>
      <c r="TU1957" s="37"/>
      <c r="TV1957" s="1"/>
      <c r="VT1957" s="1"/>
    </row>
    <row r="1958" spans="14:592" x14ac:dyDescent="0.3">
      <c r="N1958" s="1"/>
      <c r="O1958" s="127"/>
      <c r="P1958" s="127"/>
      <c r="Q1958" s="127"/>
      <c r="R1958" s="127"/>
      <c r="S1958" s="127"/>
      <c r="T1958" s="127"/>
      <c r="U1958" s="127"/>
      <c r="V1958" s="127"/>
      <c r="W1958" s="127"/>
      <c r="X1958" s="127"/>
      <c r="Y1958" s="127"/>
      <c r="Z1958" s="127"/>
      <c r="AA1958" s="127"/>
      <c r="AB1958" s="127"/>
      <c r="AC1958" s="127"/>
      <c r="AD1958" s="127"/>
      <c r="AE1958" s="127"/>
      <c r="AF1958" s="127"/>
      <c r="AG1958" s="127"/>
      <c r="AH1958" s="127"/>
      <c r="AI1958" s="127"/>
      <c r="AJ1958" s="127"/>
      <c r="AK1958" s="127"/>
      <c r="AL1958" s="127"/>
      <c r="AM1958" s="127"/>
      <c r="AN1958" s="127"/>
      <c r="AO1958" s="1"/>
      <c r="FM1958" s="63"/>
      <c r="FO1958" s="64"/>
      <c r="FQ1958" s="53"/>
      <c r="FS1958" s="65"/>
      <c r="FU1958" s="66"/>
      <c r="FW1958" s="67"/>
      <c r="KG1958" s="1"/>
      <c r="KH1958" s="67"/>
      <c r="KJ1958" s="66"/>
      <c r="KL1958" s="65"/>
      <c r="KN1958" s="53"/>
      <c r="KP1958" s="64"/>
      <c r="KR1958" s="63"/>
      <c r="KV1958" s="1"/>
      <c r="KW1958" s="34"/>
      <c r="KY1958" s="35"/>
      <c r="LA1958" s="36"/>
      <c r="LC1958" s="37"/>
      <c r="LQ1958" s="1"/>
      <c r="LR1958" s="59"/>
      <c r="LT1958" s="60"/>
      <c r="LX1958" s="34"/>
      <c r="LZ1958" s="35"/>
      <c r="MB1958" s="59"/>
      <c r="MD1958" s="60"/>
      <c r="MH1958" s="36"/>
      <c r="MJ1958" s="37"/>
      <c r="MW1958" s="34"/>
      <c r="MY1958" s="35"/>
      <c r="NB1958" s="59"/>
      <c r="ND1958" s="60"/>
      <c r="NH1958" s="34"/>
      <c r="NJ1958" s="35"/>
      <c r="NL1958" s="59"/>
      <c r="NN1958" s="60"/>
      <c r="NR1958" s="36"/>
      <c r="NT1958" s="37"/>
      <c r="OG1958" s="36"/>
      <c r="OI1958" s="37"/>
      <c r="RD1958" s="59"/>
      <c r="RF1958" s="60"/>
      <c r="RJ1958" s="34"/>
      <c r="RL1958" s="35"/>
      <c r="RN1958" s="59"/>
      <c r="RP1958" s="60"/>
      <c r="RT1958" s="36"/>
      <c r="RV1958" s="37"/>
      <c r="SI1958" s="34"/>
      <c r="SK1958" s="35"/>
      <c r="SN1958" s="59"/>
      <c r="SP1958" s="60"/>
      <c r="ST1958" s="34"/>
      <c r="SV1958" s="35"/>
      <c r="SX1958" s="59"/>
      <c r="SZ1958" s="60"/>
      <c r="TD1958" s="36"/>
      <c r="TF1958" s="37"/>
      <c r="TS1958" s="36"/>
      <c r="TU1958" s="37"/>
      <c r="TV1958" s="1"/>
      <c r="VT1958" s="1"/>
    </row>
    <row r="1959" spans="14:592" x14ac:dyDescent="0.3">
      <c r="N1959" s="1"/>
      <c r="O1959" s="127"/>
      <c r="P1959" s="127"/>
      <c r="Q1959" s="127"/>
      <c r="R1959" s="127"/>
      <c r="S1959" s="127"/>
      <c r="T1959" s="127"/>
      <c r="U1959" s="127"/>
      <c r="V1959" s="127"/>
      <c r="W1959" s="127"/>
      <c r="X1959" s="127"/>
      <c r="Y1959" s="127"/>
      <c r="Z1959" s="127"/>
      <c r="AA1959" s="127"/>
      <c r="AB1959" s="127"/>
      <c r="AC1959" s="127"/>
      <c r="AD1959" s="127"/>
      <c r="AE1959" s="127"/>
      <c r="AF1959" s="127"/>
      <c r="AG1959" s="127"/>
      <c r="AH1959" s="127"/>
      <c r="AI1959" s="127"/>
      <c r="AJ1959" s="127"/>
      <c r="AK1959" s="127"/>
      <c r="AL1959" s="127"/>
      <c r="AM1959" s="127"/>
      <c r="AN1959" s="127"/>
      <c r="AO1959" s="1"/>
      <c r="FM1959" s="63"/>
      <c r="FO1959" s="64"/>
      <c r="FQ1959" s="53"/>
      <c r="FS1959" s="65"/>
      <c r="FU1959" s="66"/>
      <c r="FW1959" s="67"/>
      <c r="KG1959" s="1"/>
      <c r="KH1959" s="67"/>
      <c r="KJ1959" s="66"/>
      <c r="KL1959" s="65"/>
      <c r="KN1959" s="53"/>
      <c r="KP1959" s="64"/>
      <c r="KR1959" s="63"/>
      <c r="KV1959" s="1"/>
      <c r="KW1959" s="34"/>
      <c r="KY1959" s="35"/>
      <c r="LA1959" s="36"/>
      <c r="LC1959" s="37"/>
      <c r="LQ1959" s="1"/>
      <c r="LR1959" s="59"/>
      <c r="LT1959" s="60"/>
      <c r="LX1959" s="34"/>
      <c r="LZ1959" s="35"/>
      <c r="MB1959" s="59"/>
      <c r="MD1959" s="60"/>
      <c r="MH1959" s="36"/>
      <c r="MJ1959" s="37"/>
      <c r="MW1959" s="34"/>
      <c r="MY1959" s="35"/>
      <c r="NB1959" s="59"/>
      <c r="ND1959" s="60"/>
      <c r="NH1959" s="34"/>
      <c r="NJ1959" s="35"/>
      <c r="NL1959" s="59"/>
      <c r="NN1959" s="60"/>
      <c r="NR1959" s="36"/>
      <c r="NT1959" s="37"/>
      <c r="OG1959" s="36"/>
      <c r="OI1959" s="37"/>
      <c r="PW1959" s="1"/>
      <c r="RD1959" s="59"/>
      <c r="RF1959" s="60"/>
      <c r="RJ1959" s="34"/>
      <c r="RL1959" s="35"/>
      <c r="RN1959" s="59"/>
      <c r="RP1959" s="60"/>
      <c r="RT1959" s="36"/>
      <c r="RV1959" s="37"/>
      <c r="SI1959" s="34"/>
      <c r="SK1959" s="35"/>
      <c r="SN1959" s="59"/>
      <c r="SP1959" s="60"/>
      <c r="ST1959" s="34"/>
      <c r="SV1959" s="35"/>
      <c r="SX1959" s="59"/>
      <c r="SZ1959" s="60"/>
      <c r="TD1959" s="36"/>
      <c r="TF1959" s="37"/>
      <c r="TS1959" s="36"/>
      <c r="TU1959" s="37"/>
      <c r="TV1959" s="1"/>
      <c r="VT1959" s="1"/>
    </row>
    <row r="1960" spans="14:592" x14ac:dyDescent="0.3">
      <c r="N1960" s="1"/>
      <c r="O1960" s="127"/>
      <c r="P1960" s="127"/>
      <c r="Q1960" s="127"/>
      <c r="R1960" s="127"/>
      <c r="S1960" s="127"/>
      <c r="T1960" s="127"/>
      <c r="U1960" s="127"/>
      <c r="V1960" s="127"/>
      <c r="W1960" s="127"/>
      <c r="X1960" s="127"/>
      <c r="Y1960" s="127"/>
      <c r="Z1960" s="127"/>
      <c r="AA1960" s="127"/>
      <c r="AB1960" s="127"/>
      <c r="AC1960" s="127"/>
      <c r="AD1960" s="127"/>
      <c r="AE1960" s="127"/>
      <c r="AF1960" s="127"/>
      <c r="AG1960" s="127"/>
      <c r="AH1960" s="127"/>
      <c r="AI1960" s="127"/>
      <c r="AJ1960" s="127"/>
      <c r="AK1960" s="127"/>
      <c r="AL1960" s="127"/>
      <c r="AM1960" s="127"/>
      <c r="AN1960" s="127"/>
      <c r="AO1960" s="1"/>
      <c r="FM1960" s="63"/>
      <c r="FO1960" s="64"/>
      <c r="FQ1960" s="53"/>
      <c r="FS1960" s="65"/>
      <c r="FU1960" s="66"/>
      <c r="FW1960" s="67"/>
      <c r="KG1960" s="1"/>
      <c r="KH1960" s="67"/>
      <c r="KJ1960" s="66"/>
      <c r="KL1960" s="65"/>
      <c r="KN1960" s="53"/>
      <c r="KP1960" s="64"/>
      <c r="KR1960" s="63"/>
      <c r="KV1960" s="1"/>
      <c r="KW1960" s="34"/>
      <c r="KY1960" s="35"/>
      <c r="LA1960" s="36"/>
      <c r="LC1960" s="37"/>
      <c r="LQ1960" s="1"/>
      <c r="LR1960" s="59"/>
      <c r="LT1960" s="60"/>
      <c r="LX1960" s="34"/>
      <c r="LZ1960" s="35"/>
      <c r="MB1960" s="59"/>
      <c r="MD1960" s="60"/>
      <c r="MH1960" s="36"/>
      <c r="MJ1960" s="37"/>
      <c r="MW1960" s="34"/>
      <c r="MY1960" s="35"/>
      <c r="NB1960" s="59"/>
      <c r="ND1960" s="60"/>
      <c r="NH1960" s="34"/>
      <c r="NJ1960" s="35"/>
      <c r="NL1960" s="59"/>
      <c r="NN1960" s="60"/>
      <c r="NR1960" s="36"/>
      <c r="NT1960" s="37"/>
      <c r="OG1960" s="36"/>
      <c r="OI1960" s="37"/>
      <c r="RD1960" s="59"/>
      <c r="RF1960" s="60"/>
      <c r="RJ1960" s="34"/>
      <c r="RL1960" s="35"/>
      <c r="RN1960" s="59"/>
      <c r="RP1960" s="60"/>
      <c r="RT1960" s="36"/>
      <c r="RV1960" s="37"/>
      <c r="SI1960" s="34"/>
      <c r="SK1960" s="35"/>
      <c r="SN1960" s="59"/>
      <c r="SP1960" s="60"/>
      <c r="ST1960" s="34"/>
      <c r="SV1960" s="35"/>
      <c r="SX1960" s="59"/>
      <c r="SZ1960" s="60"/>
      <c r="TD1960" s="36"/>
      <c r="TF1960" s="37"/>
      <c r="TS1960" s="36"/>
      <c r="TU1960" s="37"/>
      <c r="TV1960" s="1"/>
      <c r="VT1960" s="1"/>
    </row>
    <row r="1961" spans="14:592" x14ac:dyDescent="0.3">
      <c r="N1961" s="1"/>
      <c r="O1961" s="127"/>
      <c r="P1961" s="127"/>
      <c r="Q1961" s="127"/>
      <c r="R1961" s="127"/>
      <c r="S1961" s="127"/>
      <c r="T1961" s="127"/>
      <c r="U1961" s="127"/>
      <c r="V1961" s="127"/>
      <c r="W1961" s="127"/>
      <c r="X1961" s="127"/>
      <c r="Y1961" s="127"/>
      <c r="Z1961" s="127"/>
      <c r="AA1961" s="127"/>
      <c r="AB1961" s="127"/>
      <c r="AC1961" s="127"/>
      <c r="AD1961" s="127"/>
      <c r="AE1961" s="127"/>
      <c r="AF1961" s="127"/>
      <c r="AG1961" s="127"/>
      <c r="AH1961" s="127"/>
      <c r="AI1961" s="127"/>
      <c r="AJ1961" s="127"/>
      <c r="AK1961" s="127"/>
      <c r="AL1961" s="127"/>
      <c r="AM1961" s="127"/>
      <c r="AN1961" s="127"/>
      <c r="AO1961" s="1"/>
      <c r="FM1961" s="63"/>
      <c r="FO1961" s="64"/>
      <c r="FQ1961" s="53"/>
      <c r="FS1961" s="65"/>
      <c r="FU1961" s="66"/>
      <c r="FW1961" s="67"/>
      <c r="KG1961" s="1"/>
      <c r="KH1961" s="67"/>
      <c r="KJ1961" s="66"/>
      <c r="KL1961" s="65"/>
      <c r="KN1961" s="53"/>
      <c r="KP1961" s="64"/>
      <c r="KR1961" s="63"/>
      <c r="KV1961" s="1"/>
      <c r="KW1961" s="34"/>
      <c r="KY1961" s="35"/>
      <c r="LA1961" s="36"/>
      <c r="LC1961" s="37"/>
      <c r="LQ1961" s="1"/>
      <c r="LR1961" s="59"/>
      <c r="LT1961" s="60"/>
      <c r="LX1961" s="34"/>
      <c r="LZ1961" s="35"/>
      <c r="MB1961" s="59"/>
      <c r="MD1961" s="60"/>
      <c r="MH1961" s="36"/>
      <c r="MJ1961" s="37"/>
      <c r="MW1961" s="34"/>
      <c r="MY1961" s="35"/>
      <c r="NB1961" s="59"/>
      <c r="ND1961" s="60"/>
      <c r="NH1961" s="34"/>
      <c r="NJ1961" s="35"/>
      <c r="NL1961" s="59"/>
      <c r="NN1961" s="60"/>
      <c r="NR1961" s="36"/>
      <c r="NT1961" s="37"/>
      <c r="OG1961" s="36"/>
      <c r="OI1961" s="37"/>
      <c r="PW1961" s="1"/>
      <c r="RD1961" s="59"/>
      <c r="RF1961" s="60"/>
      <c r="RJ1961" s="34"/>
      <c r="RL1961" s="35"/>
      <c r="RN1961" s="59"/>
      <c r="RP1961" s="60"/>
      <c r="RT1961" s="36"/>
      <c r="RV1961" s="37"/>
      <c r="SI1961" s="34"/>
      <c r="SK1961" s="35"/>
      <c r="SN1961" s="59"/>
      <c r="SP1961" s="60"/>
      <c r="ST1961" s="34"/>
      <c r="SV1961" s="35"/>
      <c r="SX1961" s="59"/>
      <c r="SZ1961" s="60"/>
      <c r="TD1961" s="36"/>
      <c r="TF1961" s="37"/>
      <c r="TS1961" s="36"/>
      <c r="TU1961" s="37"/>
      <c r="TV1961" s="1"/>
      <c r="VT1961" s="1"/>
    </row>
    <row r="1962" spans="14:592" x14ac:dyDescent="0.3">
      <c r="N1962" s="1"/>
      <c r="O1962" s="127"/>
      <c r="P1962" s="127"/>
      <c r="Q1962" s="127"/>
      <c r="R1962" s="127"/>
      <c r="S1962" s="127"/>
      <c r="T1962" s="127"/>
      <c r="U1962" s="127"/>
      <c r="V1962" s="127"/>
      <c r="W1962" s="127"/>
      <c r="X1962" s="127"/>
      <c r="Y1962" s="127"/>
      <c r="Z1962" s="127"/>
      <c r="AA1962" s="127"/>
      <c r="AB1962" s="127"/>
      <c r="AC1962" s="127"/>
      <c r="AD1962" s="127"/>
      <c r="AE1962" s="127"/>
      <c r="AF1962" s="127"/>
      <c r="AG1962" s="127"/>
      <c r="AH1962" s="127"/>
      <c r="AI1962" s="127"/>
      <c r="AJ1962" s="127"/>
      <c r="AK1962" s="127"/>
      <c r="AL1962" s="127"/>
      <c r="AM1962" s="127"/>
      <c r="AN1962" s="127"/>
      <c r="AO1962" s="1"/>
      <c r="FM1962" s="63"/>
      <c r="FO1962" s="64"/>
      <c r="FQ1962" s="53"/>
      <c r="FS1962" s="65"/>
      <c r="FU1962" s="66"/>
      <c r="FW1962" s="67"/>
      <c r="KG1962" s="1"/>
      <c r="KH1962" s="67"/>
      <c r="KJ1962" s="66"/>
      <c r="KL1962" s="65"/>
      <c r="KN1962" s="53"/>
      <c r="KP1962" s="64"/>
      <c r="KR1962" s="63"/>
      <c r="KV1962" s="1"/>
      <c r="KW1962" s="34"/>
      <c r="KY1962" s="35"/>
      <c r="LA1962" s="36"/>
      <c r="LC1962" s="37"/>
      <c r="LQ1962" s="1"/>
      <c r="LR1962" s="59"/>
      <c r="LT1962" s="60"/>
      <c r="LX1962" s="34"/>
      <c r="LZ1962" s="35"/>
      <c r="MB1962" s="59"/>
      <c r="MD1962" s="60"/>
      <c r="MH1962" s="36"/>
      <c r="MJ1962" s="37"/>
      <c r="MW1962" s="34"/>
      <c r="MY1962" s="35"/>
      <c r="NB1962" s="59"/>
      <c r="ND1962" s="60"/>
      <c r="NH1962" s="34"/>
      <c r="NJ1962" s="35"/>
      <c r="NL1962" s="59"/>
      <c r="NN1962" s="60"/>
      <c r="NR1962" s="36"/>
      <c r="NT1962" s="37"/>
      <c r="OG1962" s="36"/>
      <c r="OI1962" s="37"/>
      <c r="RD1962" s="59"/>
      <c r="RF1962" s="60"/>
      <c r="RJ1962" s="34"/>
      <c r="RL1962" s="35"/>
      <c r="RN1962" s="59"/>
      <c r="RP1962" s="60"/>
      <c r="RT1962" s="36"/>
      <c r="RV1962" s="37"/>
      <c r="SI1962" s="34"/>
      <c r="SK1962" s="35"/>
      <c r="SN1962" s="59"/>
      <c r="SP1962" s="60"/>
      <c r="ST1962" s="34"/>
      <c r="SV1962" s="35"/>
      <c r="SX1962" s="59"/>
      <c r="SZ1962" s="60"/>
      <c r="TD1962" s="36"/>
      <c r="TF1962" s="37"/>
      <c r="TS1962" s="36"/>
      <c r="TU1962" s="37"/>
      <c r="TV1962" s="1"/>
      <c r="VT1962" s="1"/>
    </row>
    <row r="1963" spans="14:592" x14ac:dyDescent="0.3">
      <c r="N1963" s="1"/>
      <c r="O1963" s="127"/>
      <c r="P1963" s="127"/>
      <c r="Q1963" s="127"/>
      <c r="R1963" s="127"/>
      <c r="S1963" s="127"/>
      <c r="T1963" s="127"/>
      <c r="U1963" s="127"/>
      <c r="V1963" s="127"/>
      <c r="W1963" s="127"/>
      <c r="X1963" s="127"/>
      <c r="Y1963" s="127"/>
      <c r="Z1963" s="127"/>
      <c r="AA1963" s="127"/>
      <c r="AB1963" s="127"/>
      <c r="AC1963" s="127"/>
      <c r="AD1963" s="127"/>
      <c r="AE1963" s="127"/>
      <c r="AF1963" s="127"/>
      <c r="AG1963" s="127"/>
      <c r="AH1963" s="127"/>
      <c r="AI1963" s="127"/>
      <c r="AJ1963" s="127"/>
      <c r="AK1963" s="127"/>
      <c r="AL1963" s="127"/>
      <c r="AM1963" s="127"/>
      <c r="AN1963" s="127"/>
      <c r="AO1963" s="1"/>
      <c r="FM1963" s="63"/>
      <c r="FO1963" s="64"/>
      <c r="FQ1963" s="53"/>
      <c r="FS1963" s="65"/>
      <c r="FU1963" s="66"/>
      <c r="FW1963" s="67"/>
      <c r="KG1963" s="1"/>
      <c r="KH1963" s="67"/>
      <c r="KJ1963" s="66"/>
      <c r="KL1963" s="65"/>
      <c r="KN1963" s="53"/>
      <c r="KP1963" s="64"/>
      <c r="KR1963" s="63"/>
      <c r="KV1963" s="1"/>
      <c r="KW1963" s="34"/>
      <c r="KY1963" s="35"/>
      <c r="LA1963" s="36"/>
      <c r="LC1963" s="37"/>
      <c r="LQ1963" s="1"/>
      <c r="LR1963" s="59"/>
      <c r="LT1963" s="60"/>
      <c r="LU1963" s="60"/>
      <c r="LV1963" s="60"/>
      <c r="LW1963" s="60"/>
      <c r="LX1963" s="60"/>
      <c r="LY1963" s="60"/>
      <c r="LZ1963" s="60"/>
      <c r="MA1963" s="60"/>
      <c r="MB1963" s="59"/>
      <c r="MC1963" s="60"/>
      <c r="MD1963" s="60"/>
      <c r="MH1963" s="36"/>
      <c r="MJ1963" s="37"/>
      <c r="MW1963" s="34"/>
      <c r="MY1963" s="35"/>
      <c r="NB1963" s="59"/>
      <c r="ND1963" s="60"/>
      <c r="NE1963" s="60"/>
      <c r="NF1963" s="60"/>
      <c r="NG1963" s="60"/>
      <c r="NH1963" s="60"/>
      <c r="NI1963" s="60"/>
      <c r="NJ1963" s="60"/>
      <c r="NK1963" s="60"/>
      <c r="NL1963" s="59"/>
      <c r="NM1963" s="60"/>
      <c r="NN1963" s="60"/>
      <c r="NR1963" s="36"/>
      <c r="NT1963" s="37"/>
      <c r="OG1963" s="36"/>
      <c r="OI1963" s="37"/>
      <c r="PW1963" s="1"/>
      <c r="RD1963" s="59"/>
      <c r="RF1963" s="60"/>
      <c r="RG1963" s="60"/>
      <c r="RH1963" s="60"/>
      <c r="RI1963" s="60"/>
      <c r="RJ1963" s="60"/>
      <c r="RK1963" s="60"/>
      <c r="RL1963" s="60"/>
      <c r="RM1963" s="60"/>
      <c r="RN1963" s="59"/>
      <c r="RO1963" s="60"/>
      <c r="RP1963" s="60"/>
      <c r="RT1963" s="36"/>
      <c r="RV1963" s="37"/>
      <c r="SI1963" s="34"/>
      <c r="SK1963" s="35"/>
      <c r="SN1963" s="59"/>
      <c r="SP1963" s="60"/>
      <c r="SQ1963" s="60"/>
      <c r="SR1963" s="60"/>
      <c r="SS1963" s="60"/>
      <c r="ST1963" s="60"/>
      <c r="SU1963" s="60"/>
      <c r="SV1963" s="60"/>
      <c r="SW1963" s="60"/>
      <c r="SX1963" s="59"/>
      <c r="SY1963" s="60"/>
      <c r="SZ1963" s="60"/>
      <c r="TD1963" s="36"/>
      <c r="TF1963" s="37"/>
      <c r="TS1963" s="36"/>
      <c r="TU1963" s="37"/>
      <c r="TV1963" s="1"/>
      <c r="VT1963" s="1"/>
    </row>
    <row r="1964" spans="14:592" x14ac:dyDescent="0.3">
      <c r="N1964" s="1"/>
      <c r="O1964" s="127"/>
      <c r="P1964" s="127"/>
      <c r="Q1964" s="127"/>
      <c r="R1964" s="127"/>
      <c r="S1964" s="127"/>
      <c r="T1964" s="127"/>
      <c r="U1964" s="127"/>
      <c r="V1964" s="127"/>
      <c r="W1964" s="127"/>
      <c r="X1964" s="127"/>
      <c r="Y1964" s="127"/>
      <c r="Z1964" s="127"/>
      <c r="AA1964" s="127"/>
      <c r="AB1964" s="127"/>
      <c r="AC1964" s="127"/>
      <c r="AD1964" s="127"/>
      <c r="AE1964" s="127"/>
      <c r="AF1964" s="127"/>
      <c r="AG1964" s="127"/>
      <c r="AH1964" s="127"/>
      <c r="AI1964" s="127"/>
      <c r="AJ1964" s="127"/>
      <c r="AK1964" s="127"/>
      <c r="AL1964" s="127"/>
      <c r="AM1964" s="127"/>
      <c r="AN1964" s="127"/>
      <c r="AO1964" s="1"/>
      <c r="FM1964" s="63"/>
      <c r="FO1964" s="64"/>
      <c r="FQ1964" s="53"/>
      <c r="FS1964" s="65"/>
      <c r="FU1964" s="66"/>
      <c r="FW1964" s="67"/>
      <c r="KG1964" s="1"/>
      <c r="KH1964" s="67"/>
      <c r="KJ1964" s="66"/>
      <c r="KL1964" s="65"/>
      <c r="KN1964" s="53"/>
      <c r="KP1964" s="64"/>
      <c r="KR1964" s="63"/>
      <c r="KV1964" s="1"/>
      <c r="KW1964" s="34"/>
      <c r="KY1964" s="35"/>
      <c r="LA1964" s="36"/>
      <c r="LC1964" s="37"/>
      <c r="LQ1964" s="1"/>
      <c r="LR1964" s="59"/>
      <c r="LT1964" s="60"/>
      <c r="LU1964" s="60"/>
      <c r="LV1964" s="60"/>
      <c r="LW1964" s="60"/>
      <c r="LX1964" s="60"/>
      <c r="LY1964" s="60"/>
      <c r="LZ1964" s="60"/>
      <c r="MA1964" s="60"/>
      <c r="MB1964" s="59"/>
      <c r="MC1964" s="60"/>
      <c r="MD1964" s="60"/>
      <c r="MH1964" s="36"/>
      <c r="MJ1964" s="37"/>
      <c r="MW1964" s="34"/>
      <c r="MY1964" s="35"/>
      <c r="NB1964" s="59"/>
      <c r="ND1964" s="60"/>
      <c r="NE1964" s="60"/>
      <c r="NF1964" s="60"/>
      <c r="NG1964" s="60"/>
      <c r="NH1964" s="60"/>
      <c r="NI1964" s="60"/>
      <c r="NJ1964" s="60"/>
      <c r="NK1964" s="60"/>
      <c r="NL1964" s="59"/>
      <c r="NM1964" s="60"/>
      <c r="NN1964" s="60"/>
      <c r="NR1964" s="36"/>
      <c r="NT1964" s="37"/>
      <c r="OG1964" s="36"/>
      <c r="OI1964" s="37"/>
      <c r="RD1964" s="59"/>
      <c r="RF1964" s="60"/>
      <c r="RG1964" s="60"/>
      <c r="RH1964" s="60"/>
      <c r="RI1964" s="60"/>
      <c r="RJ1964" s="60"/>
      <c r="RK1964" s="60"/>
      <c r="RL1964" s="60"/>
      <c r="RM1964" s="60"/>
      <c r="RN1964" s="59"/>
      <c r="RO1964" s="60"/>
      <c r="RP1964" s="60"/>
      <c r="RT1964" s="36"/>
      <c r="RV1964" s="37"/>
      <c r="SI1964" s="34"/>
      <c r="SK1964" s="35"/>
      <c r="SN1964" s="59"/>
      <c r="SP1964" s="60"/>
      <c r="SQ1964" s="60"/>
      <c r="SR1964" s="60"/>
      <c r="SS1964" s="60"/>
      <c r="ST1964" s="60"/>
      <c r="SU1964" s="60"/>
      <c r="SV1964" s="60"/>
      <c r="SW1964" s="60"/>
      <c r="SX1964" s="59"/>
      <c r="SY1964" s="60"/>
      <c r="SZ1964" s="60"/>
      <c r="TD1964" s="36"/>
      <c r="TF1964" s="37"/>
      <c r="TS1964" s="36"/>
      <c r="TU1964" s="37"/>
      <c r="TV1964" s="1"/>
      <c r="VT1964" s="1"/>
    </row>
    <row r="1965" spans="14:592" x14ac:dyDescent="0.3">
      <c r="N1965" s="1"/>
      <c r="O1965" s="127"/>
      <c r="P1965" s="127"/>
      <c r="Q1965" s="127"/>
      <c r="R1965" s="127"/>
      <c r="S1965" s="127"/>
      <c r="T1965" s="127"/>
      <c r="U1965" s="127"/>
      <c r="V1965" s="127"/>
      <c r="W1965" s="127"/>
      <c r="X1965" s="127"/>
      <c r="Y1965" s="127"/>
      <c r="Z1965" s="127"/>
      <c r="AA1965" s="127"/>
      <c r="AB1965" s="127"/>
      <c r="AC1965" s="127"/>
      <c r="AD1965" s="127"/>
      <c r="AE1965" s="127"/>
      <c r="AF1965" s="127"/>
      <c r="AG1965" s="127"/>
      <c r="AH1965" s="127"/>
      <c r="AI1965" s="127"/>
      <c r="AJ1965" s="127"/>
      <c r="AK1965" s="127"/>
      <c r="AL1965" s="127"/>
      <c r="AM1965" s="127"/>
      <c r="AN1965" s="127"/>
      <c r="AO1965" s="1"/>
      <c r="FM1965" s="63"/>
      <c r="FO1965" s="64"/>
      <c r="FQ1965" s="53"/>
      <c r="FS1965" s="65"/>
      <c r="FU1965" s="66"/>
      <c r="FW1965" s="67"/>
      <c r="KG1965" s="1"/>
      <c r="KH1965" s="67"/>
      <c r="KJ1965" s="66"/>
      <c r="KL1965" s="65"/>
      <c r="KN1965" s="53"/>
      <c r="KP1965" s="64"/>
      <c r="KR1965" s="63"/>
      <c r="KV1965" s="1"/>
      <c r="KW1965" s="34"/>
      <c r="KY1965" s="35"/>
      <c r="LA1965" s="36"/>
      <c r="LC1965" s="37"/>
      <c r="LQ1965" s="1"/>
      <c r="LR1965" s="59"/>
      <c r="LW1965" s="60"/>
      <c r="LX1965" s="34"/>
      <c r="LZ1965" s="35"/>
      <c r="MB1965" s="59"/>
      <c r="MH1965" s="36"/>
      <c r="MJ1965" s="37"/>
      <c r="MW1965" s="34"/>
      <c r="MY1965" s="35"/>
      <c r="NB1965" s="59"/>
      <c r="NG1965" s="60"/>
      <c r="NH1965" s="34"/>
      <c r="NJ1965" s="35"/>
      <c r="NL1965" s="59"/>
      <c r="NR1965" s="36"/>
      <c r="NT1965" s="37"/>
      <c r="OG1965" s="36"/>
      <c r="OI1965" s="37"/>
      <c r="PW1965" s="1"/>
      <c r="RD1965" s="59"/>
      <c r="RI1965" s="60"/>
      <c r="RJ1965" s="34"/>
      <c r="RL1965" s="35"/>
      <c r="RN1965" s="59"/>
      <c r="RT1965" s="36"/>
      <c r="RV1965" s="37"/>
      <c r="SI1965" s="34"/>
      <c r="SK1965" s="35"/>
      <c r="SN1965" s="59"/>
      <c r="SS1965" s="60"/>
      <c r="ST1965" s="34"/>
      <c r="SV1965" s="35"/>
      <c r="SX1965" s="59"/>
      <c r="TD1965" s="36"/>
      <c r="TF1965" s="37"/>
      <c r="TS1965" s="36"/>
      <c r="TU1965" s="37"/>
      <c r="TV1965" s="1"/>
      <c r="VT1965" s="1"/>
    </row>
    <row r="1966" spans="14:592" x14ac:dyDescent="0.3">
      <c r="N1966" s="1"/>
      <c r="O1966" s="127"/>
      <c r="P1966" s="127"/>
      <c r="Q1966" s="127"/>
      <c r="R1966" s="127"/>
      <c r="S1966" s="127"/>
      <c r="T1966" s="127"/>
      <c r="U1966" s="127"/>
      <c r="V1966" s="127"/>
      <c r="W1966" s="127"/>
      <c r="X1966" s="127"/>
      <c r="Y1966" s="127"/>
      <c r="Z1966" s="127"/>
      <c r="AA1966" s="127"/>
      <c r="AB1966" s="127"/>
      <c r="AC1966" s="127"/>
      <c r="AD1966" s="127"/>
      <c r="AE1966" s="127"/>
      <c r="AF1966" s="127"/>
      <c r="AG1966" s="127"/>
      <c r="AH1966" s="127"/>
      <c r="AI1966" s="127"/>
      <c r="AJ1966" s="127"/>
      <c r="AK1966" s="127"/>
      <c r="AL1966" s="127"/>
      <c r="AM1966" s="127"/>
      <c r="AN1966" s="127"/>
      <c r="AO1966" s="1"/>
      <c r="FM1966" s="63"/>
      <c r="FO1966" s="64"/>
      <c r="FQ1966" s="53"/>
      <c r="FS1966" s="65"/>
      <c r="FU1966" s="66"/>
      <c r="FW1966" s="67"/>
      <c r="KG1966" s="1"/>
      <c r="KH1966" s="67"/>
      <c r="KJ1966" s="66"/>
      <c r="KL1966" s="65"/>
      <c r="KN1966" s="53"/>
      <c r="KP1966" s="64"/>
      <c r="KR1966" s="63"/>
      <c r="KV1966" s="1"/>
      <c r="KW1966" s="34"/>
      <c r="KY1966" s="35"/>
      <c r="LA1966" s="36"/>
      <c r="LC1966" s="37"/>
      <c r="LQ1966" s="1"/>
      <c r="LR1966" s="59"/>
      <c r="LS1966" s="59"/>
      <c r="LT1966" s="59"/>
      <c r="LU1966" s="59"/>
      <c r="LV1966" s="59"/>
      <c r="LW1966" s="59"/>
      <c r="LX1966" s="59"/>
      <c r="LY1966" s="59"/>
      <c r="LZ1966" s="59"/>
      <c r="MA1966" s="59"/>
      <c r="MB1966" s="59"/>
      <c r="MH1966" s="36"/>
      <c r="MJ1966" s="37"/>
      <c r="MW1966" s="34"/>
      <c r="MY1966" s="35"/>
      <c r="NB1966" s="59"/>
      <c r="NC1966" s="59"/>
      <c r="ND1966" s="59"/>
      <c r="NE1966" s="59"/>
      <c r="NF1966" s="59"/>
      <c r="NG1966" s="59"/>
      <c r="NH1966" s="59"/>
      <c r="NI1966" s="59"/>
      <c r="NJ1966" s="59"/>
      <c r="NK1966" s="59"/>
      <c r="NL1966" s="59"/>
      <c r="NR1966" s="36"/>
      <c r="NT1966" s="37"/>
      <c r="OG1966" s="36"/>
      <c r="OI1966" s="37"/>
      <c r="RD1966" s="59"/>
      <c r="RE1966" s="59"/>
      <c r="RF1966" s="59"/>
      <c r="RG1966" s="59"/>
      <c r="RH1966" s="59"/>
      <c r="RI1966" s="59"/>
      <c r="RJ1966" s="59"/>
      <c r="RK1966" s="59"/>
      <c r="RL1966" s="59"/>
      <c r="RM1966" s="59"/>
      <c r="RN1966" s="59"/>
      <c r="RT1966" s="36"/>
      <c r="RV1966" s="37"/>
      <c r="SI1966" s="34"/>
      <c r="SK1966" s="35"/>
      <c r="SN1966" s="59"/>
      <c r="SO1966" s="59"/>
      <c r="SP1966" s="59"/>
      <c r="SQ1966" s="59"/>
      <c r="SR1966" s="59"/>
      <c r="SS1966" s="59"/>
      <c r="ST1966" s="59"/>
      <c r="SU1966" s="59"/>
      <c r="SV1966" s="59"/>
      <c r="SW1966" s="59"/>
      <c r="SX1966" s="59"/>
      <c r="TD1966" s="36"/>
      <c r="TF1966" s="37"/>
      <c r="TS1966" s="36"/>
      <c r="TU1966" s="37"/>
      <c r="TV1966" s="1"/>
      <c r="VT1966" s="1"/>
    </row>
    <row r="1967" spans="14:592" x14ac:dyDescent="0.3">
      <c r="N1967" s="1"/>
      <c r="O1967" s="127"/>
      <c r="P1967" s="127"/>
      <c r="Q1967" s="127"/>
      <c r="R1967" s="127"/>
      <c r="S1967" s="127"/>
      <c r="T1967" s="127"/>
      <c r="U1967" s="127"/>
      <c r="V1967" s="127"/>
      <c r="W1967" s="127"/>
      <c r="X1967" s="127"/>
      <c r="Y1967" s="127"/>
      <c r="Z1967" s="127"/>
      <c r="AA1967" s="127"/>
      <c r="AB1967" s="127"/>
      <c r="AC1967" s="127"/>
      <c r="AD1967" s="127"/>
      <c r="AE1967" s="127"/>
      <c r="AF1967" s="127"/>
      <c r="AG1967" s="127"/>
      <c r="AH1967" s="127"/>
      <c r="AI1967" s="127"/>
      <c r="AJ1967" s="127"/>
      <c r="AK1967" s="127"/>
      <c r="AL1967" s="127"/>
      <c r="AM1967" s="127"/>
      <c r="AN1967" s="127"/>
      <c r="AO1967" s="1"/>
      <c r="FM1967" s="63"/>
      <c r="FO1967" s="64"/>
      <c r="FQ1967" s="53"/>
      <c r="FS1967" s="65"/>
      <c r="FU1967" s="66"/>
      <c r="FW1967" s="67"/>
      <c r="KG1967" s="1"/>
      <c r="KH1967" s="67"/>
      <c r="KJ1967" s="66"/>
      <c r="KL1967" s="65"/>
      <c r="KN1967" s="53"/>
      <c r="KP1967" s="64"/>
      <c r="KR1967" s="63"/>
      <c r="KV1967" s="1"/>
      <c r="KW1967" s="34"/>
      <c r="KY1967" s="35"/>
      <c r="LA1967" s="36"/>
      <c r="LC1967" s="37"/>
      <c r="LQ1967" s="1"/>
      <c r="LR1967" s="59"/>
      <c r="LS1967" s="59"/>
      <c r="LT1967" s="59"/>
      <c r="LU1967" s="59"/>
      <c r="LV1967" s="59"/>
      <c r="LW1967" s="59"/>
      <c r="LX1967" s="59"/>
      <c r="LY1967" s="59"/>
      <c r="LZ1967" s="59"/>
      <c r="MA1967" s="59"/>
      <c r="MB1967" s="59"/>
      <c r="MH1967" s="36"/>
      <c r="MJ1967" s="37"/>
      <c r="MW1967" s="34"/>
      <c r="MY1967" s="35"/>
      <c r="NB1967" s="59"/>
      <c r="NC1967" s="59"/>
      <c r="ND1967" s="59"/>
      <c r="NE1967" s="59"/>
      <c r="NF1967" s="59"/>
      <c r="NG1967" s="59"/>
      <c r="NH1967" s="59"/>
      <c r="NI1967" s="59"/>
      <c r="NJ1967" s="59"/>
      <c r="NK1967" s="59"/>
      <c r="NL1967" s="59"/>
      <c r="NR1967" s="36"/>
      <c r="NT1967" s="37"/>
      <c r="OG1967" s="36"/>
      <c r="OI1967" s="37"/>
      <c r="PW1967" s="1"/>
      <c r="RD1967" s="59"/>
      <c r="RE1967" s="59"/>
      <c r="RF1967" s="59"/>
      <c r="RG1967" s="59"/>
      <c r="RH1967" s="59"/>
      <c r="RI1967" s="59"/>
      <c r="RJ1967" s="59"/>
      <c r="RK1967" s="59"/>
      <c r="RL1967" s="59"/>
      <c r="RM1967" s="59"/>
      <c r="RN1967" s="59"/>
      <c r="RT1967" s="36"/>
      <c r="RV1967" s="37"/>
      <c r="SI1967" s="34"/>
      <c r="SK1967" s="35"/>
      <c r="SN1967" s="59"/>
      <c r="SO1967" s="59"/>
      <c r="SP1967" s="59"/>
      <c r="SQ1967" s="59"/>
      <c r="SR1967" s="59"/>
      <c r="SS1967" s="59"/>
      <c r="ST1967" s="59"/>
      <c r="SU1967" s="59"/>
      <c r="SV1967" s="59"/>
      <c r="SW1967" s="59"/>
      <c r="SX1967" s="59"/>
      <c r="TD1967" s="36"/>
      <c r="TF1967" s="37"/>
      <c r="TS1967" s="36"/>
      <c r="TU1967" s="37"/>
      <c r="TV1967" s="1"/>
      <c r="VT1967" s="1"/>
    </row>
    <row r="1968" spans="14:592" x14ac:dyDescent="0.3">
      <c r="N1968" s="1"/>
      <c r="O1968" s="127"/>
      <c r="P1968" s="127"/>
      <c r="Q1968" s="127"/>
      <c r="R1968" s="127"/>
      <c r="S1968" s="127"/>
      <c r="T1968" s="127"/>
      <c r="U1968" s="127"/>
      <c r="V1968" s="127"/>
      <c r="W1968" s="127"/>
      <c r="X1968" s="127"/>
      <c r="Y1968" s="127"/>
      <c r="Z1968" s="127"/>
      <c r="AA1968" s="127"/>
      <c r="AB1968" s="127"/>
      <c r="AC1968" s="127"/>
      <c r="AD1968" s="127"/>
      <c r="AE1968" s="127"/>
      <c r="AF1968" s="127"/>
      <c r="AG1968" s="127"/>
      <c r="AH1968" s="127"/>
      <c r="AI1968" s="127"/>
      <c r="AJ1968" s="127"/>
      <c r="AK1968" s="127"/>
      <c r="AL1968" s="127"/>
      <c r="AM1968" s="127"/>
      <c r="AN1968" s="127"/>
      <c r="AO1968" s="1"/>
      <c r="FM1968" s="63"/>
      <c r="FO1968" s="64"/>
      <c r="FQ1968" s="53"/>
      <c r="FS1968" s="65"/>
      <c r="FU1968" s="66"/>
      <c r="FW1968" s="67"/>
      <c r="KG1968" s="1"/>
      <c r="KH1968" s="67"/>
      <c r="KJ1968" s="66"/>
      <c r="KL1968" s="65"/>
      <c r="KN1968" s="53"/>
      <c r="KP1968" s="64"/>
      <c r="KR1968" s="63"/>
      <c r="KV1968" s="1"/>
      <c r="KW1968" s="34"/>
      <c r="KY1968" s="35"/>
      <c r="LA1968" s="36"/>
      <c r="LC1968" s="37"/>
      <c r="LQ1968" s="1"/>
      <c r="LU1968" s="59"/>
      <c r="LW1968" s="60"/>
      <c r="LX1968" s="34"/>
      <c r="LZ1968" s="35"/>
      <c r="MH1968" s="36"/>
      <c r="MJ1968" s="37"/>
      <c r="MW1968" s="61"/>
      <c r="MY1968" s="62"/>
      <c r="NE1968" s="59"/>
      <c r="NG1968" s="60"/>
      <c r="NH1968" s="34"/>
      <c r="NJ1968" s="35"/>
      <c r="NR1968" s="36"/>
      <c r="NT1968" s="37"/>
      <c r="OG1968" s="61"/>
      <c r="OI1968" s="62"/>
      <c r="RG1968" s="59"/>
      <c r="RI1968" s="60"/>
      <c r="RJ1968" s="34"/>
      <c r="RL1968" s="35"/>
      <c r="RT1968" s="36"/>
      <c r="RV1968" s="37"/>
      <c r="SI1968" s="61"/>
      <c r="SK1968" s="62"/>
      <c r="SQ1968" s="59"/>
      <c r="SS1968" s="60"/>
      <c r="ST1968" s="34"/>
      <c r="SV1968" s="35"/>
      <c r="TD1968" s="36"/>
      <c r="TF1968" s="37"/>
      <c r="TS1968" s="61"/>
      <c r="TU1968" s="62"/>
      <c r="TV1968" s="1"/>
      <c r="VT1968" s="1"/>
    </row>
    <row r="1969" spans="14:592" x14ac:dyDescent="0.3">
      <c r="N1969" s="1"/>
      <c r="O1969" s="127"/>
      <c r="P1969" s="127"/>
      <c r="Q1969" s="127"/>
      <c r="R1969" s="127"/>
      <c r="S1969" s="127"/>
      <c r="T1969" s="127"/>
      <c r="U1969" s="127"/>
      <c r="V1969" s="127"/>
      <c r="W1969" s="127"/>
      <c r="X1969" s="127"/>
      <c r="Y1969" s="127"/>
      <c r="Z1969" s="127"/>
      <c r="AA1969" s="127"/>
      <c r="AB1969" s="127"/>
      <c r="AC1969" s="127"/>
      <c r="AD1969" s="127"/>
      <c r="AE1969" s="127"/>
      <c r="AF1969" s="127"/>
      <c r="AG1969" s="127"/>
      <c r="AH1969" s="127"/>
      <c r="AI1969" s="127"/>
      <c r="AJ1969" s="127"/>
      <c r="AK1969" s="127"/>
      <c r="AL1969" s="127"/>
      <c r="AM1969" s="127"/>
      <c r="AN1969" s="127"/>
      <c r="AO1969" s="1"/>
      <c r="FM1969" s="63"/>
      <c r="FO1969" s="64"/>
      <c r="FQ1969" s="53"/>
      <c r="FS1969" s="65"/>
      <c r="FU1969" s="66"/>
      <c r="FW1969" s="67"/>
      <c r="KG1969" s="1"/>
      <c r="KH1969" s="67"/>
      <c r="KJ1969" s="66"/>
      <c r="KL1969" s="65"/>
      <c r="KN1969" s="53"/>
      <c r="KP1969" s="64"/>
      <c r="KR1969" s="63"/>
      <c r="KV1969" s="1"/>
      <c r="KW1969" s="34"/>
      <c r="KY1969" s="35"/>
      <c r="LA1969" s="36"/>
      <c r="LC1969" s="37"/>
      <c r="LQ1969" s="1"/>
      <c r="LU1969" s="59"/>
      <c r="LW1969" s="60"/>
      <c r="LX1969" s="34"/>
      <c r="LZ1969" s="35"/>
      <c r="MH1969" s="36"/>
      <c r="MJ1969" s="37"/>
      <c r="MW1969" s="61"/>
      <c r="MY1969" s="62"/>
      <c r="NE1969" s="59"/>
      <c r="NG1969" s="60"/>
      <c r="NH1969" s="34"/>
      <c r="NJ1969" s="35"/>
      <c r="NR1969" s="36"/>
      <c r="NT1969" s="37"/>
      <c r="OG1969" s="61"/>
      <c r="OI1969" s="62"/>
      <c r="PW1969" s="1"/>
      <c r="RG1969" s="59"/>
      <c r="RI1969" s="60"/>
      <c r="RJ1969" s="34"/>
      <c r="RL1969" s="35"/>
      <c r="RT1969" s="36"/>
      <c r="RV1969" s="37"/>
      <c r="SI1969" s="61"/>
      <c r="SK1969" s="62"/>
      <c r="SQ1969" s="59"/>
      <c r="SS1969" s="60"/>
      <c r="ST1969" s="34"/>
      <c r="SV1969" s="35"/>
      <c r="TD1969" s="36"/>
      <c r="TF1969" s="37"/>
      <c r="TS1969" s="61"/>
      <c r="TU1969" s="62"/>
      <c r="TV1969" s="1"/>
      <c r="VT1969" s="1"/>
    </row>
    <row r="1970" spans="14:592" x14ac:dyDescent="0.3">
      <c r="N1970" s="1"/>
      <c r="O1970" s="127"/>
      <c r="P1970" s="127"/>
      <c r="Q1970" s="127"/>
      <c r="R1970" s="127"/>
      <c r="S1970" s="127"/>
      <c r="T1970" s="127"/>
      <c r="U1970" s="127"/>
      <c r="V1970" s="127"/>
      <c r="W1970" s="127"/>
      <c r="X1970" s="127"/>
      <c r="Y1970" s="127"/>
      <c r="Z1970" s="127"/>
      <c r="AA1970" s="127"/>
      <c r="AB1970" s="127"/>
      <c r="AC1970" s="127"/>
      <c r="AD1970" s="127"/>
      <c r="AE1970" s="127"/>
      <c r="AF1970" s="127"/>
      <c r="AG1970" s="127"/>
      <c r="AH1970" s="127"/>
      <c r="AI1970" s="127"/>
      <c r="AJ1970" s="127"/>
      <c r="AK1970" s="127"/>
      <c r="AL1970" s="127"/>
      <c r="AM1970" s="127"/>
      <c r="AN1970" s="127"/>
      <c r="AO1970" s="1"/>
      <c r="FM1970" s="63"/>
      <c r="FO1970" s="64"/>
      <c r="FQ1970" s="53"/>
      <c r="FS1970" s="65"/>
      <c r="FU1970" s="66"/>
      <c r="FW1970" s="67"/>
      <c r="KG1970" s="1"/>
      <c r="KH1970" s="67"/>
      <c r="KJ1970" s="66"/>
      <c r="KL1970" s="65"/>
      <c r="KN1970" s="53"/>
      <c r="KP1970" s="64"/>
      <c r="KR1970" s="63"/>
      <c r="KV1970" s="1"/>
      <c r="KW1970" s="34"/>
      <c r="KY1970" s="35"/>
      <c r="LA1970" s="36"/>
      <c r="LC1970" s="37"/>
      <c r="LQ1970" s="1"/>
      <c r="LU1970" s="59"/>
      <c r="LW1970" s="60"/>
      <c r="LX1970" s="34"/>
      <c r="LZ1970" s="35"/>
      <c r="MH1970" s="36"/>
      <c r="MJ1970" s="37"/>
      <c r="MW1970" s="61"/>
      <c r="MY1970" s="62"/>
      <c r="NE1970" s="59"/>
      <c r="NG1970" s="60"/>
      <c r="NH1970" s="34"/>
      <c r="NJ1970" s="35"/>
      <c r="NR1970" s="36"/>
      <c r="NT1970" s="37"/>
      <c r="OG1970" s="61"/>
      <c r="OI1970" s="62"/>
      <c r="RG1970" s="59"/>
      <c r="RI1970" s="60"/>
      <c r="RJ1970" s="34"/>
      <c r="RL1970" s="35"/>
      <c r="RT1970" s="36"/>
      <c r="RV1970" s="37"/>
      <c r="SI1970" s="61"/>
      <c r="SK1970" s="62"/>
      <c r="SQ1970" s="59"/>
      <c r="SS1970" s="60"/>
      <c r="ST1970" s="34"/>
      <c r="SV1970" s="35"/>
      <c r="TD1970" s="36"/>
      <c r="TF1970" s="37"/>
      <c r="TS1970" s="61"/>
      <c r="TU1970" s="62"/>
      <c r="TV1970" s="1"/>
      <c r="VT1970" s="1"/>
    </row>
    <row r="1971" spans="14:592" x14ac:dyDescent="0.3">
      <c r="N1971" s="1"/>
      <c r="O1971" s="127"/>
      <c r="P1971" s="127"/>
      <c r="Q1971" s="127"/>
      <c r="R1971" s="127"/>
      <c r="S1971" s="127"/>
      <c r="T1971" s="127"/>
      <c r="U1971" s="127"/>
      <c r="V1971" s="127"/>
      <c r="W1971" s="127"/>
      <c r="X1971" s="127"/>
      <c r="Y1971" s="127"/>
      <c r="Z1971" s="127"/>
      <c r="AA1971" s="127"/>
      <c r="AB1971" s="127"/>
      <c r="AC1971" s="127"/>
      <c r="AD1971" s="127"/>
      <c r="AE1971" s="127"/>
      <c r="AF1971" s="127"/>
      <c r="AG1971" s="127"/>
      <c r="AH1971" s="127"/>
      <c r="AI1971" s="127"/>
      <c r="AJ1971" s="127"/>
      <c r="AK1971" s="127"/>
      <c r="AL1971" s="127"/>
      <c r="AM1971" s="127"/>
      <c r="AN1971" s="127"/>
      <c r="AO1971" s="1"/>
      <c r="FM1971" s="63"/>
      <c r="FO1971" s="64"/>
      <c r="FQ1971" s="53"/>
      <c r="FS1971" s="65"/>
      <c r="FU1971" s="66"/>
      <c r="FW1971" s="67"/>
      <c r="KG1971" s="1"/>
      <c r="KH1971" s="67"/>
      <c r="KJ1971" s="66"/>
      <c r="KL1971" s="65"/>
      <c r="KN1971" s="53"/>
      <c r="KP1971" s="64"/>
      <c r="KR1971" s="63"/>
      <c r="KV1971" s="1"/>
      <c r="KW1971" s="34"/>
      <c r="KY1971" s="35"/>
      <c r="LA1971" s="36"/>
      <c r="LC1971" s="37"/>
      <c r="LQ1971" s="1"/>
      <c r="LU1971" s="59"/>
      <c r="LW1971" s="60"/>
      <c r="LX1971" s="34"/>
      <c r="LZ1971" s="35"/>
      <c r="MH1971" s="36"/>
      <c r="MJ1971" s="37"/>
      <c r="MW1971" s="61"/>
      <c r="MY1971" s="62"/>
      <c r="NE1971" s="59"/>
      <c r="NG1971" s="60"/>
      <c r="NH1971" s="34"/>
      <c r="NJ1971" s="35"/>
      <c r="NR1971" s="36"/>
      <c r="NT1971" s="37"/>
      <c r="OG1971" s="61"/>
      <c r="OI1971" s="62"/>
      <c r="PW1971" s="1"/>
      <c r="RG1971" s="59"/>
      <c r="RI1971" s="60"/>
      <c r="RJ1971" s="34"/>
      <c r="RL1971" s="35"/>
      <c r="RT1971" s="36"/>
      <c r="RV1971" s="37"/>
      <c r="SI1971" s="61"/>
      <c r="SK1971" s="62"/>
      <c r="SQ1971" s="59"/>
      <c r="SS1971" s="60"/>
      <c r="ST1971" s="34"/>
      <c r="SV1971" s="35"/>
      <c r="TD1971" s="36"/>
      <c r="TF1971" s="37"/>
      <c r="TS1971" s="61"/>
      <c r="TU1971" s="62"/>
      <c r="TV1971" s="1"/>
      <c r="VT1971" s="1"/>
    </row>
    <row r="1972" spans="14:592" x14ac:dyDescent="0.3">
      <c r="N1972" s="1"/>
      <c r="O1972" s="127"/>
      <c r="P1972" s="127"/>
      <c r="Q1972" s="127"/>
      <c r="R1972" s="127"/>
      <c r="S1972" s="127"/>
      <c r="T1972" s="127"/>
      <c r="U1972" s="127"/>
      <c r="V1972" s="127"/>
      <c r="W1972" s="127"/>
      <c r="X1972" s="127"/>
      <c r="Y1972" s="127"/>
      <c r="Z1972" s="127"/>
      <c r="AA1972" s="127"/>
      <c r="AB1972" s="127"/>
      <c r="AC1972" s="127"/>
      <c r="AD1972" s="127"/>
      <c r="AE1972" s="127"/>
      <c r="AF1972" s="127"/>
      <c r="AG1972" s="127"/>
      <c r="AH1972" s="127"/>
      <c r="AI1972" s="127"/>
      <c r="AJ1972" s="127"/>
      <c r="AK1972" s="127"/>
      <c r="AL1972" s="127"/>
      <c r="AM1972" s="127"/>
      <c r="AN1972" s="127"/>
      <c r="AO1972" s="1"/>
      <c r="FM1972" s="63"/>
      <c r="FO1972" s="64"/>
      <c r="FQ1972" s="53"/>
      <c r="FS1972" s="65"/>
      <c r="FU1972" s="66"/>
      <c r="FW1972" s="67"/>
      <c r="KG1972" s="1"/>
      <c r="KH1972" s="67"/>
      <c r="KJ1972" s="66"/>
      <c r="KL1972" s="65"/>
      <c r="KN1972" s="53"/>
      <c r="KP1972" s="64"/>
      <c r="KR1972" s="63"/>
      <c r="KV1972" s="1"/>
      <c r="KW1972" s="34"/>
      <c r="KY1972" s="35"/>
      <c r="LA1972" s="36"/>
      <c r="LC1972" s="37"/>
      <c r="LQ1972" s="1"/>
      <c r="LU1972" s="59"/>
      <c r="LW1972" s="60"/>
      <c r="LX1972" s="34"/>
      <c r="LZ1972" s="35"/>
      <c r="MH1972" s="36"/>
      <c r="MJ1972" s="37"/>
      <c r="MW1972" s="61"/>
      <c r="MY1972" s="62"/>
      <c r="NE1972" s="59"/>
      <c r="NG1972" s="60"/>
      <c r="NH1972" s="34"/>
      <c r="NJ1972" s="35"/>
      <c r="NR1972" s="36"/>
      <c r="NT1972" s="37"/>
      <c r="OG1972" s="61"/>
      <c r="OI1972" s="62"/>
      <c r="RG1972" s="59"/>
      <c r="RI1972" s="60"/>
      <c r="RJ1972" s="34"/>
      <c r="RL1972" s="35"/>
      <c r="RT1972" s="36"/>
      <c r="RV1972" s="37"/>
      <c r="SI1972" s="61"/>
      <c r="SK1972" s="62"/>
      <c r="SQ1972" s="59"/>
      <c r="SS1972" s="60"/>
      <c r="ST1972" s="34"/>
      <c r="SV1972" s="35"/>
      <c r="TD1972" s="36"/>
      <c r="TF1972" s="37"/>
      <c r="TS1972" s="61"/>
      <c r="TU1972" s="62"/>
      <c r="TV1972" s="1"/>
      <c r="VT1972" s="1"/>
    </row>
    <row r="1973" spans="14:592" x14ac:dyDescent="0.3">
      <c r="N1973" s="1"/>
      <c r="O1973" s="127"/>
      <c r="P1973" s="127"/>
      <c r="Q1973" s="127"/>
      <c r="R1973" s="127"/>
      <c r="S1973" s="127"/>
      <c r="T1973" s="127"/>
      <c r="U1973" s="127"/>
      <c r="V1973" s="127"/>
      <c r="W1973" s="127"/>
      <c r="X1973" s="127"/>
      <c r="Y1973" s="127"/>
      <c r="Z1973" s="127"/>
      <c r="AA1973" s="127"/>
      <c r="AB1973" s="127"/>
      <c r="AC1973" s="127"/>
      <c r="AD1973" s="127"/>
      <c r="AE1973" s="127"/>
      <c r="AF1973" s="127"/>
      <c r="AG1973" s="127"/>
      <c r="AH1973" s="127"/>
      <c r="AI1973" s="127"/>
      <c r="AJ1973" s="127"/>
      <c r="AK1973" s="127"/>
      <c r="AL1973" s="127"/>
      <c r="AM1973" s="127"/>
      <c r="AN1973" s="127"/>
      <c r="AO1973" s="1"/>
      <c r="FM1973" s="63"/>
      <c r="FO1973" s="64"/>
      <c r="FQ1973" s="53"/>
      <c r="FS1973" s="65"/>
      <c r="FU1973" s="66"/>
      <c r="FW1973" s="67"/>
      <c r="KG1973" s="1"/>
      <c r="KH1973" s="67"/>
      <c r="KJ1973" s="66"/>
      <c r="KL1973" s="65"/>
      <c r="KN1973" s="53"/>
      <c r="KP1973" s="64"/>
      <c r="KR1973" s="63"/>
      <c r="KV1973" s="1"/>
      <c r="KW1973" s="34"/>
      <c r="KY1973" s="35"/>
      <c r="LA1973" s="36"/>
      <c r="LC1973" s="37"/>
      <c r="LQ1973" s="1"/>
      <c r="LU1973" s="59"/>
      <c r="LW1973" s="60"/>
      <c r="LX1973" s="34"/>
      <c r="LZ1973" s="35"/>
      <c r="MH1973" s="36"/>
      <c r="MJ1973" s="37"/>
      <c r="MW1973" s="61"/>
      <c r="MY1973" s="62"/>
      <c r="NE1973" s="59"/>
      <c r="NG1973" s="60"/>
      <c r="NH1973" s="34"/>
      <c r="NJ1973" s="35"/>
      <c r="NR1973" s="36"/>
      <c r="NT1973" s="37"/>
      <c r="OG1973" s="61"/>
      <c r="OI1973" s="62"/>
      <c r="PW1973" s="1"/>
      <c r="RG1973" s="59"/>
      <c r="RI1973" s="60"/>
      <c r="RJ1973" s="34"/>
      <c r="RL1973" s="35"/>
      <c r="RT1973" s="36"/>
      <c r="RV1973" s="37"/>
      <c r="SI1973" s="61"/>
      <c r="SK1973" s="62"/>
      <c r="SQ1973" s="59"/>
      <c r="SS1973" s="60"/>
      <c r="ST1973" s="34"/>
      <c r="SV1973" s="35"/>
      <c r="TD1973" s="36"/>
      <c r="TF1973" s="37"/>
      <c r="TS1973" s="61"/>
      <c r="TU1973" s="62"/>
      <c r="TV1973" s="1"/>
      <c r="VT1973" s="1"/>
    </row>
    <row r="1974" spans="14:592" x14ac:dyDescent="0.3">
      <c r="N1974" s="1"/>
      <c r="O1974" s="127"/>
      <c r="P1974" s="127"/>
      <c r="Q1974" s="127"/>
      <c r="R1974" s="127"/>
      <c r="S1974" s="127"/>
      <c r="T1974" s="127"/>
      <c r="U1974" s="127"/>
      <c r="V1974" s="127"/>
      <c r="W1974" s="127"/>
      <c r="X1974" s="127"/>
      <c r="Y1974" s="127"/>
      <c r="Z1974" s="127"/>
      <c r="AA1974" s="127"/>
      <c r="AB1974" s="127"/>
      <c r="AC1974" s="127"/>
      <c r="AD1974" s="127"/>
      <c r="AE1974" s="127"/>
      <c r="AF1974" s="127"/>
      <c r="AG1974" s="127"/>
      <c r="AH1974" s="127"/>
      <c r="AI1974" s="127"/>
      <c r="AJ1974" s="127"/>
      <c r="AK1974" s="127"/>
      <c r="AL1974" s="127"/>
      <c r="AM1974" s="127"/>
      <c r="AN1974" s="127"/>
      <c r="AO1974" s="1"/>
      <c r="FM1974" s="63"/>
      <c r="FO1974" s="64"/>
      <c r="FQ1974" s="53"/>
      <c r="FS1974" s="65"/>
      <c r="FU1974" s="66"/>
      <c r="FW1974" s="67"/>
      <c r="KG1974" s="1"/>
      <c r="KH1974" s="67"/>
      <c r="KJ1974" s="66"/>
      <c r="KL1974" s="65"/>
      <c r="KN1974" s="53"/>
      <c r="KP1974" s="64"/>
      <c r="KR1974" s="63"/>
      <c r="KV1974" s="1"/>
      <c r="KW1974" s="34"/>
      <c r="KY1974" s="35"/>
      <c r="LA1974" s="36"/>
      <c r="LC1974" s="37"/>
      <c r="LQ1974" s="1"/>
      <c r="LU1974" s="59"/>
      <c r="LW1974" s="60"/>
      <c r="LX1974" s="34"/>
      <c r="LZ1974" s="35"/>
      <c r="MA1974" s="35"/>
      <c r="MB1974" s="35"/>
      <c r="MC1974" s="35"/>
      <c r="MD1974" s="35"/>
      <c r="ME1974" s="35"/>
      <c r="MF1974" s="35"/>
      <c r="MG1974" s="35"/>
      <c r="MH1974" s="35"/>
      <c r="MI1974" s="35"/>
      <c r="MJ1974" s="35"/>
      <c r="MK1974" s="35"/>
      <c r="ML1974" s="35"/>
      <c r="MM1974" s="35"/>
      <c r="MN1974" s="35"/>
      <c r="MO1974" s="35"/>
      <c r="MP1974" s="35"/>
      <c r="MQ1974" s="35"/>
      <c r="MR1974" s="35"/>
      <c r="MS1974" s="35"/>
      <c r="MT1974" s="35"/>
      <c r="MU1974" s="35"/>
      <c r="MV1974" s="35"/>
      <c r="MW1974" s="35"/>
      <c r="MX1974" s="35"/>
      <c r="MY1974" s="35"/>
      <c r="MZ1974" s="35"/>
      <c r="NA1974" s="35"/>
      <c r="NB1974" s="35"/>
      <c r="NC1974" s="35"/>
      <c r="ND1974" s="35"/>
      <c r="NE1974" s="59"/>
      <c r="NF1974" s="35"/>
      <c r="NG1974" s="60"/>
      <c r="NH1974" s="34"/>
      <c r="NI1974" s="35"/>
      <c r="NJ1974" s="35"/>
      <c r="NR1974" s="36"/>
      <c r="NT1974" s="37"/>
      <c r="OG1974" s="61"/>
      <c r="OI1974" s="62"/>
      <c r="RG1974" s="59"/>
      <c r="RI1974" s="60"/>
      <c r="RJ1974" s="34"/>
      <c r="RL1974" s="35"/>
      <c r="RM1974" s="35"/>
      <c r="RN1974" s="35"/>
      <c r="RO1974" s="35"/>
      <c r="RP1974" s="35"/>
      <c r="RQ1974" s="35"/>
      <c r="RR1974" s="35"/>
      <c r="RS1974" s="35"/>
      <c r="RT1974" s="35"/>
      <c r="RU1974" s="35"/>
      <c r="RV1974" s="35"/>
      <c r="RW1974" s="35"/>
      <c r="RX1974" s="35"/>
      <c r="RY1974" s="35"/>
      <c r="RZ1974" s="35"/>
      <c r="SA1974" s="35"/>
      <c r="SB1974" s="35"/>
      <c r="SC1974" s="35"/>
      <c r="SD1974" s="35"/>
      <c r="SE1974" s="35"/>
      <c r="SF1974" s="35"/>
      <c r="SG1974" s="35"/>
      <c r="SH1974" s="35"/>
      <c r="SI1974" s="35"/>
      <c r="SJ1974" s="35"/>
      <c r="SK1974" s="35"/>
      <c r="SL1974" s="35"/>
      <c r="SM1974" s="35"/>
      <c r="SN1974" s="35"/>
      <c r="SO1974" s="35"/>
      <c r="SP1974" s="35"/>
      <c r="SQ1974" s="59"/>
      <c r="SR1974" s="35"/>
      <c r="SS1974" s="60"/>
      <c r="ST1974" s="34"/>
      <c r="SU1974" s="35"/>
      <c r="SV1974" s="35"/>
      <c r="TD1974" s="36"/>
      <c r="TF1974" s="37"/>
      <c r="TS1974" s="61"/>
      <c r="TU1974" s="62"/>
      <c r="TV1974" s="1"/>
      <c r="VT1974" s="1"/>
    </row>
    <row r="1975" spans="14:592" x14ac:dyDescent="0.3">
      <c r="N1975" s="1"/>
      <c r="O1975" s="127"/>
      <c r="P1975" s="127"/>
      <c r="Q1975" s="127"/>
      <c r="R1975" s="127"/>
      <c r="S1975" s="127"/>
      <c r="T1975" s="127"/>
      <c r="U1975" s="127"/>
      <c r="V1975" s="127"/>
      <c r="W1975" s="127"/>
      <c r="X1975" s="127"/>
      <c r="Y1975" s="127"/>
      <c r="Z1975" s="127"/>
      <c r="AA1975" s="127"/>
      <c r="AB1975" s="127"/>
      <c r="AC1975" s="127"/>
      <c r="AD1975" s="127"/>
      <c r="AE1975" s="127"/>
      <c r="AF1975" s="127"/>
      <c r="AG1975" s="127"/>
      <c r="AH1975" s="127"/>
      <c r="AI1975" s="127"/>
      <c r="AJ1975" s="127"/>
      <c r="AK1975" s="127"/>
      <c r="AL1975" s="127"/>
      <c r="AM1975" s="127"/>
      <c r="AN1975" s="127"/>
      <c r="AO1975" s="1"/>
      <c r="FM1975" s="63"/>
      <c r="FO1975" s="64"/>
      <c r="FQ1975" s="53"/>
      <c r="FS1975" s="65"/>
      <c r="FU1975" s="66"/>
      <c r="FW1975" s="67"/>
      <c r="KG1975" s="1"/>
      <c r="KH1975" s="67"/>
      <c r="KJ1975" s="66"/>
      <c r="KL1975" s="65"/>
      <c r="KN1975" s="53"/>
      <c r="KP1975" s="64"/>
      <c r="KR1975" s="63"/>
      <c r="KV1975" s="1"/>
      <c r="KW1975" s="34"/>
      <c r="KY1975" s="35"/>
      <c r="LA1975" s="36"/>
      <c r="LC1975" s="37"/>
      <c r="LQ1975" s="1"/>
      <c r="LU1975" s="59"/>
      <c r="LW1975" s="60"/>
      <c r="LX1975" s="34"/>
      <c r="LZ1975" s="35"/>
      <c r="MA1975" s="35"/>
      <c r="MB1975" s="35"/>
      <c r="MC1975" s="35"/>
      <c r="MD1975" s="35"/>
      <c r="ME1975" s="35"/>
      <c r="MF1975" s="35"/>
      <c r="MG1975" s="35"/>
      <c r="MH1975" s="35"/>
      <c r="MI1975" s="35"/>
      <c r="MJ1975" s="35"/>
      <c r="MK1975" s="35"/>
      <c r="ML1975" s="35"/>
      <c r="MM1975" s="35"/>
      <c r="MN1975" s="35"/>
      <c r="MO1975" s="35"/>
      <c r="MP1975" s="35"/>
      <c r="MQ1975" s="35"/>
      <c r="MR1975" s="35"/>
      <c r="MS1975" s="35"/>
      <c r="MT1975" s="35"/>
      <c r="MU1975" s="35"/>
      <c r="MV1975" s="35"/>
      <c r="MW1975" s="35"/>
      <c r="MX1975" s="35"/>
      <c r="MY1975" s="35"/>
      <c r="MZ1975" s="35"/>
      <c r="NA1975" s="35"/>
      <c r="NB1975" s="35"/>
      <c r="NC1975" s="35"/>
      <c r="ND1975" s="35"/>
      <c r="NE1975" s="59"/>
      <c r="NF1975" s="35"/>
      <c r="NG1975" s="60"/>
      <c r="NH1975" s="34"/>
      <c r="NI1975" s="35"/>
      <c r="NJ1975" s="35"/>
      <c r="NR1975" s="36"/>
      <c r="NT1975" s="37"/>
      <c r="OG1975" s="61"/>
      <c r="OI1975" s="62"/>
      <c r="PW1975" s="1"/>
      <c r="RG1975" s="59"/>
      <c r="RI1975" s="60"/>
      <c r="RJ1975" s="34"/>
      <c r="RL1975" s="35"/>
      <c r="RM1975" s="35"/>
      <c r="RN1975" s="35"/>
      <c r="RO1975" s="35"/>
      <c r="RP1975" s="35"/>
      <c r="RQ1975" s="35"/>
      <c r="RR1975" s="35"/>
      <c r="RS1975" s="35"/>
      <c r="RT1975" s="35"/>
      <c r="RU1975" s="35"/>
      <c r="RV1975" s="35"/>
      <c r="RW1975" s="35"/>
      <c r="RX1975" s="35"/>
      <c r="RY1975" s="35"/>
      <c r="RZ1975" s="35"/>
      <c r="SA1975" s="35"/>
      <c r="SB1975" s="35"/>
      <c r="SC1975" s="35"/>
      <c r="SD1975" s="35"/>
      <c r="SE1975" s="35"/>
      <c r="SF1975" s="35"/>
      <c r="SG1975" s="35"/>
      <c r="SH1975" s="35"/>
      <c r="SI1975" s="35"/>
      <c r="SJ1975" s="35"/>
      <c r="SK1975" s="35"/>
      <c r="SL1975" s="35"/>
      <c r="SM1975" s="35"/>
      <c r="SN1975" s="35"/>
      <c r="SO1975" s="35"/>
      <c r="SP1975" s="35"/>
      <c r="SQ1975" s="59"/>
      <c r="SR1975" s="35"/>
      <c r="SS1975" s="60"/>
      <c r="ST1975" s="34"/>
      <c r="SU1975" s="35"/>
      <c r="SV1975" s="35"/>
      <c r="TD1975" s="36"/>
      <c r="TF1975" s="37"/>
      <c r="TS1975" s="61"/>
      <c r="TU1975" s="62"/>
      <c r="TV1975" s="1"/>
      <c r="VT1975" s="1"/>
    </row>
    <row r="1976" spans="14:592" x14ac:dyDescent="0.3"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FM1976" s="63"/>
      <c r="FO1976" s="64"/>
      <c r="FQ1976" s="53"/>
      <c r="FS1976" s="65"/>
      <c r="FU1976" s="66"/>
      <c r="FW1976" s="67"/>
      <c r="KG1976" s="1"/>
      <c r="KH1976" s="67"/>
      <c r="KJ1976" s="66"/>
      <c r="KL1976" s="65"/>
      <c r="KN1976" s="53"/>
      <c r="KP1976" s="64"/>
      <c r="KR1976" s="63"/>
      <c r="KV1976" s="1"/>
      <c r="KW1976" s="34"/>
      <c r="KY1976" s="35"/>
      <c r="LA1976" s="36"/>
      <c r="LC1976" s="37"/>
      <c r="LQ1976" s="1"/>
      <c r="LU1976" s="59"/>
      <c r="LW1976" s="60"/>
      <c r="LX1976" s="34"/>
      <c r="MG1976" s="35"/>
      <c r="MH1976" s="36"/>
      <c r="MJ1976" s="37"/>
      <c r="MW1976" s="61"/>
      <c r="MY1976" s="62"/>
      <c r="NE1976" s="59"/>
      <c r="NG1976" s="60"/>
      <c r="NH1976" s="34"/>
      <c r="NR1976" s="36"/>
      <c r="NT1976" s="37"/>
      <c r="OG1976" s="61"/>
      <c r="OI1976" s="62"/>
      <c r="RG1976" s="59"/>
      <c r="RI1976" s="60"/>
      <c r="RJ1976" s="34"/>
      <c r="RS1976" s="35"/>
      <c r="RT1976" s="36"/>
      <c r="RV1976" s="37"/>
      <c r="SI1976" s="61"/>
      <c r="SK1976" s="62"/>
      <c r="SQ1976" s="59"/>
      <c r="SS1976" s="60"/>
      <c r="ST1976" s="34"/>
      <c r="TD1976" s="36"/>
      <c r="TF1976" s="37"/>
      <c r="TS1976" s="61"/>
      <c r="TU1976" s="62"/>
      <c r="TV1976" s="1"/>
      <c r="VT1976" s="1"/>
    </row>
    <row r="1977" spans="14:592" x14ac:dyDescent="0.3">
      <c r="N1977" s="1"/>
      <c r="FM1977" s="63"/>
      <c r="FO1977" s="64"/>
      <c r="FQ1977" s="53"/>
      <c r="FS1977" s="65"/>
      <c r="FU1977" s="66"/>
      <c r="FW1977" s="67"/>
      <c r="KG1977" s="1"/>
      <c r="KH1977" s="67"/>
      <c r="KJ1977" s="66"/>
      <c r="KL1977" s="65"/>
      <c r="KN1977" s="53"/>
      <c r="KP1977" s="64"/>
      <c r="KR1977" s="63"/>
      <c r="KV1977" s="1"/>
      <c r="KW1977" s="34"/>
      <c r="KY1977" s="35"/>
      <c r="LA1977" s="36"/>
      <c r="LC1977" s="37"/>
      <c r="LQ1977" s="1"/>
      <c r="LU1977" s="59"/>
      <c r="LW1977" s="60"/>
      <c r="LX1977" s="34"/>
      <c r="LY1977" s="34"/>
      <c r="LZ1977" s="34"/>
      <c r="MA1977" s="34"/>
      <c r="MB1977" s="34"/>
      <c r="MC1977" s="34"/>
      <c r="MD1977" s="34"/>
      <c r="ME1977" s="34"/>
      <c r="MF1977" s="34"/>
      <c r="MG1977" s="34"/>
      <c r="MH1977" s="34"/>
      <c r="MI1977" s="34"/>
      <c r="MJ1977" s="34"/>
      <c r="MK1977" s="34"/>
      <c r="ML1977" s="34"/>
      <c r="MM1977" s="34"/>
      <c r="MN1977" s="34"/>
      <c r="MO1977" s="34"/>
      <c r="MP1977" s="34"/>
      <c r="MQ1977" s="34"/>
      <c r="MR1977" s="34"/>
      <c r="MS1977" s="34"/>
      <c r="MT1977" s="34"/>
      <c r="MU1977" s="34"/>
      <c r="MV1977" s="34"/>
      <c r="MW1977" s="34"/>
      <c r="MX1977" s="34"/>
      <c r="MY1977" s="34"/>
      <c r="MZ1977" s="34"/>
      <c r="NA1977" s="34"/>
      <c r="NB1977" s="34"/>
      <c r="NC1977" s="34"/>
      <c r="ND1977" s="34"/>
      <c r="NE1977" s="59"/>
      <c r="NF1977" s="34"/>
      <c r="NG1977" s="60"/>
      <c r="NH1977" s="34"/>
      <c r="NR1977" s="36"/>
      <c r="NT1977" s="37"/>
      <c r="OG1977" s="61"/>
      <c r="OI1977" s="62"/>
      <c r="PW1977" s="1"/>
      <c r="RG1977" s="59"/>
      <c r="RI1977" s="60"/>
      <c r="RJ1977" s="34"/>
      <c r="RK1977" s="34"/>
      <c r="RL1977" s="34"/>
      <c r="RM1977" s="34"/>
      <c r="RN1977" s="34"/>
      <c r="RO1977" s="34"/>
      <c r="RP1977" s="34"/>
      <c r="RQ1977" s="34"/>
      <c r="RR1977" s="34"/>
      <c r="RS1977" s="34"/>
      <c r="RT1977" s="34"/>
      <c r="RU1977" s="34"/>
      <c r="RV1977" s="34"/>
      <c r="RW1977" s="34"/>
      <c r="RX1977" s="34"/>
      <c r="RY1977" s="34"/>
      <c r="RZ1977" s="34"/>
      <c r="SA1977" s="34"/>
      <c r="SB1977" s="34"/>
      <c r="SC1977" s="34"/>
      <c r="SD1977" s="34"/>
      <c r="SE1977" s="34"/>
      <c r="SF1977" s="34"/>
      <c r="SG1977" s="34"/>
      <c r="SH1977" s="34"/>
      <c r="SI1977" s="34"/>
      <c r="SJ1977" s="34"/>
      <c r="SK1977" s="34"/>
      <c r="SL1977" s="34"/>
      <c r="SM1977" s="34"/>
      <c r="SN1977" s="34"/>
      <c r="SO1977" s="34"/>
      <c r="SP1977" s="34"/>
      <c r="SQ1977" s="59"/>
      <c r="SR1977" s="34"/>
      <c r="SS1977" s="60"/>
      <c r="ST1977" s="34"/>
      <c r="TD1977" s="36"/>
      <c r="TF1977" s="37"/>
      <c r="TS1977" s="61"/>
      <c r="TU1977" s="62"/>
      <c r="TV1977" s="1"/>
      <c r="VT1977" s="1"/>
    </row>
    <row r="1978" spans="14:592" x14ac:dyDescent="0.3">
      <c r="N1978" s="1"/>
      <c r="FM1978" s="63"/>
      <c r="FO1978" s="64"/>
      <c r="FQ1978" s="53"/>
      <c r="FS1978" s="65"/>
      <c r="FU1978" s="66"/>
      <c r="FW1978" s="67"/>
      <c r="KG1978" s="1"/>
      <c r="KH1978" s="67"/>
      <c r="KJ1978" s="66"/>
      <c r="KL1978" s="65"/>
      <c r="KN1978" s="53"/>
      <c r="KP1978" s="64"/>
      <c r="KR1978" s="63"/>
      <c r="KV1978" s="1"/>
      <c r="KW1978" s="34"/>
      <c r="KY1978" s="35"/>
      <c r="LA1978" s="36"/>
      <c r="LC1978" s="37"/>
      <c r="LQ1978" s="1"/>
      <c r="LU1978" s="59"/>
      <c r="LW1978" s="60"/>
      <c r="LX1978" s="34"/>
      <c r="LY1978" s="34"/>
      <c r="LZ1978" s="34"/>
      <c r="MA1978" s="34"/>
      <c r="MB1978" s="34"/>
      <c r="MC1978" s="34"/>
      <c r="MD1978" s="34"/>
      <c r="ME1978" s="34"/>
      <c r="MF1978" s="34"/>
      <c r="MG1978" s="34"/>
      <c r="MH1978" s="34"/>
      <c r="MI1978" s="34"/>
      <c r="MJ1978" s="34"/>
      <c r="MK1978" s="34"/>
      <c r="ML1978" s="34"/>
      <c r="MM1978" s="34"/>
      <c r="MN1978" s="34"/>
      <c r="MO1978" s="34"/>
      <c r="MP1978" s="34"/>
      <c r="MQ1978" s="34"/>
      <c r="MR1978" s="34"/>
      <c r="MS1978" s="34"/>
      <c r="MT1978" s="34"/>
      <c r="MU1978" s="34"/>
      <c r="MV1978" s="34"/>
      <c r="MW1978" s="34"/>
      <c r="MX1978" s="34"/>
      <c r="MY1978" s="34"/>
      <c r="MZ1978" s="34"/>
      <c r="NA1978" s="34"/>
      <c r="NB1978" s="34"/>
      <c r="NC1978" s="34"/>
      <c r="ND1978" s="34"/>
      <c r="NE1978" s="59"/>
      <c r="NF1978" s="34"/>
      <c r="NG1978" s="60"/>
      <c r="NH1978" s="34"/>
      <c r="NR1978" s="36"/>
      <c r="NT1978" s="37"/>
      <c r="OG1978" s="61"/>
      <c r="OI1978" s="62"/>
      <c r="RG1978" s="59"/>
      <c r="RI1978" s="60"/>
      <c r="RJ1978" s="34"/>
      <c r="RK1978" s="34"/>
      <c r="RL1978" s="34"/>
      <c r="RM1978" s="34"/>
      <c r="RN1978" s="34"/>
      <c r="RO1978" s="34"/>
      <c r="RP1978" s="34"/>
      <c r="RQ1978" s="34"/>
      <c r="RR1978" s="34"/>
      <c r="RS1978" s="34"/>
      <c r="RT1978" s="34"/>
      <c r="RU1978" s="34"/>
      <c r="RV1978" s="34"/>
      <c r="RW1978" s="34"/>
      <c r="RX1978" s="34"/>
      <c r="RY1978" s="34"/>
      <c r="RZ1978" s="34"/>
      <c r="SA1978" s="34"/>
      <c r="SB1978" s="34"/>
      <c r="SC1978" s="34"/>
      <c r="SD1978" s="34"/>
      <c r="SE1978" s="34"/>
      <c r="SF1978" s="34"/>
      <c r="SG1978" s="34"/>
      <c r="SH1978" s="34"/>
      <c r="SI1978" s="34"/>
      <c r="SJ1978" s="34"/>
      <c r="SK1978" s="34"/>
      <c r="SL1978" s="34"/>
      <c r="SM1978" s="34"/>
      <c r="SN1978" s="34"/>
      <c r="SO1978" s="34"/>
      <c r="SP1978" s="34"/>
      <c r="SQ1978" s="59"/>
      <c r="SR1978" s="34"/>
      <c r="SS1978" s="60"/>
      <c r="ST1978" s="34"/>
      <c r="TD1978" s="36"/>
      <c r="TF1978" s="37"/>
      <c r="TS1978" s="61"/>
      <c r="TU1978" s="62"/>
      <c r="TV1978" s="1"/>
      <c r="VT1978" s="1"/>
    </row>
    <row r="1979" spans="14:592" x14ac:dyDescent="0.3">
      <c r="N1979" s="1"/>
      <c r="FM1979" s="63"/>
      <c r="FO1979" s="64"/>
      <c r="FQ1979" s="53"/>
      <c r="FS1979" s="65"/>
      <c r="FU1979" s="66"/>
      <c r="FW1979" s="67"/>
      <c r="KG1979" s="1"/>
      <c r="KH1979" s="67"/>
      <c r="KJ1979" s="66"/>
      <c r="KL1979" s="65"/>
      <c r="KN1979" s="53"/>
      <c r="KP1979" s="64"/>
      <c r="KR1979" s="63"/>
      <c r="KV1979" s="1"/>
      <c r="KW1979" s="34"/>
      <c r="KY1979" s="35"/>
      <c r="LA1979" s="36"/>
      <c r="LC1979" s="37"/>
      <c r="LQ1979" s="1"/>
      <c r="LU1979" s="59"/>
      <c r="LW1979" s="60"/>
      <c r="ME1979" s="34"/>
      <c r="MG1979" s="35"/>
      <c r="MH1979" s="36"/>
      <c r="MJ1979" s="37"/>
      <c r="MW1979" s="61"/>
      <c r="MY1979" s="62"/>
      <c r="NE1979" s="59"/>
      <c r="NG1979" s="60"/>
      <c r="NR1979" s="36"/>
      <c r="NT1979" s="37"/>
      <c r="OG1979" s="61"/>
      <c r="OI1979" s="62"/>
      <c r="PW1979" s="1"/>
      <c r="RG1979" s="59"/>
      <c r="RI1979" s="60"/>
      <c r="RQ1979" s="34"/>
      <c r="RS1979" s="35"/>
      <c r="RT1979" s="36"/>
      <c r="RV1979" s="37"/>
      <c r="SI1979" s="61"/>
      <c r="SK1979" s="62"/>
      <c r="SQ1979" s="59"/>
      <c r="SS1979" s="60"/>
      <c r="TD1979" s="36"/>
      <c r="TF1979" s="37"/>
      <c r="TS1979" s="61"/>
      <c r="TU1979" s="62"/>
      <c r="TV1979" s="1"/>
      <c r="VT1979" s="1"/>
    </row>
    <row r="1980" spans="14:592" x14ac:dyDescent="0.3">
      <c r="N1980" s="1"/>
      <c r="FM1980" s="63"/>
      <c r="FO1980" s="64"/>
      <c r="FQ1980" s="53"/>
      <c r="FS1980" s="65"/>
      <c r="FU1980" s="66"/>
      <c r="FW1980" s="67"/>
      <c r="KG1980" s="1"/>
      <c r="KH1980" s="67"/>
      <c r="KJ1980" s="66"/>
      <c r="KL1980" s="65"/>
      <c r="KN1980" s="53"/>
      <c r="KP1980" s="64"/>
      <c r="KR1980" s="63"/>
      <c r="KV1980" s="1"/>
      <c r="KW1980" s="34"/>
      <c r="KY1980" s="35"/>
      <c r="LA1980" s="36"/>
      <c r="LC1980" s="37"/>
      <c r="LQ1980" s="1"/>
      <c r="LU1980" s="59"/>
      <c r="LW1980" s="60"/>
      <c r="ME1980" s="34"/>
      <c r="MG1980" s="35"/>
      <c r="MH1980" s="36"/>
      <c r="MJ1980" s="37"/>
      <c r="MW1980" s="61"/>
      <c r="MY1980" s="62"/>
      <c r="NE1980" s="59"/>
      <c r="NG1980" s="60"/>
      <c r="NR1980" s="36"/>
      <c r="NT1980" s="37"/>
      <c r="OG1980" s="61"/>
      <c r="OI1980" s="62"/>
      <c r="RG1980" s="59"/>
      <c r="RI1980" s="60"/>
      <c r="RQ1980" s="34"/>
      <c r="RS1980" s="35"/>
      <c r="RT1980" s="36"/>
      <c r="RV1980" s="37"/>
      <c r="SI1980" s="61"/>
      <c r="SK1980" s="62"/>
      <c r="SQ1980" s="59"/>
      <c r="SS1980" s="60"/>
      <c r="TD1980" s="36"/>
      <c r="TF1980" s="37"/>
      <c r="TS1980" s="61"/>
      <c r="TU1980" s="62"/>
      <c r="TV1980" s="1"/>
      <c r="VT1980" s="1"/>
    </row>
    <row r="1981" spans="14:592" x14ac:dyDescent="0.3">
      <c r="N1981" s="1"/>
      <c r="FM1981" s="63"/>
      <c r="FO1981" s="64"/>
      <c r="FQ1981" s="53"/>
      <c r="FS1981" s="65"/>
      <c r="FU1981" s="66"/>
      <c r="FW1981" s="67"/>
      <c r="KG1981" s="1"/>
      <c r="KH1981" s="67"/>
      <c r="KJ1981" s="66"/>
      <c r="KL1981" s="65"/>
      <c r="KN1981" s="53"/>
      <c r="KP1981" s="64"/>
      <c r="KR1981" s="63"/>
      <c r="KV1981" s="1"/>
      <c r="KW1981" s="34"/>
      <c r="KY1981" s="35"/>
      <c r="LA1981" s="36"/>
      <c r="LC1981" s="37"/>
      <c r="LQ1981" s="1"/>
      <c r="LU1981" s="59"/>
      <c r="LW1981" s="60"/>
      <c r="ME1981" s="34"/>
      <c r="MG1981" s="35"/>
      <c r="MH1981" s="36"/>
      <c r="MJ1981" s="37"/>
      <c r="MW1981" s="61"/>
      <c r="MY1981" s="62"/>
      <c r="NE1981" s="59"/>
      <c r="NG1981" s="60"/>
      <c r="NR1981" s="36"/>
      <c r="NT1981" s="37"/>
      <c r="OG1981" s="61"/>
      <c r="OI1981" s="62"/>
      <c r="PW1981" s="1"/>
      <c r="RG1981" s="59"/>
      <c r="RI1981" s="60"/>
      <c r="RQ1981" s="34"/>
      <c r="RS1981" s="35"/>
      <c r="RT1981" s="36"/>
      <c r="RV1981" s="37"/>
      <c r="SI1981" s="61"/>
      <c r="SK1981" s="62"/>
      <c r="SQ1981" s="59"/>
      <c r="SS1981" s="60"/>
      <c r="TD1981" s="36"/>
      <c r="TF1981" s="37"/>
      <c r="TS1981" s="61"/>
      <c r="TU1981" s="62"/>
      <c r="TV1981" s="1"/>
      <c r="VT1981" s="1"/>
    </row>
    <row r="1982" spans="14:592" x14ac:dyDescent="0.3">
      <c r="N1982" s="1"/>
      <c r="FM1982" s="63"/>
      <c r="FO1982" s="64"/>
      <c r="FQ1982" s="53"/>
      <c r="FS1982" s="65"/>
      <c r="FU1982" s="66"/>
      <c r="FW1982" s="67"/>
      <c r="KG1982" s="1"/>
      <c r="KH1982" s="67"/>
      <c r="KJ1982" s="66"/>
      <c r="KL1982" s="65"/>
      <c r="KN1982" s="53"/>
      <c r="KP1982" s="64"/>
      <c r="KR1982" s="63"/>
      <c r="KV1982" s="1"/>
      <c r="KW1982" s="34"/>
      <c r="KY1982" s="35"/>
      <c r="LA1982" s="36"/>
      <c r="LC1982" s="37"/>
      <c r="LQ1982" s="1"/>
      <c r="LU1982" s="59"/>
      <c r="LW1982" s="60"/>
      <c r="ME1982" s="34"/>
      <c r="MG1982" s="35"/>
      <c r="MH1982" s="36"/>
      <c r="MJ1982" s="37"/>
      <c r="MW1982" s="61"/>
      <c r="MY1982" s="62"/>
      <c r="NE1982" s="59"/>
      <c r="NG1982" s="60"/>
      <c r="NR1982" s="36"/>
      <c r="NT1982" s="37"/>
      <c r="OG1982" s="61"/>
      <c r="OI1982" s="62"/>
      <c r="RG1982" s="59"/>
      <c r="RI1982" s="60"/>
      <c r="RQ1982" s="34"/>
      <c r="RS1982" s="35"/>
      <c r="RT1982" s="36"/>
      <c r="RV1982" s="37"/>
      <c r="SI1982" s="61"/>
      <c r="SK1982" s="62"/>
      <c r="SQ1982" s="59"/>
      <c r="SS1982" s="60"/>
      <c r="TD1982" s="36"/>
      <c r="TF1982" s="37"/>
      <c r="TS1982" s="61"/>
      <c r="TU1982" s="62"/>
      <c r="TV1982" s="1"/>
      <c r="VT1982" s="1"/>
    </row>
    <row r="1983" spans="14:592" x14ac:dyDescent="0.3">
      <c r="N1983" s="1"/>
      <c r="FM1983" s="63"/>
      <c r="FO1983" s="64"/>
      <c r="FQ1983" s="53"/>
      <c r="FS1983" s="65"/>
      <c r="FU1983" s="66"/>
      <c r="FW1983" s="67"/>
      <c r="KG1983" s="1"/>
      <c r="KH1983" s="67"/>
      <c r="KJ1983" s="66"/>
      <c r="KL1983" s="65"/>
      <c r="KN1983" s="53"/>
      <c r="KP1983" s="64"/>
      <c r="KR1983" s="63"/>
      <c r="KV1983" s="1"/>
      <c r="KW1983" s="34"/>
      <c r="KY1983" s="35"/>
      <c r="LA1983" s="36"/>
      <c r="LC1983" s="37"/>
      <c r="LQ1983" s="1"/>
      <c r="LU1983" s="59"/>
      <c r="LW1983" s="60"/>
      <c r="ME1983" s="34"/>
      <c r="MG1983" s="35"/>
      <c r="MH1983" s="36"/>
      <c r="MJ1983" s="37"/>
      <c r="MW1983" s="61"/>
      <c r="MY1983" s="62"/>
      <c r="NE1983" s="59"/>
      <c r="NG1983" s="60"/>
      <c r="NR1983" s="36"/>
      <c r="NT1983" s="37"/>
      <c r="OG1983" s="61"/>
      <c r="OI1983" s="62"/>
      <c r="PW1983" s="1"/>
      <c r="RG1983" s="59"/>
      <c r="RI1983" s="60"/>
      <c r="RQ1983" s="34"/>
      <c r="RS1983" s="35"/>
      <c r="RT1983" s="36"/>
      <c r="RV1983" s="37"/>
      <c r="SI1983" s="61"/>
      <c r="SK1983" s="62"/>
      <c r="SQ1983" s="59"/>
      <c r="SS1983" s="60"/>
      <c r="TD1983" s="36"/>
      <c r="TF1983" s="37"/>
      <c r="TS1983" s="61"/>
      <c r="TU1983" s="62"/>
      <c r="TV1983" s="1"/>
      <c r="VT1983" s="1"/>
    </row>
    <row r="1984" spans="14:592" x14ac:dyDescent="0.3">
      <c r="N1984" s="1"/>
      <c r="FM1984" s="63"/>
      <c r="FO1984" s="64"/>
      <c r="FQ1984" s="53"/>
      <c r="FS1984" s="65"/>
      <c r="FU1984" s="66"/>
      <c r="FW1984" s="67"/>
      <c r="KG1984" s="1"/>
      <c r="KH1984" s="67"/>
      <c r="KJ1984" s="66"/>
      <c r="KL1984" s="65"/>
      <c r="KN1984" s="53"/>
      <c r="KP1984" s="64"/>
      <c r="KR1984" s="63"/>
      <c r="KV1984" s="1"/>
      <c r="KW1984" s="34"/>
      <c r="KY1984" s="35"/>
      <c r="LA1984" s="36"/>
      <c r="LC1984" s="37"/>
      <c r="LQ1984" s="1"/>
      <c r="LU1984" s="59"/>
      <c r="LW1984" s="60"/>
      <c r="ME1984" s="34"/>
      <c r="MG1984" s="35"/>
      <c r="MH1984" s="36"/>
      <c r="MJ1984" s="37"/>
      <c r="MW1984" s="61"/>
      <c r="MY1984" s="62"/>
      <c r="NE1984" s="59"/>
      <c r="NG1984" s="60"/>
      <c r="NR1984" s="36"/>
      <c r="NT1984" s="37"/>
      <c r="OG1984" s="61"/>
      <c r="OI1984" s="62"/>
      <c r="RG1984" s="59"/>
      <c r="RI1984" s="60"/>
      <c r="RQ1984" s="34"/>
      <c r="RS1984" s="35"/>
      <c r="RT1984" s="36"/>
      <c r="RV1984" s="37"/>
      <c r="SI1984" s="61"/>
      <c r="SK1984" s="62"/>
      <c r="SQ1984" s="59"/>
      <c r="SS1984" s="60"/>
      <c r="TD1984" s="36"/>
      <c r="TF1984" s="37"/>
      <c r="TS1984" s="61"/>
      <c r="TU1984" s="62"/>
      <c r="TV1984" s="1"/>
      <c r="VT1984" s="1"/>
    </row>
    <row r="1985" spans="14:592" x14ac:dyDescent="0.3">
      <c r="N1985" s="1"/>
      <c r="FM1985" s="63"/>
      <c r="FO1985" s="64"/>
      <c r="FQ1985" s="53"/>
      <c r="FS1985" s="65"/>
      <c r="FU1985" s="66"/>
      <c r="FW1985" s="67"/>
      <c r="KG1985" s="1"/>
      <c r="KH1985" s="67"/>
      <c r="KJ1985" s="66"/>
      <c r="KL1985" s="65"/>
      <c r="KN1985" s="53"/>
      <c r="KP1985" s="64"/>
      <c r="KR1985" s="63"/>
      <c r="KV1985" s="1"/>
      <c r="KW1985" s="34"/>
      <c r="KY1985" s="35"/>
      <c r="LA1985" s="36"/>
      <c r="LC1985" s="37"/>
      <c r="LQ1985" s="1"/>
      <c r="LU1985" s="59"/>
      <c r="LW1985" s="60"/>
      <c r="ME1985" s="34"/>
      <c r="MG1985" s="35"/>
      <c r="MH1985" s="36"/>
      <c r="MJ1985" s="37"/>
      <c r="MW1985" s="61"/>
      <c r="MY1985" s="62"/>
      <c r="NE1985" s="59"/>
      <c r="NG1985" s="60"/>
      <c r="NR1985" s="36"/>
      <c r="NT1985" s="37"/>
      <c r="OG1985" s="61"/>
      <c r="OI1985" s="62"/>
      <c r="PW1985" s="1"/>
      <c r="RG1985" s="59"/>
      <c r="RI1985" s="60"/>
      <c r="RQ1985" s="34"/>
      <c r="RS1985" s="35"/>
      <c r="RT1985" s="36"/>
      <c r="RV1985" s="37"/>
      <c r="SI1985" s="61"/>
      <c r="SK1985" s="62"/>
      <c r="SQ1985" s="59"/>
      <c r="SS1985" s="60"/>
      <c r="TD1985" s="36"/>
      <c r="TF1985" s="37"/>
      <c r="TS1985" s="61"/>
      <c r="TU1985" s="62"/>
      <c r="TV1985" s="1"/>
      <c r="VT1985" s="1"/>
    </row>
    <row r="1986" spans="14:592" x14ac:dyDescent="0.3">
      <c r="N1986" s="1"/>
      <c r="FM1986" s="63"/>
      <c r="FO1986" s="64"/>
      <c r="FQ1986" s="53"/>
      <c r="FS1986" s="65"/>
      <c r="FU1986" s="66"/>
      <c r="FW1986" s="67"/>
      <c r="KG1986" s="1"/>
      <c r="KH1986" s="67"/>
      <c r="KJ1986" s="66"/>
      <c r="KL1986" s="65"/>
      <c r="KN1986" s="53"/>
      <c r="KP1986" s="64"/>
      <c r="KR1986" s="63"/>
      <c r="KV1986" s="1"/>
      <c r="KW1986" s="34"/>
      <c r="KY1986" s="35"/>
      <c r="LA1986" s="36"/>
      <c r="LC1986" s="37"/>
      <c r="LQ1986" s="1"/>
      <c r="LU1986" s="59"/>
      <c r="LW1986" s="60"/>
      <c r="ME1986" s="34"/>
      <c r="MG1986" s="35"/>
      <c r="MH1986" s="36"/>
      <c r="MJ1986" s="37"/>
      <c r="MW1986" s="61"/>
      <c r="MY1986" s="62"/>
      <c r="NE1986" s="59"/>
      <c r="NG1986" s="60"/>
      <c r="NR1986" s="36"/>
      <c r="NT1986" s="37"/>
      <c r="OG1986" s="61"/>
      <c r="OI1986" s="62"/>
      <c r="RG1986" s="59"/>
      <c r="RI1986" s="60"/>
      <c r="RQ1986" s="34"/>
      <c r="RS1986" s="35"/>
      <c r="RT1986" s="36"/>
      <c r="RV1986" s="37"/>
      <c r="SI1986" s="61"/>
      <c r="SK1986" s="62"/>
      <c r="SQ1986" s="59"/>
      <c r="SS1986" s="60"/>
      <c r="TD1986" s="36"/>
      <c r="TF1986" s="37"/>
      <c r="TS1986" s="61"/>
      <c r="TU1986" s="62"/>
      <c r="TV1986" s="1"/>
      <c r="VT1986" s="1"/>
    </row>
    <row r="1987" spans="14:592" x14ac:dyDescent="0.3">
      <c r="N1987" s="1"/>
      <c r="FM1987" s="63"/>
      <c r="FO1987" s="64"/>
      <c r="FQ1987" s="53"/>
      <c r="FS1987" s="65"/>
      <c r="FU1987" s="66"/>
      <c r="FW1987" s="67"/>
      <c r="KG1987" s="1"/>
      <c r="KH1987" s="67"/>
      <c r="KJ1987" s="66"/>
      <c r="KL1987" s="65"/>
      <c r="KN1987" s="53"/>
      <c r="KP1987" s="64"/>
      <c r="KR1987" s="63"/>
      <c r="KV1987" s="1"/>
      <c r="KW1987" s="34"/>
      <c r="KY1987" s="35"/>
      <c r="LA1987" s="36"/>
      <c r="LC1987" s="37"/>
      <c r="LQ1987" s="1"/>
      <c r="LU1987" s="59"/>
      <c r="LW1987" s="60"/>
      <c r="ME1987" s="34"/>
      <c r="MG1987" s="35"/>
      <c r="MH1987" s="36"/>
      <c r="MJ1987" s="37"/>
      <c r="MW1987" s="61"/>
      <c r="MY1987" s="62"/>
      <c r="NE1987" s="59"/>
      <c r="NG1987" s="60"/>
      <c r="NR1987" s="36"/>
      <c r="NT1987" s="37"/>
      <c r="OG1987" s="61"/>
      <c r="OI1987" s="62"/>
      <c r="PW1987" s="1"/>
      <c r="RG1987" s="59"/>
      <c r="RI1987" s="60"/>
      <c r="RQ1987" s="34"/>
      <c r="RS1987" s="35"/>
      <c r="RT1987" s="36"/>
      <c r="RV1987" s="37"/>
      <c r="SI1987" s="61"/>
      <c r="SK1987" s="62"/>
      <c r="SQ1987" s="59"/>
      <c r="SS1987" s="60"/>
      <c r="TD1987" s="36"/>
      <c r="TF1987" s="37"/>
      <c r="TS1987" s="61"/>
      <c r="TU1987" s="62"/>
      <c r="TV1987" s="1"/>
      <c r="VT1987" s="1"/>
    </row>
    <row r="1988" spans="14:592" x14ac:dyDescent="0.3">
      <c r="N1988" s="1"/>
      <c r="FM1988" s="63"/>
      <c r="FO1988" s="64"/>
      <c r="FQ1988" s="53"/>
      <c r="FS1988" s="65"/>
      <c r="FU1988" s="66"/>
      <c r="FW1988" s="67"/>
      <c r="KG1988" s="1"/>
      <c r="KH1988" s="67"/>
      <c r="KJ1988" s="66"/>
      <c r="KL1988" s="65"/>
      <c r="KN1988" s="53"/>
      <c r="KP1988" s="64"/>
      <c r="KR1988" s="63"/>
      <c r="KV1988" s="1"/>
      <c r="KW1988" s="34"/>
      <c r="KY1988" s="35"/>
      <c r="LA1988" s="36"/>
      <c r="LC1988" s="37"/>
      <c r="LQ1988" s="1"/>
      <c r="LU1988" s="59"/>
      <c r="LW1988" s="60"/>
      <c r="ME1988" s="34"/>
      <c r="MG1988" s="35"/>
      <c r="MH1988" s="36"/>
      <c r="MJ1988" s="37"/>
      <c r="MK1988" s="37"/>
      <c r="ML1988" s="37"/>
      <c r="MM1988" s="37"/>
      <c r="MN1988" s="37"/>
      <c r="MO1988" s="37"/>
      <c r="MP1988" s="37"/>
      <c r="MQ1988" s="37"/>
      <c r="MR1988" s="37"/>
      <c r="MS1988" s="37"/>
      <c r="MT1988" s="37"/>
      <c r="MU1988" s="37"/>
      <c r="MV1988" s="37"/>
      <c r="MW1988" s="37"/>
      <c r="MX1988" s="37"/>
      <c r="MY1988" s="37"/>
      <c r="MZ1988" s="37"/>
      <c r="NA1988" s="37"/>
      <c r="NB1988" s="37"/>
      <c r="NC1988" s="37"/>
      <c r="ND1988" s="37"/>
      <c r="NE1988" s="59"/>
      <c r="NF1988" s="37"/>
      <c r="NG1988" s="60"/>
      <c r="NH1988" s="37"/>
      <c r="NI1988" s="37"/>
      <c r="NJ1988" s="37"/>
      <c r="NK1988" s="37"/>
      <c r="NL1988" s="37"/>
      <c r="NM1988" s="37"/>
      <c r="NN1988" s="37"/>
      <c r="NO1988" s="37"/>
      <c r="NP1988" s="37"/>
      <c r="NQ1988" s="37"/>
      <c r="NR1988" s="36"/>
      <c r="NS1988" s="37"/>
      <c r="NT1988" s="37"/>
      <c r="OG1988" s="61"/>
      <c r="OI1988" s="62"/>
      <c r="RG1988" s="59"/>
      <c r="RI1988" s="60"/>
      <c r="RQ1988" s="34"/>
      <c r="RS1988" s="35"/>
      <c r="RT1988" s="36"/>
      <c r="RV1988" s="37"/>
      <c r="RW1988" s="37"/>
      <c r="RX1988" s="37"/>
      <c r="RY1988" s="37"/>
      <c r="RZ1988" s="37"/>
      <c r="SA1988" s="37"/>
      <c r="SB1988" s="37"/>
      <c r="SC1988" s="37"/>
      <c r="SD1988" s="37"/>
      <c r="SE1988" s="37"/>
      <c r="SF1988" s="37"/>
      <c r="SG1988" s="37"/>
      <c r="SH1988" s="37"/>
      <c r="SI1988" s="37"/>
      <c r="SJ1988" s="37"/>
      <c r="SK1988" s="37"/>
      <c r="SL1988" s="37"/>
      <c r="SM1988" s="37"/>
      <c r="SN1988" s="37"/>
      <c r="SO1988" s="37"/>
      <c r="SP1988" s="37"/>
      <c r="SQ1988" s="59"/>
      <c r="SR1988" s="37"/>
      <c r="SS1988" s="60"/>
      <c r="ST1988" s="37"/>
      <c r="SU1988" s="37"/>
      <c r="SV1988" s="37"/>
      <c r="SW1988" s="37"/>
      <c r="SX1988" s="37"/>
      <c r="SY1988" s="37"/>
      <c r="SZ1988" s="37"/>
      <c r="TA1988" s="37"/>
      <c r="TB1988" s="37"/>
      <c r="TC1988" s="37"/>
      <c r="TD1988" s="36"/>
      <c r="TE1988" s="37"/>
      <c r="TF1988" s="37"/>
      <c r="TS1988" s="61"/>
      <c r="TU1988" s="62"/>
      <c r="TV1988" s="1"/>
      <c r="VT1988" s="1"/>
    </row>
    <row r="1989" spans="14:592" x14ac:dyDescent="0.3">
      <c r="N1989" s="1"/>
      <c r="FM1989" s="63"/>
      <c r="FO1989" s="64"/>
      <c r="FQ1989" s="53"/>
      <c r="FS1989" s="65"/>
      <c r="FU1989" s="66"/>
      <c r="FW1989" s="67"/>
      <c r="KG1989" s="1"/>
      <c r="KH1989" s="67"/>
      <c r="KJ1989" s="66"/>
      <c r="KL1989" s="65"/>
      <c r="KN1989" s="53"/>
      <c r="KP1989" s="64"/>
      <c r="KR1989" s="63"/>
      <c r="KV1989" s="1"/>
      <c r="KW1989" s="34"/>
      <c r="KY1989" s="35"/>
      <c r="LA1989" s="36"/>
      <c r="LC1989" s="37"/>
      <c r="LQ1989" s="1"/>
      <c r="LU1989" s="59"/>
      <c r="LW1989" s="60"/>
      <c r="ME1989" s="34"/>
      <c r="MG1989" s="35"/>
      <c r="MH1989" s="36"/>
      <c r="MJ1989" s="37"/>
      <c r="MK1989" s="37"/>
      <c r="ML1989" s="37"/>
      <c r="MM1989" s="37"/>
      <c r="MN1989" s="37"/>
      <c r="MO1989" s="37"/>
      <c r="MP1989" s="37"/>
      <c r="MQ1989" s="37"/>
      <c r="MR1989" s="37"/>
      <c r="MS1989" s="37"/>
      <c r="MT1989" s="37"/>
      <c r="MU1989" s="37"/>
      <c r="MV1989" s="37"/>
      <c r="MW1989" s="37"/>
      <c r="MX1989" s="37"/>
      <c r="MY1989" s="37"/>
      <c r="MZ1989" s="37"/>
      <c r="NA1989" s="37"/>
      <c r="NB1989" s="37"/>
      <c r="NC1989" s="37"/>
      <c r="ND1989" s="37"/>
      <c r="NE1989" s="59"/>
      <c r="NF1989" s="37"/>
      <c r="NG1989" s="60"/>
      <c r="NH1989" s="37"/>
      <c r="NI1989" s="37"/>
      <c r="NJ1989" s="37"/>
      <c r="NK1989" s="37"/>
      <c r="NL1989" s="37"/>
      <c r="NM1989" s="37"/>
      <c r="NN1989" s="37"/>
      <c r="NO1989" s="37"/>
      <c r="NP1989" s="37"/>
      <c r="NQ1989" s="37"/>
      <c r="NR1989" s="36"/>
      <c r="NS1989" s="37"/>
      <c r="NT1989" s="37"/>
      <c r="OG1989" s="61"/>
      <c r="OI1989" s="62"/>
      <c r="PW1989" s="1"/>
      <c r="RG1989" s="59"/>
      <c r="RI1989" s="60"/>
      <c r="RQ1989" s="34"/>
      <c r="RS1989" s="35"/>
      <c r="RT1989" s="36"/>
      <c r="RV1989" s="37"/>
      <c r="RW1989" s="37"/>
      <c r="RX1989" s="37"/>
      <c r="RY1989" s="37"/>
      <c r="RZ1989" s="37"/>
      <c r="SA1989" s="37"/>
      <c r="SB1989" s="37"/>
      <c r="SC1989" s="37"/>
      <c r="SD1989" s="37"/>
      <c r="SE1989" s="37"/>
      <c r="SF1989" s="37"/>
      <c r="SG1989" s="37"/>
      <c r="SH1989" s="37"/>
      <c r="SI1989" s="37"/>
      <c r="SJ1989" s="37"/>
      <c r="SK1989" s="37"/>
      <c r="SL1989" s="37"/>
      <c r="SM1989" s="37"/>
      <c r="SN1989" s="37"/>
      <c r="SO1989" s="37"/>
      <c r="SP1989" s="37"/>
      <c r="SQ1989" s="59"/>
      <c r="SR1989" s="37"/>
      <c r="SS1989" s="60"/>
      <c r="ST1989" s="37"/>
      <c r="SU1989" s="37"/>
      <c r="SV1989" s="37"/>
      <c r="SW1989" s="37"/>
      <c r="SX1989" s="37"/>
      <c r="SY1989" s="37"/>
      <c r="SZ1989" s="37"/>
      <c r="TA1989" s="37"/>
      <c r="TB1989" s="37"/>
      <c r="TC1989" s="37"/>
      <c r="TD1989" s="36"/>
      <c r="TE1989" s="37"/>
      <c r="TF1989" s="37"/>
      <c r="TS1989" s="61"/>
      <c r="TU1989" s="62"/>
      <c r="TV1989" s="1"/>
      <c r="VT1989" s="1"/>
    </row>
    <row r="1990" spans="14:592" x14ac:dyDescent="0.3">
      <c r="N1990" s="1"/>
      <c r="FM1990" s="63"/>
      <c r="FO1990" s="64"/>
      <c r="FQ1990" s="53"/>
      <c r="FS1990" s="65"/>
      <c r="FU1990" s="66"/>
      <c r="FW1990" s="67"/>
      <c r="KG1990" s="1"/>
      <c r="KH1990" s="67"/>
      <c r="KJ1990" s="66"/>
      <c r="KL1990" s="65"/>
      <c r="KN1990" s="53"/>
      <c r="KP1990" s="64"/>
      <c r="KR1990" s="63"/>
      <c r="KV1990" s="1"/>
      <c r="KW1990" s="34"/>
      <c r="KY1990" s="35"/>
      <c r="LA1990" s="36"/>
      <c r="LC1990" s="37"/>
      <c r="LQ1990" s="1"/>
      <c r="LU1990" s="59"/>
      <c r="LW1990" s="60"/>
      <c r="ME1990" s="34"/>
      <c r="MG1990" s="35"/>
      <c r="MH1990" s="36"/>
      <c r="MW1990" s="61"/>
      <c r="MY1990" s="62"/>
      <c r="NE1990" s="59"/>
      <c r="NG1990" s="60"/>
      <c r="NQ1990" s="37"/>
      <c r="NR1990" s="36"/>
      <c r="OG1990" s="61"/>
      <c r="OI1990" s="62"/>
      <c r="RG1990" s="59"/>
      <c r="RI1990" s="60"/>
      <c r="RQ1990" s="34"/>
      <c r="RS1990" s="35"/>
      <c r="RT1990" s="36"/>
      <c r="SI1990" s="61"/>
      <c r="SK1990" s="62"/>
      <c r="SQ1990" s="59"/>
      <c r="SS1990" s="60"/>
      <c r="TC1990" s="37"/>
      <c r="TD1990" s="36"/>
      <c r="TS1990" s="61"/>
      <c r="TU1990" s="62"/>
      <c r="TV1990" s="1"/>
      <c r="VT1990" s="1"/>
    </row>
    <row r="1991" spans="14:592" x14ac:dyDescent="0.3">
      <c r="N1991" s="1"/>
      <c r="FM1991" s="63"/>
      <c r="FO1991" s="64"/>
      <c r="FQ1991" s="53"/>
      <c r="FS1991" s="65"/>
      <c r="FU1991" s="66"/>
      <c r="FW1991" s="67"/>
      <c r="KG1991" s="1"/>
      <c r="KH1991" s="67"/>
      <c r="KJ1991" s="66"/>
      <c r="KL1991" s="65"/>
      <c r="KN1991" s="53"/>
      <c r="KP1991" s="64"/>
      <c r="KR1991" s="63"/>
      <c r="KV1991" s="1"/>
      <c r="KW1991" s="34"/>
      <c r="KY1991" s="35"/>
      <c r="LA1991" s="36"/>
      <c r="LC1991" s="37"/>
      <c r="LQ1991" s="1"/>
      <c r="LU1991" s="59"/>
      <c r="LW1991" s="60"/>
      <c r="ME1991" s="34"/>
      <c r="MG1991" s="35"/>
      <c r="MH1991" s="36"/>
      <c r="MI1991" s="36"/>
      <c r="MJ1991" s="36"/>
      <c r="MK1991" s="36"/>
      <c r="ML1991" s="36"/>
      <c r="MM1991" s="36"/>
      <c r="MN1991" s="36"/>
      <c r="MO1991" s="36"/>
      <c r="MP1991" s="36"/>
      <c r="MQ1991" s="36"/>
      <c r="MR1991" s="36"/>
      <c r="MS1991" s="36"/>
      <c r="MT1991" s="36"/>
      <c r="MU1991" s="36"/>
      <c r="MV1991" s="36"/>
      <c r="MW1991" s="36"/>
      <c r="MX1991" s="36"/>
      <c r="MY1991" s="36"/>
      <c r="MZ1991" s="36"/>
      <c r="NA1991" s="36"/>
      <c r="NB1991" s="36"/>
      <c r="NC1991" s="36"/>
      <c r="ND1991" s="36"/>
      <c r="NE1991" s="59"/>
      <c r="NF1991" s="36"/>
      <c r="NG1991" s="60"/>
      <c r="NH1991" s="36"/>
      <c r="NI1991" s="36"/>
      <c r="NJ1991" s="36"/>
      <c r="NK1991" s="36"/>
      <c r="NL1991" s="36"/>
      <c r="NM1991" s="36"/>
      <c r="NN1991" s="36"/>
      <c r="NO1991" s="36"/>
      <c r="NP1991" s="36"/>
      <c r="NQ1991" s="36"/>
      <c r="NR1991" s="36"/>
      <c r="OG1991" s="61"/>
      <c r="OI1991" s="62"/>
      <c r="PW1991" s="1"/>
      <c r="RG1991" s="59"/>
      <c r="RI1991" s="60"/>
      <c r="RQ1991" s="34"/>
      <c r="RS1991" s="35"/>
      <c r="RT1991" s="36"/>
      <c r="RU1991" s="36"/>
      <c r="RV1991" s="36"/>
      <c r="RW1991" s="36"/>
      <c r="RX1991" s="36"/>
      <c r="RY1991" s="36"/>
      <c r="RZ1991" s="36"/>
      <c r="SA1991" s="36"/>
      <c r="SB1991" s="36"/>
      <c r="SC1991" s="36"/>
      <c r="SD1991" s="36"/>
      <c r="SE1991" s="36"/>
      <c r="SF1991" s="36"/>
      <c r="SG1991" s="36"/>
      <c r="SH1991" s="36"/>
      <c r="SI1991" s="36"/>
      <c r="SJ1991" s="36"/>
      <c r="SK1991" s="36"/>
      <c r="SL1991" s="36"/>
      <c r="SM1991" s="36"/>
      <c r="SN1991" s="36"/>
      <c r="SO1991" s="36"/>
      <c r="SP1991" s="36"/>
      <c r="SQ1991" s="59"/>
      <c r="SR1991" s="36"/>
      <c r="SS1991" s="60"/>
      <c r="ST1991" s="36"/>
      <c r="SU1991" s="36"/>
      <c r="SV1991" s="36"/>
      <c r="SW1991" s="36"/>
      <c r="SX1991" s="36"/>
      <c r="SY1991" s="36"/>
      <c r="SZ1991" s="36"/>
      <c r="TA1991" s="36"/>
      <c r="TB1991" s="36"/>
      <c r="TC1991" s="36"/>
      <c r="TD1991" s="36"/>
      <c r="TS1991" s="61"/>
      <c r="TU1991" s="62"/>
      <c r="TV1991" s="1"/>
      <c r="VT1991" s="1"/>
    </row>
    <row r="1992" spans="14:592" x14ac:dyDescent="0.3">
      <c r="N1992" s="1"/>
      <c r="FM1992" s="63"/>
      <c r="FO1992" s="64"/>
      <c r="FQ1992" s="53"/>
      <c r="FS1992" s="65"/>
      <c r="FU1992" s="66"/>
      <c r="FW1992" s="67"/>
      <c r="KG1992" s="1"/>
      <c r="KH1992" s="67"/>
      <c r="KJ1992" s="66"/>
      <c r="KL1992" s="65"/>
      <c r="KN1992" s="53"/>
      <c r="KP1992" s="64"/>
      <c r="KR1992" s="63"/>
      <c r="KV1992" s="1"/>
      <c r="KW1992" s="34"/>
      <c r="KY1992" s="35"/>
      <c r="LA1992" s="36"/>
      <c r="LC1992" s="37"/>
      <c r="LQ1992" s="1"/>
      <c r="LU1992" s="59"/>
      <c r="LW1992" s="60"/>
      <c r="ME1992" s="34"/>
      <c r="MG1992" s="35"/>
      <c r="MH1992" s="36"/>
      <c r="MI1992" s="36"/>
      <c r="MJ1992" s="36"/>
      <c r="MK1992" s="36"/>
      <c r="ML1992" s="36"/>
      <c r="MM1992" s="36"/>
      <c r="MN1992" s="36"/>
      <c r="MO1992" s="36"/>
      <c r="MP1992" s="36"/>
      <c r="MQ1992" s="36"/>
      <c r="MR1992" s="36"/>
      <c r="MS1992" s="36"/>
      <c r="MT1992" s="36"/>
      <c r="MU1992" s="36"/>
      <c r="MV1992" s="36"/>
      <c r="MW1992" s="36"/>
      <c r="MX1992" s="36"/>
      <c r="MY1992" s="36"/>
      <c r="MZ1992" s="36"/>
      <c r="NA1992" s="36"/>
      <c r="NB1992" s="36"/>
      <c r="NC1992" s="36"/>
      <c r="ND1992" s="36"/>
      <c r="NE1992" s="59"/>
      <c r="NF1992" s="36"/>
      <c r="NG1992" s="60"/>
      <c r="NH1992" s="36"/>
      <c r="NI1992" s="36"/>
      <c r="NJ1992" s="36"/>
      <c r="NK1992" s="36"/>
      <c r="NL1992" s="36"/>
      <c r="NM1992" s="36"/>
      <c r="NN1992" s="36"/>
      <c r="NO1992" s="36"/>
      <c r="NP1992" s="36"/>
      <c r="NQ1992" s="36"/>
      <c r="NR1992" s="36"/>
      <c r="OG1992" s="61"/>
      <c r="OI1992" s="62"/>
      <c r="RG1992" s="59"/>
      <c r="RI1992" s="60"/>
      <c r="RQ1992" s="34"/>
      <c r="RS1992" s="35"/>
      <c r="RT1992" s="36"/>
      <c r="RU1992" s="36"/>
      <c r="RV1992" s="36"/>
      <c r="RW1992" s="36"/>
      <c r="RX1992" s="36"/>
      <c r="RY1992" s="36"/>
      <c r="RZ1992" s="36"/>
      <c r="SA1992" s="36"/>
      <c r="SB1992" s="36"/>
      <c r="SC1992" s="36"/>
      <c r="SD1992" s="36"/>
      <c r="SE1992" s="36"/>
      <c r="SF1992" s="36"/>
      <c r="SG1992" s="36"/>
      <c r="SH1992" s="36"/>
      <c r="SI1992" s="36"/>
      <c r="SJ1992" s="36"/>
      <c r="SK1992" s="36"/>
      <c r="SL1992" s="36"/>
      <c r="SM1992" s="36"/>
      <c r="SN1992" s="36"/>
      <c r="SO1992" s="36"/>
      <c r="SP1992" s="36"/>
      <c r="SQ1992" s="59"/>
      <c r="SR1992" s="36"/>
      <c r="SS1992" s="60"/>
      <c r="ST1992" s="36"/>
      <c r="SU1992" s="36"/>
      <c r="SV1992" s="36"/>
      <c r="SW1992" s="36"/>
      <c r="SX1992" s="36"/>
      <c r="SY1992" s="36"/>
      <c r="SZ1992" s="36"/>
      <c r="TA1992" s="36"/>
      <c r="TB1992" s="36"/>
      <c r="TC1992" s="36"/>
      <c r="TD1992" s="36"/>
      <c r="TS1992" s="61"/>
      <c r="TU1992" s="62"/>
      <c r="TV1992" s="1"/>
      <c r="VT1992" s="1"/>
    </row>
    <row r="1993" spans="14:592" x14ac:dyDescent="0.3">
      <c r="N1993" s="1"/>
      <c r="FM1993" s="63"/>
      <c r="FO1993" s="64"/>
      <c r="FQ1993" s="53"/>
      <c r="FS1993" s="65"/>
      <c r="FU1993" s="66"/>
      <c r="FW1993" s="67"/>
      <c r="KG1993" s="1"/>
      <c r="KH1993" s="67"/>
      <c r="KJ1993" s="66"/>
      <c r="KL1993" s="65"/>
      <c r="KN1993" s="53"/>
      <c r="KP1993" s="64"/>
      <c r="KR1993" s="63"/>
      <c r="KV1993" s="1"/>
      <c r="KW1993" s="34"/>
      <c r="KY1993" s="35"/>
      <c r="LA1993" s="36"/>
      <c r="LC1993" s="37"/>
      <c r="LQ1993" s="1"/>
      <c r="LU1993" s="59"/>
      <c r="LW1993" s="60"/>
      <c r="ME1993" s="34"/>
      <c r="MG1993" s="35"/>
      <c r="MW1993" s="61"/>
      <c r="MY1993" s="62"/>
      <c r="NE1993" s="59"/>
      <c r="NG1993" s="60"/>
      <c r="NO1993" s="36"/>
      <c r="NQ1993" s="37"/>
      <c r="OG1993" s="61"/>
      <c r="OI1993" s="62"/>
      <c r="PW1993" s="1"/>
      <c r="RG1993" s="59"/>
      <c r="RI1993" s="60"/>
      <c r="RQ1993" s="34"/>
      <c r="RS1993" s="35"/>
      <c r="SI1993" s="61"/>
      <c r="SK1993" s="62"/>
      <c r="SQ1993" s="59"/>
      <c r="SS1993" s="60"/>
      <c r="TA1993" s="36"/>
      <c r="TC1993" s="37"/>
      <c r="TS1993" s="61"/>
      <c r="TU1993" s="62"/>
      <c r="TV1993" s="1"/>
      <c r="VT1993" s="1"/>
    </row>
    <row r="1994" spans="14:592" x14ac:dyDescent="0.3">
      <c r="N1994" s="1"/>
      <c r="FM1994" s="63"/>
      <c r="FO1994" s="64"/>
      <c r="FQ1994" s="53"/>
      <c r="FS1994" s="65"/>
      <c r="FU1994" s="66"/>
      <c r="FW1994" s="67"/>
      <c r="KG1994" s="1"/>
      <c r="KH1994" s="67"/>
      <c r="KJ1994" s="66"/>
      <c r="KL1994" s="65"/>
      <c r="KN1994" s="53"/>
      <c r="KP1994" s="64"/>
      <c r="KR1994" s="63"/>
      <c r="KV1994" s="1"/>
      <c r="KW1994" s="34"/>
      <c r="KY1994" s="35"/>
      <c r="LA1994" s="36"/>
      <c r="LC1994" s="37"/>
      <c r="LQ1994" s="1"/>
      <c r="LU1994" s="59"/>
      <c r="LW1994" s="60"/>
      <c r="ME1994" s="34"/>
      <c r="MG1994" s="35"/>
      <c r="MW1994" s="61"/>
      <c r="MY1994" s="62"/>
      <c r="NE1994" s="59"/>
      <c r="NG1994" s="60"/>
      <c r="NO1994" s="36"/>
      <c r="NQ1994" s="37"/>
      <c r="OG1994" s="61"/>
      <c r="OI1994" s="62"/>
      <c r="RG1994" s="59"/>
      <c r="RI1994" s="60"/>
      <c r="RQ1994" s="34"/>
      <c r="RS1994" s="35"/>
      <c r="SI1994" s="61"/>
      <c r="SK1994" s="62"/>
      <c r="SQ1994" s="59"/>
      <c r="SS1994" s="60"/>
      <c r="TA1994" s="36"/>
      <c r="TC1994" s="37"/>
      <c r="TS1994" s="61"/>
      <c r="TU1994" s="62"/>
      <c r="TV1994" s="1"/>
      <c r="VT1994" s="1"/>
    </row>
    <row r="1995" spans="14:592" x14ac:dyDescent="0.3">
      <c r="N1995" s="1"/>
      <c r="EA1995" s="63"/>
      <c r="EB1995" s="63"/>
      <c r="EC1995" s="63"/>
      <c r="ED1995" s="63"/>
      <c r="EE1995" s="63"/>
      <c r="EF1995" s="63"/>
      <c r="EG1995" s="63"/>
      <c r="EH1995" s="63"/>
      <c r="EI1995" s="63"/>
      <c r="EJ1995" s="63"/>
      <c r="EK1995" s="63"/>
      <c r="EL1995" s="63"/>
      <c r="EM1995" s="63"/>
      <c r="EN1995" s="63"/>
      <c r="EO1995" s="63"/>
      <c r="EP1995" s="63"/>
      <c r="EQ1995" s="63"/>
      <c r="ER1995" s="63"/>
      <c r="ES1995" s="63"/>
      <c r="ET1995" s="63"/>
      <c r="EU1995" s="63"/>
      <c r="EV1995" s="63"/>
      <c r="EW1995" s="63"/>
      <c r="EX1995" s="63"/>
      <c r="EY1995" s="63"/>
      <c r="EZ1995" s="63"/>
      <c r="FA1995" s="63"/>
      <c r="FB1995" s="63"/>
      <c r="FC1995" s="63"/>
      <c r="FD1995" s="63"/>
      <c r="FE1995" s="63"/>
      <c r="FF1995" s="63"/>
      <c r="FG1995" s="63"/>
      <c r="FH1995" s="63"/>
      <c r="FI1995" s="63"/>
      <c r="FJ1995" s="63"/>
      <c r="FK1995" s="63"/>
      <c r="FL1995" s="63"/>
      <c r="FM1995" s="63"/>
      <c r="FO1995" s="64"/>
      <c r="FQ1995" s="53"/>
      <c r="FS1995" s="65"/>
      <c r="FU1995" s="66"/>
      <c r="FW1995" s="67"/>
      <c r="KG1995" s="1"/>
      <c r="KH1995" s="67"/>
      <c r="KJ1995" s="66"/>
      <c r="KL1995" s="65"/>
      <c r="KN1995" s="53"/>
      <c r="KP1995" s="64"/>
      <c r="KR1995" s="63"/>
      <c r="KV1995" s="1"/>
      <c r="KW1995" s="34"/>
      <c r="KY1995" s="35"/>
      <c r="LA1995" s="36"/>
      <c r="LC1995" s="37"/>
      <c r="LQ1995" s="1"/>
      <c r="LU1995" s="59"/>
      <c r="LW1995" s="60"/>
      <c r="ME1995" s="34"/>
      <c r="MG1995" s="35"/>
      <c r="MW1995" s="61"/>
      <c r="MY1995" s="62"/>
      <c r="NE1995" s="59"/>
      <c r="NG1995" s="60"/>
      <c r="NO1995" s="36"/>
      <c r="NQ1995" s="37"/>
      <c r="OG1995" s="61"/>
      <c r="OI1995" s="62"/>
      <c r="PW1995" s="1"/>
      <c r="RG1995" s="59"/>
      <c r="RI1995" s="60"/>
      <c r="RQ1995" s="34"/>
      <c r="RS1995" s="35"/>
      <c r="SI1995" s="61"/>
      <c r="SK1995" s="62"/>
      <c r="SQ1995" s="59"/>
      <c r="SS1995" s="60"/>
      <c r="TA1995" s="36"/>
      <c r="TC1995" s="37"/>
      <c r="TS1995" s="61"/>
      <c r="TU1995" s="62"/>
      <c r="TV1995" s="1"/>
      <c r="VT1995" s="1"/>
    </row>
    <row r="1996" spans="14:592" x14ac:dyDescent="0.3">
      <c r="N1996" s="1"/>
      <c r="EA1996" s="63"/>
      <c r="EB1996" s="63"/>
      <c r="EC1996" s="63"/>
      <c r="ED1996" s="63"/>
      <c r="EE1996" s="63"/>
      <c r="EF1996" s="63"/>
      <c r="EG1996" s="63"/>
      <c r="EH1996" s="63"/>
      <c r="EI1996" s="63"/>
      <c r="EJ1996" s="63"/>
      <c r="EK1996" s="63"/>
      <c r="EL1996" s="63"/>
      <c r="EM1996" s="63"/>
      <c r="EN1996" s="63"/>
      <c r="EO1996" s="63"/>
      <c r="EP1996" s="63"/>
      <c r="EQ1996" s="63"/>
      <c r="ER1996" s="63"/>
      <c r="ES1996" s="63"/>
      <c r="ET1996" s="63"/>
      <c r="EU1996" s="63"/>
      <c r="EV1996" s="63"/>
      <c r="EW1996" s="63"/>
      <c r="EX1996" s="63"/>
      <c r="EY1996" s="63"/>
      <c r="EZ1996" s="63"/>
      <c r="FA1996" s="63"/>
      <c r="FB1996" s="63"/>
      <c r="FC1996" s="63"/>
      <c r="FD1996" s="63"/>
      <c r="FE1996" s="63"/>
      <c r="FF1996" s="63"/>
      <c r="FG1996" s="63"/>
      <c r="FH1996" s="63"/>
      <c r="FI1996" s="63"/>
      <c r="FJ1996" s="63"/>
      <c r="FK1996" s="63"/>
      <c r="FL1996" s="63"/>
      <c r="FM1996" s="63"/>
      <c r="FO1996" s="64"/>
      <c r="FQ1996" s="53"/>
      <c r="FS1996" s="65"/>
      <c r="FU1996" s="66"/>
      <c r="FW1996" s="67"/>
      <c r="KG1996" s="1"/>
      <c r="KH1996" s="67"/>
      <c r="KJ1996" s="66"/>
      <c r="KL1996" s="65"/>
      <c r="KN1996" s="53"/>
      <c r="KP1996" s="64"/>
      <c r="KR1996" s="63"/>
      <c r="KV1996" s="1"/>
      <c r="KW1996" s="34"/>
      <c r="KY1996" s="35"/>
      <c r="LA1996" s="36"/>
      <c r="LC1996" s="37"/>
      <c r="LQ1996" s="1"/>
      <c r="LU1996" s="59"/>
      <c r="LW1996" s="60"/>
      <c r="ME1996" s="34"/>
      <c r="MG1996" s="35"/>
      <c r="MW1996" s="61"/>
      <c r="MY1996" s="62"/>
      <c r="NE1996" s="59"/>
      <c r="NG1996" s="60"/>
      <c r="NO1996" s="36"/>
      <c r="NQ1996" s="37"/>
      <c r="OG1996" s="61"/>
      <c r="OI1996" s="62"/>
      <c r="RG1996" s="59"/>
      <c r="RI1996" s="60"/>
      <c r="RQ1996" s="34"/>
      <c r="RS1996" s="35"/>
      <c r="SI1996" s="61"/>
      <c r="SK1996" s="62"/>
      <c r="SQ1996" s="59"/>
      <c r="SS1996" s="60"/>
      <c r="TA1996" s="36"/>
      <c r="TC1996" s="37"/>
      <c r="TS1996" s="61"/>
      <c r="TU1996" s="62"/>
      <c r="TV1996" s="1"/>
      <c r="VT1996" s="1"/>
    </row>
    <row r="1997" spans="14:592" x14ac:dyDescent="0.3">
      <c r="N1997" s="1"/>
      <c r="EA1997" s="63"/>
      <c r="FO1997" s="64"/>
      <c r="FQ1997" s="53"/>
      <c r="FS1997" s="65"/>
      <c r="FU1997" s="66"/>
      <c r="FW1997" s="67"/>
      <c r="KG1997" s="1"/>
      <c r="KH1997" s="67"/>
      <c r="KJ1997" s="66"/>
      <c r="KL1997" s="65"/>
      <c r="KN1997" s="53"/>
      <c r="KP1997" s="64"/>
      <c r="KR1997" s="63"/>
      <c r="KV1997" s="1"/>
      <c r="KW1997" s="34"/>
      <c r="KY1997" s="35"/>
      <c r="LA1997" s="36"/>
      <c r="LC1997" s="37"/>
      <c r="LQ1997" s="1"/>
      <c r="LU1997" s="59"/>
      <c r="LW1997" s="60"/>
      <c r="ME1997" s="34"/>
      <c r="MG1997" s="35"/>
      <c r="MW1997" s="61"/>
      <c r="MY1997" s="62"/>
      <c r="NE1997" s="59"/>
      <c r="NG1997" s="60"/>
      <c r="NO1997" s="36"/>
      <c r="NQ1997" s="37"/>
      <c r="OG1997" s="61"/>
      <c r="OI1997" s="62"/>
      <c r="PW1997" s="1"/>
      <c r="RG1997" s="59"/>
      <c r="RI1997" s="60"/>
      <c r="RQ1997" s="34"/>
      <c r="RS1997" s="35"/>
      <c r="SI1997" s="61"/>
      <c r="SK1997" s="62"/>
      <c r="SQ1997" s="59"/>
      <c r="SS1997" s="60"/>
      <c r="TA1997" s="36"/>
      <c r="TC1997" s="37"/>
      <c r="TS1997" s="61"/>
      <c r="TU1997" s="62"/>
      <c r="TV1997" s="1"/>
      <c r="VT1997" s="1"/>
    </row>
    <row r="1998" spans="14:592" x14ac:dyDescent="0.3">
      <c r="N1998" s="1"/>
      <c r="EA1998" s="63"/>
      <c r="FO1998" s="64"/>
      <c r="FQ1998" s="53"/>
      <c r="FS1998" s="65"/>
      <c r="FU1998" s="66"/>
      <c r="FW1998" s="67"/>
      <c r="KG1998" s="1"/>
      <c r="KH1998" s="67"/>
      <c r="KJ1998" s="66"/>
      <c r="KL1998" s="65"/>
      <c r="KN1998" s="53"/>
      <c r="KP1998" s="64"/>
      <c r="KR1998" s="63"/>
      <c r="KV1998" s="1"/>
      <c r="KW1998" s="34"/>
      <c r="KY1998" s="35"/>
      <c r="LA1998" s="36"/>
      <c r="LC1998" s="37"/>
      <c r="LQ1998" s="1"/>
      <c r="LU1998" s="59"/>
      <c r="LW1998" s="60"/>
      <c r="ME1998" s="34"/>
      <c r="MG1998" s="35"/>
      <c r="MW1998" s="61"/>
      <c r="MY1998" s="62"/>
      <c r="NE1998" s="59"/>
      <c r="NG1998" s="60"/>
      <c r="NO1998" s="36"/>
      <c r="NQ1998" s="37"/>
      <c r="OG1998" s="61"/>
      <c r="OI1998" s="62"/>
      <c r="RG1998" s="59"/>
      <c r="RI1998" s="60"/>
      <c r="RQ1998" s="34"/>
      <c r="RS1998" s="35"/>
      <c r="SI1998" s="61"/>
      <c r="SK1998" s="62"/>
      <c r="SQ1998" s="59"/>
      <c r="SS1998" s="60"/>
      <c r="TA1998" s="36"/>
      <c r="TC1998" s="37"/>
      <c r="TS1998" s="61"/>
      <c r="TU1998" s="62"/>
      <c r="TV1998" s="1"/>
      <c r="VT1998" s="1"/>
    </row>
    <row r="1999" spans="14:592" x14ac:dyDescent="0.3">
      <c r="N1999" s="1"/>
      <c r="EA1999" s="63"/>
      <c r="EI1999" s="64"/>
      <c r="EJ1999" s="64"/>
      <c r="EK1999" s="64"/>
      <c r="EL1999" s="64"/>
      <c r="EM1999" s="64"/>
      <c r="EN1999" s="64"/>
      <c r="EO1999" s="64"/>
      <c r="EP1999" s="64"/>
      <c r="EQ1999" s="64"/>
      <c r="ER1999" s="64"/>
      <c r="ES1999" s="64"/>
      <c r="ET1999" s="64"/>
      <c r="EU1999" s="64"/>
      <c r="EV1999" s="64"/>
      <c r="EW1999" s="64"/>
      <c r="EX1999" s="64"/>
      <c r="EY1999" s="64"/>
      <c r="EZ1999" s="64"/>
      <c r="FA1999" s="64"/>
      <c r="FB1999" s="64"/>
      <c r="FC1999" s="64"/>
      <c r="FD1999" s="64"/>
      <c r="FE1999" s="64"/>
      <c r="FF1999" s="64"/>
      <c r="FG1999" s="64"/>
      <c r="FH1999" s="64"/>
      <c r="FI1999" s="64"/>
      <c r="FJ1999" s="64"/>
      <c r="FK1999" s="64"/>
      <c r="FL1999" s="64"/>
      <c r="FM1999" s="64"/>
      <c r="FN1999" s="64"/>
      <c r="FO1999" s="64"/>
      <c r="FQ1999" s="53"/>
      <c r="FS1999" s="65"/>
      <c r="FU1999" s="66"/>
      <c r="FW1999" s="67"/>
      <c r="KG1999" s="1"/>
      <c r="KH1999" s="67"/>
      <c r="KJ1999" s="66"/>
      <c r="KL1999" s="65"/>
      <c r="KN1999" s="53"/>
      <c r="KP1999" s="64"/>
      <c r="KR1999" s="63"/>
      <c r="KV1999" s="1"/>
      <c r="KW1999" s="34"/>
      <c r="KY1999" s="35"/>
      <c r="LA1999" s="36"/>
      <c r="LC1999" s="37"/>
      <c r="LQ1999" s="1"/>
      <c r="LU1999" s="59"/>
      <c r="LW1999" s="60"/>
      <c r="ME1999" s="34"/>
      <c r="MG1999" s="35"/>
      <c r="MW1999" s="61"/>
      <c r="MY1999" s="62"/>
      <c r="NE1999" s="59"/>
      <c r="NG1999" s="60"/>
      <c r="NO1999" s="36"/>
      <c r="NQ1999" s="37"/>
      <c r="OG1999" s="61"/>
      <c r="OI1999" s="62"/>
      <c r="PW1999" s="1"/>
      <c r="RG1999" s="59"/>
      <c r="RI1999" s="60"/>
      <c r="RQ1999" s="34"/>
      <c r="RS1999" s="35"/>
      <c r="SI1999" s="61"/>
      <c r="SK1999" s="62"/>
      <c r="SQ1999" s="59"/>
      <c r="SS1999" s="60"/>
      <c r="TA1999" s="36"/>
      <c r="TC1999" s="37"/>
      <c r="TS1999" s="61"/>
      <c r="TU1999" s="62"/>
      <c r="TV1999" s="1"/>
      <c r="VT1999" s="1"/>
    </row>
    <row r="2000" spans="14:592" x14ac:dyDescent="0.3">
      <c r="N2000" s="1"/>
      <c r="EA2000" s="63"/>
      <c r="EI2000" s="64"/>
      <c r="EJ2000" s="64"/>
      <c r="EK2000" s="64"/>
      <c r="EL2000" s="64"/>
      <c r="EM2000" s="64"/>
      <c r="EN2000" s="64"/>
      <c r="EO2000" s="64"/>
      <c r="EP2000" s="64"/>
      <c r="EQ2000" s="64"/>
      <c r="ER2000" s="64"/>
      <c r="ES2000" s="64"/>
      <c r="ET2000" s="64"/>
      <c r="EU2000" s="64"/>
      <c r="EV2000" s="64"/>
      <c r="EW2000" s="64"/>
      <c r="EX2000" s="64"/>
      <c r="EY2000" s="64"/>
      <c r="EZ2000" s="64"/>
      <c r="FA2000" s="64"/>
      <c r="FB2000" s="64"/>
      <c r="FC2000" s="64"/>
      <c r="FD2000" s="64"/>
      <c r="FE2000" s="64"/>
      <c r="FF2000" s="64"/>
      <c r="FG2000" s="64"/>
      <c r="FH2000" s="64"/>
      <c r="FI2000" s="64"/>
      <c r="FJ2000" s="64"/>
      <c r="FK2000" s="64"/>
      <c r="FL2000" s="64"/>
      <c r="FM2000" s="64"/>
      <c r="FN2000" s="64"/>
      <c r="FO2000" s="64"/>
      <c r="FQ2000" s="53"/>
      <c r="FS2000" s="65"/>
      <c r="FU2000" s="66"/>
      <c r="FW2000" s="67"/>
      <c r="KG2000" s="1"/>
      <c r="KH2000" s="67"/>
      <c r="KJ2000" s="66"/>
      <c r="KL2000" s="65"/>
      <c r="KN2000" s="53"/>
      <c r="KP2000" s="64"/>
      <c r="KR2000" s="63"/>
      <c r="KV2000" s="1"/>
      <c r="KW2000" s="34"/>
      <c r="KY2000" s="35"/>
      <c r="LA2000" s="36"/>
      <c r="LC2000" s="37"/>
      <c r="LQ2000" s="1"/>
      <c r="LU2000" s="59"/>
      <c r="LW2000" s="60"/>
      <c r="ME2000" s="34"/>
      <c r="MG2000" s="35"/>
      <c r="MW2000" s="61"/>
      <c r="MY2000" s="62"/>
      <c r="NE2000" s="59"/>
      <c r="NG2000" s="60"/>
      <c r="NO2000" s="36"/>
      <c r="NQ2000" s="37"/>
      <c r="OG2000" s="61"/>
      <c r="OI2000" s="62"/>
      <c r="RG2000" s="59"/>
      <c r="RI2000" s="60"/>
      <c r="RQ2000" s="34"/>
      <c r="RS2000" s="35"/>
      <c r="SI2000" s="61"/>
      <c r="SK2000" s="62"/>
      <c r="SQ2000" s="59"/>
      <c r="SS2000" s="60"/>
      <c r="TA2000" s="36"/>
      <c r="TC2000" s="37"/>
      <c r="TS2000" s="61"/>
      <c r="TU2000" s="62"/>
      <c r="TV2000" s="1"/>
      <c r="VT2000" s="1"/>
    </row>
    <row r="2001" spans="14:592" x14ac:dyDescent="0.3">
      <c r="N2001" s="1"/>
      <c r="EA2001" s="63"/>
      <c r="EI2001" s="64"/>
      <c r="FQ2001" s="53"/>
      <c r="FS2001" s="65"/>
      <c r="FU2001" s="66"/>
      <c r="FW2001" s="67"/>
      <c r="KG2001" s="1"/>
      <c r="KH2001" s="67"/>
      <c r="KJ2001" s="66"/>
      <c r="KL2001" s="65"/>
      <c r="KN2001" s="53"/>
      <c r="KP2001" s="64"/>
      <c r="KR2001" s="63"/>
      <c r="KV2001" s="1"/>
      <c r="KW2001" s="34"/>
      <c r="KY2001" s="35"/>
      <c r="LA2001" s="36"/>
      <c r="LC2001" s="37"/>
      <c r="LQ2001" s="1"/>
      <c r="LU2001" s="59"/>
      <c r="LW2001" s="60"/>
      <c r="ME2001" s="34"/>
      <c r="MG2001" s="35"/>
      <c r="MW2001" s="61"/>
      <c r="MY2001" s="62"/>
      <c r="NE2001" s="59"/>
      <c r="NG2001" s="60"/>
      <c r="NO2001" s="36"/>
      <c r="NQ2001" s="37"/>
      <c r="OG2001" s="61"/>
      <c r="OI2001" s="62"/>
      <c r="PW2001" s="1"/>
      <c r="RG2001" s="59"/>
      <c r="RI2001" s="60"/>
      <c r="RQ2001" s="34"/>
      <c r="RS2001" s="35"/>
      <c r="SI2001" s="61"/>
      <c r="SK2001" s="62"/>
      <c r="SQ2001" s="59"/>
      <c r="SS2001" s="60"/>
      <c r="TA2001" s="36"/>
      <c r="TC2001" s="37"/>
      <c r="TS2001" s="61"/>
      <c r="TU2001" s="62"/>
      <c r="TV2001" s="1"/>
      <c r="VT2001" s="1"/>
    </row>
    <row r="2002" spans="14:592" x14ac:dyDescent="0.3">
      <c r="N2002" s="1"/>
      <c r="EA2002" s="63"/>
      <c r="EI2002" s="64"/>
      <c r="FQ2002" s="53"/>
      <c r="FS2002" s="65"/>
      <c r="FU2002" s="66"/>
      <c r="FW2002" s="67"/>
      <c r="KG2002" s="1"/>
      <c r="KH2002" s="67"/>
      <c r="KJ2002" s="66"/>
      <c r="KL2002" s="65"/>
      <c r="KN2002" s="53"/>
      <c r="KP2002" s="64"/>
      <c r="KR2002" s="63"/>
      <c r="KV2002" s="1"/>
      <c r="KW2002" s="34"/>
      <c r="KY2002" s="35"/>
      <c r="LA2002" s="36"/>
      <c r="LC2002" s="37"/>
      <c r="LQ2002" s="1"/>
      <c r="LU2002" s="59"/>
      <c r="LW2002" s="60"/>
      <c r="ME2002" s="34"/>
      <c r="MG2002" s="35"/>
      <c r="MW2002" s="61"/>
      <c r="MY2002" s="62"/>
      <c r="NE2002" s="59"/>
      <c r="NG2002" s="60"/>
      <c r="NO2002" s="36"/>
      <c r="NQ2002" s="37"/>
      <c r="OG2002" s="61"/>
      <c r="OI2002" s="62"/>
      <c r="RG2002" s="59"/>
      <c r="RI2002" s="60"/>
      <c r="RQ2002" s="34"/>
      <c r="RS2002" s="35"/>
      <c r="SI2002" s="61"/>
      <c r="SK2002" s="62"/>
      <c r="SQ2002" s="59"/>
      <c r="SS2002" s="60"/>
      <c r="TA2002" s="36"/>
      <c r="TC2002" s="37"/>
      <c r="TS2002" s="61"/>
      <c r="TU2002" s="62"/>
      <c r="TV2002" s="1"/>
      <c r="VT2002" s="1"/>
    </row>
    <row r="2003" spans="14:592" x14ac:dyDescent="0.3">
      <c r="N2003" s="1"/>
      <c r="EA2003" s="63"/>
      <c r="EI2003" s="64"/>
      <c r="EU2003" s="53"/>
      <c r="EV2003" s="53"/>
      <c r="EW2003" s="53"/>
      <c r="EX2003" s="53"/>
      <c r="EY2003" s="53"/>
      <c r="EZ2003" s="53"/>
      <c r="FA2003" s="53"/>
      <c r="FB2003" s="53"/>
      <c r="FC2003" s="53"/>
      <c r="FD2003" s="53"/>
      <c r="FE2003" s="53"/>
      <c r="FF2003" s="53"/>
      <c r="FG2003" s="53"/>
      <c r="FH2003" s="53"/>
      <c r="FI2003" s="53"/>
      <c r="FJ2003" s="53"/>
      <c r="FK2003" s="53"/>
      <c r="FL2003" s="53"/>
      <c r="FM2003" s="53"/>
      <c r="FN2003" s="53"/>
      <c r="FO2003" s="53"/>
      <c r="FP2003" s="53"/>
      <c r="FQ2003" s="53"/>
      <c r="FS2003" s="65"/>
      <c r="FU2003" s="66"/>
      <c r="FW2003" s="67"/>
      <c r="KG2003" s="1"/>
      <c r="KH2003" s="67"/>
      <c r="KJ2003" s="66"/>
      <c r="KL2003" s="65"/>
      <c r="KN2003" s="53"/>
      <c r="KP2003" s="64"/>
      <c r="KR2003" s="63"/>
      <c r="KV2003" s="1"/>
      <c r="KW2003" s="34"/>
      <c r="KY2003" s="35"/>
      <c r="LA2003" s="36"/>
      <c r="LC2003" s="37"/>
      <c r="LQ2003" s="1"/>
      <c r="LU2003" s="59"/>
      <c r="LW2003" s="60"/>
      <c r="ME2003" s="34"/>
      <c r="MG2003" s="35"/>
      <c r="MW2003" s="61"/>
      <c r="MY2003" s="62"/>
      <c r="NE2003" s="59"/>
      <c r="NG2003" s="60"/>
      <c r="NO2003" s="36"/>
      <c r="NQ2003" s="37"/>
      <c r="OG2003" s="61"/>
      <c r="OI2003" s="62"/>
      <c r="PW2003" s="1"/>
      <c r="RG2003" s="59"/>
      <c r="RI2003" s="60"/>
      <c r="RQ2003" s="34"/>
      <c r="RS2003" s="35"/>
      <c r="SI2003" s="61"/>
      <c r="SK2003" s="62"/>
      <c r="SQ2003" s="59"/>
      <c r="SS2003" s="60"/>
      <c r="TA2003" s="36"/>
      <c r="TC2003" s="37"/>
      <c r="TS2003" s="61"/>
      <c r="TU2003" s="62"/>
      <c r="TV2003" s="1"/>
      <c r="VT2003" s="1"/>
    </row>
    <row r="2004" spans="14:592" x14ac:dyDescent="0.3">
      <c r="N2004" s="1"/>
      <c r="EA2004" s="63"/>
      <c r="EI2004" s="64"/>
      <c r="EU2004" s="53"/>
      <c r="EV2004" s="53"/>
      <c r="EW2004" s="53"/>
      <c r="EX2004" s="53"/>
      <c r="EY2004" s="53"/>
      <c r="EZ2004" s="53"/>
      <c r="FA2004" s="53"/>
      <c r="FB2004" s="53"/>
      <c r="FC2004" s="53"/>
      <c r="FD2004" s="53"/>
      <c r="FE2004" s="53"/>
      <c r="FF2004" s="53"/>
      <c r="FG2004" s="53"/>
      <c r="FH2004" s="53"/>
      <c r="FI2004" s="53"/>
      <c r="FJ2004" s="53"/>
      <c r="FK2004" s="53"/>
      <c r="FL2004" s="53"/>
      <c r="FM2004" s="53"/>
      <c r="FN2004" s="53"/>
      <c r="FO2004" s="53"/>
      <c r="FP2004" s="53"/>
      <c r="FQ2004" s="53"/>
      <c r="FS2004" s="65"/>
      <c r="FU2004" s="66"/>
      <c r="FW2004" s="67"/>
      <c r="KG2004" s="1"/>
      <c r="KH2004" s="67"/>
      <c r="KJ2004" s="66"/>
      <c r="KL2004" s="65"/>
      <c r="KN2004" s="53"/>
      <c r="KP2004" s="64"/>
      <c r="KR2004" s="63"/>
      <c r="KV2004" s="1"/>
      <c r="KW2004" s="34"/>
      <c r="KY2004" s="35"/>
      <c r="LA2004" s="36"/>
      <c r="LC2004" s="37"/>
      <c r="LQ2004" s="1"/>
      <c r="LU2004" s="59"/>
      <c r="LW2004" s="60"/>
      <c r="ME2004" s="34"/>
      <c r="MG2004" s="35"/>
      <c r="MW2004" s="61"/>
      <c r="MY2004" s="62"/>
      <c r="NE2004" s="59"/>
      <c r="NG2004" s="60"/>
      <c r="NO2004" s="36"/>
      <c r="NQ2004" s="37"/>
      <c r="OG2004" s="61"/>
      <c r="OI2004" s="62"/>
      <c r="RG2004" s="59"/>
      <c r="RI2004" s="60"/>
      <c r="RQ2004" s="34"/>
      <c r="RS2004" s="35"/>
      <c r="SI2004" s="61"/>
      <c r="SK2004" s="62"/>
      <c r="SQ2004" s="59"/>
      <c r="SS2004" s="60"/>
      <c r="TA2004" s="36"/>
      <c r="TC2004" s="37"/>
      <c r="TS2004" s="61"/>
      <c r="TU2004" s="62"/>
      <c r="TV2004" s="1"/>
      <c r="VT2004" s="1"/>
    </row>
    <row r="2005" spans="14:592" x14ac:dyDescent="0.3">
      <c r="N2005" s="1"/>
      <c r="EA2005" s="63"/>
      <c r="EI2005" s="64"/>
      <c r="EU2005" s="53"/>
      <c r="FS2005" s="65"/>
      <c r="FU2005" s="66"/>
      <c r="FW2005" s="67"/>
      <c r="KG2005" s="1"/>
      <c r="KH2005" s="67"/>
      <c r="KJ2005" s="66"/>
      <c r="KL2005" s="65"/>
      <c r="KN2005" s="53"/>
      <c r="KP2005" s="64"/>
      <c r="KR2005" s="63"/>
      <c r="KV2005" s="1"/>
      <c r="KW2005" s="34"/>
      <c r="KY2005" s="35"/>
      <c r="LA2005" s="36"/>
      <c r="LC2005" s="37"/>
      <c r="LQ2005" s="1"/>
      <c r="LU2005" s="59"/>
      <c r="LW2005" s="60"/>
      <c r="ME2005" s="34"/>
      <c r="MG2005" s="35"/>
      <c r="MW2005" s="61"/>
      <c r="MY2005" s="62"/>
      <c r="NE2005" s="59"/>
      <c r="NG2005" s="60"/>
      <c r="NO2005" s="36"/>
      <c r="NQ2005" s="37"/>
      <c r="OG2005" s="61"/>
      <c r="OI2005" s="62"/>
      <c r="PW2005" s="1"/>
      <c r="RG2005" s="59"/>
      <c r="RI2005" s="60"/>
      <c r="RQ2005" s="34"/>
      <c r="RS2005" s="35"/>
      <c r="SI2005" s="61"/>
      <c r="SK2005" s="62"/>
      <c r="SQ2005" s="59"/>
      <c r="SS2005" s="60"/>
      <c r="TA2005" s="36"/>
      <c r="TC2005" s="37"/>
      <c r="TS2005" s="61"/>
      <c r="TU2005" s="62"/>
      <c r="TV2005" s="1"/>
      <c r="VT2005" s="1"/>
    </row>
    <row r="2006" spans="14:592" x14ac:dyDescent="0.3">
      <c r="N2006" s="1"/>
      <c r="EA2006" s="63"/>
      <c r="EI2006" s="64"/>
      <c r="EU2006" s="53"/>
      <c r="FS2006" s="65"/>
      <c r="FU2006" s="66"/>
      <c r="FW2006" s="67"/>
      <c r="KG2006" s="1"/>
      <c r="KH2006" s="67"/>
      <c r="KJ2006" s="66"/>
      <c r="KL2006" s="65"/>
      <c r="KN2006" s="53"/>
      <c r="KP2006" s="64"/>
      <c r="KR2006" s="63"/>
      <c r="KV2006" s="1"/>
      <c r="KW2006" s="34"/>
      <c r="KY2006" s="35"/>
      <c r="LA2006" s="36"/>
      <c r="LC2006" s="37"/>
      <c r="LQ2006" s="1"/>
      <c r="LU2006" s="59"/>
      <c r="LW2006" s="60"/>
      <c r="ME2006" s="34"/>
      <c r="MG2006" s="35"/>
      <c r="MW2006" s="61"/>
      <c r="MY2006" s="62"/>
      <c r="NE2006" s="59"/>
      <c r="NG2006" s="60"/>
      <c r="NO2006" s="36"/>
      <c r="NQ2006" s="37"/>
      <c r="OG2006" s="61"/>
      <c r="OI2006" s="62"/>
      <c r="RG2006" s="59"/>
      <c r="RI2006" s="60"/>
      <c r="RQ2006" s="34"/>
      <c r="RS2006" s="35"/>
      <c r="SI2006" s="61"/>
      <c r="SK2006" s="62"/>
      <c r="SQ2006" s="59"/>
      <c r="SS2006" s="60"/>
      <c r="TA2006" s="36"/>
      <c r="TC2006" s="37"/>
      <c r="TS2006" s="61"/>
      <c r="TU2006" s="62"/>
      <c r="TV2006" s="1"/>
      <c r="VT2006" s="1"/>
    </row>
    <row r="2007" spans="14:592" x14ac:dyDescent="0.3">
      <c r="N2007" s="1"/>
      <c r="EA2007" s="63"/>
      <c r="EI2007" s="64"/>
      <c r="EU2007" s="53"/>
      <c r="FC2007" s="65"/>
      <c r="FD2007" s="65"/>
      <c r="FE2007" s="65"/>
      <c r="FF2007" s="65"/>
      <c r="FG2007" s="65"/>
      <c r="FH2007" s="65"/>
      <c r="FI2007" s="65"/>
      <c r="FJ2007" s="65"/>
      <c r="FK2007" s="65"/>
      <c r="FL2007" s="65"/>
      <c r="FM2007" s="65"/>
      <c r="FN2007" s="65"/>
      <c r="FO2007" s="65"/>
      <c r="FP2007" s="65"/>
      <c r="FQ2007" s="65"/>
      <c r="FR2007" s="65"/>
      <c r="FS2007" s="65"/>
      <c r="FU2007" s="66"/>
      <c r="FW2007" s="67"/>
      <c r="KG2007" s="1"/>
      <c r="KH2007" s="67"/>
      <c r="KJ2007" s="66"/>
      <c r="KL2007" s="65"/>
      <c r="KN2007" s="53"/>
      <c r="KP2007" s="64"/>
      <c r="KR2007" s="63"/>
      <c r="KV2007" s="1"/>
      <c r="KW2007" s="34"/>
      <c r="KY2007" s="35"/>
      <c r="LA2007" s="36"/>
      <c r="LC2007" s="37"/>
      <c r="LQ2007" s="1"/>
      <c r="LU2007" s="59"/>
      <c r="LW2007" s="60"/>
      <c r="ME2007" s="34"/>
      <c r="MG2007" s="35"/>
      <c r="MW2007" s="61"/>
      <c r="MY2007" s="62"/>
      <c r="NE2007" s="59"/>
      <c r="NG2007" s="60"/>
      <c r="NO2007" s="36"/>
      <c r="NQ2007" s="37"/>
      <c r="OG2007" s="61"/>
      <c r="OI2007" s="62"/>
      <c r="PW2007" s="1"/>
      <c r="RG2007" s="59"/>
      <c r="RI2007" s="60"/>
      <c r="RQ2007" s="34"/>
      <c r="RS2007" s="35"/>
      <c r="SI2007" s="61"/>
      <c r="SK2007" s="62"/>
      <c r="SQ2007" s="59"/>
      <c r="SS2007" s="60"/>
      <c r="TA2007" s="36"/>
      <c r="TC2007" s="37"/>
      <c r="TS2007" s="61"/>
      <c r="TU2007" s="62"/>
      <c r="TV2007" s="1"/>
      <c r="VT2007" s="1"/>
    </row>
    <row r="2008" spans="14:592" x14ac:dyDescent="0.3">
      <c r="N2008" s="1"/>
      <c r="EA2008" s="63"/>
      <c r="EI2008" s="64"/>
      <c r="EU2008" s="53"/>
      <c r="FC2008" s="65"/>
      <c r="FD2008" s="65"/>
      <c r="FE2008" s="65"/>
      <c r="FF2008" s="65"/>
      <c r="FG2008" s="65"/>
      <c r="FH2008" s="65"/>
      <c r="FI2008" s="65"/>
      <c r="FJ2008" s="65"/>
      <c r="FK2008" s="65"/>
      <c r="FL2008" s="65"/>
      <c r="FM2008" s="65"/>
      <c r="FN2008" s="65"/>
      <c r="FO2008" s="65"/>
      <c r="FP2008" s="65"/>
      <c r="FQ2008" s="65"/>
      <c r="FR2008" s="65"/>
      <c r="FS2008" s="65"/>
      <c r="FU2008" s="66"/>
      <c r="FW2008" s="67"/>
      <c r="KG2008" s="1"/>
      <c r="KH2008" s="67"/>
      <c r="KJ2008" s="66"/>
      <c r="KL2008" s="65"/>
      <c r="KN2008" s="53"/>
      <c r="KP2008" s="64"/>
      <c r="KR2008" s="63"/>
      <c r="KV2008" s="1"/>
      <c r="KW2008" s="34"/>
      <c r="KY2008" s="35"/>
      <c r="LA2008" s="36"/>
      <c r="LC2008" s="37"/>
      <c r="LQ2008" s="1"/>
      <c r="LU2008" s="59"/>
      <c r="LW2008" s="60"/>
      <c r="ME2008" s="34"/>
      <c r="MG2008" s="35"/>
      <c r="MW2008" s="61"/>
      <c r="MY2008" s="62"/>
      <c r="NE2008" s="59"/>
      <c r="NG2008" s="60"/>
      <c r="NO2008" s="36"/>
      <c r="NQ2008" s="37"/>
      <c r="OG2008" s="61"/>
      <c r="OI2008" s="62"/>
      <c r="RG2008" s="59"/>
      <c r="RI2008" s="60"/>
      <c r="RQ2008" s="34"/>
      <c r="RS2008" s="35"/>
      <c r="SI2008" s="61"/>
      <c r="SK2008" s="62"/>
      <c r="SQ2008" s="59"/>
      <c r="SS2008" s="60"/>
      <c r="TA2008" s="36"/>
      <c r="TC2008" s="37"/>
      <c r="TS2008" s="61"/>
      <c r="TU2008" s="62"/>
      <c r="TV2008" s="1"/>
      <c r="VT2008" s="1"/>
    </row>
    <row r="2009" spans="14:592" x14ac:dyDescent="0.3">
      <c r="N2009" s="1"/>
      <c r="EA2009" s="63"/>
      <c r="EI2009" s="64"/>
      <c r="EU2009" s="53"/>
      <c r="FC2009" s="65"/>
      <c r="FU2009" s="66"/>
      <c r="FW2009" s="67"/>
      <c r="KG2009" s="1"/>
      <c r="KH2009" s="67"/>
      <c r="KJ2009" s="66"/>
      <c r="KL2009" s="65"/>
      <c r="KN2009" s="53"/>
      <c r="KP2009" s="64"/>
      <c r="KR2009" s="63"/>
      <c r="KV2009" s="1"/>
      <c r="KW2009" s="34"/>
      <c r="KY2009" s="35"/>
      <c r="LA2009" s="36"/>
      <c r="LC2009" s="37"/>
      <c r="LQ2009" s="1"/>
      <c r="LU2009" s="59"/>
      <c r="LW2009" s="60"/>
      <c r="ME2009" s="34"/>
      <c r="MG2009" s="35"/>
      <c r="MW2009" s="61"/>
      <c r="MY2009" s="62"/>
      <c r="NE2009" s="59"/>
      <c r="NG2009" s="60"/>
      <c r="NO2009" s="36"/>
      <c r="NQ2009" s="37"/>
      <c r="OG2009" s="61"/>
      <c r="OI2009" s="62"/>
      <c r="PW2009" s="1"/>
      <c r="RG2009" s="59"/>
      <c r="RI2009" s="60"/>
      <c r="RQ2009" s="34"/>
      <c r="RS2009" s="35"/>
      <c r="SI2009" s="61"/>
      <c r="SK2009" s="62"/>
      <c r="SQ2009" s="59"/>
      <c r="SS2009" s="60"/>
      <c r="TA2009" s="36"/>
      <c r="TC2009" s="37"/>
      <c r="TS2009" s="61"/>
      <c r="TU2009" s="62"/>
      <c r="TV2009" s="1"/>
      <c r="VT2009" s="1"/>
    </row>
    <row r="2010" spans="14:592" x14ac:dyDescent="0.3">
      <c r="N2010" s="1"/>
      <c r="EA2010" s="63"/>
      <c r="EI2010" s="64"/>
      <c r="EU2010" s="53"/>
      <c r="FC2010" s="65"/>
      <c r="FU2010" s="66"/>
      <c r="FW2010" s="67"/>
      <c r="KG2010" s="1"/>
      <c r="KH2010" s="67"/>
      <c r="KJ2010" s="66"/>
      <c r="KL2010" s="65"/>
      <c r="KN2010" s="53"/>
      <c r="KP2010" s="64"/>
      <c r="KR2010" s="63"/>
      <c r="KV2010" s="1"/>
      <c r="KW2010" s="34"/>
      <c r="KY2010" s="35"/>
      <c r="LA2010" s="36"/>
      <c r="LC2010" s="37"/>
      <c r="LQ2010" s="1"/>
      <c r="LU2010" s="59"/>
      <c r="LW2010" s="60"/>
      <c r="ME2010" s="34"/>
      <c r="MG2010" s="35"/>
      <c r="MW2010" s="61"/>
      <c r="MY2010" s="62"/>
      <c r="NE2010" s="59"/>
      <c r="NG2010" s="60"/>
      <c r="NO2010" s="36"/>
      <c r="NQ2010" s="37"/>
      <c r="OG2010" s="61"/>
      <c r="OI2010" s="62"/>
      <c r="RG2010" s="59"/>
      <c r="RI2010" s="60"/>
      <c r="RQ2010" s="34"/>
      <c r="RS2010" s="35"/>
      <c r="SI2010" s="61"/>
      <c r="SK2010" s="62"/>
      <c r="SQ2010" s="59"/>
      <c r="SS2010" s="60"/>
      <c r="TA2010" s="36"/>
      <c r="TC2010" s="37"/>
      <c r="TS2010" s="61"/>
      <c r="TU2010" s="62"/>
      <c r="TV2010" s="1"/>
      <c r="VT2010" s="1"/>
    </row>
    <row r="2011" spans="14:592" x14ac:dyDescent="0.3">
      <c r="N2011" s="1"/>
      <c r="EA2011" s="63"/>
      <c r="EI2011" s="64"/>
      <c r="EU2011" s="53"/>
      <c r="FC2011" s="65"/>
      <c r="FO2011" s="66"/>
      <c r="FP2011" s="66"/>
      <c r="FQ2011" s="66"/>
      <c r="FR2011" s="66"/>
      <c r="FS2011" s="66"/>
      <c r="FT2011" s="66"/>
      <c r="FU2011" s="66"/>
      <c r="FW2011" s="67"/>
      <c r="KG2011" s="1"/>
      <c r="KH2011" s="67"/>
      <c r="KJ2011" s="66"/>
      <c r="KL2011" s="65"/>
      <c r="KN2011" s="53"/>
      <c r="KP2011" s="64"/>
      <c r="KR2011" s="63"/>
      <c r="KV2011" s="1"/>
      <c r="KW2011" s="34"/>
      <c r="KY2011" s="35"/>
      <c r="LA2011" s="36"/>
      <c r="LC2011" s="37"/>
      <c r="LQ2011" s="1"/>
      <c r="LU2011" s="59"/>
      <c r="LW2011" s="60"/>
      <c r="ME2011" s="34"/>
      <c r="MG2011" s="35"/>
      <c r="MW2011" s="61"/>
      <c r="MY2011" s="62"/>
      <c r="NE2011" s="59"/>
      <c r="NG2011" s="60"/>
      <c r="NO2011" s="36"/>
      <c r="NQ2011" s="37"/>
      <c r="OG2011" s="61"/>
      <c r="OI2011" s="62"/>
      <c r="PW2011" s="1"/>
      <c r="RG2011" s="59"/>
      <c r="RI2011" s="60"/>
      <c r="RQ2011" s="34"/>
      <c r="RS2011" s="35"/>
      <c r="SI2011" s="61"/>
      <c r="SK2011" s="62"/>
      <c r="SQ2011" s="59"/>
      <c r="SS2011" s="60"/>
      <c r="TA2011" s="36"/>
      <c r="TC2011" s="37"/>
      <c r="TS2011" s="61"/>
      <c r="TU2011" s="62"/>
      <c r="TV2011" s="1"/>
      <c r="VT2011" s="1"/>
    </row>
    <row r="2012" spans="14:592" x14ac:dyDescent="0.3">
      <c r="N2012" s="1"/>
      <c r="EA2012" s="63"/>
      <c r="EI2012" s="64"/>
      <c r="EU2012" s="53"/>
      <c r="FC2012" s="65"/>
      <c r="FO2012" s="66"/>
      <c r="FP2012" s="66"/>
      <c r="FQ2012" s="66"/>
      <c r="FR2012" s="66"/>
      <c r="FS2012" s="66"/>
      <c r="FT2012" s="66"/>
      <c r="FU2012" s="66"/>
      <c r="FW2012" s="67"/>
      <c r="KG2012" s="1"/>
      <c r="KH2012" s="67"/>
      <c r="KJ2012" s="66"/>
      <c r="KL2012" s="65"/>
      <c r="KN2012" s="53"/>
      <c r="KP2012" s="64"/>
      <c r="KR2012" s="63"/>
      <c r="KV2012" s="1"/>
      <c r="KW2012" s="34"/>
      <c r="KY2012" s="35"/>
      <c r="LA2012" s="36"/>
      <c r="LC2012" s="37"/>
      <c r="LQ2012" s="1"/>
      <c r="LU2012" s="59"/>
      <c r="LW2012" s="60"/>
      <c r="ME2012" s="34"/>
      <c r="MG2012" s="35"/>
      <c r="MW2012" s="61"/>
      <c r="MY2012" s="62"/>
      <c r="NE2012" s="59"/>
      <c r="NG2012" s="60"/>
      <c r="NO2012" s="36"/>
      <c r="NQ2012" s="37"/>
      <c r="OG2012" s="61"/>
      <c r="OI2012" s="62"/>
      <c r="RG2012" s="59"/>
      <c r="RI2012" s="60"/>
      <c r="RQ2012" s="34"/>
      <c r="RS2012" s="35"/>
      <c r="SI2012" s="61"/>
      <c r="SK2012" s="62"/>
      <c r="SQ2012" s="59"/>
      <c r="SS2012" s="60"/>
      <c r="TA2012" s="36"/>
      <c r="TC2012" s="37"/>
      <c r="TS2012" s="61"/>
      <c r="TU2012" s="62"/>
      <c r="TV2012" s="1"/>
      <c r="VT2012" s="1"/>
    </row>
    <row r="2013" spans="14:592" x14ac:dyDescent="0.3">
      <c r="N2013" s="1"/>
      <c r="EA2013" s="63"/>
      <c r="EI2013" s="64"/>
      <c r="EU2013" s="53"/>
      <c r="FC2013" s="65"/>
      <c r="FO2013" s="66"/>
      <c r="FW2013" s="67"/>
      <c r="KG2013" s="1"/>
      <c r="KH2013" s="67"/>
      <c r="KJ2013" s="66"/>
      <c r="KL2013" s="65"/>
      <c r="KN2013" s="53"/>
      <c r="KP2013" s="64"/>
      <c r="KR2013" s="63"/>
      <c r="KV2013" s="1"/>
      <c r="KW2013" s="34"/>
      <c r="KY2013" s="35"/>
      <c r="LA2013" s="36"/>
      <c r="LC2013" s="37"/>
      <c r="LQ2013" s="1"/>
      <c r="LR2013" t="s">
        <v>199</v>
      </c>
      <c r="LU2013" s="59"/>
      <c r="LW2013" s="60"/>
      <c r="ME2013" s="34"/>
      <c r="MG2013" s="35"/>
      <c r="MW2013" s="61"/>
      <c r="MY2013" s="62"/>
      <c r="NE2013" s="59"/>
      <c r="NG2013" s="60"/>
      <c r="NO2013" s="36"/>
      <c r="NQ2013" s="37"/>
      <c r="OG2013" s="61"/>
      <c r="OI2013" s="62"/>
      <c r="PW2013" s="1"/>
      <c r="RG2013" s="59"/>
      <c r="RI2013" s="60"/>
      <c r="RQ2013" s="34"/>
      <c r="RS2013" s="35"/>
      <c r="SI2013" s="61"/>
      <c r="SK2013" s="62"/>
      <c r="SQ2013" s="59"/>
      <c r="SS2013" s="60"/>
      <c r="TA2013" s="36"/>
      <c r="TC2013" s="37"/>
      <c r="TS2013" s="61"/>
      <c r="TU2013" s="62"/>
      <c r="TV2013" s="1"/>
      <c r="VT2013" s="1"/>
    </row>
    <row r="2014" spans="14:592" x14ac:dyDescent="0.3">
      <c r="N2014" s="1"/>
      <c r="EA2014" s="63"/>
      <c r="EI2014" s="64"/>
      <c r="EU2014" s="53"/>
      <c r="FC2014" s="65"/>
      <c r="FO2014" s="66"/>
      <c r="FW2014" s="67"/>
      <c r="KG2014" s="1"/>
      <c r="KH2014" s="67"/>
      <c r="KJ2014" s="66"/>
      <c r="KL2014" s="65"/>
      <c r="KN2014" s="53"/>
      <c r="KP2014" s="64"/>
      <c r="KR2014" s="63"/>
      <c r="KV2014" s="1"/>
      <c r="KW2014" s="34"/>
      <c r="KY2014" s="35"/>
      <c r="LA2014" s="36"/>
      <c r="LC2014" s="37"/>
      <c r="LQ2014" s="1"/>
      <c r="LU2014" s="59"/>
      <c r="LW2014" s="60"/>
      <c r="ME2014" s="34"/>
      <c r="MG2014" s="35"/>
      <c r="MO2014" s="61"/>
      <c r="MP2014" s="61"/>
      <c r="MQ2014" s="61"/>
      <c r="MR2014" s="61"/>
      <c r="MS2014" s="61"/>
      <c r="MT2014" s="61"/>
      <c r="MU2014" s="61"/>
      <c r="MV2014" s="61"/>
      <c r="MW2014" s="61"/>
      <c r="MY2014" s="62"/>
      <c r="NE2014" s="59"/>
      <c r="NG2014" s="60"/>
      <c r="NO2014" s="36"/>
      <c r="NQ2014" s="37"/>
      <c r="NY2014" s="61"/>
      <c r="NZ2014" s="61"/>
      <c r="OA2014" s="61"/>
      <c r="OB2014" s="61"/>
      <c r="OC2014" s="61"/>
      <c r="OD2014" s="61"/>
      <c r="OE2014" s="61"/>
      <c r="OF2014" s="61"/>
      <c r="OG2014" s="61"/>
      <c r="OI2014" s="62"/>
      <c r="RG2014" s="59"/>
      <c r="RI2014" s="60"/>
      <c r="RQ2014" s="34"/>
      <c r="RS2014" s="35"/>
      <c r="SA2014" s="61"/>
      <c r="SB2014" s="61"/>
      <c r="SC2014" s="61"/>
      <c r="SD2014" s="61"/>
      <c r="SE2014" s="61"/>
      <c r="SF2014" s="61"/>
      <c r="SG2014" s="61"/>
      <c r="SH2014" s="61"/>
      <c r="SI2014" s="61"/>
      <c r="SK2014" s="62"/>
      <c r="SQ2014" s="59"/>
      <c r="SS2014" s="60"/>
      <c r="TA2014" s="36"/>
      <c r="TC2014" s="37"/>
      <c r="TK2014" s="61"/>
      <c r="TL2014" s="61"/>
      <c r="TM2014" s="61"/>
      <c r="TN2014" s="61"/>
      <c r="TO2014" s="61"/>
      <c r="TP2014" s="61"/>
      <c r="TQ2014" s="61"/>
      <c r="TR2014" s="61"/>
      <c r="TS2014" s="61"/>
      <c r="TU2014" s="62"/>
      <c r="TV2014" s="1"/>
      <c r="VT2014" s="1"/>
    </row>
    <row r="2015" spans="14:592" x14ac:dyDescent="0.3">
      <c r="N2015" s="1"/>
      <c r="EA2015" s="63"/>
      <c r="EI2015" s="64"/>
      <c r="EU2015" s="53"/>
      <c r="FC2015" s="65"/>
      <c r="FO2015" s="66"/>
      <c r="FW2015" s="67"/>
      <c r="KG2015" s="1"/>
      <c r="KH2015" s="67"/>
      <c r="KJ2015" s="66"/>
      <c r="KL2015" s="65"/>
      <c r="KN2015" s="53"/>
      <c r="KP2015" s="64"/>
      <c r="KR2015" s="63"/>
      <c r="KV2015" s="1"/>
      <c r="KW2015" s="34"/>
      <c r="KY2015" s="35"/>
      <c r="LA2015" s="36"/>
      <c r="LC2015" s="37"/>
      <c r="LQ2015" s="1"/>
      <c r="LU2015" s="59"/>
      <c r="LW2015" s="60"/>
      <c r="ME2015" s="34"/>
      <c r="MG2015" s="35"/>
      <c r="MO2015" s="61"/>
      <c r="MY2015" s="62"/>
      <c r="NE2015" s="59"/>
      <c r="NG2015" s="60"/>
      <c r="NO2015" s="36"/>
      <c r="NQ2015" s="37"/>
      <c r="NY2015" s="61"/>
      <c r="OI2015" s="62"/>
      <c r="PW2015" s="1"/>
      <c r="RG2015" s="59"/>
      <c r="RI2015" s="60"/>
      <c r="RQ2015" s="34"/>
      <c r="RS2015" s="35"/>
      <c r="SA2015" s="61"/>
      <c r="SK2015" s="62"/>
      <c r="SQ2015" s="59"/>
      <c r="SS2015" s="60"/>
      <c r="TA2015" s="36"/>
      <c r="TC2015" s="37"/>
      <c r="TK2015" s="61"/>
      <c r="TU2015" s="62"/>
      <c r="TV2015" s="1"/>
      <c r="VT2015" s="1"/>
    </row>
    <row r="2016" spans="14:592" x14ac:dyDescent="0.3">
      <c r="N2016" s="1"/>
      <c r="EA2016" s="63"/>
      <c r="EI2016" s="64"/>
      <c r="EU2016" s="53"/>
      <c r="FC2016" s="65"/>
      <c r="FO2016" s="66"/>
      <c r="FW2016" s="67"/>
      <c r="KG2016" s="1"/>
      <c r="KH2016" s="67"/>
      <c r="KJ2016" s="66"/>
      <c r="KL2016" s="65"/>
      <c r="KN2016" s="53"/>
      <c r="KP2016" s="64"/>
      <c r="KR2016" s="63"/>
      <c r="KV2016" s="1"/>
      <c r="KW2016" s="34"/>
      <c r="KY2016" s="35"/>
      <c r="LA2016" s="36"/>
      <c r="LC2016" s="37"/>
      <c r="LQ2016" s="1"/>
      <c r="LU2016" s="59"/>
      <c r="LW2016" s="60"/>
      <c r="ME2016" s="34"/>
      <c r="MG2016" s="35"/>
      <c r="MO2016" s="61"/>
      <c r="MQ2016" s="62"/>
      <c r="MR2016" s="62"/>
      <c r="MS2016" s="62"/>
      <c r="MT2016" s="62"/>
      <c r="MU2016" s="62"/>
      <c r="MV2016" s="62"/>
      <c r="MW2016" s="62"/>
      <c r="MX2016" s="62"/>
      <c r="MY2016" s="62"/>
      <c r="NE2016" s="59"/>
      <c r="NG2016" s="60"/>
      <c r="NO2016" s="36"/>
      <c r="NQ2016" s="37"/>
      <c r="NY2016" s="61"/>
      <c r="OA2016" s="62"/>
      <c r="OB2016" s="62"/>
      <c r="OC2016" s="62"/>
      <c r="OD2016" s="62"/>
      <c r="OE2016" s="62"/>
      <c r="OF2016" s="62"/>
      <c r="OG2016" s="62"/>
      <c r="OH2016" s="62"/>
      <c r="OI2016" s="62"/>
      <c r="RG2016" s="59"/>
      <c r="RI2016" s="60"/>
      <c r="RQ2016" s="34"/>
      <c r="RS2016" s="35"/>
      <c r="SA2016" s="61"/>
      <c r="SC2016" s="62"/>
      <c r="SD2016" s="62"/>
      <c r="SE2016" s="62"/>
      <c r="SF2016" s="62"/>
      <c r="SG2016" s="62"/>
      <c r="SH2016" s="62"/>
      <c r="SI2016" s="62"/>
      <c r="SJ2016" s="62"/>
      <c r="SK2016" s="62"/>
      <c r="SQ2016" s="59"/>
      <c r="SS2016" s="60"/>
      <c r="TA2016" s="36"/>
      <c r="TC2016" s="37"/>
      <c r="TK2016" s="61"/>
      <c r="TM2016" s="62"/>
      <c r="TN2016" s="62"/>
      <c r="TO2016" s="62"/>
      <c r="TP2016" s="62"/>
      <c r="TQ2016" s="62"/>
      <c r="TR2016" s="62"/>
      <c r="TS2016" s="62"/>
      <c r="TT2016" s="62"/>
      <c r="TU2016" s="62"/>
      <c r="TV2016" s="1"/>
      <c r="VT2016" s="1"/>
    </row>
    <row r="2017" spans="14:592" ht="15" thickBot="1" x14ac:dyDescent="0.35">
      <c r="N2017" s="1"/>
      <c r="EA2017" s="63"/>
      <c r="EI2017" s="64"/>
      <c r="EU2017" s="53"/>
      <c r="FC2017" s="65"/>
      <c r="FO2017" s="66"/>
      <c r="FW2017" s="67"/>
      <c r="KG2017" s="1"/>
      <c r="KH2017" s="67"/>
      <c r="KJ2017" s="66"/>
      <c r="KL2017" s="65"/>
      <c r="KN2017" s="53"/>
      <c r="KP2017" s="64"/>
      <c r="KR2017" s="63"/>
      <c r="KV2017" s="1"/>
      <c r="KW2017" s="34"/>
      <c r="KY2017" s="35"/>
      <c r="LA2017" s="36"/>
      <c r="LC2017" s="37"/>
      <c r="LQ2017" s="1"/>
      <c r="LU2017" s="59"/>
      <c r="LW2017" s="60" t="s">
        <v>76</v>
      </c>
      <c r="ME2017" s="34"/>
      <c r="MG2017" s="35" t="s">
        <v>76</v>
      </c>
      <c r="MO2017" s="61"/>
      <c r="MQ2017" s="62" t="s">
        <v>76</v>
      </c>
      <c r="NE2017" s="59"/>
      <c r="NG2017" s="60" t="s">
        <v>76</v>
      </c>
      <c r="NO2017" s="36"/>
      <c r="NQ2017" s="37" t="s">
        <v>76</v>
      </c>
      <c r="NY2017" s="61"/>
      <c r="OA2017" s="62" t="s">
        <v>76</v>
      </c>
      <c r="PW2017" s="1"/>
      <c r="RG2017" s="59"/>
      <c r="RI2017" s="60" t="s">
        <v>76</v>
      </c>
      <c r="RQ2017" s="34"/>
      <c r="RS2017" s="35" t="s">
        <v>76</v>
      </c>
      <c r="SA2017" s="61"/>
      <c r="SC2017" s="62" t="s">
        <v>76</v>
      </c>
      <c r="SQ2017" s="59"/>
      <c r="SS2017" s="60" t="s">
        <v>76</v>
      </c>
      <c r="TA2017" s="36"/>
      <c r="TC2017" s="37" t="s">
        <v>76</v>
      </c>
      <c r="TK2017" s="61"/>
      <c r="TM2017" s="62" t="s">
        <v>76</v>
      </c>
      <c r="TV2017" s="1"/>
      <c r="VT2017" s="1"/>
    </row>
    <row r="2018" spans="14:592" x14ac:dyDescent="0.3">
      <c r="N2018" s="1"/>
      <c r="EA2018" s="63"/>
      <c r="EI2018" s="64"/>
      <c r="EU2018" s="53"/>
      <c r="FC2018" s="65"/>
      <c r="FO2018" s="66"/>
      <c r="FW2018" s="67"/>
      <c r="KG2018" s="1"/>
      <c r="KH2018" s="67"/>
      <c r="KJ2018" s="66"/>
      <c r="KL2018" s="65"/>
      <c r="KN2018" s="53"/>
      <c r="KP2018" s="64"/>
      <c r="KR2018" s="63"/>
      <c r="KV2018" s="1"/>
      <c r="KW2018" s="34"/>
      <c r="KY2018" s="35"/>
      <c r="LA2018" s="36"/>
      <c r="LC2018" s="37"/>
      <c r="LQ2018" s="1"/>
      <c r="LU2018" s="59"/>
      <c r="LW2018" s="77">
        <f t="array" ref="LW2018:LW2021">LT1952:LT1955+MD1952:MD1955</f>
        <v>0</v>
      </c>
      <c r="ME2018" s="34"/>
      <c r="MG2018" s="45">
        <f t="array" ref="MG2018:MG2021">LZ1952:LZ1955+NJ1952:NJ1955</f>
        <v>1.3802804055886544E-7</v>
      </c>
      <c r="MO2018" s="61"/>
      <c r="MQ2018" s="80">
        <f t="array" ref="MQ2018:MQ2021">LX1863:LX1866+NH1863:NH1866</f>
        <v>-2.4434489237023561E-4</v>
      </c>
      <c r="NE2018" s="59"/>
      <c r="NG2018" s="77">
        <f t="array" ref="NG2018:NG2021">ND1952:ND1955+NN1952:NN1955</f>
        <v>6.8578223200950052E-9</v>
      </c>
      <c r="NO2018" s="36"/>
      <c r="NQ2018" s="48">
        <f t="array" ref="NQ2018:NQ2021">MJ1952:MJ1955+NT1952:NT1955</f>
        <v>-1.3802804055886544E-7</v>
      </c>
      <c r="NY2018" s="61"/>
      <c r="OA2018" s="80">
        <f t="array" ref="OA2018:OA2021">MI1863:MI1866+NS1863:NS1866</f>
        <v>2.1575747212877336E-5</v>
      </c>
      <c r="RG2018" s="59"/>
      <c r="RI2018" s="77">
        <f t="array" ref="RI2018:RI2021">RF1952:RF1955+RP1952:RP1955</f>
        <v>0</v>
      </c>
      <c r="RQ2018" s="34"/>
      <c r="RS2018" s="45">
        <f t="array" ref="RS2018:RS2021">RL1952:RL1955+SV1952:SV1955</f>
        <v>2.7055558679730221E-8</v>
      </c>
      <c r="SA2018" s="61"/>
      <c r="SC2018" s="80">
        <f t="array" ref="SC2018:SC2021">RJ1863:RJ1866+ST1863:ST1866</f>
        <v>4.4396915689154723E-5</v>
      </c>
      <c r="SQ2018" s="59"/>
      <c r="SS2018" s="77">
        <f t="array" ref="SS2018:SS2021">SP1952:SP1955+SZ1952:SZ1955</f>
        <v>2.9992703689063927E-9</v>
      </c>
      <c r="TA2018" s="36"/>
      <c r="TC2018" s="48">
        <f t="array" ref="TC2018:TC2021">RV1952:RV1955+TF1952:TF1955</f>
        <v>-2.7055558679730221E-8</v>
      </c>
      <c r="TK2018" s="61"/>
      <c r="TM2018" s="80">
        <f t="array" ref="TM2018:TM2021">RU1863:RU1866+TE1863:TE1866</f>
        <v>-3.5634304897153858E-6</v>
      </c>
      <c r="TV2018" s="1"/>
      <c r="VT2018" s="1"/>
    </row>
    <row r="2019" spans="14:592" x14ac:dyDescent="0.3">
      <c r="N2019" s="1"/>
      <c r="EA2019" s="63"/>
      <c r="EI2019" s="64"/>
      <c r="EU2019" s="53"/>
      <c r="FC2019" s="65"/>
      <c r="FO2019" s="66"/>
      <c r="FW2019" s="67"/>
      <c r="KG2019" s="1"/>
      <c r="KH2019" s="67"/>
      <c r="KJ2019" s="66"/>
      <c r="KL2019" s="65"/>
      <c r="KN2019" s="53"/>
      <c r="KP2019" s="64"/>
      <c r="KR2019" s="63"/>
      <c r="KV2019" s="1"/>
      <c r="KW2019" s="34"/>
      <c r="KY2019" s="35"/>
      <c r="LA2019" s="36"/>
      <c r="LC2019" s="37"/>
      <c r="LQ2019" s="1"/>
      <c r="LU2019" s="59"/>
      <c r="LW2019" s="78">
        <v>0</v>
      </c>
      <c r="ME2019" s="34"/>
      <c r="MG2019" s="46">
        <v>7.8305534388880863E-8</v>
      </c>
      <c r="MO2019" s="61"/>
      <c r="MQ2019" s="81">
        <v>-2.8252102128943033E-4</v>
      </c>
      <c r="NE2019" s="59"/>
      <c r="NG2019" s="78">
        <v>-6.9175847251477476E-10</v>
      </c>
      <c r="NO2019" s="36"/>
      <c r="NQ2019" s="49">
        <v>-7.8305534388880863E-8</v>
      </c>
      <c r="NY2019" s="61"/>
      <c r="OA2019" s="81">
        <v>2.3958518952735372E-5</v>
      </c>
      <c r="PW2019" s="1"/>
      <c r="RG2019" s="59"/>
      <c r="RI2019" s="78">
        <v>0</v>
      </c>
      <c r="RQ2019" s="34"/>
      <c r="RS2019" s="46">
        <v>4.2116147659337474E-7</v>
      </c>
      <c r="SA2019" s="61"/>
      <c r="SC2019" s="81">
        <v>2.3319584500145659E-4</v>
      </c>
      <c r="SQ2019" s="59"/>
      <c r="SS2019" s="78">
        <v>1.7678626656181524E-8</v>
      </c>
      <c r="TA2019" s="36"/>
      <c r="TC2019" s="49">
        <v>-4.2116147659337474E-7</v>
      </c>
      <c r="TK2019" s="61"/>
      <c r="TM2019" s="81">
        <v>-1.7423255369173083E-5</v>
      </c>
      <c r="TV2019" s="1"/>
      <c r="VT2019" s="1"/>
    </row>
    <row r="2020" spans="14:592" x14ac:dyDescent="0.3">
      <c r="N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2"/>
      <c r="EB2020" s="1"/>
      <c r="EC2020" s="1"/>
      <c r="ED2020" s="1"/>
      <c r="EE2020" s="1"/>
      <c r="EF2020" s="1"/>
      <c r="EG2020" s="1"/>
      <c r="EH2020" s="1"/>
      <c r="EI2020" s="7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2"/>
      <c r="EV2020" s="1"/>
      <c r="EW2020" s="1"/>
      <c r="EX2020" s="1"/>
      <c r="EY2020" s="1"/>
      <c r="EZ2020" s="1"/>
      <c r="FA2020" s="1"/>
      <c r="FB2020" s="1"/>
      <c r="FC2020" s="7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2"/>
      <c r="FP2020" s="1"/>
      <c r="FQ2020" s="1"/>
      <c r="FR2020" s="1"/>
      <c r="FS2020" s="1"/>
      <c r="FT2020" s="1"/>
      <c r="FU2020" s="1"/>
      <c r="FV2020" s="1"/>
      <c r="FW2020" s="7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  <c r="GK2020" s="1"/>
      <c r="GL2020" s="1"/>
      <c r="GM2020" s="1"/>
      <c r="GN2020" s="1"/>
      <c r="GO2020" s="1"/>
      <c r="GP2020" s="1"/>
      <c r="GQ2020" s="1"/>
      <c r="GR2020" s="1"/>
      <c r="GS2020" s="1"/>
      <c r="GT2020" s="1"/>
      <c r="GU2020" s="1"/>
      <c r="GV2020" s="1"/>
      <c r="GW2020" s="1"/>
      <c r="GX2020" s="1"/>
      <c r="GY2020" s="1"/>
      <c r="GZ2020" s="1"/>
      <c r="HA2020" s="1"/>
      <c r="HB2020" s="1"/>
      <c r="HC2020" s="1"/>
      <c r="HD2020" s="1"/>
      <c r="HE2020" s="1"/>
      <c r="HF2020" s="1"/>
      <c r="HG2020" s="1"/>
      <c r="HH2020" s="1"/>
      <c r="HI2020" s="1"/>
      <c r="HJ2020" s="1"/>
      <c r="HK2020" s="1"/>
      <c r="HL2020" s="1"/>
      <c r="HM2020" s="1"/>
      <c r="HN2020" s="1"/>
      <c r="HO2020" s="1"/>
      <c r="HP2020" s="1"/>
      <c r="HQ2020" s="1"/>
      <c r="HR2020" s="1"/>
      <c r="HS2020" s="1"/>
      <c r="HT2020" s="1"/>
      <c r="HU2020" s="1"/>
      <c r="HV2020" s="1"/>
      <c r="HW2020" s="1"/>
      <c r="HX2020" s="1"/>
      <c r="HY2020" s="1"/>
      <c r="HZ2020" s="1"/>
      <c r="IA2020" s="1"/>
      <c r="IB2020" s="1"/>
      <c r="IC2020" s="1"/>
      <c r="ID2020" s="1"/>
      <c r="IE2020" s="1"/>
      <c r="IF2020" s="1"/>
      <c r="IG2020" s="1"/>
      <c r="IH2020" s="1"/>
      <c r="II2020" s="1"/>
      <c r="IJ2020" s="1"/>
      <c r="IK2020" s="1"/>
      <c r="IL2020" s="1"/>
      <c r="IM2020" s="1"/>
      <c r="IN2020" s="1"/>
      <c r="IO2020" s="1"/>
      <c r="IP2020" s="1"/>
      <c r="IQ2020" s="1"/>
      <c r="IR2020" s="1"/>
      <c r="IS2020" s="1"/>
      <c r="IT2020" s="1"/>
      <c r="IU2020" s="1"/>
      <c r="IV2020" s="1"/>
      <c r="IW2020" s="1"/>
      <c r="IX2020" s="1"/>
      <c r="IY2020" s="1"/>
      <c r="IZ2020" s="1"/>
      <c r="JA2020" s="1"/>
      <c r="JB2020" s="1"/>
      <c r="JC2020" s="1"/>
      <c r="JD2020" s="1"/>
      <c r="JE2020" s="1"/>
      <c r="JF2020" s="1"/>
      <c r="JG2020" s="1"/>
      <c r="JH2020" s="1"/>
      <c r="JI2020" s="1"/>
      <c r="JJ2020" s="1"/>
      <c r="JK2020" s="1"/>
      <c r="JL2020" s="1"/>
      <c r="JM2020" s="1"/>
      <c r="JN2020" s="1"/>
      <c r="JO2020" s="1"/>
      <c r="JP2020" s="1"/>
      <c r="JQ2020" s="1"/>
      <c r="JR2020" s="1"/>
      <c r="JS2020" s="1"/>
      <c r="JT2020" s="1"/>
      <c r="JU2020" s="1"/>
      <c r="JV2020" s="1"/>
      <c r="JW2020" s="1"/>
      <c r="JX2020" s="1"/>
      <c r="KG2020" s="1"/>
      <c r="KH2020" s="67"/>
      <c r="KJ2020" s="66"/>
      <c r="KL2020" s="65"/>
      <c r="KN2020" s="53"/>
      <c r="KP2020" s="64"/>
      <c r="KR2020" s="63"/>
      <c r="KV2020" s="1"/>
      <c r="KW2020" s="34"/>
      <c r="KY2020" s="35"/>
      <c r="LA2020" s="36"/>
      <c r="LC2020" s="37"/>
      <c r="LQ2020" s="1"/>
      <c r="LU2020" s="59"/>
      <c r="LW2020" s="78">
        <v>0</v>
      </c>
      <c r="ME2020" s="34"/>
      <c r="MG2020" s="46">
        <v>2.4899627884965247E-7</v>
      </c>
      <c r="MO2020" s="61"/>
      <c r="MQ2020" s="81">
        <v>-1.3420456988146024E-4</v>
      </c>
      <c r="NE2020" s="59"/>
      <c r="NG2020" s="78">
        <v>-1.5216327733461913E-8</v>
      </c>
      <c r="NO2020" s="36"/>
      <c r="NQ2020" s="49">
        <v>-2.4899627884965247E-7</v>
      </c>
      <c r="NY2020" s="61"/>
      <c r="OA2020" s="81">
        <v>1.2889469868746504E-5</v>
      </c>
      <c r="RG2020" s="59"/>
      <c r="RI2020" s="78">
        <v>0</v>
      </c>
      <c r="RQ2020" s="34"/>
      <c r="RS2020" s="46">
        <v>3.5313524874444346E-7</v>
      </c>
      <c r="SA2020" s="61"/>
      <c r="SC2020" s="81">
        <v>-9.6033740842817888E-4</v>
      </c>
      <c r="SQ2020" s="59"/>
      <c r="SS2020" s="78">
        <v>7.2563430677155683E-9</v>
      </c>
      <c r="TA2020" s="36"/>
      <c r="TC2020" s="49">
        <v>-3.5313524874444346E-7</v>
      </c>
      <c r="TK2020" s="61"/>
      <c r="TM2020" s="81">
        <v>8.2507076723090569E-5</v>
      </c>
      <c r="TV2020" s="1"/>
      <c r="VT2020" s="1"/>
    </row>
    <row r="2021" spans="14:592" ht="15" thickBot="1" x14ac:dyDescent="0.35">
      <c r="N2021" s="1"/>
      <c r="AI2021" s="1"/>
      <c r="AJ2021" s="125" t="s">
        <v>17</v>
      </c>
      <c r="AK2021" s="125"/>
      <c r="AL2021" s="125"/>
      <c r="AM2021" s="125"/>
      <c r="AN2021" s="125"/>
      <c r="AO2021" s="125"/>
      <c r="AP2021" s="125"/>
      <c r="AQ2021" s="125"/>
      <c r="AR2021" s="125"/>
      <c r="AS2021" s="125"/>
      <c r="AT2021" s="125"/>
      <c r="AU2021" s="125"/>
      <c r="AV2021" s="125"/>
      <c r="AW2021" s="125"/>
      <c r="AX2021" s="125"/>
      <c r="AY2021" s="1"/>
      <c r="DX2021" s="1"/>
      <c r="EA2021" s="2" t="s">
        <v>18</v>
      </c>
      <c r="EI2021" s="7" t="s">
        <v>19</v>
      </c>
      <c r="EL2021" s="1"/>
      <c r="ER2021" s="1"/>
      <c r="EU2021" s="2" t="s">
        <v>20</v>
      </c>
      <c r="FC2021" s="7" t="s">
        <v>21</v>
      </c>
      <c r="FF2021" s="1"/>
      <c r="FL2021" s="1"/>
      <c r="FO2021" s="2" t="s">
        <v>200</v>
      </c>
      <c r="FW2021" s="7" t="s">
        <v>201</v>
      </c>
      <c r="FZ2021" s="1"/>
      <c r="GA2021" s="11"/>
      <c r="GB2021" s="1"/>
      <c r="JX2021" s="1"/>
      <c r="KG2021" s="1"/>
      <c r="KH2021" s="67"/>
      <c r="KJ2021" s="66"/>
      <c r="KL2021" s="65"/>
      <c r="KN2021" s="53"/>
      <c r="KP2021" s="64"/>
      <c r="KR2021" s="63"/>
      <c r="KV2021" s="1"/>
      <c r="KW2021" s="34"/>
      <c r="KY2021" s="35"/>
      <c r="LA2021" s="36"/>
      <c r="LC2021" s="37"/>
      <c r="LQ2021" s="1"/>
      <c r="LU2021" s="59"/>
      <c r="LW2021" s="79">
        <v>0</v>
      </c>
      <c r="ME2021" s="34"/>
      <c r="MG2021" s="47">
        <v>-1.8993873977804635E-7</v>
      </c>
      <c r="MO2021" s="61"/>
      <c r="MQ2021" s="82">
        <v>-1.3488336928036326E-4</v>
      </c>
      <c r="NE2021" s="59"/>
      <c r="NG2021" s="79">
        <v>-3.8938789752455741E-9</v>
      </c>
      <c r="NO2021" s="36"/>
      <c r="NQ2021" s="50">
        <v>1.8993873977804635E-7</v>
      </c>
      <c r="NY2021" s="61"/>
      <c r="OA2021" s="82">
        <v>1.0282162173656193E-5</v>
      </c>
      <c r="PW2021" s="1"/>
      <c r="RG2021" s="59"/>
      <c r="RI2021" s="79">
        <v>0</v>
      </c>
      <c r="RQ2021" s="34"/>
      <c r="RS2021" s="47">
        <v>3.1178443513122457E-8</v>
      </c>
      <c r="SA2021" s="61"/>
      <c r="SC2021" s="82">
        <v>-1.2364554546563842E-3</v>
      </c>
      <c r="SQ2021" s="59"/>
      <c r="SS2021" s="79">
        <v>-1.1326035581040673E-8</v>
      </c>
      <c r="TA2021" s="36"/>
      <c r="TC2021" s="50">
        <v>-3.1178443513122457E-8</v>
      </c>
      <c r="TK2021" s="61"/>
      <c r="TM2021" s="82">
        <v>1.081419934532932E-4</v>
      </c>
      <c r="TV2021" s="1"/>
      <c r="VT2021" s="1"/>
    </row>
    <row r="2022" spans="14:592" x14ac:dyDescent="0.3">
      <c r="N2022" s="1"/>
      <c r="AI2022" s="1"/>
      <c r="AJ2022" s="125"/>
      <c r="AK2022" s="125"/>
      <c r="AL2022" s="125"/>
      <c r="AM2022" s="125"/>
      <c r="AN2022" s="125"/>
      <c r="AO2022" s="125"/>
      <c r="AP2022" s="125"/>
      <c r="AQ2022" s="125"/>
      <c r="AR2022" s="125"/>
      <c r="AS2022" s="125"/>
      <c r="AT2022" s="125"/>
      <c r="AU2022" s="125"/>
      <c r="AV2022" s="125"/>
      <c r="AW2022" s="125"/>
      <c r="AX2022" s="125"/>
      <c r="AY2022" s="1"/>
      <c r="DX2022" s="1"/>
      <c r="EA2022" s="4">
        <f t="array" ref="EA2022:EA2024">DY2024+EA2029:EA2031</f>
        <v>-0.88872286256698652</v>
      </c>
      <c r="EI2022" s="8">
        <f t="array" ref="EI2022:EI2024">KP1568:KP1570</f>
        <v>9.3705271630335173E-3</v>
      </c>
      <c r="EL2022" s="1"/>
      <c r="ER2022" s="1"/>
      <c r="EU2022" s="4">
        <f t="array" ref="EU2022:EU2024">ES2024+EU2029:EU2031</f>
        <v>-0.87850465588350923</v>
      </c>
      <c r="FC2022" s="8">
        <f t="array" ref="FC2022:FC2024">KL1568:KL1570</f>
        <v>9.3806111414928752E-3</v>
      </c>
      <c r="FF2022" s="1"/>
      <c r="FL2022" s="1"/>
      <c r="FO2022" s="4">
        <f t="array" ref="FO2022:FO2024">FM2024+FO2029:FO2031</f>
        <v>-0.88241489226577607</v>
      </c>
      <c r="FW2022" s="8">
        <f t="array" ref="FW2022:FW2024">KH1568:KH1570</f>
        <v>9.3767401635035386E-3</v>
      </c>
      <c r="FZ2022" s="1"/>
      <c r="GA2022" s="11"/>
      <c r="GB2022" s="1"/>
      <c r="JX2022" s="1"/>
      <c r="KG2022" s="1"/>
      <c r="KH2022" s="67"/>
      <c r="KJ2022" s="66"/>
      <c r="KL2022" s="65"/>
      <c r="KN2022" s="53"/>
      <c r="KP2022" s="64"/>
      <c r="KR2022" s="63"/>
      <c r="KV2022" s="1"/>
      <c r="KW2022" s="34"/>
      <c r="KY2022" s="35"/>
      <c r="LA2022" s="36"/>
      <c r="LC2022" s="37"/>
      <c r="LQ2022" s="1"/>
      <c r="LR2022" s="1"/>
      <c r="LS2022" s="1"/>
      <c r="LT2022" s="1"/>
      <c r="LU2022" s="2"/>
      <c r="LV2022" s="1"/>
      <c r="LW2022" s="7"/>
      <c r="LX2022" s="1"/>
      <c r="LY2022" s="1"/>
      <c r="LZ2022" s="1"/>
      <c r="MA2022" s="1"/>
      <c r="MB2022" s="1"/>
      <c r="MC2022" s="1"/>
      <c r="MD2022" s="1"/>
      <c r="ME2022" s="2"/>
      <c r="MF2022" s="1"/>
      <c r="MG2022" s="7"/>
      <c r="MH2022" s="1"/>
      <c r="MI2022" s="1"/>
      <c r="MJ2022" s="1"/>
      <c r="MK2022" s="1"/>
      <c r="ML2022" s="1"/>
      <c r="MM2022" s="1"/>
      <c r="MN2022" s="1"/>
      <c r="MO2022" s="2"/>
      <c r="MP2022" s="1"/>
      <c r="MQ2022" s="7"/>
      <c r="MR2022" s="1"/>
      <c r="MS2022" s="1"/>
      <c r="MT2022" s="1"/>
      <c r="MU2022" s="1"/>
      <c r="NA2022" s="1"/>
      <c r="NB2022" s="1"/>
      <c r="NC2022" s="1"/>
      <c r="ND2022" s="1"/>
      <c r="NE2022" s="2"/>
      <c r="NF2022" s="1"/>
      <c r="NG2022" s="7"/>
      <c r="NH2022" s="1"/>
      <c r="NI2022" s="1"/>
      <c r="NJ2022" s="1"/>
      <c r="NK2022" s="1"/>
      <c r="NL2022" s="1"/>
      <c r="NM2022" s="1"/>
      <c r="NN2022" s="1"/>
      <c r="NO2022" s="2"/>
      <c r="NP2022" s="1"/>
      <c r="NQ2022" s="7"/>
      <c r="NR2022" s="1"/>
      <c r="NS2022" s="1"/>
      <c r="NT2022" s="1"/>
      <c r="NU2022" s="1"/>
      <c r="NV2022" s="1"/>
      <c r="NW2022" s="1"/>
      <c r="NX2022" s="1"/>
      <c r="NY2022" s="2"/>
      <c r="NZ2022" s="1"/>
      <c r="OA2022" s="7"/>
      <c r="OB2022" s="1"/>
      <c r="OC2022" s="1"/>
      <c r="OD2022" s="1"/>
      <c r="OE2022" s="1"/>
      <c r="OF2022" s="1"/>
      <c r="OG2022" s="1"/>
      <c r="OH2022" s="1"/>
      <c r="OI2022" s="1"/>
      <c r="OJ2022" s="1"/>
      <c r="OK2022" s="1"/>
      <c r="OL2022" s="1"/>
      <c r="OM2022" s="1"/>
      <c r="ON2022" s="1"/>
      <c r="OO2022" s="1"/>
      <c r="OP2022" s="1"/>
      <c r="OQ2022" s="1"/>
      <c r="RC2022" s="1"/>
      <c r="RD2022" s="1"/>
      <c r="RE2022" s="1"/>
      <c r="RF2022" s="1"/>
      <c r="RG2022" s="2"/>
      <c r="RH2022" s="1"/>
      <c r="RI2022" s="7"/>
      <c r="RJ2022" s="1"/>
      <c r="RK2022" s="1"/>
      <c r="RL2022" s="1"/>
      <c r="RM2022" s="1"/>
      <c r="RN2022" s="1"/>
      <c r="RO2022" s="1"/>
      <c r="RP2022" s="1"/>
      <c r="RQ2022" s="2"/>
      <c r="RR2022" s="1"/>
      <c r="RS2022" s="7"/>
      <c r="RT2022" s="1"/>
      <c r="RU2022" s="1"/>
      <c r="RV2022" s="1"/>
      <c r="RW2022" s="1"/>
      <c r="RX2022" s="1"/>
      <c r="RY2022" s="1"/>
      <c r="RZ2022" s="1"/>
      <c r="SA2022" s="2"/>
      <c r="SB2022" s="1"/>
      <c r="SC2022" s="7"/>
      <c r="SD2022" s="1"/>
      <c r="SE2022" s="1"/>
      <c r="SF2022" s="1"/>
      <c r="SG2022" s="1"/>
      <c r="SM2022" s="1"/>
      <c r="SN2022" s="1"/>
      <c r="SO2022" s="1"/>
      <c r="SP2022" s="1"/>
      <c r="SQ2022" s="2"/>
      <c r="SR2022" s="1"/>
      <c r="SS2022" s="7"/>
      <c r="ST2022" s="1"/>
      <c r="SU2022" s="1"/>
      <c r="SV2022" s="1"/>
      <c r="SW2022" s="1"/>
      <c r="SX2022" s="1"/>
      <c r="SY2022" s="1"/>
      <c r="SZ2022" s="1"/>
      <c r="TA2022" s="2"/>
      <c r="TB2022" s="1"/>
      <c r="TC2022" s="7"/>
      <c r="TD2022" s="1"/>
      <c r="TE2022" s="1"/>
      <c r="TF2022" s="1"/>
      <c r="TG2022" s="1"/>
      <c r="TH2022" s="1"/>
      <c r="TI2022" s="1"/>
      <c r="TJ2022" s="1"/>
      <c r="TK2022" s="2"/>
      <c r="TL2022" s="1"/>
      <c r="TM2022" s="7"/>
      <c r="TN2022" s="1"/>
      <c r="TO2022" s="1"/>
      <c r="TP2022" s="1"/>
      <c r="TQ2022" s="1"/>
      <c r="TR2022" s="1"/>
      <c r="TS2022" s="1"/>
      <c r="TT2022" s="1"/>
      <c r="TU2022" s="1"/>
      <c r="TV2022" s="1"/>
      <c r="TW2022" s="1"/>
      <c r="TX2022" s="1"/>
      <c r="TY2022" s="1"/>
      <c r="TZ2022" s="1"/>
      <c r="UA2022" s="1"/>
      <c r="UB2022" s="1"/>
      <c r="UC2022" s="1"/>
      <c r="VT2022" s="1"/>
    </row>
    <row r="2023" spans="14:592" ht="15" thickBot="1" x14ac:dyDescent="0.35">
      <c r="N2023" s="1"/>
      <c r="AI2023" s="1"/>
      <c r="AJ2023" s="125"/>
      <c r="AK2023" s="125"/>
      <c r="AL2023" s="125"/>
      <c r="AM2023" s="125"/>
      <c r="AN2023" s="125"/>
      <c r="AO2023" s="125"/>
      <c r="AP2023" s="125"/>
      <c r="AQ2023" s="125"/>
      <c r="AR2023" s="125"/>
      <c r="AS2023" s="125"/>
      <c r="AT2023" s="125"/>
      <c r="AU2023" s="125"/>
      <c r="AV2023" s="125"/>
      <c r="AW2023" s="125"/>
      <c r="AX2023" s="125"/>
      <c r="AY2023" s="1"/>
      <c r="DX2023" s="1"/>
      <c r="DY2023" s="38" t="s">
        <v>22</v>
      </c>
      <c r="DZ2023" s="2"/>
      <c r="EA2023" s="5">
        <v>-2.4257229125975384</v>
      </c>
      <c r="EI2023" s="9">
        <v>-1.2203690285787928E-3</v>
      </c>
      <c r="EJ2023" s="7"/>
      <c r="EK2023" s="7" t="s">
        <v>23</v>
      </c>
      <c r="EL2023" s="1"/>
      <c r="ER2023" s="1"/>
      <c r="ES2023" s="38" t="s">
        <v>22</v>
      </c>
      <c r="ET2023" s="2"/>
      <c r="EU2023" s="5">
        <v>-2.4290198436535704</v>
      </c>
      <c r="FC2023" s="9">
        <v>-1.1777812040214832E-3</v>
      </c>
      <c r="FD2023" s="7"/>
      <c r="FE2023" s="7" t="s">
        <v>23</v>
      </c>
      <c r="FF2023" s="1"/>
      <c r="FL2023" s="1"/>
      <c r="FM2023" s="38" t="s">
        <v>22</v>
      </c>
      <c r="FN2023" s="2"/>
      <c r="FO2023" s="5">
        <v>-2.4277666544407137</v>
      </c>
      <c r="FW2023" s="9">
        <v>-1.194092804133218E-3</v>
      </c>
      <c r="FX2023" s="7"/>
      <c r="FY2023" s="7" t="s">
        <v>23</v>
      </c>
      <c r="FZ2023" s="1"/>
      <c r="GA2023" s="11" t="s">
        <v>24</v>
      </c>
      <c r="GB2023" s="1"/>
      <c r="JX2023" s="1"/>
      <c r="KG2023" s="1"/>
      <c r="KH2023" s="67"/>
      <c r="KJ2023" s="66"/>
      <c r="KL2023" s="65"/>
      <c r="KN2023" s="53"/>
      <c r="KP2023" s="64"/>
      <c r="KR2023" s="63"/>
      <c r="KV2023" s="1"/>
      <c r="KW2023" s="34"/>
      <c r="KY2023" s="35"/>
      <c r="LA2023" s="36"/>
      <c r="LC2023" s="37"/>
      <c r="LQ2023" s="1"/>
      <c r="LS2023" t="s">
        <v>173</v>
      </c>
      <c r="LU2023" s="2" t="s">
        <v>162</v>
      </c>
      <c r="LW2023" s="7" t="s">
        <v>163</v>
      </c>
      <c r="LY2023" t="s">
        <v>174</v>
      </c>
      <c r="MA2023" s="1"/>
      <c r="MC2023" t="s">
        <v>175</v>
      </c>
      <c r="ME2023" s="2" t="s">
        <v>164</v>
      </c>
      <c r="MG2023" s="7" t="s">
        <v>165</v>
      </c>
      <c r="MI2023" t="s">
        <v>176</v>
      </c>
      <c r="MK2023" s="1"/>
      <c r="MM2023" t="s">
        <v>177</v>
      </c>
      <c r="MO2023" s="2" t="s">
        <v>105</v>
      </c>
      <c r="MQ2023" s="7" t="s">
        <v>106</v>
      </c>
      <c r="MS2023" t="s">
        <v>178</v>
      </c>
      <c r="MU2023" s="1"/>
      <c r="NA2023" s="1"/>
      <c r="NC2023" t="s">
        <v>173</v>
      </c>
      <c r="NE2023" s="2" t="s">
        <v>170</v>
      </c>
      <c r="NG2023" s="7" t="s">
        <v>171</v>
      </c>
      <c r="NI2023" t="s">
        <v>174</v>
      </c>
      <c r="NK2023" s="1"/>
      <c r="NM2023" t="s">
        <v>175</v>
      </c>
      <c r="NO2023" s="2" t="s">
        <v>166</v>
      </c>
      <c r="NQ2023" s="7" t="s">
        <v>167</v>
      </c>
      <c r="NS2023" t="s">
        <v>176</v>
      </c>
      <c r="NU2023" s="1"/>
      <c r="NW2023" t="s">
        <v>177</v>
      </c>
      <c r="NY2023" s="2" t="s">
        <v>107</v>
      </c>
      <c r="OA2023" s="7" t="s">
        <v>108</v>
      </c>
      <c r="OC2023" t="s">
        <v>178</v>
      </c>
      <c r="OE2023" s="1"/>
      <c r="OF2023" s="11" t="s">
        <v>179</v>
      </c>
      <c r="OG2023" s="11"/>
      <c r="OH2023" s="11"/>
      <c r="OI2023" s="11"/>
      <c r="OJ2023" s="11" t="s">
        <v>180</v>
      </c>
      <c r="OK2023" s="11"/>
      <c r="OL2023" s="11"/>
      <c r="OM2023" s="11"/>
      <c r="ON2023" s="11" t="s">
        <v>181</v>
      </c>
      <c r="OO2023" s="11"/>
      <c r="OP2023" s="11"/>
      <c r="OQ2023" s="1"/>
      <c r="PW2023" s="1"/>
      <c r="RC2023" s="1"/>
      <c r="RE2023" t="s">
        <v>173</v>
      </c>
      <c r="RG2023" s="2" t="s">
        <v>162</v>
      </c>
      <c r="RI2023" s="7" t="s">
        <v>163</v>
      </c>
      <c r="RK2023" t="s">
        <v>174</v>
      </c>
      <c r="RM2023" s="1"/>
      <c r="RO2023" t="s">
        <v>175</v>
      </c>
      <c r="RQ2023" s="2" t="s">
        <v>164</v>
      </c>
      <c r="RS2023" s="7" t="s">
        <v>165</v>
      </c>
      <c r="RU2023" t="s">
        <v>176</v>
      </c>
      <c r="RW2023" s="1"/>
      <c r="RY2023" t="s">
        <v>177</v>
      </c>
      <c r="SA2023" s="2" t="s">
        <v>105</v>
      </c>
      <c r="SC2023" s="7" t="s">
        <v>106</v>
      </c>
      <c r="SE2023" t="s">
        <v>178</v>
      </c>
      <c r="SG2023" s="1"/>
      <c r="SM2023" s="1"/>
      <c r="SO2023" t="s">
        <v>173</v>
      </c>
      <c r="SQ2023" s="2" t="s">
        <v>170</v>
      </c>
      <c r="SS2023" s="7" t="s">
        <v>171</v>
      </c>
      <c r="SU2023" t="s">
        <v>174</v>
      </c>
      <c r="SW2023" s="1"/>
      <c r="SY2023" t="s">
        <v>175</v>
      </c>
      <c r="TA2023" s="2" t="s">
        <v>166</v>
      </c>
      <c r="TC2023" s="7" t="s">
        <v>167</v>
      </c>
      <c r="TE2023" t="s">
        <v>176</v>
      </c>
      <c r="TG2023" s="1"/>
      <c r="TI2023" t="s">
        <v>177</v>
      </c>
      <c r="TK2023" s="2" t="s">
        <v>107</v>
      </c>
      <c r="TM2023" s="7" t="s">
        <v>108</v>
      </c>
      <c r="TO2023" t="s">
        <v>178</v>
      </c>
      <c r="TQ2023" s="1"/>
      <c r="TR2023" s="11" t="s">
        <v>179</v>
      </c>
      <c r="TS2023" s="11"/>
      <c r="TT2023" s="11"/>
      <c r="TU2023" s="11"/>
      <c r="TV2023" s="11" t="s">
        <v>180</v>
      </c>
      <c r="TW2023" s="11"/>
      <c r="TX2023" s="11"/>
      <c r="TY2023" s="11"/>
      <c r="TZ2023" s="11" t="s">
        <v>181</v>
      </c>
      <c r="UA2023" s="11"/>
      <c r="UB2023" s="11"/>
      <c r="UC2023" s="1"/>
      <c r="VT2023" s="1"/>
    </row>
    <row r="2024" spans="14:592" ht="15" thickBot="1" x14ac:dyDescent="0.35">
      <c r="N2024" s="1"/>
      <c r="AI2024" s="1"/>
      <c r="AJ2024" s="125"/>
      <c r="AK2024" s="125"/>
      <c r="AL2024" s="125"/>
      <c r="AM2024" s="125"/>
      <c r="AN2024" s="125"/>
      <c r="AO2024" s="125"/>
      <c r="AP2024" s="125"/>
      <c r="AQ2024" s="125"/>
      <c r="AR2024" s="125"/>
      <c r="AS2024" s="125"/>
      <c r="AT2024" s="125"/>
      <c r="AU2024" s="125"/>
      <c r="AV2024" s="125"/>
      <c r="AW2024" s="125"/>
      <c r="AX2024" s="125"/>
      <c r="AY2024" s="1"/>
      <c r="DX2024" s="1"/>
      <c r="DY2024" s="3">
        <v>-1.1530780382068215</v>
      </c>
      <c r="DZ2024" s="38" t="s">
        <v>25</v>
      </c>
      <c r="EA2024" s="6">
        <v>-0.1447883394559395</v>
      </c>
      <c r="EI2024" s="10">
        <v>-2.6414654683796467E-3</v>
      </c>
      <c r="EJ2024" s="40" t="s">
        <v>25</v>
      </c>
      <c r="EK2024" s="41">
        <f t="array" ref="EK2024">SUM(EI2022:EI2024)</f>
        <v>5.5086926660750778E-3</v>
      </c>
      <c r="EL2024" s="1"/>
      <c r="ER2024" s="1"/>
      <c r="ES2024" s="3">
        <f>DY2024</f>
        <v>-1.1530780382068215</v>
      </c>
      <c r="ET2024" s="38" t="s">
        <v>25</v>
      </c>
      <c r="EU2024" s="6">
        <v>-0.15170961508338454</v>
      </c>
      <c r="FC2024" s="10">
        <v>-2.6385305593993715E-3</v>
      </c>
      <c r="FD2024" s="40" t="s">
        <v>25</v>
      </c>
      <c r="FE2024" s="41">
        <f t="array" ref="FE2024">SUM(FC2022:FC2024)</f>
        <v>5.5642993780720207E-3</v>
      </c>
      <c r="FF2024" s="1"/>
      <c r="FL2024" s="1"/>
      <c r="FM2024" s="3">
        <f>ES2024</f>
        <v>-1.1530780382068215</v>
      </c>
      <c r="FN2024" s="38" t="s">
        <v>25</v>
      </c>
      <c r="FO2024" s="6">
        <v>-0.1490525679139747</v>
      </c>
      <c r="FW2024" s="10">
        <v>-2.6396046473637124E-3</v>
      </c>
      <c r="FX2024" s="40" t="s">
        <v>25</v>
      </c>
      <c r="FY2024" s="41">
        <f t="array" ref="FY2024">SUM(FW2022:FW2024)</f>
        <v>5.5430427120066088E-3</v>
      </c>
      <c r="FZ2024" s="1"/>
      <c r="GA2024" s="42">
        <f t="array" ref="GA2024">SUM(EK2024,FE2024,FY2024)</f>
        <v>1.6616034756153707E-2</v>
      </c>
      <c r="GB2024" s="1"/>
      <c r="JX2024" s="1"/>
      <c r="KG2024" s="1"/>
      <c r="KH2024" s="67"/>
      <c r="KJ2024" s="66"/>
      <c r="KL2024" s="65"/>
      <c r="KN2024" s="53"/>
      <c r="KP2024" s="64"/>
      <c r="KR2024" s="63"/>
      <c r="KV2024" s="1"/>
      <c r="KW2024" s="34"/>
      <c r="KY2024" s="35"/>
      <c r="LA2024" s="36"/>
      <c r="LC2024" s="37"/>
      <c r="LQ2024" s="1"/>
      <c r="LS2024" s="12">
        <v>7.366454056444649E-2</v>
      </c>
      <c r="LU2024" s="4">
        <f t="array" ref="LU2024:LU2027">MMULT(LR2029:LT2032,LU2034:LU2036)+LS2024:LS2027</f>
        <v>0.37147955822439388</v>
      </c>
      <c r="LW2024" s="8">
        <f t="array" ref="LW2024:LW2027">LW2018:LW2021</f>
        <v>0</v>
      </c>
      <c r="LY2024" s="12">
        <f t="array" ref="LY2024:LY2027">LW2024:LW2027</f>
        <v>0</v>
      </c>
      <c r="MA2024" s="1"/>
      <c r="MC2024" s="12">
        <v>-1.0338621901540468</v>
      </c>
      <c r="ME2024" s="4">
        <f t="array" ref="ME2024:ME2027">MMULT(MB2029:MD2032,ME2034:ME2036)+MC2024:MC2027</f>
        <v>-1.2191107886352954</v>
      </c>
      <c r="MG2024" s="8">
        <f t="array" ref="MG2024:MG2027">MG2018:MG2021</f>
        <v>1.3802804055886544E-7</v>
      </c>
      <c r="MI2024" s="12">
        <f t="array" ref="MI2024:MI2027">MG2024:MG2027</f>
        <v>1.3802804055886544E-7</v>
      </c>
      <c r="MK2024" s="1"/>
      <c r="MM2024" s="12">
        <v>0.84711898952538855</v>
      </c>
      <c r="MO2024" s="4">
        <f t="array" ref="MO2024:MO2027">MMULT(ML2029:MN2032,MO2034:MO2036)+MM2024:MM2027</f>
        <v>0.54670343892078521</v>
      </c>
      <c r="MQ2024" s="8">
        <f t="array" ref="MQ2024:MQ2027">MQ2018:MQ2021</f>
        <v>-2.4434489237023561E-4</v>
      </c>
      <c r="MS2024" s="12">
        <f t="array" ref="MS2024:MS2027">MQ2024:MQ2027</f>
        <v>-2.4434489237023561E-4</v>
      </c>
      <c r="MU2024" s="1"/>
      <c r="NA2024" s="1"/>
      <c r="NC2024" s="12">
        <f t="array" ref="NC2024:NC2027">LS2024:LS2027</f>
        <v>7.366454056444649E-2</v>
      </c>
      <c r="NE2024" s="4">
        <f t="array" ref="NE2024:NE2027">MMULT(NB2029:ND2032,NE2034:NE2036)+NC2024:NC2027</f>
        <v>0.33620054089124912</v>
      </c>
      <c r="NG2024" s="8">
        <f t="array" ref="NG2024:NG2027">NG2018:NG2021</f>
        <v>6.8578223200950052E-9</v>
      </c>
      <c r="NI2024" s="12">
        <f t="array" ref="NI2024:NI2027">NG2024:NG2027</f>
        <v>6.8578223200950052E-9</v>
      </c>
      <c r="NK2024" s="1"/>
      <c r="NM2024" s="12">
        <f t="array" ref="NM2024:NM2027">MC2024:MC2027</f>
        <v>-1.0338621901540468</v>
      </c>
      <c r="NO2024" s="4">
        <f t="array" ref="NO2024:NO2027">MMULT(NL2029:NN2032,NO2034:NO2036)+NM2024:NM2027</f>
        <v>-1.23581466680394</v>
      </c>
      <c r="NQ2024" s="8">
        <f t="array" ref="NQ2024:NQ2027">NQ2018:NQ2021</f>
        <v>-1.3802804055886544E-7</v>
      </c>
      <c r="NS2024" s="12">
        <f t="array" ref="NS2024:NS2027">NQ2024:NQ2027</f>
        <v>-1.3802804055886544E-7</v>
      </c>
      <c r="NU2024" s="1"/>
      <c r="NW2024" s="12">
        <f t="array" ref="NW2024:NW2027">MM2024:MM2027</f>
        <v>0.84711898952538855</v>
      </c>
      <c r="NY2024" s="4">
        <f t="array" ref="NY2024:NY2027">MMULT(NV2029:NX2032,NY2034:NY2036)+NW2024:NW2027</f>
        <v>0.49454323035731196</v>
      </c>
      <c r="OA2024" s="8">
        <f t="array" ref="OA2024:OA2027">OA2018:OA2021</f>
        <v>2.1575747212877336E-5</v>
      </c>
      <c r="OC2024" s="12">
        <f t="array" ref="OC2024:OC2027">OA2024:OA2027</f>
        <v>2.1575747212877336E-5</v>
      </c>
      <c r="OE2024" s="1"/>
      <c r="OF2024" s="15">
        <f t="array" ref="OF2024:OF2027">LY2024:LY2027+NI2024:NI2027</f>
        <v>6.8578223200950052E-9</v>
      </c>
      <c r="OG2024" s="11"/>
      <c r="OH2024" s="11"/>
      <c r="OI2024" s="11"/>
      <c r="OJ2024" s="15">
        <f t="array" ref="OJ2024:OJ2027">MI2024:MI2027+NS2024:NS2027</f>
        <v>0</v>
      </c>
      <c r="OK2024" s="11"/>
      <c r="OL2024" s="11"/>
      <c r="OM2024" s="11"/>
      <c r="ON2024" s="15">
        <f t="array" ref="ON2024:ON2027">MS2024:MS2027+OC2024:OC2027</f>
        <v>-2.2276914515735827E-4</v>
      </c>
      <c r="OO2024" s="11"/>
      <c r="OP2024" s="11"/>
      <c r="OQ2024" s="1"/>
      <c r="RC2024" s="1"/>
      <c r="RE2024" s="12">
        <v>-9.4343818310451855E-2</v>
      </c>
      <c r="RG2024" s="4">
        <f t="array" ref="RG2024:RG2027">MMULT(RD2029:RF2032,RG2034:RG2036)+RE2024:RE2027</f>
        <v>-6.6089526350577299E-3</v>
      </c>
      <c r="RI2024" s="8">
        <f t="array" ref="RI2024:RI2027">RI2018:RI2021</f>
        <v>0</v>
      </c>
      <c r="RK2024" s="12">
        <f t="array" ref="RK2024:RK2027">RI2024:RI2027</f>
        <v>0</v>
      </c>
      <c r="RM2024" s="1"/>
      <c r="RO2024" s="12">
        <v>0.23729632065384257</v>
      </c>
      <c r="RQ2024" s="4">
        <f t="array" ref="RQ2024:RQ2027">MMULT(RN2029:RP2032,RQ2034:RQ2036)+RO2024:RO2027</f>
        <v>0.53948790492758647</v>
      </c>
      <c r="RS2024" s="8">
        <f t="array" ref="RS2024:RS2027">RS2018:RS2021</f>
        <v>2.7055558679730221E-8</v>
      </c>
      <c r="RU2024" s="12">
        <f t="array" ref="RU2024:RU2027">RS2024:RS2027</f>
        <v>2.7055558679730221E-8</v>
      </c>
      <c r="RW2024" s="1"/>
      <c r="RY2024" s="12">
        <v>0.41027090340899147</v>
      </c>
      <c r="SA2024" s="4">
        <f t="array" ref="SA2024:SA2027">MMULT(RX2029:RZ2032,SA2034:SA2036)+RY2024:RY2027</f>
        <v>0.88934716221867749</v>
      </c>
      <c r="SC2024" s="8">
        <f t="array" ref="SC2024:SC2027">SC2018:SC2021</f>
        <v>4.4396915689154723E-5</v>
      </c>
      <c r="SE2024" s="12">
        <f t="array" ref="SE2024:SE2027">SC2024:SC2027</f>
        <v>4.4396915689154723E-5</v>
      </c>
      <c r="SG2024" s="1"/>
      <c r="SM2024" s="1"/>
      <c r="SO2024" s="12">
        <f t="array" ref="SO2024:SO2027">RE2024:RE2027</f>
        <v>-9.4343818310451855E-2</v>
      </c>
      <c r="SQ2024" s="4">
        <f t="array" ref="SQ2024:SQ2027">MMULT(SN2029:SP2032,SQ2034:SQ2036)+SO2024:SO2027</f>
        <v>-6.2959919842065087E-2</v>
      </c>
      <c r="SS2024" s="8">
        <f t="array" ref="SS2024:SS2027">SS2018:SS2021</f>
        <v>2.9992703689063927E-9</v>
      </c>
      <c r="SU2024" s="12">
        <f t="array" ref="SU2024:SU2027">SS2024:SS2027</f>
        <v>2.9992703689063927E-9</v>
      </c>
      <c r="SW2024" s="1"/>
      <c r="SY2024" s="12">
        <f t="array" ref="SY2024:SY2027">RO2024:RO2027</f>
        <v>0.23729632065384257</v>
      </c>
      <c r="TA2024" s="4">
        <f t="array" ref="TA2024:TA2027">MMULT(SX2029:SZ2032,TA2034:TA2036)+SY2024:SY2027</f>
        <v>0.54646738830275332</v>
      </c>
      <c r="TC2024" s="8">
        <f t="array" ref="TC2024:TC2027">TC2018:TC2021</f>
        <v>-2.7055558679730221E-8</v>
      </c>
      <c r="TE2024" s="12">
        <f t="array" ref="TE2024:TE2027">TC2024:TC2027</f>
        <v>-2.7055558679730221E-8</v>
      </c>
      <c r="TG2024" s="1"/>
      <c r="TI2024" s="12">
        <f t="array" ref="TI2024:TI2027">RY2024:RY2027</f>
        <v>0.41027090340899147</v>
      </c>
      <c r="TK2024" s="4">
        <f t="array" ref="TK2024:TK2027">MMULT(TH2029:TJ2032,TK2034:TK2036)+TI2024:TI2027</f>
        <v>0.95149681903825889</v>
      </c>
      <c r="TM2024" s="8">
        <f t="array" ref="TM2024:TM2027">TM2018:TM2021</f>
        <v>-3.5634304897153858E-6</v>
      </c>
      <c r="TO2024" s="12">
        <f t="array" ref="TO2024:TO2027">TM2024:TM2027</f>
        <v>-3.5634304897153858E-6</v>
      </c>
      <c r="TQ2024" s="1"/>
      <c r="TR2024" s="15">
        <f t="array" ref="TR2024:TR2027">RK2024:RK2027+SU2024:SU2027</f>
        <v>2.9992703689063927E-9</v>
      </c>
      <c r="TS2024" s="11"/>
      <c r="TT2024" s="11"/>
      <c r="TU2024" s="11"/>
      <c r="TV2024" s="15">
        <f t="array" ref="TV2024:TV2027">RU2024:RU2027+TE2024:TE2027</f>
        <v>0</v>
      </c>
      <c r="TW2024" s="11"/>
      <c r="TX2024" s="11"/>
      <c r="TY2024" s="11"/>
      <c r="TZ2024" s="15">
        <f t="array" ref="TZ2024:TZ2027">SE2024:SE2027+TO2024:TO2027</f>
        <v>4.0833485199439335E-5</v>
      </c>
      <c r="UA2024" s="11"/>
      <c r="UB2024" s="11"/>
      <c r="UC2024" s="1"/>
      <c r="VT2024" s="1"/>
    </row>
    <row r="2025" spans="14:592" x14ac:dyDescent="0.3">
      <c r="N2025" s="1"/>
      <c r="AI2025" s="1"/>
      <c r="AJ2025" s="125"/>
      <c r="AK2025" s="125"/>
      <c r="AL2025" s="125"/>
      <c r="AM2025" s="125"/>
      <c r="AN2025" s="125"/>
      <c r="AO2025" s="125"/>
      <c r="AP2025" s="125"/>
      <c r="AQ2025" s="125"/>
      <c r="AR2025" s="125"/>
      <c r="AS2025" s="125"/>
      <c r="AT2025" s="125"/>
      <c r="AU2025" s="125"/>
      <c r="AV2025" s="125"/>
      <c r="AW2025" s="125"/>
      <c r="AX2025" s="125"/>
      <c r="AY2025" s="1"/>
      <c r="DX2025" s="1"/>
      <c r="EA2025" s="38" t="s">
        <v>26</v>
      </c>
      <c r="EI2025" s="40" t="s">
        <v>27</v>
      </c>
      <c r="EL2025" s="1"/>
      <c r="ER2025" s="1"/>
      <c r="EU2025" s="38" t="s">
        <v>26</v>
      </c>
      <c r="FC2025" s="40" t="s">
        <v>27</v>
      </c>
      <c r="FF2025" s="1"/>
      <c r="FL2025" s="1"/>
      <c r="FO2025" s="38" t="s">
        <v>26</v>
      </c>
      <c r="FW2025" s="40" t="s">
        <v>27</v>
      </c>
      <c r="FZ2025" s="1"/>
      <c r="GA2025" s="11"/>
      <c r="GB2025" s="1"/>
      <c r="JX2025" s="1"/>
      <c r="KG2025" s="1"/>
      <c r="KH2025" s="67"/>
      <c r="KJ2025" s="66"/>
      <c r="KL2025" s="65"/>
      <c r="KN2025" s="53"/>
      <c r="KP2025" s="64"/>
      <c r="KR2025" s="63"/>
      <c r="KV2025" s="1"/>
      <c r="KW2025" s="34"/>
      <c r="KY2025" s="35"/>
      <c r="LA2025" s="36"/>
      <c r="LC2025" s="37"/>
      <c r="LQ2025" s="1"/>
      <c r="LS2025" s="13">
        <v>0.30060421893931805</v>
      </c>
      <c r="LU2025" s="5">
        <v>0.2302294828378979</v>
      </c>
      <c r="LW2025" s="9">
        <v>0</v>
      </c>
      <c r="LY2025" s="13">
        <v>0</v>
      </c>
      <c r="MA2025" s="1"/>
      <c r="MC2025" s="13">
        <v>-0.6364421065265482</v>
      </c>
      <c r="ME2025" s="5">
        <v>-0.2949696695916964</v>
      </c>
      <c r="MG2025" s="9">
        <v>7.8305534388880863E-8</v>
      </c>
      <c r="MI2025" s="13">
        <v>7.8305534388880863E-8</v>
      </c>
      <c r="MK2025" s="1"/>
      <c r="MM2025" s="13">
        <v>0.61634378129002354</v>
      </c>
      <c r="MO2025" s="5">
        <v>0.7007682783654634</v>
      </c>
      <c r="MQ2025" s="9">
        <v>-2.8252102128943033E-4</v>
      </c>
      <c r="MS2025" s="13">
        <v>-2.8252102128943033E-4</v>
      </c>
      <c r="MU2025" s="1"/>
      <c r="NA2025" s="1"/>
      <c r="NC2025" s="13">
        <v>0.30060421893931805</v>
      </c>
      <c r="NE2025" s="5">
        <v>0.19073199119343096</v>
      </c>
      <c r="NG2025" s="9">
        <v>-6.9175847251477476E-10</v>
      </c>
      <c r="NI2025" s="13">
        <v>-6.9175847251477476E-10</v>
      </c>
      <c r="NK2025" s="1"/>
      <c r="NM2025" s="13">
        <v>-0.6364421065265482</v>
      </c>
      <c r="NO2025" s="5">
        <v>-0.29328472520152821</v>
      </c>
      <c r="NQ2025" s="9">
        <v>-7.8305534388880863E-8</v>
      </c>
      <c r="NS2025" s="13">
        <v>-7.8305534388880863E-8</v>
      </c>
      <c r="NU2025" s="1"/>
      <c r="NW2025" s="13">
        <v>0.61634378129002354</v>
      </c>
      <c r="NY2025" s="5">
        <v>0.66513722716846735</v>
      </c>
      <c r="OA2025" s="9">
        <v>2.3958518952735372E-5</v>
      </c>
      <c r="OC2025" s="13">
        <v>2.3958518952735372E-5</v>
      </c>
      <c r="OE2025" s="1"/>
      <c r="OF2025" s="16">
        <v>-6.9175847251477476E-10</v>
      </c>
      <c r="OG2025" s="11"/>
      <c r="OH2025" s="11"/>
      <c r="OI2025" s="11"/>
      <c r="OJ2025" s="16">
        <v>0</v>
      </c>
      <c r="OK2025" s="11"/>
      <c r="OL2025" s="11"/>
      <c r="OM2025" s="11"/>
      <c r="ON2025" s="16">
        <v>-2.5856250233669497E-4</v>
      </c>
      <c r="OO2025" s="11"/>
      <c r="OP2025" s="11"/>
      <c r="OQ2025" s="1"/>
      <c r="PW2025" s="1"/>
      <c r="RC2025" s="1"/>
      <c r="RE2025" s="13">
        <v>-0.50095916562423537</v>
      </c>
      <c r="RG2025" s="5">
        <v>-0.96849187829960248</v>
      </c>
      <c r="RI2025" s="9">
        <v>0</v>
      </c>
      <c r="RK2025" s="13">
        <v>0</v>
      </c>
      <c r="RM2025" s="1"/>
      <c r="RO2025" s="13">
        <v>-0.15019360154648406</v>
      </c>
      <c r="RQ2025" s="5">
        <v>-0.71972083449120072</v>
      </c>
      <c r="RS2025" s="9">
        <v>4.2116147659337474E-7</v>
      </c>
      <c r="RU2025" s="13">
        <v>4.2116147659337474E-7</v>
      </c>
      <c r="RW2025" s="1"/>
      <c r="RY2025" s="13">
        <v>1.9496062438116348</v>
      </c>
      <c r="SA2025" s="5">
        <v>2.3364448242835518</v>
      </c>
      <c r="SC2025" s="9">
        <v>2.3319584500145659E-4</v>
      </c>
      <c r="SE2025" s="13">
        <v>2.3319584500145659E-4</v>
      </c>
      <c r="SG2025" s="1"/>
      <c r="SM2025" s="1"/>
      <c r="SO2025" s="13">
        <v>-0.50095916562423537</v>
      </c>
      <c r="SQ2025" s="5">
        <v>-0.98006820412658535</v>
      </c>
      <c r="SS2025" s="9">
        <v>1.7678626656181524E-8</v>
      </c>
      <c r="SU2025" s="13">
        <v>1.7678626656181524E-8</v>
      </c>
      <c r="SW2025" s="1"/>
      <c r="SY2025" s="13">
        <v>-0.15019360154648406</v>
      </c>
      <c r="TA2025" s="5">
        <v>-0.67858160205595019</v>
      </c>
      <c r="TC2025" s="9">
        <v>-4.2116147659337474E-7</v>
      </c>
      <c r="TE2025" s="13">
        <v>-4.2116147659337474E-7</v>
      </c>
      <c r="TG2025" s="1"/>
      <c r="TI2025" s="13">
        <v>1.9496062438116348</v>
      </c>
      <c r="TK2025" s="5">
        <v>2.3588966972502803</v>
      </c>
      <c r="TM2025" s="9">
        <v>-1.7423255369173083E-5</v>
      </c>
      <c r="TO2025" s="13">
        <v>-1.7423255369173083E-5</v>
      </c>
      <c r="TQ2025" s="1"/>
      <c r="TR2025" s="16">
        <v>1.7678626656181524E-8</v>
      </c>
      <c r="TS2025" s="11"/>
      <c r="TT2025" s="11"/>
      <c r="TU2025" s="11"/>
      <c r="TV2025" s="16">
        <v>0</v>
      </c>
      <c r="TW2025" s="11"/>
      <c r="TX2025" s="11"/>
      <c r="TY2025" s="11"/>
      <c r="TZ2025" s="16">
        <v>2.1577258963228352E-4</v>
      </c>
      <c r="UA2025" s="11"/>
      <c r="UB2025" s="11"/>
      <c r="UC2025" s="1"/>
      <c r="VT2025" s="1"/>
    </row>
    <row r="2026" spans="14:592" x14ac:dyDescent="0.3">
      <c r="N2026" s="1"/>
      <c r="AI2026" s="1"/>
      <c r="AJ2026" s="125"/>
      <c r="AK2026" s="125"/>
      <c r="AL2026" s="125"/>
      <c r="AM2026" s="125"/>
      <c r="AN2026" s="125"/>
      <c r="AO2026" s="125"/>
      <c r="AP2026" s="125"/>
      <c r="AQ2026" s="125"/>
      <c r="AR2026" s="125"/>
      <c r="AS2026" s="125"/>
      <c r="AT2026" s="125"/>
      <c r="AU2026" s="125"/>
      <c r="AV2026" s="125"/>
      <c r="AW2026" s="125"/>
      <c r="AX2026" s="125"/>
      <c r="AY2026" s="1"/>
      <c r="DX2026" s="1"/>
      <c r="EA2026" s="38" t="s">
        <v>26</v>
      </c>
      <c r="EI2026" s="40" t="s">
        <v>27</v>
      </c>
      <c r="EL2026" s="1"/>
      <c r="ER2026" s="1"/>
      <c r="EU2026" s="38" t="s">
        <v>26</v>
      </c>
      <c r="FC2026" s="40" t="s">
        <v>27</v>
      </c>
      <c r="FF2026" s="1"/>
      <c r="FL2026" s="1"/>
      <c r="FO2026" s="38" t="s">
        <v>26</v>
      </c>
      <c r="FW2026" s="40" t="s">
        <v>27</v>
      </c>
      <c r="FZ2026" s="1"/>
      <c r="GA2026" s="11"/>
      <c r="GB2026" s="1"/>
      <c r="JX2026" s="1"/>
      <c r="KG2026" s="1"/>
      <c r="KH2026" s="67"/>
      <c r="KJ2026" s="66"/>
      <c r="KL2026" s="65"/>
      <c r="KN2026" s="53"/>
      <c r="KP2026" s="64"/>
      <c r="KR2026" s="63"/>
      <c r="KV2026" s="1"/>
      <c r="KW2026" s="34"/>
      <c r="KY2026" s="35"/>
      <c r="LA2026" s="36"/>
      <c r="LC2026" s="37"/>
      <c r="LQ2026" s="1"/>
      <c r="LS2026" s="13">
        <v>0.51735127430684213</v>
      </c>
      <c r="LU2026" s="5">
        <v>0.59420607979861007</v>
      </c>
      <c r="LW2026" s="9">
        <v>0</v>
      </c>
      <c r="LY2026" s="13">
        <v>0</v>
      </c>
      <c r="MA2026" s="1"/>
      <c r="MC2026" s="13">
        <v>0.35797660343283016</v>
      </c>
      <c r="ME2026" s="5">
        <v>0.41150721028778231</v>
      </c>
      <c r="MG2026" s="9">
        <v>2.4899627884965247E-7</v>
      </c>
      <c r="MI2026" s="13">
        <v>2.4899627884965247E-7</v>
      </c>
      <c r="MK2026" s="1"/>
      <c r="MM2026" s="13">
        <v>0.81397116146334447</v>
      </c>
      <c r="MO2026" s="5">
        <v>1.0843287401756903</v>
      </c>
      <c r="MQ2026" s="9">
        <v>-1.3420456988146024E-4</v>
      </c>
      <c r="MS2026" s="13">
        <v>-1.3420456988146024E-4</v>
      </c>
      <c r="MU2026" s="1"/>
      <c r="NA2026" s="1"/>
      <c r="NC2026" s="13">
        <v>0.51735127430684213</v>
      </c>
      <c r="NE2026" s="5">
        <v>0.60649041520994518</v>
      </c>
      <c r="NG2026" s="9">
        <v>-1.5216327733461913E-8</v>
      </c>
      <c r="NI2026" s="13">
        <v>-1.5216327733461913E-8</v>
      </c>
      <c r="NK2026" s="1"/>
      <c r="NM2026" s="13">
        <v>0.35797660343283016</v>
      </c>
      <c r="NO2026" s="5">
        <v>0.44857024178236238</v>
      </c>
      <c r="NQ2026" s="9">
        <v>-2.4899627884965247E-7</v>
      </c>
      <c r="NS2026" s="13">
        <v>-2.4899627884965247E-7</v>
      </c>
      <c r="NU2026" s="1"/>
      <c r="NW2026" s="13">
        <v>0.81397116146334447</v>
      </c>
      <c r="NY2026" s="5">
        <v>1.1138489615455205</v>
      </c>
      <c r="OA2026" s="9">
        <v>1.2889469868746504E-5</v>
      </c>
      <c r="OC2026" s="13">
        <v>1.2889469868746504E-5</v>
      </c>
      <c r="OE2026" s="1"/>
      <c r="OF2026" s="16">
        <v>-1.5216327733461913E-8</v>
      </c>
      <c r="OG2026" s="11"/>
      <c r="OH2026" s="11"/>
      <c r="OI2026" s="11"/>
      <c r="OJ2026" s="16">
        <v>0</v>
      </c>
      <c r="OK2026" s="11"/>
      <c r="OL2026" s="11"/>
      <c r="OM2026" s="11"/>
      <c r="ON2026" s="16">
        <v>-1.2131510001271373E-4</v>
      </c>
      <c r="OO2026" s="11"/>
      <c r="OP2026" s="11"/>
      <c r="OQ2026" s="1"/>
      <c r="RC2026" s="1"/>
      <c r="RE2026" s="13">
        <v>-0.58935824530440251</v>
      </c>
      <c r="RG2026" s="5">
        <v>-0.83476579012513596</v>
      </c>
      <c r="RI2026" s="9">
        <v>0</v>
      </c>
      <c r="RK2026" s="13">
        <v>0</v>
      </c>
      <c r="RM2026" s="1"/>
      <c r="RO2026" s="13">
        <v>-0.4186340867936813</v>
      </c>
      <c r="RQ2026" s="5">
        <v>-0.78894709486031778</v>
      </c>
      <c r="RS2026" s="9">
        <v>3.5313524874444346E-7</v>
      </c>
      <c r="RU2026" s="13">
        <v>3.5313524874444346E-7</v>
      </c>
      <c r="RW2026" s="1"/>
      <c r="RY2026" s="13">
        <v>-0.10131833346244673</v>
      </c>
      <c r="SA2026" s="5">
        <v>0.15972807583588666</v>
      </c>
      <c r="SC2026" s="9">
        <v>-9.6033740842817888E-4</v>
      </c>
      <c r="SE2026" s="13">
        <v>-9.6033740842817888E-4</v>
      </c>
      <c r="SG2026" s="1"/>
      <c r="SM2026" s="1"/>
      <c r="SO2026" s="13">
        <v>-0.58935824530440251</v>
      </c>
      <c r="SQ2026" s="5">
        <v>-0.82176706153234647</v>
      </c>
      <c r="SS2026" s="9">
        <v>7.2563430677155683E-9</v>
      </c>
      <c r="SU2026" s="13">
        <v>7.2563430677155683E-9</v>
      </c>
      <c r="SW2026" s="1"/>
      <c r="SY2026" s="13">
        <v>-0.4186340867936813</v>
      </c>
      <c r="TA2026" s="5">
        <v>-0.77206114608735188</v>
      </c>
      <c r="TC2026" s="9">
        <v>-3.5313524874444346E-7</v>
      </c>
      <c r="TE2026" s="13">
        <v>-3.5313524874444346E-7</v>
      </c>
      <c r="TG2026" s="1"/>
      <c r="TI2026" s="13">
        <v>-0.10131833346244673</v>
      </c>
      <c r="TK2026" s="5">
        <v>0.1383317504998986</v>
      </c>
      <c r="TM2026" s="9">
        <v>8.2507076723090569E-5</v>
      </c>
      <c r="TO2026" s="13">
        <v>8.2507076723090569E-5</v>
      </c>
      <c r="TQ2026" s="1"/>
      <c r="TR2026" s="16">
        <v>7.2563430677155683E-9</v>
      </c>
      <c r="TS2026" s="11"/>
      <c r="TT2026" s="11"/>
      <c r="TU2026" s="11"/>
      <c r="TV2026" s="16">
        <v>0</v>
      </c>
      <c r="TW2026" s="11"/>
      <c r="TX2026" s="11"/>
      <c r="TY2026" s="11"/>
      <c r="TZ2026" s="16">
        <v>-8.7783033170508833E-4</v>
      </c>
      <c r="UA2026" s="11"/>
      <c r="UB2026" s="11"/>
      <c r="UC2026" s="1"/>
      <c r="VT2026" s="1"/>
    </row>
    <row r="2027" spans="14:592" ht="15" thickBot="1" x14ac:dyDescent="0.35">
      <c r="N2027" s="1"/>
      <c r="AI2027" s="1"/>
      <c r="AJ2027" s="125"/>
      <c r="AK2027" s="125"/>
      <c r="AL2027" s="125"/>
      <c r="AM2027" s="125"/>
      <c r="AN2027" s="125"/>
      <c r="AO2027" s="125"/>
      <c r="AP2027" s="125"/>
      <c r="AQ2027" s="125"/>
      <c r="AR2027" s="125"/>
      <c r="AS2027" s="125"/>
      <c r="AT2027" s="125"/>
      <c r="AU2027" s="125"/>
      <c r="AV2027" s="125"/>
      <c r="AW2027" s="125"/>
      <c r="AX2027" s="125"/>
      <c r="AY2027" s="1"/>
      <c r="DX2027" s="1"/>
      <c r="EA2027" s="38" t="s">
        <v>26</v>
      </c>
      <c r="EI2027" s="40" t="s">
        <v>27</v>
      </c>
      <c r="EL2027" s="1"/>
      <c r="ER2027" s="1"/>
      <c r="EU2027" s="38" t="s">
        <v>26</v>
      </c>
      <c r="FC2027" s="40" t="s">
        <v>27</v>
      </c>
      <c r="FF2027" s="1"/>
      <c r="FL2027" s="1"/>
      <c r="FO2027" s="38" t="s">
        <v>26</v>
      </c>
      <c r="FW2027" s="40" t="s">
        <v>27</v>
      </c>
      <c r="FZ2027" s="1"/>
      <c r="GA2027" s="11"/>
      <c r="GB2027" s="1"/>
      <c r="JX2027" s="1"/>
      <c r="KG2027" s="1"/>
      <c r="KH2027" s="67"/>
      <c r="KJ2027" s="66"/>
      <c r="KL2027" s="65"/>
      <c r="KN2027" s="53"/>
      <c r="KP2027" s="64"/>
      <c r="KR2027" s="63"/>
      <c r="KV2027" s="1"/>
      <c r="KW2027" s="34"/>
      <c r="KY2027" s="35"/>
      <c r="LA2027" s="36"/>
      <c r="LC2027" s="37"/>
      <c r="LQ2027" s="1"/>
      <c r="LS2027" s="14">
        <v>-5.6798319329353655E-2</v>
      </c>
      <c r="LU2027" s="6">
        <v>-0.4639395737889061</v>
      </c>
      <c r="LW2027" s="10">
        <v>0</v>
      </c>
      <c r="LY2027" s="14">
        <v>0</v>
      </c>
      <c r="MA2027" s="1"/>
      <c r="MC2027" s="14">
        <v>-0.12606346686055492</v>
      </c>
      <c r="ME2027" s="6">
        <v>0.38365416590561119</v>
      </c>
      <c r="MG2027" s="10">
        <v>-1.8993873977804635E-7</v>
      </c>
      <c r="MI2027" s="14">
        <v>-1.8993873977804635E-7</v>
      </c>
      <c r="MK2027" s="1"/>
      <c r="MM2027" s="14">
        <v>-0.16535322989060797</v>
      </c>
      <c r="MO2027" s="6">
        <v>2.1838142589769655E-2</v>
      </c>
      <c r="MQ2027" s="10">
        <v>-1.3488336928036326E-4</v>
      </c>
      <c r="MS2027" s="14">
        <v>-1.3488336928036326E-4</v>
      </c>
      <c r="MU2027" s="1"/>
      <c r="NA2027" s="1"/>
      <c r="NC2027" s="14">
        <v>-5.6798319329353655E-2</v>
      </c>
      <c r="NE2027" s="6">
        <v>-0.46264155305709637</v>
      </c>
      <c r="NG2027" s="10">
        <v>-3.8938789752455741E-9</v>
      </c>
      <c r="NI2027" s="14">
        <v>-3.8938789752455741E-9</v>
      </c>
      <c r="NK2027" s="1"/>
      <c r="NM2027" s="14">
        <v>-0.12606346686055492</v>
      </c>
      <c r="NO2027" s="6">
        <v>0.39313864610501181</v>
      </c>
      <c r="NQ2027" s="10">
        <v>1.8993873977804635E-7</v>
      </c>
      <c r="NS2027" s="14">
        <v>1.8993873977804635E-7</v>
      </c>
      <c r="NU2027" s="1"/>
      <c r="NW2027" s="14">
        <v>-0.16535322989060797</v>
      </c>
      <c r="NY2027" s="6">
        <v>1.7080545184811863E-2</v>
      </c>
      <c r="OA2027" s="10">
        <v>1.0282162173656193E-5</v>
      </c>
      <c r="OC2027" s="14">
        <v>1.0282162173656193E-5</v>
      </c>
      <c r="OE2027" s="1"/>
      <c r="OF2027" s="17">
        <v>-3.8938789752455741E-9</v>
      </c>
      <c r="OG2027" s="11"/>
      <c r="OH2027" s="11"/>
      <c r="OI2027" s="11"/>
      <c r="OJ2027" s="17">
        <v>0</v>
      </c>
      <c r="OK2027" s="11"/>
      <c r="OL2027" s="11"/>
      <c r="OM2027" s="11"/>
      <c r="ON2027" s="17">
        <v>-1.2460120710670706E-4</v>
      </c>
      <c r="OO2027" s="11"/>
      <c r="OP2027" s="11"/>
      <c r="OQ2027" s="1"/>
      <c r="PW2027" s="1"/>
      <c r="RC2027" s="1"/>
      <c r="RE2027" s="14">
        <v>0.53591712904287858</v>
      </c>
      <c r="RG2027" s="6">
        <v>-0.12782768531963284</v>
      </c>
      <c r="RI2027" s="10">
        <v>0</v>
      </c>
      <c r="RK2027" s="14">
        <v>0</v>
      </c>
      <c r="RM2027" s="1"/>
      <c r="RO2027" s="14">
        <v>0.93589636172264734</v>
      </c>
      <c r="RQ2027" s="6">
        <v>1.3075835423249975</v>
      </c>
      <c r="RS2027" s="10">
        <v>3.1178443513122457E-8</v>
      </c>
      <c r="RU2027" s="14">
        <v>3.1178443513122457E-8</v>
      </c>
      <c r="RW2027" s="1"/>
      <c r="RY2027" s="14">
        <v>-6.6380823318705623E-2</v>
      </c>
      <c r="SA2027" s="6">
        <v>-0.48502936821794862</v>
      </c>
      <c r="SC2027" s="10">
        <v>-1.2364554546563842E-3</v>
      </c>
      <c r="SE2027" s="14">
        <v>-1.2364554546563842E-3</v>
      </c>
      <c r="SG2027" s="1"/>
      <c r="SM2027" s="1"/>
      <c r="SO2027" s="14">
        <v>0.53591712904287858</v>
      </c>
      <c r="SQ2027" s="6">
        <v>-7.2554121968924634E-2</v>
      </c>
      <c r="SS2027" s="10">
        <v>-1.1326035581040673E-8</v>
      </c>
      <c r="SU2027" s="14">
        <v>-1.1326035581040673E-8</v>
      </c>
      <c r="SW2027" s="1"/>
      <c r="SY2027" s="14">
        <v>0.93589636172264734</v>
      </c>
      <c r="TA2027" s="6">
        <v>1.28122717316804</v>
      </c>
      <c r="TC2027" s="10">
        <v>-3.1178443513122457E-8</v>
      </c>
      <c r="TE2027" s="14">
        <v>-3.1178443513122457E-8</v>
      </c>
      <c r="TG2027" s="1"/>
      <c r="TI2027" s="14">
        <v>-6.6380823318705623E-2</v>
      </c>
      <c r="TK2027" s="6">
        <v>-0.44735163283625212</v>
      </c>
      <c r="TM2027" s="10">
        <v>1.081419934532932E-4</v>
      </c>
      <c r="TO2027" s="14">
        <v>1.081419934532932E-4</v>
      </c>
      <c r="TQ2027" s="1"/>
      <c r="TR2027" s="17">
        <v>-1.1326035581040673E-8</v>
      </c>
      <c r="TS2027" s="11"/>
      <c r="TT2027" s="11"/>
      <c r="TU2027" s="11"/>
      <c r="TV2027" s="17">
        <v>0</v>
      </c>
      <c r="TW2027" s="11"/>
      <c r="TX2027" s="11"/>
      <c r="TY2027" s="11"/>
      <c r="TZ2027" s="17">
        <v>-1.1283134612030911E-3</v>
      </c>
      <c r="UA2027" s="11"/>
      <c r="UB2027" s="11"/>
      <c r="UC2027" s="1"/>
      <c r="VT2027" s="1"/>
    </row>
    <row r="2028" spans="14:592" ht="15" thickBot="1" x14ac:dyDescent="0.35">
      <c r="N2028" s="1"/>
      <c r="AI2028" s="1"/>
      <c r="AJ2028" s="125"/>
      <c r="AK2028" s="125"/>
      <c r="AL2028" s="125"/>
      <c r="AM2028" s="125"/>
      <c r="AN2028" s="125"/>
      <c r="AO2028" s="125"/>
      <c r="AP2028" s="125"/>
      <c r="AQ2028" s="125"/>
      <c r="AR2028" s="125"/>
      <c r="AS2028" s="125"/>
      <c r="AT2028" s="125"/>
      <c r="AU2028" s="125"/>
      <c r="AV2028" s="125"/>
      <c r="AW2028" s="125"/>
      <c r="AX2028" s="125"/>
      <c r="AY2028" s="1"/>
      <c r="DX2028" s="1"/>
      <c r="EA2028" s="38" t="s">
        <v>28</v>
      </c>
      <c r="EI2028" s="7" t="s">
        <v>29</v>
      </c>
      <c r="EL2028" s="1"/>
      <c r="ER2028" s="1"/>
      <c r="EU2028" s="38" t="s">
        <v>28</v>
      </c>
      <c r="FC2028" s="7" t="s">
        <v>29</v>
      </c>
      <c r="FF2028" s="1"/>
      <c r="FL2028" s="1"/>
      <c r="FO2028" s="38" t="s">
        <v>28</v>
      </c>
      <c r="FW2028" s="7" t="s">
        <v>29</v>
      </c>
      <c r="FZ2028" s="1"/>
      <c r="GA2028" s="11"/>
      <c r="GB2028" s="1"/>
      <c r="JX2028" s="1"/>
      <c r="KG2028" s="1"/>
      <c r="KH2028" s="67"/>
      <c r="KJ2028" s="66"/>
      <c r="KL2028" s="65"/>
      <c r="KN2028" s="53"/>
      <c r="KP2028" s="64"/>
      <c r="KR2028" s="63"/>
      <c r="KV2028" s="1"/>
      <c r="KW2028" s="34"/>
      <c r="KY2028" s="35"/>
      <c r="LA2028" s="36"/>
      <c r="LC2028" s="37"/>
      <c r="LQ2028" s="1"/>
      <c r="LR2028" t="s">
        <v>182</v>
      </c>
      <c r="LU2028" s="2"/>
      <c r="LW2028" s="7"/>
      <c r="LX2028" t="s">
        <v>183</v>
      </c>
      <c r="MA2028" s="1"/>
      <c r="MB2028" t="s">
        <v>184</v>
      </c>
      <c r="ME2028" s="2"/>
      <c r="MG2028" s="7"/>
      <c r="MH2028" t="s">
        <v>185</v>
      </c>
      <c r="MK2028" s="1"/>
      <c r="ML2028" t="s">
        <v>186</v>
      </c>
      <c r="MO2028" s="2"/>
      <c r="MQ2028" s="7"/>
      <c r="MR2028" t="s">
        <v>187</v>
      </c>
      <c r="MU2028" s="1"/>
      <c r="NA2028" s="1"/>
      <c r="NB2028" t="s">
        <v>182</v>
      </c>
      <c r="NE2028" s="2"/>
      <c r="NG2028" s="7"/>
      <c r="NH2028" t="s">
        <v>183</v>
      </c>
      <c r="NK2028" s="1"/>
      <c r="NL2028" t="s">
        <v>184</v>
      </c>
      <c r="NO2028" s="2"/>
      <c r="NQ2028" s="7"/>
      <c r="NR2028" t="s">
        <v>185</v>
      </c>
      <c r="NU2028" s="1"/>
      <c r="NV2028" t="s">
        <v>186</v>
      </c>
      <c r="NY2028" s="2"/>
      <c r="OA2028" s="7"/>
      <c r="OB2028" t="s">
        <v>187</v>
      </c>
      <c r="OE2028" s="1"/>
      <c r="OF2028" s="11" t="s">
        <v>188</v>
      </c>
      <c r="OG2028" s="11"/>
      <c r="OH2028" s="11"/>
      <c r="OI2028" s="11"/>
      <c r="OJ2028" s="11" t="s">
        <v>189</v>
      </c>
      <c r="OK2028" s="11"/>
      <c r="OL2028" s="11"/>
      <c r="OM2028" s="11"/>
      <c r="ON2028" s="11" t="s">
        <v>190</v>
      </c>
      <c r="OO2028" s="11"/>
      <c r="OP2028" s="11"/>
      <c r="OQ2028" s="1"/>
      <c r="RC2028" s="1"/>
      <c r="RD2028" t="s">
        <v>182</v>
      </c>
      <c r="RG2028" s="2"/>
      <c r="RI2028" s="7"/>
      <c r="RJ2028" t="s">
        <v>183</v>
      </c>
      <c r="RM2028" s="1"/>
      <c r="RN2028" t="s">
        <v>184</v>
      </c>
      <c r="RQ2028" s="2"/>
      <c r="RS2028" s="7"/>
      <c r="RT2028" t="s">
        <v>185</v>
      </c>
      <c r="RW2028" s="1"/>
      <c r="RX2028" t="s">
        <v>186</v>
      </c>
      <c r="SA2028" s="2"/>
      <c r="SC2028" s="7"/>
      <c r="SD2028" t="s">
        <v>187</v>
      </c>
      <c r="SG2028" s="1"/>
      <c r="SM2028" s="1"/>
      <c r="SN2028" t="s">
        <v>182</v>
      </c>
      <c r="SQ2028" s="2"/>
      <c r="SS2028" s="7"/>
      <c r="ST2028" t="s">
        <v>183</v>
      </c>
      <c r="SW2028" s="1"/>
      <c r="SX2028" t="s">
        <v>184</v>
      </c>
      <c r="TA2028" s="2"/>
      <c r="TC2028" s="7"/>
      <c r="TD2028" t="s">
        <v>185</v>
      </c>
      <c r="TG2028" s="1"/>
      <c r="TH2028" t="s">
        <v>186</v>
      </c>
      <c r="TK2028" s="2"/>
      <c r="TM2028" s="7"/>
      <c r="TN2028" t="s">
        <v>187</v>
      </c>
      <c r="TQ2028" s="1"/>
      <c r="TR2028" s="11" t="s">
        <v>188</v>
      </c>
      <c r="TS2028" s="11"/>
      <c r="TT2028" s="11"/>
      <c r="TU2028" s="11"/>
      <c r="TV2028" s="11" t="s">
        <v>189</v>
      </c>
      <c r="TW2028" s="11"/>
      <c r="TX2028" s="11"/>
      <c r="TY2028" s="11"/>
      <c r="TZ2028" s="11" t="s">
        <v>190</v>
      </c>
      <c r="UA2028" s="11"/>
      <c r="UB2028" s="11"/>
      <c r="UC2028" s="1"/>
      <c r="VT2028" s="1"/>
    </row>
    <row r="2029" spans="14:592" x14ac:dyDescent="0.3">
      <c r="N2029" s="1"/>
      <c r="AI2029" s="1"/>
      <c r="AJ2029" s="125"/>
      <c r="AK2029" s="125"/>
      <c r="AL2029" s="125"/>
      <c r="AM2029" s="125"/>
      <c r="AN2029" s="125"/>
      <c r="AO2029" s="125"/>
      <c r="AP2029" s="125"/>
      <c r="AQ2029" s="125"/>
      <c r="AR2029" s="125"/>
      <c r="AS2029" s="125"/>
      <c r="AT2029" s="125"/>
      <c r="AU2029" s="125"/>
      <c r="AV2029" s="125"/>
      <c r="AW2029" s="125"/>
      <c r="AX2029" s="125"/>
      <c r="AY2029" s="1"/>
      <c r="DX2029" s="1"/>
      <c r="EA2029" s="4">
        <f t="array" ref="EA2029:EA2031">EA2034:EA2036*DY2031</f>
        <v>0.26435517563983502</v>
      </c>
      <c r="EI2029" s="8">
        <f t="array" ref="EI2029:EI2031">EI2022:EI2024</f>
        <v>9.3705271630335173E-3</v>
      </c>
      <c r="EL2029" s="1"/>
      <c r="ER2029" s="1"/>
      <c r="EU2029" s="4">
        <f t="array" ref="EU2029:EU2031">EU2034:EU2036*ES2031</f>
        <v>0.27457338232331224</v>
      </c>
      <c r="FC2029" s="8">
        <f t="array" ref="FC2029:FC2031">FC2022:FC2024</f>
        <v>9.3806111414928752E-3</v>
      </c>
      <c r="FF2029" s="1"/>
      <c r="FL2029" s="1"/>
      <c r="FO2029" s="4">
        <f t="array" ref="FO2029:FO2031">FO2034:FO2036*FM2031</f>
        <v>0.27066314594104546</v>
      </c>
      <c r="FW2029" s="8">
        <f t="array" ref="FW2029:FW2031">FW2022:FW2024</f>
        <v>9.3767401635035386E-3</v>
      </c>
      <c r="FZ2029" s="1"/>
      <c r="GA2029" s="11"/>
      <c r="GB2029" s="1"/>
      <c r="JX2029" s="1"/>
      <c r="KG2029" s="1"/>
      <c r="KH2029" s="67"/>
      <c r="KJ2029" s="66"/>
      <c r="KL2029" s="65"/>
      <c r="KN2029" s="53"/>
      <c r="KP2029" s="64"/>
      <c r="KR2029" s="63"/>
      <c r="KV2029" s="1"/>
      <c r="KW2029" s="34"/>
      <c r="KY2029" s="35"/>
      <c r="LA2029" s="36"/>
      <c r="LC2029" s="37"/>
      <c r="LQ2029" s="1"/>
      <c r="LR2029" s="18">
        <v>-0.52947233263480031</v>
      </c>
      <c r="LS2029" s="19">
        <v>-0.39947885930524402</v>
      </c>
      <c r="LT2029" s="20">
        <v>0.25262508325138194</v>
      </c>
      <c r="LU2029" s="2"/>
      <c r="LW2029" s="7"/>
      <c r="LX2029" s="18">
        <f t="array" ref="LX2029:LZ2032">MMULT(LW2024:LW2027,TRANSPOSE(LU2034:LU2036))</f>
        <v>0</v>
      </c>
      <c r="LY2029" s="19">
        <v>0</v>
      </c>
      <c r="LZ2029" s="20">
        <v>0</v>
      </c>
      <c r="MA2029" s="1"/>
      <c r="MB2029" s="18">
        <v>-0.38168438751427647</v>
      </c>
      <c r="MC2029" s="19">
        <v>7.6898336230181972E-4</v>
      </c>
      <c r="MD2029" s="20">
        <v>-0.2539333164499975</v>
      </c>
      <c r="ME2029" s="2"/>
      <c r="MG2029" s="7"/>
      <c r="MH2029" s="18">
        <f t="array" ref="MH2029:MJ2032">MMULT(MG2024:MG2027,TRANSPOSE(ME2034:ME2036))</f>
        <v>1.1624271147985153E-8</v>
      </c>
      <c r="MI2029" s="19">
        <v>-6.5805912984607005E-8</v>
      </c>
      <c r="MJ2029" s="20">
        <v>8.3022168550889001E-8</v>
      </c>
      <c r="MK2029" s="1"/>
      <c r="ML2029" s="18">
        <v>-0.50673449918564895</v>
      </c>
      <c r="MM2029" s="19">
        <v>0.54269975669712345</v>
      </c>
      <c r="MN2029" s="20">
        <v>1.6562128354956893E-3</v>
      </c>
      <c r="MO2029" s="2"/>
      <c r="MQ2029" s="7"/>
      <c r="MR2029" s="18">
        <f t="array" ref="MR2029:MT2032">MMULT(MQ2024:MQ2027,TRANSPOSE(MO2034:MO2036))</f>
        <v>-2.0577929463003124E-5</v>
      </c>
      <c r="MS2029" s="19">
        <v>1.1649327673163238E-4</v>
      </c>
      <c r="MT2029" s="20">
        <v>-1.4697044714084059E-4</v>
      </c>
      <c r="MU2029" s="1"/>
      <c r="NA2029" s="1"/>
      <c r="NB2029" s="18">
        <f t="array" ref="NB2029:ND2032">LR2029:LT2032</f>
        <v>-0.52947233263480031</v>
      </c>
      <c r="NC2029" s="19">
        <v>-0.39947885930524402</v>
      </c>
      <c r="ND2029" s="20">
        <v>0.25262508325138194</v>
      </c>
      <c r="NE2029" s="2"/>
      <c r="NG2029" s="7"/>
      <c r="NH2029" s="18">
        <f t="array" ref="NH2029:NJ2032">MMULT(NG2024:NG2027,TRANSPOSE(NE2034:NE2036))</f>
        <v>1.0600835670691216E-9</v>
      </c>
      <c r="NI2029" s="19">
        <v>-3.4772404438408454E-9</v>
      </c>
      <c r="NJ2029" s="20">
        <v>3.8500773690397286E-9</v>
      </c>
      <c r="NK2029" s="1"/>
      <c r="NL2029" s="18">
        <f t="array" ref="NL2029:NN2032">MB2029:MD2032</f>
        <v>-0.38168438751427647</v>
      </c>
      <c r="NM2029" s="19">
        <v>7.6898336230181972E-4</v>
      </c>
      <c r="NN2029" s="20">
        <v>-0.2539333164499975</v>
      </c>
      <c r="NO2029" s="2"/>
      <c r="NQ2029" s="7"/>
      <c r="NR2029" s="18">
        <f t="array" ref="NR2029:NT2032">MMULT(NQ2024:NQ2027,TRANSPOSE(NO2034:NO2036))</f>
        <v>-2.1336402543187554E-8</v>
      </c>
      <c r="NS2029" s="19">
        <v>6.9986748360191168E-8</v>
      </c>
      <c r="NT2029" s="20">
        <v>-7.7490872531270765E-8</v>
      </c>
      <c r="NU2029" s="1"/>
      <c r="NV2029" s="18">
        <f t="array" ref="NV2029:NX2032">ML2029:MN2032</f>
        <v>-0.50673449918564895</v>
      </c>
      <c r="NW2029" s="19">
        <v>0.54269975669712345</v>
      </c>
      <c r="NX2029" s="20">
        <v>1.6562128354956893E-3</v>
      </c>
      <c r="NY2029" s="2"/>
      <c r="OA2029" s="7"/>
      <c r="OB2029" s="18">
        <f t="array" ref="OB2029:OD2032">MMULT(OA2024:OA2027,TRANSPOSE(NY2034:NY2036))</f>
        <v>3.3351833862169534E-6</v>
      </c>
      <c r="OC2029" s="19">
        <v>-1.0939924849739198E-5</v>
      </c>
      <c r="OD2029" s="20">
        <v>1.2112926259552062E-5</v>
      </c>
      <c r="OE2029" s="1"/>
      <c r="OF2029" s="26">
        <f t="array" ref="OF2029:OH2032">LX2029:LZ2032+NH2029:NJ2032</f>
        <v>1.0600835670691216E-9</v>
      </c>
      <c r="OG2029" s="27">
        <v>-3.4772404438408454E-9</v>
      </c>
      <c r="OH2029" s="28">
        <v>3.8500773690397286E-9</v>
      </c>
      <c r="OI2029" s="11"/>
      <c r="OJ2029" s="26">
        <f t="array" ref="OJ2029:OL2032">MH2029:MJ2032+NR2029:NT2032</f>
        <v>-9.7121313952024005E-9</v>
      </c>
      <c r="OK2029" s="27">
        <v>4.1808353755841628E-9</v>
      </c>
      <c r="OL2029" s="28">
        <v>5.5312960196182361E-9</v>
      </c>
      <c r="OM2029" s="11"/>
      <c r="ON2029" s="26">
        <f t="array" ref="ON2029:OP2032">MR2029:MT2032+OB2029:OD2032</f>
        <v>-1.7242746076786172E-5</v>
      </c>
      <c r="OO2029" s="27">
        <v>1.0555335188189318E-4</v>
      </c>
      <c r="OP2029" s="28">
        <v>-1.3485752088128851E-4</v>
      </c>
      <c r="OQ2029" s="1"/>
      <c r="PW2029" s="1"/>
      <c r="RC2029" s="1"/>
      <c r="RD2029" s="18">
        <v>-0.39051367704876422</v>
      </c>
      <c r="RE2029" s="19">
        <v>0.33578605516437443</v>
      </c>
      <c r="RF2029" s="20">
        <v>0.46669482465665896</v>
      </c>
      <c r="RG2029" s="2"/>
      <c r="RI2029" s="7"/>
      <c r="RJ2029" s="18">
        <f t="array" ref="RJ2029:RL2032">MMULT(RI2024:RI2027,TRANSPOSE(RG2034:RG2036))</f>
        <v>0</v>
      </c>
      <c r="RK2029" s="19">
        <v>0</v>
      </c>
      <c r="RL2029" s="20">
        <v>0</v>
      </c>
      <c r="RM2029" s="1"/>
      <c r="RN2029" s="18">
        <v>0.50533904310007394</v>
      </c>
      <c r="RO2029" s="19">
        <v>0.18177908381589994</v>
      </c>
      <c r="RP2029" s="20">
        <v>0.57573601844352673</v>
      </c>
      <c r="RQ2029" s="2"/>
      <c r="RS2029" s="7"/>
      <c r="RT2029" s="18">
        <f t="array" ref="RT2029:RV2032">MMULT(RS2024:RS2027,TRANSPOSE(RQ2034:RQ2036))</f>
        <v>2.2785308614105883E-9</v>
      </c>
      <c r="RU2029" s="19">
        <v>-1.2898942367213813E-8</v>
      </c>
      <c r="RV2029" s="20">
        <v>1.6273585742812009E-8</v>
      </c>
      <c r="RW2029" s="1"/>
      <c r="RX2029" s="18">
        <v>0.6167026780936089</v>
      </c>
      <c r="RY2029" s="19">
        <v>-0.7608640382873153</v>
      </c>
      <c r="RZ2029" s="20">
        <v>0.10705436382120619</v>
      </c>
      <c r="SA2029" s="2"/>
      <c r="SC2029" s="7"/>
      <c r="SD2029" s="18">
        <f t="array" ref="SD2029:SF2032">MMULT(SC2024:SC2027,TRANSPOSE(SA2034:SA2036))</f>
        <v>3.7389633585711513E-6</v>
      </c>
      <c r="SE2029" s="19">
        <v>-2.1166565567374482E-5</v>
      </c>
      <c r="SF2029" s="20">
        <v>2.6704198672679538E-5</v>
      </c>
      <c r="SG2029" s="1"/>
      <c r="SM2029" s="1"/>
      <c r="SN2029" s="18">
        <f t="array" ref="SN2029:SP2032">RD2029:RF2032</f>
        <v>-0.39051367704876422</v>
      </c>
      <c r="SO2029" s="19">
        <v>0.33578605516437443</v>
      </c>
      <c r="SP2029" s="20">
        <v>0.46669482465665896</v>
      </c>
      <c r="SQ2029" s="2"/>
      <c r="SS2029" s="7"/>
      <c r="ST2029" s="18">
        <f t="array" ref="ST2029:SV2032">MMULT(SS2024:SS2027,TRANSPOSE(SQ2034:SQ2036))</f>
        <v>4.636278227796024E-10</v>
      </c>
      <c r="SU2029" s="19">
        <v>-1.5207720092448064E-9</v>
      </c>
      <c r="SV2029" s="20">
        <v>1.6838323351016724E-9</v>
      </c>
      <c r="SW2029" s="1"/>
      <c r="SX2029" s="18">
        <f t="array" ref="SX2029:SZ2032">RN2029:RP2032</f>
        <v>0.50533904310007394</v>
      </c>
      <c r="SY2029" s="19">
        <v>0.18177908381589994</v>
      </c>
      <c r="SZ2029" s="20">
        <v>0.57573601844352673</v>
      </c>
      <c r="TA2029" s="2"/>
      <c r="TC2029" s="7"/>
      <c r="TD2029" s="18">
        <f t="array" ref="TD2029:TF2032">MMULT(TC2024:TC2027,TRANSPOSE(TA2034:TA2036))</f>
        <v>-4.182253755716874E-9</v>
      </c>
      <c r="TE2029" s="19">
        <v>1.3718448580418138E-8</v>
      </c>
      <c r="TF2029" s="20">
        <v>-1.5189369061710052E-8</v>
      </c>
      <c r="TG2029" s="1"/>
      <c r="TH2029" s="18">
        <f t="array" ref="TH2029:TJ2032">RX2029:RZ2032</f>
        <v>0.6167026780936089</v>
      </c>
      <c r="TI2029" s="19">
        <v>-0.7608640382873153</v>
      </c>
      <c r="TJ2029" s="20">
        <v>0.10705436382120619</v>
      </c>
      <c r="TK2029" s="2"/>
      <c r="TM2029" s="7"/>
      <c r="TN2029" s="18">
        <f t="array" ref="TN2029:TP2032">MMULT(TM2024:TM2027,TRANSPOSE(TK2034:TK2036))</f>
        <v>-5.5083580883559849E-7</v>
      </c>
      <c r="TO2029" s="19">
        <v>1.8068278878188071E-6</v>
      </c>
      <c r="TP2029" s="20">
        <v>-2.000559717681531E-6</v>
      </c>
      <c r="TQ2029" s="1"/>
      <c r="TR2029" s="26">
        <f t="array" ref="TR2029:TT2032">RJ2029:RL2032+ST2029:SV2032</f>
        <v>4.636278227796024E-10</v>
      </c>
      <c r="TS2029" s="27">
        <v>-1.5207720092448064E-9</v>
      </c>
      <c r="TT2029" s="28">
        <v>1.6838323351016724E-9</v>
      </c>
      <c r="TU2029" s="11"/>
      <c r="TV2029" s="26">
        <f t="array" ref="TV2029:TX2032">RT2029:RV2032+TD2029:TF2032</f>
        <v>-1.9037228943062857E-9</v>
      </c>
      <c r="TW2029" s="27">
        <v>8.195062132043253E-10</v>
      </c>
      <c r="TX2029" s="28">
        <v>1.0842166811019567E-9</v>
      </c>
      <c r="TY2029" s="11"/>
      <c r="TZ2029" s="26">
        <f t="array" ref="TZ2029:UB2032">SD2029:SF2032+TN2029:TP2032</f>
        <v>3.1881275497355527E-6</v>
      </c>
      <c r="UA2029" s="27">
        <v>-1.9359737679555673E-5</v>
      </c>
      <c r="UB2029" s="28">
        <v>2.4703638954998009E-5</v>
      </c>
      <c r="UC2029" s="1"/>
      <c r="VT2029" s="1"/>
    </row>
    <row r="2030" spans="14:592" ht="15" thickBot="1" x14ac:dyDescent="0.35">
      <c r="N2030" s="1"/>
      <c r="AI2030" s="1"/>
      <c r="AJ2030" s="125"/>
      <c r="AK2030" s="125"/>
      <c r="AL2030" s="125"/>
      <c r="AM2030" s="125"/>
      <c r="AN2030" s="125"/>
      <c r="AO2030" s="125"/>
      <c r="AP2030" s="125"/>
      <c r="AQ2030" s="125"/>
      <c r="AR2030" s="125"/>
      <c r="AS2030" s="125"/>
      <c r="AT2030" s="125"/>
      <c r="AU2030" s="125"/>
      <c r="AV2030" s="125"/>
      <c r="AW2030" s="125"/>
      <c r="AX2030" s="125"/>
      <c r="AY2030" s="1"/>
      <c r="DX2030" s="1"/>
      <c r="DY2030" s="38" t="s">
        <v>30</v>
      </c>
      <c r="DZ2030" s="2"/>
      <c r="EA2030" s="5">
        <v>-1.2726448743907168</v>
      </c>
      <c r="EI2030" s="9">
        <v>-1.2203690285787928E-3</v>
      </c>
      <c r="EJ2030" s="7"/>
      <c r="EK2030" s="7" t="s">
        <v>31</v>
      </c>
      <c r="EL2030" s="1"/>
      <c r="ER2030" s="1"/>
      <c r="ES2030" s="38" t="s">
        <v>30</v>
      </c>
      <c r="ET2030" s="2"/>
      <c r="EU2030" s="5">
        <v>-1.2759418054467488</v>
      </c>
      <c r="FC2030" s="9">
        <v>-1.1777812040214832E-3</v>
      </c>
      <c r="FD2030" s="7"/>
      <c r="FE2030" s="7" t="s">
        <v>31</v>
      </c>
      <c r="FF2030" s="1"/>
      <c r="FL2030" s="1"/>
      <c r="FM2030" s="38" t="s">
        <v>30</v>
      </c>
      <c r="FN2030" s="2"/>
      <c r="FO2030" s="5">
        <v>-1.2746886162338922</v>
      </c>
      <c r="FW2030" s="9">
        <v>-1.194092804133218E-3</v>
      </c>
      <c r="FX2030" s="7"/>
      <c r="FY2030" s="7" t="s">
        <v>31</v>
      </c>
      <c r="FZ2030" s="1"/>
      <c r="GA2030" s="11" t="s">
        <v>32</v>
      </c>
      <c r="GB2030" s="1"/>
      <c r="JX2030" s="1"/>
      <c r="KG2030" s="1"/>
      <c r="KH2030" s="67"/>
      <c r="KJ2030" s="66"/>
      <c r="KL2030" s="65"/>
      <c r="KN2030" s="53"/>
      <c r="KP2030" s="64"/>
      <c r="KR2030" s="63"/>
      <c r="KV2030" s="1"/>
      <c r="KW2030" s="34"/>
      <c r="KY2030" s="35"/>
      <c r="LA2030" s="36"/>
      <c r="LC2030" s="37"/>
      <c r="LQ2030" s="1"/>
      <c r="LR2030" s="21">
        <v>-0.82162469431729357</v>
      </c>
      <c r="LS2030">
        <v>-0.29387977528001341</v>
      </c>
      <c r="LT2030" s="22">
        <v>-0.23490021955232626</v>
      </c>
      <c r="LU2030" s="2"/>
      <c r="LW2030" s="7"/>
      <c r="LX2030" s="21">
        <v>0</v>
      </c>
      <c r="LY2030">
        <v>0</v>
      </c>
      <c r="LZ2030" s="22">
        <v>0</v>
      </c>
      <c r="MA2030" s="1"/>
      <c r="MB2030" s="21">
        <v>-0.33184539522779977</v>
      </c>
      <c r="MC2030">
        <v>-0.80006976312410094</v>
      </c>
      <c r="MD2030" s="22">
        <v>-1.9983686458710081E-2</v>
      </c>
      <c r="ME2030" s="2"/>
      <c r="MG2030" s="7"/>
      <c r="MH2030" s="21">
        <v>6.5946365712264881E-9</v>
      </c>
      <c r="MI2030">
        <v>-3.7332756165659232E-8</v>
      </c>
      <c r="MJ2030" s="22">
        <v>4.7099815719897513E-8</v>
      </c>
      <c r="MK2030" s="1"/>
      <c r="ML2030" s="21">
        <v>-0.50590698065161566</v>
      </c>
      <c r="MM2030">
        <v>-0.13584472636620334</v>
      </c>
      <c r="MN2030" s="22">
        <v>0.10351887613370861</v>
      </c>
      <c r="MO2030" s="2"/>
      <c r="MQ2030" s="7"/>
      <c r="MR2030" s="21">
        <v>-2.3792998460145775E-5</v>
      </c>
      <c r="MS2030">
        <v>1.346940351251725E-4</v>
      </c>
      <c r="MT2030" s="22">
        <v>-1.6993291909159E-4</v>
      </c>
      <c r="MU2030" s="1"/>
      <c r="NA2030" s="1"/>
      <c r="NB2030" s="21">
        <v>-0.82162469431729357</v>
      </c>
      <c r="NC2030">
        <v>-0.29387977528001341</v>
      </c>
      <c r="ND2030" s="22">
        <v>-0.23490021955232626</v>
      </c>
      <c r="NE2030" s="2"/>
      <c r="NG2030" s="7"/>
      <c r="NH2030" s="21">
        <v>-1.0693216517799635E-10</v>
      </c>
      <c r="NI2030">
        <v>3.5075428112938003E-10</v>
      </c>
      <c r="NJ2030" s="22">
        <v>-3.8836288191172167E-10</v>
      </c>
      <c r="NK2030" s="1"/>
      <c r="NL2030" s="21">
        <v>-0.33184539522779977</v>
      </c>
      <c r="NM2030">
        <v>-0.80006976312410094</v>
      </c>
      <c r="NN2030" s="22">
        <v>-1.9983686458710081E-2</v>
      </c>
      <c r="NO2030" s="2"/>
      <c r="NQ2030" s="7"/>
      <c r="NR2030" s="21">
        <v>-1.2104485409745727E-8</v>
      </c>
      <c r="NS2030">
        <v>3.970461152889924E-8</v>
      </c>
      <c r="NT2030" s="22">
        <v>-4.3961822244618294E-8</v>
      </c>
      <c r="NU2030" s="1"/>
      <c r="NV2030" s="21">
        <v>-0.50590698065161566</v>
      </c>
      <c r="NW2030">
        <v>-0.13584472636620334</v>
      </c>
      <c r="NX2030" s="22">
        <v>0.10351887613370861</v>
      </c>
      <c r="NY2030" s="2"/>
      <c r="OA2030" s="7"/>
      <c r="OB2030" s="21">
        <v>3.7035127257069287E-6</v>
      </c>
      <c r="OC2030">
        <v>-1.2148102879956901E-5</v>
      </c>
      <c r="OD2030" s="22">
        <v>1.3450647641503491E-5</v>
      </c>
      <c r="OE2030" s="1"/>
      <c r="OF2030" s="29">
        <v>-1.0693216517799635E-10</v>
      </c>
      <c r="OG2030" s="11">
        <v>3.5075428112938003E-10</v>
      </c>
      <c r="OH2030" s="30">
        <v>-3.8836288191172167E-10</v>
      </c>
      <c r="OI2030" s="11"/>
      <c r="OJ2030" s="29">
        <v>-5.5098488385192393E-9</v>
      </c>
      <c r="OK2030" s="11">
        <v>2.3718553632400074E-9</v>
      </c>
      <c r="OL2030" s="30">
        <v>3.1379934752792186E-9</v>
      </c>
      <c r="OM2030" s="11"/>
      <c r="ON2030" s="29">
        <v>-2.0089485734438847E-5</v>
      </c>
      <c r="OO2030" s="11">
        <v>1.2254593224521559E-4</v>
      </c>
      <c r="OP2030" s="30">
        <v>-1.564822714500865E-4</v>
      </c>
      <c r="OQ2030" s="1"/>
      <c r="RC2030" s="1"/>
      <c r="RD2030" s="21">
        <v>-0.37670306847816049</v>
      </c>
      <c r="RE2030">
        <v>0.22731398690263319</v>
      </c>
      <c r="RF2030" s="22">
        <v>-0.54437413481294894</v>
      </c>
      <c r="RG2030" s="2"/>
      <c r="RI2030" s="7"/>
      <c r="RJ2030" s="21">
        <v>0</v>
      </c>
      <c r="RK2030">
        <v>0</v>
      </c>
      <c r="RL2030" s="22">
        <v>0</v>
      </c>
      <c r="RM2030" s="1"/>
      <c r="RN2030" s="21">
        <v>0.45345837484955626</v>
      </c>
      <c r="RO2030">
        <v>0.5037006506971069</v>
      </c>
      <c r="RP2030" s="22">
        <v>-0.61110629615372369</v>
      </c>
      <c r="RQ2030" s="2"/>
      <c r="RS2030" s="7"/>
      <c r="RT2030" s="21">
        <v>3.5468845179464105E-8</v>
      </c>
      <c r="RU2030">
        <v>-2.0079192147448125E-7</v>
      </c>
      <c r="RV2030" s="22">
        <v>2.533234475784973E-7</v>
      </c>
      <c r="RW2030" s="1"/>
      <c r="RX2030" s="21">
        <v>1.3691615571537483E-2</v>
      </c>
      <c r="RY2030">
        <v>-0.76038568180962729</v>
      </c>
      <c r="RZ2030" s="22">
        <v>3.8514318129245093E-2</v>
      </c>
      <c r="SA2030" s="2"/>
      <c r="SC2030" s="7"/>
      <c r="SD2030" s="21">
        <v>1.9638993076369809E-5</v>
      </c>
      <c r="SE2030">
        <v>-1.1117788401837974E-4</v>
      </c>
      <c r="SF2030" s="22">
        <v>1.4026443228990987E-4</v>
      </c>
      <c r="SG2030" s="1"/>
      <c r="SM2030" s="1"/>
      <c r="SN2030" s="21">
        <v>-0.37670306847816049</v>
      </c>
      <c r="SO2030">
        <v>0.22731398690263319</v>
      </c>
      <c r="SP2030" s="22">
        <v>-0.54437413481294894</v>
      </c>
      <c r="SQ2030" s="2"/>
      <c r="SS2030" s="7"/>
      <c r="ST2030" s="21">
        <v>2.7327656990548185E-9</v>
      </c>
      <c r="SU2030">
        <v>-8.9639003069979841E-9</v>
      </c>
      <c r="SV2030" s="22">
        <v>9.9250282710334273E-9</v>
      </c>
      <c r="SW2030" s="1"/>
      <c r="SX2030" s="21">
        <v>0.45345837484955626</v>
      </c>
      <c r="SY2030">
        <v>0.5037006506971069</v>
      </c>
      <c r="SZ2030" s="22">
        <v>-0.61110629615372369</v>
      </c>
      <c r="TA2030" s="2"/>
      <c r="TC2030" s="7"/>
      <c r="TD2030" s="21">
        <v>-6.5103226590014349E-8</v>
      </c>
      <c r="TE2030">
        <v>2.1354879893970831E-7</v>
      </c>
      <c r="TF2030" s="22">
        <v>-2.364459436331742E-7</v>
      </c>
      <c r="TG2030" s="1"/>
      <c r="TH2030" s="21">
        <v>1.3691615571537483E-2</v>
      </c>
      <c r="TI2030">
        <v>-0.76038568180962729</v>
      </c>
      <c r="TJ2030" s="22">
        <v>3.8514318129245093E-2</v>
      </c>
      <c r="TK2030" s="2"/>
      <c r="TM2030" s="7"/>
      <c r="TN2030" s="21">
        <v>-2.6932903536429545E-6</v>
      </c>
      <c r="TO2030">
        <v>8.8344149797419203E-6</v>
      </c>
      <c r="TP2030" s="22">
        <v>-9.7816592586965602E-6</v>
      </c>
      <c r="TQ2030" s="1"/>
      <c r="TR2030" s="29">
        <v>2.7327656990548185E-9</v>
      </c>
      <c r="TS2030" s="11">
        <v>-8.9639003069979841E-9</v>
      </c>
      <c r="TT2030" s="30">
        <v>9.9250282710334273E-9</v>
      </c>
      <c r="TU2030" s="11"/>
      <c r="TV2030" s="29">
        <v>-2.9634381410550244E-8</v>
      </c>
      <c r="TW2030" s="11">
        <v>1.2756877465227066E-8</v>
      </c>
      <c r="TX2030" s="30">
        <v>1.6877503945323098E-8</v>
      </c>
      <c r="TY2030" s="11"/>
      <c r="TZ2030" s="29">
        <v>1.6945702722726856E-5</v>
      </c>
      <c r="UA2030" s="11">
        <v>-1.0234346903863781E-4</v>
      </c>
      <c r="UB2030" s="30">
        <v>1.304827730312133E-4</v>
      </c>
      <c r="UC2030" s="1"/>
      <c r="VT2030" s="1"/>
    </row>
    <row r="2031" spans="14:592" ht="15" thickBot="1" x14ac:dyDescent="0.35">
      <c r="N2031" s="1"/>
      <c r="AI2031" s="1"/>
      <c r="AJ2031" s="125"/>
      <c r="AK2031" s="125"/>
      <c r="AL2031" s="125"/>
      <c r="AM2031" s="125"/>
      <c r="AN2031" s="125"/>
      <c r="AO2031" s="125"/>
      <c r="AP2031" s="125"/>
      <c r="AQ2031" s="125"/>
      <c r="AR2031" s="125"/>
      <c r="AS2031" s="125"/>
      <c r="AT2031" s="125"/>
      <c r="AU2031" s="125"/>
      <c r="AV2031" s="125"/>
      <c r="AW2031" s="125"/>
      <c r="AX2031" s="125"/>
      <c r="AY2031" s="1"/>
      <c r="DX2031" s="1"/>
      <c r="DY2031" s="3">
        <v>-0.94976431784566084</v>
      </c>
      <c r="DZ2031" s="38" t="s">
        <v>25</v>
      </c>
      <c r="EA2031" s="6">
        <v>1.008289698750882</v>
      </c>
      <c r="EI2031" s="10">
        <v>-2.6414654683796467E-3</v>
      </c>
      <c r="EJ2031" s="40" t="s">
        <v>25</v>
      </c>
      <c r="EK2031" s="41">
        <f t="array" ref="EK2031">SUM(EI2029:EI2031*EA2034:EA2036)</f>
        <v>-1.4391794849006952E-3</v>
      </c>
      <c r="EL2031" s="1"/>
      <c r="ER2031" s="1"/>
      <c r="ES2031" s="3">
        <f>DY2031</f>
        <v>-0.94976431784566084</v>
      </c>
      <c r="ET2031" s="38" t="s">
        <v>25</v>
      </c>
      <c r="EU2031" s="6">
        <v>1.001368423123437</v>
      </c>
      <c r="FC2031" s="10">
        <v>-2.6385305593993715E-3</v>
      </c>
      <c r="FD2031" s="40" t="s">
        <v>25</v>
      </c>
      <c r="FE2031" s="41">
        <f t="array" ref="FE2031">SUM(FC2029:FC2031*EU2034:EU2036)</f>
        <v>-1.5122754062703342E-3</v>
      </c>
      <c r="FF2031" s="1"/>
      <c r="FL2031" s="1"/>
      <c r="FM2031" s="3">
        <f>ES2031</f>
        <v>-0.94976431784566084</v>
      </c>
      <c r="FN2031" s="38" t="s">
        <v>25</v>
      </c>
      <c r="FO2031" s="6">
        <v>1.0040254702928468</v>
      </c>
      <c r="FW2031" s="10">
        <v>-2.6396046473637124E-3</v>
      </c>
      <c r="FX2031" s="40" t="s">
        <v>25</v>
      </c>
      <c r="FY2031" s="41">
        <f t="array" ref="FY2031">SUM(FW2029:FW2031*FO2034:FO2036)</f>
        <v>-1.4843726717617143E-3</v>
      </c>
      <c r="FZ2031" s="1"/>
      <c r="GA2031" s="42">
        <f t="array" ref="GA2031">SUM(EK2031,FE2031,FY2031)</f>
        <v>-4.4358275629327436E-3</v>
      </c>
      <c r="GB2031" s="1"/>
      <c r="JX2031" s="1"/>
      <c r="KG2031" s="1"/>
      <c r="KH2031" s="67"/>
      <c r="KJ2031" s="66"/>
      <c r="KL2031" s="65"/>
      <c r="KN2031" s="53"/>
      <c r="KP2031" s="64"/>
      <c r="KR2031" s="63"/>
      <c r="KV2031" s="1"/>
      <c r="KW2031" s="34"/>
      <c r="KY2031" s="35"/>
      <c r="LA2031" s="36"/>
      <c r="LC2031" s="37"/>
      <c r="LQ2031" s="1"/>
      <c r="LR2031" s="21">
        <v>-3.1928430929729266E-2</v>
      </c>
      <c r="LS2031">
        <v>-0.31957112810991123</v>
      </c>
      <c r="LT2031" s="22">
        <v>-0.1210569065612241</v>
      </c>
      <c r="LU2031" s="2"/>
      <c r="LW2031" s="7"/>
      <c r="LX2031" s="21">
        <v>0</v>
      </c>
      <c r="LY2031">
        <v>0</v>
      </c>
      <c r="LZ2031" s="22">
        <v>0</v>
      </c>
      <c r="MA2031" s="1"/>
      <c r="MB2031" s="21">
        <v>0.76298877350623884</v>
      </c>
      <c r="MC2031">
        <v>0.27940616115035494</v>
      </c>
      <c r="MD2031" s="22">
        <v>0.20363373073869409</v>
      </c>
      <c r="ME2031" s="2"/>
      <c r="MG2031" s="7"/>
      <c r="MH2031" s="21">
        <v>2.0969654053397166E-8</v>
      </c>
      <c r="MI2031">
        <v>-1.1871086043913814E-7</v>
      </c>
      <c r="MJ2031" s="22">
        <v>1.4976819889277378E-7</v>
      </c>
      <c r="MK2031" s="1"/>
      <c r="ML2031" s="21">
        <v>4.9549998198802667E-2</v>
      </c>
      <c r="MM2031">
        <v>-0.70532928158871511</v>
      </c>
      <c r="MN2031" s="22">
        <v>-0.11652180704402382</v>
      </c>
      <c r="MO2031" s="2"/>
      <c r="MQ2031" s="7"/>
      <c r="MR2031" s="21">
        <v>-1.1302270924693032E-5</v>
      </c>
      <c r="MS2031">
        <v>6.3983044401688747E-5</v>
      </c>
      <c r="MT2031" s="22">
        <v>-8.0722397969899416E-5</v>
      </c>
      <c r="MU2031" s="1"/>
      <c r="NA2031" s="1"/>
      <c r="NB2031" s="21">
        <v>-3.1928430929729266E-2</v>
      </c>
      <c r="NC2031">
        <v>-0.31957112810991123</v>
      </c>
      <c r="ND2031" s="22">
        <v>-0.1210569065612241</v>
      </c>
      <c r="NE2031" s="2"/>
      <c r="NG2031" s="7"/>
      <c r="NH2031" s="21">
        <v>-2.3521430314860707E-9</v>
      </c>
      <c r="NI2031">
        <v>7.7153982316645759E-9</v>
      </c>
      <c r="NJ2031" s="22">
        <v>-8.5426592162979376E-9</v>
      </c>
      <c r="NK2031" s="1"/>
      <c r="NL2031" s="21">
        <v>0.76298877350623884</v>
      </c>
      <c r="NM2031">
        <v>0.27940616115035494</v>
      </c>
      <c r="NN2031" s="22">
        <v>0.20363373073869409</v>
      </c>
      <c r="NO2031" s="2"/>
      <c r="NQ2031" s="7"/>
      <c r="NR2031" s="21">
        <v>-3.8489895355909499E-8</v>
      </c>
      <c r="NS2031">
        <v>1.2625289643985553E-7</v>
      </c>
      <c r="NT2031" s="22">
        <v>-1.3978999359097887E-7</v>
      </c>
      <c r="NU2031" s="1"/>
      <c r="NV2031" s="21">
        <v>4.9549998198802667E-2</v>
      </c>
      <c r="NW2031">
        <v>-0.70532928158871511</v>
      </c>
      <c r="NX2031" s="22">
        <v>-0.11652180704402382</v>
      </c>
      <c r="NY2031" s="2"/>
      <c r="OA2031" s="7"/>
      <c r="OB2031" s="21">
        <v>1.9924568701717927E-6</v>
      </c>
      <c r="OC2031">
        <v>-6.5355711821143219E-6</v>
      </c>
      <c r="OD2031" s="22">
        <v>7.2363286659040922E-6</v>
      </c>
      <c r="OE2031" s="1"/>
      <c r="OF2031" s="29">
        <v>-2.3521430314860707E-9</v>
      </c>
      <c r="OG2031" s="11">
        <v>7.7153982316645759E-9</v>
      </c>
      <c r="OH2031" s="30">
        <v>-8.5426592162979376E-9</v>
      </c>
      <c r="OI2031" s="11"/>
      <c r="OJ2031" s="29">
        <v>-1.7520241302512333E-8</v>
      </c>
      <c r="OK2031" s="11">
        <v>7.5420360007173977E-9</v>
      </c>
      <c r="OL2031" s="30">
        <v>9.9782053017949151E-9</v>
      </c>
      <c r="OM2031" s="11"/>
      <c r="ON2031" s="29">
        <v>-9.3098140545212392E-6</v>
      </c>
      <c r="OO2031" s="11">
        <v>5.7447473219574428E-5</v>
      </c>
      <c r="OP2031" s="30">
        <v>-7.348606930399533E-5</v>
      </c>
      <c r="OQ2031" s="1"/>
      <c r="PW2031" s="1"/>
      <c r="RC2031" s="1"/>
      <c r="RD2031" s="21">
        <v>0.55487882753938245</v>
      </c>
      <c r="RE2031">
        <v>0.7333673533539562</v>
      </c>
      <c r="RF2031" s="22">
        <v>9.5597644382601932E-2</v>
      </c>
      <c r="RG2031" s="2"/>
      <c r="RI2031" s="7"/>
      <c r="RJ2031" s="21">
        <v>0</v>
      </c>
      <c r="RK2031">
        <v>0</v>
      </c>
      <c r="RL2031" s="22">
        <v>0</v>
      </c>
      <c r="RM2031" s="1"/>
      <c r="RN2031" s="21">
        <v>-0.12464207426547272</v>
      </c>
      <c r="RO2031">
        <v>-2.713299523764259E-2</v>
      </c>
      <c r="RP2031" s="22">
        <v>-0.61971661365688502</v>
      </c>
      <c r="RQ2031" s="2"/>
      <c r="RS2031" s="7"/>
      <c r="RT2031" s="21">
        <v>2.9739898260498323E-8</v>
      </c>
      <c r="RU2031">
        <v>-1.6835990249940424E-7</v>
      </c>
      <c r="RV2031" s="22">
        <v>2.1240650829943424E-7</v>
      </c>
      <c r="RW2031" s="1"/>
      <c r="RX2031" s="21">
        <v>-0.23732217465652886</v>
      </c>
      <c r="RY2031">
        <v>-0.22603293901329477</v>
      </c>
      <c r="RZ2031" s="22">
        <v>0.2880690564832708</v>
      </c>
      <c r="SA2031" s="2"/>
      <c r="SC2031" s="7"/>
      <c r="SD2031" s="21">
        <v>-8.0876482661953634E-5</v>
      </c>
      <c r="SE2031">
        <v>4.5784812766313458E-4</v>
      </c>
      <c r="SF2031" s="22">
        <v>-5.776311383210985E-4</v>
      </c>
      <c r="SG2031" s="1"/>
      <c r="SM2031" s="1"/>
      <c r="SN2031" s="21">
        <v>0.55487882753938245</v>
      </c>
      <c r="SO2031">
        <v>0.7333673533539562</v>
      </c>
      <c r="SP2031" s="22">
        <v>9.5597644382601932E-2</v>
      </c>
      <c r="SQ2031" s="2"/>
      <c r="SS2031" s="7"/>
      <c r="ST2031" s="21">
        <v>1.1216869851761696E-9</v>
      </c>
      <c r="SU2031">
        <v>-3.6793093217811991E-9</v>
      </c>
      <c r="SV2031" s="22">
        <v>4.0738124907577071E-9</v>
      </c>
      <c r="SW2031" s="1"/>
      <c r="SX2031" s="21">
        <v>-0.12464207426547272</v>
      </c>
      <c r="SY2031">
        <v>-2.713299523764259E-2</v>
      </c>
      <c r="SZ2031" s="22">
        <v>-0.61971661365688502</v>
      </c>
      <c r="TA2031" s="2"/>
      <c r="TC2031" s="7"/>
      <c r="TD2031" s="21">
        <v>-5.4587718472948861E-8</v>
      </c>
      <c r="TE2031">
        <v>1.7905628226643303E-7</v>
      </c>
      <c r="TF2031" s="22">
        <v>-1.9825506785401255E-7</v>
      </c>
      <c r="TG2031" s="1"/>
      <c r="TH2031" s="21">
        <v>-0.23732217465652886</v>
      </c>
      <c r="TI2031">
        <v>-0.22603293901329477</v>
      </c>
      <c r="TJ2031" s="22">
        <v>0.2880690564832708</v>
      </c>
      <c r="TK2031" s="2"/>
      <c r="TM2031" s="7"/>
      <c r="TN2031" s="21">
        <v>1.2753960677104251E-5</v>
      </c>
      <c r="TO2031">
        <v>-4.1834992318762147E-5</v>
      </c>
      <c r="TP2031" s="22">
        <v>4.6320626876899732E-5</v>
      </c>
      <c r="TQ2031" s="1"/>
      <c r="TR2031" s="29">
        <v>1.1216869851761696E-9</v>
      </c>
      <c r="TS2031" s="11">
        <v>-3.6793093217811991E-9</v>
      </c>
      <c r="TT2031" s="30">
        <v>4.0738124907577071E-9</v>
      </c>
      <c r="TU2031" s="11"/>
      <c r="TV2031" s="29">
        <v>-2.4847820212450538E-8</v>
      </c>
      <c r="TW2031" s="11">
        <v>1.0696379767028783E-8</v>
      </c>
      <c r="TX2031" s="30">
        <v>1.4151440445421685E-8</v>
      </c>
      <c r="TY2031" s="11"/>
      <c r="TZ2031" s="29">
        <v>-6.8122521984849383E-5</v>
      </c>
      <c r="UA2031" s="11">
        <v>4.1601313534437244E-4</v>
      </c>
      <c r="UB2031" s="30">
        <v>-5.3131051144419874E-4</v>
      </c>
      <c r="UC2031" s="1"/>
      <c r="VT2031" s="1"/>
    </row>
    <row r="2032" spans="14:592" ht="15" thickBot="1" x14ac:dyDescent="0.35">
      <c r="N2032" s="1"/>
      <c r="AI2032" s="1"/>
      <c r="AJ2032" s="125"/>
      <c r="AK2032" s="125"/>
      <c r="AL2032" s="125"/>
      <c r="AM2032" s="125"/>
      <c r="AN2032" s="125"/>
      <c r="AO2032" s="125"/>
      <c r="AP2032" s="125"/>
      <c r="AQ2032" s="125"/>
      <c r="AR2032" s="125"/>
      <c r="AS2032" s="125"/>
      <c r="AT2032" s="125"/>
      <c r="AU2032" s="125"/>
      <c r="AV2032" s="125"/>
      <c r="AW2032" s="125"/>
      <c r="AX2032" s="125"/>
      <c r="AY2032" s="1"/>
      <c r="DX2032" s="1"/>
      <c r="EA2032" s="38" t="s">
        <v>26</v>
      </c>
      <c r="EI2032" s="40" t="s">
        <v>27</v>
      </c>
      <c r="EL2032" s="1"/>
      <c r="ER2032" s="1"/>
      <c r="EU2032" s="38" t="s">
        <v>26</v>
      </c>
      <c r="FC2032" s="40" t="s">
        <v>27</v>
      </c>
      <c r="FF2032" s="1"/>
      <c r="FL2032" s="1"/>
      <c r="FO2032" s="38" t="s">
        <v>26</v>
      </c>
      <c r="FW2032" s="40" t="s">
        <v>27</v>
      </c>
      <c r="FZ2032" s="1"/>
      <c r="GA2032" s="1"/>
      <c r="GB2032" s="1"/>
      <c r="JX2032" s="1"/>
      <c r="KG2032" s="1"/>
      <c r="KH2032" s="67"/>
      <c r="KJ2032" s="66"/>
      <c r="KL2032" s="65"/>
      <c r="KN2032" s="53"/>
      <c r="KP2032" s="64"/>
      <c r="KR2032" s="63"/>
      <c r="KV2032" s="1"/>
      <c r="KW2032" s="34"/>
      <c r="KY2032" s="35"/>
      <c r="LA2032" s="36"/>
      <c r="LC2032" s="37"/>
      <c r="LQ2032" s="1"/>
      <c r="LR2032" s="23">
        <v>-0.23232346978379145</v>
      </c>
      <c r="LS2032" s="24">
        <v>0.131771436364536</v>
      </c>
      <c r="LT2032" s="25">
        <v>-0.53991578013510722</v>
      </c>
      <c r="LU2032" s="2"/>
      <c r="LW2032" s="7"/>
      <c r="LX2032" s="23">
        <v>0</v>
      </c>
      <c r="LY2032" s="24">
        <v>0</v>
      </c>
      <c r="LZ2032" s="25">
        <v>0</v>
      </c>
      <c r="MA2032" s="1"/>
      <c r="MB2032" s="23">
        <v>0.23303988117624833</v>
      </c>
      <c r="MC2032" s="24">
        <v>-0.41478820170720521</v>
      </c>
      <c r="MD2032" s="25">
        <v>0.48602550038922426</v>
      </c>
      <c r="ME2032" s="2"/>
      <c r="MG2032" s="7"/>
      <c r="MH2032" s="23">
        <v>-1.5996020835672091E-8</v>
      </c>
      <c r="MI2032" s="24">
        <v>9.0554731717063599E-8</v>
      </c>
      <c r="MJ2032" s="25">
        <v>-1.1424581559187808E-7</v>
      </c>
      <c r="MK2032" s="1"/>
      <c r="ML2032" s="23">
        <v>0.27825300510389134</v>
      </c>
      <c r="MM2032" s="24">
        <v>0.2163650713279209</v>
      </c>
      <c r="MN2032" s="25">
        <v>0.44375221309779772</v>
      </c>
      <c r="MO2032" s="2"/>
      <c r="MQ2032" s="7"/>
      <c r="MR2032" s="23">
        <v>-1.1359437194937758E-5</v>
      </c>
      <c r="MS2032" s="24">
        <v>6.4306667152525137E-5</v>
      </c>
      <c r="MT2032" s="25">
        <v>-8.1130687458613369E-5</v>
      </c>
      <c r="MU2032" s="1"/>
      <c r="NA2032" s="1"/>
      <c r="NB2032" s="23">
        <v>-0.23232346978379145</v>
      </c>
      <c r="NC2032" s="24">
        <v>0.131771436364536</v>
      </c>
      <c r="ND2032" s="25">
        <v>-0.53991578013510722</v>
      </c>
      <c r="NE2032" s="2"/>
      <c r="NG2032" s="7"/>
      <c r="NH2032" s="23">
        <v>-6.0191660284318921E-10</v>
      </c>
      <c r="NI2032" s="24">
        <v>1.9743809075470303E-9</v>
      </c>
      <c r="NJ2032" s="25">
        <v>-2.1860781193533324E-9</v>
      </c>
      <c r="NK2032" s="1"/>
      <c r="NL2032" s="23">
        <v>0.23303988117624833</v>
      </c>
      <c r="NM2032" s="24">
        <v>-0.41478820170720521</v>
      </c>
      <c r="NN2032" s="25">
        <v>0.48602550038922426</v>
      </c>
      <c r="NO2032" s="2"/>
      <c r="NQ2032" s="7"/>
      <c r="NR2032" s="23">
        <v>2.9360768971590326E-8</v>
      </c>
      <c r="NS2032" s="24">
        <v>-9.6307929395177873E-8</v>
      </c>
      <c r="NT2032" s="25">
        <v>1.0663426513407415E-7</v>
      </c>
      <c r="NU2032" s="1"/>
      <c r="NV2032" s="23">
        <v>0.27825300510389134</v>
      </c>
      <c r="NW2032" s="24">
        <v>0.2163650713279209</v>
      </c>
      <c r="NX2032" s="25">
        <v>0.44375221309779772</v>
      </c>
      <c r="NY2032" s="2"/>
      <c r="OA2032" s="7"/>
      <c r="OB2032" s="23">
        <v>1.589418717118592E-6</v>
      </c>
      <c r="OC2032" s="24">
        <v>-5.2135427970482176E-6</v>
      </c>
      <c r="OD2032" s="25">
        <v>5.7725496581605269E-6</v>
      </c>
      <c r="OE2032" s="1"/>
      <c r="OF2032" s="31">
        <v>-6.0191660284318921E-10</v>
      </c>
      <c r="OG2032" s="32">
        <v>1.9743809075470303E-9</v>
      </c>
      <c r="OH2032" s="33">
        <v>-2.1860781193533324E-9</v>
      </c>
      <c r="OI2032" s="11"/>
      <c r="OJ2032" s="31">
        <v>1.3364748135918235E-8</v>
      </c>
      <c r="OK2032" s="32">
        <v>-5.7531976781142738E-9</v>
      </c>
      <c r="OL2032" s="33">
        <v>-7.6115504578039284E-9</v>
      </c>
      <c r="OM2032" s="11"/>
      <c r="ON2032" s="31">
        <v>-9.7700184778191652E-6</v>
      </c>
      <c r="OO2032" s="32">
        <v>5.9093124355476916E-5</v>
      </c>
      <c r="OP2032" s="33">
        <v>-7.5358137800452844E-5</v>
      </c>
      <c r="OQ2032" s="1"/>
      <c r="RC2032" s="1"/>
      <c r="RD2032" s="23">
        <v>0.15076143223636812</v>
      </c>
      <c r="RE2032" s="24">
        <v>6.4781181868294882E-3</v>
      </c>
      <c r="RF2032" s="25">
        <v>-1.1194791832721618</v>
      </c>
      <c r="RG2032" s="2"/>
      <c r="RI2032" s="7"/>
      <c r="RJ2032" s="23">
        <v>0</v>
      </c>
      <c r="RK2032" s="24">
        <v>0</v>
      </c>
      <c r="RL2032" s="25">
        <v>0</v>
      </c>
      <c r="RM2032" s="1"/>
      <c r="RN2032" s="23">
        <v>3.9312932999812956E-3</v>
      </c>
      <c r="RO2032" s="24">
        <v>3.0484043817794754E-2</v>
      </c>
      <c r="RP2032" s="25">
        <v>0.64155858711826796</v>
      </c>
      <c r="RQ2032" s="2"/>
      <c r="RS2032" s="7"/>
      <c r="RT2032" s="23">
        <v>2.6257467678396005E-9</v>
      </c>
      <c r="RU2032" s="24">
        <v>-1.4864558915077929E-8</v>
      </c>
      <c r="RV2032" s="25">
        <v>1.8753450255615955E-8</v>
      </c>
      <c r="RW2032" s="1"/>
      <c r="RX2032" s="23">
        <v>0.1524675743720684</v>
      </c>
      <c r="RY2032" s="24">
        <v>2.8976114034391362E-2</v>
      </c>
      <c r="RZ2032" s="25">
        <v>-0.69440203897977681</v>
      </c>
      <c r="SA2032" s="2"/>
      <c r="SC2032" s="7"/>
      <c r="SD2032" s="23">
        <v>-1.0413024345731691E-4</v>
      </c>
      <c r="SE2032" s="24">
        <v>5.8948949596774258E-4</v>
      </c>
      <c r="SF2032" s="25">
        <v>-7.4371274667461092E-4</v>
      </c>
      <c r="SG2032" s="1"/>
      <c r="SM2032" s="1"/>
      <c r="SN2032" s="23">
        <v>0.15076143223636812</v>
      </c>
      <c r="SO2032" s="24">
        <v>6.4781181868294882E-3</v>
      </c>
      <c r="SP2032" s="25">
        <v>-1.1194791832721618</v>
      </c>
      <c r="SQ2032" s="2"/>
      <c r="SS2032" s="7"/>
      <c r="ST2032" s="23">
        <v>-1.7507808804435535E-9</v>
      </c>
      <c r="SU2032" s="24">
        <v>5.7428360130259948E-9</v>
      </c>
      <c r="SV2032" s="25">
        <v>-6.3585947894461241E-9</v>
      </c>
      <c r="SW2032" s="1"/>
      <c r="SX2032" s="23">
        <v>3.9312932999812956E-3</v>
      </c>
      <c r="SY2032" s="24">
        <v>3.0484043817794754E-2</v>
      </c>
      <c r="SZ2032" s="25">
        <v>0.64155858711826796</v>
      </c>
      <c r="TA2032" s="2"/>
      <c r="TC2032" s="7"/>
      <c r="TD2032" s="23">
        <v>-4.8195701306236356E-9</v>
      </c>
      <c r="TE2032" s="24">
        <v>1.5808946295117008E-8</v>
      </c>
      <c r="TF2032" s="25">
        <v>-1.7504014272871002E-8</v>
      </c>
      <c r="TG2032" s="1"/>
      <c r="TH2032" s="23">
        <v>0.1524675743720684</v>
      </c>
      <c r="TI2032" s="24">
        <v>2.8976114034391362E-2</v>
      </c>
      <c r="TJ2032" s="25">
        <v>-0.69440203897977681</v>
      </c>
      <c r="TK2032" s="2"/>
      <c r="TM2032" s="7"/>
      <c r="TN2032" s="23">
        <v>1.6716611311729709E-5</v>
      </c>
      <c r="TO2032" s="24">
        <v>-5.4833108202802433E-5</v>
      </c>
      <c r="TP2032" s="25">
        <v>6.0712427678003571E-5</v>
      </c>
      <c r="TQ2032" s="1"/>
      <c r="TR2032" s="31">
        <v>-1.7507808804435535E-9</v>
      </c>
      <c r="TS2032" s="32">
        <v>5.7428360130259948E-9</v>
      </c>
      <c r="TT2032" s="33">
        <v>-6.3585947894461241E-9</v>
      </c>
      <c r="TU2032" s="11"/>
      <c r="TV2032" s="31">
        <v>-2.193823362784035E-9</v>
      </c>
      <c r="TW2032" s="32">
        <v>9.4438738003907911E-10</v>
      </c>
      <c r="TX2032" s="33">
        <v>1.249435982744953E-9</v>
      </c>
      <c r="TY2032" s="11"/>
      <c r="TZ2032" s="31">
        <v>-8.7413632145587203E-5</v>
      </c>
      <c r="UA2032" s="32">
        <v>5.3465638776494016E-4</v>
      </c>
      <c r="UB2032" s="33">
        <v>-6.8300031899660735E-4</v>
      </c>
      <c r="UC2032" s="1"/>
      <c r="VT2032" s="1"/>
    </row>
    <row r="2033" spans="14:592" ht="15" thickBot="1" x14ac:dyDescent="0.35">
      <c r="N2033" s="1"/>
      <c r="AI2033" s="1"/>
      <c r="AJ2033" s="125"/>
      <c r="AK2033" s="125"/>
      <c r="AL2033" s="125"/>
      <c r="AM2033" s="125"/>
      <c r="AN2033" s="125"/>
      <c r="AO2033" s="125"/>
      <c r="AP2033" s="125"/>
      <c r="AQ2033" s="125"/>
      <c r="AR2033" s="125"/>
      <c r="AS2033" s="125"/>
      <c r="AT2033" s="125"/>
      <c r="AU2033" s="125"/>
      <c r="AV2033" s="125"/>
      <c r="AW2033" s="125"/>
      <c r="AX2033" s="125"/>
      <c r="AY2033" s="1"/>
      <c r="DX2033" s="1"/>
      <c r="EA2033" s="2" t="s">
        <v>33</v>
      </c>
      <c r="EI2033" s="7" t="s">
        <v>34</v>
      </c>
      <c r="EL2033" s="1"/>
      <c r="ER2033" s="1"/>
      <c r="EU2033" s="2" t="s">
        <v>33</v>
      </c>
      <c r="FC2033" s="7" t="s">
        <v>34</v>
      </c>
      <c r="FF2033" s="1"/>
      <c r="FL2033" s="1"/>
      <c r="FO2033" s="2" t="s">
        <v>33</v>
      </c>
      <c r="FW2033" s="7" t="s">
        <v>34</v>
      </c>
      <c r="FZ2033" s="1"/>
      <c r="JX2033" s="1"/>
      <c r="KG2033" s="1"/>
      <c r="KH2033" s="67"/>
      <c r="KJ2033" s="66"/>
      <c r="KL2033" s="65"/>
      <c r="KN2033" s="53"/>
      <c r="KP2033" s="64"/>
      <c r="KR2033" s="63"/>
      <c r="KV2033" s="1"/>
      <c r="KW2033" s="34"/>
      <c r="KY2033" s="35"/>
      <c r="LA2033" s="36"/>
      <c r="LC2033" s="37"/>
      <c r="LQ2033" s="1"/>
      <c r="LU2033" s="2" t="s">
        <v>191</v>
      </c>
      <c r="LW2033" s="7" t="s">
        <v>192</v>
      </c>
      <c r="MA2033" s="1"/>
      <c r="ME2033" s="2" t="s">
        <v>191</v>
      </c>
      <c r="MG2033" s="7" t="s">
        <v>192</v>
      </c>
      <c r="MK2033" s="1"/>
      <c r="MO2033" s="2" t="s">
        <v>191</v>
      </c>
      <c r="MQ2033" s="7" t="s">
        <v>192</v>
      </c>
      <c r="MU2033" s="1"/>
      <c r="NA2033" s="1"/>
      <c r="NE2033" s="2" t="s">
        <v>193</v>
      </c>
      <c r="NG2033" s="7" t="s">
        <v>50</v>
      </c>
      <c r="NK2033" s="1"/>
      <c r="NO2033" s="2" t="s">
        <v>193</v>
      </c>
      <c r="NQ2033" s="7" t="s">
        <v>50</v>
      </c>
      <c r="NU2033" s="1"/>
      <c r="NY2033" s="2" t="s">
        <v>193</v>
      </c>
      <c r="OA2033" s="7" t="s">
        <v>50</v>
      </c>
      <c r="OE2033" s="1"/>
      <c r="OF2033" s="11"/>
      <c r="OG2033" s="11"/>
      <c r="OH2033" s="11"/>
      <c r="OI2033" s="11"/>
      <c r="OJ2033" s="11"/>
      <c r="OK2033" s="11"/>
      <c r="OL2033" s="11"/>
      <c r="OM2033" s="11"/>
      <c r="ON2033" s="11"/>
      <c r="OO2033" s="11"/>
      <c r="OP2033" s="11"/>
      <c r="OQ2033" s="1"/>
      <c r="PW2033" s="1"/>
      <c r="RC2033" s="1"/>
      <c r="RG2033" s="2" t="s">
        <v>191</v>
      </c>
      <c r="RI2033" s="7" t="s">
        <v>192</v>
      </c>
      <c r="RM2033" s="1"/>
      <c r="RQ2033" s="2" t="s">
        <v>191</v>
      </c>
      <c r="RS2033" s="7" t="s">
        <v>192</v>
      </c>
      <c r="RW2033" s="1"/>
      <c r="SA2033" s="2" t="s">
        <v>191</v>
      </c>
      <c r="SC2033" s="7" t="s">
        <v>192</v>
      </c>
      <c r="SG2033" s="1"/>
      <c r="SM2033" s="1"/>
      <c r="SQ2033" s="2" t="s">
        <v>193</v>
      </c>
      <c r="SS2033" s="7" t="s">
        <v>50</v>
      </c>
      <c r="SW2033" s="1"/>
      <c r="TA2033" s="2" t="s">
        <v>193</v>
      </c>
      <c r="TC2033" s="7" t="s">
        <v>50</v>
      </c>
      <c r="TG2033" s="1"/>
      <c r="TK2033" s="2" t="s">
        <v>193</v>
      </c>
      <c r="TM2033" s="7" t="s">
        <v>50</v>
      </c>
      <c r="TQ2033" s="1"/>
      <c r="TR2033" s="11"/>
      <c r="TS2033" s="11"/>
      <c r="TT2033" s="11"/>
      <c r="TU2033" s="11"/>
      <c r="TV2033" s="11"/>
      <c r="TW2033" s="11"/>
      <c r="TX2033" s="11"/>
      <c r="TY2033" s="11"/>
      <c r="TZ2033" s="11"/>
      <c r="UA2033" s="11"/>
      <c r="UB2033" s="11"/>
      <c r="UC2033" s="1"/>
      <c r="VT2033" s="1"/>
    </row>
    <row r="2034" spans="14:592" x14ac:dyDescent="0.3">
      <c r="N2034" s="1"/>
      <c r="AI2034" s="1"/>
      <c r="AJ2034" s="125"/>
      <c r="AK2034" s="125"/>
      <c r="AL2034" s="125"/>
      <c r="AM2034" s="125"/>
      <c r="AN2034" s="125"/>
      <c r="AO2034" s="125"/>
      <c r="AP2034" s="125"/>
      <c r="AQ2034" s="125"/>
      <c r="AR2034" s="125"/>
      <c r="AS2034" s="125"/>
      <c r="AT2034" s="125"/>
      <c r="AU2034" s="125"/>
      <c r="AV2034" s="125"/>
      <c r="AW2034" s="125"/>
      <c r="AX2034" s="125"/>
      <c r="AY2034" s="1"/>
      <c r="DX2034" s="1"/>
      <c r="EA2034" s="4">
        <f t="array" ref="EA2034:EA2036">ED2039*EA2054:EA2056</f>
        <v>-0.27833765774594349</v>
      </c>
      <c r="EI2034" s="8">
        <f t="array" ref="EI2034:EI2036">EI2029:EI2031*DY2031</f>
        <v>-8.8997923388527637E-3</v>
      </c>
      <c r="EL2034" s="1"/>
      <c r="ER2034" s="1"/>
      <c r="EU2034" s="4">
        <f t="array" ref="EU2034:EU2036">EX2039*EU2054:EU2056</f>
        <v>-0.28909633386325123</v>
      </c>
      <c r="FC2034" s="8">
        <f t="array" ref="FC2034:FC2036">FC2029:FC2031*ES2031</f>
        <v>-8.9093697417753862E-3</v>
      </c>
      <c r="FF2034" s="1"/>
      <c r="FL2034" s="1"/>
      <c r="FO2034" s="4">
        <f t="array" ref="FO2034:FO2036">FR2039*FO2054:FO2056</f>
        <v>-0.28497927417929059</v>
      </c>
      <c r="FW2034" s="8">
        <f t="array" ref="FW2034:FW2036">FW2029:FW2031*FM2031</f>
        <v>-8.9056932250059489E-3</v>
      </c>
      <c r="FZ2034" s="1"/>
      <c r="JX2034" s="1"/>
      <c r="KG2034" s="1"/>
      <c r="KH2034" s="67"/>
      <c r="KJ2034" s="66"/>
      <c r="KL2034" s="65"/>
      <c r="KN2034" s="53"/>
      <c r="KP2034" s="64"/>
      <c r="KR2034" s="63"/>
      <c r="KV2034" s="1"/>
      <c r="KW2034" s="34"/>
      <c r="KY2034" s="35"/>
      <c r="LA2034" s="36"/>
      <c r="LC2034" s="37"/>
      <c r="LQ2034" s="1"/>
      <c r="LU2034" s="4">
        <f t="array" ref="LU2034:LU2036">PT2080:PT2082</f>
        <v>8.4216736692916377E-2</v>
      </c>
      <c r="LW2034" s="8">
        <f t="array" ref="LW2034:LW2036">MMULT(TRANSPOSE(LR2029:LT2032),LW2024:LW2027)</f>
        <v>0</v>
      </c>
      <c r="MA2034" s="1"/>
      <c r="ME2034" s="4">
        <f t="array" ref="ME2034:ME2036">LU2034:LU2036</f>
        <v>8.4216736692916377E-2</v>
      </c>
      <c r="MG2034" s="8">
        <f t="array" ref="MG2034:MG2036">MMULT(TRANSPOSE(MB2029:MD2032),MG2024:MG2027)</f>
        <v>6.7049584930162992E-8</v>
      </c>
      <c r="MK2034" s="1"/>
      <c r="MO2034" s="4">
        <f t="array" ref="MO2034:MO2036">LU2034:LU2036</f>
        <v>8.4216736692916377E-2</v>
      </c>
      <c r="MQ2034" s="8">
        <f t="array" ref="MQ2034:MQ2036">MMULT(TRANSPOSE(ML2029:MN2032),MQ2024:MQ2027)</f>
        <v>2.2256580447825274E-4</v>
      </c>
      <c r="MU2034" s="1"/>
      <c r="NA2034" s="1"/>
      <c r="NE2034" s="4">
        <f t="array" ref="NE2034:NE2036">QF2080:QF2082</f>
        <v>0.15458020310074694</v>
      </c>
      <c r="NG2034" s="8">
        <f t="array" ref="NG2034:NG2036">MMULT(TRANSPOSE(NB2029:ND2032),NG2024:NG2027)</f>
        <v>-1.6721883936051822E-9</v>
      </c>
      <c r="NK2034" s="1"/>
      <c r="NO2034" s="4">
        <f t="array" ref="NO2034:NO2036">NE2034:NE2036</f>
        <v>0.15458020310074694</v>
      </c>
      <c r="NQ2034" s="8">
        <f t="array" ref="NQ2034:NQ2036">MMULT(TRANSPOSE(NL2029:NN2032),NQ2024:NQ2027)</f>
        <v>-6.7049584930162992E-8</v>
      </c>
      <c r="NU2034" s="1"/>
      <c r="NY2034" s="4">
        <f t="array" ref="NY2034:NY2036">NE2034:NE2036</f>
        <v>0.15458020310074694</v>
      </c>
      <c r="OA2034" s="8">
        <f t="array" ref="OA2034:OA2036">MMULT(TRANSPOSE(NV2029:NX2032),OA2024:OA2027)</f>
        <v>-1.9554241710171114E-5</v>
      </c>
      <c r="OE2034" s="1"/>
      <c r="OF2034" s="11"/>
      <c r="OG2034" s="11"/>
      <c r="OH2034" s="11"/>
      <c r="OI2034" s="11"/>
      <c r="OJ2034" s="11"/>
      <c r="OK2034" s="11"/>
      <c r="OL2034" s="11"/>
      <c r="OM2034" s="11"/>
      <c r="ON2034" s="11"/>
      <c r="OO2034" s="11"/>
      <c r="OP2034" s="11"/>
      <c r="OQ2034" s="1"/>
      <c r="RC2034" s="1"/>
      <c r="RG2034" s="4">
        <f t="array" ref="RG2034:RG2036">PT2080:PT2082</f>
        <v>8.4216736692916377E-2</v>
      </c>
      <c r="RI2034" s="8">
        <f t="array" ref="RI2034:RI2036">MMULT(TRANSPOSE(RD2029:RF2032),RI2024:RI2027)</f>
        <v>0</v>
      </c>
      <c r="RM2034" s="1"/>
      <c r="RQ2034" s="4">
        <f t="array" ref="RQ2034:RQ2036">RG2034:RG2036</f>
        <v>8.4216736692916377E-2</v>
      </c>
      <c r="RS2034" s="8">
        <f t="array" ref="RS2034:RS2036">MMULT(TRANSPOSE(RN2029:RP2032),RS2024:RS2027)</f>
        <v>1.607584905653498E-7</v>
      </c>
      <c r="RW2034" s="1"/>
      <c r="SA2034" s="4">
        <f t="array" ref="SA2034:SA2036">RG2034:RG2036</f>
        <v>8.4216736692916377E-2</v>
      </c>
      <c r="SC2034" s="8">
        <f t="array" ref="SC2034:SC2036">MMULT(TRANSPOSE(RX2029:RZ2032),SC2024:SC2027)</f>
        <v>6.9962522848856352E-5</v>
      </c>
      <c r="SG2034" s="1"/>
      <c r="SM2034" s="1"/>
      <c r="SQ2034" s="4">
        <f t="array" ref="SQ2034:SQ2036">QF2080:QF2082</f>
        <v>0.15458020310074694</v>
      </c>
      <c r="SS2034" s="8">
        <f t="array" ref="SS2034:SS2036">MMULT(TRANSPOSE(SN2029:SP2032),SS2024:SS2027)</f>
        <v>-5.5119872202086387E-9</v>
      </c>
      <c r="SW2034" s="1"/>
      <c r="TA2034" s="4">
        <f t="array" ref="TA2034:TA2036">SQ2034:SQ2036</f>
        <v>0.15458020310074694</v>
      </c>
      <c r="TC2034" s="8">
        <f t="array" ref="TC2034:TC2036">MMULT(TRANSPOSE(SX2029:SZ2032),TC2024:TC2027)</f>
        <v>-1.607584905653498E-7</v>
      </c>
      <c r="TG2034" s="1"/>
      <c r="TK2034" s="4">
        <f t="array" ref="TK2034:TK2036">SQ2034:SQ2036</f>
        <v>0.15458020310074694</v>
      </c>
      <c r="TM2034" s="8">
        <f t="array" ref="TM2034:TM2036">MMULT(TRANSPOSE(TH2029:TJ2032),TM2024:TM2027)</f>
        <v>-5.5287410836205551E-6</v>
      </c>
      <c r="TQ2034" s="1"/>
      <c r="TR2034" s="11"/>
      <c r="TS2034" s="11"/>
      <c r="TT2034" s="11"/>
      <c r="TU2034" s="11"/>
      <c r="TV2034" s="11"/>
      <c r="TW2034" s="11"/>
      <c r="TX2034" s="11"/>
      <c r="TY2034" s="11"/>
      <c r="TZ2034" s="11"/>
      <c r="UA2034" s="11"/>
      <c r="UB2034" s="11"/>
      <c r="UC2034" s="1"/>
      <c r="VT2034" s="1"/>
    </row>
    <row r="2035" spans="14:592" x14ac:dyDescent="0.3">
      <c r="N2035" s="1"/>
      <c r="AI2035" s="1"/>
      <c r="AJ2035" s="125"/>
      <c r="AK2035" s="125"/>
      <c r="AL2035" s="125"/>
      <c r="AM2035" s="125"/>
      <c r="AN2035" s="125"/>
      <c r="AO2035" s="125"/>
      <c r="AP2035" s="125"/>
      <c r="AQ2035" s="125"/>
      <c r="AR2035" s="125"/>
      <c r="AS2035" s="125"/>
      <c r="AT2035" s="125"/>
      <c r="AU2035" s="125"/>
      <c r="AV2035" s="125"/>
      <c r="AW2035" s="125"/>
      <c r="AX2035" s="125"/>
      <c r="AY2035" s="1"/>
      <c r="DX2035" s="1"/>
      <c r="EA2035" s="5">
        <v>1.3399586091815305</v>
      </c>
      <c r="EI2035" s="9">
        <v>1.1590629579481088E-3</v>
      </c>
      <c r="EL2035" s="1"/>
      <c r="ER2035" s="1"/>
      <c r="EU2035" s="5">
        <v>1.3434299241110179</v>
      </c>
      <c r="FC2035" s="9">
        <v>1.1186145618089051E-3</v>
      </c>
      <c r="FF2035" s="1"/>
      <c r="FL2035" s="1"/>
      <c r="FO2035" s="5">
        <v>1.3421104502275398</v>
      </c>
      <c r="FW2035" s="9">
        <v>1.1341067375619982E-3</v>
      </c>
      <c r="FZ2035" s="1"/>
      <c r="JX2035" s="1"/>
      <c r="KG2035" s="1"/>
      <c r="KH2035" s="67"/>
      <c r="KJ2035" s="66"/>
      <c r="KL2035" s="65"/>
      <c r="KN2035" s="53"/>
      <c r="KP2035" s="64"/>
      <c r="KR2035" s="63"/>
      <c r="KV2035" s="1"/>
      <c r="KW2035" s="34"/>
      <c r="KY2035" s="35"/>
      <c r="LA2035" s="36"/>
      <c r="LC2035" s="37"/>
      <c r="LQ2035" s="1"/>
      <c r="LU2035" s="5">
        <v>-0.47675756837642325</v>
      </c>
      <c r="LW2035" s="9">
        <v>0</v>
      </c>
      <c r="MA2035" s="1"/>
      <c r="ME2035" s="5">
        <v>-0.47675756837642325</v>
      </c>
      <c r="MG2035" s="9">
        <v>8.5811693638076205E-8</v>
      </c>
      <c r="MK2035" s="1"/>
      <c r="MO2035" s="5">
        <v>-0.47675756837642325</v>
      </c>
      <c r="MQ2035" s="9">
        <v>-2.875255976463192E-5</v>
      </c>
      <c r="MU2035" s="1"/>
      <c r="NA2035" s="1"/>
      <c r="NE2035" s="5">
        <v>-0.50704732224568239</v>
      </c>
      <c r="NG2035" s="9">
        <v>1.8133357805758681E-9</v>
      </c>
      <c r="NK2035" s="1"/>
      <c r="NO2035" s="5">
        <v>-0.50704732224568239</v>
      </c>
      <c r="NQ2035" s="9">
        <v>-8.5811693638076205E-8</v>
      </c>
      <c r="NU2035" s="1"/>
      <c r="NY2035" s="5">
        <v>-0.50704732224568239</v>
      </c>
      <c r="OA2035" s="9">
        <v>1.5878945412393474E-6</v>
      </c>
      <c r="OE2035" s="1"/>
      <c r="OF2035" s="11"/>
      <c r="OG2035" s="11"/>
      <c r="OH2035" s="11"/>
      <c r="OI2035" s="11"/>
      <c r="OJ2035" s="11"/>
      <c r="OK2035" s="11"/>
      <c r="OL2035" s="11"/>
      <c r="OM2035" s="11"/>
      <c r="ON2035" s="11"/>
      <c r="OO2035" s="11"/>
      <c r="OP2035" s="11"/>
      <c r="OQ2035" s="1"/>
      <c r="PW2035" s="1"/>
      <c r="RC2035" s="1"/>
      <c r="RG2035" s="5">
        <v>-0.47675756837642325</v>
      </c>
      <c r="RI2035" s="9">
        <v>0</v>
      </c>
      <c r="RM2035" s="1"/>
      <c r="RQ2035" s="5">
        <v>-0.47675756837642325</v>
      </c>
      <c r="RS2035" s="9">
        <v>2.0842627249336384E-7</v>
      </c>
      <c r="RW2035" s="1"/>
      <c r="SA2035" s="5">
        <v>-0.47675756837642325</v>
      </c>
      <c r="SC2035" s="9">
        <v>-2.985858553649296E-5</v>
      </c>
      <c r="SG2035" s="1"/>
      <c r="SM2035" s="1"/>
      <c r="SQ2035" s="5">
        <v>-0.50704732224568239</v>
      </c>
      <c r="SS2035" s="9">
        <v>1.0273905987242941E-8</v>
      </c>
      <c r="SW2035" s="1"/>
      <c r="TA2035" s="5">
        <v>-0.50704732224568239</v>
      </c>
      <c r="TC2035" s="9">
        <v>-2.0842627249336384E-7</v>
      </c>
      <c r="TG2035" s="1"/>
      <c r="TK2035" s="5">
        <v>-0.50704732224568239</v>
      </c>
      <c r="TM2035" s="9">
        <v>4.4389771888638152E-7</v>
      </c>
      <c r="TQ2035" s="1"/>
      <c r="TR2035" s="11"/>
      <c r="TS2035" s="11"/>
      <c r="TT2035" s="11"/>
      <c r="TU2035" s="11"/>
      <c r="TV2035" s="11"/>
      <c r="TW2035" s="11"/>
      <c r="TX2035" s="11"/>
      <c r="TY2035" s="11"/>
      <c r="TZ2035" s="11"/>
      <c r="UA2035" s="11"/>
      <c r="UB2035" s="11"/>
      <c r="UC2035" s="1"/>
      <c r="VT2035" s="1"/>
    </row>
    <row r="2036" spans="14:592" ht="15" thickBot="1" x14ac:dyDescent="0.35">
      <c r="N2036" s="1"/>
      <c r="AI2036" s="1"/>
      <c r="AJ2036" s="125"/>
      <c r="AK2036" s="125"/>
      <c r="AL2036" s="125"/>
      <c r="AM2036" s="125"/>
      <c r="AN2036" s="125"/>
      <c r="AO2036" s="125"/>
      <c r="AP2036" s="125"/>
      <c r="AQ2036" s="125"/>
      <c r="AR2036" s="125"/>
      <c r="AS2036" s="125"/>
      <c r="AT2036" s="125"/>
      <c r="AU2036" s="125"/>
      <c r="AV2036" s="125"/>
      <c r="AW2036" s="125"/>
      <c r="AX2036" s="125"/>
      <c r="AY2036" s="1"/>
      <c r="DX2036" s="1"/>
      <c r="EA2036" s="6">
        <v>-1.0616209514355872</v>
      </c>
      <c r="EI2036" s="10">
        <v>2.5087696486884642E-3</v>
      </c>
      <c r="EL2036" s="1"/>
      <c r="ER2036" s="1"/>
      <c r="EU2036" s="6">
        <v>-1.0543335902477671</v>
      </c>
      <c r="FC2036" s="10">
        <v>2.5059821768628741E-3</v>
      </c>
      <c r="FF2036" s="1"/>
      <c r="FL2036" s="1"/>
      <c r="FO2036" s="6">
        <v>-1.0571311760482494</v>
      </c>
      <c r="FW2036" s="10">
        <v>2.5070023072856326E-3</v>
      </c>
      <c r="FZ2036" s="1"/>
      <c r="JX2036" s="1"/>
      <c r="KG2036" s="1"/>
      <c r="KH2036" s="67"/>
      <c r="KJ2036" s="66"/>
      <c r="KL2036" s="65"/>
      <c r="KN2036" s="53"/>
      <c r="KP2036" s="64"/>
      <c r="KR2036" s="63"/>
      <c r="KV2036" s="1"/>
      <c r="KW2036" s="34"/>
      <c r="KY2036" s="35"/>
      <c r="LA2036" s="36"/>
      <c r="LC2036" s="37"/>
      <c r="LQ2036" s="1"/>
      <c r="LU2036" s="6">
        <v>0.60148769927283119</v>
      </c>
      <c r="LW2036" s="10">
        <v>0</v>
      </c>
      <c r="MA2036" s="1"/>
      <c r="ME2036" s="6">
        <v>0.60148769927283119</v>
      </c>
      <c r="MG2036" s="10">
        <v>-7.8225781191133317E-8</v>
      </c>
      <c r="MK2036" s="1"/>
      <c r="MO2036" s="6">
        <v>0.60148769927283119</v>
      </c>
      <c r="MQ2036" s="10">
        <v>-7.3867980387155765E-5</v>
      </c>
      <c r="MU2036" s="1"/>
      <c r="NA2036" s="1"/>
      <c r="NE2036" s="6">
        <v>0.56141398673425991</v>
      </c>
      <c r="NG2036" s="10">
        <v>5.839360420914156E-9</v>
      </c>
      <c r="NK2036" s="1"/>
      <c r="NO2036" s="6">
        <v>0.56141398673425991</v>
      </c>
      <c r="NQ2036" s="10">
        <v>7.8225781191133317E-8</v>
      </c>
      <c r="NU2036" s="1"/>
      <c r="NY2036" s="6">
        <v>0.56141398673425991</v>
      </c>
      <c r="OA2036" s="10">
        <v>5.5767208843292598E-6</v>
      </c>
      <c r="OE2036" s="1"/>
      <c r="OF2036" s="11"/>
      <c r="OG2036" s="11"/>
      <c r="OH2036" s="11"/>
      <c r="OI2036" s="11"/>
      <c r="OJ2036" s="11"/>
      <c r="OK2036" s="11"/>
      <c r="OL2036" s="11"/>
      <c r="OM2036" s="11"/>
      <c r="ON2036" s="11"/>
      <c r="OO2036" s="11"/>
      <c r="OP2036" s="11"/>
      <c r="OQ2036" s="1"/>
      <c r="RC2036" s="1"/>
      <c r="RG2036" s="6">
        <v>0.60148769927283119</v>
      </c>
      <c r="RI2036" s="10">
        <v>0</v>
      </c>
      <c r="RM2036" s="1"/>
      <c r="RQ2036" s="6">
        <v>0.60148769927283119</v>
      </c>
      <c r="RS2036" s="10">
        <v>-4.4063855275854008E-7</v>
      </c>
      <c r="RW2036" s="1"/>
      <c r="SA2036" s="6">
        <v>0.60148769927283119</v>
      </c>
      <c r="SC2036" s="10">
        <v>5.9568796019509554E-4</v>
      </c>
      <c r="SG2036" s="1"/>
      <c r="SM2036" s="1"/>
      <c r="SQ2036" s="6">
        <v>0.56141398673425991</v>
      </c>
      <c r="SS2036" s="10">
        <v>5.1489072343552168E-9</v>
      </c>
      <c r="SW2036" s="1"/>
      <c r="TA2036" s="6">
        <v>0.56141398673425991</v>
      </c>
      <c r="TC2036" s="10">
        <v>4.4063855275854008E-7</v>
      </c>
      <c r="TG2036" s="1"/>
      <c r="TK2036" s="6">
        <v>0.56141398673425991</v>
      </c>
      <c r="TM2036" s="10">
        <v>-5.2378810592723924E-5</v>
      </c>
      <c r="TQ2036" s="1"/>
      <c r="TR2036" s="11"/>
      <c r="TS2036" s="11"/>
      <c r="TT2036" s="11"/>
      <c r="TU2036" s="11"/>
      <c r="TV2036" s="11"/>
      <c r="TW2036" s="11"/>
      <c r="TX2036" s="11"/>
      <c r="TY2036" s="11"/>
      <c r="TZ2036" s="11"/>
      <c r="UA2036" s="11"/>
      <c r="UB2036" s="11"/>
      <c r="UC2036" s="1"/>
      <c r="VT2036" s="1"/>
    </row>
    <row r="2037" spans="14:592" x14ac:dyDescent="0.3">
      <c r="N2037" s="1"/>
      <c r="AI2037" s="1"/>
      <c r="AJ2037" s="125"/>
      <c r="AK2037" s="125"/>
      <c r="AL2037" s="125"/>
      <c r="AM2037" s="125"/>
      <c r="AN2037" s="125"/>
      <c r="AO2037" s="125"/>
      <c r="AP2037" s="125"/>
      <c r="AQ2037" s="125"/>
      <c r="AR2037" s="125"/>
      <c r="AS2037" s="125"/>
      <c r="AT2037" s="125"/>
      <c r="AU2037" s="125"/>
      <c r="AV2037" s="125"/>
      <c r="AW2037" s="125"/>
      <c r="AX2037" s="125"/>
      <c r="AY2037" s="1"/>
      <c r="DX2037" s="1"/>
      <c r="EA2037" s="2"/>
      <c r="EB2037" s="38" t="s">
        <v>35</v>
      </c>
      <c r="EC2037" s="38" t="s">
        <v>35</v>
      </c>
      <c r="ED2037" s="2"/>
      <c r="EF2037" s="7"/>
      <c r="EG2037" s="40" t="s">
        <v>35</v>
      </c>
      <c r="EH2037" s="40" t="s">
        <v>35</v>
      </c>
      <c r="EI2037" s="7"/>
      <c r="EL2037" s="1"/>
      <c r="ER2037" s="1"/>
      <c r="EU2037" s="2"/>
      <c r="EV2037" s="38" t="s">
        <v>35</v>
      </c>
      <c r="EW2037" s="38" t="s">
        <v>35</v>
      </c>
      <c r="EX2037" s="2"/>
      <c r="EZ2037" s="7"/>
      <c r="FA2037" s="40" t="s">
        <v>35</v>
      </c>
      <c r="FB2037" s="40" t="s">
        <v>35</v>
      </c>
      <c r="FC2037" s="7"/>
      <c r="FF2037" s="1"/>
      <c r="FL2037" s="1"/>
      <c r="FO2037" s="2"/>
      <c r="FP2037" s="38" t="s">
        <v>35</v>
      </c>
      <c r="FQ2037" s="38" t="s">
        <v>35</v>
      </c>
      <c r="FR2037" s="2"/>
      <c r="FT2037" s="7"/>
      <c r="FU2037" s="40" t="s">
        <v>35</v>
      </c>
      <c r="FV2037" s="40" t="s">
        <v>35</v>
      </c>
      <c r="FW2037" s="7"/>
      <c r="FZ2037" s="1"/>
      <c r="JX2037" s="1"/>
      <c r="KG2037" s="1"/>
      <c r="KH2037" s="67"/>
      <c r="KJ2037" s="66"/>
      <c r="KL2037" s="65"/>
      <c r="KN2037" s="53"/>
      <c r="KP2037" s="64"/>
      <c r="KR2037" s="63"/>
      <c r="KV2037" s="1"/>
      <c r="KW2037" s="34"/>
      <c r="KY2037" s="35"/>
      <c r="LA2037" s="36"/>
      <c r="LC2037" s="37"/>
      <c r="LQ2037" s="1"/>
      <c r="LR2037" s="1"/>
      <c r="LS2037" s="1"/>
      <c r="LT2037" s="1"/>
      <c r="LU2037" s="2"/>
      <c r="LV2037" s="1"/>
      <c r="LW2037" s="7"/>
      <c r="LX2037" s="1"/>
      <c r="LY2037" s="1"/>
      <c r="LZ2037" s="1"/>
      <c r="MA2037" s="1"/>
      <c r="MB2037" s="1"/>
      <c r="MC2037" s="1"/>
      <c r="MD2037" s="1"/>
      <c r="ME2037" s="2"/>
      <c r="MF2037" s="1"/>
      <c r="MG2037" s="7"/>
      <c r="MH2037" s="1"/>
      <c r="MI2037" s="1"/>
      <c r="MJ2037" s="1"/>
      <c r="MK2037" s="1"/>
      <c r="ML2037" s="1"/>
      <c r="MM2037" s="1"/>
      <c r="MN2037" s="1"/>
      <c r="MO2037" s="2"/>
      <c r="MP2037" s="1"/>
      <c r="MQ2037" s="7"/>
      <c r="MR2037" s="1"/>
      <c r="MS2037" s="1"/>
      <c r="MT2037" s="1"/>
      <c r="MU2037" s="1"/>
      <c r="MV2037" s="1"/>
      <c r="MW2037" s="1"/>
      <c r="MX2037" s="1"/>
      <c r="MY2037" s="1"/>
      <c r="MZ2037" s="1"/>
      <c r="NA2037" s="1"/>
      <c r="NB2037" s="1"/>
      <c r="NC2037" s="1"/>
      <c r="ND2037" s="1"/>
      <c r="NE2037" s="2"/>
      <c r="NF2037" s="1"/>
      <c r="NG2037" s="7"/>
      <c r="NH2037" s="1"/>
      <c r="NI2037" s="1"/>
      <c r="NJ2037" s="1"/>
      <c r="NK2037" s="1"/>
      <c r="NL2037" s="1"/>
      <c r="NM2037" s="1"/>
      <c r="NN2037" s="1"/>
      <c r="NO2037" s="2"/>
      <c r="NP2037" s="1"/>
      <c r="NQ2037" s="7"/>
      <c r="NR2037" s="1"/>
      <c r="NS2037" s="1"/>
      <c r="NT2037" s="1"/>
      <c r="NU2037" s="1"/>
      <c r="NV2037" s="1"/>
      <c r="NW2037" s="1"/>
      <c r="NX2037" s="1"/>
      <c r="NY2037" s="2"/>
      <c r="NZ2037" s="1"/>
      <c r="OA2037" s="7"/>
      <c r="OB2037" s="1"/>
      <c r="OC2037" s="1"/>
      <c r="OD2037" s="1"/>
      <c r="OE2037" s="1"/>
      <c r="OF2037" s="1"/>
      <c r="OG2037" s="1"/>
      <c r="OH2037" s="1"/>
      <c r="OI2037" s="1"/>
      <c r="OJ2037" s="1"/>
      <c r="OK2037" s="1"/>
      <c r="OL2037" s="1"/>
      <c r="OM2037" s="1"/>
      <c r="ON2037" s="1"/>
      <c r="OO2037" s="1"/>
      <c r="OP2037" s="1"/>
      <c r="OQ2037" s="1"/>
      <c r="OR2037" s="1"/>
      <c r="OS2037" s="1"/>
      <c r="OT2037" s="1"/>
      <c r="OU2037" s="1"/>
      <c r="OV2037" s="1"/>
      <c r="OW2037" s="1"/>
      <c r="OX2037" s="1"/>
      <c r="OY2037" s="1"/>
      <c r="OZ2037" s="1"/>
      <c r="PA2037" s="1"/>
      <c r="PB2037" s="1"/>
      <c r="PC2037" s="1"/>
      <c r="PD2037" s="1"/>
      <c r="PE2037" s="1"/>
      <c r="PF2037" s="1"/>
      <c r="PG2037" s="1"/>
      <c r="PH2037" s="1"/>
      <c r="PI2037" s="1"/>
      <c r="PJ2037" s="1"/>
      <c r="PK2037" s="1"/>
      <c r="PL2037" s="1"/>
      <c r="PM2037" s="1"/>
      <c r="PN2037" s="1"/>
      <c r="PO2037" s="1"/>
      <c r="PP2037" s="1"/>
      <c r="PQ2037" s="1"/>
      <c r="PR2037" s="1"/>
      <c r="PS2037" s="1"/>
      <c r="PT2037" s="1"/>
      <c r="PU2037" s="1"/>
      <c r="PV2037" s="1"/>
      <c r="PW2037" s="1"/>
      <c r="PX2037" s="1"/>
      <c r="PY2037" s="1"/>
      <c r="PZ2037" s="1"/>
      <c r="QA2037" s="1"/>
      <c r="QB2037" s="1"/>
      <c r="QC2037" s="1"/>
      <c r="QD2037" s="1"/>
      <c r="QE2037" s="1"/>
      <c r="QF2037" s="1"/>
      <c r="QG2037" s="1"/>
      <c r="QH2037" s="1"/>
      <c r="QI2037" s="1"/>
      <c r="QJ2037" s="1"/>
      <c r="QK2037" s="1"/>
      <c r="QL2037" s="1"/>
      <c r="QM2037" s="1"/>
      <c r="QN2037" s="1"/>
      <c r="QO2037" s="1"/>
      <c r="QP2037" s="1"/>
      <c r="QQ2037" s="1"/>
      <c r="QR2037" s="1"/>
      <c r="QS2037" s="1"/>
      <c r="QT2037" s="1"/>
      <c r="QU2037" s="1"/>
      <c r="QV2037" s="1"/>
      <c r="QW2037" s="1"/>
      <c r="QX2037" s="1"/>
      <c r="QY2037" s="1"/>
      <c r="QZ2037" s="1"/>
      <c r="RA2037" s="1"/>
      <c r="RB2037" s="1"/>
      <c r="RC2037" s="1"/>
      <c r="RD2037" s="1"/>
      <c r="RE2037" s="1"/>
      <c r="RF2037" s="1"/>
      <c r="RG2037" s="2"/>
      <c r="RH2037" s="1"/>
      <c r="RI2037" s="7"/>
      <c r="RJ2037" s="1"/>
      <c r="RK2037" s="1"/>
      <c r="RL2037" s="1"/>
      <c r="RM2037" s="1"/>
      <c r="RN2037" s="1"/>
      <c r="RO2037" s="1"/>
      <c r="RP2037" s="1"/>
      <c r="RQ2037" s="2"/>
      <c r="RR2037" s="1"/>
      <c r="RS2037" s="7"/>
      <c r="RT2037" s="1"/>
      <c r="RU2037" s="1"/>
      <c r="RV2037" s="1"/>
      <c r="RW2037" s="1"/>
      <c r="RX2037" s="1"/>
      <c r="RY2037" s="1"/>
      <c r="RZ2037" s="1"/>
      <c r="SA2037" s="2"/>
      <c r="SB2037" s="1"/>
      <c r="SC2037" s="7"/>
      <c r="SD2037" s="1"/>
      <c r="SE2037" s="1"/>
      <c r="SF2037" s="1"/>
      <c r="SG2037" s="1"/>
      <c r="SH2037" s="1"/>
      <c r="SI2037" s="1"/>
      <c r="SJ2037" s="1"/>
      <c r="SK2037" s="1"/>
      <c r="SL2037" s="1"/>
      <c r="SM2037" s="1"/>
      <c r="SN2037" s="1"/>
      <c r="SO2037" s="1"/>
      <c r="SP2037" s="1"/>
      <c r="SQ2037" s="2"/>
      <c r="SR2037" s="1"/>
      <c r="SS2037" s="7"/>
      <c r="ST2037" s="1"/>
      <c r="SU2037" s="1"/>
      <c r="SV2037" s="1"/>
      <c r="SW2037" s="1"/>
      <c r="SX2037" s="1"/>
      <c r="SY2037" s="1"/>
      <c r="SZ2037" s="1"/>
      <c r="TA2037" s="2"/>
      <c r="TB2037" s="1"/>
      <c r="TC2037" s="7"/>
      <c r="TD2037" s="1"/>
      <c r="TE2037" s="1"/>
      <c r="TF2037" s="1"/>
      <c r="TG2037" s="1"/>
      <c r="TH2037" s="1"/>
      <c r="TI2037" s="1"/>
      <c r="TJ2037" s="1"/>
      <c r="TK2037" s="2"/>
      <c r="TL2037" s="1"/>
      <c r="TM2037" s="7"/>
      <c r="TN2037" s="1"/>
      <c r="TO2037" s="1"/>
      <c r="TP2037" s="1"/>
      <c r="TQ2037" s="1"/>
      <c r="TR2037" s="1"/>
      <c r="TS2037" s="1"/>
      <c r="TT2037" s="1"/>
      <c r="TU2037" s="1"/>
      <c r="TV2037" s="1"/>
      <c r="TW2037" s="1"/>
      <c r="TX2037" s="1"/>
      <c r="TY2037" s="1"/>
      <c r="TZ2037" s="1"/>
      <c r="UA2037" s="1"/>
      <c r="UB2037" s="1"/>
      <c r="UC2037" s="1"/>
      <c r="VT2037" s="1"/>
    </row>
    <row r="2038" spans="14:592" ht="15" thickBot="1" x14ac:dyDescent="0.35">
      <c r="N2038" s="1"/>
      <c r="AI2038" s="1"/>
      <c r="AJ2038" s="125"/>
      <c r="AK2038" s="125"/>
      <c r="AL2038" s="125"/>
      <c r="AM2038" s="125"/>
      <c r="AN2038" s="125"/>
      <c r="AO2038" s="125"/>
      <c r="AP2038" s="125"/>
      <c r="AQ2038" s="125"/>
      <c r="AR2038" s="125"/>
      <c r="AS2038" s="125"/>
      <c r="AT2038" s="125"/>
      <c r="AU2038" s="125"/>
      <c r="AV2038" s="125"/>
      <c r="AW2038" s="125"/>
      <c r="AX2038" s="125"/>
      <c r="AY2038" s="1"/>
      <c r="DX2038" s="1"/>
      <c r="EA2038" s="38" t="s">
        <v>26</v>
      </c>
      <c r="ED2038" s="2" t="s">
        <v>36</v>
      </c>
      <c r="EF2038" s="7" t="s">
        <v>37</v>
      </c>
      <c r="EI2038" s="40" t="s">
        <v>27</v>
      </c>
      <c r="EL2038" s="1"/>
      <c r="ER2038" s="1"/>
      <c r="EU2038" s="38" t="s">
        <v>26</v>
      </c>
      <c r="EX2038" s="2" t="s">
        <v>36</v>
      </c>
      <c r="EZ2038" s="7" t="s">
        <v>37</v>
      </c>
      <c r="FC2038" s="40" t="s">
        <v>27</v>
      </c>
      <c r="FF2038" s="1"/>
      <c r="FL2038" s="1"/>
      <c r="FO2038" s="38" t="s">
        <v>26</v>
      </c>
      <c r="FR2038" s="2" t="s">
        <v>36</v>
      </c>
      <c r="FT2038" s="7" t="s">
        <v>37</v>
      </c>
      <c r="FW2038" s="40" t="s">
        <v>27</v>
      </c>
      <c r="FZ2038" s="1"/>
      <c r="JX2038" s="1"/>
      <c r="KG2038" s="1"/>
      <c r="KH2038" s="67"/>
      <c r="KJ2038" s="66"/>
      <c r="KL2038" s="65"/>
      <c r="KN2038" s="53"/>
      <c r="KP2038" s="64"/>
      <c r="KR2038" s="63"/>
      <c r="KV2038" s="1"/>
      <c r="KW2038" s="34"/>
      <c r="KY2038" s="35"/>
      <c r="LA2038" s="36"/>
      <c r="LC2038" s="37"/>
      <c r="LU2038" s="34"/>
      <c r="LW2038" s="35"/>
      <c r="ME2038" s="34"/>
      <c r="MG2038" s="35"/>
      <c r="MO2038" s="34"/>
      <c r="MQ2038" s="35"/>
      <c r="NE2038" s="36"/>
      <c r="NG2038" s="37"/>
      <c r="NO2038" s="36"/>
      <c r="NQ2038" s="37"/>
      <c r="NY2038" s="36"/>
      <c r="OA2038" s="37"/>
      <c r="RG2038" s="34"/>
      <c r="RI2038" s="35"/>
      <c r="RQ2038" s="34"/>
      <c r="RS2038" s="35"/>
      <c r="SA2038" s="34"/>
      <c r="SC2038" s="35"/>
      <c r="SQ2038" s="36"/>
      <c r="SS2038" s="37"/>
      <c r="TA2038" s="36"/>
      <c r="TC2038" s="37"/>
      <c r="TK2038" s="36"/>
      <c r="TM2038" s="37"/>
      <c r="VT2038" s="1"/>
    </row>
    <row r="2039" spans="14:592" ht="15" thickBot="1" x14ac:dyDescent="0.35">
      <c r="N2039" s="1"/>
      <c r="AI2039" s="1"/>
      <c r="AJ2039" s="125"/>
      <c r="AK2039" s="125"/>
      <c r="AL2039" s="125"/>
      <c r="AM2039" s="125"/>
      <c r="AN2039" s="125"/>
      <c r="AO2039" s="125"/>
      <c r="AP2039" s="125"/>
      <c r="AQ2039" s="125"/>
      <c r="AR2039" s="125"/>
      <c r="AS2039" s="125"/>
      <c r="AT2039" s="125"/>
      <c r="AU2039" s="125"/>
      <c r="AV2039" s="125"/>
      <c r="AW2039" s="125"/>
      <c r="AX2039" s="125"/>
      <c r="AY2039" s="1"/>
      <c r="DX2039" s="1"/>
      <c r="EA2039" s="38" t="s">
        <v>26</v>
      </c>
      <c r="ED2039" s="3">
        <f>1/ED2042</f>
        <v>0.99051835479197248</v>
      </c>
      <c r="EF2039" s="41">
        <f t="array" ref="EF2039">SUM(EI2034:EI2036*EA2054:EA2056)</f>
        <v>1.3799656665839872E-3</v>
      </c>
      <c r="EI2039" s="40" t="s">
        <v>27</v>
      </c>
      <c r="EL2039" s="1"/>
      <c r="ER2039" s="1"/>
      <c r="EU2039" s="38" t="s">
        <v>26</v>
      </c>
      <c r="EX2039" s="3">
        <f>1/EX2042</f>
        <v>0.98700127006229599</v>
      </c>
      <c r="EZ2039" s="41">
        <f t="array" ref="EZ2039">SUM(FC2034:FC2036*EU2054:EU2056)</f>
        <v>1.4552212476286472E-3</v>
      </c>
      <c r="FC2039" s="40" t="s">
        <v>27</v>
      </c>
      <c r="FF2039" s="1"/>
      <c r="FL2039" s="1"/>
      <c r="FO2039" s="38" t="s">
        <v>26</v>
      </c>
      <c r="FR2039" s="3">
        <f>1/FR2042</f>
        <v>0.98835082072370439</v>
      </c>
      <c r="FT2039" s="41">
        <f t="array" ref="FT2039">SUM(FW2034:FW2036*FO2054:FO2056)</f>
        <v>1.4264208299965783E-3</v>
      </c>
      <c r="FW2039" s="40" t="s">
        <v>27</v>
      </c>
      <c r="FZ2039" s="1"/>
      <c r="JX2039" s="1"/>
      <c r="KG2039" s="1"/>
      <c r="KH2039" s="67"/>
      <c r="KJ2039" s="66"/>
      <c r="KL2039" s="65"/>
      <c r="KN2039" s="53"/>
      <c r="KP2039" s="64"/>
      <c r="KR2039" s="63"/>
      <c r="KV2039" s="1"/>
      <c r="KW2039" s="34"/>
      <c r="KY2039" s="35"/>
      <c r="LA2039" s="36"/>
      <c r="LC2039" s="37"/>
      <c r="LU2039" s="34"/>
      <c r="LW2039" s="35"/>
      <c r="ME2039" s="34"/>
      <c r="MG2039" s="35"/>
      <c r="MO2039" s="34"/>
      <c r="MQ2039" s="35"/>
      <c r="NE2039" s="36"/>
      <c r="NG2039" s="37"/>
      <c r="NO2039" s="36"/>
      <c r="NQ2039" s="37"/>
      <c r="NY2039" s="36"/>
      <c r="OA2039" s="37"/>
      <c r="RG2039" s="34"/>
      <c r="RI2039" s="35"/>
      <c r="RQ2039" s="34"/>
      <c r="RS2039" s="35"/>
      <c r="SA2039" s="34"/>
      <c r="SC2039" s="35"/>
      <c r="SQ2039" s="36"/>
      <c r="SS2039" s="37"/>
      <c r="TA2039" s="36"/>
      <c r="TC2039" s="37"/>
      <c r="TK2039" s="36"/>
      <c r="TM2039" s="37"/>
      <c r="VT2039" s="1"/>
    </row>
    <row r="2040" spans="14:592" x14ac:dyDescent="0.3">
      <c r="N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DX2040" s="1"/>
      <c r="EA2040" s="38" t="s">
        <v>26</v>
      </c>
      <c r="ED2040" s="38" t="s">
        <v>26</v>
      </c>
      <c r="EF2040" s="7"/>
      <c r="EI2040" s="40" t="s">
        <v>27</v>
      </c>
      <c r="EL2040" s="1"/>
      <c r="ER2040" s="1"/>
      <c r="EU2040" s="38" t="s">
        <v>26</v>
      </c>
      <c r="EX2040" s="38" t="s">
        <v>26</v>
      </c>
      <c r="EZ2040" s="7"/>
      <c r="FC2040" s="40" t="s">
        <v>27</v>
      </c>
      <c r="FF2040" s="1"/>
      <c r="FL2040" s="1"/>
      <c r="FO2040" s="38" t="s">
        <v>26</v>
      </c>
      <c r="FR2040" s="38" t="s">
        <v>26</v>
      </c>
      <c r="FT2040" s="7"/>
      <c r="FW2040" s="40" t="s">
        <v>27</v>
      </c>
      <c r="FZ2040" s="1"/>
      <c r="JX2040" s="1"/>
      <c r="KG2040" s="1"/>
      <c r="KH2040" s="67"/>
      <c r="KJ2040" s="66"/>
      <c r="KL2040" s="65"/>
      <c r="KN2040" s="53"/>
      <c r="KP2040" s="64"/>
      <c r="KR2040" s="63"/>
      <c r="KV2040" s="1"/>
      <c r="KW2040" s="34"/>
      <c r="KY2040" s="35"/>
      <c r="LA2040" s="36"/>
      <c r="LC2040" s="37"/>
      <c r="LU2040" s="34"/>
      <c r="LW2040" s="35"/>
      <c r="ME2040" s="34"/>
      <c r="MG2040" s="35"/>
      <c r="MO2040" s="34"/>
      <c r="MQ2040" s="35"/>
      <c r="NE2040" s="36"/>
      <c r="NG2040" s="37"/>
      <c r="NO2040" s="36"/>
      <c r="NQ2040" s="37"/>
      <c r="NY2040" s="36"/>
      <c r="OA2040" s="37"/>
      <c r="RG2040" s="34"/>
      <c r="RI2040" s="35"/>
      <c r="RQ2040" s="34"/>
      <c r="RS2040" s="35"/>
      <c r="SA2040" s="34"/>
      <c r="SC2040" s="35"/>
      <c r="SQ2040" s="36"/>
      <c r="SS2040" s="37"/>
      <c r="TA2040" s="36"/>
      <c r="TC2040" s="37"/>
      <c r="TK2040" s="36"/>
      <c r="TM2040" s="37"/>
      <c r="VT2040" s="1"/>
    </row>
    <row r="2041" spans="14:592" ht="15" thickBot="1" x14ac:dyDescent="0.35">
      <c r="N2041" s="1"/>
      <c r="AI2041" s="1"/>
      <c r="DX2041" s="1"/>
      <c r="EA2041" s="38" t="s">
        <v>26</v>
      </c>
      <c r="ED2041" s="2" t="s">
        <v>38</v>
      </c>
      <c r="EF2041" s="7" t="s">
        <v>39</v>
      </c>
      <c r="EI2041" s="40" t="s">
        <v>27</v>
      </c>
      <c r="EL2041" s="1"/>
      <c r="ER2041" s="1"/>
      <c r="EU2041" s="38" t="s">
        <v>26</v>
      </c>
      <c r="EX2041" s="2" t="s">
        <v>38</v>
      </c>
      <c r="EZ2041" s="7" t="s">
        <v>39</v>
      </c>
      <c r="FC2041" s="40" t="s">
        <v>27</v>
      </c>
      <c r="FF2041" s="1"/>
      <c r="FL2041" s="1"/>
      <c r="FO2041" s="38" t="s">
        <v>26</v>
      </c>
      <c r="FR2041" s="2" t="s">
        <v>38</v>
      </c>
      <c r="FT2041" s="7" t="s">
        <v>39</v>
      </c>
      <c r="FW2041" s="40" t="s">
        <v>27</v>
      </c>
      <c r="FZ2041" s="1"/>
      <c r="JX2041" s="1"/>
      <c r="KG2041" s="1"/>
      <c r="KH2041" s="67"/>
      <c r="KJ2041" s="66"/>
      <c r="KL2041" s="65"/>
      <c r="KN2041" s="53"/>
      <c r="KP2041" s="64"/>
      <c r="KR2041" s="63"/>
      <c r="KV2041" s="1"/>
      <c r="KW2041" s="34"/>
      <c r="KY2041" s="35"/>
      <c r="LA2041" s="36"/>
      <c r="LC2041" s="37"/>
      <c r="LU2041" s="34"/>
      <c r="LW2041" s="35"/>
      <c r="ME2041" s="34"/>
      <c r="MG2041" s="35"/>
      <c r="MO2041" s="34"/>
      <c r="MQ2041" s="35"/>
      <c r="NE2041" s="36"/>
      <c r="NG2041" s="37"/>
      <c r="NO2041" s="36"/>
      <c r="NQ2041" s="37"/>
      <c r="NY2041" s="36"/>
      <c r="OA2041" s="37"/>
      <c r="RG2041" s="34"/>
      <c r="RI2041" s="35"/>
      <c r="RQ2041" s="34"/>
      <c r="RS2041" s="35"/>
      <c r="SA2041" s="34"/>
      <c r="SC2041" s="35"/>
      <c r="SQ2041" s="36"/>
      <c r="SS2041" s="37"/>
      <c r="TA2041" s="36"/>
      <c r="TC2041" s="37"/>
      <c r="TK2041" s="36"/>
      <c r="TM2041" s="37"/>
      <c r="VT2041" s="1"/>
    </row>
    <row r="2042" spans="14:592" ht="15" thickBot="1" x14ac:dyDescent="0.35">
      <c r="N2042" s="1"/>
      <c r="AI2042" s="1"/>
      <c r="DX2042" s="1"/>
      <c r="EA2042" s="38" t="s">
        <v>26</v>
      </c>
      <c r="ED2042" s="3">
        <f>SQRT(ED2045+DZ2065)</f>
        <v>1.0095724073785779</v>
      </c>
      <c r="EF2042" s="41">
        <f>EF2039*((-1)/(ED2042^2))</f>
        <v>-1.3539210380000154E-3</v>
      </c>
      <c r="EI2042" s="40" t="s">
        <v>27</v>
      </c>
      <c r="EL2042" s="1"/>
      <c r="ER2042" s="1"/>
      <c r="EU2042" s="38" t="s">
        <v>26</v>
      </c>
      <c r="EX2042" s="3">
        <f>SQRT(EX2045+ET2065)</f>
        <v>1.0131699221996782</v>
      </c>
      <c r="EZ2042" s="41">
        <f>EZ2039*((-1)/(EX2042^2))</f>
        <v>-1.4176350759730143E-3</v>
      </c>
      <c r="FC2042" s="40" t="s">
        <v>27</v>
      </c>
      <c r="FF2042" s="1"/>
      <c r="FL2042" s="1"/>
      <c r="FO2042" s="38" t="s">
        <v>26</v>
      </c>
      <c r="FR2042" s="3">
        <f>SQRT(FR2045+FN2065)</f>
        <v>1.011786482119543</v>
      </c>
      <c r="FT2042" s="41">
        <f>FT2039*((-1)/(FR2042^2))</f>
        <v>-1.3933811361772441E-3</v>
      </c>
      <c r="FW2042" s="40" t="s">
        <v>27</v>
      </c>
      <c r="FZ2042" s="1"/>
      <c r="JX2042" s="1"/>
      <c r="KG2042" s="1"/>
      <c r="KH2042" s="67"/>
      <c r="KJ2042" s="66"/>
      <c r="KL2042" s="65"/>
      <c r="KN2042" s="53"/>
      <c r="KP2042" s="64"/>
      <c r="KR2042" s="63"/>
      <c r="KV2042" s="1"/>
      <c r="KW2042" s="34"/>
      <c r="KY2042" s="35"/>
      <c r="LA2042" s="36"/>
      <c r="LC2042" s="37"/>
      <c r="LU2042" s="34"/>
      <c r="LW2042" s="35"/>
      <c r="ME2042" s="34"/>
      <c r="MG2042" s="35"/>
      <c r="MO2042" s="34"/>
      <c r="MQ2042" s="35"/>
      <c r="NE2042" s="36"/>
      <c r="NG2042" s="37"/>
      <c r="NO2042" s="36"/>
      <c r="NQ2042" s="37"/>
      <c r="NY2042" s="36"/>
      <c r="OA2042" s="37"/>
      <c r="RG2042" s="34"/>
      <c r="RI2042" s="35"/>
      <c r="RQ2042" s="34"/>
      <c r="RS2042" s="35"/>
      <c r="SA2042" s="34"/>
      <c r="SC2042" s="35"/>
      <c r="SQ2042" s="36"/>
      <c r="SS2042" s="37"/>
      <c r="TA2042" s="36"/>
      <c r="TC2042" s="37"/>
      <c r="TK2042" s="36"/>
      <c r="TM2042" s="37"/>
      <c r="VT2042" s="1"/>
    </row>
    <row r="2043" spans="14:592" ht="15" thickBot="1" x14ac:dyDescent="0.35">
      <c r="N2043" s="1"/>
      <c r="AI2043" s="1"/>
      <c r="DX2043" s="1"/>
      <c r="EA2043" s="38" t="s">
        <v>26</v>
      </c>
      <c r="ED2043" s="38" t="s">
        <v>26</v>
      </c>
      <c r="EF2043" s="7"/>
      <c r="EI2043" s="7" t="s">
        <v>40</v>
      </c>
      <c r="EJ2043" s="7" t="s">
        <v>41</v>
      </c>
      <c r="EL2043" s="1"/>
      <c r="ER2043" s="1"/>
      <c r="EU2043" s="38" t="s">
        <v>26</v>
      </c>
      <c r="EX2043" s="38" t="s">
        <v>26</v>
      </c>
      <c r="EZ2043" s="7"/>
      <c r="FC2043" s="7" t="s">
        <v>40</v>
      </c>
      <c r="FD2043" s="7" t="s">
        <v>41</v>
      </c>
      <c r="FF2043" s="1"/>
      <c r="FL2043" s="1"/>
      <c r="FO2043" s="38" t="s">
        <v>26</v>
      </c>
      <c r="FR2043" s="38" t="s">
        <v>26</v>
      </c>
      <c r="FT2043" s="7"/>
      <c r="FW2043" s="7" t="s">
        <v>40</v>
      </c>
      <c r="FX2043" s="7" t="s">
        <v>41</v>
      </c>
      <c r="FZ2043" s="1"/>
      <c r="JX2043" s="1"/>
      <c r="KG2043" s="1"/>
      <c r="KH2043" s="67"/>
      <c r="KJ2043" s="66"/>
      <c r="KL2043" s="65"/>
      <c r="KN2043" s="53"/>
      <c r="KP2043" s="64"/>
      <c r="KR2043" s="63"/>
      <c r="KV2043" s="1"/>
      <c r="KW2043" s="34"/>
      <c r="KY2043" s="35"/>
      <c r="LA2043" s="36"/>
      <c r="LC2043" s="37"/>
      <c r="LU2043" s="34"/>
      <c r="LW2043" s="35"/>
      <c r="ME2043" s="34"/>
      <c r="MG2043" s="35"/>
      <c r="MO2043" s="34"/>
      <c r="MQ2043" s="35"/>
      <c r="NE2043" s="36"/>
      <c r="NG2043" s="37"/>
      <c r="NO2043" s="36"/>
      <c r="NQ2043" s="37"/>
      <c r="NY2043" s="36"/>
      <c r="OA2043" s="37"/>
      <c r="RG2043" s="34"/>
      <c r="RI2043" s="35"/>
      <c r="RQ2043" s="34"/>
      <c r="RS2043" s="35"/>
      <c r="SA2043" s="34"/>
      <c r="SC2043" s="35"/>
      <c r="SQ2043" s="36"/>
      <c r="SS2043" s="37"/>
      <c r="TA2043" s="36"/>
      <c r="TC2043" s="37"/>
      <c r="TK2043" s="36"/>
      <c r="TM2043" s="37"/>
      <c r="VT2043" s="1"/>
    </row>
    <row r="2044" spans="14:592" ht="15" thickBot="1" x14ac:dyDescent="0.35">
      <c r="N2044" s="1"/>
      <c r="AI2044" s="1"/>
      <c r="DX2044" s="1"/>
      <c r="EA2044" s="38" t="s">
        <v>26</v>
      </c>
      <c r="ED2044" s="38" t="s">
        <v>42</v>
      </c>
      <c r="EF2044" s="7" t="s">
        <v>43</v>
      </c>
      <c r="EI2044" s="8">
        <f t="array" ref="EI2044:EI2046">EI2034:EI2036*ED2039</f>
        <v>-8.8154076654706395E-3</v>
      </c>
      <c r="EJ2044" s="8">
        <f t="array" ref="EJ2044:EJ2046">EF2048:EF2050*2*EA2054:EA2056</f>
        <v>1.2561573682996028E-4</v>
      </c>
      <c r="EL2044" s="1"/>
      <c r="ER2044" s="1"/>
      <c r="EU2044" s="38" t="s">
        <v>26</v>
      </c>
      <c r="EX2044" s="38" t="s">
        <v>42</v>
      </c>
      <c r="EZ2044" s="7" t="s">
        <v>43</v>
      </c>
      <c r="FC2044" s="8">
        <f t="array" ref="FC2044:FC2046">FC2034:FC2036*EX2039</f>
        <v>-8.7935592505868961E-3</v>
      </c>
      <c r="FD2044" s="8">
        <f t="array" ref="FD2044:FD2046">EZ2048:EZ2050*2*EU2054:EU2056</f>
        <v>1.3661103440658337E-4</v>
      </c>
      <c r="FF2044" s="1"/>
      <c r="FL2044" s="1"/>
      <c r="FO2044" s="38" t="s">
        <v>26</v>
      </c>
      <c r="FR2044" s="38" t="s">
        <v>42</v>
      </c>
      <c r="FT2044" s="7" t="s">
        <v>43</v>
      </c>
      <c r="FW2044" s="8">
        <f t="array" ref="FW2044:FW2046">FW2034:FW2036*FR2039</f>
        <v>-8.8019492080481637E-3</v>
      </c>
      <c r="FX2044" s="8">
        <f t="array" ref="FX2044:FX2046">FT2048:FT2050*2*FO2054:FO2056</f>
        <v>1.323615816143021E-4</v>
      </c>
      <c r="FZ2044" s="1"/>
      <c r="JX2044" s="1"/>
      <c r="KG2044" s="1"/>
      <c r="KH2044" s="67"/>
      <c r="KJ2044" s="66"/>
      <c r="KL2044" s="65"/>
      <c r="KN2044" s="53"/>
      <c r="KP2044" s="64"/>
      <c r="KR2044" s="63"/>
      <c r="KV2044" s="1"/>
      <c r="KW2044" s="34"/>
      <c r="KY2044" s="35"/>
      <c r="LA2044" s="36"/>
      <c r="LC2044" s="37"/>
      <c r="LU2044" s="34"/>
      <c r="LW2044" s="35"/>
      <c r="ME2044" s="34"/>
      <c r="MG2044" s="35"/>
      <c r="MO2044" s="34"/>
      <c r="MQ2044" s="35"/>
      <c r="NE2044" s="36"/>
      <c r="NG2044" s="37"/>
      <c r="NO2044" s="36"/>
      <c r="NQ2044" s="37"/>
      <c r="NY2044" s="36"/>
      <c r="OA2044" s="37"/>
      <c r="RG2044" s="34"/>
      <c r="RI2044" s="35"/>
      <c r="RQ2044" s="34"/>
      <c r="RS2044" s="35"/>
      <c r="SA2044" s="34"/>
      <c r="SC2044" s="35"/>
      <c r="SQ2044" s="36"/>
      <c r="SS2044" s="37"/>
      <c r="TA2044" s="36"/>
      <c r="TC2044" s="37"/>
      <c r="TK2044" s="36"/>
      <c r="TM2044" s="37"/>
      <c r="VT2044" s="1"/>
    </row>
    <row r="2045" spans="14:592" ht="15" thickBot="1" x14ac:dyDescent="0.35">
      <c r="N2045" s="1"/>
      <c r="AI2045" s="1"/>
      <c r="DX2045" s="1"/>
      <c r="EA2045" s="38" t="s">
        <v>26</v>
      </c>
      <c r="ED2045" s="3">
        <f>AVERAGE(ED2048:ED2050)</f>
        <v>1.0192364357401773</v>
      </c>
      <c r="EF2045" s="41">
        <f t="array" ref="EF2045">EF2042*0.5*(1/(SQRT(ED2045+DZ2065)))</f>
        <v>-6.7054181953900738E-4</v>
      </c>
      <c r="EI2045" s="9">
        <v>1.1480731342070778E-3</v>
      </c>
      <c r="EJ2045" s="9">
        <v>-6.0473271700670495E-4</v>
      </c>
      <c r="EL2045" s="1"/>
      <c r="ER2045" s="1"/>
      <c r="EU2045" s="38" t="s">
        <v>26</v>
      </c>
      <c r="EX2045" s="3">
        <f>AVERAGE(EX2048:EX2050)</f>
        <v>1.0265132812501019</v>
      </c>
      <c r="EZ2045" s="41">
        <f t="array" ref="EZ2045">EZ2042*0.5*(1/(SQRT(EX2045+ET2065)))</f>
        <v>-6.9960381023511232E-4</v>
      </c>
      <c r="FC2045" s="9">
        <v>1.1040739932155681E-3</v>
      </c>
      <c r="FD2045" s="9">
        <v>-6.3483112751051461E-4</v>
      </c>
      <c r="FF2045" s="1"/>
      <c r="FL2045" s="1"/>
      <c r="FO2045" s="38" t="s">
        <v>26</v>
      </c>
      <c r="FR2045" s="3">
        <f>AVERAGE(FR2048:FR2050)</f>
        <v>1.0237118753998404</v>
      </c>
      <c r="FT2045" s="41">
        <f t="array" ref="FT2045">FT2042*0.5*(1/(SQRT(FR2045+FN2065)))</f>
        <v>-6.8857469476085351E-4</v>
      </c>
      <c r="FW2045" s="9">
        <v>1.1208953248576837E-3</v>
      </c>
      <c r="FX2045" s="9">
        <v>-6.2335712800446743E-4</v>
      </c>
      <c r="FZ2045" s="1"/>
      <c r="JX2045" s="1"/>
      <c r="KG2045" s="1"/>
      <c r="KH2045" s="67"/>
      <c r="KJ2045" s="66"/>
      <c r="KL2045" s="65"/>
      <c r="KN2045" s="53"/>
      <c r="KP2045" s="64"/>
      <c r="KR2045" s="63"/>
      <c r="KV2045" s="1"/>
      <c r="KW2045" s="34"/>
      <c r="KY2045" s="35"/>
      <c r="LA2045" s="36"/>
      <c r="LC2045" s="37"/>
      <c r="LU2045" s="34"/>
      <c r="LW2045" s="35"/>
      <c r="ME2045" s="34"/>
      <c r="MG2045" s="35"/>
      <c r="MO2045" s="34"/>
      <c r="MQ2045" s="35"/>
      <c r="NE2045" s="36"/>
      <c r="NG2045" s="37"/>
      <c r="NO2045" s="36"/>
      <c r="NQ2045" s="37"/>
      <c r="NY2045" s="36"/>
      <c r="OA2045" s="37"/>
      <c r="RG2045" s="34"/>
      <c r="RI2045" s="35"/>
      <c r="RQ2045" s="34"/>
      <c r="RS2045" s="35"/>
      <c r="SA2045" s="34"/>
      <c r="SC2045" s="35"/>
      <c r="SQ2045" s="36"/>
      <c r="SS2045" s="37"/>
      <c r="TA2045" s="36"/>
      <c r="TC2045" s="37"/>
      <c r="TK2045" s="36"/>
      <c r="TM2045" s="37"/>
      <c r="VT2045" s="1"/>
    </row>
    <row r="2046" spans="14:592" ht="15" thickBot="1" x14ac:dyDescent="0.35">
      <c r="N2046" s="1"/>
      <c r="AI2046" s="1"/>
      <c r="DX2046" s="1"/>
      <c r="EA2046" s="38" t="s">
        <v>26</v>
      </c>
      <c r="ED2046" s="38" t="s">
        <v>26</v>
      </c>
      <c r="EF2046" s="7"/>
      <c r="EI2046" s="10">
        <v>2.4849823849709325E-3</v>
      </c>
      <c r="EJ2046" s="10">
        <v>4.791169801767447E-4</v>
      </c>
      <c r="EL2046" s="1"/>
      <c r="ER2046" s="1"/>
      <c r="EU2046" s="38" t="s">
        <v>26</v>
      </c>
      <c r="EX2046" s="38" t="s">
        <v>26</v>
      </c>
      <c r="EZ2046" s="7"/>
      <c r="FC2046" s="10">
        <v>2.4734075913171341E-3</v>
      </c>
      <c r="FD2046" s="10">
        <v>4.9822009310393142E-4</v>
      </c>
      <c r="FF2046" s="1"/>
      <c r="FL2046" s="1"/>
      <c r="FO2046" s="38" t="s">
        <v>26</v>
      </c>
      <c r="FR2046" s="38" t="s">
        <v>26</v>
      </c>
      <c r="FT2046" s="7"/>
      <c r="FW2046" s="10">
        <v>2.4777977879619755E-3</v>
      </c>
      <c r="FX2046" s="10">
        <v>4.9099554639016525E-4</v>
      </c>
      <c r="FZ2046" s="1"/>
      <c r="JX2046" s="1"/>
      <c r="KG2046" s="1"/>
      <c r="KH2046" s="67"/>
      <c r="KJ2046" s="66"/>
      <c r="KL2046" s="65"/>
      <c r="KN2046" s="53"/>
      <c r="KP2046" s="64"/>
      <c r="KR2046" s="63"/>
      <c r="KV2046" s="1"/>
      <c r="KW2046" s="34"/>
      <c r="KY2046" s="35"/>
      <c r="LA2046" s="36"/>
      <c r="LC2046" s="37"/>
      <c r="LU2046" s="34"/>
      <c r="LW2046" s="35"/>
      <c r="ME2046" s="34"/>
      <c r="MG2046" s="35"/>
      <c r="MO2046" s="34"/>
      <c r="MQ2046" s="35"/>
      <c r="NE2046" s="36"/>
      <c r="NG2046" s="37"/>
      <c r="NO2046" s="36"/>
      <c r="NQ2046" s="37"/>
      <c r="NY2046" s="36"/>
      <c r="OA2046" s="37"/>
      <c r="RG2046" s="34"/>
      <c r="RI2046" s="35"/>
      <c r="RQ2046" s="34"/>
      <c r="RS2046" s="35"/>
      <c r="SA2046" s="34"/>
      <c r="SC2046" s="35"/>
      <c r="SQ2046" s="36"/>
      <c r="SS2046" s="37"/>
      <c r="TA2046" s="36"/>
      <c r="TC2046" s="37"/>
      <c r="TK2046" s="36"/>
      <c r="TM2046" s="37"/>
      <c r="VT2046" s="1"/>
    </row>
    <row r="2047" spans="14:592" ht="15" thickBot="1" x14ac:dyDescent="0.35">
      <c r="N2047" s="1"/>
      <c r="AI2047" s="1"/>
      <c r="DX2047" s="1"/>
      <c r="EA2047" s="38" t="s">
        <v>26</v>
      </c>
      <c r="ED2047" s="2" t="s">
        <v>44</v>
      </c>
      <c r="EF2047" s="7" t="s">
        <v>45</v>
      </c>
      <c r="EI2047" s="40" t="s">
        <v>27</v>
      </c>
      <c r="EL2047" s="1"/>
      <c r="ER2047" s="1"/>
      <c r="EU2047" s="38" t="s">
        <v>26</v>
      </c>
      <c r="EX2047" s="2" t="s">
        <v>44</v>
      </c>
      <c r="EZ2047" s="7" t="s">
        <v>45</v>
      </c>
      <c r="FC2047" s="40" t="s">
        <v>27</v>
      </c>
      <c r="FF2047" s="1"/>
      <c r="FL2047" s="1"/>
      <c r="FO2047" s="38" t="s">
        <v>26</v>
      </c>
      <c r="FR2047" s="2" t="s">
        <v>44</v>
      </c>
      <c r="FT2047" s="7" t="s">
        <v>45</v>
      </c>
      <c r="FW2047" s="40" t="s">
        <v>27</v>
      </c>
      <c r="FZ2047" s="1"/>
      <c r="JX2047" s="1"/>
      <c r="KG2047" s="1"/>
      <c r="KH2047" s="67"/>
      <c r="KJ2047" s="66"/>
      <c r="KL2047" s="65"/>
      <c r="KN2047" s="53"/>
      <c r="KP2047" s="64"/>
      <c r="KR2047" s="63"/>
      <c r="KV2047" s="1"/>
      <c r="KW2047" s="34"/>
      <c r="KY2047" s="35"/>
      <c r="LA2047" s="36"/>
      <c r="LC2047" s="37"/>
      <c r="LU2047" s="34"/>
      <c r="LW2047" s="35"/>
      <c r="ME2047" s="34"/>
      <c r="MG2047" s="35"/>
      <c r="MO2047" s="34"/>
      <c r="MQ2047" s="35"/>
      <c r="NE2047" s="36"/>
      <c r="NG2047" s="37"/>
      <c r="NO2047" s="36"/>
      <c r="NQ2047" s="37"/>
      <c r="NY2047" s="36"/>
      <c r="OA2047" s="37"/>
      <c r="RG2047" s="34"/>
      <c r="RI2047" s="35"/>
      <c r="RQ2047" s="34"/>
      <c r="RS2047" s="35"/>
      <c r="SA2047" s="34"/>
      <c r="SC2047" s="35"/>
      <c r="SQ2047" s="36"/>
      <c r="SS2047" s="37"/>
      <c r="TA2047" s="36"/>
      <c r="TC2047" s="37"/>
      <c r="TK2047" s="36"/>
      <c r="TM2047" s="37"/>
      <c r="VT2047" s="1"/>
    </row>
    <row r="2048" spans="14:592" x14ac:dyDescent="0.3">
      <c r="N2048" s="1"/>
      <c r="AI2048" s="1"/>
      <c r="DX2048" s="1"/>
      <c r="EA2048" s="38" t="s">
        <v>26</v>
      </c>
      <c r="ED2048" s="4">
        <f t="array" ref="ED2048:ED2050">EA2054:EA2056^2</f>
        <v>7.8962134791491168E-2</v>
      </c>
      <c r="EF2048" s="8">
        <f t="array" ref="EF2048:EF2050">(1/3)*EF2045</f>
        <v>-2.2351393984633579E-4</v>
      </c>
      <c r="EI2048" s="40" t="s">
        <v>27</v>
      </c>
      <c r="EL2048" s="1"/>
      <c r="ER2048" s="1"/>
      <c r="EU2048" s="38" t="s">
        <v>26</v>
      </c>
      <c r="EX2048" s="4">
        <f t="array" ref="EX2048:EX2050">EU2054:EU2056^2</f>
        <v>8.5792583383574345E-2</v>
      </c>
      <c r="EZ2048" s="8">
        <f t="array" ref="EZ2048:EZ2050">(1/3)*EZ2045</f>
        <v>-2.3320127007837077E-4</v>
      </c>
      <c r="FC2048" s="40" t="s">
        <v>27</v>
      </c>
      <c r="FF2048" s="1"/>
      <c r="FL2048" s="1"/>
      <c r="FO2048" s="38" t="s">
        <v>26</v>
      </c>
      <c r="FR2048" s="4">
        <f t="array" ref="FR2048:FR2050">FO2054:FO2056^2</f>
        <v>8.3138904488020263E-2</v>
      </c>
      <c r="FT2048" s="8">
        <f t="array" ref="FT2048:FT2050">(1/3)*FT2045</f>
        <v>-2.2952489825361783E-4</v>
      </c>
      <c r="FW2048" s="40" t="s">
        <v>27</v>
      </c>
      <c r="FZ2048" s="1"/>
      <c r="JX2048" s="1"/>
      <c r="KG2048" s="1"/>
      <c r="KH2048" s="67"/>
      <c r="KJ2048" s="66"/>
      <c r="KL2048" s="65"/>
      <c r="KN2048" s="53"/>
      <c r="KP2048" s="64"/>
      <c r="KR2048" s="63"/>
      <c r="KV2048" s="1"/>
      <c r="KW2048" s="34"/>
      <c r="KY2048" s="35"/>
      <c r="LA2048" s="36"/>
      <c r="LC2048" s="37"/>
      <c r="LU2048" s="34"/>
      <c r="LW2048" s="35"/>
      <c r="ME2048" s="34"/>
      <c r="MG2048" s="35"/>
      <c r="MO2048" s="34"/>
      <c r="MQ2048" s="35"/>
      <c r="NE2048" s="36"/>
      <c r="NG2048" s="37"/>
      <c r="NO2048" s="36"/>
      <c r="NQ2048" s="37"/>
      <c r="NY2048" s="36"/>
      <c r="OA2048" s="37"/>
      <c r="RG2048" s="34"/>
      <c r="RI2048" s="35"/>
      <c r="RQ2048" s="34"/>
      <c r="RS2048" s="35"/>
      <c r="SA2048" s="34"/>
      <c r="SC2048" s="35"/>
      <c r="SQ2048" s="36"/>
      <c r="SS2048" s="37"/>
      <c r="TA2048" s="36"/>
      <c r="TC2048" s="37"/>
      <c r="TK2048" s="36"/>
      <c r="TM2048" s="37"/>
      <c r="VT2048" s="1"/>
    </row>
    <row r="2049" spans="14:592" x14ac:dyDescent="0.3">
      <c r="N2049" s="1"/>
      <c r="AI2049" s="1"/>
      <c r="DX2049" s="1"/>
      <c r="EA2049" s="38" t="s">
        <v>26</v>
      </c>
      <c r="ED2049" s="5">
        <v>1.830027902474934</v>
      </c>
      <c r="EF2049" s="9">
        <v>-2.2351393984633579E-4</v>
      </c>
      <c r="EI2049" s="40" t="s">
        <v>27</v>
      </c>
      <c r="EL2049" s="1"/>
      <c r="ER2049" s="1"/>
      <c r="EU2049" s="38" t="s">
        <v>26</v>
      </c>
      <c r="EX2049" s="5">
        <v>1.852655254064185</v>
      </c>
      <c r="EZ2049" s="9">
        <v>-2.3320127007837077E-4</v>
      </c>
      <c r="FC2049" s="40" t="s">
        <v>27</v>
      </c>
      <c r="FF2049" s="1"/>
      <c r="FL2049" s="1"/>
      <c r="FO2049" s="38" t="s">
        <v>26</v>
      </c>
      <c r="FR2049" s="5">
        <v>1.843971742227217</v>
      </c>
      <c r="FT2049" s="9">
        <v>-2.2952489825361783E-4</v>
      </c>
      <c r="FW2049" s="40" t="s">
        <v>27</v>
      </c>
      <c r="FZ2049" s="1"/>
      <c r="JX2049" s="1"/>
      <c r="KG2049" s="1"/>
      <c r="KH2049" s="67"/>
      <c r="KJ2049" s="66"/>
      <c r="KL2049" s="65"/>
      <c r="KN2049" s="53"/>
      <c r="KP2049" s="64"/>
      <c r="KR2049" s="63"/>
      <c r="KV2049" s="1"/>
      <c r="KW2049" s="34"/>
      <c r="KY2049" s="35"/>
      <c r="LA2049" s="36"/>
      <c r="LC2049" s="37"/>
      <c r="LU2049" s="34"/>
      <c r="LW2049" s="35"/>
      <c r="ME2049" s="34"/>
      <c r="MG2049" s="35"/>
      <c r="MO2049" s="34"/>
      <c r="MQ2049" s="35"/>
      <c r="NE2049" s="36"/>
      <c r="NG2049" s="37"/>
      <c r="NO2049" s="36"/>
      <c r="NQ2049" s="37"/>
      <c r="NY2049" s="36"/>
      <c r="OA2049" s="37"/>
      <c r="RG2049" s="34"/>
      <c r="RI2049" s="35"/>
      <c r="RQ2049" s="34"/>
      <c r="RS2049" s="35"/>
      <c r="SA2049" s="34"/>
      <c r="SC2049" s="35"/>
      <c r="SQ2049" s="36"/>
      <c r="SS2049" s="37"/>
      <c r="TA2049" s="36"/>
      <c r="TC2049" s="37"/>
      <c r="TK2049" s="36"/>
      <c r="TM2049" s="37"/>
      <c r="VT2049" s="1"/>
    </row>
    <row r="2050" spans="14:592" ht="15" thickBot="1" x14ac:dyDescent="0.35">
      <c r="N2050" s="1"/>
      <c r="AI2050" s="1"/>
      <c r="DX2050" s="1"/>
      <c r="EA2050" s="38" t="s">
        <v>26</v>
      </c>
      <c r="ED2050" s="6">
        <v>1.1487192699541064</v>
      </c>
      <c r="EF2050" s="10">
        <v>-2.2351393984633579E-4</v>
      </c>
      <c r="EI2050" s="40" t="s">
        <v>27</v>
      </c>
      <c r="EL2050" s="1"/>
      <c r="ER2050" s="1"/>
      <c r="EU2050" s="38" t="s">
        <v>26</v>
      </c>
      <c r="EX2050" s="6">
        <v>1.141092006302546</v>
      </c>
      <c r="EZ2050" s="10">
        <v>-2.3320127007837077E-4</v>
      </c>
      <c r="FC2050" s="40" t="s">
        <v>27</v>
      </c>
      <c r="FF2050" s="1"/>
      <c r="FL2050" s="1"/>
      <c r="FO2050" s="38" t="s">
        <v>26</v>
      </c>
      <c r="FR2050" s="6">
        <v>1.1440249794842838</v>
      </c>
      <c r="FT2050" s="10">
        <v>-2.2952489825361783E-4</v>
      </c>
      <c r="FW2050" s="40" t="s">
        <v>27</v>
      </c>
      <c r="FZ2050" s="1"/>
      <c r="JX2050" s="1"/>
      <c r="KG2050" s="1"/>
      <c r="KH2050" s="67"/>
      <c r="KJ2050" s="66"/>
      <c r="KL2050" s="65"/>
      <c r="KN2050" s="53"/>
      <c r="KP2050" s="64"/>
      <c r="KR2050" s="63"/>
      <c r="KV2050" s="1"/>
      <c r="KW2050" s="34"/>
      <c r="KY2050" s="35"/>
      <c r="LA2050" s="36"/>
      <c r="LC2050" s="37"/>
      <c r="LU2050" s="34"/>
      <c r="LW2050" s="35"/>
      <c r="ME2050" s="34"/>
      <c r="MG2050" s="35"/>
      <c r="MO2050" s="34"/>
      <c r="MQ2050" s="35"/>
      <c r="NE2050" s="36"/>
      <c r="NG2050" s="37"/>
      <c r="NO2050" s="36"/>
      <c r="NQ2050" s="37"/>
      <c r="NY2050" s="36"/>
      <c r="OA2050" s="37"/>
      <c r="RG2050" s="34"/>
      <c r="RI2050" s="35"/>
      <c r="RQ2050" s="34"/>
      <c r="RS2050" s="35"/>
      <c r="SA2050" s="34"/>
      <c r="SC2050" s="35"/>
      <c r="SQ2050" s="36"/>
      <c r="SS2050" s="37"/>
      <c r="TA2050" s="36"/>
      <c r="TC2050" s="37"/>
      <c r="TK2050" s="36"/>
      <c r="TM2050" s="37"/>
      <c r="VT2050" s="1"/>
    </row>
    <row r="2051" spans="14:592" x14ac:dyDescent="0.3">
      <c r="N2051" s="1"/>
      <c r="AI2051" s="1"/>
      <c r="DX2051" s="1"/>
      <c r="EA2051" s="38" t="s">
        <v>26</v>
      </c>
      <c r="ED2051" s="38" t="s">
        <v>26</v>
      </c>
      <c r="EF2051" s="7"/>
      <c r="EI2051" s="40" t="s">
        <v>27</v>
      </c>
      <c r="EL2051" s="1"/>
      <c r="ER2051" s="1"/>
      <c r="EU2051" s="38" t="s">
        <v>26</v>
      </c>
      <c r="EX2051" s="38" t="s">
        <v>26</v>
      </c>
      <c r="EZ2051" s="7"/>
      <c r="FC2051" s="40" t="s">
        <v>27</v>
      </c>
      <c r="FF2051" s="1"/>
      <c r="FL2051" s="1"/>
      <c r="FO2051" s="38" t="s">
        <v>26</v>
      </c>
      <c r="FR2051" s="38" t="s">
        <v>26</v>
      </c>
      <c r="FT2051" s="7"/>
      <c r="FW2051" s="40" t="s">
        <v>27</v>
      </c>
      <c r="FZ2051" s="1"/>
      <c r="JX2051" s="1"/>
      <c r="KG2051" s="1"/>
      <c r="KH2051" s="67"/>
      <c r="KJ2051" s="66"/>
      <c r="KL2051" s="65"/>
      <c r="KN2051" s="53"/>
      <c r="KP2051" s="64"/>
      <c r="KR2051" s="63"/>
      <c r="KV2051" s="1"/>
      <c r="KW2051" s="34"/>
      <c r="KY2051" s="35"/>
      <c r="LA2051" s="36"/>
      <c r="LC2051" s="37"/>
      <c r="LU2051" s="34"/>
      <c r="LW2051" s="35"/>
      <c r="ME2051" s="34"/>
      <c r="MG2051" s="35"/>
      <c r="MO2051" s="34"/>
      <c r="MQ2051" s="35"/>
      <c r="NE2051" s="36"/>
      <c r="NG2051" s="37"/>
      <c r="NO2051" s="36"/>
      <c r="NQ2051" s="37"/>
      <c r="NY2051" s="36"/>
      <c r="OA2051" s="37"/>
      <c r="RG2051" s="34"/>
      <c r="RI2051" s="35"/>
      <c r="RQ2051" s="34"/>
      <c r="RS2051" s="35"/>
      <c r="SA2051" s="34"/>
      <c r="SC2051" s="35"/>
      <c r="SQ2051" s="36"/>
      <c r="SS2051" s="37"/>
      <c r="TA2051" s="36"/>
      <c r="TC2051" s="37"/>
      <c r="TK2051" s="36"/>
      <c r="TM2051" s="37"/>
      <c r="VT2051" s="1"/>
    </row>
    <row r="2052" spans="14:592" x14ac:dyDescent="0.3">
      <c r="N2052" s="1"/>
      <c r="AI2052" s="1"/>
      <c r="DX2052" s="1"/>
      <c r="EA2052" s="2"/>
      <c r="EB2052" s="38" t="s">
        <v>25</v>
      </c>
      <c r="EC2052" s="38" t="s">
        <v>25</v>
      </c>
      <c r="ED2052" s="2"/>
      <c r="EF2052" s="7"/>
      <c r="EG2052" s="40" t="s">
        <v>25</v>
      </c>
      <c r="EH2052" s="40" t="s">
        <v>25</v>
      </c>
      <c r="EI2052" s="7"/>
      <c r="EL2052" s="1"/>
      <c r="ER2052" s="1"/>
      <c r="EU2052" s="2"/>
      <c r="EV2052" s="38" t="s">
        <v>25</v>
      </c>
      <c r="EW2052" s="38" t="s">
        <v>25</v>
      </c>
      <c r="EX2052" s="2"/>
      <c r="EZ2052" s="7"/>
      <c r="FA2052" s="40" t="s">
        <v>25</v>
      </c>
      <c r="FB2052" s="40" t="s">
        <v>25</v>
      </c>
      <c r="FC2052" s="7"/>
      <c r="FF2052" s="1"/>
      <c r="FL2052" s="1"/>
      <c r="FO2052" s="2"/>
      <c r="FP2052" s="38" t="s">
        <v>25</v>
      </c>
      <c r="FQ2052" s="38" t="s">
        <v>25</v>
      </c>
      <c r="FR2052" s="2"/>
      <c r="FT2052" s="7"/>
      <c r="FU2052" s="40" t="s">
        <v>25</v>
      </c>
      <c r="FV2052" s="40" t="s">
        <v>25</v>
      </c>
      <c r="FW2052" s="7"/>
      <c r="FZ2052" s="1"/>
      <c r="JX2052" s="1"/>
      <c r="KG2052" s="1"/>
      <c r="KH2052" s="67"/>
      <c r="KJ2052" s="66"/>
      <c r="KL2052" s="65"/>
      <c r="KN2052" s="53"/>
      <c r="KP2052" s="64"/>
      <c r="KR2052" s="63"/>
      <c r="KV2052" s="1"/>
      <c r="KW2052" s="34"/>
      <c r="KY2052" s="35"/>
      <c r="LA2052" s="36"/>
      <c r="LC2052" s="37"/>
      <c r="LU2052" s="34"/>
      <c r="LW2052" s="35"/>
      <c r="ME2052" s="34"/>
      <c r="MG2052" s="35"/>
      <c r="MO2052" s="34"/>
      <c r="MQ2052" s="35"/>
      <c r="NE2052" s="36"/>
      <c r="NG2052" s="37"/>
      <c r="NO2052" s="36"/>
      <c r="NQ2052" s="37"/>
      <c r="NY2052" s="36"/>
      <c r="OA2052" s="37"/>
      <c r="RG2052" s="34"/>
      <c r="RI2052" s="35"/>
      <c r="RQ2052" s="34"/>
      <c r="RS2052" s="35"/>
      <c r="SA2052" s="34"/>
      <c r="SC2052" s="35"/>
      <c r="SQ2052" s="36"/>
      <c r="SS2052" s="37"/>
      <c r="TA2052" s="36"/>
      <c r="TC2052" s="37"/>
      <c r="TK2052" s="36"/>
      <c r="TM2052" s="37"/>
      <c r="VT2052" s="1"/>
    </row>
    <row r="2053" spans="14:592" ht="15" thickBot="1" x14ac:dyDescent="0.35">
      <c r="N2053" s="1"/>
      <c r="AI2053" s="1"/>
      <c r="DX2053" s="1"/>
      <c r="EA2053" s="2" t="s">
        <v>46</v>
      </c>
      <c r="EI2053" s="7" t="s">
        <v>47</v>
      </c>
      <c r="EL2053" s="1"/>
      <c r="ER2053" s="1"/>
      <c r="EU2053" s="2" t="s">
        <v>46</v>
      </c>
      <c r="FC2053" s="7" t="s">
        <v>47</v>
      </c>
      <c r="FF2053" s="1"/>
      <c r="FL2053" s="1"/>
      <c r="FO2053" s="2" t="s">
        <v>46</v>
      </c>
      <c r="FW2053" s="7" t="s">
        <v>47</v>
      </c>
      <c r="FZ2053" s="1"/>
      <c r="JX2053" s="1"/>
      <c r="KG2053" s="1"/>
      <c r="KH2053" s="67"/>
      <c r="KJ2053" s="66"/>
      <c r="KL2053" s="65"/>
      <c r="KN2053" s="53"/>
      <c r="KP2053" s="64"/>
      <c r="KR2053" s="63"/>
      <c r="KV2053" s="1"/>
      <c r="KW2053" s="34"/>
      <c r="KY2053" s="35"/>
      <c r="LA2053" s="36"/>
      <c r="LC2053" s="37"/>
      <c r="LU2053" s="34"/>
      <c r="LW2053" s="35"/>
      <c r="ME2053" s="34"/>
      <c r="MG2053" s="35"/>
      <c r="MO2053" s="34"/>
      <c r="MQ2053" s="35"/>
      <c r="NE2053" s="36"/>
      <c r="NG2053" s="37"/>
      <c r="NO2053" s="36"/>
      <c r="NQ2053" s="37"/>
      <c r="NY2053" s="36"/>
      <c r="OA2053" s="37"/>
      <c r="RG2053" s="34"/>
      <c r="RI2053" s="35"/>
      <c r="RQ2053" s="34"/>
      <c r="RS2053" s="35"/>
      <c r="SA2053" s="34"/>
      <c r="SC2053" s="35"/>
      <c r="SQ2053" s="36"/>
      <c r="SS2053" s="37"/>
      <c r="TA2053" s="36"/>
      <c r="TC2053" s="37"/>
      <c r="TK2053" s="36"/>
      <c r="TM2053" s="37"/>
      <c r="VT2053" s="1"/>
    </row>
    <row r="2054" spans="14:592" x14ac:dyDescent="0.3">
      <c r="N2054" s="1"/>
      <c r="AI2054" s="1"/>
      <c r="DX2054" s="1"/>
      <c r="EA2054" s="4">
        <f t="array" ref="EA2054:EA2056">ED2063:ED2065-ED2059</f>
        <v>-0.28100201919468687</v>
      </c>
      <c r="EI2054" s="8">
        <f t="array" ref="EI2054:EI2056">EI2044:EI2046+EJ2044:EJ2046</f>
        <v>-8.6897919286406788E-3</v>
      </c>
      <c r="EL2054" s="1"/>
      <c r="ER2054" s="1"/>
      <c r="EU2054" s="4">
        <f t="array" ref="EU2054:EU2056">EX2063:EX2065-EX2059</f>
        <v>-0.29290371008844246</v>
      </c>
      <c r="FC2054" s="8">
        <f t="array" ref="FC2054:FC2056">FC2044:FC2046+FD2044:FD2046</f>
        <v>-8.6569482161803126E-3</v>
      </c>
      <c r="FF2054" s="1"/>
      <c r="FL2054" s="1"/>
      <c r="FO2054" s="4">
        <f t="array" ref="FO2054:FO2056">FR2063:FR2065-FR2059</f>
        <v>-0.28833817729884514</v>
      </c>
      <c r="FW2054" s="8">
        <f t="array" ref="FW2054:FW2056">FW2044:FW2046+FX2044:FX2046</f>
        <v>-8.6695876264338608E-3</v>
      </c>
      <c r="FZ2054" s="1"/>
      <c r="JX2054" s="1"/>
      <c r="KG2054" s="1"/>
      <c r="KH2054" s="67"/>
      <c r="KJ2054" s="66"/>
      <c r="KL2054" s="65"/>
      <c r="KN2054" s="53"/>
      <c r="KP2054" s="64"/>
      <c r="KR2054" s="63"/>
      <c r="KV2054" s="1"/>
      <c r="KW2054" s="34"/>
      <c r="KY2054" s="35"/>
      <c r="LA2054" s="36"/>
      <c r="LC2054" s="37"/>
      <c r="LU2054" s="34"/>
      <c r="LW2054" s="35"/>
      <c r="ME2054" s="34"/>
      <c r="MG2054" s="35"/>
      <c r="MO2054" s="34"/>
      <c r="MQ2054" s="35"/>
      <c r="NE2054" s="36"/>
      <c r="NG2054" s="37"/>
      <c r="NO2054" s="36"/>
      <c r="NQ2054" s="37"/>
      <c r="NY2054" s="36"/>
      <c r="OA2054" s="37"/>
      <c r="RG2054" s="34"/>
      <c r="RI2054" s="35"/>
      <c r="RQ2054" s="34"/>
      <c r="RS2054" s="35"/>
      <c r="SA2054" s="34"/>
      <c r="SC2054" s="35"/>
      <c r="SQ2054" s="36"/>
      <c r="SS2054" s="37"/>
      <c r="TA2054" s="36"/>
      <c r="TC2054" s="37"/>
      <c r="TK2054" s="36"/>
      <c r="TM2054" s="37"/>
      <c r="VT2054" s="1"/>
    </row>
    <row r="2055" spans="14:592" x14ac:dyDescent="0.3">
      <c r="N2055" s="1"/>
      <c r="AI2055" s="1"/>
      <c r="DX2055" s="1"/>
      <c r="EA2055" s="5">
        <v>1.3527852388590489</v>
      </c>
      <c r="EI2055" s="9">
        <v>5.4334041720037289E-4</v>
      </c>
      <c r="EL2055" s="1"/>
      <c r="ER2055" s="1"/>
      <c r="EU2055" s="5">
        <v>1.3611227916922797</v>
      </c>
      <c r="FC2055" s="9">
        <v>4.6924286570505346E-4</v>
      </c>
      <c r="FF2055" s="1"/>
      <c r="FL2055" s="1"/>
      <c r="FO2055" s="5">
        <v>1.3579292110515986</v>
      </c>
      <c r="FW2055" s="9">
        <v>4.975381968532163E-4</v>
      </c>
      <c r="FZ2055" s="1"/>
      <c r="JX2055" s="1"/>
      <c r="KG2055" s="1"/>
      <c r="KH2055" s="67"/>
      <c r="KJ2055" s="66"/>
      <c r="KL2055" s="65"/>
      <c r="KN2055" s="53"/>
      <c r="KP2055" s="64"/>
      <c r="KR2055" s="63"/>
      <c r="KV2055" s="1"/>
      <c r="KW2055" s="34"/>
      <c r="KY2055" s="35"/>
      <c r="LA2055" s="36"/>
      <c r="LC2055" s="37"/>
      <c r="LU2055" s="34"/>
      <c r="LW2055" s="35"/>
      <c r="ME2055" s="34"/>
      <c r="MG2055" s="35"/>
      <c r="MO2055" s="34"/>
      <c r="MQ2055" s="35"/>
      <c r="NE2055" s="36"/>
      <c r="NG2055" s="37"/>
      <c r="NO2055" s="36"/>
      <c r="NQ2055" s="37"/>
      <c r="NY2055" s="36"/>
      <c r="OA2055" s="37"/>
      <c r="RG2055" s="34"/>
      <c r="RI2055" s="35"/>
      <c r="RQ2055" s="34"/>
      <c r="RS2055" s="35"/>
      <c r="SA2055" s="34"/>
      <c r="SC2055" s="35"/>
      <c r="SQ2055" s="36"/>
      <c r="SS2055" s="37"/>
      <c r="TA2055" s="36"/>
      <c r="TC2055" s="37"/>
      <c r="TK2055" s="36"/>
      <c r="TM2055" s="37"/>
      <c r="VT2055" s="1"/>
    </row>
    <row r="2056" spans="14:592" ht="15" thickBot="1" x14ac:dyDescent="0.35">
      <c r="N2056" s="1"/>
      <c r="AI2056" s="1"/>
      <c r="DX2056" s="1"/>
      <c r="EA2056" s="6">
        <v>-1.0717832196643622</v>
      </c>
      <c r="EI2056" s="10">
        <v>2.9640993651476773E-3</v>
      </c>
      <c r="EL2056" s="1"/>
      <c r="ER2056" s="1"/>
      <c r="EU2056" s="6">
        <v>-1.0682190816038375</v>
      </c>
      <c r="FC2056" s="10">
        <v>2.9716276844210655E-3</v>
      </c>
      <c r="FF2056" s="1"/>
      <c r="FL2056" s="1"/>
      <c r="FO2056" s="6">
        <v>-1.0695910337527534</v>
      </c>
      <c r="FW2056" s="10">
        <v>2.9687933343521405E-3</v>
      </c>
      <c r="FZ2056" s="1"/>
      <c r="JX2056" s="1"/>
      <c r="KG2056" s="1"/>
      <c r="KH2056" s="67"/>
      <c r="KJ2056" s="66"/>
      <c r="KL2056" s="65"/>
      <c r="KN2056" s="53"/>
      <c r="KP2056" s="64"/>
      <c r="KR2056" s="63"/>
      <c r="KV2056" s="1"/>
      <c r="KW2056" s="34"/>
      <c r="KY2056" s="35"/>
      <c r="LA2056" s="36"/>
      <c r="LC2056" s="37"/>
      <c r="LU2056" s="34"/>
      <c r="LW2056" s="35"/>
      <c r="ME2056" s="34"/>
      <c r="MG2056" s="35"/>
      <c r="MO2056" s="34"/>
      <c r="MQ2056" s="35"/>
      <c r="NE2056" s="36"/>
      <c r="NG2056" s="37"/>
      <c r="NO2056" s="36"/>
      <c r="NQ2056" s="37"/>
      <c r="NY2056" s="36"/>
      <c r="OA2056" s="37"/>
      <c r="RG2056" s="34"/>
      <c r="RI2056" s="35"/>
      <c r="RQ2056" s="34"/>
      <c r="RS2056" s="35"/>
      <c r="SA2056" s="34"/>
      <c r="SC2056" s="35"/>
      <c r="SQ2056" s="36"/>
      <c r="SS2056" s="37"/>
      <c r="TA2056" s="36"/>
      <c r="TC2056" s="37"/>
      <c r="TK2056" s="36"/>
      <c r="TM2056" s="37"/>
      <c r="VT2056" s="1"/>
    </row>
    <row r="2057" spans="14:592" x14ac:dyDescent="0.3">
      <c r="N2057" s="1"/>
      <c r="AI2057" s="1"/>
      <c r="DX2057" s="1"/>
      <c r="EA2057" s="2"/>
      <c r="EB2057" s="38" t="s">
        <v>35</v>
      </c>
      <c r="EC2057" s="38" t="s">
        <v>35</v>
      </c>
      <c r="ED2057" s="2"/>
      <c r="EF2057" s="7"/>
      <c r="EG2057" s="40" t="s">
        <v>35</v>
      </c>
      <c r="EH2057" s="40" t="s">
        <v>35</v>
      </c>
      <c r="EI2057" s="7"/>
      <c r="EL2057" s="1"/>
      <c r="ER2057" s="1"/>
      <c r="EU2057" s="2"/>
      <c r="EV2057" s="38" t="s">
        <v>35</v>
      </c>
      <c r="EW2057" s="38" t="s">
        <v>35</v>
      </c>
      <c r="EX2057" s="2"/>
      <c r="EZ2057" s="7"/>
      <c r="FA2057" s="40" t="s">
        <v>35</v>
      </c>
      <c r="FB2057" s="40" t="s">
        <v>35</v>
      </c>
      <c r="FC2057" s="7"/>
      <c r="FF2057" s="1"/>
      <c r="FL2057" s="1"/>
      <c r="FO2057" s="2"/>
      <c r="FP2057" s="38" t="s">
        <v>35</v>
      </c>
      <c r="FQ2057" s="38" t="s">
        <v>35</v>
      </c>
      <c r="FR2057" s="2"/>
      <c r="FT2057" s="7"/>
      <c r="FU2057" s="40" t="s">
        <v>35</v>
      </c>
      <c r="FV2057" s="40" t="s">
        <v>35</v>
      </c>
      <c r="FW2057" s="7"/>
      <c r="FZ2057" s="1"/>
      <c r="JX2057" s="1"/>
      <c r="KG2057" s="1"/>
      <c r="KH2057" s="67"/>
      <c r="KJ2057" s="66"/>
      <c r="KL2057" s="65"/>
      <c r="KN2057" s="53"/>
      <c r="KP2057" s="64"/>
      <c r="KR2057" s="63"/>
      <c r="KV2057" s="1"/>
      <c r="KW2057" s="34"/>
      <c r="KY2057" s="35"/>
      <c r="LA2057" s="36"/>
      <c r="LC2057" s="37"/>
      <c r="LU2057" s="34"/>
      <c r="LW2057" s="35"/>
      <c r="ME2057" s="34"/>
      <c r="MG2057" s="35"/>
      <c r="MO2057" s="34"/>
      <c r="MQ2057" s="35"/>
      <c r="NE2057" s="36"/>
      <c r="NG2057" s="37"/>
      <c r="NO2057" s="36"/>
      <c r="NQ2057" s="37"/>
      <c r="NY2057" s="36"/>
      <c r="OA2057" s="37"/>
      <c r="RG2057" s="34"/>
      <c r="RI2057" s="35"/>
      <c r="RQ2057" s="34"/>
      <c r="RS2057" s="35"/>
      <c r="SA2057" s="34"/>
      <c r="SC2057" s="35"/>
      <c r="SQ2057" s="36"/>
      <c r="SS2057" s="37"/>
      <c r="TA2057" s="36"/>
      <c r="TC2057" s="37"/>
      <c r="TK2057" s="36"/>
      <c r="TM2057" s="37"/>
      <c r="VT2057" s="1"/>
    </row>
    <row r="2058" spans="14:592" ht="15" thickBot="1" x14ac:dyDescent="0.35">
      <c r="N2058" s="1"/>
      <c r="AI2058" s="1"/>
      <c r="DX2058" s="1"/>
      <c r="EA2058" s="38" t="s">
        <v>26</v>
      </c>
      <c r="ED2058" s="38" t="s">
        <v>48</v>
      </c>
      <c r="EF2058" s="7" t="s">
        <v>49</v>
      </c>
      <c r="EI2058" s="7" t="s">
        <v>50</v>
      </c>
      <c r="EJ2058" s="7" t="s">
        <v>51</v>
      </c>
      <c r="EL2058" s="1"/>
      <c r="ER2058" s="1"/>
      <c r="EU2058" s="38" t="s">
        <v>26</v>
      </c>
      <c r="EX2058" s="38" t="s">
        <v>48</v>
      </c>
      <c r="EZ2058" s="7" t="s">
        <v>49</v>
      </c>
      <c r="FC2058" s="7" t="s">
        <v>50</v>
      </c>
      <c r="FD2058" s="7" t="s">
        <v>51</v>
      </c>
      <c r="FF2058" s="1"/>
      <c r="FL2058" s="1"/>
      <c r="FO2058" s="38" t="s">
        <v>26</v>
      </c>
      <c r="FR2058" s="38" t="s">
        <v>48</v>
      </c>
      <c r="FT2058" s="7" t="s">
        <v>49</v>
      </c>
      <c r="FW2058" s="7" t="s">
        <v>50</v>
      </c>
      <c r="FX2058" s="7" t="s">
        <v>51</v>
      </c>
      <c r="FZ2058" s="1"/>
      <c r="JX2058" s="1"/>
      <c r="KG2058" s="1"/>
      <c r="KH2058" s="67"/>
      <c r="KJ2058" s="66"/>
      <c r="KL2058" s="65"/>
      <c r="KN2058" s="53"/>
      <c r="KP2058" s="64"/>
      <c r="KR2058" s="63"/>
      <c r="KV2058" s="1"/>
      <c r="KW2058" s="34"/>
      <c r="KY2058" s="35"/>
      <c r="LA2058" s="36"/>
      <c r="LC2058" s="37"/>
      <c r="LU2058" s="34"/>
      <c r="LW2058" s="35"/>
      <c r="ME2058" s="34"/>
      <c r="MG2058" s="35"/>
      <c r="MO2058" s="34"/>
      <c r="MQ2058" s="35"/>
      <c r="NE2058" s="36"/>
      <c r="NG2058" s="37"/>
      <c r="NO2058" s="36"/>
      <c r="NQ2058" s="37"/>
      <c r="NY2058" s="36"/>
      <c r="OA2058" s="37"/>
      <c r="RG2058" s="34"/>
      <c r="RI2058" s="35"/>
      <c r="RQ2058" s="34"/>
      <c r="RS2058" s="35"/>
      <c r="SA2058" s="34"/>
      <c r="SC2058" s="35"/>
      <c r="SQ2058" s="36"/>
      <c r="SS2058" s="37"/>
      <c r="TA2058" s="36"/>
      <c r="TC2058" s="37"/>
      <c r="TK2058" s="36"/>
      <c r="TM2058" s="37"/>
      <c r="VT2058" s="1"/>
    </row>
    <row r="2059" spans="14:592" ht="15" thickBot="1" x14ac:dyDescent="0.35">
      <c r="N2059" s="1"/>
      <c r="AI2059" s="1"/>
      <c r="DX2059" s="1"/>
      <c r="EA2059" s="38" t="s">
        <v>26</v>
      </c>
      <c r="ED2059" s="3">
        <f>AVERAGE(ED2063:ED2065)</f>
        <v>-0.37679989130609554</v>
      </c>
      <c r="EF2059" s="41">
        <f t="array" ref="EF2059">SUM(EI2054:EI2056*-1)</f>
        <v>5.1823521462926285E-3</v>
      </c>
      <c r="EI2059" s="8">
        <f t="array" ref="EI2059:EI2061">EI2054:EI2056</f>
        <v>-8.6897919286406788E-3</v>
      </c>
      <c r="EJ2059" s="8">
        <f t="array" ref="EJ2059:EJ2061">EF2059*(1/3)</f>
        <v>1.7274507154308762E-3</v>
      </c>
      <c r="EL2059" s="1"/>
      <c r="ER2059" s="1"/>
      <c r="EU2059" s="38" t="s">
        <v>26</v>
      </c>
      <c r="EX2059" s="3">
        <f>AVERAGE(EX2063:EX2065)</f>
        <v>-0.37632338444169094</v>
      </c>
      <c r="EZ2059" s="41">
        <f t="array" ref="EZ2059">SUM(FC2054:FC2056*-1)</f>
        <v>5.216077666054194E-3</v>
      </c>
      <c r="FC2059" s="8">
        <f t="array" ref="FC2059:FC2061">FC2054:FC2056</f>
        <v>-8.6569482161803126E-3</v>
      </c>
      <c r="FD2059" s="8">
        <f t="array" ref="FD2059:FD2061">EZ2059*(1/3)</f>
        <v>1.7386925553513979E-3</v>
      </c>
      <c r="FF2059" s="1"/>
      <c r="FL2059" s="1"/>
      <c r="FO2059" s="38" t="s">
        <v>26</v>
      </c>
      <c r="FR2059" s="3">
        <f>AVERAGE(FR2063:FR2065)</f>
        <v>-0.37650472594032247</v>
      </c>
      <c r="FT2059" s="41">
        <f t="array" ref="FT2059">SUM(FW2054:FW2056*-1)</f>
        <v>5.2032560952285038E-3</v>
      </c>
      <c r="FW2059" s="8">
        <f t="array" ref="FW2059:FW2061">FW2054:FW2056</f>
        <v>-8.6695876264338608E-3</v>
      </c>
      <c r="FX2059" s="8">
        <f t="array" ref="FX2059:FX2061">FT2059*(1/3)</f>
        <v>1.7344186984095012E-3</v>
      </c>
      <c r="FZ2059" s="1"/>
      <c r="JX2059" s="1"/>
      <c r="KG2059" s="1"/>
      <c r="KH2059" s="67"/>
      <c r="KJ2059" s="66"/>
      <c r="KL2059" s="65"/>
      <c r="KN2059" s="53"/>
      <c r="KP2059" s="64"/>
      <c r="KR2059" s="63"/>
      <c r="KV2059" s="1"/>
      <c r="KW2059" s="34"/>
      <c r="KY2059" s="35"/>
      <c r="LA2059" s="36"/>
      <c r="LC2059" s="37"/>
      <c r="LU2059" s="34"/>
      <c r="LW2059" s="35"/>
      <c r="ME2059" s="34"/>
      <c r="MG2059" s="35"/>
      <c r="MO2059" s="34"/>
      <c r="MQ2059" s="35"/>
      <c r="NE2059" s="36"/>
      <c r="NG2059" s="37"/>
      <c r="NO2059" s="36"/>
      <c r="NQ2059" s="37"/>
      <c r="NY2059" s="36"/>
      <c r="OA2059" s="37"/>
      <c r="RG2059" s="34"/>
      <c r="RI2059" s="35"/>
      <c r="RQ2059" s="34"/>
      <c r="RS2059" s="35"/>
      <c r="SA2059" s="34"/>
      <c r="SC2059" s="35"/>
      <c r="SQ2059" s="36"/>
      <c r="SS2059" s="37"/>
      <c r="TA2059" s="36"/>
      <c r="TC2059" s="37"/>
      <c r="TK2059" s="36"/>
      <c r="TM2059" s="37"/>
      <c r="VT2059" s="1"/>
    </row>
    <row r="2060" spans="14:592" x14ac:dyDescent="0.3">
      <c r="N2060" s="1"/>
      <c r="AI2060" s="1"/>
      <c r="DX2060" s="1"/>
      <c r="EA2060" s="38" t="s">
        <v>26</v>
      </c>
      <c r="ED2060" s="38" t="s">
        <v>26</v>
      </c>
      <c r="EF2060" s="7"/>
      <c r="EI2060" s="9">
        <v>5.4334041720037289E-4</v>
      </c>
      <c r="EJ2060" s="9">
        <v>1.7274507154308762E-3</v>
      </c>
      <c r="EL2060" s="1"/>
      <c r="ER2060" s="1"/>
      <c r="EU2060" s="38" t="s">
        <v>26</v>
      </c>
      <c r="EX2060" s="38" t="s">
        <v>26</v>
      </c>
      <c r="EZ2060" s="7"/>
      <c r="FC2060" s="9">
        <v>4.6924286570505346E-4</v>
      </c>
      <c r="FD2060" s="9">
        <v>1.7386925553513979E-3</v>
      </c>
      <c r="FF2060" s="1"/>
      <c r="FL2060" s="1"/>
      <c r="FO2060" s="38" t="s">
        <v>26</v>
      </c>
      <c r="FR2060" s="38" t="s">
        <v>26</v>
      </c>
      <c r="FT2060" s="7"/>
      <c r="FW2060" s="9">
        <v>4.975381968532163E-4</v>
      </c>
      <c r="FX2060" s="9">
        <v>1.7344186984095012E-3</v>
      </c>
      <c r="FZ2060" s="1"/>
      <c r="JX2060" s="1"/>
      <c r="KG2060" s="1"/>
      <c r="KH2060" s="67"/>
      <c r="KJ2060" s="66"/>
      <c r="KL2060" s="65"/>
      <c r="KN2060" s="53"/>
      <c r="KP2060" s="64"/>
      <c r="KR2060" s="63"/>
      <c r="KV2060" s="1"/>
      <c r="KW2060" s="34"/>
      <c r="KY2060" s="35"/>
      <c r="LA2060" s="36"/>
      <c r="LC2060" s="37"/>
      <c r="LU2060" s="34"/>
      <c r="LW2060" s="35"/>
      <c r="ME2060" s="34"/>
      <c r="MG2060" s="35"/>
      <c r="MO2060" s="34"/>
      <c r="MQ2060" s="35"/>
      <c r="NE2060" s="36"/>
      <c r="NG2060" s="37"/>
      <c r="NO2060" s="36"/>
      <c r="NQ2060" s="37"/>
      <c r="NY2060" s="36"/>
      <c r="OA2060" s="37"/>
      <c r="RG2060" s="34"/>
      <c r="RI2060" s="35"/>
      <c r="RQ2060" s="34"/>
      <c r="RS2060" s="35"/>
      <c r="SA2060" s="34"/>
      <c r="SC2060" s="35"/>
      <c r="SQ2060" s="36"/>
      <c r="SS2060" s="37"/>
      <c r="TA2060" s="36"/>
      <c r="TC2060" s="37"/>
      <c r="TK2060" s="36"/>
      <c r="TM2060" s="37"/>
      <c r="VT2060" s="1"/>
    </row>
    <row r="2061" spans="14:592" ht="15" thickBot="1" x14ac:dyDescent="0.35">
      <c r="N2061" s="1"/>
      <c r="AI2061" s="1"/>
      <c r="DX2061" s="1"/>
      <c r="EA2061" s="38" t="s">
        <v>26</v>
      </c>
      <c r="ED2061" s="38" t="s">
        <v>26</v>
      </c>
      <c r="EF2061" s="7"/>
      <c r="EI2061" s="10">
        <v>2.9640993651476773E-3</v>
      </c>
      <c r="EJ2061" s="10">
        <v>1.7274507154308762E-3</v>
      </c>
      <c r="EL2061" s="1"/>
      <c r="ER2061" s="1"/>
      <c r="EU2061" s="38" t="s">
        <v>26</v>
      </c>
      <c r="EX2061" s="38" t="s">
        <v>26</v>
      </c>
      <c r="EZ2061" s="7"/>
      <c r="FC2061" s="10">
        <v>2.9716276844210655E-3</v>
      </c>
      <c r="FD2061" s="10">
        <v>1.7386925553513979E-3</v>
      </c>
      <c r="FF2061" s="1"/>
      <c r="FL2061" s="1"/>
      <c r="FO2061" s="38" t="s">
        <v>26</v>
      </c>
      <c r="FR2061" s="38" t="s">
        <v>26</v>
      </c>
      <c r="FT2061" s="7"/>
      <c r="FW2061" s="10">
        <v>2.9687933343521405E-3</v>
      </c>
      <c r="FX2061" s="10">
        <v>1.7344186984095012E-3</v>
      </c>
      <c r="FZ2061" s="1"/>
      <c r="JX2061" s="1"/>
      <c r="KG2061" s="1"/>
      <c r="KH2061" s="67"/>
      <c r="KJ2061" s="66"/>
      <c r="KL2061" s="65"/>
      <c r="KN2061" s="53"/>
      <c r="KP2061" s="64"/>
      <c r="KR2061" s="63"/>
      <c r="KV2061" s="1"/>
      <c r="KW2061" s="34"/>
      <c r="KY2061" s="35"/>
      <c r="LA2061" s="36"/>
      <c r="LC2061" s="37"/>
      <c r="LU2061" s="34"/>
      <c r="LW2061" s="35"/>
      <c r="ME2061" s="34"/>
      <c r="MG2061" s="35"/>
      <c r="MO2061" s="34"/>
      <c r="MQ2061" s="35"/>
      <c r="NE2061" s="36"/>
      <c r="NG2061" s="37"/>
      <c r="NO2061" s="36"/>
      <c r="NQ2061" s="37"/>
      <c r="NY2061" s="36"/>
      <c r="OA2061" s="37"/>
      <c r="RG2061" s="34"/>
      <c r="RI2061" s="35"/>
      <c r="RQ2061" s="34"/>
      <c r="RS2061" s="35"/>
      <c r="SA2061" s="34"/>
      <c r="SC2061" s="35"/>
      <c r="SQ2061" s="36"/>
      <c r="SS2061" s="37"/>
      <c r="TA2061" s="36"/>
      <c r="TC2061" s="37"/>
      <c r="TK2061" s="36"/>
      <c r="TM2061" s="37"/>
      <c r="VT2061" s="1"/>
    </row>
    <row r="2062" spans="14:592" ht="15" thickBot="1" x14ac:dyDescent="0.35">
      <c r="N2062" s="1"/>
      <c r="AI2062" s="1"/>
      <c r="DX2062" s="1"/>
      <c r="EA2062" s="2"/>
      <c r="EB2062" s="38" t="s">
        <v>35</v>
      </c>
      <c r="EC2062" s="38" t="s">
        <v>35</v>
      </c>
      <c r="ED2062" s="2" t="s">
        <v>52</v>
      </c>
      <c r="EF2062" s="7" t="s">
        <v>53</v>
      </c>
      <c r="EG2062" s="40" t="s">
        <v>35</v>
      </c>
      <c r="EH2062" s="40" t="s">
        <v>35</v>
      </c>
      <c r="EI2062" s="7"/>
      <c r="EL2062" s="1"/>
      <c r="ER2062" s="1"/>
      <c r="EU2062" s="2"/>
      <c r="EV2062" s="38" t="s">
        <v>35</v>
      </c>
      <c r="EW2062" s="38" t="s">
        <v>35</v>
      </c>
      <c r="EX2062" s="2" t="s">
        <v>54</v>
      </c>
      <c r="EZ2062" s="7" t="s">
        <v>55</v>
      </c>
      <c r="FA2062" s="40" t="s">
        <v>35</v>
      </c>
      <c r="FB2062" s="40" t="s">
        <v>35</v>
      </c>
      <c r="FC2062" s="7"/>
      <c r="FF2062" s="1"/>
      <c r="FL2062" s="1"/>
      <c r="FO2062" s="2"/>
      <c r="FP2062" s="38" t="s">
        <v>35</v>
      </c>
      <c r="FQ2062" s="38" t="s">
        <v>35</v>
      </c>
      <c r="FR2062" s="2" t="s">
        <v>202</v>
      </c>
      <c r="FT2062" s="7" t="s">
        <v>203</v>
      </c>
      <c r="FU2062" s="40" t="s">
        <v>35</v>
      </c>
      <c r="FV2062" s="40" t="s">
        <v>35</v>
      </c>
      <c r="FW2062" s="7"/>
      <c r="FZ2062" s="1"/>
      <c r="JX2062" s="1"/>
      <c r="KG2062" s="1"/>
      <c r="KH2062" s="67"/>
      <c r="KJ2062" s="66"/>
      <c r="KL2062" s="65"/>
      <c r="KN2062" s="53"/>
      <c r="KP2062" s="64"/>
      <c r="KR2062" s="63"/>
      <c r="KV2062" s="1"/>
      <c r="KW2062" s="34"/>
      <c r="KY2062" s="35"/>
      <c r="LA2062" s="36"/>
      <c r="LC2062" s="37"/>
      <c r="LU2062" s="34"/>
      <c r="LW2062" s="35"/>
      <c r="ME2062" s="34"/>
      <c r="MG2062" s="35"/>
      <c r="MO2062" s="34"/>
      <c r="MQ2062" s="35"/>
      <c r="NE2062" s="36"/>
      <c r="NG2062" s="37"/>
      <c r="NO2062" s="36"/>
      <c r="NQ2062" s="37"/>
      <c r="NY2062" s="36"/>
      <c r="OA2062" s="37"/>
      <c r="RG2062" s="34"/>
      <c r="RI2062" s="35"/>
      <c r="RQ2062" s="34"/>
      <c r="RS2062" s="35"/>
      <c r="SA2062" s="34"/>
      <c r="SC2062" s="35"/>
      <c r="SQ2062" s="36"/>
      <c r="SS2062" s="37"/>
      <c r="TA2062" s="36"/>
      <c r="TC2062" s="37"/>
      <c r="TK2062" s="36"/>
      <c r="TM2062" s="37"/>
      <c r="VT2062" s="1"/>
    </row>
    <row r="2063" spans="14:592" x14ac:dyDescent="0.3">
      <c r="N2063" s="1"/>
      <c r="AI2063" s="1"/>
      <c r="DX2063" s="1"/>
      <c r="ED2063" s="4">
        <f t="array" ref="ED2063:ED2065">ED2068:ED2070</f>
        <v>-0.65780191050078241</v>
      </c>
      <c r="EF2063" s="8">
        <f t="array" ref="EF2063:EF2065">EI2059:EI2061+EJ2059:EJ2061</f>
        <v>-6.9623412132098026E-3</v>
      </c>
      <c r="EL2063" s="1"/>
      <c r="ER2063" s="1"/>
      <c r="EX2063" s="4">
        <f t="array" ref="EX2063:EX2065">EX2068:EX2070</f>
        <v>-0.6692270945301334</v>
      </c>
      <c r="EZ2063" s="8">
        <f t="array" ref="EZ2063:EZ2065">FC2059:FC2061+FD2059:FD2061</f>
        <v>-6.9182556608289149E-3</v>
      </c>
      <c r="FF2063" s="1"/>
      <c r="FL2063" s="1"/>
      <c r="FR2063" s="4">
        <f t="array" ref="FR2063:FR2065">FR2068:FR2070</f>
        <v>-0.66484290323916762</v>
      </c>
      <c r="FT2063" s="8">
        <f t="array" ref="FT2063:FT2065">FW2059:FW2061+FX2059:FX2061</f>
        <v>-6.9351689280243599E-3</v>
      </c>
      <c r="FZ2063" s="1"/>
      <c r="JX2063" s="1"/>
      <c r="KG2063" s="1"/>
      <c r="KH2063" s="67"/>
      <c r="KJ2063" s="66"/>
      <c r="KL2063" s="65"/>
      <c r="KN2063" s="53"/>
      <c r="KP2063" s="64"/>
      <c r="KR2063" s="63"/>
      <c r="KV2063" s="1"/>
      <c r="KW2063" s="34"/>
      <c r="KY2063" s="35"/>
      <c r="LA2063" s="36"/>
      <c r="LC2063" s="37"/>
      <c r="LD2063" s="37"/>
      <c r="LE2063" s="37"/>
      <c r="LF2063" s="37"/>
      <c r="LG2063" s="37"/>
      <c r="LH2063" s="37"/>
      <c r="LI2063" s="37"/>
      <c r="LJ2063" s="37"/>
      <c r="LK2063" s="37"/>
      <c r="LL2063" s="37"/>
      <c r="LM2063" s="37"/>
      <c r="LN2063" s="37"/>
      <c r="LO2063" s="37"/>
      <c r="LP2063" s="37"/>
      <c r="LQ2063" s="37"/>
      <c r="LR2063" s="37"/>
      <c r="LS2063" s="37"/>
      <c r="LT2063" s="37"/>
      <c r="LU2063" s="34"/>
      <c r="LV2063" s="37"/>
      <c r="LW2063" s="35"/>
      <c r="LX2063" s="37"/>
      <c r="LY2063" s="37"/>
      <c r="LZ2063" s="37"/>
      <c r="MA2063" s="37"/>
      <c r="MB2063" s="37"/>
      <c r="MC2063" s="37"/>
      <c r="MD2063" s="37"/>
      <c r="ME2063" s="34"/>
      <c r="MF2063" s="37"/>
      <c r="MG2063" s="35"/>
      <c r="MH2063" s="37"/>
      <c r="MI2063" s="37"/>
      <c r="MJ2063" s="37"/>
      <c r="MK2063" s="37"/>
      <c r="ML2063" s="37"/>
      <c r="MM2063" s="37"/>
      <c r="MN2063" s="37"/>
      <c r="MO2063" s="34"/>
      <c r="MP2063" s="37"/>
      <c r="MQ2063" s="35"/>
      <c r="MR2063" s="37"/>
      <c r="MS2063" s="37"/>
      <c r="MT2063" s="37"/>
      <c r="MU2063" s="37"/>
      <c r="MV2063" s="37"/>
      <c r="MW2063" s="37"/>
      <c r="MX2063" s="37"/>
      <c r="MY2063" s="37"/>
      <c r="MZ2063" s="37"/>
      <c r="NA2063" s="37"/>
      <c r="NB2063" s="37"/>
      <c r="NC2063" s="37"/>
      <c r="ND2063" s="37"/>
      <c r="NE2063" s="36"/>
      <c r="NF2063" s="37"/>
      <c r="NG2063" s="37"/>
      <c r="NH2063" s="37"/>
      <c r="NI2063" s="37"/>
      <c r="NJ2063" s="37"/>
      <c r="NK2063" s="37"/>
      <c r="NL2063" s="37"/>
      <c r="NM2063" s="37"/>
      <c r="NN2063" s="37"/>
      <c r="NO2063" s="36"/>
      <c r="NP2063" s="37"/>
      <c r="NQ2063" s="37"/>
      <c r="NR2063" s="37"/>
      <c r="NS2063" s="37"/>
      <c r="NT2063" s="37"/>
      <c r="NU2063" s="37"/>
      <c r="NV2063" s="37"/>
      <c r="NW2063" s="37"/>
      <c r="NX2063" s="37"/>
      <c r="NY2063" s="36"/>
      <c r="NZ2063" s="37"/>
      <c r="OA2063" s="37"/>
      <c r="OB2063" s="37"/>
      <c r="OC2063" s="37"/>
      <c r="OD2063" s="37"/>
      <c r="OE2063" s="37"/>
      <c r="OF2063" s="37"/>
      <c r="OG2063" s="37"/>
      <c r="OH2063" s="37"/>
      <c r="OI2063" s="37"/>
      <c r="OJ2063" s="37"/>
      <c r="OK2063" s="37"/>
      <c r="OL2063" s="37"/>
      <c r="OM2063" s="37"/>
      <c r="ON2063" s="37"/>
      <c r="OO2063" s="37"/>
      <c r="OP2063" s="37"/>
      <c r="OQ2063" s="37"/>
      <c r="OR2063" s="37"/>
      <c r="OS2063" s="37"/>
      <c r="OT2063" s="37"/>
      <c r="OU2063" s="37"/>
      <c r="OV2063" s="37"/>
      <c r="OW2063" s="37"/>
      <c r="OX2063" s="37"/>
      <c r="OY2063" s="37"/>
      <c r="OZ2063" s="37"/>
      <c r="PA2063" s="37"/>
      <c r="PB2063" s="37"/>
      <c r="PC2063" s="37"/>
      <c r="PD2063" s="37"/>
      <c r="PE2063" s="37"/>
      <c r="PF2063" s="37"/>
      <c r="PG2063" s="37"/>
      <c r="PH2063" s="37"/>
      <c r="PI2063" s="37"/>
      <c r="PJ2063" s="37"/>
      <c r="PK2063" s="37"/>
      <c r="PL2063" s="37"/>
      <c r="PM2063" s="37"/>
      <c r="PN2063" s="37"/>
      <c r="PO2063" s="37"/>
      <c r="PP2063" s="37"/>
      <c r="PQ2063" s="37"/>
      <c r="PR2063" s="37"/>
      <c r="PS2063" s="37"/>
      <c r="PT2063" s="37"/>
      <c r="PU2063" s="37"/>
      <c r="PV2063" s="37"/>
      <c r="PW2063" s="37"/>
      <c r="PX2063" s="37"/>
      <c r="PY2063" s="37"/>
      <c r="PZ2063" s="37"/>
      <c r="QA2063" s="37"/>
      <c r="QB2063" s="37"/>
      <c r="QC2063" s="37"/>
      <c r="QD2063" s="37"/>
      <c r="QE2063" s="37"/>
      <c r="QF2063" s="37"/>
      <c r="QG2063" s="37"/>
      <c r="QH2063" s="37"/>
      <c r="QI2063" s="37"/>
      <c r="QJ2063" s="37"/>
      <c r="QK2063" s="37"/>
      <c r="QL2063" s="37"/>
      <c r="QM2063" s="37"/>
      <c r="QN2063" s="37"/>
      <c r="QO2063" s="37"/>
      <c r="QP2063" s="37"/>
      <c r="QQ2063" s="37"/>
      <c r="QR2063" s="37"/>
      <c r="QS2063" s="37"/>
      <c r="QT2063" s="37"/>
      <c r="QU2063" s="37"/>
      <c r="QV2063" s="37"/>
      <c r="QW2063" s="37"/>
      <c r="QX2063" s="37"/>
      <c r="QY2063" s="37"/>
      <c r="QZ2063" s="37"/>
      <c r="RA2063" s="37"/>
      <c r="RB2063" s="37"/>
      <c r="RC2063" s="37"/>
      <c r="RD2063" s="37"/>
      <c r="RE2063" s="37"/>
      <c r="RF2063" s="37"/>
      <c r="RG2063" s="34"/>
      <c r="RH2063" s="37"/>
      <c r="RI2063" s="35"/>
      <c r="RJ2063" s="37"/>
      <c r="RK2063" s="37"/>
      <c r="RL2063" s="37"/>
      <c r="RM2063" s="37"/>
      <c r="RN2063" s="37"/>
      <c r="RO2063" s="37"/>
      <c r="RP2063" s="37"/>
      <c r="RQ2063" s="34"/>
      <c r="RR2063" s="37"/>
      <c r="RS2063" s="35"/>
      <c r="RT2063" s="37"/>
      <c r="RU2063" s="37"/>
      <c r="RV2063" s="37"/>
      <c r="RW2063" s="37"/>
      <c r="RX2063" s="37"/>
      <c r="RY2063" s="37"/>
      <c r="RZ2063" s="37"/>
      <c r="SA2063" s="34"/>
      <c r="SB2063" s="37"/>
      <c r="SC2063" s="35"/>
      <c r="SD2063" s="37"/>
      <c r="SE2063" s="37"/>
      <c r="SF2063" s="37"/>
      <c r="SG2063" s="37"/>
      <c r="SH2063" s="37"/>
      <c r="SI2063" s="37"/>
      <c r="SJ2063" s="37"/>
      <c r="SK2063" s="37"/>
      <c r="SL2063" s="37"/>
      <c r="SM2063" s="37"/>
      <c r="SN2063" s="37"/>
      <c r="SO2063" s="37"/>
      <c r="SP2063" s="37"/>
      <c r="SQ2063" s="36"/>
      <c r="SR2063" s="37"/>
      <c r="SS2063" s="37"/>
      <c r="ST2063" s="37"/>
      <c r="SU2063" s="37"/>
      <c r="SV2063" s="37"/>
      <c r="SW2063" s="37"/>
      <c r="SX2063" s="37"/>
      <c r="SY2063" s="37"/>
      <c r="SZ2063" s="37"/>
      <c r="TA2063" s="36"/>
      <c r="TB2063" s="37"/>
      <c r="TC2063" s="37"/>
      <c r="TD2063" s="37"/>
      <c r="TE2063" s="37"/>
      <c r="TF2063" s="37"/>
      <c r="TG2063" s="37"/>
      <c r="TH2063" s="37"/>
      <c r="TI2063" s="37"/>
      <c r="TJ2063" s="37"/>
      <c r="TK2063" s="36"/>
      <c r="TL2063" s="37"/>
      <c r="TM2063" s="37"/>
      <c r="VT2063" s="1"/>
    </row>
    <row r="2064" spans="14:592" ht="15" thickBot="1" x14ac:dyDescent="0.35">
      <c r="N2064" s="1"/>
      <c r="AI2064" s="1"/>
      <c r="DX2064" s="1"/>
      <c r="DZ2064" t="s">
        <v>56</v>
      </c>
      <c r="ED2064" s="5">
        <v>0.9759853475529533</v>
      </c>
      <c r="EF2064" s="9">
        <v>2.2707911326312492E-3</v>
      </c>
      <c r="EL2064" s="1"/>
      <c r="ER2064" s="1"/>
      <c r="ET2064" t="s">
        <v>56</v>
      </c>
      <c r="EX2064" s="5">
        <v>0.98479940725058879</v>
      </c>
      <c r="EZ2064" s="9">
        <v>2.2079354210564513E-3</v>
      </c>
      <c r="FF2064" s="1"/>
      <c r="FL2064" s="1"/>
      <c r="FN2064" t="s">
        <v>56</v>
      </c>
      <c r="FR2064" s="5">
        <v>0.98142448511127611</v>
      </c>
      <c r="FT2064" s="9">
        <v>2.2319568952627175E-3</v>
      </c>
      <c r="FZ2064" s="1"/>
      <c r="JX2064" s="1"/>
      <c r="KG2064" s="1"/>
      <c r="KH2064" s="67"/>
      <c r="KJ2064" s="66"/>
      <c r="KL2064" s="65"/>
      <c r="KN2064" s="53"/>
      <c r="KP2064" s="64"/>
      <c r="KR2064" s="63"/>
      <c r="KV2064" s="1"/>
      <c r="KW2064" s="34"/>
      <c r="KY2064" s="35"/>
      <c r="LA2064" s="36"/>
      <c r="LC2064" s="37"/>
      <c r="LD2064" s="37"/>
      <c r="LE2064" s="37"/>
      <c r="LF2064" s="37"/>
      <c r="LG2064" s="37"/>
      <c r="LH2064" s="37"/>
      <c r="LI2064" s="37"/>
      <c r="LJ2064" s="37"/>
      <c r="LK2064" s="37"/>
      <c r="LL2064" s="37"/>
      <c r="LM2064" s="37"/>
      <c r="LN2064" s="37"/>
      <c r="LO2064" s="37"/>
      <c r="LP2064" s="37"/>
      <c r="LQ2064" s="37"/>
      <c r="LR2064" s="37"/>
      <c r="LS2064" s="37"/>
      <c r="LT2064" s="37"/>
      <c r="LU2064" s="34"/>
      <c r="LV2064" s="37"/>
      <c r="LW2064" s="35"/>
      <c r="LX2064" s="37"/>
      <c r="LY2064" s="37"/>
      <c r="LZ2064" s="37"/>
      <c r="MA2064" s="37"/>
      <c r="MB2064" s="37"/>
      <c r="MC2064" s="37"/>
      <c r="MD2064" s="37"/>
      <c r="ME2064" s="34"/>
      <c r="MF2064" s="37"/>
      <c r="MG2064" s="35"/>
      <c r="MH2064" s="37"/>
      <c r="MI2064" s="37"/>
      <c r="MJ2064" s="37"/>
      <c r="MK2064" s="37"/>
      <c r="ML2064" s="37"/>
      <c r="MM2064" s="37"/>
      <c r="MN2064" s="37"/>
      <c r="MO2064" s="34"/>
      <c r="MP2064" s="37"/>
      <c r="MQ2064" s="35"/>
      <c r="MR2064" s="37"/>
      <c r="MS2064" s="37"/>
      <c r="MT2064" s="37"/>
      <c r="MU2064" s="37"/>
      <c r="MV2064" s="37"/>
      <c r="MW2064" s="37"/>
      <c r="MX2064" s="37"/>
      <c r="MY2064" s="37"/>
      <c r="MZ2064" s="37"/>
      <c r="NA2064" s="37"/>
      <c r="NB2064" s="37"/>
      <c r="NC2064" s="37"/>
      <c r="ND2064" s="37"/>
      <c r="NE2064" s="36"/>
      <c r="NF2064" s="37"/>
      <c r="NG2064" s="37"/>
      <c r="NH2064" s="37"/>
      <c r="NI2064" s="37"/>
      <c r="NJ2064" s="37"/>
      <c r="NK2064" s="37"/>
      <c r="NL2064" s="37"/>
      <c r="NM2064" s="37"/>
      <c r="NN2064" s="37"/>
      <c r="NO2064" s="36"/>
      <c r="NP2064" s="37"/>
      <c r="NQ2064" s="37"/>
      <c r="NR2064" s="37"/>
      <c r="NS2064" s="37"/>
      <c r="NT2064" s="37"/>
      <c r="NU2064" s="37"/>
      <c r="NV2064" s="37"/>
      <c r="NW2064" s="37"/>
      <c r="NX2064" s="37"/>
      <c r="NY2064" s="36"/>
      <c r="NZ2064" s="37"/>
      <c r="OA2064" s="37"/>
      <c r="OB2064" s="37"/>
      <c r="OC2064" s="37"/>
      <c r="OD2064" s="37"/>
      <c r="OE2064" s="37"/>
      <c r="OF2064" s="37"/>
      <c r="OG2064" s="37"/>
      <c r="OH2064" s="37"/>
      <c r="OI2064" s="37"/>
      <c r="OJ2064" s="37"/>
      <c r="OK2064" s="37"/>
      <c r="OL2064" s="37"/>
      <c r="OM2064" s="37"/>
      <c r="ON2064" s="37"/>
      <c r="OO2064" s="37"/>
      <c r="OP2064" s="37"/>
      <c r="OQ2064" s="37"/>
      <c r="OR2064" s="37"/>
      <c r="OS2064" s="37"/>
      <c r="OT2064" s="37"/>
      <c r="OU2064" s="37"/>
      <c r="OV2064" s="37"/>
      <c r="OW2064" s="37"/>
      <c r="OX2064" s="37"/>
      <c r="OY2064" s="37"/>
      <c r="OZ2064" s="37"/>
      <c r="PA2064" s="37"/>
      <c r="PB2064" s="37"/>
      <c r="PC2064" s="37"/>
      <c r="PD2064" s="37"/>
      <c r="PE2064" s="37"/>
      <c r="PF2064" s="37"/>
      <c r="PG2064" s="37"/>
      <c r="PH2064" s="37"/>
      <c r="PI2064" s="37"/>
      <c r="PJ2064" s="37"/>
      <c r="PK2064" s="37"/>
      <c r="PL2064" s="37"/>
      <c r="PM2064" s="37"/>
      <c r="PN2064" s="37"/>
      <c r="PO2064" s="37"/>
      <c r="PP2064" s="37"/>
      <c r="PQ2064" s="37"/>
      <c r="PR2064" s="37"/>
      <c r="PS2064" s="37"/>
      <c r="PT2064" s="37"/>
      <c r="PU2064" s="37"/>
      <c r="PV2064" s="37"/>
      <c r="PW2064" s="37"/>
      <c r="PX2064" s="37"/>
      <c r="PY2064" s="37"/>
      <c r="PZ2064" s="37"/>
      <c r="QA2064" s="37"/>
      <c r="QB2064" s="37"/>
      <c r="QC2064" s="37"/>
      <c r="QD2064" s="37"/>
      <c r="QE2064" s="37"/>
      <c r="QF2064" s="37"/>
      <c r="QG2064" s="37"/>
      <c r="QH2064" s="37"/>
      <c r="QI2064" s="37"/>
      <c r="QJ2064" s="37"/>
      <c r="QK2064" s="37"/>
      <c r="QL2064" s="37"/>
      <c r="QM2064" s="37"/>
      <c r="QN2064" s="37"/>
      <c r="QO2064" s="37"/>
      <c r="QP2064" s="37"/>
      <c r="QQ2064" s="37"/>
      <c r="QR2064" s="37"/>
      <c r="QS2064" s="37"/>
      <c r="QT2064" s="37"/>
      <c r="QU2064" s="37"/>
      <c r="QV2064" s="37"/>
      <c r="QW2064" s="37"/>
      <c r="QX2064" s="37"/>
      <c r="QY2064" s="37"/>
      <c r="QZ2064" s="37"/>
      <c r="RA2064" s="37"/>
      <c r="RB2064" s="37"/>
      <c r="RC2064" s="37"/>
      <c r="RD2064" s="37"/>
      <c r="RE2064" s="37"/>
      <c r="RF2064" s="37"/>
      <c r="RG2064" s="34"/>
      <c r="RH2064" s="37"/>
      <c r="RI2064" s="35"/>
      <c r="RJ2064" s="37"/>
      <c r="RK2064" s="37"/>
      <c r="RL2064" s="37"/>
      <c r="RM2064" s="37"/>
      <c r="RN2064" s="37"/>
      <c r="RO2064" s="37"/>
      <c r="RP2064" s="37"/>
      <c r="RQ2064" s="34"/>
      <c r="RR2064" s="37"/>
      <c r="RS2064" s="35"/>
      <c r="RT2064" s="37"/>
      <c r="RU2064" s="37"/>
      <c r="RV2064" s="37"/>
      <c r="RW2064" s="37"/>
      <c r="RX2064" s="37"/>
      <c r="RY2064" s="37"/>
      <c r="RZ2064" s="37"/>
      <c r="SA2064" s="34"/>
      <c r="SB2064" s="37"/>
      <c r="SC2064" s="35"/>
      <c r="SD2064" s="37"/>
      <c r="SE2064" s="37"/>
      <c r="SF2064" s="37"/>
      <c r="SG2064" s="37"/>
      <c r="SH2064" s="37"/>
      <c r="SI2064" s="37"/>
      <c r="SJ2064" s="37"/>
      <c r="SK2064" s="37"/>
      <c r="SL2064" s="37"/>
      <c r="SM2064" s="37"/>
      <c r="SN2064" s="37"/>
      <c r="SO2064" s="37"/>
      <c r="SP2064" s="37"/>
      <c r="SQ2064" s="36"/>
      <c r="SR2064" s="37"/>
      <c r="SS2064" s="37"/>
      <c r="ST2064" s="37"/>
      <c r="SU2064" s="37"/>
      <c r="SV2064" s="37"/>
      <c r="SW2064" s="37"/>
      <c r="SX2064" s="37"/>
      <c r="SY2064" s="37"/>
      <c r="SZ2064" s="37"/>
      <c r="TA2064" s="36"/>
      <c r="TB2064" s="37"/>
      <c r="TC2064" s="37"/>
      <c r="TD2064" s="37"/>
      <c r="TE2064" s="37"/>
      <c r="TF2064" s="37"/>
      <c r="TG2064" s="37"/>
      <c r="TH2064" s="37"/>
      <c r="TI2064" s="37"/>
      <c r="TJ2064" s="37"/>
      <c r="TK2064" s="36"/>
      <c r="TL2064" s="37"/>
      <c r="TM2064" s="37"/>
      <c r="VT2064" s="1"/>
    </row>
    <row r="2065" spans="14:592" ht="15" thickBot="1" x14ac:dyDescent="0.35">
      <c r="N2065" s="1"/>
      <c r="AI2065" s="1"/>
      <c r="DX2065" s="1"/>
      <c r="DZ2065" s="43">
        <v>1E-8</v>
      </c>
      <c r="ED2065" s="6">
        <v>-1.4485831109704577</v>
      </c>
      <c r="EF2065" s="10">
        <v>4.6915500805785534E-3</v>
      </c>
      <c r="EL2065" s="1"/>
      <c r="ER2065" s="1"/>
      <c r="ET2065" s="43">
        <v>1E-8</v>
      </c>
      <c r="EX2065" s="6">
        <v>-1.4445424660455284</v>
      </c>
      <c r="EZ2065" s="10">
        <v>4.7103202397724636E-3</v>
      </c>
      <c r="FF2065" s="1"/>
      <c r="FL2065" s="1"/>
      <c r="FN2065" s="43">
        <v>1E-8</v>
      </c>
      <c r="FR2065" s="6">
        <v>-1.4460957596930759</v>
      </c>
      <c r="FT2065" s="10">
        <v>4.7032120327616415E-3</v>
      </c>
      <c r="FZ2065" s="1"/>
      <c r="JX2065" s="1"/>
      <c r="KG2065" s="1"/>
      <c r="KH2065" s="67"/>
      <c r="KJ2065" s="66"/>
      <c r="KL2065" s="65"/>
      <c r="KN2065" s="53"/>
      <c r="KP2065" s="64"/>
      <c r="KR2065" s="63"/>
      <c r="KV2065" s="1"/>
      <c r="KW2065" s="34"/>
      <c r="KY2065" s="35"/>
      <c r="LA2065" s="36"/>
      <c r="LU2065" s="34"/>
      <c r="LW2065" s="35"/>
      <c r="ME2065" s="34"/>
      <c r="MG2065" s="35"/>
      <c r="MO2065" s="34"/>
      <c r="MQ2065" s="35"/>
      <c r="NE2065" s="36"/>
      <c r="NO2065" s="36"/>
      <c r="NY2065" s="36"/>
      <c r="QH2065" s="37"/>
      <c r="RG2065" s="34"/>
      <c r="RI2065" s="35"/>
      <c r="RQ2065" s="34"/>
      <c r="RS2065" s="35"/>
      <c r="SA2065" s="34"/>
      <c r="SC2065" s="35"/>
      <c r="SQ2065" s="36"/>
      <c r="TA2065" s="36"/>
      <c r="TK2065" s="36"/>
      <c r="VT2065" s="1"/>
    </row>
    <row r="2066" spans="14:592" x14ac:dyDescent="0.3">
      <c r="N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2"/>
      <c r="EE2066" s="1"/>
      <c r="EF2066" s="7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2"/>
      <c r="EY2066" s="1"/>
      <c r="EZ2066" s="7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/>
      <c r="FN2066" s="1"/>
      <c r="FO2066" s="1"/>
      <c r="FP2066" s="1"/>
      <c r="FQ2066" s="1"/>
      <c r="FR2066" s="2"/>
      <c r="FS2066" s="1"/>
      <c r="FT2066" s="7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  <c r="GK2066" s="1"/>
      <c r="GL2066" s="1"/>
      <c r="GM2066" s="1"/>
      <c r="GN2066" s="1"/>
      <c r="GO2066" s="1"/>
      <c r="GP2066" s="1"/>
      <c r="GQ2066" s="1"/>
      <c r="GR2066" s="1"/>
      <c r="GS2066" s="1"/>
      <c r="GT2066" s="1"/>
      <c r="GU2066" s="1"/>
      <c r="GV2066" s="1"/>
      <c r="GW2066" s="1"/>
      <c r="GX2066" s="1"/>
      <c r="GY2066" s="1"/>
      <c r="GZ2066" s="1"/>
      <c r="HA2066" s="1"/>
      <c r="HB2066" s="1"/>
      <c r="HC2066" s="1"/>
      <c r="HD2066" s="1"/>
      <c r="HE2066" s="1"/>
      <c r="HF2066" s="1"/>
      <c r="HG2066" s="1"/>
      <c r="HH2066" s="1"/>
      <c r="HI2066" s="1"/>
      <c r="HJ2066" s="1"/>
      <c r="HK2066" s="1"/>
      <c r="HL2066" s="1"/>
      <c r="HM2066" s="1"/>
      <c r="HN2066" s="1"/>
      <c r="HO2066" s="1"/>
      <c r="HP2066" s="1"/>
      <c r="HQ2066" s="1"/>
      <c r="HR2066" s="1"/>
      <c r="HS2066" s="1"/>
      <c r="HT2066" s="1"/>
      <c r="HU2066" s="1"/>
      <c r="HV2066" s="1"/>
      <c r="HW2066" s="1"/>
      <c r="HX2066" s="1"/>
      <c r="HY2066" s="1"/>
      <c r="HZ2066" s="1"/>
      <c r="IA2066" s="1"/>
      <c r="IB2066" s="1"/>
      <c r="IC2066" s="1"/>
      <c r="ID2066" s="1"/>
      <c r="IE2066" s="1"/>
      <c r="IF2066" s="1"/>
      <c r="IG2066" s="1"/>
      <c r="IH2066" s="1"/>
      <c r="II2066" s="1"/>
      <c r="IJ2066" s="1"/>
      <c r="IK2066" s="1"/>
      <c r="IL2066" s="1"/>
      <c r="IM2066" s="1"/>
      <c r="IN2066" s="1"/>
      <c r="IO2066" s="1"/>
      <c r="IP2066" s="1"/>
      <c r="IQ2066" s="1"/>
      <c r="IR2066" s="1"/>
      <c r="IS2066" s="1"/>
      <c r="IT2066" s="1"/>
      <c r="IU2066" s="1"/>
      <c r="IV2066" s="1"/>
      <c r="IW2066" s="1"/>
      <c r="IX2066" s="1"/>
      <c r="IY2066" s="1"/>
      <c r="IZ2066" s="1"/>
      <c r="JA2066" s="1"/>
      <c r="JB2066" s="1"/>
      <c r="JC2066" s="1"/>
      <c r="JD2066" s="1"/>
      <c r="JE2066" s="1"/>
      <c r="JF2066" s="1"/>
      <c r="JG2066" s="1"/>
      <c r="JH2066" s="1"/>
      <c r="JI2066" s="1"/>
      <c r="JJ2066" s="1"/>
      <c r="JK2066" s="1"/>
      <c r="JL2066" s="1"/>
      <c r="JM2066" s="1"/>
      <c r="JN2066" s="1"/>
      <c r="JO2066" s="1"/>
      <c r="JP2066" s="1"/>
      <c r="JQ2066" s="1"/>
      <c r="JR2066" s="1"/>
      <c r="JS2066" s="1"/>
      <c r="JT2066" s="1"/>
      <c r="JU2066" s="1"/>
      <c r="JV2066" s="1"/>
      <c r="JW2066" s="1"/>
      <c r="JX2066" s="1"/>
      <c r="KG2066" s="1"/>
      <c r="KH2066" s="67"/>
      <c r="KJ2066" s="66"/>
      <c r="KL2066" s="65"/>
      <c r="KN2066" s="53"/>
      <c r="KP2066" s="64"/>
      <c r="KR2066" s="63"/>
      <c r="KV2066" s="1"/>
      <c r="KW2066" s="34"/>
      <c r="KY2066" s="35"/>
      <c r="LA2066" s="36"/>
      <c r="LB2066" s="36"/>
      <c r="LC2066" s="36"/>
      <c r="LD2066" s="36"/>
      <c r="LE2066" s="36"/>
      <c r="LF2066" s="36"/>
      <c r="LG2066" s="36"/>
      <c r="LH2066" s="36"/>
      <c r="LI2066" s="36"/>
      <c r="LJ2066" s="36"/>
      <c r="LK2066" s="36"/>
      <c r="LL2066" s="36"/>
      <c r="LM2066" s="36"/>
      <c r="LN2066" s="36"/>
      <c r="LO2066" s="36"/>
      <c r="LP2066" s="36"/>
      <c r="LQ2066" s="36"/>
      <c r="LR2066" s="36"/>
      <c r="LS2066" s="36"/>
      <c r="LT2066" s="36"/>
      <c r="LU2066" s="34"/>
      <c r="LV2066" s="36"/>
      <c r="LW2066" s="35"/>
      <c r="LX2066" s="36"/>
      <c r="LY2066" s="36"/>
      <c r="LZ2066" s="36"/>
      <c r="MA2066" s="36"/>
      <c r="MB2066" s="36"/>
      <c r="MC2066" s="36"/>
      <c r="MD2066" s="36"/>
      <c r="ME2066" s="34"/>
      <c r="MF2066" s="36"/>
      <c r="MG2066" s="35"/>
      <c r="MH2066" s="36"/>
      <c r="MI2066" s="36"/>
      <c r="MJ2066" s="36"/>
      <c r="MK2066" s="36"/>
      <c r="ML2066" s="36"/>
      <c r="MM2066" s="36"/>
      <c r="MN2066" s="36"/>
      <c r="MO2066" s="34"/>
      <c r="MP2066" s="36"/>
      <c r="MQ2066" s="35"/>
      <c r="MR2066" s="36"/>
      <c r="MS2066" s="36"/>
      <c r="MT2066" s="36"/>
      <c r="MU2066" s="36"/>
      <c r="MV2066" s="36"/>
      <c r="MW2066" s="36"/>
      <c r="MX2066" s="36"/>
      <c r="MY2066" s="36"/>
      <c r="MZ2066" s="36"/>
      <c r="NA2066" s="36"/>
      <c r="NB2066" s="36"/>
      <c r="NC2066" s="36"/>
      <c r="ND2066" s="36"/>
      <c r="NE2066" s="36"/>
      <c r="NF2066" s="36"/>
      <c r="NG2066" s="36"/>
      <c r="NH2066" s="36"/>
      <c r="NI2066" s="36"/>
      <c r="NJ2066" s="36"/>
      <c r="NK2066" s="36"/>
      <c r="NL2066" s="36"/>
      <c r="NM2066" s="36"/>
      <c r="NN2066" s="36"/>
      <c r="NO2066" s="36"/>
      <c r="NP2066" s="36"/>
      <c r="NQ2066" s="36"/>
      <c r="NR2066" s="36"/>
      <c r="NS2066" s="36"/>
      <c r="NT2066" s="36"/>
      <c r="NU2066" s="36"/>
      <c r="NV2066" s="36"/>
      <c r="NW2066" s="36"/>
      <c r="NX2066" s="36"/>
      <c r="NY2066" s="36"/>
      <c r="NZ2066" s="36"/>
      <c r="OA2066" s="36"/>
      <c r="OB2066" s="36"/>
      <c r="OC2066" s="36"/>
      <c r="OD2066" s="36"/>
      <c r="OE2066" s="36"/>
      <c r="OF2066" s="36"/>
      <c r="OG2066" s="36"/>
      <c r="OH2066" s="36"/>
      <c r="OI2066" s="36"/>
      <c r="OJ2066" s="36"/>
      <c r="OK2066" s="36"/>
      <c r="OL2066" s="36"/>
      <c r="OM2066" s="36"/>
      <c r="ON2066" s="36"/>
      <c r="OO2066" s="36"/>
      <c r="OP2066" s="36"/>
      <c r="OQ2066" s="36"/>
      <c r="OR2066" s="36"/>
      <c r="OS2066" s="36"/>
      <c r="OT2066" s="36"/>
      <c r="OU2066" s="36"/>
      <c r="OV2066" s="36"/>
      <c r="OW2066" s="36"/>
      <c r="OX2066" s="36"/>
      <c r="OY2066" s="36"/>
      <c r="OZ2066" s="36"/>
      <c r="PA2066" s="36"/>
      <c r="PB2066" s="36"/>
      <c r="PC2066" s="36"/>
      <c r="PD2066" s="36"/>
      <c r="PE2066" s="36"/>
      <c r="PF2066" s="36"/>
      <c r="PG2066" s="36"/>
      <c r="PH2066" s="36"/>
      <c r="PI2066" s="36"/>
      <c r="PJ2066" s="36"/>
      <c r="PK2066" s="36"/>
      <c r="PL2066" s="36"/>
      <c r="PM2066" s="36"/>
      <c r="PN2066" s="36"/>
      <c r="PO2066" s="36"/>
      <c r="PP2066" s="36"/>
      <c r="PQ2066" s="36"/>
      <c r="PR2066" s="36"/>
      <c r="PS2066" s="36"/>
      <c r="PT2066" s="36"/>
      <c r="PU2066" s="36"/>
      <c r="PV2066" s="36"/>
      <c r="PW2066" s="36"/>
      <c r="PX2066" s="36"/>
      <c r="PY2066" s="36"/>
      <c r="PZ2066" s="36"/>
      <c r="QA2066" s="36"/>
      <c r="QB2066" s="36"/>
      <c r="QC2066" s="36"/>
      <c r="QD2066" s="36"/>
      <c r="QE2066" s="36"/>
      <c r="QF2066" s="36"/>
      <c r="QG2066" s="36"/>
      <c r="QH2066" s="36"/>
      <c r="QI2066" s="36"/>
      <c r="QJ2066" s="36"/>
      <c r="QK2066" s="36"/>
      <c r="QL2066" s="36"/>
      <c r="QM2066" s="36"/>
      <c r="QN2066" s="36"/>
      <c r="QO2066" s="36"/>
      <c r="QP2066" s="36"/>
      <c r="QQ2066" s="36"/>
      <c r="QR2066" s="36"/>
      <c r="QS2066" s="36"/>
      <c r="QT2066" s="36"/>
      <c r="QU2066" s="36"/>
      <c r="QV2066" s="36"/>
      <c r="QW2066" s="36"/>
      <c r="QX2066" s="36"/>
      <c r="QY2066" s="36"/>
      <c r="QZ2066" s="36"/>
      <c r="RA2066" s="36"/>
      <c r="RB2066" s="36"/>
      <c r="RC2066" s="36"/>
      <c r="RD2066" s="36"/>
      <c r="RE2066" s="36"/>
      <c r="RF2066" s="36"/>
      <c r="RG2066" s="34"/>
      <c r="RH2066" s="36"/>
      <c r="RI2066" s="35"/>
      <c r="RJ2066" s="36"/>
      <c r="RK2066" s="36"/>
      <c r="RL2066" s="36"/>
      <c r="RM2066" s="36"/>
      <c r="RN2066" s="36"/>
      <c r="RO2066" s="36"/>
      <c r="RP2066" s="36"/>
      <c r="RQ2066" s="34"/>
      <c r="RR2066" s="36"/>
      <c r="RS2066" s="35"/>
      <c r="RT2066" s="36"/>
      <c r="RU2066" s="36"/>
      <c r="RV2066" s="36"/>
      <c r="RW2066" s="36"/>
      <c r="RX2066" s="36"/>
      <c r="RY2066" s="36"/>
      <c r="RZ2066" s="36"/>
      <c r="SA2066" s="34"/>
      <c r="SB2066" s="36"/>
      <c r="SC2066" s="35"/>
      <c r="SD2066" s="36"/>
      <c r="SE2066" s="36"/>
      <c r="SF2066" s="36"/>
      <c r="SG2066" s="36"/>
      <c r="SH2066" s="36"/>
      <c r="SI2066" s="36"/>
      <c r="SJ2066" s="36"/>
      <c r="SK2066" s="36"/>
      <c r="SL2066" s="36"/>
      <c r="SM2066" s="36"/>
      <c r="SN2066" s="36"/>
      <c r="SO2066" s="36"/>
      <c r="SP2066" s="36"/>
      <c r="SQ2066" s="36"/>
      <c r="SR2066" s="36"/>
      <c r="SS2066" s="36"/>
      <c r="ST2066" s="36"/>
      <c r="SU2066" s="36"/>
      <c r="SV2066" s="36"/>
      <c r="SW2066" s="36"/>
      <c r="SX2066" s="36"/>
      <c r="SY2066" s="36"/>
      <c r="SZ2066" s="36"/>
      <c r="TA2066" s="36"/>
      <c r="TB2066" s="36"/>
      <c r="TC2066" s="36"/>
      <c r="TD2066" s="36"/>
      <c r="TE2066" s="36"/>
      <c r="TF2066" s="36"/>
      <c r="TG2066" s="36"/>
      <c r="TH2066" s="36"/>
      <c r="TI2066" s="36"/>
      <c r="TJ2066" s="36"/>
      <c r="TK2066" s="36"/>
      <c r="VT2066" s="1"/>
    </row>
    <row r="2067" spans="14:592" ht="15" thickBot="1" x14ac:dyDescent="0.35">
      <c r="N2067" s="1"/>
      <c r="AI2067" s="1"/>
      <c r="AJ2067" s="125" t="s">
        <v>57</v>
      </c>
      <c r="AK2067" s="126"/>
      <c r="AL2067" s="126"/>
      <c r="AM2067" s="126"/>
      <c r="AN2067" s="126"/>
      <c r="AO2067" s="126"/>
      <c r="AP2067" s="126"/>
      <c r="AQ2067" s="126"/>
      <c r="AR2067" s="126"/>
      <c r="AS2067" s="126"/>
      <c r="AT2067" s="126"/>
      <c r="AU2067" s="126"/>
      <c r="AV2067" s="126"/>
      <c r="AW2067" s="126"/>
      <c r="AX2067" s="126"/>
      <c r="AY2067" s="1"/>
      <c r="DX2067" s="1"/>
      <c r="ED2067" s="2" t="s">
        <v>52</v>
      </c>
      <c r="EF2067" s="7" t="s">
        <v>53</v>
      </c>
      <c r="EG2067" s="1"/>
      <c r="ER2067" s="1"/>
      <c r="EX2067" s="2" t="s">
        <v>54</v>
      </c>
      <c r="EZ2067" s="7" t="s">
        <v>55</v>
      </c>
      <c r="FA2067" s="1"/>
      <c r="FL2067" s="1"/>
      <c r="FR2067" s="2" t="s">
        <v>202</v>
      </c>
      <c r="FT2067" s="7" t="s">
        <v>203</v>
      </c>
      <c r="FU2067" s="1"/>
      <c r="JX2067" s="1"/>
      <c r="KG2067" s="1"/>
      <c r="KH2067" s="67"/>
      <c r="KJ2067" s="66"/>
      <c r="KL2067" s="65"/>
      <c r="KN2067" s="53"/>
      <c r="KP2067" s="64"/>
      <c r="KR2067" s="63"/>
      <c r="KV2067" s="1"/>
      <c r="KW2067" s="34"/>
      <c r="KY2067" s="35"/>
      <c r="LA2067" s="36"/>
      <c r="LB2067" s="36"/>
      <c r="LC2067" s="36"/>
      <c r="LD2067" s="36"/>
      <c r="LE2067" s="36"/>
      <c r="LF2067" s="36"/>
      <c r="LG2067" s="36"/>
      <c r="LH2067" s="36"/>
      <c r="LI2067" s="36"/>
      <c r="LJ2067" s="36"/>
      <c r="LK2067" s="36"/>
      <c r="LL2067" s="36"/>
      <c r="LM2067" s="36"/>
      <c r="LN2067" s="36"/>
      <c r="LO2067" s="36"/>
      <c r="LP2067" s="36"/>
      <c r="LQ2067" s="36"/>
      <c r="LR2067" s="36"/>
      <c r="LS2067" s="36"/>
      <c r="LT2067" s="36"/>
      <c r="LU2067" s="34"/>
      <c r="LV2067" s="36"/>
      <c r="LW2067" s="35"/>
      <c r="LX2067" s="36"/>
      <c r="LY2067" s="36"/>
      <c r="LZ2067" s="36"/>
      <c r="MA2067" s="36"/>
      <c r="MB2067" s="36"/>
      <c r="MC2067" s="36"/>
      <c r="MD2067" s="36"/>
      <c r="ME2067" s="34"/>
      <c r="MF2067" s="36"/>
      <c r="MG2067" s="35"/>
      <c r="MH2067" s="36"/>
      <c r="MI2067" s="36"/>
      <c r="MJ2067" s="36"/>
      <c r="MK2067" s="36"/>
      <c r="ML2067" s="36"/>
      <c r="MM2067" s="36"/>
      <c r="MN2067" s="36"/>
      <c r="MO2067" s="34"/>
      <c r="MP2067" s="36"/>
      <c r="MQ2067" s="35"/>
      <c r="MR2067" s="36"/>
      <c r="MS2067" s="36"/>
      <c r="MT2067" s="36"/>
      <c r="MU2067" s="36"/>
      <c r="MV2067" s="36"/>
      <c r="MW2067" s="36"/>
      <c r="MX2067" s="36"/>
      <c r="MY2067" s="36"/>
      <c r="MZ2067" s="36"/>
      <c r="NA2067" s="36"/>
      <c r="NB2067" s="36"/>
      <c r="NC2067" s="36"/>
      <c r="ND2067" s="36"/>
      <c r="NE2067" s="36"/>
      <c r="NF2067" s="36"/>
      <c r="NG2067" s="36"/>
      <c r="NH2067" s="36"/>
      <c r="NI2067" s="36"/>
      <c r="NJ2067" s="36"/>
      <c r="NK2067" s="36"/>
      <c r="NL2067" s="36"/>
      <c r="NM2067" s="36"/>
      <c r="NN2067" s="36"/>
      <c r="NO2067" s="36"/>
      <c r="NP2067" s="36"/>
      <c r="NQ2067" s="36"/>
      <c r="NR2067" s="36"/>
      <c r="NS2067" s="36"/>
      <c r="NT2067" s="36"/>
      <c r="NU2067" s="36"/>
      <c r="NV2067" s="36"/>
      <c r="NW2067" s="36"/>
      <c r="NX2067" s="36"/>
      <c r="NY2067" s="36"/>
      <c r="NZ2067" s="36"/>
      <c r="OA2067" s="36"/>
      <c r="OB2067" s="36"/>
      <c r="OC2067" s="36"/>
      <c r="OD2067" s="36"/>
      <c r="OE2067" s="36"/>
      <c r="OF2067" s="36"/>
      <c r="OG2067" s="36"/>
      <c r="OH2067" s="36"/>
      <c r="OI2067" s="36"/>
      <c r="OJ2067" s="36"/>
      <c r="OK2067" s="36"/>
      <c r="OL2067" s="36"/>
      <c r="OM2067" s="36"/>
      <c r="ON2067" s="36"/>
      <c r="OO2067" s="36"/>
      <c r="OP2067" s="36"/>
      <c r="OQ2067" s="36"/>
      <c r="OR2067" s="36"/>
      <c r="OS2067" s="36"/>
      <c r="OT2067" s="36"/>
      <c r="OU2067" s="36"/>
      <c r="OV2067" s="36"/>
      <c r="OW2067" s="36"/>
      <c r="OX2067" s="36"/>
      <c r="OY2067" s="36"/>
      <c r="OZ2067" s="36"/>
      <c r="PA2067" s="36"/>
      <c r="PB2067" s="36"/>
      <c r="PC2067" s="36"/>
      <c r="PD2067" s="36"/>
      <c r="PE2067" s="36"/>
      <c r="PF2067" s="36"/>
      <c r="PG2067" s="36"/>
      <c r="PH2067" s="36"/>
      <c r="PI2067" s="36"/>
      <c r="PJ2067" s="36"/>
      <c r="PK2067" s="36"/>
      <c r="PL2067" s="36"/>
      <c r="PM2067" s="36"/>
      <c r="PN2067" s="36"/>
      <c r="PO2067" s="36"/>
      <c r="PP2067" s="36"/>
      <c r="PQ2067" s="36"/>
      <c r="PR2067" s="36"/>
      <c r="PS2067" s="36"/>
      <c r="PT2067" s="36"/>
      <c r="PU2067" s="36"/>
      <c r="PV2067" s="36"/>
      <c r="PW2067" s="36"/>
      <c r="PX2067" s="36"/>
      <c r="PY2067" s="36"/>
      <c r="PZ2067" s="36"/>
      <c r="QA2067" s="36"/>
      <c r="QB2067" s="36"/>
      <c r="QC2067" s="36"/>
      <c r="QD2067" s="36"/>
      <c r="QE2067" s="36"/>
      <c r="QF2067" s="36"/>
      <c r="QG2067" s="36"/>
      <c r="QH2067" s="36"/>
      <c r="QI2067" s="36"/>
      <c r="QJ2067" s="36"/>
      <c r="QK2067" s="36"/>
      <c r="QL2067" s="36"/>
      <c r="QM2067" s="36"/>
      <c r="QN2067" s="36"/>
      <c r="QO2067" s="36"/>
      <c r="QP2067" s="36"/>
      <c r="QQ2067" s="36"/>
      <c r="QR2067" s="36"/>
      <c r="QS2067" s="36"/>
      <c r="QT2067" s="36"/>
      <c r="QU2067" s="36"/>
      <c r="QV2067" s="36"/>
      <c r="QW2067" s="36"/>
      <c r="QX2067" s="36"/>
      <c r="QY2067" s="36"/>
      <c r="QZ2067" s="36"/>
      <c r="RA2067" s="36"/>
      <c r="RB2067" s="36"/>
      <c r="RC2067" s="36"/>
      <c r="RD2067" s="36"/>
      <c r="RE2067" s="36"/>
      <c r="RF2067" s="36"/>
      <c r="RG2067" s="34"/>
      <c r="RH2067" s="36"/>
      <c r="RI2067" s="35"/>
      <c r="RJ2067" s="36"/>
      <c r="RK2067" s="36"/>
      <c r="RL2067" s="36"/>
      <c r="RM2067" s="36"/>
      <c r="RN2067" s="36"/>
      <c r="RO2067" s="36"/>
      <c r="RP2067" s="36"/>
      <c r="RQ2067" s="34"/>
      <c r="RR2067" s="36"/>
      <c r="RS2067" s="35"/>
      <c r="RT2067" s="36"/>
      <c r="RU2067" s="36"/>
      <c r="RV2067" s="36"/>
      <c r="RW2067" s="36"/>
      <c r="RX2067" s="36"/>
      <c r="RY2067" s="36"/>
      <c r="RZ2067" s="36"/>
      <c r="SA2067" s="34"/>
      <c r="SB2067" s="36"/>
      <c r="SC2067" s="35"/>
      <c r="SD2067" s="36"/>
      <c r="SE2067" s="36"/>
      <c r="SF2067" s="36"/>
      <c r="SG2067" s="36"/>
      <c r="SH2067" s="36"/>
      <c r="SI2067" s="36"/>
      <c r="SJ2067" s="36"/>
      <c r="SK2067" s="36"/>
      <c r="SL2067" s="36"/>
      <c r="SM2067" s="36"/>
      <c r="SN2067" s="36"/>
      <c r="SO2067" s="36"/>
      <c r="SP2067" s="36"/>
      <c r="SQ2067" s="36"/>
      <c r="SR2067" s="36"/>
      <c r="SS2067" s="36"/>
      <c r="ST2067" s="36"/>
      <c r="SU2067" s="36"/>
      <c r="SV2067" s="36"/>
      <c r="SW2067" s="36"/>
      <c r="SX2067" s="36"/>
      <c r="SY2067" s="36"/>
      <c r="SZ2067" s="36"/>
      <c r="TA2067" s="36"/>
      <c r="TB2067" s="36"/>
      <c r="TC2067" s="36"/>
      <c r="TD2067" s="36"/>
      <c r="TE2067" s="36"/>
      <c r="TF2067" s="36"/>
      <c r="TG2067" s="36"/>
      <c r="TH2067" s="36"/>
      <c r="TI2067" s="36"/>
      <c r="TJ2067" s="36"/>
      <c r="TK2067" s="36"/>
      <c r="VT2067" s="1"/>
    </row>
    <row r="2068" spans="14:592" x14ac:dyDescent="0.3">
      <c r="N2068" s="1"/>
      <c r="AI2068" s="1"/>
      <c r="AJ2068" s="126"/>
      <c r="AK2068" s="126"/>
      <c r="AL2068" s="126"/>
      <c r="AM2068" s="126"/>
      <c r="AN2068" s="126"/>
      <c r="AO2068" s="126"/>
      <c r="AP2068" s="126"/>
      <c r="AQ2068" s="126"/>
      <c r="AR2068" s="126"/>
      <c r="AS2068" s="126"/>
      <c r="AT2068" s="126"/>
      <c r="AU2068" s="126"/>
      <c r="AV2068" s="126"/>
      <c r="AW2068" s="126"/>
      <c r="AX2068" s="126"/>
      <c r="AY2068" s="1"/>
      <c r="DX2068" s="1"/>
      <c r="ED2068" s="4">
        <f t="array" ref="ED2068:ED2070">ED2079:ED2081+EA2072:EA2074</f>
        <v>-0.65780191050078241</v>
      </c>
      <c r="EF2068" s="8">
        <f t="array" ref="EF2068:EF2070">EF2063:EF2065</f>
        <v>-6.9623412132098026E-3</v>
      </c>
      <c r="EG2068" s="1"/>
      <c r="ER2068" s="1"/>
      <c r="EX2068" s="4">
        <f t="array" ref="EX2068:EX2070">EX2079:EX2081+EU2072:EU2074</f>
        <v>-0.6692270945301334</v>
      </c>
      <c r="EZ2068" s="8">
        <f t="array" ref="EZ2068:EZ2070">EZ2063:EZ2065</f>
        <v>-6.9182556608289149E-3</v>
      </c>
      <c r="FA2068" s="1"/>
      <c r="FL2068" s="1"/>
      <c r="FR2068" s="4">
        <f t="array" ref="FR2068:FR2070">FR2079:FR2081+FO2072:FO2074</f>
        <v>-0.66484290323916762</v>
      </c>
      <c r="FT2068" s="8">
        <f t="array" ref="FT2068:FT2070">FT2063:FT2065</f>
        <v>-6.9351689280243599E-3</v>
      </c>
      <c r="FU2068" s="1"/>
      <c r="JX2068" s="1"/>
      <c r="KG2068" s="1"/>
      <c r="KH2068" s="67"/>
      <c r="KJ2068" s="66"/>
      <c r="KL2068" s="65"/>
      <c r="KN2068" s="53"/>
      <c r="KP2068" s="64"/>
      <c r="KR2068" s="63"/>
      <c r="KV2068" s="1"/>
      <c r="KW2068" s="34"/>
      <c r="KY2068" s="35"/>
      <c r="LU2068" s="34"/>
      <c r="LW2068" s="35"/>
      <c r="ME2068" s="34"/>
      <c r="MG2068" s="35"/>
      <c r="MO2068" s="34"/>
      <c r="MQ2068" s="35"/>
      <c r="QF2068" s="36"/>
      <c r="QH2068" s="37"/>
      <c r="RG2068" s="34"/>
      <c r="RI2068" s="35"/>
      <c r="RQ2068" s="34"/>
      <c r="RS2068" s="35"/>
      <c r="SA2068" s="34"/>
      <c r="SC2068" s="35"/>
      <c r="VT2068" s="1"/>
    </row>
    <row r="2069" spans="14:592" x14ac:dyDescent="0.3">
      <c r="N2069" s="1"/>
      <c r="AI2069" s="1"/>
      <c r="AJ2069" s="126"/>
      <c r="AK2069" s="126"/>
      <c r="AL2069" s="126"/>
      <c r="AM2069" s="126"/>
      <c r="AN2069" s="126"/>
      <c r="AO2069" s="126"/>
      <c r="AP2069" s="126"/>
      <c r="AQ2069" s="126"/>
      <c r="AR2069" s="126"/>
      <c r="AS2069" s="126"/>
      <c r="AT2069" s="126"/>
      <c r="AU2069" s="126"/>
      <c r="AV2069" s="126"/>
      <c r="AW2069" s="126"/>
      <c r="AX2069" s="126"/>
      <c r="AY2069" s="1"/>
      <c r="DX2069" s="1"/>
      <c r="ED2069" s="5">
        <v>0.9759853475529533</v>
      </c>
      <c r="EF2069" s="9">
        <v>2.2707911326312492E-3</v>
      </c>
      <c r="EG2069" s="1"/>
      <c r="ER2069" s="1"/>
      <c r="EX2069" s="5">
        <v>0.98479940725058879</v>
      </c>
      <c r="EZ2069" s="9">
        <v>2.2079354210564513E-3</v>
      </c>
      <c r="FA2069" s="1"/>
      <c r="FL2069" s="1"/>
      <c r="FR2069" s="5">
        <v>0.98142448511127611</v>
      </c>
      <c r="FT2069" s="9">
        <v>2.2319568952627175E-3</v>
      </c>
      <c r="FU2069" s="1"/>
      <c r="JX2069" s="1"/>
      <c r="KG2069" s="1"/>
      <c r="KH2069" s="67"/>
      <c r="KJ2069" s="66"/>
      <c r="KL2069" s="65"/>
      <c r="KN2069" s="53"/>
      <c r="KP2069" s="64"/>
      <c r="KR2069" s="63"/>
      <c r="KV2069" s="1"/>
      <c r="KW2069" s="34"/>
      <c r="KY2069" s="35"/>
      <c r="KZ2069" s="35"/>
      <c r="LA2069" s="35"/>
      <c r="LB2069" s="35"/>
      <c r="LC2069" s="35"/>
      <c r="LD2069" s="35"/>
      <c r="LE2069" s="35"/>
      <c r="LF2069" s="35"/>
      <c r="LG2069" s="35"/>
      <c r="LH2069" s="35"/>
      <c r="LI2069" s="35"/>
      <c r="LJ2069" s="35"/>
      <c r="LK2069" s="35"/>
      <c r="LL2069" s="35"/>
      <c r="LM2069" s="35"/>
      <c r="LN2069" s="35"/>
      <c r="LO2069" s="35"/>
      <c r="LP2069" s="35"/>
      <c r="LQ2069" s="35"/>
      <c r="LR2069" s="35"/>
      <c r="LS2069" s="35"/>
      <c r="LT2069" s="35"/>
      <c r="LU2069" s="34"/>
      <c r="LV2069" s="35"/>
      <c r="LW2069" s="35"/>
      <c r="LX2069" s="35"/>
      <c r="LY2069" s="35"/>
      <c r="LZ2069" s="35"/>
      <c r="MA2069" s="35"/>
      <c r="MB2069" s="35"/>
      <c r="MC2069" s="35"/>
      <c r="MD2069" s="35"/>
      <c r="ME2069" s="34"/>
      <c r="MF2069" s="35"/>
      <c r="MG2069" s="35"/>
      <c r="MH2069" s="35"/>
      <c r="MI2069" s="35"/>
      <c r="MJ2069" s="35"/>
      <c r="MK2069" s="35"/>
      <c r="ML2069" s="35"/>
      <c r="MM2069" s="35"/>
      <c r="MN2069" s="35"/>
      <c r="MO2069" s="34"/>
      <c r="MP2069" s="35"/>
      <c r="MQ2069" s="35"/>
      <c r="MR2069" s="35"/>
      <c r="MS2069" s="35"/>
      <c r="MT2069" s="35"/>
      <c r="MU2069" s="35"/>
      <c r="MV2069" s="35"/>
      <c r="MW2069" s="35"/>
      <c r="MX2069" s="35"/>
      <c r="MY2069" s="35"/>
      <c r="MZ2069" s="35"/>
      <c r="NA2069" s="35"/>
      <c r="NB2069" s="35"/>
      <c r="NC2069" s="35"/>
      <c r="ND2069" s="35"/>
      <c r="NE2069" s="35"/>
      <c r="NF2069" s="35"/>
      <c r="NG2069" s="35"/>
      <c r="NH2069" s="35"/>
      <c r="NI2069" s="35"/>
      <c r="NJ2069" s="35"/>
      <c r="NK2069" s="35"/>
      <c r="NL2069" s="35"/>
      <c r="NM2069" s="35"/>
      <c r="NN2069" s="35"/>
      <c r="NO2069" s="35"/>
      <c r="NP2069" s="35"/>
      <c r="NQ2069" s="35"/>
      <c r="NR2069" s="35"/>
      <c r="NS2069" s="35"/>
      <c r="NT2069" s="35"/>
      <c r="NU2069" s="35"/>
      <c r="NV2069" s="35"/>
      <c r="NW2069" s="35"/>
      <c r="NX2069" s="35"/>
      <c r="NY2069" s="35"/>
      <c r="NZ2069" s="35"/>
      <c r="OA2069" s="35"/>
      <c r="OB2069" s="35"/>
      <c r="OC2069" s="35"/>
      <c r="OD2069" s="35"/>
      <c r="OE2069" s="35"/>
      <c r="OF2069" s="35"/>
      <c r="OG2069" s="35"/>
      <c r="OH2069" s="35"/>
      <c r="OI2069" s="35"/>
      <c r="OJ2069" s="35"/>
      <c r="OK2069" s="35"/>
      <c r="OL2069" s="35"/>
      <c r="OM2069" s="35"/>
      <c r="ON2069" s="35"/>
      <c r="OO2069" s="35"/>
      <c r="OP2069" s="35"/>
      <c r="OQ2069" s="35"/>
      <c r="OR2069" s="35"/>
      <c r="OS2069" s="35"/>
      <c r="OT2069" s="35"/>
      <c r="OU2069" s="35"/>
      <c r="OV2069" s="35"/>
      <c r="OW2069" s="35"/>
      <c r="OX2069" s="35"/>
      <c r="OY2069" s="35"/>
      <c r="OZ2069" s="35"/>
      <c r="PA2069" s="35"/>
      <c r="PB2069" s="35"/>
      <c r="PC2069" s="35"/>
      <c r="PD2069" s="35"/>
      <c r="PE2069" s="35"/>
      <c r="PF2069" s="35"/>
      <c r="PG2069" s="35"/>
      <c r="PH2069" s="35"/>
      <c r="PI2069" s="35"/>
      <c r="PJ2069" s="35"/>
      <c r="PK2069" s="35"/>
      <c r="PL2069" s="35"/>
      <c r="PM2069" s="35"/>
      <c r="PN2069" s="35"/>
      <c r="PO2069" s="35"/>
      <c r="PP2069" s="35"/>
      <c r="PQ2069" s="35"/>
      <c r="PR2069" s="35"/>
      <c r="PS2069" s="35"/>
      <c r="PT2069" s="35"/>
      <c r="PU2069" s="35"/>
      <c r="PV2069" s="35"/>
      <c r="PW2069" s="35"/>
      <c r="PX2069" s="35"/>
      <c r="PY2069" s="35"/>
      <c r="PZ2069" s="35"/>
      <c r="QA2069" s="35"/>
      <c r="QB2069" s="35"/>
      <c r="QC2069" s="35"/>
      <c r="QD2069" s="35"/>
      <c r="QE2069" s="35"/>
      <c r="QF2069" s="35"/>
      <c r="QG2069" s="35"/>
      <c r="QH2069" s="35"/>
      <c r="QI2069" s="35"/>
      <c r="QJ2069" s="35"/>
      <c r="QK2069" s="35"/>
      <c r="QL2069" s="35"/>
      <c r="QM2069" s="35"/>
      <c r="QN2069" s="35"/>
      <c r="QO2069" s="35"/>
      <c r="QP2069" s="35"/>
      <c r="QQ2069" s="35"/>
      <c r="QR2069" s="35"/>
      <c r="QS2069" s="35"/>
      <c r="QT2069" s="35"/>
      <c r="QU2069" s="35"/>
      <c r="QV2069" s="35"/>
      <c r="QW2069" s="35"/>
      <c r="QX2069" s="35"/>
      <c r="QY2069" s="35"/>
      <c r="QZ2069" s="35"/>
      <c r="RA2069" s="35"/>
      <c r="RB2069" s="35"/>
      <c r="RC2069" s="35"/>
      <c r="RD2069" s="35"/>
      <c r="RE2069" s="35"/>
      <c r="RF2069" s="35"/>
      <c r="RG2069" s="34"/>
      <c r="RH2069" s="35"/>
      <c r="RI2069" s="35"/>
      <c r="RJ2069" s="35"/>
      <c r="RK2069" s="35"/>
      <c r="RL2069" s="35"/>
      <c r="RM2069" s="35"/>
      <c r="RN2069" s="35"/>
      <c r="RO2069" s="35"/>
      <c r="RP2069" s="35"/>
      <c r="RQ2069" s="34"/>
      <c r="RR2069" s="35"/>
      <c r="RS2069" s="35"/>
      <c r="RT2069" s="35"/>
      <c r="RU2069" s="35"/>
      <c r="RV2069" s="35"/>
      <c r="RW2069" s="35"/>
      <c r="RX2069" s="35"/>
      <c r="RY2069" s="35"/>
      <c r="RZ2069" s="35"/>
      <c r="SA2069" s="34"/>
      <c r="SB2069" s="35"/>
      <c r="SC2069" s="35"/>
      <c r="VT2069" s="1"/>
    </row>
    <row r="2070" spans="14:592" ht="15" thickBot="1" x14ac:dyDescent="0.35">
      <c r="N2070" s="1"/>
      <c r="AI2070" s="1"/>
      <c r="AJ2070" s="126"/>
      <c r="AK2070" s="126"/>
      <c r="AL2070" s="126"/>
      <c r="AM2070" s="126"/>
      <c r="AN2070" s="126"/>
      <c r="AO2070" s="126"/>
      <c r="AP2070" s="126"/>
      <c r="AQ2070" s="126"/>
      <c r="AR2070" s="126"/>
      <c r="AS2070" s="126"/>
      <c r="AT2070" s="126"/>
      <c r="AU2070" s="126"/>
      <c r="AV2070" s="126"/>
      <c r="AW2070" s="126"/>
      <c r="AX2070" s="126"/>
      <c r="AY2070" s="1"/>
      <c r="DX2070" s="1"/>
      <c r="ED2070" s="6">
        <v>-1.4485831109704577</v>
      </c>
      <c r="EF2070" s="10">
        <v>4.6915500805785534E-3</v>
      </c>
      <c r="EG2070" s="1"/>
      <c r="ER2070" s="1"/>
      <c r="EX2070" s="6">
        <v>-1.4445424660455284</v>
      </c>
      <c r="EZ2070" s="10">
        <v>4.7103202397724636E-3</v>
      </c>
      <c r="FA2070" s="1"/>
      <c r="FL2070" s="1"/>
      <c r="FR2070" s="6">
        <v>-1.4460957596930759</v>
      </c>
      <c r="FT2070" s="10">
        <v>4.7032120327616415E-3</v>
      </c>
      <c r="FU2070" s="1"/>
      <c r="JX2070" s="1"/>
      <c r="KG2070" s="1"/>
      <c r="KH2070" s="67"/>
      <c r="KJ2070" s="66"/>
      <c r="KL2070" s="65"/>
      <c r="KN2070" s="53"/>
      <c r="KP2070" s="64"/>
      <c r="KR2070" s="63"/>
      <c r="KV2070" s="1"/>
      <c r="KW2070" s="34"/>
      <c r="KY2070" s="35"/>
      <c r="KZ2070" s="35"/>
      <c r="LA2070" s="35"/>
      <c r="LB2070" s="35"/>
      <c r="LC2070" s="35"/>
      <c r="LD2070" s="35"/>
      <c r="LE2070" s="35"/>
      <c r="LF2070" s="35"/>
      <c r="LG2070" s="35"/>
      <c r="LH2070" s="35"/>
      <c r="LI2070" s="35"/>
      <c r="LJ2070" s="35"/>
      <c r="LK2070" s="35"/>
      <c r="LL2070" s="35"/>
      <c r="LM2070" s="35"/>
      <c r="LN2070" s="35"/>
      <c r="LO2070" s="35"/>
      <c r="LP2070" s="35"/>
      <c r="LQ2070" s="35"/>
      <c r="LR2070" s="35"/>
      <c r="LS2070" s="35"/>
      <c r="LT2070" s="35"/>
      <c r="LU2070" s="34"/>
      <c r="LV2070" s="35"/>
      <c r="LW2070" s="35"/>
      <c r="LX2070" s="35"/>
      <c r="LY2070" s="35"/>
      <c r="LZ2070" s="35"/>
      <c r="MA2070" s="35"/>
      <c r="MB2070" s="35"/>
      <c r="MC2070" s="35"/>
      <c r="MD2070" s="35"/>
      <c r="ME2070" s="34"/>
      <c r="MF2070" s="35"/>
      <c r="MG2070" s="35"/>
      <c r="MH2070" s="35"/>
      <c r="MI2070" s="35"/>
      <c r="MJ2070" s="35"/>
      <c r="MK2070" s="35"/>
      <c r="ML2070" s="35"/>
      <c r="MM2070" s="35"/>
      <c r="MN2070" s="35"/>
      <c r="MO2070" s="34"/>
      <c r="MP2070" s="35"/>
      <c r="MQ2070" s="35"/>
      <c r="MR2070" s="35"/>
      <c r="MS2070" s="35"/>
      <c r="MT2070" s="35"/>
      <c r="MU2070" s="35"/>
      <c r="MV2070" s="35"/>
      <c r="MW2070" s="35"/>
      <c r="MX2070" s="35"/>
      <c r="MY2070" s="35"/>
      <c r="MZ2070" s="35"/>
      <c r="NA2070" s="35"/>
      <c r="NB2070" s="35"/>
      <c r="NC2070" s="35"/>
      <c r="ND2070" s="35"/>
      <c r="NE2070" s="35"/>
      <c r="NF2070" s="35"/>
      <c r="NG2070" s="35"/>
      <c r="NH2070" s="35"/>
      <c r="NI2070" s="35"/>
      <c r="NJ2070" s="35"/>
      <c r="NK2070" s="35"/>
      <c r="NL2070" s="35"/>
      <c r="NM2070" s="35"/>
      <c r="NN2070" s="35"/>
      <c r="NO2070" s="35"/>
      <c r="NP2070" s="35"/>
      <c r="NQ2070" s="35"/>
      <c r="NR2070" s="35"/>
      <c r="NS2070" s="35"/>
      <c r="NT2070" s="35"/>
      <c r="NU2070" s="35"/>
      <c r="NV2070" s="35"/>
      <c r="NW2070" s="35"/>
      <c r="NX2070" s="35"/>
      <c r="NY2070" s="35"/>
      <c r="NZ2070" s="35"/>
      <c r="OA2070" s="35"/>
      <c r="OB2070" s="35"/>
      <c r="OC2070" s="35"/>
      <c r="OD2070" s="35"/>
      <c r="OE2070" s="35"/>
      <c r="OF2070" s="35"/>
      <c r="OG2070" s="35"/>
      <c r="OH2070" s="35"/>
      <c r="OI2070" s="35"/>
      <c r="OJ2070" s="35"/>
      <c r="OK2070" s="35"/>
      <c r="OL2070" s="35"/>
      <c r="OM2070" s="35"/>
      <c r="ON2070" s="35"/>
      <c r="OO2070" s="35"/>
      <c r="OP2070" s="35"/>
      <c r="OQ2070" s="35"/>
      <c r="OR2070" s="35"/>
      <c r="OS2070" s="35"/>
      <c r="OT2070" s="35"/>
      <c r="OU2070" s="35"/>
      <c r="OV2070" s="35"/>
      <c r="OW2070" s="35"/>
      <c r="OX2070" s="35"/>
      <c r="OY2070" s="35"/>
      <c r="OZ2070" s="35"/>
      <c r="PA2070" s="35"/>
      <c r="PB2070" s="35"/>
      <c r="PC2070" s="35"/>
      <c r="PD2070" s="35"/>
      <c r="PE2070" s="35"/>
      <c r="PF2070" s="35"/>
      <c r="PG2070" s="35"/>
      <c r="PH2070" s="35"/>
      <c r="PI2070" s="35"/>
      <c r="PJ2070" s="35"/>
      <c r="PK2070" s="35"/>
      <c r="PL2070" s="35"/>
      <c r="PM2070" s="35"/>
      <c r="PN2070" s="35"/>
      <c r="PO2070" s="35"/>
      <c r="PP2070" s="35"/>
      <c r="PQ2070" s="35"/>
      <c r="PR2070" s="35"/>
      <c r="PS2070" s="35"/>
      <c r="PT2070" s="35"/>
      <c r="PU2070" s="35"/>
      <c r="PV2070" s="35"/>
      <c r="PW2070" s="35"/>
      <c r="PX2070" s="35"/>
      <c r="PY2070" s="35"/>
      <c r="PZ2070" s="35"/>
      <c r="QA2070" s="35"/>
      <c r="QB2070" s="35"/>
      <c r="QC2070" s="35"/>
      <c r="QD2070" s="35"/>
      <c r="QE2070" s="35"/>
      <c r="QF2070" s="35"/>
      <c r="QG2070" s="35"/>
      <c r="QH2070" s="35"/>
      <c r="QI2070" s="35"/>
      <c r="QJ2070" s="35"/>
      <c r="QK2070" s="35"/>
      <c r="QL2070" s="35"/>
      <c r="QM2070" s="35"/>
      <c r="QN2070" s="35"/>
      <c r="QO2070" s="35"/>
      <c r="QP2070" s="35"/>
      <c r="QQ2070" s="35"/>
      <c r="QR2070" s="35"/>
      <c r="QS2070" s="35"/>
      <c r="QT2070" s="35"/>
      <c r="QU2070" s="35"/>
      <c r="QV2070" s="35"/>
      <c r="QW2070" s="35"/>
      <c r="QX2070" s="35"/>
      <c r="QY2070" s="35"/>
      <c r="QZ2070" s="35"/>
      <c r="RA2070" s="35"/>
      <c r="RB2070" s="35"/>
      <c r="RC2070" s="35"/>
      <c r="RD2070" s="35"/>
      <c r="RE2070" s="35"/>
      <c r="RF2070" s="35"/>
      <c r="RG2070" s="34"/>
      <c r="RH2070" s="35"/>
      <c r="RI2070" s="35"/>
      <c r="RJ2070" s="35"/>
      <c r="RK2070" s="35"/>
      <c r="RL2070" s="35"/>
      <c r="RM2070" s="35"/>
      <c r="RN2070" s="35"/>
      <c r="RO2070" s="35"/>
      <c r="RP2070" s="35"/>
      <c r="RQ2070" s="34"/>
      <c r="RR2070" s="35"/>
      <c r="RS2070" s="35"/>
      <c r="RT2070" s="35"/>
      <c r="RU2070" s="35"/>
      <c r="RV2070" s="35"/>
      <c r="RW2070" s="35"/>
      <c r="RX2070" s="35"/>
      <c r="RY2070" s="35"/>
      <c r="RZ2070" s="35"/>
      <c r="SA2070" s="34"/>
      <c r="SB2070" s="35"/>
      <c r="SC2070" s="35"/>
      <c r="VT2070" s="1"/>
    </row>
    <row r="2071" spans="14:592" ht="15" thickBot="1" x14ac:dyDescent="0.35">
      <c r="N2071" s="1"/>
      <c r="AI2071" s="1"/>
      <c r="AJ2071" s="126"/>
      <c r="AK2071" s="126"/>
      <c r="AL2071" s="126"/>
      <c r="AM2071" s="126"/>
      <c r="AN2071" s="126"/>
      <c r="AO2071" s="126"/>
      <c r="AP2071" s="126"/>
      <c r="AQ2071" s="126"/>
      <c r="AR2071" s="126"/>
      <c r="AS2071" s="126"/>
      <c r="AT2071" s="126"/>
      <c r="AU2071" s="126"/>
      <c r="AV2071" s="126"/>
      <c r="AW2071" s="126"/>
      <c r="AX2071" s="126"/>
      <c r="AY2071" s="1"/>
      <c r="DT2071" s="34"/>
      <c r="DU2071" s="34"/>
      <c r="DV2071" s="34"/>
      <c r="DW2071" s="34"/>
      <c r="DX2071" s="2"/>
      <c r="DY2071" s="2"/>
      <c r="DZ2071" s="2"/>
      <c r="EA2071" s="2" t="s">
        <v>18</v>
      </c>
      <c r="EB2071" s="2"/>
      <c r="EC2071" s="2"/>
      <c r="ED2071" s="2"/>
      <c r="EF2071" s="7"/>
      <c r="EG2071" s="1"/>
      <c r="EN2071" s="36"/>
      <c r="EO2071" s="36"/>
      <c r="EP2071" s="36"/>
      <c r="EQ2071" s="36"/>
      <c r="ER2071" s="2"/>
      <c r="ES2071" s="2"/>
      <c r="ET2071" s="2"/>
      <c r="EU2071" s="2" t="s">
        <v>20</v>
      </c>
      <c r="EV2071" s="2"/>
      <c r="EW2071" s="2"/>
      <c r="EX2071" s="2"/>
      <c r="EZ2071" s="7"/>
      <c r="FA2071" s="1"/>
      <c r="FH2071" s="52"/>
      <c r="FI2071" s="52"/>
      <c r="FJ2071" s="52"/>
      <c r="FK2071" s="52"/>
      <c r="FL2071" s="2"/>
      <c r="FM2071" s="2"/>
      <c r="FN2071" s="2"/>
      <c r="FO2071" s="2" t="s">
        <v>200</v>
      </c>
      <c r="FP2071" s="2"/>
      <c r="FQ2071" s="2"/>
      <c r="FR2071" s="2"/>
      <c r="FT2071" s="7"/>
      <c r="FU2071" s="1"/>
      <c r="JX2071" s="1"/>
      <c r="KG2071" s="1"/>
      <c r="KH2071" s="67"/>
      <c r="KJ2071" s="66"/>
      <c r="KL2071" s="65"/>
      <c r="KN2071" s="53"/>
      <c r="KP2071" s="64"/>
      <c r="KR2071" s="63"/>
      <c r="KV2071" s="1"/>
      <c r="KW2071" s="34"/>
      <c r="LU2071" s="34"/>
      <c r="ME2071" s="34"/>
      <c r="MO2071" s="34"/>
      <c r="PV2071" s="35"/>
      <c r="QF2071" s="36"/>
      <c r="QH2071" s="37"/>
      <c r="RG2071" s="34"/>
      <c r="RQ2071" s="34"/>
      <c r="SA2071" s="34"/>
      <c r="VT2071" s="1"/>
    </row>
    <row r="2072" spans="14:592" x14ac:dyDescent="0.3">
      <c r="N2072" s="1"/>
      <c r="AI2072" s="1"/>
      <c r="AJ2072" s="126"/>
      <c r="AK2072" s="126"/>
      <c r="AL2072" s="126"/>
      <c r="AM2072" s="126"/>
      <c r="AN2072" s="126"/>
      <c r="AO2072" s="126"/>
      <c r="AP2072" s="126"/>
      <c r="AQ2072" s="126"/>
      <c r="AR2072" s="126"/>
      <c r="AS2072" s="126"/>
      <c r="AT2072" s="126"/>
      <c r="AU2072" s="126"/>
      <c r="AV2072" s="126"/>
      <c r="AW2072" s="126"/>
      <c r="AX2072" s="126"/>
      <c r="AY2072" s="1"/>
      <c r="DT2072" s="34"/>
      <c r="DX2072" s="1"/>
      <c r="EA2072" s="4">
        <f t="array" ref="EA2072:EA2074">EA2155:EA2157</f>
        <v>-0.11840475099986447</v>
      </c>
      <c r="ED2072" s="2"/>
      <c r="EF2072" s="7"/>
      <c r="EG2072" s="1"/>
      <c r="EN2072" s="36"/>
      <c r="ER2072" s="1"/>
      <c r="EU2072" s="4">
        <f t="array" ref="EU2072:EU2074">EU2155:EU2157</f>
        <v>-0.1259865300545665</v>
      </c>
      <c r="EX2072" s="2"/>
      <c r="EZ2072" s="7"/>
      <c r="FA2072" s="1"/>
      <c r="FH2072" s="52"/>
      <c r="FL2072" s="1"/>
      <c r="FO2072" s="4">
        <f t="array" ref="FO2072:FO2074">FO2155:FO2157</f>
        <v>-0.12307871832313208</v>
      </c>
      <c r="FR2072" s="2"/>
      <c r="FT2072" s="7"/>
      <c r="FU2072" s="1"/>
      <c r="JX2072" s="1"/>
      <c r="KG2072" s="1"/>
      <c r="KH2072" s="67"/>
      <c r="KJ2072" s="66"/>
      <c r="KL2072" s="65"/>
      <c r="KN2072" s="53"/>
      <c r="KP2072" s="64"/>
      <c r="KR2072" s="63"/>
      <c r="KV2072" s="1"/>
      <c r="KW2072" s="34"/>
      <c r="KX2072" s="34"/>
      <c r="KY2072" s="34"/>
      <c r="KZ2072" s="34"/>
      <c r="LA2072" s="34"/>
      <c r="LB2072" s="34"/>
      <c r="LC2072" s="34"/>
      <c r="LD2072" s="34"/>
      <c r="LE2072" s="34"/>
      <c r="LF2072" s="34"/>
      <c r="LG2072" s="34"/>
      <c r="LH2072" s="34"/>
      <c r="LI2072" s="34"/>
      <c r="LJ2072" s="34"/>
      <c r="LK2072" s="34"/>
      <c r="LL2072" s="34"/>
      <c r="LM2072" s="34"/>
      <c r="LN2072" s="34"/>
      <c r="LO2072" s="34"/>
      <c r="LP2072" s="34"/>
      <c r="LQ2072" s="34"/>
      <c r="LR2072" s="34"/>
      <c r="LS2072" s="34"/>
      <c r="LT2072" s="34"/>
      <c r="LU2072" s="34"/>
      <c r="LV2072" s="34"/>
      <c r="LW2072" s="34"/>
      <c r="LX2072" s="34"/>
      <c r="LY2072" s="34"/>
      <c r="LZ2072" s="34"/>
      <c r="MA2072" s="34"/>
      <c r="MB2072" s="34"/>
      <c r="MC2072" s="34"/>
      <c r="MD2072" s="34"/>
      <c r="ME2072" s="34"/>
      <c r="MF2072" s="34"/>
      <c r="MG2072" s="34"/>
      <c r="MH2072" s="34"/>
      <c r="MI2072" s="34"/>
      <c r="MJ2072" s="34"/>
      <c r="MK2072" s="34"/>
      <c r="ML2072" s="34"/>
      <c r="MM2072" s="34"/>
      <c r="MN2072" s="34"/>
      <c r="MO2072" s="34"/>
      <c r="MP2072" s="34"/>
      <c r="MQ2072" s="34"/>
      <c r="MR2072" s="34"/>
      <c r="MS2072" s="34"/>
      <c r="MT2072" s="34"/>
      <c r="MU2072" s="34"/>
      <c r="MV2072" s="34"/>
      <c r="MW2072" s="34"/>
      <c r="MX2072" s="34"/>
      <c r="MY2072" s="34"/>
      <c r="MZ2072" s="34"/>
      <c r="NA2072" s="34"/>
      <c r="NB2072" s="34"/>
      <c r="NC2072" s="34"/>
      <c r="ND2072" s="34"/>
      <c r="NE2072" s="34"/>
      <c r="NF2072" s="34"/>
      <c r="NG2072" s="34"/>
      <c r="NH2072" s="34"/>
      <c r="NI2072" s="34"/>
      <c r="NJ2072" s="34"/>
      <c r="NK2072" s="34"/>
      <c r="NL2072" s="34"/>
      <c r="NM2072" s="34"/>
      <c r="NN2072" s="34"/>
      <c r="NO2072" s="34"/>
      <c r="NP2072" s="34"/>
      <c r="NQ2072" s="34"/>
      <c r="NR2072" s="34"/>
      <c r="NS2072" s="34"/>
      <c r="NT2072" s="34"/>
      <c r="NU2072" s="34"/>
      <c r="NV2072" s="34"/>
      <c r="NW2072" s="34"/>
      <c r="NX2072" s="34"/>
      <c r="NY2072" s="34"/>
      <c r="NZ2072" s="34"/>
      <c r="OA2072" s="34"/>
      <c r="OB2072" s="34"/>
      <c r="OC2072" s="34"/>
      <c r="OD2072" s="34"/>
      <c r="OE2072" s="34"/>
      <c r="OF2072" s="34"/>
      <c r="OG2072" s="34"/>
      <c r="OH2072" s="34"/>
      <c r="OI2072" s="34"/>
      <c r="OJ2072" s="34"/>
      <c r="OK2072" s="34"/>
      <c r="OL2072" s="34"/>
      <c r="OM2072" s="34"/>
      <c r="ON2072" s="34"/>
      <c r="OO2072" s="34"/>
      <c r="OP2072" s="34"/>
      <c r="OQ2072" s="34"/>
      <c r="OR2072" s="34"/>
      <c r="OS2072" s="34"/>
      <c r="OT2072" s="34"/>
      <c r="OU2072" s="34"/>
      <c r="OV2072" s="34"/>
      <c r="OW2072" s="34"/>
      <c r="OX2072" s="34"/>
      <c r="OY2072" s="34"/>
      <c r="OZ2072" s="34"/>
      <c r="PA2072" s="34"/>
      <c r="PB2072" s="34"/>
      <c r="PC2072" s="34"/>
      <c r="PD2072" s="34"/>
      <c r="PE2072" s="34"/>
      <c r="PF2072" s="34"/>
      <c r="PG2072" s="34"/>
      <c r="PH2072" s="34"/>
      <c r="PI2072" s="34"/>
      <c r="PJ2072" s="34"/>
      <c r="PK2072" s="34"/>
      <c r="PL2072" s="34"/>
      <c r="PM2072" s="34"/>
      <c r="PN2072" s="34"/>
      <c r="PO2072" s="34"/>
      <c r="PP2072" s="34"/>
      <c r="PQ2072" s="34"/>
      <c r="PR2072" s="34"/>
      <c r="PS2072" s="34"/>
      <c r="PT2072" s="34"/>
      <c r="PU2072" s="34"/>
      <c r="PV2072" s="34"/>
      <c r="PW2072" s="34"/>
      <c r="PX2072" s="34"/>
      <c r="PY2072" s="34"/>
      <c r="PZ2072" s="34"/>
      <c r="QA2072" s="34"/>
      <c r="QB2072" s="34"/>
      <c r="QC2072" s="34"/>
      <c r="QD2072" s="34"/>
      <c r="QE2072" s="34"/>
      <c r="QF2072" s="34"/>
      <c r="QG2072" s="34"/>
      <c r="QH2072" s="34"/>
      <c r="QI2072" s="34"/>
      <c r="QJ2072" s="34"/>
      <c r="QK2072" s="34"/>
      <c r="QL2072" s="34"/>
      <c r="QM2072" s="34"/>
      <c r="QN2072" s="34"/>
      <c r="QO2072" s="34"/>
      <c r="QP2072" s="34"/>
      <c r="QQ2072" s="34"/>
      <c r="QR2072" s="34"/>
      <c r="QS2072" s="34"/>
      <c r="QT2072" s="34"/>
      <c r="QU2072" s="34"/>
      <c r="QV2072" s="34"/>
      <c r="QW2072" s="34"/>
      <c r="QX2072" s="34"/>
      <c r="QY2072" s="34"/>
      <c r="QZ2072" s="34"/>
      <c r="RA2072" s="34"/>
      <c r="RB2072" s="34"/>
      <c r="RC2072" s="34"/>
      <c r="RD2072" s="34"/>
      <c r="RE2072" s="34"/>
      <c r="RF2072" s="34"/>
      <c r="RG2072" s="34"/>
      <c r="RH2072" s="34"/>
      <c r="RI2072" s="34"/>
      <c r="RJ2072" s="34"/>
      <c r="RK2072" s="34"/>
      <c r="RL2072" s="34"/>
      <c r="RM2072" s="34"/>
      <c r="RN2072" s="34"/>
      <c r="RO2072" s="34"/>
      <c r="RP2072" s="34"/>
      <c r="RQ2072" s="34"/>
      <c r="RR2072" s="34"/>
      <c r="RS2072" s="34"/>
      <c r="RT2072" s="34"/>
      <c r="RU2072" s="34"/>
      <c r="RV2072" s="34"/>
      <c r="RW2072" s="34"/>
      <c r="RX2072" s="34"/>
      <c r="RY2072" s="34"/>
      <c r="RZ2072" s="34"/>
      <c r="SA2072" s="34"/>
      <c r="VT2072" s="1"/>
    </row>
    <row r="2073" spans="14:592" x14ac:dyDescent="0.3">
      <c r="N2073" s="1"/>
      <c r="AI2073" s="1"/>
      <c r="AJ2073" s="126"/>
      <c r="AK2073" s="126"/>
      <c r="AL2073" s="126"/>
      <c r="AM2073" s="126"/>
      <c r="AN2073" s="126"/>
      <c r="AO2073" s="126"/>
      <c r="AP2073" s="126"/>
      <c r="AQ2073" s="126"/>
      <c r="AR2073" s="126"/>
      <c r="AS2073" s="126"/>
      <c r="AT2073" s="126"/>
      <c r="AU2073" s="126"/>
      <c r="AV2073" s="126"/>
      <c r="AW2073" s="126"/>
      <c r="AX2073" s="126"/>
      <c r="AY2073" s="1"/>
      <c r="DT2073" s="34"/>
      <c r="DX2073" s="1"/>
      <c r="EA2073" s="5">
        <v>1.3872188504210383</v>
      </c>
      <c r="ED2073" s="2"/>
      <c r="EF2073" s="7"/>
      <c r="EG2073" s="1"/>
      <c r="EN2073" s="36"/>
      <c r="ER2073" s="1"/>
      <c r="EU2073" s="5">
        <v>1.3907599845508105</v>
      </c>
      <c r="EX2073" s="2"/>
      <c r="EZ2073" s="7"/>
      <c r="FA2073" s="1"/>
      <c r="FH2073" s="52"/>
      <c r="FL2073" s="1"/>
      <c r="FO2073" s="5">
        <v>1.389405466466924</v>
      </c>
      <c r="FR2073" s="2"/>
      <c r="FT2073" s="7"/>
      <c r="FU2073" s="1"/>
      <c r="JX2073" s="1"/>
      <c r="KG2073" s="1"/>
      <c r="KH2073" s="67"/>
      <c r="KJ2073" s="66"/>
      <c r="KL2073" s="65"/>
      <c r="KN2073" s="53"/>
      <c r="KP2073" s="64"/>
      <c r="KR2073" s="63"/>
      <c r="KV2073" s="1"/>
      <c r="KW2073" s="34"/>
      <c r="KX2073" s="34"/>
      <c r="KY2073" s="34"/>
      <c r="KZ2073" s="34"/>
      <c r="LA2073" s="34"/>
      <c r="LB2073" s="34"/>
      <c r="LC2073" s="34"/>
      <c r="LD2073" s="34"/>
      <c r="LE2073" s="34"/>
      <c r="LF2073" s="34"/>
      <c r="LG2073" s="34"/>
      <c r="LH2073" s="34"/>
      <c r="LI2073" s="34"/>
      <c r="LJ2073" s="34"/>
      <c r="LK2073" s="34"/>
      <c r="LL2073" s="34"/>
      <c r="LM2073" s="34"/>
      <c r="LN2073" s="34"/>
      <c r="LO2073" s="34"/>
      <c r="LP2073" s="34"/>
      <c r="LQ2073" s="34"/>
      <c r="LR2073" s="34"/>
      <c r="LS2073" s="34"/>
      <c r="LT2073" s="34"/>
      <c r="LU2073" s="34"/>
      <c r="LV2073" s="34"/>
      <c r="LW2073" s="34"/>
      <c r="LX2073" s="34"/>
      <c r="LY2073" s="34"/>
      <c r="LZ2073" s="34"/>
      <c r="MA2073" s="34"/>
      <c r="MB2073" s="34"/>
      <c r="MC2073" s="34"/>
      <c r="MD2073" s="34"/>
      <c r="ME2073" s="34"/>
      <c r="MF2073" s="34"/>
      <c r="MG2073" s="34"/>
      <c r="MH2073" s="34"/>
      <c r="MI2073" s="34"/>
      <c r="MJ2073" s="34"/>
      <c r="MK2073" s="34"/>
      <c r="ML2073" s="34"/>
      <c r="MM2073" s="34"/>
      <c r="MN2073" s="34"/>
      <c r="MO2073" s="34"/>
      <c r="MP2073" s="34"/>
      <c r="MQ2073" s="34"/>
      <c r="MR2073" s="34"/>
      <c r="MS2073" s="34"/>
      <c r="MT2073" s="34"/>
      <c r="MU2073" s="34"/>
      <c r="MV2073" s="34"/>
      <c r="MW2073" s="34"/>
      <c r="MX2073" s="34"/>
      <c r="MY2073" s="34"/>
      <c r="MZ2073" s="34"/>
      <c r="NA2073" s="34"/>
      <c r="NB2073" s="34"/>
      <c r="NC2073" s="34"/>
      <c r="ND2073" s="34"/>
      <c r="NE2073" s="34"/>
      <c r="NF2073" s="34"/>
      <c r="NG2073" s="34"/>
      <c r="NH2073" s="34"/>
      <c r="NI2073" s="34"/>
      <c r="NJ2073" s="34"/>
      <c r="NK2073" s="34"/>
      <c r="NL2073" s="34"/>
      <c r="NM2073" s="34"/>
      <c r="NN2073" s="34"/>
      <c r="NO2073" s="34"/>
      <c r="NP2073" s="34"/>
      <c r="NQ2073" s="34"/>
      <c r="NR2073" s="34"/>
      <c r="NS2073" s="34"/>
      <c r="NT2073" s="34"/>
      <c r="NU2073" s="34"/>
      <c r="NV2073" s="34"/>
      <c r="NW2073" s="34"/>
      <c r="NX2073" s="34"/>
      <c r="NY2073" s="34"/>
      <c r="NZ2073" s="34"/>
      <c r="OA2073" s="34"/>
      <c r="OB2073" s="34"/>
      <c r="OC2073" s="34"/>
      <c r="OD2073" s="34"/>
      <c r="OE2073" s="34"/>
      <c r="OF2073" s="34"/>
      <c r="OG2073" s="34"/>
      <c r="OH2073" s="34"/>
      <c r="OI2073" s="34"/>
      <c r="OJ2073" s="34"/>
      <c r="OK2073" s="34"/>
      <c r="OL2073" s="34"/>
      <c r="OM2073" s="34"/>
      <c r="ON2073" s="34"/>
      <c r="OO2073" s="34"/>
      <c r="OP2073" s="34"/>
      <c r="OQ2073" s="34"/>
      <c r="OR2073" s="34"/>
      <c r="OS2073" s="34"/>
      <c r="OT2073" s="34"/>
      <c r="OU2073" s="34"/>
      <c r="OV2073" s="34"/>
      <c r="OW2073" s="34"/>
      <c r="OX2073" s="34"/>
      <c r="OY2073" s="34"/>
      <c r="OZ2073" s="34"/>
      <c r="PA2073" s="34"/>
      <c r="PB2073" s="34"/>
      <c r="PC2073" s="34"/>
      <c r="PD2073" s="34"/>
      <c r="PE2073" s="34"/>
      <c r="PF2073" s="34"/>
      <c r="PG2073" s="34"/>
      <c r="PH2073" s="34"/>
      <c r="PI2073" s="34"/>
      <c r="PJ2073" s="34"/>
      <c r="PK2073" s="34"/>
      <c r="PL2073" s="34"/>
      <c r="PM2073" s="34"/>
      <c r="PN2073" s="34"/>
      <c r="PO2073" s="34"/>
      <c r="PP2073" s="34"/>
      <c r="PQ2073" s="34"/>
      <c r="PR2073" s="34"/>
      <c r="PS2073" s="34"/>
      <c r="PT2073" s="34"/>
      <c r="PU2073" s="34"/>
      <c r="PV2073" s="34"/>
      <c r="PW2073" s="34"/>
      <c r="PX2073" s="34"/>
      <c r="PY2073" s="34"/>
      <c r="PZ2073" s="34"/>
      <c r="QA2073" s="34"/>
      <c r="QB2073" s="34"/>
      <c r="QC2073" s="34"/>
      <c r="QD2073" s="34"/>
      <c r="QE2073" s="34"/>
      <c r="QF2073" s="34"/>
      <c r="QG2073" s="34"/>
      <c r="QH2073" s="34"/>
      <c r="QI2073" s="34"/>
      <c r="QJ2073" s="34"/>
      <c r="QK2073" s="34"/>
      <c r="QL2073" s="34"/>
      <c r="QM2073" s="34"/>
      <c r="QN2073" s="34"/>
      <c r="QO2073" s="34"/>
      <c r="QP2073" s="34"/>
      <c r="QQ2073" s="34"/>
      <c r="QR2073" s="34"/>
      <c r="QS2073" s="34"/>
      <c r="QT2073" s="34"/>
      <c r="QU2073" s="34"/>
      <c r="QV2073" s="34"/>
      <c r="QW2073" s="34"/>
      <c r="QX2073" s="34"/>
      <c r="QY2073" s="34"/>
      <c r="QZ2073" s="34"/>
      <c r="RA2073" s="34"/>
      <c r="RB2073" s="34"/>
      <c r="RC2073" s="34"/>
      <c r="RD2073" s="34"/>
      <c r="RE2073" s="34"/>
      <c r="RF2073" s="34"/>
      <c r="RG2073" s="34"/>
      <c r="RH2073" s="34"/>
      <c r="RI2073" s="34"/>
      <c r="RJ2073" s="34"/>
      <c r="RK2073" s="34"/>
      <c r="RL2073" s="34"/>
      <c r="RM2073" s="34"/>
      <c r="RN2073" s="34"/>
      <c r="RO2073" s="34"/>
      <c r="RP2073" s="34"/>
      <c r="RQ2073" s="34"/>
      <c r="RR2073" s="34"/>
      <c r="RS2073" s="34"/>
      <c r="RT2073" s="34"/>
      <c r="RU2073" s="34"/>
      <c r="RV2073" s="34"/>
      <c r="RW2073" s="34"/>
      <c r="RX2073" s="34"/>
      <c r="RY2073" s="34"/>
      <c r="RZ2073" s="34"/>
      <c r="SA2073" s="34"/>
      <c r="VT2073" s="1"/>
    </row>
    <row r="2074" spans="14:592" ht="15" thickBot="1" x14ac:dyDescent="0.35">
      <c r="N2074" s="1"/>
      <c r="AI2074" s="1"/>
      <c r="AJ2074" s="126"/>
      <c r="AK2074" s="126"/>
      <c r="AL2074" s="126"/>
      <c r="AM2074" s="126"/>
      <c r="AN2074" s="126"/>
      <c r="AO2074" s="126"/>
      <c r="AP2074" s="126"/>
      <c r="AQ2074" s="126"/>
      <c r="AR2074" s="126"/>
      <c r="AS2074" s="126"/>
      <c r="AT2074" s="126"/>
      <c r="AU2074" s="126"/>
      <c r="AV2074" s="126"/>
      <c r="AW2074" s="126"/>
      <c r="AX2074" s="126"/>
      <c r="AY2074" s="1"/>
      <c r="DT2074" s="34"/>
      <c r="DX2074" s="1"/>
      <c r="EA2074" s="6">
        <v>-1.4485831109704577</v>
      </c>
      <c r="ED2074" s="2"/>
      <c r="EF2074" s="7"/>
      <c r="EG2074" s="1"/>
      <c r="EN2074" s="36"/>
      <c r="ER2074" s="1"/>
      <c r="EU2074" s="6">
        <v>-1.4445424660455284</v>
      </c>
      <c r="EX2074" s="2"/>
      <c r="EZ2074" s="7"/>
      <c r="FA2074" s="1"/>
      <c r="FH2074" s="52"/>
      <c r="FL2074" s="1"/>
      <c r="FO2074" s="6">
        <v>-1.4460957596930759</v>
      </c>
      <c r="FR2074" s="2"/>
      <c r="FT2074" s="7"/>
      <c r="FU2074" s="1"/>
      <c r="JX2074" s="1"/>
      <c r="KG2074" s="1"/>
      <c r="KH2074" s="67"/>
      <c r="KJ2074" s="66"/>
      <c r="KL2074" s="65"/>
      <c r="KN2074" s="53"/>
      <c r="KP2074" s="64"/>
      <c r="KR2074" s="63"/>
      <c r="KV2074" s="1"/>
      <c r="KW2074" s="1"/>
      <c r="KX2074" s="1"/>
      <c r="KY2074" s="1"/>
      <c r="KZ2074" s="1"/>
      <c r="LA2074" s="1"/>
      <c r="LB2074" s="1"/>
      <c r="LC2074" s="1"/>
      <c r="LD2074" s="1"/>
      <c r="LE2074" s="1"/>
      <c r="LF2074" s="1"/>
      <c r="LG2074" s="1"/>
      <c r="LH2074" s="1"/>
      <c r="LI2074" s="1"/>
      <c r="LJ2074" s="1"/>
      <c r="LK2074" s="1"/>
      <c r="LL2074" s="1"/>
      <c r="LM2074" s="1"/>
      <c r="LN2074" s="1"/>
      <c r="LO2074" s="1"/>
      <c r="LP2074" s="1"/>
      <c r="LQ2074" s="1"/>
      <c r="LR2074" s="1"/>
      <c r="LS2074" s="1"/>
      <c r="LT2074" s="1"/>
      <c r="LU2074" s="1"/>
      <c r="LV2074" s="1"/>
      <c r="LW2074" s="1"/>
      <c r="LX2074" s="1"/>
      <c r="LY2074" s="1"/>
      <c r="LZ2074" s="1"/>
      <c r="MA2074" s="1"/>
      <c r="MB2074" s="1"/>
      <c r="MC2074" s="1"/>
      <c r="MD2074" s="1"/>
      <c r="ME2074" s="1"/>
      <c r="MF2074" s="1"/>
      <c r="MG2074" s="1"/>
      <c r="MH2074" s="1"/>
      <c r="MI2074" s="1"/>
      <c r="MJ2074" s="1"/>
      <c r="MK2074" s="1"/>
      <c r="ML2074" s="1"/>
      <c r="MM2074" s="1"/>
      <c r="MN2074" s="1"/>
      <c r="MO2074" s="1"/>
      <c r="MP2074" s="1"/>
      <c r="MQ2074" s="1"/>
      <c r="MR2074" s="1"/>
      <c r="MS2074" s="1"/>
      <c r="MT2074" s="1"/>
      <c r="MU2074" s="1"/>
      <c r="MV2074" s="1"/>
      <c r="MW2074" s="1"/>
      <c r="MX2074" s="1"/>
      <c r="MY2074" s="1"/>
      <c r="MZ2074" s="1"/>
      <c r="NA2074" s="1"/>
      <c r="NB2074" s="1"/>
      <c r="NC2074" s="1"/>
      <c r="ND2074" s="1"/>
      <c r="NE2074" s="1"/>
      <c r="NF2074" s="1"/>
      <c r="NG2074" s="1"/>
      <c r="NH2074" s="1"/>
      <c r="NI2074" s="1"/>
      <c r="NJ2074" s="1"/>
      <c r="NK2074" s="1"/>
      <c r="NL2074" s="1"/>
      <c r="NM2074" s="1"/>
      <c r="NN2074" s="1"/>
      <c r="NO2074" s="1"/>
      <c r="NP2074" s="1"/>
      <c r="NQ2074" s="1"/>
      <c r="NR2074" s="1"/>
      <c r="NS2074" s="1"/>
      <c r="NT2074" s="1"/>
      <c r="NU2074" s="1"/>
      <c r="NV2074" s="1"/>
      <c r="NW2074" s="1"/>
      <c r="NX2074" s="1"/>
      <c r="NY2074" s="1"/>
      <c r="NZ2074" s="1"/>
      <c r="OA2074" s="1"/>
      <c r="OB2074" s="1"/>
      <c r="OC2074" s="1"/>
      <c r="OD2074" s="1"/>
      <c r="OE2074" s="1"/>
      <c r="OF2074" s="1"/>
      <c r="OG2074" s="1"/>
      <c r="OH2074" s="1"/>
      <c r="OI2074" s="1"/>
      <c r="OJ2074" s="1"/>
      <c r="OK2074" s="1"/>
      <c r="OL2074" s="1"/>
      <c r="OM2074" s="1"/>
      <c r="ON2074" s="1"/>
      <c r="OO2074" s="1"/>
      <c r="OP2074" s="1"/>
      <c r="OQ2074" s="1"/>
      <c r="OR2074" s="1"/>
      <c r="OS2074" s="1"/>
      <c r="OT2074" s="1"/>
      <c r="OU2074" s="1"/>
      <c r="OV2074" s="1"/>
      <c r="OW2074" s="1"/>
      <c r="OX2074" s="1"/>
      <c r="OY2074" s="1"/>
      <c r="OZ2074" s="1"/>
      <c r="PA2074" s="1"/>
      <c r="PB2074" s="1"/>
      <c r="PC2074" s="1"/>
      <c r="PD2074" s="1"/>
      <c r="PE2074" s="1"/>
      <c r="PF2074" s="1"/>
      <c r="PG2074" s="1"/>
      <c r="PH2074" s="1"/>
      <c r="PI2074" s="1"/>
      <c r="PJ2074" s="1"/>
      <c r="PK2074" s="1"/>
      <c r="PL2074" s="1"/>
      <c r="PM2074" s="1"/>
      <c r="PN2074" s="1"/>
      <c r="PO2074" s="1"/>
      <c r="PP2074" s="1"/>
      <c r="PQ2074" s="1"/>
      <c r="PR2074" s="1"/>
      <c r="PS2074" s="1"/>
      <c r="PT2074" s="34"/>
      <c r="PU2074" s="1"/>
      <c r="PV2074" s="35" t="s">
        <v>76</v>
      </c>
      <c r="PW2074" s="1"/>
      <c r="PX2074" s="1"/>
      <c r="PY2074" s="1"/>
      <c r="PZ2074" s="1"/>
      <c r="QA2074" s="1"/>
      <c r="QB2074" s="1"/>
      <c r="QC2074" s="1"/>
      <c r="QD2074" s="1"/>
      <c r="QE2074" s="1"/>
      <c r="QF2074" s="36"/>
      <c r="QG2074" s="1"/>
      <c r="QH2074" s="37" t="s">
        <v>76</v>
      </c>
      <c r="QI2074" s="1"/>
      <c r="QJ2074" s="1"/>
      <c r="QK2074" s="1"/>
      <c r="QL2074" s="1"/>
      <c r="QM2074" s="1"/>
      <c r="QN2074" s="1"/>
      <c r="QO2074" s="1"/>
      <c r="QP2074" s="1"/>
      <c r="QQ2074" s="1"/>
      <c r="QR2074" s="1"/>
      <c r="QS2074" s="1"/>
      <c r="QT2074" s="1"/>
      <c r="QU2074" s="1"/>
      <c r="QV2074" s="1"/>
      <c r="QW2074" s="1"/>
      <c r="QX2074" s="1"/>
      <c r="QY2074" s="1"/>
      <c r="QZ2074" s="1"/>
      <c r="RA2074" s="1"/>
      <c r="RB2074" s="1"/>
      <c r="RC2074" s="1"/>
      <c r="RD2074" s="1"/>
      <c r="RE2074" s="1"/>
      <c r="RF2074" s="1"/>
      <c r="RG2074" s="1"/>
      <c r="RH2074" s="1"/>
      <c r="RI2074" s="1"/>
      <c r="RJ2074" s="1"/>
      <c r="RK2074" s="1"/>
      <c r="RL2074" s="1"/>
      <c r="RM2074" s="1"/>
      <c r="RN2074" s="1"/>
      <c r="RO2074" s="1"/>
      <c r="RP2074" s="1"/>
      <c r="RQ2074" s="1"/>
      <c r="RR2074" s="1"/>
      <c r="RS2074" s="1"/>
      <c r="RT2074" s="1"/>
      <c r="RU2074" s="1"/>
      <c r="RV2074" s="1"/>
      <c r="RW2074" s="1"/>
      <c r="RX2074" s="1"/>
      <c r="RY2074" s="1"/>
      <c r="RZ2074" s="1"/>
      <c r="SA2074" s="1"/>
      <c r="SB2074" s="1"/>
      <c r="SC2074" s="1"/>
      <c r="SD2074" s="1"/>
      <c r="SE2074" s="1"/>
      <c r="SF2074" s="1"/>
      <c r="SG2074" s="1"/>
      <c r="SH2074" s="1"/>
      <c r="SI2074" s="1"/>
      <c r="SJ2074" s="1"/>
      <c r="SK2074" s="1"/>
      <c r="SL2074" s="1"/>
      <c r="SM2074" s="1"/>
      <c r="SN2074" s="1"/>
      <c r="SO2074" s="1"/>
      <c r="SP2074" s="1"/>
      <c r="SQ2074" s="1"/>
      <c r="SR2074" s="1"/>
      <c r="SS2074" s="1"/>
      <c r="ST2074" s="1"/>
      <c r="SU2074" s="1"/>
      <c r="SV2074" s="1"/>
      <c r="SW2074" s="1"/>
      <c r="SX2074" s="1"/>
      <c r="SY2074" s="1"/>
      <c r="SZ2074" s="1"/>
      <c r="TA2074" s="1"/>
      <c r="TB2074" s="1"/>
      <c r="TC2074" s="1"/>
      <c r="TD2074" s="1"/>
      <c r="TE2074" s="1"/>
      <c r="TF2074" s="1"/>
      <c r="TG2074" s="1"/>
      <c r="TH2074" s="1"/>
      <c r="TI2074" s="1"/>
      <c r="TJ2074" s="1"/>
      <c r="TK2074" s="1"/>
      <c r="TL2074" s="1"/>
      <c r="TM2074" s="1"/>
      <c r="TN2074" s="1"/>
      <c r="TO2074" s="1"/>
      <c r="TP2074" s="1"/>
      <c r="TQ2074" s="1"/>
      <c r="TR2074" s="1"/>
      <c r="TS2074" s="1"/>
      <c r="TT2074" s="1"/>
      <c r="TU2074" s="1"/>
      <c r="TV2074" s="1"/>
      <c r="TW2074" s="1"/>
      <c r="TX2074" s="1"/>
      <c r="TY2074" s="1"/>
      <c r="TZ2074" s="1"/>
      <c r="UA2074" s="1"/>
      <c r="UB2074" s="1"/>
      <c r="UC2074" s="1"/>
      <c r="UD2074" s="1"/>
      <c r="UE2074" s="1"/>
      <c r="UF2074" s="1"/>
      <c r="UG2074" s="1"/>
      <c r="UH2074" s="1"/>
      <c r="UI2074" s="1"/>
      <c r="UJ2074" s="1"/>
      <c r="UK2074" s="1"/>
      <c r="UL2074" s="1"/>
      <c r="UM2074" s="1"/>
      <c r="UN2074" s="1"/>
      <c r="UO2074" s="1"/>
      <c r="UP2074" s="1"/>
      <c r="UQ2074" s="1"/>
      <c r="UR2074" s="1"/>
      <c r="US2074" s="1"/>
      <c r="UT2074" s="1"/>
      <c r="UU2074" s="1"/>
      <c r="UV2074" s="1"/>
      <c r="UW2074" s="1"/>
      <c r="UX2074" s="1"/>
      <c r="UY2074" s="1"/>
      <c r="UZ2074" s="1"/>
      <c r="VA2074" s="1"/>
      <c r="VB2074" s="1"/>
      <c r="VC2074" s="1"/>
      <c r="VD2074" s="1"/>
      <c r="VE2074" s="1"/>
      <c r="VF2074" s="1"/>
      <c r="VG2074" s="1"/>
      <c r="VH2074" s="1"/>
      <c r="VI2074" s="1"/>
      <c r="VJ2074" s="1"/>
      <c r="VK2074" s="1"/>
      <c r="VL2074" s="1"/>
      <c r="VM2074" s="1"/>
      <c r="VN2074" s="1"/>
      <c r="VO2074" s="1"/>
      <c r="VP2074" s="1"/>
      <c r="VQ2074" s="1"/>
      <c r="VR2074" s="1"/>
      <c r="VS2074" s="1"/>
      <c r="VT2074" s="1"/>
    </row>
    <row r="2075" spans="14:592" x14ac:dyDescent="0.3">
      <c r="N2075" s="1"/>
      <c r="AI2075" s="1"/>
      <c r="AJ2075" s="126"/>
      <c r="AK2075" s="126"/>
      <c r="AL2075" s="126"/>
      <c r="AM2075" s="126"/>
      <c r="AN2075" s="126"/>
      <c r="AO2075" s="126"/>
      <c r="AP2075" s="126"/>
      <c r="AQ2075" s="126"/>
      <c r="AR2075" s="126"/>
      <c r="AS2075" s="126"/>
      <c r="AT2075" s="126"/>
      <c r="AU2075" s="126"/>
      <c r="AV2075" s="126"/>
      <c r="AW2075" s="126"/>
      <c r="AX2075" s="126"/>
      <c r="AY2075" s="1"/>
      <c r="DT2075" s="34"/>
      <c r="DX2075" s="1"/>
      <c r="ED2075" s="2"/>
      <c r="EF2075" s="7"/>
      <c r="EG2075" s="1"/>
      <c r="EN2075" s="36"/>
      <c r="ER2075" s="1"/>
      <c r="EX2075" s="2"/>
      <c r="EZ2075" s="7"/>
      <c r="FA2075" s="1"/>
      <c r="FH2075" s="52"/>
      <c r="FL2075" s="1"/>
      <c r="FR2075" s="2"/>
      <c r="FT2075" s="7"/>
      <c r="FU2075" s="1"/>
      <c r="JX2075" s="1"/>
      <c r="KG2075" s="1"/>
      <c r="KH2075" s="67"/>
      <c r="KJ2075" s="66"/>
      <c r="KL2075" s="65"/>
      <c r="KN2075" s="53"/>
      <c r="KP2075" s="64"/>
      <c r="KR2075" s="63"/>
      <c r="PT2075" s="34"/>
      <c r="PV2075" s="45">
        <f t="array" ref="PV2075:PV2077">LW2034:LW2036+MG2034:MG2036+MQ2034:MQ2036+RI2034:RI2036+RS2034:RS2036+SC2034:SC2036+PI1736:PI1738</f>
        <v>1.307486390054196E-3</v>
      </c>
      <c r="QF2075" s="36"/>
      <c r="QH2075" s="48">
        <f t="array" ref="QH2075:QH2077">NG2034:NG2036+NQ2034:NQ2036+OA2034:OA2036+SS2034:SS2036+TC2034:TC2036+TM2034:TM2036+QC1736:QC1738</f>
        <v>-1.843748540278681E-4</v>
      </c>
    </row>
    <row r="2076" spans="14:592" ht="15" thickBot="1" x14ac:dyDescent="0.35">
      <c r="N2076" s="1"/>
      <c r="AI2076" s="1"/>
      <c r="AJ2076" s="126"/>
      <c r="AK2076" s="126"/>
      <c r="AL2076" s="126"/>
      <c r="AM2076" s="126"/>
      <c r="AN2076" s="126"/>
      <c r="AO2076" s="126"/>
      <c r="AP2076" s="126"/>
      <c r="AQ2076" s="126"/>
      <c r="AR2076" s="126"/>
      <c r="AS2076" s="126"/>
      <c r="AT2076" s="126"/>
      <c r="AU2076" s="126"/>
      <c r="AV2076" s="126"/>
      <c r="AW2076" s="126"/>
      <c r="AX2076" s="126"/>
      <c r="AY2076" s="1"/>
      <c r="DT2076" s="34"/>
      <c r="DV2076" s="35"/>
      <c r="DW2076" s="35"/>
      <c r="DX2076" s="7"/>
      <c r="DY2076" s="7"/>
      <c r="DZ2076" s="7"/>
      <c r="EA2076" s="7" t="s">
        <v>19</v>
      </c>
      <c r="EB2076" s="7"/>
      <c r="EC2076" s="7"/>
      <c r="ED2076" s="2"/>
      <c r="EE2076" s="7"/>
      <c r="EF2076" s="7"/>
      <c r="EG2076" s="1"/>
      <c r="EN2076" s="36"/>
      <c r="EP2076" s="37"/>
      <c r="EQ2076" s="37"/>
      <c r="ER2076" s="7"/>
      <c r="ES2076" s="7"/>
      <c r="ET2076" s="7"/>
      <c r="EU2076" s="7" t="s">
        <v>21</v>
      </c>
      <c r="EV2076" s="7"/>
      <c r="EW2076" s="7"/>
      <c r="EX2076" s="2"/>
      <c r="EY2076" s="7"/>
      <c r="EZ2076" s="7"/>
      <c r="FA2076" s="1"/>
      <c r="FH2076" s="52"/>
      <c r="FJ2076" s="53"/>
      <c r="FK2076" s="53"/>
      <c r="FL2076" s="7"/>
      <c r="FM2076" s="7"/>
      <c r="FN2076" s="7"/>
      <c r="FO2076" s="7" t="s">
        <v>201</v>
      </c>
      <c r="FP2076" s="7"/>
      <c r="FQ2076" s="7"/>
      <c r="FR2076" s="2"/>
      <c r="FS2076" s="7"/>
      <c r="FT2076" s="7"/>
      <c r="FU2076" s="1"/>
      <c r="JX2076" s="1"/>
      <c r="KG2076" s="1"/>
      <c r="KH2076" s="67"/>
      <c r="KJ2076" s="66"/>
      <c r="KL2076" s="65"/>
      <c r="KN2076" s="53"/>
      <c r="KP2076" s="64"/>
      <c r="KR2076" s="63"/>
      <c r="PT2076" s="34"/>
      <c r="PV2076" s="46">
        <v>5.5767897745972789E-4</v>
      </c>
      <c r="QF2076" s="36"/>
      <c r="QH2076" s="49">
        <v>-1.0542309754595318E-4</v>
      </c>
    </row>
    <row r="2077" spans="14:592" ht="15" thickBot="1" x14ac:dyDescent="0.35">
      <c r="N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DT2077" s="34"/>
      <c r="DV2077" s="35"/>
      <c r="DX2077" s="1"/>
      <c r="EA2077" s="8">
        <f t="array" ref="EA2077:EA2079">EF2068:EF2070</f>
        <v>-6.9623412132098026E-3</v>
      </c>
      <c r="ED2077" s="2"/>
      <c r="EF2077" s="7"/>
      <c r="EG2077" s="1"/>
      <c r="EN2077" s="36"/>
      <c r="EP2077" s="37"/>
      <c r="ER2077" s="1"/>
      <c r="EU2077" s="8">
        <f t="array" ref="EU2077:EU2079">EZ2068:EZ2070</f>
        <v>-6.9182556608289149E-3</v>
      </c>
      <c r="EX2077" s="2"/>
      <c r="EZ2077" s="7"/>
      <c r="FA2077" s="1"/>
      <c r="FH2077" s="52"/>
      <c r="FJ2077" s="53"/>
      <c r="FL2077" s="1"/>
      <c r="FO2077" s="8">
        <f t="array" ref="FO2077:FO2079">FT2068:FT2070</f>
        <v>-6.9351689280243599E-3</v>
      </c>
      <c r="FR2077" s="2"/>
      <c r="FT2077" s="7"/>
      <c r="FU2077" s="1"/>
      <c r="JX2077" s="1"/>
      <c r="KG2077" s="1"/>
      <c r="KH2077" s="67"/>
      <c r="KJ2077" s="66"/>
      <c r="KL2077" s="65"/>
      <c r="KN2077" s="53"/>
      <c r="KP2077" s="64"/>
      <c r="KR2077" s="63"/>
      <c r="PT2077" s="34"/>
      <c r="PV2077" s="47">
        <v>-1.1094250239723226E-3</v>
      </c>
      <c r="QF2077" s="36"/>
      <c r="QH2077" s="50">
        <v>2.1995738095789265E-4</v>
      </c>
    </row>
    <row r="2078" spans="14:592" ht="34.200000000000003" thickBot="1" x14ac:dyDescent="0.7">
      <c r="N2078" s="1"/>
      <c r="AI2078" s="1"/>
      <c r="DT2078" s="34"/>
      <c r="DV2078" s="35"/>
      <c r="DX2078" s="1"/>
      <c r="EA2078" s="9">
        <v>2.2707911326312492E-3</v>
      </c>
      <c r="ED2078" s="2" t="s">
        <v>58</v>
      </c>
      <c r="EF2078" s="7" t="s">
        <v>59</v>
      </c>
      <c r="EG2078" s="1"/>
      <c r="EN2078" s="36"/>
      <c r="EP2078" s="37"/>
      <c r="ER2078" s="1"/>
      <c r="EU2078" s="9">
        <v>2.2079354210564513E-3</v>
      </c>
      <c r="EX2078" s="2" t="s">
        <v>60</v>
      </c>
      <c r="EZ2078" s="7" t="s">
        <v>61</v>
      </c>
      <c r="FA2078" s="1"/>
      <c r="FH2078" s="52"/>
      <c r="FJ2078" s="53"/>
      <c r="FL2078" s="1"/>
      <c r="FO2078" s="9">
        <v>2.2319568952627175E-3</v>
      </c>
      <c r="FR2078" s="2" t="s">
        <v>204</v>
      </c>
      <c r="FT2078" s="7" t="s">
        <v>205</v>
      </c>
      <c r="FU2078" s="1"/>
      <c r="JX2078" s="1"/>
      <c r="KG2078" s="1"/>
      <c r="KH2078" s="67"/>
      <c r="KJ2078" s="66"/>
      <c r="KL2078" s="65"/>
      <c r="KN2078" s="53"/>
      <c r="KP2078" s="64"/>
      <c r="KR2078" s="63"/>
      <c r="PT2078" s="34"/>
      <c r="PV2078" s="35"/>
      <c r="PZ2078" s="99"/>
      <c r="QA2078" s="99"/>
      <c r="QD2078" s="56"/>
      <c r="QF2078" s="36"/>
      <c r="QH2078" s="37"/>
      <c r="QP2078" s="56"/>
      <c r="RB2078" s="56"/>
    </row>
    <row r="2079" spans="14:592" ht="15" thickBot="1" x14ac:dyDescent="0.35">
      <c r="N2079" s="1"/>
      <c r="AI2079" s="1"/>
      <c r="DT2079" s="34"/>
      <c r="DV2079" s="35"/>
      <c r="DX2079" s="1"/>
      <c r="EA2079" s="10">
        <v>4.6915500805785534E-3</v>
      </c>
      <c r="ED2079" s="4">
        <f t="array" ref="ED2079:ED2081">ED2084:ED2086</f>
        <v>-0.53939715950091793</v>
      </c>
      <c r="EF2079" s="8">
        <f t="array" ref="EF2079:EF2081">EF2068:EF2070</f>
        <v>-6.9623412132098026E-3</v>
      </c>
      <c r="EG2079" s="1"/>
      <c r="EN2079" s="36"/>
      <c r="EP2079" s="37"/>
      <c r="ER2079" s="1"/>
      <c r="EU2079" s="10">
        <v>4.7103202397724636E-3</v>
      </c>
      <c r="EX2079" s="4">
        <f t="array" ref="EX2079:EX2081">EX2084:EX2086</f>
        <v>-0.5432405644755669</v>
      </c>
      <c r="EZ2079" s="8">
        <f t="array" ref="EZ2079:EZ2081">EZ2068:EZ2070</f>
        <v>-6.9182556608289149E-3</v>
      </c>
      <c r="FA2079" s="1"/>
      <c r="FH2079" s="52"/>
      <c r="FJ2079" s="53"/>
      <c r="FL2079" s="1"/>
      <c r="FO2079" s="10">
        <v>4.7032120327616415E-3</v>
      </c>
      <c r="FR2079" s="4">
        <f t="array" ref="FR2079:FR2081">FR2084:FR2086</f>
        <v>-0.54176418491603551</v>
      </c>
      <c r="FT2079" s="8">
        <f t="array" ref="FT2079:FT2081">FT2068:FT2070</f>
        <v>-6.9351689280243599E-3</v>
      </c>
      <c r="FU2079" s="1"/>
      <c r="JX2079" s="1"/>
      <c r="KG2079" s="1"/>
      <c r="KH2079" s="67"/>
      <c r="KJ2079" s="66"/>
      <c r="KL2079" s="65"/>
      <c r="KN2079" s="53"/>
      <c r="KP2079" s="64"/>
      <c r="KR2079" s="63"/>
      <c r="PT2079" s="34" t="s">
        <v>123</v>
      </c>
      <c r="PV2079" s="35"/>
      <c r="QD2079" s="56"/>
      <c r="QF2079" s="36" t="s">
        <v>123</v>
      </c>
      <c r="QH2079" s="37"/>
      <c r="QP2079" s="56"/>
      <c r="RB2079" s="56"/>
    </row>
    <row r="2080" spans="14:592" x14ac:dyDescent="0.3">
      <c r="N2080" s="1"/>
      <c r="AI2080" s="1"/>
      <c r="DT2080" s="34"/>
      <c r="DV2080" s="35"/>
      <c r="DX2080" s="1"/>
      <c r="ED2080" s="5">
        <v>-0.41123350286808502</v>
      </c>
      <c r="EF2080" s="9">
        <v>2.2707911326312492E-3</v>
      </c>
      <c r="EG2080" s="1"/>
      <c r="EN2080" s="36"/>
      <c r="EP2080" s="37"/>
      <c r="ER2080" s="1"/>
      <c r="EX2080" s="5">
        <v>-0.40596057730022173</v>
      </c>
      <c r="EZ2080" s="9">
        <v>2.2079354210564513E-3</v>
      </c>
      <c r="FA2080" s="1"/>
      <c r="FH2080" s="52"/>
      <c r="FJ2080" s="53"/>
      <c r="FL2080" s="1"/>
      <c r="FR2080" s="5">
        <v>-0.40798098135564786</v>
      </c>
      <c r="FT2080" s="9">
        <v>2.2319568952627175E-3</v>
      </c>
      <c r="FU2080" s="1"/>
      <c r="JX2080" s="1"/>
      <c r="KG2080" s="1"/>
      <c r="KH2080" s="67"/>
      <c r="KJ2080" s="66"/>
      <c r="KL2080" s="65"/>
      <c r="KN2080" s="53"/>
      <c r="KP2080" s="64"/>
      <c r="KR2080" s="63"/>
      <c r="PT2080" s="100">
        <f t="array" ref="PT2080:PT2082">PI2185:PI2187</f>
        <v>8.4216736692916377E-2</v>
      </c>
      <c r="PV2080" s="35"/>
      <c r="QD2080" s="56"/>
      <c r="QF2080" s="103">
        <f t="array" ref="QF2080:QF2082">QC2185:QC2187</f>
        <v>0.15458020310074694</v>
      </c>
      <c r="QH2080" s="37"/>
      <c r="QP2080" s="56"/>
      <c r="RB2080" s="56"/>
    </row>
    <row r="2081" spans="14:470" ht="15" thickBot="1" x14ac:dyDescent="0.35">
      <c r="N2081" s="1"/>
      <c r="AI2081" s="1"/>
      <c r="DT2081" s="34"/>
      <c r="DV2081" s="35"/>
      <c r="DX2081" s="1"/>
      <c r="ED2081" s="6">
        <v>0</v>
      </c>
      <c r="EF2081" s="10">
        <v>4.6915500805785534E-3</v>
      </c>
      <c r="EG2081" s="1"/>
      <c r="EN2081" s="36"/>
      <c r="EP2081" s="37"/>
      <c r="ER2081" s="1"/>
      <c r="EX2081" s="6">
        <v>0</v>
      </c>
      <c r="EZ2081" s="10">
        <v>4.7103202397724636E-3</v>
      </c>
      <c r="FA2081" s="1"/>
      <c r="FH2081" s="52"/>
      <c r="FJ2081" s="53"/>
      <c r="FL2081" s="1"/>
      <c r="FR2081" s="6">
        <v>0</v>
      </c>
      <c r="FT2081" s="10">
        <v>4.7032120327616415E-3</v>
      </c>
      <c r="FU2081" s="1"/>
      <c r="JX2081" s="1"/>
      <c r="KG2081" s="1"/>
      <c r="KH2081" s="67"/>
      <c r="KJ2081" s="66"/>
      <c r="KL2081" s="65"/>
      <c r="KN2081" s="53"/>
      <c r="KP2081" s="64"/>
      <c r="KR2081" s="63"/>
      <c r="PT2081" s="101">
        <v>-0.47675756837642325</v>
      </c>
      <c r="PV2081" s="35"/>
      <c r="QD2081" s="56"/>
      <c r="QF2081" s="104">
        <v>-0.50704732224568239</v>
      </c>
      <c r="QH2081" s="37"/>
      <c r="QP2081" s="56"/>
      <c r="RB2081" s="56"/>
    </row>
    <row r="2082" spans="14:470" ht="15" thickBot="1" x14ac:dyDescent="0.35">
      <c r="N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34"/>
      <c r="DU2082" s="1"/>
      <c r="DV2082" s="35"/>
      <c r="DW2082" s="1"/>
      <c r="DX2082" s="1"/>
      <c r="DY2082" s="1"/>
      <c r="DZ2082" s="1"/>
      <c r="EA2082" s="1"/>
      <c r="EB2082" s="1"/>
      <c r="EC2082" s="1"/>
      <c r="ED2082" s="2"/>
      <c r="EE2082" s="1"/>
      <c r="EF2082" s="7"/>
      <c r="EG2082" s="1"/>
      <c r="EH2082" s="1"/>
      <c r="EI2082" s="1"/>
      <c r="EJ2082" s="1"/>
      <c r="EK2082" s="1"/>
      <c r="EL2082" s="1"/>
      <c r="EM2082" s="1"/>
      <c r="EN2082" s="36"/>
      <c r="EO2082" s="1"/>
      <c r="EP2082" s="37"/>
      <c r="EQ2082" s="1"/>
      <c r="ER2082" s="1"/>
      <c r="ES2082" s="1"/>
      <c r="ET2082" s="1"/>
      <c r="EU2082" s="1"/>
      <c r="EV2082" s="1"/>
      <c r="EW2082" s="1"/>
      <c r="EX2082" s="2"/>
      <c r="EY2082" s="1"/>
      <c r="EZ2082" s="7"/>
      <c r="FA2082" s="1"/>
      <c r="FB2082" s="1"/>
      <c r="FC2082" s="1"/>
      <c r="FD2082" s="1"/>
      <c r="FE2082" s="1"/>
      <c r="FF2082" s="1"/>
      <c r="FG2082" s="1"/>
      <c r="FH2082" s="52"/>
      <c r="FI2082" s="1"/>
      <c r="FJ2082" s="53"/>
      <c r="FK2082" s="1"/>
      <c r="FL2082" s="1"/>
      <c r="FM2082" s="1"/>
      <c r="FN2082" s="1"/>
      <c r="FO2082" s="1"/>
      <c r="FP2082" s="1"/>
      <c r="FQ2082" s="1"/>
      <c r="FR2082" s="2"/>
      <c r="FS2082" s="1"/>
      <c r="FT2082" s="7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  <c r="GH2082" s="1"/>
      <c r="GI2082" s="1"/>
      <c r="GJ2082" s="1"/>
      <c r="GK2082" s="1"/>
      <c r="GL2082" s="1"/>
      <c r="GM2082" s="1"/>
      <c r="GN2082" s="1"/>
      <c r="GO2082" s="1"/>
      <c r="GP2082" s="1"/>
      <c r="GQ2082" s="1"/>
      <c r="GR2082" s="1"/>
      <c r="GS2082" s="1"/>
      <c r="GT2082" s="1"/>
      <c r="GU2082" s="1"/>
      <c r="GV2082" s="1"/>
      <c r="GW2082" s="1"/>
      <c r="GX2082" s="1"/>
      <c r="GY2082" s="1"/>
      <c r="GZ2082" s="1"/>
      <c r="HA2082" s="1"/>
      <c r="HB2082" s="1"/>
      <c r="HC2082" s="1"/>
      <c r="HD2082" s="1"/>
      <c r="HE2082" s="1"/>
      <c r="HF2082" s="1"/>
      <c r="HG2082" s="1"/>
      <c r="HH2082" s="1"/>
      <c r="HI2082" s="1"/>
      <c r="HJ2082" s="1"/>
      <c r="HK2082" s="1"/>
      <c r="HL2082" s="1"/>
      <c r="HM2082" s="1"/>
      <c r="HN2082" s="1"/>
      <c r="HO2082" s="1"/>
      <c r="HP2082" s="1"/>
      <c r="HQ2082" s="1"/>
      <c r="HR2082" s="1"/>
      <c r="HS2082" s="1"/>
      <c r="HT2082" s="1"/>
      <c r="HU2082" s="1"/>
      <c r="HV2082" s="1"/>
      <c r="HW2082" s="1"/>
      <c r="HX2082" s="1"/>
      <c r="HY2082" s="1"/>
      <c r="HZ2082" s="1"/>
      <c r="IA2082" s="1"/>
      <c r="IB2082" s="1"/>
      <c r="IC2082" s="1"/>
      <c r="ID2082" s="1"/>
      <c r="IE2082" s="1"/>
      <c r="IF2082" s="1"/>
      <c r="IG2082" s="1"/>
      <c r="IH2082" s="1"/>
      <c r="II2082" s="1"/>
      <c r="IJ2082" s="1"/>
      <c r="IK2082" s="1"/>
      <c r="IL2082" s="1"/>
      <c r="IM2082" s="1"/>
      <c r="IN2082" s="1"/>
      <c r="IO2082" s="1"/>
      <c r="IP2082" s="1"/>
      <c r="IQ2082" s="1"/>
      <c r="IR2082" s="1"/>
      <c r="IS2082" s="1"/>
      <c r="IT2082" s="1"/>
      <c r="IU2082" s="1"/>
      <c r="IV2082" s="1"/>
      <c r="IW2082" s="1"/>
      <c r="IX2082" s="1"/>
      <c r="IY2082" s="1"/>
      <c r="IZ2082" s="1"/>
      <c r="JA2082" s="1"/>
      <c r="JB2082" s="1"/>
      <c r="JC2082" s="1"/>
      <c r="JD2082" s="1"/>
      <c r="JE2082" s="1"/>
      <c r="JF2082" s="1"/>
      <c r="JG2082" s="1"/>
      <c r="JH2082" s="1"/>
      <c r="JI2082" s="1"/>
      <c r="JJ2082" s="1"/>
      <c r="JK2082" s="1"/>
      <c r="JL2082" s="1"/>
      <c r="JM2082" s="1"/>
      <c r="JN2082" s="1"/>
      <c r="JO2082" s="1"/>
      <c r="JP2082" s="1"/>
      <c r="JQ2082" s="1"/>
      <c r="JR2082" s="1"/>
      <c r="JS2082" s="1"/>
      <c r="JT2082" s="1"/>
      <c r="JU2082" s="1"/>
      <c r="JV2082" s="1"/>
      <c r="JW2082" s="1"/>
      <c r="JX2082" s="1"/>
      <c r="KG2082" s="1"/>
      <c r="KH2082" s="67"/>
      <c r="KJ2082" s="66"/>
      <c r="KL2082" s="65"/>
      <c r="KN2082" s="53"/>
      <c r="KP2082" s="64"/>
      <c r="KR2082" s="63"/>
      <c r="PT2082" s="102">
        <v>0.60148769927283119</v>
      </c>
      <c r="PV2082" s="35"/>
      <c r="QD2082" s="56"/>
      <c r="QF2082" s="105">
        <v>0.56141398673425991</v>
      </c>
      <c r="QH2082" s="37"/>
      <c r="QP2082" s="56"/>
      <c r="RB2082" s="56"/>
    </row>
    <row r="2083" spans="14:470" ht="15" thickBot="1" x14ac:dyDescent="0.35">
      <c r="N2083" s="1"/>
      <c r="AI2083" s="1"/>
      <c r="AJ2083" s="125" t="s">
        <v>62</v>
      </c>
      <c r="AK2083" s="125"/>
      <c r="AL2083" s="125"/>
      <c r="AM2083" s="125"/>
      <c r="AN2083" s="125"/>
      <c r="AO2083" s="125"/>
      <c r="AP2083" s="125"/>
      <c r="AQ2083" s="125"/>
      <c r="AR2083" s="125"/>
      <c r="AS2083" s="125"/>
      <c r="AT2083" s="125"/>
      <c r="AU2083" s="125"/>
      <c r="AV2083" s="125"/>
      <c r="AW2083" s="125"/>
      <c r="AX2083" s="125"/>
      <c r="AY2083" s="1"/>
      <c r="DT2083" s="34"/>
      <c r="DV2083" s="35"/>
      <c r="EB2083" s="1"/>
      <c r="ED2083" s="2" t="s">
        <v>58</v>
      </c>
      <c r="EF2083" s="7" t="s">
        <v>59</v>
      </c>
      <c r="EH2083" s="1"/>
      <c r="EN2083" s="36"/>
      <c r="EP2083" s="37"/>
      <c r="EV2083" s="1"/>
      <c r="EX2083" s="2" t="s">
        <v>60</v>
      </c>
      <c r="EZ2083" s="7" t="s">
        <v>61</v>
      </c>
      <c r="FB2083" s="1"/>
      <c r="FH2083" s="52"/>
      <c r="FJ2083" s="53"/>
      <c r="FP2083" s="1"/>
      <c r="FR2083" s="2" t="s">
        <v>204</v>
      </c>
      <c r="FT2083" s="7" t="s">
        <v>205</v>
      </c>
      <c r="FV2083" s="1"/>
      <c r="JX2083" s="1"/>
      <c r="KG2083" s="1"/>
      <c r="KH2083" s="67"/>
      <c r="KJ2083" s="66"/>
      <c r="KL2083" s="65"/>
      <c r="KN2083" s="53"/>
      <c r="KP2083" s="64"/>
      <c r="KR2083" s="63"/>
      <c r="PT2083" s="34"/>
      <c r="PV2083" s="35"/>
      <c r="QD2083" s="56"/>
      <c r="QF2083" s="36"/>
      <c r="QH2083" s="37"/>
      <c r="QP2083" s="56"/>
      <c r="RB2083" s="56"/>
    </row>
    <row r="2084" spans="14:470" x14ac:dyDescent="0.3">
      <c r="N2084" s="1"/>
      <c r="AI2084" s="1"/>
      <c r="AJ2084" s="125"/>
      <c r="AK2084" s="125"/>
      <c r="AL2084" s="125"/>
      <c r="AM2084" s="125"/>
      <c r="AN2084" s="125"/>
      <c r="AO2084" s="125"/>
      <c r="AP2084" s="125"/>
      <c r="AQ2084" s="125"/>
      <c r="AR2084" s="125"/>
      <c r="AS2084" s="125"/>
      <c r="AT2084" s="125"/>
      <c r="AU2084" s="125"/>
      <c r="AV2084" s="125"/>
      <c r="AW2084" s="125"/>
      <c r="AX2084" s="125"/>
      <c r="AY2084" s="1"/>
      <c r="DT2084" s="34"/>
      <c r="DV2084" s="35"/>
      <c r="EB2084" s="1"/>
      <c r="ED2084" s="4">
        <f t="array" ref="ED2084:ED2086">ED2093:ED2095*EC2088:EC2090</f>
        <v>-0.53939715950091793</v>
      </c>
      <c r="EF2084" s="8">
        <f t="array" ref="EF2084:EF2086">EF2079:EF2081</f>
        <v>-6.9623412132098026E-3</v>
      </c>
      <c r="EH2084" s="1"/>
      <c r="EN2084" s="36"/>
      <c r="EP2084" s="37"/>
      <c r="EV2084" s="1"/>
      <c r="EX2084" s="4">
        <f t="array" ref="EX2084:EX2086">EX2093:EX2095*EW2088:EW2090</f>
        <v>-0.5432405644755669</v>
      </c>
      <c r="EZ2084" s="8">
        <f t="array" ref="EZ2084:EZ2086">EZ2079:EZ2081</f>
        <v>-6.9182556608289149E-3</v>
      </c>
      <c r="FB2084" s="1"/>
      <c r="FH2084" s="52"/>
      <c r="FJ2084" s="53"/>
      <c r="FP2084" s="1"/>
      <c r="FR2084" s="4">
        <f t="array" ref="FR2084:FR2086">FR2093:FR2095*FQ2088:FQ2090</f>
        <v>-0.54176418491603551</v>
      </c>
      <c r="FT2084" s="8">
        <f t="array" ref="FT2084:FT2086">FT2079:FT2081</f>
        <v>-6.9351689280243599E-3</v>
      </c>
      <c r="FV2084" s="1"/>
      <c r="JX2084" s="1"/>
      <c r="KG2084" s="1"/>
      <c r="KH2084" s="67"/>
      <c r="KJ2084" s="66"/>
      <c r="KL2084" s="65"/>
      <c r="KN2084" s="53"/>
      <c r="KP2084" s="64"/>
      <c r="KR2084" s="63"/>
      <c r="PT2084" s="34"/>
      <c r="PV2084" s="35"/>
      <c r="QD2084" s="56"/>
      <c r="QF2084" s="36"/>
      <c r="QH2084" s="37"/>
      <c r="QP2084" s="56"/>
      <c r="RB2084" s="56"/>
    </row>
    <row r="2085" spans="14:470" x14ac:dyDescent="0.3">
      <c r="N2085" s="1"/>
      <c r="AI2085" s="1"/>
      <c r="AJ2085" s="125"/>
      <c r="AK2085" s="125"/>
      <c r="AL2085" s="125"/>
      <c r="AM2085" s="125"/>
      <c r="AN2085" s="125"/>
      <c r="AO2085" s="125"/>
      <c r="AP2085" s="125"/>
      <c r="AQ2085" s="125"/>
      <c r="AR2085" s="125"/>
      <c r="AS2085" s="125"/>
      <c r="AT2085" s="125"/>
      <c r="AU2085" s="125"/>
      <c r="AV2085" s="125"/>
      <c r="AW2085" s="125"/>
      <c r="AX2085" s="125"/>
      <c r="AY2085" s="1"/>
      <c r="DT2085" s="34"/>
      <c r="DV2085" s="35"/>
      <c r="EB2085" s="1"/>
      <c r="ED2085" s="5">
        <v>-0.41123350286808502</v>
      </c>
      <c r="EF2085" s="9">
        <v>2.2707911326312492E-3</v>
      </c>
      <c r="EH2085" s="1"/>
      <c r="EN2085" s="36"/>
      <c r="EP2085" s="37"/>
      <c r="EV2085" s="1"/>
      <c r="EX2085" s="5">
        <v>-0.40596057730022173</v>
      </c>
      <c r="EZ2085" s="9">
        <v>2.2079354210564513E-3</v>
      </c>
      <c r="FB2085" s="1"/>
      <c r="FH2085" s="52"/>
      <c r="FJ2085" s="53"/>
      <c r="FP2085" s="1"/>
      <c r="FR2085" s="5">
        <v>-0.40798098135564786</v>
      </c>
      <c r="FT2085" s="9">
        <v>2.2319568952627175E-3</v>
      </c>
      <c r="FV2085" s="1"/>
      <c r="JX2085" s="1"/>
      <c r="KG2085" s="1"/>
      <c r="KH2085" s="67"/>
      <c r="KJ2085" s="66"/>
      <c r="KL2085" s="65"/>
      <c r="KN2085" s="53"/>
      <c r="KP2085" s="64"/>
      <c r="KR2085" s="63"/>
      <c r="PT2085" s="34"/>
      <c r="PV2085" s="35"/>
      <c r="QD2085" s="56"/>
      <c r="QF2085" s="36"/>
      <c r="QH2085" s="37"/>
      <c r="QP2085" s="56"/>
      <c r="RB2085" s="56"/>
    </row>
    <row r="2086" spans="14:470" ht="15" thickBot="1" x14ac:dyDescent="0.35">
      <c r="N2086" s="1"/>
      <c r="AI2086" s="1"/>
      <c r="AJ2086" s="125"/>
      <c r="AK2086" s="125"/>
      <c r="AL2086" s="125"/>
      <c r="AM2086" s="125"/>
      <c r="AN2086" s="125"/>
      <c r="AO2086" s="125"/>
      <c r="AP2086" s="125"/>
      <c r="AQ2086" s="125"/>
      <c r="AR2086" s="125"/>
      <c r="AS2086" s="125"/>
      <c r="AT2086" s="125"/>
      <c r="AU2086" s="125"/>
      <c r="AV2086" s="125"/>
      <c r="AW2086" s="125"/>
      <c r="AX2086" s="125"/>
      <c r="AY2086" s="1"/>
      <c r="DT2086" s="34"/>
      <c r="DV2086" s="35"/>
      <c r="EB2086" s="1"/>
      <c r="ED2086" s="6">
        <v>0</v>
      </c>
      <c r="EF2086" s="10">
        <v>4.6915500805785534E-3</v>
      </c>
      <c r="EH2086" s="1"/>
      <c r="EN2086" s="36"/>
      <c r="EP2086" s="37"/>
      <c r="EV2086" s="1"/>
      <c r="EX2086" s="6">
        <v>0</v>
      </c>
      <c r="EZ2086" s="10">
        <v>4.7103202397724636E-3</v>
      </c>
      <c r="FB2086" s="1"/>
      <c r="FH2086" s="52"/>
      <c r="FJ2086" s="53"/>
      <c r="FP2086" s="1"/>
      <c r="FR2086" s="6">
        <v>0</v>
      </c>
      <c r="FT2086" s="10">
        <v>4.7032120327616415E-3</v>
      </c>
      <c r="FV2086" s="1"/>
      <c r="JX2086" s="1"/>
      <c r="KG2086" s="1"/>
      <c r="KH2086" s="67"/>
      <c r="KJ2086" s="66"/>
      <c r="KL2086" s="65"/>
      <c r="KN2086" s="53"/>
      <c r="KP2086" s="64"/>
      <c r="KR2086" s="63"/>
      <c r="PT2086" s="34"/>
      <c r="PV2086" s="35"/>
      <c r="QD2086" s="56"/>
      <c r="QF2086" s="36"/>
      <c r="QH2086" s="37"/>
      <c r="QP2086" s="56"/>
      <c r="RB2086" s="56"/>
    </row>
    <row r="2087" spans="14:470" ht="15" thickBot="1" x14ac:dyDescent="0.35">
      <c r="N2087" s="1"/>
      <c r="AI2087" s="1"/>
      <c r="AJ2087" s="125"/>
      <c r="AK2087" s="125"/>
      <c r="AL2087" s="125"/>
      <c r="AM2087" s="125"/>
      <c r="AN2087" s="125"/>
      <c r="AO2087" s="125"/>
      <c r="AP2087" s="125"/>
      <c r="AQ2087" s="125"/>
      <c r="AR2087" s="125"/>
      <c r="AS2087" s="125"/>
      <c r="AT2087" s="125"/>
      <c r="AU2087" s="125"/>
      <c r="AV2087" s="125"/>
      <c r="AW2087" s="125"/>
      <c r="AX2087" s="125"/>
      <c r="AY2087" s="1"/>
      <c r="DT2087" s="34"/>
      <c r="DV2087" s="35"/>
      <c r="EB2087" s="1"/>
      <c r="EC2087" t="s">
        <v>63</v>
      </c>
      <c r="ED2087" s="2"/>
      <c r="EF2087" s="7"/>
      <c r="EH2087" s="1"/>
      <c r="EN2087" s="36"/>
      <c r="EP2087" s="37"/>
      <c r="EV2087" s="1"/>
      <c r="EW2087" t="s">
        <v>63</v>
      </c>
      <c r="EX2087" s="2"/>
      <c r="EZ2087" s="7"/>
      <c r="FB2087" s="1"/>
      <c r="FH2087" s="52"/>
      <c r="FJ2087" s="53"/>
      <c r="FP2087" s="1"/>
      <c r="FQ2087" t="s">
        <v>63</v>
      </c>
      <c r="FR2087" s="2"/>
      <c r="FT2087" s="7"/>
      <c r="FV2087" s="1"/>
      <c r="JX2087" s="1"/>
      <c r="KG2087" s="1"/>
      <c r="KH2087" s="67"/>
      <c r="KJ2087" s="66"/>
      <c r="KL2087" s="65"/>
      <c r="KN2087" s="53"/>
      <c r="KP2087" s="64"/>
      <c r="KR2087" s="63"/>
      <c r="PT2087" s="34"/>
      <c r="PV2087" s="35"/>
      <c r="QD2087" s="56"/>
      <c r="QF2087" s="36"/>
      <c r="QH2087" s="37"/>
      <c r="QP2087" s="56"/>
      <c r="RB2087" s="56"/>
    </row>
    <row r="2088" spans="14:470" ht="33.6" x14ac:dyDescent="0.65">
      <c r="N2088" s="1"/>
      <c r="AI2088" s="1"/>
      <c r="AJ2088" s="125"/>
      <c r="AK2088" s="125"/>
      <c r="AL2088" s="125"/>
      <c r="AM2088" s="125"/>
      <c r="AN2088" s="125"/>
      <c r="AO2088" s="125"/>
      <c r="AP2088" s="125"/>
      <c r="AQ2088" s="125"/>
      <c r="AR2088" s="125"/>
      <c r="AS2088" s="125"/>
      <c r="AT2088" s="125"/>
      <c r="AU2088" s="125"/>
      <c r="AV2088" s="125"/>
      <c r="AW2088" s="125"/>
      <c r="AX2088" s="125"/>
      <c r="AY2088" s="1"/>
      <c r="DT2088" s="34"/>
      <c r="DV2088" s="35"/>
      <c r="EB2088" s="1"/>
      <c r="EC2088" s="12">
        <v>1</v>
      </c>
      <c r="ED2088" s="2"/>
      <c r="EF2088" s="7"/>
      <c r="EH2088" s="1"/>
      <c r="EN2088" s="36"/>
      <c r="EP2088" s="37"/>
      <c r="EV2088" s="1"/>
      <c r="EW2088" s="12">
        <f t="array" ref="EW2088:EW2090">EC2088:EC2090</f>
        <v>1</v>
      </c>
      <c r="EX2088" s="2"/>
      <c r="EZ2088" s="7"/>
      <c r="FB2088" s="1"/>
      <c r="FH2088" s="52"/>
      <c r="FJ2088" s="53"/>
      <c r="FP2088" s="1"/>
      <c r="FQ2088" s="12">
        <f t="array" ref="FQ2088:FQ2090">EW2088:EW2090</f>
        <v>1</v>
      </c>
      <c r="FR2088" s="2"/>
      <c r="FT2088" s="7"/>
      <c r="FV2088" s="1"/>
      <c r="JX2088" s="1"/>
      <c r="KG2088" s="1"/>
      <c r="KH2088" s="67"/>
      <c r="KJ2088" s="66"/>
      <c r="KL2088" s="65"/>
      <c r="KN2088" s="53"/>
      <c r="KP2088" s="64"/>
      <c r="KR2088" s="63"/>
      <c r="PT2088" s="34"/>
      <c r="PV2088" s="35"/>
      <c r="PZ2088" s="99"/>
      <c r="QA2088" s="99"/>
      <c r="QB2088" s="99"/>
      <c r="QF2088" s="36"/>
      <c r="QH2088" s="37"/>
    </row>
    <row r="2089" spans="14:470" ht="33.6" x14ac:dyDescent="0.65">
      <c r="N2089" s="1"/>
      <c r="AI2089" s="1"/>
      <c r="AJ2089" s="125"/>
      <c r="AK2089" s="125"/>
      <c r="AL2089" s="125"/>
      <c r="AM2089" s="125"/>
      <c r="AN2089" s="125"/>
      <c r="AO2089" s="125"/>
      <c r="AP2089" s="125"/>
      <c r="AQ2089" s="125"/>
      <c r="AR2089" s="125"/>
      <c r="AS2089" s="125"/>
      <c r="AT2089" s="125"/>
      <c r="AU2089" s="125"/>
      <c r="AV2089" s="125"/>
      <c r="AW2089" s="125"/>
      <c r="AX2089" s="125"/>
      <c r="AY2089" s="1"/>
      <c r="DT2089" s="34"/>
      <c r="DV2089" s="35"/>
      <c r="EB2089" s="1"/>
      <c r="EC2089" s="13">
        <v>1</v>
      </c>
      <c r="ED2089" s="2"/>
      <c r="EF2089" s="7"/>
      <c r="EH2089" s="1"/>
      <c r="EN2089" s="36"/>
      <c r="EP2089" s="37"/>
      <c r="EV2089" s="1"/>
      <c r="EW2089" s="13">
        <v>1</v>
      </c>
      <c r="EX2089" s="2"/>
      <c r="EZ2089" s="7"/>
      <c r="FB2089" s="1"/>
      <c r="FH2089" s="52"/>
      <c r="FJ2089" s="53"/>
      <c r="FP2089" s="1"/>
      <c r="FQ2089" s="13">
        <v>1</v>
      </c>
      <c r="FR2089" s="2"/>
      <c r="FT2089" s="7"/>
      <c r="FV2089" s="1"/>
      <c r="JX2089" s="1"/>
      <c r="KG2089" s="1"/>
      <c r="KH2089" s="67"/>
      <c r="KJ2089" s="66"/>
      <c r="KL2089" s="65"/>
      <c r="KN2089" s="53"/>
      <c r="KP2089" s="64"/>
      <c r="KR2089" s="63"/>
      <c r="PT2089" s="34"/>
      <c r="PV2089" s="35"/>
      <c r="PZ2089" s="99"/>
      <c r="QA2089" s="99"/>
      <c r="QB2089" s="99"/>
      <c r="QF2089" s="36"/>
      <c r="QH2089" s="37"/>
    </row>
    <row r="2090" spans="14:470" ht="34.200000000000003" thickBot="1" x14ac:dyDescent="0.7">
      <c r="N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DT2090" s="34"/>
      <c r="DV2090" s="35"/>
      <c r="EB2090" s="1"/>
      <c r="EC2090" s="14">
        <v>0</v>
      </c>
      <c r="ED2090" s="2"/>
      <c r="EF2090" s="7"/>
      <c r="EH2090" s="1"/>
      <c r="EN2090" s="36"/>
      <c r="EP2090" s="37"/>
      <c r="EV2090" s="1"/>
      <c r="EW2090" s="14">
        <v>0</v>
      </c>
      <c r="EX2090" s="2"/>
      <c r="EZ2090" s="7"/>
      <c r="FB2090" s="1"/>
      <c r="FH2090" s="52"/>
      <c r="FJ2090" s="53"/>
      <c r="FP2090" s="1"/>
      <c r="FQ2090" s="14">
        <v>0</v>
      </c>
      <c r="FR2090" s="2"/>
      <c r="FT2090" s="7"/>
      <c r="FV2090" s="1"/>
      <c r="JX2090" s="1"/>
      <c r="KG2090" s="1"/>
      <c r="KH2090" s="67"/>
      <c r="KJ2090" s="66"/>
      <c r="KL2090" s="65"/>
      <c r="KN2090" s="53"/>
      <c r="KP2090" s="64"/>
      <c r="KR2090" s="63"/>
      <c r="PT2090" s="34"/>
      <c r="PV2090" s="35"/>
      <c r="PZ2090" s="99"/>
      <c r="QA2090" s="99"/>
      <c r="QB2090" s="99"/>
      <c r="QF2090" s="36"/>
      <c r="QH2090" s="37"/>
    </row>
    <row r="2091" spans="14:470" x14ac:dyDescent="0.3">
      <c r="N2091" s="1"/>
      <c r="AI2091" s="1"/>
      <c r="DT2091" s="34"/>
      <c r="DV2091" s="35"/>
      <c r="EB2091" s="1"/>
      <c r="ED2091" s="2"/>
      <c r="EF2091" s="7"/>
      <c r="EH2091" s="1"/>
      <c r="EN2091" s="36"/>
      <c r="EP2091" s="37"/>
      <c r="EV2091" s="1"/>
      <c r="EX2091" s="2"/>
      <c r="EZ2091" s="7"/>
      <c r="FB2091" s="1"/>
      <c r="FH2091" s="52"/>
      <c r="FJ2091" s="53"/>
      <c r="FP2091" s="1"/>
      <c r="FR2091" s="2"/>
      <c r="FT2091" s="7"/>
      <c r="FV2091" s="1"/>
      <c r="JX2091" s="1"/>
      <c r="KG2091" s="1"/>
      <c r="KH2091" s="67"/>
      <c r="KJ2091" s="66"/>
      <c r="KL2091" s="65"/>
      <c r="KN2091" s="53"/>
      <c r="KP2091" s="64"/>
      <c r="KR2091" s="63"/>
      <c r="PT2091" s="34"/>
      <c r="PV2091" s="35"/>
      <c r="QF2091" s="36"/>
      <c r="QH2091" s="37"/>
    </row>
    <row r="2092" spans="14:470" ht="15" thickBot="1" x14ac:dyDescent="0.35">
      <c r="N2092" s="1"/>
      <c r="AI2092" s="1"/>
      <c r="DT2092" s="34"/>
      <c r="DV2092" s="35"/>
      <c r="EB2092" s="1"/>
      <c r="ED2092" s="2" t="s">
        <v>64</v>
      </c>
      <c r="EF2092" s="7" t="s">
        <v>65</v>
      </c>
      <c r="EH2092" s="1"/>
      <c r="EN2092" s="36"/>
      <c r="EP2092" s="37"/>
      <c r="EV2092" s="1"/>
      <c r="EX2092" s="2" t="s">
        <v>66</v>
      </c>
      <c r="EZ2092" s="7" t="s">
        <v>67</v>
      </c>
      <c r="FB2092" s="1"/>
      <c r="FH2092" s="52"/>
      <c r="FJ2092" s="53"/>
      <c r="FP2092" s="1"/>
      <c r="FR2092" s="2" t="s">
        <v>206</v>
      </c>
      <c r="FT2092" s="7" t="s">
        <v>207</v>
      </c>
      <c r="FV2092" s="1"/>
      <c r="JX2092" s="1"/>
      <c r="KG2092" s="1"/>
      <c r="KH2092" s="67"/>
      <c r="KJ2092" s="66"/>
      <c r="KL2092" s="65"/>
      <c r="KN2092" s="53"/>
      <c r="KP2092" s="64"/>
      <c r="KR2092" s="63"/>
      <c r="PT2092" s="34"/>
      <c r="PV2092" s="35"/>
      <c r="QF2092" s="36"/>
      <c r="QH2092" s="37"/>
    </row>
    <row r="2093" spans="14:470" x14ac:dyDescent="0.3">
      <c r="N2093" s="1"/>
      <c r="AI2093" s="1"/>
      <c r="DT2093" s="34"/>
      <c r="DV2093" s="35"/>
      <c r="EB2093" s="1"/>
      <c r="ED2093" s="4">
        <f t="array" ref="ED2093:ED2095">ED2098:ED2100</f>
        <v>-0.53939715950091793</v>
      </c>
      <c r="EF2093" s="8">
        <f t="array" ref="EF2093:EF2095">EF2084:EF2086*EC2088:EC2090</f>
        <v>-6.9623412132098026E-3</v>
      </c>
      <c r="EH2093" s="1"/>
      <c r="EN2093" s="36"/>
      <c r="EP2093" s="37"/>
      <c r="EV2093" s="1"/>
      <c r="EX2093" s="4">
        <f t="array" ref="EX2093:EX2095">EX2098:EX2100</f>
        <v>-0.5432405644755669</v>
      </c>
      <c r="EZ2093" s="8">
        <f t="array" ref="EZ2093:EZ2095">EZ2084:EZ2086*EW2088:EW2090</f>
        <v>-6.9182556608289149E-3</v>
      </c>
      <c r="FB2093" s="1"/>
      <c r="FH2093" s="52"/>
      <c r="FJ2093" s="53"/>
      <c r="FP2093" s="1"/>
      <c r="FR2093" s="4">
        <f t="array" ref="FR2093:FR2095">FR2098:FR2100</f>
        <v>-0.54176418491603551</v>
      </c>
      <c r="FT2093" s="8">
        <f t="array" ref="FT2093:FT2095">FT2084:FT2086*FQ2088:FQ2090</f>
        <v>-6.9351689280243599E-3</v>
      </c>
      <c r="FV2093" s="1"/>
      <c r="JX2093" s="1"/>
      <c r="KG2093" s="1"/>
      <c r="KH2093" s="67"/>
      <c r="KJ2093" s="66"/>
      <c r="KL2093" s="65"/>
      <c r="KN2093" s="53"/>
      <c r="KP2093" s="64"/>
      <c r="KR2093" s="63"/>
      <c r="PT2093" s="34"/>
      <c r="PV2093" s="35"/>
      <c r="QF2093" s="36"/>
      <c r="QH2093" s="37"/>
    </row>
    <row r="2094" spans="14:470" x14ac:dyDescent="0.3">
      <c r="N2094" s="1"/>
      <c r="AI2094" s="1"/>
      <c r="DT2094" s="34"/>
      <c r="DV2094" s="35"/>
      <c r="EB2094" s="1"/>
      <c r="ED2094" s="5">
        <v>-0.41123350286808502</v>
      </c>
      <c r="EF2094" s="9">
        <v>2.2707911326312492E-3</v>
      </c>
      <c r="EH2094" s="1"/>
      <c r="EN2094" s="36"/>
      <c r="EP2094" s="37"/>
      <c r="EV2094" s="1"/>
      <c r="EX2094" s="5">
        <v>-0.40596057730022173</v>
      </c>
      <c r="EZ2094" s="9">
        <v>2.2079354210564513E-3</v>
      </c>
      <c r="FB2094" s="1"/>
      <c r="FH2094" s="52"/>
      <c r="FJ2094" s="53"/>
      <c r="FP2094" s="1"/>
      <c r="FR2094" s="5">
        <v>-0.40798098135564786</v>
      </c>
      <c r="FT2094" s="9">
        <v>2.2319568952627175E-3</v>
      </c>
      <c r="FV2094" s="1"/>
      <c r="JX2094" s="1"/>
      <c r="KG2094" s="1"/>
      <c r="KH2094" s="67"/>
      <c r="KJ2094" s="66"/>
      <c r="KL2094" s="65"/>
      <c r="KN2094" s="53"/>
      <c r="KP2094" s="64"/>
      <c r="KR2094" s="63"/>
      <c r="PT2094" s="34"/>
      <c r="PV2094" s="35"/>
      <c r="QF2094" s="36"/>
      <c r="QH2094" s="37"/>
    </row>
    <row r="2095" spans="14:470" ht="15" thickBot="1" x14ac:dyDescent="0.35">
      <c r="N2095" s="1"/>
      <c r="AI2095" s="1"/>
      <c r="DT2095" s="34"/>
      <c r="DV2095" s="35"/>
      <c r="EB2095" s="1"/>
      <c r="ED2095" s="6">
        <v>-0.11513907754472252</v>
      </c>
      <c r="EF2095" s="10">
        <v>0</v>
      </c>
      <c r="EH2095" s="1"/>
      <c r="EN2095" s="36"/>
      <c r="EP2095" s="37"/>
      <c r="EV2095" s="1"/>
      <c r="EX2095" s="6">
        <v>-0.11421155771684921</v>
      </c>
      <c r="EZ2095" s="10">
        <v>0</v>
      </c>
      <c r="FB2095" s="1"/>
      <c r="FH2095" s="52"/>
      <c r="FJ2095" s="53"/>
      <c r="FP2095" s="1"/>
      <c r="FR2095" s="6">
        <v>-0.11457020426740505</v>
      </c>
      <c r="FT2095" s="10">
        <v>0</v>
      </c>
      <c r="FV2095" s="1"/>
      <c r="JX2095" s="1"/>
      <c r="KG2095" s="1"/>
      <c r="KH2095" s="67"/>
      <c r="KJ2095" s="66"/>
      <c r="KL2095" s="65"/>
      <c r="KN2095" s="53"/>
      <c r="KP2095" s="64"/>
      <c r="KR2095" s="63"/>
      <c r="PT2095" s="34"/>
      <c r="PV2095" s="35"/>
      <c r="QF2095" s="36"/>
      <c r="QH2095" s="37"/>
    </row>
    <row r="2096" spans="14:470" x14ac:dyDescent="0.3">
      <c r="N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34"/>
      <c r="DU2096" s="1"/>
      <c r="DV2096" s="35"/>
      <c r="DW2096" s="1"/>
      <c r="DX2096" s="1"/>
      <c r="DY2096" s="1"/>
      <c r="DZ2096" s="1"/>
      <c r="EA2096" s="1"/>
      <c r="EB2096" s="1"/>
      <c r="EC2096" s="1"/>
      <c r="ED2096" s="2"/>
      <c r="EE2096" s="1"/>
      <c r="EF2096" s="7"/>
      <c r="EG2096" s="1"/>
      <c r="EH2096" s="1"/>
      <c r="EI2096" s="1"/>
      <c r="EJ2096" s="1"/>
      <c r="EK2096" s="1"/>
      <c r="EL2096" s="1"/>
      <c r="EM2096" s="1"/>
      <c r="EN2096" s="36"/>
      <c r="EO2096" s="1"/>
      <c r="EP2096" s="37"/>
      <c r="EQ2096" s="1"/>
      <c r="ER2096" s="1"/>
      <c r="ES2096" s="1"/>
      <c r="ET2096" s="1"/>
      <c r="EU2096" s="1"/>
      <c r="EV2096" s="1"/>
      <c r="EW2096" s="1"/>
      <c r="EX2096" s="2"/>
      <c r="EY2096" s="1"/>
      <c r="EZ2096" s="7"/>
      <c r="FA2096" s="1"/>
      <c r="FB2096" s="1"/>
      <c r="FC2096" s="1"/>
      <c r="FD2096" s="1"/>
      <c r="FE2096" s="1"/>
      <c r="FF2096" s="1"/>
      <c r="FG2096" s="1"/>
      <c r="FH2096" s="52"/>
      <c r="FI2096" s="1"/>
      <c r="FJ2096" s="53"/>
      <c r="FK2096" s="1"/>
      <c r="FL2096" s="1"/>
      <c r="FM2096" s="1"/>
      <c r="FN2096" s="1"/>
      <c r="FO2096" s="1"/>
      <c r="FP2096" s="1"/>
      <c r="FQ2096" s="1"/>
      <c r="FR2096" s="2"/>
      <c r="FS2096" s="1"/>
      <c r="FT2096" s="7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  <c r="GK2096" s="1"/>
      <c r="GL2096" s="1"/>
      <c r="GM2096" s="1"/>
      <c r="GN2096" s="1"/>
      <c r="GO2096" s="1"/>
      <c r="GP2096" s="1"/>
      <c r="GQ2096" s="1"/>
      <c r="GR2096" s="1"/>
      <c r="GS2096" s="1"/>
      <c r="GT2096" s="1"/>
      <c r="GU2096" s="1"/>
      <c r="GV2096" s="1"/>
      <c r="GW2096" s="1"/>
      <c r="GX2096" s="1"/>
      <c r="GY2096" s="1"/>
      <c r="GZ2096" s="1"/>
      <c r="HA2096" s="1"/>
      <c r="HB2096" s="1"/>
      <c r="HC2096" s="1"/>
      <c r="HD2096" s="1"/>
      <c r="HE2096" s="1"/>
      <c r="HF2096" s="1"/>
      <c r="HG2096" s="1"/>
      <c r="HH2096" s="1"/>
      <c r="HI2096" s="1"/>
      <c r="HJ2096" s="1"/>
      <c r="HK2096" s="1"/>
      <c r="HL2096" s="1"/>
      <c r="HM2096" s="1"/>
      <c r="HN2096" s="1"/>
      <c r="HO2096" s="1"/>
      <c r="HP2096" s="1"/>
      <c r="HQ2096" s="1"/>
      <c r="HR2096" s="1"/>
      <c r="HS2096" s="1"/>
      <c r="HT2096" s="1"/>
      <c r="HU2096" s="1"/>
      <c r="HV2096" s="1"/>
      <c r="HW2096" s="1"/>
      <c r="HX2096" s="1"/>
      <c r="HY2096" s="1"/>
      <c r="HZ2096" s="1"/>
      <c r="IA2096" s="1"/>
      <c r="IB2096" s="1"/>
      <c r="IC2096" s="1"/>
      <c r="ID2096" s="1"/>
      <c r="IE2096" s="1"/>
      <c r="IF2096" s="1"/>
      <c r="IG2096" s="1"/>
      <c r="IH2096" s="1"/>
      <c r="II2096" s="1"/>
      <c r="IJ2096" s="1"/>
      <c r="IK2096" s="1"/>
      <c r="IL2096" s="1"/>
      <c r="IM2096" s="1"/>
      <c r="IN2096" s="1"/>
      <c r="IO2096" s="1"/>
      <c r="IP2096" s="1"/>
      <c r="IQ2096" s="1"/>
      <c r="IR2096" s="1"/>
      <c r="IS2096" s="1"/>
      <c r="IT2096" s="1"/>
      <c r="IU2096" s="1"/>
      <c r="IV2096" s="1"/>
      <c r="IW2096" s="1"/>
      <c r="IX2096" s="1"/>
      <c r="IY2096" s="1"/>
      <c r="IZ2096" s="1"/>
      <c r="JA2096" s="1"/>
      <c r="JB2096" s="1"/>
      <c r="JC2096" s="1"/>
      <c r="JD2096" s="1"/>
      <c r="JE2096" s="1"/>
      <c r="JF2096" s="1"/>
      <c r="JG2096" s="1"/>
      <c r="JH2096" s="1"/>
      <c r="JI2096" s="1"/>
      <c r="JJ2096" s="1"/>
      <c r="JK2096" s="1"/>
      <c r="JL2096" s="1"/>
      <c r="JM2096" s="1"/>
      <c r="JN2096" s="1"/>
      <c r="JO2096" s="1"/>
      <c r="JP2096" s="1"/>
      <c r="JQ2096" s="1"/>
      <c r="JR2096" s="1"/>
      <c r="JS2096" s="1"/>
      <c r="JT2096" s="1"/>
      <c r="JU2096" s="1"/>
      <c r="JV2096" s="1"/>
      <c r="JW2096" s="1"/>
      <c r="JX2096" s="1"/>
      <c r="KG2096" s="1"/>
      <c r="KH2096" s="67"/>
      <c r="KJ2096" s="66"/>
      <c r="KL2096" s="65"/>
      <c r="KN2096" s="53"/>
      <c r="KP2096" s="64"/>
      <c r="KR2096" s="63"/>
      <c r="PT2096" s="34"/>
      <c r="PV2096" s="35"/>
      <c r="QF2096" s="36"/>
      <c r="QH2096" s="37"/>
    </row>
    <row r="2097" spans="14:450" ht="15" thickBot="1" x14ac:dyDescent="0.35">
      <c r="N2097" s="1"/>
      <c r="AI2097" s="1"/>
      <c r="AJ2097" s="125" t="s">
        <v>7</v>
      </c>
      <c r="AK2097" s="125"/>
      <c r="AL2097" s="125"/>
      <c r="AM2097" s="125"/>
      <c r="AN2097" s="125"/>
      <c r="AO2097" s="125"/>
      <c r="AP2097" s="125"/>
      <c r="AQ2097" s="125"/>
      <c r="AR2097" s="125"/>
      <c r="AS2097" s="125"/>
      <c r="AT2097" s="125"/>
      <c r="AU2097" s="125"/>
      <c r="AV2097" s="125"/>
      <c r="AW2097" s="125"/>
      <c r="AX2097" s="125"/>
      <c r="AY2097" s="1"/>
      <c r="DT2097" s="34"/>
      <c r="DV2097" s="35"/>
      <c r="DY2097" s="1"/>
      <c r="EB2097" t="s">
        <v>8</v>
      </c>
      <c r="ED2097" s="2" t="s">
        <v>64</v>
      </c>
      <c r="EF2097" s="7" t="s">
        <v>65</v>
      </c>
      <c r="EH2097" t="s">
        <v>9</v>
      </c>
      <c r="EK2097" s="1"/>
      <c r="EN2097" s="36"/>
      <c r="EP2097" s="37"/>
      <c r="ES2097" s="1"/>
      <c r="EV2097" t="s">
        <v>8</v>
      </c>
      <c r="EX2097" s="2" t="s">
        <v>66</v>
      </c>
      <c r="EZ2097" s="7" t="s">
        <v>67</v>
      </c>
      <c r="FB2097" t="s">
        <v>9</v>
      </c>
      <c r="FE2097" s="1"/>
      <c r="FH2097" s="52"/>
      <c r="FJ2097" s="53"/>
      <c r="FM2097" s="1"/>
      <c r="FP2097" t="s">
        <v>8</v>
      </c>
      <c r="FR2097" s="2" t="s">
        <v>206</v>
      </c>
      <c r="FT2097" s="7" t="s">
        <v>207</v>
      </c>
      <c r="FV2097" t="s">
        <v>9</v>
      </c>
      <c r="FY2097" s="1"/>
      <c r="FZ2097" s="11" t="s">
        <v>10</v>
      </c>
      <c r="GA2097" s="11"/>
      <c r="GB2097" s="11"/>
      <c r="GC2097" s="11"/>
      <c r="GD2097" s="1"/>
      <c r="JX2097" s="1"/>
      <c r="KG2097" s="1"/>
      <c r="KH2097" s="67"/>
      <c r="KJ2097" s="66"/>
      <c r="KL2097" s="65"/>
      <c r="KN2097" s="53"/>
      <c r="KP2097" s="64"/>
      <c r="KR2097" s="63"/>
      <c r="PT2097" s="34"/>
      <c r="PV2097" s="35"/>
      <c r="QF2097" s="36"/>
      <c r="QH2097" s="37"/>
    </row>
    <row r="2098" spans="14:450" x14ac:dyDescent="0.3">
      <c r="N2098" s="1"/>
      <c r="AI2098" s="1"/>
      <c r="AJ2098" s="125"/>
      <c r="AK2098" s="125"/>
      <c r="AL2098" s="125"/>
      <c r="AM2098" s="125"/>
      <c r="AN2098" s="125"/>
      <c r="AO2098" s="125"/>
      <c r="AP2098" s="125"/>
      <c r="AQ2098" s="125"/>
      <c r="AR2098" s="125"/>
      <c r="AS2098" s="125"/>
      <c r="AT2098" s="125"/>
      <c r="AU2098" s="125"/>
      <c r="AV2098" s="125"/>
      <c r="AW2098" s="125"/>
      <c r="AX2098" s="125"/>
      <c r="AY2098" s="1"/>
      <c r="DT2098" s="34"/>
      <c r="DV2098" s="35"/>
      <c r="DY2098" s="1"/>
      <c r="EB2098" s="12">
        <v>-0.9534613791013995</v>
      </c>
      <c r="ED2098" s="4">
        <f t="array" ref="ED2098:ED2100">MMULT(DZ2102:EC2104,ED2107:ED2110)+EB2098:EB2100</f>
        <v>-0.53939715950091793</v>
      </c>
      <c r="EF2098" s="8">
        <f t="array" ref="EF2098:EF2100">EF2093:EF2095</f>
        <v>-6.9623412132098026E-3</v>
      </c>
      <c r="EH2098" s="12">
        <f t="array" ref="EH2098:EH2100">EF2098:EF2100</f>
        <v>-6.9623412132098026E-3</v>
      </c>
      <c r="EK2098" s="1"/>
      <c r="EN2098" s="36"/>
      <c r="EP2098" s="37"/>
      <c r="ES2098" s="1"/>
      <c r="EV2098" s="12">
        <f t="array" ref="EV2098:EV2100">EB2098:EB2100</f>
        <v>-0.9534613791013995</v>
      </c>
      <c r="EX2098" s="4">
        <f t="array" ref="EX2098:EX2100">MMULT(ET2102:EW2104,EX2107:EX2110)+EV2098:EV2100</f>
        <v>-0.5432405644755669</v>
      </c>
      <c r="EZ2098" s="8">
        <f t="array" ref="EZ2098:EZ2100">EZ2093:EZ2095</f>
        <v>-6.9182556608289149E-3</v>
      </c>
      <c r="FB2098" s="12">
        <f t="array" ref="FB2098:FB2100">EZ2098:EZ2100</f>
        <v>-6.9182556608289149E-3</v>
      </c>
      <c r="FE2098" s="1"/>
      <c r="FH2098" s="52"/>
      <c r="FJ2098" s="53"/>
      <c r="FM2098" s="1"/>
      <c r="FP2098" s="12">
        <f t="array" ref="FP2098:FP2100">EV2098:EV2100</f>
        <v>-0.9534613791013995</v>
      </c>
      <c r="FR2098" s="4">
        <f t="array" ref="FR2098:FR2100">MMULT(FN2102:FQ2104,FR2107:FR2110)+FP2098:FP2100</f>
        <v>-0.54176418491603551</v>
      </c>
      <c r="FT2098" s="8">
        <f t="array" ref="FT2098:FT2100">FT2093:FT2095</f>
        <v>-6.9351689280243599E-3</v>
      </c>
      <c r="FV2098" s="12">
        <f t="array" ref="FV2098:FV2100">FT2098:FT2100</f>
        <v>-6.9351689280243599E-3</v>
      </c>
      <c r="FY2098" s="1"/>
      <c r="FZ2098" s="15">
        <f t="array" ref="FZ2098:FZ2100">EH2098:EH2100+FB2098:FB2100+FV2098:FV2100</f>
        <v>-2.0815765802063079E-2</v>
      </c>
      <c r="GA2098" s="11"/>
      <c r="GB2098" s="11"/>
      <c r="GC2098" s="11"/>
      <c r="GD2098" s="1"/>
      <c r="JX2098" s="1"/>
      <c r="KG2098" s="1"/>
      <c r="KH2098" s="67"/>
      <c r="KJ2098" s="66"/>
      <c r="KL2098" s="65"/>
      <c r="KN2098" s="53"/>
      <c r="KP2098" s="64"/>
      <c r="KR2098" s="63"/>
      <c r="PT2098" s="34"/>
      <c r="PV2098" s="35"/>
      <c r="QF2098" s="36"/>
      <c r="QH2098" s="37"/>
    </row>
    <row r="2099" spans="14:450" x14ac:dyDescent="0.3">
      <c r="N2099" s="1"/>
      <c r="AI2099" s="1"/>
      <c r="AJ2099" s="125"/>
      <c r="AK2099" s="125"/>
      <c r="AL2099" s="125"/>
      <c r="AM2099" s="125"/>
      <c r="AN2099" s="125"/>
      <c r="AO2099" s="125"/>
      <c r="AP2099" s="125"/>
      <c r="AQ2099" s="125"/>
      <c r="AR2099" s="125"/>
      <c r="AS2099" s="125"/>
      <c r="AT2099" s="125"/>
      <c r="AU2099" s="125"/>
      <c r="AV2099" s="125"/>
      <c r="AW2099" s="125"/>
      <c r="AX2099" s="125"/>
      <c r="AY2099" s="1"/>
      <c r="DT2099" s="34"/>
      <c r="DV2099" s="35"/>
      <c r="DY2099" s="1"/>
      <c r="EB2099" s="13">
        <v>-1.3824507248034832</v>
      </c>
      <c r="ED2099" s="5">
        <v>-0.41123350286808502</v>
      </c>
      <c r="EF2099" s="9">
        <v>2.2707911326312492E-3</v>
      </c>
      <c r="EH2099" s="13">
        <v>2.2707911326312492E-3</v>
      </c>
      <c r="EK2099" s="1"/>
      <c r="EN2099" s="36"/>
      <c r="EP2099" s="37"/>
      <c r="ES2099" s="1"/>
      <c r="EV2099" s="13">
        <v>-1.3824507248034832</v>
      </c>
      <c r="EX2099" s="5">
        <v>-0.40596057730022173</v>
      </c>
      <c r="EZ2099" s="9">
        <v>2.2079354210564513E-3</v>
      </c>
      <c r="FB2099" s="13">
        <v>2.2079354210564513E-3</v>
      </c>
      <c r="FE2099" s="1"/>
      <c r="FH2099" s="52"/>
      <c r="FJ2099" s="53"/>
      <c r="FM2099" s="1"/>
      <c r="FP2099" s="13">
        <v>-1.3824507248034832</v>
      </c>
      <c r="FR2099" s="5">
        <v>-0.40798098135564786</v>
      </c>
      <c r="FT2099" s="9">
        <v>2.2319568952627175E-3</v>
      </c>
      <c r="FV2099" s="13">
        <v>2.2319568952627175E-3</v>
      </c>
      <c r="FY2099" s="1"/>
      <c r="FZ2099" s="16">
        <v>6.7106834489504179E-3</v>
      </c>
      <c r="GA2099" s="11"/>
      <c r="GB2099" s="11"/>
      <c r="GC2099" s="11"/>
      <c r="GD2099" s="1"/>
      <c r="JX2099" s="1"/>
      <c r="KG2099" s="1"/>
      <c r="KH2099" s="67"/>
      <c r="KJ2099" s="66"/>
      <c r="KL2099" s="65"/>
      <c r="KN2099" s="53"/>
      <c r="KP2099" s="64"/>
      <c r="KR2099" s="63"/>
      <c r="PT2099" s="34"/>
      <c r="PV2099" s="35"/>
      <c r="QF2099" s="36"/>
      <c r="QH2099" s="37"/>
    </row>
    <row r="2100" spans="14:450" ht="15" thickBot="1" x14ac:dyDescent="0.35">
      <c r="N2100" s="1"/>
      <c r="AI2100" s="1"/>
      <c r="AJ2100" s="125"/>
      <c r="AK2100" s="125"/>
      <c r="AL2100" s="125"/>
      <c r="AM2100" s="125"/>
      <c r="AN2100" s="125"/>
      <c r="AO2100" s="125"/>
      <c r="AP2100" s="125"/>
      <c r="AQ2100" s="125"/>
      <c r="AR2100" s="125"/>
      <c r="AS2100" s="125"/>
      <c r="AT2100" s="125"/>
      <c r="AU2100" s="125"/>
      <c r="AV2100" s="125"/>
      <c r="AW2100" s="125"/>
      <c r="AX2100" s="125"/>
      <c r="AY2100" s="1"/>
      <c r="DT2100" s="34"/>
      <c r="DV2100" s="35"/>
      <c r="DY2100" s="1"/>
      <c r="EB2100" s="14">
        <v>0.31180412874089419</v>
      </c>
      <c r="ED2100" s="6">
        <v>-0.11513907754472252</v>
      </c>
      <c r="EF2100" s="10">
        <v>0</v>
      </c>
      <c r="EH2100" s="14">
        <v>0</v>
      </c>
      <c r="EK2100" s="1"/>
      <c r="EN2100" s="36"/>
      <c r="EP2100" s="37"/>
      <c r="ES2100" s="1"/>
      <c r="EV2100" s="14">
        <v>0.31180412874089419</v>
      </c>
      <c r="EX2100" s="6">
        <v>-0.11421155771684921</v>
      </c>
      <c r="EZ2100" s="10">
        <v>0</v>
      </c>
      <c r="FB2100" s="14">
        <v>0</v>
      </c>
      <c r="FE2100" s="1"/>
      <c r="FH2100" s="52"/>
      <c r="FJ2100" s="53"/>
      <c r="FM2100" s="1"/>
      <c r="FP2100" s="14">
        <v>0.31180412874089419</v>
      </c>
      <c r="FR2100" s="6">
        <v>-0.11457020426740505</v>
      </c>
      <c r="FT2100" s="10">
        <v>0</v>
      </c>
      <c r="FV2100" s="14">
        <v>0</v>
      </c>
      <c r="FY2100" s="1"/>
      <c r="FZ2100" s="17">
        <v>0</v>
      </c>
      <c r="GA2100" s="11"/>
      <c r="GB2100" s="11"/>
      <c r="GC2100" s="11"/>
      <c r="GD2100" s="1"/>
      <c r="JX2100" s="1"/>
      <c r="KG2100" s="1"/>
      <c r="KH2100" s="67"/>
      <c r="KJ2100" s="66"/>
      <c r="KL2100" s="65"/>
      <c r="KN2100" s="53"/>
      <c r="KP2100" s="64"/>
      <c r="KR2100" s="63"/>
      <c r="PT2100" s="34"/>
      <c r="PV2100" s="35"/>
      <c r="QF2100" s="36"/>
      <c r="QH2100" s="37"/>
    </row>
    <row r="2101" spans="14:450" ht="15" thickBot="1" x14ac:dyDescent="0.35">
      <c r="N2101" s="1"/>
      <c r="AI2101" s="1"/>
      <c r="AJ2101" s="125"/>
      <c r="AK2101" s="125"/>
      <c r="AL2101" s="125"/>
      <c r="AM2101" s="125"/>
      <c r="AN2101" s="125"/>
      <c r="AO2101" s="125"/>
      <c r="AP2101" s="125"/>
      <c r="AQ2101" s="125"/>
      <c r="AR2101" s="125"/>
      <c r="AS2101" s="125"/>
      <c r="AT2101" s="125"/>
      <c r="AU2101" s="125"/>
      <c r="AV2101" s="125"/>
      <c r="AW2101" s="125"/>
      <c r="AX2101" s="125"/>
      <c r="AY2101" s="1"/>
      <c r="DT2101" s="34"/>
      <c r="DV2101" s="35"/>
      <c r="DY2101" s="1"/>
      <c r="DZ2101" t="s">
        <v>11</v>
      </c>
      <c r="ED2101" s="2"/>
      <c r="EF2101" s="7"/>
      <c r="EG2101" t="s">
        <v>12</v>
      </c>
      <c r="EK2101" s="1"/>
      <c r="EN2101" s="36"/>
      <c r="EP2101" s="37"/>
      <c r="ES2101" s="1"/>
      <c r="ET2101" t="s">
        <v>11</v>
      </c>
      <c r="EX2101" s="2"/>
      <c r="EZ2101" s="7"/>
      <c r="FA2101" t="s">
        <v>12</v>
      </c>
      <c r="FE2101" s="1"/>
      <c r="FH2101" s="52"/>
      <c r="FJ2101" s="53"/>
      <c r="FM2101" s="1"/>
      <c r="FN2101" t="s">
        <v>11</v>
      </c>
      <c r="FR2101" s="2"/>
      <c r="FT2101" s="7"/>
      <c r="FU2101" t="s">
        <v>12</v>
      </c>
      <c r="FY2101" s="1"/>
      <c r="FZ2101" s="11" t="s">
        <v>13</v>
      </c>
      <c r="GA2101" s="11"/>
      <c r="GB2101" s="11"/>
      <c r="GC2101" s="11"/>
      <c r="GD2101" s="1"/>
      <c r="JX2101" s="1"/>
      <c r="KG2101" s="1"/>
      <c r="KH2101" s="67"/>
      <c r="KJ2101" s="66"/>
      <c r="KL2101" s="65"/>
      <c r="KN2101" s="53"/>
      <c r="KP2101" s="64"/>
      <c r="KR2101" s="63"/>
      <c r="PT2101" s="34"/>
      <c r="PV2101" s="35"/>
      <c r="QF2101" s="36"/>
      <c r="QH2101" s="37"/>
    </row>
    <row r="2102" spans="14:450" x14ac:dyDescent="0.3">
      <c r="N2102" s="1"/>
      <c r="AI2102" s="1"/>
      <c r="AJ2102" s="125"/>
      <c r="AK2102" s="125"/>
      <c r="AL2102" s="125"/>
      <c r="AM2102" s="125"/>
      <c r="AN2102" s="125"/>
      <c r="AO2102" s="125"/>
      <c r="AP2102" s="125"/>
      <c r="AQ2102" s="125"/>
      <c r="AR2102" s="125"/>
      <c r="AS2102" s="125"/>
      <c r="AT2102" s="125"/>
      <c r="AU2102" s="125"/>
      <c r="AV2102" s="125"/>
      <c r="AW2102" s="125"/>
      <c r="AX2102" s="125"/>
      <c r="AY2102" s="1"/>
      <c r="DT2102" s="34"/>
      <c r="DV2102" s="35"/>
      <c r="DY2102" s="1"/>
      <c r="DZ2102" s="18">
        <v>0.3924883500094602</v>
      </c>
      <c r="EA2102" s="19">
        <v>9.664392469328352E-2</v>
      </c>
      <c r="EB2102" s="19">
        <v>-0.12743374643677424</v>
      </c>
      <c r="EC2102" s="20">
        <v>-0.52855975121749788</v>
      </c>
      <c r="ED2102" s="2"/>
      <c r="EF2102" s="7"/>
      <c r="EG2102" s="18">
        <f t="array" ref="EG2102:EJ2104">MMULT(EF2098:EF2100,TRANSPOSE(ED2107:ED2110))</f>
        <v>-8.9550909914739608E-3</v>
      </c>
      <c r="EH2102" s="19">
        <v>-4.5494139478949912E-3</v>
      </c>
      <c r="EI2102" s="19">
        <v>0</v>
      </c>
      <c r="EJ2102" s="20">
        <v>-2.0273691345185272E-3</v>
      </c>
      <c r="EK2102" s="1"/>
      <c r="EN2102" s="36"/>
      <c r="EP2102" s="37"/>
      <c r="ES2102" s="1"/>
      <c r="ET2102" s="18">
        <f t="array" ref="ET2102:EW2104">DZ2102:EC2104</f>
        <v>0.3924883500094602</v>
      </c>
      <c r="EU2102" s="19">
        <v>9.664392469328352E-2</v>
      </c>
      <c r="EV2102" s="19">
        <v>-0.12743374643677424</v>
      </c>
      <c r="EW2102" s="20">
        <v>-0.52855975121749788</v>
      </c>
      <c r="EX2102" s="2"/>
      <c r="EZ2102" s="7"/>
      <c r="FA2102" s="18">
        <f t="array" ref="FA2102:FD2104">MMULT(EZ2098:EZ2100,TRANSPOSE(EX2107:EX2110))</f>
        <v>-8.9163671109980386E-3</v>
      </c>
      <c r="FB2102" s="19">
        <v>-4.5110051314525314E-3</v>
      </c>
      <c r="FC2102" s="19">
        <v>0</v>
      </c>
      <c r="FD2102" s="20">
        <v>-2.0764331377602697E-3</v>
      </c>
      <c r="FE2102" s="1"/>
      <c r="FH2102" s="52"/>
      <c r="FJ2102" s="53"/>
      <c r="FM2102" s="1"/>
      <c r="FN2102" s="18">
        <f t="array" ref="FN2102:FQ2104">ET2102:EW2104</f>
        <v>0.3924883500094602</v>
      </c>
      <c r="FO2102" s="19">
        <v>9.664392469328352E-2</v>
      </c>
      <c r="FP2102" s="19">
        <v>-0.12743374643677424</v>
      </c>
      <c r="FQ2102" s="20">
        <v>-0.52855975121749788</v>
      </c>
      <c r="FR2102" s="2"/>
      <c r="FT2102" s="7"/>
      <c r="FU2102" s="18">
        <f t="array" ref="FU2102:FX2104">MMULT(FT2098:FT2100,TRANSPOSE(FR2107:FR2110))</f>
        <v>-8.9312731885871181E-3</v>
      </c>
      <c r="FV2102" s="19">
        <v>-4.5257508994915752E-3</v>
      </c>
      <c r="FW2102" s="19">
        <v>0</v>
      </c>
      <c r="FX2102" s="20">
        <v>-2.0577000329838201E-3</v>
      </c>
      <c r="FY2102" s="1"/>
      <c r="FZ2102" s="26">
        <f t="array" ref="FZ2102:GC2104">EG2102:EJ2104+FA2102:FD2104+FU2102:FX2104</f>
        <v>-2.6802731291059118E-2</v>
      </c>
      <c r="GA2102" s="27">
        <v>-1.3586169978839097E-2</v>
      </c>
      <c r="GB2102" s="27">
        <v>0</v>
      </c>
      <c r="GC2102" s="28">
        <v>-6.1615023052626165E-3</v>
      </c>
      <c r="GD2102" s="1"/>
      <c r="JX2102" s="1"/>
      <c r="KG2102" s="1"/>
      <c r="KH2102" s="67"/>
      <c r="KJ2102" s="66"/>
      <c r="KL2102" s="65"/>
      <c r="KN2102" s="53"/>
      <c r="KP2102" s="64"/>
      <c r="KR2102" s="63"/>
      <c r="PT2102" s="34"/>
      <c r="PV2102" s="35"/>
      <c r="QF2102" s="36"/>
      <c r="QH2102" s="37"/>
    </row>
    <row r="2103" spans="14:450" x14ac:dyDescent="0.3">
      <c r="N2103" s="1"/>
      <c r="AI2103" s="1"/>
      <c r="AJ2103" s="125"/>
      <c r="AK2103" s="125"/>
      <c r="AL2103" s="125"/>
      <c r="AM2103" s="125"/>
      <c r="AN2103" s="125"/>
      <c r="AO2103" s="125"/>
      <c r="AP2103" s="125"/>
      <c r="AQ2103" s="125"/>
      <c r="AR2103" s="125"/>
      <c r="AS2103" s="125"/>
      <c r="AT2103" s="125"/>
      <c r="AU2103" s="125"/>
      <c r="AV2103" s="125"/>
      <c r="AW2103" s="125"/>
      <c r="AX2103" s="125"/>
      <c r="AY2103" s="1"/>
      <c r="DT2103" s="34"/>
      <c r="DV2103" s="35"/>
      <c r="DY2103" s="1"/>
      <c r="DZ2103" s="21">
        <v>0.4615770030715905</v>
      </c>
      <c r="EA2103">
        <v>0.35065070413440691</v>
      </c>
      <c r="EB2103">
        <v>-0.21992888924336096</v>
      </c>
      <c r="EC2103" s="22">
        <v>0.50963902298883179</v>
      </c>
      <c r="ED2103" s="2"/>
      <c r="EF2103" s="7"/>
      <c r="EG2103" s="21">
        <v>2.920733212092901E-3</v>
      </c>
      <c r="EH2103">
        <v>1.4838067447697158E-3</v>
      </c>
      <c r="EI2103">
        <v>0</v>
      </c>
      <c r="EJ2103" s="22">
        <v>6.6123329958322065E-4</v>
      </c>
      <c r="EK2103" s="1"/>
      <c r="EN2103" s="36"/>
      <c r="EP2103" s="37"/>
      <c r="ES2103" s="1"/>
      <c r="ET2103" s="21">
        <v>0.4615770030715905</v>
      </c>
      <c r="EU2103">
        <v>0.35065070413440691</v>
      </c>
      <c r="EV2103">
        <v>-0.21992888924336096</v>
      </c>
      <c r="EW2103" s="22">
        <v>0.50963902298883179</v>
      </c>
      <c r="EX2103" s="2"/>
      <c r="EZ2103" s="7"/>
      <c r="FA2103" s="21">
        <v>2.8456252177816404E-3</v>
      </c>
      <c r="FB2103">
        <v>1.4396704173126921E-3</v>
      </c>
      <c r="FC2103">
        <v>0</v>
      </c>
      <c r="FD2103" s="22">
        <v>6.6268587041014022E-4</v>
      </c>
      <c r="FE2103" s="1"/>
      <c r="FH2103" s="52"/>
      <c r="FJ2103" s="53"/>
      <c r="FM2103" s="1"/>
      <c r="FN2103" s="21">
        <v>0.4615770030715905</v>
      </c>
      <c r="FO2103">
        <v>0.35065070413440691</v>
      </c>
      <c r="FP2103">
        <v>-0.21992888924336096</v>
      </c>
      <c r="FQ2103" s="22">
        <v>0.50963902298883179</v>
      </c>
      <c r="FR2103" s="2"/>
      <c r="FT2103" s="7"/>
      <c r="FU2103" s="21">
        <v>2.8743664334101183E-3</v>
      </c>
      <c r="FV2103">
        <v>1.4565299030486986E-3</v>
      </c>
      <c r="FW2103">
        <v>0</v>
      </c>
      <c r="FX2103" s="22">
        <v>6.6223300753957153E-4</v>
      </c>
      <c r="FY2103" s="1"/>
      <c r="FZ2103" s="29">
        <v>8.6407248632846597E-3</v>
      </c>
      <c r="GA2103" s="11">
        <v>4.3800070651311071E-3</v>
      </c>
      <c r="GB2103" s="11">
        <v>0</v>
      </c>
      <c r="GC2103" s="30">
        <v>1.9861521775329325E-3</v>
      </c>
      <c r="GD2103" s="1"/>
      <c r="JX2103" s="1"/>
      <c r="KG2103" s="1"/>
      <c r="KH2103" s="67"/>
      <c r="KJ2103" s="66"/>
      <c r="KL2103" s="65"/>
      <c r="KN2103" s="53"/>
      <c r="KP2103" s="64"/>
      <c r="KR2103" s="63"/>
      <c r="PT2103" s="34"/>
      <c r="PV2103" s="35"/>
      <c r="QF2103" s="36"/>
      <c r="QH2103" s="37"/>
    </row>
    <row r="2104" spans="14:450" ht="15" thickBot="1" x14ac:dyDescent="0.35">
      <c r="N2104" s="1"/>
      <c r="AI2104" s="1"/>
      <c r="AJ2104" s="125"/>
      <c r="AK2104" s="125"/>
      <c r="AL2104" s="125"/>
      <c r="AM2104" s="125"/>
      <c r="AN2104" s="125"/>
      <c r="AO2104" s="125"/>
      <c r="AP2104" s="125"/>
      <c r="AQ2104" s="125"/>
      <c r="AR2104" s="125"/>
      <c r="AS2104" s="125"/>
      <c r="AT2104" s="125"/>
      <c r="AU2104" s="125"/>
      <c r="AV2104" s="125"/>
      <c r="AW2104" s="125"/>
      <c r="AX2104" s="125"/>
      <c r="AY2104" s="1"/>
      <c r="DT2104" s="34"/>
      <c r="DV2104" s="35"/>
      <c r="DY2104" s="1"/>
      <c r="DZ2104" s="23">
        <v>0.17601704178132019</v>
      </c>
      <c r="EA2104" s="24">
        <v>-0.95711069751382771</v>
      </c>
      <c r="EB2104" s="24">
        <v>0.19367407027067562</v>
      </c>
      <c r="EC2104" s="25">
        <v>-9.5927350260935032E-2</v>
      </c>
      <c r="ED2104" s="2"/>
      <c r="EF2104" s="7"/>
      <c r="EG2104" s="23">
        <v>0</v>
      </c>
      <c r="EH2104" s="24">
        <v>0</v>
      </c>
      <c r="EI2104" s="24">
        <v>0</v>
      </c>
      <c r="EJ2104" s="25">
        <v>0</v>
      </c>
      <c r="EK2104" s="1"/>
      <c r="EN2104" s="36"/>
      <c r="EP2104" s="37"/>
      <c r="ES2104" s="1"/>
      <c r="ET2104" s="23">
        <v>0.17601704178132019</v>
      </c>
      <c r="EU2104" s="24">
        <v>-0.95711069751382771</v>
      </c>
      <c r="EV2104" s="24">
        <v>0.19367407027067562</v>
      </c>
      <c r="EW2104" s="25">
        <v>-9.5927350260935032E-2</v>
      </c>
      <c r="EX2104" s="2"/>
      <c r="EZ2104" s="7"/>
      <c r="FA2104" s="23">
        <v>0</v>
      </c>
      <c r="FB2104" s="24">
        <v>0</v>
      </c>
      <c r="FC2104" s="24">
        <v>0</v>
      </c>
      <c r="FD2104" s="25">
        <v>0</v>
      </c>
      <c r="FE2104" s="1"/>
      <c r="FH2104" s="52"/>
      <c r="FJ2104" s="53"/>
      <c r="FM2104" s="1"/>
      <c r="FN2104" s="23">
        <v>0.17601704178132019</v>
      </c>
      <c r="FO2104" s="24">
        <v>-0.95711069751382771</v>
      </c>
      <c r="FP2104" s="24">
        <v>0.19367407027067562</v>
      </c>
      <c r="FQ2104" s="25">
        <v>-9.5927350260935032E-2</v>
      </c>
      <c r="FR2104" s="2"/>
      <c r="FT2104" s="7"/>
      <c r="FU2104" s="23">
        <v>0</v>
      </c>
      <c r="FV2104" s="24">
        <v>0</v>
      </c>
      <c r="FW2104" s="24">
        <v>0</v>
      </c>
      <c r="FX2104" s="25">
        <v>0</v>
      </c>
      <c r="FY2104" s="1"/>
      <c r="FZ2104" s="31">
        <v>0</v>
      </c>
      <c r="GA2104" s="32">
        <v>0</v>
      </c>
      <c r="GB2104" s="32">
        <v>0</v>
      </c>
      <c r="GC2104" s="33">
        <v>0</v>
      </c>
      <c r="GD2104" s="1"/>
      <c r="JX2104" s="1"/>
      <c r="KG2104" s="1"/>
      <c r="KH2104" s="67"/>
      <c r="KJ2104" s="66"/>
      <c r="KL2104" s="65"/>
      <c r="KN2104" s="53"/>
      <c r="KP2104" s="64"/>
      <c r="KR2104" s="63"/>
      <c r="PT2104" s="34"/>
      <c r="PV2104" s="35"/>
      <c r="QF2104" s="36"/>
      <c r="QH2104" s="37"/>
    </row>
    <row r="2105" spans="14:450" x14ac:dyDescent="0.3">
      <c r="N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DT2105" s="34"/>
      <c r="DV2105" s="35"/>
      <c r="DY2105" s="1"/>
      <c r="ED2105" s="2"/>
      <c r="EF2105" s="7"/>
      <c r="EK2105" s="1"/>
      <c r="EN2105" s="36"/>
      <c r="EP2105" s="37"/>
      <c r="ES2105" s="1"/>
      <c r="EX2105" s="2"/>
      <c r="EZ2105" s="7"/>
      <c r="FE2105" s="1"/>
      <c r="FH2105" s="52"/>
      <c r="FJ2105" s="53"/>
      <c r="FM2105" s="1"/>
      <c r="FR2105" s="2"/>
      <c r="FT2105" s="7"/>
      <c r="FY2105" s="1"/>
      <c r="FZ2105" s="1"/>
      <c r="GA2105" s="1"/>
      <c r="GB2105" s="1"/>
      <c r="GC2105" s="1"/>
      <c r="GD2105" s="1"/>
      <c r="JX2105" s="1"/>
      <c r="KG2105" s="1"/>
      <c r="KH2105" s="67"/>
      <c r="KJ2105" s="66"/>
      <c r="KL2105" s="65"/>
      <c r="KN2105" s="53"/>
      <c r="KP2105" s="64"/>
      <c r="KR2105" s="63"/>
      <c r="PT2105" s="34"/>
      <c r="PV2105" s="35"/>
      <c r="QF2105" s="36"/>
      <c r="QH2105" s="37"/>
    </row>
    <row r="2106" spans="14:450" ht="15" thickBot="1" x14ac:dyDescent="0.35">
      <c r="N2106" s="1"/>
      <c r="AI2106" s="1"/>
      <c r="DT2106" s="34"/>
      <c r="DV2106" s="35"/>
      <c r="DY2106" s="1"/>
      <c r="ED2106" s="2" t="s">
        <v>68</v>
      </c>
      <c r="EF2106" s="7" t="s">
        <v>69</v>
      </c>
      <c r="EK2106" s="1"/>
      <c r="EN2106" s="36"/>
      <c r="EP2106" s="37"/>
      <c r="ES2106" s="1"/>
      <c r="EX2106" s="2" t="s">
        <v>70</v>
      </c>
      <c r="EZ2106" s="7" t="s">
        <v>71</v>
      </c>
      <c r="FE2106" s="1"/>
      <c r="FH2106" s="52"/>
      <c r="FJ2106" s="53"/>
      <c r="FM2106" s="1"/>
      <c r="FR2106" s="2" t="s">
        <v>208</v>
      </c>
      <c r="FT2106" s="7" t="s">
        <v>209</v>
      </c>
      <c r="FY2106" s="1"/>
      <c r="JX2106" s="1"/>
      <c r="KG2106" s="1"/>
      <c r="KH2106" s="67"/>
      <c r="KJ2106" s="66"/>
      <c r="KL2106" s="65"/>
      <c r="KN2106" s="53"/>
      <c r="KP2106" s="64"/>
      <c r="KR2106" s="63"/>
      <c r="PT2106" s="34"/>
      <c r="PV2106" s="35"/>
      <c r="QF2106" s="36"/>
      <c r="QH2106" s="37"/>
    </row>
    <row r="2107" spans="14:450" x14ac:dyDescent="0.3">
      <c r="N2107" s="1"/>
      <c r="AI2107" s="1"/>
      <c r="DT2107" s="34"/>
      <c r="DV2107" s="35"/>
      <c r="DY2107" s="1"/>
      <c r="ED2107" s="4">
        <f t="array" ref="ED2107:ED2110">ED2113:ED2116</f>
        <v>1.2862183448411391</v>
      </c>
      <c r="EF2107" s="8">
        <f t="array" ref="EF2107:EF2110">MMULT(TRANSPOSE(DZ2102:EC2104), EF2098:EF2100)</f>
        <v>-1.6844928493741041E-3</v>
      </c>
      <c r="EK2107" s="1"/>
      <c r="EN2107" s="36"/>
      <c r="EP2107" s="37"/>
      <c r="ES2107" s="1"/>
      <c r="EX2107" s="4">
        <f t="array" ref="EX2107:EX2110">EX2113:EX2116</f>
        <v>1.288817231991354</v>
      </c>
      <c r="EZ2107" s="8">
        <f t="array" ref="EZ2107:EZ2110">MMULT(TRANSPOSE(ET2102:EW2104), EZ2098:EZ2100)</f>
        <v>-1.6962025346355016E-3</v>
      </c>
      <c r="FE2107" s="1"/>
      <c r="FH2107" s="52"/>
      <c r="FJ2107" s="53"/>
      <c r="FM2107" s="1"/>
      <c r="FR2107" s="4">
        <f t="array" ref="FR2107:FR2110">FR2113:FR2116</f>
        <v>1.287823451927276</v>
      </c>
      <c r="FT2107" s="8">
        <f t="array" ref="FT2107:FT2110">MMULT(TRANSPOSE(FN2102:FQ2104), FT2098:FT2100)</f>
        <v>-1.6917530348968207E-3</v>
      </c>
      <c r="FY2107" s="1"/>
      <c r="JX2107" s="1"/>
      <c r="KG2107" s="1"/>
      <c r="KH2107" s="67"/>
      <c r="KJ2107" s="66"/>
      <c r="KL2107" s="65"/>
      <c r="KN2107" s="53"/>
      <c r="KP2107" s="64"/>
      <c r="KR2107" s="63"/>
      <c r="PT2107" s="34"/>
      <c r="PV2107" s="35"/>
      <c r="QF2107" s="36"/>
      <c r="QH2107" s="37"/>
    </row>
    <row r="2108" spans="14:450" x14ac:dyDescent="0.3">
      <c r="N2108" s="1"/>
      <c r="AI2108" s="1"/>
      <c r="DT2108" s="34"/>
      <c r="DV2108" s="35"/>
      <c r="DY2108" s="1"/>
      <c r="ED2108" s="5">
        <v>0.65343162717496361</v>
      </c>
      <c r="EF2108" s="9">
        <v>1.2338652970092252E-4</v>
      </c>
      <c r="EK2108" s="1"/>
      <c r="EN2108" s="36"/>
      <c r="EP2108" s="37"/>
      <c r="ES2108" s="1"/>
      <c r="EX2108" s="5">
        <v>0.65204371630753566</v>
      </c>
      <c r="EZ2108" s="9">
        <v>1.0560673098271073E-4</v>
      </c>
      <c r="FE2108" s="1"/>
      <c r="FH2108" s="52"/>
      <c r="FJ2108" s="53"/>
      <c r="FM2108" s="1"/>
      <c r="FR2108" s="5">
        <v>0.65257976358779746</v>
      </c>
      <c r="FT2108" s="9">
        <v>1.1239531330633058E-4</v>
      </c>
      <c r="FY2108" s="1"/>
      <c r="JX2108" s="1"/>
      <c r="KG2108" s="1"/>
      <c r="KH2108" s="67"/>
      <c r="KJ2108" s="66"/>
      <c r="KL2108" s="65"/>
      <c r="KN2108" s="53"/>
      <c r="KP2108" s="64"/>
      <c r="KR2108" s="63"/>
      <c r="PT2108" s="34"/>
      <c r="PV2108" s="35"/>
      <c r="QF2108" s="36"/>
      <c r="QH2108" s="37"/>
    </row>
    <row r="2109" spans="14:450" x14ac:dyDescent="0.3">
      <c r="N2109" s="1"/>
      <c r="AI2109" s="1"/>
      <c r="DT2109" s="34"/>
      <c r="DV2109" s="35"/>
      <c r="DY2109" s="1"/>
      <c r="ED2109" s="5">
        <v>0</v>
      </c>
      <c r="EF2109" s="9">
        <v>3.8782465326721695E-4</v>
      </c>
      <c r="EK2109" s="1"/>
      <c r="EN2109" s="36"/>
      <c r="EP2109" s="37"/>
      <c r="ES2109" s="1"/>
      <c r="EX2109" s="5">
        <v>0</v>
      </c>
      <c r="EZ2109" s="9">
        <v>3.9603045299283217E-4</v>
      </c>
      <c r="FE2109" s="1"/>
      <c r="FH2109" s="52"/>
      <c r="FJ2109" s="53"/>
      <c r="FM2109" s="1"/>
      <c r="FR2109" s="5">
        <v>0</v>
      </c>
      <c r="FT2109" s="9">
        <v>3.9290275785586171E-4</v>
      </c>
      <c r="FY2109" s="1"/>
      <c r="JX2109" s="1"/>
      <c r="KG2109" s="1"/>
      <c r="KH2109" s="67"/>
      <c r="KJ2109" s="66"/>
      <c r="KL2109" s="65"/>
      <c r="KN2109" s="53"/>
      <c r="KP2109" s="64"/>
      <c r="KR2109" s="63"/>
      <c r="PT2109" s="34"/>
      <c r="PV2109" s="35"/>
      <c r="QF2109" s="36"/>
      <c r="QH2109" s="37"/>
    </row>
    <row r="2110" spans="14:450" ht="15" thickBot="1" x14ac:dyDescent="0.35">
      <c r="N2110" s="1"/>
      <c r="AI2110" s="1"/>
      <c r="DT2110" s="34"/>
      <c r="DV2110" s="35"/>
      <c r="DY2110" s="1"/>
      <c r="ED2110" s="6">
        <v>0.29119071766720583</v>
      </c>
      <c r="EF2110" s="10">
        <v>4.8372971137913981E-3</v>
      </c>
      <c r="EK2110" s="1"/>
      <c r="EN2110" s="36"/>
      <c r="EP2110" s="37"/>
      <c r="ES2110" s="1"/>
      <c r="EX2110" s="6">
        <v>0.30013824865088617</v>
      </c>
      <c r="EZ2110" s="10">
        <v>4.7819615417564222E-3</v>
      </c>
      <c r="FE2110" s="1"/>
      <c r="FH2110" s="52"/>
      <c r="FJ2110" s="53"/>
      <c r="FM2110" s="1"/>
      <c r="FR2110" s="6">
        <v>0.2967051061537736</v>
      </c>
      <c r="FT2110" s="10">
        <v>4.8031434947027555E-3</v>
      </c>
      <c r="FY2110" s="1"/>
      <c r="JX2110" s="1"/>
      <c r="KG2110" s="1"/>
      <c r="KH2110" s="67"/>
      <c r="KJ2110" s="66"/>
      <c r="KL2110" s="65"/>
      <c r="KN2110" s="53"/>
      <c r="KP2110" s="64"/>
      <c r="KR2110" s="63"/>
      <c r="PT2110" s="34"/>
      <c r="PV2110" s="35"/>
      <c r="QF2110" s="36"/>
      <c r="QH2110" s="37"/>
    </row>
    <row r="2111" spans="14:450" x14ac:dyDescent="0.3">
      <c r="N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34"/>
      <c r="DU2111" s="1"/>
      <c r="DV2111" s="35"/>
      <c r="DW2111" s="1"/>
      <c r="DX2111" s="1"/>
      <c r="DY2111" s="1"/>
      <c r="DZ2111" s="1"/>
      <c r="EA2111" s="1"/>
      <c r="EB2111" s="1"/>
      <c r="EC2111" s="1"/>
      <c r="ED2111" s="2"/>
      <c r="EE2111" s="1"/>
      <c r="EF2111" s="7"/>
      <c r="EG2111" s="1"/>
      <c r="EH2111" s="1"/>
      <c r="EI2111" s="1"/>
      <c r="EJ2111" s="1"/>
      <c r="EK2111" s="1"/>
      <c r="EL2111" s="1"/>
      <c r="EM2111" s="1"/>
      <c r="EN2111" s="36"/>
      <c r="EO2111" s="1"/>
      <c r="EP2111" s="37"/>
      <c r="EQ2111" s="1"/>
      <c r="ER2111" s="1"/>
      <c r="ES2111" s="1"/>
      <c r="ET2111" s="1"/>
      <c r="EU2111" s="1"/>
      <c r="EV2111" s="1"/>
      <c r="EW2111" s="1"/>
      <c r="EX2111" s="2"/>
      <c r="EY2111" s="1"/>
      <c r="EZ2111" s="7"/>
      <c r="FA2111" s="1"/>
      <c r="FB2111" s="1"/>
      <c r="FC2111" s="1"/>
      <c r="FD2111" s="1"/>
      <c r="FE2111" s="1"/>
      <c r="FF2111" s="1"/>
      <c r="FG2111" s="1"/>
      <c r="FH2111" s="52"/>
      <c r="FI2111" s="1"/>
      <c r="FJ2111" s="53"/>
      <c r="FK2111" s="1"/>
      <c r="FL2111" s="1"/>
      <c r="FM2111" s="1"/>
      <c r="FN2111" s="1"/>
      <c r="FO2111" s="1"/>
      <c r="FP2111" s="1"/>
      <c r="FQ2111" s="1"/>
      <c r="FR2111" s="2"/>
      <c r="FS2111" s="1"/>
      <c r="FT2111" s="7"/>
      <c r="FU2111" s="1"/>
      <c r="FV2111" s="1"/>
      <c r="FW2111" s="1"/>
      <c r="FX2111" s="1"/>
      <c r="FY2111" s="1"/>
      <c r="FZ2111" s="1"/>
      <c r="GA2111" s="1"/>
      <c r="GB2111" s="1"/>
      <c r="GC2111" s="1"/>
      <c r="GD2111" s="1"/>
      <c r="GE2111" s="1"/>
      <c r="GF2111" s="1"/>
      <c r="GG2111" s="1"/>
      <c r="GH2111" s="1"/>
      <c r="GI2111" s="1"/>
      <c r="GJ2111" s="1"/>
      <c r="GK2111" s="1"/>
      <c r="GL2111" s="1"/>
      <c r="GM2111" s="1"/>
      <c r="GN2111" s="1"/>
      <c r="GO2111" s="1"/>
      <c r="GP2111" s="1"/>
      <c r="GQ2111" s="1"/>
      <c r="GR2111" s="1"/>
      <c r="GS2111" s="1"/>
      <c r="GT2111" s="1"/>
      <c r="GU2111" s="1"/>
      <c r="GV2111" s="1"/>
      <c r="GW2111" s="1"/>
      <c r="GX2111" s="1"/>
      <c r="GY2111" s="1"/>
      <c r="GZ2111" s="1"/>
      <c r="HA2111" s="1"/>
      <c r="HB2111" s="1"/>
      <c r="HC2111" s="1"/>
      <c r="HD2111" s="1"/>
      <c r="HE2111" s="1"/>
      <c r="HF2111" s="1"/>
      <c r="HG2111" s="1"/>
      <c r="HH2111" s="1"/>
      <c r="HI2111" s="1"/>
      <c r="HJ2111" s="1"/>
      <c r="HK2111" s="1"/>
      <c r="HL2111" s="1"/>
      <c r="HM2111" s="1"/>
      <c r="HN2111" s="1"/>
      <c r="HO2111" s="1"/>
      <c r="HP2111" s="1"/>
      <c r="HQ2111" s="1"/>
      <c r="HR2111" s="1"/>
      <c r="HS2111" s="1"/>
      <c r="HT2111" s="1"/>
      <c r="HU2111" s="1"/>
      <c r="HV2111" s="1"/>
      <c r="HW2111" s="1"/>
      <c r="HX2111" s="1"/>
      <c r="HY2111" s="1"/>
      <c r="HZ2111" s="1"/>
      <c r="IA2111" s="1"/>
      <c r="IB2111" s="1"/>
      <c r="IC2111" s="1"/>
      <c r="ID2111" s="1"/>
      <c r="IE2111" s="1"/>
      <c r="IF2111" s="1"/>
      <c r="IG2111" s="1"/>
      <c r="IH2111" s="1"/>
      <c r="II2111" s="1"/>
      <c r="IJ2111" s="1"/>
      <c r="IK2111" s="1"/>
      <c r="IL2111" s="1"/>
      <c r="IM2111" s="1"/>
      <c r="IN2111" s="1"/>
      <c r="IO2111" s="1"/>
      <c r="IP2111" s="1"/>
      <c r="IQ2111" s="1"/>
      <c r="IR2111" s="1"/>
      <c r="IS2111" s="1"/>
      <c r="IT2111" s="1"/>
      <c r="IU2111" s="1"/>
      <c r="IV2111" s="1"/>
      <c r="IW2111" s="1"/>
      <c r="IX2111" s="1"/>
      <c r="IY2111" s="1"/>
      <c r="IZ2111" s="1"/>
      <c r="JA2111" s="1"/>
      <c r="JB2111" s="1"/>
      <c r="JC2111" s="1"/>
      <c r="JD2111" s="1"/>
      <c r="JE2111" s="1"/>
      <c r="JF2111" s="1"/>
      <c r="JG2111" s="1"/>
      <c r="JH2111" s="1"/>
      <c r="JI2111" s="1"/>
      <c r="JJ2111" s="1"/>
      <c r="JK2111" s="1"/>
      <c r="JL2111" s="1"/>
      <c r="JM2111" s="1"/>
      <c r="JN2111" s="1"/>
      <c r="JO2111" s="1"/>
      <c r="JP2111" s="1"/>
      <c r="JQ2111" s="1"/>
      <c r="JR2111" s="1"/>
      <c r="JS2111" s="1"/>
      <c r="JT2111" s="1"/>
      <c r="JU2111" s="1"/>
      <c r="JV2111" s="1"/>
      <c r="JW2111" s="1"/>
      <c r="JX2111" s="1"/>
      <c r="KG2111" s="1"/>
      <c r="KH2111" s="67"/>
      <c r="KJ2111" s="66"/>
      <c r="KL2111" s="65"/>
      <c r="KN2111" s="53"/>
      <c r="KP2111" s="64"/>
      <c r="KR2111" s="63"/>
      <c r="PT2111" s="34"/>
      <c r="PV2111" s="35"/>
      <c r="QF2111" s="36"/>
      <c r="QH2111" s="37"/>
    </row>
    <row r="2112" spans="14:450" ht="15" thickBot="1" x14ac:dyDescent="0.35">
      <c r="N2112" s="1"/>
      <c r="AI2112" s="1"/>
      <c r="AJ2112" s="125" t="s">
        <v>72</v>
      </c>
      <c r="AK2112" s="125"/>
      <c r="AL2112" s="125"/>
      <c r="AM2112" s="125"/>
      <c r="AN2112" s="125"/>
      <c r="AO2112" s="125"/>
      <c r="AP2112" s="125"/>
      <c r="AQ2112" s="125"/>
      <c r="AR2112" s="125"/>
      <c r="AS2112" s="125"/>
      <c r="AT2112" s="125"/>
      <c r="AU2112" s="125"/>
      <c r="AV2112" s="125"/>
      <c r="AW2112" s="125"/>
      <c r="AX2112" s="125"/>
      <c r="AY2112" s="1"/>
      <c r="DT2112" s="34"/>
      <c r="DV2112" s="35"/>
      <c r="DZ2112" s="1"/>
      <c r="ED2112" s="2" t="s">
        <v>68</v>
      </c>
      <c r="EF2112" s="7" t="s">
        <v>69</v>
      </c>
      <c r="EJ2112" s="1"/>
      <c r="EN2112" s="36"/>
      <c r="EP2112" s="37"/>
      <c r="ET2112" s="1"/>
      <c r="EX2112" s="2" t="s">
        <v>70</v>
      </c>
      <c r="EZ2112" s="7" t="s">
        <v>71</v>
      </c>
      <c r="FD2112" s="1"/>
      <c r="FH2112" s="52"/>
      <c r="FJ2112" s="53"/>
      <c r="FN2112" s="1"/>
      <c r="FR2112" s="2" t="s">
        <v>208</v>
      </c>
      <c r="FT2112" s="7" t="s">
        <v>209</v>
      </c>
      <c r="FX2112" s="1"/>
      <c r="FY2112" s="11"/>
      <c r="FZ2112" s="11"/>
      <c r="GA2112" s="11"/>
      <c r="GB2112" s="1"/>
      <c r="JX2112" s="1"/>
      <c r="KG2112" s="1"/>
      <c r="KH2112" s="67"/>
      <c r="KJ2112" s="66"/>
      <c r="KL2112" s="65"/>
      <c r="KN2112" s="53"/>
      <c r="KP2112" s="64"/>
      <c r="KR2112" s="63"/>
      <c r="PT2112" s="34"/>
      <c r="PV2112" s="35"/>
      <c r="QF2112" s="36"/>
      <c r="QH2112" s="37"/>
    </row>
    <row r="2113" spans="14:450" x14ac:dyDescent="0.3">
      <c r="N2113" s="1"/>
      <c r="AI2113" s="1"/>
      <c r="AJ2113" s="125"/>
      <c r="AK2113" s="125"/>
      <c r="AL2113" s="125"/>
      <c r="AM2113" s="125"/>
      <c r="AN2113" s="125"/>
      <c r="AO2113" s="125"/>
      <c r="AP2113" s="125"/>
      <c r="AQ2113" s="125"/>
      <c r="AR2113" s="125"/>
      <c r="AS2113" s="125"/>
      <c r="AT2113" s="125"/>
      <c r="AU2113" s="125"/>
      <c r="AV2113" s="125"/>
      <c r="AW2113" s="125"/>
      <c r="AX2113" s="125"/>
      <c r="AY2113" s="1"/>
      <c r="DT2113" s="34"/>
      <c r="DV2113" s="35"/>
      <c r="DZ2113" s="1"/>
      <c r="ED2113" s="4">
        <f t="array" ref="ED2113:ED2116">IF(ED2118:ED2121&gt;0,ED2118:ED2121, 0)</f>
        <v>1.2862183448411391</v>
      </c>
      <c r="EF2113" s="8">
        <f t="array" ref="EF2113:EF2116">EF2107:EF2110</f>
        <v>-1.6844928493741041E-3</v>
      </c>
      <c r="EJ2113" s="1"/>
      <c r="EN2113" s="36"/>
      <c r="EP2113" s="37"/>
      <c r="ET2113" s="1"/>
      <c r="EX2113" s="4">
        <f t="array" ref="EX2113:EX2116">IF(EX2118:EX2121&gt;0,EX2118:EX2121, 0)</f>
        <v>1.288817231991354</v>
      </c>
      <c r="EZ2113" s="8">
        <f t="array" ref="EZ2113:EZ2116">EZ2107:EZ2110</f>
        <v>-1.6962025346355016E-3</v>
      </c>
      <c r="FD2113" s="1"/>
      <c r="FH2113" s="52"/>
      <c r="FJ2113" s="53"/>
      <c r="FN2113" s="1"/>
      <c r="FR2113" s="4">
        <f t="array" ref="FR2113:FR2116">IF(FR2118:FR2121&gt;0,FR2118:FR2121, 0)</f>
        <v>1.287823451927276</v>
      </c>
      <c r="FT2113" s="8">
        <f t="array" ref="FT2113:FT2116">FT2107:FT2110</f>
        <v>-1.6917530348968207E-3</v>
      </c>
      <c r="FX2113" s="1"/>
      <c r="FY2113" s="11"/>
      <c r="FZ2113" s="11"/>
      <c r="GA2113" s="11"/>
      <c r="GB2113" s="1"/>
      <c r="JX2113" s="1"/>
      <c r="KG2113" s="1"/>
      <c r="KH2113" s="67"/>
      <c r="KJ2113" s="66"/>
      <c r="KL2113" s="65"/>
      <c r="KN2113" s="53"/>
      <c r="KP2113" s="64"/>
      <c r="KR2113" s="63"/>
      <c r="PT2113" s="34"/>
      <c r="PV2113" s="35"/>
      <c r="QF2113" s="36"/>
      <c r="QH2113" s="37"/>
    </row>
    <row r="2114" spans="14:450" x14ac:dyDescent="0.3">
      <c r="N2114" s="1"/>
      <c r="AI2114" s="1"/>
      <c r="AJ2114" s="125"/>
      <c r="AK2114" s="125"/>
      <c r="AL2114" s="125"/>
      <c r="AM2114" s="125"/>
      <c r="AN2114" s="125"/>
      <c r="AO2114" s="125"/>
      <c r="AP2114" s="125"/>
      <c r="AQ2114" s="125"/>
      <c r="AR2114" s="125"/>
      <c r="AS2114" s="125"/>
      <c r="AT2114" s="125"/>
      <c r="AU2114" s="125"/>
      <c r="AV2114" s="125"/>
      <c r="AW2114" s="125"/>
      <c r="AX2114" s="125"/>
      <c r="AY2114" s="1"/>
      <c r="DT2114" s="34"/>
      <c r="DV2114" s="35"/>
      <c r="DZ2114" s="1"/>
      <c r="ED2114" s="5">
        <v>0.65343162717496361</v>
      </c>
      <c r="EF2114" s="9">
        <v>1.2338652970092252E-4</v>
      </c>
      <c r="EJ2114" s="1"/>
      <c r="EN2114" s="36"/>
      <c r="EP2114" s="37"/>
      <c r="ET2114" s="1"/>
      <c r="EX2114" s="5">
        <v>0.65204371630753566</v>
      </c>
      <c r="EZ2114" s="9">
        <v>1.0560673098271073E-4</v>
      </c>
      <c r="FD2114" s="1"/>
      <c r="FH2114" s="52"/>
      <c r="FJ2114" s="53"/>
      <c r="FN2114" s="1"/>
      <c r="FR2114" s="5">
        <v>0.65257976358779746</v>
      </c>
      <c r="FT2114" s="9">
        <v>1.1239531330633058E-4</v>
      </c>
      <c r="FX2114" s="1"/>
      <c r="FY2114" s="11"/>
      <c r="FZ2114" s="11"/>
      <c r="GA2114" s="11"/>
      <c r="GB2114" s="1"/>
      <c r="JX2114" s="1"/>
      <c r="KG2114" s="1"/>
      <c r="KH2114" s="67"/>
      <c r="KJ2114" s="66"/>
      <c r="KL2114" s="65"/>
      <c r="KN2114" s="53"/>
      <c r="KP2114" s="64"/>
      <c r="KR2114" s="63"/>
      <c r="PT2114" s="34"/>
      <c r="PV2114" s="35"/>
      <c r="QF2114" s="36"/>
      <c r="QH2114" s="37"/>
    </row>
    <row r="2115" spans="14:450" x14ac:dyDescent="0.3">
      <c r="N2115" s="1"/>
      <c r="AI2115" s="1"/>
      <c r="AJ2115" s="125"/>
      <c r="AK2115" s="125"/>
      <c r="AL2115" s="125"/>
      <c r="AM2115" s="125"/>
      <c r="AN2115" s="125"/>
      <c r="AO2115" s="125"/>
      <c r="AP2115" s="125"/>
      <c r="AQ2115" s="125"/>
      <c r="AR2115" s="125"/>
      <c r="AS2115" s="125"/>
      <c r="AT2115" s="125"/>
      <c r="AU2115" s="125"/>
      <c r="AV2115" s="125"/>
      <c r="AW2115" s="125"/>
      <c r="AX2115" s="125"/>
      <c r="AY2115" s="1"/>
      <c r="DT2115" s="34"/>
      <c r="DV2115" s="35"/>
      <c r="DZ2115" s="1"/>
      <c r="ED2115" s="5">
        <v>0</v>
      </c>
      <c r="EF2115" s="9">
        <v>3.8782465326721695E-4</v>
      </c>
      <c r="EJ2115" s="1"/>
      <c r="EN2115" s="36"/>
      <c r="EP2115" s="37"/>
      <c r="ET2115" s="1"/>
      <c r="EX2115" s="5">
        <v>0</v>
      </c>
      <c r="EZ2115" s="9">
        <v>3.9603045299283217E-4</v>
      </c>
      <c r="FD2115" s="1"/>
      <c r="FH2115" s="52"/>
      <c r="FJ2115" s="53"/>
      <c r="FN2115" s="1"/>
      <c r="FR2115" s="5">
        <v>0</v>
      </c>
      <c r="FT2115" s="9">
        <v>3.9290275785586171E-4</v>
      </c>
      <c r="FX2115" s="1"/>
      <c r="FY2115" s="11"/>
      <c r="FZ2115" s="11"/>
      <c r="GA2115" s="11"/>
      <c r="GB2115" s="1"/>
      <c r="JX2115" s="1"/>
      <c r="KG2115" s="1"/>
      <c r="KH2115" s="67"/>
      <c r="KJ2115" s="66"/>
      <c r="KL2115" s="65"/>
      <c r="KN2115" s="53"/>
      <c r="KP2115" s="64"/>
      <c r="KR2115" s="63"/>
      <c r="PT2115" s="34"/>
      <c r="PV2115" s="35"/>
      <c r="QF2115" s="36"/>
      <c r="QH2115" s="37"/>
    </row>
    <row r="2116" spans="14:450" ht="15" thickBot="1" x14ac:dyDescent="0.35">
      <c r="N2116" s="1"/>
      <c r="AI2116" s="1"/>
      <c r="AJ2116" s="125"/>
      <c r="AK2116" s="125"/>
      <c r="AL2116" s="125"/>
      <c r="AM2116" s="125"/>
      <c r="AN2116" s="125"/>
      <c r="AO2116" s="125"/>
      <c r="AP2116" s="125"/>
      <c r="AQ2116" s="125"/>
      <c r="AR2116" s="125"/>
      <c r="AS2116" s="125"/>
      <c r="AT2116" s="125"/>
      <c r="AU2116" s="125"/>
      <c r="AV2116" s="125"/>
      <c r="AW2116" s="125"/>
      <c r="AX2116" s="125"/>
      <c r="AY2116" s="1"/>
      <c r="DT2116" s="34"/>
      <c r="DV2116" s="35"/>
      <c r="DZ2116" s="1"/>
      <c r="ED2116" s="6">
        <v>0.29119071766720583</v>
      </c>
      <c r="EF2116" s="10">
        <v>4.8372971137913981E-3</v>
      </c>
      <c r="EJ2116" s="1"/>
      <c r="EN2116" s="36"/>
      <c r="EP2116" s="37"/>
      <c r="ET2116" s="1"/>
      <c r="EX2116" s="6">
        <v>0.30013824865088617</v>
      </c>
      <c r="EZ2116" s="10">
        <v>4.7819615417564222E-3</v>
      </c>
      <c r="FD2116" s="1"/>
      <c r="FH2116" s="52"/>
      <c r="FJ2116" s="53"/>
      <c r="FN2116" s="1"/>
      <c r="FR2116" s="6">
        <v>0.2967051061537736</v>
      </c>
      <c r="FT2116" s="10">
        <v>4.8031434947027555E-3</v>
      </c>
      <c r="FX2116" s="1"/>
      <c r="FY2116" s="11"/>
      <c r="FZ2116" s="11"/>
      <c r="GA2116" s="11"/>
      <c r="GB2116" s="1"/>
      <c r="JX2116" s="1"/>
      <c r="KG2116" s="1"/>
      <c r="KH2116" s="67"/>
      <c r="KJ2116" s="66"/>
      <c r="KL2116" s="65"/>
      <c r="KN2116" s="53"/>
      <c r="KP2116" s="64"/>
      <c r="KR2116" s="63"/>
      <c r="PT2116" s="34"/>
      <c r="PV2116" s="35"/>
      <c r="QF2116" s="36"/>
      <c r="QH2116" s="37"/>
    </row>
    <row r="2117" spans="14:450" ht="15" thickBot="1" x14ac:dyDescent="0.35">
      <c r="N2117" s="1"/>
      <c r="AI2117" s="1"/>
      <c r="AJ2117" s="125"/>
      <c r="AK2117" s="125"/>
      <c r="AL2117" s="125"/>
      <c r="AM2117" s="125"/>
      <c r="AN2117" s="125"/>
      <c r="AO2117" s="125"/>
      <c r="AP2117" s="125"/>
      <c r="AQ2117" s="125"/>
      <c r="AR2117" s="125"/>
      <c r="AS2117" s="125"/>
      <c r="AT2117" s="125"/>
      <c r="AU2117" s="125"/>
      <c r="AV2117" s="125"/>
      <c r="AW2117" s="125"/>
      <c r="AX2117" s="125"/>
      <c r="AY2117" s="1"/>
      <c r="DT2117" s="34"/>
      <c r="DV2117" s="35"/>
      <c r="DZ2117" s="1"/>
      <c r="ED2117" s="2" t="s">
        <v>73</v>
      </c>
      <c r="EF2117" s="7" t="s">
        <v>74</v>
      </c>
      <c r="EJ2117" s="1"/>
      <c r="EN2117" s="36"/>
      <c r="EP2117" s="37"/>
      <c r="ET2117" s="1"/>
      <c r="EX2117" s="2" t="s">
        <v>73</v>
      </c>
      <c r="EZ2117" s="7" t="s">
        <v>74</v>
      </c>
      <c r="FD2117" s="1"/>
      <c r="FH2117" s="52"/>
      <c r="FJ2117" s="53"/>
      <c r="FN2117" s="1"/>
      <c r="FR2117" s="2" t="s">
        <v>73</v>
      </c>
      <c r="FT2117" s="7" t="s">
        <v>74</v>
      </c>
      <c r="FX2117" s="1"/>
      <c r="FY2117" s="11"/>
      <c r="FZ2117" s="11"/>
      <c r="GA2117" s="11"/>
      <c r="GB2117" s="1"/>
      <c r="JX2117" s="1"/>
      <c r="KG2117" s="1"/>
      <c r="KH2117" s="67"/>
      <c r="KJ2117" s="66"/>
      <c r="KL2117" s="65"/>
      <c r="KN2117" s="53"/>
      <c r="KP2117" s="64"/>
      <c r="KR2117" s="63"/>
      <c r="PT2117" s="34"/>
      <c r="PV2117" s="35"/>
      <c r="QF2117" s="36"/>
      <c r="QH2117" s="37"/>
    </row>
    <row r="2118" spans="14:450" x14ac:dyDescent="0.3">
      <c r="N2118" s="1"/>
      <c r="AI2118" s="1"/>
      <c r="AJ2118" s="125"/>
      <c r="AK2118" s="125"/>
      <c r="AL2118" s="125"/>
      <c r="AM2118" s="125"/>
      <c r="AN2118" s="125"/>
      <c r="AO2118" s="125"/>
      <c r="AP2118" s="125"/>
      <c r="AQ2118" s="125"/>
      <c r="AR2118" s="125"/>
      <c r="AS2118" s="125"/>
      <c r="AT2118" s="125"/>
      <c r="AU2118" s="125"/>
      <c r="AV2118" s="125"/>
      <c r="AW2118" s="125"/>
      <c r="AX2118" s="125"/>
      <c r="AY2118" s="1"/>
      <c r="DT2118" s="34"/>
      <c r="DV2118" s="35"/>
      <c r="DZ2118" s="1"/>
      <c r="ED2118" s="4">
        <f t="array" ref="ED2118:ED2121">MMULT(EA2128:EC2131,ED2134:ED2136)+EC2123:EC2126</f>
        <v>1.2862183448411391</v>
      </c>
      <c r="EF2118" s="8">
        <f t="array" ref="EF2118:EF2121">EF2113:EF2116*IF(ED2118:ED2121&gt;0, 1, 0)</f>
        <v>-1.6844928493741041E-3</v>
      </c>
      <c r="EJ2118" s="1"/>
      <c r="EN2118" s="36"/>
      <c r="EP2118" s="37"/>
      <c r="ET2118" s="1"/>
      <c r="EX2118" s="4">
        <f t="array" ref="EX2118:EX2121">MMULT(EU2128:EW2131,EX2134:EX2136)+EW2123:EW2126</f>
        <v>1.288817231991354</v>
      </c>
      <c r="EZ2118" s="8">
        <f t="array" ref="EZ2118:EZ2121">EZ2113:EZ2116*IF(EX2118:EX2121&gt;0, 1, 0)</f>
        <v>-1.6962025346355016E-3</v>
      </c>
      <c r="FD2118" s="1"/>
      <c r="FH2118" s="52"/>
      <c r="FJ2118" s="53"/>
      <c r="FN2118" s="1"/>
      <c r="FR2118" s="4">
        <f t="array" ref="FR2118:FR2121">MMULT(FO2128:FQ2131,FR2134:FR2136)+FQ2123:FQ2126</f>
        <v>1.287823451927276</v>
      </c>
      <c r="FT2118" s="8">
        <f t="array" ref="FT2118:FT2121">FT2113:FT2116*IF(FR2118:FR2121&gt;0, 1, 0)</f>
        <v>-1.6917530348968207E-3</v>
      </c>
      <c r="FX2118" s="1"/>
      <c r="FY2118" s="11"/>
      <c r="FZ2118" s="11"/>
      <c r="GA2118" s="11"/>
      <c r="GB2118" s="1"/>
      <c r="JX2118" s="1"/>
      <c r="KG2118" s="1"/>
      <c r="KH2118" s="67"/>
      <c r="KJ2118" s="66"/>
      <c r="KL2118" s="65"/>
      <c r="KN2118" s="53"/>
      <c r="KP2118" s="64"/>
      <c r="KR2118" s="63"/>
      <c r="PT2118" s="34"/>
      <c r="PV2118" s="35"/>
      <c r="QF2118" s="36"/>
      <c r="QH2118" s="37"/>
    </row>
    <row r="2119" spans="14:450" x14ac:dyDescent="0.3">
      <c r="N2119" s="1"/>
      <c r="AI2119" s="1"/>
      <c r="AJ2119" s="125"/>
      <c r="AK2119" s="125"/>
      <c r="AL2119" s="125"/>
      <c r="AM2119" s="125"/>
      <c r="AN2119" s="125"/>
      <c r="AO2119" s="125"/>
      <c r="AP2119" s="125"/>
      <c r="AQ2119" s="125"/>
      <c r="AR2119" s="125"/>
      <c r="AS2119" s="125"/>
      <c r="AT2119" s="125"/>
      <c r="AU2119" s="125"/>
      <c r="AV2119" s="125"/>
      <c r="AW2119" s="125"/>
      <c r="AX2119" s="125"/>
      <c r="AY2119" s="1"/>
      <c r="DT2119" s="34"/>
      <c r="DV2119" s="35"/>
      <c r="DZ2119" s="1"/>
      <c r="ED2119" s="5">
        <v>0.65343162717496361</v>
      </c>
      <c r="EF2119" s="9">
        <v>1.2338652970092252E-4</v>
      </c>
      <c r="EJ2119" s="1"/>
      <c r="EN2119" s="36"/>
      <c r="EP2119" s="37"/>
      <c r="ET2119" s="1"/>
      <c r="EX2119" s="5">
        <v>0.65204371630753566</v>
      </c>
      <c r="EZ2119" s="9">
        <v>1.0560673098271073E-4</v>
      </c>
      <c r="FD2119" s="1"/>
      <c r="FH2119" s="52"/>
      <c r="FJ2119" s="53"/>
      <c r="FN2119" s="1"/>
      <c r="FR2119" s="5">
        <v>0.65257976358779746</v>
      </c>
      <c r="FT2119" s="9">
        <v>1.1239531330633058E-4</v>
      </c>
      <c r="FX2119" s="1"/>
      <c r="FY2119" s="11"/>
      <c r="FZ2119" s="11"/>
      <c r="GA2119" s="11"/>
      <c r="GB2119" s="1"/>
      <c r="JX2119" s="1"/>
      <c r="KG2119" s="1"/>
      <c r="KH2119" s="67"/>
      <c r="KJ2119" s="66"/>
      <c r="KL2119" s="65"/>
      <c r="KN2119" s="53"/>
      <c r="KP2119" s="64"/>
      <c r="KR2119" s="63"/>
      <c r="PT2119" s="34"/>
      <c r="PV2119" s="35"/>
      <c r="QF2119" s="36"/>
      <c r="QH2119" s="37"/>
    </row>
    <row r="2120" spans="14:450" x14ac:dyDescent="0.3">
      <c r="N2120" s="1"/>
      <c r="AI2120" s="1"/>
      <c r="AJ2120" s="125"/>
      <c r="AK2120" s="125"/>
      <c r="AL2120" s="125"/>
      <c r="AM2120" s="125"/>
      <c r="AN2120" s="125"/>
      <c r="AO2120" s="125"/>
      <c r="AP2120" s="125"/>
      <c r="AQ2120" s="125"/>
      <c r="AR2120" s="125"/>
      <c r="AS2120" s="125"/>
      <c r="AT2120" s="125"/>
      <c r="AU2120" s="125"/>
      <c r="AV2120" s="125"/>
      <c r="AW2120" s="125"/>
      <c r="AX2120" s="125"/>
      <c r="AY2120" s="1"/>
      <c r="DT2120" s="34"/>
      <c r="DV2120" s="35"/>
      <c r="DZ2120" s="1"/>
      <c r="ED2120" s="5">
        <v>-0.7014933309301985</v>
      </c>
      <c r="EF2120" s="9">
        <v>0</v>
      </c>
      <c r="EJ2120" s="1"/>
      <c r="EN2120" s="36"/>
      <c r="EP2120" s="37"/>
      <c r="ER2120" s="44"/>
      <c r="ET2120" s="1"/>
      <c r="EX2120" s="5">
        <v>-0.70673037637252545</v>
      </c>
      <c r="EZ2120" s="9">
        <v>0</v>
      </c>
      <c r="FD2120" s="1"/>
      <c r="FH2120" s="52"/>
      <c r="FJ2120" s="53"/>
      <c r="FN2120" s="1"/>
      <c r="FR2120" s="5">
        <v>-0.70472125040081712</v>
      </c>
      <c r="FT2120" s="9">
        <v>0</v>
      </c>
      <c r="FX2120" s="1"/>
      <c r="FY2120" s="11"/>
      <c r="FZ2120" s="11"/>
      <c r="GA2120" s="11"/>
      <c r="GB2120" s="1"/>
      <c r="JX2120" s="1"/>
      <c r="KG2120" s="1"/>
      <c r="KH2120" s="67"/>
      <c r="KJ2120" s="66"/>
      <c r="KL2120" s="65"/>
      <c r="KN2120" s="53"/>
      <c r="KP2120" s="64"/>
      <c r="KR2120" s="63"/>
      <c r="PT2120" s="34"/>
      <c r="PV2120" s="35"/>
      <c r="QF2120" s="36"/>
      <c r="QH2120" s="37"/>
    </row>
    <row r="2121" spans="14:450" ht="15" thickBot="1" x14ac:dyDescent="0.35">
      <c r="N2121" s="1"/>
      <c r="AI2121" s="1"/>
      <c r="AJ2121" s="125"/>
      <c r="AK2121" s="125"/>
      <c r="AL2121" s="125"/>
      <c r="AM2121" s="125"/>
      <c r="AN2121" s="125"/>
      <c r="AO2121" s="125"/>
      <c r="AP2121" s="125"/>
      <c r="AQ2121" s="125"/>
      <c r="AR2121" s="125"/>
      <c r="AS2121" s="125"/>
      <c r="AT2121" s="125"/>
      <c r="AU2121" s="125"/>
      <c r="AV2121" s="125"/>
      <c r="AW2121" s="125"/>
      <c r="AX2121" s="125"/>
      <c r="AY2121" s="1"/>
      <c r="DT2121" s="34"/>
      <c r="DV2121" s="35"/>
      <c r="DZ2121" s="1"/>
      <c r="ED2121" s="6">
        <v>0.29119071766720583</v>
      </c>
      <c r="EF2121" s="10">
        <v>4.8372971137913981E-3</v>
      </c>
      <c r="EJ2121" s="1"/>
      <c r="EN2121" s="36"/>
      <c r="EP2121" s="37"/>
      <c r="ER2121" s="44"/>
      <c r="ET2121" s="1"/>
      <c r="EX2121" s="6">
        <v>0.30013824865088617</v>
      </c>
      <c r="EZ2121" s="10">
        <v>4.7819615417564222E-3</v>
      </c>
      <c r="FD2121" s="1"/>
      <c r="FH2121" s="52"/>
      <c r="FJ2121" s="53"/>
      <c r="FN2121" s="1"/>
      <c r="FR2121" s="6">
        <v>0.2967051061537736</v>
      </c>
      <c r="FT2121" s="10">
        <v>4.8031434947027555E-3</v>
      </c>
      <c r="FX2121" s="1"/>
      <c r="FY2121" s="11"/>
      <c r="FZ2121" s="11"/>
      <c r="GA2121" s="11"/>
      <c r="GB2121" s="1"/>
      <c r="JX2121" s="1"/>
      <c r="KG2121" s="1"/>
      <c r="KH2121" s="67"/>
      <c r="KJ2121" s="66"/>
      <c r="KL2121" s="65"/>
      <c r="KN2121" s="53"/>
      <c r="KP2121" s="64"/>
      <c r="KR2121" s="63"/>
      <c r="PT2121" s="34"/>
      <c r="PV2121" s="35"/>
      <c r="QF2121" s="36"/>
      <c r="QH2121" s="37"/>
    </row>
    <row r="2122" spans="14:450" ht="15" thickBot="1" x14ac:dyDescent="0.35">
      <c r="N2122" s="1"/>
      <c r="AI2122" s="1"/>
      <c r="AJ2122" s="125"/>
      <c r="AK2122" s="125"/>
      <c r="AL2122" s="125"/>
      <c r="AM2122" s="125"/>
      <c r="AN2122" s="125"/>
      <c r="AO2122" s="125"/>
      <c r="AP2122" s="125"/>
      <c r="AQ2122" s="125"/>
      <c r="AR2122" s="125"/>
      <c r="AS2122" s="125"/>
      <c r="AT2122" s="125"/>
      <c r="AU2122" s="125"/>
      <c r="AV2122" s="125"/>
      <c r="AW2122" s="125"/>
      <c r="AX2122" s="125"/>
      <c r="AY2122" s="1"/>
      <c r="DT2122" s="34"/>
      <c r="DV2122" s="35"/>
      <c r="DZ2122" s="1"/>
      <c r="EC2122" t="s">
        <v>8</v>
      </c>
      <c r="ED2122" s="2"/>
      <c r="EF2122" s="7"/>
      <c r="EG2122" t="s">
        <v>9</v>
      </c>
      <c r="EJ2122" s="1"/>
      <c r="EN2122" s="36"/>
      <c r="EP2122" s="37"/>
      <c r="ER2122" s="44"/>
      <c r="ET2122" s="1"/>
      <c r="EW2122" t="s">
        <v>8</v>
      </c>
      <c r="EX2122" s="2"/>
      <c r="EZ2122" s="7"/>
      <c r="FA2122" t="s">
        <v>9</v>
      </c>
      <c r="FD2122" s="1"/>
      <c r="FH2122" s="52"/>
      <c r="FJ2122" s="53"/>
      <c r="FN2122" s="1"/>
      <c r="FQ2122" t="s">
        <v>8</v>
      </c>
      <c r="FR2122" s="2"/>
      <c r="FT2122" s="7"/>
      <c r="FU2122" t="s">
        <v>9</v>
      </c>
      <c r="FX2122" s="1"/>
      <c r="FY2122" s="11" t="s">
        <v>10</v>
      </c>
      <c r="FZ2122" s="11"/>
      <c r="GA2122" s="11"/>
      <c r="GB2122" s="1"/>
      <c r="JX2122" s="1"/>
      <c r="KG2122" s="1"/>
      <c r="KH2122" s="67"/>
      <c r="KJ2122" s="66"/>
      <c r="KL2122" s="65"/>
      <c r="KN2122" s="53"/>
      <c r="KP2122" s="64"/>
      <c r="KR2122" s="63"/>
      <c r="PT2122" s="34"/>
      <c r="PV2122" s="35"/>
      <c r="QF2122" s="36"/>
      <c r="QH2122" s="37"/>
    </row>
    <row r="2123" spans="14:450" x14ac:dyDescent="0.3">
      <c r="N2123" s="1"/>
      <c r="AI2123" s="1"/>
      <c r="AJ2123" s="125"/>
      <c r="AK2123" s="125"/>
      <c r="AL2123" s="125"/>
      <c r="AM2123" s="125"/>
      <c r="AN2123" s="125"/>
      <c r="AO2123" s="125"/>
      <c r="AP2123" s="125"/>
      <c r="AQ2123" s="125"/>
      <c r="AR2123" s="125"/>
      <c r="AS2123" s="125"/>
      <c r="AT2123" s="125"/>
      <c r="AU2123" s="125"/>
      <c r="AV2123" s="125"/>
      <c r="AW2123" s="125"/>
      <c r="AX2123" s="125"/>
      <c r="AY2123" s="1"/>
      <c r="DT2123" s="34"/>
      <c r="DV2123" s="35"/>
      <c r="DZ2123" s="1"/>
      <c r="EC2123" s="12">
        <v>0.21</v>
      </c>
      <c r="ED2123" s="2"/>
      <c r="EF2123" s="7"/>
      <c r="EG2123" s="12">
        <f t="array" ref="EG2123:EG2126">EF2118:EF2121</f>
        <v>-1.6844928493741041E-3</v>
      </c>
      <c r="EJ2123" s="1"/>
      <c r="EN2123" s="36"/>
      <c r="EP2123" s="37"/>
      <c r="ER2123" s="44"/>
      <c r="ET2123" s="1"/>
      <c r="EW2123" s="12">
        <v>0.21</v>
      </c>
      <c r="EX2123" s="2"/>
      <c r="EZ2123" s="7"/>
      <c r="FA2123" s="12">
        <f t="array" ref="FA2123:FA2126">EZ2118:EZ2121</f>
        <v>-1.6962025346355016E-3</v>
      </c>
      <c r="FD2123" s="1"/>
      <c r="FH2123" s="52"/>
      <c r="FJ2123" s="53"/>
      <c r="FN2123" s="1"/>
      <c r="FQ2123" s="12">
        <v>0.21</v>
      </c>
      <c r="FR2123" s="2"/>
      <c r="FT2123" s="7"/>
      <c r="FU2123" s="12">
        <f t="array" ref="FU2123:FU2126">FT2118:FT2121</f>
        <v>-1.6917530348968207E-3</v>
      </c>
      <c r="FX2123" s="1"/>
      <c r="FY2123" s="15">
        <f t="array" ref="FY2123:FY2126">EG2123:EG2126+FA2123:FA2126+FU2123:FU2126</f>
        <v>-5.0724484189064263E-3</v>
      </c>
      <c r="FZ2123" s="11"/>
      <c r="GA2123" s="11"/>
      <c r="GB2123" s="1"/>
      <c r="JX2123" s="1"/>
      <c r="KG2123" s="1"/>
      <c r="KH2123" s="67"/>
      <c r="KJ2123" s="66"/>
      <c r="KL2123" s="65"/>
      <c r="KN2123" s="53"/>
      <c r="KP2123" s="64"/>
      <c r="KR2123" s="63"/>
      <c r="PT2123" s="34"/>
      <c r="PV2123" s="35"/>
      <c r="QF2123" s="36"/>
      <c r="QH2123" s="37"/>
    </row>
    <row r="2124" spans="14:450" x14ac:dyDescent="0.3">
      <c r="N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DT2124" s="34"/>
      <c r="DV2124" s="35"/>
      <c r="DZ2124" s="1"/>
      <c r="EC2124" s="13">
        <v>-0.8</v>
      </c>
      <c r="ED2124" s="2"/>
      <c r="EF2124" s="7"/>
      <c r="EG2124" s="13">
        <v>1.2338652970092252E-4</v>
      </c>
      <c r="EJ2124" s="1"/>
      <c r="EN2124" s="36"/>
      <c r="EP2124" s="37"/>
      <c r="ER2124" s="44"/>
      <c r="ET2124" s="1"/>
      <c r="EW2124" s="13">
        <v>-0.8</v>
      </c>
      <c r="EX2124" s="2"/>
      <c r="EZ2124" s="7"/>
      <c r="FA2124" s="13">
        <v>1.0560673098271073E-4</v>
      </c>
      <c r="FD2124" s="1"/>
      <c r="FH2124" s="52"/>
      <c r="FJ2124" s="53"/>
      <c r="FN2124" s="1"/>
      <c r="FQ2124" s="13">
        <v>-0.8</v>
      </c>
      <c r="FR2124" s="2"/>
      <c r="FT2124" s="7"/>
      <c r="FU2124" s="13">
        <v>1.1239531330633058E-4</v>
      </c>
      <c r="FX2124" s="1"/>
      <c r="FY2124" s="16">
        <v>3.4138857398996383E-4</v>
      </c>
      <c r="FZ2124" s="11"/>
      <c r="GA2124" s="11"/>
      <c r="GB2124" s="1"/>
      <c r="JX2124" s="1"/>
      <c r="KG2124" s="1"/>
      <c r="KH2124" s="67"/>
      <c r="KJ2124" s="66"/>
      <c r="KL2124" s="65"/>
      <c r="KN2124" s="53"/>
      <c r="KP2124" s="64"/>
      <c r="KR2124" s="63"/>
      <c r="PT2124" s="34"/>
      <c r="PV2124" s="35"/>
      <c r="QF2124" s="36"/>
      <c r="QH2124" s="37"/>
    </row>
    <row r="2125" spans="14:450" x14ac:dyDescent="0.3">
      <c r="N2125" s="1"/>
      <c r="AI2125" s="1"/>
      <c r="DT2125" s="34"/>
      <c r="DV2125" s="35"/>
      <c r="DZ2125" s="1"/>
      <c r="EC2125" s="13">
        <v>-0.9</v>
      </c>
      <c r="ED2125" s="2"/>
      <c r="EF2125" s="7"/>
      <c r="EG2125" s="13">
        <v>0</v>
      </c>
      <c r="EJ2125" s="1"/>
      <c r="EN2125" s="36"/>
      <c r="EP2125" s="37"/>
      <c r="ER2125" s="44"/>
      <c r="ET2125" s="1"/>
      <c r="EW2125" s="13">
        <v>-0.9</v>
      </c>
      <c r="EX2125" s="2"/>
      <c r="EZ2125" s="7"/>
      <c r="FA2125" s="13">
        <v>0</v>
      </c>
      <c r="FD2125" s="1"/>
      <c r="FH2125" s="52"/>
      <c r="FJ2125" s="53"/>
      <c r="FN2125" s="1"/>
      <c r="FQ2125" s="13">
        <v>-0.9</v>
      </c>
      <c r="FR2125" s="2"/>
      <c r="FT2125" s="7"/>
      <c r="FU2125" s="13">
        <v>0</v>
      </c>
      <c r="FX2125" s="1"/>
      <c r="FY2125" s="16">
        <v>0</v>
      </c>
      <c r="FZ2125" s="11"/>
      <c r="GA2125" s="11"/>
      <c r="GB2125" s="1"/>
      <c r="JX2125" s="1"/>
      <c r="KG2125" s="1"/>
      <c r="KH2125" s="67"/>
      <c r="KJ2125" s="66"/>
      <c r="KL2125" s="65"/>
      <c r="KN2125" s="53"/>
      <c r="KP2125" s="64"/>
      <c r="KR2125" s="63"/>
      <c r="PT2125" s="34"/>
      <c r="PV2125" s="35"/>
      <c r="QF2125" s="36"/>
      <c r="QH2125" s="37"/>
    </row>
    <row r="2126" spans="14:450" ht="15" thickBot="1" x14ac:dyDescent="0.35">
      <c r="N2126" s="1"/>
      <c r="AI2126" s="1"/>
      <c r="DT2126" s="34"/>
      <c r="DV2126" s="35"/>
      <c r="DZ2126" s="1"/>
      <c r="EC2126" s="14">
        <v>0.75</v>
      </c>
      <c r="ED2126" s="2"/>
      <c r="EF2126" s="7"/>
      <c r="EG2126" s="14">
        <v>4.8372971137913981E-3</v>
      </c>
      <c r="EJ2126" s="1"/>
      <c r="EN2126" s="36"/>
      <c r="EP2126" s="37"/>
      <c r="ER2126" s="44"/>
      <c r="ET2126" s="1"/>
      <c r="EW2126" s="14">
        <v>0.75</v>
      </c>
      <c r="EX2126" s="2"/>
      <c r="EZ2126" s="7"/>
      <c r="FA2126" s="14">
        <v>4.7819615417564222E-3</v>
      </c>
      <c r="FD2126" s="1"/>
      <c r="FH2126" s="52"/>
      <c r="FJ2126" s="53"/>
      <c r="FN2126" s="1"/>
      <c r="FQ2126" s="14">
        <v>0.75</v>
      </c>
      <c r="FR2126" s="2"/>
      <c r="FT2126" s="7"/>
      <c r="FU2126" s="14">
        <v>4.8031434947027555E-3</v>
      </c>
      <c r="FX2126" s="1"/>
      <c r="FY2126" s="17">
        <v>1.4422402150250575E-2</v>
      </c>
      <c r="FZ2126" s="11"/>
      <c r="GA2126" s="11"/>
      <c r="GB2126" s="1"/>
      <c r="JX2126" s="1"/>
      <c r="KG2126" s="1"/>
      <c r="KH2126" s="67"/>
      <c r="KJ2126" s="66"/>
      <c r="KL2126" s="65"/>
      <c r="KN2126" s="53"/>
      <c r="KP2126" s="64"/>
      <c r="KR2126" s="63"/>
      <c r="PT2126" s="34"/>
      <c r="PV2126" s="35"/>
      <c r="QF2126" s="36"/>
      <c r="QH2126" s="37"/>
    </row>
    <row r="2127" spans="14:450" ht="15" thickBot="1" x14ac:dyDescent="0.35">
      <c r="N2127" s="1"/>
      <c r="AI2127" s="1"/>
      <c r="DT2127" s="34"/>
      <c r="DV2127" s="35"/>
      <c r="DZ2127" s="1"/>
      <c r="EA2127" t="s">
        <v>11</v>
      </c>
      <c r="ED2127" s="2"/>
      <c r="EF2127" s="7"/>
      <c r="EI2127" t="s">
        <v>75</v>
      </c>
      <c r="EJ2127" s="1"/>
      <c r="EN2127" s="36"/>
      <c r="EP2127" s="37"/>
      <c r="ER2127" s="44"/>
      <c r="ET2127" s="1"/>
      <c r="EU2127" t="s">
        <v>11</v>
      </c>
      <c r="EX2127" s="2"/>
      <c r="EZ2127" s="7"/>
      <c r="FC2127" t="s">
        <v>75</v>
      </c>
      <c r="FD2127" s="1"/>
      <c r="FH2127" s="52"/>
      <c r="FJ2127" s="53"/>
      <c r="FN2127" s="1"/>
      <c r="FO2127" t="s">
        <v>11</v>
      </c>
      <c r="FR2127" s="2"/>
      <c r="FT2127" s="7"/>
      <c r="FW2127" t="s">
        <v>75</v>
      </c>
      <c r="FX2127" s="1"/>
      <c r="FY2127" s="11" t="s">
        <v>13</v>
      </c>
      <c r="FZ2127" s="11"/>
      <c r="GA2127" s="11"/>
      <c r="GB2127" s="1"/>
      <c r="JX2127" s="1"/>
      <c r="KG2127" s="1"/>
      <c r="KH2127" s="67"/>
      <c r="KJ2127" s="66"/>
      <c r="KL2127" s="65"/>
      <c r="KN2127" s="53"/>
      <c r="KP2127" s="64"/>
      <c r="KR2127" s="63"/>
      <c r="PT2127" s="34"/>
      <c r="PV2127" s="35"/>
      <c r="QF2127" s="36"/>
      <c r="QH2127" s="37"/>
    </row>
    <row r="2128" spans="14:450" x14ac:dyDescent="0.3">
      <c r="N2128" s="1"/>
      <c r="AI2128" s="1"/>
      <c r="DT2128" s="34"/>
      <c r="DV2128" s="35"/>
      <c r="DZ2128" s="1"/>
      <c r="EA2128" s="18">
        <v>0.3755456420628781</v>
      </c>
      <c r="EB2128" s="19">
        <v>1.1567472474721689</v>
      </c>
      <c r="EC2128" s="20">
        <v>0.33410361485101858</v>
      </c>
      <c r="ED2128" s="2"/>
      <c r="EF2128" s="7"/>
      <c r="EG2128" s="18">
        <f t="array" ref="EG2128:EI2131">MMULT(EF2118:EF2121,TRANSPOSE(ED2134:ED2136))</f>
        <v>1.9945195639119301E-4</v>
      </c>
      <c r="EH2128" s="19">
        <v>-2.336760234051204E-3</v>
      </c>
      <c r="EI2128" s="20">
        <v>2.4401278921538302E-3</v>
      </c>
      <c r="EJ2128" s="1"/>
      <c r="EN2128" s="36"/>
      <c r="EP2128" s="37"/>
      <c r="ER2128" s="44"/>
      <c r="ET2128" s="1"/>
      <c r="EU2128" s="18">
        <f t="array" ref="EU2128:EW2131">EA2128:EC2131</f>
        <v>0.3755456420628781</v>
      </c>
      <c r="EV2128" s="19">
        <v>1.1567472474721689</v>
      </c>
      <c r="EW2128" s="20">
        <v>0.33410361485101858</v>
      </c>
      <c r="EX2128" s="2"/>
      <c r="EZ2128" s="7"/>
      <c r="FA2128" s="18">
        <f t="array" ref="FA2128:FC2131">MMULT(EZ2118:EZ2121,TRANSPOSE(EX2134:EX2136))</f>
        <v>2.1369867160848751E-4</v>
      </c>
      <c r="FB2128" s="19">
        <v>-2.3590106108647159E-3</v>
      </c>
      <c r="FC2128" s="20">
        <v>2.4502365922950435E-3</v>
      </c>
      <c r="FD2128" s="1"/>
      <c r="FH2128" s="52"/>
      <c r="FJ2128" s="53"/>
      <c r="FN2128" s="1"/>
      <c r="FO2128" s="18">
        <f t="array" ref="FO2128:FQ2131">EU2128:EW2131</f>
        <v>0.3755456420628781</v>
      </c>
      <c r="FP2128" s="19">
        <v>1.1567472474721689</v>
      </c>
      <c r="FQ2128" s="20">
        <v>0.33410361485101858</v>
      </c>
      <c r="FR2128" s="2"/>
      <c r="FT2128" s="7"/>
      <c r="FU2128" s="18">
        <f t="array" ref="FU2128:FW2131">MMULT(FT2118:FT2121,TRANSPOSE(FR2134:FR2136))</f>
        <v>2.0821879525436963E-4</v>
      </c>
      <c r="FV2128" s="19">
        <v>-2.3505309145976515E-3</v>
      </c>
      <c r="FW2128" s="20">
        <v>2.4464368902121845E-3</v>
      </c>
      <c r="FX2128" s="1"/>
      <c r="FY2128" s="26">
        <f t="array" ref="FY2128:GA2131">EG2128:EI2131+FA2128:FC2131+FU2128:FW2131</f>
        <v>6.2136942325405017E-4</v>
      </c>
      <c r="FZ2128" s="27">
        <v>-7.0463017595135714E-3</v>
      </c>
      <c r="GA2128" s="28">
        <v>7.3368013746610578E-3</v>
      </c>
      <c r="GB2128" s="1"/>
      <c r="JX2128" s="1"/>
      <c r="KG2128" s="1"/>
      <c r="KH2128" s="67"/>
      <c r="KJ2128" s="66"/>
      <c r="KL2128" s="65"/>
      <c r="KN2128" s="53"/>
      <c r="KP2128" s="64"/>
      <c r="KR2128" s="63"/>
      <c r="PT2128" s="34"/>
      <c r="PV2128" s="35"/>
      <c r="QF2128" s="36"/>
      <c r="QH2128" s="37"/>
    </row>
    <row r="2129" spans="14:450" x14ac:dyDescent="0.3">
      <c r="N2129" s="1"/>
      <c r="AI2129" s="1"/>
      <c r="DT2129" s="34"/>
      <c r="DV2129" s="35"/>
      <c r="DZ2129" s="1"/>
      <c r="EA2129" s="21">
        <v>0.17505556274316628</v>
      </c>
      <c r="EB2129">
        <v>0.54669008802226471</v>
      </c>
      <c r="EC2129" s="22">
        <v>-0.49412438722301572</v>
      </c>
      <c r="ED2129" s="2"/>
      <c r="EF2129" s="7"/>
      <c r="EG2129" s="21">
        <v>-1.4609551325975113E-5</v>
      </c>
      <c r="EH2129">
        <v>1.7116411988915504E-4</v>
      </c>
      <c r="EI2129" s="22">
        <v>-1.7873564304601112E-4</v>
      </c>
      <c r="EJ2129" s="1"/>
      <c r="EN2129" s="36"/>
      <c r="EP2129" s="37"/>
      <c r="ER2129" s="44"/>
      <c r="ET2129" s="1"/>
      <c r="EU2129" s="21">
        <v>0.17505556274316628</v>
      </c>
      <c r="EV2129">
        <v>0.54669008802226471</v>
      </c>
      <c r="EW2129" s="22">
        <v>-0.49412438722301572</v>
      </c>
      <c r="EX2129" s="2"/>
      <c r="EZ2129" s="7"/>
      <c r="FA2129" s="21">
        <v>-1.3305025586917805E-5</v>
      </c>
      <c r="FB2129">
        <v>1.4687361554997636E-4</v>
      </c>
      <c r="FC2129" s="22">
        <v>-1.5255340760477167E-4</v>
      </c>
      <c r="FD2129" s="1"/>
      <c r="FH2129" s="52"/>
      <c r="FJ2129" s="53"/>
      <c r="FN2129" s="1"/>
      <c r="FO2129" s="21">
        <v>0.17505556274316628</v>
      </c>
      <c r="FP2129">
        <v>0.54669008802226471</v>
      </c>
      <c r="FQ2129" s="22">
        <v>-0.49412438722301572</v>
      </c>
      <c r="FR2129" s="2"/>
      <c r="FT2129" s="7"/>
      <c r="FU2129" s="21">
        <v>-1.3833471107270041E-5</v>
      </c>
      <c r="FV2129">
        <v>1.5616266271307832E-4</v>
      </c>
      <c r="FW2129" s="22">
        <v>-1.6253438598165941E-4</v>
      </c>
      <c r="FX2129" s="1"/>
      <c r="FY2129" s="29">
        <v>-4.1748048020162954E-5</v>
      </c>
      <c r="FZ2129" s="11">
        <v>4.7420039815220975E-4</v>
      </c>
      <c r="GA2129" s="30">
        <v>-4.9382343663244223E-4</v>
      </c>
      <c r="GB2129" s="1"/>
      <c r="JX2129" s="1"/>
      <c r="KG2129" s="1"/>
      <c r="KH2129" s="67"/>
      <c r="KJ2129" s="66"/>
      <c r="KL2129" s="65"/>
      <c r="KN2129" s="53"/>
      <c r="KP2129" s="64"/>
      <c r="KR2129" s="63"/>
      <c r="PT2129" s="34"/>
      <c r="PV2129" s="35"/>
      <c r="QF2129" s="36"/>
      <c r="QH2129" s="37"/>
    </row>
    <row r="2130" spans="14:450" x14ac:dyDescent="0.3">
      <c r="N2130" s="1"/>
      <c r="AI2130" s="1"/>
      <c r="DT2130" s="34"/>
      <c r="DV2130" s="35"/>
      <c r="DZ2130" s="1"/>
      <c r="EA2130" s="21">
        <v>0.40324642079995354</v>
      </c>
      <c r="EB2130">
        <v>-0.20144462406676578</v>
      </c>
      <c r="EC2130" s="22">
        <v>-0.36290685495112385</v>
      </c>
      <c r="ED2130" s="2"/>
      <c r="EF2130" s="7"/>
      <c r="EG2130" s="21">
        <v>0</v>
      </c>
      <c r="EH2130">
        <v>0</v>
      </c>
      <c r="EI2130" s="22">
        <v>0</v>
      </c>
      <c r="EJ2130" s="1"/>
      <c r="EN2130" s="36"/>
      <c r="EP2130" s="37"/>
      <c r="ER2130" s="44"/>
      <c r="ET2130" s="1"/>
      <c r="EU2130" s="21">
        <v>0.40324642079995354</v>
      </c>
      <c r="EV2130">
        <v>-0.20144462406676578</v>
      </c>
      <c r="EW2130" s="22">
        <v>-0.36290685495112385</v>
      </c>
      <c r="EX2130" s="2"/>
      <c r="EZ2130" s="7"/>
      <c r="FA2130" s="21">
        <v>0</v>
      </c>
      <c r="FB2130">
        <v>0</v>
      </c>
      <c r="FC2130" s="22">
        <v>0</v>
      </c>
      <c r="FD2130" s="1"/>
      <c r="FH2130" s="52"/>
      <c r="FJ2130" s="53"/>
      <c r="FN2130" s="1"/>
      <c r="FO2130" s="21">
        <v>0.40324642079995354</v>
      </c>
      <c r="FP2130">
        <v>-0.20144462406676578</v>
      </c>
      <c r="FQ2130" s="22">
        <v>-0.36290685495112385</v>
      </c>
      <c r="FR2130" s="2"/>
      <c r="FT2130" s="7"/>
      <c r="FU2130" s="21">
        <v>0</v>
      </c>
      <c r="FV2130">
        <v>0</v>
      </c>
      <c r="FW2130" s="22">
        <v>0</v>
      </c>
      <c r="FX2130" s="1"/>
      <c r="FY2130" s="29">
        <v>0</v>
      </c>
      <c r="FZ2130" s="11">
        <v>0</v>
      </c>
      <c r="GA2130" s="30">
        <v>0</v>
      </c>
      <c r="GB2130" s="1"/>
      <c r="JX2130" s="1"/>
      <c r="KG2130" s="1"/>
      <c r="KH2130" s="67"/>
      <c r="KJ2130" s="66"/>
      <c r="KL2130" s="65"/>
      <c r="KN2130" s="53"/>
      <c r="KP2130" s="64"/>
      <c r="KR2130" s="63"/>
      <c r="PT2130" s="34"/>
      <c r="PV2130" s="35"/>
      <c r="QF2130" s="36"/>
      <c r="QH2130" s="37"/>
    </row>
    <row r="2131" spans="14:450" ht="15" thickBot="1" x14ac:dyDescent="0.35">
      <c r="N2131" s="1"/>
      <c r="AI2131" s="1"/>
      <c r="DT2131" s="34"/>
      <c r="DV2131" s="35"/>
      <c r="DZ2131" s="1"/>
      <c r="EA2131" s="23">
        <v>-1.1957010670947361</v>
      </c>
      <c r="EB2131" s="24">
        <v>-0.24191167976293498</v>
      </c>
      <c r="EC2131" s="25">
        <v>0.18280036895560489</v>
      </c>
      <c r="ED2131" s="2"/>
      <c r="EF2131" s="7"/>
      <c r="EG2131" s="23">
        <v>-5.7275896027083359E-4</v>
      </c>
      <c r="EH2131" s="24">
        <v>6.7103897413387098E-3</v>
      </c>
      <c r="EI2131" s="25">
        <v>-7.0072269017843591E-3</v>
      </c>
      <c r="EJ2131" s="1"/>
      <c r="EN2131" s="36"/>
      <c r="EP2131" s="37"/>
      <c r="ER2131" s="44"/>
      <c r="ET2131" s="1"/>
      <c r="EU2131" s="23">
        <v>-1.1957010670947361</v>
      </c>
      <c r="EV2131" s="24">
        <v>-0.24191167976293498</v>
      </c>
      <c r="EW2131" s="25">
        <v>0.18280036895560489</v>
      </c>
      <c r="EX2131" s="2"/>
      <c r="EZ2131" s="7"/>
      <c r="FA2131" s="23">
        <v>-6.0246274150027666E-4</v>
      </c>
      <c r="FB2131" s="24">
        <v>6.6505607599357322E-3</v>
      </c>
      <c r="FC2131" s="25">
        <v>-6.9077465180636989E-3</v>
      </c>
      <c r="FD2131" s="1"/>
      <c r="FH2131" s="52"/>
      <c r="FJ2131" s="53"/>
      <c r="FN2131" s="1"/>
      <c r="FO2131" s="23">
        <v>-1.1957010670947361</v>
      </c>
      <c r="FP2131" s="24">
        <v>-0.24191167976293498</v>
      </c>
      <c r="FQ2131" s="25">
        <v>0.18280036895560489</v>
      </c>
      <c r="FR2131" s="2"/>
      <c r="FT2131" s="7"/>
      <c r="FU2131" s="23">
        <v>-5.9116474525010472E-4</v>
      </c>
      <c r="FV2131" s="24">
        <v>6.6735138277650534E-3</v>
      </c>
      <c r="FW2131" s="25">
        <v>-6.9458054408870372E-3</v>
      </c>
      <c r="FX2131" s="1"/>
      <c r="FY2131" s="31">
        <v>-1.7663864470212147E-3</v>
      </c>
      <c r="FZ2131" s="32">
        <v>2.0034464329039495E-2</v>
      </c>
      <c r="GA2131" s="33">
        <v>-2.0860778860735094E-2</v>
      </c>
      <c r="GB2131" s="1"/>
      <c r="JX2131" s="1"/>
      <c r="KG2131" s="1"/>
      <c r="KH2131" s="67"/>
      <c r="KJ2131" s="66"/>
      <c r="KL2131" s="65"/>
      <c r="KN2131" s="53"/>
      <c r="KP2131" s="64"/>
      <c r="KR2131" s="63"/>
      <c r="PT2131" s="34"/>
      <c r="PV2131" s="35"/>
      <c r="QF2131" s="36"/>
      <c r="QH2131" s="37"/>
    </row>
    <row r="2132" spans="14:450" x14ac:dyDescent="0.3">
      <c r="N2132" s="1"/>
      <c r="AI2132" s="1"/>
      <c r="DT2132" s="34"/>
      <c r="DV2132" s="35"/>
      <c r="DZ2132" s="1"/>
      <c r="ED2132" s="2"/>
      <c r="EF2132" s="7"/>
      <c r="EJ2132" s="1"/>
      <c r="EN2132" s="36"/>
      <c r="EP2132" s="37"/>
      <c r="ER2132" s="44"/>
      <c r="ET2132" s="1"/>
      <c r="EX2132" s="2"/>
      <c r="EZ2132" s="7"/>
      <c r="FD2132" s="1"/>
      <c r="FH2132" s="52"/>
      <c r="FJ2132" s="53"/>
      <c r="FN2132" s="1"/>
      <c r="FR2132" s="2"/>
      <c r="FT2132" s="7"/>
      <c r="FX2132" s="1"/>
      <c r="FY2132" s="1"/>
      <c r="FZ2132" s="1"/>
      <c r="GA2132" s="1"/>
      <c r="GB2132" s="1"/>
      <c r="JX2132" s="1"/>
      <c r="KG2132" s="1"/>
      <c r="KH2132" s="67"/>
      <c r="KJ2132" s="66"/>
      <c r="KL2132" s="65"/>
      <c r="KN2132" s="53"/>
      <c r="KP2132" s="64"/>
      <c r="KR2132" s="63"/>
      <c r="PT2132" s="34"/>
      <c r="PV2132" s="35"/>
      <c r="QF2132" s="36"/>
      <c r="QH2132" s="37"/>
    </row>
    <row r="2133" spans="14:450" ht="15" thickBot="1" x14ac:dyDescent="0.35">
      <c r="N2133" s="1"/>
      <c r="AI2133" s="1"/>
      <c r="DT2133" s="34"/>
      <c r="DV2133" s="35"/>
      <c r="DZ2133" s="1"/>
      <c r="ED2133" s="2" t="s">
        <v>18</v>
      </c>
      <c r="EF2133" s="7" t="s">
        <v>19</v>
      </c>
      <c r="EJ2133" s="1"/>
      <c r="EN2133" s="36"/>
      <c r="EP2133" s="37"/>
      <c r="ER2133" s="44"/>
      <c r="ET2133" s="1"/>
      <c r="EX2133" s="2" t="s">
        <v>20</v>
      </c>
      <c r="EZ2133" s="7" t="s">
        <v>21</v>
      </c>
      <c r="FD2133" s="1"/>
      <c r="FH2133" s="52"/>
      <c r="FJ2133" s="53"/>
      <c r="FN2133" s="1"/>
      <c r="FR2133" s="2" t="s">
        <v>200</v>
      </c>
      <c r="FT2133" s="7" t="s">
        <v>201</v>
      </c>
      <c r="FX2133" s="1"/>
      <c r="JX2133" s="1"/>
      <c r="KG2133" s="1"/>
      <c r="KH2133" s="67"/>
      <c r="KJ2133" s="66"/>
      <c r="KL2133" s="65"/>
      <c r="KN2133" s="53"/>
      <c r="KP2133" s="64"/>
      <c r="KR2133" s="63"/>
      <c r="PT2133" s="34"/>
      <c r="PV2133" s="35"/>
      <c r="QF2133" s="36"/>
      <c r="QH2133" s="37"/>
    </row>
    <row r="2134" spans="14:450" x14ac:dyDescent="0.3">
      <c r="N2134" s="1"/>
      <c r="AI2134" s="1"/>
      <c r="DT2134" s="34"/>
      <c r="DV2134" s="35"/>
      <c r="DZ2134" s="1"/>
      <c r="ED2134" s="4">
        <f t="array" ref="ED2134:ED2136">EA2155:EA2157</f>
        <v>-0.11840475099986447</v>
      </c>
      <c r="EF2134" s="8">
        <f t="array" ref="EF2134:EF2136">MMULT(TRANSPOSE(EA2128:EC2131),EF2118:EF2121)</f>
        <v>-6.3949657710914657E-3</v>
      </c>
      <c r="EJ2134" s="1"/>
      <c r="EN2134" s="36"/>
      <c r="EP2134" s="37"/>
      <c r="ER2134" s="44"/>
      <c r="ET2134" s="1"/>
      <c r="EX2134" s="4">
        <f t="array" ref="EX2134:EX2136">EU2155:EU2157</f>
        <v>-0.1259865300545665</v>
      </c>
      <c r="EZ2134" s="8">
        <f t="array" ref="EZ2134:EZ2136">MMULT(TRANSPOSE(EU2128:EW2131),EZ2118:EZ2121)</f>
        <v>-6.3363109425008694E-3</v>
      </c>
      <c r="FD2134" s="1"/>
      <c r="FH2134" s="52"/>
      <c r="FJ2134" s="53"/>
      <c r="FN2134" s="1"/>
      <c r="FR2134" s="4">
        <f t="array" ref="FR2134:FR2136">FO2155:FO2157</f>
        <v>-0.12307871832313208</v>
      </c>
      <c r="FT2134" s="8">
        <f t="array" ref="FT2134:FT2136">MMULT(TRANSPOSE(FO2128:FQ2131),FT2118:FT2121)</f>
        <v>-6.3587788569068396E-3</v>
      </c>
      <c r="FX2134" s="1"/>
      <c r="JX2134" s="1"/>
      <c r="KG2134" s="1"/>
      <c r="KH2134" s="67"/>
      <c r="KJ2134" s="66"/>
      <c r="KL2134" s="65"/>
      <c r="KN2134" s="53"/>
      <c r="KP2134" s="64"/>
      <c r="KR2134" s="63"/>
      <c r="PT2134" s="34"/>
      <c r="PV2134" s="35"/>
      <c r="QF2134" s="36"/>
      <c r="QH2134" s="37"/>
    </row>
    <row r="2135" spans="14:450" x14ac:dyDescent="0.3">
      <c r="N2135" s="1"/>
      <c r="AI2135" s="1"/>
      <c r="DT2135" s="34"/>
      <c r="DV2135" s="35"/>
      <c r="DZ2135" s="1"/>
      <c r="ED2135" s="5">
        <v>1.3872188504210383</v>
      </c>
      <c r="EF2135" s="9">
        <v>-3.0512769444267611E-3</v>
      </c>
      <c r="EJ2135" s="1"/>
      <c r="EN2135" s="36"/>
      <c r="EP2135" s="37"/>
      <c r="ER2135" s="44"/>
      <c r="ET2135" s="1"/>
      <c r="EX2135" s="5">
        <v>1.3907599845508105</v>
      </c>
      <c r="EZ2135" s="9">
        <v>-3.0611558091663015E-3</v>
      </c>
      <c r="FD2135" s="1"/>
      <c r="FH2135" s="52"/>
      <c r="FJ2135" s="53"/>
      <c r="FN2135" s="1"/>
      <c r="FR2135" s="5">
        <v>1.389405466466924</v>
      </c>
      <c r="FT2135" s="9">
        <v>-3.0574217737408147E-3</v>
      </c>
      <c r="FX2135" s="1"/>
      <c r="JX2135" s="1"/>
      <c r="KG2135" s="1"/>
      <c r="KH2135" s="67"/>
      <c r="KJ2135" s="66"/>
      <c r="KL2135" s="65"/>
      <c r="KN2135" s="53"/>
      <c r="KP2135" s="64"/>
      <c r="KR2135" s="63"/>
      <c r="PT2135" s="34"/>
      <c r="PV2135" s="35"/>
      <c r="QF2135" s="36"/>
      <c r="QH2135" s="37"/>
    </row>
    <row r="2136" spans="14:450" ht="15" thickBot="1" x14ac:dyDescent="0.35">
      <c r="N2136" s="1"/>
      <c r="AI2136" s="1"/>
      <c r="DT2136" s="34"/>
      <c r="DV2136" s="35"/>
      <c r="DZ2136" s="1"/>
      <c r="ED2136" s="6">
        <v>-1.4485831109704577</v>
      </c>
      <c r="EF2136" s="10">
        <v>2.6049625360232689E-4</v>
      </c>
      <c r="EJ2136" s="1"/>
      <c r="EN2136" s="36"/>
      <c r="EP2136" s="37"/>
      <c r="ER2136" s="44"/>
      <c r="ET2136" s="1"/>
      <c r="EX2136" s="6">
        <v>-1.4445424660455284</v>
      </c>
      <c r="EZ2136" s="10">
        <v>2.5525407458994816E-4</v>
      </c>
      <c r="FD2136" s="1"/>
      <c r="FH2136" s="52"/>
      <c r="FJ2136" s="53"/>
      <c r="FN2136" s="1"/>
      <c r="FR2136" s="6">
        <v>-1.4460957596930759</v>
      </c>
      <c r="FT2136" s="10">
        <v>2.5725833326993846E-4</v>
      </c>
      <c r="FX2136" s="1"/>
      <c r="JX2136" s="1"/>
      <c r="KG2136" s="1"/>
      <c r="KH2136" s="67"/>
      <c r="KJ2136" s="66"/>
      <c r="KL2136" s="65"/>
      <c r="KN2136" s="53"/>
      <c r="KP2136" s="64"/>
      <c r="KR2136" s="63"/>
      <c r="PT2136" s="34"/>
      <c r="PV2136" s="35"/>
      <c r="QF2136" s="36"/>
      <c r="QH2136" s="37"/>
    </row>
    <row r="2137" spans="14:450" x14ac:dyDescent="0.3">
      <c r="N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34"/>
      <c r="DU2137" s="1"/>
      <c r="DV2137" s="35"/>
      <c r="DW2137" s="1"/>
      <c r="DX2137" s="1"/>
      <c r="DY2137" s="1"/>
      <c r="DZ2137" s="1"/>
      <c r="EA2137" s="1"/>
      <c r="EB2137" s="1"/>
      <c r="EC2137" s="1"/>
      <c r="ED2137" s="2"/>
      <c r="EE2137" s="1"/>
      <c r="EF2137" s="7"/>
      <c r="EG2137" s="1"/>
      <c r="EH2137" s="1"/>
      <c r="EI2137" s="1"/>
      <c r="EJ2137" s="1"/>
      <c r="EK2137" s="1"/>
      <c r="EL2137" s="1"/>
      <c r="EM2137" s="1"/>
      <c r="EN2137" s="36"/>
      <c r="EO2137" s="1"/>
      <c r="EP2137" s="37"/>
      <c r="EQ2137" s="1"/>
      <c r="ER2137" s="1"/>
      <c r="ES2137" s="1"/>
      <c r="ET2137" s="1"/>
      <c r="EU2137" s="1"/>
      <c r="EV2137" s="1"/>
      <c r="EW2137" s="1"/>
      <c r="EX2137" s="2"/>
      <c r="EY2137" s="1"/>
      <c r="EZ2137" s="7"/>
      <c r="FA2137" s="1"/>
      <c r="FB2137" s="1"/>
      <c r="FC2137" s="1"/>
      <c r="FD2137" s="1"/>
      <c r="FE2137" s="1"/>
      <c r="FF2137" s="1"/>
      <c r="FG2137" s="1"/>
      <c r="FH2137" s="52"/>
      <c r="FI2137" s="1"/>
      <c r="FJ2137" s="53"/>
      <c r="FK2137" s="1"/>
      <c r="FL2137" s="1"/>
      <c r="FM2137" s="1"/>
      <c r="FN2137" s="1"/>
      <c r="FO2137" s="1"/>
      <c r="FP2137" s="1"/>
      <c r="FQ2137" s="1"/>
      <c r="FR2137" s="2"/>
      <c r="FS2137" s="1"/>
      <c r="FT2137" s="7"/>
      <c r="FU2137" s="1"/>
      <c r="FV2137" s="1"/>
      <c r="FW2137" s="1"/>
      <c r="FX2137" s="1"/>
      <c r="FY2137" s="1"/>
      <c r="FZ2137" s="1"/>
      <c r="GA2137" s="1"/>
      <c r="GB2137" s="1"/>
      <c r="GC2137" s="1"/>
      <c r="GD2137" s="1"/>
      <c r="GE2137" s="1"/>
      <c r="GF2137" s="1"/>
      <c r="GG2137" s="1"/>
      <c r="GH2137" s="1"/>
      <c r="GI2137" s="1"/>
      <c r="GJ2137" s="1"/>
      <c r="GK2137" s="1"/>
      <c r="GL2137" s="1"/>
      <c r="GM2137" s="1"/>
      <c r="GN2137" s="1"/>
      <c r="GO2137" s="1"/>
      <c r="GP2137" s="1"/>
      <c r="GQ2137" s="1"/>
      <c r="GR2137" s="1"/>
      <c r="GS2137" s="1"/>
      <c r="GT2137" s="1"/>
      <c r="GU2137" s="1"/>
      <c r="GV2137" s="1"/>
      <c r="GW2137" s="1"/>
      <c r="GX2137" s="1"/>
      <c r="GY2137" s="1"/>
      <c r="GZ2137" s="1"/>
      <c r="HA2137" s="1"/>
      <c r="HB2137" s="1"/>
      <c r="HC2137" s="1"/>
      <c r="HD2137" s="1"/>
      <c r="HE2137" s="1"/>
      <c r="HF2137" s="1"/>
      <c r="HG2137" s="1"/>
      <c r="HH2137" s="1"/>
      <c r="HI2137" s="1"/>
      <c r="HJ2137" s="1"/>
      <c r="HK2137" s="1"/>
      <c r="HL2137" s="1"/>
      <c r="HM2137" s="1"/>
      <c r="HN2137" s="1"/>
      <c r="HO2137" s="1"/>
      <c r="HP2137" s="1"/>
      <c r="HQ2137" s="1"/>
      <c r="HR2137" s="1"/>
      <c r="HS2137" s="1"/>
      <c r="HT2137" s="1"/>
      <c r="HU2137" s="1"/>
      <c r="HV2137" s="1"/>
      <c r="HW2137" s="1"/>
      <c r="HX2137" s="1"/>
      <c r="HY2137" s="1"/>
      <c r="HZ2137" s="1"/>
      <c r="IA2137" s="1"/>
      <c r="IB2137" s="1"/>
      <c r="IC2137" s="1"/>
      <c r="ID2137" s="1"/>
      <c r="IE2137" s="1"/>
      <c r="IF2137" s="1"/>
      <c r="IG2137" s="1"/>
      <c r="IH2137" s="1"/>
      <c r="II2137" s="1"/>
      <c r="IJ2137" s="1"/>
      <c r="IK2137" s="1"/>
      <c r="IL2137" s="1"/>
      <c r="IM2137" s="1"/>
      <c r="IN2137" s="1"/>
      <c r="IO2137" s="1"/>
      <c r="IP2137" s="1"/>
      <c r="IQ2137" s="1"/>
      <c r="IR2137" s="1"/>
      <c r="IS2137" s="1"/>
      <c r="IT2137" s="1"/>
      <c r="IU2137" s="1"/>
      <c r="IV2137" s="1"/>
      <c r="IW2137" s="1"/>
      <c r="IX2137" s="1"/>
      <c r="IY2137" s="1"/>
      <c r="IZ2137" s="1"/>
      <c r="JA2137" s="1"/>
      <c r="JB2137" s="1"/>
      <c r="JC2137" s="1"/>
      <c r="JD2137" s="1"/>
      <c r="JE2137" s="1"/>
      <c r="JF2137" s="1"/>
      <c r="JG2137" s="1"/>
      <c r="JH2137" s="1"/>
      <c r="JI2137" s="1"/>
      <c r="JJ2137" s="1"/>
      <c r="JK2137" s="1"/>
      <c r="JL2137" s="1"/>
      <c r="JM2137" s="1"/>
      <c r="JN2137" s="1"/>
      <c r="JO2137" s="1"/>
      <c r="JP2137" s="1"/>
      <c r="JQ2137" s="1"/>
      <c r="JR2137" s="1"/>
      <c r="JS2137" s="1"/>
      <c r="JT2137" s="1"/>
      <c r="JU2137" s="1"/>
      <c r="JV2137" s="1"/>
      <c r="JW2137" s="1"/>
      <c r="JX2137" s="1"/>
      <c r="KG2137" s="1"/>
      <c r="KH2137" s="67"/>
      <c r="KJ2137" s="66"/>
      <c r="KL2137" s="65"/>
      <c r="KN2137" s="53"/>
      <c r="KP2137" s="64"/>
      <c r="KR2137" s="63"/>
      <c r="PT2137" s="34"/>
      <c r="PV2137" s="35"/>
      <c r="QF2137" s="36"/>
      <c r="QH2137" s="37"/>
    </row>
    <row r="2138" spans="14:450" x14ac:dyDescent="0.3">
      <c r="N2138" s="1"/>
      <c r="DT2138" s="34"/>
      <c r="DV2138" s="35"/>
      <c r="ED2138" s="34"/>
      <c r="EF2138" s="35"/>
      <c r="EN2138" s="36"/>
      <c r="EP2138" s="37"/>
      <c r="ER2138" s="44"/>
      <c r="EX2138" s="36"/>
      <c r="EZ2138" s="37"/>
      <c r="FH2138" s="52"/>
      <c r="FJ2138" s="53"/>
      <c r="FR2138" s="52"/>
      <c r="FT2138" s="53"/>
      <c r="KG2138" s="1"/>
      <c r="KH2138" s="67"/>
      <c r="KJ2138" s="66"/>
      <c r="KL2138" s="65"/>
      <c r="KN2138" s="53"/>
      <c r="KP2138" s="64"/>
      <c r="KR2138" s="63"/>
      <c r="PT2138" s="34"/>
      <c r="PV2138" s="35"/>
      <c r="QF2138" s="36"/>
      <c r="QH2138" s="37"/>
    </row>
    <row r="2139" spans="14:450" x14ac:dyDescent="0.3">
      <c r="N2139" s="1"/>
      <c r="DT2139" s="34"/>
      <c r="DV2139" s="35"/>
      <c r="EA2139" s="34"/>
      <c r="EB2139" s="34"/>
      <c r="EC2139" s="34"/>
      <c r="ED2139" s="34"/>
      <c r="EF2139" s="35"/>
      <c r="EG2139" s="35"/>
      <c r="EH2139" s="35"/>
      <c r="EI2139" s="35"/>
      <c r="EN2139" s="36"/>
      <c r="EP2139" s="37"/>
      <c r="ER2139" s="44"/>
      <c r="EU2139" s="36"/>
      <c r="EV2139" s="36"/>
      <c r="EW2139" s="36"/>
      <c r="EX2139" s="36"/>
      <c r="EZ2139" s="37"/>
      <c r="FA2139" s="37"/>
      <c r="FB2139" s="37"/>
      <c r="FC2139" s="37"/>
      <c r="FH2139" s="52"/>
      <c r="FJ2139" s="53"/>
      <c r="FO2139" s="52"/>
      <c r="FP2139" s="52"/>
      <c r="FQ2139" s="52"/>
      <c r="FR2139" s="52"/>
      <c r="FT2139" s="53"/>
      <c r="FU2139" s="53"/>
      <c r="FV2139" s="53"/>
      <c r="FW2139" s="53"/>
      <c r="KG2139" s="1"/>
      <c r="KH2139" s="67"/>
      <c r="KJ2139" s="66"/>
      <c r="KL2139" s="65"/>
      <c r="KN2139" s="53"/>
      <c r="KP2139" s="64"/>
      <c r="KR2139" s="63"/>
      <c r="PT2139" s="34"/>
      <c r="PV2139" s="35"/>
      <c r="QF2139" s="36"/>
      <c r="QH2139" s="37"/>
    </row>
    <row r="2140" spans="14:450" x14ac:dyDescent="0.3">
      <c r="N2140" s="1"/>
      <c r="DT2140" s="34"/>
      <c r="DV2140" s="35"/>
      <c r="EA2140" s="34"/>
      <c r="EI2140" s="35"/>
      <c r="EN2140" s="36"/>
      <c r="EP2140" s="37"/>
      <c r="EU2140" s="36"/>
      <c r="FC2140" s="37"/>
      <c r="FH2140" s="52"/>
      <c r="FJ2140" s="53"/>
      <c r="FO2140" s="52"/>
      <c r="FW2140" s="53"/>
      <c r="KG2140" s="1"/>
      <c r="KH2140" s="67"/>
      <c r="KJ2140" s="66"/>
      <c r="KL2140" s="65"/>
      <c r="KN2140" s="53"/>
      <c r="KP2140" s="64"/>
      <c r="KR2140" s="63"/>
      <c r="PT2140" s="34"/>
      <c r="PV2140" s="35"/>
      <c r="QF2140" s="36"/>
      <c r="QH2140" s="37"/>
    </row>
    <row r="2141" spans="14:450" x14ac:dyDescent="0.3">
      <c r="N2141" s="1"/>
      <c r="DT2141" s="34"/>
      <c r="DV2141" s="35"/>
      <c r="EA2141" s="34"/>
      <c r="EI2141" s="35"/>
      <c r="EN2141" s="36"/>
      <c r="EP2141" s="37"/>
      <c r="EU2141" s="36"/>
      <c r="FC2141" s="37"/>
      <c r="FH2141" s="52"/>
      <c r="FJ2141" s="53"/>
      <c r="FO2141" s="52"/>
      <c r="FW2141" s="53"/>
      <c r="KG2141" s="1"/>
      <c r="KH2141" s="67"/>
      <c r="KJ2141" s="66"/>
      <c r="KL2141" s="65"/>
      <c r="KN2141" s="53"/>
      <c r="KP2141" s="64"/>
      <c r="KR2141" s="63"/>
      <c r="PT2141" s="34"/>
      <c r="PV2141" s="35"/>
      <c r="QF2141" s="36"/>
      <c r="QH2141" s="37"/>
    </row>
    <row r="2142" spans="14:450" x14ac:dyDescent="0.3">
      <c r="N2142" s="1"/>
      <c r="DT2142" s="34"/>
      <c r="DV2142" s="35"/>
      <c r="EA2142" s="34"/>
      <c r="EI2142" s="35"/>
      <c r="EN2142" s="36"/>
      <c r="EP2142" s="37"/>
      <c r="EU2142" s="36"/>
      <c r="FC2142" s="37"/>
      <c r="FH2142" s="52"/>
      <c r="FJ2142" s="53"/>
      <c r="FO2142" s="52"/>
      <c r="FW2142" s="53"/>
      <c r="KG2142" s="1"/>
      <c r="KH2142" s="67"/>
      <c r="KJ2142" s="66"/>
      <c r="KL2142" s="65"/>
      <c r="KN2142" s="53"/>
      <c r="KP2142" s="64"/>
      <c r="KR2142" s="63"/>
      <c r="PT2142" s="34"/>
      <c r="PV2142" s="35"/>
      <c r="QF2142" s="36"/>
      <c r="QH2142" s="37"/>
    </row>
    <row r="2143" spans="14:450" x14ac:dyDescent="0.3">
      <c r="N2143" s="1"/>
      <c r="DT2143" s="34"/>
      <c r="DV2143" s="35"/>
      <c r="EA2143" s="34"/>
      <c r="EI2143" s="35"/>
      <c r="EN2143" s="36"/>
      <c r="EP2143" s="37"/>
      <c r="EU2143" s="36"/>
      <c r="FC2143" s="37"/>
      <c r="FH2143" s="52"/>
      <c r="FJ2143" s="53"/>
      <c r="FO2143" s="52"/>
      <c r="FW2143" s="53"/>
      <c r="KG2143" s="1"/>
      <c r="KH2143" s="67"/>
      <c r="KJ2143" s="66"/>
      <c r="KL2143" s="65"/>
      <c r="KN2143" s="53"/>
      <c r="KP2143" s="64"/>
      <c r="KR2143" s="63"/>
      <c r="PT2143" s="34"/>
      <c r="PV2143" s="35"/>
      <c r="QF2143" s="36"/>
      <c r="QH2143" s="37"/>
    </row>
    <row r="2144" spans="14:450" x14ac:dyDescent="0.3">
      <c r="N2144" s="1"/>
      <c r="DT2144" s="34"/>
      <c r="DV2144" s="35"/>
      <c r="EA2144" s="34"/>
      <c r="EI2144" s="35"/>
      <c r="EN2144" s="36"/>
      <c r="EP2144" s="37"/>
      <c r="EU2144" s="36"/>
      <c r="FC2144" s="37"/>
      <c r="FH2144" s="52"/>
      <c r="FJ2144" s="53"/>
      <c r="FO2144" s="52"/>
      <c r="FW2144" s="53"/>
      <c r="KG2144" s="1"/>
      <c r="KH2144" s="67"/>
      <c r="KJ2144" s="66"/>
      <c r="KL2144" s="65"/>
      <c r="KN2144" s="53"/>
      <c r="KP2144" s="64"/>
      <c r="KR2144" s="63"/>
      <c r="PT2144" s="34"/>
      <c r="PV2144" s="35"/>
      <c r="QF2144" s="36"/>
      <c r="QH2144" s="37"/>
    </row>
    <row r="2145" spans="14:592" x14ac:dyDescent="0.3">
      <c r="N2145" s="1"/>
      <c r="DT2145" s="34"/>
      <c r="DV2145" s="35"/>
      <c r="DW2145" s="35"/>
      <c r="DX2145" s="35"/>
      <c r="DY2145" s="35"/>
      <c r="DZ2145" s="35"/>
      <c r="EA2145" s="34"/>
      <c r="EB2145" s="35"/>
      <c r="EC2145" s="35"/>
      <c r="ED2145" s="35"/>
      <c r="EE2145" s="35"/>
      <c r="EF2145" s="35"/>
      <c r="EG2145" s="35"/>
      <c r="EH2145" s="35"/>
      <c r="EI2145" s="35"/>
      <c r="EN2145" s="36"/>
      <c r="EP2145" s="37"/>
      <c r="EQ2145" s="37"/>
      <c r="ER2145" s="37"/>
      <c r="ES2145" s="37"/>
      <c r="ET2145" s="37"/>
      <c r="EU2145" s="36"/>
      <c r="EV2145" s="37"/>
      <c r="EW2145" s="37"/>
      <c r="EX2145" s="37"/>
      <c r="EY2145" s="37"/>
      <c r="EZ2145" s="37"/>
      <c r="FA2145" s="37"/>
      <c r="FB2145" s="37"/>
      <c r="FC2145" s="37"/>
      <c r="FH2145" s="52"/>
      <c r="FJ2145" s="53"/>
      <c r="FK2145" s="53"/>
      <c r="FL2145" s="53"/>
      <c r="FM2145" s="53"/>
      <c r="FN2145" s="53"/>
      <c r="FO2145" s="52"/>
      <c r="FP2145" s="53"/>
      <c r="FQ2145" s="53"/>
      <c r="FR2145" s="53"/>
      <c r="FS2145" s="53"/>
      <c r="FT2145" s="53"/>
      <c r="FU2145" s="53"/>
      <c r="FV2145" s="53"/>
      <c r="FW2145" s="53"/>
      <c r="KG2145" s="1"/>
      <c r="KH2145" s="67"/>
      <c r="KJ2145" s="66"/>
      <c r="KL2145" s="65"/>
      <c r="KN2145" s="53"/>
      <c r="KP2145" s="64"/>
      <c r="KR2145" s="63"/>
      <c r="PT2145" s="34"/>
      <c r="PV2145" s="35"/>
      <c r="QF2145" s="36"/>
      <c r="QH2145" s="37"/>
    </row>
    <row r="2146" spans="14:592" x14ac:dyDescent="0.3">
      <c r="N2146" s="1"/>
      <c r="DT2146" s="34"/>
      <c r="EA2146" s="34"/>
      <c r="EI2146" s="35"/>
      <c r="EN2146" s="36"/>
      <c r="EU2146" s="36"/>
      <c r="FC2146" s="37"/>
      <c r="FH2146" s="52"/>
      <c r="FO2146" s="52"/>
      <c r="FW2146" s="53"/>
      <c r="KG2146" s="1"/>
      <c r="KH2146" s="67"/>
      <c r="KJ2146" s="66"/>
      <c r="KL2146" s="65"/>
      <c r="KN2146" s="53"/>
      <c r="KP2146" s="64"/>
      <c r="KR2146" s="63"/>
      <c r="PT2146" s="34"/>
      <c r="PV2146" s="35"/>
      <c r="QF2146" s="36"/>
      <c r="QH2146" s="37"/>
    </row>
    <row r="2147" spans="14:592" x14ac:dyDescent="0.3">
      <c r="N2147" s="1"/>
      <c r="DT2147" s="34"/>
      <c r="EA2147" s="34"/>
      <c r="EI2147" s="35"/>
      <c r="EN2147" s="36"/>
      <c r="EU2147" s="36"/>
      <c r="FC2147" s="37"/>
      <c r="FH2147" s="52"/>
      <c r="FO2147" s="52"/>
      <c r="FW2147" s="53"/>
      <c r="KG2147" s="1"/>
      <c r="KH2147" s="67"/>
      <c r="KJ2147" s="66"/>
      <c r="KL2147" s="65"/>
      <c r="KN2147" s="53"/>
      <c r="KP2147" s="64"/>
      <c r="KR2147" s="63"/>
      <c r="PT2147" s="34"/>
      <c r="PV2147" s="35"/>
      <c r="QF2147" s="36"/>
      <c r="QH2147" s="37"/>
    </row>
    <row r="2148" spans="14:592" x14ac:dyDescent="0.3">
      <c r="N2148" s="1"/>
      <c r="DT2148" s="34"/>
      <c r="EA2148" s="34"/>
      <c r="EI2148" s="35"/>
      <c r="EN2148" s="36"/>
      <c r="EU2148" s="36"/>
      <c r="FC2148" s="37"/>
      <c r="FH2148" s="52"/>
      <c r="FO2148" s="52"/>
      <c r="FW2148" s="53"/>
      <c r="KG2148" s="1"/>
      <c r="KH2148" s="67"/>
      <c r="KJ2148" s="66"/>
      <c r="KL2148" s="65"/>
      <c r="KN2148" s="53"/>
      <c r="KP2148" s="64"/>
      <c r="KR2148" s="63"/>
      <c r="PT2148" s="34"/>
      <c r="PV2148" s="35"/>
      <c r="QF2148" s="36"/>
      <c r="QH2148" s="37"/>
    </row>
    <row r="2149" spans="14:592" ht="15" thickBot="1" x14ac:dyDescent="0.35">
      <c r="N2149" s="1"/>
      <c r="DT2149" s="34"/>
      <c r="DU2149" s="34"/>
      <c r="DV2149" s="34"/>
      <c r="DW2149" s="34"/>
      <c r="DX2149" s="34"/>
      <c r="DY2149" s="34"/>
      <c r="DZ2149" s="34"/>
      <c r="EA2149" s="34"/>
      <c r="EI2149" s="35" t="s">
        <v>76</v>
      </c>
      <c r="EN2149" s="36"/>
      <c r="EO2149" s="36"/>
      <c r="EP2149" s="36"/>
      <c r="EQ2149" s="36"/>
      <c r="ER2149" s="36"/>
      <c r="ES2149" s="36"/>
      <c r="ET2149" s="36"/>
      <c r="EU2149" s="36"/>
      <c r="FC2149" s="37" t="s">
        <v>76</v>
      </c>
      <c r="FH2149" s="52"/>
      <c r="FI2149" s="52"/>
      <c r="FJ2149" s="52"/>
      <c r="FK2149" s="52"/>
      <c r="FL2149" s="52"/>
      <c r="FM2149" s="52"/>
      <c r="FN2149" s="52"/>
      <c r="FO2149" s="52"/>
      <c r="FW2149" s="53" t="s">
        <v>76</v>
      </c>
      <c r="KG2149" s="1"/>
      <c r="KH2149" s="67"/>
      <c r="KJ2149" s="66"/>
      <c r="KL2149" s="65"/>
      <c r="KN2149" s="53"/>
      <c r="KP2149" s="64"/>
      <c r="KR2149" s="63"/>
      <c r="PT2149" s="34"/>
      <c r="PV2149" s="35"/>
      <c r="QF2149" s="36"/>
      <c r="QH2149" s="37"/>
    </row>
    <row r="2150" spans="14:592" x14ac:dyDescent="0.3">
      <c r="N2150" s="1"/>
      <c r="EA2150" s="34"/>
      <c r="EI2150" s="45">
        <f t="array" ref="EI2150:EI2152">EF2134:EF2136+EA2077:EA2079</f>
        <v>-1.3357306984301268E-2</v>
      </c>
      <c r="EU2150" s="36"/>
      <c r="FC2150" s="48">
        <f t="array" ref="FC2150:FC2152">EZ2134:EZ2136+EU2077:EU2079</f>
        <v>-1.3254566603329784E-2</v>
      </c>
      <c r="FO2150" s="52"/>
      <c r="FW2150" s="83">
        <f t="array" ref="FW2150:FW2152">FT2134:FT2136+FO2077:FO2079</f>
        <v>-1.32939477849312E-2</v>
      </c>
      <c r="KG2150" s="1"/>
      <c r="KH2150" s="67"/>
      <c r="KJ2150" s="66"/>
      <c r="KL2150" s="65"/>
      <c r="KN2150" s="53"/>
      <c r="KP2150" s="64"/>
      <c r="KR2150" s="63"/>
      <c r="PT2150" s="34"/>
      <c r="PV2150" s="35"/>
      <c r="QF2150" s="36"/>
      <c r="QH2150" s="37"/>
    </row>
    <row r="2151" spans="14:592" x14ac:dyDescent="0.3">
      <c r="N2151" s="1"/>
      <c r="EA2151" s="34"/>
      <c r="EI2151" s="46">
        <v>-7.8048581179551192E-4</v>
      </c>
      <c r="EU2151" s="36"/>
      <c r="FC2151" s="49">
        <v>-8.5322038810985027E-4</v>
      </c>
      <c r="FO2151" s="52"/>
      <c r="FW2151" s="84">
        <v>-8.2546487847809727E-4</v>
      </c>
      <c r="KG2151" s="1"/>
      <c r="KH2151" s="67"/>
      <c r="KJ2151" s="66"/>
      <c r="KL2151" s="65"/>
      <c r="KN2151" s="53"/>
      <c r="KP2151" s="64"/>
      <c r="KR2151" s="63"/>
      <c r="PT2151" s="34"/>
      <c r="PV2151" s="35"/>
      <c r="QF2151" s="36"/>
      <c r="QH2151" s="37"/>
    </row>
    <row r="2152" spans="14:592" ht="15" thickBot="1" x14ac:dyDescent="0.35">
      <c r="N2152" s="1"/>
      <c r="EA2152" s="34"/>
      <c r="EI2152" s="47">
        <v>4.9520463341808808E-3</v>
      </c>
      <c r="EU2152" s="36"/>
      <c r="FC2152" s="50">
        <v>4.9655743143624115E-3</v>
      </c>
      <c r="FO2152" s="52"/>
      <c r="FW2152" s="85">
        <v>4.9604703660315799E-3</v>
      </c>
      <c r="KG2152" s="1"/>
      <c r="KH2152" s="67"/>
      <c r="KJ2152" s="66"/>
      <c r="KL2152" s="65"/>
      <c r="KN2152" s="53"/>
      <c r="KP2152" s="64"/>
      <c r="KR2152" s="63"/>
      <c r="PT2152" s="34"/>
      <c r="PV2152" s="35"/>
      <c r="QF2152" s="36"/>
      <c r="QH2152" s="37"/>
    </row>
    <row r="2153" spans="14:592" x14ac:dyDescent="0.3">
      <c r="N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2"/>
      <c r="EB2153" s="1"/>
      <c r="EC2153" s="1"/>
      <c r="ED2153" s="1"/>
      <c r="EE2153" s="1"/>
      <c r="EF2153" s="1"/>
      <c r="EG2153" s="1"/>
      <c r="EH2153" s="1"/>
      <c r="EI2153" s="7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2"/>
      <c r="EV2153" s="1"/>
      <c r="EW2153" s="1"/>
      <c r="EX2153" s="1"/>
      <c r="EY2153" s="1"/>
      <c r="EZ2153" s="1"/>
      <c r="FA2153" s="1"/>
      <c r="FB2153" s="1"/>
      <c r="FC2153" s="7"/>
      <c r="FD2153" s="1"/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2"/>
      <c r="FP2153" s="1"/>
      <c r="FQ2153" s="1"/>
      <c r="FR2153" s="1"/>
      <c r="FS2153" s="1"/>
      <c r="FT2153" s="1"/>
      <c r="FU2153" s="1"/>
      <c r="FV2153" s="1"/>
      <c r="FW2153" s="7"/>
      <c r="FX2153" s="1"/>
      <c r="FY2153" s="1"/>
      <c r="FZ2153" s="1"/>
      <c r="GA2153" s="1"/>
      <c r="GB2153" s="1"/>
      <c r="GC2153" s="1"/>
      <c r="GD2153" s="1"/>
      <c r="GE2153" s="1"/>
      <c r="GF2153" s="1"/>
      <c r="GG2153" s="1"/>
      <c r="GH2153" s="1"/>
      <c r="GI2153" s="1"/>
      <c r="GJ2153" s="1"/>
      <c r="GK2153" s="1"/>
      <c r="GL2153" s="1"/>
      <c r="GM2153" s="1"/>
      <c r="GN2153" s="1"/>
      <c r="GO2153" s="1"/>
      <c r="GP2153" s="1"/>
      <c r="GQ2153" s="1"/>
      <c r="GR2153" s="1"/>
      <c r="GS2153" s="1"/>
      <c r="GT2153" s="1"/>
      <c r="GU2153" s="1"/>
      <c r="GV2153" s="1"/>
      <c r="GW2153" s="1"/>
      <c r="GX2153" s="1"/>
      <c r="GY2153" s="1"/>
      <c r="GZ2153" s="1"/>
      <c r="HA2153" s="1"/>
      <c r="HB2153" s="1"/>
      <c r="HC2153" s="1"/>
      <c r="HD2153" s="1"/>
      <c r="HE2153" s="1"/>
      <c r="HF2153" s="1"/>
      <c r="HG2153" s="1"/>
      <c r="HH2153" s="1"/>
      <c r="HI2153" s="1"/>
      <c r="HJ2153" s="1"/>
      <c r="HK2153" s="1"/>
      <c r="HL2153" s="1"/>
      <c r="HM2153" s="1"/>
      <c r="HN2153" s="1"/>
      <c r="HO2153" s="1"/>
      <c r="HP2153" s="1"/>
      <c r="HQ2153" s="1"/>
      <c r="HR2153" s="1"/>
      <c r="HS2153" s="1"/>
      <c r="HT2153" s="1"/>
      <c r="HU2153" s="1"/>
      <c r="HV2153" s="1"/>
      <c r="HW2153" s="1"/>
      <c r="HX2153" s="1"/>
      <c r="HY2153" s="1"/>
      <c r="HZ2153" s="1"/>
      <c r="IA2153" s="1"/>
      <c r="IB2153" s="1"/>
      <c r="IC2153" s="1"/>
      <c r="ID2153" s="1"/>
      <c r="IE2153" s="1"/>
      <c r="IF2153" s="1"/>
      <c r="IG2153" s="1"/>
      <c r="IH2153" s="1"/>
      <c r="II2153" s="1"/>
      <c r="IJ2153" s="1"/>
      <c r="IK2153" s="1"/>
      <c r="IL2153" s="1"/>
      <c r="IM2153" s="1"/>
      <c r="IN2153" s="1"/>
      <c r="IO2153" s="1"/>
      <c r="IP2153" s="1"/>
      <c r="IQ2153" s="1"/>
      <c r="IR2153" s="1"/>
      <c r="IS2153" s="1"/>
      <c r="IT2153" s="1"/>
      <c r="IU2153" s="1"/>
      <c r="IV2153" s="1"/>
      <c r="IW2153" s="1"/>
      <c r="IX2153" s="1"/>
      <c r="IY2153" s="1"/>
      <c r="IZ2153" s="1"/>
      <c r="JA2153" s="1"/>
      <c r="JB2153" s="1"/>
      <c r="JC2153" s="1"/>
      <c r="JD2153" s="1"/>
      <c r="JE2153" s="1"/>
      <c r="JF2153" s="1"/>
      <c r="JG2153" s="1"/>
      <c r="JH2153" s="1"/>
      <c r="JI2153" s="1"/>
      <c r="JJ2153" s="1"/>
      <c r="JK2153" s="1"/>
      <c r="JL2153" s="1"/>
      <c r="JM2153" s="1"/>
      <c r="JN2153" s="1"/>
      <c r="JO2153" s="1"/>
      <c r="JP2153" s="1"/>
      <c r="JQ2153" s="1"/>
      <c r="JR2153" s="1"/>
      <c r="JS2153" s="1"/>
      <c r="JT2153" s="1"/>
      <c r="JU2153" s="1"/>
      <c r="JV2153" s="1"/>
      <c r="JW2153" s="1"/>
      <c r="JX2153" s="1"/>
      <c r="KG2153" s="1"/>
      <c r="KH2153" s="67"/>
      <c r="KJ2153" s="66"/>
      <c r="KL2153" s="65"/>
      <c r="KN2153" s="53"/>
      <c r="KP2153" s="64"/>
      <c r="KR2153" s="63"/>
      <c r="PI2153" s="34"/>
      <c r="PJ2153" s="34"/>
      <c r="PK2153" s="34"/>
      <c r="PL2153" s="34"/>
      <c r="PM2153" s="34"/>
      <c r="PN2153" s="34"/>
      <c r="PO2153" s="34"/>
      <c r="PP2153" s="34"/>
      <c r="PQ2153" s="34"/>
      <c r="PR2153" s="34"/>
      <c r="PS2153" s="34"/>
      <c r="PT2153" s="34"/>
      <c r="PV2153" s="35"/>
      <c r="QC2153" s="36"/>
      <c r="QD2153" s="36"/>
      <c r="QE2153" s="36"/>
      <c r="QF2153" s="36"/>
      <c r="QH2153" s="37"/>
      <c r="QI2153" s="37"/>
      <c r="QJ2153" s="37"/>
      <c r="QK2153" s="37"/>
    </row>
    <row r="2154" spans="14:592" ht="15" thickBot="1" x14ac:dyDescent="0.35">
      <c r="N2154" s="1"/>
      <c r="AI2154" s="1"/>
      <c r="AJ2154" s="125" t="s">
        <v>17</v>
      </c>
      <c r="AK2154" s="125"/>
      <c r="AL2154" s="125"/>
      <c r="AM2154" s="125"/>
      <c r="AN2154" s="125"/>
      <c r="AO2154" s="125"/>
      <c r="AP2154" s="125"/>
      <c r="AQ2154" s="125"/>
      <c r="AR2154" s="125"/>
      <c r="AS2154" s="125"/>
      <c r="AT2154" s="125"/>
      <c r="AU2154" s="125"/>
      <c r="AV2154" s="125"/>
      <c r="AW2154" s="125"/>
      <c r="AX2154" s="125"/>
      <c r="AY2154" s="1"/>
      <c r="DX2154" s="1"/>
      <c r="EA2154" s="2" t="s">
        <v>18</v>
      </c>
      <c r="EI2154" s="7" t="s">
        <v>19</v>
      </c>
      <c r="EL2154" s="1"/>
      <c r="ER2154" s="1"/>
      <c r="EU2154" s="2" t="s">
        <v>20</v>
      </c>
      <c r="FC2154" s="7" t="s">
        <v>21</v>
      </c>
      <c r="FF2154" s="1"/>
      <c r="FL2154" s="1"/>
      <c r="FO2154" s="2" t="s">
        <v>200</v>
      </c>
      <c r="FW2154" s="7" t="s">
        <v>201</v>
      </c>
      <c r="FZ2154" s="1"/>
      <c r="GA2154" s="11"/>
      <c r="GB2154" s="1"/>
      <c r="JX2154" s="1"/>
      <c r="KG2154" s="1"/>
      <c r="KH2154" s="67"/>
      <c r="KJ2154" s="66"/>
      <c r="KL2154" s="65"/>
      <c r="KN2154" s="53"/>
      <c r="KP2154" s="64"/>
      <c r="KR2154" s="63"/>
      <c r="PI2154" s="34"/>
      <c r="PJ2154" s="34"/>
      <c r="PK2154" s="34"/>
      <c r="PL2154" s="34"/>
      <c r="PM2154" s="34"/>
      <c r="PN2154" s="34"/>
      <c r="PO2154" s="34"/>
      <c r="PP2154" s="34"/>
      <c r="PQ2154" s="34"/>
      <c r="PR2154" s="34"/>
      <c r="PS2154" s="34"/>
      <c r="PT2154" s="34"/>
      <c r="PV2154" s="35"/>
      <c r="QC2154" s="36"/>
      <c r="QD2154" s="36"/>
      <c r="QE2154" s="36"/>
      <c r="QF2154" s="36"/>
      <c r="QH2154" s="37"/>
      <c r="QI2154" s="37"/>
      <c r="QJ2154" s="37"/>
      <c r="QK2154" s="37"/>
    </row>
    <row r="2155" spans="14:592" x14ac:dyDescent="0.3">
      <c r="N2155" s="1"/>
      <c r="AI2155" s="1"/>
      <c r="AJ2155" s="125"/>
      <c r="AK2155" s="125"/>
      <c r="AL2155" s="125"/>
      <c r="AM2155" s="125"/>
      <c r="AN2155" s="125"/>
      <c r="AO2155" s="125"/>
      <c r="AP2155" s="125"/>
      <c r="AQ2155" s="125"/>
      <c r="AR2155" s="125"/>
      <c r="AS2155" s="125"/>
      <c r="AT2155" s="125"/>
      <c r="AU2155" s="125"/>
      <c r="AV2155" s="125"/>
      <c r="AW2155" s="125"/>
      <c r="AX2155" s="125"/>
      <c r="AY2155" s="1"/>
      <c r="DX2155" s="1"/>
      <c r="EA2155" s="4">
        <f t="array" ref="EA2155:EA2157">DY2157+EA2162:EA2164</f>
        <v>-0.11840475099986447</v>
      </c>
      <c r="EI2155" s="8">
        <f t="array" ref="EI2155:EI2157">EI2150:EI2152</f>
        <v>-1.3357306984301268E-2</v>
      </c>
      <c r="EL2155" s="1"/>
      <c r="ER2155" s="1"/>
      <c r="EU2155" s="4">
        <f t="array" ref="EU2155:EU2157">ES2157+EU2162:EU2164</f>
        <v>-0.1259865300545665</v>
      </c>
      <c r="FC2155" s="8">
        <f t="array" ref="FC2155:FC2157">FC2150:FC2152</f>
        <v>-1.3254566603329784E-2</v>
      </c>
      <c r="FF2155" s="1"/>
      <c r="FL2155" s="1"/>
      <c r="FO2155" s="4">
        <f t="array" ref="FO2155:FO2157">FM2157+FO2162:FO2164</f>
        <v>-0.12307871832313208</v>
      </c>
      <c r="FW2155" s="8">
        <f t="array" ref="FW2155:FW2157">FW2150:FW2152</f>
        <v>-1.32939477849312E-2</v>
      </c>
      <c r="FZ2155" s="1"/>
      <c r="GA2155" s="11"/>
      <c r="GB2155" s="1"/>
      <c r="JX2155" s="1"/>
      <c r="KG2155" s="1"/>
      <c r="KH2155" s="67"/>
      <c r="KJ2155" s="66"/>
      <c r="KL2155" s="65"/>
      <c r="KN2155" s="53"/>
      <c r="KP2155" s="64"/>
      <c r="KR2155" s="63"/>
      <c r="PI2155" s="34"/>
      <c r="PV2155" s="35"/>
      <c r="QC2155" s="36"/>
      <c r="QK2155" s="37"/>
    </row>
    <row r="2156" spans="14:592" ht="15" thickBot="1" x14ac:dyDescent="0.35">
      <c r="N2156" s="1"/>
      <c r="AI2156" s="1"/>
      <c r="AJ2156" s="125"/>
      <c r="AK2156" s="125"/>
      <c r="AL2156" s="125"/>
      <c r="AM2156" s="125"/>
      <c r="AN2156" s="125"/>
      <c r="AO2156" s="125"/>
      <c r="AP2156" s="125"/>
      <c r="AQ2156" s="125"/>
      <c r="AR2156" s="125"/>
      <c r="AS2156" s="125"/>
      <c r="AT2156" s="125"/>
      <c r="AU2156" s="125"/>
      <c r="AV2156" s="125"/>
      <c r="AW2156" s="125"/>
      <c r="AX2156" s="125"/>
      <c r="AY2156" s="1"/>
      <c r="DX2156" s="1"/>
      <c r="DY2156" s="38" t="s">
        <v>22</v>
      </c>
      <c r="DZ2156" s="2"/>
      <c r="EA2156" s="5">
        <v>1.3872188504210383</v>
      </c>
      <c r="EI2156" s="9">
        <v>-7.8048581179551192E-4</v>
      </c>
      <c r="EJ2156" s="7"/>
      <c r="EK2156" s="7" t="s">
        <v>23</v>
      </c>
      <c r="EL2156" s="1"/>
      <c r="ER2156" s="1"/>
      <c r="ES2156" s="38" t="s">
        <v>22</v>
      </c>
      <c r="ET2156" s="2"/>
      <c r="EU2156" s="5">
        <v>1.3907599845508105</v>
      </c>
      <c r="FC2156" s="9">
        <v>-8.5322038810985027E-4</v>
      </c>
      <c r="FD2156" s="7"/>
      <c r="FE2156" s="7" t="s">
        <v>23</v>
      </c>
      <c r="FF2156" s="1"/>
      <c r="FL2156" s="1"/>
      <c r="FM2156" s="38" t="s">
        <v>22</v>
      </c>
      <c r="FN2156" s="2"/>
      <c r="FO2156" s="5">
        <v>1.389405466466924</v>
      </c>
      <c r="FW2156" s="9">
        <v>-8.2546487847809727E-4</v>
      </c>
      <c r="FX2156" s="7"/>
      <c r="FY2156" s="7" t="s">
        <v>23</v>
      </c>
      <c r="FZ2156" s="1"/>
      <c r="GA2156" s="11" t="s">
        <v>24</v>
      </c>
      <c r="GB2156" s="1"/>
      <c r="JX2156" s="1"/>
      <c r="KG2156" s="1"/>
      <c r="KH2156" s="67"/>
      <c r="KJ2156" s="66"/>
      <c r="KL2156" s="65"/>
      <c r="KN2156" s="53"/>
      <c r="KP2156" s="64"/>
      <c r="KR2156" s="63"/>
      <c r="PI2156" s="34"/>
      <c r="PV2156" s="35"/>
      <c r="QC2156" s="36"/>
      <c r="QK2156" s="37"/>
    </row>
    <row r="2157" spans="14:592" ht="15" thickBot="1" x14ac:dyDescent="0.35">
      <c r="N2157" s="1"/>
      <c r="AI2157" s="1"/>
      <c r="AJ2157" s="125"/>
      <c r="AK2157" s="125"/>
      <c r="AL2157" s="125"/>
      <c r="AM2157" s="125"/>
      <c r="AN2157" s="125"/>
      <c r="AO2157" s="125"/>
      <c r="AP2157" s="125"/>
      <c r="AQ2157" s="125"/>
      <c r="AR2157" s="125"/>
      <c r="AS2157" s="125"/>
      <c r="AT2157" s="125"/>
      <c r="AU2157" s="125"/>
      <c r="AV2157" s="125"/>
      <c r="AW2157" s="125"/>
      <c r="AX2157" s="125"/>
      <c r="AY2157" s="1"/>
      <c r="DX2157" s="1"/>
      <c r="DY2157" s="3">
        <v>-5.9923003849761292E-2</v>
      </c>
      <c r="DZ2157" s="38" t="s">
        <v>25</v>
      </c>
      <c r="EA2157" s="6">
        <v>-1.4485831109704577</v>
      </c>
      <c r="EI2157" s="10">
        <v>4.9520463341808808E-3</v>
      </c>
      <c r="EJ2157" s="40" t="s">
        <v>25</v>
      </c>
      <c r="EK2157" s="41">
        <f t="array" ref="EK2157">SUM(EI2155:EI2157)</f>
        <v>-9.1857464619158995E-3</v>
      </c>
      <c r="EL2157" s="1"/>
      <c r="ER2157" s="1"/>
      <c r="ES2157" s="3">
        <f>DY2157</f>
        <v>-5.9923003849761292E-2</v>
      </c>
      <c r="ET2157" s="38" t="s">
        <v>25</v>
      </c>
      <c r="EU2157" s="6">
        <v>-1.4445424660455284</v>
      </c>
      <c r="FC2157" s="10">
        <v>4.9655743143624115E-3</v>
      </c>
      <c r="FD2157" s="40" t="s">
        <v>25</v>
      </c>
      <c r="FE2157" s="41">
        <f t="array" ref="FE2157">SUM(FC2155:FC2157)</f>
        <v>-9.1422126770772227E-3</v>
      </c>
      <c r="FF2157" s="1"/>
      <c r="FL2157" s="1"/>
      <c r="FM2157" s="3">
        <f>ES2157</f>
        <v>-5.9923003849761292E-2</v>
      </c>
      <c r="FN2157" s="38" t="s">
        <v>25</v>
      </c>
      <c r="FO2157" s="6">
        <v>-1.4460957596930759</v>
      </c>
      <c r="FW2157" s="10">
        <v>4.9604703660315799E-3</v>
      </c>
      <c r="FX2157" s="40" t="s">
        <v>25</v>
      </c>
      <c r="FY2157" s="41">
        <f t="array" ref="FY2157">SUM(FW2155:FW2157)</f>
        <v>-9.1589422973777177E-3</v>
      </c>
      <c r="FZ2157" s="1"/>
      <c r="GA2157" s="42">
        <f t="array" ref="GA2157">SUM(EK2157,FE2157,FY2157)</f>
        <v>-2.7486901436370836E-2</v>
      </c>
      <c r="GB2157" s="1"/>
      <c r="JX2157" s="1"/>
      <c r="KG2157" s="1"/>
      <c r="KH2157" s="67"/>
      <c r="KJ2157" s="66"/>
      <c r="KL2157" s="65"/>
      <c r="KN2157" s="53"/>
      <c r="KP2157" s="64"/>
      <c r="KR2157" s="63"/>
      <c r="PI2157" s="34"/>
      <c r="PQ2157" s="35"/>
      <c r="PR2157" s="35"/>
      <c r="PS2157" s="35"/>
      <c r="PT2157" s="35"/>
      <c r="PU2157" s="35"/>
      <c r="PV2157" s="35"/>
      <c r="QC2157" s="36"/>
      <c r="QK2157" s="37"/>
    </row>
    <row r="2158" spans="14:592" x14ac:dyDescent="0.3">
      <c r="N2158" s="1"/>
      <c r="AI2158" s="1"/>
      <c r="AJ2158" s="125"/>
      <c r="AK2158" s="125"/>
      <c r="AL2158" s="125"/>
      <c r="AM2158" s="125"/>
      <c r="AN2158" s="125"/>
      <c r="AO2158" s="125"/>
      <c r="AP2158" s="125"/>
      <c r="AQ2158" s="125"/>
      <c r="AR2158" s="125"/>
      <c r="AS2158" s="125"/>
      <c r="AT2158" s="125"/>
      <c r="AU2158" s="125"/>
      <c r="AV2158" s="125"/>
      <c r="AW2158" s="125"/>
      <c r="AX2158" s="125"/>
      <c r="AY2158" s="1"/>
      <c r="DX2158" s="1"/>
      <c r="EA2158" s="38" t="s">
        <v>26</v>
      </c>
      <c r="EI2158" s="40" t="s">
        <v>27</v>
      </c>
      <c r="EL2158" s="1"/>
      <c r="ER2158" s="1"/>
      <c r="EU2158" s="38" t="s">
        <v>26</v>
      </c>
      <c r="FC2158" s="40" t="s">
        <v>27</v>
      </c>
      <c r="FF2158" s="1"/>
      <c r="FL2158" s="1"/>
      <c r="FO2158" s="38" t="s">
        <v>26</v>
      </c>
      <c r="FW2158" s="40" t="s">
        <v>27</v>
      </c>
      <c r="FZ2158" s="1"/>
      <c r="GA2158" s="11"/>
      <c r="GB2158" s="1"/>
      <c r="JX2158" s="1"/>
      <c r="KG2158" s="1"/>
      <c r="KH2158" s="67"/>
      <c r="KJ2158" s="66"/>
      <c r="KL2158" s="65"/>
      <c r="KN2158" s="53"/>
      <c r="KP2158" s="64"/>
      <c r="KR2158" s="63"/>
      <c r="PI2158" s="34"/>
      <c r="PQ2158" s="35"/>
      <c r="PR2158" s="35"/>
      <c r="PS2158" s="35"/>
      <c r="PT2158" s="35"/>
      <c r="PU2158" s="35"/>
      <c r="PV2158" s="35"/>
      <c r="QC2158" s="36"/>
      <c r="QK2158" s="37"/>
    </row>
    <row r="2159" spans="14:592" x14ac:dyDescent="0.3">
      <c r="N2159" s="1"/>
      <c r="AI2159" s="1"/>
      <c r="AJ2159" s="125"/>
      <c r="AK2159" s="125"/>
      <c r="AL2159" s="125"/>
      <c r="AM2159" s="125"/>
      <c r="AN2159" s="125"/>
      <c r="AO2159" s="125"/>
      <c r="AP2159" s="125"/>
      <c r="AQ2159" s="125"/>
      <c r="AR2159" s="125"/>
      <c r="AS2159" s="125"/>
      <c r="AT2159" s="125"/>
      <c r="AU2159" s="125"/>
      <c r="AV2159" s="125"/>
      <c r="AW2159" s="125"/>
      <c r="AX2159" s="125"/>
      <c r="AY2159" s="1"/>
      <c r="DX2159" s="1"/>
      <c r="EA2159" s="38" t="s">
        <v>26</v>
      </c>
      <c r="EI2159" s="40" t="s">
        <v>27</v>
      </c>
      <c r="EL2159" s="1"/>
      <c r="ER2159" s="1"/>
      <c r="EU2159" s="38" t="s">
        <v>26</v>
      </c>
      <c r="FC2159" s="40" t="s">
        <v>27</v>
      </c>
      <c r="FF2159" s="1"/>
      <c r="FL2159" s="1"/>
      <c r="FO2159" s="38" t="s">
        <v>26</v>
      </c>
      <c r="FW2159" s="40" t="s">
        <v>27</v>
      </c>
      <c r="FZ2159" s="1"/>
      <c r="GA2159" s="11"/>
      <c r="GB2159" s="1"/>
      <c r="JX2159" s="1"/>
      <c r="KG2159" s="1"/>
      <c r="KH2159" s="67"/>
      <c r="KJ2159" s="66"/>
      <c r="KL2159" s="65"/>
      <c r="KN2159" s="53"/>
      <c r="KP2159" s="64"/>
      <c r="KR2159" s="63"/>
      <c r="KV2159" s="1"/>
      <c r="KW2159" s="1"/>
      <c r="KX2159" s="1"/>
      <c r="KY2159" s="1"/>
      <c r="KZ2159" s="1"/>
      <c r="LA2159" s="1"/>
      <c r="LB2159" s="1"/>
      <c r="LC2159" s="1"/>
      <c r="LD2159" s="1"/>
      <c r="LE2159" s="1"/>
      <c r="LF2159" s="1"/>
      <c r="LG2159" s="1"/>
      <c r="LH2159" s="1"/>
      <c r="LI2159" s="1"/>
      <c r="LJ2159" s="1"/>
      <c r="LK2159" s="1"/>
      <c r="LL2159" s="1"/>
      <c r="LM2159" s="1"/>
      <c r="LN2159" s="1"/>
      <c r="LO2159" s="1"/>
      <c r="LP2159" s="1"/>
      <c r="LQ2159" s="1"/>
      <c r="LR2159" s="1"/>
      <c r="LS2159" s="1"/>
      <c r="LT2159" s="1"/>
      <c r="LU2159" s="1"/>
      <c r="LV2159" s="1"/>
      <c r="LW2159" s="1"/>
      <c r="LX2159" s="1"/>
      <c r="LY2159" s="1"/>
      <c r="LZ2159" s="1"/>
      <c r="MA2159" s="1"/>
      <c r="MB2159" s="1"/>
      <c r="MC2159" s="1"/>
      <c r="MD2159" s="1"/>
      <c r="ME2159" s="1"/>
      <c r="MF2159" s="1"/>
      <c r="MG2159" s="1"/>
      <c r="MH2159" s="1"/>
      <c r="MI2159" s="1"/>
      <c r="MJ2159" s="1"/>
      <c r="MK2159" s="1"/>
      <c r="ML2159" s="1"/>
      <c r="MM2159" s="1"/>
      <c r="MN2159" s="1"/>
      <c r="MO2159" s="1"/>
      <c r="MP2159" s="1"/>
      <c r="MQ2159" s="1"/>
      <c r="MR2159" s="1"/>
      <c r="MS2159" s="1"/>
      <c r="MT2159" s="1"/>
      <c r="MU2159" s="1"/>
      <c r="MV2159" s="1"/>
      <c r="MW2159" s="1"/>
      <c r="MX2159" s="1"/>
      <c r="MY2159" s="1"/>
      <c r="MZ2159" s="1"/>
      <c r="NA2159" s="1"/>
      <c r="NB2159" s="1"/>
      <c r="NC2159" s="1"/>
      <c r="ND2159" s="1"/>
      <c r="NE2159" s="1"/>
      <c r="NF2159" s="1"/>
      <c r="NG2159" s="1"/>
      <c r="NH2159" s="1"/>
      <c r="NI2159" s="1"/>
      <c r="NJ2159" s="1"/>
      <c r="NK2159" s="1"/>
      <c r="NL2159" s="1"/>
      <c r="NM2159" s="1"/>
      <c r="NN2159" s="1"/>
      <c r="NO2159" s="1"/>
      <c r="NP2159" s="1"/>
      <c r="NQ2159" s="1"/>
      <c r="NR2159" s="1"/>
      <c r="NS2159" s="1"/>
      <c r="NT2159" s="1"/>
      <c r="NU2159" s="1"/>
      <c r="NV2159" s="1"/>
      <c r="NW2159" s="1"/>
      <c r="NX2159" s="1"/>
      <c r="NY2159" s="1"/>
      <c r="NZ2159" s="1"/>
      <c r="OA2159" s="1"/>
      <c r="OB2159" s="1"/>
      <c r="OC2159" s="1"/>
      <c r="OD2159" s="1"/>
      <c r="OE2159" s="1"/>
      <c r="OF2159" s="1"/>
      <c r="OG2159" s="1"/>
      <c r="OH2159" s="1"/>
      <c r="OI2159" s="1"/>
      <c r="OJ2159" s="1"/>
      <c r="OK2159" s="1"/>
      <c r="OL2159" s="1"/>
      <c r="OM2159" s="1"/>
      <c r="ON2159" s="1"/>
      <c r="OO2159" s="1"/>
      <c r="OP2159" s="1"/>
      <c r="OQ2159" s="1"/>
      <c r="OR2159" s="1"/>
      <c r="OS2159" s="1"/>
      <c r="OT2159" s="1"/>
      <c r="OU2159" s="1"/>
      <c r="OV2159" s="1"/>
      <c r="OW2159" s="1"/>
      <c r="OX2159" s="1"/>
      <c r="OY2159" s="1"/>
      <c r="OZ2159" s="1"/>
      <c r="PA2159" s="1"/>
      <c r="PB2159" s="1"/>
      <c r="PC2159" s="1"/>
      <c r="PD2159" s="1"/>
      <c r="PE2159" s="1"/>
      <c r="PF2159" s="1"/>
      <c r="PG2159" s="1"/>
      <c r="PH2159" s="1"/>
      <c r="PI2159" s="34"/>
      <c r="PJ2159" s="1"/>
      <c r="PK2159" s="1"/>
      <c r="PL2159" s="1"/>
      <c r="PM2159" s="1"/>
      <c r="PN2159" s="1"/>
      <c r="PO2159" s="1"/>
      <c r="PP2159" s="1"/>
      <c r="PQ2159" s="35"/>
      <c r="PR2159" s="1"/>
      <c r="PS2159" s="1"/>
      <c r="PT2159" s="1"/>
      <c r="PU2159" s="1"/>
      <c r="PV2159" s="1"/>
      <c r="PW2159" s="1"/>
      <c r="PX2159" s="1"/>
      <c r="PY2159" s="1"/>
      <c r="PZ2159" s="1"/>
      <c r="QA2159" s="1"/>
      <c r="QB2159" s="1"/>
      <c r="QC2159" s="36"/>
      <c r="QD2159" s="1"/>
      <c r="QE2159" s="1"/>
      <c r="QF2159" s="1"/>
      <c r="QG2159" s="1"/>
      <c r="QH2159" s="1"/>
      <c r="QI2159" s="1"/>
      <c r="QJ2159" s="1"/>
      <c r="QK2159" s="37"/>
      <c r="QL2159" s="1"/>
      <c r="QM2159" s="1"/>
      <c r="QN2159" s="1"/>
      <c r="QO2159" s="1"/>
      <c r="QP2159" s="1"/>
      <c r="QQ2159" s="1"/>
      <c r="QR2159" s="1"/>
      <c r="QS2159" s="1"/>
      <c r="QT2159" s="1"/>
      <c r="QU2159" s="1"/>
      <c r="QV2159" s="1"/>
      <c r="QW2159" s="1"/>
      <c r="QX2159" s="1"/>
      <c r="QY2159" s="1"/>
      <c r="QZ2159" s="1"/>
      <c r="RA2159" s="1"/>
      <c r="RB2159" s="1"/>
      <c r="RC2159" s="1"/>
      <c r="RD2159" s="1"/>
      <c r="RE2159" s="1"/>
      <c r="RF2159" s="1"/>
      <c r="RG2159" s="1"/>
      <c r="RH2159" s="1"/>
      <c r="RI2159" s="1"/>
      <c r="RJ2159" s="1"/>
      <c r="RK2159" s="1"/>
      <c r="RL2159" s="1"/>
      <c r="RM2159" s="1"/>
      <c r="RN2159" s="1"/>
      <c r="RO2159" s="1"/>
      <c r="RP2159" s="1"/>
      <c r="RQ2159" s="1"/>
      <c r="RR2159" s="1"/>
      <c r="RS2159" s="1"/>
      <c r="RT2159" s="1"/>
      <c r="RU2159" s="1"/>
      <c r="RV2159" s="1"/>
      <c r="RW2159" s="1"/>
      <c r="RX2159" s="1"/>
      <c r="RY2159" s="1"/>
      <c r="RZ2159" s="1"/>
      <c r="SA2159" s="1"/>
      <c r="SB2159" s="1"/>
      <c r="SC2159" s="1"/>
      <c r="SD2159" s="1"/>
      <c r="SE2159" s="1"/>
      <c r="SF2159" s="1"/>
      <c r="SG2159" s="1"/>
      <c r="SH2159" s="1"/>
      <c r="SI2159" s="1"/>
      <c r="SJ2159" s="1"/>
      <c r="SK2159" s="1"/>
      <c r="SL2159" s="1"/>
      <c r="SM2159" s="1"/>
      <c r="SN2159" s="1"/>
      <c r="SO2159" s="1"/>
      <c r="SP2159" s="1"/>
      <c r="SQ2159" s="1"/>
      <c r="SR2159" s="1"/>
      <c r="SS2159" s="1"/>
      <c r="ST2159" s="1"/>
      <c r="SU2159" s="1"/>
      <c r="SV2159" s="1"/>
      <c r="SW2159" s="1"/>
      <c r="SX2159" s="1"/>
      <c r="SY2159" s="1"/>
      <c r="SZ2159" s="1"/>
      <c r="TA2159" s="1"/>
      <c r="TB2159" s="1"/>
      <c r="TC2159" s="1"/>
      <c r="TD2159" s="1"/>
      <c r="TE2159" s="1"/>
      <c r="TF2159" s="1"/>
      <c r="TG2159" s="1"/>
      <c r="TH2159" s="1"/>
      <c r="TI2159" s="1"/>
      <c r="TJ2159" s="1"/>
      <c r="TK2159" s="1"/>
      <c r="TL2159" s="1"/>
      <c r="TM2159" s="1"/>
      <c r="TN2159" s="1"/>
      <c r="TO2159" s="1"/>
      <c r="TP2159" s="1"/>
      <c r="TQ2159" s="1"/>
      <c r="TR2159" s="1"/>
      <c r="TS2159" s="1"/>
      <c r="TT2159" s="1"/>
      <c r="TU2159" s="1"/>
      <c r="TV2159" s="1"/>
      <c r="TW2159" s="1"/>
      <c r="TX2159" s="1"/>
      <c r="TY2159" s="1"/>
      <c r="TZ2159" s="1"/>
      <c r="UA2159" s="1"/>
      <c r="UB2159" s="1"/>
      <c r="UC2159" s="1"/>
      <c r="UD2159" s="1"/>
      <c r="UE2159" s="1"/>
      <c r="UF2159" s="1"/>
      <c r="UG2159" s="1"/>
      <c r="UH2159" s="1"/>
      <c r="UI2159" s="1"/>
      <c r="UJ2159" s="1"/>
      <c r="UK2159" s="1"/>
      <c r="UL2159" s="1"/>
      <c r="UM2159" s="1"/>
      <c r="UN2159" s="1"/>
      <c r="UO2159" s="1"/>
      <c r="UP2159" s="1"/>
      <c r="UQ2159" s="1"/>
      <c r="UR2159" s="1"/>
      <c r="US2159" s="1"/>
      <c r="UT2159" s="1"/>
      <c r="UU2159" s="1"/>
      <c r="UV2159" s="1"/>
      <c r="UW2159" s="1"/>
      <c r="UX2159" s="1"/>
      <c r="UY2159" s="1"/>
      <c r="UZ2159" s="1"/>
      <c r="VA2159" s="1"/>
      <c r="VB2159" s="1"/>
      <c r="VC2159" s="1"/>
      <c r="VD2159" s="1"/>
      <c r="VE2159" s="1"/>
      <c r="VF2159" s="1"/>
      <c r="VG2159" s="1"/>
      <c r="VH2159" s="1"/>
      <c r="VI2159" s="1"/>
      <c r="VJ2159" s="1"/>
      <c r="VK2159" s="1"/>
      <c r="VL2159" s="1"/>
      <c r="VM2159" s="1"/>
      <c r="VN2159" s="1"/>
      <c r="VO2159" s="1"/>
      <c r="VP2159" s="1"/>
      <c r="VQ2159" s="1"/>
      <c r="VR2159" s="1"/>
      <c r="VS2159" s="1"/>
      <c r="VT2159" s="1"/>
    </row>
    <row r="2160" spans="14:592" x14ac:dyDescent="0.3">
      <c r="N2160" s="1"/>
      <c r="AI2160" s="1"/>
      <c r="AJ2160" s="125"/>
      <c r="AK2160" s="125"/>
      <c r="AL2160" s="125"/>
      <c r="AM2160" s="125"/>
      <c r="AN2160" s="125"/>
      <c r="AO2160" s="125"/>
      <c r="AP2160" s="125"/>
      <c r="AQ2160" s="125"/>
      <c r="AR2160" s="125"/>
      <c r="AS2160" s="125"/>
      <c r="AT2160" s="125"/>
      <c r="AU2160" s="125"/>
      <c r="AV2160" s="125"/>
      <c r="AW2160" s="125"/>
      <c r="AX2160" s="125"/>
      <c r="AY2160" s="1"/>
      <c r="DX2160" s="1"/>
      <c r="EA2160" s="38" t="s">
        <v>26</v>
      </c>
      <c r="EI2160" s="40" t="s">
        <v>27</v>
      </c>
      <c r="EL2160" s="1"/>
      <c r="ER2160" s="1"/>
      <c r="EU2160" s="38" t="s">
        <v>26</v>
      </c>
      <c r="FC2160" s="40" t="s">
        <v>27</v>
      </c>
      <c r="FF2160" s="1"/>
      <c r="FL2160" s="1"/>
      <c r="FO2160" s="38" t="s">
        <v>26</v>
      </c>
      <c r="FW2160" s="40" t="s">
        <v>27</v>
      </c>
      <c r="FZ2160" s="1"/>
      <c r="GA2160" s="11"/>
      <c r="GB2160" s="1"/>
      <c r="JX2160" s="1"/>
      <c r="KG2160" s="1"/>
      <c r="KH2160" s="67"/>
      <c r="KJ2160" s="66"/>
      <c r="KL2160" s="65"/>
      <c r="KN2160" s="53"/>
      <c r="KP2160" s="64"/>
      <c r="KR2160" s="63"/>
      <c r="KV2160" s="1"/>
      <c r="KW2160" s="127" t="s">
        <v>210</v>
      </c>
      <c r="KX2160" s="127"/>
      <c r="KY2160" s="127"/>
      <c r="KZ2160" s="127"/>
      <c r="LA2160" s="127"/>
      <c r="LB2160" s="127"/>
      <c r="LC2160" s="127"/>
      <c r="LD2160" s="127"/>
      <c r="LE2160" s="127"/>
      <c r="LF2160" s="127"/>
      <c r="LG2160" s="127"/>
      <c r="LH2160" s="127"/>
      <c r="LI2160" s="127"/>
      <c r="LJ2160" s="127"/>
      <c r="LK2160" s="127"/>
      <c r="LL2160" s="127"/>
      <c r="LM2160" s="127"/>
      <c r="LN2160" s="1"/>
      <c r="PI2160" s="34"/>
      <c r="PQ2160" s="35"/>
      <c r="QC2160" s="36"/>
      <c r="QK2160" s="37"/>
      <c r="VT2160" s="1"/>
    </row>
    <row r="2161" spans="14:592" ht="15" thickBot="1" x14ac:dyDescent="0.35">
      <c r="N2161" s="1"/>
      <c r="AI2161" s="1"/>
      <c r="AJ2161" s="125"/>
      <c r="AK2161" s="125"/>
      <c r="AL2161" s="125"/>
      <c r="AM2161" s="125"/>
      <c r="AN2161" s="125"/>
      <c r="AO2161" s="125"/>
      <c r="AP2161" s="125"/>
      <c r="AQ2161" s="125"/>
      <c r="AR2161" s="125"/>
      <c r="AS2161" s="125"/>
      <c r="AT2161" s="125"/>
      <c r="AU2161" s="125"/>
      <c r="AV2161" s="125"/>
      <c r="AW2161" s="125"/>
      <c r="AX2161" s="125"/>
      <c r="AY2161" s="1"/>
      <c r="DX2161" s="1"/>
      <c r="EA2161" s="38" t="s">
        <v>28</v>
      </c>
      <c r="EI2161" s="7" t="s">
        <v>29</v>
      </c>
      <c r="EL2161" s="1"/>
      <c r="ER2161" s="1"/>
      <c r="EU2161" s="38" t="s">
        <v>28</v>
      </c>
      <c r="FC2161" s="7" t="s">
        <v>29</v>
      </c>
      <c r="FF2161" s="1"/>
      <c r="FL2161" s="1"/>
      <c r="FO2161" s="38" t="s">
        <v>28</v>
      </c>
      <c r="FW2161" s="7" t="s">
        <v>29</v>
      </c>
      <c r="FZ2161" s="1"/>
      <c r="GA2161" s="11"/>
      <c r="GB2161" s="1"/>
      <c r="JX2161" s="1"/>
      <c r="KG2161" s="1"/>
      <c r="KH2161" s="67"/>
      <c r="KJ2161" s="66"/>
      <c r="KL2161" s="65"/>
      <c r="KN2161" s="53"/>
      <c r="KP2161" s="64"/>
      <c r="KR2161" s="63"/>
      <c r="KV2161" s="1"/>
      <c r="KW2161" s="127"/>
      <c r="KX2161" s="127"/>
      <c r="KY2161" s="127"/>
      <c r="KZ2161" s="127"/>
      <c r="LA2161" s="127"/>
      <c r="LB2161" s="127"/>
      <c r="LC2161" s="127"/>
      <c r="LD2161" s="127"/>
      <c r="LE2161" s="127"/>
      <c r="LF2161" s="127"/>
      <c r="LG2161" s="127"/>
      <c r="LH2161" s="127"/>
      <c r="LI2161" s="127"/>
      <c r="LJ2161" s="127"/>
      <c r="LK2161" s="127"/>
      <c r="LL2161" s="127"/>
      <c r="LM2161" s="127"/>
      <c r="LN2161" s="1"/>
      <c r="PI2161" s="34"/>
      <c r="PQ2161" s="35"/>
      <c r="QC2161" s="36"/>
      <c r="QK2161" s="37"/>
      <c r="VT2161" s="1"/>
    </row>
    <row r="2162" spans="14:592" x14ac:dyDescent="0.3">
      <c r="N2162" s="1"/>
      <c r="AI2162" s="1"/>
      <c r="AJ2162" s="125"/>
      <c r="AK2162" s="125"/>
      <c r="AL2162" s="125"/>
      <c r="AM2162" s="125"/>
      <c r="AN2162" s="125"/>
      <c r="AO2162" s="125"/>
      <c r="AP2162" s="125"/>
      <c r="AQ2162" s="125"/>
      <c r="AR2162" s="125"/>
      <c r="AS2162" s="125"/>
      <c r="AT2162" s="125"/>
      <c r="AU2162" s="125"/>
      <c r="AV2162" s="125"/>
      <c r="AW2162" s="125"/>
      <c r="AX2162" s="125"/>
      <c r="AY2162" s="1"/>
      <c r="DX2162" s="1"/>
      <c r="EA2162" s="4">
        <f t="array" ref="EA2162:EA2164">EA2167:EA2169*DY2164</f>
        <v>-5.8481747150103187E-2</v>
      </c>
      <c r="EI2162" s="8">
        <f t="array" ref="EI2162:EI2164">EI2155:EI2157</f>
        <v>-1.3357306984301268E-2</v>
      </c>
      <c r="EL2162" s="1"/>
      <c r="ER2162" s="1"/>
      <c r="EU2162" s="4">
        <f t="array" ref="EU2162:EU2164">EU2167:EU2169*ES2164</f>
        <v>-6.6063526204805198E-2</v>
      </c>
      <c r="FC2162" s="8">
        <f t="array" ref="FC2162:FC2164">FC2155:FC2157</f>
        <v>-1.3254566603329784E-2</v>
      </c>
      <c r="FF2162" s="1"/>
      <c r="FL2162" s="1"/>
      <c r="FO2162" s="4">
        <f t="array" ref="FO2162:FO2164">FO2167:FO2169*FM2164</f>
        <v>-6.3155714473370789E-2</v>
      </c>
      <c r="FW2162" s="8">
        <f t="array" ref="FW2162:FW2164">FW2155:FW2157</f>
        <v>-1.32939477849312E-2</v>
      </c>
      <c r="FZ2162" s="1"/>
      <c r="GA2162" s="11"/>
      <c r="GB2162" s="1"/>
      <c r="JX2162" s="1"/>
      <c r="KG2162" s="1"/>
      <c r="KH2162" s="67"/>
      <c r="KJ2162" s="66"/>
      <c r="KL2162" s="65"/>
      <c r="KN2162" s="53"/>
      <c r="KP2162" s="64"/>
      <c r="KR2162" s="63"/>
      <c r="KV2162" s="1"/>
      <c r="KW2162" s="127"/>
      <c r="KX2162" s="127"/>
      <c r="KY2162" s="127"/>
      <c r="KZ2162" s="127"/>
      <c r="LA2162" s="127"/>
      <c r="LB2162" s="127"/>
      <c r="LC2162" s="127"/>
      <c r="LD2162" s="127"/>
      <c r="LE2162" s="127"/>
      <c r="LF2162" s="127"/>
      <c r="LG2162" s="127"/>
      <c r="LH2162" s="127"/>
      <c r="LI2162" s="127"/>
      <c r="LJ2162" s="127"/>
      <c r="LK2162" s="127"/>
      <c r="LL2162" s="127"/>
      <c r="LM2162" s="127"/>
      <c r="LN2162" s="1"/>
      <c r="PI2162" s="34"/>
      <c r="PQ2162" s="35"/>
      <c r="QC2162" s="36"/>
      <c r="QK2162" s="37"/>
      <c r="VT2162" s="1"/>
    </row>
    <row r="2163" spans="14:592" ht="15" thickBot="1" x14ac:dyDescent="0.35">
      <c r="N2163" s="1"/>
      <c r="AI2163" s="1"/>
      <c r="AJ2163" s="125"/>
      <c r="AK2163" s="125"/>
      <c r="AL2163" s="125"/>
      <c r="AM2163" s="125"/>
      <c r="AN2163" s="125"/>
      <c r="AO2163" s="125"/>
      <c r="AP2163" s="125"/>
      <c r="AQ2163" s="125"/>
      <c r="AR2163" s="125"/>
      <c r="AS2163" s="125"/>
      <c r="AT2163" s="125"/>
      <c r="AU2163" s="125"/>
      <c r="AV2163" s="125"/>
      <c r="AW2163" s="125"/>
      <c r="AX2163" s="125"/>
      <c r="AY2163" s="1"/>
      <c r="DX2163" s="1"/>
      <c r="DY2163" s="38" t="s">
        <v>30</v>
      </c>
      <c r="DZ2163" s="2"/>
      <c r="EA2163" s="5">
        <v>1.4471418542707997</v>
      </c>
      <c r="EI2163" s="9">
        <v>-7.8048581179551192E-4</v>
      </c>
      <c r="EJ2163" s="7"/>
      <c r="EK2163" s="7" t="s">
        <v>31</v>
      </c>
      <c r="EL2163" s="1"/>
      <c r="ER2163" s="1"/>
      <c r="ES2163" s="38" t="s">
        <v>30</v>
      </c>
      <c r="ET2163" s="2"/>
      <c r="EU2163" s="5">
        <v>1.4506829884005719</v>
      </c>
      <c r="FC2163" s="9">
        <v>-8.5322038810985027E-4</v>
      </c>
      <c r="FD2163" s="7"/>
      <c r="FE2163" s="7" t="s">
        <v>31</v>
      </c>
      <c r="FF2163" s="1"/>
      <c r="FL2163" s="1"/>
      <c r="FM2163" s="38" t="s">
        <v>30</v>
      </c>
      <c r="FN2163" s="2"/>
      <c r="FO2163" s="5">
        <v>1.4493284703166853</v>
      </c>
      <c r="FW2163" s="9">
        <v>-8.2546487847809727E-4</v>
      </c>
      <c r="FX2163" s="7"/>
      <c r="FY2163" s="7" t="s">
        <v>31</v>
      </c>
      <c r="FZ2163" s="1"/>
      <c r="GA2163" s="11" t="s">
        <v>32</v>
      </c>
      <c r="GB2163" s="1"/>
      <c r="JX2163" s="1"/>
      <c r="KG2163" s="1"/>
      <c r="KH2163" s="67"/>
      <c r="KJ2163" s="66"/>
      <c r="KL2163" s="65"/>
      <c r="KN2163" s="53"/>
      <c r="KP2163" s="64"/>
      <c r="KR2163" s="63"/>
      <c r="KV2163" s="1"/>
      <c r="KW2163" s="127"/>
      <c r="KX2163" s="127"/>
      <c r="KY2163" s="127"/>
      <c r="KZ2163" s="127"/>
      <c r="LA2163" s="127"/>
      <c r="LB2163" s="127"/>
      <c r="LC2163" s="127"/>
      <c r="LD2163" s="127"/>
      <c r="LE2163" s="127"/>
      <c r="LF2163" s="127"/>
      <c r="LG2163" s="127"/>
      <c r="LH2163" s="127"/>
      <c r="LI2163" s="127"/>
      <c r="LJ2163" s="127"/>
      <c r="LK2163" s="127"/>
      <c r="LL2163" s="127"/>
      <c r="LM2163" s="127"/>
      <c r="LN2163" s="1"/>
      <c r="PI2163" s="34"/>
      <c r="PQ2163" s="35"/>
      <c r="QC2163" s="36"/>
      <c r="QK2163" s="37"/>
      <c r="VT2163" s="1"/>
    </row>
    <row r="2164" spans="14:592" ht="15" thickBot="1" x14ac:dyDescent="0.35">
      <c r="N2164" s="1"/>
      <c r="AI2164" s="1"/>
      <c r="AJ2164" s="125"/>
      <c r="AK2164" s="125"/>
      <c r="AL2164" s="125"/>
      <c r="AM2164" s="125"/>
      <c r="AN2164" s="125"/>
      <c r="AO2164" s="125"/>
      <c r="AP2164" s="125"/>
      <c r="AQ2164" s="125"/>
      <c r="AR2164" s="125"/>
      <c r="AS2164" s="125"/>
      <c r="AT2164" s="125"/>
      <c r="AU2164" s="125"/>
      <c r="AV2164" s="125"/>
      <c r="AW2164" s="125"/>
      <c r="AX2164" s="125"/>
      <c r="AY2164" s="1"/>
      <c r="DX2164" s="1"/>
      <c r="DY2164" s="3">
        <v>-1.1584496971351577</v>
      </c>
      <c r="DZ2164" s="38" t="s">
        <v>25</v>
      </c>
      <c r="EA2164" s="6">
        <v>-1.3886601071206963</v>
      </c>
      <c r="EI2164" s="10">
        <v>4.9520463341808808E-3</v>
      </c>
      <c r="EJ2164" s="40" t="s">
        <v>25</v>
      </c>
      <c r="EK2164" s="41">
        <f t="array" ref="EK2164">SUM(EI2162:EI2164*EA2167:EA2169)</f>
        <v>6.2368044516816984E-3</v>
      </c>
      <c r="EL2164" s="1"/>
      <c r="ER2164" s="1"/>
      <c r="ES2164" s="3">
        <f>DY2164</f>
        <v>-1.1584496971351577</v>
      </c>
      <c r="ET2164" s="38" t="s">
        <v>25</v>
      </c>
      <c r="EU2164" s="6">
        <v>-1.384619462195767</v>
      </c>
      <c r="FC2164" s="10">
        <v>4.9655743143624115E-3</v>
      </c>
      <c r="FD2164" s="40" t="s">
        <v>25</v>
      </c>
      <c r="FE2164" s="41">
        <f t="array" ref="FE2164">SUM(FC2162:FC2164*EU2167:EU2169)</f>
        <v>6.2476081169506878E-3</v>
      </c>
      <c r="FF2164" s="1"/>
      <c r="FL2164" s="1"/>
      <c r="FM2164" s="3">
        <f>DY2164</f>
        <v>-1.1584496971351577</v>
      </c>
      <c r="FN2164" s="38" t="s">
        <v>25</v>
      </c>
      <c r="FO2164" s="6">
        <v>-1.3861727558433146</v>
      </c>
      <c r="FW2164" s="10">
        <v>4.9604703660315799E-3</v>
      </c>
      <c r="FX2164" s="40" t="s">
        <v>25</v>
      </c>
      <c r="FY2164" s="41">
        <f t="array" ref="FY2164">SUM(FW2162:FW2164*FO2167:FO2169)</f>
        <v>6.2435597113484499E-3</v>
      </c>
      <c r="FZ2164" s="1"/>
      <c r="GA2164" s="42">
        <f t="array" ref="GA2164">SUM(EK2164,FE2164,FY2164)</f>
        <v>1.8727972279980836E-2</v>
      </c>
      <c r="GB2164" s="1"/>
      <c r="JX2164" s="1"/>
      <c r="KG2164" s="1"/>
      <c r="KH2164" s="67"/>
      <c r="KJ2164" s="66"/>
      <c r="KL2164" s="65"/>
      <c r="KN2164" s="53"/>
      <c r="KP2164" s="64"/>
      <c r="KR2164" s="63"/>
      <c r="KV2164" s="1"/>
      <c r="KW2164" s="127"/>
      <c r="KX2164" s="127"/>
      <c r="KY2164" s="127"/>
      <c r="KZ2164" s="127"/>
      <c r="LA2164" s="127"/>
      <c r="LB2164" s="127"/>
      <c r="LC2164" s="127"/>
      <c r="LD2164" s="127"/>
      <c r="LE2164" s="127"/>
      <c r="LF2164" s="127"/>
      <c r="LG2164" s="127"/>
      <c r="LH2164" s="127"/>
      <c r="LI2164" s="127"/>
      <c r="LJ2164" s="127"/>
      <c r="LK2164" s="127"/>
      <c r="LL2164" s="127"/>
      <c r="LM2164" s="127"/>
      <c r="LN2164" s="1"/>
      <c r="PI2164" s="34"/>
      <c r="PQ2164" s="35"/>
      <c r="QC2164" s="36"/>
      <c r="QK2164" s="37"/>
      <c r="VT2164" s="1"/>
    </row>
    <row r="2165" spans="14:592" x14ac:dyDescent="0.3">
      <c r="N2165" s="1"/>
      <c r="AI2165" s="1"/>
      <c r="AJ2165" s="125"/>
      <c r="AK2165" s="125"/>
      <c r="AL2165" s="125"/>
      <c r="AM2165" s="125"/>
      <c r="AN2165" s="125"/>
      <c r="AO2165" s="125"/>
      <c r="AP2165" s="125"/>
      <c r="AQ2165" s="125"/>
      <c r="AR2165" s="125"/>
      <c r="AS2165" s="125"/>
      <c r="AT2165" s="125"/>
      <c r="AU2165" s="125"/>
      <c r="AV2165" s="125"/>
      <c r="AW2165" s="125"/>
      <c r="AX2165" s="125"/>
      <c r="AY2165" s="1"/>
      <c r="DX2165" s="1"/>
      <c r="EA2165" s="38" t="s">
        <v>26</v>
      </c>
      <c r="EI2165" s="40" t="s">
        <v>27</v>
      </c>
      <c r="EL2165" s="1"/>
      <c r="ER2165" s="1"/>
      <c r="EU2165" s="38" t="s">
        <v>26</v>
      </c>
      <c r="FC2165" s="40" t="s">
        <v>27</v>
      </c>
      <c r="FF2165" s="1"/>
      <c r="FL2165" s="1"/>
      <c r="FO2165" s="38" t="s">
        <v>26</v>
      </c>
      <c r="FW2165" s="40" t="s">
        <v>27</v>
      </c>
      <c r="FZ2165" s="1"/>
      <c r="GA2165" s="1"/>
      <c r="GB2165" s="1"/>
      <c r="JX2165" s="1"/>
      <c r="KG2165" s="1"/>
      <c r="KH2165" s="67"/>
      <c r="KJ2165" s="66"/>
      <c r="KL2165" s="65"/>
      <c r="KN2165" s="53"/>
      <c r="KP2165" s="64"/>
      <c r="KR2165" s="63"/>
      <c r="KV2165" s="1"/>
      <c r="KW2165" s="127"/>
      <c r="KX2165" s="127"/>
      <c r="KY2165" s="127"/>
      <c r="KZ2165" s="127"/>
      <c r="LA2165" s="127"/>
      <c r="LB2165" s="127"/>
      <c r="LC2165" s="127"/>
      <c r="LD2165" s="127"/>
      <c r="LE2165" s="127"/>
      <c r="LF2165" s="127"/>
      <c r="LG2165" s="127"/>
      <c r="LH2165" s="127"/>
      <c r="LI2165" s="127"/>
      <c r="LJ2165" s="127"/>
      <c r="LK2165" s="127"/>
      <c r="LL2165" s="127"/>
      <c r="LM2165" s="127"/>
      <c r="LN2165" s="1"/>
      <c r="PI2165" s="34"/>
      <c r="PQ2165" s="35"/>
      <c r="QC2165" s="36"/>
      <c r="QK2165" s="37"/>
      <c r="VT2165" s="1"/>
    </row>
    <row r="2166" spans="14:592" ht="15" thickBot="1" x14ac:dyDescent="0.35">
      <c r="N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DX2166" s="1"/>
      <c r="EA2166" s="2" t="s">
        <v>33</v>
      </c>
      <c r="EI2166" s="7" t="s">
        <v>34</v>
      </c>
      <c r="EL2166" s="1"/>
      <c r="ER2166" s="1"/>
      <c r="EU2166" s="2" t="s">
        <v>33</v>
      </c>
      <c r="FC2166" s="7" t="s">
        <v>34</v>
      </c>
      <c r="FF2166" s="1"/>
      <c r="FL2166" s="1"/>
      <c r="FO2166" s="2" t="s">
        <v>33</v>
      </c>
      <c r="FW2166" s="7" t="s">
        <v>34</v>
      </c>
      <c r="FZ2166" s="1"/>
      <c r="JX2166" s="1"/>
      <c r="KG2166" s="1"/>
      <c r="KH2166" s="67"/>
      <c r="KJ2166" s="66"/>
      <c r="KL2166" s="65"/>
      <c r="KN2166" s="53"/>
      <c r="KP2166" s="64"/>
      <c r="KR2166" s="63"/>
      <c r="KV2166" s="1"/>
      <c r="KW2166" s="127"/>
      <c r="KX2166" s="127"/>
      <c r="KY2166" s="127"/>
      <c r="KZ2166" s="127"/>
      <c r="LA2166" s="127"/>
      <c r="LB2166" s="127"/>
      <c r="LC2166" s="127"/>
      <c r="LD2166" s="127"/>
      <c r="LE2166" s="127"/>
      <c r="LF2166" s="127"/>
      <c r="LG2166" s="127"/>
      <c r="LH2166" s="127"/>
      <c r="LI2166" s="127"/>
      <c r="LJ2166" s="127"/>
      <c r="LK2166" s="127"/>
      <c r="LL2166" s="127"/>
      <c r="LM2166" s="127"/>
      <c r="LN2166" s="1"/>
      <c r="PI2166" s="34"/>
      <c r="PQ2166" s="35"/>
      <c r="QC2166" s="36"/>
      <c r="QK2166" s="37"/>
      <c r="VT2166" s="1"/>
    </row>
    <row r="2167" spans="14:592" x14ac:dyDescent="0.3">
      <c r="N2167" s="1"/>
      <c r="AI2167" s="1"/>
      <c r="DX2167" s="1"/>
      <c r="EA2167" s="4">
        <f t="array" ref="EA2167:EA2169">ED2172*EA2187:EA2189</f>
        <v>5.0482767870481005E-2</v>
      </c>
      <c r="EI2167" s="8">
        <f t="array" ref="EI2167:EI2169">EI2162:EI2164*DY2164</f>
        <v>1.5473768230505131E-2</v>
      </c>
      <c r="EL2167" s="1"/>
      <c r="ER2167" s="1"/>
      <c r="EU2167" s="4">
        <f t="array" ref="EU2167:EU2169">EX2172*EU2187:EU2189</f>
        <v>5.7027531163571524E-2</v>
      </c>
      <c r="FC2167" s="8">
        <f t="array" ref="FC2167:FC2169">FC2162:FC2164*ES2164</f>
        <v>1.5354748667285164E-2</v>
      </c>
      <c r="FF2167" s="1"/>
      <c r="FL2167" s="1"/>
      <c r="FO2167" s="4">
        <f t="array" ref="FO2167:FO2169">FR2172*FO2187:FO2189</f>
        <v>5.4517442258869481E-2</v>
      </c>
      <c r="FW2167" s="8">
        <f t="array" ref="FW2167:FW2169">FW2162:FW2164*FM2164</f>
        <v>1.5400369785184149E-2</v>
      </c>
      <c r="FZ2167" s="1"/>
      <c r="JX2167" s="1"/>
      <c r="KG2167" s="1"/>
      <c r="KH2167" s="67"/>
      <c r="KJ2167" s="66"/>
      <c r="KL2167" s="65"/>
      <c r="KN2167" s="53"/>
      <c r="KP2167" s="64"/>
      <c r="KR2167" s="63"/>
      <c r="KV2167" s="1"/>
      <c r="KW2167" s="127"/>
      <c r="KX2167" s="127"/>
      <c r="KY2167" s="127"/>
      <c r="KZ2167" s="127"/>
      <c r="LA2167" s="127"/>
      <c r="LB2167" s="127"/>
      <c r="LC2167" s="127"/>
      <c r="LD2167" s="127"/>
      <c r="LE2167" s="127"/>
      <c r="LF2167" s="127"/>
      <c r="LG2167" s="127"/>
      <c r="LH2167" s="127"/>
      <c r="LI2167" s="127"/>
      <c r="LJ2167" s="127"/>
      <c r="LK2167" s="127"/>
      <c r="LL2167" s="127"/>
      <c r="LM2167" s="127"/>
      <c r="LN2167" s="1"/>
      <c r="PI2167" s="34"/>
      <c r="PQ2167" s="35"/>
      <c r="QC2167" s="36"/>
      <c r="QK2167" s="37"/>
      <c r="VT2167" s="1"/>
    </row>
    <row r="2168" spans="14:592" x14ac:dyDescent="0.3">
      <c r="N2168" s="1"/>
      <c r="AI2168" s="1"/>
      <c r="DX2168" s="1"/>
      <c r="EA2168" s="5">
        <v>-1.2492056045675326</v>
      </c>
      <c r="EI2168" s="9">
        <v>9.041535522927984E-4</v>
      </c>
      <c r="EL2168" s="1"/>
      <c r="ER2168" s="1"/>
      <c r="EU2168" s="5">
        <v>-1.2522623917016908</v>
      </c>
      <c r="FC2168" s="9">
        <v>9.8841290019539775E-4</v>
      </c>
      <c r="FF2168" s="1"/>
      <c r="FL2168" s="1"/>
      <c r="FO2168" s="5">
        <v>-1.2510931410322519</v>
      </c>
      <c r="FW2168" s="9">
        <v>9.5625953846866147E-4</v>
      </c>
      <c r="FZ2168" s="1"/>
      <c r="JX2168" s="1"/>
      <c r="KG2168" s="1"/>
      <c r="KH2168" s="67"/>
      <c r="KJ2168" s="66"/>
      <c r="KL2168" s="65"/>
      <c r="KN2168" s="53"/>
      <c r="KP2168" s="64"/>
      <c r="KR2168" s="63"/>
      <c r="KV2168" s="1"/>
      <c r="KW2168" s="127"/>
      <c r="KX2168" s="127"/>
      <c r="KY2168" s="127"/>
      <c r="KZ2168" s="127"/>
      <c r="LA2168" s="127"/>
      <c r="LB2168" s="127"/>
      <c r="LC2168" s="127"/>
      <c r="LD2168" s="127"/>
      <c r="LE2168" s="127"/>
      <c r="LF2168" s="127"/>
      <c r="LG2168" s="127"/>
      <c r="LH2168" s="127"/>
      <c r="LI2168" s="127"/>
      <c r="LJ2168" s="127"/>
      <c r="LK2168" s="127"/>
      <c r="LL2168" s="127"/>
      <c r="LM2168" s="127"/>
      <c r="LN2168" s="1"/>
      <c r="PI2168" s="34"/>
      <c r="PQ2168" s="35"/>
      <c r="QC2168" s="36"/>
      <c r="QK2168" s="37"/>
      <c r="VT2168" s="1"/>
    </row>
    <row r="2169" spans="14:592" ht="15" thickBot="1" x14ac:dyDescent="0.35">
      <c r="N2169" s="1"/>
      <c r="AI2169" s="1"/>
      <c r="DX2169" s="1"/>
      <c r="EA2169" s="6">
        <v>1.1987228366970515</v>
      </c>
      <c r="EI2169" s="10">
        <v>-5.7366965760311094E-3</v>
      </c>
      <c r="EL2169" s="1"/>
      <c r="ER2169" s="1"/>
      <c r="EU2169" s="6">
        <v>1.1952348605381196</v>
      </c>
      <c r="FC2169" s="10">
        <v>-5.7523680605752539E-3</v>
      </c>
      <c r="FF2169" s="1"/>
      <c r="FL2169" s="1"/>
      <c r="FO2169" s="6">
        <v>1.1965756987733824</v>
      </c>
      <c r="FW2169" s="10">
        <v>-5.7464553931772079E-3</v>
      </c>
      <c r="FZ2169" s="1"/>
      <c r="JX2169" s="1"/>
      <c r="KG2169" s="1"/>
      <c r="KH2169" s="67"/>
      <c r="KJ2169" s="66"/>
      <c r="KL2169" s="65"/>
      <c r="KN2169" s="53"/>
      <c r="KP2169" s="64"/>
      <c r="KR2169" s="63"/>
      <c r="KV2169" s="1"/>
      <c r="KW2169" s="127"/>
      <c r="KX2169" s="127"/>
      <c r="KY2169" s="127"/>
      <c r="KZ2169" s="127"/>
      <c r="LA2169" s="127"/>
      <c r="LB2169" s="127"/>
      <c r="LC2169" s="127"/>
      <c r="LD2169" s="127"/>
      <c r="LE2169" s="127"/>
      <c r="LF2169" s="127"/>
      <c r="LG2169" s="127"/>
      <c r="LH2169" s="127"/>
      <c r="LI2169" s="127"/>
      <c r="LJ2169" s="127"/>
      <c r="LK2169" s="127"/>
      <c r="LL2169" s="127"/>
      <c r="LM2169" s="127"/>
      <c r="LN2169" s="1"/>
      <c r="PI2169" s="34"/>
      <c r="PQ2169" s="35"/>
      <c r="QC2169" s="36"/>
      <c r="QK2169" s="37"/>
      <c r="VT2169" s="1"/>
    </row>
    <row r="2170" spans="14:592" x14ac:dyDescent="0.3">
      <c r="N2170" s="1"/>
      <c r="AI2170" s="1"/>
      <c r="DX2170" s="1"/>
      <c r="EA2170" s="2"/>
      <c r="EB2170" s="38" t="s">
        <v>35</v>
      </c>
      <c r="EC2170" s="38" t="s">
        <v>35</v>
      </c>
      <c r="ED2170" s="2"/>
      <c r="EF2170" s="7"/>
      <c r="EG2170" s="40" t="s">
        <v>35</v>
      </c>
      <c r="EH2170" s="40" t="s">
        <v>35</v>
      </c>
      <c r="EI2170" s="7"/>
      <c r="EL2170" s="1"/>
      <c r="ER2170" s="1"/>
      <c r="EU2170" s="2"/>
      <c r="EV2170" s="38" t="s">
        <v>35</v>
      </c>
      <c r="EW2170" s="38" t="s">
        <v>35</v>
      </c>
      <c r="EX2170" s="2"/>
      <c r="EZ2170" s="7"/>
      <c r="FA2170" s="40" t="s">
        <v>35</v>
      </c>
      <c r="FB2170" s="40" t="s">
        <v>35</v>
      </c>
      <c r="FC2170" s="7"/>
      <c r="FF2170" s="1"/>
      <c r="FL2170" s="1"/>
      <c r="FO2170" s="2"/>
      <c r="FP2170" s="38" t="s">
        <v>35</v>
      </c>
      <c r="FQ2170" s="38" t="s">
        <v>35</v>
      </c>
      <c r="FR2170" s="2"/>
      <c r="FT2170" s="7"/>
      <c r="FU2170" s="40" t="s">
        <v>35</v>
      </c>
      <c r="FV2170" s="40" t="s">
        <v>35</v>
      </c>
      <c r="FW2170" s="7"/>
      <c r="FZ2170" s="1"/>
      <c r="JX2170" s="1"/>
      <c r="KG2170" s="1"/>
      <c r="KH2170" s="67"/>
      <c r="KJ2170" s="66"/>
      <c r="KL2170" s="65"/>
      <c r="KN2170" s="53"/>
      <c r="KP2170" s="64"/>
      <c r="KR2170" s="63"/>
      <c r="KV2170" s="1"/>
      <c r="KW2170" s="127"/>
      <c r="KX2170" s="127"/>
      <c r="KY2170" s="127"/>
      <c r="KZ2170" s="127"/>
      <c r="LA2170" s="127"/>
      <c r="LB2170" s="127"/>
      <c r="LC2170" s="127"/>
      <c r="LD2170" s="127"/>
      <c r="LE2170" s="127"/>
      <c r="LF2170" s="127"/>
      <c r="LG2170" s="127"/>
      <c r="LH2170" s="127"/>
      <c r="LI2170" s="127"/>
      <c r="LJ2170" s="127"/>
      <c r="LK2170" s="127"/>
      <c r="LL2170" s="127"/>
      <c r="LM2170" s="127"/>
      <c r="LN2170" s="1"/>
      <c r="PI2170" s="34"/>
      <c r="PQ2170" s="35"/>
      <c r="QC2170" s="36"/>
      <c r="QK2170" s="37"/>
      <c r="VT2170" s="1"/>
    </row>
    <row r="2171" spans="14:592" ht="15" thickBot="1" x14ac:dyDescent="0.35">
      <c r="N2171" s="1"/>
      <c r="AI2171" s="1"/>
      <c r="DX2171" s="1"/>
      <c r="EA2171" s="38" t="s">
        <v>26</v>
      </c>
      <c r="ED2171" s="2" t="s">
        <v>36</v>
      </c>
      <c r="EF2171" s="7" t="s">
        <v>37</v>
      </c>
      <c r="EI2171" s="40" t="s">
        <v>27</v>
      </c>
      <c r="EL2171" s="1"/>
      <c r="ER2171" s="1"/>
      <c r="EU2171" s="38" t="s">
        <v>26</v>
      </c>
      <c r="EX2171" s="2" t="s">
        <v>36</v>
      </c>
      <c r="EZ2171" s="7" t="s">
        <v>37</v>
      </c>
      <c r="FC2171" s="40" t="s">
        <v>27</v>
      </c>
      <c r="FF2171" s="1"/>
      <c r="FL2171" s="1"/>
      <c r="FO2171" s="38" t="s">
        <v>26</v>
      </c>
      <c r="FR2171" s="2" t="s">
        <v>36</v>
      </c>
      <c r="FT2171" s="7" t="s">
        <v>37</v>
      </c>
      <c r="FW2171" s="40" t="s">
        <v>27</v>
      </c>
      <c r="FZ2171" s="1"/>
      <c r="JX2171" s="1"/>
      <c r="KG2171" s="1"/>
      <c r="KH2171" s="67"/>
      <c r="KJ2171" s="66"/>
      <c r="KL2171" s="65"/>
      <c r="KN2171" s="53"/>
      <c r="KP2171" s="64"/>
      <c r="KR2171" s="63"/>
      <c r="KV2171" s="1"/>
      <c r="KW2171" s="127"/>
      <c r="KX2171" s="127"/>
      <c r="KY2171" s="127"/>
      <c r="KZ2171" s="127"/>
      <c r="LA2171" s="127"/>
      <c r="LB2171" s="127"/>
      <c r="LC2171" s="127"/>
      <c r="LD2171" s="127"/>
      <c r="LE2171" s="127"/>
      <c r="LF2171" s="127"/>
      <c r="LG2171" s="127"/>
      <c r="LH2171" s="127"/>
      <c r="LI2171" s="127"/>
      <c r="LJ2171" s="127"/>
      <c r="LK2171" s="127"/>
      <c r="LL2171" s="127"/>
      <c r="LM2171" s="127"/>
      <c r="LN2171" s="1"/>
      <c r="PI2171" s="34"/>
      <c r="PQ2171" s="35"/>
      <c r="QC2171" s="36"/>
      <c r="QK2171" s="37"/>
      <c r="VT2171" s="1"/>
    </row>
    <row r="2172" spans="14:592" ht="15" thickBot="1" x14ac:dyDescent="0.35">
      <c r="N2172" s="1"/>
      <c r="AI2172" s="1"/>
      <c r="DX2172" s="1"/>
      <c r="EA2172" s="38" t="s">
        <v>26</v>
      </c>
      <c r="ED2172" s="3">
        <f>1/ED2175</f>
        <v>3.6898336675997228</v>
      </c>
      <c r="EF2172" s="41">
        <f t="array" ref="EF2172">SUM(EI2167:EI2169*EA2187:EA2189)</f>
        <v>-1.9580894097163534E-3</v>
      </c>
      <c r="EI2172" s="40" t="s">
        <v>27</v>
      </c>
      <c r="EL2172" s="1"/>
      <c r="ER2172" s="1"/>
      <c r="EU2172" s="38" t="s">
        <v>26</v>
      </c>
      <c r="EX2172" s="3">
        <f>1/EX2175</f>
        <v>3.6109711100354622</v>
      </c>
      <c r="EZ2172" s="41">
        <f t="array" ref="EZ2172">SUM(FC2167:FC2169*EU2187:EU2189)</f>
        <v>-2.004319478155448E-3</v>
      </c>
      <c r="FC2172" s="40" t="s">
        <v>27</v>
      </c>
      <c r="FF2172" s="1"/>
      <c r="FL2172" s="1"/>
      <c r="FO2172" s="38" t="s">
        <v>26</v>
      </c>
      <c r="FR2172" s="3">
        <f>1/FR2175</f>
        <v>3.6426025362860401</v>
      </c>
      <c r="FT2172" s="41">
        <f t="array" ref="FT2172">SUM(FW2167:FW2169*FO2187:FO2189)</f>
        <v>-1.9856269753854129E-3</v>
      </c>
      <c r="FW2172" s="40" t="s">
        <v>27</v>
      </c>
      <c r="FZ2172" s="1"/>
      <c r="JX2172" s="1"/>
      <c r="KG2172" s="1"/>
      <c r="KH2172" s="67"/>
      <c r="KJ2172" s="66"/>
      <c r="KL2172" s="65"/>
      <c r="KN2172" s="53"/>
      <c r="KP2172" s="64"/>
      <c r="KR2172" s="63"/>
      <c r="KV2172" s="1"/>
      <c r="KW2172" s="127"/>
      <c r="KX2172" s="127"/>
      <c r="KY2172" s="127"/>
      <c r="KZ2172" s="127"/>
      <c r="LA2172" s="127"/>
      <c r="LB2172" s="127"/>
      <c r="LC2172" s="127"/>
      <c r="LD2172" s="127"/>
      <c r="LE2172" s="127"/>
      <c r="LF2172" s="127"/>
      <c r="LG2172" s="127"/>
      <c r="LH2172" s="127"/>
      <c r="LI2172" s="127"/>
      <c r="LJ2172" s="127"/>
      <c r="LK2172" s="127"/>
      <c r="LL2172" s="127"/>
      <c r="LM2172" s="127"/>
      <c r="LN2172" s="1"/>
      <c r="PI2172" s="34"/>
      <c r="PQ2172" s="35"/>
      <c r="QC2172" s="36"/>
      <c r="QK2172" s="37"/>
      <c r="VT2172" s="1"/>
    </row>
    <row r="2173" spans="14:592" x14ac:dyDescent="0.3">
      <c r="N2173" s="1"/>
      <c r="AI2173" s="1"/>
      <c r="DX2173" s="1"/>
      <c r="EA2173" s="38" t="s">
        <v>26</v>
      </c>
      <c r="ED2173" s="38" t="s">
        <v>26</v>
      </c>
      <c r="EF2173" s="7"/>
      <c r="EI2173" s="40" t="s">
        <v>27</v>
      </c>
      <c r="EL2173" s="1"/>
      <c r="ER2173" s="1"/>
      <c r="EU2173" s="38" t="s">
        <v>26</v>
      </c>
      <c r="EX2173" s="38" t="s">
        <v>26</v>
      </c>
      <c r="EZ2173" s="7"/>
      <c r="FC2173" s="40" t="s">
        <v>27</v>
      </c>
      <c r="FF2173" s="1"/>
      <c r="FL2173" s="1"/>
      <c r="FO2173" s="38" t="s">
        <v>26</v>
      </c>
      <c r="FR2173" s="38" t="s">
        <v>26</v>
      </c>
      <c r="FT2173" s="7"/>
      <c r="FW2173" s="40" t="s">
        <v>27</v>
      </c>
      <c r="FZ2173" s="1"/>
      <c r="JX2173" s="1"/>
      <c r="KG2173" s="1"/>
      <c r="KH2173" s="67"/>
      <c r="KJ2173" s="66"/>
      <c r="KL2173" s="65"/>
      <c r="KN2173" s="53"/>
      <c r="KP2173" s="64"/>
      <c r="KR2173" s="63"/>
      <c r="KV2173" s="1"/>
      <c r="KW2173" s="127"/>
      <c r="KX2173" s="127"/>
      <c r="KY2173" s="127"/>
      <c r="KZ2173" s="127"/>
      <c r="LA2173" s="127"/>
      <c r="LB2173" s="127"/>
      <c r="LC2173" s="127"/>
      <c r="LD2173" s="127"/>
      <c r="LE2173" s="127"/>
      <c r="LF2173" s="127"/>
      <c r="LG2173" s="127"/>
      <c r="LH2173" s="127"/>
      <c r="LI2173" s="127"/>
      <c r="LJ2173" s="127"/>
      <c r="LK2173" s="127"/>
      <c r="LL2173" s="127"/>
      <c r="LM2173" s="127"/>
      <c r="LN2173" s="1"/>
      <c r="PI2173" s="34"/>
      <c r="PQ2173" s="35"/>
      <c r="QC2173" s="36"/>
      <c r="QK2173" s="37"/>
      <c r="VT2173" s="1"/>
    </row>
    <row r="2174" spans="14:592" ht="15" thickBot="1" x14ac:dyDescent="0.35">
      <c r="N2174" s="1"/>
      <c r="AI2174" s="1"/>
      <c r="DX2174" s="1"/>
      <c r="EA2174" s="38" t="s">
        <v>26</v>
      </c>
      <c r="ED2174" s="2" t="s">
        <v>38</v>
      </c>
      <c r="EF2174" s="7" t="s">
        <v>39</v>
      </c>
      <c r="EI2174" s="40" t="s">
        <v>27</v>
      </c>
      <c r="EL2174" s="1"/>
      <c r="ER2174" s="1"/>
      <c r="EU2174" s="38" t="s">
        <v>26</v>
      </c>
      <c r="EX2174" s="2" t="s">
        <v>38</v>
      </c>
      <c r="EZ2174" s="7" t="s">
        <v>39</v>
      </c>
      <c r="FC2174" s="40" t="s">
        <v>27</v>
      </c>
      <c r="FF2174" s="1"/>
      <c r="FL2174" s="1"/>
      <c r="FO2174" s="38" t="s">
        <v>26</v>
      </c>
      <c r="FR2174" s="2" t="s">
        <v>38</v>
      </c>
      <c r="FT2174" s="7" t="s">
        <v>39</v>
      </c>
      <c r="FW2174" s="40" t="s">
        <v>27</v>
      </c>
      <c r="FZ2174" s="1"/>
      <c r="JX2174" s="1"/>
      <c r="KG2174" s="1"/>
      <c r="KH2174" s="67"/>
      <c r="KJ2174" s="66"/>
      <c r="KL2174" s="65"/>
      <c r="KN2174" s="53"/>
      <c r="KP2174" s="64"/>
      <c r="KR2174" s="63"/>
      <c r="KV2174" s="1"/>
      <c r="KW2174" s="127"/>
      <c r="KX2174" s="127"/>
      <c r="KY2174" s="127"/>
      <c r="KZ2174" s="127"/>
      <c r="LA2174" s="127"/>
      <c r="LB2174" s="127"/>
      <c r="LC2174" s="127"/>
      <c r="LD2174" s="127"/>
      <c r="LE2174" s="127"/>
      <c r="LF2174" s="127"/>
      <c r="LG2174" s="127"/>
      <c r="LH2174" s="127"/>
      <c r="LI2174" s="127"/>
      <c r="LJ2174" s="127"/>
      <c r="LK2174" s="127"/>
      <c r="LL2174" s="127"/>
      <c r="LM2174" s="127"/>
      <c r="LN2174" s="1"/>
      <c r="PI2174" s="34"/>
      <c r="PQ2174" s="35"/>
      <c r="QC2174" s="36"/>
      <c r="QK2174" s="37"/>
      <c r="VT2174" s="1"/>
    </row>
    <row r="2175" spans="14:592" ht="15" thickBot="1" x14ac:dyDescent="0.35">
      <c r="N2175" s="1"/>
      <c r="AI2175" s="1"/>
      <c r="DX2175" s="1"/>
      <c r="EA2175" s="38" t="s">
        <v>26</v>
      </c>
      <c r="ED2175" s="3">
        <f>SQRT(ED2178+DZ2198)</f>
        <v>0.27101492643989855</v>
      </c>
      <c r="EF2175" s="41">
        <f>EF2172*((-1)/(ED2175^2))</f>
        <v>2.6659137646221569E-2</v>
      </c>
      <c r="EI2175" s="40" t="s">
        <v>27</v>
      </c>
      <c r="EL2175" s="1"/>
      <c r="ER2175" s="1"/>
      <c r="EU2175" s="38" t="s">
        <v>26</v>
      </c>
      <c r="EX2175" s="3">
        <f>SQRT(EX2178+ET2198)</f>
        <v>0.27693381351649177</v>
      </c>
      <c r="EZ2175" s="41">
        <f>EZ2172*((-1)/(EX2175^2))</f>
        <v>2.6134546876016178E-2</v>
      </c>
      <c r="FC2175" s="40" t="s">
        <v>27</v>
      </c>
      <c r="FF2175" s="1"/>
      <c r="FL2175" s="1"/>
      <c r="FO2175" s="38" t="s">
        <v>26</v>
      </c>
      <c r="FR2175" s="3">
        <f>SQRT(FR2178+FN2198)</f>
        <v>0.27452899130180414</v>
      </c>
      <c r="FT2175" s="41">
        <f>FT2172*((-1)/(FR2175^2))</f>
        <v>2.6346397232434489E-2</v>
      </c>
      <c r="FW2175" s="40" t="s">
        <v>27</v>
      </c>
      <c r="FZ2175" s="1"/>
      <c r="JX2175" s="1"/>
      <c r="KG2175" s="1"/>
      <c r="KH2175" s="67"/>
      <c r="KJ2175" s="66"/>
      <c r="KL2175" s="65"/>
      <c r="KN2175" s="53"/>
      <c r="KP2175" s="64"/>
      <c r="KR2175" s="63"/>
      <c r="KV2175" s="1"/>
      <c r="KW2175" s="127"/>
      <c r="KX2175" s="127"/>
      <c r="KY2175" s="127"/>
      <c r="KZ2175" s="127"/>
      <c r="LA2175" s="127"/>
      <c r="LB2175" s="127"/>
      <c r="LC2175" s="127"/>
      <c r="LD2175" s="127"/>
      <c r="LE2175" s="127"/>
      <c r="LF2175" s="127"/>
      <c r="LG2175" s="127"/>
      <c r="LH2175" s="127"/>
      <c r="LI2175" s="127"/>
      <c r="LJ2175" s="127"/>
      <c r="LK2175" s="127"/>
      <c r="LL2175" s="127"/>
      <c r="LM2175" s="127"/>
      <c r="LN2175" s="1"/>
      <c r="PI2175" s="34"/>
      <c r="PQ2175" s="35"/>
      <c r="QC2175" s="36"/>
      <c r="QK2175" s="37"/>
      <c r="VT2175" s="1"/>
    </row>
    <row r="2176" spans="14:592" ht="15" thickBot="1" x14ac:dyDescent="0.35">
      <c r="N2176" s="1"/>
      <c r="AI2176" s="1"/>
      <c r="DX2176" s="1"/>
      <c r="EA2176" s="38" t="s">
        <v>26</v>
      </c>
      <c r="ED2176" s="38" t="s">
        <v>26</v>
      </c>
      <c r="EF2176" s="7"/>
      <c r="EI2176" s="7" t="s">
        <v>40</v>
      </c>
      <c r="EJ2176" s="7" t="s">
        <v>41</v>
      </c>
      <c r="EL2176" s="1"/>
      <c r="ER2176" s="1"/>
      <c r="EU2176" s="38" t="s">
        <v>26</v>
      </c>
      <c r="EX2176" s="38" t="s">
        <v>26</v>
      </c>
      <c r="EZ2176" s="7"/>
      <c r="FC2176" s="7" t="s">
        <v>40</v>
      </c>
      <c r="FD2176" s="7" t="s">
        <v>41</v>
      </c>
      <c r="FF2176" s="1"/>
      <c r="FL2176" s="1"/>
      <c r="FO2176" s="38" t="s">
        <v>26</v>
      </c>
      <c r="FR2176" s="38" t="s">
        <v>26</v>
      </c>
      <c r="FT2176" s="7"/>
      <c r="FW2176" s="7" t="s">
        <v>40</v>
      </c>
      <c r="FX2176" s="7" t="s">
        <v>41</v>
      </c>
      <c r="FZ2176" s="1"/>
      <c r="JX2176" s="1"/>
      <c r="KG2176" s="1"/>
      <c r="KH2176" s="67"/>
      <c r="KJ2176" s="66"/>
      <c r="KL2176" s="65"/>
      <c r="KN2176" s="53"/>
      <c r="KP2176" s="64"/>
      <c r="KR2176" s="63"/>
      <c r="KV2176" s="1"/>
      <c r="KW2176" s="127"/>
      <c r="KX2176" s="127"/>
      <c r="KY2176" s="127"/>
      <c r="KZ2176" s="127"/>
      <c r="LA2176" s="127"/>
      <c r="LB2176" s="127"/>
      <c r="LC2176" s="127"/>
      <c r="LD2176" s="127"/>
      <c r="LE2176" s="127"/>
      <c r="LF2176" s="127"/>
      <c r="LG2176" s="127"/>
      <c r="LH2176" s="127"/>
      <c r="LI2176" s="127"/>
      <c r="LJ2176" s="127"/>
      <c r="LK2176" s="127"/>
      <c r="LL2176" s="127"/>
      <c r="LM2176" s="127"/>
      <c r="LN2176" s="1"/>
      <c r="PI2176" s="34"/>
      <c r="PQ2176" s="35"/>
      <c r="QC2176" s="36"/>
      <c r="QK2176" s="37"/>
      <c r="VT2176" s="1"/>
    </row>
    <row r="2177" spans="14:592" ht="15" thickBot="1" x14ac:dyDescent="0.35">
      <c r="N2177" s="1"/>
      <c r="AI2177" s="1"/>
      <c r="DX2177" s="1"/>
      <c r="EA2177" s="38" t="s">
        <v>26</v>
      </c>
      <c r="ED2177" s="38" t="s">
        <v>42</v>
      </c>
      <c r="EF2177" s="7" t="s">
        <v>43</v>
      </c>
      <c r="EI2177" s="8">
        <f t="array" ref="EI2177:EI2179">EI2167:EI2169*ED2172</f>
        <v>5.709563098155282E-2</v>
      </c>
      <c r="EJ2177" s="8">
        <f t="array" ref="EJ2177:EJ2179">EF2181:EF2183*2*EA2187:EA2189</f>
        <v>4.4860901914046822E-4</v>
      </c>
      <c r="EL2177" s="1"/>
      <c r="ER2177" s="1"/>
      <c r="EU2177" s="38" t="s">
        <v>26</v>
      </c>
      <c r="EX2177" s="38" t="s">
        <v>42</v>
      </c>
      <c r="EZ2177" s="7" t="s">
        <v>43</v>
      </c>
      <c r="FC2177" s="8">
        <f t="array" ref="FC2177:FC2179">FC2167:FC2169*EX2172</f>
        <v>5.5445553839422242E-2</v>
      </c>
      <c r="FD2177" s="8">
        <f t="array" ref="FD2177:FD2179">EZ2181:EZ2183*2*EU2187:EU2189</f>
        <v>4.9679622880594444E-4</v>
      </c>
      <c r="FF2177" s="1"/>
      <c r="FL2177" s="1"/>
      <c r="FO2177" s="38" t="s">
        <v>26</v>
      </c>
      <c r="FR2177" s="38" t="s">
        <v>42</v>
      </c>
      <c r="FT2177" s="7" t="s">
        <v>43</v>
      </c>
      <c r="FW2177" s="8">
        <f t="array" ref="FW2177:FW2179">FW2167:FW2169*FR2172</f>
        <v>5.6097426039254682E-2</v>
      </c>
      <c r="FX2177" s="8">
        <f t="array" ref="FX2177:FX2179">FT2181:FT2183*2*FO2187:FO2189</f>
        <v>4.7877939661616193E-4</v>
      </c>
      <c r="FZ2177" s="1"/>
      <c r="JX2177" s="1"/>
      <c r="KG2177" s="1"/>
      <c r="KH2177" s="67"/>
      <c r="KJ2177" s="66"/>
      <c r="KL2177" s="65"/>
      <c r="KN2177" s="53"/>
      <c r="KP2177" s="64"/>
      <c r="KR2177" s="63"/>
      <c r="KV2177" s="1"/>
      <c r="KW2177" s="127"/>
      <c r="KX2177" s="127"/>
      <c r="KY2177" s="127"/>
      <c r="KZ2177" s="127"/>
      <c r="LA2177" s="127"/>
      <c r="LB2177" s="127"/>
      <c r="LC2177" s="127"/>
      <c r="LD2177" s="127"/>
      <c r="LE2177" s="127"/>
      <c r="LF2177" s="127"/>
      <c r="LG2177" s="127"/>
      <c r="LH2177" s="127"/>
      <c r="LI2177" s="127"/>
      <c r="LJ2177" s="127"/>
      <c r="LK2177" s="127"/>
      <c r="LL2177" s="127"/>
      <c r="LM2177" s="127"/>
      <c r="LN2177" s="1"/>
      <c r="PI2177" s="34"/>
      <c r="PQ2177" s="35"/>
      <c r="QC2177" s="36"/>
      <c r="QK2177" s="37"/>
      <c r="VT2177" s="1"/>
    </row>
    <row r="2178" spans="14:592" ht="15" thickBot="1" x14ac:dyDescent="0.35">
      <c r="N2178" s="1"/>
      <c r="AI2178" s="1"/>
      <c r="DX2178" s="1"/>
      <c r="EA2178" s="38" t="s">
        <v>26</v>
      </c>
      <c r="ED2178" s="3">
        <f>AVERAGE(ED2181:ED2183)</f>
        <v>7.3449080353223631E-2</v>
      </c>
      <c r="EF2178" s="41">
        <f t="array" ref="EF2178">EF2175*0.5*(1/(SQRT(ED2178+DZ2198)))</f>
        <v>4.9183891818101788E-2</v>
      </c>
      <c r="EI2178" s="9">
        <v>3.336176217929854E-3</v>
      </c>
      <c r="EJ2178" s="9">
        <v>-1.1100914720199093E-2</v>
      </c>
      <c r="EL2178" s="1"/>
      <c r="ER2178" s="1"/>
      <c r="EU2178" s="38" t="s">
        <v>26</v>
      </c>
      <c r="EX2178" s="3">
        <f>AVERAGE(EX2181:EX2183)</f>
        <v>7.6692327068787036E-2</v>
      </c>
      <c r="EZ2178" s="41">
        <f t="array" ref="EZ2178">EZ2175*0.5*(1/(SQRT(EX2178+ET2198)))</f>
        <v>4.7185546871580983E-2</v>
      </c>
      <c r="FC2178" s="9">
        <v>3.5691304273919458E-3</v>
      </c>
      <c r="FD2178" s="9">
        <v>-1.0909103392333324E-2</v>
      </c>
      <c r="FF2178" s="1"/>
      <c r="FL2178" s="1"/>
      <c r="FO2178" s="38" t="s">
        <v>26</v>
      </c>
      <c r="FR2178" s="3">
        <f>AVERAGE(FR2181:FR2183)</f>
        <v>7.5366157065186068E-2</v>
      </c>
      <c r="FT2178" s="41">
        <f t="array" ref="FT2178">FT2175*0.5*(1/(SQRT(FR2178+FN2198)))</f>
        <v>4.7984726690432689E-2</v>
      </c>
      <c r="FW2178" s="9">
        <v>3.4832734201736644E-3</v>
      </c>
      <c r="FX2178" s="9">
        <v>-1.0987265622803296E-2</v>
      </c>
      <c r="FZ2178" s="1"/>
      <c r="JX2178" s="1"/>
      <c r="KG2178" s="1"/>
      <c r="KH2178" s="67"/>
      <c r="KJ2178" s="66"/>
      <c r="KL2178" s="65"/>
      <c r="KN2178" s="53"/>
      <c r="KP2178" s="64"/>
      <c r="KR2178" s="63"/>
      <c r="KV2178" s="1"/>
      <c r="KW2178" s="127"/>
      <c r="KX2178" s="127"/>
      <c r="KY2178" s="127"/>
      <c r="KZ2178" s="127"/>
      <c r="LA2178" s="127"/>
      <c r="LB2178" s="127"/>
      <c r="LC2178" s="127"/>
      <c r="LD2178" s="127"/>
      <c r="LE2178" s="127"/>
      <c r="LF2178" s="127"/>
      <c r="LG2178" s="127"/>
      <c r="LH2178" s="127"/>
      <c r="LI2178" s="127"/>
      <c r="LJ2178" s="127"/>
      <c r="LK2178" s="127"/>
      <c r="LL2178" s="127"/>
      <c r="LM2178" s="127"/>
      <c r="LN2178" s="1"/>
      <c r="PI2178" s="34"/>
      <c r="PQ2178" s="35"/>
      <c r="QC2178" s="36"/>
      <c r="QK2178" s="37"/>
      <c r="VT2178" s="1"/>
    </row>
    <row r="2179" spans="14:592" ht="15" thickBot="1" x14ac:dyDescent="0.35">
      <c r="N2179" s="1"/>
      <c r="AI2179" s="1"/>
      <c r="DX2179" s="1"/>
      <c r="EA2179" s="38" t="s">
        <v>26</v>
      </c>
      <c r="ED2179" s="38" t="s">
        <v>26</v>
      </c>
      <c r="EF2179" s="7"/>
      <c r="EI2179" s="10">
        <v>-2.116745616704364E-2</v>
      </c>
      <c r="EJ2179" s="10">
        <v>1.0652305701058625E-2</v>
      </c>
      <c r="EL2179" s="1"/>
      <c r="ER2179" s="1"/>
      <c r="EU2179" s="38" t="s">
        <v>26</v>
      </c>
      <c r="EX2179" s="38" t="s">
        <v>26</v>
      </c>
      <c r="EZ2179" s="7"/>
      <c r="FC2179" s="10">
        <v>-2.0771634881027963E-2</v>
      </c>
      <c r="FD2179" s="10">
        <v>1.0412307163527382E-2</v>
      </c>
      <c r="FF2179" s="1"/>
      <c r="FL2179" s="1"/>
      <c r="FO2179" s="38" t="s">
        <v>26</v>
      </c>
      <c r="FR2179" s="38" t="s">
        <v>26</v>
      </c>
      <c r="FT2179" s="7"/>
      <c r="FW2179" s="10">
        <v>-2.0932052989841892E-2</v>
      </c>
      <c r="FX2179" s="10">
        <v>1.0508486226187136E-2</v>
      </c>
      <c r="FZ2179" s="1"/>
      <c r="JX2179" s="1"/>
      <c r="KG2179" s="1"/>
      <c r="KH2179" s="67"/>
      <c r="KJ2179" s="66"/>
      <c r="KL2179" s="65"/>
      <c r="KN2179" s="53"/>
      <c r="KP2179" s="64"/>
      <c r="KR2179" s="63"/>
      <c r="KV2179" s="1"/>
      <c r="KW2179" s="1"/>
      <c r="KX2179" s="1"/>
      <c r="KY2179" s="1"/>
      <c r="KZ2179" s="1"/>
      <c r="LA2179" s="1"/>
      <c r="LB2179" s="1"/>
      <c r="LC2179" s="1"/>
      <c r="LD2179" s="1"/>
      <c r="LE2179" s="1"/>
      <c r="LF2179" s="1"/>
      <c r="LG2179" s="1"/>
      <c r="LH2179" s="1"/>
      <c r="LI2179" s="1"/>
      <c r="LJ2179" s="1"/>
      <c r="LK2179" s="1"/>
      <c r="LL2179" s="1"/>
      <c r="LM2179" s="1"/>
      <c r="LN2179" s="1"/>
      <c r="PI2179" s="34"/>
      <c r="PQ2179" s="35"/>
      <c r="QC2179" s="36"/>
      <c r="QK2179" s="37"/>
      <c r="VT2179" s="1"/>
    </row>
    <row r="2180" spans="14:592" ht="15" thickBot="1" x14ac:dyDescent="0.35">
      <c r="N2180" s="1"/>
      <c r="AI2180" s="1"/>
      <c r="DX2180" s="1"/>
      <c r="EA2180" s="38" t="s">
        <v>26</v>
      </c>
      <c r="ED2180" s="2" t="s">
        <v>44</v>
      </c>
      <c r="EF2180" s="7" t="s">
        <v>45</v>
      </c>
      <c r="EI2180" s="40" t="s">
        <v>27</v>
      </c>
      <c r="EL2180" s="1"/>
      <c r="ER2180" s="1"/>
      <c r="EU2180" s="38" t="s">
        <v>26</v>
      </c>
      <c r="EX2180" s="2" t="s">
        <v>44</v>
      </c>
      <c r="EZ2180" s="7" t="s">
        <v>45</v>
      </c>
      <c r="FC2180" s="40" t="s">
        <v>27</v>
      </c>
      <c r="FF2180" s="1"/>
      <c r="FL2180" s="1"/>
      <c r="FO2180" s="38" t="s">
        <v>26</v>
      </c>
      <c r="FR2180" s="2" t="s">
        <v>44</v>
      </c>
      <c r="FT2180" s="7" t="s">
        <v>45</v>
      </c>
      <c r="FW2180" s="40" t="s">
        <v>27</v>
      </c>
      <c r="FZ2180" s="1"/>
      <c r="JX2180" s="1"/>
      <c r="KG2180" s="1"/>
      <c r="KH2180" s="67"/>
      <c r="KJ2180" s="66"/>
      <c r="KL2180" s="65"/>
      <c r="KN2180" s="53"/>
      <c r="KP2180" s="64"/>
      <c r="KR2180" s="63"/>
      <c r="KV2180" s="1"/>
      <c r="PI2180" s="34"/>
      <c r="PQ2180" s="35"/>
      <c r="QC2180" s="36"/>
      <c r="QK2180" s="37"/>
      <c r="VT2180" s="1"/>
    </row>
    <row r="2181" spans="14:592" x14ac:dyDescent="0.3">
      <c r="N2181" s="1"/>
      <c r="AI2181" s="1"/>
      <c r="DX2181" s="1"/>
      <c r="EA2181" s="38" t="s">
        <v>26</v>
      </c>
      <c r="ED2181" s="4">
        <f t="array" ref="ED2181:ED2183">EA2187:EA2189^2</f>
        <v>1.8718573037570334E-4</v>
      </c>
      <c r="EF2181" s="8">
        <f t="array" ref="EF2181:EF2183">(1/3)*EF2178</f>
        <v>1.6394630606033928E-2</v>
      </c>
      <c r="EI2181" s="40" t="s">
        <v>27</v>
      </c>
      <c r="EL2181" s="1"/>
      <c r="ER2181" s="1"/>
      <c r="EU2181" s="38" t="s">
        <v>26</v>
      </c>
      <c r="EX2181" s="4">
        <f t="array" ref="EX2181:EX2183">EU2187:EU2189^2</f>
        <v>2.4941416420411753E-4</v>
      </c>
      <c r="EZ2181" s="8">
        <f t="array" ref="EZ2181:EZ2183">(1/3)*EZ2178</f>
        <v>1.5728515623860326E-2</v>
      </c>
      <c r="FC2181" s="40" t="s">
        <v>27</v>
      </c>
      <c r="FF2181" s="1"/>
      <c r="FL2181" s="1"/>
      <c r="FO2181" s="38" t="s">
        <v>26</v>
      </c>
      <c r="FR2181" s="4">
        <f t="array" ref="FR2181:FR2183">FO2187:FO2189^2</f>
        <v>2.2399966727955703E-4</v>
      </c>
      <c r="FT2181" s="8">
        <f t="array" ref="FT2181:FT2183">(1/3)*FT2178</f>
        <v>1.5994908896810895E-2</v>
      </c>
      <c r="FW2181" s="40" t="s">
        <v>27</v>
      </c>
      <c r="FZ2181" s="1"/>
      <c r="JX2181" s="1"/>
      <c r="KG2181" s="1"/>
      <c r="KH2181" s="67"/>
      <c r="KJ2181" s="66"/>
      <c r="KL2181" s="65"/>
      <c r="KN2181" s="53"/>
      <c r="KP2181" s="64"/>
      <c r="KR2181" s="63"/>
      <c r="KV2181" s="1"/>
      <c r="PI2181" s="34"/>
      <c r="PQ2181" s="35"/>
      <c r="QC2181" s="36"/>
      <c r="QK2181" s="37"/>
      <c r="VT2181" s="1"/>
    </row>
    <row r="2182" spans="14:592" x14ac:dyDescent="0.3">
      <c r="N2182" s="1"/>
      <c r="AI2182" s="1"/>
      <c r="DX2182" s="1"/>
      <c r="EA2182" s="38" t="s">
        <v>26</v>
      </c>
      <c r="ED2182" s="5">
        <v>0.11461838097325754</v>
      </c>
      <c r="EF2182" s="9">
        <v>1.6394630606033928E-2</v>
      </c>
      <c r="EI2182" s="40" t="s">
        <v>27</v>
      </c>
      <c r="EL2182" s="1"/>
      <c r="ER2182" s="1"/>
      <c r="EU2182" s="38" t="s">
        <v>26</v>
      </c>
      <c r="EX2182" s="5">
        <v>0.12026593948070037</v>
      </c>
      <c r="EZ2182" s="9">
        <v>1.5728515623860326E-2</v>
      </c>
      <c r="FC2182" s="40" t="s">
        <v>27</v>
      </c>
      <c r="FF2182" s="1"/>
      <c r="FL2182" s="1"/>
      <c r="FO2182" s="38" t="s">
        <v>26</v>
      </c>
      <c r="FR2182" s="5">
        <v>0.1179656907228622</v>
      </c>
      <c r="FT2182" s="9">
        <v>1.5994908896810895E-2</v>
      </c>
      <c r="FW2182" s="40" t="s">
        <v>27</v>
      </c>
      <c r="FZ2182" s="1"/>
      <c r="JX2182" s="1"/>
      <c r="KG2182" s="1"/>
      <c r="KH2182" s="67"/>
      <c r="KJ2182" s="66"/>
      <c r="KL2182" s="65"/>
      <c r="KN2182" s="53"/>
      <c r="KP2182" s="64"/>
      <c r="KR2182" s="63"/>
      <c r="KV2182" s="1"/>
      <c r="PI2182" s="34"/>
      <c r="PQ2182" s="35"/>
      <c r="QC2182" s="36"/>
      <c r="QK2182" s="37"/>
      <c r="VT2182" s="1"/>
    </row>
    <row r="2183" spans="14:592" ht="15" thickBot="1" x14ac:dyDescent="0.35">
      <c r="N2183" s="1"/>
      <c r="AI2183" s="1"/>
      <c r="DX2183" s="1"/>
      <c r="EA2183" s="38" t="s">
        <v>26</v>
      </c>
      <c r="ED2183" s="6">
        <v>0.10554167435603769</v>
      </c>
      <c r="EF2183" s="10">
        <v>1.6394630606033928E-2</v>
      </c>
      <c r="EI2183" s="40" t="s">
        <v>27</v>
      </c>
      <c r="EL2183" s="1"/>
      <c r="ER2183" s="1"/>
      <c r="EU2183" s="38" t="s">
        <v>26</v>
      </c>
      <c r="EX2183" s="6">
        <v>0.10956162756145664</v>
      </c>
      <c r="EZ2183" s="10">
        <v>1.5728515623860326E-2</v>
      </c>
      <c r="FC2183" s="40" t="s">
        <v>27</v>
      </c>
      <c r="FF2183" s="1"/>
      <c r="FL2183" s="1"/>
      <c r="FO2183" s="38" t="s">
        <v>26</v>
      </c>
      <c r="FR2183" s="6">
        <v>0.10790878080541647</v>
      </c>
      <c r="FT2183" s="10">
        <v>1.5994908896810895E-2</v>
      </c>
      <c r="FW2183" s="40" t="s">
        <v>27</v>
      </c>
      <c r="FZ2183" s="1"/>
      <c r="JX2183" s="1"/>
      <c r="KG2183" s="1"/>
      <c r="KH2183" s="67"/>
      <c r="KJ2183" s="66"/>
      <c r="KL2183" s="65"/>
      <c r="KN2183" s="53"/>
      <c r="KP2183" s="64"/>
      <c r="KR2183" s="63"/>
      <c r="KV2183" s="1"/>
      <c r="LQ2183" s="1"/>
      <c r="LR2183" s="1"/>
      <c r="LS2183" s="1"/>
      <c r="LT2183" s="1"/>
      <c r="LU2183" s="1"/>
      <c r="LV2183" s="1"/>
      <c r="LW2183" s="1"/>
      <c r="LX2183" s="1"/>
      <c r="LY2183" s="1"/>
      <c r="LZ2183" s="1"/>
      <c r="MA2183" s="1"/>
      <c r="MB2183" s="1"/>
      <c r="MC2183" s="1"/>
      <c r="MD2183" s="1"/>
      <c r="ME2183" s="1"/>
      <c r="MF2183" s="1"/>
      <c r="MG2183" s="1"/>
      <c r="MH2183" s="1"/>
      <c r="MI2183" s="1"/>
      <c r="MJ2183" s="1"/>
      <c r="MK2183" s="1"/>
      <c r="ML2183" s="1"/>
      <c r="MM2183" s="1"/>
      <c r="MN2183" s="1"/>
      <c r="MO2183" s="1"/>
      <c r="MP2183" s="1"/>
      <c r="MQ2183" s="1"/>
      <c r="MR2183" s="1"/>
      <c r="MS2183" s="1"/>
      <c r="MT2183" s="1"/>
      <c r="MU2183" s="1"/>
      <c r="MV2183" s="1"/>
      <c r="MW2183" s="1"/>
      <c r="MX2183" s="1"/>
      <c r="MY2183" s="1"/>
      <c r="MZ2183" s="1"/>
      <c r="NA2183" s="1"/>
      <c r="NB2183" s="1"/>
      <c r="NC2183" s="1"/>
      <c r="ND2183" s="1"/>
      <c r="NE2183" s="1"/>
      <c r="NF2183" s="1"/>
      <c r="NG2183" s="1"/>
      <c r="NH2183" s="1"/>
      <c r="NI2183" s="1"/>
      <c r="NJ2183" s="1"/>
      <c r="NK2183" s="1"/>
      <c r="NL2183" s="1"/>
      <c r="NM2183" s="1"/>
      <c r="NN2183" s="1"/>
      <c r="NO2183" s="1"/>
      <c r="NP2183" s="1"/>
      <c r="NQ2183" s="1"/>
      <c r="NR2183" s="1"/>
      <c r="NS2183" s="1"/>
      <c r="NT2183" s="1"/>
      <c r="NU2183" s="1"/>
      <c r="NV2183" s="1"/>
      <c r="NW2183" s="1"/>
      <c r="NX2183" s="1"/>
      <c r="NY2183" s="1"/>
      <c r="NZ2183" s="1"/>
      <c r="OA2183" s="1"/>
      <c r="OB2183" s="1"/>
      <c r="OC2183" s="1"/>
      <c r="OD2183" s="1"/>
      <c r="OE2183" s="1"/>
      <c r="OF2183" s="1"/>
      <c r="OG2183" s="1"/>
      <c r="OH2183" s="1"/>
      <c r="OI2183" s="1"/>
      <c r="OJ2183" s="1"/>
      <c r="OK2183" s="1"/>
      <c r="OL2183" s="1"/>
      <c r="OM2183" s="1"/>
      <c r="ON2183" s="1"/>
      <c r="OO2183" s="1"/>
      <c r="OP2183" s="1"/>
      <c r="OQ2183" s="1"/>
      <c r="OR2183" s="1"/>
      <c r="OS2183" s="1"/>
      <c r="OT2183" s="1"/>
      <c r="OU2183" s="1"/>
      <c r="OV2183" s="1"/>
      <c r="OW2183" s="1"/>
      <c r="OX2183" s="1"/>
      <c r="OY2183" s="1"/>
      <c r="OZ2183" s="1"/>
      <c r="PA2183" s="1"/>
      <c r="PB2183" s="1"/>
      <c r="PC2183" s="1"/>
      <c r="PD2183" s="1"/>
      <c r="PE2183" s="1"/>
      <c r="PF2183" s="1"/>
      <c r="PG2183" s="1"/>
      <c r="PH2183" s="1"/>
      <c r="PI2183" s="2"/>
      <c r="PJ2183" s="1"/>
      <c r="PK2183" s="1"/>
      <c r="PL2183" s="1"/>
      <c r="PM2183" s="1"/>
      <c r="PN2183" s="1"/>
      <c r="PO2183" s="1"/>
      <c r="PP2183" s="1"/>
      <c r="PQ2183" s="7"/>
      <c r="PR2183" s="1"/>
      <c r="PS2183" s="1"/>
      <c r="PT2183" s="1"/>
      <c r="PU2183" s="1"/>
      <c r="PV2183" s="1"/>
      <c r="PW2183" s="1"/>
      <c r="PX2183" s="1"/>
      <c r="PY2183" s="1"/>
      <c r="PZ2183" s="1"/>
      <c r="QA2183" s="1"/>
      <c r="QB2183" s="1"/>
      <c r="QC2183" s="2"/>
      <c r="QD2183" s="1"/>
      <c r="QE2183" s="1"/>
      <c r="QF2183" s="1"/>
      <c r="QG2183" s="1"/>
      <c r="QH2183" s="1"/>
      <c r="QI2183" s="1"/>
      <c r="QJ2183" s="1"/>
      <c r="QK2183" s="7"/>
      <c r="QL2183" s="1"/>
      <c r="QM2183" s="1"/>
      <c r="QN2183" s="1"/>
      <c r="QO2183" s="1"/>
      <c r="QP2183" s="1"/>
      <c r="QQ2183" s="1"/>
      <c r="QR2183" s="1"/>
      <c r="QS2183" s="1"/>
      <c r="QT2183" s="1"/>
      <c r="QU2183" s="1"/>
      <c r="QV2183" s="1"/>
      <c r="QW2183" s="1"/>
      <c r="QX2183" s="1"/>
      <c r="QY2183" s="1"/>
      <c r="QZ2183" s="1"/>
      <c r="RA2183" s="1"/>
      <c r="RB2183" s="1"/>
      <c r="RC2183" s="1"/>
      <c r="RD2183" s="1"/>
      <c r="RE2183" s="1"/>
      <c r="RF2183" s="1"/>
      <c r="RG2183" s="1"/>
      <c r="RH2183" s="1"/>
      <c r="RI2183" s="1"/>
      <c r="RJ2183" s="1"/>
      <c r="RK2183" s="1"/>
      <c r="RL2183" s="1"/>
      <c r="RM2183" s="1"/>
      <c r="RN2183" s="1"/>
      <c r="RO2183" s="1"/>
      <c r="RP2183" s="1"/>
      <c r="RQ2183" s="1"/>
      <c r="RR2183" s="1"/>
      <c r="RS2183" s="1"/>
      <c r="RT2183" s="1"/>
      <c r="RU2183" s="1"/>
      <c r="RV2183" s="1"/>
      <c r="RW2183" s="1"/>
      <c r="RX2183" s="1"/>
      <c r="RY2183" s="1"/>
      <c r="RZ2183" s="1"/>
      <c r="SA2183" s="1"/>
      <c r="SB2183" s="1"/>
      <c r="SC2183" s="1"/>
      <c r="SD2183" s="1"/>
      <c r="SE2183" s="1"/>
      <c r="SF2183" s="1"/>
      <c r="SG2183" s="1"/>
      <c r="SH2183" s="1"/>
      <c r="SI2183" s="1"/>
      <c r="SJ2183" s="1"/>
      <c r="SK2183" s="1"/>
      <c r="SL2183" s="1"/>
      <c r="SM2183" s="1"/>
      <c r="SN2183" s="1"/>
      <c r="SO2183" s="1"/>
      <c r="SP2183" s="1"/>
      <c r="SQ2183" s="1"/>
      <c r="SR2183" s="1"/>
      <c r="SS2183" s="1"/>
      <c r="ST2183" s="1"/>
      <c r="SU2183" s="1"/>
      <c r="SV2183" s="1"/>
      <c r="SW2183" s="1"/>
      <c r="SX2183" s="1"/>
      <c r="SY2183" s="1"/>
      <c r="SZ2183" s="1"/>
      <c r="TA2183" s="1"/>
      <c r="TB2183" s="1"/>
      <c r="TC2183" s="1"/>
      <c r="TD2183" s="1"/>
      <c r="TE2183" s="1"/>
      <c r="TF2183" s="1"/>
      <c r="TG2183" s="1"/>
      <c r="TH2183" s="1"/>
      <c r="TI2183" s="1"/>
      <c r="TJ2183" s="1"/>
      <c r="TK2183" s="1"/>
      <c r="TL2183" s="1"/>
      <c r="TM2183" s="1"/>
      <c r="TN2183" s="1"/>
      <c r="TO2183" s="1"/>
      <c r="TP2183" s="1"/>
      <c r="TQ2183" s="1"/>
      <c r="TR2183" s="1"/>
      <c r="TS2183" s="1"/>
      <c r="TT2183" s="1"/>
      <c r="TU2183" s="1"/>
      <c r="TV2183" s="1"/>
      <c r="TW2183" s="1"/>
      <c r="TX2183" s="1"/>
      <c r="TY2183" s="1"/>
      <c r="TZ2183" s="1"/>
      <c r="UA2183" s="1"/>
      <c r="UB2183" s="1"/>
      <c r="UC2183" s="1"/>
      <c r="UD2183" s="1"/>
      <c r="UE2183" s="1"/>
      <c r="UF2183" s="1"/>
      <c r="UG2183" s="1"/>
      <c r="UH2183" s="1"/>
      <c r="UI2183" s="1"/>
      <c r="UJ2183" s="1"/>
      <c r="UK2183" s="1"/>
      <c r="UL2183" s="1"/>
      <c r="UM2183" s="1"/>
      <c r="UN2183" s="1"/>
      <c r="UO2183" s="1"/>
      <c r="UP2183" s="1"/>
      <c r="UQ2183" s="1"/>
      <c r="UR2183" s="1"/>
      <c r="US2183" s="1"/>
      <c r="UT2183" s="1"/>
      <c r="UU2183" s="1"/>
      <c r="UV2183" s="1"/>
      <c r="UW2183" s="1"/>
      <c r="UX2183" s="1"/>
      <c r="UY2183" s="1"/>
      <c r="UZ2183" s="1"/>
      <c r="VA2183" s="1"/>
      <c r="VB2183" s="1"/>
      <c r="VC2183" s="1"/>
      <c r="VD2183" s="1"/>
      <c r="VE2183" s="1"/>
      <c r="VF2183" s="1"/>
      <c r="VT2183" s="1"/>
    </row>
    <row r="2184" spans="14:592" ht="15" thickBot="1" x14ac:dyDescent="0.35">
      <c r="N2184" s="1"/>
      <c r="AI2184" s="1"/>
      <c r="DX2184" s="1"/>
      <c r="EA2184" s="38" t="s">
        <v>26</v>
      </c>
      <c r="ED2184" s="38" t="s">
        <v>26</v>
      </c>
      <c r="EF2184" s="7"/>
      <c r="EI2184" s="40" t="s">
        <v>27</v>
      </c>
      <c r="EL2184" s="1"/>
      <c r="ER2184" s="1"/>
      <c r="EU2184" s="38" t="s">
        <v>26</v>
      </c>
      <c r="EX2184" s="38" t="s">
        <v>26</v>
      </c>
      <c r="EZ2184" s="7"/>
      <c r="FC2184" s="40" t="s">
        <v>27</v>
      </c>
      <c r="FF2184" s="1"/>
      <c r="FL2184" s="1"/>
      <c r="FO2184" s="38" t="s">
        <v>26</v>
      </c>
      <c r="FR2184" s="38" t="s">
        <v>26</v>
      </c>
      <c r="FT2184" s="7"/>
      <c r="FW2184" s="40" t="s">
        <v>27</v>
      </c>
      <c r="FZ2184" s="1"/>
      <c r="JX2184" s="1"/>
      <c r="KG2184" s="1"/>
      <c r="KH2184" s="67"/>
      <c r="KJ2184" s="66"/>
      <c r="KL2184" s="65"/>
      <c r="KN2184" s="53"/>
      <c r="KP2184" s="64"/>
      <c r="KR2184" s="63"/>
      <c r="KV2184" s="1"/>
      <c r="LQ2184" s="1"/>
      <c r="LR2184" s="125" t="s">
        <v>17</v>
      </c>
      <c r="LS2184" s="125"/>
      <c r="LT2184" s="125"/>
      <c r="LU2184" s="125"/>
      <c r="LV2184" s="125"/>
      <c r="LW2184" s="125"/>
      <c r="LX2184" s="125"/>
      <c r="LY2184" s="125"/>
      <c r="LZ2184" s="125"/>
      <c r="MA2184" s="125"/>
      <c r="MB2184" s="125"/>
      <c r="MC2184" s="125"/>
      <c r="MD2184" s="125"/>
      <c r="ME2184" s="125"/>
      <c r="MF2184" s="125"/>
      <c r="MG2184" s="1"/>
      <c r="PF2184" s="1"/>
      <c r="PI2184" s="2" t="s">
        <v>18</v>
      </c>
      <c r="PQ2184" s="7" t="s">
        <v>19</v>
      </c>
      <c r="PT2184" s="1"/>
      <c r="PZ2184" s="1"/>
      <c r="QC2184" s="2" t="s">
        <v>20</v>
      </c>
      <c r="QK2184" s="7" t="s">
        <v>21</v>
      </c>
      <c r="QN2184" s="1"/>
      <c r="QO2184" s="11"/>
      <c r="QP2184" s="1"/>
      <c r="VF2184" s="1"/>
      <c r="VT2184" s="1"/>
    </row>
    <row r="2185" spans="14:592" x14ac:dyDescent="0.3">
      <c r="N2185" s="1"/>
      <c r="AI2185" s="1"/>
      <c r="DX2185" s="1"/>
      <c r="EA2185" s="2"/>
      <c r="EB2185" s="38" t="s">
        <v>25</v>
      </c>
      <c r="EC2185" s="38" t="s">
        <v>25</v>
      </c>
      <c r="ED2185" s="2"/>
      <c r="EF2185" s="7"/>
      <c r="EG2185" s="40" t="s">
        <v>25</v>
      </c>
      <c r="EH2185" s="40" t="s">
        <v>25</v>
      </c>
      <c r="EI2185" s="7"/>
      <c r="EL2185" s="1"/>
      <c r="ER2185" s="1"/>
      <c r="EU2185" s="2"/>
      <c r="EV2185" s="38" t="s">
        <v>25</v>
      </c>
      <c r="EW2185" s="38" t="s">
        <v>25</v>
      </c>
      <c r="EX2185" s="2"/>
      <c r="EZ2185" s="7"/>
      <c r="FA2185" s="40" t="s">
        <v>25</v>
      </c>
      <c r="FB2185" s="40" t="s">
        <v>25</v>
      </c>
      <c r="FC2185" s="7"/>
      <c r="FF2185" s="1"/>
      <c r="FL2185" s="1"/>
      <c r="FO2185" s="2"/>
      <c r="FP2185" s="38" t="s">
        <v>25</v>
      </c>
      <c r="FQ2185" s="38" t="s">
        <v>25</v>
      </c>
      <c r="FR2185" s="2"/>
      <c r="FT2185" s="7"/>
      <c r="FU2185" s="40" t="s">
        <v>25</v>
      </c>
      <c r="FV2185" s="40" t="s">
        <v>25</v>
      </c>
      <c r="FW2185" s="7"/>
      <c r="FZ2185" s="1"/>
      <c r="JX2185" s="1"/>
      <c r="KG2185" s="1"/>
      <c r="KH2185" s="67"/>
      <c r="KJ2185" s="66"/>
      <c r="KL2185" s="65"/>
      <c r="KN2185" s="53"/>
      <c r="KP2185" s="64"/>
      <c r="KR2185" s="63"/>
      <c r="KV2185" s="1"/>
      <c r="LQ2185" s="1"/>
      <c r="LR2185" s="125"/>
      <c r="LS2185" s="125"/>
      <c r="LT2185" s="125"/>
      <c r="LU2185" s="125"/>
      <c r="LV2185" s="125"/>
      <c r="LW2185" s="125"/>
      <c r="LX2185" s="125"/>
      <c r="LY2185" s="125"/>
      <c r="LZ2185" s="125"/>
      <c r="MA2185" s="125"/>
      <c r="MB2185" s="125"/>
      <c r="MC2185" s="125"/>
      <c r="MD2185" s="125"/>
      <c r="ME2185" s="125"/>
      <c r="MF2185" s="125"/>
      <c r="MG2185" s="1"/>
      <c r="PF2185" s="1"/>
      <c r="PI2185" s="4">
        <f t="array" ref="PI2185:PI2187">PG2187+PI2192:PI2194</f>
        <v>8.4216736692916377E-2</v>
      </c>
      <c r="PQ2185" s="8">
        <f t="array" ref="PQ2185:PQ2187">PV2075:PV2077</f>
        <v>1.307486390054196E-3</v>
      </c>
      <c r="PT2185" s="1"/>
      <c r="PZ2185" s="1"/>
      <c r="QC2185" s="4">
        <f t="array" ref="QC2185:QC2187">QA2187+QC2192:QC2194</f>
        <v>0.15458020310074694</v>
      </c>
      <c r="QK2185" s="8">
        <f t="array" ref="QK2185:QK2187">QH2075:QH2077</f>
        <v>-1.843748540278681E-4</v>
      </c>
      <c r="QN2185" s="1"/>
      <c r="QO2185" s="11"/>
      <c r="QP2185" s="1"/>
      <c r="VF2185" s="1"/>
      <c r="VT2185" s="1"/>
    </row>
    <row r="2186" spans="14:592" ht="15" thickBot="1" x14ac:dyDescent="0.35">
      <c r="N2186" s="1"/>
      <c r="AI2186" s="1"/>
      <c r="DX2186" s="1"/>
      <c r="EA2186" s="2" t="s">
        <v>46</v>
      </c>
      <c r="EI2186" s="7" t="s">
        <v>47</v>
      </c>
      <c r="EL2186" s="1"/>
      <c r="ER2186" s="1"/>
      <c r="EU2186" s="2" t="s">
        <v>46</v>
      </c>
      <c r="FC2186" s="7" t="s">
        <v>47</v>
      </c>
      <c r="FF2186" s="1"/>
      <c r="FL2186" s="1"/>
      <c r="FO2186" s="2" t="s">
        <v>46</v>
      </c>
      <c r="FW2186" s="7" t="s">
        <v>47</v>
      </c>
      <c r="FZ2186" s="1"/>
      <c r="JX2186" s="1"/>
      <c r="KG2186" s="1"/>
      <c r="KH2186" s="67"/>
      <c r="KJ2186" s="66"/>
      <c r="KL2186" s="65"/>
      <c r="KN2186" s="53"/>
      <c r="KP2186" s="64"/>
      <c r="KR2186" s="63"/>
      <c r="KV2186" s="1"/>
      <c r="LQ2186" s="1"/>
      <c r="LR2186" s="125"/>
      <c r="LS2186" s="125"/>
      <c r="LT2186" s="125"/>
      <c r="LU2186" s="125"/>
      <c r="LV2186" s="125"/>
      <c r="LW2186" s="125"/>
      <c r="LX2186" s="125"/>
      <c r="LY2186" s="125"/>
      <c r="LZ2186" s="125"/>
      <c r="MA2186" s="125"/>
      <c r="MB2186" s="125"/>
      <c r="MC2186" s="125"/>
      <c r="MD2186" s="125"/>
      <c r="ME2186" s="125"/>
      <c r="MF2186" s="125"/>
      <c r="MG2186" s="1"/>
      <c r="PF2186" s="1"/>
      <c r="PG2186" s="38" t="s">
        <v>22</v>
      </c>
      <c r="PH2186" s="2"/>
      <c r="PI2186" s="5">
        <v>-0.47675756837642325</v>
      </c>
      <c r="PQ2186" s="9">
        <v>5.5767897745972789E-4</v>
      </c>
      <c r="PR2186" s="7"/>
      <c r="PS2186" s="7" t="s">
        <v>23</v>
      </c>
      <c r="PT2186" s="1"/>
      <c r="PZ2186" s="1"/>
      <c r="QA2186" s="38" t="s">
        <v>22</v>
      </c>
      <c r="QB2186" s="2"/>
      <c r="QC2186" s="5">
        <v>-0.50704732224568239</v>
      </c>
      <c r="QK2186" s="9">
        <v>-1.0542309754595318E-4</v>
      </c>
      <c r="QL2186" s="7"/>
      <c r="QM2186" s="7" t="s">
        <v>23</v>
      </c>
      <c r="QN2186" s="1"/>
      <c r="QO2186" s="11" t="s">
        <v>24</v>
      </c>
      <c r="QP2186" s="1"/>
      <c r="QU2186" s="39"/>
      <c r="VF2186" s="1"/>
      <c r="VT2186" s="1"/>
    </row>
    <row r="2187" spans="14:592" ht="15" thickBot="1" x14ac:dyDescent="0.35">
      <c r="N2187" s="1"/>
      <c r="AI2187" s="1"/>
      <c r="DX2187" s="1"/>
      <c r="EA2187" s="4">
        <f t="array" ref="EA2187:EA2189">ED2196:ED2198-ED2192</f>
        <v>1.3681583620900883E-2</v>
      </c>
      <c r="EI2187" s="8">
        <f t="array" ref="EI2187:EI2189">EI2177:EI2179+EJ2177:EJ2179</f>
        <v>5.7544240000693289E-2</v>
      </c>
      <c r="EL2187" s="1"/>
      <c r="ER2187" s="1"/>
      <c r="EU2187" s="4">
        <f t="array" ref="EU2187:EU2189">EX2196:EX2198-EX2192</f>
        <v>1.579285168055844E-2</v>
      </c>
      <c r="FC2187" s="8">
        <f t="array" ref="FC2187:FC2189">FC2177:FC2179+FD2177:FD2179</f>
        <v>5.5942350068228189E-2</v>
      </c>
      <c r="FF2187" s="1"/>
      <c r="FL2187" s="1"/>
      <c r="FO2187" s="4">
        <f t="array" ref="FO2187:FO2189">FR2196:FR2198-FR2192</f>
        <v>1.4966618431681789E-2</v>
      </c>
      <c r="FW2187" s="8">
        <f t="array" ref="FW2187:FW2189">FW2177:FW2179+FX2177:FX2179</f>
        <v>5.6576205435870844E-2</v>
      </c>
      <c r="FZ2187" s="1"/>
      <c r="JX2187" s="1"/>
      <c r="KG2187" s="1"/>
      <c r="KH2187" s="67"/>
      <c r="KJ2187" s="66"/>
      <c r="KL2187" s="65"/>
      <c r="KN2187" s="53"/>
      <c r="KP2187" s="64"/>
      <c r="KR2187" s="63"/>
      <c r="KV2187" s="1"/>
      <c r="LQ2187" s="1"/>
      <c r="LR2187" s="125"/>
      <c r="LS2187" s="125"/>
      <c r="LT2187" s="125"/>
      <c r="LU2187" s="125"/>
      <c r="LV2187" s="125"/>
      <c r="LW2187" s="125"/>
      <c r="LX2187" s="125"/>
      <c r="LY2187" s="125"/>
      <c r="LZ2187" s="125"/>
      <c r="MA2187" s="125"/>
      <c r="MB2187" s="125"/>
      <c r="MC2187" s="125"/>
      <c r="MD2187" s="125"/>
      <c r="ME2187" s="125"/>
      <c r="MF2187" s="125"/>
      <c r="MG2187" s="1"/>
      <c r="PF2187" s="1"/>
      <c r="PG2187" s="3">
        <v>6.9648955863108139E-2</v>
      </c>
      <c r="PH2187" s="38" t="s">
        <v>25</v>
      </c>
      <c r="PI2187" s="6">
        <v>0.60148769927283119</v>
      </c>
      <c r="PQ2187" s="10">
        <v>-1.1094250239723226E-3</v>
      </c>
      <c r="PR2187" s="40" t="s">
        <v>25</v>
      </c>
      <c r="PS2187" s="41">
        <f t="array" ref="PS2187">SUM(PQ2185:PQ2187)</f>
        <v>7.5574034354160139E-4</v>
      </c>
      <c r="PT2187" s="1"/>
      <c r="PZ2187" s="1"/>
      <c r="QA2187" s="3">
        <f>PG2187</f>
        <v>6.9648955863108139E-2</v>
      </c>
      <c r="QB2187" s="38" t="s">
        <v>25</v>
      </c>
      <c r="QC2187" s="6">
        <v>0.56141398673425991</v>
      </c>
      <c r="QK2187" s="10">
        <v>2.1995738095789265E-4</v>
      </c>
      <c r="QL2187" s="40" t="s">
        <v>25</v>
      </c>
      <c r="QM2187" s="41">
        <f t="array" ref="QM2187">SUM(QK2185:QK2187)</f>
        <v>-6.9840570615928608E-5</v>
      </c>
      <c r="QN2187" s="1"/>
      <c r="QO2187" s="42">
        <f>SUM(PS2187,QM2187)</f>
        <v>6.8589977292567281E-4</v>
      </c>
      <c r="QP2187" s="1"/>
      <c r="QV2187" s="39"/>
      <c r="RF2187" s="39"/>
      <c r="VF2187" s="1"/>
      <c r="VT2187" s="1"/>
    </row>
    <row r="2188" spans="14:592" x14ac:dyDescent="0.3">
      <c r="N2188" s="1"/>
      <c r="AI2188" s="1"/>
      <c r="DX2188" s="1"/>
      <c r="EA2188" s="5">
        <v>-0.33855336503017885</v>
      </c>
      <c r="EI2188" s="9">
        <v>-7.7647385022692385E-3</v>
      </c>
      <c r="EL2188" s="1"/>
      <c r="ER2188" s="1"/>
      <c r="EU2188" s="5">
        <v>-0.346793799657232</v>
      </c>
      <c r="FC2188" s="9">
        <v>-7.3399729649413778E-3</v>
      </c>
      <c r="FF2188" s="1"/>
      <c r="FL2188" s="1"/>
      <c r="FO2188" s="5">
        <v>-0.34346133803218987</v>
      </c>
      <c r="FW2188" s="9">
        <v>-7.503992202629632E-3</v>
      </c>
      <c r="FZ2188" s="1"/>
      <c r="JX2188" s="1"/>
      <c r="KG2188" s="1"/>
      <c r="KH2188" s="67"/>
      <c r="KJ2188" s="66"/>
      <c r="KL2188" s="65"/>
      <c r="KN2188" s="53"/>
      <c r="KP2188" s="64"/>
      <c r="KR2188" s="63"/>
      <c r="KV2188" s="1"/>
      <c r="LQ2188" s="1"/>
      <c r="LR2188" s="125"/>
      <c r="LS2188" s="125"/>
      <c r="LT2188" s="125"/>
      <c r="LU2188" s="125"/>
      <c r="LV2188" s="125"/>
      <c r="LW2188" s="125"/>
      <c r="LX2188" s="125"/>
      <c r="LY2188" s="125"/>
      <c r="LZ2188" s="125"/>
      <c r="MA2188" s="125"/>
      <c r="MB2188" s="125"/>
      <c r="MC2188" s="125"/>
      <c r="MD2188" s="125"/>
      <c r="ME2188" s="125"/>
      <c r="MF2188" s="125"/>
      <c r="MG2188" s="1"/>
      <c r="PF2188" s="1"/>
      <c r="PI2188" s="38" t="s">
        <v>26</v>
      </c>
      <c r="PQ2188" s="40" t="s">
        <v>27</v>
      </c>
      <c r="PT2188" s="1"/>
      <c r="PZ2188" s="1"/>
      <c r="QC2188" s="38" t="s">
        <v>26</v>
      </c>
      <c r="QK2188" s="40" t="s">
        <v>27</v>
      </c>
      <c r="QN2188" s="1"/>
      <c r="QO2188" s="11"/>
      <c r="QP2188" s="1"/>
      <c r="QW2188" s="39"/>
      <c r="RE2188" s="39"/>
      <c r="VF2188" s="1"/>
      <c r="VT2188" s="1"/>
    </row>
    <row r="2189" spans="14:592" ht="15" thickBot="1" x14ac:dyDescent="0.35">
      <c r="N2189" s="1"/>
      <c r="AI2189" s="1"/>
      <c r="DX2189" s="1"/>
      <c r="EA2189" s="6">
        <v>0.32487178140927797</v>
      </c>
      <c r="EI2189" s="10">
        <v>-1.0515150465985015E-2</v>
      </c>
      <c r="EL2189" s="1"/>
      <c r="ER2189" s="1"/>
      <c r="EU2189" s="6">
        <v>0.33100094797667368</v>
      </c>
      <c r="FC2189" s="10">
        <v>-1.0359327717500581E-2</v>
      </c>
      <c r="FF2189" s="1"/>
      <c r="FL2189" s="1"/>
      <c r="FO2189" s="6">
        <v>0.32849471960050813</v>
      </c>
      <c r="FW2189" s="10">
        <v>-1.0423566763654756E-2</v>
      </c>
      <c r="FZ2189" s="1"/>
      <c r="JX2189" s="1"/>
      <c r="KG2189" s="1"/>
      <c r="KH2189" s="67"/>
      <c r="KJ2189" s="66"/>
      <c r="KL2189" s="65"/>
      <c r="KN2189" s="53"/>
      <c r="KP2189" s="64"/>
      <c r="KR2189" s="63"/>
      <c r="KV2189" s="1"/>
      <c r="LQ2189" s="1"/>
      <c r="LR2189" s="125"/>
      <c r="LS2189" s="125"/>
      <c r="LT2189" s="125"/>
      <c r="LU2189" s="125"/>
      <c r="LV2189" s="125"/>
      <c r="LW2189" s="125"/>
      <c r="LX2189" s="125"/>
      <c r="LY2189" s="125"/>
      <c r="LZ2189" s="125"/>
      <c r="MA2189" s="125"/>
      <c r="MB2189" s="125"/>
      <c r="MC2189" s="125"/>
      <c r="MD2189" s="125"/>
      <c r="ME2189" s="125"/>
      <c r="MF2189" s="125"/>
      <c r="MG2189" s="1"/>
      <c r="PF2189" s="1"/>
      <c r="PI2189" s="38" t="s">
        <v>26</v>
      </c>
      <c r="PQ2189" s="40" t="s">
        <v>27</v>
      </c>
      <c r="PT2189" s="1"/>
      <c r="PZ2189" s="1"/>
      <c r="QC2189" s="38" t="s">
        <v>26</v>
      </c>
      <c r="QK2189" s="40" t="s">
        <v>27</v>
      </c>
      <c r="QN2189" s="1"/>
      <c r="QO2189" s="11"/>
      <c r="QP2189" s="1"/>
      <c r="QW2189" s="39"/>
      <c r="RE2189" s="39"/>
      <c r="VF2189" s="1"/>
      <c r="VT2189" s="1"/>
    </row>
    <row r="2190" spans="14:592" x14ac:dyDescent="0.3">
      <c r="N2190" s="1"/>
      <c r="AI2190" s="1"/>
      <c r="DX2190" s="1"/>
      <c r="EA2190" s="2"/>
      <c r="EB2190" s="38" t="s">
        <v>35</v>
      </c>
      <c r="EC2190" s="38" t="s">
        <v>35</v>
      </c>
      <c r="ED2190" s="2"/>
      <c r="EF2190" s="7"/>
      <c r="EG2190" s="40" t="s">
        <v>35</v>
      </c>
      <c r="EH2190" s="40" t="s">
        <v>35</v>
      </c>
      <c r="EI2190" s="7"/>
      <c r="EL2190" s="1"/>
      <c r="ER2190" s="1"/>
      <c r="EU2190" s="2"/>
      <c r="EV2190" s="38" t="s">
        <v>35</v>
      </c>
      <c r="EW2190" s="38" t="s">
        <v>35</v>
      </c>
      <c r="EX2190" s="2"/>
      <c r="EZ2190" s="7"/>
      <c r="FA2190" s="40" t="s">
        <v>35</v>
      </c>
      <c r="FB2190" s="40" t="s">
        <v>35</v>
      </c>
      <c r="FC2190" s="7"/>
      <c r="FF2190" s="1"/>
      <c r="FL2190" s="1"/>
      <c r="FO2190" s="2"/>
      <c r="FP2190" s="38" t="s">
        <v>35</v>
      </c>
      <c r="FQ2190" s="38" t="s">
        <v>35</v>
      </c>
      <c r="FR2190" s="2"/>
      <c r="FT2190" s="7"/>
      <c r="FU2190" s="40" t="s">
        <v>35</v>
      </c>
      <c r="FV2190" s="40" t="s">
        <v>35</v>
      </c>
      <c r="FW2190" s="7"/>
      <c r="FZ2190" s="1"/>
      <c r="JX2190" s="1"/>
      <c r="KG2190" s="1"/>
      <c r="KH2190" s="67"/>
      <c r="KJ2190" s="66"/>
      <c r="KL2190" s="65"/>
      <c r="KN2190" s="53"/>
      <c r="KP2190" s="64"/>
      <c r="KR2190" s="63"/>
      <c r="KV2190" s="1"/>
      <c r="LQ2190" s="1"/>
      <c r="LR2190" s="125"/>
      <c r="LS2190" s="125"/>
      <c r="LT2190" s="125"/>
      <c r="LU2190" s="125"/>
      <c r="LV2190" s="125"/>
      <c r="LW2190" s="125"/>
      <c r="LX2190" s="125"/>
      <c r="LY2190" s="125"/>
      <c r="LZ2190" s="125"/>
      <c r="MA2190" s="125"/>
      <c r="MB2190" s="125"/>
      <c r="MC2190" s="125"/>
      <c r="MD2190" s="125"/>
      <c r="ME2190" s="125"/>
      <c r="MF2190" s="125"/>
      <c r="MG2190" s="1"/>
      <c r="PF2190" s="1"/>
      <c r="PI2190" s="38" t="s">
        <v>26</v>
      </c>
      <c r="PQ2190" s="40" t="s">
        <v>27</v>
      </c>
      <c r="PT2190" s="1"/>
      <c r="PZ2190" s="1"/>
      <c r="QC2190" s="38" t="s">
        <v>26</v>
      </c>
      <c r="QK2190" s="40" t="s">
        <v>27</v>
      </c>
      <c r="QN2190" s="1"/>
      <c r="QO2190" s="11"/>
      <c r="QP2190" s="1"/>
      <c r="QW2190" s="39"/>
      <c r="RE2190" s="39"/>
      <c r="VF2190" s="1"/>
      <c r="VT2190" s="1"/>
    </row>
    <row r="2191" spans="14:592" ht="15" thickBot="1" x14ac:dyDescent="0.35">
      <c r="N2191" s="1"/>
      <c r="AI2191" s="1"/>
      <c r="DX2191" s="1"/>
      <c r="EA2191" s="38" t="s">
        <v>26</v>
      </c>
      <c r="ED2191" s="38" t="s">
        <v>48</v>
      </c>
      <c r="EF2191" s="7" t="s">
        <v>49</v>
      </c>
      <c r="EI2191" s="7" t="s">
        <v>50</v>
      </c>
      <c r="EJ2191" s="7" t="s">
        <v>51</v>
      </c>
      <c r="EL2191" s="1"/>
      <c r="ER2191" s="1"/>
      <c r="EU2191" s="38" t="s">
        <v>26</v>
      </c>
      <c r="EX2191" s="38" t="s">
        <v>48</v>
      </c>
      <c r="EZ2191" s="7" t="s">
        <v>49</v>
      </c>
      <c r="FC2191" s="7" t="s">
        <v>50</v>
      </c>
      <c r="FD2191" s="7" t="s">
        <v>51</v>
      </c>
      <c r="FF2191" s="1"/>
      <c r="FL2191" s="1"/>
      <c r="FO2191" s="38" t="s">
        <v>26</v>
      </c>
      <c r="FR2191" s="38" t="s">
        <v>48</v>
      </c>
      <c r="FT2191" s="7" t="s">
        <v>49</v>
      </c>
      <c r="FW2191" s="7" t="s">
        <v>50</v>
      </c>
      <c r="FX2191" s="7" t="s">
        <v>51</v>
      </c>
      <c r="FZ2191" s="1"/>
      <c r="JX2191" s="1"/>
      <c r="KG2191" s="1"/>
      <c r="KH2191" s="67"/>
      <c r="KJ2191" s="66"/>
      <c r="KL2191" s="65"/>
      <c r="KN2191" s="53"/>
      <c r="KP2191" s="64"/>
      <c r="KR2191" s="63"/>
      <c r="KV2191" s="1"/>
      <c r="LQ2191" s="1"/>
      <c r="LR2191" s="125"/>
      <c r="LS2191" s="125"/>
      <c r="LT2191" s="125"/>
      <c r="LU2191" s="125"/>
      <c r="LV2191" s="125"/>
      <c r="LW2191" s="125"/>
      <c r="LX2191" s="125"/>
      <c r="LY2191" s="125"/>
      <c r="LZ2191" s="125"/>
      <c r="MA2191" s="125"/>
      <c r="MB2191" s="125"/>
      <c r="MC2191" s="125"/>
      <c r="MD2191" s="125"/>
      <c r="ME2191" s="125"/>
      <c r="MF2191" s="125"/>
      <c r="MG2191" s="1"/>
      <c r="PF2191" s="1"/>
      <c r="PI2191" s="38" t="s">
        <v>28</v>
      </c>
      <c r="PQ2191" s="7" t="s">
        <v>29</v>
      </c>
      <c r="PT2191" s="1"/>
      <c r="PZ2191" s="1"/>
      <c r="QC2191" s="38" t="s">
        <v>28</v>
      </c>
      <c r="QK2191" s="7" t="s">
        <v>29</v>
      </c>
      <c r="QN2191" s="1"/>
      <c r="QO2191" s="11"/>
      <c r="QP2191" s="1"/>
      <c r="QW2191" s="39"/>
      <c r="VF2191" s="1"/>
      <c r="VT2191" s="1"/>
    </row>
    <row r="2192" spans="14:592" ht="15" thickBot="1" x14ac:dyDescent="0.35">
      <c r="N2192" s="1"/>
      <c r="AI2192" s="1"/>
      <c r="DX2192" s="1"/>
      <c r="EA2192" s="38" t="s">
        <v>26</v>
      </c>
      <c r="ED2192" s="3">
        <f>AVERAGE(ED2196:ED2198)</f>
        <v>0.79143867679991653</v>
      </c>
      <c r="EF2192" s="41">
        <f t="array" ref="EF2192">SUM(EI2187:EI2189*-1)</f>
        <v>-3.9264351032439034E-2</v>
      </c>
      <c r="EI2192" s="8">
        <f t="array" ref="EI2192:EI2194">EI2187:EI2189</f>
        <v>5.7544240000693289E-2</v>
      </c>
      <c r="EJ2192" s="8">
        <f t="array" ref="EJ2192:EJ2194">EF2192*(1/3)</f>
        <v>-1.308811701081301E-2</v>
      </c>
      <c r="EL2192" s="1"/>
      <c r="ER2192" s="1"/>
      <c r="EU2192" s="38" t="s">
        <v>26</v>
      </c>
      <c r="EX2192" s="3">
        <f>AVERAGE(EX2196:EX2198)</f>
        <v>0.79143867419272607</v>
      </c>
      <c r="EZ2192" s="41">
        <f t="array" ref="EZ2192">SUM(FC2187:FC2189*-1)</f>
        <v>-3.8243049385786231E-2</v>
      </c>
      <c r="FC2192" s="8">
        <f t="array" ref="FC2192:FC2194">FC2187:FC2189</f>
        <v>5.5942350068228189E-2</v>
      </c>
      <c r="FD2192" s="8">
        <f t="array" ref="FD2192:FD2194">EZ2192*(1/3)</f>
        <v>-1.274768312859541E-2</v>
      </c>
      <c r="FF2192" s="1"/>
      <c r="FL2192" s="1"/>
      <c r="FO2192" s="38" t="s">
        <v>26</v>
      </c>
      <c r="FR2192" s="3">
        <f>AVERAGE(FR2196:FR2198)</f>
        <v>0.79143867524495759</v>
      </c>
      <c r="FT2192" s="41">
        <f t="array" ref="FT2192">SUM(FW2187:FW2189*-1)</f>
        <v>-3.8648646469586462E-2</v>
      </c>
      <c r="FW2192" s="8">
        <f t="array" ref="FW2192:FW2194">FW2187:FW2189</f>
        <v>5.6576205435870844E-2</v>
      </c>
      <c r="FX2192" s="8">
        <f t="array" ref="FX2192:FX2194">FT2192*(1/3)</f>
        <v>-1.2882882156528819E-2</v>
      </c>
      <c r="FZ2192" s="1"/>
      <c r="JX2192" s="1"/>
      <c r="KG2192" s="1"/>
      <c r="KH2192" s="67"/>
      <c r="KJ2192" s="66"/>
      <c r="KL2192" s="65"/>
      <c r="KN2192" s="53"/>
      <c r="KP2192" s="64"/>
      <c r="KR2192" s="63"/>
      <c r="KV2192" s="1"/>
      <c r="LQ2192" s="1"/>
      <c r="LR2192" s="125"/>
      <c r="LS2192" s="125"/>
      <c r="LT2192" s="125"/>
      <c r="LU2192" s="125"/>
      <c r="LV2192" s="125"/>
      <c r="LW2192" s="125"/>
      <c r="LX2192" s="125"/>
      <c r="LY2192" s="125"/>
      <c r="LZ2192" s="125"/>
      <c r="MA2192" s="125"/>
      <c r="MB2192" s="125"/>
      <c r="MC2192" s="125"/>
      <c r="MD2192" s="125"/>
      <c r="ME2192" s="125"/>
      <c r="MF2192" s="125"/>
      <c r="MG2192" s="1"/>
      <c r="PF2192" s="1"/>
      <c r="PI2192" s="4">
        <f t="array" ref="PI2192:PI2194">PI2197:PI2199*PG2194</f>
        <v>1.4567780829808245E-2</v>
      </c>
      <c r="PQ2192" s="8">
        <f t="array" ref="PQ2192:PQ2194">PQ2185:PQ2187</f>
        <v>1.307486390054196E-3</v>
      </c>
      <c r="PT2192" s="1"/>
      <c r="PZ2192" s="1"/>
      <c r="QC2192" s="4">
        <f t="array" ref="QC2192:QC2194">QC2197:QC2199*QA2194</f>
        <v>8.4931247237638785E-2</v>
      </c>
      <c r="QK2192" s="8">
        <f t="array" ref="QK2192:QK2194">QK2185:QK2187</f>
        <v>-1.843748540278681E-4</v>
      </c>
      <c r="QN2192" s="1"/>
      <c r="QO2192" s="11"/>
      <c r="QP2192" s="1"/>
      <c r="VF2192" s="1"/>
      <c r="VT2192" s="1"/>
    </row>
    <row r="2193" spans="14:592" ht="15" thickBot="1" x14ac:dyDescent="0.35">
      <c r="N2193" s="1"/>
      <c r="AI2193" s="1"/>
      <c r="DX2193" s="1"/>
      <c r="EA2193" s="38" t="s">
        <v>26</v>
      </c>
      <c r="ED2193" s="38" t="s">
        <v>26</v>
      </c>
      <c r="EF2193" s="7"/>
      <c r="EI2193" s="9">
        <v>-7.7647385022692385E-3</v>
      </c>
      <c r="EJ2193" s="9">
        <v>-1.308811701081301E-2</v>
      </c>
      <c r="EL2193" s="1"/>
      <c r="ER2193" s="1"/>
      <c r="EU2193" s="38" t="s">
        <v>26</v>
      </c>
      <c r="EX2193" s="38" t="s">
        <v>26</v>
      </c>
      <c r="EZ2193" s="7"/>
      <c r="FC2193" s="9">
        <v>-7.3399729649413778E-3</v>
      </c>
      <c r="FD2193" s="9">
        <v>-1.274768312859541E-2</v>
      </c>
      <c r="FF2193" s="1"/>
      <c r="FL2193" s="1"/>
      <c r="FO2193" s="38" t="s">
        <v>26</v>
      </c>
      <c r="FR2193" s="38" t="s">
        <v>26</v>
      </c>
      <c r="FT2193" s="7"/>
      <c r="FW2193" s="9">
        <v>-7.503992202629632E-3</v>
      </c>
      <c r="FX2193" s="9">
        <v>-1.2882882156528819E-2</v>
      </c>
      <c r="FZ2193" s="1"/>
      <c r="JX2193" s="1"/>
      <c r="KG2193" s="1"/>
      <c r="KH2193" s="67"/>
      <c r="KJ2193" s="66"/>
      <c r="KL2193" s="65"/>
      <c r="KN2193" s="53"/>
      <c r="KP2193" s="64"/>
      <c r="KR2193" s="63"/>
      <c r="KV2193" s="1"/>
      <c r="LQ2193" s="1"/>
      <c r="LR2193" s="125"/>
      <c r="LS2193" s="125"/>
      <c r="LT2193" s="125"/>
      <c r="LU2193" s="125"/>
      <c r="LV2193" s="125"/>
      <c r="LW2193" s="125"/>
      <c r="LX2193" s="125"/>
      <c r="LY2193" s="125"/>
      <c r="LZ2193" s="125"/>
      <c r="MA2193" s="125"/>
      <c r="MB2193" s="125"/>
      <c r="MC2193" s="125"/>
      <c r="MD2193" s="125"/>
      <c r="ME2193" s="125"/>
      <c r="MF2193" s="125"/>
      <c r="MG2193" s="1"/>
      <c r="PF2193" s="1"/>
      <c r="PG2193" s="38" t="s">
        <v>30</v>
      </c>
      <c r="PH2193" s="2"/>
      <c r="PI2193" s="5">
        <v>-0.5464065242395314</v>
      </c>
      <c r="PQ2193" s="9">
        <v>5.5767897745972789E-4</v>
      </c>
      <c r="PR2193" s="7"/>
      <c r="PS2193" s="7" t="s">
        <v>31</v>
      </c>
      <c r="PT2193" s="1"/>
      <c r="PZ2193" s="1"/>
      <c r="QA2193" s="38" t="s">
        <v>30</v>
      </c>
      <c r="QB2193" s="2"/>
      <c r="QC2193" s="5">
        <v>-0.57669627810879054</v>
      </c>
      <c r="QK2193" s="9">
        <v>-1.0542309754595318E-4</v>
      </c>
      <c r="QL2193" s="7"/>
      <c r="QM2193" s="7" t="s">
        <v>31</v>
      </c>
      <c r="QN2193" s="1"/>
      <c r="QO2193" s="11" t="s">
        <v>32</v>
      </c>
      <c r="QP2193" s="1"/>
      <c r="QU2193" s="39"/>
      <c r="VF2193" s="1"/>
      <c r="VT2193" s="1"/>
    </row>
    <row r="2194" spans="14:592" ht="15" thickBot="1" x14ac:dyDescent="0.35">
      <c r="N2194" s="1"/>
      <c r="AI2194" s="1"/>
      <c r="DX2194" s="1"/>
      <c r="EA2194" s="38" t="s">
        <v>26</v>
      </c>
      <c r="ED2194" s="38" t="s">
        <v>26</v>
      </c>
      <c r="EF2194" s="7"/>
      <c r="EI2194" s="10">
        <v>-1.0515150465985015E-2</v>
      </c>
      <c r="EJ2194" s="10">
        <v>-1.308811701081301E-2</v>
      </c>
      <c r="EL2194" s="1"/>
      <c r="ER2194" s="1"/>
      <c r="EU2194" s="38" t="s">
        <v>26</v>
      </c>
      <c r="EX2194" s="38" t="s">
        <v>26</v>
      </c>
      <c r="EZ2194" s="7"/>
      <c r="FC2194" s="10">
        <v>-1.0359327717500581E-2</v>
      </c>
      <c r="FD2194" s="10">
        <v>-1.274768312859541E-2</v>
      </c>
      <c r="FF2194" s="1"/>
      <c r="FL2194" s="1"/>
      <c r="FO2194" s="38" t="s">
        <v>26</v>
      </c>
      <c r="FR2194" s="38" t="s">
        <v>26</v>
      </c>
      <c r="FT2194" s="7"/>
      <c r="FW2194" s="10">
        <v>-1.0423566763654756E-2</v>
      </c>
      <c r="FX2194" s="10">
        <v>-1.2882882156528819E-2</v>
      </c>
      <c r="FZ2194" s="1"/>
      <c r="JX2194" s="1"/>
      <c r="KG2194" s="1"/>
      <c r="KH2194" s="67"/>
      <c r="KJ2194" s="66"/>
      <c r="KL2194" s="65"/>
      <c r="KN2194" s="53"/>
      <c r="KP2194" s="64"/>
      <c r="KR2194" s="63"/>
      <c r="KV2194" s="1"/>
      <c r="LQ2194" s="1"/>
      <c r="LR2194" s="125"/>
      <c r="LS2194" s="125"/>
      <c r="LT2194" s="125"/>
      <c r="LU2194" s="125"/>
      <c r="LV2194" s="125"/>
      <c r="LW2194" s="125"/>
      <c r="LX2194" s="125"/>
      <c r="LY2194" s="125"/>
      <c r="LZ2194" s="125"/>
      <c r="MA2194" s="125"/>
      <c r="MB2194" s="125"/>
      <c r="MC2194" s="125"/>
      <c r="MD2194" s="125"/>
      <c r="ME2194" s="125"/>
      <c r="MF2194" s="125"/>
      <c r="MG2194" s="1"/>
      <c r="PF2194" s="1"/>
      <c r="PG2194" s="3">
        <v>-0.44031229863744548</v>
      </c>
      <c r="PH2194" s="38" t="s">
        <v>25</v>
      </c>
      <c r="PI2194" s="6">
        <v>0.53183874340972304</v>
      </c>
      <c r="PQ2194" s="10">
        <v>-1.1094250239723226E-3</v>
      </c>
      <c r="PR2194" s="40" t="s">
        <v>25</v>
      </c>
      <c r="PS2194" s="41">
        <f t="array" ref="PS2194">SUM(PQ2192:PQ2194*PI2197:PI2199)</f>
        <v>1.9888326306432822E-3</v>
      </c>
      <c r="PT2194" s="1"/>
      <c r="PZ2194" s="1"/>
      <c r="QA2194" s="3">
        <f>PG2194</f>
        <v>-0.44031229863744548</v>
      </c>
      <c r="QB2194" s="38" t="s">
        <v>25</v>
      </c>
      <c r="QC2194" s="6">
        <v>0.49176503087115175</v>
      </c>
      <c r="QK2194" s="10">
        <v>2.1995738095789265E-4</v>
      </c>
      <c r="QL2194" s="40" t="s">
        <v>25</v>
      </c>
      <c r="QM2194" s="41">
        <f t="array" ref="QM2194">SUM(QK2192:QK2194*QC2197:QC2199)</f>
        <v>-3.4817394467769465E-4</v>
      </c>
      <c r="QN2194" s="1"/>
      <c r="QO2194" s="42">
        <f>SUM(PS2194,QM2194)</f>
        <v>1.6406586859655876E-3</v>
      </c>
      <c r="QP2194" s="1"/>
      <c r="QV2194" s="39"/>
      <c r="RF2194" s="39"/>
      <c r="VF2194" s="1"/>
      <c r="VT2194" s="1"/>
    </row>
    <row r="2195" spans="14:592" ht="15" thickBot="1" x14ac:dyDescent="0.35">
      <c r="N2195" s="1"/>
      <c r="AI2195" s="1"/>
      <c r="DX2195" s="1"/>
      <c r="EA2195" s="2"/>
      <c r="EB2195" s="38" t="s">
        <v>35</v>
      </c>
      <c r="EC2195" s="38" t="s">
        <v>35</v>
      </c>
      <c r="ED2195" s="2" t="s">
        <v>14</v>
      </c>
      <c r="EF2195" s="7" t="s">
        <v>15</v>
      </c>
      <c r="EG2195" s="40" t="s">
        <v>35</v>
      </c>
      <c r="EH2195" s="40" t="s">
        <v>35</v>
      </c>
      <c r="EI2195" s="7"/>
      <c r="EL2195" s="1"/>
      <c r="ER2195" s="1"/>
      <c r="EU2195" s="2"/>
      <c r="EV2195" s="38" t="s">
        <v>35</v>
      </c>
      <c r="EW2195" s="38" t="s">
        <v>35</v>
      </c>
      <c r="EX2195" s="2" t="s">
        <v>14</v>
      </c>
      <c r="EZ2195" s="7" t="s">
        <v>15</v>
      </c>
      <c r="FA2195" s="40" t="s">
        <v>35</v>
      </c>
      <c r="FB2195" s="40" t="s">
        <v>35</v>
      </c>
      <c r="FC2195" s="7"/>
      <c r="FF2195" s="1"/>
      <c r="FL2195" s="1"/>
      <c r="FO2195" s="2"/>
      <c r="FP2195" s="38" t="s">
        <v>35</v>
      </c>
      <c r="FQ2195" s="38" t="s">
        <v>35</v>
      </c>
      <c r="FR2195" s="2" t="s">
        <v>14</v>
      </c>
      <c r="FT2195" s="7" t="s">
        <v>15</v>
      </c>
      <c r="FU2195" s="40" t="s">
        <v>35</v>
      </c>
      <c r="FV2195" s="40" t="s">
        <v>35</v>
      </c>
      <c r="FW2195" s="7"/>
      <c r="FZ2195" s="1"/>
      <c r="JX2195" s="1"/>
      <c r="KG2195" s="1"/>
      <c r="KH2195" s="67"/>
      <c r="KJ2195" s="66"/>
      <c r="KL2195" s="65"/>
      <c r="KN2195" s="53"/>
      <c r="KP2195" s="64"/>
      <c r="KR2195" s="63"/>
      <c r="KV2195" s="1"/>
      <c r="LQ2195" s="1"/>
      <c r="LR2195" s="125"/>
      <c r="LS2195" s="125"/>
      <c r="LT2195" s="125"/>
      <c r="LU2195" s="125"/>
      <c r="LV2195" s="125"/>
      <c r="LW2195" s="125"/>
      <c r="LX2195" s="125"/>
      <c r="LY2195" s="125"/>
      <c r="LZ2195" s="125"/>
      <c r="MA2195" s="125"/>
      <c r="MB2195" s="125"/>
      <c r="MC2195" s="125"/>
      <c r="MD2195" s="125"/>
      <c r="ME2195" s="125"/>
      <c r="MF2195" s="125"/>
      <c r="MG2195" s="1"/>
      <c r="PF2195" s="1"/>
      <c r="PI2195" s="38" t="s">
        <v>26</v>
      </c>
      <c r="PQ2195" s="40" t="s">
        <v>27</v>
      </c>
      <c r="PT2195" s="1"/>
      <c r="PZ2195" s="1"/>
      <c r="QC2195" s="38" t="s">
        <v>26</v>
      </c>
      <c r="QK2195" s="40" t="s">
        <v>27</v>
      </c>
      <c r="QN2195" s="1"/>
      <c r="QO2195" s="1"/>
      <c r="QP2195" s="1"/>
      <c r="QW2195" s="39"/>
      <c r="RE2195" s="39"/>
      <c r="VF2195" s="1"/>
      <c r="VT2195" s="1"/>
    </row>
    <row r="2196" spans="14:592" ht="15" thickBot="1" x14ac:dyDescent="0.35">
      <c r="N2196" s="1"/>
      <c r="AI2196" s="1"/>
      <c r="DX2196" s="1"/>
      <c r="ED2196" s="4">
        <f t="array" ref="ED2196:ED2198">ED2201:ED2203</f>
        <v>0.80512026042081741</v>
      </c>
      <c r="EF2196" s="8">
        <f t="array" ref="EF2196:EF2198">EI2192:EI2194+EJ2192:EJ2194</f>
        <v>4.4456122989880276E-2</v>
      </c>
      <c r="EL2196" s="1"/>
      <c r="ER2196" s="1"/>
      <c r="EX2196" s="4">
        <f t="array" ref="EX2196:EX2198">EX2201:EX2203</f>
        <v>0.80723152587328451</v>
      </c>
      <c r="EZ2196" s="8">
        <f t="array" ref="EZ2196:EZ2198">FC2192:FC2194+FD2192:FD2194</f>
        <v>4.3194666939632781E-2</v>
      </c>
      <c r="FF2196" s="1"/>
      <c r="FL2196" s="1"/>
      <c r="FR2196" s="4">
        <f t="array" ref="FR2196:FR2198">FR2201:FR2203</f>
        <v>0.80640529367663938</v>
      </c>
      <c r="FT2196" s="8">
        <f t="array" ref="FT2196:FT2198">FW2192:FW2194+FX2192:FX2194</f>
        <v>4.3693323279342028E-2</v>
      </c>
      <c r="FZ2196" s="1"/>
      <c r="JX2196" s="1"/>
      <c r="KG2196" s="1"/>
      <c r="KH2196" s="67"/>
      <c r="KJ2196" s="66"/>
      <c r="KL2196" s="65"/>
      <c r="KN2196" s="53"/>
      <c r="KP2196" s="64"/>
      <c r="KR2196" s="63"/>
      <c r="KV2196" s="1"/>
      <c r="LQ2196" s="1"/>
      <c r="LR2196" s="125"/>
      <c r="LS2196" s="125"/>
      <c r="LT2196" s="125"/>
      <c r="LU2196" s="125"/>
      <c r="LV2196" s="125"/>
      <c r="LW2196" s="125"/>
      <c r="LX2196" s="125"/>
      <c r="LY2196" s="125"/>
      <c r="LZ2196" s="125"/>
      <c r="MA2196" s="125"/>
      <c r="MB2196" s="125"/>
      <c r="MC2196" s="125"/>
      <c r="MD2196" s="125"/>
      <c r="ME2196" s="125"/>
      <c r="MF2196" s="125"/>
      <c r="MG2196" s="1"/>
      <c r="PF2196" s="1"/>
      <c r="PI2196" s="2" t="s">
        <v>33</v>
      </c>
      <c r="PQ2196" s="7" t="s">
        <v>34</v>
      </c>
      <c r="PT2196" s="1"/>
      <c r="PZ2196" s="1"/>
      <c r="QC2196" s="2" t="s">
        <v>33</v>
      </c>
      <c r="QK2196" s="7" t="s">
        <v>34</v>
      </c>
      <c r="QN2196" s="1"/>
      <c r="VF2196" s="1"/>
      <c r="VT2196" s="1"/>
    </row>
    <row r="2197" spans="14:592" ht="15" thickBot="1" x14ac:dyDescent="0.35">
      <c r="N2197" s="1"/>
      <c r="AI2197" s="1"/>
      <c r="DX2197" s="1"/>
      <c r="DZ2197" t="s">
        <v>56</v>
      </c>
      <c r="ED2197" s="5">
        <v>0.45288531176973768</v>
      </c>
      <c r="EF2197" s="9">
        <v>-2.0852855513082247E-2</v>
      </c>
      <c r="EL2197" s="1"/>
      <c r="ER2197" s="1"/>
      <c r="ET2197" t="s">
        <v>56</v>
      </c>
      <c r="EX2197" s="5">
        <v>0.44464487453549406</v>
      </c>
      <c r="EZ2197" s="9">
        <v>-2.0087656093536788E-2</v>
      </c>
      <c r="FF2197" s="1"/>
      <c r="FL2197" s="1"/>
      <c r="FN2197" t="s">
        <v>56</v>
      </c>
      <c r="FR2197" s="5">
        <v>0.44797733721276772</v>
      </c>
      <c r="FT2197" s="9">
        <v>-2.0386874359158452E-2</v>
      </c>
      <c r="FZ2197" s="1"/>
      <c r="JX2197" s="1"/>
      <c r="KG2197" s="1"/>
      <c r="KH2197" s="67"/>
      <c r="KJ2197" s="66"/>
      <c r="KL2197" s="65"/>
      <c r="KN2197" s="53"/>
      <c r="KP2197" s="64"/>
      <c r="KR2197" s="63"/>
      <c r="KV2197" s="1"/>
      <c r="LQ2197" s="1"/>
      <c r="LR2197" s="125"/>
      <c r="LS2197" s="125"/>
      <c r="LT2197" s="125"/>
      <c r="LU2197" s="125"/>
      <c r="LV2197" s="125"/>
      <c r="LW2197" s="125"/>
      <c r="LX2197" s="125"/>
      <c r="LY2197" s="125"/>
      <c r="LZ2197" s="125"/>
      <c r="MA2197" s="125"/>
      <c r="MB2197" s="125"/>
      <c r="MC2197" s="125"/>
      <c r="MD2197" s="125"/>
      <c r="ME2197" s="125"/>
      <c r="MF2197" s="125"/>
      <c r="MG2197" s="1"/>
      <c r="PF2197" s="1"/>
      <c r="PI2197" s="4">
        <f t="array" ref="PI2197:PI2199">PL2202*PI2217:PI2219</f>
        <v>-3.3085109988725075E-2</v>
      </c>
      <c r="PQ2197" s="8">
        <f t="array" ref="PQ2197:PQ2199">PQ2192:PQ2194*PG2194</f>
        <v>-5.7570233784193865E-4</v>
      </c>
      <c r="PT2197" s="1"/>
      <c r="PZ2197" s="1"/>
      <c r="QC2197" s="4">
        <f t="array" ref="QC2197:QC2199">QF2202*QC2217:QC2219</f>
        <v>-0.19288865539404668</v>
      </c>
      <c r="QK2197" s="8">
        <f t="array" ref="QK2197:QK2199">QK2192:QK2194*QA2194</f>
        <v>8.1182515787954078E-5</v>
      </c>
      <c r="QN2197" s="1"/>
      <c r="VF2197" s="1"/>
      <c r="VT2197" s="1"/>
    </row>
    <row r="2198" spans="14:592" ht="15" thickBot="1" x14ac:dyDescent="0.35">
      <c r="N2198" s="1"/>
      <c r="AI2198" s="1"/>
      <c r="DX2198" s="1"/>
      <c r="DZ2198" s="43">
        <v>1E-8</v>
      </c>
      <c r="ED2198" s="6">
        <v>1.1163104582091945</v>
      </c>
      <c r="EF2198" s="10">
        <v>-2.3603267476798025E-2</v>
      </c>
      <c r="EL2198" s="1"/>
      <c r="ER2198" s="1"/>
      <c r="ET2198" s="43">
        <v>1E-8</v>
      </c>
      <c r="EX2198" s="6">
        <v>1.1224396221693997</v>
      </c>
      <c r="EZ2198" s="10">
        <v>-2.3107010846095989E-2</v>
      </c>
      <c r="FF2198" s="1"/>
      <c r="FL2198" s="1"/>
      <c r="FN2198" s="43">
        <v>1E-8</v>
      </c>
      <c r="FR2198" s="6">
        <v>1.1199333948454657</v>
      </c>
      <c r="FT2198" s="10">
        <v>-2.3306448920183576E-2</v>
      </c>
      <c r="FZ2198" s="1"/>
      <c r="JX2198" s="1"/>
      <c r="KG2198" s="1"/>
      <c r="KH2198" s="67"/>
      <c r="KJ2198" s="66"/>
      <c r="KL2198" s="65"/>
      <c r="KN2198" s="53"/>
      <c r="KP2198" s="64"/>
      <c r="KR2198" s="63"/>
      <c r="KV2198" s="1"/>
      <c r="LQ2198" s="1"/>
      <c r="LR2198" s="125"/>
      <c r="LS2198" s="125"/>
      <c r="LT2198" s="125"/>
      <c r="LU2198" s="125"/>
      <c r="LV2198" s="125"/>
      <c r="LW2198" s="125"/>
      <c r="LX2198" s="125"/>
      <c r="LY2198" s="125"/>
      <c r="LZ2198" s="125"/>
      <c r="MA2198" s="125"/>
      <c r="MB2198" s="125"/>
      <c r="MC2198" s="125"/>
      <c r="MD2198" s="125"/>
      <c r="ME2198" s="125"/>
      <c r="MF2198" s="125"/>
      <c r="MG2198" s="1"/>
      <c r="PF2198" s="1"/>
      <c r="PI2198" s="5">
        <v>1.2409522194369689</v>
      </c>
      <c r="PQ2198" s="9">
        <v>-2.4555291246707294E-4</v>
      </c>
      <c r="PT2198" s="1"/>
      <c r="PZ2198" s="1"/>
      <c r="QC2198" s="5">
        <v>1.3097437430055616</v>
      </c>
      <c r="QK2198" s="9">
        <v>4.6419086409938284E-5</v>
      </c>
      <c r="QN2198" s="1"/>
      <c r="VF2198" s="1"/>
      <c r="VT2198" s="1"/>
    </row>
    <row r="2199" spans="14:592" ht="15" thickBot="1" x14ac:dyDescent="0.35">
      <c r="N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2"/>
      <c r="EE2199" s="1"/>
      <c r="EF2199" s="7"/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/>
      <c r="EU2199" s="1"/>
      <c r="EV2199" s="1"/>
      <c r="EW2199" s="1"/>
      <c r="EX2199" s="2"/>
      <c r="EY2199" s="1"/>
      <c r="EZ2199" s="7"/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/>
      <c r="FM2199" s="1"/>
      <c r="FN2199" s="1"/>
      <c r="FO2199" s="1"/>
      <c r="FP2199" s="1"/>
      <c r="FQ2199" s="1"/>
      <c r="FR2199" s="2"/>
      <c r="FS2199" s="1"/>
      <c r="FT2199" s="7"/>
      <c r="FU2199" s="1"/>
      <c r="FV2199" s="1"/>
      <c r="FW2199" s="1"/>
      <c r="FX2199" s="1"/>
      <c r="FY2199" s="1"/>
      <c r="FZ2199" s="1"/>
      <c r="JX2199" s="1"/>
      <c r="KG2199" s="1"/>
      <c r="KH2199" s="67"/>
      <c r="KJ2199" s="66"/>
      <c r="KL2199" s="65"/>
      <c r="KN2199" s="53"/>
      <c r="KP2199" s="64"/>
      <c r="KR2199" s="63"/>
      <c r="KV2199" s="1"/>
      <c r="LQ2199" s="1"/>
      <c r="LR2199" s="125"/>
      <c r="LS2199" s="125"/>
      <c r="LT2199" s="125"/>
      <c r="LU2199" s="125"/>
      <c r="LV2199" s="125"/>
      <c r="LW2199" s="125"/>
      <c r="LX2199" s="125"/>
      <c r="LY2199" s="125"/>
      <c r="LZ2199" s="125"/>
      <c r="MA2199" s="125"/>
      <c r="MB2199" s="125"/>
      <c r="MC2199" s="125"/>
      <c r="MD2199" s="125"/>
      <c r="ME2199" s="125"/>
      <c r="MF2199" s="125"/>
      <c r="MG2199" s="1"/>
      <c r="PF2199" s="1"/>
      <c r="PI2199" s="6">
        <v>-1.2078671094482436</v>
      </c>
      <c r="PQ2199" s="10">
        <v>4.8849348247115645E-4</v>
      </c>
      <c r="PT2199" s="1"/>
      <c r="PZ2199" s="1"/>
      <c r="QC2199" s="6">
        <v>-1.1168550876115151</v>
      </c>
      <c r="QK2199" s="10">
        <v>-9.6849940011841987E-5</v>
      </c>
      <c r="QN2199" s="1"/>
      <c r="VF2199" s="1"/>
      <c r="VT2199" s="1"/>
    </row>
    <row r="2200" spans="14:592" ht="15" thickBot="1" x14ac:dyDescent="0.35">
      <c r="N2200" s="1"/>
      <c r="AI2200" s="1"/>
      <c r="AJ2200" s="128" t="s">
        <v>57</v>
      </c>
      <c r="AK2200" s="128"/>
      <c r="AL2200" s="128"/>
      <c r="AM2200" s="128"/>
      <c r="AN2200" s="128"/>
      <c r="AO2200" s="128"/>
      <c r="AP2200" s="128"/>
      <c r="AQ2200" s="128"/>
      <c r="AR2200" s="128"/>
      <c r="AS2200" s="128"/>
      <c r="AT2200" s="128"/>
      <c r="AU2200" s="128"/>
      <c r="AV2200" s="128"/>
      <c r="AW2200" s="128"/>
      <c r="AX2200" s="128"/>
      <c r="AY2200" s="1"/>
      <c r="DX2200" s="1"/>
      <c r="ED2200" s="2" t="s">
        <v>52</v>
      </c>
      <c r="EF2200" s="7" t="s">
        <v>53</v>
      </c>
      <c r="EG2200" s="1"/>
      <c r="ER2200" s="1"/>
      <c r="EX2200" s="2" t="s">
        <v>54</v>
      </c>
      <c r="EZ2200" s="7" t="s">
        <v>55</v>
      </c>
      <c r="FA2200" s="1"/>
      <c r="FL2200" s="1"/>
      <c r="FR2200" s="2" t="s">
        <v>202</v>
      </c>
      <c r="FT2200" s="7" t="s">
        <v>203</v>
      </c>
      <c r="FU2200" s="1"/>
      <c r="JX2200" s="1"/>
      <c r="KG2200" s="1"/>
      <c r="KH2200" s="67"/>
      <c r="KJ2200" s="66"/>
      <c r="KL2200" s="65"/>
      <c r="KN2200" s="53"/>
      <c r="KP2200" s="64"/>
      <c r="KR2200" s="63"/>
      <c r="KV2200" s="1"/>
      <c r="LQ2200" s="1"/>
      <c r="LR2200" s="125"/>
      <c r="LS2200" s="125"/>
      <c r="LT2200" s="125"/>
      <c r="LU2200" s="125"/>
      <c r="LV2200" s="125"/>
      <c r="LW2200" s="125"/>
      <c r="LX2200" s="125"/>
      <c r="LY2200" s="125"/>
      <c r="LZ2200" s="125"/>
      <c r="MA2200" s="125"/>
      <c r="MB2200" s="125"/>
      <c r="MC2200" s="125"/>
      <c r="MD2200" s="125"/>
      <c r="ME2200" s="125"/>
      <c r="MF2200" s="125"/>
      <c r="MG2200" s="1"/>
      <c r="PF2200" s="1"/>
      <c r="PI2200" s="2"/>
      <c r="PJ2200" s="38" t="s">
        <v>35</v>
      </c>
      <c r="PK2200" s="38" t="s">
        <v>35</v>
      </c>
      <c r="PL2200" s="2"/>
      <c r="PN2200" s="7"/>
      <c r="PO2200" s="40" t="s">
        <v>35</v>
      </c>
      <c r="PP2200" s="40" t="s">
        <v>35</v>
      </c>
      <c r="PQ2200" s="7"/>
      <c r="PT2200" s="1"/>
      <c r="PZ2200" s="1"/>
      <c r="QC2200" s="2"/>
      <c r="QD2200" s="38" t="s">
        <v>35</v>
      </c>
      <c r="QE2200" s="38" t="s">
        <v>35</v>
      </c>
      <c r="QF2200" s="2"/>
      <c r="QH2200" s="7"/>
      <c r="QI2200" s="40" t="s">
        <v>35</v>
      </c>
      <c r="QJ2200" s="40" t="s">
        <v>35</v>
      </c>
      <c r="QK2200" s="7"/>
      <c r="QN2200" s="1"/>
      <c r="QX2200" s="39"/>
      <c r="QY2200" s="39"/>
      <c r="RC2200" s="39"/>
      <c r="RD2200" s="39"/>
      <c r="VF2200" s="1"/>
      <c r="VT2200" s="1"/>
    </row>
    <row r="2201" spans="14:592" ht="15" thickBot="1" x14ac:dyDescent="0.35">
      <c r="N2201" s="1"/>
      <c r="AI2201" s="1"/>
      <c r="AJ2201" s="128"/>
      <c r="AK2201" s="128"/>
      <c r="AL2201" s="128"/>
      <c r="AM2201" s="128"/>
      <c r="AN2201" s="128"/>
      <c r="AO2201" s="128"/>
      <c r="AP2201" s="128"/>
      <c r="AQ2201" s="128"/>
      <c r="AR2201" s="128"/>
      <c r="AS2201" s="128"/>
      <c r="AT2201" s="128"/>
      <c r="AU2201" s="128"/>
      <c r="AV2201" s="128"/>
      <c r="AW2201" s="128"/>
      <c r="AX2201" s="128"/>
      <c r="AY2201" s="1"/>
      <c r="DX2201" s="1"/>
      <c r="ED2201" s="4">
        <f t="array" ref="ED2201:ED2203">ED2212:ED2214+EA2205:EA2207</f>
        <v>0.80512026042081741</v>
      </c>
      <c r="EF2201" s="8">
        <f t="array" ref="EF2201:EF2203">EF2196:EF2198</f>
        <v>4.4456122989880276E-2</v>
      </c>
      <c r="EG2201" s="1"/>
      <c r="ER2201" s="1"/>
      <c r="EX2201" s="4">
        <f t="array" ref="EX2201:EX2203">EX2212:EX2214+EU2205:EU2207</f>
        <v>0.80723152587328451</v>
      </c>
      <c r="EZ2201" s="8">
        <f t="array" ref="EZ2201:EZ2203">EZ2196:EZ2198</f>
        <v>4.3194666939632781E-2</v>
      </c>
      <c r="FA2201" s="1"/>
      <c r="FL2201" s="1"/>
      <c r="FR2201" s="4">
        <f t="array" ref="FR2201:FR2203">FR2212:FR2214+FO2205:FO2207</f>
        <v>0.80640529367663938</v>
      </c>
      <c r="FT2201" s="8">
        <f t="array" ref="FT2201:FT2203">FT2196:FT2198</f>
        <v>4.3693323279342028E-2</v>
      </c>
      <c r="FU2201" s="1"/>
      <c r="JX2201" s="1"/>
      <c r="KG2201" s="1"/>
      <c r="KH2201" s="67"/>
      <c r="KJ2201" s="66"/>
      <c r="KL2201" s="65"/>
      <c r="KN2201" s="53"/>
      <c r="KP2201" s="64"/>
      <c r="KR2201" s="63"/>
      <c r="KV2201" s="1"/>
      <c r="LQ2201" s="1"/>
      <c r="LR2201" s="125"/>
      <c r="LS2201" s="125"/>
      <c r="LT2201" s="125"/>
      <c r="LU2201" s="125"/>
      <c r="LV2201" s="125"/>
      <c r="LW2201" s="125"/>
      <c r="LX2201" s="125"/>
      <c r="LY2201" s="125"/>
      <c r="LZ2201" s="125"/>
      <c r="MA2201" s="125"/>
      <c r="MB2201" s="125"/>
      <c r="MC2201" s="125"/>
      <c r="MD2201" s="125"/>
      <c r="ME2201" s="125"/>
      <c r="MF2201" s="125"/>
      <c r="MG2201" s="1"/>
      <c r="PF2201" s="1"/>
      <c r="PI2201" s="38" t="s">
        <v>26</v>
      </c>
      <c r="PL2201" s="2" t="s">
        <v>36</v>
      </c>
      <c r="PN2201" s="7" t="s">
        <v>37</v>
      </c>
      <c r="PQ2201" s="40" t="s">
        <v>27</v>
      </c>
      <c r="PT2201" s="1"/>
      <c r="PZ2201" s="1"/>
      <c r="QC2201" s="38" t="s">
        <v>26</v>
      </c>
      <c r="QF2201" s="2" t="s">
        <v>36</v>
      </c>
      <c r="QH2201" s="7" t="s">
        <v>37</v>
      </c>
      <c r="QK2201" s="40" t="s">
        <v>27</v>
      </c>
      <c r="QN2201" s="1"/>
      <c r="QW2201" s="39"/>
      <c r="RE2201" s="39"/>
      <c r="VF2201" s="1"/>
      <c r="VT2201" s="1"/>
    </row>
    <row r="2202" spans="14:592" ht="15" thickBot="1" x14ac:dyDescent="0.35">
      <c r="N2202" s="1"/>
      <c r="AI2202" s="1"/>
      <c r="AJ2202" s="128"/>
      <c r="AK2202" s="128"/>
      <c r="AL2202" s="128"/>
      <c r="AM2202" s="128"/>
      <c r="AN2202" s="128"/>
      <c r="AO2202" s="128"/>
      <c r="AP2202" s="128"/>
      <c r="AQ2202" s="128"/>
      <c r="AR2202" s="128"/>
      <c r="AS2202" s="128"/>
      <c r="AT2202" s="128"/>
      <c r="AU2202" s="128"/>
      <c r="AV2202" s="128"/>
      <c r="AW2202" s="128"/>
      <c r="AX2202" s="128"/>
      <c r="AY2202" s="1"/>
      <c r="DX2202" s="1"/>
      <c r="ED2202" s="5">
        <v>0.45288531176973768</v>
      </c>
      <c r="EF2202" s="9">
        <v>-2.0852855513082247E-2</v>
      </c>
      <c r="EG2202" s="1"/>
      <c r="ER2202" s="1"/>
      <c r="EX2202" s="5">
        <v>0.44464487453549406</v>
      </c>
      <c r="EZ2202" s="9">
        <v>-2.0087656093536788E-2</v>
      </c>
      <c r="FA2202" s="1"/>
      <c r="FL2202" s="1"/>
      <c r="FR2202" s="5">
        <v>0.44797733721276772</v>
      </c>
      <c r="FT2202" s="9">
        <v>-2.0386874359158452E-2</v>
      </c>
      <c r="FU2202" s="1"/>
      <c r="JX2202" s="1"/>
      <c r="KG2202" s="1"/>
      <c r="KH2202" s="67"/>
      <c r="KJ2202" s="66"/>
      <c r="KL2202" s="65"/>
      <c r="KN2202" s="53"/>
      <c r="KP2202" s="64"/>
      <c r="KR2202" s="63"/>
      <c r="KV2202" s="1"/>
      <c r="LQ2202" s="1"/>
      <c r="LR2202" s="125"/>
      <c r="LS2202" s="125"/>
      <c r="LT2202" s="125"/>
      <c r="LU2202" s="125"/>
      <c r="LV2202" s="125"/>
      <c r="LW2202" s="125"/>
      <c r="LX2202" s="125"/>
      <c r="LY2202" s="125"/>
      <c r="LZ2202" s="125"/>
      <c r="MA2202" s="125"/>
      <c r="MB2202" s="125"/>
      <c r="MC2202" s="125"/>
      <c r="MD2202" s="125"/>
      <c r="ME2202" s="125"/>
      <c r="MF2202" s="125"/>
      <c r="MG2202" s="1"/>
      <c r="PF2202" s="1"/>
      <c r="PI2202" s="38" t="s">
        <v>26</v>
      </c>
      <c r="PL2202" s="3">
        <f>1/PL2205</f>
        <v>0.59117510675190632</v>
      </c>
      <c r="PN2202" s="41">
        <f t="array" ref="PN2202">SUM(PQ2197:PQ2199*PI2217:PI2219)</f>
        <v>-1.4812996305191217E-3</v>
      </c>
      <c r="PQ2202" s="40" t="s">
        <v>27</v>
      </c>
      <c r="PT2202" s="1"/>
      <c r="PZ2202" s="1"/>
      <c r="QC2202" s="38" t="s">
        <v>26</v>
      </c>
      <c r="QF2202" s="3">
        <f>1/QF2205</f>
        <v>0.50180779663505792</v>
      </c>
      <c r="QH2202" s="41">
        <f t="array" ref="QH2202">SUM(QK2197:QK2199*QC2217:QC2219)</f>
        <v>3.0550595454018916E-4</v>
      </c>
      <c r="QK2202" s="40" t="s">
        <v>27</v>
      </c>
      <c r="QN2202" s="1"/>
      <c r="QW2202" s="39"/>
      <c r="RE2202" s="39"/>
      <c r="VF2202" s="1"/>
      <c r="VT2202" s="1"/>
    </row>
    <row r="2203" spans="14:592" ht="15" thickBot="1" x14ac:dyDescent="0.35">
      <c r="N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DX2203" s="1"/>
      <c r="ED2203" s="6">
        <v>1.1163104582091945</v>
      </c>
      <c r="EF2203" s="10">
        <v>-2.3603267476798025E-2</v>
      </c>
      <c r="EG2203" s="1"/>
      <c r="ER2203" s="1"/>
      <c r="EX2203" s="6">
        <v>1.1224396221693997</v>
      </c>
      <c r="EZ2203" s="10">
        <v>-2.3107010846095989E-2</v>
      </c>
      <c r="FA2203" s="1"/>
      <c r="FL2203" s="1"/>
      <c r="FR2203" s="6">
        <v>1.1199333948454657</v>
      </c>
      <c r="FT2203" s="10">
        <v>-2.3306448920183576E-2</v>
      </c>
      <c r="FU2203" s="1"/>
      <c r="JX2203" s="1"/>
      <c r="KG2203" s="1"/>
      <c r="KH2203" s="67"/>
      <c r="KJ2203" s="66"/>
      <c r="KL2203" s="65"/>
      <c r="KN2203" s="53"/>
      <c r="KP2203" s="64"/>
      <c r="KR2203" s="63"/>
      <c r="KV2203" s="1"/>
      <c r="LQ2203" s="1"/>
      <c r="LR2203" s="1"/>
      <c r="LS2203" s="1"/>
      <c r="LT2203" s="1"/>
      <c r="LU2203" s="1"/>
      <c r="LV2203" s="1"/>
      <c r="LW2203" s="1"/>
      <c r="LX2203" s="1"/>
      <c r="LY2203" s="1"/>
      <c r="LZ2203" s="1"/>
      <c r="MA2203" s="1"/>
      <c r="MB2203" s="1"/>
      <c r="MC2203" s="1"/>
      <c r="MD2203" s="1"/>
      <c r="ME2203" s="1"/>
      <c r="MF2203" s="1"/>
      <c r="MG2203" s="1"/>
      <c r="PF2203" s="1"/>
      <c r="PI2203" s="38" t="s">
        <v>26</v>
      </c>
      <c r="PL2203" s="38" t="s">
        <v>26</v>
      </c>
      <c r="PN2203" s="7"/>
      <c r="PQ2203" s="40" t="s">
        <v>27</v>
      </c>
      <c r="PT2203" s="1"/>
      <c r="PZ2203" s="1"/>
      <c r="QC2203" s="38" t="s">
        <v>26</v>
      </c>
      <c r="QF2203" s="38" t="s">
        <v>26</v>
      </c>
      <c r="QH2203" s="7"/>
      <c r="QK2203" s="40" t="s">
        <v>27</v>
      </c>
      <c r="QN2203" s="1"/>
      <c r="QW2203" s="39"/>
      <c r="QZ2203" s="39"/>
      <c r="RE2203" s="39"/>
      <c r="VF2203" s="1"/>
      <c r="VT2203" s="1"/>
    </row>
    <row r="2204" spans="14:592" ht="15" thickBot="1" x14ac:dyDescent="0.35">
      <c r="N2204" s="1"/>
      <c r="O2204" s="34"/>
      <c r="P2204" s="34"/>
      <c r="Q2204" s="34"/>
      <c r="R2204" s="34"/>
      <c r="S2204" s="34"/>
      <c r="T2204" s="34"/>
      <c r="U2204" s="34"/>
      <c r="V2204" s="34"/>
      <c r="W2204" s="34"/>
      <c r="X2204" s="34"/>
      <c r="Y2204" s="34"/>
      <c r="Z2204" s="34"/>
      <c r="AA2204" s="34"/>
      <c r="AB2204" s="34"/>
      <c r="AC2204" s="34"/>
      <c r="AD2204" s="34"/>
      <c r="AE2204" s="34"/>
      <c r="AF2204" s="34"/>
      <c r="AG2204" s="34"/>
      <c r="AH2204" s="34"/>
      <c r="AI2204" s="34"/>
      <c r="AJ2204" s="34"/>
      <c r="AK2204" s="34"/>
      <c r="AL2204" s="34"/>
      <c r="AM2204" s="34"/>
      <c r="AN2204" s="34"/>
      <c r="AO2204" s="34"/>
      <c r="AP2204" s="34"/>
      <c r="AQ2204" s="34"/>
      <c r="AR2204" s="34"/>
      <c r="AS2204" s="34"/>
      <c r="AT2204" s="34"/>
      <c r="AU2204" s="34"/>
      <c r="AV2204" s="34"/>
      <c r="AW2204" s="34"/>
      <c r="AX2204" s="34"/>
      <c r="AY2204" s="34"/>
      <c r="AZ2204" s="34"/>
      <c r="BA2204" s="34"/>
      <c r="BB2204" s="34"/>
      <c r="BC2204" s="34"/>
      <c r="BD2204" s="34"/>
      <c r="BE2204" s="34"/>
      <c r="BF2204" s="34"/>
      <c r="BG2204" s="34"/>
      <c r="BH2204" s="34"/>
      <c r="BI2204" s="34"/>
      <c r="BJ2204" s="34"/>
      <c r="BK2204" s="34"/>
      <c r="BL2204" s="34"/>
      <c r="BM2204" s="34"/>
      <c r="BN2204" s="34"/>
      <c r="BO2204" s="34"/>
      <c r="BP2204" s="34"/>
      <c r="BQ2204" s="34"/>
      <c r="BR2204" s="34"/>
      <c r="BS2204" s="34"/>
      <c r="BT2204" s="34"/>
      <c r="BU2204" s="34"/>
      <c r="BV2204" s="34"/>
      <c r="BW2204" s="34"/>
      <c r="BX2204" s="34"/>
      <c r="BY2204" s="34"/>
      <c r="BZ2204" s="34"/>
      <c r="CA2204" s="34"/>
      <c r="CB2204" s="34"/>
      <c r="CC2204" s="34"/>
      <c r="CD2204" s="34"/>
      <c r="CE2204" s="34"/>
      <c r="CF2204" s="34"/>
      <c r="CG2204" s="34"/>
      <c r="CH2204" s="34"/>
      <c r="CI2204" s="34"/>
      <c r="CJ2204" s="34"/>
      <c r="CK2204" s="34"/>
      <c r="CL2204" s="34"/>
      <c r="CM2204" s="34"/>
      <c r="CN2204" s="34"/>
      <c r="CO2204" s="34"/>
      <c r="CP2204" s="34"/>
      <c r="CQ2204" s="34"/>
      <c r="CR2204" s="34"/>
      <c r="CS2204" s="34"/>
      <c r="CT2204" s="34"/>
      <c r="CU2204" s="34"/>
      <c r="CV2204" s="34"/>
      <c r="CW2204" s="34"/>
      <c r="CX2204" s="34"/>
      <c r="CY2204" s="34"/>
      <c r="CZ2204" s="34"/>
      <c r="DA2204" s="34"/>
      <c r="DB2204" s="34"/>
      <c r="DC2204" s="34"/>
      <c r="DD2204" s="34"/>
      <c r="DE2204" s="34"/>
      <c r="DF2204" s="34"/>
      <c r="DG2204" s="34"/>
      <c r="DH2204" s="34"/>
      <c r="DI2204" s="34"/>
      <c r="DJ2204" s="34"/>
      <c r="DK2204" s="34"/>
      <c r="DL2204" s="34"/>
      <c r="DM2204" s="34"/>
      <c r="DN2204" s="34"/>
      <c r="DO2204" s="34"/>
      <c r="DP2204" s="34"/>
      <c r="DQ2204" s="34"/>
      <c r="DR2204" s="34"/>
      <c r="DS2204" s="34"/>
      <c r="DT2204" s="34"/>
      <c r="DU2204" s="34"/>
      <c r="DV2204" s="34"/>
      <c r="DW2204" s="34"/>
      <c r="DX2204" s="2"/>
      <c r="DY2204" s="2"/>
      <c r="DZ2204" s="2"/>
      <c r="EA2204" s="2" t="s">
        <v>77</v>
      </c>
      <c r="EB2204" s="2"/>
      <c r="EC2204" s="2"/>
      <c r="ED2204" s="2"/>
      <c r="EF2204" s="7"/>
      <c r="EG2204" s="1"/>
      <c r="EL2204" s="36"/>
      <c r="EM2204" s="36"/>
      <c r="EN2204" s="36"/>
      <c r="EO2204" s="36"/>
      <c r="EP2204" s="36"/>
      <c r="EQ2204" s="36"/>
      <c r="ER2204" s="2"/>
      <c r="ES2204" s="2"/>
      <c r="ET2204" s="2"/>
      <c r="EU2204" s="2" t="s">
        <v>78</v>
      </c>
      <c r="EV2204" s="2"/>
      <c r="EW2204" s="2"/>
      <c r="EX2204" s="2"/>
      <c r="EZ2204" s="7"/>
      <c r="FA2204" s="1"/>
      <c r="FF2204" s="52"/>
      <c r="FG2204" s="52"/>
      <c r="FH2204" s="52"/>
      <c r="FI2204" s="52"/>
      <c r="FJ2204" s="52"/>
      <c r="FK2204" s="52"/>
      <c r="FL2204" s="2"/>
      <c r="FM2204" s="2"/>
      <c r="FN2204" s="2"/>
      <c r="FO2204" s="2" t="s">
        <v>211</v>
      </c>
      <c r="FP2204" s="2"/>
      <c r="FQ2204" s="2"/>
      <c r="FR2204" s="2"/>
      <c r="FT2204" s="7"/>
      <c r="FU2204" s="1"/>
      <c r="JX2204" s="1"/>
      <c r="KG2204" s="1"/>
      <c r="KH2204" s="67"/>
      <c r="KJ2204" s="66"/>
      <c r="KL2204" s="65"/>
      <c r="KN2204" s="53"/>
      <c r="KP2204" s="64"/>
      <c r="KR2204" s="63"/>
      <c r="KV2204" s="1"/>
      <c r="LQ2204" s="1"/>
      <c r="PF2204" s="1"/>
      <c r="PI2204" s="38" t="s">
        <v>26</v>
      </c>
      <c r="PL2204" s="2" t="s">
        <v>38</v>
      </c>
      <c r="PN2204" s="7" t="s">
        <v>39</v>
      </c>
      <c r="PQ2204" s="40" t="s">
        <v>27</v>
      </c>
      <c r="PT2204" s="1"/>
      <c r="PZ2204" s="1"/>
      <c r="QC2204" s="38" t="s">
        <v>26</v>
      </c>
      <c r="QF2204" s="2" t="s">
        <v>38</v>
      </c>
      <c r="QH2204" s="7" t="s">
        <v>39</v>
      </c>
      <c r="QK2204" s="40" t="s">
        <v>27</v>
      </c>
      <c r="QN2204" s="1"/>
      <c r="QW2204" s="39"/>
      <c r="RE2204" s="39"/>
      <c r="VF2204" s="1"/>
      <c r="VT2204" s="1"/>
    </row>
    <row r="2205" spans="14:592" ht="15" thickBot="1" x14ac:dyDescent="0.35">
      <c r="N2205" s="1"/>
      <c r="O2205" s="34"/>
      <c r="AI2205" s="1"/>
      <c r="DX2205" s="1"/>
      <c r="EA2205" s="4">
        <f t="array" ref="EA2205:EA2207">EL2554:EL2556</f>
        <v>0.80512026042081741</v>
      </c>
      <c r="ED2205" s="2"/>
      <c r="EF2205" s="7"/>
      <c r="EG2205" s="1"/>
      <c r="EL2205" s="36"/>
      <c r="ER2205" s="1"/>
      <c r="EU2205" s="4">
        <f t="array" ref="EU2205:EU2207">EX2554:EX2556</f>
        <v>0.80723152587328451</v>
      </c>
      <c r="EX2205" s="2"/>
      <c r="EZ2205" s="7"/>
      <c r="FA2205" s="1"/>
      <c r="FF2205" s="52"/>
      <c r="FL2205" s="1"/>
      <c r="FO2205" s="4">
        <f t="array" ref="FO2205:FO2207">FJ2554:FJ2556</f>
        <v>0.80640529367663938</v>
      </c>
      <c r="FR2205" s="2"/>
      <c r="FT2205" s="7"/>
      <c r="FU2205" s="1"/>
      <c r="JX2205" s="1"/>
      <c r="KG2205" s="1"/>
      <c r="KH2205" s="67"/>
      <c r="KJ2205" s="66"/>
      <c r="KL2205" s="65"/>
      <c r="KN2205" s="53"/>
      <c r="KP2205" s="64"/>
      <c r="KR2205" s="63"/>
      <c r="KV2205" s="1"/>
      <c r="LQ2205" s="1"/>
      <c r="PF2205" s="1"/>
      <c r="PI2205" s="38" t="s">
        <v>26</v>
      </c>
      <c r="PL2205" s="3">
        <f>SQRT(PL2208+PH2228)</f>
        <v>1.6915461909319907</v>
      </c>
      <c r="PN2205" s="41">
        <f>PN2202*((-1)/(PL2205^2))</f>
        <v>5.1769645540758935E-4</v>
      </c>
      <c r="PQ2205" s="40" t="s">
        <v>27</v>
      </c>
      <c r="PT2205" s="1"/>
      <c r="PZ2205" s="1"/>
      <c r="QC2205" s="38" t="s">
        <v>26</v>
      </c>
      <c r="QF2205" s="3">
        <f>SQRT(QF2208+QB2228)</f>
        <v>1.9927948642999156</v>
      </c>
      <c r="QH2205" s="41">
        <f>QH2202*((-1)/(QF2205^2))</f>
        <v>-7.6929779704425246E-5</v>
      </c>
      <c r="QK2205" s="40" t="s">
        <v>27</v>
      </c>
      <c r="QN2205" s="1"/>
      <c r="QW2205" s="39"/>
      <c r="RE2205" s="39"/>
      <c r="VF2205" s="1"/>
      <c r="VT2205" s="1"/>
    </row>
    <row r="2206" spans="14:592" ht="15" thickBot="1" x14ac:dyDescent="0.35">
      <c r="N2206" s="1"/>
      <c r="O2206" s="34"/>
      <c r="AI2206" s="1"/>
      <c r="DX2206" s="1"/>
      <c r="EA2206" s="5">
        <v>0.45288531176973768</v>
      </c>
      <c r="ED2206" s="2"/>
      <c r="EF2206" s="7"/>
      <c r="EG2206" s="1"/>
      <c r="EL2206" s="36"/>
      <c r="ER2206" s="1"/>
      <c r="EU2206" s="5">
        <v>0.44464487453549406</v>
      </c>
      <c r="EX2206" s="2"/>
      <c r="EZ2206" s="7"/>
      <c r="FA2206" s="1"/>
      <c r="FF2206" s="52"/>
      <c r="FL2206" s="1"/>
      <c r="FO2206" s="5">
        <v>0.44797733721276772</v>
      </c>
      <c r="FR2206" s="2"/>
      <c r="FT2206" s="7"/>
      <c r="FU2206" s="1"/>
      <c r="JX2206" s="1"/>
      <c r="KG2206" s="1"/>
      <c r="KH2206" s="67"/>
      <c r="KJ2206" s="66"/>
      <c r="KL2206" s="65"/>
      <c r="KN2206" s="53"/>
      <c r="KP2206" s="64"/>
      <c r="KR2206" s="63"/>
      <c r="KV2206" s="1"/>
      <c r="LQ2206" s="1"/>
      <c r="PF2206" s="1"/>
      <c r="PI2206" s="38" t="s">
        <v>26</v>
      </c>
      <c r="PL2206" s="38" t="s">
        <v>26</v>
      </c>
      <c r="PN2206" s="7"/>
      <c r="PQ2206" s="7" t="s">
        <v>40</v>
      </c>
      <c r="PR2206" s="7" t="s">
        <v>41</v>
      </c>
      <c r="PT2206" s="1"/>
      <c r="PZ2206" s="1"/>
      <c r="QC2206" s="38" t="s">
        <v>26</v>
      </c>
      <c r="QF2206" s="38" t="s">
        <v>26</v>
      </c>
      <c r="QH2206" s="7"/>
      <c r="QK2206" s="7" t="s">
        <v>40</v>
      </c>
      <c r="QL2206" s="7" t="s">
        <v>41</v>
      </c>
      <c r="QN2206" s="1"/>
      <c r="QW2206" s="39"/>
      <c r="QZ2206" s="39"/>
      <c r="VF2206" s="1"/>
      <c r="VT2206" s="1"/>
    </row>
    <row r="2207" spans="14:592" ht="15" thickBot="1" x14ac:dyDescent="0.35">
      <c r="N2207" s="1"/>
      <c r="O2207" s="34"/>
      <c r="AI2207" s="1"/>
      <c r="DX2207" s="1"/>
      <c r="EA2207" s="6">
        <v>0.32258617110811538</v>
      </c>
      <c r="ED2207" s="2"/>
      <c r="EF2207" s="7"/>
      <c r="EG2207" s="1"/>
      <c r="EL2207" s="36"/>
      <c r="ER2207" s="1"/>
      <c r="EU2207" s="6">
        <v>0.32871534288989185</v>
      </c>
      <c r="EX2207" s="2"/>
      <c r="EZ2207" s="7"/>
      <c r="FA2207" s="1"/>
      <c r="FF2207" s="52"/>
      <c r="FL2207" s="1"/>
      <c r="FO2207" s="6">
        <v>0.32620911240926331</v>
      </c>
      <c r="FR2207" s="2"/>
      <c r="FT2207" s="7"/>
      <c r="FU2207" s="1"/>
      <c r="JX2207" s="1"/>
      <c r="KG2207" s="1"/>
      <c r="KH2207" s="67"/>
      <c r="KJ2207" s="66"/>
      <c r="KL2207" s="65"/>
      <c r="KN2207" s="53"/>
      <c r="KP2207" s="64"/>
      <c r="KR2207" s="63"/>
      <c r="KV2207" s="1"/>
      <c r="LQ2207" s="1"/>
      <c r="PF2207" s="1"/>
      <c r="PI2207" s="38" t="s">
        <v>26</v>
      </c>
      <c r="PL2207" s="38" t="s">
        <v>42</v>
      </c>
      <c r="PN2207" s="7" t="s">
        <v>43</v>
      </c>
      <c r="PQ2207" s="8">
        <f t="array" ref="PQ2207:PQ2209">PQ2197:PQ2199*PL2202</f>
        <v>-3.4034089103103011E-4</v>
      </c>
      <c r="PR2207" s="8">
        <f t="array" ref="PR2207:PR2209">PN2211:PN2213*2*PI2217:PI2219</f>
        <v>-5.7093480559777327E-6</v>
      </c>
      <c r="PT2207" s="1"/>
      <c r="PZ2207" s="1"/>
      <c r="QC2207" s="38" t="s">
        <v>26</v>
      </c>
      <c r="QF2207" s="38" t="s">
        <v>42</v>
      </c>
      <c r="QH2207" s="7" t="s">
        <v>43</v>
      </c>
      <c r="QK2207" s="8">
        <f t="array" ref="QK2207:QK2209">QK2197:QK2199*QF2202</f>
        <v>4.0738019372844036E-5</v>
      </c>
      <c r="QL2207" s="8">
        <f t="array" ref="QL2207:QL2209">QH2211:QH2213*2*QC2217:QC2219</f>
        <v>4.9462939223156021E-6</v>
      </c>
      <c r="QN2207" s="1"/>
      <c r="QW2207" s="39"/>
      <c r="QZ2207" s="39"/>
      <c r="VF2207" s="1"/>
      <c r="VT2207" s="1"/>
    </row>
    <row r="2208" spans="14:592" ht="15" thickBot="1" x14ac:dyDescent="0.35">
      <c r="N2208" s="1"/>
      <c r="O2208" s="34"/>
      <c r="AI2208" s="1"/>
      <c r="DX2208" s="1"/>
      <c r="ED2208" s="2"/>
      <c r="EF2208" s="7"/>
      <c r="EG2208" s="1"/>
      <c r="EL2208" s="36"/>
      <c r="ER2208" s="1"/>
      <c r="EX2208" s="2"/>
      <c r="EZ2208" s="7"/>
      <c r="FA2208" s="1"/>
      <c r="FF2208" s="52"/>
      <c r="FL2208" s="1"/>
      <c r="FR2208" s="2"/>
      <c r="FT2208" s="7"/>
      <c r="FU2208" s="1"/>
      <c r="JX2208" s="1"/>
      <c r="KG2208" s="1"/>
      <c r="KH2208" s="67"/>
      <c r="KJ2208" s="66"/>
      <c r="KL2208" s="65"/>
      <c r="KN2208" s="53"/>
      <c r="KP2208" s="64"/>
      <c r="KR2208" s="63"/>
      <c r="KV2208" s="1"/>
      <c r="LQ2208" s="1"/>
      <c r="PF2208" s="1"/>
      <c r="PI2208" s="38" t="s">
        <v>26</v>
      </c>
      <c r="PL2208" s="3">
        <f>AVERAGE(PL2211:PL2213)</f>
        <v>2.8613285060565268</v>
      </c>
      <c r="PN2208" s="41">
        <f t="array" ref="PN2208">PN2205*0.5*(1/(SQRT(PL2208+PH2228)))</f>
        <v>1.5302462864533257E-4</v>
      </c>
      <c r="PQ2208" s="9">
        <v>-1.4516476924096336E-4</v>
      </c>
      <c r="PR2208" s="9">
        <v>2.1414552177756658E-4</v>
      </c>
      <c r="PT2208" s="1"/>
      <c r="PZ2208" s="1"/>
      <c r="QC2208" s="38" t="s">
        <v>26</v>
      </c>
      <c r="QF2208" s="3">
        <f>AVERAGE(QF2211:QF2213)</f>
        <v>3.9712313611801187</v>
      </c>
      <c r="QH2208" s="41">
        <f t="array" ref="QH2208">QH2205*0.5*(1/(SQRT(QF2208+QB2228)))</f>
        <v>-1.9301981624549014E-5</v>
      </c>
      <c r="QK2208" s="9">
        <v>2.3293459473183492E-5</v>
      </c>
      <c r="QL2208" s="9">
        <v>-3.35860992062224E-5</v>
      </c>
      <c r="QN2208" s="1"/>
      <c r="QW2208" s="39"/>
      <c r="VF2208" s="1"/>
      <c r="VT2208" s="1"/>
    </row>
    <row r="2209" spans="14:592" ht="15" thickBot="1" x14ac:dyDescent="0.35">
      <c r="N2209" s="1"/>
      <c r="O2209" s="34"/>
      <c r="Q2209" s="35"/>
      <c r="R2209" s="35"/>
      <c r="S2209" s="35"/>
      <c r="T2209" s="35"/>
      <c r="U2209" s="35"/>
      <c r="V2209" s="35"/>
      <c r="W2209" s="35"/>
      <c r="X2209" s="35"/>
      <c r="Y2209" s="35"/>
      <c r="Z2209" s="35"/>
      <c r="AA2209" s="35"/>
      <c r="AB2209" s="35"/>
      <c r="AC2209" s="35"/>
      <c r="AD2209" s="35"/>
      <c r="AE2209" s="35"/>
      <c r="AF2209" s="35"/>
      <c r="AG2209" s="35"/>
      <c r="AH2209" s="35"/>
      <c r="AI2209" s="35"/>
      <c r="AJ2209" s="35"/>
      <c r="AK2209" s="35"/>
      <c r="AL2209" s="35"/>
      <c r="AM2209" s="35"/>
      <c r="AN2209" s="35"/>
      <c r="AO2209" s="35"/>
      <c r="AP2209" s="35"/>
      <c r="AQ2209" s="35"/>
      <c r="AR2209" s="35"/>
      <c r="AS2209" s="35"/>
      <c r="AT2209" s="35"/>
      <c r="AU2209" s="35"/>
      <c r="AV2209" s="35"/>
      <c r="AW2209" s="35"/>
      <c r="AX2209" s="35"/>
      <c r="AY2209" s="35"/>
      <c r="AZ2209" s="35"/>
      <c r="BA2209" s="35"/>
      <c r="BB2209" s="35"/>
      <c r="BC2209" s="35"/>
      <c r="BD2209" s="35"/>
      <c r="BE2209" s="35"/>
      <c r="BF2209" s="35"/>
      <c r="BG2209" s="35"/>
      <c r="BH2209" s="35"/>
      <c r="BI2209" s="35"/>
      <c r="BJ2209" s="35"/>
      <c r="BK2209" s="35"/>
      <c r="BL2209" s="35"/>
      <c r="BM2209" s="35"/>
      <c r="BN2209" s="35"/>
      <c r="BO2209" s="35"/>
      <c r="BP2209" s="35"/>
      <c r="BQ2209" s="35"/>
      <c r="BR2209" s="35"/>
      <c r="BS2209" s="35"/>
      <c r="BT2209" s="35"/>
      <c r="BU2209" s="35"/>
      <c r="BV2209" s="35"/>
      <c r="BW2209" s="35"/>
      <c r="BX2209" s="35"/>
      <c r="BY2209" s="35"/>
      <c r="BZ2209" s="35"/>
      <c r="CA2209" s="35"/>
      <c r="CB2209" s="35"/>
      <c r="CC2209" s="35"/>
      <c r="CD2209" s="35"/>
      <c r="CE2209" s="35"/>
      <c r="CF2209" s="35"/>
      <c r="CG2209" s="35"/>
      <c r="CH2209" s="35"/>
      <c r="CI2209" s="35"/>
      <c r="CJ2209" s="35"/>
      <c r="CK2209" s="35"/>
      <c r="CL2209" s="35"/>
      <c r="CM2209" s="35"/>
      <c r="CN2209" s="35"/>
      <c r="CO2209" s="35"/>
      <c r="CP2209" s="35"/>
      <c r="CQ2209" s="35"/>
      <c r="CR2209" s="35"/>
      <c r="CS2209" s="35"/>
      <c r="CT2209" s="35"/>
      <c r="CU2209" s="35"/>
      <c r="CV2209" s="35"/>
      <c r="CW2209" s="35"/>
      <c r="CX2209" s="35"/>
      <c r="CY2209" s="35"/>
      <c r="CZ2209" s="35"/>
      <c r="DA2209" s="35"/>
      <c r="DB2209" s="35"/>
      <c r="DC2209" s="35"/>
      <c r="DD2209" s="35"/>
      <c r="DE2209" s="35"/>
      <c r="DF2209" s="35"/>
      <c r="DG2209" s="35"/>
      <c r="DH2209" s="35"/>
      <c r="DI2209" s="35"/>
      <c r="DJ2209" s="35"/>
      <c r="DK2209" s="35"/>
      <c r="DL2209" s="35"/>
      <c r="DM2209" s="35"/>
      <c r="DN2209" s="35"/>
      <c r="DO2209" s="35"/>
      <c r="DP2209" s="35"/>
      <c r="DQ2209" s="35"/>
      <c r="DR2209" s="35"/>
      <c r="DS2209" s="35"/>
      <c r="DT2209" s="35"/>
      <c r="DU2209" s="35"/>
      <c r="DV2209" s="35"/>
      <c r="DW2209" s="35"/>
      <c r="DX2209" s="7"/>
      <c r="DY2209" s="7"/>
      <c r="DZ2209" s="7"/>
      <c r="EA2209" s="7" t="s">
        <v>79</v>
      </c>
      <c r="EB2209" s="7"/>
      <c r="EC2209" s="7"/>
      <c r="ED2209" s="2"/>
      <c r="EE2209" s="7"/>
      <c r="EF2209" s="7"/>
      <c r="EG2209" s="1"/>
      <c r="EL2209" s="36"/>
      <c r="EN2209" s="37"/>
      <c r="EO2209" s="37"/>
      <c r="EP2209" s="37"/>
      <c r="EQ2209" s="37"/>
      <c r="ER2209" s="7"/>
      <c r="ES2209" s="7"/>
      <c r="ET2209" s="7"/>
      <c r="EU2209" s="7" t="s">
        <v>80</v>
      </c>
      <c r="EV2209" s="7"/>
      <c r="EW2209" s="7"/>
      <c r="EX2209" s="2"/>
      <c r="EY2209" s="7"/>
      <c r="EZ2209" s="7"/>
      <c r="FA2209" s="1"/>
      <c r="FF2209" s="52"/>
      <c r="FH2209" s="53"/>
      <c r="FI2209" s="53"/>
      <c r="FJ2209" s="53"/>
      <c r="FK2209" s="53"/>
      <c r="FL2209" s="7"/>
      <c r="FM2209" s="7"/>
      <c r="FN2209" s="7"/>
      <c r="FO2209" s="7" t="s">
        <v>212</v>
      </c>
      <c r="FP2209" s="7"/>
      <c r="FQ2209" s="7"/>
      <c r="FR2209" s="2"/>
      <c r="FS2209" s="7"/>
      <c r="FT2209" s="7"/>
      <c r="FU2209" s="1"/>
      <c r="JX2209" s="1"/>
      <c r="KG2209" s="1"/>
      <c r="KH2209" s="67"/>
      <c r="KJ2209" s="66"/>
      <c r="KL2209" s="65"/>
      <c r="KN2209" s="53"/>
      <c r="KP2209" s="64"/>
      <c r="KR2209" s="63"/>
      <c r="KV2209" s="1"/>
      <c r="LQ2209" s="1"/>
      <c r="PF2209" s="1"/>
      <c r="PI2209" s="38" t="s">
        <v>26</v>
      </c>
      <c r="PL2209" s="38" t="s">
        <v>26</v>
      </c>
      <c r="PN2209" s="7"/>
      <c r="PQ2209" s="10">
        <v>2.887851866474964E-4</v>
      </c>
      <c r="PR2209" s="10">
        <v>-2.0843617372158879E-4</v>
      </c>
      <c r="PT2209" s="1"/>
      <c r="PZ2209" s="1"/>
      <c r="QC2209" s="38" t="s">
        <v>26</v>
      </c>
      <c r="QF2209" s="38" t="s">
        <v>26</v>
      </c>
      <c r="QH2209" s="7"/>
      <c r="QK2209" s="10">
        <v>-4.860005500157996E-5</v>
      </c>
      <c r="QL2209" s="10">
        <v>2.8639805283906799E-5</v>
      </c>
      <c r="QN2209" s="1"/>
      <c r="QW2209" s="39"/>
      <c r="QZ2209" s="39"/>
      <c r="VF2209" s="1"/>
      <c r="VT2209" s="1"/>
    </row>
    <row r="2210" spans="14:592" ht="15" thickBot="1" x14ac:dyDescent="0.35">
      <c r="N2210" s="1"/>
      <c r="O2210" s="34"/>
      <c r="Q2210" s="35"/>
      <c r="AI2210" s="1"/>
      <c r="DX2210" s="1"/>
      <c r="EA2210" s="8">
        <f t="array" ref="EA2210:EA2212">EF2201:EF2203</f>
        <v>4.4456122989880276E-2</v>
      </c>
      <c r="ED2210" s="2"/>
      <c r="EF2210" s="7"/>
      <c r="EG2210" s="1"/>
      <c r="EL2210" s="36"/>
      <c r="EN2210" s="37"/>
      <c r="ER2210" s="1"/>
      <c r="EU2210" s="8">
        <f t="array" ref="EU2210:EU2212">EZ2201:EZ2203</f>
        <v>4.3194666939632781E-2</v>
      </c>
      <c r="EX2210" s="2"/>
      <c r="EZ2210" s="7"/>
      <c r="FA2210" s="1"/>
      <c r="FF2210" s="52"/>
      <c r="FH2210" s="53"/>
      <c r="FL2210" s="1"/>
      <c r="FO2210" s="8">
        <f t="array" ref="FO2210:FO2212">FT2201:FT2203</f>
        <v>4.3693323279342028E-2</v>
      </c>
      <c r="FR2210" s="2"/>
      <c r="FT2210" s="7"/>
      <c r="FU2210" s="1"/>
      <c r="JX2210" s="1"/>
      <c r="KG2210" s="1"/>
      <c r="KH2210" s="67"/>
      <c r="KJ2210" s="66"/>
      <c r="KL2210" s="65"/>
      <c r="KN2210" s="53"/>
      <c r="KP2210" s="64"/>
      <c r="KR2210" s="63"/>
      <c r="KV2210" s="1"/>
      <c r="LQ2210" s="1"/>
      <c r="PF2210" s="1"/>
      <c r="PI2210" s="38" t="s">
        <v>26</v>
      </c>
      <c r="PL2210" s="2" t="s">
        <v>44</v>
      </c>
      <c r="PN2210" s="7" t="s">
        <v>45</v>
      </c>
      <c r="PQ2210" s="40" t="s">
        <v>27</v>
      </c>
      <c r="PT2210" s="1"/>
      <c r="PZ2210" s="1"/>
      <c r="QC2210" s="38" t="s">
        <v>26</v>
      </c>
      <c r="QF2210" s="2" t="s">
        <v>44</v>
      </c>
      <c r="QH2210" s="7" t="s">
        <v>45</v>
      </c>
      <c r="QK2210" s="40" t="s">
        <v>27</v>
      </c>
      <c r="QN2210" s="1"/>
      <c r="QW2210" s="39"/>
      <c r="RE2210" s="39"/>
      <c r="VF2210" s="1"/>
      <c r="VT2210" s="1"/>
    </row>
    <row r="2211" spans="14:592" ht="15" thickBot="1" x14ac:dyDescent="0.35">
      <c r="N2211" s="1"/>
      <c r="O2211" s="34"/>
      <c r="Q2211" s="35"/>
      <c r="AI2211" s="1"/>
      <c r="DX2211" s="1"/>
      <c r="EA2211" s="9">
        <v>-2.0852855513082247E-2</v>
      </c>
      <c r="ED2211" s="2" t="s">
        <v>58</v>
      </c>
      <c r="EF2211" s="7" t="s">
        <v>59</v>
      </c>
      <c r="EG2211" s="1"/>
      <c r="EL2211" s="36"/>
      <c r="EN2211" s="37"/>
      <c r="ER2211" s="1"/>
      <c r="EU2211" s="9">
        <v>-2.0087656093536788E-2</v>
      </c>
      <c r="EX2211" s="2" t="s">
        <v>60</v>
      </c>
      <c r="EZ2211" s="7" t="s">
        <v>61</v>
      </c>
      <c r="FA2211" s="1"/>
      <c r="FF2211" s="52"/>
      <c r="FH2211" s="53"/>
      <c r="FL2211" s="1"/>
      <c r="FO2211" s="9">
        <v>-2.0386874359158452E-2</v>
      </c>
      <c r="FR2211" s="2" t="s">
        <v>204</v>
      </c>
      <c r="FT2211" s="7" t="s">
        <v>205</v>
      </c>
      <c r="FU2211" s="1"/>
      <c r="JX2211" s="1"/>
      <c r="KG2211" s="1"/>
      <c r="KH2211" s="67"/>
      <c r="KJ2211" s="66"/>
      <c r="KL2211" s="65"/>
      <c r="KN2211" s="53"/>
      <c r="KP2211" s="64"/>
      <c r="KR2211" s="63"/>
      <c r="KV2211" s="1"/>
      <c r="LQ2211" s="1"/>
      <c r="PF2211" s="1"/>
      <c r="PI2211" s="38" t="s">
        <v>26</v>
      </c>
      <c r="PL2211" s="4">
        <f t="array" ref="PL2211:PL2213">PI2217:PI2219^2</f>
        <v>3.1320803047109199E-3</v>
      </c>
      <c r="PN2211" s="8">
        <f t="array" ref="PN2211:PN2213">(1/3)*PN2208</f>
        <v>5.1008209548444186E-5</v>
      </c>
      <c r="PQ2211" s="40" t="s">
        <v>27</v>
      </c>
      <c r="PT2211" s="1"/>
      <c r="PZ2211" s="1"/>
      <c r="QC2211" s="38" t="s">
        <v>26</v>
      </c>
      <c r="QF2211" s="4">
        <f t="array" ref="QF2211:QF2213">QC2217:QC2219^2</f>
        <v>0.14775376695473183</v>
      </c>
      <c r="QH2211" s="8">
        <f t="array" ref="QH2211:QH2213">(1/3)*QH2208</f>
        <v>-6.4339938748496708E-6</v>
      </c>
      <c r="QK2211" s="40" t="s">
        <v>27</v>
      </c>
      <c r="QN2211" s="1"/>
      <c r="QW2211" s="39"/>
      <c r="RE2211" s="39"/>
      <c r="VF2211" s="1"/>
      <c r="VT2211" s="1"/>
    </row>
    <row r="2212" spans="14:592" ht="15" thickBot="1" x14ac:dyDescent="0.35">
      <c r="N2212" s="1"/>
      <c r="O2212" s="34"/>
      <c r="Q2212" s="35"/>
      <c r="AI2212" s="1"/>
      <c r="DX2212" s="1"/>
      <c r="EA2212" s="10">
        <v>-2.3603267476798025E-2</v>
      </c>
      <c r="ED2212" s="4">
        <f t="array" ref="ED2212:ED2214">ED2240:ED2242</f>
        <v>0</v>
      </c>
      <c r="EF2212" s="8">
        <f t="array" ref="EF2212:EF2214">EF2201:EF2203</f>
        <v>4.4456122989880276E-2</v>
      </c>
      <c r="EG2212" s="1"/>
      <c r="EL2212" s="36"/>
      <c r="EN2212" s="37"/>
      <c r="ER2212" s="1"/>
      <c r="EU2212" s="10">
        <v>-2.3107010846095989E-2</v>
      </c>
      <c r="EX2212" s="4">
        <f t="array" ref="EX2212:EX2214">EX2240:EX2242</f>
        <v>0</v>
      </c>
      <c r="EZ2212" s="8">
        <f t="array" ref="EZ2212:EZ2214">EZ2201:EZ2203</f>
        <v>4.3194666939632781E-2</v>
      </c>
      <c r="FA2212" s="1"/>
      <c r="FF2212" s="52"/>
      <c r="FH2212" s="53"/>
      <c r="FL2212" s="1"/>
      <c r="FO2212" s="10">
        <v>-2.3306448920183576E-2</v>
      </c>
      <c r="FR2212" s="4">
        <f t="array" ref="FR2212:FR2214">FR2240:FR2242</f>
        <v>0</v>
      </c>
      <c r="FT2212" s="8">
        <f t="array" ref="FT2212:FT2214">FT2201:FT2203</f>
        <v>4.3693323279342028E-2</v>
      </c>
      <c r="FU2212" s="1"/>
      <c r="JX2212" s="1"/>
      <c r="KG2212" s="1"/>
      <c r="KH2212" s="67"/>
      <c r="KJ2212" s="66"/>
      <c r="KL2212" s="65"/>
      <c r="KN2212" s="53"/>
      <c r="KP2212" s="64"/>
      <c r="KR2212" s="63"/>
      <c r="KV2212" s="1"/>
      <c r="LQ2212" s="1"/>
      <c r="PF2212" s="1"/>
      <c r="PI2212" s="38" t="s">
        <v>26</v>
      </c>
      <c r="PL2212" s="5">
        <v>4.4063383600364023</v>
      </c>
      <c r="PN2212" s="9">
        <v>5.1008209548444186E-5</v>
      </c>
      <c r="PQ2212" s="40" t="s">
        <v>27</v>
      </c>
      <c r="PT2212" s="1"/>
      <c r="PZ2212" s="1"/>
      <c r="QC2212" s="38" t="s">
        <v>26</v>
      </c>
      <c r="QF2212" s="5">
        <v>6.8123641586272825</v>
      </c>
      <c r="QH2212" s="9">
        <v>-6.4339938748496708E-6</v>
      </c>
      <c r="QK2212" s="40" t="s">
        <v>27</v>
      </c>
      <c r="QN2212" s="1"/>
      <c r="QW2212" s="39"/>
      <c r="RE2212" s="39"/>
      <c r="VF2212" s="1"/>
      <c r="VT2212" s="1"/>
    </row>
    <row r="2213" spans="14:592" ht="15" thickBot="1" x14ac:dyDescent="0.35">
      <c r="N2213" s="1"/>
      <c r="O2213" s="34"/>
      <c r="Q2213" s="35"/>
      <c r="AI2213" s="1"/>
      <c r="DX2213" s="1"/>
      <c r="ED2213" s="5">
        <v>0</v>
      </c>
      <c r="EF2213" s="9">
        <v>-2.0852855513082247E-2</v>
      </c>
      <c r="EG2213" s="1"/>
      <c r="EL2213" s="36"/>
      <c r="EN2213" s="37"/>
      <c r="ER2213" s="1"/>
      <c r="EX2213" s="5">
        <v>0</v>
      </c>
      <c r="EZ2213" s="9">
        <v>-2.0087656093536788E-2</v>
      </c>
      <c r="FA2213" s="1"/>
      <c r="FF2213" s="52"/>
      <c r="FH2213" s="53"/>
      <c r="FL2213" s="1"/>
      <c r="FR2213" s="5">
        <v>0</v>
      </c>
      <c r="FT2213" s="9">
        <v>-2.0386874359158452E-2</v>
      </c>
      <c r="FU2213" s="1"/>
      <c r="JX2213" s="1"/>
      <c r="KG2213" s="1"/>
      <c r="KH2213" s="67"/>
      <c r="KJ2213" s="66"/>
      <c r="KL2213" s="65"/>
      <c r="KN2213" s="53"/>
      <c r="KP2213" s="64"/>
      <c r="KR2213" s="63"/>
      <c r="KV2213" s="1"/>
      <c r="LQ2213" s="1"/>
      <c r="PF2213" s="1"/>
      <c r="PI2213" s="38" t="s">
        <v>26</v>
      </c>
      <c r="PL2213" s="6">
        <v>4.1745150778284659</v>
      </c>
      <c r="PN2213" s="10">
        <v>5.1008209548444186E-5</v>
      </c>
      <c r="PQ2213" s="40" t="s">
        <v>27</v>
      </c>
      <c r="PT2213" s="1"/>
      <c r="PZ2213" s="1"/>
      <c r="QC2213" s="38" t="s">
        <v>26</v>
      </c>
      <c r="QF2213" s="6">
        <v>4.9535761579583415</v>
      </c>
      <c r="QH2213" s="10">
        <v>-6.4339938748496708E-6</v>
      </c>
      <c r="QK2213" s="40" t="s">
        <v>27</v>
      </c>
      <c r="QN2213" s="1"/>
      <c r="QW2213" s="39"/>
      <c r="RE2213" s="39"/>
      <c r="VF2213" s="1"/>
      <c r="VT2213" s="1"/>
    </row>
    <row r="2214" spans="14:592" ht="15" thickBot="1" x14ac:dyDescent="0.35">
      <c r="N2214" s="1"/>
      <c r="O2214" s="34"/>
      <c r="Q2214" s="35"/>
      <c r="AI2214" s="1"/>
      <c r="DX2214" s="1"/>
      <c r="ED2214" s="6">
        <v>0.79372428710107901</v>
      </c>
      <c r="EF2214" s="10">
        <v>-2.3603267476798025E-2</v>
      </c>
      <c r="EG2214" s="1"/>
      <c r="EL2214" s="36"/>
      <c r="EN2214" s="37"/>
      <c r="ER2214" s="1"/>
      <c r="EX2214" s="6">
        <v>0.79372427927950784</v>
      </c>
      <c r="EZ2214" s="10">
        <v>-2.3107010846095989E-2</v>
      </c>
      <c r="FA2214" s="1"/>
      <c r="FF2214" s="52"/>
      <c r="FH2214" s="53"/>
      <c r="FL2214" s="1"/>
      <c r="FR2214" s="6">
        <v>0.79372428243620252</v>
      </c>
      <c r="FT2214" s="10">
        <v>-2.3306448920183576E-2</v>
      </c>
      <c r="FU2214" s="1"/>
      <c r="JX2214" s="1"/>
      <c r="KG2214" s="1"/>
      <c r="KH2214" s="67"/>
      <c r="KJ2214" s="66"/>
      <c r="KL2214" s="65"/>
      <c r="KN2214" s="53"/>
      <c r="KP2214" s="64"/>
      <c r="KR2214" s="63"/>
      <c r="KV2214" s="1"/>
      <c r="LQ2214" s="1"/>
      <c r="PF2214" s="1"/>
      <c r="PI2214" s="38" t="s">
        <v>26</v>
      </c>
      <c r="PL2214" s="38" t="s">
        <v>26</v>
      </c>
      <c r="PN2214" s="7"/>
      <c r="PQ2214" s="40" t="s">
        <v>27</v>
      </c>
      <c r="PT2214" s="1"/>
      <c r="PZ2214" s="1"/>
      <c r="QC2214" s="38" t="s">
        <v>26</v>
      </c>
      <c r="QF2214" s="38" t="s">
        <v>26</v>
      </c>
      <c r="QH2214" s="7"/>
      <c r="QK2214" s="40" t="s">
        <v>27</v>
      </c>
      <c r="QN2214" s="1"/>
      <c r="QW2214" s="39"/>
      <c r="QZ2214" s="39"/>
      <c r="RE2214" s="39"/>
      <c r="VF2214" s="1"/>
      <c r="VT2214" s="1"/>
    </row>
    <row r="2215" spans="14:592" x14ac:dyDescent="0.3">
      <c r="N2215" s="1"/>
      <c r="O2215" s="34"/>
      <c r="Q2215" s="35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2"/>
      <c r="EE2215" s="1"/>
      <c r="EF2215" s="7"/>
      <c r="EG2215" s="1"/>
      <c r="EH2215" s="1"/>
      <c r="EI2215" s="1"/>
      <c r="EJ2215" s="1"/>
      <c r="EK2215" s="1"/>
      <c r="EL2215" s="36"/>
      <c r="EM2215" s="1"/>
      <c r="EN2215" s="37"/>
      <c r="EO2215" s="1"/>
      <c r="EP2215" s="1"/>
      <c r="EQ2215" s="1"/>
      <c r="ER2215" s="1"/>
      <c r="ES2215" s="1"/>
      <c r="ET2215" s="1"/>
      <c r="EU2215" s="1"/>
      <c r="EV2215" s="1"/>
      <c r="EW2215" s="1"/>
      <c r="EX2215" s="2"/>
      <c r="EY2215" s="1"/>
      <c r="EZ2215" s="7"/>
      <c r="FA2215" s="1"/>
      <c r="FB2215" s="1"/>
      <c r="FC2215" s="1"/>
      <c r="FD2215" s="1"/>
      <c r="FE2215" s="1"/>
      <c r="FF2215" s="52"/>
      <c r="FG2215" s="1"/>
      <c r="FH2215" s="53"/>
      <c r="FI2215" s="1"/>
      <c r="FJ2215" s="1"/>
      <c r="FK2215" s="1"/>
      <c r="FL2215" s="1"/>
      <c r="FM2215" s="1"/>
      <c r="FN2215" s="1"/>
      <c r="FO2215" s="1"/>
      <c r="FP2215" s="1"/>
      <c r="FQ2215" s="1"/>
      <c r="FR2215" s="2"/>
      <c r="FS2215" s="1"/>
      <c r="FT2215" s="7"/>
      <c r="FU2215" s="1"/>
      <c r="FV2215" s="1"/>
      <c r="FW2215" s="1"/>
      <c r="FX2215" s="1"/>
      <c r="FY2215" s="1"/>
      <c r="FZ2215" s="1"/>
      <c r="GA2215" s="1"/>
      <c r="GB2215" s="1"/>
      <c r="GC2215" s="1"/>
      <c r="GD2215" s="1"/>
      <c r="GE2215" s="1"/>
      <c r="GF2215" s="1"/>
      <c r="GG2215" s="1"/>
      <c r="GH2215" s="1"/>
      <c r="GI2215" s="1"/>
      <c r="GJ2215" s="1"/>
      <c r="GK2215" s="1"/>
      <c r="GL2215" s="1"/>
      <c r="GM2215" s="1"/>
      <c r="GN2215" s="1"/>
      <c r="GO2215" s="1"/>
      <c r="GP2215" s="1"/>
      <c r="GQ2215" s="1"/>
      <c r="GR2215" s="1"/>
      <c r="GS2215" s="1"/>
      <c r="GT2215" s="1"/>
      <c r="GU2215" s="1"/>
      <c r="GV2215" s="1"/>
      <c r="GW2215" s="1"/>
      <c r="GX2215" s="1"/>
      <c r="GY2215" s="1"/>
      <c r="GZ2215" s="1"/>
      <c r="HA2215" s="1"/>
      <c r="HB2215" s="1"/>
      <c r="HC2215" s="1"/>
      <c r="HD2215" s="1"/>
      <c r="HE2215" s="1"/>
      <c r="HF2215" s="1"/>
      <c r="HG2215" s="1"/>
      <c r="HH2215" s="1"/>
      <c r="HI2215" s="1"/>
      <c r="HJ2215" s="1"/>
      <c r="HK2215" s="1"/>
      <c r="HL2215" s="1"/>
      <c r="HM2215" s="1"/>
      <c r="HN2215" s="1"/>
      <c r="HO2215" s="1"/>
      <c r="HP2215" s="1"/>
      <c r="HQ2215" s="1"/>
      <c r="HR2215" s="1"/>
      <c r="HS2215" s="1"/>
      <c r="HT2215" s="1"/>
      <c r="HU2215" s="1"/>
      <c r="HV2215" s="1"/>
      <c r="HW2215" s="1"/>
      <c r="HX2215" s="1"/>
      <c r="HY2215" s="1"/>
      <c r="HZ2215" s="1"/>
      <c r="IA2215" s="1"/>
      <c r="IB2215" s="1"/>
      <c r="IC2215" s="1"/>
      <c r="ID2215" s="1"/>
      <c r="IE2215" s="1"/>
      <c r="IF2215" s="1"/>
      <c r="IG2215" s="1"/>
      <c r="IH2215" s="1"/>
      <c r="II2215" s="1"/>
      <c r="IJ2215" s="1"/>
      <c r="IK2215" s="1"/>
      <c r="IL2215" s="1"/>
      <c r="IM2215" s="1"/>
      <c r="IN2215" s="1"/>
      <c r="IO2215" s="1"/>
      <c r="IP2215" s="1"/>
      <c r="IQ2215" s="1"/>
      <c r="IR2215" s="1"/>
      <c r="IS2215" s="1"/>
      <c r="IT2215" s="1"/>
      <c r="IU2215" s="1"/>
      <c r="IV2215" s="1"/>
      <c r="IW2215" s="1"/>
      <c r="IX2215" s="1"/>
      <c r="IY2215" s="1"/>
      <c r="IZ2215" s="1"/>
      <c r="JA2215" s="1"/>
      <c r="JB2215" s="1"/>
      <c r="JC2215" s="1"/>
      <c r="JD2215" s="1"/>
      <c r="JE2215" s="1"/>
      <c r="JF2215" s="1"/>
      <c r="JG2215" s="1"/>
      <c r="JH2215" s="1"/>
      <c r="JI2215" s="1"/>
      <c r="JJ2215" s="1"/>
      <c r="JK2215" s="1"/>
      <c r="JL2215" s="1"/>
      <c r="JM2215" s="1"/>
      <c r="JN2215" s="1"/>
      <c r="JO2215" s="1"/>
      <c r="JP2215" s="1"/>
      <c r="JQ2215" s="1"/>
      <c r="JR2215" s="1"/>
      <c r="JS2215" s="1"/>
      <c r="JT2215" s="1"/>
      <c r="JU2215" s="1"/>
      <c r="JV2215" s="1"/>
      <c r="JW2215" s="1"/>
      <c r="JX2215" s="1"/>
      <c r="KG2215" s="1"/>
      <c r="KH2215" s="67"/>
      <c r="KJ2215" s="66"/>
      <c r="KL2215" s="65"/>
      <c r="KN2215" s="53"/>
      <c r="KP2215" s="64"/>
      <c r="KR2215" s="63"/>
      <c r="KV2215" s="1"/>
      <c r="LQ2215" s="1"/>
      <c r="PF2215" s="1"/>
      <c r="PI2215" s="2"/>
      <c r="PJ2215" s="38" t="s">
        <v>25</v>
      </c>
      <c r="PK2215" s="38" t="s">
        <v>25</v>
      </c>
      <c r="PL2215" s="2"/>
      <c r="PN2215" s="7"/>
      <c r="PO2215" s="40" t="s">
        <v>25</v>
      </c>
      <c r="PP2215" s="40" t="s">
        <v>25</v>
      </c>
      <c r="PQ2215" s="7"/>
      <c r="PT2215" s="1"/>
      <c r="PZ2215" s="1"/>
      <c r="QC2215" s="2"/>
      <c r="QD2215" s="38" t="s">
        <v>25</v>
      </c>
      <c r="QE2215" s="38" t="s">
        <v>25</v>
      </c>
      <c r="QF2215" s="2"/>
      <c r="QH2215" s="7"/>
      <c r="QI2215" s="40" t="s">
        <v>25</v>
      </c>
      <c r="QJ2215" s="40" t="s">
        <v>25</v>
      </c>
      <c r="QK2215" s="7"/>
      <c r="QN2215" s="1"/>
      <c r="QX2215" s="39"/>
      <c r="QY2215" s="39"/>
      <c r="RC2215" s="39"/>
      <c r="RD2215" s="39"/>
      <c r="VF2215" s="1"/>
      <c r="VT2215" s="1"/>
    </row>
    <row r="2216" spans="14:592" ht="15" thickBot="1" x14ac:dyDescent="0.35">
      <c r="N2216" s="1"/>
      <c r="O2216" s="34"/>
      <c r="Q2216" s="35"/>
      <c r="ED2216" s="34"/>
      <c r="EF2216" s="35"/>
      <c r="EL2216" s="36"/>
      <c r="EN2216" s="37"/>
      <c r="EX2216" s="36"/>
      <c r="EZ2216" s="37"/>
      <c r="FF2216" s="52"/>
      <c r="FH2216" s="53"/>
      <c r="FR2216" s="52"/>
      <c r="FT2216" s="53"/>
      <c r="KG2216" s="1"/>
      <c r="KH2216" s="67"/>
      <c r="KJ2216" s="66"/>
      <c r="KL2216" s="65"/>
      <c r="KN2216" s="53"/>
      <c r="KP2216" s="64"/>
      <c r="KR2216" s="63"/>
      <c r="KV2216" s="1"/>
      <c r="LQ2216" s="1"/>
      <c r="PF2216" s="1"/>
      <c r="PI2216" s="2" t="s">
        <v>46</v>
      </c>
      <c r="PQ2216" s="7" t="s">
        <v>47</v>
      </c>
      <c r="PT2216" s="1"/>
      <c r="PZ2216" s="1"/>
      <c r="QC2216" s="2" t="s">
        <v>46</v>
      </c>
      <c r="QK2216" s="7" t="s">
        <v>47</v>
      </c>
      <c r="QN2216" s="1"/>
      <c r="VF2216" s="1"/>
      <c r="VT2216" s="1"/>
    </row>
    <row r="2217" spans="14:592" x14ac:dyDescent="0.3">
      <c r="N2217" s="1"/>
      <c r="O2217" s="34"/>
      <c r="Q2217" s="35"/>
      <c r="ED2217" s="34"/>
      <c r="EF2217" s="35"/>
      <c r="EL2217" s="36"/>
      <c r="EN2217" s="37"/>
      <c r="EX2217" s="36"/>
      <c r="EZ2217" s="37"/>
      <c r="FF2217" s="52"/>
      <c r="FH2217" s="53"/>
      <c r="FR2217" s="52"/>
      <c r="FT2217" s="53"/>
      <c r="KG2217" s="1"/>
      <c r="KH2217" s="67"/>
      <c r="KJ2217" s="66"/>
      <c r="KL2217" s="65"/>
      <c r="KN2217" s="53"/>
      <c r="KP2217" s="64"/>
      <c r="KR2217" s="63"/>
      <c r="KV2217" s="1"/>
      <c r="LQ2217" s="1"/>
      <c r="PF2217" s="1"/>
      <c r="PI2217" s="4">
        <f t="array" ref="PI2217:PI2219">PL2226:PL2228-PL2222</f>
        <v>-5.5964991777993855E-2</v>
      </c>
      <c r="PQ2217" s="8">
        <f t="array" ref="PQ2217:PQ2219">PQ2207:PQ2209+PR2207:PR2209</f>
        <v>-3.4605023908700782E-4</v>
      </c>
      <c r="PT2217" s="1"/>
      <c r="PZ2217" s="1"/>
      <c r="QC2217" s="4">
        <f t="array" ref="QC2217:QC2219">QF2226:QF2228-QF2222</f>
        <v>-0.38438752185097247</v>
      </c>
      <c r="QK2217" s="8">
        <f t="array" ref="QK2217:QK2219">QK2207:QK2209+QL2207:QL2209</f>
        <v>4.5684313295159636E-5</v>
      </c>
      <c r="QN2217" s="1"/>
      <c r="VF2217" s="1"/>
      <c r="VT2217" s="1"/>
    </row>
    <row r="2218" spans="14:592" x14ac:dyDescent="0.3">
      <c r="N2218" s="1"/>
      <c r="O2218" s="34"/>
      <c r="Q2218" s="35"/>
      <c r="S2218" s="36"/>
      <c r="T2218" s="36"/>
      <c r="U2218" s="36"/>
      <c r="V2218" s="36"/>
      <c r="W2218" s="36"/>
      <c r="X2218" s="36"/>
      <c r="Y2218" s="36"/>
      <c r="Z2218" s="36"/>
      <c r="AA2218" s="36"/>
      <c r="AB2218" s="36"/>
      <c r="AC2218" s="36"/>
      <c r="AD2218" s="36"/>
      <c r="AE2218" s="36"/>
      <c r="AF2218" s="36"/>
      <c r="AG2218" s="36"/>
      <c r="AH2218" s="36"/>
      <c r="AI2218" s="36"/>
      <c r="AJ2218" s="36"/>
      <c r="AK2218" s="36"/>
      <c r="AL2218" s="36"/>
      <c r="AM2218" s="36"/>
      <c r="AN2218" s="36"/>
      <c r="AO2218" s="36"/>
      <c r="AP2218" s="36"/>
      <c r="AQ2218" s="36"/>
      <c r="AR2218" s="36"/>
      <c r="AS2218" s="36"/>
      <c r="AT2218" s="36"/>
      <c r="AU2218" s="36"/>
      <c r="AV2218" s="36"/>
      <c r="AW2218" s="36"/>
      <c r="AX2218" s="36"/>
      <c r="AY2218" s="36"/>
      <c r="AZ2218" s="36"/>
      <c r="BA2218" s="36"/>
      <c r="BB2218" s="36"/>
      <c r="BC2218" s="36"/>
      <c r="BD2218" s="36"/>
      <c r="BE2218" s="36"/>
      <c r="BF2218" s="36"/>
      <c r="BG2218" s="36"/>
      <c r="BH2218" s="36"/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  <c r="BT2218" s="36"/>
      <c r="BU2218" s="36"/>
      <c r="BV2218" s="36"/>
      <c r="BW2218" s="36"/>
      <c r="BX2218" s="36"/>
      <c r="BY2218" s="36"/>
      <c r="BZ2218" s="36"/>
      <c r="CA2218" s="36"/>
      <c r="CB2218" s="36"/>
      <c r="CC2218" s="36"/>
      <c r="CD2218" s="36"/>
      <c r="CE2218" s="36"/>
      <c r="CF2218" s="36"/>
      <c r="CG2218" s="36"/>
      <c r="CH2218" s="36"/>
      <c r="CI2218" s="36"/>
      <c r="CJ2218" s="36"/>
      <c r="CK2218" s="36"/>
      <c r="CL2218" s="36"/>
      <c r="CM2218" s="36"/>
      <c r="CN2218" s="36"/>
      <c r="CO2218" s="36"/>
      <c r="CP2218" s="36"/>
      <c r="CQ2218" s="36"/>
      <c r="CR2218" s="36"/>
      <c r="CS2218" s="36"/>
      <c r="CT2218" s="36"/>
      <c r="CU2218" s="36"/>
      <c r="CV2218" s="36"/>
      <c r="CW2218" s="36"/>
      <c r="CX2218" s="36"/>
      <c r="CY2218" s="36"/>
      <c r="CZ2218" s="36"/>
      <c r="DA2218" s="36"/>
      <c r="DB2218" s="36"/>
      <c r="DC2218" s="36"/>
      <c r="DD2218" s="36"/>
      <c r="DE2218" s="36"/>
      <c r="DF2218" s="36"/>
      <c r="DG2218" s="36"/>
      <c r="DH2218" s="36"/>
      <c r="DI2218" s="36"/>
      <c r="DJ2218" s="36"/>
      <c r="DK2218" s="36"/>
      <c r="DL2218" s="36"/>
      <c r="DM2218" s="36"/>
      <c r="DN2218" s="36"/>
      <c r="DO2218" s="36"/>
      <c r="DP2218" s="36"/>
      <c r="DQ2218" s="36"/>
      <c r="DR2218" s="36"/>
      <c r="DS2218" s="36"/>
      <c r="DT2218" s="36"/>
      <c r="DU2218" s="36"/>
      <c r="DV2218" s="36"/>
      <c r="DW2218" s="36"/>
      <c r="DX2218" s="36"/>
      <c r="DY2218" s="36"/>
      <c r="DZ2218" s="36"/>
      <c r="EA2218" s="36"/>
      <c r="EB2218" s="36"/>
      <c r="EC2218" s="36"/>
      <c r="ED2218" s="34"/>
      <c r="EE2218" s="36"/>
      <c r="EF2218" s="35"/>
      <c r="EG2218" s="36"/>
      <c r="EH2218" s="36"/>
      <c r="EI2218" s="36"/>
      <c r="EJ2218" s="36"/>
      <c r="EK2218" s="36"/>
      <c r="EL2218" s="36"/>
      <c r="EN2218" s="37"/>
      <c r="EX2218" s="36"/>
      <c r="EZ2218" s="37"/>
      <c r="FF2218" s="52"/>
      <c r="FH2218" s="53"/>
      <c r="FR2218" s="52"/>
      <c r="FT2218" s="53"/>
      <c r="KG2218" s="1"/>
      <c r="KH2218" s="67"/>
      <c r="KJ2218" s="66"/>
      <c r="KL2218" s="65"/>
      <c r="KN2218" s="53"/>
      <c r="KP2218" s="64"/>
      <c r="KR2218" s="63"/>
      <c r="KV2218" s="1"/>
      <c r="LQ2218" s="1"/>
      <c r="PF2218" s="1"/>
      <c r="PI2218" s="5">
        <v>2.0991279999172043</v>
      </c>
      <c r="PQ2218" s="9">
        <v>6.8980752536603216E-5</v>
      </c>
      <c r="PT2218" s="1"/>
      <c r="PZ2218" s="1"/>
      <c r="QC2218" s="5">
        <v>2.6100506046104321</v>
      </c>
      <c r="QK2218" s="9">
        <v>-1.0292639733038908E-5</v>
      </c>
      <c r="QN2218" s="1"/>
      <c r="VF2218" s="1"/>
      <c r="VT2218" s="1"/>
    </row>
    <row r="2219" spans="14:592" ht="15" thickBot="1" x14ac:dyDescent="0.35">
      <c r="N2219" s="1"/>
      <c r="O2219" s="34"/>
      <c r="Q2219" s="35"/>
      <c r="S2219" s="36"/>
      <c r="ED2219" s="34"/>
      <c r="EF2219" s="35"/>
      <c r="EN2219" s="37"/>
      <c r="EX2219" s="36"/>
      <c r="EZ2219" s="37"/>
      <c r="FF2219" s="52"/>
      <c r="FH2219" s="53"/>
      <c r="FR2219" s="52"/>
      <c r="FT2219" s="53"/>
      <c r="KG2219" s="1"/>
      <c r="KH2219" s="67"/>
      <c r="KJ2219" s="66"/>
      <c r="KL2219" s="65"/>
      <c r="KN2219" s="53"/>
      <c r="KP2219" s="64"/>
      <c r="KR2219" s="63"/>
      <c r="KV2219" s="1"/>
      <c r="LQ2219" s="1"/>
      <c r="PF2219" s="1"/>
      <c r="PI2219" s="6">
        <v>-2.04316300813921</v>
      </c>
      <c r="PQ2219" s="10">
        <v>8.0349012925907617E-5</v>
      </c>
      <c r="PT2219" s="1"/>
      <c r="PZ2219" s="1"/>
      <c r="QC2219" s="6">
        <v>-2.2256630827594597</v>
      </c>
      <c r="QK2219" s="10">
        <v>-1.9960249717673161E-5</v>
      </c>
      <c r="QN2219" s="1"/>
      <c r="VF2219" s="1"/>
      <c r="VT2219" s="1"/>
    </row>
    <row r="2220" spans="14:592" x14ac:dyDescent="0.3">
      <c r="N2220" s="1"/>
      <c r="O2220" s="34"/>
      <c r="Q2220" s="35"/>
      <c r="S2220" s="36"/>
      <c r="ED2220" s="34"/>
      <c r="EF2220" s="35"/>
      <c r="EN2220" s="37"/>
      <c r="EX2220" s="36"/>
      <c r="EZ2220" s="37"/>
      <c r="FF2220" s="52"/>
      <c r="FH2220" s="53"/>
      <c r="FR2220" s="52"/>
      <c r="FT2220" s="53"/>
      <c r="KG2220" s="1"/>
      <c r="KH2220" s="67"/>
      <c r="KJ2220" s="66"/>
      <c r="KL2220" s="65"/>
      <c r="KN2220" s="53"/>
      <c r="KP2220" s="64"/>
      <c r="KR2220" s="63"/>
      <c r="KV2220" s="1"/>
      <c r="LQ2220" s="1"/>
      <c r="PF2220" s="1"/>
      <c r="PI2220" s="2"/>
      <c r="PJ2220" s="38" t="s">
        <v>35</v>
      </c>
      <c r="PK2220" s="38" t="s">
        <v>35</v>
      </c>
      <c r="PL2220" s="2"/>
      <c r="PN2220" s="7"/>
      <c r="PO2220" s="40" t="s">
        <v>35</v>
      </c>
      <c r="PP2220" s="40" t="s">
        <v>35</v>
      </c>
      <c r="PQ2220" s="7"/>
      <c r="PT2220" s="1"/>
      <c r="PZ2220" s="1"/>
      <c r="QC2220" s="2"/>
      <c r="QD2220" s="38" t="s">
        <v>35</v>
      </c>
      <c r="QE2220" s="38" t="s">
        <v>35</v>
      </c>
      <c r="QF2220" s="2"/>
      <c r="QH2220" s="7"/>
      <c r="QI2220" s="40" t="s">
        <v>35</v>
      </c>
      <c r="QJ2220" s="40" t="s">
        <v>35</v>
      </c>
      <c r="QK2220" s="7"/>
      <c r="QN2220" s="1"/>
      <c r="QX2220" s="39"/>
      <c r="QY2220" s="39"/>
      <c r="RC2220" s="39"/>
      <c r="RD2220" s="39"/>
      <c r="VF2220" s="1"/>
      <c r="VT2220" s="1"/>
    </row>
    <row r="2221" spans="14:592" ht="15" thickBot="1" x14ac:dyDescent="0.35">
      <c r="N2221" s="1"/>
      <c r="O2221" s="34"/>
      <c r="Q2221" s="35"/>
      <c r="S2221" s="36"/>
      <c r="ED2221" s="34"/>
      <c r="EF2221" s="35"/>
      <c r="EN2221" s="37"/>
      <c r="EX2221" s="36"/>
      <c r="EZ2221" s="37"/>
      <c r="FF2221" s="52"/>
      <c r="FH2221" s="53"/>
      <c r="FR2221" s="52"/>
      <c r="FT2221" s="53"/>
      <c r="KG2221" s="1"/>
      <c r="KH2221" s="67"/>
      <c r="KJ2221" s="66"/>
      <c r="KL2221" s="65"/>
      <c r="KN2221" s="53"/>
      <c r="KP2221" s="64"/>
      <c r="KR2221" s="63"/>
      <c r="KV2221" s="1"/>
      <c r="LQ2221" s="1"/>
      <c r="PF2221" s="1"/>
      <c r="PI2221" s="38" t="s">
        <v>26</v>
      </c>
      <c r="PL2221" s="38" t="s">
        <v>48</v>
      </c>
      <c r="PN2221" s="7" t="s">
        <v>49</v>
      </c>
      <c r="PQ2221" s="7" t="s">
        <v>50</v>
      </c>
      <c r="PR2221" s="7" t="s">
        <v>51</v>
      </c>
      <c r="PT2221" s="1"/>
      <c r="PZ2221" s="1"/>
      <c r="QC2221" s="38" t="s">
        <v>26</v>
      </c>
      <c r="QF2221" s="38" t="s">
        <v>48</v>
      </c>
      <c r="QH2221" s="7" t="s">
        <v>49</v>
      </c>
      <c r="QK2221" s="7" t="s">
        <v>50</v>
      </c>
      <c r="QL2221" s="7" t="s">
        <v>51</v>
      </c>
      <c r="QN2221" s="1"/>
      <c r="QW2221" s="39"/>
      <c r="QZ2221" s="39"/>
      <c r="VF2221" s="1"/>
      <c r="VT2221" s="1"/>
    </row>
    <row r="2222" spans="14:592" ht="15" thickBot="1" x14ac:dyDescent="0.35">
      <c r="N2222" s="1"/>
      <c r="O2222" s="34"/>
      <c r="Q2222" s="35"/>
      <c r="S2222" s="36"/>
      <c r="U2222" s="37"/>
      <c r="V2222" s="37"/>
      <c r="W2222" s="37"/>
      <c r="X2222" s="37"/>
      <c r="Y2222" s="37"/>
      <c r="Z2222" s="37"/>
      <c r="AA2222" s="37"/>
      <c r="AB2222" s="37"/>
      <c r="AC2222" s="37"/>
      <c r="AD2222" s="37"/>
      <c r="AE2222" s="37"/>
      <c r="AF2222" s="37"/>
      <c r="AG2222" s="37"/>
      <c r="AH2222" s="37"/>
      <c r="AI2222" s="37"/>
      <c r="AJ2222" s="37"/>
      <c r="AK2222" s="37"/>
      <c r="AL2222" s="37"/>
      <c r="AM2222" s="37"/>
      <c r="AN2222" s="37"/>
      <c r="AO2222" s="37"/>
      <c r="AP2222" s="37"/>
      <c r="AQ2222" s="37"/>
      <c r="AR2222" s="37"/>
      <c r="AS2222" s="37"/>
      <c r="AT2222" s="37"/>
      <c r="AU2222" s="37"/>
      <c r="AV2222" s="37"/>
      <c r="AW2222" s="37"/>
      <c r="AX2222" s="37"/>
      <c r="AY2222" s="37"/>
      <c r="AZ2222" s="37"/>
      <c r="BA2222" s="37"/>
      <c r="BB2222" s="37"/>
      <c r="BC2222" s="37"/>
      <c r="BD2222" s="37"/>
      <c r="BE2222" s="37"/>
      <c r="BF2222" s="37"/>
      <c r="BG2222" s="37"/>
      <c r="BH2222" s="37"/>
      <c r="BI2222" s="37"/>
      <c r="BJ2222" s="37"/>
      <c r="BK2222" s="37"/>
      <c r="BL2222" s="37"/>
      <c r="BM2222" s="37"/>
      <c r="BN2222" s="37"/>
      <c r="BO2222" s="37"/>
      <c r="BP2222" s="37"/>
      <c r="BQ2222" s="37"/>
      <c r="BR2222" s="37"/>
      <c r="BS2222" s="37"/>
      <c r="BT2222" s="37"/>
      <c r="BU2222" s="37"/>
      <c r="BV2222" s="37"/>
      <c r="BW2222" s="37"/>
      <c r="BX2222" s="37"/>
      <c r="BY2222" s="37"/>
      <c r="BZ2222" s="37"/>
      <c r="CA2222" s="37"/>
      <c r="CB2222" s="37"/>
      <c r="CC2222" s="37"/>
      <c r="CD2222" s="37"/>
      <c r="CE2222" s="37"/>
      <c r="CF2222" s="37"/>
      <c r="CG2222" s="37"/>
      <c r="CH2222" s="37"/>
      <c r="CI2222" s="37"/>
      <c r="CJ2222" s="37"/>
      <c r="CK2222" s="37"/>
      <c r="CL2222" s="37"/>
      <c r="CM2222" s="37"/>
      <c r="CN2222" s="37"/>
      <c r="CO2222" s="37"/>
      <c r="CP2222" s="37"/>
      <c r="CQ2222" s="37"/>
      <c r="CR2222" s="37"/>
      <c r="CS2222" s="37"/>
      <c r="CT2222" s="37"/>
      <c r="CU2222" s="37"/>
      <c r="CV2222" s="37"/>
      <c r="CW2222" s="37"/>
      <c r="CX2222" s="37"/>
      <c r="CY2222" s="37"/>
      <c r="CZ2222" s="37"/>
      <c r="DA2222" s="37"/>
      <c r="DB2222" s="37"/>
      <c r="DC2222" s="37"/>
      <c r="DD2222" s="37"/>
      <c r="DE2222" s="37"/>
      <c r="DF2222" s="37"/>
      <c r="DG2222" s="37"/>
      <c r="DH2222" s="37"/>
      <c r="DI2222" s="37"/>
      <c r="DJ2222" s="37"/>
      <c r="DK2222" s="37"/>
      <c r="DL2222" s="37"/>
      <c r="DM2222" s="37"/>
      <c r="DN2222" s="37"/>
      <c r="DO2222" s="37"/>
      <c r="DP2222" s="37"/>
      <c r="DQ2222" s="37"/>
      <c r="DR2222" s="37"/>
      <c r="DS2222" s="37"/>
      <c r="DT2222" s="37"/>
      <c r="DU2222" s="37"/>
      <c r="DV2222" s="37"/>
      <c r="DW2222" s="37"/>
      <c r="DX2222" s="37"/>
      <c r="DY2222" s="37"/>
      <c r="DZ2222" s="37"/>
      <c r="EA2222" s="37"/>
      <c r="EB2222" s="37"/>
      <c r="EC2222" s="37"/>
      <c r="ED2222" s="34"/>
      <c r="EE2222" s="37"/>
      <c r="EF2222" s="35"/>
      <c r="EG2222" s="37"/>
      <c r="EH2222" s="37"/>
      <c r="EI2222" s="37"/>
      <c r="EJ2222" s="37"/>
      <c r="EK2222" s="37"/>
      <c r="EL2222" s="37"/>
      <c r="EM2222" s="37"/>
      <c r="EN2222" s="37"/>
      <c r="EX2222" s="36"/>
      <c r="EZ2222" s="37"/>
      <c r="FF2222" s="52"/>
      <c r="FH2222" s="53"/>
      <c r="FR2222" s="52"/>
      <c r="FT2222" s="53"/>
      <c r="KG2222" s="1"/>
      <c r="KH2222" s="67"/>
      <c r="KJ2222" s="66"/>
      <c r="KL2222" s="65"/>
      <c r="KN2222" s="53"/>
      <c r="KP2222" s="64"/>
      <c r="KR2222" s="63"/>
      <c r="KV2222" s="1"/>
      <c r="LQ2222" s="1"/>
      <c r="PF2222" s="1"/>
      <c r="PI2222" s="38" t="s">
        <v>26</v>
      </c>
      <c r="PL2222" s="3">
        <f>AVERAGE(PL2226:PL2228)</f>
        <v>-1.5867320129964646</v>
      </c>
      <c r="PN2222" s="41">
        <f t="array" ref="PN2222">SUM(PQ2217:PQ2219*-1)</f>
        <v>1.9672047362449696E-4</v>
      </c>
      <c r="PQ2222" s="8">
        <f t="array" ref="PQ2222:PQ2224">PQ2217:PQ2219</f>
        <v>-3.4605023908700782E-4</v>
      </c>
      <c r="PR2222" s="8">
        <f t="array" ref="PR2222:PR2224">PN2222*(1/3)</f>
        <v>6.5573491208165645E-5</v>
      </c>
      <c r="PT2222" s="1"/>
      <c r="PZ2222" s="1"/>
      <c r="QC2222" s="38" t="s">
        <v>26</v>
      </c>
      <c r="QF2222" s="3">
        <f>AVERAGE(QF2226:QF2228)</f>
        <v>-1.5345820075538759</v>
      </c>
      <c r="QH2222" s="41">
        <f t="array" ref="QH2222">SUM(QK2217:QK2219*-1)</f>
        <v>-1.5431423844447564E-5</v>
      </c>
      <c r="QK2222" s="8">
        <f t="array" ref="QK2222:QK2224">QK2217:QK2219</f>
        <v>4.5684313295159636E-5</v>
      </c>
      <c r="QL2222" s="8">
        <f t="array" ref="QL2222:QL2224">QH2222*(1/3)</f>
        <v>-5.1438079481491881E-6</v>
      </c>
      <c r="QN2222" s="1"/>
      <c r="QW2222" s="39"/>
      <c r="VF2222" s="1"/>
      <c r="VT2222" s="1"/>
    </row>
    <row r="2223" spans="14:592" x14ac:dyDescent="0.3">
      <c r="N2223" s="1"/>
      <c r="O2223" s="34"/>
      <c r="Q2223" s="35"/>
      <c r="S2223" s="36"/>
      <c r="U2223" s="37"/>
      <c r="ED2223" s="34"/>
      <c r="EF2223" s="35"/>
      <c r="EX2223" s="36"/>
      <c r="EZ2223" s="37"/>
      <c r="FF2223" s="52"/>
      <c r="FH2223" s="53"/>
      <c r="FR2223" s="52"/>
      <c r="FT2223" s="53"/>
      <c r="KG2223" s="1"/>
      <c r="KH2223" s="67"/>
      <c r="KJ2223" s="66"/>
      <c r="KL2223" s="65"/>
      <c r="KN2223" s="53"/>
      <c r="KP2223" s="64"/>
      <c r="KR2223" s="63"/>
      <c r="KV2223" s="1"/>
      <c r="LQ2223" s="1"/>
      <c r="PF2223" s="1"/>
      <c r="PI2223" s="38" t="s">
        <v>26</v>
      </c>
      <c r="PL2223" s="38" t="s">
        <v>26</v>
      </c>
      <c r="PN2223" s="7"/>
      <c r="PQ2223" s="9">
        <v>6.8980752536603216E-5</v>
      </c>
      <c r="PR2223" s="9">
        <v>6.5573491208165645E-5</v>
      </c>
      <c r="PT2223" s="1"/>
      <c r="PZ2223" s="1"/>
      <c r="QC2223" s="38" t="s">
        <v>26</v>
      </c>
      <c r="QF2223" s="38" t="s">
        <v>26</v>
      </c>
      <c r="QH2223" s="7"/>
      <c r="QK2223" s="9">
        <v>-1.0292639733038908E-5</v>
      </c>
      <c r="QL2223" s="9">
        <v>-5.1438079481491881E-6</v>
      </c>
      <c r="QN2223" s="1"/>
      <c r="QW2223" s="39"/>
      <c r="QZ2223" s="39"/>
      <c r="VF2223" s="1"/>
      <c r="VT2223" s="1"/>
    </row>
    <row r="2224" spans="14:592" ht="15" thickBot="1" x14ac:dyDescent="0.35">
      <c r="N2224" s="1"/>
      <c r="O2224" s="34"/>
      <c r="Q2224" s="35"/>
      <c r="S2224" s="36"/>
      <c r="U2224" s="37"/>
      <c r="ED2224" s="34"/>
      <c r="EF2224" s="35"/>
      <c r="EX2224" s="36"/>
      <c r="EZ2224" s="37"/>
      <c r="FF2224" s="52"/>
      <c r="FH2224" s="53"/>
      <c r="FR2224" s="52"/>
      <c r="FT2224" s="53"/>
      <c r="KG2224" s="1"/>
      <c r="KH2224" s="67"/>
      <c r="KJ2224" s="66"/>
      <c r="KL2224" s="65"/>
      <c r="KN2224" s="53"/>
      <c r="KP2224" s="64"/>
      <c r="KR2224" s="63"/>
      <c r="KV2224" s="1"/>
      <c r="LQ2224" s="1"/>
      <c r="PF2224" s="1"/>
      <c r="PI2224" s="38" t="s">
        <v>26</v>
      </c>
      <c r="PL2224" s="38" t="s">
        <v>26</v>
      </c>
      <c r="PN2224" s="7"/>
      <c r="PQ2224" s="10">
        <v>8.0349012925907617E-5</v>
      </c>
      <c r="PR2224" s="10">
        <v>6.5573491208165645E-5</v>
      </c>
      <c r="PT2224" s="1"/>
      <c r="PZ2224" s="1"/>
      <c r="QC2224" s="38" t="s">
        <v>26</v>
      </c>
      <c r="QF2224" s="38" t="s">
        <v>26</v>
      </c>
      <c r="QH2224" s="7"/>
      <c r="QK2224" s="10">
        <v>-1.9960249717673161E-5</v>
      </c>
      <c r="QL2224" s="10">
        <v>-5.1438079481491881E-6</v>
      </c>
      <c r="QN2224" s="1"/>
      <c r="QW2224" s="39"/>
      <c r="QZ2224" s="39"/>
      <c r="VF2224" s="1"/>
      <c r="VT2224" s="1"/>
    </row>
    <row r="2225" spans="14:592" ht="15" thickBot="1" x14ac:dyDescent="0.35">
      <c r="N2225" s="1"/>
      <c r="O2225" s="34"/>
      <c r="Q2225" s="35"/>
      <c r="S2225" s="36"/>
      <c r="U2225" s="37"/>
      <c r="ED2225" s="34"/>
      <c r="EF2225" s="35"/>
      <c r="EX2225" s="36"/>
      <c r="EZ2225" s="37"/>
      <c r="FF2225" s="52"/>
      <c r="FH2225" s="53"/>
      <c r="FR2225" s="52"/>
      <c r="FT2225" s="53"/>
      <c r="KG2225" s="1"/>
      <c r="KH2225" s="67"/>
      <c r="KJ2225" s="66"/>
      <c r="KL2225" s="65"/>
      <c r="KN2225" s="53"/>
      <c r="KP2225" s="64"/>
      <c r="KR2225" s="63"/>
      <c r="KV2225" s="1"/>
      <c r="LQ2225" s="1"/>
      <c r="PF2225" s="1"/>
      <c r="PI2225" s="2"/>
      <c r="PJ2225" s="38" t="s">
        <v>35</v>
      </c>
      <c r="PK2225" s="38" t="s">
        <v>35</v>
      </c>
      <c r="PL2225" s="2" t="s">
        <v>52</v>
      </c>
      <c r="PN2225" s="7" t="s">
        <v>53</v>
      </c>
      <c r="PO2225" s="40" t="s">
        <v>35</v>
      </c>
      <c r="PP2225" s="40" t="s">
        <v>35</v>
      </c>
      <c r="PQ2225" s="7"/>
      <c r="PT2225" s="1"/>
      <c r="PZ2225" s="1"/>
      <c r="QC2225" s="2"/>
      <c r="QD2225" s="38" t="s">
        <v>35</v>
      </c>
      <c r="QE2225" s="38" t="s">
        <v>35</v>
      </c>
      <c r="QF2225" s="2" t="s">
        <v>54</v>
      </c>
      <c r="QH2225" s="7" t="s">
        <v>55</v>
      </c>
      <c r="QI2225" s="40" t="s">
        <v>35</v>
      </c>
      <c r="QJ2225" s="40" t="s">
        <v>35</v>
      </c>
      <c r="QK2225" s="7"/>
      <c r="QN2225" s="1"/>
      <c r="QX2225" s="39"/>
      <c r="QY2225" s="39"/>
      <c r="RC2225" s="39"/>
      <c r="RD2225" s="39"/>
      <c r="VF2225" s="1"/>
      <c r="VT2225" s="1"/>
    </row>
    <row r="2226" spans="14:592" x14ac:dyDescent="0.3">
      <c r="N2226" s="1"/>
      <c r="O2226" s="34"/>
      <c r="Q2226" s="35"/>
      <c r="S2226" s="36"/>
      <c r="U2226" s="37"/>
      <c r="ED2226" s="34"/>
      <c r="EF2226" s="35"/>
      <c r="EX2226" s="36"/>
      <c r="EZ2226" s="37"/>
      <c r="FF2226" s="52"/>
      <c r="FH2226" s="53"/>
      <c r="FR2226" s="52"/>
      <c r="FT2226" s="53"/>
      <c r="KG2226" s="1"/>
      <c r="KH2226" s="67"/>
      <c r="KJ2226" s="66"/>
      <c r="KL2226" s="65"/>
      <c r="KN2226" s="53"/>
      <c r="KP2226" s="64"/>
      <c r="KR2226" s="63"/>
      <c r="KV2226" s="1"/>
      <c r="LQ2226" s="1"/>
      <c r="PF2226" s="1"/>
      <c r="PL2226" s="4">
        <f t="array" ref="PL2226:PL2228">PL2231:PL2233</f>
        <v>-1.6426970047744585</v>
      </c>
      <c r="PN2226" s="8">
        <f t="array" ref="PN2226:PN2228">PQ2222:PQ2224+PR2222:PR2224</f>
        <v>-2.8047674787884218E-4</v>
      </c>
      <c r="PT2226" s="1"/>
      <c r="PZ2226" s="1"/>
      <c r="QF2226" s="4">
        <f t="array" ref="QF2226:QF2228">QF2231:QF2233</f>
        <v>-1.9189695294048483</v>
      </c>
      <c r="QH2226" s="8">
        <f t="array" ref="QH2226:QH2228">QK2222:QK2224+QL2222:QL2224</f>
        <v>4.0540505347010448E-5</v>
      </c>
      <c r="QN2226" s="1"/>
      <c r="VF2226" s="1"/>
      <c r="VT2226" s="1"/>
    </row>
    <row r="2227" spans="14:592" ht="15" thickBot="1" x14ac:dyDescent="0.35">
      <c r="N2227" s="1"/>
      <c r="O2227" s="34"/>
      <c r="Q2227" s="35"/>
      <c r="S2227" s="36"/>
      <c r="U2227" s="37"/>
      <c r="ED2227" s="34"/>
      <c r="EF2227" s="35"/>
      <c r="EX2227" s="36"/>
      <c r="EZ2227" s="37"/>
      <c r="FF2227" s="52"/>
      <c r="FH2227" s="53"/>
      <c r="FR2227" s="52"/>
      <c r="FT2227" s="53"/>
      <c r="KG2227" s="1"/>
      <c r="KH2227" s="67"/>
      <c r="KJ2227" s="66"/>
      <c r="KL2227" s="65"/>
      <c r="KN2227" s="53"/>
      <c r="KP2227" s="64"/>
      <c r="KR2227" s="63"/>
      <c r="KV2227" s="1"/>
      <c r="LQ2227" s="1"/>
      <c r="PF2227" s="1"/>
      <c r="PH2227" t="s">
        <v>56</v>
      </c>
      <c r="PL2227" s="5">
        <v>0.51239598692073973</v>
      </c>
      <c r="PN2227" s="9">
        <v>1.3455424374476886E-4</v>
      </c>
      <c r="PT2227" s="1"/>
      <c r="PZ2227" s="1"/>
      <c r="QB2227" t="s">
        <v>56</v>
      </c>
      <c r="QF2227" s="5">
        <v>1.0754685970565565</v>
      </c>
      <c r="QH2227" s="9">
        <v>-1.5436447681188096E-5</v>
      </c>
      <c r="QN2227" s="1"/>
      <c r="VF2227" s="1"/>
      <c r="VT2227" s="1"/>
    </row>
    <row r="2228" spans="14:592" ht="15" thickBot="1" x14ac:dyDescent="0.35">
      <c r="N2228" s="1"/>
      <c r="O2228" s="34"/>
      <c r="Q2228" s="35"/>
      <c r="S2228" s="36"/>
      <c r="U2228" s="37"/>
      <c r="ED2228" s="34"/>
      <c r="EF2228" s="35"/>
      <c r="EX2228" s="36"/>
      <c r="EZ2228" s="37"/>
      <c r="FF2228" s="52"/>
      <c r="FH2228" s="53"/>
      <c r="FR2228" s="52"/>
      <c r="FT2228" s="53"/>
      <c r="KG2228" s="1"/>
      <c r="KH2228" s="67"/>
      <c r="KJ2228" s="66"/>
      <c r="KL2228" s="65"/>
      <c r="KN2228" s="53"/>
      <c r="KP2228" s="64"/>
      <c r="KR2228" s="63"/>
      <c r="KV2228" s="1"/>
      <c r="LQ2228" s="1"/>
      <c r="PF2228" s="1"/>
      <c r="PH2228" s="43">
        <v>1E-8</v>
      </c>
      <c r="PL2228" s="6">
        <v>-3.6298950211356749</v>
      </c>
      <c r="PN2228" s="10">
        <v>1.4592250413407326E-4</v>
      </c>
      <c r="PT2228" s="1"/>
      <c r="PZ2228" s="1"/>
      <c r="QB2228" s="43">
        <v>1E-8</v>
      </c>
      <c r="QF2228" s="6">
        <v>-3.7602450903133353</v>
      </c>
      <c r="QH2228" s="10">
        <v>-2.5104057665822349E-5</v>
      </c>
      <c r="QN2228" s="1"/>
      <c r="VF2228" s="1"/>
      <c r="VT2228" s="1"/>
    </row>
    <row r="2229" spans="14:592" x14ac:dyDescent="0.3">
      <c r="N2229" s="1"/>
      <c r="O2229" s="34"/>
      <c r="Q2229" s="35"/>
      <c r="S2229" s="36"/>
      <c r="U2229" s="37"/>
      <c r="ED2229" s="34"/>
      <c r="EF2229" s="35"/>
      <c r="EX2229" s="36"/>
      <c r="EZ2229" s="37"/>
      <c r="FF2229" s="52"/>
      <c r="FH2229" s="53"/>
      <c r="FR2229" s="52"/>
      <c r="FT2229" s="53"/>
      <c r="KG2229" s="1"/>
      <c r="KH2229" s="67"/>
      <c r="KJ2229" s="66"/>
      <c r="KL2229" s="65"/>
      <c r="KN2229" s="53"/>
      <c r="KP2229" s="64"/>
      <c r="KR2229" s="63"/>
      <c r="KV2229" s="1"/>
      <c r="LQ2229" s="1"/>
      <c r="LR2229" s="1"/>
      <c r="LS2229" s="1"/>
      <c r="LT2229" s="1"/>
      <c r="LU2229" s="1"/>
      <c r="LV2229" s="1"/>
      <c r="LW2229" s="1"/>
      <c r="LX2229" s="1"/>
      <c r="LY2229" s="1"/>
      <c r="LZ2229" s="1"/>
      <c r="MA2229" s="1"/>
      <c r="MB2229" s="1"/>
      <c r="MC2229" s="1"/>
      <c r="MD2229" s="1"/>
      <c r="ME2229" s="1"/>
      <c r="MF2229" s="1"/>
      <c r="MG2229" s="1"/>
      <c r="MH2229" s="1"/>
      <c r="MI2229" s="1"/>
      <c r="MJ2229" s="1"/>
      <c r="MK2229" s="1"/>
      <c r="ML2229" s="1"/>
      <c r="MM2229" s="1"/>
      <c r="MN2229" s="1"/>
      <c r="MO2229" s="1"/>
      <c r="MP2229" s="1"/>
      <c r="MQ2229" s="1"/>
      <c r="MR2229" s="1"/>
      <c r="MS2229" s="1"/>
      <c r="MT2229" s="1"/>
      <c r="MU2229" s="1"/>
      <c r="MV2229" s="1"/>
      <c r="MW2229" s="1"/>
      <c r="MX2229" s="1"/>
      <c r="MY2229" s="1"/>
      <c r="MZ2229" s="1"/>
      <c r="NA2229" s="1"/>
      <c r="NB2229" s="1"/>
      <c r="NC2229" s="1"/>
      <c r="ND2229" s="1"/>
      <c r="NE2229" s="1"/>
      <c r="NF2229" s="1"/>
      <c r="NG2229" s="1"/>
      <c r="NH2229" s="1"/>
      <c r="NI2229" s="1"/>
      <c r="NJ2229" s="1"/>
      <c r="NK2229" s="1"/>
      <c r="NL2229" s="1"/>
      <c r="NM2229" s="1"/>
      <c r="NN2229" s="1"/>
      <c r="NO2229" s="1"/>
      <c r="NP2229" s="1"/>
      <c r="NQ2229" s="1"/>
      <c r="NR2229" s="1"/>
      <c r="NS2229" s="1"/>
      <c r="NT2229" s="1"/>
      <c r="NU2229" s="1"/>
      <c r="NV2229" s="1"/>
      <c r="NW2229" s="1"/>
      <c r="NX2229" s="1"/>
      <c r="NY2229" s="1"/>
      <c r="NZ2229" s="1"/>
      <c r="OA2229" s="1"/>
      <c r="OB2229" s="1"/>
      <c r="OC2229" s="1"/>
      <c r="OD2229" s="1"/>
      <c r="OE2229" s="1"/>
      <c r="OF2229" s="1"/>
      <c r="OG2229" s="1"/>
      <c r="OH2229" s="1"/>
      <c r="OI2229" s="1"/>
      <c r="OJ2229" s="1"/>
      <c r="OK2229" s="1"/>
      <c r="OL2229" s="1"/>
      <c r="OM2229" s="1"/>
      <c r="ON2229" s="1"/>
      <c r="OO2229" s="1"/>
      <c r="OP2229" s="1"/>
      <c r="OQ2229" s="1"/>
      <c r="OR2229" s="1"/>
      <c r="OS2229" s="1"/>
      <c r="OT2229" s="1"/>
      <c r="OU2229" s="1"/>
      <c r="OV2229" s="1"/>
      <c r="OW2229" s="1"/>
      <c r="OX2229" s="1"/>
      <c r="OY2229" s="1"/>
      <c r="OZ2229" s="1"/>
      <c r="PA2229" s="1"/>
      <c r="PB2229" s="1"/>
      <c r="PC2229" s="1"/>
      <c r="PD2229" s="1"/>
      <c r="PE2229" s="1"/>
      <c r="PF2229" s="1"/>
      <c r="PG2229" s="1"/>
      <c r="PH2229" s="1"/>
      <c r="PI2229" s="1"/>
      <c r="PJ2229" s="1"/>
      <c r="PK2229" s="1"/>
      <c r="PL2229" s="2"/>
      <c r="PM2229" s="1"/>
      <c r="PN2229" s="7"/>
      <c r="PO2229" s="1"/>
      <c r="PP2229" s="1"/>
      <c r="PQ2229" s="1"/>
      <c r="PR2229" s="1"/>
      <c r="PS2229" s="1"/>
      <c r="PT2229" s="1"/>
      <c r="PU2229" s="1"/>
      <c r="PV2229" s="1"/>
      <c r="PW2229" s="1"/>
      <c r="PX2229" s="1"/>
      <c r="PY2229" s="1"/>
      <c r="PZ2229" s="1"/>
      <c r="QA2229" s="1"/>
      <c r="QB2229" s="1"/>
      <c r="QC2229" s="1"/>
      <c r="QD2229" s="1"/>
      <c r="QE2229" s="1"/>
      <c r="QF2229" s="2"/>
      <c r="QG2229" s="1"/>
      <c r="QH2229" s="7"/>
      <c r="QI2229" s="1"/>
      <c r="QJ2229" s="1"/>
      <c r="QK2229" s="1"/>
      <c r="QL2229" s="1"/>
      <c r="QM2229" s="1"/>
      <c r="QN2229" s="1"/>
      <c r="QO2229" s="1"/>
      <c r="QP2229" s="1"/>
      <c r="QQ2229" s="1"/>
      <c r="QR2229" s="1"/>
      <c r="QS2229" s="1"/>
      <c r="QT2229" s="1"/>
      <c r="QU2229" s="1"/>
      <c r="QV2229" s="1"/>
      <c r="QW2229" s="1"/>
      <c r="QX2229" s="1"/>
      <c r="QY2229" s="1"/>
      <c r="QZ2229" s="1"/>
      <c r="RA2229" s="1"/>
      <c r="RB2229" s="1"/>
      <c r="RC2229" s="1"/>
      <c r="RD2229" s="1"/>
      <c r="RE2229" s="1"/>
      <c r="RF2229" s="1"/>
      <c r="RG2229" s="1"/>
      <c r="RH2229" s="1"/>
      <c r="RI2229" s="1"/>
      <c r="RJ2229" s="1"/>
      <c r="RK2229" s="1"/>
      <c r="RL2229" s="1"/>
      <c r="RM2229" s="1"/>
      <c r="RN2229" s="1"/>
      <c r="RO2229" s="1"/>
      <c r="RP2229" s="1"/>
      <c r="RQ2229" s="1"/>
      <c r="RR2229" s="1"/>
      <c r="RS2229" s="1"/>
      <c r="RT2229" s="1"/>
      <c r="RU2229" s="1"/>
      <c r="RV2229" s="1"/>
      <c r="RW2229" s="1"/>
      <c r="RX2229" s="1"/>
      <c r="RY2229" s="1"/>
      <c r="RZ2229" s="1"/>
      <c r="SA2229" s="1"/>
      <c r="SB2229" s="1"/>
      <c r="SC2229" s="1"/>
      <c r="SD2229" s="1"/>
      <c r="SE2229" s="1"/>
      <c r="SF2229" s="1"/>
      <c r="SG2229" s="1"/>
      <c r="SH2229" s="1"/>
      <c r="SI2229" s="1"/>
      <c r="SJ2229" s="1"/>
      <c r="SK2229" s="1"/>
      <c r="SL2229" s="1"/>
      <c r="SM2229" s="1"/>
      <c r="SN2229" s="1"/>
      <c r="SO2229" s="1"/>
      <c r="SP2229" s="1"/>
      <c r="SQ2229" s="1"/>
      <c r="SR2229" s="1"/>
      <c r="SS2229" s="1"/>
      <c r="ST2229" s="1"/>
      <c r="SU2229" s="1"/>
      <c r="SV2229" s="1"/>
      <c r="SW2229" s="1"/>
      <c r="SX2229" s="1"/>
      <c r="SY2229" s="1"/>
      <c r="SZ2229" s="1"/>
      <c r="TA2229" s="1"/>
      <c r="TB2229" s="1"/>
      <c r="TC2229" s="1"/>
      <c r="TD2229" s="1"/>
      <c r="TE2229" s="1"/>
      <c r="TF2229" s="1"/>
      <c r="TG2229" s="1"/>
      <c r="TH2229" s="1"/>
      <c r="TI2229" s="1"/>
      <c r="TJ2229" s="1"/>
      <c r="TK2229" s="1"/>
      <c r="TL2229" s="1"/>
      <c r="TM2229" s="1"/>
      <c r="TN2229" s="1"/>
      <c r="TO2229" s="1"/>
      <c r="TP2229" s="1"/>
      <c r="TQ2229" s="1"/>
      <c r="TR2229" s="1"/>
      <c r="TS2229" s="1"/>
      <c r="TT2229" s="1"/>
      <c r="TU2229" s="1"/>
      <c r="TV2229" s="1"/>
      <c r="TW2229" s="1"/>
      <c r="TX2229" s="1"/>
      <c r="TY2229" s="1"/>
      <c r="TZ2229" s="1"/>
      <c r="UA2229" s="1"/>
      <c r="UB2229" s="1"/>
      <c r="UC2229" s="1"/>
      <c r="UD2229" s="1"/>
      <c r="UE2229" s="1"/>
      <c r="UF2229" s="1"/>
      <c r="UG2229" s="1"/>
      <c r="UH2229" s="1"/>
      <c r="UI2229" s="1"/>
      <c r="UJ2229" s="1"/>
      <c r="UK2229" s="1"/>
      <c r="UL2229" s="1"/>
      <c r="UM2229" s="1"/>
      <c r="UN2229" s="1"/>
      <c r="UO2229" s="1"/>
      <c r="UP2229" s="1"/>
      <c r="UQ2229" s="1"/>
      <c r="UR2229" s="1"/>
      <c r="US2229" s="1"/>
      <c r="UT2229" s="1"/>
      <c r="UU2229" s="1"/>
      <c r="UV2229" s="1"/>
      <c r="UW2229" s="1"/>
      <c r="UX2229" s="1"/>
      <c r="UY2229" s="1"/>
      <c r="UZ2229" s="1"/>
      <c r="VA2229" s="1"/>
      <c r="VB2229" s="1"/>
      <c r="VC2229" s="1"/>
      <c r="VD2229" s="1"/>
      <c r="VE2229" s="1"/>
      <c r="VF2229" s="1"/>
      <c r="VT2229" s="1"/>
    </row>
    <row r="2230" spans="14:592" ht="15" thickBot="1" x14ac:dyDescent="0.35">
      <c r="N2230" s="1"/>
      <c r="O2230" s="34"/>
      <c r="Q2230" s="35"/>
      <c r="S2230" s="36"/>
      <c r="U2230" s="37"/>
      <c r="ED2230" s="34"/>
      <c r="EF2230" s="35"/>
      <c r="EX2230" s="36"/>
      <c r="EZ2230" s="37"/>
      <c r="FF2230" s="52"/>
      <c r="FH2230" s="53"/>
      <c r="FR2230" s="52"/>
      <c r="FT2230" s="53"/>
      <c r="KG2230" s="1"/>
      <c r="KH2230" s="67"/>
      <c r="KJ2230" s="66"/>
      <c r="KL2230" s="65"/>
      <c r="KN2230" s="53"/>
      <c r="KP2230" s="64"/>
      <c r="KR2230" s="63"/>
      <c r="KV2230" s="1"/>
      <c r="LQ2230" s="1"/>
      <c r="LR2230" s="125" t="s">
        <v>57</v>
      </c>
      <c r="LS2230" s="126"/>
      <c r="LT2230" s="126"/>
      <c r="LU2230" s="126"/>
      <c r="LV2230" s="126"/>
      <c r="LW2230" s="126"/>
      <c r="LX2230" s="126"/>
      <c r="LY2230" s="126"/>
      <c r="LZ2230" s="126"/>
      <c r="MA2230" s="126"/>
      <c r="MB2230" s="126"/>
      <c r="MC2230" s="126"/>
      <c r="MD2230" s="126"/>
      <c r="ME2230" s="126"/>
      <c r="MF2230" s="126"/>
      <c r="MG2230" s="1"/>
      <c r="PF2230" s="1"/>
      <c r="PL2230" s="2" t="s">
        <v>52</v>
      </c>
      <c r="PN2230" s="7" t="s">
        <v>53</v>
      </c>
      <c r="PO2230" s="1"/>
      <c r="PZ2230" s="1"/>
      <c r="QF2230" s="2" t="s">
        <v>54</v>
      </c>
      <c r="QH2230" s="7" t="s">
        <v>55</v>
      </c>
      <c r="QI2230" s="1"/>
      <c r="VF2230" s="1"/>
      <c r="VT2230" s="1"/>
    </row>
    <row r="2231" spans="14:592" x14ac:dyDescent="0.3">
      <c r="N2231" s="1"/>
      <c r="O2231" s="34"/>
      <c r="Q2231" s="35"/>
      <c r="S2231" s="36"/>
      <c r="U2231" s="37"/>
      <c r="W2231" s="52"/>
      <c r="X2231" s="52"/>
      <c r="Y2231" s="52"/>
      <c r="Z2231" s="52"/>
      <c r="AA2231" s="52"/>
      <c r="AB2231" s="52"/>
      <c r="AC2231" s="52"/>
      <c r="AD2231" s="52"/>
      <c r="AE2231" s="52"/>
      <c r="AF2231" s="52"/>
      <c r="AG2231" s="52"/>
      <c r="AH2231" s="52"/>
      <c r="AI2231" s="52"/>
      <c r="AJ2231" s="52"/>
      <c r="AK2231" s="52"/>
      <c r="AL2231" s="52"/>
      <c r="AM2231" s="52"/>
      <c r="AN2231" s="52"/>
      <c r="AO2231" s="52"/>
      <c r="AP2231" s="52"/>
      <c r="AQ2231" s="52"/>
      <c r="AR2231" s="52"/>
      <c r="AS2231" s="52"/>
      <c r="AT2231" s="52"/>
      <c r="AU2231" s="52"/>
      <c r="AV2231" s="52"/>
      <c r="AW2231" s="52"/>
      <c r="AX2231" s="52"/>
      <c r="AY2231" s="52"/>
      <c r="AZ2231" s="52"/>
      <c r="BA2231" s="52"/>
      <c r="BB2231" s="52"/>
      <c r="BC2231" s="52"/>
      <c r="BD2231" s="52"/>
      <c r="BE2231" s="52"/>
      <c r="BF2231" s="52"/>
      <c r="BG2231" s="52"/>
      <c r="BH2231" s="52"/>
      <c r="BI2231" s="52"/>
      <c r="BJ2231" s="52"/>
      <c r="BK2231" s="52"/>
      <c r="BL2231" s="52"/>
      <c r="BM2231" s="52"/>
      <c r="BN2231" s="52"/>
      <c r="BO2231" s="52"/>
      <c r="BP2231" s="52"/>
      <c r="BQ2231" s="52"/>
      <c r="BR2231" s="52"/>
      <c r="BS2231" s="52"/>
      <c r="BT2231" s="52"/>
      <c r="BU2231" s="52"/>
      <c r="BV2231" s="52"/>
      <c r="BW2231" s="52"/>
      <c r="BX2231" s="52"/>
      <c r="BY2231" s="52"/>
      <c r="BZ2231" s="52"/>
      <c r="CA2231" s="52"/>
      <c r="CB2231" s="52"/>
      <c r="CC2231" s="52"/>
      <c r="CD2231" s="52"/>
      <c r="CE2231" s="52"/>
      <c r="CF2231" s="52"/>
      <c r="CG2231" s="52"/>
      <c r="CH2231" s="52"/>
      <c r="CI2231" s="52"/>
      <c r="CJ2231" s="52"/>
      <c r="CK2231" s="52"/>
      <c r="CL2231" s="52"/>
      <c r="CM2231" s="52"/>
      <c r="CN2231" s="52"/>
      <c r="CO2231" s="52"/>
      <c r="CP2231" s="52"/>
      <c r="CQ2231" s="52"/>
      <c r="CR2231" s="52"/>
      <c r="CS2231" s="52"/>
      <c r="CT2231" s="52"/>
      <c r="CU2231" s="52"/>
      <c r="CV2231" s="52"/>
      <c r="CW2231" s="52"/>
      <c r="CX2231" s="52"/>
      <c r="CY2231" s="52"/>
      <c r="CZ2231" s="52"/>
      <c r="DA2231" s="52"/>
      <c r="DB2231" s="52"/>
      <c r="DC2231" s="52"/>
      <c r="DD2231" s="52"/>
      <c r="DE2231" s="52"/>
      <c r="DF2231" s="52"/>
      <c r="DG2231" s="52"/>
      <c r="DH2231" s="52"/>
      <c r="DI2231" s="52"/>
      <c r="DJ2231" s="52"/>
      <c r="DK2231" s="52"/>
      <c r="DL2231" s="52"/>
      <c r="DM2231" s="52"/>
      <c r="DN2231" s="52"/>
      <c r="DO2231" s="52"/>
      <c r="DP2231" s="52"/>
      <c r="DQ2231" s="52"/>
      <c r="DR2231" s="52"/>
      <c r="DS2231" s="52"/>
      <c r="DT2231" s="52"/>
      <c r="DU2231" s="52"/>
      <c r="DV2231" s="52"/>
      <c r="DW2231" s="52"/>
      <c r="DX2231" s="52"/>
      <c r="DY2231" s="52"/>
      <c r="DZ2231" s="52"/>
      <c r="EA2231" s="52"/>
      <c r="EB2231" s="52"/>
      <c r="EC2231" s="52"/>
      <c r="ED2231" s="34"/>
      <c r="EE2231" s="52"/>
      <c r="EF2231" s="35"/>
      <c r="EG2231" s="52"/>
      <c r="EH2231" s="52"/>
      <c r="EI2231" s="52"/>
      <c r="EJ2231" s="52"/>
      <c r="EK2231" s="52"/>
      <c r="EL2231" s="52"/>
      <c r="EM2231" s="52"/>
      <c r="EN2231" s="52"/>
      <c r="EO2231" s="52"/>
      <c r="EP2231" s="52"/>
      <c r="EQ2231" s="52"/>
      <c r="ER2231" s="52"/>
      <c r="ES2231" s="52"/>
      <c r="ET2231" s="52"/>
      <c r="EU2231" s="52"/>
      <c r="EV2231" s="52"/>
      <c r="EW2231" s="52"/>
      <c r="EX2231" s="36"/>
      <c r="EY2231" s="52"/>
      <c r="EZ2231" s="37"/>
      <c r="FA2231" s="52"/>
      <c r="FB2231" s="52"/>
      <c r="FC2231" s="52"/>
      <c r="FD2231" s="52"/>
      <c r="FE2231" s="52"/>
      <c r="FF2231" s="52"/>
      <c r="FH2231" s="53"/>
      <c r="FR2231" s="52"/>
      <c r="FT2231" s="53"/>
      <c r="KG2231" s="1"/>
      <c r="KH2231" s="67"/>
      <c r="KJ2231" s="66"/>
      <c r="KL2231" s="65"/>
      <c r="KN2231" s="53"/>
      <c r="KP2231" s="64"/>
      <c r="KR2231" s="63"/>
      <c r="KV2231" s="1"/>
      <c r="LQ2231" s="1"/>
      <c r="LR2231" s="126"/>
      <c r="LS2231" s="126"/>
      <c r="LT2231" s="126"/>
      <c r="LU2231" s="126"/>
      <c r="LV2231" s="126"/>
      <c r="LW2231" s="126"/>
      <c r="LX2231" s="126"/>
      <c r="LY2231" s="126"/>
      <c r="LZ2231" s="126"/>
      <c r="MA2231" s="126"/>
      <c r="MB2231" s="126"/>
      <c r="MC2231" s="126"/>
      <c r="MD2231" s="126"/>
      <c r="ME2231" s="126"/>
      <c r="MF2231" s="126"/>
      <c r="MG2231" s="1"/>
      <c r="PF2231" s="1"/>
      <c r="PL2231" s="4">
        <f t="array" ref="PL2231:PL2233">PL2242:PL2244+PI2235:PI2237</f>
        <v>-1.6426970047744585</v>
      </c>
      <c r="PN2231" s="8">
        <f t="array" ref="PN2231:PN2233">PN2226:PN2228</f>
        <v>-2.8047674787884218E-4</v>
      </c>
      <c r="PO2231" s="1"/>
      <c r="PZ2231" s="1"/>
      <c r="QF2231" s="4">
        <f t="array" ref="QF2231:QF2233">QF2242:QF2244+QC2235:QC2237</f>
        <v>-1.9189695294048483</v>
      </c>
      <c r="QH2231" s="8">
        <f t="array" ref="QH2231:QH2233">QH2226:QH2228</f>
        <v>4.0540505347010448E-5</v>
      </c>
      <c r="QI2231" s="1"/>
      <c r="VF2231" s="1"/>
      <c r="VT2231" s="1"/>
    </row>
    <row r="2232" spans="14:592" x14ac:dyDescent="0.3">
      <c r="N2232" s="1"/>
      <c r="O2232" s="34"/>
      <c r="Q2232" s="35"/>
      <c r="S2232" s="36"/>
      <c r="U2232" s="37"/>
      <c r="W2232" s="52"/>
      <c r="ED2232" s="34"/>
      <c r="EF2232" s="35"/>
      <c r="EX2232" s="36"/>
      <c r="EZ2232" s="37"/>
      <c r="FH2232" s="53"/>
      <c r="FR2232" s="52"/>
      <c r="FT2232" s="53"/>
      <c r="KG2232" s="1"/>
      <c r="KH2232" s="67"/>
      <c r="KJ2232" s="66"/>
      <c r="KL2232" s="65"/>
      <c r="KN2232" s="53"/>
      <c r="KP2232" s="64"/>
      <c r="KR2232" s="63"/>
      <c r="KV2232" s="1"/>
      <c r="LQ2232" s="1"/>
      <c r="LR2232" s="126"/>
      <c r="LS2232" s="126"/>
      <c r="LT2232" s="126"/>
      <c r="LU2232" s="126"/>
      <c r="LV2232" s="126"/>
      <c r="LW2232" s="126"/>
      <c r="LX2232" s="126"/>
      <c r="LY2232" s="126"/>
      <c r="LZ2232" s="126"/>
      <c r="MA2232" s="126"/>
      <c r="MB2232" s="126"/>
      <c r="MC2232" s="126"/>
      <c r="MD2232" s="126"/>
      <c r="ME2232" s="126"/>
      <c r="MF2232" s="126"/>
      <c r="MG2232" s="1"/>
      <c r="PF2232" s="1"/>
      <c r="PL2232" s="5">
        <v>0.51239598692073973</v>
      </c>
      <c r="PN2232" s="9">
        <v>1.3455424374476886E-4</v>
      </c>
      <c r="PO2232" s="1"/>
      <c r="PZ2232" s="1"/>
      <c r="QF2232" s="5">
        <v>1.0754685970565565</v>
      </c>
      <c r="QH2232" s="9">
        <v>-1.5436447681188096E-5</v>
      </c>
      <c r="QI2232" s="1"/>
      <c r="VF2232" s="1"/>
      <c r="VT2232" s="1"/>
    </row>
    <row r="2233" spans="14:592" ht="15" thickBot="1" x14ac:dyDescent="0.35">
      <c r="N2233" s="1"/>
      <c r="O2233" s="34"/>
      <c r="Q2233" s="35"/>
      <c r="S2233" s="36"/>
      <c r="U2233" s="37"/>
      <c r="W2233" s="52"/>
      <c r="ED2233" s="34"/>
      <c r="EF2233" s="35"/>
      <c r="EX2233" s="36"/>
      <c r="EZ2233" s="37"/>
      <c r="FH2233" s="53"/>
      <c r="FR2233" s="52"/>
      <c r="FT2233" s="53"/>
      <c r="KG2233" s="1"/>
      <c r="KH2233" s="67"/>
      <c r="KJ2233" s="66"/>
      <c r="KL2233" s="65"/>
      <c r="KN2233" s="53"/>
      <c r="KP2233" s="64"/>
      <c r="KR2233" s="63"/>
      <c r="KV2233" s="1"/>
      <c r="LQ2233" s="1"/>
      <c r="LR2233" s="126"/>
      <c r="LS2233" s="126"/>
      <c r="LT2233" s="126"/>
      <c r="LU2233" s="126"/>
      <c r="LV2233" s="126"/>
      <c r="LW2233" s="126"/>
      <c r="LX2233" s="126"/>
      <c r="LY2233" s="126"/>
      <c r="LZ2233" s="126"/>
      <c r="MA2233" s="126"/>
      <c r="MB2233" s="126"/>
      <c r="MC2233" s="126"/>
      <c r="MD2233" s="126"/>
      <c r="ME2233" s="126"/>
      <c r="MF2233" s="126"/>
      <c r="MG2233" s="1"/>
      <c r="PF2233" s="1"/>
      <c r="PL2233" s="6">
        <v>-3.6298950211356749</v>
      </c>
      <c r="PN2233" s="10">
        <v>1.4592250413407326E-4</v>
      </c>
      <c r="PO2233" s="1"/>
      <c r="PZ2233" s="1"/>
      <c r="QF2233" s="6">
        <v>-3.7602450903133353</v>
      </c>
      <c r="QH2233" s="10">
        <v>-2.5104057665822349E-5</v>
      </c>
      <c r="QI2233" s="1"/>
      <c r="VF2233" s="1"/>
      <c r="VT2233" s="1"/>
    </row>
    <row r="2234" spans="14:592" ht="15" thickBot="1" x14ac:dyDescent="0.35">
      <c r="N2234" s="1"/>
      <c r="O2234" s="34"/>
      <c r="Q2234" s="35"/>
      <c r="S2234" s="36"/>
      <c r="U2234" s="37"/>
      <c r="W2234" s="52"/>
      <c r="ED2234" s="34"/>
      <c r="EF2234" s="35"/>
      <c r="EX2234" s="36"/>
      <c r="EZ2234" s="37"/>
      <c r="FH2234" s="53"/>
      <c r="FR2234" s="52"/>
      <c r="FT2234" s="53"/>
      <c r="KG2234" s="1"/>
      <c r="KH2234" s="67"/>
      <c r="KJ2234" s="66"/>
      <c r="KL2234" s="65"/>
      <c r="KN2234" s="53"/>
      <c r="KP2234" s="64"/>
      <c r="KR2234" s="63"/>
      <c r="KV2234" s="1"/>
      <c r="LQ2234" s="1"/>
      <c r="LR2234" s="126"/>
      <c r="LS2234" s="126"/>
      <c r="LT2234" s="126"/>
      <c r="LU2234" s="126"/>
      <c r="LV2234" s="126"/>
      <c r="LW2234" s="126"/>
      <c r="LX2234" s="126"/>
      <c r="LY2234" s="126"/>
      <c r="LZ2234" s="126"/>
      <c r="MA2234" s="126"/>
      <c r="MB2234" s="126"/>
      <c r="MC2234" s="126"/>
      <c r="MD2234" s="126"/>
      <c r="ME2234" s="126"/>
      <c r="MF2234" s="126"/>
      <c r="MG2234" s="1"/>
      <c r="PB2234" s="34"/>
      <c r="PC2234" s="34"/>
      <c r="PD2234" s="34"/>
      <c r="PE2234" s="34"/>
      <c r="PF2234" s="2"/>
      <c r="PG2234" s="2"/>
      <c r="PH2234" s="2"/>
      <c r="PI2234" s="2" t="s">
        <v>18</v>
      </c>
      <c r="PJ2234" s="2"/>
      <c r="PK2234" s="2"/>
      <c r="PL2234" s="2"/>
      <c r="PN2234" s="7"/>
      <c r="PO2234" s="1"/>
      <c r="PV2234" s="36"/>
      <c r="PW2234" s="36"/>
      <c r="PX2234" s="36"/>
      <c r="PY2234" s="36"/>
      <c r="PZ2234" s="2"/>
      <c r="QA2234" s="2"/>
      <c r="QB2234" s="2"/>
      <c r="QC2234" s="2" t="s">
        <v>20</v>
      </c>
      <c r="QD2234" s="2"/>
      <c r="QE2234" s="2"/>
      <c r="QF2234" s="2"/>
      <c r="QH2234" s="7"/>
      <c r="QI2234" s="1"/>
      <c r="VF2234" s="1"/>
      <c r="VT2234" s="1"/>
    </row>
    <row r="2235" spans="14:592" x14ac:dyDescent="0.3">
      <c r="N2235" s="1"/>
      <c r="O2235" s="34"/>
      <c r="Q2235" s="35"/>
      <c r="S2235" s="36"/>
      <c r="U2235" s="37"/>
      <c r="W2235" s="52"/>
      <c r="Y2235" s="53"/>
      <c r="Z2235" s="54"/>
      <c r="AA2235" s="54"/>
      <c r="AB2235" s="54"/>
      <c r="AC2235" s="54"/>
      <c r="AD2235" s="54"/>
      <c r="AE2235" s="54"/>
      <c r="AF2235" s="54"/>
      <c r="AG2235" s="54"/>
      <c r="AH2235" s="54"/>
      <c r="AI2235" s="54"/>
      <c r="AJ2235" s="54"/>
      <c r="AK2235" s="54"/>
      <c r="AL2235" s="54"/>
      <c r="AM2235" s="54"/>
      <c r="AN2235" s="54"/>
      <c r="AO2235" s="54"/>
      <c r="AP2235" s="54"/>
      <c r="AQ2235" s="54"/>
      <c r="AR2235" s="54"/>
      <c r="AS2235" s="54"/>
      <c r="AT2235" s="54"/>
      <c r="AU2235" s="54"/>
      <c r="AV2235" s="54"/>
      <c r="AW2235" s="54"/>
      <c r="AX2235" s="54"/>
      <c r="AY2235" s="54"/>
      <c r="AZ2235" s="54"/>
      <c r="BA2235" s="54"/>
      <c r="BB2235" s="54"/>
      <c r="BC2235" s="54"/>
      <c r="BD2235" s="54"/>
      <c r="BE2235" s="54"/>
      <c r="BF2235" s="54"/>
      <c r="BG2235" s="54"/>
      <c r="BH2235" s="54"/>
      <c r="BI2235" s="54"/>
      <c r="BJ2235" s="54"/>
      <c r="BK2235" s="54"/>
      <c r="BL2235" s="54"/>
      <c r="BM2235" s="54"/>
      <c r="BN2235" s="54"/>
      <c r="BO2235" s="54"/>
      <c r="BP2235" s="54"/>
      <c r="BQ2235" s="54"/>
      <c r="BR2235" s="54"/>
      <c r="BS2235" s="54"/>
      <c r="BT2235" s="54"/>
      <c r="BU2235" s="54"/>
      <c r="BV2235" s="54"/>
      <c r="BW2235" s="54"/>
      <c r="BX2235" s="54"/>
      <c r="BY2235" s="54"/>
      <c r="BZ2235" s="54"/>
      <c r="CA2235" s="54"/>
      <c r="CB2235" s="54"/>
      <c r="CC2235" s="54"/>
      <c r="CD2235" s="54"/>
      <c r="CE2235" s="54"/>
      <c r="CF2235" s="54"/>
      <c r="CG2235" s="54"/>
      <c r="CH2235" s="54"/>
      <c r="CI2235" s="54"/>
      <c r="CJ2235" s="54"/>
      <c r="CK2235" s="54"/>
      <c r="CL2235" s="54"/>
      <c r="CM2235" s="54"/>
      <c r="CN2235" s="54"/>
      <c r="CO2235" s="54"/>
      <c r="CP2235" s="54"/>
      <c r="CQ2235" s="54"/>
      <c r="CR2235" s="54"/>
      <c r="CS2235" s="54"/>
      <c r="CT2235" s="54"/>
      <c r="CU2235" s="54"/>
      <c r="CV2235" s="54"/>
      <c r="CW2235" s="54"/>
      <c r="CX2235" s="54"/>
      <c r="CY2235" s="54"/>
      <c r="CZ2235" s="54"/>
      <c r="DA2235" s="54"/>
      <c r="DB2235" s="54"/>
      <c r="DC2235" s="54"/>
      <c r="DD2235" s="54"/>
      <c r="DE2235" s="54"/>
      <c r="DF2235" s="54"/>
      <c r="DG2235" s="54"/>
      <c r="DH2235" s="54"/>
      <c r="DI2235" s="54"/>
      <c r="DJ2235" s="54"/>
      <c r="DK2235" s="54"/>
      <c r="DL2235" s="54"/>
      <c r="DM2235" s="54"/>
      <c r="DN2235" s="54"/>
      <c r="DO2235" s="54"/>
      <c r="DP2235" s="54"/>
      <c r="DQ2235" s="54"/>
      <c r="DR2235" s="54"/>
      <c r="DS2235" s="54"/>
      <c r="DT2235" s="54"/>
      <c r="DU2235" s="54"/>
      <c r="DV2235" s="54"/>
      <c r="DW2235" s="54"/>
      <c r="DX2235" s="53"/>
      <c r="DY2235" s="53"/>
      <c r="DZ2235" s="53"/>
      <c r="EA2235" s="53"/>
      <c r="EB2235" s="53"/>
      <c r="EC2235" s="53"/>
      <c r="ED2235" s="34"/>
      <c r="EE2235" s="53"/>
      <c r="EF2235" s="35"/>
      <c r="EG2235" s="53"/>
      <c r="EH2235" s="53"/>
      <c r="EI2235" s="53"/>
      <c r="EJ2235" s="53"/>
      <c r="EK2235" s="53"/>
      <c r="EL2235" s="53"/>
      <c r="EM2235" s="53"/>
      <c r="EN2235" s="54"/>
      <c r="EO2235" s="53"/>
      <c r="EP2235" s="53"/>
      <c r="EQ2235" s="53"/>
      <c r="ER2235" s="53"/>
      <c r="ES2235" s="53"/>
      <c r="ET2235" s="53"/>
      <c r="EU2235" s="53"/>
      <c r="EV2235" s="53"/>
      <c r="EW2235" s="53"/>
      <c r="EX2235" s="36"/>
      <c r="EY2235" s="53"/>
      <c r="EZ2235" s="37"/>
      <c r="FA2235" s="53"/>
      <c r="FB2235" s="53"/>
      <c r="FC2235" s="53"/>
      <c r="FD2235" s="53"/>
      <c r="FE2235" s="53"/>
      <c r="FF2235" s="53"/>
      <c r="FG2235" s="53"/>
      <c r="FH2235" s="53"/>
      <c r="FR2235" s="52"/>
      <c r="FT2235" s="53"/>
      <c r="KG2235" s="1"/>
      <c r="KH2235" s="67"/>
      <c r="KJ2235" s="66"/>
      <c r="KL2235" s="65"/>
      <c r="KN2235" s="53"/>
      <c r="KP2235" s="64"/>
      <c r="KR2235" s="63"/>
      <c r="KV2235" s="1"/>
      <c r="LQ2235" s="1"/>
      <c r="LR2235" s="126"/>
      <c r="LS2235" s="126"/>
      <c r="LT2235" s="126"/>
      <c r="LU2235" s="126"/>
      <c r="LV2235" s="126"/>
      <c r="LW2235" s="126"/>
      <c r="LX2235" s="126"/>
      <c r="LY2235" s="126"/>
      <c r="LZ2235" s="126"/>
      <c r="MA2235" s="126"/>
      <c r="MB2235" s="126"/>
      <c r="MC2235" s="126"/>
      <c r="MD2235" s="126"/>
      <c r="ME2235" s="126"/>
      <c r="MF2235" s="126"/>
      <c r="MG2235" s="1"/>
      <c r="PB2235" s="34"/>
      <c r="PF2235" s="1"/>
      <c r="PI2235" s="4">
        <f t="array" ref="PI2235:PI2237">PI2318:PI2320</f>
        <v>-1.6426970047744585</v>
      </c>
      <c r="PL2235" s="2"/>
      <c r="PN2235" s="7"/>
      <c r="PO2235" s="1"/>
      <c r="PV2235" s="36"/>
      <c r="PZ2235" s="1"/>
      <c r="QC2235" s="4">
        <f t="array" ref="QC2235:QC2237">QC2318:QC2320</f>
        <v>-1.9189695294048483</v>
      </c>
      <c r="QF2235" s="2"/>
      <c r="QH2235" s="7"/>
      <c r="QI2235" s="1"/>
      <c r="VF2235" s="1"/>
      <c r="VT2235" s="1"/>
    </row>
    <row r="2236" spans="14:592" x14ac:dyDescent="0.3">
      <c r="N2236" s="1"/>
      <c r="O2236" s="34"/>
      <c r="Q2236" s="35"/>
      <c r="S2236" s="36"/>
      <c r="U2236" s="37"/>
      <c r="W2236" s="52"/>
      <c r="Y2236" s="53"/>
      <c r="ED2236" s="34"/>
      <c r="EF2236" s="35"/>
      <c r="EX2236" s="36"/>
      <c r="EZ2236" s="37"/>
      <c r="FR2236" s="52"/>
      <c r="FT2236" s="53"/>
      <c r="KG2236" s="1"/>
      <c r="KH2236" s="67"/>
      <c r="KJ2236" s="66"/>
      <c r="KL2236" s="65"/>
      <c r="KN2236" s="53"/>
      <c r="KP2236" s="64"/>
      <c r="KR2236" s="63"/>
      <c r="KV2236" s="1"/>
      <c r="LQ2236" s="1"/>
      <c r="LR2236" s="126"/>
      <c r="LS2236" s="126"/>
      <c r="LT2236" s="126"/>
      <c r="LU2236" s="126"/>
      <c r="LV2236" s="126"/>
      <c r="LW2236" s="126"/>
      <c r="LX2236" s="126"/>
      <c r="LY2236" s="126"/>
      <c r="LZ2236" s="126"/>
      <c r="MA2236" s="126"/>
      <c r="MB2236" s="126"/>
      <c r="MC2236" s="126"/>
      <c r="MD2236" s="126"/>
      <c r="ME2236" s="126"/>
      <c r="MF2236" s="126"/>
      <c r="MG2236" s="1"/>
      <c r="PB2236" s="34"/>
      <c r="PF2236" s="1"/>
      <c r="PI2236" s="5">
        <v>-0.36253763871905531</v>
      </c>
      <c r="PL2236" s="2"/>
      <c r="PN2236" s="7"/>
      <c r="PO2236" s="1"/>
      <c r="PV2236" s="36"/>
      <c r="PZ2236" s="1"/>
      <c r="QC2236" s="5">
        <v>0.48582678761066578</v>
      </c>
      <c r="QF2236" s="2"/>
      <c r="QH2236" s="7"/>
      <c r="QI2236" s="1"/>
      <c r="VF2236" s="1"/>
      <c r="VT2236" s="1"/>
    </row>
    <row r="2237" spans="14:592" ht="15" thickBot="1" x14ac:dyDescent="0.35">
      <c r="N2237" s="1"/>
      <c r="O2237" s="34"/>
      <c r="Q2237" s="35"/>
      <c r="S2237" s="36"/>
      <c r="U2237" s="37"/>
      <c r="W2237" s="52"/>
      <c r="Y2237" s="53"/>
      <c r="ED2237" s="34"/>
      <c r="EF2237" s="35"/>
      <c r="EX2237" s="36"/>
      <c r="EZ2237" s="37"/>
      <c r="FR2237" s="52"/>
      <c r="FT2237" s="53"/>
      <c r="KG2237" s="1"/>
      <c r="KH2237" s="67"/>
      <c r="KJ2237" s="66"/>
      <c r="KL2237" s="65"/>
      <c r="KN2237" s="53"/>
      <c r="KP2237" s="64"/>
      <c r="KR2237" s="63"/>
      <c r="KV2237" s="1"/>
      <c r="LQ2237" s="1"/>
      <c r="LR2237" s="126"/>
      <c r="LS2237" s="126"/>
      <c r="LT2237" s="126"/>
      <c r="LU2237" s="126"/>
      <c r="LV2237" s="126"/>
      <c r="LW2237" s="126"/>
      <c r="LX2237" s="126"/>
      <c r="LY2237" s="126"/>
      <c r="LZ2237" s="126"/>
      <c r="MA2237" s="126"/>
      <c r="MB2237" s="126"/>
      <c r="MC2237" s="126"/>
      <c r="MD2237" s="126"/>
      <c r="ME2237" s="126"/>
      <c r="MF2237" s="126"/>
      <c r="MG2237" s="1"/>
      <c r="PB2237" s="34"/>
      <c r="PF2237" s="1"/>
      <c r="PI2237" s="6">
        <v>1.2374533166508044</v>
      </c>
      <c r="PL2237" s="2"/>
      <c r="PN2237" s="7"/>
      <c r="PO2237" s="1"/>
      <c r="PV2237" s="36"/>
      <c r="PZ2237" s="1"/>
      <c r="QC2237" s="6">
        <v>0.66536141495147361</v>
      </c>
      <c r="QF2237" s="2"/>
      <c r="QH2237" s="7"/>
      <c r="QI2237" s="1"/>
      <c r="VF2237" s="1"/>
      <c r="VT2237" s="1"/>
    </row>
    <row r="2238" spans="14:592" x14ac:dyDescent="0.3">
      <c r="N2238" s="1"/>
      <c r="O2238" s="34"/>
      <c r="Q2238" s="35"/>
      <c r="S2238" s="36"/>
      <c r="U2238" s="37"/>
      <c r="W2238" s="52"/>
      <c r="Y2238" s="53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2"/>
      <c r="EE2238" s="1"/>
      <c r="EF2238" s="7"/>
      <c r="EG2238" s="1"/>
      <c r="EH2238" s="1"/>
      <c r="EI2238" s="1"/>
      <c r="EJ2238" s="1"/>
      <c r="EK2238" s="1"/>
      <c r="EL2238" s="1"/>
      <c r="EM2238" s="1"/>
      <c r="EN2238" s="1"/>
      <c r="EO2238" s="1"/>
      <c r="EP2238" s="1"/>
      <c r="EQ2238" s="1"/>
      <c r="ER2238" s="1"/>
      <c r="ES2238" s="1"/>
      <c r="ET2238" s="1"/>
      <c r="EU2238" s="1"/>
      <c r="EV2238" s="1"/>
      <c r="EW2238" s="1"/>
      <c r="EX2238" s="2"/>
      <c r="EY2238" s="1"/>
      <c r="EZ2238" s="7"/>
      <c r="FA2238" s="1"/>
      <c r="FB2238" s="1"/>
      <c r="FC2238" s="1"/>
      <c r="FD2238" s="1"/>
      <c r="FE2238" s="1"/>
      <c r="FF2238" s="1"/>
      <c r="FG2238" s="1"/>
      <c r="FH2238" s="1"/>
      <c r="FI2238" s="1"/>
      <c r="FJ2238" s="1"/>
      <c r="FK2238" s="1"/>
      <c r="FL2238" s="1"/>
      <c r="FM2238" s="1"/>
      <c r="FN2238" s="1"/>
      <c r="FO2238" s="1"/>
      <c r="FP2238" s="1"/>
      <c r="FQ2238" s="1"/>
      <c r="FR2238" s="2"/>
      <c r="FS2238" s="1"/>
      <c r="FT2238" s="7"/>
      <c r="FU2238" s="1"/>
      <c r="FV2238" s="1"/>
      <c r="FW2238" s="1"/>
      <c r="FX2238" s="1"/>
      <c r="FY2238" s="1"/>
      <c r="FZ2238" s="1"/>
      <c r="GA2238" s="1"/>
      <c r="GB2238" s="1"/>
      <c r="GC2238" s="1"/>
      <c r="GD2238" s="1"/>
      <c r="GE2238" s="1"/>
      <c r="GF2238" s="1"/>
      <c r="GG2238" s="1"/>
      <c r="GH2238" s="1"/>
      <c r="GI2238" s="1"/>
      <c r="GJ2238" s="1"/>
      <c r="GK2238" s="1"/>
      <c r="GL2238" s="1"/>
      <c r="GM2238" s="1"/>
      <c r="GN2238" s="1"/>
      <c r="GO2238" s="1"/>
      <c r="GP2238" s="1"/>
      <c r="GQ2238" s="1"/>
      <c r="GR2238" s="1"/>
      <c r="GS2238" s="1"/>
      <c r="GT2238" s="1"/>
      <c r="GU2238" s="1"/>
      <c r="GV2238" s="1"/>
      <c r="GW2238" s="1"/>
      <c r="GX2238" s="1"/>
      <c r="GY2238" s="1"/>
      <c r="GZ2238" s="1"/>
      <c r="HA2238" s="1"/>
      <c r="HB2238" s="1"/>
      <c r="HC2238" s="1"/>
      <c r="HD2238" s="1"/>
      <c r="HE2238" s="1"/>
      <c r="HF2238" s="1"/>
      <c r="HG2238" s="1"/>
      <c r="HH2238" s="1"/>
      <c r="HI2238" s="1"/>
      <c r="HJ2238" s="1"/>
      <c r="HK2238" s="1"/>
      <c r="HL2238" s="1"/>
      <c r="HM2238" s="1"/>
      <c r="HN2238" s="1"/>
      <c r="HO2238" s="1"/>
      <c r="HP2238" s="1"/>
      <c r="HQ2238" s="1"/>
      <c r="HR2238" s="1"/>
      <c r="HS2238" s="1"/>
      <c r="HT2238" s="1"/>
      <c r="HU2238" s="1"/>
      <c r="HV2238" s="1"/>
      <c r="HW2238" s="1"/>
      <c r="HX2238" s="1"/>
      <c r="HY2238" s="1"/>
      <c r="HZ2238" s="1"/>
      <c r="IA2238" s="1"/>
      <c r="IB2238" s="1"/>
      <c r="IC2238" s="1"/>
      <c r="ID2238" s="1"/>
      <c r="IE2238" s="1"/>
      <c r="IF2238" s="1"/>
      <c r="IG2238" s="1"/>
      <c r="IH2238" s="1"/>
      <c r="II2238" s="1"/>
      <c r="IJ2238" s="1"/>
      <c r="IK2238" s="1"/>
      <c r="IL2238" s="1"/>
      <c r="IM2238" s="1"/>
      <c r="IN2238" s="1"/>
      <c r="IO2238" s="1"/>
      <c r="IP2238" s="1"/>
      <c r="IQ2238" s="1"/>
      <c r="IR2238" s="1"/>
      <c r="IS2238" s="1"/>
      <c r="IT2238" s="1"/>
      <c r="IU2238" s="1"/>
      <c r="IV2238" s="1"/>
      <c r="IW2238" s="1"/>
      <c r="IX2238" s="1"/>
      <c r="IY2238" s="1"/>
      <c r="IZ2238" s="1"/>
      <c r="JA2238" s="1"/>
      <c r="JB2238" s="1"/>
      <c r="JC2238" s="1"/>
      <c r="JD2238" s="1"/>
      <c r="JE2238" s="1"/>
      <c r="JF2238" s="1"/>
      <c r="JG2238" s="1"/>
      <c r="JH2238" s="1"/>
      <c r="JI2238" s="1"/>
      <c r="JJ2238" s="1"/>
      <c r="JK2238" s="1"/>
      <c r="JL2238" s="1"/>
      <c r="JM2238" s="1"/>
      <c r="JN2238" s="1"/>
      <c r="JO2238" s="1"/>
      <c r="JP2238" s="1"/>
      <c r="JQ2238" s="1"/>
      <c r="JR2238" s="1"/>
      <c r="JS2238" s="1"/>
      <c r="JT2238" s="1"/>
      <c r="JU2238" s="1"/>
      <c r="JV2238" s="1"/>
      <c r="JW2238" s="1"/>
      <c r="JX2238" s="1"/>
      <c r="KG2238" s="1"/>
      <c r="KH2238" s="67"/>
      <c r="KJ2238" s="66"/>
      <c r="KL2238" s="65"/>
      <c r="KN2238" s="53"/>
      <c r="KP2238" s="64"/>
      <c r="KR2238" s="63"/>
      <c r="KV2238" s="1"/>
      <c r="LQ2238" s="1"/>
      <c r="LR2238" s="126"/>
      <c r="LS2238" s="126"/>
      <c r="LT2238" s="126"/>
      <c r="LU2238" s="126"/>
      <c r="LV2238" s="126"/>
      <c r="LW2238" s="126"/>
      <c r="LX2238" s="126"/>
      <c r="LY2238" s="126"/>
      <c r="LZ2238" s="126"/>
      <c r="MA2238" s="126"/>
      <c r="MB2238" s="126"/>
      <c r="MC2238" s="126"/>
      <c r="MD2238" s="126"/>
      <c r="ME2238" s="126"/>
      <c r="MF2238" s="126"/>
      <c r="MG2238" s="1"/>
      <c r="PB2238" s="34"/>
      <c r="PF2238" s="1"/>
      <c r="PL2238" s="2"/>
      <c r="PN2238" s="7"/>
      <c r="PO2238" s="1"/>
      <c r="PV2238" s="36"/>
      <c r="PZ2238" s="1"/>
      <c r="QF2238" s="2"/>
      <c r="QH2238" s="7"/>
      <c r="QI2238" s="1"/>
      <c r="VF2238" s="1"/>
      <c r="VT2238" s="1"/>
    </row>
    <row r="2239" spans="14:592" ht="15" thickBot="1" x14ac:dyDescent="0.35">
      <c r="N2239" s="1"/>
      <c r="O2239" s="34"/>
      <c r="Q2239" s="35"/>
      <c r="S2239" s="36"/>
      <c r="U2239" s="37"/>
      <c r="W2239" s="52"/>
      <c r="Y2239" s="53"/>
      <c r="AI2239" s="1"/>
      <c r="AJ2239" s="125" t="s">
        <v>62</v>
      </c>
      <c r="AK2239" s="126"/>
      <c r="AL2239" s="126"/>
      <c r="AM2239" s="126"/>
      <c r="AN2239" s="126"/>
      <c r="AO2239" s="126"/>
      <c r="AP2239" s="126"/>
      <c r="AQ2239" s="126"/>
      <c r="AR2239" s="126"/>
      <c r="AS2239" s="126"/>
      <c r="AT2239" s="126"/>
      <c r="AU2239" s="126"/>
      <c r="AV2239" s="126"/>
      <c r="AW2239" s="126"/>
      <c r="AX2239" s="126"/>
      <c r="AY2239" s="1"/>
      <c r="EB2239" s="1"/>
      <c r="ED2239" s="2" t="s">
        <v>58</v>
      </c>
      <c r="EF2239" s="7" t="s">
        <v>59</v>
      </c>
      <c r="EH2239" s="1"/>
      <c r="EV2239" s="1"/>
      <c r="EX2239" s="2" t="s">
        <v>60</v>
      </c>
      <c r="EY2239" s="1"/>
      <c r="EZ2239" s="7" t="s">
        <v>61</v>
      </c>
      <c r="FB2239" s="1"/>
      <c r="FP2239" s="1"/>
      <c r="FR2239" s="2" t="s">
        <v>204</v>
      </c>
      <c r="FT2239" s="7" t="s">
        <v>205</v>
      </c>
      <c r="FV2239" s="1"/>
      <c r="JX2239" s="1"/>
      <c r="KG2239" s="1"/>
      <c r="KH2239" s="67"/>
      <c r="KJ2239" s="66"/>
      <c r="KL2239" s="65"/>
      <c r="KN2239" s="53"/>
      <c r="KP2239" s="64"/>
      <c r="KR2239" s="63"/>
      <c r="KV2239" s="1"/>
      <c r="LQ2239" s="1"/>
      <c r="LR2239" s="126"/>
      <c r="LS2239" s="126"/>
      <c r="LT2239" s="126"/>
      <c r="LU2239" s="126"/>
      <c r="LV2239" s="126"/>
      <c r="LW2239" s="126"/>
      <c r="LX2239" s="126"/>
      <c r="LY2239" s="126"/>
      <c r="LZ2239" s="126"/>
      <c r="MA2239" s="126"/>
      <c r="MB2239" s="126"/>
      <c r="MC2239" s="126"/>
      <c r="MD2239" s="126"/>
      <c r="ME2239" s="126"/>
      <c r="MF2239" s="126"/>
      <c r="MG2239" s="1"/>
      <c r="PB2239" s="34"/>
      <c r="PD2239" s="35"/>
      <c r="PE2239" s="35"/>
      <c r="PF2239" s="7"/>
      <c r="PG2239" s="7"/>
      <c r="PH2239" s="7"/>
      <c r="PI2239" s="7" t="s">
        <v>19</v>
      </c>
      <c r="PJ2239" s="7"/>
      <c r="PK2239" s="7"/>
      <c r="PL2239" s="2"/>
      <c r="PM2239" s="7"/>
      <c r="PN2239" s="7"/>
      <c r="PO2239" s="1"/>
      <c r="PV2239" s="36"/>
      <c r="PX2239" s="37"/>
      <c r="PY2239" s="37"/>
      <c r="PZ2239" s="7"/>
      <c r="QA2239" s="7"/>
      <c r="QB2239" s="7"/>
      <c r="QC2239" s="7" t="s">
        <v>21</v>
      </c>
      <c r="QD2239" s="7"/>
      <c r="QE2239" s="7"/>
      <c r="QF2239" s="2"/>
      <c r="QG2239" s="7"/>
      <c r="QH2239" s="7"/>
      <c r="QI2239" s="1"/>
      <c r="VF2239" s="1"/>
      <c r="VT2239" s="1"/>
    </row>
    <row r="2240" spans="14:592" x14ac:dyDescent="0.3">
      <c r="N2240" s="1"/>
      <c r="O2240" s="34"/>
      <c r="Q2240" s="35"/>
      <c r="S2240" s="36"/>
      <c r="U2240" s="37"/>
      <c r="W2240" s="52"/>
      <c r="Y2240" s="53"/>
      <c r="AI2240" s="1"/>
      <c r="AJ2240" s="126"/>
      <c r="AK2240" s="126"/>
      <c r="AL2240" s="126"/>
      <c r="AM2240" s="126"/>
      <c r="AN2240" s="126"/>
      <c r="AO2240" s="126"/>
      <c r="AP2240" s="126"/>
      <c r="AQ2240" s="126"/>
      <c r="AR2240" s="126"/>
      <c r="AS2240" s="126"/>
      <c r="AT2240" s="126"/>
      <c r="AU2240" s="126"/>
      <c r="AV2240" s="126"/>
      <c r="AW2240" s="126"/>
      <c r="AX2240" s="126"/>
      <c r="AY2240" s="1"/>
      <c r="EB2240" s="1"/>
      <c r="ED2240" s="4">
        <f t="array" ref="ED2240:ED2242">ED2249:ED2251*EC2244:EC2246</f>
        <v>0</v>
      </c>
      <c r="EF2240" s="8">
        <f t="array" ref="EF2240:EF2242">EF2212:EF2214</f>
        <v>4.4456122989880276E-2</v>
      </c>
      <c r="EH2240" s="1"/>
      <c r="EV2240" s="1"/>
      <c r="EX2240" s="4">
        <f t="array" ref="EX2240:EX2242">EX2249:EX2251*EW2244:EW2246</f>
        <v>0</v>
      </c>
      <c r="EZ2240" s="8">
        <f t="array" ref="EZ2240:EZ2242">EZ2212:EZ2214</f>
        <v>4.3194666939632781E-2</v>
      </c>
      <c r="FB2240" s="1"/>
      <c r="FP2240" s="1"/>
      <c r="FR2240" s="4">
        <f t="array" ref="FR2240:FR2242">FR2249:FR2251*FQ2244:FQ2246</f>
        <v>0</v>
      </c>
      <c r="FT2240" s="8">
        <f t="array" ref="FT2240:FT2242">FT2212:FT2214</f>
        <v>4.3693323279342028E-2</v>
      </c>
      <c r="FV2240" s="1"/>
      <c r="JX2240" s="1"/>
      <c r="KG2240" s="1"/>
      <c r="KH2240" s="67"/>
      <c r="KJ2240" s="66"/>
      <c r="KL2240" s="65"/>
      <c r="KN2240" s="53"/>
      <c r="KP2240" s="64"/>
      <c r="KR2240" s="63"/>
      <c r="KV2240" s="1"/>
      <c r="LQ2240" s="1"/>
      <c r="LR2240" s="1"/>
      <c r="LS2240" s="1"/>
      <c r="LT2240" s="1"/>
      <c r="LU2240" s="1"/>
      <c r="LV2240" s="1"/>
      <c r="LW2240" s="1"/>
      <c r="LX2240" s="1"/>
      <c r="LY2240" s="1"/>
      <c r="LZ2240" s="1"/>
      <c r="MA2240" s="1"/>
      <c r="MB2240" s="1"/>
      <c r="MC2240" s="1"/>
      <c r="MD2240" s="1"/>
      <c r="ME2240" s="1"/>
      <c r="MF2240" s="1"/>
      <c r="MG2240" s="1"/>
      <c r="PB2240" s="34"/>
      <c r="PD2240" s="35"/>
      <c r="PF2240" s="1"/>
      <c r="PI2240" s="8">
        <f t="array" ref="PI2240:PI2242">PN2231:PN2233</f>
        <v>-2.8047674787884218E-4</v>
      </c>
      <c r="PL2240" s="2"/>
      <c r="PN2240" s="7"/>
      <c r="PO2240" s="1"/>
      <c r="PV2240" s="36"/>
      <c r="PX2240" s="37"/>
      <c r="PZ2240" s="1"/>
      <c r="QC2240" s="8">
        <f t="array" ref="QC2240:QC2242">QH2231:QH2233</f>
        <v>4.0540505347010448E-5</v>
      </c>
      <c r="QF2240" s="2"/>
      <c r="QH2240" s="7"/>
      <c r="QI2240" s="1"/>
      <c r="VF2240" s="1"/>
      <c r="VT2240" s="1"/>
    </row>
    <row r="2241" spans="14:592" ht="15" thickBot="1" x14ac:dyDescent="0.35">
      <c r="N2241" s="1"/>
      <c r="O2241" s="34"/>
      <c r="Q2241" s="35"/>
      <c r="S2241" s="36"/>
      <c r="U2241" s="37"/>
      <c r="W2241" s="52"/>
      <c r="Y2241" s="53"/>
      <c r="AI2241" s="1"/>
      <c r="AJ2241" s="126"/>
      <c r="AK2241" s="126"/>
      <c r="AL2241" s="126"/>
      <c r="AM2241" s="126"/>
      <c r="AN2241" s="126"/>
      <c r="AO2241" s="126"/>
      <c r="AP2241" s="126"/>
      <c r="AQ2241" s="126"/>
      <c r="AR2241" s="126"/>
      <c r="AS2241" s="126"/>
      <c r="AT2241" s="126"/>
      <c r="AU2241" s="126"/>
      <c r="AV2241" s="126"/>
      <c r="AW2241" s="126"/>
      <c r="AX2241" s="126"/>
      <c r="AY2241" s="1"/>
      <c r="EB2241" s="1"/>
      <c r="ED2241" s="5">
        <v>0</v>
      </c>
      <c r="EF2241" s="9">
        <v>-2.0852855513082247E-2</v>
      </c>
      <c r="EH2241" s="1"/>
      <c r="EV2241" s="1"/>
      <c r="EX2241" s="5">
        <v>0</v>
      </c>
      <c r="EY2241" s="1"/>
      <c r="EZ2241" s="9">
        <v>-2.0087656093536788E-2</v>
      </c>
      <c r="FB2241" s="1"/>
      <c r="FP2241" s="1"/>
      <c r="FR2241" s="5">
        <v>0</v>
      </c>
      <c r="FT2241" s="9">
        <v>-2.0386874359158452E-2</v>
      </c>
      <c r="FV2241" s="1"/>
      <c r="JX2241" s="1"/>
      <c r="KG2241" s="1"/>
      <c r="KH2241" s="67"/>
      <c r="KJ2241" s="66"/>
      <c r="KL2241" s="65"/>
      <c r="KN2241" s="53"/>
      <c r="KP2241" s="64"/>
      <c r="KR2241" s="63"/>
      <c r="KV2241" s="1"/>
      <c r="LQ2241" s="1"/>
      <c r="PB2241" s="34"/>
      <c r="PD2241" s="35"/>
      <c r="PF2241" s="1"/>
      <c r="PI2241" s="9">
        <v>1.3455424374476886E-4</v>
      </c>
      <c r="PL2241" s="2" t="s">
        <v>58</v>
      </c>
      <c r="PN2241" s="7" t="s">
        <v>59</v>
      </c>
      <c r="PO2241" s="1"/>
      <c r="PV2241" s="36"/>
      <c r="PX2241" s="37"/>
      <c r="PZ2241" s="1"/>
      <c r="QC2241" s="9">
        <v>-1.5436447681188096E-5</v>
      </c>
      <c r="QF2241" s="2" t="s">
        <v>60</v>
      </c>
      <c r="QH2241" s="7" t="s">
        <v>61</v>
      </c>
      <c r="QI2241" s="1"/>
      <c r="VF2241" s="1"/>
      <c r="VT2241" s="1"/>
    </row>
    <row r="2242" spans="14:592" ht="15" thickBot="1" x14ac:dyDescent="0.35">
      <c r="N2242" s="1"/>
      <c r="O2242" s="34"/>
      <c r="Q2242" s="35"/>
      <c r="S2242" s="36"/>
      <c r="U2242" s="37"/>
      <c r="W2242" s="52"/>
      <c r="Y2242" s="53"/>
      <c r="AI2242" s="1"/>
      <c r="AJ2242" s="126"/>
      <c r="AK2242" s="126"/>
      <c r="AL2242" s="126"/>
      <c r="AM2242" s="126"/>
      <c r="AN2242" s="126"/>
      <c r="AO2242" s="126"/>
      <c r="AP2242" s="126"/>
      <c r="AQ2242" s="126"/>
      <c r="AR2242" s="126"/>
      <c r="AS2242" s="126"/>
      <c r="AT2242" s="126"/>
      <c r="AU2242" s="126"/>
      <c r="AV2242" s="126"/>
      <c r="AW2242" s="126"/>
      <c r="AX2242" s="126"/>
      <c r="AY2242" s="1"/>
      <c r="EB2242" s="1"/>
      <c r="ED2242" s="6">
        <v>0.79372428710107901</v>
      </c>
      <c r="EF2242" s="10">
        <v>-2.3603267476798025E-2</v>
      </c>
      <c r="EH2242" s="1"/>
      <c r="EV2242" s="1"/>
      <c r="EX2242" s="6">
        <v>0.79372427927950784</v>
      </c>
      <c r="EZ2242" s="10">
        <v>-2.3107010846095989E-2</v>
      </c>
      <c r="FB2242" s="1"/>
      <c r="FP2242" s="1"/>
      <c r="FR2242" s="6">
        <v>0.79372428243620252</v>
      </c>
      <c r="FT2242" s="10">
        <v>-2.3306448920183576E-2</v>
      </c>
      <c r="FV2242" s="1"/>
      <c r="JX2242" s="1"/>
      <c r="KG2242" s="1"/>
      <c r="KH2242" s="67"/>
      <c r="KJ2242" s="66"/>
      <c r="KL2242" s="65"/>
      <c r="KN2242" s="53"/>
      <c r="KP2242" s="64"/>
      <c r="KR2242" s="63"/>
      <c r="KV2242" s="1"/>
      <c r="LQ2242" s="1"/>
      <c r="PB2242" s="34"/>
      <c r="PD2242" s="35"/>
      <c r="PF2242" s="1"/>
      <c r="PI2242" s="10">
        <v>1.4592250413407326E-4</v>
      </c>
      <c r="PL2242" s="4">
        <f t="array" ref="PL2242:PL2244">PL2247:PL2249</f>
        <v>0</v>
      </c>
      <c r="PN2242" s="8">
        <f t="array" ref="PN2242:PN2244">PN2231:PN2233</f>
        <v>-2.8047674787884218E-4</v>
      </c>
      <c r="PO2242" s="1"/>
      <c r="PV2242" s="36"/>
      <c r="PX2242" s="37"/>
      <c r="PZ2242" s="1"/>
      <c r="QC2242" s="10">
        <v>-2.5104057665822349E-5</v>
      </c>
      <c r="QF2242" s="4">
        <f t="array" ref="QF2242:QF2244">QF2247:QF2249</f>
        <v>0</v>
      </c>
      <c r="QH2242" s="8">
        <f t="array" ref="QH2242:QH2244">QH2231:QH2233</f>
        <v>4.0540505347010448E-5</v>
      </c>
      <c r="QI2242" s="1"/>
      <c r="VF2242" s="1"/>
      <c r="VT2242" s="1"/>
    </row>
    <row r="2243" spans="14:592" ht="15" thickBot="1" x14ac:dyDescent="0.35">
      <c r="N2243" s="1"/>
      <c r="O2243" s="34"/>
      <c r="Q2243" s="35"/>
      <c r="S2243" s="36"/>
      <c r="U2243" s="37"/>
      <c r="W2243" s="52"/>
      <c r="Y2243" s="53"/>
      <c r="AI2243" s="1"/>
      <c r="AJ2243" s="126"/>
      <c r="AK2243" s="126"/>
      <c r="AL2243" s="126"/>
      <c r="AM2243" s="126"/>
      <c r="AN2243" s="126"/>
      <c r="AO2243" s="126"/>
      <c r="AP2243" s="126"/>
      <c r="AQ2243" s="126"/>
      <c r="AR2243" s="126"/>
      <c r="AS2243" s="126"/>
      <c r="AT2243" s="126"/>
      <c r="AU2243" s="126"/>
      <c r="AV2243" s="126"/>
      <c r="AW2243" s="126"/>
      <c r="AX2243" s="126"/>
      <c r="AY2243" s="1"/>
      <c r="EB2243" s="1"/>
      <c r="EC2243" t="s">
        <v>63</v>
      </c>
      <c r="ED2243" s="2"/>
      <c r="EF2243" s="7"/>
      <c r="EH2243" s="1"/>
      <c r="EV2243" s="1"/>
      <c r="EW2243" t="s">
        <v>63</v>
      </c>
      <c r="EX2243" s="2"/>
      <c r="EY2243" s="1"/>
      <c r="EZ2243" s="7"/>
      <c r="FB2243" s="1"/>
      <c r="FP2243" s="1"/>
      <c r="FQ2243" t="s">
        <v>63</v>
      </c>
      <c r="FR2243" s="2"/>
      <c r="FT2243" s="7"/>
      <c r="FV2243" s="1"/>
      <c r="JX2243" s="1"/>
      <c r="KG2243" s="1"/>
      <c r="KH2243" s="67"/>
      <c r="KJ2243" s="66"/>
      <c r="KL2243" s="65"/>
      <c r="KN2243" s="53"/>
      <c r="KP2243" s="64"/>
      <c r="KR2243" s="63"/>
      <c r="KV2243" s="1"/>
      <c r="LQ2243" s="1"/>
      <c r="PB2243" s="34"/>
      <c r="PD2243" s="35"/>
      <c r="PF2243" s="1"/>
      <c r="PL2243" s="5">
        <v>0.87493362563979504</v>
      </c>
      <c r="PN2243" s="9">
        <v>1.3455424374476886E-4</v>
      </c>
      <c r="PO2243" s="1"/>
      <c r="PV2243" s="36"/>
      <c r="PX2243" s="37"/>
      <c r="PZ2243" s="1"/>
      <c r="QF2243" s="5">
        <v>0.58964180944589084</v>
      </c>
      <c r="QH2243" s="9">
        <v>-1.5436447681188096E-5</v>
      </c>
      <c r="QI2243" s="1"/>
      <c r="VF2243" s="1"/>
      <c r="VT2243" s="1"/>
    </row>
    <row r="2244" spans="14:592" ht="15" thickBot="1" x14ac:dyDescent="0.35">
      <c r="N2244" s="1"/>
      <c r="O2244" s="34"/>
      <c r="Q2244" s="35"/>
      <c r="S2244" s="36"/>
      <c r="U2244" s="37"/>
      <c r="W2244" s="52"/>
      <c r="Y2244" s="53"/>
      <c r="AI2244" s="1"/>
      <c r="AJ2244" s="126"/>
      <c r="AK2244" s="126"/>
      <c r="AL2244" s="126"/>
      <c r="AM2244" s="126"/>
      <c r="AN2244" s="126"/>
      <c r="AO2244" s="126"/>
      <c r="AP2244" s="126"/>
      <c r="AQ2244" s="126"/>
      <c r="AR2244" s="126"/>
      <c r="AS2244" s="126"/>
      <c r="AT2244" s="126"/>
      <c r="AU2244" s="126"/>
      <c r="AV2244" s="126"/>
      <c r="AW2244" s="126"/>
      <c r="AX2244" s="126"/>
      <c r="AY2244" s="1"/>
      <c r="EB2244" s="1"/>
      <c r="EC2244" s="12">
        <v>0</v>
      </c>
      <c r="ED2244" s="2"/>
      <c r="EF2244" s="7"/>
      <c r="EH2244" s="1"/>
      <c r="EV2244" s="1"/>
      <c r="EW2244" s="12">
        <f t="array" ref="EW2244:EW2246">EC2244:EC2246</f>
        <v>0</v>
      </c>
      <c r="EX2244" s="2"/>
      <c r="EZ2244" s="7"/>
      <c r="FB2244" s="1"/>
      <c r="FP2244" s="1"/>
      <c r="FQ2244" s="12">
        <f t="array" ref="FQ2244:FQ2246">EW2244:EW2246</f>
        <v>0</v>
      </c>
      <c r="FR2244" s="2"/>
      <c r="FT2244" s="7"/>
      <c r="FV2244" s="1"/>
      <c r="JX2244" s="1"/>
      <c r="KG2244" s="1"/>
      <c r="KH2244" s="67"/>
      <c r="KJ2244" s="66"/>
      <c r="KL2244" s="65"/>
      <c r="KN2244" s="53"/>
      <c r="KP2244" s="64"/>
      <c r="KR2244" s="63"/>
      <c r="KV2244" s="1"/>
      <c r="LQ2244" s="1"/>
      <c r="PB2244" s="34"/>
      <c r="PD2244" s="35"/>
      <c r="PF2244" s="1"/>
      <c r="PL2244" s="6">
        <v>-4.8673483377864795</v>
      </c>
      <c r="PN2244" s="10">
        <v>1.4592250413407326E-4</v>
      </c>
      <c r="PO2244" s="1"/>
      <c r="PV2244" s="36"/>
      <c r="PX2244" s="37"/>
      <c r="PZ2244" s="1"/>
      <c r="QF2244" s="6">
        <v>-4.4256065052648088</v>
      </c>
      <c r="QH2244" s="10">
        <v>-2.5104057665822349E-5</v>
      </c>
      <c r="QI2244" s="1"/>
      <c r="VF2244" s="1"/>
      <c r="VT2244" s="1"/>
    </row>
    <row r="2245" spans="14:592" x14ac:dyDescent="0.3">
      <c r="N2245" s="1"/>
      <c r="O2245" s="34"/>
      <c r="Q2245" s="35"/>
      <c r="S2245" s="36"/>
      <c r="U2245" s="37"/>
      <c r="W2245" s="52"/>
      <c r="Y2245" s="53"/>
      <c r="AI2245" s="1"/>
      <c r="AJ2245" s="126"/>
      <c r="AK2245" s="126"/>
      <c r="AL2245" s="126"/>
      <c r="AM2245" s="126"/>
      <c r="AN2245" s="126"/>
      <c r="AO2245" s="126"/>
      <c r="AP2245" s="126"/>
      <c r="AQ2245" s="126"/>
      <c r="AR2245" s="126"/>
      <c r="AS2245" s="126"/>
      <c r="AT2245" s="126"/>
      <c r="AU2245" s="126"/>
      <c r="AV2245" s="126"/>
      <c r="AW2245" s="126"/>
      <c r="AX2245" s="126"/>
      <c r="AY2245" s="1"/>
      <c r="EB2245" s="1"/>
      <c r="EC2245" s="13">
        <v>0</v>
      </c>
      <c r="ED2245" s="2"/>
      <c r="EF2245" s="7"/>
      <c r="EH2245" s="1"/>
      <c r="EV2245" s="1"/>
      <c r="EW2245" s="13">
        <v>0</v>
      </c>
      <c r="EX2245" s="2"/>
      <c r="EY2245" s="1"/>
      <c r="EZ2245" s="7"/>
      <c r="FB2245" s="1"/>
      <c r="FP2245" s="1"/>
      <c r="FQ2245" s="13">
        <v>0</v>
      </c>
      <c r="FR2245" s="2"/>
      <c r="FT2245" s="7"/>
      <c r="FV2245" s="1"/>
      <c r="JX2245" s="1"/>
      <c r="KG2245" s="1"/>
      <c r="KH2245" s="67"/>
      <c r="KJ2245" s="66"/>
      <c r="KL2245" s="65"/>
      <c r="KN2245" s="53"/>
      <c r="KP2245" s="64"/>
      <c r="KR2245" s="63"/>
      <c r="KV2245" s="1"/>
      <c r="LQ2245" s="1"/>
      <c r="LR2245" s="1"/>
      <c r="LS2245" s="1"/>
      <c r="LT2245" s="1"/>
      <c r="LU2245" s="1"/>
      <c r="LV2245" s="1"/>
      <c r="LW2245" s="1"/>
      <c r="LX2245" s="1"/>
      <c r="LY2245" s="1"/>
      <c r="LZ2245" s="1"/>
      <c r="MA2245" s="1"/>
      <c r="MB2245" s="1"/>
      <c r="MC2245" s="1"/>
      <c r="MD2245" s="1"/>
      <c r="ME2245" s="1"/>
      <c r="MF2245" s="1"/>
      <c r="MG2245" s="1"/>
      <c r="MH2245" s="1"/>
      <c r="MI2245" s="1"/>
      <c r="MJ2245" s="1"/>
      <c r="MK2245" s="1"/>
      <c r="ML2245" s="1"/>
      <c r="MM2245" s="1"/>
      <c r="MN2245" s="1"/>
      <c r="MO2245" s="1"/>
      <c r="MP2245" s="1"/>
      <c r="MQ2245" s="1"/>
      <c r="MR2245" s="1"/>
      <c r="MS2245" s="1"/>
      <c r="MT2245" s="1"/>
      <c r="MU2245" s="1"/>
      <c r="MV2245" s="1"/>
      <c r="MW2245" s="1"/>
      <c r="MX2245" s="1"/>
      <c r="MY2245" s="1"/>
      <c r="MZ2245" s="1"/>
      <c r="NA2245" s="1"/>
      <c r="NB2245" s="1"/>
      <c r="NC2245" s="1"/>
      <c r="ND2245" s="1"/>
      <c r="NE2245" s="1"/>
      <c r="NF2245" s="1"/>
      <c r="NG2245" s="1"/>
      <c r="NH2245" s="1"/>
      <c r="NI2245" s="1"/>
      <c r="NJ2245" s="1"/>
      <c r="NK2245" s="1"/>
      <c r="NL2245" s="1"/>
      <c r="NM2245" s="1"/>
      <c r="NN2245" s="1"/>
      <c r="NO2245" s="1"/>
      <c r="NP2245" s="1"/>
      <c r="NQ2245" s="1"/>
      <c r="NR2245" s="1"/>
      <c r="NS2245" s="1"/>
      <c r="NT2245" s="1"/>
      <c r="NU2245" s="1"/>
      <c r="NV2245" s="1"/>
      <c r="NW2245" s="1"/>
      <c r="NX2245" s="1"/>
      <c r="NY2245" s="1"/>
      <c r="NZ2245" s="1"/>
      <c r="OA2245" s="1"/>
      <c r="OB2245" s="1"/>
      <c r="OC2245" s="1"/>
      <c r="OD2245" s="1"/>
      <c r="OE2245" s="1"/>
      <c r="OF2245" s="1"/>
      <c r="OG2245" s="1"/>
      <c r="OH2245" s="1"/>
      <c r="OI2245" s="1"/>
      <c r="OJ2245" s="1"/>
      <c r="OK2245" s="1"/>
      <c r="OL2245" s="1"/>
      <c r="OM2245" s="1"/>
      <c r="ON2245" s="1"/>
      <c r="OO2245" s="1"/>
      <c r="OP2245" s="1"/>
      <c r="OQ2245" s="1"/>
      <c r="OR2245" s="1"/>
      <c r="OS2245" s="1"/>
      <c r="OT2245" s="1"/>
      <c r="OU2245" s="1"/>
      <c r="OV2245" s="1"/>
      <c r="OW2245" s="1"/>
      <c r="OX2245" s="1"/>
      <c r="OY2245" s="1"/>
      <c r="OZ2245" s="1"/>
      <c r="PA2245" s="1"/>
      <c r="PB2245" s="34"/>
      <c r="PC2245" s="1"/>
      <c r="PD2245" s="35"/>
      <c r="PE2245" s="1"/>
      <c r="PF2245" s="1"/>
      <c r="PG2245" s="1"/>
      <c r="PH2245" s="1"/>
      <c r="PI2245" s="1"/>
      <c r="PJ2245" s="1"/>
      <c r="PK2245" s="1"/>
      <c r="PL2245" s="2"/>
      <c r="PM2245" s="1"/>
      <c r="PN2245" s="7"/>
      <c r="PO2245" s="1"/>
      <c r="PP2245" s="1"/>
      <c r="PQ2245" s="1"/>
      <c r="PR2245" s="1"/>
      <c r="PS2245" s="1"/>
      <c r="PT2245" s="1"/>
      <c r="PU2245" s="1"/>
      <c r="PV2245" s="36"/>
      <c r="PW2245" s="1"/>
      <c r="PX2245" s="37"/>
      <c r="PY2245" s="1"/>
      <c r="PZ2245" s="1"/>
      <c r="QA2245" s="1"/>
      <c r="QB2245" s="1"/>
      <c r="QC2245" s="1"/>
      <c r="QD2245" s="1"/>
      <c r="QE2245" s="1"/>
      <c r="QF2245" s="2"/>
      <c r="QG2245" s="1"/>
      <c r="QH2245" s="7"/>
      <c r="QI2245" s="1"/>
      <c r="QJ2245" s="1"/>
      <c r="QK2245" s="1"/>
      <c r="QL2245" s="1"/>
      <c r="QM2245" s="1"/>
      <c r="QN2245" s="1"/>
      <c r="QO2245" s="1"/>
      <c r="QP2245" s="1"/>
      <c r="QQ2245" s="1"/>
      <c r="QR2245" s="1"/>
      <c r="QS2245" s="1"/>
      <c r="QT2245" s="1"/>
      <c r="QU2245" s="1"/>
      <c r="QV2245" s="1"/>
      <c r="QW2245" s="1"/>
      <c r="QX2245" s="1"/>
      <c r="QY2245" s="1"/>
      <c r="QZ2245" s="1"/>
      <c r="RA2245" s="1"/>
      <c r="RB2245" s="1"/>
      <c r="RC2245" s="1"/>
      <c r="RD2245" s="1"/>
      <c r="RE2245" s="1"/>
      <c r="RF2245" s="1"/>
      <c r="RG2245" s="1"/>
      <c r="RH2245" s="1"/>
      <c r="RI2245" s="1"/>
      <c r="RJ2245" s="1"/>
      <c r="RK2245" s="1"/>
      <c r="RL2245" s="1"/>
      <c r="RM2245" s="1"/>
      <c r="RN2245" s="1"/>
      <c r="RO2245" s="1"/>
      <c r="RP2245" s="1"/>
      <c r="RQ2245" s="1"/>
      <c r="RR2245" s="1"/>
      <c r="RS2245" s="1"/>
      <c r="RT2245" s="1"/>
      <c r="RU2245" s="1"/>
      <c r="RV2245" s="1"/>
      <c r="RW2245" s="1"/>
      <c r="RX2245" s="1"/>
      <c r="RY2245" s="1"/>
      <c r="RZ2245" s="1"/>
      <c r="SA2245" s="1"/>
      <c r="SB2245" s="1"/>
      <c r="SC2245" s="1"/>
      <c r="SD2245" s="1"/>
      <c r="SE2245" s="1"/>
      <c r="SF2245" s="1"/>
      <c r="SG2245" s="1"/>
      <c r="SH2245" s="1"/>
      <c r="SI2245" s="1"/>
      <c r="SJ2245" s="1"/>
      <c r="SK2245" s="1"/>
      <c r="SL2245" s="1"/>
      <c r="SM2245" s="1"/>
      <c r="SN2245" s="1"/>
      <c r="SO2245" s="1"/>
      <c r="SP2245" s="1"/>
      <c r="SQ2245" s="1"/>
      <c r="SR2245" s="1"/>
      <c r="SS2245" s="1"/>
      <c r="ST2245" s="1"/>
      <c r="SU2245" s="1"/>
      <c r="SV2245" s="1"/>
      <c r="SW2245" s="1"/>
      <c r="SX2245" s="1"/>
      <c r="SY2245" s="1"/>
      <c r="SZ2245" s="1"/>
      <c r="TA2245" s="1"/>
      <c r="TB2245" s="1"/>
      <c r="TC2245" s="1"/>
      <c r="TD2245" s="1"/>
      <c r="TE2245" s="1"/>
      <c r="TF2245" s="1"/>
      <c r="TG2245" s="1"/>
      <c r="TH2245" s="1"/>
      <c r="TI2245" s="1"/>
      <c r="TJ2245" s="1"/>
      <c r="TK2245" s="1"/>
      <c r="TL2245" s="1"/>
      <c r="TM2245" s="1"/>
      <c r="TN2245" s="1"/>
      <c r="TO2245" s="1"/>
      <c r="TP2245" s="1"/>
      <c r="TQ2245" s="1"/>
      <c r="TR2245" s="1"/>
      <c r="TS2245" s="1"/>
      <c r="TT2245" s="1"/>
      <c r="TU2245" s="1"/>
      <c r="TV2245" s="1"/>
      <c r="TW2245" s="1"/>
      <c r="TX2245" s="1"/>
      <c r="TY2245" s="1"/>
      <c r="TZ2245" s="1"/>
      <c r="UA2245" s="1"/>
      <c r="UB2245" s="1"/>
      <c r="UC2245" s="1"/>
      <c r="UD2245" s="1"/>
      <c r="UE2245" s="1"/>
      <c r="UF2245" s="1"/>
      <c r="UG2245" s="1"/>
      <c r="UH2245" s="1"/>
      <c r="UI2245" s="1"/>
      <c r="UJ2245" s="1"/>
      <c r="UK2245" s="1"/>
      <c r="UL2245" s="1"/>
      <c r="UM2245" s="1"/>
      <c r="UN2245" s="1"/>
      <c r="UO2245" s="1"/>
      <c r="UP2245" s="1"/>
      <c r="UQ2245" s="1"/>
      <c r="UR2245" s="1"/>
      <c r="US2245" s="1"/>
      <c r="UT2245" s="1"/>
      <c r="UU2245" s="1"/>
      <c r="UV2245" s="1"/>
      <c r="UW2245" s="1"/>
      <c r="UX2245" s="1"/>
      <c r="UY2245" s="1"/>
      <c r="UZ2245" s="1"/>
      <c r="VA2245" s="1"/>
      <c r="VB2245" s="1"/>
      <c r="VC2245" s="1"/>
      <c r="VD2245" s="1"/>
      <c r="VE2245" s="1"/>
      <c r="VF2245" s="1"/>
      <c r="VT2245" s="1"/>
    </row>
    <row r="2246" spans="14:592" ht="15" thickBot="1" x14ac:dyDescent="0.35">
      <c r="N2246" s="1"/>
      <c r="O2246" s="34"/>
      <c r="Q2246" s="35"/>
      <c r="S2246" s="36"/>
      <c r="U2246" s="37"/>
      <c r="W2246" s="52"/>
      <c r="Y2246" s="53"/>
      <c r="AI2246" s="1"/>
      <c r="AJ2246" s="126"/>
      <c r="AK2246" s="126"/>
      <c r="AL2246" s="126"/>
      <c r="AM2246" s="126"/>
      <c r="AN2246" s="126"/>
      <c r="AO2246" s="126"/>
      <c r="AP2246" s="126"/>
      <c r="AQ2246" s="126"/>
      <c r="AR2246" s="126"/>
      <c r="AS2246" s="126"/>
      <c r="AT2246" s="126"/>
      <c r="AU2246" s="126"/>
      <c r="AV2246" s="126"/>
      <c r="AW2246" s="126"/>
      <c r="AX2246" s="126"/>
      <c r="AY2246" s="1"/>
      <c r="EB2246" s="1"/>
      <c r="EC2246" s="14">
        <v>1</v>
      </c>
      <c r="ED2246" s="2"/>
      <c r="EF2246" s="7"/>
      <c r="EH2246" s="1"/>
      <c r="EV2246" s="1"/>
      <c r="EW2246" s="14">
        <v>1</v>
      </c>
      <c r="EX2246" s="2"/>
      <c r="EZ2246" s="7"/>
      <c r="FB2246" s="1"/>
      <c r="FP2246" s="1"/>
      <c r="FQ2246" s="14">
        <v>1</v>
      </c>
      <c r="FR2246" s="2"/>
      <c r="FT2246" s="7"/>
      <c r="FV2246" s="1"/>
      <c r="JX2246" s="1"/>
      <c r="KG2246" s="1"/>
      <c r="KH2246" s="67"/>
      <c r="KJ2246" s="66"/>
      <c r="KL2246" s="65"/>
      <c r="KN2246" s="53"/>
      <c r="KP2246" s="64"/>
      <c r="KR2246" s="63"/>
      <c r="KV2246" s="1"/>
      <c r="LQ2246" s="1"/>
      <c r="LR2246" s="125" t="s">
        <v>62</v>
      </c>
      <c r="LS2246" s="125"/>
      <c r="LT2246" s="125"/>
      <c r="LU2246" s="125"/>
      <c r="LV2246" s="125"/>
      <c r="LW2246" s="125"/>
      <c r="LX2246" s="125"/>
      <c r="LY2246" s="125"/>
      <c r="LZ2246" s="125"/>
      <c r="MA2246" s="125"/>
      <c r="MB2246" s="125"/>
      <c r="MC2246" s="125"/>
      <c r="MD2246" s="125"/>
      <c r="ME2246" s="125"/>
      <c r="MF2246" s="125"/>
      <c r="MG2246" s="1"/>
      <c r="PB2246" s="34"/>
      <c r="PD2246" s="35"/>
      <c r="PJ2246" s="1"/>
      <c r="PL2246" s="2" t="s">
        <v>58</v>
      </c>
      <c r="PN2246" s="7" t="s">
        <v>59</v>
      </c>
      <c r="PP2246" s="1"/>
      <c r="PV2246" s="36"/>
      <c r="PX2246" s="37"/>
      <c r="QD2246" s="1"/>
      <c r="QF2246" s="2" t="s">
        <v>60</v>
      </c>
      <c r="QH2246" s="7" t="s">
        <v>61</v>
      </c>
      <c r="QJ2246" s="1"/>
      <c r="VF2246" s="1"/>
      <c r="VT2246" s="1"/>
    </row>
    <row r="2247" spans="14:592" x14ac:dyDescent="0.3">
      <c r="N2247" s="1"/>
      <c r="O2247" s="34"/>
      <c r="Q2247" s="35"/>
      <c r="S2247" s="36"/>
      <c r="U2247" s="37"/>
      <c r="W2247" s="52"/>
      <c r="Y2247" s="53"/>
      <c r="AI2247" s="1"/>
      <c r="AJ2247" s="126"/>
      <c r="AK2247" s="126"/>
      <c r="AL2247" s="126"/>
      <c r="AM2247" s="126"/>
      <c r="AN2247" s="126"/>
      <c r="AO2247" s="126"/>
      <c r="AP2247" s="126"/>
      <c r="AQ2247" s="126"/>
      <c r="AR2247" s="126"/>
      <c r="AS2247" s="126"/>
      <c r="AT2247" s="126"/>
      <c r="AU2247" s="126"/>
      <c r="AV2247" s="126"/>
      <c r="AW2247" s="126"/>
      <c r="AX2247" s="126"/>
      <c r="AY2247" s="1"/>
      <c r="EB2247" s="1"/>
      <c r="ED2247" s="2"/>
      <c r="EF2247" s="7"/>
      <c r="EH2247" s="1"/>
      <c r="EV2247" s="1"/>
      <c r="EX2247" s="2"/>
      <c r="EY2247" s="1"/>
      <c r="EZ2247" s="7"/>
      <c r="FB2247" s="1"/>
      <c r="FP2247" s="1"/>
      <c r="FR2247" s="2"/>
      <c r="FT2247" s="7"/>
      <c r="FV2247" s="1"/>
      <c r="JX2247" s="1"/>
      <c r="KG2247" s="1"/>
      <c r="KH2247" s="67"/>
      <c r="KJ2247" s="66"/>
      <c r="KL2247" s="65"/>
      <c r="KN2247" s="53"/>
      <c r="KP2247" s="64"/>
      <c r="KR2247" s="63"/>
      <c r="KV2247" s="1"/>
      <c r="LQ2247" s="1"/>
      <c r="LR2247" s="125"/>
      <c r="LS2247" s="125"/>
      <c r="LT2247" s="125"/>
      <c r="LU2247" s="125"/>
      <c r="LV2247" s="125"/>
      <c r="LW2247" s="125"/>
      <c r="LX2247" s="125"/>
      <c r="LY2247" s="125"/>
      <c r="LZ2247" s="125"/>
      <c r="MA2247" s="125"/>
      <c r="MB2247" s="125"/>
      <c r="MC2247" s="125"/>
      <c r="MD2247" s="125"/>
      <c r="ME2247" s="125"/>
      <c r="MF2247" s="125"/>
      <c r="MG2247" s="1"/>
      <c r="PB2247" s="34"/>
      <c r="PD2247" s="35"/>
      <c r="PJ2247" s="1"/>
      <c r="PL2247" s="4">
        <f t="array" ref="PL2247:PL2249">PL2256:PL2258*PK2251:PK2253</f>
        <v>0</v>
      </c>
      <c r="PN2247" s="8">
        <f t="array" ref="PN2247:PN2249">PN2242:PN2244</f>
        <v>-2.8047674787884218E-4</v>
      </c>
      <c r="PP2247" s="1"/>
      <c r="PV2247" s="36"/>
      <c r="PX2247" s="37"/>
      <c r="QD2247" s="1"/>
      <c r="QF2247" s="4">
        <f t="array" ref="QF2247:QF2249">QF2256:QF2258*QE2251:QE2253</f>
        <v>0</v>
      </c>
      <c r="QH2247" s="8">
        <f t="array" ref="QH2247:QH2249">QH2242:QH2244</f>
        <v>4.0540505347010448E-5</v>
      </c>
      <c r="QJ2247" s="1"/>
      <c r="VF2247" s="1"/>
      <c r="VT2247" s="1"/>
    </row>
    <row r="2248" spans="14:592" ht="15" thickBot="1" x14ac:dyDescent="0.35">
      <c r="N2248" s="1"/>
      <c r="O2248" s="34"/>
      <c r="Q2248" s="35"/>
      <c r="S2248" s="36"/>
      <c r="U2248" s="37"/>
      <c r="W2248" s="52"/>
      <c r="Y2248" s="53"/>
      <c r="AI2248" s="1"/>
      <c r="AJ2248" s="126"/>
      <c r="AK2248" s="126"/>
      <c r="AL2248" s="126"/>
      <c r="AM2248" s="126"/>
      <c r="AN2248" s="126"/>
      <c r="AO2248" s="126"/>
      <c r="AP2248" s="126"/>
      <c r="AQ2248" s="126"/>
      <c r="AR2248" s="126"/>
      <c r="AS2248" s="126"/>
      <c r="AT2248" s="126"/>
      <c r="AU2248" s="126"/>
      <c r="AV2248" s="126"/>
      <c r="AW2248" s="126"/>
      <c r="AX2248" s="126"/>
      <c r="AY2248" s="1"/>
      <c r="EB2248" s="1"/>
      <c r="ED2248" s="2" t="s">
        <v>14</v>
      </c>
      <c r="EF2248" s="7" t="s">
        <v>15</v>
      </c>
      <c r="EH2248" s="1"/>
      <c r="EV2248" s="1"/>
      <c r="EX2248" s="2" t="s">
        <v>14</v>
      </c>
      <c r="EZ2248" s="7" t="s">
        <v>15</v>
      </c>
      <c r="FB2248" s="1"/>
      <c r="FP2248" s="1"/>
      <c r="FR2248" s="2" t="s">
        <v>14</v>
      </c>
      <c r="FT2248" s="7" t="s">
        <v>15</v>
      </c>
      <c r="FV2248" s="1"/>
      <c r="JX2248" s="1"/>
      <c r="KG2248" s="1"/>
      <c r="KH2248" s="67"/>
      <c r="KJ2248" s="66"/>
      <c r="KL2248" s="65"/>
      <c r="KN2248" s="53"/>
      <c r="KP2248" s="64"/>
      <c r="KR2248" s="63"/>
      <c r="KV2248" s="1"/>
      <c r="LQ2248" s="1"/>
      <c r="LR2248" s="125"/>
      <c r="LS2248" s="125"/>
      <c r="LT2248" s="125"/>
      <c r="LU2248" s="125"/>
      <c r="LV2248" s="125"/>
      <c r="LW2248" s="125"/>
      <c r="LX2248" s="125"/>
      <c r="LY2248" s="125"/>
      <c r="LZ2248" s="125"/>
      <c r="MA2248" s="125"/>
      <c r="MB2248" s="125"/>
      <c r="MC2248" s="125"/>
      <c r="MD2248" s="125"/>
      <c r="ME2248" s="125"/>
      <c r="MF2248" s="125"/>
      <c r="MG2248" s="1"/>
      <c r="PB2248" s="34"/>
      <c r="PD2248" s="35"/>
      <c r="PJ2248" s="1"/>
      <c r="PL2248" s="5">
        <v>0.87493362563979504</v>
      </c>
      <c r="PN2248" s="9">
        <v>1.3455424374476886E-4</v>
      </c>
      <c r="PP2248" s="1"/>
      <c r="PV2248" s="36"/>
      <c r="PX2248" s="37"/>
      <c r="QD2248" s="1"/>
      <c r="QF2248" s="5">
        <v>0.58964180944589084</v>
      </c>
      <c r="QH2248" s="9">
        <v>-1.5436447681188096E-5</v>
      </c>
      <c r="QJ2248" s="1"/>
      <c r="VF2248" s="1"/>
      <c r="VT2248" s="1"/>
    </row>
    <row r="2249" spans="14:592" ht="15" thickBot="1" x14ac:dyDescent="0.35">
      <c r="N2249" s="1"/>
      <c r="O2249" s="34"/>
      <c r="Q2249" s="35"/>
      <c r="S2249" s="36"/>
      <c r="U2249" s="37"/>
      <c r="W2249" s="52"/>
      <c r="Y2249" s="53"/>
      <c r="AI2249" s="1"/>
      <c r="AJ2249" s="126"/>
      <c r="AK2249" s="126"/>
      <c r="AL2249" s="126"/>
      <c r="AM2249" s="126"/>
      <c r="AN2249" s="126"/>
      <c r="AO2249" s="126"/>
      <c r="AP2249" s="126"/>
      <c r="AQ2249" s="126"/>
      <c r="AR2249" s="126"/>
      <c r="AS2249" s="126"/>
      <c r="AT2249" s="126"/>
      <c r="AU2249" s="126"/>
      <c r="AV2249" s="126"/>
      <c r="AW2249" s="126"/>
      <c r="AX2249" s="126"/>
      <c r="AY2249" s="1"/>
      <c r="EB2249" s="1"/>
      <c r="ED2249" s="4">
        <f t="array" ref="ED2249:ED2251">ED2254:ED2256</f>
        <v>0.53299727853731071</v>
      </c>
      <c r="EF2249" s="8">
        <f t="array" ref="EF2249:EF2251">EF2240:EF2242*EC2244:EC2246</f>
        <v>0</v>
      </c>
      <c r="EH2249" s="1"/>
      <c r="EV2249" s="1"/>
      <c r="EX2249" s="4">
        <f t="array" ref="EX2249:EX2251">EX2254:EX2256</f>
        <v>0.53299728055633067</v>
      </c>
      <c r="EY2249" s="1"/>
      <c r="EZ2249" s="8">
        <f t="array" ref="EZ2249:EZ2251">EZ2240:EZ2242*EW2244:EW2246</f>
        <v>0</v>
      </c>
      <c r="FB2249" s="1"/>
      <c r="FP2249" s="1"/>
      <c r="FR2249" s="4">
        <f t="array" ref="FR2249:FR2251">FR2254:FR2256</f>
        <v>0.53299727967567878</v>
      </c>
      <c r="FT2249" s="8">
        <f t="array" ref="FT2249:FT2251">FT2240:FT2242*FQ2244:FQ2246</f>
        <v>0</v>
      </c>
      <c r="FV2249" s="1"/>
      <c r="JX2249" s="1"/>
      <c r="KG2249" s="1"/>
      <c r="KH2249" s="67"/>
      <c r="KJ2249" s="66"/>
      <c r="KL2249" s="65"/>
      <c r="KN2249" s="53"/>
      <c r="KP2249" s="64"/>
      <c r="KR2249" s="63"/>
      <c r="KV2249" s="1"/>
      <c r="LQ2249" s="1"/>
      <c r="LR2249" s="125"/>
      <c r="LS2249" s="125"/>
      <c r="LT2249" s="125"/>
      <c r="LU2249" s="125"/>
      <c r="LV2249" s="125"/>
      <c r="LW2249" s="125"/>
      <c r="LX2249" s="125"/>
      <c r="LY2249" s="125"/>
      <c r="LZ2249" s="125"/>
      <c r="MA2249" s="125"/>
      <c r="MB2249" s="125"/>
      <c r="MC2249" s="125"/>
      <c r="MD2249" s="125"/>
      <c r="ME2249" s="125"/>
      <c r="MF2249" s="125"/>
      <c r="MG2249" s="1"/>
      <c r="PB2249" s="34"/>
      <c r="PD2249" s="35"/>
      <c r="PJ2249" s="1"/>
      <c r="PL2249" s="6">
        <v>-4.8673483377864795</v>
      </c>
      <c r="PN2249" s="10">
        <v>1.4592250413407326E-4</v>
      </c>
      <c r="PP2249" s="1"/>
      <c r="PV2249" s="36"/>
      <c r="PX2249" s="37"/>
      <c r="QD2249" s="1"/>
      <c r="QF2249" s="6">
        <v>-4.4256065052648088</v>
      </c>
      <c r="QH2249" s="10">
        <v>-2.5104057665822349E-5</v>
      </c>
      <c r="QJ2249" s="1"/>
      <c r="VF2249" s="1"/>
      <c r="VT2249" s="1"/>
    </row>
    <row r="2250" spans="14:592" ht="15" thickBot="1" x14ac:dyDescent="0.35">
      <c r="N2250" s="1"/>
      <c r="O2250" s="34"/>
      <c r="Q2250" s="35"/>
      <c r="S2250" s="36"/>
      <c r="U2250" s="37"/>
      <c r="W2250" s="52"/>
      <c r="Y2250" s="53"/>
      <c r="AI2250" s="1"/>
      <c r="AJ2250" s="126"/>
      <c r="AK2250" s="126"/>
      <c r="AL2250" s="126"/>
      <c r="AM2250" s="126"/>
      <c r="AN2250" s="126"/>
      <c r="AO2250" s="126"/>
      <c r="AP2250" s="126"/>
      <c r="AQ2250" s="126"/>
      <c r="AR2250" s="126"/>
      <c r="AS2250" s="126"/>
      <c r="AT2250" s="126"/>
      <c r="AU2250" s="126"/>
      <c r="AV2250" s="126"/>
      <c r="AW2250" s="126"/>
      <c r="AX2250" s="126"/>
      <c r="AY2250" s="1"/>
      <c r="EB2250" s="1"/>
      <c r="ED2250" s="5">
        <v>0.9858125397454105</v>
      </c>
      <c r="EF2250" s="9">
        <v>0</v>
      </c>
      <c r="EH2250" s="1"/>
      <c r="EV2250" s="1"/>
      <c r="EX2250" s="5">
        <v>0.98581254854704614</v>
      </c>
      <c r="EZ2250" s="9">
        <v>0</v>
      </c>
      <c r="FB2250" s="1"/>
      <c r="FP2250" s="1"/>
      <c r="FR2250" s="5">
        <v>0.98581254504502858</v>
      </c>
      <c r="FT2250" s="9">
        <v>0</v>
      </c>
      <c r="FV2250" s="1"/>
      <c r="JX2250" s="1"/>
      <c r="KG2250" s="1"/>
      <c r="KH2250" s="67"/>
      <c r="KJ2250" s="66"/>
      <c r="KL2250" s="65"/>
      <c r="KN2250" s="53"/>
      <c r="KP2250" s="64"/>
      <c r="KR2250" s="63"/>
      <c r="KV2250" s="1"/>
      <c r="LQ2250" s="1"/>
      <c r="LR2250" s="125"/>
      <c r="LS2250" s="125"/>
      <c r="LT2250" s="125"/>
      <c r="LU2250" s="125"/>
      <c r="LV2250" s="125"/>
      <c r="LW2250" s="125"/>
      <c r="LX2250" s="125"/>
      <c r="LY2250" s="125"/>
      <c r="LZ2250" s="125"/>
      <c r="MA2250" s="125"/>
      <c r="MB2250" s="125"/>
      <c r="MC2250" s="125"/>
      <c r="MD2250" s="125"/>
      <c r="ME2250" s="125"/>
      <c r="MF2250" s="125"/>
      <c r="MG2250" s="1"/>
      <c r="PB2250" s="34"/>
      <c r="PD2250" s="35"/>
      <c r="PJ2250" s="1"/>
      <c r="PK2250" t="s">
        <v>63</v>
      </c>
      <c r="PL2250" s="2"/>
      <c r="PN2250" s="7"/>
      <c r="PP2250" s="1"/>
      <c r="PV2250" s="36"/>
      <c r="PX2250" s="37"/>
      <c r="QD2250" s="1"/>
      <c r="QE2250" t="s">
        <v>63</v>
      </c>
      <c r="QF2250" s="2"/>
      <c r="QH2250" s="7"/>
      <c r="QJ2250" s="1"/>
      <c r="VF2250" s="1"/>
      <c r="VT2250" s="1"/>
    </row>
    <row r="2251" spans="14:592" ht="15" thickBot="1" x14ac:dyDescent="0.35">
      <c r="N2251" s="1"/>
      <c r="O2251" s="34"/>
      <c r="Q2251" s="35"/>
      <c r="S2251" s="36"/>
      <c r="U2251" s="37"/>
      <c r="W2251" s="52"/>
      <c r="Y2251" s="53"/>
      <c r="AI2251" s="1"/>
      <c r="AJ2251" s="126"/>
      <c r="AK2251" s="126"/>
      <c r="AL2251" s="126"/>
      <c r="AM2251" s="126"/>
      <c r="AN2251" s="126"/>
      <c r="AO2251" s="126"/>
      <c r="AP2251" s="126"/>
      <c r="AQ2251" s="126"/>
      <c r="AR2251" s="126"/>
      <c r="AS2251" s="126"/>
      <c r="AT2251" s="126"/>
      <c r="AU2251" s="126"/>
      <c r="AV2251" s="126"/>
      <c r="AW2251" s="126"/>
      <c r="AX2251" s="126"/>
      <c r="AY2251" s="1"/>
      <c r="EB2251" s="1"/>
      <c r="ED2251" s="6">
        <v>0.79372428710107901</v>
      </c>
      <c r="EF2251" s="10">
        <v>-2.3603267476798025E-2</v>
      </c>
      <c r="EH2251" s="1"/>
      <c r="EV2251" s="1"/>
      <c r="EX2251" s="6">
        <v>0.79372427927950784</v>
      </c>
      <c r="EY2251" s="1"/>
      <c r="EZ2251" s="10">
        <v>-2.3107010846095989E-2</v>
      </c>
      <c r="FB2251" s="1"/>
      <c r="FP2251" s="1"/>
      <c r="FR2251" s="6">
        <v>0.79372428243620252</v>
      </c>
      <c r="FT2251" s="10">
        <v>-2.3306448920183576E-2</v>
      </c>
      <c r="FV2251" s="1"/>
      <c r="JX2251" s="1"/>
      <c r="KG2251" s="1"/>
      <c r="KH2251" s="67"/>
      <c r="KJ2251" s="66"/>
      <c r="KL2251" s="65"/>
      <c r="KN2251" s="53"/>
      <c r="KP2251" s="64"/>
      <c r="KR2251" s="63"/>
      <c r="KV2251" s="1"/>
      <c r="LQ2251" s="1"/>
      <c r="LR2251" s="125"/>
      <c r="LS2251" s="125"/>
      <c r="LT2251" s="125"/>
      <c r="LU2251" s="125"/>
      <c r="LV2251" s="125"/>
      <c r="LW2251" s="125"/>
      <c r="LX2251" s="125"/>
      <c r="LY2251" s="125"/>
      <c r="LZ2251" s="125"/>
      <c r="MA2251" s="125"/>
      <c r="MB2251" s="125"/>
      <c r="MC2251" s="125"/>
      <c r="MD2251" s="125"/>
      <c r="ME2251" s="125"/>
      <c r="MF2251" s="125"/>
      <c r="MG2251" s="1"/>
      <c r="PB2251" s="34"/>
      <c r="PD2251" s="35"/>
      <c r="PJ2251" s="1"/>
      <c r="PK2251" s="12">
        <v>0</v>
      </c>
      <c r="PL2251" s="2"/>
      <c r="PN2251" s="7"/>
      <c r="PP2251" s="1"/>
      <c r="PV2251" s="36"/>
      <c r="PX2251" s="37"/>
      <c r="QD2251" s="1"/>
      <c r="QE2251" s="12">
        <f t="array" ref="QE2251:QE2253">PK2251:PK2253</f>
        <v>0</v>
      </c>
      <c r="QF2251" s="2"/>
      <c r="QH2251" s="7"/>
      <c r="QJ2251" s="1"/>
      <c r="VF2251" s="1"/>
      <c r="VT2251" s="1"/>
    </row>
    <row r="2252" spans="14:592" x14ac:dyDescent="0.3">
      <c r="N2252" s="1"/>
      <c r="O2252" s="34"/>
      <c r="Q2252" s="35"/>
      <c r="S2252" s="36"/>
      <c r="U2252" s="37"/>
      <c r="W2252" s="52"/>
      <c r="Y2252" s="53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2"/>
      <c r="EE2252" s="1"/>
      <c r="EF2252" s="7"/>
      <c r="EG2252" s="1"/>
      <c r="EH2252" s="1"/>
      <c r="EI2252" s="1"/>
      <c r="EJ2252" s="1"/>
      <c r="EK2252" s="1"/>
      <c r="EL2252" s="1"/>
      <c r="EM2252" s="1"/>
      <c r="EN2252" s="1"/>
      <c r="EO2252" s="1"/>
      <c r="EP2252" s="1"/>
      <c r="EQ2252" s="1"/>
      <c r="ER2252" s="1"/>
      <c r="ES2252" s="1"/>
      <c r="ET2252" s="1"/>
      <c r="EU2252" s="1"/>
      <c r="EV2252" s="1"/>
      <c r="EW2252" s="1"/>
      <c r="EX2252" s="2"/>
      <c r="EY2252" s="1"/>
      <c r="EZ2252" s="7"/>
      <c r="FA2252" s="1"/>
      <c r="FB2252" s="1"/>
      <c r="FC2252" s="1"/>
      <c r="FD2252" s="1"/>
      <c r="FE2252" s="1"/>
      <c r="FF2252" s="1"/>
      <c r="FG2252" s="1"/>
      <c r="FH2252" s="1"/>
      <c r="FI2252" s="1"/>
      <c r="FJ2252" s="1"/>
      <c r="FK2252" s="1"/>
      <c r="FL2252" s="1"/>
      <c r="FM2252" s="1"/>
      <c r="FN2252" s="1"/>
      <c r="FO2252" s="1"/>
      <c r="FP2252" s="1"/>
      <c r="FQ2252" s="1"/>
      <c r="FR2252" s="2"/>
      <c r="FS2252" s="1"/>
      <c r="FT2252" s="7"/>
      <c r="FU2252" s="1"/>
      <c r="FV2252" s="1"/>
      <c r="FW2252" s="1"/>
      <c r="FX2252" s="1"/>
      <c r="FY2252" s="1"/>
      <c r="FZ2252" s="1"/>
      <c r="GA2252" s="1"/>
      <c r="GB2252" s="1"/>
      <c r="GC2252" s="1"/>
      <c r="GD2252" s="1"/>
      <c r="GE2252" s="1"/>
      <c r="GF2252" s="1"/>
      <c r="GG2252" s="1"/>
      <c r="GH2252" s="1"/>
      <c r="GI2252" s="1"/>
      <c r="GJ2252" s="1"/>
      <c r="GK2252" s="1"/>
      <c r="GL2252" s="1"/>
      <c r="GM2252" s="1"/>
      <c r="GN2252" s="1"/>
      <c r="GO2252" s="1"/>
      <c r="GP2252" s="1"/>
      <c r="GQ2252" s="1"/>
      <c r="GR2252" s="1"/>
      <c r="GS2252" s="1"/>
      <c r="GT2252" s="1"/>
      <c r="GU2252" s="1"/>
      <c r="GV2252" s="1"/>
      <c r="GW2252" s="1"/>
      <c r="GX2252" s="1"/>
      <c r="GY2252" s="1"/>
      <c r="GZ2252" s="1"/>
      <c r="HA2252" s="1"/>
      <c r="HB2252" s="1"/>
      <c r="HC2252" s="1"/>
      <c r="HD2252" s="1"/>
      <c r="HE2252" s="1"/>
      <c r="HF2252" s="1"/>
      <c r="HG2252" s="1"/>
      <c r="HH2252" s="1"/>
      <c r="HI2252" s="1"/>
      <c r="HJ2252" s="1"/>
      <c r="HK2252" s="1"/>
      <c r="HL2252" s="1"/>
      <c r="HM2252" s="1"/>
      <c r="HN2252" s="1"/>
      <c r="HO2252" s="1"/>
      <c r="HP2252" s="1"/>
      <c r="HQ2252" s="1"/>
      <c r="HR2252" s="1"/>
      <c r="HS2252" s="1"/>
      <c r="HT2252" s="1"/>
      <c r="HU2252" s="1"/>
      <c r="HV2252" s="1"/>
      <c r="HW2252" s="1"/>
      <c r="HX2252" s="1"/>
      <c r="HY2252" s="1"/>
      <c r="HZ2252" s="1"/>
      <c r="IA2252" s="1"/>
      <c r="IB2252" s="1"/>
      <c r="IC2252" s="1"/>
      <c r="ID2252" s="1"/>
      <c r="IE2252" s="1"/>
      <c r="IF2252" s="1"/>
      <c r="IG2252" s="1"/>
      <c r="IH2252" s="1"/>
      <c r="II2252" s="1"/>
      <c r="IJ2252" s="1"/>
      <c r="IK2252" s="1"/>
      <c r="IL2252" s="1"/>
      <c r="IM2252" s="1"/>
      <c r="IN2252" s="1"/>
      <c r="IO2252" s="1"/>
      <c r="IP2252" s="1"/>
      <c r="IQ2252" s="1"/>
      <c r="IR2252" s="1"/>
      <c r="IS2252" s="1"/>
      <c r="IT2252" s="1"/>
      <c r="IU2252" s="1"/>
      <c r="IV2252" s="1"/>
      <c r="IW2252" s="1"/>
      <c r="IX2252" s="1"/>
      <c r="IY2252" s="1"/>
      <c r="IZ2252" s="1"/>
      <c r="JA2252" s="1"/>
      <c r="JB2252" s="1"/>
      <c r="JC2252" s="1"/>
      <c r="JD2252" s="1"/>
      <c r="JE2252" s="1"/>
      <c r="JF2252" s="1"/>
      <c r="JG2252" s="1"/>
      <c r="JH2252" s="1"/>
      <c r="JI2252" s="1"/>
      <c r="JJ2252" s="1"/>
      <c r="JK2252" s="1"/>
      <c r="JL2252" s="1"/>
      <c r="JM2252" s="1"/>
      <c r="JN2252" s="1"/>
      <c r="JO2252" s="1"/>
      <c r="JP2252" s="1"/>
      <c r="JQ2252" s="1"/>
      <c r="JR2252" s="1"/>
      <c r="JS2252" s="1"/>
      <c r="JT2252" s="1"/>
      <c r="JU2252" s="1"/>
      <c r="JV2252" s="1"/>
      <c r="JW2252" s="1"/>
      <c r="JX2252" s="1"/>
      <c r="KG2252" s="1"/>
      <c r="KH2252" s="67"/>
      <c r="KJ2252" s="66"/>
      <c r="KL2252" s="65"/>
      <c r="KN2252" s="53"/>
      <c r="KP2252" s="64"/>
      <c r="KR2252" s="63"/>
      <c r="KV2252" s="1"/>
      <c r="LQ2252" s="1"/>
      <c r="LR2252" s="125"/>
      <c r="LS2252" s="125"/>
      <c r="LT2252" s="125"/>
      <c r="LU2252" s="125"/>
      <c r="LV2252" s="125"/>
      <c r="LW2252" s="125"/>
      <c r="LX2252" s="125"/>
      <c r="LY2252" s="125"/>
      <c r="LZ2252" s="125"/>
      <c r="MA2252" s="125"/>
      <c r="MB2252" s="125"/>
      <c r="MC2252" s="125"/>
      <c r="MD2252" s="125"/>
      <c r="ME2252" s="125"/>
      <c r="MF2252" s="125"/>
      <c r="MG2252" s="1"/>
      <c r="PB2252" s="34"/>
      <c r="PD2252" s="35"/>
      <c r="PJ2252" s="1"/>
      <c r="PK2252" s="13">
        <v>1</v>
      </c>
      <c r="PL2252" s="2"/>
      <c r="PN2252" s="7"/>
      <c r="PP2252" s="1"/>
      <c r="PV2252" s="36"/>
      <c r="PX2252" s="37"/>
      <c r="QD2252" s="1"/>
      <c r="QE2252" s="13">
        <v>1</v>
      </c>
      <c r="QF2252" s="2"/>
      <c r="QH2252" s="7"/>
      <c r="QJ2252" s="1"/>
      <c r="VF2252" s="1"/>
      <c r="VT2252" s="1"/>
    </row>
    <row r="2253" spans="14:592" ht="15" thickBot="1" x14ac:dyDescent="0.35">
      <c r="N2253" s="1"/>
      <c r="O2253" s="34"/>
      <c r="Q2253" s="35"/>
      <c r="S2253" s="36"/>
      <c r="U2253" s="37"/>
      <c r="W2253" s="52"/>
      <c r="Y2253" s="53"/>
      <c r="AI2253" s="1"/>
      <c r="AJ2253" s="129" t="s">
        <v>81</v>
      </c>
      <c r="AK2253" s="129"/>
      <c r="AL2253" s="129"/>
      <c r="AM2253" s="129"/>
      <c r="AN2253" s="129"/>
      <c r="AO2253" s="129"/>
      <c r="AP2253" s="129"/>
      <c r="AQ2253" s="129"/>
      <c r="AR2253" s="129"/>
      <c r="AS2253" s="129"/>
      <c r="AT2253" s="129"/>
      <c r="AU2253" s="129"/>
      <c r="AV2253" s="129"/>
      <c r="AW2253" s="129"/>
      <c r="AX2253" s="129"/>
      <c r="AY2253" s="1"/>
      <c r="DU2253" s="1"/>
      <c r="EB2253" t="s">
        <v>82</v>
      </c>
      <c r="ED2253" s="2" t="s">
        <v>83</v>
      </c>
      <c r="EF2253" s="7" t="s">
        <v>84</v>
      </c>
      <c r="EH2253" t="s">
        <v>85</v>
      </c>
      <c r="EO2253" s="1"/>
      <c r="EV2253" t="s">
        <v>82</v>
      </c>
      <c r="EX2253" s="2" t="s">
        <v>86</v>
      </c>
      <c r="EY2253" s="1"/>
      <c r="EZ2253" s="7" t="s">
        <v>87</v>
      </c>
      <c r="FB2253" t="s">
        <v>85</v>
      </c>
      <c r="FI2253" s="1"/>
      <c r="FP2253" t="s">
        <v>82</v>
      </c>
      <c r="FR2253" s="2" t="s">
        <v>213</v>
      </c>
      <c r="FT2253" s="7" t="s">
        <v>214</v>
      </c>
      <c r="FV2253" t="s">
        <v>85</v>
      </c>
      <c r="GC2253" s="1"/>
      <c r="GD2253" s="11" t="s">
        <v>88</v>
      </c>
      <c r="GE2253" s="11"/>
      <c r="GF2253" s="11"/>
      <c r="GG2253" s="11"/>
      <c r="GH2253" s="11"/>
      <c r="GI2253" s="11"/>
      <c r="GJ2253" s="11"/>
      <c r="GK2253" s="11"/>
      <c r="GL2253" s="1"/>
      <c r="JX2253" s="1"/>
      <c r="KG2253" s="1"/>
      <c r="KH2253" s="67"/>
      <c r="KJ2253" s="66"/>
      <c r="KL2253" s="65"/>
      <c r="KN2253" s="53"/>
      <c r="KP2253" s="64"/>
      <c r="KR2253" s="63"/>
      <c r="KV2253" s="1"/>
      <c r="LQ2253" s="1"/>
      <c r="LR2253" s="1"/>
      <c r="LS2253" s="1"/>
      <c r="LT2253" s="1"/>
      <c r="LU2253" s="1"/>
      <c r="LV2253" s="1"/>
      <c r="LW2253" s="1"/>
      <c r="LX2253" s="1"/>
      <c r="LY2253" s="1"/>
      <c r="LZ2253" s="1"/>
      <c r="MA2253" s="1"/>
      <c r="MB2253" s="1"/>
      <c r="MC2253" s="1"/>
      <c r="MD2253" s="1"/>
      <c r="ME2253" s="1"/>
      <c r="MF2253" s="1"/>
      <c r="MG2253" s="1"/>
      <c r="PB2253" s="34"/>
      <c r="PD2253" s="35"/>
      <c r="PJ2253" s="1"/>
      <c r="PK2253" s="14">
        <v>1</v>
      </c>
      <c r="PL2253" s="2"/>
      <c r="PN2253" s="7"/>
      <c r="PP2253" s="1"/>
      <c r="PV2253" s="36"/>
      <c r="PX2253" s="37"/>
      <c r="QD2253" s="1"/>
      <c r="QE2253" s="14">
        <v>1</v>
      </c>
      <c r="QF2253" s="2"/>
      <c r="QH2253" s="7"/>
      <c r="QJ2253" s="1"/>
      <c r="VF2253" s="1"/>
      <c r="VT2253" s="1"/>
    </row>
    <row r="2254" spans="14:592" x14ac:dyDescent="0.3">
      <c r="N2254" s="1"/>
      <c r="O2254" s="34"/>
      <c r="Q2254" s="35"/>
      <c r="S2254" s="36"/>
      <c r="U2254" s="37"/>
      <c r="W2254" s="52"/>
      <c r="Y2254" s="53"/>
      <c r="AI2254" s="1"/>
      <c r="AJ2254" s="129"/>
      <c r="AK2254" s="129"/>
      <c r="AL2254" s="129"/>
      <c r="AM2254" s="129"/>
      <c r="AN2254" s="129"/>
      <c r="AO2254" s="129"/>
      <c r="AP2254" s="129"/>
      <c r="AQ2254" s="129"/>
      <c r="AR2254" s="129"/>
      <c r="AS2254" s="129"/>
      <c r="AT2254" s="129"/>
      <c r="AU2254" s="129"/>
      <c r="AV2254" s="129"/>
      <c r="AW2254" s="129"/>
      <c r="AX2254" s="129"/>
      <c r="AY2254" s="1"/>
      <c r="DU2254" s="1"/>
      <c r="EB2254" s="12">
        <v>0.89172304213749432</v>
      </c>
      <c r="ED2254" s="4">
        <f t="array" ref="ED2254:ED2256">MMULT(DV2258:EC2260,ED2263:ED2270)+EB2254:EB2256</f>
        <v>0.53299727853731071</v>
      </c>
      <c r="EF2254" s="8">
        <f t="array" ref="EF2254:EF2256">EF2249:EF2251</f>
        <v>0</v>
      </c>
      <c r="EH2254" s="12">
        <f t="array" ref="EH2254:EH2256">EF2254:EF2256</f>
        <v>0</v>
      </c>
      <c r="EO2254" s="1"/>
      <c r="EV2254" s="12">
        <f t="array" ref="EV2254:EV2256">EB2254:EB2256</f>
        <v>0.89172304213749432</v>
      </c>
      <c r="EX2254" s="4">
        <f t="array" ref="EX2254:EX2256">MMULT(EP2258:EW2260,EX2263:EX2270)+EV2254:EV2256</f>
        <v>0.53299728055633067</v>
      </c>
      <c r="EZ2254" s="8">
        <f t="array" ref="EZ2254:EZ2256">EZ2249:EZ2251</f>
        <v>0</v>
      </c>
      <c r="FB2254" s="12">
        <f t="array" ref="FB2254:FB2256">EZ2254:EZ2256</f>
        <v>0</v>
      </c>
      <c r="FI2254" s="1"/>
      <c r="FP2254" s="12">
        <f t="array" ref="FP2254:FP2256">EV2254:EV2256</f>
        <v>0.89172304213749432</v>
      </c>
      <c r="FR2254" s="4">
        <f t="array" ref="FR2254:FR2256">MMULT(FJ2258:FQ2260,FR2263:FR2270)+FP2254:FP2256</f>
        <v>0.53299727967567878</v>
      </c>
      <c r="FT2254" s="8">
        <f t="array" ref="FT2254:FT2256">FT2249:FT2251</f>
        <v>0</v>
      </c>
      <c r="FV2254" s="12">
        <f t="array" ref="FV2254:FV2256">FT2254:FT2256</f>
        <v>0</v>
      </c>
      <c r="GC2254" s="1"/>
      <c r="GD2254" s="15">
        <f t="array" ref="GD2254:GD2256">EH2254:EH2256+FB2254:FB2256+FV2254:FV2256</f>
        <v>0</v>
      </c>
      <c r="GE2254" s="11"/>
      <c r="GF2254" s="11"/>
      <c r="GG2254" s="11"/>
      <c r="GH2254" s="11"/>
      <c r="GI2254" s="11"/>
      <c r="GJ2254" s="11"/>
      <c r="GK2254" s="11"/>
      <c r="GL2254" s="1"/>
      <c r="JX2254" s="1"/>
      <c r="KG2254" s="1"/>
      <c r="KH2254" s="67"/>
      <c r="KJ2254" s="66"/>
      <c r="KL2254" s="65"/>
      <c r="KN2254" s="53"/>
      <c r="KP2254" s="64"/>
      <c r="KR2254" s="63"/>
      <c r="KV2254" s="1"/>
      <c r="LQ2254" s="1"/>
      <c r="PB2254" s="34"/>
      <c r="PD2254" s="35"/>
      <c r="PJ2254" s="1"/>
      <c r="PL2254" s="2"/>
      <c r="PN2254" s="7"/>
      <c r="PP2254" s="1"/>
      <c r="PV2254" s="36"/>
      <c r="PX2254" s="37"/>
      <c r="QD2254" s="1"/>
      <c r="QF2254" s="2"/>
      <c r="QH2254" s="7"/>
      <c r="QJ2254" s="1"/>
      <c r="VF2254" s="1"/>
      <c r="VT2254" s="1"/>
    </row>
    <row r="2255" spans="14:592" ht="15" thickBot="1" x14ac:dyDescent="0.35">
      <c r="N2255" s="1"/>
      <c r="O2255" s="34"/>
      <c r="Q2255" s="35"/>
      <c r="S2255" s="36"/>
      <c r="U2255" s="37"/>
      <c r="W2255" s="52"/>
      <c r="Y2255" s="53"/>
      <c r="AI2255" s="1"/>
      <c r="AJ2255" s="129"/>
      <c r="AK2255" s="129"/>
      <c r="AL2255" s="129"/>
      <c r="AM2255" s="129"/>
      <c r="AN2255" s="129"/>
      <c r="AO2255" s="129"/>
      <c r="AP2255" s="129"/>
      <c r="AQ2255" s="129"/>
      <c r="AR2255" s="129"/>
      <c r="AS2255" s="129"/>
      <c r="AT2255" s="129"/>
      <c r="AU2255" s="129"/>
      <c r="AV2255" s="129"/>
      <c r="AW2255" s="129"/>
      <c r="AX2255" s="129"/>
      <c r="AY2255" s="1"/>
      <c r="DU2255" s="1"/>
      <c r="EB2255" s="13">
        <v>1.013067615617864</v>
      </c>
      <c r="ED2255" s="5">
        <v>0.9858125397454105</v>
      </c>
      <c r="EF2255" s="9">
        <v>0</v>
      </c>
      <c r="EH2255" s="13">
        <v>0</v>
      </c>
      <c r="EO2255" s="1"/>
      <c r="EV2255" s="13">
        <v>1.013067615617864</v>
      </c>
      <c r="EX2255" s="5">
        <v>0.98581254854704614</v>
      </c>
      <c r="EZ2255" s="9">
        <v>0</v>
      </c>
      <c r="FB2255" s="13">
        <v>0</v>
      </c>
      <c r="FI2255" s="1"/>
      <c r="FP2255" s="13">
        <v>1.013067615617864</v>
      </c>
      <c r="FR2255" s="5">
        <v>0.98581254504502858</v>
      </c>
      <c r="FT2255" s="9">
        <v>0</v>
      </c>
      <c r="FV2255" s="13">
        <v>0</v>
      </c>
      <c r="GC2255" s="1"/>
      <c r="GD2255" s="16">
        <v>0</v>
      </c>
      <c r="GE2255" s="11"/>
      <c r="GF2255" s="11"/>
      <c r="GG2255" s="11"/>
      <c r="GH2255" s="11"/>
      <c r="GI2255" s="11"/>
      <c r="GJ2255" s="11"/>
      <c r="GK2255" s="11"/>
      <c r="GL2255" s="1"/>
      <c r="JX2255" s="1"/>
      <c r="KG2255" s="1"/>
      <c r="KH2255" s="67"/>
      <c r="KJ2255" s="66"/>
      <c r="KL2255" s="65"/>
      <c r="KN2255" s="53"/>
      <c r="KP2255" s="64"/>
      <c r="KR2255" s="63"/>
      <c r="KV2255" s="1"/>
      <c r="LQ2255" s="1"/>
      <c r="PB2255" s="34"/>
      <c r="PD2255" s="35"/>
      <c r="PJ2255" s="1"/>
      <c r="PL2255" s="2" t="s">
        <v>64</v>
      </c>
      <c r="PN2255" s="7" t="s">
        <v>65</v>
      </c>
      <c r="PP2255" s="1"/>
      <c r="PV2255" s="36"/>
      <c r="PX2255" s="37"/>
      <c r="QD2255" s="1"/>
      <c r="QF2255" s="2" t="s">
        <v>66</v>
      </c>
      <c r="QH2255" s="7" t="s">
        <v>67</v>
      </c>
      <c r="QJ2255" s="1"/>
      <c r="VF2255" s="1"/>
      <c r="VT2255" s="1"/>
    </row>
    <row r="2256" spans="14:592" ht="15" thickBot="1" x14ac:dyDescent="0.35">
      <c r="N2256" s="1"/>
      <c r="O2256" s="34"/>
      <c r="Q2256" s="35"/>
      <c r="S2256" s="36"/>
      <c r="U2256" s="37"/>
      <c r="W2256" s="52"/>
      <c r="Y2256" s="53"/>
      <c r="AI2256" s="1"/>
      <c r="AJ2256" s="129"/>
      <c r="AK2256" s="129"/>
      <c r="AL2256" s="129"/>
      <c r="AM2256" s="129"/>
      <c r="AN2256" s="129"/>
      <c r="AO2256" s="129"/>
      <c r="AP2256" s="129"/>
      <c r="AQ2256" s="129"/>
      <c r="AR2256" s="129"/>
      <c r="AS2256" s="129"/>
      <c r="AT2256" s="129"/>
      <c r="AU2256" s="129"/>
      <c r="AV2256" s="129"/>
      <c r="AW2256" s="129"/>
      <c r="AX2256" s="129"/>
      <c r="AY2256" s="1"/>
      <c r="DU2256" s="1"/>
      <c r="EB2256" s="14">
        <v>-0.85916566823354645</v>
      </c>
      <c r="ED2256" s="6">
        <v>0.79372428710107901</v>
      </c>
      <c r="EF2256" s="10">
        <v>-2.3603267476798025E-2</v>
      </c>
      <c r="EH2256" s="14">
        <v>-2.3603267476798025E-2</v>
      </c>
      <c r="EO2256" s="1"/>
      <c r="EV2256" s="14">
        <v>-0.85916566823354645</v>
      </c>
      <c r="EX2256" s="6">
        <v>0.79372427927950784</v>
      </c>
      <c r="EZ2256" s="10">
        <v>-2.3107010846095989E-2</v>
      </c>
      <c r="FB2256" s="14">
        <v>-2.3107010846095989E-2</v>
      </c>
      <c r="FI2256" s="1"/>
      <c r="FP2256" s="14">
        <v>-0.85916566823354645</v>
      </c>
      <c r="FR2256" s="6">
        <v>0.79372428243620252</v>
      </c>
      <c r="FT2256" s="10">
        <v>-2.3306448920183576E-2</v>
      </c>
      <c r="FV2256" s="14">
        <v>-2.3306448920183576E-2</v>
      </c>
      <c r="GC2256" s="1"/>
      <c r="GD2256" s="17">
        <v>-7.0016727243077587E-2</v>
      </c>
      <c r="GE2256" s="11"/>
      <c r="GF2256" s="11"/>
      <c r="GG2256" s="11"/>
      <c r="GH2256" s="11"/>
      <c r="GI2256" s="11"/>
      <c r="GJ2256" s="11"/>
      <c r="GK2256" s="11"/>
      <c r="GL2256" s="1"/>
      <c r="JX2256" s="1"/>
      <c r="KG2256" s="1"/>
      <c r="KH2256" s="67"/>
      <c r="KJ2256" s="66"/>
      <c r="KL2256" s="65"/>
      <c r="KN2256" s="53"/>
      <c r="KP2256" s="64"/>
      <c r="KR2256" s="63"/>
      <c r="KV2256" s="1"/>
      <c r="LQ2256" s="1"/>
      <c r="PB2256" s="34"/>
      <c r="PD2256" s="35"/>
      <c r="PJ2256" s="1"/>
      <c r="PL2256" s="4">
        <f t="array" ref="PL2256:PL2258">PL2261:PL2263</f>
        <v>-0.22211364055335053</v>
      </c>
      <c r="PN2256" s="8">
        <f t="array" ref="PN2256:PN2258">PN2247:PN2249*PK2251:PK2253</f>
        <v>0</v>
      </c>
      <c r="PP2256" s="1"/>
      <c r="PV2256" s="36"/>
      <c r="PX2256" s="37"/>
      <c r="QD2256" s="1"/>
      <c r="QF2256" s="4">
        <f t="array" ref="QF2256:QF2258">QF2261:QF2263</f>
        <v>-0.28065865478123131</v>
      </c>
      <c r="QH2256" s="8">
        <f t="array" ref="QH2256:QH2258">QH2247:QH2249*QE2251:QE2253</f>
        <v>0</v>
      </c>
      <c r="QJ2256" s="1"/>
      <c r="VF2256" s="1"/>
      <c r="VT2256" s="1"/>
    </row>
    <row r="2257" spans="14:592" ht="15" thickBot="1" x14ac:dyDescent="0.35">
      <c r="N2257" s="1"/>
      <c r="O2257" s="34"/>
      <c r="Q2257" s="35"/>
      <c r="S2257" s="36"/>
      <c r="U2257" s="37"/>
      <c r="W2257" s="52"/>
      <c r="Y2257" s="53"/>
      <c r="AI2257" s="1"/>
      <c r="AJ2257" s="129"/>
      <c r="AK2257" s="129"/>
      <c r="AL2257" s="129"/>
      <c r="AM2257" s="129"/>
      <c r="AN2257" s="129"/>
      <c r="AO2257" s="129"/>
      <c r="AP2257" s="129"/>
      <c r="AQ2257" s="129"/>
      <c r="AR2257" s="129"/>
      <c r="AS2257" s="129"/>
      <c r="AT2257" s="129"/>
      <c r="AU2257" s="129"/>
      <c r="AV2257" s="129"/>
      <c r="AW2257" s="129"/>
      <c r="AX2257" s="129"/>
      <c r="AY2257" s="1"/>
      <c r="DU2257" s="1"/>
      <c r="DV2257" t="s">
        <v>11</v>
      </c>
      <c r="ED2257" s="2"/>
      <c r="EF2257" s="7"/>
      <c r="EG2257" t="s">
        <v>75</v>
      </c>
      <c r="EO2257" s="1"/>
      <c r="EP2257" t="s">
        <v>11</v>
      </c>
      <c r="EX2257" s="2"/>
      <c r="EY2257" s="1"/>
      <c r="EZ2257" s="7"/>
      <c r="FA2257" t="s">
        <v>75</v>
      </c>
      <c r="FI2257" s="1"/>
      <c r="FJ2257" t="s">
        <v>11</v>
      </c>
      <c r="FR2257" s="2"/>
      <c r="FT2257" s="7"/>
      <c r="FU2257" t="s">
        <v>75</v>
      </c>
      <c r="GC2257" s="1"/>
      <c r="GD2257" s="11" t="s">
        <v>13</v>
      </c>
      <c r="GE2257" s="11"/>
      <c r="GF2257" s="11"/>
      <c r="GG2257" s="11"/>
      <c r="GH2257" s="11"/>
      <c r="GI2257" s="11"/>
      <c r="GJ2257" s="11"/>
      <c r="GK2257" s="11"/>
      <c r="GL2257" s="1"/>
      <c r="JX2257" s="1"/>
      <c r="KG2257" s="1"/>
      <c r="KH2257" s="67"/>
      <c r="KJ2257" s="66"/>
      <c r="KL2257" s="65"/>
      <c r="KN2257" s="53"/>
      <c r="KP2257" s="64"/>
      <c r="KR2257" s="63"/>
      <c r="KV2257" s="1"/>
      <c r="LQ2257" s="1"/>
      <c r="PB2257" s="34"/>
      <c r="PD2257" s="35"/>
      <c r="PJ2257" s="1"/>
      <c r="PL2257" s="5">
        <v>0.87493362563979504</v>
      </c>
      <c r="PN2257" s="9">
        <v>1.3455424374476886E-4</v>
      </c>
      <c r="PP2257" s="1"/>
      <c r="PV2257" s="36"/>
      <c r="PX2257" s="37"/>
      <c r="QD2257" s="1"/>
      <c r="QF2257" s="5">
        <v>0.58964180944589084</v>
      </c>
      <c r="QH2257" s="9">
        <v>-1.5436447681188096E-5</v>
      </c>
      <c r="QJ2257" s="1"/>
      <c r="VF2257" s="1"/>
      <c r="VT2257" s="1"/>
    </row>
    <row r="2258" spans="14:592" ht="15" thickBot="1" x14ac:dyDescent="0.35">
      <c r="N2258" s="1"/>
      <c r="O2258" s="34"/>
      <c r="Q2258" s="35"/>
      <c r="S2258" s="36"/>
      <c r="U2258" s="37"/>
      <c r="W2258" s="52"/>
      <c r="Y2258" s="53"/>
      <c r="AI2258" s="1"/>
      <c r="AJ2258" s="129"/>
      <c r="AK2258" s="129"/>
      <c r="AL2258" s="129"/>
      <c r="AM2258" s="129"/>
      <c r="AN2258" s="129"/>
      <c r="AO2258" s="129"/>
      <c r="AP2258" s="129"/>
      <c r="AQ2258" s="129"/>
      <c r="AR2258" s="129"/>
      <c r="AS2258" s="129"/>
      <c r="AT2258" s="129"/>
      <c r="AU2258" s="129"/>
      <c r="AV2258" s="129"/>
      <c r="AW2258" s="129"/>
      <c r="AX2258" s="129"/>
      <c r="AY2258" s="1"/>
      <c r="DU2258" s="1"/>
      <c r="DV2258" s="18">
        <v>-6.1024269986740862E-2</v>
      </c>
      <c r="DW2258" s="19">
        <v>-1.239759524862025E-2</v>
      </c>
      <c r="DX2258" s="19">
        <v>8.2457170203701829E-2</v>
      </c>
      <c r="DY2258" s="19">
        <v>-0.25823337875324592</v>
      </c>
      <c r="DZ2258" s="19">
        <v>-0.33564726311266518</v>
      </c>
      <c r="EA2258" s="19">
        <v>-0.31775720526462242</v>
      </c>
      <c r="EB2258" s="19">
        <v>-0.47713303206979013</v>
      </c>
      <c r="EC2258" s="20">
        <v>-0.17872646532181158</v>
      </c>
      <c r="ED2258" s="2"/>
      <c r="EF2258" s="7"/>
      <c r="EG2258" s="18">
        <f t="array" ref="EG2258:EN2260">MMULT(EF2254:EF2256,TRANSPOSE(ED2263:ED2270))</f>
        <v>0</v>
      </c>
      <c r="EH2258" s="19">
        <v>0</v>
      </c>
      <c r="EI2258" s="19">
        <v>0</v>
      </c>
      <c r="EJ2258" s="19">
        <v>0</v>
      </c>
      <c r="EK2258" s="19">
        <v>0</v>
      </c>
      <c r="EL2258" s="19">
        <v>0</v>
      </c>
      <c r="EM2258" s="19">
        <v>0</v>
      </c>
      <c r="EN2258" s="20">
        <v>0</v>
      </c>
      <c r="EO2258" s="1"/>
      <c r="EP2258" s="18">
        <f t="array" ref="EP2258:EW2260">DV2258:EC2260</f>
        <v>-6.1024269986740862E-2</v>
      </c>
      <c r="EQ2258" s="19">
        <v>-1.239759524862025E-2</v>
      </c>
      <c r="ER2258" s="19">
        <v>8.2457170203701829E-2</v>
      </c>
      <c r="ES2258" s="19">
        <v>-0.25823337875324592</v>
      </c>
      <c r="ET2258" s="19">
        <v>-0.33564726311266518</v>
      </c>
      <c r="EU2258" s="19">
        <v>-0.31775720526462242</v>
      </c>
      <c r="EV2258" s="19">
        <v>-0.47713303206979013</v>
      </c>
      <c r="EW2258" s="20">
        <v>-0.17872646532181158</v>
      </c>
      <c r="EX2258" s="2"/>
      <c r="EZ2258" s="7"/>
      <c r="FA2258" s="18">
        <f t="array" ref="FA2258:FH2260">MMULT(EZ2254:EZ2256,TRANSPOSE(EX2263:EX2270))</f>
        <v>0</v>
      </c>
      <c r="FB2258" s="19">
        <v>0</v>
      </c>
      <c r="FC2258" s="19">
        <v>0</v>
      </c>
      <c r="FD2258" s="19">
        <v>0</v>
      </c>
      <c r="FE2258" s="19">
        <v>0</v>
      </c>
      <c r="FF2258" s="19">
        <v>0</v>
      </c>
      <c r="FG2258" s="19">
        <v>0</v>
      </c>
      <c r="FH2258" s="20">
        <v>0</v>
      </c>
      <c r="FI2258" s="1"/>
      <c r="FJ2258" s="18">
        <f t="array" ref="FJ2258:FQ2260">EP2258:EW2260</f>
        <v>-6.1024269986740862E-2</v>
      </c>
      <c r="FK2258" s="19">
        <v>-1.239759524862025E-2</v>
      </c>
      <c r="FL2258" s="19">
        <v>8.2457170203701829E-2</v>
      </c>
      <c r="FM2258" s="19">
        <v>-0.25823337875324592</v>
      </c>
      <c r="FN2258" s="19">
        <v>-0.33564726311266518</v>
      </c>
      <c r="FO2258" s="19">
        <v>-0.31775720526462242</v>
      </c>
      <c r="FP2258" s="19">
        <v>-0.47713303206979013</v>
      </c>
      <c r="FQ2258" s="20">
        <v>-0.17872646532181158</v>
      </c>
      <c r="FR2258" s="2"/>
      <c r="FT2258" s="7"/>
      <c r="FU2258" s="18">
        <f t="array" ref="FU2258:GB2260">MMULT(FT2254:FT2256,TRANSPOSE(FR2263:FR2270))</f>
        <v>0</v>
      </c>
      <c r="FV2258" s="19">
        <v>0</v>
      </c>
      <c r="FW2258" s="19">
        <v>0</v>
      </c>
      <c r="FX2258" s="19">
        <v>0</v>
      </c>
      <c r="FY2258" s="19">
        <v>0</v>
      </c>
      <c r="FZ2258" s="19">
        <v>0</v>
      </c>
      <c r="GA2258" s="19">
        <v>0</v>
      </c>
      <c r="GB2258" s="20">
        <v>0</v>
      </c>
      <c r="GC2258" s="1"/>
      <c r="GD2258" s="26">
        <f t="array" ref="GD2258:GK2260">EG2258:EN2260+FA2258:FH2260+FU2258:GB2260</f>
        <v>0</v>
      </c>
      <c r="GE2258" s="27">
        <v>0</v>
      </c>
      <c r="GF2258" s="27">
        <v>0</v>
      </c>
      <c r="GG2258" s="27">
        <v>0</v>
      </c>
      <c r="GH2258" s="27">
        <v>0</v>
      </c>
      <c r="GI2258" s="27">
        <v>0</v>
      </c>
      <c r="GJ2258" s="27">
        <v>0</v>
      </c>
      <c r="GK2258" s="28">
        <v>0</v>
      </c>
      <c r="GL2258" s="1"/>
      <c r="JX2258" s="1"/>
      <c r="KG2258" s="1"/>
      <c r="KH2258" s="67"/>
      <c r="KJ2258" s="66"/>
      <c r="KL2258" s="65"/>
      <c r="KN2258" s="53"/>
      <c r="KP2258" s="64"/>
      <c r="KR2258" s="63"/>
      <c r="KV2258" s="1"/>
      <c r="LQ2258" s="1"/>
      <c r="PB2258" s="34"/>
      <c r="PD2258" s="35"/>
      <c r="PJ2258" s="1"/>
      <c r="PL2258" s="6">
        <v>-4.8673483377864795</v>
      </c>
      <c r="PN2258" s="10">
        <v>1.4592250413407326E-4</v>
      </c>
      <c r="PP2258" s="1"/>
      <c r="PV2258" s="36"/>
      <c r="PX2258" s="37"/>
      <c r="QD2258" s="1"/>
      <c r="QF2258" s="6">
        <v>-4.4256065052648088</v>
      </c>
      <c r="QH2258" s="10">
        <v>-2.5104057665822349E-5</v>
      </c>
      <c r="QJ2258" s="1"/>
      <c r="VF2258" s="1"/>
      <c r="VT2258" s="1"/>
    </row>
    <row r="2259" spans="14:592" x14ac:dyDescent="0.3">
      <c r="N2259" s="1"/>
      <c r="O2259" s="34"/>
      <c r="Q2259" s="35"/>
      <c r="S2259" s="36"/>
      <c r="U2259" s="37"/>
      <c r="W2259" s="52"/>
      <c r="Y2259" s="53"/>
      <c r="AI2259" s="1"/>
      <c r="AJ2259" s="129"/>
      <c r="AK2259" s="129"/>
      <c r="AL2259" s="129"/>
      <c r="AM2259" s="129"/>
      <c r="AN2259" s="129"/>
      <c r="AO2259" s="129"/>
      <c r="AP2259" s="129"/>
      <c r="AQ2259" s="129"/>
      <c r="AR2259" s="129"/>
      <c r="AS2259" s="129"/>
      <c r="AT2259" s="129"/>
      <c r="AU2259" s="129"/>
      <c r="AV2259" s="129"/>
      <c r="AW2259" s="129"/>
      <c r="AX2259" s="129"/>
      <c r="AY2259" s="1"/>
      <c r="DU2259" s="1"/>
      <c r="DV2259" s="21">
        <v>0.19885381205315181</v>
      </c>
      <c r="DW2259">
        <v>-8.8149209608677268E-2</v>
      </c>
      <c r="DX2259">
        <v>-0.10295077844821784</v>
      </c>
      <c r="DY2259">
        <v>0.68007039223235988</v>
      </c>
      <c r="DZ2259">
        <v>0.33771488688268236</v>
      </c>
      <c r="EA2259">
        <v>0.32499660975543193</v>
      </c>
      <c r="EB2259">
        <v>0.89204054861397453</v>
      </c>
      <c r="EC2259" s="22">
        <v>-5.9790258249254512E-2</v>
      </c>
      <c r="ED2259" s="2"/>
      <c r="EF2259" s="7"/>
      <c r="EG2259" s="21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 s="22">
        <v>0</v>
      </c>
      <c r="EO2259" s="1"/>
      <c r="EP2259" s="21">
        <v>0.19885381205315181</v>
      </c>
      <c r="EQ2259">
        <v>-8.8149209608677268E-2</v>
      </c>
      <c r="ER2259">
        <v>-0.10295077844821784</v>
      </c>
      <c r="ES2259">
        <v>0.68007039223235988</v>
      </c>
      <c r="ET2259">
        <v>0.33771488688268236</v>
      </c>
      <c r="EU2259">
        <v>0.32499660975543193</v>
      </c>
      <c r="EV2259">
        <v>0.89204054861397453</v>
      </c>
      <c r="EW2259" s="22">
        <v>-5.9790258249254512E-2</v>
      </c>
      <c r="EX2259" s="2"/>
      <c r="EY2259" s="1"/>
      <c r="EZ2259" s="7"/>
      <c r="FA2259" s="21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 s="22">
        <v>0</v>
      </c>
      <c r="FI2259" s="1"/>
      <c r="FJ2259" s="21">
        <v>0.19885381205315181</v>
      </c>
      <c r="FK2259">
        <v>-8.8149209608677268E-2</v>
      </c>
      <c r="FL2259">
        <v>-0.10295077844821784</v>
      </c>
      <c r="FM2259">
        <v>0.68007039223235988</v>
      </c>
      <c r="FN2259">
        <v>0.33771488688268236</v>
      </c>
      <c r="FO2259">
        <v>0.32499660975543193</v>
      </c>
      <c r="FP2259">
        <v>0.89204054861397453</v>
      </c>
      <c r="FQ2259" s="22">
        <v>-5.9790258249254512E-2</v>
      </c>
      <c r="FR2259" s="2"/>
      <c r="FT2259" s="7"/>
      <c r="FU2259" s="21">
        <v>0</v>
      </c>
      <c r="FV2259">
        <v>0</v>
      </c>
      <c r="FW2259">
        <v>0</v>
      </c>
      <c r="FX2259">
        <v>0</v>
      </c>
      <c r="FY2259">
        <v>0</v>
      </c>
      <c r="FZ2259">
        <v>0</v>
      </c>
      <c r="GA2259">
        <v>0</v>
      </c>
      <c r="GB2259" s="22">
        <v>0</v>
      </c>
      <c r="GC2259" s="1"/>
      <c r="GD2259" s="29">
        <v>0</v>
      </c>
      <c r="GE2259" s="11">
        <v>0</v>
      </c>
      <c r="GF2259" s="11">
        <v>0</v>
      </c>
      <c r="GG2259" s="11">
        <v>0</v>
      </c>
      <c r="GH2259" s="11">
        <v>0</v>
      </c>
      <c r="GI2259" s="11">
        <v>0</v>
      </c>
      <c r="GJ2259" s="11">
        <v>0</v>
      </c>
      <c r="GK2259" s="30">
        <v>0</v>
      </c>
      <c r="GL2259" s="1"/>
      <c r="JX2259" s="1"/>
      <c r="KG2259" s="1"/>
      <c r="KH2259" s="67"/>
      <c r="KJ2259" s="66"/>
      <c r="KL2259" s="65"/>
      <c r="KN2259" s="53"/>
      <c r="KP2259" s="64"/>
      <c r="KR2259" s="63"/>
      <c r="KV2259" s="1"/>
      <c r="LQ2259" s="1"/>
      <c r="LR2259" s="1"/>
      <c r="LS2259" s="1"/>
      <c r="LT2259" s="1"/>
      <c r="LU2259" s="1"/>
      <c r="LV2259" s="1"/>
      <c r="LW2259" s="1"/>
      <c r="LX2259" s="1"/>
      <c r="LY2259" s="1"/>
      <c r="LZ2259" s="1"/>
      <c r="MA2259" s="1"/>
      <c r="MB2259" s="1"/>
      <c r="MC2259" s="1"/>
      <c r="MD2259" s="1"/>
      <c r="ME2259" s="1"/>
      <c r="MF2259" s="1"/>
      <c r="MG2259" s="1"/>
      <c r="MH2259" s="1"/>
      <c r="MI2259" s="1"/>
      <c r="MJ2259" s="1"/>
      <c r="MK2259" s="1"/>
      <c r="ML2259" s="1"/>
      <c r="MM2259" s="1"/>
      <c r="MN2259" s="1"/>
      <c r="MO2259" s="1"/>
      <c r="MP2259" s="1"/>
      <c r="MQ2259" s="1"/>
      <c r="MR2259" s="1"/>
      <c r="MS2259" s="1"/>
      <c r="MT2259" s="1"/>
      <c r="MU2259" s="1"/>
      <c r="MV2259" s="1"/>
      <c r="MW2259" s="1"/>
      <c r="MX2259" s="1"/>
      <c r="MY2259" s="1"/>
      <c r="MZ2259" s="1"/>
      <c r="NA2259" s="1"/>
      <c r="NB2259" s="1"/>
      <c r="NC2259" s="1"/>
      <c r="ND2259" s="1"/>
      <c r="NE2259" s="1"/>
      <c r="NF2259" s="1"/>
      <c r="NG2259" s="1"/>
      <c r="NH2259" s="1"/>
      <c r="NI2259" s="1"/>
      <c r="NJ2259" s="1"/>
      <c r="NK2259" s="1"/>
      <c r="NL2259" s="1"/>
      <c r="NM2259" s="1"/>
      <c r="NN2259" s="1"/>
      <c r="NO2259" s="1"/>
      <c r="NP2259" s="1"/>
      <c r="NQ2259" s="1"/>
      <c r="NR2259" s="1"/>
      <c r="NS2259" s="1"/>
      <c r="NT2259" s="1"/>
      <c r="NU2259" s="1"/>
      <c r="NV2259" s="1"/>
      <c r="NW2259" s="1"/>
      <c r="NX2259" s="1"/>
      <c r="NY2259" s="1"/>
      <c r="NZ2259" s="1"/>
      <c r="OA2259" s="1"/>
      <c r="OB2259" s="1"/>
      <c r="OC2259" s="1"/>
      <c r="OD2259" s="1"/>
      <c r="OE2259" s="1"/>
      <c r="OF2259" s="1"/>
      <c r="OG2259" s="1"/>
      <c r="OH2259" s="1"/>
      <c r="OI2259" s="1"/>
      <c r="OJ2259" s="1"/>
      <c r="OK2259" s="1"/>
      <c r="OL2259" s="1"/>
      <c r="OM2259" s="1"/>
      <c r="ON2259" s="1"/>
      <c r="OO2259" s="1"/>
      <c r="OP2259" s="1"/>
      <c r="OQ2259" s="1"/>
      <c r="OR2259" s="1"/>
      <c r="OS2259" s="1"/>
      <c r="OT2259" s="1"/>
      <c r="OU2259" s="1"/>
      <c r="OV2259" s="1"/>
      <c r="OW2259" s="1"/>
      <c r="OX2259" s="1"/>
      <c r="OY2259" s="1"/>
      <c r="OZ2259" s="1"/>
      <c r="PA2259" s="1"/>
      <c r="PB2259" s="34"/>
      <c r="PC2259" s="1"/>
      <c r="PD2259" s="35"/>
      <c r="PE2259" s="1"/>
      <c r="PF2259" s="1"/>
      <c r="PG2259" s="1"/>
      <c r="PH2259" s="1"/>
      <c r="PI2259" s="1"/>
      <c r="PJ2259" s="1"/>
      <c r="PK2259" s="1"/>
      <c r="PL2259" s="2"/>
      <c r="PM2259" s="1"/>
      <c r="PN2259" s="7"/>
      <c r="PO2259" s="1"/>
      <c r="PP2259" s="1"/>
      <c r="PQ2259" s="1"/>
      <c r="PR2259" s="1"/>
      <c r="PS2259" s="1"/>
      <c r="PT2259" s="1"/>
      <c r="PU2259" s="1"/>
      <c r="PV2259" s="36"/>
      <c r="PW2259" s="1"/>
      <c r="PX2259" s="37"/>
      <c r="PY2259" s="1"/>
      <c r="PZ2259" s="1"/>
      <c r="QA2259" s="1"/>
      <c r="QB2259" s="1"/>
      <c r="QC2259" s="1"/>
      <c r="QD2259" s="1"/>
      <c r="QE2259" s="1"/>
      <c r="QF2259" s="2"/>
      <c r="QG2259" s="1"/>
      <c r="QH2259" s="7"/>
      <c r="QI2259" s="1"/>
      <c r="QJ2259" s="1"/>
      <c r="QK2259" s="1"/>
      <c r="QL2259" s="1"/>
      <c r="QM2259" s="1"/>
      <c r="QN2259" s="1"/>
      <c r="QO2259" s="1"/>
      <c r="QP2259" s="1"/>
      <c r="QQ2259" s="1"/>
      <c r="QR2259" s="1"/>
      <c r="QS2259" s="1"/>
      <c r="QT2259" s="1"/>
      <c r="QU2259" s="1"/>
      <c r="QV2259" s="1"/>
      <c r="QW2259" s="1"/>
      <c r="QX2259" s="1"/>
      <c r="QY2259" s="1"/>
      <c r="QZ2259" s="1"/>
      <c r="RA2259" s="1"/>
      <c r="RB2259" s="1"/>
      <c r="RC2259" s="1"/>
      <c r="RD2259" s="1"/>
      <c r="RE2259" s="1"/>
      <c r="RF2259" s="1"/>
      <c r="RG2259" s="1"/>
      <c r="RH2259" s="1"/>
      <c r="RI2259" s="1"/>
      <c r="RJ2259" s="1"/>
      <c r="RK2259" s="1"/>
      <c r="RL2259" s="1"/>
      <c r="RM2259" s="1"/>
      <c r="RN2259" s="1"/>
      <c r="RO2259" s="1"/>
      <c r="RP2259" s="1"/>
      <c r="RQ2259" s="1"/>
      <c r="RR2259" s="1"/>
      <c r="RS2259" s="1"/>
      <c r="RT2259" s="1"/>
      <c r="RU2259" s="1"/>
      <c r="RV2259" s="1"/>
      <c r="RW2259" s="1"/>
      <c r="RX2259" s="1"/>
      <c r="RY2259" s="1"/>
      <c r="RZ2259" s="1"/>
      <c r="SA2259" s="1"/>
      <c r="SB2259" s="1"/>
      <c r="SC2259" s="1"/>
      <c r="SD2259" s="1"/>
      <c r="SE2259" s="1"/>
      <c r="SF2259" s="1"/>
      <c r="SG2259" s="1"/>
      <c r="SH2259" s="1"/>
      <c r="SI2259" s="1"/>
      <c r="SJ2259" s="1"/>
      <c r="SK2259" s="1"/>
      <c r="SL2259" s="1"/>
      <c r="SM2259" s="1"/>
      <c r="SN2259" s="1"/>
      <c r="SO2259" s="1"/>
      <c r="SP2259" s="1"/>
      <c r="SQ2259" s="1"/>
      <c r="SR2259" s="1"/>
      <c r="SS2259" s="1"/>
      <c r="ST2259" s="1"/>
      <c r="SU2259" s="1"/>
      <c r="SV2259" s="1"/>
      <c r="SW2259" s="1"/>
      <c r="SX2259" s="1"/>
      <c r="SY2259" s="1"/>
      <c r="SZ2259" s="1"/>
      <c r="TA2259" s="1"/>
      <c r="TB2259" s="1"/>
      <c r="TC2259" s="1"/>
      <c r="TD2259" s="1"/>
      <c r="TE2259" s="1"/>
      <c r="TF2259" s="1"/>
      <c r="TG2259" s="1"/>
      <c r="TH2259" s="1"/>
      <c r="TI2259" s="1"/>
      <c r="TJ2259" s="1"/>
      <c r="TK2259" s="1"/>
      <c r="TL2259" s="1"/>
      <c r="TM2259" s="1"/>
      <c r="TN2259" s="1"/>
      <c r="TO2259" s="1"/>
      <c r="TP2259" s="1"/>
      <c r="TQ2259" s="1"/>
      <c r="TR2259" s="1"/>
      <c r="TS2259" s="1"/>
      <c r="TT2259" s="1"/>
      <c r="TU2259" s="1"/>
      <c r="TV2259" s="1"/>
      <c r="TW2259" s="1"/>
      <c r="TX2259" s="1"/>
      <c r="TY2259" s="1"/>
      <c r="TZ2259" s="1"/>
      <c r="UA2259" s="1"/>
      <c r="UB2259" s="1"/>
      <c r="UC2259" s="1"/>
      <c r="UD2259" s="1"/>
      <c r="UE2259" s="1"/>
      <c r="UF2259" s="1"/>
      <c r="UG2259" s="1"/>
      <c r="UH2259" s="1"/>
      <c r="UI2259" s="1"/>
      <c r="UJ2259" s="1"/>
      <c r="UK2259" s="1"/>
      <c r="UL2259" s="1"/>
      <c r="UM2259" s="1"/>
      <c r="UN2259" s="1"/>
      <c r="UO2259" s="1"/>
      <c r="UP2259" s="1"/>
      <c r="UQ2259" s="1"/>
      <c r="UR2259" s="1"/>
      <c r="US2259" s="1"/>
      <c r="UT2259" s="1"/>
      <c r="UU2259" s="1"/>
      <c r="UV2259" s="1"/>
      <c r="UW2259" s="1"/>
      <c r="UX2259" s="1"/>
      <c r="UY2259" s="1"/>
      <c r="UZ2259" s="1"/>
      <c r="VA2259" s="1"/>
      <c r="VB2259" s="1"/>
      <c r="VC2259" s="1"/>
      <c r="VD2259" s="1"/>
      <c r="VE2259" s="1"/>
      <c r="VF2259" s="1"/>
      <c r="VT2259" s="1"/>
    </row>
    <row r="2260" spans="14:592" ht="15" thickBot="1" x14ac:dyDescent="0.35">
      <c r="N2260" s="1"/>
      <c r="O2260" s="34"/>
      <c r="Q2260" s="35"/>
      <c r="S2260" s="36"/>
      <c r="U2260" s="37"/>
      <c r="W2260" s="52"/>
      <c r="Y2260" s="53"/>
      <c r="AI2260" s="1"/>
      <c r="AJ2260" s="129"/>
      <c r="AK2260" s="129"/>
      <c r="AL2260" s="129"/>
      <c r="AM2260" s="129"/>
      <c r="AN2260" s="129"/>
      <c r="AO2260" s="129"/>
      <c r="AP2260" s="129"/>
      <c r="AQ2260" s="129"/>
      <c r="AR2260" s="129"/>
      <c r="AS2260" s="129"/>
      <c r="AT2260" s="129"/>
      <c r="AU2260" s="129"/>
      <c r="AV2260" s="129"/>
      <c r="AW2260" s="129"/>
      <c r="AX2260" s="129"/>
      <c r="AY2260" s="1"/>
      <c r="DU2260" s="1"/>
      <c r="DV2260" s="23">
        <v>0.38320027369974335</v>
      </c>
      <c r="DW2260" s="24">
        <v>0.34159401020548941</v>
      </c>
      <c r="DX2260" s="24">
        <v>0.58479752714635991</v>
      </c>
      <c r="DY2260" s="24">
        <v>-0.5562130755665311</v>
      </c>
      <c r="DZ2260" s="24">
        <v>-0.25821184256909951</v>
      </c>
      <c r="EA2260" s="24">
        <v>9.2262670370897693E-2</v>
      </c>
      <c r="EB2260" s="24">
        <v>0.56834072867053187</v>
      </c>
      <c r="EC2260" s="25">
        <v>-0.20702144257332039</v>
      </c>
      <c r="ED2260" s="2"/>
      <c r="EF2260" s="7"/>
      <c r="EG2260" s="23">
        <v>1.8212285198597933E-3</v>
      </c>
      <c r="EH2260" s="24">
        <v>-6.8728108433914956E-2</v>
      </c>
      <c r="EI2260" s="24">
        <v>-2.9806419190885735E-2</v>
      </c>
      <c r="EJ2260" s="24">
        <v>-2.5596022284218203E-3</v>
      </c>
      <c r="EK2260" s="24">
        <v>8.4411322550745555E-4</v>
      </c>
      <c r="EL2260" s="24">
        <v>1.0614435436558017E-2</v>
      </c>
      <c r="EM2260" s="24">
        <v>-1.4499629396483874E-2</v>
      </c>
      <c r="EN2260" s="25">
        <v>-3.5030289177720678E-2</v>
      </c>
      <c r="EO2260" s="1"/>
      <c r="EP2260" s="23">
        <v>0.38320027369974335</v>
      </c>
      <c r="EQ2260" s="24">
        <v>0.34159401020548941</v>
      </c>
      <c r="ER2260" s="24">
        <v>0.58479752714635991</v>
      </c>
      <c r="ES2260" s="24">
        <v>-0.5562130755665311</v>
      </c>
      <c r="ET2260" s="24">
        <v>-0.25821184256909951</v>
      </c>
      <c r="EU2260" s="24">
        <v>9.2262670370897693E-2</v>
      </c>
      <c r="EV2260" s="24">
        <v>0.56834072867053187</v>
      </c>
      <c r="EW2260" s="25">
        <v>-0.20702144257332039</v>
      </c>
      <c r="EX2260" s="2"/>
      <c r="EZ2260" s="7"/>
      <c r="FA2260" s="23">
        <v>1.782936997609962E-3</v>
      </c>
      <c r="FB2260" s="24">
        <v>-6.7283105880295291E-2</v>
      </c>
      <c r="FC2260" s="24">
        <v>-2.9179741711354724E-2</v>
      </c>
      <c r="FD2260" s="24">
        <v>-2.5057872307555958E-3</v>
      </c>
      <c r="FE2260" s="24">
        <v>8.2636597944181457E-4</v>
      </c>
      <c r="FF2260" s="24">
        <v>1.0391268190483296E-2</v>
      </c>
      <c r="FG2260" s="24">
        <v>-1.4194775941693764E-2</v>
      </c>
      <c r="FH2260" s="25">
        <v>-3.4293780316028852E-2</v>
      </c>
      <c r="FI2260" s="1"/>
      <c r="FJ2260" s="23">
        <v>0.38320027369974335</v>
      </c>
      <c r="FK2260" s="24">
        <v>0.34159401020548941</v>
      </c>
      <c r="FL2260" s="24">
        <v>0.58479752714635991</v>
      </c>
      <c r="FM2260" s="24">
        <v>-0.5562130755665311</v>
      </c>
      <c r="FN2260" s="24">
        <v>-0.25821184256909951</v>
      </c>
      <c r="FO2260" s="24">
        <v>9.2262670370897693E-2</v>
      </c>
      <c r="FP2260" s="24">
        <v>0.56834072867053187</v>
      </c>
      <c r="FQ2260" s="25">
        <v>-0.20702144257332039</v>
      </c>
      <c r="FR2260" s="2"/>
      <c r="FT2260" s="7"/>
      <c r="FU2260" s="23">
        <v>1.7983257834728841E-3</v>
      </c>
      <c r="FV2260" s="24">
        <v>-6.7863830667431763E-2</v>
      </c>
      <c r="FW2260" s="24">
        <v>-2.9431593962194757E-2</v>
      </c>
      <c r="FX2260" s="24">
        <v>-2.5274146697304364E-3</v>
      </c>
      <c r="FY2260" s="24">
        <v>8.3349832974234477E-4</v>
      </c>
      <c r="FZ2260" s="24">
        <v>1.0480955747460882E-2</v>
      </c>
      <c r="GA2260" s="24">
        <v>-1.4317291958988638E-2</v>
      </c>
      <c r="GB2260" s="25">
        <v>-3.4589772147910307E-2</v>
      </c>
      <c r="GC2260" s="1"/>
      <c r="GD2260" s="31">
        <v>5.4024913009426394E-3</v>
      </c>
      <c r="GE2260" s="32">
        <v>-0.20387504498164202</v>
      </c>
      <c r="GF2260" s="32">
        <v>-8.8417754864435219E-2</v>
      </c>
      <c r="GG2260" s="32">
        <v>-7.592804128907853E-3</v>
      </c>
      <c r="GH2260" s="32">
        <v>2.5039775346916149E-3</v>
      </c>
      <c r="GI2260" s="32">
        <v>3.1486659374502193E-2</v>
      </c>
      <c r="GJ2260" s="32">
        <v>-4.3011697297166279E-2</v>
      </c>
      <c r="GK2260" s="33">
        <v>-0.10391384164165984</v>
      </c>
      <c r="GL2260" s="1"/>
      <c r="JX2260" s="1"/>
      <c r="KG2260" s="1"/>
      <c r="KH2260" s="67"/>
      <c r="KJ2260" s="66"/>
      <c r="KL2260" s="65"/>
      <c r="KN2260" s="53"/>
      <c r="KP2260" s="64"/>
      <c r="KR2260" s="63"/>
      <c r="KV2260" s="1"/>
      <c r="LQ2260" s="1"/>
      <c r="LR2260" s="125" t="s">
        <v>7</v>
      </c>
      <c r="LS2260" s="125"/>
      <c r="LT2260" s="125"/>
      <c r="LU2260" s="125"/>
      <c r="LV2260" s="125"/>
      <c r="LW2260" s="125"/>
      <c r="LX2260" s="125"/>
      <c r="LY2260" s="125"/>
      <c r="LZ2260" s="125"/>
      <c r="MA2260" s="125"/>
      <c r="MB2260" s="125"/>
      <c r="MC2260" s="125"/>
      <c r="MD2260" s="125"/>
      <c r="ME2260" s="125"/>
      <c r="MF2260" s="125"/>
      <c r="MG2260" s="1"/>
      <c r="PB2260" s="34"/>
      <c r="PD2260" s="35"/>
      <c r="PG2260" s="1"/>
      <c r="PJ2260" t="s">
        <v>8</v>
      </c>
      <c r="PL2260" s="2" t="s">
        <v>64</v>
      </c>
      <c r="PN2260" s="7" t="s">
        <v>65</v>
      </c>
      <c r="PP2260" t="s">
        <v>9</v>
      </c>
      <c r="PS2260" s="1"/>
      <c r="PV2260" s="36"/>
      <c r="PX2260" s="37"/>
      <c r="QA2260" s="1"/>
      <c r="QD2260" t="s">
        <v>8</v>
      </c>
      <c r="QF2260" s="2" t="s">
        <v>66</v>
      </c>
      <c r="QH2260" s="7" t="s">
        <v>67</v>
      </c>
      <c r="QJ2260" t="s">
        <v>9</v>
      </c>
      <c r="QM2260" s="1"/>
      <c r="QN2260" s="11" t="s">
        <v>10</v>
      </c>
      <c r="QO2260" s="11"/>
      <c r="QP2260" s="11"/>
      <c r="QQ2260" s="11"/>
      <c r="QR2260" s="1"/>
      <c r="VF2260" s="1"/>
      <c r="VT2260" s="1"/>
    </row>
    <row r="2261" spans="14:592" x14ac:dyDescent="0.3">
      <c r="N2261" s="1"/>
      <c r="O2261" s="34"/>
      <c r="Q2261" s="35"/>
      <c r="S2261" s="36"/>
      <c r="U2261" s="37"/>
      <c r="W2261" s="52"/>
      <c r="Y2261" s="53"/>
      <c r="AI2261" s="1"/>
      <c r="AJ2261" s="129"/>
      <c r="AK2261" s="129"/>
      <c r="AL2261" s="129"/>
      <c r="AM2261" s="129"/>
      <c r="AN2261" s="129"/>
      <c r="AO2261" s="129"/>
      <c r="AP2261" s="129"/>
      <c r="AQ2261" s="129"/>
      <c r="AR2261" s="129"/>
      <c r="AS2261" s="129"/>
      <c r="AT2261" s="129"/>
      <c r="AU2261" s="129"/>
      <c r="AV2261" s="129"/>
      <c r="AW2261" s="129"/>
      <c r="AX2261" s="129"/>
      <c r="AY2261" s="1"/>
      <c r="DU2261" s="1"/>
      <c r="ED2261" s="2"/>
      <c r="EF2261" s="7"/>
      <c r="EO2261" s="1"/>
      <c r="EX2261" s="2"/>
      <c r="EY2261" s="1"/>
      <c r="EZ2261" s="7"/>
      <c r="FI2261" s="1"/>
      <c r="FR2261" s="2"/>
      <c r="FT2261" s="7"/>
      <c r="GC2261" s="1"/>
      <c r="GD2261" s="1"/>
      <c r="GE2261" s="1"/>
      <c r="GF2261" s="1"/>
      <c r="GG2261" s="1"/>
      <c r="GH2261" s="1"/>
      <c r="GI2261" s="1"/>
      <c r="GJ2261" s="1"/>
      <c r="GK2261" s="1"/>
      <c r="GL2261" s="1"/>
      <c r="JX2261" s="1"/>
      <c r="KG2261" s="1"/>
      <c r="KH2261" s="67"/>
      <c r="KJ2261" s="66"/>
      <c r="KL2261" s="65"/>
      <c r="KN2261" s="53"/>
      <c r="KP2261" s="64"/>
      <c r="KR2261" s="63"/>
      <c r="KV2261" s="1"/>
      <c r="LQ2261" s="1"/>
      <c r="LR2261" s="125"/>
      <c r="LS2261" s="125"/>
      <c r="LT2261" s="125"/>
      <c r="LU2261" s="125"/>
      <c r="LV2261" s="125"/>
      <c r="LW2261" s="125"/>
      <c r="LX2261" s="125"/>
      <c r="LY2261" s="125"/>
      <c r="LZ2261" s="125"/>
      <c r="MA2261" s="125"/>
      <c r="MB2261" s="125"/>
      <c r="MC2261" s="125"/>
      <c r="MD2261" s="125"/>
      <c r="ME2261" s="125"/>
      <c r="MF2261" s="125"/>
      <c r="MG2261" s="1"/>
      <c r="PB2261" s="34"/>
      <c r="PD2261" s="35"/>
      <c r="PG2261" s="1"/>
      <c r="PJ2261" s="12">
        <v>0.12834965113960844</v>
      </c>
      <c r="PL2261" s="4">
        <f t="array" ref="PL2261:PL2263">MMULT(PH2265:PK2267,PL2270:PL2273)+PJ2261:PJ2263</f>
        <v>-0.22211364055335053</v>
      </c>
      <c r="PN2261" s="8">
        <f t="array" ref="PN2261:PN2263">PN2256:PN2258</f>
        <v>0</v>
      </c>
      <c r="PP2261" s="12">
        <f t="array" ref="PP2261:PP2263">PN2261:PN2263</f>
        <v>0</v>
      </c>
      <c r="PS2261" s="1"/>
      <c r="PV2261" s="36"/>
      <c r="PX2261" s="37"/>
      <c r="QA2261" s="1"/>
      <c r="QD2261" s="12">
        <f t="array" ref="QD2261:QD2263">PJ2261:PJ2263</f>
        <v>0.12834965113960844</v>
      </c>
      <c r="QF2261" s="4">
        <f t="array" ref="QF2261:QF2263">MMULT(QB2265:QE2267,QF2270:QF2273)+QD2261:QD2263</f>
        <v>-0.28065865478123131</v>
      </c>
      <c r="QH2261" s="8">
        <f t="array" ref="QH2261:QH2263">QH2256:QH2258</f>
        <v>0</v>
      </c>
      <c r="QJ2261" s="12">
        <f t="array" ref="QJ2261:QJ2263">QH2261:QH2263</f>
        <v>0</v>
      </c>
      <c r="QM2261" s="1"/>
      <c r="QN2261" s="15">
        <f t="array" ref="QN2261:QN2263">PP2261:PP2263+QJ2261:QJ2263</f>
        <v>0</v>
      </c>
      <c r="QO2261" s="11"/>
      <c r="QP2261" s="11"/>
      <c r="QQ2261" s="11"/>
      <c r="QR2261" s="1"/>
      <c r="VF2261" s="1"/>
      <c r="VT2261" s="1"/>
    </row>
    <row r="2262" spans="14:592" ht="15" thickBot="1" x14ac:dyDescent="0.35">
      <c r="N2262" s="1"/>
      <c r="O2262" s="34"/>
      <c r="Q2262" s="35"/>
      <c r="S2262" s="36"/>
      <c r="U2262" s="37"/>
      <c r="W2262" s="52"/>
      <c r="Y2262" s="53"/>
      <c r="AI2262" s="1"/>
      <c r="AJ2262" s="129"/>
      <c r="AK2262" s="129"/>
      <c r="AL2262" s="129"/>
      <c r="AM2262" s="129"/>
      <c r="AN2262" s="129"/>
      <c r="AO2262" s="129"/>
      <c r="AP2262" s="129"/>
      <c r="AQ2262" s="129"/>
      <c r="AR2262" s="129"/>
      <c r="AS2262" s="129"/>
      <c r="AT2262" s="129"/>
      <c r="AU2262" s="129"/>
      <c r="AV2262" s="129"/>
      <c r="AW2262" s="129"/>
      <c r="AX2262" s="129"/>
      <c r="AY2262" s="1"/>
      <c r="DU2262" s="1"/>
      <c r="ED2262" s="2" t="s">
        <v>89</v>
      </c>
      <c r="EF2262" s="7" t="s">
        <v>90</v>
      </c>
      <c r="EO2262" s="1"/>
      <c r="EX2262" s="2" t="s">
        <v>91</v>
      </c>
      <c r="EZ2262" s="7" t="s">
        <v>92</v>
      </c>
      <c r="FI2262" s="1"/>
      <c r="FR2262" s="2" t="s">
        <v>215</v>
      </c>
      <c r="FT2262" s="7" t="s">
        <v>216</v>
      </c>
      <c r="GC2262" s="1"/>
      <c r="JX2262" s="1"/>
      <c r="KG2262" s="1"/>
      <c r="KH2262" s="67"/>
      <c r="KJ2262" s="66"/>
      <c r="KL2262" s="65"/>
      <c r="KN2262" s="53"/>
      <c r="KP2262" s="64"/>
      <c r="KR2262" s="63"/>
      <c r="KV2262" s="1"/>
      <c r="LQ2262" s="1"/>
      <c r="LR2262" s="125"/>
      <c r="LS2262" s="125"/>
      <c r="LT2262" s="125"/>
      <c r="LU2262" s="125"/>
      <c r="LV2262" s="125"/>
      <c r="LW2262" s="125"/>
      <c r="LX2262" s="125"/>
      <c r="LY2262" s="125"/>
      <c r="LZ2262" s="125"/>
      <c r="MA2262" s="125"/>
      <c r="MB2262" s="125"/>
      <c r="MC2262" s="125"/>
      <c r="MD2262" s="125"/>
      <c r="ME2262" s="125"/>
      <c r="MF2262" s="125"/>
      <c r="MG2262" s="1"/>
      <c r="PB2262" s="34"/>
      <c r="PD2262" s="35"/>
      <c r="PG2262" s="1"/>
      <c r="PJ2262" s="13">
        <v>-1.0416746613371941</v>
      </c>
      <c r="PL2262" s="5">
        <v>0.87493362563979504</v>
      </c>
      <c r="PN2262" s="9">
        <v>1.3455424374476886E-4</v>
      </c>
      <c r="PP2262" s="13">
        <v>1.3455424374476886E-4</v>
      </c>
      <c r="PS2262" s="1"/>
      <c r="PV2262" s="36"/>
      <c r="PX2262" s="37"/>
      <c r="QA2262" s="1"/>
      <c r="QD2262" s="13">
        <v>-1.0416746613371941</v>
      </c>
      <c r="QF2262" s="5">
        <v>0.58964180944589084</v>
      </c>
      <c r="QH2262" s="9">
        <v>-1.5436447681188096E-5</v>
      </c>
      <c r="QJ2262" s="13">
        <v>-1.5436447681188096E-5</v>
      </c>
      <c r="QM2262" s="1"/>
      <c r="QN2262" s="16">
        <v>1.1911779606358077E-4</v>
      </c>
      <c r="QO2262" s="11"/>
      <c r="QP2262" s="11"/>
      <c r="QQ2262" s="11"/>
      <c r="QR2262" s="1"/>
      <c r="VF2262" s="1"/>
      <c r="VT2262" s="1"/>
    </row>
    <row r="2263" spans="14:592" ht="15" thickBot="1" x14ac:dyDescent="0.35">
      <c r="N2263" s="1"/>
      <c r="O2263" s="34"/>
      <c r="Q2263" s="35"/>
      <c r="S2263" s="36"/>
      <c r="U2263" s="37"/>
      <c r="W2263" s="52"/>
      <c r="Y2263" s="53"/>
      <c r="AI2263" s="1"/>
      <c r="AJ2263" s="129"/>
      <c r="AK2263" s="129"/>
      <c r="AL2263" s="129"/>
      <c r="AM2263" s="129"/>
      <c r="AN2263" s="129"/>
      <c r="AO2263" s="129"/>
      <c r="AP2263" s="129"/>
      <c r="AQ2263" s="129"/>
      <c r="AR2263" s="129"/>
      <c r="AS2263" s="129"/>
      <c r="AT2263" s="129"/>
      <c r="AU2263" s="129"/>
      <c r="AV2263" s="129"/>
      <c r="AW2263" s="129"/>
      <c r="AX2263" s="129"/>
      <c r="AY2263" s="1"/>
      <c r="DU2263" s="1"/>
      <c r="ED2263" s="4">
        <f t="array" ref="ED2263:ED2270">ED2273:ED2280</f>
        <v>-7.7160017004004128E-2</v>
      </c>
      <c r="EF2263" s="8">
        <f t="array" ref="EF2263:EF2270">MMULT(TRANSPOSE(DV2258:EC2260),EF2254:EF2256)</f>
        <v>-9.0447785573172547E-3</v>
      </c>
      <c r="EO2263" s="1"/>
      <c r="EX2263" s="4">
        <f t="array" ref="EX2263:EX2270">EX2273:EX2280</f>
        <v>-7.7160001762460573E-2</v>
      </c>
      <c r="EY2263" s="1"/>
      <c r="EZ2263" s="8">
        <f t="array" ref="EZ2263:EZ2270">MMULT(TRANSPOSE(EP2258:EW2260),EZ2254:EZ2256)</f>
        <v>-8.854612880606922E-3</v>
      </c>
      <c r="FI2263" s="1"/>
      <c r="FR2263" s="4">
        <f t="array" ref="FR2263:FR2270">FR2273:FR2280</f>
        <v>-7.7160007928771993E-2</v>
      </c>
      <c r="FT2263" s="8">
        <f t="array" ref="FT2263:FT2270">MMULT(TRANSPOSE(FJ2258:FQ2260),FT2254:FT2256)</f>
        <v>-8.9310376051834339E-3</v>
      </c>
      <c r="GC2263" s="1"/>
      <c r="JX2263" s="1"/>
      <c r="KG2263" s="1"/>
      <c r="KH2263" s="67"/>
      <c r="KJ2263" s="66"/>
      <c r="KL2263" s="65"/>
      <c r="KN2263" s="53"/>
      <c r="KP2263" s="64"/>
      <c r="KR2263" s="63"/>
      <c r="KV2263" s="1"/>
      <c r="LQ2263" s="1"/>
      <c r="LR2263" s="125"/>
      <c r="LS2263" s="125"/>
      <c r="LT2263" s="125"/>
      <c r="LU2263" s="125"/>
      <c r="LV2263" s="125"/>
      <c r="LW2263" s="125"/>
      <c r="LX2263" s="125"/>
      <c r="LY2263" s="125"/>
      <c r="LZ2263" s="125"/>
      <c r="MA2263" s="125"/>
      <c r="MB2263" s="125"/>
      <c r="MC2263" s="125"/>
      <c r="MD2263" s="125"/>
      <c r="ME2263" s="125"/>
      <c r="MF2263" s="125"/>
      <c r="MG2263" s="1"/>
      <c r="PB2263" s="34"/>
      <c r="PD2263" s="35"/>
      <c r="PG2263" s="1"/>
      <c r="PJ2263" s="14">
        <v>-0.56750174457214586</v>
      </c>
      <c r="PL2263" s="6">
        <v>-4.8673483377864795</v>
      </c>
      <c r="PN2263" s="10">
        <v>1.4592250413407326E-4</v>
      </c>
      <c r="PP2263" s="14">
        <v>1.4592250413407326E-4</v>
      </c>
      <c r="PS2263" s="1"/>
      <c r="PV2263" s="36"/>
      <c r="PX2263" s="37"/>
      <c r="QA2263" s="1"/>
      <c r="QD2263" s="14">
        <v>-0.56750174457214586</v>
      </c>
      <c r="QF2263" s="6">
        <v>-4.4256065052648088</v>
      </c>
      <c r="QH2263" s="10">
        <v>-2.5104057665822349E-5</v>
      </c>
      <c r="QJ2263" s="14">
        <v>-2.5104057665822349E-5</v>
      </c>
      <c r="QM2263" s="1"/>
      <c r="QN2263" s="17">
        <v>1.2081844646825091E-4</v>
      </c>
      <c r="QO2263" s="11"/>
      <c r="QP2263" s="11"/>
      <c r="QQ2263" s="11"/>
      <c r="QR2263" s="1"/>
      <c r="VF2263" s="1"/>
      <c r="VT2263" s="1"/>
    </row>
    <row r="2264" spans="14:592" ht="15" thickBot="1" x14ac:dyDescent="0.35">
      <c r="N2264" s="1"/>
      <c r="O2264" s="34"/>
      <c r="Q2264" s="35"/>
      <c r="S2264" s="36"/>
      <c r="U2264" s="37"/>
      <c r="W2264" s="52"/>
      <c r="Y2264" s="53"/>
      <c r="AI2264" s="1"/>
      <c r="AJ2264" s="129"/>
      <c r="AK2264" s="129"/>
      <c r="AL2264" s="129"/>
      <c r="AM2264" s="129"/>
      <c r="AN2264" s="129"/>
      <c r="AO2264" s="129"/>
      <c r="AP2264" s="129"/>
      <c r="AQ2264" s="129"/>
      <c r="AR2264" s="129"/>
      <c r="AS2264" s="129"/>
      <c r="AT2264" s="129"/>
      <c r="AU2264" s="129"/>
      <c r="AV2264" s="129"/>
      <c r="AW2264" s="129"/>
      <c r="AX2264" s="129"/>
      <c r="AY2264" s="1"/>
      <c r="DU2264" s="1"/>
      <c r="ED2264" s="5">
        <v>2.9118048381002577</v>
      </c>
      <c r="EF2264" s="9">
        <v>-8.0627347913522409E-3</v>
      </c>
      <c r="EO2264" s="1"/>
      <c r="EX2264" s="5">
        <v>2.9118048339715479</v>
      </c>
      <c r="EZ2264" s="9">
        <v>-7.8932164987796684E-3</v>
      </c>
      <c r="FI2264" s="1"/>
      <c r="FR2264" s="5">
        <v>2.9118048356419122</v>
      </c>
      <c r="FT2264" s="9">
        <v>-7.9613433502949051E-3</v>
      </c>
      <c r="GC2264" s="1"/>
      <c r="JX2264" s="1"/>
      <c r="KG2264" s="1"/>
      <c r="KH2264" s="67"/>
      <c r="KJ2264" s="66"/>
      <c r="KL2264" s="65"/>
      <c r="KN2264" s="53"/>
      <c r="KP2264" s="64"/>
      <c r="KR2264" s="63"/>
      <c r="KV2264" s="1"/>
      <c r="LQ2264" s="1"/>
      <c r="LR2264" s="125"/>
      <c r="LS2264" s="125"/>
      <c r="LT2264" s="125"/>
      <c r="LU2264" s="125"/>
      <c r="LV2264" s="125"/>
      <c r="LW2264" s="125"/>
      <c r="LX2264" s="125"/>
      <c r="LY2264" s="125"/>
      <c r="LZ2264" s="125"/>
      <c r="MA2264" s="125"/>
      <c r="MB2264" s="125"/>
      <c r="MC2264" s="125"/>
      <c r="MD2264" s="125"/>
      <c r="ME2264" s="125"/>
      <c r="MF2264" s="125"/>
      <c r="MG2264" s="1"/>
      <c r="PB2264" s="34"/>
      <c r="PD2264" s="35"/>
      <c r="PG2264" s="1"/>
      <c r="PH2264" t="s">
        <v>11</v>
      </c>
      <c r="PL2264" s="2"/>
      <c r="PN2264" s="7"/>
      <c r="PO2264" t="s">
        <v>12</v>
      </c>
      <c r="PS2264" s="1"/>
      <c r="PV2264" s="36"/>
      <c r="PX2264" s="37"/>
      <c r="QA2264" s="1"/>
      <c r="QB2264" t="s">
        <v>11</v>
      </c>
      <c r="QF2264" s="2"/>
      <c r="QH2264" s="7"/>
      <c r="QI2264" t="s">
        <v>12</v>
      </c>
      <c r="QM2264" s="1"/>
      <c r="QN2264" s="11" t="s">
        <v>13</v>
      </c>
      <c r="QO2264" s="11"/>
      <c r="QP2264" s="11"/>
      <c r="QQ2264" s="11"/>
      <c r="QR2264" s="1"/>
      <c r="VF2264" s="1"/>
      <c r="VT2264" s="1"/>
    </row>
    <row r="2265" spans="14:592" x14ac:dyDescent="0.3">
      <c r="N2265" s="1"/>
      <c r="O2265" s="34"/>
      <c r="Q2265" s="35"/>
      <c r="S2265" s="36"/>
      <c r="U2265" s="37"/>
      <c r="W2265" s="52"/>
      <c r="Y2265" s="53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DU2265" s="1"/>
      <c r="ED2265" s="5">
        <v>1.2628090250718633</v>
      </c>
      <c r="EF2265" s="9">
        <v>-1.3803132453005587E-2</v>
      </c>
      <c r="EO2265" s="1"/>
      <c r="EX2265" s="5">
        <v>1.2628090195528143</v>
      </c>
      <c r="EY2265" s="1"/>
      <c r="EZ2265" s="9">
        <v>-1.3512922802541053E-2</v>
      </c>
      <c r="FI2265" s="1"/>
      <c r="FR2265" s="5">
        <v>1.2628090217856722</v>
      </c>
      <c r="FT2265" s="9">
        <v>-1.3629553695086305E-2</v>
      </c>
      <c r="GC2265" s="1"/>
      <c r="JX2265" s="1"/>
      <c r="KG2265" s="1"/>
      <c r="KH2265" s="67"/>
      <c r="KJ2265" s="66"/>
      <c r="KL2265" s="65"/>
      <c r="KN2265" s="53"/>
      <c r="KP2265" s="64"/>
      <c r="KR2265" s="63"/>
      <c r="KV2265" s="1"/>
      <c r="LQ2265" s="1"/>
      <c r="LR2265" s="125"/>
      <c r="LS2265" s="125"/>
      <c r="LT2265" s="125"/>
      <c r="LU2265" s="125"/>
      <c r="LV2265" s="125"/>
      <c r="LW2265" s="125"/>
      <c r="LX2265" s="125"/>
      <c r="LY2265" s="125"/>
      <c r="LZ2265" s="125"/>
      <c r="MA2265" s="125"/>
      <c r="MB2265" s="125"/>
      <c r="MC2265" s="125"/>
      <c r="MD2265" s="125"/>
      <c r="ME2265" s="125"/>
      <c r="MF2265" s="125"/>
      <c r="MG2265" s="1"/>
      <c r="PB2265" s="34"/>
      <c r="PD2265" s="35"/>
      <c r="PG2265" s="1"/>
      <c r="PH2265" s="18">
        <v>-0.34625048734327685</v>
      </c>
      <c r="PI2265" s="19">
        <v>-0.63350527131933498</v>
      </c>
      <c r="PJ2265" s="19">
        <v>-0.55331344623483425</v>
      </c>
      <c r="PK2265" s="20">
        <v>0.44816435040272756</v>
      </c>
      <c r="PL2265" s="2"/>
      <c r="PN2265" s="7"/>
      <c r="PO2265" s="18">
        <f t="array" ref="PO2265:PR2267">MMULT(PN2261:PN2263,TRANSPOSE(PL2270:PL2273))</f>
        <v>0</v>
      </c>
      <c r="PP2265" s="19">
        <v>0</v>
      </c>
      <c r="PQ2265" s="19">
        <v>0</v>
      </c>
      <c r="PR2265" s="20">
        <v>0</v>
      </c>
      <c r="PS2265" s="1"/>
      <c r="PV2265" s="36"/>
      <c r="PX2265" s="37"/>
      <c r="QA2265" s="1"/>
      <c r="QB2265" s="18">
        <f t="array" ref="QB2265:QE2267">PH2265:PK2267</f>
        <v>-0.34625048734327685</v>
      </c>
      <c r="QC2265" s="19">
        <v>-0.63350527131933498</v>
      </c>
      <c r="QD2265" s="19">
        <v>-0.55331344623483425</v>
      </c>
      <c r="QE2265" s="20">
        <v>0.44816435040272756</v>
      </c>
      <c r="QF2265" s="2"/>
      <c r="QH2265" s="7"/>
      <c r="QI2265" s="18">
        <f t="array" ref="QI2265:QL2267">MMULT(QH2261:QH2263,TRANSPOSE(QF2270:QF2273))</f>
        <v>0</v>
      </c>
      <c r="QJ2265" s="19">
        <v>0</v>
      </c>
      <c r="QK2265" s="19">
        <v>0</v>
      </c>
      <c r="QL2265" s="20">
        <v>0</v>
      </c>
      <c r="QM2265" s="1"/>
      <c r="QN2265" s="26">
        <f t="array" ref="QN2265:QQ2267">PO2265:PR2267+QI2265:QL2267</f>
        <v>0</v>
      </c>
      <c r="QO2265" s="27">
        <v>0</v>
      </c>
      <c r="QP2265" s="27">
        <v>0</v>
      </c>
      <c r="QQ2265" s="28">
        <v>0</v>
      </c>
      <c r="QR2265" s="1"/>
      <c r="VF2265" s="1"/>
      <c r="VT2265" s="1"/>
    </row>
    <row r="2266" spans="14:592" ht="22.8" customHeight="1" x14ac:dyDescent="0.3">
      <c r="N2266" s="1"/>
      <c r="O2266" s="34"/>
      <c r="Q2266" s="35"/>
      <c r="S2266" s="36"/>
      <c r="U2266" s="37"/>
      <c r="W2266" s="52"/>
      <c r="Y2266" s="53"/>
      <c r="AI2266" s="1"/>
      <c r="AJ2266" s="106"/>
      <c r="AK2266" s="106"/>
      <c r="AL2266" s="106"/>
      <c r="AM2266" s="106"/>
      <c r="AN2266" s="106"/>
      <c r="AO2266" s="106"/>
      <c r="AP2266" s="106"/>
      <c r="AQ2266" s="106"/>
      <c r="AR2266" s="106"/>
      <c r="AS2266" s="106"/>
      <c r="AT2266" s="106"/>
      <c r="AU2266" s="106"/>
      <c r="AV2266" s="106"/>
      <c r="AW2266" s="107"/>
      <c r="AX2266" s="107"/>
      <c r="AY2266" s="44"/>
      <c r="DU2266" s="1"/>
      <c r="ED2266" s="5">
        <v>0.10844270738947077</v>
      </c>
      <c r="EF2266" s="9">
        <v>1.3128445996689306E-2</v>
      </c>
      <c r="EO2266" s="1"/>
      <c r="EX2266" s="5">
        <v>0.1084427253462322</v>
      </c>
      <c r="EZ2266" s="9">
        <v>1.2852421569856241E-2</v>
      </c>
      <c r="FI2266" s="1"/>
      <c r="FR2266" s="5">
        <v>0.108442718081418</v>
      </c>
      <c r="FT2266" s="9">
        <v>1.2963351634429564E-2</v>
      </c>
      <c r="GC2266" s="1"/>
      <c r="JX2266" s="1"/>
      <c r="KG2266" s="1"/>
      <c r="KH2266" s="67"/>
      <c r="KJ2266" s="66"/>
      <c r="KL2266" s="65"/>
      <c r="KN2266" s="53"/>
      <c r="KP2266" s="64"/>
      <c r="KR2266" s="63"/>
      <c r="KV2266" s="1"/>
      <c r="LQ2266" s="1"/>
      <c r="LR2266" s="125"/>
      <c r="LS2266" s="125"/>
      <c r="LT2266" s="125"/>
      <c r="LU2266" s="125"/>
      <c r="LV2266" s="125"/>
      <c r="LW2266" s="125"/>
      <c r="LX2266" s="125"/>
      <c r="LY2266" s="125"/>
      <c r="LZ2266" s="125"/>
      <c r="MA2266" s="125"/>
      <c r="MB2266" s="125"/>
      <c r="MC2266" s="125"/>
      <c r="MD2266" s="125"/>
      <c r="ME2266" s="125"/>
      <c r="MF2266" s="125"/>
      <c r="MG2266" s="1"/>
      <c r="PB2266" s="34"/>
      <c r="PD2266" s="35"/>
      <c r="PG2266" s="1"/>
      <c r="PH2266" s="21">
        <v>0.52598407035738148</v>
      </c>
      <c r="PI2266">
        <v>0.25850207320541835</v>
      </c>
      <c r="PJ2266">
        <v>0.67401044448571112</v>
      </c>
      <c r="PK2266" s="22">
        <v>0.28214333377768458</v>
      </c>
      <c r="PL2266" s="2"/>
      <c r="PN2266" s="7"/>
      <c r="PO2266" s="21">
        <v>3.609267250361209E-4</v>
      </c>
      <c r="PP2266">
        <v>2.8992481025116789E-5</v>
      </c>
      <c r="PQ2266">
        <v>0</v>
      </c>
      <c r="PR2266" s="22">
        <v>2.1461238658659093E-4</v>
      </c>
      <c r="PS2266" s="1"/>
      <c r="PV2266" s="36"/>
      <c r="PX2266" s="37"/>
      <c r="QA2266" s="1"/>
      <c r="QB2266" s="21">
        <v>0.52598407035738148</v>
      </c>
      <c r="QC2266">
        <v>0.25850207320541835</v>
      </c>
      <c r="QD2266">
        <v>0.67401044448571112</v>
      </c>
      <c r="QE2266" s="22">
        <v>0.28214333377768458</v>
      </c>
      <c r="QF2266" s="2"/>
      <c r="QH2266" s="7"/>
      <c r="QI2266" s="21">
        <v>-3.9190573466815588E-5</v>
      </c>
      <c r="QJ2266">
        <v>0</v>
      </c>
      <c r="QK2266">
        <v>0</v>
      </c>
      <c r="QL2266" s="22">
        <v>-1.6190756449299263E-5</v>
      </c>
      <c r="QM2266" s="1"/>
      <c r="QN2266" s="29">
        <v>3.2173615156930532E-4</v>
      </c>
      <c r="QO2266" s="11">
        <v>2.8992481025116789E-5</v>
      </c>
      <c r="QP2266" s="11">
        <v>0</v>
      </c>
      <c r="QQ2266" s="30">
        <v>1.9842163013729166E-4</v>
      </c>
      <c r="QR2266" s="1"/>
      <c r="VF2266" s="1"/>
      <c r="VT2266" s="1"/>
    </row>
    <row r="2267" spans="14:592" ht="15" thickBot="1" x14ac:dyDescent="0.35">
      <c r="N2267" s="1"/>
      <c r="O2267" s="34"/>
      <c r="Q2267" s="35"/>
      <c r="S2267" s="36"/>
      <c r="U2267" s="37"/>
      <c r="W2267" s="52"/>
      <c r="Y2267" s="53"/>
      <c r="AI2267" s="1"/>
      <c r="DU2267" s="1"/>
      <c r="ED2267" s="5">
        <v>-3.5762558143156133E-2</v>
      </c>
      <c r="EF2267" s="9">
        <v>6.0946431858353188E-3</v>
      </c>
      <c r="EO2267" s="1"/>
      <c r="EX2267" s="5">
        <v>-3.5762565090994104E-2</v>
      </c>
      <c r="EY2267" s="1"/>
      <c r="EZ2267" s="9">
        <v>5.9665038468346126E-3</v>
      </c>
      <c r="FI2267" s="1"/>
      <c r="FR2267" s="5">
        <v>-3.5762562224592197E-2</v>
      </c>
      <c r="FT2267" s="9">
        <v>6.0180011194232007E-3</v>
      </c>
      <c r="GC2267" s="1"/>
      <c r="JX2267" s="1"/>
      <c r="KG2267" s="1"/>
      <c r="KH2267" s="67"/>
      <c r="KJ2267" s="66"/>
      <c r="KL2267" s="65"/>
      <c r="KN2267" s="53"/>
      <c r="KP2267" s="64"/>
      <c r="KR2267" s="63"/>
      <c r="KV2267" s="1"/>
      <c r="LQ2267" s="1"/>
      <c r="LR2267" s="125"/>
      <c r="LS2267" s="125"/>
      <c r="LT2267" s="125"/>
      <c r="LU2267" s="125"/>
      <c r="LV2267" s="125"/>
      <c r="LW2267" s="125"/>
      <c r="LX2267" s="125"/>
      <c r="LY2267" s="125"/>
      <c r="LZ2267" s="125"/>
      <c r="MA2267" s="125"/>
      <c r="MB2267" s="125"/>
      <c r="MC2267" s="125"/>
      <c r="MD2267" s="125"/>
      <c r="ME2267" s="125"/>
      <c r="MF2267" s="125"/>
      <c r="MG2267" s="1"/>
      <c r="PB2267" s="34"/>
      <c r="PD2267" s="35"/>
      <c r="PG2267" s="1"/>
      <c r="PH2267" s="23">
        <v>-1.3619891641722823</v>
      </c>
      <c r="PI2267" s="24">
        <v>-0.17554599899146447</v>
      </c>
      <c r="PJ2267" s="24">
        <v>0.85190357339777201</v>
      </c>
      <c r="PK2267" s="25">
        <v>-0.38159402291187033</v>
      </c>
      <c r="PL2267" s="2"/>
      <c r="PN2267" s="7"/>
      <c r="PO2267" s="23">
        <v>3.9142081334932589E-4</v>
      </c>
      <c r="PP2267" s="24">
        <v>3.1442006691885722E-5</v>
      </c>
      <c r="PQ2267" s="24">
        <v>0</v>
      </c>
      <c r="PR2267" s="25">
        <v>2.327446240068713E-4</v>
      </c>
      <c r="PS2267" s="1"/>
      <c r="PV2267" s="36"/>
      <c r="PX2267" s="37"/>
      <c r="QA2267" s="1"/>
      <c r="QB2267" s="23">
        <v>-1.3619891641722823</v>
      </c>
      <c r="QC2267" s="24">
        <v>-0.17554599899146447</v>
      </c>
      <c r="QD2267" s="24">
        <v>0.85190357339777201</v>
      </c>
      <c r="QE2267" s="25">
        <v>-0.38159402291187033</v>
      </c>
      <c r="QF2267" s="2"/>
      <c r="QH2267" s="7"/>
      <c r="QI2267" s="23">
        <v>-6.3735027422569707E-5</v>
      </c>
      <c r="QJ2267" s="24">
        <v>0</v>
      </c>
      <c r="QK2267" s="24">
        <v>0</v>
      </c>
      <c r="QL2267" s="25">
        <v>-2.6330778424612926E-5</v>
      </c>
      <c r="QM2267" s="1"/>
      <c r="QN2267" s="31">
        <v>3.2768578592675616E-4</v>
      </c>
      <c r="QO2267" s="32">
        <v>3.1442006691885722E-5</v>
      </c>
      <c r="QP2267" s="32">
        <v>0</v>
      </c>
      <c r="QQ2267" s="33">
        <v>2.0641384558225836E-4</v>
      </c>
      <c r="QR2267" s="1"/>
      <c r="VF2267" s="1"/>
      <c r="VT2267" s="1"/>
    </row>
    <row r="2268" spans="14:592" x14ac:dyDescent="0.3">
      <c r="N2268" s="1"/>
      <c r="O2268" s="34"/>
      <c r="Q2268" s="35"/>
      <c r="S2268" s="36"/>
      <c r="U2268" s="37"/>
      <c r="W2268" s="52"/>
      <c r="Y2268" s="53"/>
      <c r="AI2268" s="1"/>
      <c r="DU2268" s="1"/>
      <c r="ED2268" s="5">
        <v>-0.44970195109605021</v>
      </c>
      <c r="EF2268" s="9">
        <v>-2.1777004868879465E-3</v>
      </c>
      <c r="EO2268" s="1"/>
      <c r="EX2268" s="5">
        <v>-0.44970196533399465</v>
      </c>
      <c r="EY2268" s="2"/>
      <c r="EZ2268" s="9">
        <v>-2.131914524950112E-3</v>
      </c>
      <c r="FI2268" s="1"/>
      <c r="FR2268" s="5">
        <v>-0.44970195945999686</v>
      </c>
      <c r="FT2268" s="9">
        <v>-2.1503152142390617E-3</v>
      </c>
      <c r="GC2268" s="1"/>
      <c r="JX2268" s="1"/>
      <c r="KG2268" s="1"/>
      <c r="KH2268" s="67"/>
      <c r="KJ2268" s="66"/>
      <c r="KL2268" s="65"/>
      <c r="KN2268" s="53"/>
      <c r="KP2268" s="64"/>
      <c r="KR2268" s="63"/>
      <c r="KV2268" s="1"/>
      <c r="LQ2268" s="1"/>
      <c r="LR2268" s="1"/>
      <c r="LS2268" s="1"/>
      <c r="LT2268" s="1"/>
      <c r="LU2268" s="1"/>
      <c r="LV2268" s="1"/>
      <c r="LW2268" s="1"/>
      <c r="LX2268" s="1"/>
      <c r="LY2268" s="1"/>
      <c r="LZ2268" s="1"/>
      <c r="MA2268" s="1"/>
      <c r="MB2268" s="1"/>
      <c r="MC2268" s="1"/>
      <c r="MD2268" s="1"/>
      <c r="ME2268" s="1"/>
      <c r="MF2268" s="1"/>
      <c r="MG2268" s="1"/>
      <c r="PB2268" s="34"/>
      <c r="PD2268" s="35"/>
      <c r="PG2268" s="1"/>
      <c r="PL2268" s="2"/>
      <c r="PN2268" s="7"/>
      <c r="PS2268" s="1"/>
      <c r="PV2268" s="36"/>
      <c r="PX2268" s="37"/>
      <c r="QA2268" s="1"/>
      <c r="QF2268" s="2"/>
      <c r="QH2268" s="7"/>
      <c r="QM2268" s="1"/>
      <c r="QN2268" s="1"/>
      <c r="QO2268" s="1"/>
      <c r="QP2268" s="1"/>
      <c r="QQ2268" s="1"/>
      <c r="QR2268" s="1"/>
      <c r="VF2268" s="1"/>
      <c r="VT2268" s="1"/>
    </row>
    <row r="2269" spans="14:592" ht="15" thickBot="1" x14ac:dyDescent="0.35">
      <c r="N2269" s="1"/>
      <c r="O2269" s="34"/>
      <c r="Q2269" s="35"/>
      <c r="S2269" s="36"/>
      <c r="U2269" s="37"/>
      <c r="W2269" s="52"/>
      <c r="Y2269" s="53"/>
      <c r="AI2269" s="1"/>
      <c r="DU2269" s="1"/>
      <c r="ED2269" s="5">
        <v>0.61430602397473089</v>
      </c>
      <c r="EF2269" s="9">
        <v>-1.3414698236768855E-2</v>
      </c>
      <c r="EO2269" s="1"/>
      <c r="EX2269" s="5">
        <v>0.61430602323415717</v>
      </c>
      <c r="EY2269" s="1"/>
      <c r="EZ2269" s="9">
        <v>-1.3132655381668077E-2</v>
      </c>
      <c r="FI2269" s="1"/>
      <c r="FR2269" s="5">
        <v>0.61430602353967989</v>
      </c>
      <c r="FT2269" s="9">
        <v>-1.3246004162019664E-2</v>
      </c>
      <c r="GC2269" s="1"/>
      <c r="JX2269" s="1"/>
      <c r="KG2269" s="1"/>
      <c r="KH2269" s="67"/>
      <c r="KJ2269" s="66"/>
      <c r="KL2269" s="65"/>
      <c r="KN2269" s="53"/>
      <c r="KP2269" s="64"/>
      <c r="KR2269" s="63"/>
      <c r="KV2269" s="1"/>
      <c r="LQ2269" s="1"/>
      <c r="PB2269" s="34"/>
      <c r="PD2269" s="35"/>
      <c r="PG2269" s="1"/>
      <c r="PL2269" s="2" t="s">
        <v>68</v>
      </c>
      <c r="PN2269" s="7" t="s">
        <v>69</v>
      </c>
      <c r="PS2269" s="1"/>
      <c r="PV2269" s="36"/>
      <c r="PX2269" s="37"/>
      <c r="QA2269" s="1"/>
      <c r="QF2269" s="2" t="s">
        <v>70</v>
      </c>
      <c r="QH2269" s="7" t="s">
        <v>71</v>
      </c>
      <c r="QM2269" s="1"/>
      <c r="VF2269" s="1"/>
      <c r="VT2269" s="1"/>
    </row>
    <row r="2270" spans="14:592" ht="15" thickBot="1" x14ac:dyDescent="0.35">
      <c r="N2270" s="1"/>
      <c r="O2270" s="34"/>
      <c r="Q2270" s="35"/>
      <c r="S2270" s="36"/>
      <c r="U2270" s="37"/>
      <c r="W2270" s="52"/>
      <c r="Y2270" s="53"/>
      <c r="AI2270" s="1"/>
      <c r="DU2270" s="1"/>
      <c r="ED2270" s="6">
        <v>1.4841288059865185</v>
      </c>
      <c r="EF2270" s="10">
        <v>4.8863824824906636E-3</v>
      </c>
      <c r="EO2270" s="1"/>
      <c r="EX2270" s="6">
        <v>1.4841288016196568</v>
      </c>
      <c r="EZ2270" s="10">
        <v>4.7836467189161522E-3</v>
      </c>
      <c r="FI2270" s="1"/>
      <c r="FR2270" s="6">
        <v>1.4841288034212401</v>
      </c>
      <c r="FT2270" s="10">
        <v>4.8249346767178089E-3</v>
      </c>
      <c r="GC2270" s="1"/>
      <c r="JX2270" s="1"/>
      <c r="KG2270" s="1"/>
      <c r="KH2270" s="67"/>
      <c r="KJ2270" s="66"/>
      <c r="KL2270" s="65"/>
      <c r="KN2270" s="53"/>
      <c r="KP2270" s="64"/>
      <c r="KR2270" s="63"/>
      <c r="KV2270" s="1"/>
      <c r="LQ2270" s="1"/>
      <c r="PB2270" s="34"/>
      <c r="PD2270" s="35"/>
      <c r="PG2270" s="1"/>
      <c r="PL2270" s="4">
        <f t="array" ref="PL2270:PL2273">PL2276:PL2279</f>
        <v>2.682388269527566</v>
      </c>
      <c r="PN2270" s="8">
        <f t="array" ref="PN2270:PN2273">MMULT(TRANSPOSE(PH2265:PK2267), PN2261:PN2263)</f>
        <v>-1.279714806307601E-4</v>
      </c>
      <c r="PS2270" s="1"/>
      <c r="PV2270" s="36"/>
      <c r="PX2270" s="37"/>
      <c r="QA2270" s="1"/>
      <c r="QF2270" s="4">
        <f t="array" ref="QF2270:QF2273">QF2276:QF2279</f>
        <v>2.5388336925843298</v>
      </c>
      <c r="QH2270" s="8">
        <f t="array" ref="QH2270:QH2273">MMULT(TRANSPOSE(QB2265:QE2267), QH2261:QH2263)</f>
        <v>2.6072128934396082E-5</v>
      </c>
      <c r="QM2270" s="1"/>
      <c r="VF2270" s="1"/>
      <c r="VT2270" s="1"/>
    </row>
    <row r="2271" spans="14:592" x14ac:dyDescent="0.3">
      <c r="N2271" s="1"/>
      <c r="O2271" s="34"/>
      <c r="Q2271" s="35"/>
      <c r="S2271" s="36"/>
      <c r="U2271" s="37"/>
      <c r="W2271" s="52"/>
      <c r="Y2271" s="53"/>
      <c r="AI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2"/>
      <c r="EE2271" s="1"/>
      <c r="EF2271" s="7"/>
      <c r="EG2271" s="1"/>
      <c r="EH2271" s="1"/>
      <c r="EI2271" s="1"/>
      <c r="EJ2271" s="1"/>
      <c r="EK2271" s="1"/>
      <c r="EL2271" s="1"/>
      <c r="EM2271" s="1"/>
      <c r="EN2271" s="1"/>
      <c r="EO2271" s="1"/>
      <c r="EP2271" s="1"/>
      <c r="EQ2271" s="1"/>
      <c r="ER2271" s="1"/>
      <c r="ES2271" s="1"/>
      <c r="ET2271" s="1"/>
      <c r="EU2271" s="1"/>
      <c r="EV2271" s="1"/>
      <c r="EW2271" s="1"/>
      <c r="EX2271" s="2"/>
      <c r="EY2271" s="7"/>
      <c r="EZ2271" s="7"/>
      <c r="FA2271" s="1"/>
      <c r="FB2271" s="1"/>
      <c r="FC2271" s="1"/>
      <c r="FD2271" s="1"/>
      <c r="FE2271" s="1"/>
      <c r="FF2271" s="1"/>
      <c r="FG2271" s="1"/>
      <c r="FH2271" s="1"/>
      <c r="FI2271" s="1"/>
      <c r="FJ2271" s="1"/>
      <c r="FK2271" s="1"/>
      <c r="FL2271" s="1"/>
      <c r="FM2271" s="1"/>
      <c r="FN2271" s="1"/>
      <c r="FO2271" s="1"/>
      <c r="FP2271" s="1"/>
      <c r="FQ2271" s="1"/>
      <c r="FR2271" s="2"/>
      <c r="FS2271" s="1"/>
      <c r="FT2271" s="7"/>
      <c r="FU2271" s="1"/>
      <c r="FV2271" s="1"/>
      <c r="FW2271" s="1"/>
      <c r="FX2271" s="1"/>
      <c r="FY2271" s="1"/>
      <c r="FZ2271" s="1"/>
      <c r="GA2271" s="1"/>
      <c r="GB2271" s="1"/>
      <c r="GC2271" s="1"/>
      <c r="JX2271" s="1"/>
      <c r="KG2271" s="1"/>
      <c r="KH2271" s="67"/>
      <c r="KJ2271" s="66"/>
      <c r="KL2271" s="65"/>
      <c r="KN2271" s="53"/>
      <c r="KP2271" s="64"/>
      <c r="KR2271" s="63"/>
      <c r="KV2271" s="1"/>
      <c r="LQ2271" s="1"/>
      <c r="PB2271" s="34"/>
      <c r="PD2271" s="35"/>
      <c r="PG2271" s="1"/>
      <c r="PL2271" s="5">
        <v>0.2154705806240611</v>
      </c>
      <c r="PN2271" s="9">
        <v>9.1664392030579456E-6</v>
      </c>
      <c r="PS2271" s="1"/>
      <c r="PV2271" s="36"/>
      <c r="PX2271" s="37"/>
      <c r="QA2271" s="1"/>
      <c r="QF2271" s="5">
        <v>0</v>
      </c>
      <c r="QH2271" s="9">
        <v>4.1656315317202055E-7</v>
      </c>
      <c r="QM2271" s="1"/>
      <c r="VF2271" s="1"/>
      <c r="VT2271" s="1"/>
    </row>
    <row r="2272" spans="14:592" ht="15" thickBot="1" x14ac:dyDescent="0.35">
      <c r="N2272" s="1"/>
      <c r="O2272" s="34"/>
      <c r="Q2272" s="35"/>
      <c r="S2272" s="36"/>
      <c r="U2272" s="37"/>
      <c r="W2272" s="52"/>
      <c r="Y2272" s="53"/>
      <c r="AI2272" s="1"/>
      <c r="DZ2272" s="1"/>
      <c r="ED2272" s="2" t="s">
        <v>89</v>
      </c>
      <c r="EF2272" s="7" t="s">
        <v>90</v>
      </c>
      <c r="EJ2272" s="1"/>
      <c r="ET2272" s="1"/>
      <c r="EX2272" s="2" t="s">
        <v>91</v>
      </c>
      <c r="EZ2272" s="7" t="s">
        <v>92</v>
      </c>
      <c r="FD2272" s="1"/>
      <c r="FN2272" s="1"/>
      <c r="FR2272" s="2" t="s">
        <v>215</v>
      </c>
      <c r="FT2272" s="7" t="s">
        <v>216</v>
      </c>
      <c r="FX2272" s="1"/>
      <c r="JX2272" s="1"/>
      <c r="KG2272" s="1"/>
      <c r="KH2272" s="67"/>
      <c r="KJ2272" s="66"/>
      <c r="KL2272" s="65"/>
      <c r="KN2272" s="53"/>
      <c r="KP2272" s="64"/>
      <c r="KR2272" s="63"/>
      <c r="KV2272" s="1"/>
      <c r="LQ2272" s="1"/>
      <c r="PB2272" s="34"/>
      <c r="PD2272" s="35"/>
      <c r="PG2272" s="1"/>
      <c r="PL2272" s="5">
        <v>0</v>
      </c>
      <c r="PN2272" s="9">
        <v>2.1500286834481855E-4</v>
      </c>
      <c r="PS2272" s="1"/>
      <c r="PV2272" s="36"/>
      <c r="PX2272" s="37"/>
      <c r="QA2272" s="1"/>
      <c r="QF2272" s="5">
        <v>0</v>
      </c>
      <c r="QH2272" s="9">
        <v>-3.17905633951758E-5</v>
      </c>
      <c r="QM2272" s="1"/>
      <c r="VF2272" s="1"/>
      <c r="VT2272" s="1"/>
    </row>
    <row r="2273" spans="14:592" ht="15" thickBot="1" x14ac:dyDescent="0.35">
      <c r="N2273" s="1"/>
      <c r="O2273" s="34"/>
      <c r="Q2273" s="35"/>
      <c r="S2273" s="36"/>
      <c r="U2273" s="37"/>
      <c r="W2273" s="52"/>
      <c r="Y2273" s="53"/>
      <c r="AI2273" s="1"/>
      <c r="DZ2273" s="1"/>
      <c r="ED2273" s="4">
        <f t="array" ref="ED2273:ED2276">EA2289:EA2292</f>
        <v>-7.7160017004004128E-2</v>
      </c>
      <c r="EF2273" s="8">
        <f t="array" ref="EF2273:EF2280">EF2263:EF2270</f>
        <v>-9.0447785573172547E-3</v>
      </c>
      <c r="EJ2273" s="1"/>
      <c r="ET2273" s="1"/>
      <c r="EX2273" s="4">
        <f t="array" ref="EX2273:EX2276">EU2289:EU2292</f>
        <v>-7.7160001762460573E-2</v>
      </c>
      <c r="EY2273" s="1"/>
      <c r="EZ2273" s="8">
        <f t="array" ref="EZ2273:EZ2280">EZ2263:EZ2270</f>
        <v>-8.854612880606922E-3</v>
      </c>
      <c r="FD2273" s="1"/>
      <c r="FN2273" s="1"/>
      <c r="FR2273" s="4">
        <f t="array" ref="FR2273:FR2276">FO2289:FO2292</f>
        <v>-7.7160007928771993E-2</v>
      </c>
      <c r="FT2273" s="8">
        <f t="array" ref="FT2273:FT2280">FT2263:FT2270</f>
        <v>-8.9310376051834339E-3</v>
      </c>
      <c r="FX2273" s="1"/>
      <c r="JX2273" s="1"/>
      <c r="KG2273" s="1"/>
      <c r="KH2273" s="67"/>
      <c r="KJ2273" s="66"/>
      <c r="KL2273" s="65"/>
      <c r="KN2273" s="53"/>
      <c r="KP2273" s="64"/>
      <c r="KR2273" s="63"/>
      <c r="KV2273" s="1"/>
      <c r="LQ2273" s="1"/>
      <c r="PB2273" s="34"/>
      <c r="PD2273" s="35"/>
      <c r="PG2273" s="1"/>
      <c r="PL2273" s="6">
        <v>1.5949878696779085</v>
      </c>
      <c r="PN2273" s="10">
        <v>-1.7719572481810794E-5</v>
      </c>
      <c r="PS2273" s="1"/>
      <c r="PV2273" s="36"/>
      <c r="PX2273" s="37"/>
      <c r="QA2273" s="1"/>
      <c r="QF2273" s="6">
        <v>1.0488654374173416</v>
      </c>
      <c r="QH2273" s="10">
        <v>5.2242675456575098E-6</v>
      </c>
      <c r="QM2273" s="1"/>
      <c r="VF2273" s="1"/>
      <c r="VT2273" s="1"/>
    </row>
    <row r="2274" spans="14:592" x14ac:dyDescent="0.3">
      <c r="N2274" s="1"/>
      <c r="O2274" s="34"/>
      <c r="Q2274" s="35"/>
      <c r="S2274" s="36"/>
      <c r="U2274" s="37"/>
      <c r="W2274" s="52"/>
      <c r="Y2274" s="53"/>
      <c r="AI2274" s="1"/>
      <c r="DZ2274" s="1"/>
      <c r="ED2274" s="5">
        <v>2.9118048381002577</v>
      </c>
      <c r="EF2274" s="9">
        <v>-8.0627347913522409E-3</v>
      </c>
      <c r="EJ2274" s="1"/>
      <c r="ET2274" s="1"/>
      <c r="EX2274" s="5">
        <v>2.9118048339715479</v>
      </c>
      <c r="EZ2274" s="9">
        <v>-7.8932164987796684E-3</v>
      </c>
      <c r="FD2274" s="1"/>
      <c r="FN2274" s="1"/>
      <c r="FR2274" s="5">
        <v>2.9118048356419122</v>
      </c>
      <c r="FT2274" s="9">
        <v>-7.9613433502949051E-3</v>
      </c>
      <c r="FX2274" s="1"/>
      <c r="JX2274" s="1"/>
      <c r="KG2274" s="1"/>
      <c r="KH2274" s="67"/>
      <c r="KJ2274" s="66"/>
      <c r="KL2274" s="65"/>
      <c r="KN2274" s="53"/>
      <c r="KP2274" s="64"/>
      <c r="KR2274" s="63"/>
      <c r="KV2274" s="1"/>
      <c r="LQ2274" s="1"/>
      <c r="LR2274" s="1"/>
      <c r="LS2274" s="1"/>
      <c r="LT2274" s="1"/>
      <c r="LU2274" s="1"/>
      <c r="LV2274" s="1"/>
      <c r="LW2274" s="1"/>
      <c r="LX2274" s="1"/>
      <c r="LY2274" s="1"/>
      <c r="LZ2274" s="1"/>
      <c r="MA2274" s="1"/>
      <c r="MB2274" s="1"/>
      <c r="MC2274" s="1"/>
      <c r="MD2274" s="1"/>
      <c r="ME2274" s="1"/>
      <c r="MF2274" s="1"/>
      <c r="MG2274" s="1"/>
      <c r="MH2274" s="1"/>
      <c r="MI2274" s="1"/>
      <c r="MJ2274" s="1"/>
      <c r="MK2274" s="1"/>
      <c r="ML2274" s="1"/>
      <c r="MM2274" s="1"/>
      <c r="MN2274" s="1"/>
      <c r="MO2274" s="1"/>
      <c r="MP2274" s="1"/>
      <c r="MQ2274" s="1"/>
      <c r="MR2274" s="1"/>
      <c r="MS2274" s="1"/>
      <c r="MT2274" s="1"/>
      <c r="MU2274" s="1"/>
      <c r="MV2274" s="1"/>
      <c r="MW2274" s="1"/>
      <c r="MX2274" s="1"/>
      <c r="MY2274" s="1"/>
      <c r="MZ2274" s="1"/>
      <c r="NA2274" s="1"/>
      <c r="NB2274" s="1"/>
      <c r="NC2274" s="1"/>
      <c r="ND2274" s="1"/>
      <c r="NE2274" s="1"/>
      <c r="NF2274" s="1"/>
      <c r="NG2274" s="1"/>
      <c r="NH2274" s="1"/>
      <c r="NI2274" s="1"/>
      <c r="NJ2274" s="1"/>
      <c r="NK2274" s="1"/>
      <c r="NL2274" s="1"/>
      <c r="NM2274" s="1"/>
      <c r="NN2274" s="1"/>
      <c r="NO2274" s="1"/>
      <c r="NP2274" s="1"/>
      <c r="NQ2274" s="1"/>
      <c r="NR2274" s="1"/>
      <c r="NS2274" s="1"/>
      <c r="NT2274" s="1"/>
      <c r="NU2274" s="1"/>
      <c r="NV2274" s="1"/>
      <c r="NW2274" s="1"/>
      <c r="NX2274" s="1"/>
      <c r="NY2274" s="1"/>
      <c r="NZ2274" s="1"/>
      <c r="OA2274" s="1"/>
      <c r="OB2274" s="1"/>
      <c r="OC2274" s="1"/>
      <c r="OD2274" s="1"/>
      <c r="OE2274" s="1"/>
      <c r="OF2274" s="1"/>
      <c r="OG2274" s="1"/>
      <c r="OH2274" s="1"/>
      <c r="OI2274" s="1"/>
      <c r="OJ2274" s="1"/>
      <c r="OK2274" s="1"/>
      <c r="OL2274" s="1"/>
      <c r="OM2274" s="1"/>
      <c r="ON2274" s="1"/>
      <c r="OO2274" s="1"/>
      <c r="OP2274" s="1"/>
      <c r="OQ2274" s="1"/>
      <c r="OR2274" s="1"/>
      <c r="OS2274" s="1"/>
      <c r="OT2274" s="1"/>
      <c r="OU2274" s="1"/>
      <c r="OV2274" s="1"/>
      <c r="OW2274" s="1"/>
      <c r="OX2274" s="1"/>
      <c r="OY2274" s="1"/>
      <c r="OZ2274" s="1"/>
      <c r="PA2274" s="1"/>
      <c r="PB2274" s="34"/>
      <c r="PC2274" s="1"/>
      <c r="PD2274" s="35"/>
      <c r="PE2274" s="1"/>
      <c r="PF2274" s="1"/>
      <c r="PG2274" s="1"/>
      <c r="PH2274" s="1"/>
      <c r="PI2274" s="1"/>
      <c r="PJ2274" s="1"/>
      <c r="PK2274" s="1"/>
      <c r="PL2274" s="2"/>
      <c r="PM2274" s="1"/>
      <c r="PN2274" s="7"/>
      <c r="PO2274" s="1"/>
      <c r="PP2274" s="1"/>
      <c r="PQ2274" s="1"/>
      <c r="PR2274" s="1"/>
      <c r="PS2274" s="1"/>
      <c r="PT2274" s="1"/>
      <c r="PU2274" s="1"/>
      <c r="PV2274" s="36"/>
      <c r="PW2274" s="1"/>
      <c r="PX2274" s="37"/>
      <c r="PY2274" s="1"/>
      <c r="PZ2274" s="1"/>
      <c r="QA2274" s="1"/>
      <c r="QB2274" s="1"/>
      <c r="QC2274" s="1"/>
      <c r="QD2274" s="1"/>
      <c r="QE2274" s="1"/>
      <c r="QF2274" s="2"/>
      <c r="QG2274" s="1"/>
      <c r="QH2274" s="7"/>
      <c r="QI2274" s="1"/>
      <c r="QJ2274" s="1"/>
      <c r="QK2274" s="1"/>
      <c r="QL2274" s="1"/>
      <c r="QM2274" s="1"/>
      <c r="QN2274" s="1"/>
      <c r="QO2274" s="1"/>
      <c r="QP2274" s="1"/>
      <c r="QQ2274" s="1"/>
      <c r="QR2274" s="1"/>
      <c r="QS2274" s="1"/>
      <c r="QT2274" s="1"/>
      <c r="QU2274" s="1"/>
      <c r="QV2274" s="1"/>
      <c r="QW2274" s="1"/>
      <c r="QX2274" s="1"/>
      <c r="QY2274" s="1"/>
      <c r="QZ2274" s="1"/>
      <c r="RA2274" s="1"/>
      <c r="RB2274" s="1"/>
      <c r="RC2274" s="1"/>
      <c r="RD2274" s="1"/>
      <c r="RE2274" s="1"/>
      <c r="RF2274" s="1"/>
      <c r="RG2274" s="1"/>
      <c r="RH2274" s="1"/>
      <c r="RI2274" s="1"/>
      <c r="RJ2274" s="1"/>
      <c r="RK2274" s="1"/>
      <c r="RL2274" s="1"/>
      <c r="RM2274" s="1"/>
      <c r="RN2274" s="1"/>
      <c r="RO2274" s="1"/>
      <c r="RP2274" s="1"/>
      <c r="RQ2274" s="1"/>
      <c r="RR2274" s="1"/>
      <c r="RS2274" s="1"/>
      <c r="RT2274" s="1"/>
      <c r="RU2274" s="1"/>
      <c r="RV2274" s="1"/>
      <c r="RW2274" s="1"/>
      <c r="RX2274" s="1"/>
      <c r="RY2274" s="1"/>
      <c r="RZ2274" s="1"/>
      <c r="SA2274" s="1"/>
      <c r="SB2274" s="1"/>
      <c r="SC2274" s="1"/>
      <c r="SD2274" s="1"/>
      <c r="SE2274" s="1"/>
      <c r="SF2274" s="1"/>
      <c r="SG2274" s="1"/>
      <c r="SH2274" s="1"/>
      <c r="SI2274" s="1"/>
      <c r="SJ2274" s="1"/>
      <c r="SK2274" s="1"/>
      <c r="SL2274" s="1"/>
      <c r="SM2274" s="1"/>
      <c r="SN2274" s="1"/>
      <c r="SO2274" s="1"/>
      <c r="SP2274" s="1"/>
      <c r="SQ2274" s="1"/>
      <c r="SR2274" s="1"/>
      <c r="SS2274" s="1"/>
      <c r="ST2274" s="1"/>
      <c r="SU2274" s="1"/>
      <c r="SV2274" s="1"/>
      <c r="SW2274" s="1"/>
      <c r="SX2274" s="1"/>
      <c r="SY2274" s="1"/>
      <c r="SZ2274" s="1"/>
      <c r="TA2274" s="1"/>
      <c r="TB2274" s="1"/>
      <c r="TC2274" s="1"/>
      <c r="TD2274" s="1"/>
      <c r="TE2274" s="1"/>
      <c r="TF2274" s="1"/>
      <c r="TG2274" s="1"/>
      <c r="TH2274" s="1"/>
      <c r="TI2274" s="1"/>
      <c r="TJ2274" s="1"/>
      <c r="TK2274" s="1"/>
      <c r="TL2274" s="1"/>
      <c r="TM2274" s="1"/>
      <c r="TN2274" s="1"/>
      <c r="TO2274" s="1"/>
      <c r="TP2274" s="1"/>
      <c r="TQ2274" s="1"/>
      <c r="TR2274" s="1"/>
      <c r="TS2274" s="1"/>
      <c r="TT2274" s="1"/>
      <c r="TU2274" s="1"/>
      <c r="TV2274" s="1"/>
      <c r="TW2274" s="1"/>
      <c r="TX2274" s="1"/>
      <c r="TY2274" s="1"/>
      <c r="TZ2274" s="1"/>
      <c r="UA2274" s="1"/>
      <c r="UB2274" s="1"/>
      <c r="UC2274" s="1"/>
      <c r="UD2274" s="1"/>
      <c r="UE2274" s="1"/>
      <c r="UF2274" s="1"/>
      <c r="UG2274" s="1"/>
      <c r="UH2274" s="1"/>
      <c r="UI2274" s="1"/>
      <c r="UJ2274" s="1"/>
      <c r="UK2274" s="1"/>
      <c r="UL2274" s="1"/>
      <c r="UM2274" s="1"/>
      <c r="UN2274" s="1"/>
      <c r="UO2274" s="1"/>
      <c r="UP2274" s="1"/>
      <c r="UQ2274" s="1"/>
      <c r="UR2274" s="1"/>
      <c r="US2274" s="1"/>
      <c r="UT2274" s="1"/>
      <c r="UU2274" s="1"/>
      <c r="UV2274" s="1"/>
      <c r="UW2274" s="1"/>
      <c r="UX2274" s="1"/>
      <c r="UY2274" s="1"/>
      <c r="UZ2274" s="1"/>
      <c r="VA2274" s="1"/>
      <c r="VB2274" s="1"/>
      <c r="VC2274" s="1"/>
      <c r="VD2274" s="1"/>
      <c r="VE2274" s="1"/>
      <c r="VF2274" s="1"/>
      <c r="VT2274" s="1"/>
    </row>
    <row r="2275" spans="14:592" ht="15" thickBot="1" x14ac:dyDescent="0.35">
      <c r="N2275" s="1"/>
      <c r="O2275" s="34"/>
      <c r="Q2275" s="35"/>
      <c r="S2275" s="36"/>
      <c r="U2275" s="37"/>
      <c r="W2275" s="52"/>
      <c r="Y2275" s="53"/>
      <c r="AI2275" s="1"/>
      <c r="DZ2275" s="1"/>
      <c r="ED2275" s="5">
        <v>1.2628090250718633</v>
      </c>
      <c r="EF2275" s="9">
        <v>-1.3803132453005587E-2</v>
      </c>
      <c r="EJ2275" s="1"/>
      <c r="ET2275" s="1"/>
      <c r="EX2275" s="5">
        <v>1.2628090195528143</v>
      </c>
      <c r="EY2275" s="1"/>
      <c r="EZ2275" s="9">
        <v>-1.3512922802541053E-2</v>
      </c>
      <c r="FD2275" s="1"/>
      <c r="FN2275" s="1"/>
      <c r="FR2275" s="5">
        <v>1.2628090217856722</v>
      </c>
      <c r="FT2275" s="9">
        <v>-1.3629553695086305E-2</v>
      </c>
      <c r="FX2275" s="1"/>
      <c r="JX2275" s="1"/>
      <c r="KG2275" s="1"/>
      <c r="KH2275" s="67"/>
      <c r="KJ2275" s="66"/>
      <c r="KL2275" s="65"/>
      <c r="KN2275" s="53"/>
      <c r="KP2275" s="64"/>
      <c r="KR2275" s="63"/>
      <c r="KV2275" s="1"/>
      <c r="LQ2275" s="1"/>
      <c r="LR2275" s="125" t="s">
        <v>72</v>
      </c>
      <c r="LS2275" s="125"/>
      <c r="LT2275" s="125"/>
      <c r="LU2275" s="125"/>
      <c r="LV2275" s="125"/>
      <c r="LW2275" s="125"/>
      <c r="LX2275" s="125"/>
      <c r="LY2275" s="125"/>
      <c r="LZ2275" s="125"/>
      <c r="MA2275" s="125"/>
      <c r="MB2275" s="125"/>
      <c r="MC2275" s="125"/>
      <c r="MD2275" s="125"/>
      <c r="ME2275" s="125"/>
      <c r="MF2275" s="125"/>
      <c r="MG2275" s="1"/>
      <c r="PB2275" s="34"/>
      <c r="PD2275" s="35"/>
      <c r="PH2275" s="1"/>
      <c r="PL2275" s="2" t="s">
        <v>68</v>
      </c>
      <c r="PN2275" s="7" t="s">
        <v>69</v>
      </c>
      <c r="PR2275" s="1"/>
      <c r="PV2275" s="36"/>
      <c r="PX2275" s="37"/>
      <c r="QB2275" s="1"/>
      <c r="QF2275" s="2" t="s">
        <v>70</v>
      </c>
      <c r="QH2275" s="7" t="s">
        <v>71</v>
      </c>
      <c r="QL2275" s="1"/>
      <c r="QM2275" s="11"/>
      <c r="QN2275" s="11"/>
      <c r="QO2275" s="11"/>
      <c r="QP2275" s="1"/>
      <c r="VF2275" s="1"/>
      <c r="VT2275" s="1"/>
    </row>
    <row r="2276" spans="14:592" x14ac:dyDescent="0.3">
      <c r="N2276" s="1"/>
      <c r="O2276" s="34"/>
      <c r="Q2276" s="35"/>
      <c r="S2276" s="36"/>
      <c r="U2276" s="37"/>
      <c r="W2276" s="52"/>
      <c r="Y2276" s="53"/>
      <c r="AI2276" s="1"/>
      <c r="DZ2276" s="1"/>
      <c r="ED2276" s="5">
        <v>0.10844270738947077</v>
      </c>
      <c r="EF2276" s="9">
        <v>1.3128445996689306E-2</v>
      </c>
      <c r="EJ2276" s="1"/>
      <c r="ET2276" s="1"/>
      <c r="EX2276" s="5">
        <v>0.1084427253462322</v>
      </c>
      <c r="EZ2276" s="9">
        <v>1.2852421569856241E-2</v>
      </c>
      <c r="FD2276" s="1"/>
      <c r="FN2276" s="1"/>
      <c r="FR2276" s="5">
        <v>0.108442718081418</v>
      </c>
      <c r="FT2276" s="9">
        <v>1.2963351634429564E-2</v>
      </c>
      <c r="FX2276" s="1"/>
      <c r="JX2276" s="1"/>
      <c r="KG2276" s="1"/>
      <c r="KH2276" s="67"/>
      <c r="KJ2276" s="66"/>
      <c r="KL2276" s="65"/>
      <c r="KN2276" s="53"/>
      <c r="KP2276" s="64"/>
      <c r="KR2276" s="63"/>
      <c r="KV2276" s="1"/>
      <c r="LQ2276" s="1"/>
      <c r="LR2276" s="125"/>
      <c r="LS2276" s="125"/>
      <c r="LT2276" s="125"/>
      <c r="LU2276" s="125"/>
      <c r="LV2276" s="125"/>
      <c r="LW2276" s="125"/>
      <c r="LX2276" s="125"/>
      <c r="LY2276" s="125"/>
      <c r="LZ2276" s="125"/>
      <c r="MA2276" s="125"/>
      <c r="MB2276" s="125"/>
      <c r="MC2276" s="125"/>
      <c r="MD2276" s="125"/>
      <c r="ME2276" s="125"/>
      <c r="MF2276" s="125"/>
      <c r="MG2276" s="1"/>
      <c r="PB2276" s="34"/>
      <c r="PD2276" s="35"/>
      <c r="PH2276" s="1"/>
      <c r="PL2276" s="4">
        <f t="array" ref="PL2276:PL2279">IF(PL2281:PL2284&gt;0,PL2281:PL2284, 0)</f>
        <v>2.682388269527566</v>
      </c>
      <c r="PN2276" s="8">
        <f t="array" ref="PN2276:PN2279">PN2270:PN2273</f>
        <v>-1.279714806307601E-4</v>
      </c>
      <c r="PR2276" s="1"/>
      <c r="PV2276" s="36"/>
      <c r="PX2276" s="37"/>
      <c r="QB2276" s="1"/>
      <c r="QF2276" s="4">
        <f t="array" ref="QF2276:QF2279">IF(QF2281:QF2284&gt;0,QF2281:QF2284, 0)</f>
        <v>2.5388336925843298</v>
      </c>
      <c r="QH2276" s="8">
        <f t="array" ref="QH2276:QH2279">QH2270:QH2273</f>
        <v>2.6072128934396082E-5</v>
      </c>
      <c r="QL2276" s="1"/>
      <c r="QM2276" s="11"/>
      <c r="QN2276" s="11"/>
      <c r="QO2276" s="11"/>
      <c r="QP2276" s="1"/>
      <c r="VF2276" s="1"/>
      <c r="VT2276" s="1"/>
    </row>
    <row r="2277" spans="14:592" x14ac:dyDescent="0.3">
      <c r="N2277" s="1"/>
      <c r="O2277" s="34"/>
      <c r="Q2277" s="35"/>
      <c r="S2277" s="36"/>
      <c r="U2277" s="37"/>
      <c r="W2277" s="52"/>
      <c r="Y2277" s="53"/>
      <c r="AI2277" s="1"/>
      <c r="DZ2277" s="1"/>
      <c r="ED2277" s="5">
        <f t="array" ref="ED2277:ED2280">EG2289:EG2292</f>
        <v>-3.5762558143156133E-2</v>
      </c>
      <c r="EF2277" s="9">
        <v>6.0946431858353188E-3</v>
      </c>
      <c r="EJ2277" s="1"/>
      <c r="ET2277" s="1"/>
      <c r="EX2277" s="5">
        <f t="array" ref="EX2277:EX2280">FA2289:FA2292</f>
        <v>-3.5762565090994104E-2</v>
      </c>
      <c r="EY2277" s="1"/>
      <c r="EZ2277" s="9">
        <v>5.9665038468346126E-3</v>
      </c>
      <c r="FD2277" s="1"/>
      <c r="FN2277" s="1"/>
      <c r="FR2277" s="5">
        <f t="array" ref="FR2277:FR2280">FU2289:FU2292</f>
        <v>-3.5762562224592197E-2</v>
      </c>
      <c r="FT2277" s="9">
        <v>6.0180011194232007E-3</v>
      </c>
      <c r="FX2277" s="1"/>
      <c r="JX2277" s="1"/>
      <c r="KG2277" s="1"/>
      <c r="KH2277" s="67"/>
      <c r="KJ2277" s="66"/>
      <c r="KL2277" s="65"/>
      <c r="KN2277" s="53"/>
      <c r="KP2277" s="64"/>
      <c r="KR2277" s="63"/>
      <c r="KV2277" s="1"/>
      <c r="LQ2277" s="1"/>
      <c r="LR2277" s="125"/>
      <c r="LS2277" s="125"/>
      <c r="LT2277" s="125"/>
      <c r="LU2277" s="125"/>
      <c r="LV2277" s="125"/>
      <c r="LW2277" s="125"/>
      <c r="LX2277" s="125"/>
      <c r="LY2277" s="125"/>
      <c r="LZ2277" s="125"/>
      <c r="MA2277" s="125"/>
      <c r="MB2277" s="125"/>
      <c r="MC2277" s="125"/>
      <c r="MD2277" s="125"/>
      <c r="ME2277" s="125"/>
      <c r="MF2277" s="125"/>
      <c r="MG2277" s="1"/>
      <c r="PB2277" s="34"/>
      <c r="PD2277" s="35"/>
      <c r="PH2277" s="1"/>
      <c r="PL2277" s="5">
        <v>0.2154705806240611</v>
      </c>
      <c r="PN2277" s="9">
        <v>9.1664392030579456E-6</v>
      </c>
      <c r="PR2277" s="1"/>
      <c r="PV2277" s="36"/>
      <c r="PX2277" s="37"/>
      <c r="QB2277" s="1"/>
      <c r="QF2277" s="5">
        <v>0</v>
      </c>
      <c r="QH2277" s="9">
        <v>4.1656315317202055E-7</v>
      </c>
      <c r="QL2277" s="1"/>
      <c r="QM2277" s="11"/>
      <c r="QN2277" s="11"/>
      <c r="QO2277" s="11"/>
      <c r="QP2277" s="1"/>
      <c r="VF2277" s="1"/>
      <c r="VT2277" s="1"/>
    </row>
    <row r="2278" spans="14:592" x14ac:dyDescent="0.3">
      <c r="N2278" s="1"/>
      <c r="O2278" s="34"/>
      <c r="Q2278" s="35"/>
      <c r="S2278" s="36"/>
      <c r="U2278" s="37"/>
      <c r="W2278" s="52"/>
      <c r="Y2278" s="53"/>
      <c r="AI2278" s="1"/>
      <c r="DZ2278" s="1"/>
      <c r="ED2278" s="5">
        <v>-0.44970195109605021</v>
      </c>
      <c r="EF2278" s="9">
        <v>-2.1777004868879465E-3</v>
      </c>
      <c r="EJ2278" s="1"/>
      <c r="ET2278" s="1"/>
      <c r="EX2278" s="5">
        <v>-0.44970196533399465</v>
      </c>
      <c r="EZ2278" s="9">
        <v>-2.131914524950112E-3</v>
      </c>
      <c r="FD2278" s="1"/>
      <c r="FN2278" s="1"/>
      <c r="FR2278" s="5">
        <v>-0.44970195945999686</v>
      </c>
      <c r="FT2278" s="9">
        <v>-2.1503152142390617E-3</v>
      </c>
      <c r="FX2278" s="1"/>
      <c r="JX2278" s="1"/>
      <c r="KG2278" s="1"/>
      <c r="KH2278" s="67"/>
      <c r="KJ2278" s="66"/>
      <c r="KL2278" s="65"/>
      <c r="KN2278" s="53"/>
      <c r="KP2278" s="64"/>
      <c r="KR2278" s="63"/>
      <c r="KV2278" s="1"/>
      <c r="LQ2278" s="1"/>
      <c r="LR2278" s="125"/>
      <c r="LS2278" s="125"/>
      <c r="LT2278" s="125"/>
      <c r="LU2278" s="125"/>
      <c r="LV2278" s="125"/>
      <c r="LW2278" s="125"/>
      <c r="LX2278" s="125"/>
      <c r="LY2278" s="125"/>
      <c r="LZ2278" s="125"/>
      <c r="MA2278" s="125"/>
      <c r="MB2278" s="125"/>
      <c r="MC2278" s="125"/>
      <c r="MD2278" s="125"/>
      <c r="ME2278" s="125"/>
      <c r="MF2278" s="125"/>
      <c r="MG2278" s="1"/>
      <c r="PB2278" s="34"/>
      <c r="PD2278" s="35"/>
      <c r="PH2278" s="1"/>
      <c r="PL2278" s="5">
        <v>0</v>
      </c>
      <c r="PN2278" s="9">
        <v>2.1500286834481855E-4</v>
      </c>
      <c r="PR2278" s="1"/>
      <c r="PV2278" s="36"/>
      <c r="PX2278" s="37"/>
      <c r="QB2278" s="1"/>
      <c r="QF2278" s="5">
        <v>0</v>
      </c>
      <c r="QH2278" s="9">
        <v>-3.17905633951758E-5</v>
      </c>
      <c r="QL2278" s="1"/>
      <c r="QM2278" s="11"/>
      <c r="QN2278" s="11"/>
      <c r="QO2278" s="11"/>
      <c r="QP2278" s="1"/>
      <c r="VF2278" s="1"/>
      <c r="VT2278" s="1"/>
    </row>
    <row r="2279" spans="14:592" ht="15" thickBot="1" x14ac:dyDescent="0.35">
      <c r="N2279" s="1"/>
      <c r="O2279" s="34"/>
      <c r="Q2279" s="35"/>
      <c r="S2279" s="36"/>
      <c r="U2279" s="37"/>
      <c r="W2279" s="52"/>
      <c r="Y2279" s="53"/>
      <c r="AI2279" s="1"/>
      <c r="DZ2279" s="1"/>
      <c r="ED2279" s="5">
        <v>0.61430602397473089</v>
      </c>
      <c r="EF2279" s="9">
        <v>-1.3414698236768855E-2</v>
      </c>
      <c r="EJ2279" s="1"/>
      <c r="ET2279" s="1"/>
      <c r="EX2279" s="5">
        <v>0.61430602323415717</v>
      </c>
      <c r="EY2279" s="1"/>
      <c r="EZ2279" s="9">
        <v>-1.3132655381668077E-2</v>
      </c>
      <c r="FD2279" s="1"/>
      <c r="FN2279" s="1"/>
      <c r="FR2279" s="5">
        <v>0.61430602353967989</v>
      </c>
      <c r="FT2279" s="9">
        <v>-1.3246004162019664E-2</v>
      </c>
      <c r="FX2279" s="1"/>
      <c r="JX2279" s="1"/>
      <c r="KG2279" s="1"/>
      <c r="KH2279" s="67"/>
      <c r="KJ2279" s="66"/>
      <c r="KL2279" s="65"/>
      <c r="KN2279" s="53"/>
      <c r="KP2279" s="64"/>
      <c r="KR2279" s="63"/>
      <c r="KV2279" s="1"/>
      <c r="LQ2279" s="1"/>
      <c r="LR2279" s="125"/>
      <c r="LS2279" s="125"/>
      <c r="LT2279" s="125"/>
      <c r="LU2279" s="125"/>
      <c r="LV2279" s="125"/>
      <c r="LW2279" s="125"/>
      <c r="LX2279" s="125"/>
      <c r="LY2279" s="125"/>
      <c r="LZ2279" s="125"/>
      <c r="MA2279" s="125"/>
      <c r="MB2279" s="125"/>
      <c r="MC2279" s="125"/>
      <c r="MD2279" s="125"/>
      <c r="ME2279" s="125"/>
      <c r="MF2279" s="125"/>
      <c r="MG2279" s="1"/>
      <c r="PB2279" s="34"/>
      <c r="PD2279" s="35"/>
      <c r="PH2279" s="1"/>
      <c r="PL2279" s="6">
        <v>1.5949878696779085</v>
      </c>
      <c r="PN2279" s="10">
        <v>-1.7719572481810794E-5</v>
      </c>
      <c r="PR2279" s="1"/>
      <c r="PV2279" s="36"/>
      <c r="PX2279" s="37"/>
      <c r="QB2279" s="1"/>
      <c r="QF2279" s="6">
        <v>1.0488654374173416</v>
      </c>
      <c r="QH2279" s="10">
        <v>5.2242675456575098E-6</v>
      </c>
      <c r="QL2279" s="1"/>
      <c r="QM2279" s="11"/>
      <c r="QN2279" s="11"/>
      <c r="QO2279" s="11"/>
      <c r="QP2279" s="1"/>
      <c r="VF2279" s="1"/>
      <c r="VT2279" s="1"/>
    </row>
    <row r="2280" spans="14:592" ht="15" thickBot="1" x14ac:dyDescent="0.35">
      <c r="N2280" s="1"/>
      <c r="O2280" s="34"/>
      <c r="Q2280" s="35"/>
      <c r="S2280" s="36"/>
      <c r="U2280" s="37"/>
      <c r="W2280" s="52"/>
      <c r="Y2280" s="53"/>
      <c r="AI2280" s="1"/>
      <c r="DZ2280" s="1"/>
      <c r="ED2280" s="6">
        <v>1.4841288059865185</v>
      </c>
      <c r="EF2280" s="10">
        <v>4.8863824824906636E-3</v>
      </c>
      <c r="EJ2280" s="1"/>
      <c r="ET2280" s="1"/>
      <c r="EX2280" s="6">
        <v>1.4841288016196568</v>
      </c>
      <c r="EZ2280" s="10">
        <v>4.7836467189161522E-3</v>
      </c>
      <c r="FD2280" s="1"/>
      <c r="FN2280" s="1"/>
      <c r="FR2280" s="6">
        <v>1.4841288034212401</v>
      </c>
      <c r="FT2280" s="10">
        <v>4.8249346767178089E-3</v>
      </c>
      <c r="FX2280" s="1"/>
      <c r="JX2280" s="1"/>
      <c r="KG2280" s="1"/>
      <c r="KH2280" s="67"/>
      <c r="KJ2280" s="66"/>
      <c r="KL2280" s="65"/>
      <c r="KN2280" s="53"/>
      <c r="KP2280" s="64"/>
      <c r="KR2280" s="63"/>
      <c r="KV2280" s="1"/>
      <c r="LQ2280" s="1"/>
      <c r="LR2280" s="125"/>
      <c r="LS2280" s="125"/>
      <c r="LT2280" s="125"/>
      <c r="LU2280" s="125"/>
      <c r="LV2280" s="125"/>
      <c r="LW2280" s="125"/>
      <c r="LX2280" s="125"/>
      <c r="LY2280" s="125"/>
      <c r="LZ2280" s="125"/>
      <c r="MA2280" s="125"/>
      <c r="MB2280" s="125"/>
      <c r="MC2280" s="125"/>
      <c r="MD2280" s="125"/>
      <c r="ME2280" s="125"/>
      <c r="MF2280" s="125"/>
      <c r="MG2280" s="1"/>
      <c r="PB2280" s="34"/>
      <c r="PD2280" s="35"/>
      <c r="PH2280" s="1"/>
      <c r="PL2280" s="2" t="s">
        <v>73</v>
      </c>
      <c r="PN2280" s="7" t="s">
        <v>74</v>
      </c>
      <c r="PR2280" s="1"/>
      <c r="PV2280" s="36"/>
      <c r="PX2280" s="37"/>
      <c r="QB2280" s="1"/>
      <c r="QF2280" s="2" t="s">
        <v>73</v>
      </c>
      <c r="QH2280" s="7" t="s">
        <v>74</v>
      </c>
      <c r="QL2280" s="1"/>
      <c r="QM2280" s="11"/>
      <c r="QN2280" s="11"/>
      <c r="QO2280" s="11"/>
      <c r="QP2280" s="1"/>
      <c r="VF2280" s="1"/>
      <c r="VT2280" s="1"/>
    </row>
    <row r="2281" spans="14:592" x14ac:dyDescent="0.3">
      <c r="N2281" s="1"/>
      <c r="O2281" s="34"/>
      <c r="Q2281" s="35"/>
      <c r="S2281" s="36"/>
      <c r="U2281" s="37"/>
      <c r="W2281" s="52"/>
      <c r="Y2281" s="53"/>
      <c r="AI2281" s="1"/>
      <c r="DZ2281" s="1"/>
      <c r="ED2281" s="2"/>
      <c r="EF2281" s="7"/>
      <c r="EJ2281" s="1"/>
      <c r="ET2281" s="1"/>
      <c r="EX2281" s="2"/>
      <c r="EY2281" s="35"/>
      <c r="EZ2281" s="7"/>
      <c r="FD2281" s="1"/>
      <c r="FN2281" s="1"/>
      <c r="FR2281" s="2"/>
      <c r="FT2281" s="7"/>
      <c r="FX2281" s="1"/>
      <c r="JX2281" s="1"/>
      <c r="KG2281" s="1"/>
      <c r="KH2281" s="67"/>
      <c r="KJ2281" s="66"/>
      <c r="KL2281" s="65"/>
      <c r="KN2281" s="53"/>
      <c r="KP2281" s="64"/>
      <c r="KR2281" s="63"/>
      <c r="KV2281" s="1"/>
      <c r="LQ2281" s="1"/>
      <c r="LR2281" s="125"/>
      <c r="LS2281" s="125"/>
      <c r="LT2281" s="125"/>
      <c r="LU2281" s="125"/>
      <c r="LV2281" s="125"/>
      <c r="LW2281" s="125"/>
      <c r="LX2281" s="125"/>
      <c r="LY2281" s="125"/>
      <c r="LZ2281" s="125"/>
      <c r="MA2281" s="125"/>
      <c r="MB2281" s="125"/>
      <c r="MC2281" s="125"/>
      <c r="MD2281" s="125"/>
      <c r="ME2281" s="125"/>
      <c r="MF2281" s="125"/>
      <c r="MG2281" s="1"/>
      <c r="PB2281" s="34"/>
      <c r="PD2281" s="35"/>
      <c r="PH2281" s="1"/>
      <c r="PL2281" s="4">
        <f t="array" ref="PL2281:PL2284">MMULT(PI2291:PK2294,PL2297:PL2299)+PK2286:PK2289</f>
        <v>2.682388269527566</v>
      </c>
      <c r="PN2281" s="8">
        <f t="array" ref="PN2281:PN2284">PN2276:PN2279*IF(PL2281:PL2284&gt;0, 1, 0)</f>
        <v>-1.279714806307601E-4</v>
      </c>
      <c r="PR2281" s="1"/>
      <c r="PV2281" s="36"/>
      <c r="PX2281" s="37"/>
      <c r="QB2281" s="1"/>
      <c r="QF2281" s="4">
        <f t="array" ref="QF2281:QF2284">MMULT(QC2291:QE2294,QF2297:QF2299)+QE2286:QE2289</f>
        <v>2.5388336925843298</v>
      </c>
      <c r="QH2281" s="8">
        <f t="array" ref="QH2281:QH2284">QH2276:QH2279*IF(QF2281:QF2284&gt;0, 1, 0)</f>
        <v>2.6072128934396082E-5</v>
      </c>
      <c r="QL2281" s="1"/>
      <c r="QM2281" s="11"/>
      <c r="QN2281" s="11"/>
      <c r="QO2281" s="11"/>
      <c r="QP2281" s="1"/>
      <c r="VF2281" s="1"/>
      <c r="VT2281" s="1"/>
    </row>
    <row r="2282" spans="14:592" x14ac:dyDescent="0.3">
      <c r="N2282" s="1"/>
      <c r="O2282" s="34"/>
      <c r="Q2282" s="35"/>
      <c r="S2282" s="36"/>
      <c r="U2282" s="37"/>
      <c r="W2282" s="52"/>
      <c r="Y2282" s="53"/>
      <c r="AI2282" s="1"/>
      <c r="DZ2282" s="1"/>
      <c r="EA2282" s="2"/>
      <c r="EB2282" s="2"/>
      <c r="EC2282" s="2"/>
      <c r="ED2282" s="2"/>
      <c r="EE2282" s="2"/>
      <c r="EF2282" s="2"/>
      <c r="EG2282" s="2"/>
      <c r="EJ2282" s="1"/>
      <c r="ET2282" s="1"/>
      <c r="EU2282" s="2"/>
      <c r="EV2282" s="2"/>
      <c r="EW2282" s="2"/>
      <c r="EX2282" s="2"/>
      <c r="EY2282" s="35"/>
      <c r="EZ2282" s="2"/>
      <c r="FA2282" s="2"/>
      <c r="FD2282" s="1"/>
      <c r="FN2282" s="1"/>
      <c r="FO2282" s="2"/>
      <c r="FP2282" s="2"/>
      <c r="FQ2282" s="2"/>
      <c r="FR2282" s="2"/>
      <c r="FS2282" s="2"/>
      <c r="FT2282" s="2"/>
      <c r="FU2282" s="2"/>
      <c r="FX2282" s="1"/>
      <c r="JX2282" s="1"/>
      <c r="KG2282" s="1"/>
      <c r="KH2282" s="67"/>
      <c r="KJ2282" s="66"/>
      <c r="KL2282" s="65"/>
      <c r="KN2282" s="53"/>
      <c r="KP2282" s="64"/>
      <c r="KR2282" s="63"/>
      <c r="KV2282" s="1"/>
      <c r="LQ2282" s="1"/>
      <c r="LR2282" s="125"/>
      <c r="LS2282" s="125"/>
      <c r="LT2282" s="125"/>
      <c r="LU2282" s="125"/>
      <c r="LV2282" s="125"/>
      <c r="LW2282" s="125"/>
      <c r="LX2282" s="125"/>
      <c r="LY2282" s="125"/>
      <c r="LZ2282" s="125"/>
      <c r="MA2282" s="125"/>
      <c r="MB2282" s="125"/>
      <c r="MC2282" s="125"/>
      <c r="MD2282" s="125"/>
      <c r="ME2282" s="125"/>
      <c r="MF2282" s="125"/>
      <c r="MG2282" s="1"/>
      <c r="PB2282" s="34"/>
      <c r="PD2282" s="35"/>
      <c r="PH2282" s="1"/>
      <c r="PL2282" s="5">
        <v>0.2154705806240611</v>
      </c>
      <c r="PN2282" s="9">
        <v>9.1664392030579456E-6</v>
      </c>
      <c r="PR2282" s="1"/>
      <c r="PV2282" s="36"/>
      <c r="PX2282" s="37"/>
      <c r="QB2282" s="1"/>
      <c r="QF2282" s="5">
        <v>-0.12419009151022464</v>
      </c>
      <c r="QH2282" s="9">
        <v>0</v>
      </c>
      <c r="QL2282" s="1"/>
      <c r="QM2282" s="11"/>
      <c r="QN2282" s="11"/>
      <c r="QO2282" s="11"/>
      <c r="QP2282" s="1"/>
      <c r="VF2282" s="1"/>
      <c r="VT2282" s="1"/>
    </row>
    <row r="2283" spans="14:592" x14ac:dyDescent="0.3">
      <c r="N2283" s="1"/>
      <c r="O2283" s="34"/>
      <c r="Q2283" s="35"/>
      <c r="S2283" s="36"/>
      <c r="U2283" s="37"/>
      <c r="W2283" s="52"/>
      <c r="Y2283" s="53"/>
      <c r="AI2283" s="1"/>
      <c r="DZ2283" s="1"/>
      <c r="EA2283" s="2"/>
      <c r="EF2283" s="7"/>
      <c r="EG2283" s="2"/>
      <c r="EJ2283" s="1"/>
      <c r="ET2283" s="1"/>
      <c r="EU2283" s="2"/>
      <c r="EY2283" s="1"/>
      <c r="EZ2283" s="7"/>
      <c r="FA2283" s="2"/>
      <c r="FD2283" s="1"/>
      <c r="FN2283" s="1"/>
      <c r="FO2283" s="2"/>
      <c r="FT2283" s="7"/>
      <c r="FU2283" s="2"/>
      <c r="FX2283" s="1"/>
      <c r="JX2283" s="1"/>
      <c r="KG2283" s="1"/>
      <c r="KH2283" s="67"/>
      <c r="KJ2283" s="66"/>
      <c r="KL2283" s="65"/>
      <c r="KN2283" s="53"/>
      <c r="KP2283" s="64"/>
      <c r="KR2283" s="63"/>
      <c r="KV2283" s="1"/>
      <c r="LQ2283" s="1"/>
      <c r="LR2283" s="125"/>
      <c r="LS2283" s="125"/>
      <c r="LT2283" s="125"/>
      <c r="LU2283" s="125"/>
      <c r="LV2283" s="125"/>
      <c r="LW2283" s="125"/>
      <c r="LX2283" s="125"/>
      <c r="LY2283" s="125"/>
      <c r="LZ2283" s="125"/>
      <c r="MA2283" s="125"/>
      <c r="MB2283" s="125"/>
      <c r="MC2283" s="125"/>
      <c r="MD2283" s="125"/>
      <c r="ME2283" s="125"/>
      <c r="MF2283" s="125"/>
      <c r="MG2283" s="1"/>
      <c r="PB2283" s="34"/>
      <c r="PD2283" s="35"/>
      <c r="PH2283" s="1"/>
      <c r="PL2283" s="5">
        <v>-1.1705710620419933</v>
      </c>
      <c r="PN2283" s="9">
        <v>0</v>
      </c>
      <c r="PR2283" s="1"/>
      <c r="PV2283" s="36"/>
      <c r="PX2283" s="37"/>
      <c r="PZ2283" s="44"/>
      <c r="QB2283" s="1"/>
      <c r="QF2283" s="5">
        <v>-1.8184103369682436</v>
      </c>
      <c r="QH2283" s="9">
        <v>0</v>
      </c>
      <c r="QL2283" s="1"/>
      <c r="QM2283" s="11"/>
      <c r="QN2283" s="11"/>
      <c r="QO2283" s="11"/>
      <c r="QP2283" s="1"/>
      <c r="VF2283" s="1"/>
      <c r="VT2283" s="1"/>
    </row>
    <row r="2284" spans="14:592" ht="15" thickBot="1" x14ac:dyDescent="0.35">
      <c r="N2284" s="1"/>
      <c r="O2284" s="34"/>
      <c r="Q2284" s="35"/>
      <c r="S2284" s="36"/>
      <c r="U2284" s="37"/>
      <c r="W2284" s="52"/>
      <c r="Y2284" s="53"/>
      <c r="AI2284" s="1"/>
      <c r="DZ2284" s="1"/>
      <c r="EA2284" s="2"/>
      <c r="EF2284" s="7"/>
      <c r="EG2284" s="2"/>
      <c r="EJ2284" s="1"/>
      <c r="ET2284" s="1"/>
      <c r="EU2284" s="2"/>
      <c r="EY2284" s="34"/>
      <c r="EZ2284" s="7"/>
      <c r="FA2284" s="2"/>
      <c r="FD2284" s="1"/>
      <c r="FN2284" s="1"/>
      <c r="FO2284" s="2"/>
      <c r="FT2284" s="7"/>
      <c r="FU2284" s="2"/>
      <c r="FX2284" s="1"/>
      <c r="JX2284" s="1"/>
      <c r="KG2284" s="1"/>
      <c r="KH2284" s="67"/>
      <c r="KJ2284" s="66"/>
      <c r="KL2284" s="65"/>
      <c r="KN2284" s="53"/>
      <c r="KP2284" s="64"/>
      <c r="KR2284" s="63"/>
      <c r="KV2284" s="1"/>
      <c r="LQ2284" s="1"/>
      <c r="LR2284" s="125"/>
      <c r="LS2284" s="125"/>
      <c r="LT2284" s="125"/>
      <c r="LU2284" s="125"/>
      <c r="LV2284" s="125"/>
      <c r="LW2284" s="125"/>
      <c r="LX2284" s="125"/>
      <c r="LY2284" s="125"/>
      <c r="LZ2284" s="125"/>
      <c r="MA2284" s="125"/>
      <c r="MB2284" s="125"/>
      <c r="MC2284" s="125"/>
      <c r="MD2284" s="125"/>
      <c r="ME2284" s="125"/>
      <c r="MF2284" s="125"/>
      <c r="MG2284" s="1"/>
      <c r="PB2284" s="34"/>
      <c r="PD2284" s="35"/>
      <c r="PH2284" s="1"/>
      <c r="PL2284" s="6">
        <v>1.5949878696779085</v>
      </c>
      <c r="PN2284" s="10">
        <v>-1.7719572481810794E-5</v>
      </c>
      <c r="PR2284" s="1"/>
      <c r="PV2284" s="36"/>
      <c r="PX2284" s="37"/>
      <c r="PZ2284" s="44"/>
      <c r="QB2284" s="1"/>
      <c r="QF2284" s="6">
        <v>1.0488654374173416</v>
      </c>
      <c r="QH2284" s="10">
        <v>5.2242675456575098E-6</v>
      </c>
      <c r="QL2284" s="1"/>
      <c r="QM2284" s="11"/>
      <c r="QN2284" s="11"/>
      <c r="QO2284" s="11"/>
      <c r="QP2284" s="1"/>
      <c r="VF2284" s="1"/>
      <c r="VT2284" s="1"/>
    </row>
    <row r="2285" spans="14:592" ht="15" thickBot="1" x14ac:dyDescent="0.35">
      <c r="N2285" s="1"/>
      <c r="O2285" s="34"/>
      <c r="Q2285" s="35"/>
      <c r="S2285" s="36"/>
      <c r="U2285" s="37"/>
      <c r="W2285" s="52"/>
      <c r="Y2285" s="53"/>
      <c r="AI2285" s="1"/>
      <c r="DZ2285" s="1"/>
      <c r="EA2285" s="2"/>
      <c r="EC2285" s="7"/>
      <c r="ED2285" s="7"/>
      <c r="EE2285" s="7"/>
      <c r="EF2285" s="7"/>
      <c r="EG2285" s="2"/>
      <c r="EH2285" s="7"/>
      <c r="EI2285" s="7"/>
      <c r="EJ2285" s="1"/>
      <c r="ET2285" s="1"/>
      <c r="EU2285" s="2"/>
      <c r="EW2285" s="7"/>
      <c r="EX2285" s="7"/>
      <c r="EY2285" s="34"/>
      <c r="EZ2285" s="7"/>
      <c r="FA2285" s="2"/>
      <c r="FB2285" s="7"/>
      <c r="FC2285" s="7"/>
      <c r="FD2285" s="1"/>
      <c r="FN2285" s="1"/>
      <c r="FO2285" s="2"/>
      <c r="FQ2285" s="7"/>
      <c r="FR2285" s="7"/>
      <c r="FS2285" s="7"/>
      <c r="FT2285" s="7"/>
      <c r="FU2285" s="2"/>
      <c r="FV2285" s="7"/>
      <c r="FW2285" s="7"/>
      <c r="FX2285" s="1"/>
      <c r="JX2285" s="1"/>
      <c r="KG2285" s="1"/>
      <c r="KH2285" s="67"/>
      <c r="KJ2285" s="66"/>
      <c r="KL2285" s="65"/>
      <c r="KN2285" s="53"/>
      <c r="KP2285" s="64"/>
      <c r="KR2285" s="63"/>
      <c r="KV2285" s="1"/>
      <c r="LQ2285" s="1"/>
      <c r="LR2285" s="125"/>
      <c r="LS2285" s="125"/>
      <c r="LT2285" s="125"/>
      <c r="LU2285" s="125"/>
      <c r="LV2285" s="125"/>
      <c r="LW2285" s="125"/>
      <c r="LX2285" s="125"/>
      <c r="LY2285" s="125"/>
      <c r="LZ2285" s="125"/>
      <c r="MA2285" s="125"/>
      <c r="MB2285" s="125"/>
      <c r="MC2285" s="125"/>
      <c r="MD2285" s="125"/>
      <c r="ME2285" s="125"/>
      <c r="MF2285" s="125"/>
      <c r="MG2285" s="1"/>
      <c r="PB2285" s="34"/>
      <c r="PD2285" s="35"/>
      <c r="PH2285" s="1"/>
      <c r="PK2285" t="s">
        <v>8</v>
      </c>
      <c r="PL2285" s="2"/>
      <c r="PN2285" s="7"/>
      <c r="PO2285" t="s">
        <v>9</v>
      </c>
      <c r="PR2285" s="1"/>
      <c r="PV2285" s="36"/>
      <c r="PX2285" s="37"/>
      <c r="PZ2285" s="44"/>
      <c r="QB2285" s="1"/>
      <c r="QE2285" t="s">
        <v>8</v>
      </c>
      <c r="QF2285" s="2"/>
      <c r="QH2285" s="7"/>
      <c r="QI2285" t="s">
        <v>9</v>
      </c>
      <c r="QL2285" s="1"/>
      <c r="QM2285" s="11" t="s">
        <v>10</v>
      </c>
      <c r="QN2285" s="11"/>
      <c r="QO2285" s="11"/>
      <c r="QP2285" s="1"/>
      <c r="VF2285" s="1"/>
      <c r="VT2285" s="1"/>
    </row>
    <row r="2286" spans="14:592" x14ac:dyDescent="0.3">
      <c r="N2286" s="1"/>
      <c r="O2286" s="34"/>
      <c r="Q2286" s="35"/>
      <c r="S2286" s="36"/>
      <c r="U2286" s="37"/>
      <c r="W2286" s="52"/>
      <c r="Y2286" s="53"/>
      <c r="AI2286" s="1"/>
      <c r="DZ2286" s="1"/>
      <c r="EA2286" s="2"/>
      <c r="EC2286" s="7"/>
      <c r="EG2286" s="2"/>
      <c r="EI2286" s="7"/>
      <c r="EJ2286" s="1"/>
      <c r="ET2286" s="1"/>
      <c r="EU2286" s="2"/>
      <c r="EW2286" s="7"/>
      <c r="FA2286" s="2"/>
      <c r="FC2286" s="7"/>
      <c r="FD2286" s="1"/>
      <c r="FN2286" s="1"/>
      <c r="FO2286" s="2"/>
      <c r="FQ2286" s="7"/>
      <c r="FU2286" s="2"/>
      <c r="FW2286" s="7"/>
      <c r="FX2286" s="1"/>
      <c r="JX2286" s="1"/>
      <c r="KG2286" s="1"/>
      <c r="KH2286" s="67"/>
      <c r="KJ2286" s="66"/>
      <c r="KL2286" s="65"/>
      <c r="KN2286" s="53"/>
      <c r="KP2286" s="64"/>
      <c r="KR2286" s="63"/>
      <c r="KV2286" s="1"/>
      <c r="LQ2286" s="1"/>
      <c r="LR2286" s="125"/>
      <c r="LS2286" s="125"/>
      <c r="LT2286" s="125"/>
      <c r="LU2286" s="125"/>
      <c r="LV2286" s="125"/>
      <c r="LW2286" s="125"/>
      <c r="LX2286" s="125"/>
      <c r="LY2286" s="125"/>
      <c r="LZ2286" s="125"/>
      <c r="MA2286" s="125"/>
      <c r="MB2286" s="125"/>
      <c r="MC2286" s="125"/>
      <c r="MD2286" s="125"/>
      <c r="ME2286" s="125"/>
      <c r="MF2286" s="125"/>
      <c r="MG2286" s="1"/>
      <c r="PB2286" s="34"/>
      <c r="PD2286" s="35"/>
      <c r="PH2286" s="1"/>
      <c r="PK2286" s="12">
        <v>0.21</v>
      </c>
      <c r="PL2286" s="2"/>
      <c r="PN2286" s="7"/>
      <c r="PO2286" s="12">
        <f t="array" ref="PO2286:PO2289">PN2281:PN2284</f>
        <v>-1.279714806307601E-4</v>
      </c>
      <c r="PR2286" s="1"/>
      <c r="PV2286" s="36"/>
      <c r="PX2286" s="37"/>
      <c r="PZ2286" s="44"/>
      <c r="QB2286" s="1"/>
      <c r="QE2286" s="12">
        <v>0.21</v>
      </c>
      <c r="QF2286" s="2"/>
      <c r="QH2286" s="7"/>
      <c r="QI2286" s="12">
        <f t="array" ref="QI2286:QI2289">QH2281:QH2284</f>
        <v>2.6072128934396082E-5</v>
      </c>
      <c r="QL2286" s="1"/>
      <c r="QM2286" s="15">
        <f t="array" ref="QM2286:QM2289">PO2286:PO2289+QI2286:QI2289</f>
        <v>-1.0189935169636402E-4</v>
      </c>
      <c r="QN2286" s="11"/>
      <c r="QO2286" s="11"/>
      <c r="QP2286" s="1"/>
      <c r="VF2286" s="1"/>
      <c r="VT2286" s="1"/>
    </row>
    <row r="2287" spans="14:592" x14ac:dyDescent="0.3">
      <c r="N2287" s="1"/>
      <c r="O2287" s="34"/>
      <c r="Q2287" s="35"/>
      <c r="S2287" s="36"/>
      <c r="U2287" s="37"/>
      <c r="W2287" s="52"/>
      <c r="Y2287" s="53"/>
      <c r="AI2287" s="1"/>
      <c r="DZ2287" s="1"/>
      <c r="EA2287" s="2"/>
      <c r="EC2287" s="7"/>
      <c r="EG2287" s="2"/>
      <c r="EI2287" s="7"/>
      <c r="EJ2287" s="1"/>
      <c r="ET2287" s="1"/>
      <c r="EU2287" s="2"/>
      <c r="EW2287" s="7"/>
      <c r="EY2287" s="1"/>
      <c r="FA2287" s="2"/>
      <c r="FC2287" s="7"/>
      <c r="FD2287" s="1"/>
      <c r="FN2287" s="1"/>
      <c r="FO2287" s="2"/>
      <c r="FQ2287" s="7"/>
      <c r="FU2287" s="2"/>
      <c r="FW2287" s="7"/>
      <c r="FX2287" s="1"/>
      <c r="JX2287" s="1"/>
      <c r="KG2287" s="1"/>
      <c r="KH2287" s="67"/>
      <c r="KJ2287" s="66"/>
      <c r="KL2287" s="65"/>
      <c r="KN2287" s="53"/>
      <c r="KP2287" s="64"/>
      <c r="KR2287" s="63"/>
      <c r="KV2287" s="1"/>
      <c r="LQ2287" s="1"/>
      <c r="LR2287" s="1"/>
      <c r="LS2287" s="1"/>
      <c r="LT2287" s="1"/>
      <c r="LU2287" s="1"/>
      <c r="LV2287" s="1"/>
      <c r="LW2287" s="1"/>
      <c r="LX2287" s="1"/>
      <c r="LY2287" s="1"/>
      <c r="LZ2287" s="1"/>
      <c r="MA2287" s="1"/>
      <c r="MB2287" s="1"/>
      <c r="MC2287" s="1"/>
      <c r="MD2287" s="1"/>
      <c r="ME2287" s="1"/>
      <c r="MF2287" s="1"/>
      <c r="MG2287" s="1"/>
      <c r="PB2287" s="34"/>
      <c r="PD2287" s="35"/>
      <c r="PH2287" s="1"/>
      <c r="PK2287" s="13">
        <v>-0.8</v>
      </c>
      <c r="PL2287" s="2"/>
      <c r="PN2287" s="7"/>
      <c r="PO2287" s="13">
        <v>9.1664392030579456E-6</v>
      </c>
      <c r="PR2287" s="1"/>
      <c r="PV2287" s="36"/>
      <c r="PX2287" s="37"/>
      <c r="PZ2287" s="44"/>
      <c r="QB2287" s="1"/>
      <c r="QE2287" s="13">
        <v>-0.8</v>
      </c>
      <c r="QF2287" s="2"/>
      <c r="QH2287" s="7"/>
      <c r="QI2287" s="13">
        <v>0</v>
      </c>
      <c r="QL2287" s="1"/>
      <c r="QM2287" s="16">
        <v>9.1664392030579456E-6</v>
      </c>
      <c r="QN2287" s="11"/>
      <c r="QO2287" s="11"/>
      <c r="QP2287" s="1"/>
      <c r="VF2287" s="1"/>
      <c r="VT2287" s="1"/>
    </row>
    <row r="2288" spans="14:592" ht="15" thickBot="1" x14ac:dyDescent="0.35">
      <c r="N2288" s="1"/>
      <c r="O2288" s="34"/>
      <c r="Q2288" s="35"/>
      <c r="S2288" s="36"/>
      <c r="U2288" s="37"/>
      <c r="W2288" s="52"/>
      <c r="Y2288" s="53"/>
      <c r="AI2288" s="1"/>
      <c r="DZ2288" s="1"/>
      <c r="EA2288" s="2" t="s">
        <v>93</v>
      </c>
      <c r="EC2288" s="7" t="s">
        <v>94</v>
      </c>
      <c r="EG2288" s="2" t="s">
        <v>95</v>
      </c>
      <c r="EI2288" s="7" t="s">
        <v>96</v>
      </c>
      <c r="EJ2288" s="1"/>
      <c r="ET2288" s="1"/>
      <c r="EU2288" s="2" t="s">
        <v>97</v>
      </c>
      <c r="EW2288" s="7" t="s">
        <v>98</v>
      </c>
      <c r="FA2288" s="2" t="s">
        <v>99</v>
      </c>
      <c r="FC2288" s="7" t="s">
        <v>100</v>
      </c>
      <c r="FD2288" s="1"/>
      <c r="FN2288" s="1"/>
      <c r="FO2288" s="2" t="s">
        <v>217</v>
      </c>
      <c r="FQ2288" s="7" t="s">
        <v>218</v>
      </c>
      <c r="FU2288" s="2" t="s">
        <v>219</v>
      </c>
      <c r="FW2288" s="7" t="s">
        <v>220</v>
      </c>
      <c r="FX2288" s="1"/>
      <c r="JX2288" s="1"/>
      <c r="KG2288" s="1"/>
      <c r="KH2288" s="67"/>
      <c r="KJ2288" s="66"/>
      <c r="KL2288" s="65"/>
      <c r="KN2288" s="53"/>
      <c r="KP2288" s="64"/>
      <c r="KR2288" s="63"/>
      <c r="KV2288" s="1"/>
      <c r="LQ2288" s="1"/>
      <c r="PB2288" s="34"/>
      <c r="PD2288" s="35"/>
      <c r="PH2288" s="1"/>
      <c r="PK2288" s="13">
        <v>-0.9</v>
      </c>
      <c r="PL2288" s="2"/>
      <c r="PN2288" s="7"/>
      <c r="PO2288" s="13">
        <v>0</v>
      </c>
      <c r="PR2288" s="1"/>
      <c r="PV2288" s="36"/>
      <c r="PX2288" s="37"/>
      <c r="PZ2288" s="44"/>
      <c r="QB2288" s="1"/>
      <c r="QE2288" s="13">
        <v>-0.9</v>
      </c>
      <c r="QF2288" s="2"/>
      <c r="QH2288" s="7"/>
      <c r="QI2288" s="13">
        <v>0</v>
      </c>
      <c r="QL2288" s="1"/>
      <c r="QM2288" s="16">
        <v>0</v>
      </c>
      <c r="QN2288" s="11"/>
      <c r="QO2288" s="11"/>
      <c r="QP2288" s="1"/>
      <c r="VF2288" s="1"/>
      <c r="VT2288" s="1"/>
    </row>
    <row r="2289" spans="14:592" ht="15" thickBot="1" x14ac:dyDescent="0.35">
      <c r="N2289" s="1"/>
      <c r="O2289" s="34"/>
      <c r="Q2289" s="35"/>
      <c r="S2289" s="36"/>
      <c r="U2289" s="37"/>
      <c r="W2289" s="52"/>
      <c r="Y2289" s="53"/>
      <c r="AI2289" s="1"/>
      <c r="DZ2289" s="1"/>
      <c r="EA2289" s="4">
        <f t="array" ref="EA2289:EA2292">AW2321:AW2324</f>
        <v>-7.7160017004004128E-2</v>
      </c>
      <c r="EC2289" s="8">
        <f t="array" ref="EC2289:EC2292">EF2273:EF2276</f>
        <v>-9.0447785573172547E-3</v>
      </c>
      <c r="EG2289" s="4">
        <f t="array" ref="EG2289:EG2292">GI2321:GI2324</f>
        <v>-3.5762558143156133E-2</v>
      </c>
      <c r="EI2289" s="8">
        <f t="array" ref="EI2289:EI2292">EF2277:EF2280</f>
        <v>6.0946431858353188E-3</v>
      </c>
      <c r="EJ2289" s="1"/>
      <c r="ET2289" s="1"/>
      <c r="EU2289" s="4">
        <f t="array" ref="EU2289:EU2292">CG2321:CG2324</f>
        <v>-7.7160001762460573E-2</v>
      </c>
      <c r="EW2289" s="8">
        <f t="array" ref="EW2289:EW2292">EZ2273:EZ2276</f>
        <v>-8.854612880606922E-3</v>
      </c>
      <c r="EY2289" s="1"/>
      <c r="FA2289" s="4">
        <f t="array" ref="FA2289:FA2292">HS2321:HS2324</f>
        <v>-3.5762565090994104E-2</v>
      </c>
      <c r="FC2289" s="8">
        <f t="array" ref="FC2289:FC2292">EZ2277:EZ2280</f>
        <v>5.9665038468346126E-3</v>
      </c>
      <c r="FD2289" s="1"/>
      <c r="FN2289" s="1"/>
      <c r="FO2289" s="4">
        <f t="array" ref="FO2289:FO2292">DQ2321:DQ2324</f>
        <v>-7.7160007928771993E-2</v>
      </c>
      <c r="FQ2289" s="8">
        <f t="array" ref="FQ2289:FQ2292">FT2273:FT2276</f>
        <v>-8.9310376051834339E-3</v>
      </c>
      <c r="FU2289" s="4">
        <f t="array" ref="FU2289:FU2292">JC2321:JC2324</f>
        <v>-3.5762562224592197E-2</v>
      </c>
      <c r="FW2289" s="8">
        <f t="array" ref="FW2289:FW2292">FT2277:FT2280</f>
        <v>6.0180011194232007E-3</v>
      </c>
      <c r="FX2289" s="1"/>
      <c r="JX2289" s="1"/>
      <c r="KG2289" s="1"/>
      <c r="KH2289" s="67"/>
      <c r="KJ2289" s="66"/>
      <c r="KL2289" s="65"/>
      <c r="KN2289" s="53"/>
      <c r="KP2289" s="64"/>
      <c r="KR2289" s="63"/>
      <c r="KV2289" s="1"/>
      <c r="LQ2289" s="1"/>
      <c r="PB2289" s="34"/>
      <c r="PD2289" s="35"/>
      <c r="PH2289" s="1"/>
      <c r="PK2289" s="14">
        <v>0.75</v>
      </c>
      <c r="PL2289" s="2"/>
      <c r="PN2289" s="7"/>
      <c r="PO2289" s="14">
        <v>-1.7719572481810794E-5</v>
      </c>
      <c r="PR2289" s="1"/>
      <c r="PV2289" s="36"/>
      <c r="PX2289" s="37"/>
      <c r="PZ2289" s="44"/>
      <c r="QB2289" s="1"/>
      <c r="QE2289" s="14">
        <v>0.75</v>
      </c>
      <c r="QF2289" s="2"/>
      <c r="QH2289" s="7"/>
      <c r="QI2289" s="14">
        <v>5.2242675456575098E-6</v>
      </c>
      <c r="QL2289" s="1"/>
      <c r="QM2289" s="17">
        <v>-1.2495304936153285E-5</v>
      </c>
      <c r="QN2289" s="11"/>
      <c r="QO2289" s="11"/>
      <c r="QP2289" s="1"/>
      <c r="VF2289" s="1"/>
      <c r="VT2289" s="1"/>
    </row>
    <row r="2290" spans="14:592" ht="15" thickBot="1" x14ac:dyDescent="0.35">
      <c r="N2290" s="1"/>
      <c r="O2290" s="34"/>
      <c r="Q2290" s="35"/>
      <c r="S2290" s="36"/>
      <c r="U2290" s="37"/>
      <c r="W2290" s="52"/>
      <c r="Y2290" s="53"/>
      <c r="AI2290" s="1"/>
      <c r="DZ2290" s="1"/>
      <c r="EA2290" s="5">
        <v>2.9118048381002577</v>
      </c>
      <c r="EC2290" s="9">
        <v>-8.0627347913522409E-3</v>
      </c>
      <c r="EG2290" s="5">
        <v>-0.44970195109605021</v>
      </c>
      <c r="EI2290" s="9">
        <v>-2.1777004868879465E-3</v>
      </c>
      <c r="EJ2290" s="1"/>
      <c r="ET2290" s="1"/>
      <c r="EU2290" s="5">
        <v>2.9118048339715479</v>
      </c>
      <c r="EW2290" s="9">
        <v>-7.8932164987796684E-3</v>
      </c>
      <c r="FA2290" s="5">
        <v>-0.44970196533399465</v>
      </c>
      <c r="FC2290" s="9">
        <v>-2.131914524950112E-3</v>
      </c>
      <c r="FD2290" s="1"/>
      <c r="FN2290" s="1"/>
      <c r="FO2290" s="5">
        <v>2.9118048356419122</v>
      </c>
      <c r="FQ2290" s="9">
        <v>-7.9613433502949051E-3</v>
      </c>
      <c r="FU2290" s="5">
        <v>-0.44970195945999686</v>
      </c>
      <c r="FW2290" s="9">
        <v>-2.1503152142390617E-3</v>
      </c>
      <c r="FX2290" s="1"/>
      <c r="JX2290" s="1"/>
      <c r="KG2290" s="1"/>
      <c r="KH2290" s="67"/>
      <c r="KJ2290" s="66"/>
      <c r="KL2290" s="65"/>
      <c r="KN2290" s="53"/>
      <c r="KP2290" s="64"/>
      <c r="KR2290" s="63"/>
      <c r="KV2290" s="1"/>
      <c r="LQ2290" s="1"/>
      <c r="PB2290" s="34"/>
      <c r="PD2290" s="35"/>
      <c r="PH2290" s="1"/>
      <c r="PI2290" t="s">
        <v>11</v>
      </c>
      <c r="PL2290" s="2"/>
      <c r="PN2290" s="7"/>
      <c r="PQ2290" t="s">
        <v>75</v>
      </c>
      <c r="PR2290" s="1"/>
      <c r="PV2290" s="36"/>
      <c r="PX2290" s="37"/>
      <c r="PZ2290" s="44"/>
      <c r="QB2290" s="1"/>
      <c r="QC2290" t="s">
        <v>11</v>
      </c>
      <c r="QF2290" s="2"/>
      <c r="QH2290" s="7"/>
      <c r="QK2290" t="s">
        <v>75</v>
      </c>
      <c r="QL2290" s="1"/>
      <c r="QM2290" s="11" t="s">
        <v>13</v>
      </c>
      <c r="QN2290" s="11"/>
      <c r="QO2290" s="11"/>
      <c r="QP2290" s="1"/>
      <c r="VF2290" s="1"/>
      <c r="VT2290" s="1"/>
    </row>
    <row r="2291" spans="14:592" x14ac:dyDescent="0.3">
      <c r="N2291" s="1"/>
      <c r="O2291" s="34"/>
      <c r="Q2291" s="35"/>
      <c r="S2291" s="36"/>
      <c r="U2291" s="37"/>
      <c r="W2291" s="52"/>
      <c r="Y2291" s="53"/>
      <c r="AI2291" s="1"/>
      <c r="DZ2291" s="1"/>
      <c r="EA2291" s="5">
        <v>1.2628090250718633</v>
      </c>
      <c r="EC2291" s="9">
        <v>-1.3803132453005587E-2</v>
      </c>
      <c r="EG2291" s="5">
        <v>0.61430602397473089</v>
      </c>
      <c r="EI2291" s="9">
        <v>-1.3414698236768855E-2</v>
      </c>
      <c r="EJ2291" s="1"/>
      <c r="ET2291" s="1"/>
      <c r="EU2291" s="5">
        <v>1.2628090195528143</v>
      </c>
      <c r="EW2291" s="9">
        <v>-1.3512922802541053E-2</v>
      </c>
      <c r="EY2291" s="1"/>
      <c r="FA2291" s="5">
        <v>0.61430602323415717</v>
      </c>
      <c r="FC2291" s="9">
        <v>-1.3132655381668077E-2</v>
      </c>
      <c r="FD2291" s="1"/>
      <c r="FN2291" s="1"/>
      <c r="FO2291" s="5">
        <v>1.2628090217856722</v>
      </c>
      <c r="FQ2291" s="9">
        <v>-1.3629553695086305E-2</v>
      </c>
      <c r="FU2291" s="5">
        <v>0.61430602353967989</v>
      </c>
      <c r="FW2291" s="9">
        <v>-1.3246004162019664E-2</v>
      </c>
      <c r="FX2291" s="1"/>
      <c r="JX2291" s="1"/>
      <c r="KG2291" s="1"/>
      <c r="KH2291" s="67"/>
      <c r="KJ2291" s="66"/>
      <c r="KL2291" s="65"/>
      <c r="KN2291" s="53"/>
      <c r="KP2291" s="64"/>
      <c r="KR2291" s="63"/>
      <c r="KV2291" s="1"/>
      <c r="LQ2291" s="1"/>
      <c r="PB2291" s="34"/>
      <c r="PD2291" s="35"/>
      <c r="PH2291" s="1"/>
      <c r="PI2291" s="18">
        <v>-0.95207965713566145</v>
      </c>
      <c r="PJ2291" s="19">
        <v>1.9658235719562107E-2</v>
      </c>
      <c r="PK2291" s="20">
        <v>0.73985556180914813</v>
      </c>
      <c r="PL2291" s="2"/>
      <c r="PN2291" s="7"/>
      <c r="PO2291" s="18">
        <f t="array" ref="PO2291:PQ2294">MMULT(PN2281:PN2284,TRANSPOSE(PL2297:PL2299))</f>
        <v>2.1021836792870223E-4</v>
      </c>
      <c r="PP2291" s="19">
        <v>4.6394478411257085E-5</v>
      </c>
      <c r="PQ2291" s="20">
        <v>-1.5835873314324825E-4</v>
      </c>
      <c r="PR2291" s="1"/>
      <c r="PV2291" s="36"/>
      <c r="PX2291" s="37"/>
      <c r="PZ2291" s="44"/>
      <c r="QB2291" s="1"/>
      <c r="QC2291" s="18">
        <f t="array" ref="QC2291:QE2294">PI2291:PK2294</f>
        <v>-0.95207965713566145</v>
      </c>
      <c r="QD2291" s="19">
        <v>1.9658235719562107E-2</v>
      </c>
      <c r="QE2291" s="20">
        <v>0.73985556180914813</v>
      </c>
      <c r="QF2291" s="2"/>
      <c r="QH2291" s="7"/>
      <c r="QI2291" s="18">
        <f t="array" ref="QI2291:QK2294">MMULT(QH2281:QH2284,TRANSPOSE(QF2297:QF2299))</f>
        <v>-5.0031620991820577E-5</v>
      </c>
      <c r="QJ2291" s="19">
        <v>1.2666538646368738E-5</v>
      </c>
      <c r="QK2291" s="20">
        <v>1.7347388598587033E-5</v>
      </c>
      <c r="QL2291" s="1"/>
      <c r="QM2291" s="26">
        <f t="array" ref="QM2291:QO2294">PO2291:PQ2294+QI2291:QK2294</f>
        <v>1.6018674693688166E-4</v>
      </c>
      <c r="QN2291" s="27">
        <v>5.9061017057625822E-5</v>
      </c>
      <c r="QO2291" s="28">
        <v>-1.4101134454466122E-4</v>
      </c>
      <c r="QP2291" s="1"/>
      <c r="VF2291" s="1"/>
      <c r="VT2291" s="1"/>
    </row>
    <row r="2292" spans="14:592" ht="15" thickBot="1" x14ac:dyDescent="0.35">
      <c r="N2292" s="1"/>
      <c r="O2292" s="34"/>
      <c r="Q2292" s="35"/>
      <c r="S2292" s="36"/>
      <c r="U2292" s="37"/>
      <c r="W2292" s="52"/>
      <c r="Y2292" s="53"/>
      <c r="AI2292" s="1"/>
      <c r="DZ2292" s="1"/>
      <c r="EA2292" s="6">
        <v>0.10844270738947077</v>
      </c>
      <c r="EC2292" s="10">
        <v>1.3128445996689306E-2</v>
      </c>
      <c r="EG2292" s="6">
        <v>1.4841288059865185</v>
      </c>
      <c r="EI2292" s="10">
        <v>4.8863824824906636E-3</v>
      </c>
      <c r="EJ2292" s="1"/>
      <c r="ET2292" s="1"/>
      <c r="EU2292" s="6">
        <v>0.1084427253462322</v>
      </c>
      <c r="EW2292" s="10">
        <v>1.2852421569856241E-2</v>
      </c>
      <c r="FA2292" s="6">
        <v>1.4841288016196568</v>
      </c>
      <c r="FC2292" s="10">
        <v>4.7836467189161522E-3</v>
      </c>
      <c r="FD2292" s="1"/>
      <c r="FN2292" s="1"/>
      <c r="FO2292" s="6">
        <v>0.108442718081418</v>
      </c>
      <c r="FQ2292" s="10">
        <v>1.2963351634429564E-2</v>
      </c>
      <c r="FU2292" s="6">
        <v>1.4841288034212401</v>
      </c>
      <c r="FW2292" s="10">
        <v>4.8249346767178089E-3</v>
      </c>
      <c r="FX2292" s="1"/>
      <c r="JX2292" s="1"/>
      <c r="KG2292" s="1"/>
      <c r="KH2292" s="67"/>
      <c r="KJ2292" s="66"/>
      <c r="KL2292" s="65"/>
      <c r="KN2292" s="53"/>
      <c r="KP2292" s="64"/>
      <c r="KR2292" s="63"/>
      <c r="KV2292" s="1"/>
      <c r="LQ2292" s="1"/>
      <c r="PB2292" s="34"/>
      <c r="PD2292" s="35"/>
      <c r="PH2292" s="1"/>
      <c r="PI2292" s="21">
        <v>-0.48381265475940666</v>
      </c>
      <c r="PJ2292">
        <v>-0.54540087172371177</v>
      </c>
      <c r="PK2292" s="22">
        <v>1.8574145205723206E-2</v>
      </c>
      <c r="PL2292" s="2"/>
      <c r="PN2292" s="7"/>
      <c r="PO2292" s="21">
        <v>-1.5057682223310461E-5</v>
      </c>
      <c r="PP2292">
        <v>-3.3231792241384067E-6</v>
      </c>
      <c r="PQ2292" s="22">
        <v>1.1343040593702011E-5</v>
      </c>
      <c r="PR2292" s="1"/>
      <c r="PV2292" s="36"/>
      <c r="PX2292" s="37"/>
      <c r="PZ2292" s="44"/>
      <c r="QB2292" s="1"/>
      <c r="QC2292" s="21">
        <v>-0.48381265475940666</v>
      </c>
      <c r="QD2292">
        <v>-0.54540087172371177</v>
      </c>
      <c r="QE2292" s="22">
        <v>1.8574145205723206E-2</v>
      </c>
      <c r="QF2292" s="2"/>
      <c r="QH2292" s="7"/>
      <c r="QI2292" s="21">
        <v>0</v>
      </c>
      <c r="QJ2292">
        <v>0</v>
      </c>
      <c r="QK2292" s="22">
        <v>0</v>
      </c>
      <c r="QL2292" s="1"/>
      <c r="QM2292" s="29">
        <v>-1.5057682223310461E-5</v>
      </c>
      <c r="QN2292" s="11">
        <v>-3.3231792241384067E-6</v>
      </c>
      <c r="QO2292" s="30">
        <v>1.1343040593702011E-5</v>
      </c>
      <c r="QP2292" s="1"/>
      <c r="VF2292" s="1"/>
      <c r="VT2292" s="1"/>
    </row>
    <row r="2293" spans="14:592" x14ac:dyDescent="0.3">
      <c r="N2293" s="1"/>
      <c r="O2293" s="34"/>
      <c r="Q2293" s="35"/>
      <c r="S2293" s="36"/>
      <c r="U2293" s="37"/>
      <c r="W2293" s="52"/>
      <c r="Y2293" s="53"/>
      <c r="AI2293" s="1"/>
      <c r="DZ2293" s="1"/>
      <c r="EA2293" s="2"/>
      <c r="EB2293" s="1"/>
      <c r="EC2293" s="7"/>
      <c r="ED2293" s="1"/>
      <c r="EE2293" s="1"/>
      <c r="EF2293" s="1"/>
      <c r="EG2293" s="2"/>
      <c r="EH2293" s="1"/>
      <c r="EI2293" s="7"/>
      <c r="EJ2293" s="1"/>
      <c r="ET2293" s="1"/>
      <c r="EU2293" s="2"/>
      <c r="EV2293" s="1"/>
      <c r="EW2293" s="7"/>
      <c r="EX2293" s="1"/>
      <c r="EY2293" s="54"/>
      <c r="EZ2293" s="1"/>
      <c r="FA2293" s="2"/>
      <c r="FB2293" s="1"/>
      <c r="FC2293" s="7"/>
      <c r="FD2293" s="1"/>
      <c r="FN2293" s="1"/>
      <c r="FO2293" s="2"/>
      <c r="FP2293" s="1"/>
      <c r="FQ2293" s="7"/>
      <c r="FR2293" s="1"/>
      <c r="FS2293" s="1"/>
      <c r="FT2293" s="1"/>
      <c r="FU2293" s="2"/>
      <c r="FV2293" s="1"/>
      <c r="FW2293" s="7"/>
      <c r="FX2293" s="1"/>
      <c r="JX2293" s="1"/>
      <c r="KG2293" s="1"/>
      <c r="KH2293" s="67"/>
      <c r="KJ2293" s="66"/>
      <c r="KL2293" s="65"/>
      <c r="KN2293" s="53"/>
      <c r="KP2293" s="64"/>
      <c r="KR2293" s="63"/>
      <c r="KV2293" s="1"/>
      <c r="LQ2293" s="1"/>
      <c r="PB2293" s="34"/>
      <c r="PD2293" s="35"/>
      <c r="PH2293" s="1"/>
      <c r="PI2293" s="21">
        <v>0.35804064270333991</v>
      </c>
      <c r="PJ2293">
        <v>-0.59066529282909697</v>
      </c>
      <c r="PK2293" s="22">
        <v>8.3593318137217015E-2</v>
      </c>
      <c r="PL2293" s="2"/>
      <c r="PN2293" s="7"/>
      <c r="PO2293" s="21">
        <v>0</v>
      </c>
      <c r="PP2293">
        <v>0</v>
      </c>
      <c r="PQ2293" s="22">
        <v>0</v>
      </c>
      <c r="PR2293" s="1"/>
      <c r="PV2293" s="36"/>
      <c r="PX2293" s="37"/>
      <c r="PZ2293" s="44"/>
      <c r="QB2293" s="1"/>
      <c r="QC2293" s="21">
        <v>0.35804064270333991</v>
      </c>
      <c r="QD2293">
        <v>-0.59066529282909697</v>
      </c>
      <c r="QE2293" s="22">
        <v>8.3593318137217015E-2</v>
      </c>
      <c r="QF2293" s="2"/>
      <c r="QH2293" s="7"/>
      <c r="QI2293" s="21">
        <v>0</v>
      </c>
      <c r="QJ2293">
        <v>0</v>
      </c>
      <c r="QK2293" s="22">
        <v>0</v>
      </c>
      <c r="QL2293" s="1"/>
      <c r="QM2293" s="29">
        <v>0</v>
      </c>
      <c r="QN2293" s="11">
        <v>0</v>
      </c>
      <c r="QO2293" s="30">
        <v>0</v>
      </c>
      <c r="QP2293" s="1"/>
      <c r="VF2293" s="1"/>
      <c r="VT2293" s="1"/>
    </row>
    <row r="2294" spans="14:592" ht="15" thickBot="1" x14ac:dyDescent="0.35">
      <c r="N2294" s="1"/>
      <c r="O2294" s="34"/>
      <c r="Q2294" s="35"/>
      <c r="S2294" s="36"/>
      <c r="U2294" s="37"/>
      <c r="W2294" s="52"/>
      <c r="Y2294" s="53"/>
      <c r="AI2294" s="1"/>
      <c r="EA2294" s="34"/>
      <c r="EC2294" s="35"/>
      <c r="EG2294" s="34"/>
      <c r="EI2294" s="35"/>
      <c r="EU2294" s="36"/>
      <c r="EW2294" s="37"/>
      <c r="EY2294" s="54"/>
      <c r="FA2294" s="36"/>
      <c r="FC2294" s="37"/>
      <c r="FO2294" s="52"/>
      <c r="FQ2294" s="54"/>
      <c r="FU2294" s="52"/>
      <c r="FW2294" s="54"/>
      <c r="JX2294" s="1"/>
      <c r="KG2294" s="1"/>
      <c r="KH2294" s="67"/>
      <c r="KJ2294" s="66"/>
      <c r="KL2294" s="65"/>
      <c r="KN2294" s="53"/>
      <c r="KP2294" s="64"/>
      <c r="KR2294" s="63"/>
      <c r="KV2294" s="1"/>
      <c r="LQ2294" s="1"/>
      <c r="PB2294" s="34"/>
      <c r="PD2294" s="35"/>
      <c r="PH2294" s="1"/>
      <c r="PI2294" s="23">
        <v>5.4618969015461045E-2</v>
      </c>
      <c r="PJ2294" s="24">
        <v>-0.14528378089051272</v>
      </c>
      <c r="PK2294" s="25">
        <v>0.71278603867054324</v>
      </c>
      <c r="PL2294" s="2"/>
      <c r="PN2294" s="7"/>
      <c r="PO2294" s="23">
        <v>2.9107888641754509E-5</v>
      </c>
      <c r="PP2294" s="24">
        <v>6.4240119666668362E-6</v>
      </c>
      <c r="PQ2294" s="25">
        <v>-2.1927143737251094E-5</v>
      </c>
      <c r="PR2294" s="1"/>
      <c r="PV2294" s="36"/>
      <c r="PX2294" s="37"/>
      <c r="PZ2294" s="44"/>
      <c r="QB2294" s="1"/>
      <c r="QC2294" s="23">
        <v>5.4618969015461045E-2</v>
      </c>
      <c r="QD2294" s="24">
        <v>-0.14528378089051272</v>
      </c>
      <c r="QE2294" s="25">
        <v>0.71278603867054324</v>
      </c>
      <c r="QF2294" s="2"/>
      <c r="QH2294" s="7"/>
      <c r="QI2294" s="23">
        <v>-1.0025210233575413E-5</v>
      </c>
      <c r="QJ2294" s="24">
        <v>2.5380891193254452E-6</v>
      </c>
      <c r="QK2294" s="25">
        <v>3.4760260462637429E-6</v>
      </c>
      <c r="QL2294" s="1"/>
      <c r="QM2294" s="31">
        <v>1.9082678408179098E-5</v>
      </c>
      <c r="QN2294" s="32">
        <v>8.9621010859922819E-6</v>
      </c>
      <c r="QO2294" s="33">
        <v>-1.8451117690987351E-5</v>
      </c>
      <c r="QP2294" s="1"/>
      <c r="VF2294" s="1"/>
      <c r="VT2294" s="1"/>
    </row>
    <row r="2295" spans="14:592" x14ac:dyDescent="0.3">
      <c r="N2295" s="1"/>
      <c r="O2295" s="34"/>
      <c r="Q2295" s="35"/>
      <c r="S2295" s="36"/>
      <c r="U2295" s="37"/>
      <c r="W2295" s="52"/>
      <c r="Y2295" s="53"/>
      <c r="AI2295" s="1"/>
      <c r="AY2295" s="35"/>
      <c r="AZ2295" s="35"/>
      <c r="BA2295" s="35"/>
      <c r="BB2295" s="35"/>
      <c r="BC2295" s="35"/>
      <c r="BD2295" s="35"/>
      <c r="BE2295" s="35"/>
      <c r="BF2295" s="35"/>
      <c r="BG2295" s="35"/>
      <c r="BH2295" s="35"/>
      <c r="BI2295" s="35"/>
      <c r="BJ2295" s="35"/>
      <c r="BK2295" s="35"/>
      <c r="BL2295" s="35"/>
      <c r="BM2295" s="35"/>
      <c r="BN2295" s="35"/>
      <c r="BO2295" s="35"/>
      <c r="BP2295" s="35"/>
      <c r="BQ2295" s="35"/>
      <c r="BR2295" s="35"/>
      <c r="BS2295" s="35"/>
      <c r="BT2295" s="35"/>
      <c r="BU2295" s="35"/>
      <c r="BV2295" s="35"/>
      <c r="BW2295" s="35"/>
      <c r="BX2295" s="35"/>
      <c r="BY2295" s="35"/>
      <c r="BZ2295" s="35"/>
      <c r="CA2295" s="35"/>
      <c r="CB2295" s="35"/>
      <c r="CC2295" s="35"/>
      <c r="CD2295" s="35"/>
      <c r="CE2295" s="35"/>
      <c r="CF2295" s="35"/>
      <c r="CG2295" s="35"/>
      <c r="CH2295" s="35"/>
      <c r="CI2295" s="35"/>
      <c r="CJ2295" s="35"/>
      <c r="CK2295" s="35"/>
      <c r="CL2295" s="35"/>
      <c r="CM2295" s="35"/>
      <c r="CN2295" s="35"/>
      <c r="CO2295" s="35"/>
      <c r="CP2295" s="35"/>
      <c r="CQ2295" s="35"/>
      <c r="CR2295" s="35"/>
      <c r="CS2295" s="35"/>
      <c r="CT2295" s="35"/>
      <c r="CU2295" s="35"/>
      <c r="CV2295" s="35"/>
      <c r="CW2295" s="35"/>
      <c r="CX2295" s="35"/>
      <c r="CY2295" s="35"/>
      <c r="CZ2295" s="35"/>
      <c r="DA2295" s="35"/>
      <c r="DB2295" s="35"/>
      <c r="DC2295" s="35"/>
      <c r="DD2295" s="35"/>
      <c r="DE2295" s="35"/>
      <c r="DF2295" s="35"/>
      <c r="DG2295" s="35"/>
      <c r="DH2295" s="35"/>
      <c r="DI2295" s="35"/>
      <c r="DJ2295" s="35"/>
      <c r="DK2295" s="35"/>
      <c r="DL2295" s="35"/>
      <c r="DM2295" s="35"/>
      <c r="DN2295" s="35"/>
      <c r="DO2295" s="35"/>
      <c r="DP2295" s="35"/>
      <c r="DQ2295" s="35"/>
      <c r="DR2295" s="35"/>
      <c r="DS2295" s="35"/>
      <c r="DT2295" s="35"/>
      <c r="DU2295" s="35"/>
      <c r="DV2295" s="35"/>
      <c r="DW2295" s="35"/>
      <c r="DX2295" s="35"/>
      <c r="DY2295" s="35"/>
      <c r="DZ2295" s="35"/>
      <c r="EA2295" s="34"/>
      <c r="EB2295" s="35"/>
      <c r="EC2295" s="35"/>
      <c r="EG2295" s="34"/>
      <c r="EI2295" s="35"/>
      <c r="EJ2295" s="35"/>
      <c r="EK2295" s="35"/>
      <c r="EL2295" s="35"/>
      <c r="EM2295" s="35"/>
      <c r="EN2295" s="35"/>
      <c r="EO2295" s="35"/>
      <c r="EP2295" s="35"/>
      <c r="EQ2295" s="35"/>
      <c r="ER2295" s="35"/>
      <c r="ES2295" s="35"/>
      <c r="ET2295" s="35"/>
      <c r="EU2295" s="35"/>
      <c r="EV2295" s="35"/>
      <c r="EW2295" s="35"/>
      <c r="EX2295" s="35"/>
      <c r="EY2295" s="1"/>
      <c r="EZ2295" s="35"/>
      <c r="FA2295" s="35"/>
      <c r="FB2295" s="35"/>
      <c r="FC2295" s="35"/>
      <c r="FD2295" s="35"/>
      <c r="FE2295" s="35"/>
      <c r="FF2295" s="35"/>
      <c r="FG2295" s="35"/>
      <c r="FH2295" s="35"/>
      <c r="FI2295" s="35"/>
      <c r="FJ2295" s="35"/>
      <c r="FK2295" s="35"/>
      <c r="FL2295" s="35"/>
      <c r="FM2295" s="35"/>
      <c r="FN2295" s="35"/>
      <c r="FO2295" s="35"/>
      <c r="FP2295" s="35"/>
      <c r="FQ2295" s="35"/>
      <c r="FR2295" s="35"/>
      <c r="FS2295" s="35"/>
      <c r="FT2295" s="35"/>
      <c r="FU2295" s="35"/>
      <c r="FV2295" s="35"/>
      <c r="FW2295" s="35"/>
      <c r="FX2295" s="35"/>
      <c r="FY2295" s="35"/>
      <c r="FZ2295" s="35"/>
      <c r="GA2295" s="35"/>
      <c r="GB2295" s="35"/>
      <c r="GC2295" s="35"/>
      <c r="GD2295" s="35"/>
      <c r="GE2295" s="35"/>
      <c r="GF2295" s="35"/>
      <c r="GG2295" s="35"/>
      <c r="GH2295" s="35"/>
      <c r="GI2295" s="35"/>
      <c r="GJ2295" s="35"/>
      <c r="GK2295" s="35"/>
      <c r="JX2295" s="1"/>
      <c r="KG2295" s="1"/>
      <c r="KH2295" s="67"/>
      <c r="KJ2295" s="66"/>
      <c r="KL2295" s="65"/>
      <c r="KN2295" s="53"/>
      <c r="KP2295" s="64"/>
      <c r="KR2295" s="63"/>
      <c r="KV2295" s="1"/>
      <c r="LQ2295" s="1"/>
      <c r="PB2295" s="34"/>
      <c r="PD2295" s="35"/>
      <c r="PH2295" s="1"/>
      <c r="PL2295" s="2"/>
      <c r="PN2295" s="7"/>
      <c r="PR2295" s="1"/>
      <c r="PV2295" s="36"/>
      <c r="PX2295" s="37"/>
      <c r="PZ2295" s="44"/>
      <c r="QB2295" s="1"/>
      <c r="QF2295" s="2"/>
      <c r="QH2295" s="7"/>
      <c r="QL2295" s="1"/>
      <c r="QM2295" s="1"/>
      <c r="QN2295" s="1"/>
      <c r="QO2295" s="1"/>
      <c r="QP2295" s="1"/>
      <c r="VF2295" s="1"/>
      <c r="VT2295" s="1"/>
    </row>
    <row r="2296" spans="14:592" ht="15" thickBot="1" x14ac:dyDescent="0.35">
      <c r="N2296" s="1"/>
      <c r="O2296" s="34"/>
      <c r="Q2296" s="35"/>
      <c r="S2296" s="36"/>
      <c r="U2296" s="37"/>
      <c r="W2296" s="52"/>
      <c r="Y2296" s="53"/>
      <c r="AI2296" s="1"/>
      <c r="AY2296" s="35"/>
      <c r="AZ2296" s="35"/>
      <c r="BA2296" s="35"/>
      <c r="BB2296" s="35"/>
      <c r="BC2296" s="35"/>
      <c r="BD2296" s="35"/>
      <c r="BE2296" s="35"/>
      <c r="BF2296" s="35"/>
      <c r="BG2296" s="35"/>
      <c r="BH2296" s="35"/>
      <c r="BI2296" s="35"/>
      <c r="BJ2296" s="35"/>
      <c r="BK2296" s="35"/>
      <c r="BL2296" s="35"/>
      <c r="BM2296" s="35"/>
      <c r="BN2296" s="35"/>
      <c r="BO2296" s="35"/>
      <c r="BP2296" s="35"/>
      <c r="BQ2296" s="35"/>
      <c r="BR2296" s="35"/>
      <c r="BS2296" s="35"/>
      <c r="BT2296" s="35"/>
      <c r="BU2296" s="35"/>
      <c r="BV2296" s="35"/>
      <c r="BW2296" s="35"/>
      <c r="BX2296" s="35"/>
      <c r="BY2296" s="35"/>
      <c r="BZ2296" s="35"/>
      <c r="CA2296" s="35"/>
      <c r="CB2296" s="35"/>
      <c r="CC2296" s="35"/>
      <c r="CD2296" s="35"/>
      <c r="CE2296" s="35"/>
      <c r="CF2296" s="35"/>
      <c r="CG2296" s="35"/>
      <c r="CH2296" s="35"/>
      <c r="CI2296" s="35"/>
      <c r="CJ2296" s="35"/>
      <c r="CK2296" s="35"/>
      <c r="CL2296" s="35"/>
      <c r="CM2296" s="35"/>
      <c r="CN2296" s="35"/>
      <c r="CO2296" s="35"/>
      <c r="CP2296" s="35"/>
      <c r="CQ2296" s="35"/>
      <c r="CR2296" s="35"/>
      <c r="CS2296" s="35"/>
      <c r="CT2296" s="35"/>
      <c r="CU2296" s="35"/>
      <c r="CV2296" s="35"/>
      <c r="CW2296" s="35"/>
      <c r="CX2296" s="35"/>
      <c r="CY2296" s="35"/>
      <c r="CZ2296" s="35"/>
      <c r="DA2296" s="35"/>
      <c r="DB2296" s="35"/>
      <c r="DC2296" s="35"/>
      <c r="DD2296" s="35"/>
      <c r="DE2296" s="35"/>
      <c r="DF2296" s="35"/>
      <c r="DG2296" s="35"/>
      <c r="DH2296" s="35"/>
      <c r="DI2296" s="35"/>
      <c r="DJ2296" s="35"/>
      <c r="DK2296" s="35"/>
      <c r="DL2296" s="35"/>
      <c r="DM2296" s="35"/>
      <c r="DN2296" s="35"/>
      <c r="DO2296" s="35"/>
      <c r="DP2296" s="35"/>
      <c r="DQ2296" s="35"/>
      <c r="DR2296" s="35"/>
      <c r="DS2296" s="35"/>
      <c r="DT2296" s="35"/>
      <c r="DU2296" s="35"/>
      <c r="DV2296" s="35"/>
      <c r="DW2296" s="35"/>
      <c r="DX2296" s="35"/>
      <c r="DY2296" s="35"/>
      <c r="DZ2296" s="35"/>
      <c r="EA2296" s="34"/>
      <c r="EB2296" s="35"/>
      <c r="EC2296" s="35"/>
      <c r="EG2296" s="34"/>
      <c r="EI2296" s="35"/>
      <c r="EJ2296" s="35"/>
      <c r="EK2296" s="35"/>
      <c r="EL2296" s="35"/>
      <c r="EM2296" s="35"/>
      <c r="EN2296" s="35"/>
      <c r="EO2296" s="35"/>
      <c r="EP2296" s="35"/>
      <c r="EQ2296" s="35"/>
      <c r="ER2296" s="35"/>
      <c r="ES2296" s="35"/>
      <c r="ET2296" s="35"/>
      <c r="EU2296" s="35"/>
      <c r="EV2296" s="35"/>
      <c r="EW2296" s="35"/>
      <c r="EX2296" s="35"/>
      <c r="EY2296" s="52"/>
      <c r="EZ2296" s="35"/>
      <c r="FA2296" s="35"/>
      <c r="FB2296" s="35"/>
      <c r="FC2296" s="35"/>
      <c r="FD2296" s="35"/>
      <c r="FE2296" s="35"/>
      <c r="FF2296" s="35"/>
      <c r="FG2296" s="35"/>
      <c r="FH2296" s="35"/>
      <c r="FI2296" s="35"/>
      <c r="FJ2296" s="35"/>
      <c r="FK2296" s="35"/>
      <c r="FL2296" s="35"/>
      <c r="FM2296" s="35"/>
      <c r="FN2296" s="35"/>
      <c r="FO2296" s="35"/>
      <c r="FP2296" s="35"/>
      <c r="FQ2296" s="35"/>
      <c r="FR2296" s="35"/>
      <c r="FS2296" s="35"/>
      <c r="FT2296" s="35"/>
      <c r="FU2296" s="35"/>
      <c r="FV2296" s="35"/>
      <c r="FW2296" s="35"/>
      <c r="FX2296" s="35"/>
      <c r="FY2296" s="35"/>
      <c r="FZ2296" s="35"/>
      <c r="GA2296" s="35"/>
      <c r="GB2296" s="35"/>
      <c r="GC2296" s="35"/>
      <c r="GD2296" s="35"/>
      <c r="GE2296" s="35"/>
      <c r="GF2296" s="35"/>
      <c r="GG2296" s="35"/>
      <c r="GH2296" s="35"/>
      <c r="GI2296" s="35"/>
      <c r="GJ2296" s="35"/>
      <c r="GK2296" s="35"/>
      <c r="JX2296" s="1"/>
      <c r="KG2296" s="1"/>
      <c r="KH2296" s="67"/>
      <c r="KJ2296" s="66"/>
      <c r="KL2296" s="65"/>
      <c r="KN2296" s="53"/>
      <c r="KP2296" s="64"/>
      <c r="KR2296" s="63"/>
      <c r="KV2296" s="1"/>
      <c r="LQ2296" s="1"/>
      <c r="PB2296" s="34"/>
      <c r="PD2296" s="35"/>
      <c r="PH2296" s="1"/>
      <c r="PL2296" s="2" t="s">
        <v>18</v>
      </c>
      <c r="PN2296" s="7" t="s">
        <v>19</v>
      </c>
      <c r="PR2296" s="1"/>
      <c r="PV2296" s="36"/>
      <c r="PX2296" s="37"/>
      <c r="PZ2296" s="44"/>
      <c r="QB2296" s="1"/>
      <c r="QF2296" s="2" t="s">
        <v>20</v>
      </c>
      <c r="QH2296" s="7" t="s">
        <v>21</v>
      </c>
      <c r="QL2296" s="1"/>
      <c r="VF2296" s="1"/>
      <c r="VT2296" s="1"/>
    </row>
    <row r="2297" spans="14:592" x14ac:dyDescent="0.3">
      <c r="N2297" s="1"/>
      <c r="O2297" s="34"/>
      <c r="Q2297" s="35"/>
      <c r="S2297" s="36"/>
      <c r="U2297" s="37"/>
      <c r="W2297" s="52"/>
      <c r="Y2297" s="53"/>
      <c r="AI2297" s="1"/>
      <c r="AY2297" s="35"/>
      <c r="EA2297" s="34"/>
      <c r="EG2297" s="34"/>
      <c r="EU2297" s="36"/>
      <c r="EW2297" s="37"/>
      <c r="EY2297" s="52"/>
      <c r="FA2297" s="36"/>
      <c r="FC2297" s="37"/>
      <c r="FO2297" s="52"/>
      <c r="FQ2297" s="54"/>
      <c r="FU2297" s="52"/>
      <c r="FW2297" s="54"/>
      <c r="GK2297" s="35"/>
      <c r="JX2297" s="1"/>
      <c r="KG2297" s="1"/>
      <c r="KH2297" s="67"/>
      <c r="KJ2297" s="66"/>
      <c r="KL2297" s="65"/>
      <c r="KN2297" s="53"/>
      <c r="KP2297" s="64"/>
      <c r="KR2297" s="63"/>
      <c r="KV2297" s="1"/>
      <c r="LQ2297" s="1"/>
      <c r="PB2297" s="34"/>
      <c r="PD2297" s="35"/>
      <c r="PH2297" s="1"/>
      <c r="PL2297" s="4">
        <f t="array" ref="PL2297:PL2299">PI2318:PI2320</f>
        <v>-1.6426970047744585</v>
      </c>
      <c r="PN2297" s="8">
        <f t="array" ref="PN2297:PN2299">MMULT(TRANSPOSE(PI2291:PK2294),PN2281:PN2284)</f>
        <v>1.1643637933620361E-4</v>
      </c>
      <c r="PR2297" s="1"/>
      <c r="PV2297" s="36"/>
      <c r="PX2297" s="37"/>
      <c r="PZ2297" s="44"/>
      <c r="QB2297" s="1"/>
      <c r="QF2297" s="4">
        <f t="array" ref="QF2297:QF2299">QC2318:QC2320</f>
        <v>-1.9189695294048483</v>
      </c>
      <c r="QH2297" s="8">
        <f t="array" ref="QH2297:QH2299">MMULT(TRANSPOSE(QC2291:QE2294),QH2281:QH2284)</f>
        <v>-2.4537399469451833E-5</v>
      </c>
      <c r="QL2297" s="1"/>
      <c r="VF2297" s="1"/>
      <c r="VT2297" s="1"/>
    </row>
    <row r="2298" spans="14:592" x14ac:dyDescent="0.3">
      <c r="N2298" s="1"/>
      <c r="O2298" s="34"/>
      <c r="Q2298" s="35"/>
      <c r="S2298" s="36"/>
      <c r="U2298" s="37"/>
      <c r="W2298" s="52"/>
      <c r="Y2298" s="53"/>
      <c r="AI2298" s="1"/>
      <c r="AW2298" s="34"/>
      <c r="AX2298" s="34"/>
      <c r="AY2298" s="34"/>
      <c r="AZ2298" s="34"/>
      <c r="BA2298" s="34"/>
      <c r="BB2298" s="34"/>
      <c r="BC2298" s="34"/>
      <c r="BD2298" s="34"/>
      <c r="BE2298" s="34"/>
      <c r="BF2298" s="34"/>
      <c r="BG2298" s="34"/>
      <c r="BH2298" s="34"/>
      <c r="BI2298" s="34"/>
      <c r="BJ2298" s="34"/>
      <c r="BK2298" s="34"/>
      <c r="BL2298" s="34"/>
      <c r="BM2298" s="34"/>
      <c r="BN2298" s="34"/>
      <c r="BO2298" s="34"/>
      <c r="BP2298" s="34"/>
      <c r="BQ2298" s="34"/>
      <c r="BR2298" s="34"/>
      <c r="BS2298" s="34"/>
      <c r="BT2298" s="34"/>
      <c r="BU2298" s="34"/>
      <c r="BV2298" s="34"/>
      <c r="BW2298" s="34"/>
      <c r="BX2298" s="34"/>
      <c r="BY2298" s="34"/>
      <c r="BZ2298" s="34"/>
      <c r="CA2298" s="34"/>
      <c r="CB2298" s="34"/>
      <c r="CC2298" s="34"/>
      <c r="CD2298" s="34"/>
      <c r="CE2298" s="34"/>
      <c r="CF2298" s="34"/>
      <c r="CG2298" s="34"/>
      <c r="CH2298" s="34"/>
      <c r="CI2298" s="34"/>
      <c r="CJ2298" s="34"/>
      <c r="CK2298" s="34"/>
      <c r="CL2298" s="34"/>
      <c r="CM2298" s="34"/>
      <c r="CN2298" s="34"/>
      <c r="CO2298" s="34"/>
      <c r="CP2298" s="34"/>
      <c r="CQ2298" s="34"/>
      <c r="CR2298" s="34"/>
      <c r="CS2298" s="34"/>
      <c r="CT2298" s="34"/>
      <c r="CU2298" s="34"/>
      <c r="CV2298" s="34"/>
      <c r="CW2298" s="34"/>
      <c r="CX2298" s="34"/>
      <c r="CY2298" s="34"/>
      <c r="CZ2298" s="34"/>
      <c r="DA2298" s="34"/>
      <c r="DB2298" s="34"/>
      <c r="DC2298" s="34"/>
      <c r="DD2298" s="34"/>
      <c r="DE2298" s="34"/>
      <c r="DF2298" s="34"/>
      <c r="DG2298" s="34"/>
      <c r="DH2298" s="34"/>
      <c r="DI2298" s="34"/>
      <c r="DJ2298" s="34"/>
      <c r="DK2298" s="34"/>
      <c r="DL2298" s="34"/>
      <c r="DM2298" s="34"/>
      <c r="DN2298" s="34"/>
      <c r="DO2298" s="34"/>
      <c r="DP2298" s="34"/>
      <c r="DQ2298" s="34"/>
      <c r="DR2298" s="34"/>
      <c r="DS2298" s="34"/>
      <c r="DT2298" s="34"/>
      <c r="DU2298" s="34"/>
      <c r="DV2298" s="34"/>
      <c r="DW2298" s="34"/>
      <c r="DX2298" s="34"/>
      <c r="DY2298" s="34"/>
      <c r="DZ2298" s="34"/>
      <c r="EA2298" s="34"/>
      <c r="EG2298" s="34"/>
      <c r="EH2298" s="34"/>
      <c r="EI2298" s="34"/>
      <c r="EJ2298" s="34"/>
      <c r="EK2298" s="34"/>
      <c r="EL2298" s="34"/>
      <c r="EM2298" s="34"/>
      <c r="EN2298" s="34"/>
      <c r="EO2298" s="34"/>
      <c r="EP2298" s="34"/>
      <c r="EQ2298" s="34"/>
      <c r="ER2298" s="34"/>
      <c r="ES2298" s="34"/>
      <c r="ET2298" s="34"/>
      <c r="EU2298" s="34"/>
      <c r="EV2298" s="34"/>
      <c r="EW2298" s="34"/>
      <c r="EX2298" s="34"/>
      <c r="EZ2298" s="34"/>
      <c r="FA2298" s="34"/>
      <c r="FB2298" s="34"/>
      <c r="FC2298" s="34"/>
      <c r="FD2298" s="34"/>
      <c r="FE2298" s="34"/>
      <c r="FF2298" s="34"/>
      <c r="FG2298" s="34"/>
      <c r="FH2298" s="34"/>
      <c r="FI2298" s="34"/>
      <c r="FJ2298" s="34"/>
      <c r="FK2298" s="34"/>
      <c r="FL2298" s="34"/>
      <c r="FM2298" s="34"/>
      <c r="FN2298" s="34"/>
      <c r="FO2298" s="34"/>
      <c r="FP2298" s="34"/>
      <c r="FQ2298" s="34"/>
      <c r="FR2298" s="34"/>
      <c r="FS2298" s="34"/>
      <c r="FT2298" s="34"/>
      <c r="FU2298" s="34"/>
      <c r="FV2298" s="34"/>
      <c r="FW2298" s="34"/>
      <c r="FX2298" s="34"/>
      <c r="FY2298" s="34"/>
      <c r="FZ2298" s="34"/>
      <c r="GA2298" s="34"/>
      <c r="GB2298" s="34"/>
      <c r="GC2298" s="34"/>
      <c r="GD2298" s="34"/>
      <c r="GE2298" s="34"/>
      <c r="GF2298" s="34"/>
      <c r="GG2298" s="34"/>
      <c r="GH2298" s="34"/>
      <c r="GI2298" s="34"/>
      <c r="GK2298" s="35"/>
      <c r="JX2298" s="1"/>
      <c r="KG2298" s="1"/>
      <c r="KH2298" s="67"/>
      <c r="KJ2298" s="66"/>
      <c r="KL2298" s="65"/>
      <c r="KN2298" s="53"/>
      <c r="KP2298" s="64"/>
      <c r="KR2298" s="63"/>
      <c r="KV2298" s="1"/>
      <c r="LQ2298" s="1"/>
      <c r="PB2298" s="34"/>
      <c r="PD2298" s="35"/>
      <c r="PH2298" s="1"/>
      <c r="PL2298" s="5">
        <v>-0.36253763871905531</v>
      </c>
      <c r="PN2298" s="9">
        <v>-4.9407109776501099E-6</v>
      </c>
      <c r="PR2298" s="1"/>
      <c r="PV2298" s="36"/>
      <c r="PX2298" s="37"/>
      <c r="PZ2298" s="44"/>
      <c r="QB2298" s="1"/>
      <c r="QF2298" s="5">
        <v>0.48582678761066578</v>
      </c>
      <c r="QH2298" s="9">
        <v>-2.4646928511354843E-7</v>
      </c>
      <c r="QL2298" s="1"/>
      <c r="VF2298" s="1"/>
      <c r="VT2298" s="1"/>
    </row>
    <row r="2299" spans="14:592" ht="15" thickBot="1" x14ac:dyDescent="0.35">
      <c r="N2299" s="1"/>
      <c r="O2299" s="34"/>
      <c r="Q2299" s="35"/>
      <c r="S2299" s="36"/>
      <c r="U2299" s="37"/>
      <c r="W2299" s="52"/>
      <c r="Y2299" s="53"/>
      <c r="AI2299" s="1"/>
      <c r="AW2299" s="34"/>
      <c r="AX2299" s="34"/>
      <c r="AY2299" s="34"/>
      <c r="AZ2299" s="34"/>
      <c r="BA2299" s="34"/>
      <c r="BB2299" s="34"/>
      <c r="BC2299" s="34"/>
      <c r="BD2299" s="34"/>
      <c r="BE2299" s="34"/>
      <c r="BF2299" s="34"/>
      <c r="BG2299" s="34"/>
      <c r="BH2299" s="34"/>
      <c r="BI2299" s="34"/>
      <c r="BJ2299" s="34"/>
      <c r="BK2299" s="34"/>
      <c r="BL2299" s="34"/>
      <c r="BM2299" s="34"/>
      <c r="BN2299" s="34"/>
      <c r="BO2299" s="34"/>
      <c r="BP2299" s="34"/>
      <c r="BQ2299" s="34"/>
      <c r="BR2299" s="34"/>
      <c r="BS2299" s="34"/>
      <c r="BT2299" s="34"/>
      <c r="BU2299" s="34"/>
      <c r="BV2299" s="34"/>
      <c r="BW2299" s="34"/>
      <c r="BX2299" s="34"/>
      <c r="BY2299" s="34"/>
      <c r="BZ2299" s="34"/>
      <c r="CA2299" s="34"/>
      <c r="CB2299" s="34"/>
      <c r="CC2299" s="34"/>
      <c r="CD2299" s="34"/>
      <c r="CE2299" s="34"/>
      <c r="CF2299" s="34"/>
      <c r="CG2299" s="34"/>
      <c r="CH2299" s="34"/>
      <c r="CI2299" s="34"/>
      <c r="CJ2299" s="34"/>
      <c r="CK2299" s="34"/>
      <c r="CL2299" s="34"/>
      <c r="CM2299" s="34"/>
      <c r="CN2299" s="34"/>
      <c r="CO2299" s="34"/>
      <c r="CP2299" s="34"/>
      <c r="CQ2299" s="34"/>
      <c r="CR2299" s="34"/>
      <c r="CS2299" s="34"/>
      <c r="CT2299" s="34"/>
      <c r="CU2299" s="34"/>
      <c r="CV2299" s="34"/>
      <c r="CW2299" s="34"/>
      <c r="CX2299" s="34"/>
      <c r="CY2299" s="34"/>
      <c r="CZ2299" s="34"/>
      <c r="DA2299" s="34"/>
      <c r="DB2299" s="34"/>
      <c r="DC2299" s="34"/>
      <c r="DD2299" s="34"/>
      <c r="DE2299" s="34"/>
      <c r="DF2299" s="34"/>
      <c r="DG2299" s="34"/>
      <c r="DH2299" s="34"/>
      <c r="DI2299" s="34"/>
      <c r="DJ2299" s="34"/>
      <c r="DK2299" s="34"/>
      <c r="DL2299" s="34"/>
      <c r="DM2299" s="34"/>
      <c r="DN2299" s="34"/>
      <c r="DO2299" s="34"/>
      <c r="DP2299" s="34"/>
      <c r="DQ2299" s="34"/>
      <c r="DR2299" s="34"/>
      <c r="DS2299" s="34"/>
      <c r="DT2299" s="34"/>
      <c r="DU2299" s="34"/>
      <c r="DV2299" s="34"/>
      <c r="DW2299" s="34"/>
      <c r="DX2299" s="34"/>
      <c r="DY2299" s="34"/>
      <c r="DZ2299" s="34"/>
      <c r="EA2299" s="34"/>
      <c r="EG2299" s="34"/>
      <c r="EH2299" s="34"/>
      <c r="EI2299" s="34"/>
      <c r="EJ2299" s="34"/>
      <c r="EK2299" s="34"/>
      <c r="EL2299" s="34"/>
      <c r="EM2299" s="34"/>
      <c r="EN2299" s="34"/>
      <c r="EO2299" s="34"/>
      <c r="EP2299" s="34"/>
      <c r="EQ2299" s="34"/>
      <c r="ER2299" s="34"/>
      <c r="ES2299" s="34"/>
      <c r="ET2299" s="34"/>
      <c r="EU2299" s="34"/>
      <c r="EV2299" s="34"/>
      <c r="EW2299" s="34"/>
      <c r="EX2299" s="34"/>
      <c r="EY2299" s="1"/>
      <c r="EZ2299" s="34"/>
      <c r="FA2299" s="34"/>
      <c r="FB2299" s="34"/>
      <c r="FC2299" s="34"/>
      <c r="FD2299" s="34"/>
      <c r="FE2299" s="34"/>
      <c r="FF2299" s="34"/>
      <c r="FG2299" s="34"/>
      <c r="FH2299" s="34"/>
      <c r="FI2299" s="34"/>
      <c r="FJ2299" s="34"/>
      <c r="FK2299" s="34"/>
      <c r="FL2299" s="34"/>
      <c r="FM2299" s="34"/>
      <c r="FN2299" s="34"/>
      <c r="FO2299" s="34"/>
      <c r="FP2299" s="34"/>
      <c r="FQ2299" s="34"/>
      <c r="FR2299" s="34"/>
      <c r="FS2299" s="34"/>
      <c r="FT2299" s="34"/>
      <c r="FU2299" s="34"/>
      <c r="FV2299" s="34"/>
      <c r="FW2299" s="34"/>
      <c r="FX2299" s="34"/>
      <c r="FY2299" s="34"/>
      <c r="FZ2299" s="34"/>
      <c r="GA2299" s="34"/>
      <c r="GB2299" s="34"/>
      <c r="GC2299" s="34"/>
      <c r="GD2299" s="34"/>
      <c r="GE2299" s="34"/>
      <c r="GF2299" s="34"/>
      <c r="GG2299" s="34"/>
      <c r="GH2299" s="34"/>
      <c r="GI2299" s="34"/>
      <c r="GK2299" s="35"/>
      <c r="JX2299" s="1"/>
      <c r="KG2299" s="1"/>
      <c r="KH2299" s="67"/>
      <c r="KJ2299" s="66"/>
      <c r="KL2299" s="65"/>
      <c r="KN2299" s="53"/>
      <c r="KP2299" s="64"/>
      <c r="KR2299" s="63"/>
      <c r="KV2299" s="1"/>
      <c r="LQ2299" s="1"/>
      <c r="PB2299" s="34"/>
      <c r="PD2299" s="35"/>
      <c r="PH2299" s="1"/>
      <c r="PL2299" s="6">
        <v>1.2374533166508044</v>
      </c>
      <c r="PN2299" s="10">
        <v>-1.0714041680108798E-4</v>
      </c>
      <c r="PR2299" s="1"/>
      <c r="PV2299" s="36"/>
      <c r="PX2299" s="37"/>
      <c r="PZ2299" s="44"/>
      <c r="QB2299" s="1"/>
      <c r="QF2299" s="6">
        <v>0.66536141495147361</v>
      </c>
      <c r="QH2299" s="10">
        <v>2.3013394569142456E-5</v>
      </c>
      <c r="QL2299" s="1"/>
      <c r="VF2299" s="1"/>
      <c r="VT2299" s="1"/>
    </row>
    <row r="2300" spans="14:592" x14ac:dyDescent="0.3">
      <c r="N2300" s="1"/>
      <c r="O2300" s="34"/>
      <c r="Q2300" s="35"/>
      <c r="S2300" s="36"/>
      <c r="U2300" s="37"/>
      <c r="W2300" s="52"/>
      <c r="Y2300" s="53"/>
      <c r="AI2300" s="1"/>
      <c r="AW2300" s="34"/>
      <c r="AY2300" s="35"/>
      <c r="EU2300" s="36"/>
      <c r="EW2300" s="37"/>
      <c r="FA2300" s="36"/>
      <c r="FC2300" s="37"/>
      <c r="FO2300" s="52"/>
      <c r="FQ2300" s="54"/>
      <c r="FU2300" s="52"/>
      <c r="FW2300" s="54"/>
      <c r="GI2300" s="34"/>
      <c r="GK2300" s="35"/>
      <c r="JX2300" s="1"/>
      <c r="KG2300" s="1"/>
      <c r="KH2300" s="67"/>
      <c r="KJ2300" s="66"/>
      <c r="KL2300" s="65"/>
      <c r="KN2300" s="53"/>
      <c r="KP2300" s="64"/>
      <c r="KR2300" s="63"/>
      <c r="KV2300" s="1"/>
      <c r="LQ2300" s="1"/>
      <c r="LR2300" s="1"/>
      <c r="LS2300" s="1"/>
      <c r="LT2300" s="1"/>
      <c r="LU2300" s="1"/>
      <c r="LV2300" s="1"/>
      <c r="LW2300" s="1"/>
      <c r="LX2300" s="1"/>
      <c r="LY2300" s="1"/>
      <c r="LZ2300" s="1"/>
      <c r="MA2300" s="1"/>
      <c r="MB2300" s="1"/>
      <c r="MC2300" s="1"/>
      <c r="MD2300" s="1"/>
      <c r="ME2300" s="1"/>
      <c r="MF2300" s="1"/>
      <c r="MG2300" s="1"/>
      <c r="MH2300" s="1"/>
      <c r="MI2300" s="1"/>
      <c r="MJ2300" s="1"/>
      <c r="MK2300" s="1"/>
      <c r="ML2300" s="1"/>
      <c r="MM2300" s="1"/>
      <c r="MN2300" s="1"/>
      <c r="MO2300" s="1"/>
      <c r="MP2300" s="1"/>
      <c r="MQ2300" s="1"/>
      <c r="MR2300" s="1"/>
      <c r="MS2300" s="1"/>
      <c r="MT2300" s="1"/>
      <c r="MU2300" s="1"/>
      <c r="MV2300" s="1"/>
      <c r="MW2300" s="1"/>
      <c r="MX2300" s="1"/>
      <c r="MY2300" s="1"/>
      <c r="MZ2300" s="1"/>
      <c r="NA2300" s="1"/>
      <c r="NB2300" s="1"/>
      <c r="NC2300" s="1"/>
      <c r="ND2300" s="1"/>
      <c r="NE2300" s="1"/>
      <c r="NF2300" s="1"/>
      <c r="NG2300" s="1"/>
      <c r="NH2300" s="1"/>
      <c r="NI2300" s="1"/>
      <c r="NJ2300" s="1"/>
      <c r="NK2300" s="1"/>
      <c r="NL2300" s="1"/>
      <c r="NM2300" s="1"/>
      <c r="NN2300" s="1"/>
      <c r="NO2300" s="1"/>
      <c r="NP2300" s="1"/>
      <c r="NQ2300" s="1"/>
      <c r="NR2300" s="1"/>
      <c r="NS2300" s="1"/>
      <c r="NT2300" s="1"/>
      <c r="NU2300" s="1"/>
      <c r="NV2300" s="1"/>
      <c r="NW2300" s="1"/>
      <c r="NX2300" s="1"/>
      <c r="NY2300" s="1"/>
      <c r="NZ2300" s="1"/>
      <c r="OA2300" s="1"/>
      <c r="OB2300" s="1"/>
      <c r="OC2300" s="1"/>
      <c r="OD2300" s="1"/>
      <c r="OE2300" s="1"/>
      <c r="OF2300" s="1"/>
      <c r="OG2300" s="1"/>
      <c r="OH2300" s="1"/>
      <c r="OI2300" s="1"/>
      <c r="OJ2300" s="1"/>
      <c r="OK2300" s="1"/>
      <c r="OL2300" s="1"/>
      <c r="OM2300" s="1"/>
      <c r="ON2300" s="1"/>
      <c r="OO2300" s="1"/>
      <c r="OP2300" s="1"/>
      <c r="OQ2300" s="1"/>
      <c r="OR2300" s="1"/>
      <c r="OS2300" s="1"/>
      <c r="OT2300" s="1"/>
      <c r="OU2300" s="1"/>
      <c r="OV2300" s="1"/>
      <c r="OW2300" s="1"/>
      <c r="OX2300" s="1"/>
      <c r="OY2300" s="1"/>
      <c r="OZ2300" s="1"/>
      <c r="PA2300" s="1"/>
      <c r="PB2300" s="34"/>
      <c r="PC2300" s="1"/>
      <c r="PD2300" s="35"/>
      <c r="PE2300" s="1"/>
      <c r="PF2300" s="1"/>
      <c r="PG2300" s="1"/>
      <c r="PH2300" s="1"/>
      <c r="PI2300" s="1"/>
      <c r="PJ2300" s="1"/>
      <c r="PK2300" s="1"/>
      <c r="PL2300" s="2"/>
      <c r="PM2300" s="1"/>
      <c r="PN2300" s="7"/>
      <c r="PO2300" s="1"/>
      <c r="PP2300" s="1"/>
      <c r="PQ2300" s="1"/>
      <c r="PR2300" s="1"/>
      <c r="PS2300" s="1"/>
      <c r="PT2300" s="1"/>
      <c r="PU2300" s="1"/>
      <c r="PV2300" s="36"/>
      <c r="PW2300" s="1"/>
      <c r="PX2300" s="37"/>
      <c r="PY2300" s="1"/>
      <c r="PZ2300" s="1"/>
      <c r="QA2300" s="1"/>
      <c r="QB2300" s="1"/>
      <c r="QC2300" s="1"/>
      <c r="QD2300" s="1"/>
      <c r="QE2300" s="1"/>
      <c r="QF2300" s="2"/>
      <c r="QG2300" s="1"/>
      <c r="QH2300" s="7"/>
      <c r="QI2300" s="1"/>
      <c r="QJ2300" s="1"/>
      <c r="QK2300" s="1"/>
      <c r="QL2300" s="1"/>
      <c r="QM2300" s="1"/>
      <c r="QN2300" s="1"/>
      <c r="QO2300" s="1"/>
      <c r="QP2300" s="1"/>
      <c r="QQ2300" s="1"/>
      <c r="QR2300" s="1"/>
      <c r="QS2300" s="1"/>
      <c r="QT2300" s="1"/>
      <c r="QU2300" s="1"/>
      <c r="QV2300" s="1"/>
      <c r="QW2300" s="1"/>
      <c r="QX2300" s="1"/>
      <c r="QY2300" s="1"/>
      <c r="QZ2300" s="1"/>
      <c r="RA2300" s="1"/>
      <c r="RB2300" s="1"/>
      <c r="RC2300" s="1"/>
      <c r="RD2300" s="1"/>
      <c r="RE2300" s="1"/>
      <c r="RF2300" s="1"/>
      <c r="RG2300" s="1"/>
      <c r="RH2300" s="1"/>
      <c r="RI2300" s="1"/>
      <c r="RJ2300" s="1"/>
      <c r="RK2300" s="1"/>
      <c r="RL2300" s="1"/>
      <c r="RM2300" s="1"/>
      <c r="RN2300" s="1"/>
      <c r="RO2300" s="1"/>
      <c r="RP2300" s="1"/>
      <c r="RQ2300" s="1"/>
      <c r="RR2300" s="1"/>
      <c r="RS2300" s="1"/>
      <c r="RT2300" s="1"/>
      <c r="RU2300" s="1"/>
      <c r="RV2300" s="1"/>
      <c r="RW2300" s="1"/>
      <c r="RX2300" s="1"/>
      <c r="RY2300" s="1"/>
      <c r="RZ2300" s="1"/>
      <c r="SA2300" s="1"/>
      <c r="SB2300" s="1"/>
      <c r="SC2300" s="1"/>
      <c r="SD2300" s="1"/>
      <c r="SE2300" s="1"/>
      <c r="SF2300" s="1"/>
      <c r="SG2300" s="1"/>
      <c r="SH2300" s="1"/>
      <c r="SI2300" s="1"/>
      <c r="SJ2300" s="1"/>
      <c r="SK2300" s="1"/>
      <c r="SL2300" s="1"/>
      <c r="SM2300" s="1"/>
      <c r="SN2300" s="1"/>
      <c r="SO2300" s="1"/>
      <c r="SP2300" s="1"/>
      <c r="SQ2300" s="1"/>
      <c r="SR2300" s="1"/>
      <c r="SS2300" s="1"/>
      <c r="ST2300" s="1"/>
      <c r="SU2300" s="1"/>
      <c r="SV2300" s="1"/>
      <c r="SW2300" s="1"/>
      <c r="SX2300" s="1"/>
      <c r="SY2300" s="1"/>
      <c r="SZ2300" s="1"/>
      <c r="TA2300" s="1"/>
      <c r="TB2300" s="1"/>
      <c r="TC2300" s="1"/>
      <c r="TD2300" s="1"/>
      <c r="TE2300" s="1"/>
      <c r="TF2300" s="1"/>
      <c r="TG2300" s="1"/>
      <c r="TH2300" s="1"/>
      <c r="TI2300" s="1"/>
      <c r="TJ2300" s="1"/>
      <c r="TK2300" s="1"/>
      <c r="TL2300" s="1"/>
      <c r="TM2300" s="1"/>
      <c r="TN2300" s="1"/>
      <c r="TO2300" s="1"/>
      <c r="TP2300" s="1"/>
      <c r="TQ2300" s="1"/>
      <c r="TR2300" s="1"/>
      <c r="TS2300" s="1"/>
      <c r="TT2300" s="1"/>
      <c r="TU2300" s="1"/>
      <c r="TV2300" s="1"/>
      <c r="TW2300" s="1"/>
      <c r="TX2300" s="1"/>
      <c r="TY2300" s="1"/>
      <c r="TZ2300" s="1"/>
      <c r="UA2300" s="1"/>
      <c r="UB2300" s="1"/>
      <c r="UC2300" s="1"/>
      <c r="UD2300" s="1"/>
      <c r="UE2300" s="1"/>
      <c r="UF2300" s="1"/>
      <c r="UG2300" s="1"/>
      <c r="UH2300" s="1"/>
      <c r="UI2300" s="1"/>
      <c r="UJ2300" s="1"/>
      <c r="UK2300" s="1"/>
      <c r="UL2300" s="1"/>
      <c r="UM2300" s="1"/>
      <c r="UN2300" s="1"/>
      <c r="UO2300" s="1"/>
      <c r="UP2300" s="1"/>
      <c r="UQ2300" s="1"/>
      <c r="UR2300" s="1"/>
      <c r="US2300" s="1"/>
      <c r="UT2300" s="1"/>
      <c r="UU2300" s="1"/>
      <c r="UV2300" s="1"/>
      <c r="UW2300" s="1"/>
      <c r="UX2300" s="1"/>
      <c r="UY2300" s="1"/>
      <c r="UZ2300" s="1"/>
      <c r="VA2300" s="1"/>
      <c r="VB2300" s="1"/>
      <c r="VC2300" s="1"/>
      <c r="VD2300" s="1"/>
      <c r="VE2300" s="1"/>
      <c r="VF2300" s="1"/>
      <c r="VT2300" s="1"/>
    </row>
    <row r="2301" spans="14:592" x14ac:dyDescent="0.3">
      <c r="N2301" s="1"/>
      <c r="O2301" s="34"/>
      <c r="Q2301" s="35"/>
      <c r="S2301" s="36"/>
      <c r="U2301" s="37"/>
      <c r="W2301" s="52"/>
      <c r="Y2301" s="53"/>
      <c r="AI2301" s="1"/>
      <c r="AW2301" s="34"/>
      <c r="AY2301" s="35"/>
      <c r="CI2301" s="37"/>
      <c r="CJ2301" s="37"/>
      <c r="CK2301" s="37"/>
      <c r="CL2301" s="37"/>
      <c r="CM2301" s="37"/>
      <c r="CN2301" s="37"/>
      <c r="CO2301" s="37"/>
      <c r="CP2301" s="37"/>
      <c r="CQ2301" s="37"/>
      <c r="CR2301" s="37"/>
      <c r="CS2301" s="37"/>
      <c r="CT2301" s="37"/>
      <c r="CU2301" s="37"/>
      <c r="CV2301" s="37"/>
      <c r="CW2301" s="37"/>
      <c r="CX2301" s="37"/>
      <c r="CY2301" s="37"/>
      <c r="CZ2301" s="37"/>
      <c r="DA2301" s="37"/>
      <c r="DB2301" s="37"/>
      <c r="DC2301" s="37"/>
      <c r="DD2301" s="37"/>
      <c r="DE2301" s="37"/>
      <c r="DF2301" s="37"/>
      <c r="DG2301" s="37"/>
      <c r="DH2301" s="37"/>
      <c r="DI2301" s="37"/>
      <c r="DJ2301" s="37"/>
      <c r="DK2301" s="37"/>
      <c r="DL2301" s="37"/>
      <c r="DM2301" s="37"/>
      <c r="DN2301" s="37"/>
      <c r="DO2301" s="37"/>
      <c r="DP2301" s="37"/>
      <c r="DQ2301" s="37"/>
      <c r="DR2301" s="37"/>
      <c r="DS2301" s="37"/>
      <c r="DT2301" s="37"/>
      <c r="DU2301" s="37"/>
      <c r="DV2301" s="37"/>
      <c r="DW2301" s="37"/>
      <c r="DX2301" s="37"/>
      <c r="DY2301" s="37"/>
      <c r="DZ2301" s="37"/>
      <c r="EA2301" s="37"/>
      <c r="EB2301" s="37"/>
      <c r="EC2301" s="37"/>
      <c r="ED2301" s="37"/>
      <c r="EE2301" s="37"/>
      <c r="EF2301" s="37"/>
      <c r="EG2301" s="37"/>
      <c r="EH2301" s="37"/>
      <c r="EI2301" s="37"/>
      <c r="EJ2301" s="37"/>
      <c r="EK2301" s="37"/>
      <c r="EL2301" s="37"/>
      <c r="EM2301" s="37"/>
      <c r="EN2301" s="37"/>
      <c r="EO2301" s="37"/>
      <c r="EP2301" s="37"/>
      <c r="EQ2301" s="37"/>
      <c r="ER2301" s="37"/>
      <c r="ES2301" s="37"/>
      <c r="ET2301" s="37"/>
      <c r="EU2301" s="36"/>
      <c r="EV2301" s="37"/>
      <c r="EW2301" s="37"/>
      <c r="EY2301" s="1"/>
      <c r="FA2301" s="36"/>
      <c r="FC2301" s="37"/>
      <c r="FD2301" s="37"/>
      <c r="FE2301" s="37"/>
      <c r="FF2301" s="37"/>
      <c r="FG2301" s="37"/>
      <c r="FH2301" s="37"/>
      <c r="FI2301" s="37"/>
      <c r="FJ2301" s="37"/>
      <c r="FK2301" s="37"/>
      <c r="FL2301" s="37"/>
      <c r="FM2301" s="37"/>
      <c r="FN2301" s="37"/>
      <c r="FO2301" s="37"/>
      <c r="FP2301" s="37"/>
      <c r="FQ2301" s="37"/>
      <c r="FR2301" s="37"/>
      <c r="FS2301" s="37"/>
      <c r="FT2301" s="37"/>
      <c r="FU2301" s="37"/>
      <c r="FV2301" s="37"/>
      <c r="FW2301" s="37"/>
      <c r="FX2301" s="37"/>
      <c r="FY2301" s="37"/>
      <c r="FZ2301" s="37"/>
      <c r="GA2301" s="37"/>
      <c r="GB2301" s="37"/>
      <c r="GC2301" s="37"/>
      <c r="GD2301" s="37"/>
      <c r="GE2301" s="37"/>
      <c r="GF2301" s="37"/>
      <c r="GG2301" s="37"/>
      <c r="GH2301" s="37"/>
      <c r="GI2301" s="34"/>
      <c r="GJ2301" s="37"/>
      <c r="GK2301" s="35"/>
      <c r="GL2301" s="37"/>
      <c r="GM2301" s="37"/>
      <c r="GN2301" s="37"/>
      <c r="GO2301" s="37"/>
      <c r="GP2301" s="37"/>
      <c r="GQ2301" s="37"/>
      <c r="GR2301" s="37"/>
      <c r="GS2301" s="37"/>
      <c r="GT2301" s="37"/>
      <c r="GU2301" s="37"/>
      <c r="GV2301" s="37"/>
      <c r="GW2301" s="37"/>
      <c r="GX2301" s="37"/>
      <c r="GY2301" s="37"/>
      <c r="GZ2301" s="37"/>
      <c r="HA2301" s="37"/>
      <c r="HB2301" s="37"/>
      <c r="HC2301" s="37"/>
      <c r="HD2301" s="37"/>
      <c r="HE2301" s="37"/>
      <c r="HF2301" s="37"/>
      <c r="HG2301" s="37"/>
      <c r="HH2301" s="37"/>
      <c r="HI2301" s="37"/>
      <c r="HJ2301" s="37"/>
      <c r="HK2301" s="37"/>
      <c r="HL2301" s="37"/>
      <c r="HM2301" s="37"/>
      <c r="HN2301" s="37"/>
      <c r="HO2301" s="37"/>
      <c r="HP2301" s="37"/>
      <c r="HQ2301" s="37"/>
      <c r="HR2301" s="37"/>
      <c r="HS2301" s="37"/>
      <c r="HT2301" s="37"/>
      <c r="HU2301" s="37"/>
      <c r="JX2301" s="1"/>
      <c r="KG2301" s="1"/>
      <c r="KH2301" s="67"/>
      <c r="KJ2301" s="66"/>
      <c r="KL2301" s="65"/>
      <c r="KN2301" s="53"/>
      <c r="KP2301" s="64"/>
      <c r="KR2301" s="63"/>
      <c r="KV2301" s="1"/>
      <c r="PB2301" s="34"/>
      <c r="PD2301" s="35"/>
      <c r="PL2301" s="34"/>
      <c r="PN2301" s="35"/>
      <c r="PV2301" s="36"/>
      <c r="PX2301" s="37"/>
      <c r="PZ2301" s="44"/>
      <c r="QF2301" s="36"/>
      <c r="QH2301" s="37"/>
      <c r="VT2301" s="1"/>
    </row>
    <row r="2302" spans="14:592" x14ac:dyDescent="0.3">
      <c r="N2302" s="1"/>
      <c r="O2302" s="34"/>
      <c r="Q2302" s="35"/>
      <c r="S2302" s="36"/>
      <c r="U2302" s="37"/>
      <c r="W2302" s="52"/>
      <c r="Y2302" s="53"/>
      <c r="AI2302" s="1"/>
      <c r="AW2302" s="34"/>
      <c r="AY2302" s="35"/>
      <c r="CI2302" s="37"/>
      <c r="CJ2302" s="37"/>
      <c r="CK2302" s="37"/>
      <c r="CL2302" s="37"/>
      <c r="CM2302" s="37"/>
      <c r="CN2302" s="37"/>
      <c r="CO2302" s="37"/>
      <c r="CP2302" s="37"/>
      <c r="CQ2302" s="37"/>
      <c r="CR2302" s="37"/>
      <c r="CS2302" s="37"/>
      <c r="CT2302" s="37"/>
      <c r="CU2302" s="37"/>
      <c r="CV2302" s="37"/>
      <c r="CW2302" s="37"/>
      <c r="CX2302" s="37"/>
      <c r="CY2302" s="37"/>
      <c r="CZ2302" s="37"/>
      <c r="DA2302" s="37"/>
      <c r="DB2302" s="37"/>
      <c r="DC2302" s="37"/>
      <c r="DD2302" s="37"/>
      <c r="DE2302" s="37"/>
      <c r="DF2302" s="37"/>
      <c r="DG2302" s="37"/>
      <c r="DH2302" s="37"/>
      <c r="DI2302" s="37"/>
      <c r="DJ2302" s="37"/>
      <c r="DK2302" s="37"/>
      <c r="DL2302" s="37"/>
      <c r="DM2302" s="37"/>
      <c r="DN2302" s="37"/>
      <c r="DO2302" s="37"/>
      <c r="DP2302" s="37"/>
      <c r="DQ2302" s="37"/>
      <c r="DR2302" s="37"/>
      <c r="DS2302" s="37"/>
      <c r="DT2302" s="37"/>
      <c r="DU2302" s="37"/>
      <c r="DV2302" s="37"/>
      <c r="DW2302" s="37"/>
      <c r="DX2302" s="37"/>
      <c r="DY2302" s="37"/>
      <c r="DZ2302" s="37"/>
      <c r="EA2302" s="37"/>
      <c r="EB2302" s="37"/>
      <c r="EC2302" s="37"/>
      <c r="ED2302" s="37"/>
      <c r="EE2302" s="37"/>
      <c r="EF2302" s="37"/>
      <c r="EG2302" s="37"/>
      <c r="EH2302" s="37"/>
      <c r="EI2302" s="37"/>
      <c r="EJ2302" s="37"/>
      <c r="EK2302" s="37"/>
      <c r="EL2302" s="37"/>
      <c r="EM2302" s="37"/>
      <c r="EN2302" s="37"/>
      <c r="EO2302" s="37"/>
      <c r="EP2302" s="37"/>
      <c r="EQ2302" s="37"/>
      <c r="ER2302" s="37"/>
      <c r="ES2302" s="37"/>
      <c r="ET2302" s="37"/>
      <c r="EU2302" s="36"/>
      <c r="EV2302" s="37"/>
      <c r="EW2302" s="37"/>
      <c r="FA2302" s="36"/>
      <c r="FC2302" s="37"/>
      <c r="FD2302" s="37"/>
      <c r="FE2302" s="37"/>
      <c r="FF2302" s="37"/>
      <c r="FG2302" s="37"/>
      <c r="FH2302" s="37"/>
      <c r="FI2302" s="37"/>
      <c r="FJ2302" s="37"/>
      <c r="FK2302" s="37"/>
      <c r="FL2302" s="37"/>
      <c r="FM2302" s="37"/>
      <c r="FN2302" s="37"/>
      <c r="FO2302" s="37"/>
      <c r="FP2302" s="37"/>
      <c r="FQ2302" s="37"/>
      <c r="FR2302" s="37"/>
      <c r="FS2302" s="37"/>
      <c r="FT2302" s="37"/>
      <c r="FU2302" s="37"/>
      <c r="FV2302" s="37"/>
      <c r="FW2302" s="37"/>
      <c r="FX2302" s="37"/>
      <c r="FY2302" s="37"/>
      <c r="FZ2302" s="37"/>
      <c r="GA2302" s="37"/>
      <c r="GB2302" s="37"/>
      <c r="GC2302" s="37"/>
      <c r="GD2302" s="37"/>
      <c r="GE2302" s="37"/>
      <c r="GF2302" s="37"/>
      <c r="GG2302" s="37"/>
      <c r="GH2302" s="37"/>
      <c r="GI2302" s="34"/>
      <c r="GJ2302" s="37"/>
      <c r="GK2302" s="35"/>
      <c r="GL2302" s="37"/>
      <c r="GM2302" s="37"/>
      <c r="GN2302" s="37"/>
      <c r="GO2302" s="37"/>
      <c r="GP2302" s="37"/>
      <c r="GQ2302" s="37"/>
      <c r="GR2302" s="37"/>
      <c r="GS2302" s="37"/>
      <c r="GT2302" s="37"/>
      <c r="GU2302" s="37"/>
      <c r="GV2302" s="37"/>
      <c r="GW2302" s="37"/>
      <c r="GX2302" s="37"/>
      <c r="GY2302" s="37"/>
      <c r="GZ2302" s="37"/>
      <c r="HA2302" s="37"/>
      <c r="HB2302" s="37"/>
      <c r="HC2302" s="37"/>
      <c r="HD2302" s="37"/>
      <c r="HE2302" s="37"/>
      <c r="HF2302" s="37"/>
      <c r="HG2302" s="37"/>
      <c r="HH2302" s="37"/>
      <c r="HI2302" s="37"/>
      <c r="HJ2302" s="37"/>
      <c r="HK2302" s="37"/>
      <c r="HL2302" s="37"/>
      <c r="HM2302" s="37"/>
      <c r="HN2302" s="37"/>
      <c r="HO2302" s="37"/>
      <c r="HP2302" s="37"/>
      <c r="HQ2302" s="37"/>
      <c r="HR2302" s="37"/>
      <c r="HS2302" s="37"/>
      <c r="HT2302" s="37"/>
      <c r="HU2302" s="51"/>
      <c r="JX2302" s="1"/>
      <c r="KG2302" s="1"/>
      <c r="KH2302" s="67"/>
      <c r="KJ2302" s="66"/>
      <c r="KL2302" s="65"/>
      <c r="KN2302" s="53"/>
      <c r="KP2302" s="64"/>
      <c r="KR2302" s="63"/>
      <c r="KV2302" s="1"/>
      <c r="PB2302" s="34"/>
      <c r="PD2302" s="35"/>
      <c r="PI2302" s="34"/>
      <c r="PJ2302" s="34"/>
      <c r="PK2302" s="34"/>
      <c r="PL2302" s="34"/>
      <c r="PN2302" s="35"/>
      <c r="PO2302" s="35"/>
      <c r="PP2302" s="35"/>
      <c r="PQ2302" s="35"/>
      <c r="PV2302" s="36"/>
      <c r="PX2302" s="37"/>
      <c r="PZ2302" s="44"/>
      <c r="QC2302" s="36"/>
      <c r="QD2302" s="36"/>
      <c r="QE2302" s="36"/>
      <c r="QF2302" s="36"/>
      <c r="QH2302" s="37"/>
      <c r="QI2302" s="37"/>
      <c r="QJ2302" s="37"/>
      <c r="QK2302" s="37"/>
      <c r="VT2302" s="1"/>
    </row>
    <row r="2303" spans="14:592" x14ac:dyDescent="0.3">
      <c r="N2303" s="1"/>
      <c r="O2303" s="34"/>
      <c r="Q2303" s="35"/>
      <c r="S2303" s="36"/>
      <c r="U2303" s="37"/>
      <c r="W2303" s="52"/>
      <c r="Y2303" s="53"/>
      <c r="AI2303" s="1"/>
      <c r="AW2303" s="34"/>
      <c r="AY2303" s="35"/>
      <c r="CI2303" s="37"/>
      <c r="EU2303" s="36"/>
      <c r="EY2303" s="1"/>
      <c r="FA2303" s="36"/>
      <c r="FO2303" s="52"/>
      <c r="FQ2303" s="54"/>
      <c r="FU2303" s="52"/>
      <c r="FW2303" s="54"/>
      <c r="GI2303" s="34"/>
      <c r="GK2303" s="35"/>
      <c r="HU2303" s="51"/>
      <c r="JX2303" s="1"/>
      <c r="KG2303" s="1"/>
      <c r="KH2303" s="67"/>
      <c r="KJ2303" s="66"/>
      <c r="KL2303" s="65"/>
      <c r="KN2303" s="53"/>
      <c r="KP2303" s="64"/>
      <c r="KR2303" s="63"/>
      <c r="KV2303" s="1"/>
      <c r="PB2303" s="34"/>
      <c r="PD2303" s="35"/>
      <c r="PI2303" s="34"/>
      <c r="PQ2303" s="35"/>
      <c r="PV2303" s="36"/>
      <c r="PX2303" s="37"/>
      <c r="QC2303" s="36"/>
      <c r="QK2303" s="37"/>
      <c r="VT2303" s="1"/>
    </row>
    <row r="2304" spans="14:592" x14ac:dyDescent="0.3">
      <c r="N2304" s="1"/>
      <c r="O2304" s="34"/>
      <c r="Q2304" s="35"/>
      <c r="S2304" s="36"/>
      <c r="U2304" s="37"/>
      <c r="W2304" s="52"/>
      <c r="Y2304" s="53"/>
      <c r="AI2304" s="1"/>
      <c r="AW2304" s="34"/>
      <c r="AY2304" s="35"/>
      <c r="CG2304" s="36"/>
      <c r="CH2304" s="36"/>
      <c r="CI2304" s="36"/>
      <c r="CJ2304" s="36"/>
      <c r="CK2304" s="36"/>
      <c r="CL2304" s="36"/>
      <c r="CM2304" s="36"/>
      <c r="CN2304" s="36"/>
      <c r="CO2304" s="36"/>
      <c r="CP2304" s="36"/>
      <c r="CQ2304" s="36"/>
      <c r="CR2304" s="36"/>
      <c r="CS2304" s="36"/>
      <c r="CT2304" s="36"/>
      <c r="CU2304" s="36"/>
      <c r="CV2304" s="36"/>
      <c r="CW2304" s="36"/>
      <c r="CX2304" s="36"/>
      <c r="CY2304" s="36"/>
      <c r="CZ2304" s="36"/>
      <c r="DA2304" s="36"/>
      <c r="DB2304" s="36"/>
      <c r="DC2304" s="36"/>
      <c r="DD2304" s="36"/>
      <c r="DE2304" s="36"/>
      <c r="DF2304" s="36"/>
      <c r="DG2304" s="36"/>
      <c r="DH2304" s="36"/>
      <c r="DI2304" s="36"/>
      <c r="DJ2304" s="36"/>
      <c r="DK2304" s="36"/>
      <c r="DL2304" s="36"/>
      <c r="DM2304" s="36"/>
      <c r="DN2304" s="36"/>
      <c r="DO2304" s="36"/>
      <c r="DP2304" s="36"/>
      <c r="DQ2304" s="36"/>
      <c r="DR2304" s="36"/>
      <c r="DS2304" s="36"/>
      <c r="DT2304" s="36"/>
      <c r="DU2304" s="36"/>
      <c r="DV2304" s="36"/>
      <c r="DW2304" s="36"/>
      <c r="DX2304" s="36"/>
      <c r="DY2304" s="36"/>
      <c r="DZ2304" s="36"/>
      <c r="EA2304" s="36"/>
      <c r="EB2304" s="36"/>
      <c r="EC2304" s="36"/>
      <c r="ED2304" s="36"/>
      <c r="EE2304" s="36"/>
      <c r="EF2304" s="36"/>
      <c r="EG2304" s="36"/>
      <c r="EH2304" s="36"/>
      <c r="EI2304" s="36"/>
      <c r="EJ2304" s="36"/>
      <c r="EK2304" s="36"/>
      <c r="EL2304" s="36"/>
      <c r="EM2304" s="36"/>
      <c r="EN2304" s="36"/>
      <c r="EO2304" s="36"/>
      <c r="EP2304" s="36"/>
      <c r="EQ2304" s="36"/>
      <c r="ER2304" s="36"/>
      <c r="ES2304" s="36"/>
      <c r="ET2304" s="36"/>
      <c r="EU2304" s="36"/>
      <c r="FA2304" s="36"/>
      <c r="FB2304" s="36"/>
      <c r="FC2304" s="36"/>
      <c r="FD2304" s="36"/>
      <c r="FE2304" s="36"/>
      <c r="FF2304" s="36"/>
      <c r="FG2304" s="36"/>
      <c r="FH2304" s="36"/>
      <c r="FI2304" s="36"/>
      <c r="FJ2304" s="36"/>
      <c r="FK2304" s="36"/>
      <c r="FL2304" s="36"/>
      <c r="FM2304" s="36"/>
      <c r="FN2304" s="36"/>
      <c r="FO2304" s="36"/>
      <c r="FP2304" s="36"/>
      <c r="FQ2304" s="36"/>
      <c r="FR2304" s="36"/>
      <c r="FS2304" s="36"/>
      <c r="FT2304" s="36"/>
      <c r="FU2304" s="36"/>
      <c r="FV2304" s="36"/>
      <c r="FW2304" s="36"/>
      <c r="FX2304" s="36"/>
      <c r="FY2304" s="36"/>
      <c r="FZ2304" s="36"/>
      <c r="GA2304" s="36"/>
      <c r="GB2304" s="36"/>
      <c r="GC2304" s="36"/>
      <c r="GD2304" s="36"/>
      <c r="GE2304" s="36"/>
      <c r="GF2304" s="36"/>
      <c r="GG2304" s="36"/>
      <c r="GH2304" s="36"/>
      <c r="GI2304" s="34"/>
      <c r="GJ2304" s="36"/>
      <c r="GK2304" s="35"/>
      <c r="GL2304" s="36"/>
      <c r="GM2304" s="36"/>
      <c r="GN2304" s="36"/>
      <c r="GO2304" s="36"/>
      <c r="GP2304" s="36"/>
      <c r="GQ2304" s="36"/>
      <c r="GR2304" s="36"/>
      <c r="GS2304" s="36"/>
      <c r="GT2304" s="36"/>
      <c r="GU2304" s="36"/>
      <c r="GV2304" s="36"/>
      <c r="GW2304" s="36"/>
      <c r="GX2304" s="36"/>
      <c r="GY2304" s="36"/>
      <c r="GZ2304" s="36"/>
      <c r="HA2304" s="36"/>
      <c r="HB2304" s="36"/>
      <c r="HC2304" s="36"/>
      <c r="HD2304" s="36"/>
      <c r="HE2304" s="36"/>
      <c r="HF2304" s="36"/>
      <c r="HG2304" s="36"/>
      <c r="HH2304" s="36"/>
      <c r="HI2304" s="36"/>
      <c r="HJ2304" s="36"/>
      <c r="HK2304" s="36"/>
      <c r="HL2304" s="36"/>
      <c r="HM2304" s="36"/>
      <c r="HN2304" s="36"/>
      <c r="HO2304" s="36"/>
      <c r="HP2304" s="36"/>
      <c r="HQ2304" s="36"/>
      <c r="HR2304" s="36"/>
      <c r="HS2304" s="36"/>
      <c r="HU2304" s="51"/>
      <c r="JX2304" s="1"/>
      <c r="KG2304" s="1"/>
      <c r="KH2304" s="67"/>
      <c r="KJ2304" s="66"/>
      <c r="KL2304" s="65"/>
      <c r="KN2304" s="53"/>
      <c r="KP2304" s="64"/>
      <c r="KR2304" s="63"/>
      <c r="KV2304" s="1"/>
      <c r="PB2304" s="34"/>
      <c r="PD2304" s="35"/>
      <c r="PI2304" s="34"/>
      <c r="PQ2304" s="35"/>
      <c r="PV2304" s="36"/>
      <c r="PX2304" s="37"/>
      <c r="QC2304" s="36"/>
      <c r="QK2304" s="37"/>
      <c r="VT2304" s="1"/>
    </row>
    <row r="2305" spans="14:592" x14ac:dyDescent="0.3">
      <c r="N2305" s="1"/>
      <c r="O2305" s="34"/>
      <c r="Q2305" s="35"/>
      <c r="S2305" s="36"/>
      <c r="U2305" s="37"/>
      <c r="W2305" s="52"/>
      <c r="Y2305" s="53"/>
      <c r="AI2305" s="1"/>
      <c r="AW2305" s="34"/>
      <c r="AY2305" s="35"/>
      <c r="CG2305" s="36"/>
      <c r="CH2305" s="36"/>
      <c r="CI2305" s="36"/>
      <c r="CJ2305" s="36"/>
      <c r="CK2305" s="36"/>
      <c r="CL2305" s="36"/>
      <c r="CM2305" s="36"/>
      <c r="CN2305" s="36"/>
      <c r="CO2305" s="36"/>
      <c r="CP2305" s="36"/>
      <c r="CQ2305" s="36"/>
      <c r="CR2305" s="36"/>
      <c r="CS2305" s="36"/>
      <c r="CT2305" s="36"/>
      <c r="CU2305" s="36"/>
      <c r="CV2305" s="36"/>
      <c r="CW2305" s="36"/>
      <c r="CX2305" s="36"/>
      <c r="CY2305" s="36"/>
      <c r="CZ2305" s="36"/>
      <c r="DA2305" s="36"/>
      <c r="DB2305" s="36"/>
      <c r="DC2305" s="36"/>
      <c r="DD2305" s="36"/>
      <c r="DE2305" s="36"/>
      <c r="DF2305" s="36"/>
      <c r="DG2305" s="36"/>
      <c r="DH2305" s="36"/>
      <c r="DI2305" s="36"/>
      <c r="DJ2305" s="36"/>
      <c r="DK2305" s="36"/>
      <c r="DL2305" s="36"/>
      <c r="DM2305" s="36"/>
      <c r="DN2305" s="36"/>
      <c r="DO2305" s="36"/>
      <c r="DP2305" s="36"/>
      <c r="DQ2305" s="36"/>
      <c r="DR2305" s="36"/>
      <c r="DS2305" s="36"/>
      <c r="DT2305" s="36"/>
      <c r="DU2305" s="36"/>
      <c r="DV2305" s="36"/>
      <c r="DW2305" s="36"/>
      <c r="DX2305" s="36"/>
      <c r="DY2305" s="36"/>
      <c r="DZ2305" s="36"/>
      <c r="EA2305" s="36"/>
      <c r="EB2305" s="36"/>
      <c r="EC2305" s="36"/>
      <c r="ED2305" s="36"/>
      <c r="EE2305" s="36"/>
      <c r="EF2305" s="36"/>
      <c r="EG2305" s="36"/>
      <c r="EH2305" s="36"/>
      <c r="EI2305" s="36"/>
      <c r="EJ2305" s="36"/>
      <c r="EK2305" s="36"/>
      <c r="EL2305" s="36"/>
      <c r="EM2305" s="36"/>
      <c r="EN2305" s="36"/>
      <c r="EO2305" s="36"/>
      <c r="EP2305" s="36"/>
      <c r="EQ2305" s="36"/>
      <c r="ER2305" s="36"/>
      <c r="ES2305" s="36"/>
      <c r="ET2305" s="36"/>
      <c r="EU2305" s="36"/>
      <c r="EY2305" s="1"/>
      <c r="FA2305" s="36"/>
      <c r="FB2305" s="36"/>
      <c r="FC2305" s="36"/>
      <c r="FD2305" s="36"/>
      <c r="FE2305" s="36"/>
      <c r="FF2305" s="36"/>
      <c r="FG2305" s="36"/>
      <c r="FH2305" s="36"/>
      <c r="FI2305" s="36"/>
      <c r="FJ2305" s="36"/>
      <c r="FK2305" s="36"/>
      <c r="FL2305" s="36"/>
      <c r="FM2305" s="36"/>
      <c r="FN2305" s="36"/>
      <c r="FO2305" s="36"/>
      <c r="FP2305" s="36"/>
      <c r="FQ2305" s="36"/>
      <c r="FR2305" s="36"/>
      <c r="FS2305" s="36"/>
      <c r="FT2305" s="36"/>
      <c r="FU2305" s="36"/>
      <c r="FV2305" s="36"/>
      <c r="FW2305" s="36"/>
      <c r="FX2305" s="36"/>
      <c r="FY2305" s="36"/>
      <c r="FZ2305" s="36"/>
      <c r="GA2305" s="36"/>
      <c r="GB2305" s="36"/>
      <c r="GC2305" s="36"/>
      <c r="GD2305" s="36"/>
      <c r="GE2305" s="36"/>
      <c r="GF2305" s="36"/>
      <c r="GG2305" s="36"/>
      <c r="GH2305" s="36"/>
      <c r="GI2305" s="34"/>
      <c r="GJ2305" s="36"/>
      <c r="GK2305" s="35"/>
      <c r="GL2305" s="36"/>
      <c r="GM2305" s="36"/>
      <c r="GN2305" s="36"/>
      <c r="GO2305" s="36"/>
      <c r="GP2305" s="36"/>
      <c r="GQ2305" s="36"/>
      <c r="GR2305" s="36"/>
      <c r="GS2305" s="36"/>
      <c r="GT2305" s="36"/>
      <c r="GU2305" s="36"/>
      <c r="GV2305" s="36"/>
      <c r="GW2305" s="36"/>
      <c r="GX2305" s="36"/>
      <c r="GY2305" s="36"/>
      <c r="GZ2305" s="36"/>
      <c r="HA2305" s="36"/>
      <c r="HB2305" s="36"/>
      <c r="HC2305" s="36"/>
      <c r="HD2305" s="36"/>
      <c r="HE2305" s="36"/>
      <c r="HF2305" s="36"/>
      <c r="HG2305" s="36"/>
      <c r="HH2305" s="36"/>
      <c r="HI2305" s="36"/>
      <c r="HJ2305" s="36"/>
      <c r="HK2305" s="36"/>
      <c r="HL2305" s="36"/>
      <c r="HM2305" s="36"/>
      <c r="HN2305" s="36"/>
      <c r="HO2305" s="36"/>
      <c r="HP2305" s="36"/>
      <c r="HQ2305" s="36"/>
      <c r="HR2305" s="36"/>
      <c r="HS2305" s="36"/>
      <c r="HU2305" s="51"/>
      <c r="JX2305" s="1"/>
      <c r="KG2305" s="1"/>
      <c r="KH2305" s="67"/>
      <c r="KJ2305" s="66"/>
      <c r="KL2305" s="65"/>
      <c r="KN2305" s="53"/>
      <c r="KP2305" s="64"/>
      <c r="KR2305" s="63"/>
      <c r="KV2305" s="1"/>
      <c r="PB2305" s="34"/>
      <c r="PD2305" s="35"/>
      <c r="PI2305" s="34"/>
      <c r="PQ2305" s="35"/>
      <c r="PV2305" s="36"/>
      <c r="PX2305" s="37"/>
      <c r="QC2305" s="36"/>
      <c r="QK2305" s="37"/>
      <c r="VT2305" s="1"/>
    </row>
    <row r="2306" spans="14:592" x14ac:dyDescent="0.3">
      <c r="N2306" s="1"/>
      <c r="O2306" s="34"/>
      <c r="Q2306" s="35"/>
      <c r="S2306" s="36"/>
      <c r="U2306" s="37"/>
      <c r="W2306" s="52"/>
      <c r="Y2306" s="53"/>
      <c r="AI2306" s="1"/>
      <c r="AW2306" s="34"/>
      <c r="AY2306" s="35"/>
      <c r="CG2306" s="36"/>
      <c r="CI2306" s="37"/>
      <c r="FO2306" s="52"/>
      <c r="FQ2306" s="54"/>
      <c r="FU2306" s="52"/>
      <c r="FW2306" s="54"/>
      <c r="GI2306" s="34"/>
      <c r="GK2306" s="35"/>
      <c r="HS2306" s="36"/>
      <c r="HU2306" s="51"/>
      <c r="JX2306" s="1"/>
      <c r="KG2306" s="1"/>
      <c r="KH2306" s="67"/>
      <c r="KJ2306" s="66"/>
      <c r="KL2306" s="65"/>
      <c r="KN2306" s="53"/>
      <c r="KP2306" s="64"/>
      <c r="KR2306" s="63"/>
      <c r="KV2306" s="1"/>
      <c r="PB2306" s="34"/>
      <c r="PD2306" s="35"/>
      <c r="PI2306" s="34"/>
      <c r="PQ2306" s="35"/>
      <c r="PV2306" s="36"/>
      <c r="PX2306" s="37"/>
      <c r="QC2306" s="36"/>
      <c r="QK2306" s="37"/>
      <c r="VT2306" s="1"/>
    </row>
    <row r="2307" spans="14:592" x14ac:dyDescent="0.3">
      <c r="N2307" s="1"/>
      <c r="O2307" s="34"/>
      <c r="Q2307" s="35"/>
      <c r="S2307" s="36"/>
      <c r="U2307" s="37"/>
      <c r="W2307" s="52"/>
      <c r="Y2307" s="53"/>
      <c r="AI2307" s="1"/>
      <c r="AW2307" s="34"/>
      <c r="AY2307" s="35"/>
      <c r="CG2307" s="36"/>
      <c r="CI2307" s="37"/>
      <c r="DS2307" s="54"/>
      <c r="DT2307" s="54"/>
      <c r="DU2307" s="54"/>
      <c r="DV2307" s="54"/>
      <c r="DW2307" s="54"/>
      <c r="DX2307" s="54"/>
      <c r="DY2307" s="54"/>
      <c r="DZ2307" s="54"/>
      <c r="EA2307" s="54"/>
      <c r="EB2307" s="54"/>
      <c r="EC2307" s="54"/>
      <c r="ED2307" s="54"/>
      <c r="EE2307" s="54"/>
      <c r="EF2307" s="54"/>
      <c r="EG2307" s="54"/>
      <c r="EH2307" s="54"/>
      <c r="EI2307" s="54"/>
      <c r="EJ2307" s="54"/>
      <c r="EK2307" s="54"/>
      <c r="EL2307" s="54"/>
      <c r="EM2307" s="54"/>
      <c r="EN2307" s="54"/>
      <c r="EO2307" s="54"/>
      <c r="EP2307" s="54"/>
      <c r="EQ2307" s="54"/>
      <c r="ER2307" s="54"/>
      <c r="ES2307" s="54"/>
      <c r="ET2307" s="54"/>
      <c r="EU2307" s="54"/>
      <c r="EV2307" s="54"/>
      <c r="EW2307" s="54"/>
      <c r="EX2307" s="54"/>
      <c r="EY2307" s="1"/>
      <c r="EZ2307" s="54"/>
      <c r="FA2307" s="54"/>
      <c r="FB2307" s="54"/>
      <c r="FC2307" s="54"/>
      <c r="FD2307" s="54"/>
      <c r="FE2307" s="54"/>
      <c r="FF2307" s="54"/>
      <c r="FG2307" s="54"/>
      <c r="FH2307" s="54"/>
      <c r="FI2307" s="54"/>
      <c r="FJ2307" s="54"/>
      <c r="FK2307" s="54"/>
      <c r="FL2307" s="54"/>
      <c r="FM2307" s="54"/>
      <c r="FN2307" s="54"/>
      <c r="FO2307" s="52"/>
      <c r="FP2307" s="54"/>
      <c r="FQ2307" s="54"/>
      <c r="FU2307" s="52"/>
      <c r="FW2307" s="54"/>
      <c r="FX2307" s="54"/>
      <c r="FY2307" s="54"/>
      <c r="FZ2307" s="54"/>
      <c r="GA2307" s="54"/>
      <c r="GB2307" s="54"/>
      <c r="GC2307" s="54"/>
      <c r="GD2307" s="54"/>
      <c r="GE2307" s="54"/>
      <c r="GF2307" s="54"/>
      <c r="GG2307" s="54"/>
      <c r="GH2307" s="54"/>
      <c r="GI2307" s="34"/>
      <c r="GJ2307" s="54"/>
      <c r="GK2307" s="35"/>
      <c r="GL2307" s="54"/>
      <c r="GM2307" s="54"/>
      <c r="GN2307" s="54"/>
      <c r="GO2307" s="54"/>
      <c r="GP2307" s="54"/>
      <c r="GQ2307" s="54"/>
      <c r="GR2307" s="54"/>
      <c r="GS2307" s="54"/>
      <c r="GT2307" s="54"/>
      <c r="GU2307" s="54"/>
      <c r="GV2307" s="54"/>
      <c r="GW2307" s="54"/>
      <c r="GX2307" s="54"/>
      <c r="GY2307" s="54"/>
      <c r="GZ2307" s="54"/>
      <c r="HA2307" s="54"/>
      <c r="HB2307" s="54"/>
      <c r="HC2307" s="54"/>
      <c r="HD2307" s="54"/>
      <c r="HE2307" s="54"/>
      <c r="HF2307" s="54"/>
      <c r="HG2307" s="54"/>
      <c r="HH2307" s="54"/>
      <c r="HI2307" s="54"/>
      <c r="HJ2307" s="54"/>
      <c r="HK2307" s="54"/>
      <c r="HL2307" s="54"/>
      <c r="HM2307" s="54"/>
      <c r="HN2307" s="54"/>
      <c r="HO2307" s="54"/>
      <c r="HP2307" s="54"/>
      <c r="HQ2307" s="54"/>
      <c r="HR2307" s="54"/>
      <c r="HS2307" s="36"/>
      <c r="HT2307" s="54"/>
      <c r="HU2307" s="51"/>
      <c r="HV2307" s="54"/>
      <c r="HW2307" s="54"/>
      <c r="HX2307" s="54"/>
      <c r="HY2307" s="54"/>
      <c r="HZ2307" s="54"/>
      <c r="IA2307" s="54"/>
      <c r="IB2307" s="54"/>
      <c r="IC2307" s="54"/>
      <c r="ID2307" s="54"/>
      <c r="IE2307" s="54"/>
      <c r="IF2307" s="54"/>
      <c r="IG2307" s="54"/>
      <c r="IH2307" s="54"/>
      <c r="II2307" s="54"/>
      <c r="IJ2307" s="54"/>
      <c r="IK2307" s="54"/>
      <c r="IL2307" s="54"/>
      <c r="IM2307" s="54"/>
      <c r="IN2307" s="54"/>
      <c r="IO2307" s="54"/>
      <c r="IP2307" s="54"/>
      <c r="IQ2307" s="54"/>
      <c r="IR2307" s="54"/>
      <c r="IS2307" s="54"/>
      <c r="IT2307" s="54"/>
      <c r="IU2307" s="54"/>
      <c r="IV2307" s="54"/>
      <c r="IW2307" s="54"/>
      <c r="IX2307" s="54"/>
      <c r="IY2307" s="54"/>
      <c r="IZ2307" s="54"/>
      <c r="JA2307" s="54"/>
      <c r="JB2307" s="54"/>
      <c r="JC2307" s="54"/>
      <c r="JD2307" s="54"/>
      <c r="JE2307" s="54"/>
      <c r="JX2307" s="1"/>
      <c r="KG2307" s="1"/>
      <c r="KH2307" s="67"/>
      <c r="KJ2307" s="66"/>
      <c r="KL2307" s="65"/>
      <c r="KN2307" s="53"/>
      <c r="KP2307" s="64"/>
      <c r="KR2307" s="63"/>
      <c r="KV2307" s="1"/>
      <c r="PB2307" s="34"/>
      <c r="PD2307" s="35"/>
      <c r="PI2307" s="34"/>
      <c r="PQ2307" s="35"/>
      <c r="PV2307" s="36"/>
      <c r="PX2307" s="37"/>
      <c r="QC2307" s="36"/>
      <c r="QK2307" s="37"/>
      <c r="VT2307" s="1"/>
    </row>
    <row r="2308" spans="14:592" x14ac:dyDescent="0.3">
      <c r="N2308" s="1"/>
      <c r="O2308" s="34"/>
      <c r="Q2308" s="35"/>
      <c r="S2308" s="36"/>
      <c r="U2308" s="37"/>
      <c r="W2308" s="52"/>
      <c r="Y2308" s="53"/>
      <c r="AI2308" s="1"/>
      <c r="AW2308" s="34"/>
      <c r="AY2308" s="35"/>
      <c r="CG2308" s="36"/>
      <c r="CI2308" s="37"/>
      <c r="DS2308" s="54"/>
      <c r="DT2308" s="54"/>
      <c r="DU2308" s="54"/>
      <c r="DV2308" s="54"/>
      <c r="DW2308" s="54"/>
      <c r="DX2308" s="54"/>
      <c r="DY2308" s="54"/>
      <c r="DZ2308" s="54"/>
      <c r="EA2308" s="54"/>
      <c r="EB2308" s="54"/>
      <c r="EC2308" s="54"/>
      <c r="ED2308" s="54"/>
      <c r="EE2308" s="54"/>
      <c r="EF2308" s="54"/>
      <c r="EG2308" s="54"/>
      <c r="EH2308" s="54"/>
      <c r="EI2308" s="54"/>
      <c r="EJ2308" s="54"/>
      <c r="EK2308" s="54"/>
      <c r="EL2308" s="54"/>
      <c r="EM2308" s="54"/>
      <c r="EN2308" s="54"/>
      <c r="EO2308" s="54"/>
      <c r="EP2308" s="54"/>
      <c r="EQ2308" s="54"/>
      <c r="ER2308" s="54"/>
      <c r="ES2308" s="54"/>
      <c r="ET2308" s="54"/>
      <c r="EU2308" s="54"/>
      <c r="EV2308" s="54"/>
      <c r="EW2308" s="54"/>
      <c r="EX2308" s="54"/>
      <c r="EZ2308" s="54"/>
      <c r="FA2308" s="54"/>
      <c r="FB2308" s="54"/>
      <c r="FC2308" s="54"/>
      <c r="FD2308" s="54"/>
      <c r="FE2308" s="54"/>
      <c r="FF2308" s="54"/>
      <c r="FG2308" s="54"/>
      <c r="FH2308" s="54"/>
      <c r="FI2308" s="54"/>
      <c r="FJ2308" s="54"/>
      <c r="FK2308" s="54"/>
      <c r="FL2308" s="54"/>
      <c r="FM2308" s="54"/>
      <c r="FN2308" s="54"/>
      <c r="FO2308" s="52"/>
      <c r="FP2308" s="54"/>
      <c r="FQ2308" s="54"/>
      <c r="FU2308" s="52"/>
      <c r="FW2308" s="54"/>
      <c r="FX2308" s="54"/>
      <c r="FY2308" s="54"/>
      <c r="FZ2308" s="54"/>
      <c r="GA2308" s="54"/>
      <c r="GB2308" s="54"/>
      <c r="GC2308" s="54"/>
      <c r="GD2308" s="54"/>
      <c r="GE2308" s="54"/>
      <c r="GF2308" s="54"/>
      <c r="GG2308" s="54"/>
      <c r="GH2308" s="54"/>
      <c r="GI2308" s="34"/>
      <c r="GJ2308" s="54"/>
      <c r="GK2308" s="35"/>
      <c r="GL2308" s="54"/>
      <c r="GM2308" s="54"/>
      <c r="GN2308" s="54"/>
      <c r="GO2308" s="54"/>
      <c r="GP2308" s="54"/>
      <c r="GQ2308" s="54"/>
      <c r="GR2308" s="54"/>
      <c r="GS2308" s="54"/>
      <c r="GT2308" s="54"/>
      <c r="GU2308" s="54"/>
      <c r="GV2308" s="54"/>
      <c r="GW2308" s="54"/>
      <c r="GX2308" s="54"/>
      <c r="GY2308" s="54"/>
      <c r="GZ2308" s="54"/>
      <c r="HA2308" s="54"/>
      <c r="HB2308" s="54"/>
      <c r="HC2308" s="54"/>
      <c r="HD2308" s="54"/>
      <c r="HE2308" s="54"/>
      <c r="HF2308" s="54"/>
      <c r="HG2308" s="54"/>
      <c r="HH2308" s="54"/>
      <c r="HI2308" s="54"/>
      <c r="HJ2308" s="54"/>
      <c r="HK2308" s="54"/>
      <c r="HL2308" s="54"/>
      <c r="HM2308" s="54"/>
      <c r="HN2308" s="54"/>
      <c r="HO2308" s="54"/>
      <c r="HP2308" s="54"/>
      <c r="HQ2308" s="54"/>
      <c r="HR2308" s="54"/>
      <c r="HS2308" s="36"/>
      <c r="HT2308" s="54"/>
      <c r="HU2308" s="51"/>
      <c r="HV2308" s="54"/>
      <c r="HW2308" s="54"/>
      <c r="HX2308" s="54"/>
      <c r="HY2308" s="54"/>
      <c r="HZ2308" s="54"/>
      <c r="IA2308" s="54"/>
      <c r="IB2308" s="54"/>
      <c r="IC2308" s="54"/>
      <c r="ID2308" s="54"/>
      <c r="IE2308" s="54"/>
      <c r="IF2308" s="54"/>
      <c r="IG2308" s="54"/>
      <c r="IH2308" s="54"/>
      <c r="II2308" s="54"/>
      <c r="IJ2308" s="54"/>
      <c r="IK2308" s="54"/>
      <c r="IL2308" s="54"/>
      <c r="IM2308" s="54"/>
      <c r="IN2308" s="54"/>
      <c r="IO2308" s="54"/>
      <c r="IP2308" s="54"/>
      <c r="IQ2308" s="54"/>
      <c r="IR2308" s="54"/>
      <c r="IS2308" s="54"/>
      <c r="IT2308" s="54"/>
      <c r="IU2308" s="54"/>
      <c r="IV2308" s="54"/>
      <c r="IW2308" s="54"/>
      <c r="IX2308" s="54"/>
      <c r="IY2308" s="54"/>
      <c r="IZ2308" s="54"/>
      <c r="JA2308" s="54"/>
      <c r="JB2308" s="54"/>
      <c r="JC2308" s="54"/>
      <c r="JD2308" s="54"/>
      <c r="JE2308" s="54"/>
      <c r="JX2308" s="1"/>
      <c r="KG2308" s="1"/>
      <c r="KH2308" s="67"/>
      <c r="KJ2308" s="66"/>
      <c r="KL2308" s="65"/>
      <c r="KN2308" s="53"/>
      <c r="KP2308" s="64"/>
      <c r="KR2308" s="63"/>
      <c r="KV2308" s="1"/>
      <c r="PB2308" s="34"/>
      <c r="PD2308" s="35"/>
      <c r="PE2308" s="35"/>
      <c r="PF2308" s="35"/>
      <c r="PG2308" s="35"/>
      <c r="PH2308" s="35"/>
      <c r="PI2308" s="34"/>
      <c r="PJ2308" s="35"/>
      <c r="PK2308" s="35"/>
      <c r="PL2308" s="35"/>
      <c r="PM2308" s="35"/>
      <c r="PN2308" s="35"/>
      <c r="PO2308" s="35"/>
      <c r="PP2308" s="35"/>
      <c r="PQ2308" s="35"/>
      <c r="PV2308" s="36"/>
      <c r="PX2308" s="37"/>
      <c r="PY2308" s="37"/>
      <c r="PZ2308" s="37"/>
      <c r="QA2308" s="37"/>
      <c r="QB2308" s="37"/>
      <c r="QC2308" s="36"/>
      <c r="QD2308" s="37"/>
      <c r="QE2308" s="37"/>
      <c r="QF2308" s="37"/>
      <c r="QG2308" s="37"/>
      <c r="QH2308" s="37"/>
      <c r="QI2308" s="37"/>
      <c r="QJ2308" s="37"/>
      <c r="QK2308" s="37"/>
      <c r="VT2308" s="1"/>
    </row>
    <row r="2309" spans="14:592" x14ac:dyDescent="0.3">
      <c r="N2309" s="1"/>
      <c r="O2309" s="34"/>
      <c r="Q2309" s="35"/>
      <c r="S2309" s="36"/>
      <c r="U2309" s="37"/>
      <c r="W2309" s="52"/>
      <c r="Y2309" s="53"/>
      <c r="AI2309" s="1"/>
      <c r="AW2309" s="34"/>
      <c r="AY2309" s="35"/>
      <c r="CG2309" s="36"/>
      <c r="CI2309" s="37"/>
      <c r="DS2309" s="54"/>
      <c r="EY2309" s="1"/>
      <c r="FO2309" s="52"/>
      <c r="FU2309" s="52"/>
      <c r="GI2309" s="34"/>
      <c r="GK2309" s="35"/>
      <c r="HS2309" s="36"/>
      <c r="HU2309" s="51"/>
      <c r="JE2309" s="54"/>
      <c r="JX2309" s="1"/>
      <c r="KG2309" s="1"/>
      <c r="KH2309" s="67"/>
      <c r="KJ2309" s="66"/>
      <c r="KL2309" s="65"/>
      <c r="KN2309" s="53"/>
      <c r="KP2309" s="64"/>
      <c r="KR2309" s="63"/>
      <c r="KV2309" s="1"/>
      <c r="PB2309" s="34"/>
      <c r="PI2309" s="34"/>
      <c r="PQ2309" s="35"/>
      <c r="PV2309" s="36"/>
      <c r="QC2309" s="36"/>
      <c r="QK2309" s="37"/>
      <c r="VT2309" s="1"/>
    </row>
    <row r="2310" spans="14:592" x14ac:dyDescent="0.3">
      <c r="N2310" s="1"/>
      <c r="O2310" s="34"/>
      <c r="Q2310" s="35"/>
      <c r="S2310" s="36"/>
      <c r="U2310" s="37"/>
      <c r="W2310" s="52"/>
      <c r="Y2310" s="53"/>
      <c r="AI2310" s="1"/>
      <c r="AW2310" s="34"/>
      <c r="AY2310" s="35"/>
      <c r="CG2310" s="36"/>
      <c r="CI2310" s="37"/>
      <c r="DQ2310" s="52"/>
      <c r="DR2310" s="52"/>
      <c r="DS2310" s="52"/>
      <c r="DT2310" s="52"/>
      <c r="DU2310" s="52"/>
      <c r="DV2310" s="52"/>
      <c r="DW2310" s="52"/>
      <c r="DX2310" s="52"/>
      <c r="DY2310" s="52"/>
      <c r="DZ2310" s="52"/>
      <c r="EA2310" s="52"/>
      <c r="EB2310" s="52"/>
      <c r="EC2310" s="52"/>
      <c r="ED2310" s="52"/>
      <c r="EE2310" s="52"/>
      <c r="EF2310" s="52"/>
      <c r="EG2310" s="52"/>
      <c r="EH2310" s="52"/>
      <c r="EI2310" s="52"/>
      <c r="EJ2310" s="52"/>
      <c r="EK2310" s="52"/>
      <c r="EL2310" s="52"/>
      <c r="EM2310" s="52"/>
      <c r="EN2310" s="52"/>
      <c r="EO2310" s="52"/>
      <c r="EP2310" s="52"/>
      <c r="EQ2310" s="52"/>
      <c r="ER2310" s="52"/>
      <c r="ES2310" s="52"/>
      <c r="ET2310" s="52"/>
      <c r="EU2310" s="52"/>
      <c r="EV2310" s="52"/>
      <c r="EW2310" s="52"/>
      <c r="EX2310" s="52"/>
      <c r="EZ2310" s="52"/>
      <c r="FA2310" s="52"/>
      <c r="FB2310" s="52"/>
      <c r="FC2310" s="52"/>
      <c r="FD2310" s="52"/>
      <c r="FE2310" s="52"/>
      <c r="FF2310" s="52"/>
      <c r="FG2310" s="52"/>
      <c r="FH2310" s="52"/>
      <c r="FI2310" s="52"/>
      <c r="FJ2310" s="52"/>
      <c r="FK2310" s="52"/>
      <c r="FL2310" s="52"/>
      <c r="FM2310" s="52"/>
      <c r="FN2310" s="52"/>
      <c r="FO2310" s="52"/>
      <c r="FU2310" s="52"/>
      <c r="FV2310" s="52"/>
      <c r="FW2310" s="52"/>
      <c r="FX2310" s="52"/>
      <c r="FY2310" s="52"/>
      <c r="FZ2310" s="52"/>
      <c r="GA2310" s="52"/>
      <c r="GB2310" s="52"/>
      <c r="GC2310" s="52"/>
      <c r="GD2310" s="52"/>
      <c r="GE2310" s="52"/>
      <c r="GF2310" s="52"/>
      <c r="GG2310" s="52"/>
      <c r="GH2310" s="52"/>
      <c r="GI2310" s="34"/>
      <c r="GJ2310" s="52"/>
      <c r="GK2310" s="35"/>
      <c r="GL2310" s="52"/>
      <c r="GM2310" s="52"/>
      <c r="GN2310" s="52"/>
      <c r="GO2310" s="52"/>
      <c r="GP2310" s="52"/>
      <c r="GQ2310" s="52"/>
      <c r="GR2310" s="52"/>
      <c r="GS2310" s="52"/>
      <c r="GT2310" s="52"/>
      <c r="GU2310" s="52"/>
      <c r="GV2310" s="52"/>
      <c r="GW2310" s="52"/>
      <c r="GX2310" s="52"/>
      <c r="GY2310" s="52"/>
      <c r="GZ2310" s="52"/>
      <c r="HA2310" s="52"/>
      <c r="HB2310" s="52"/>
      <c r="HC2310" s="52"/>
      <c r="HD2310" s="52"/>
      <c r="HE2310" s="52"/>
      <c r="HF2310" s="52"/>
      <c r="HG2310" s="52"/>
      <c r="HH2310" s="52"/>
      <c r="HI2310" s="52"/>
      <c r="HJ2310" s="52"/>
      <c r="HK2310" s="52"/>
      <c r="HL2310" s="52"/>
      <c r="HM2310" s="52"/>
      <c r="HN2310" s="52"/>
      <c r="HO2310" s="52"/>
      <c r="HP2310" s="52"/>
      <c r="HQ2310" s="52"/>
      <c r="HR2310" s="52"/>
      <c r="HS2310" s="36"/>
      <c r="HT2310" s="52"/>
      <c r="HU2310" s="51"/>
      <c r="HV2310" s="52"/>
      <c r="HW2310" s="52"/>
      <c r="HX2310" s="52"/>
      <c r="HY2310" s="52"/>
      <c r="HZ2310" s="52"/>
      <c r="IA2310" s="52"/>
      <c r="IB2310" s="52"/>
      <c r="IC2310" s="52"/>
      <c r="ID2310" s="52"/>
      <c r="IE2310" s="52"/>
      <c r="IF2310" s="52"/>
      <c r="IG2310" s="52"/>
      <c r="IH2310" s="52"/>
      <c r="II2310" s="52"/>
      <c r="IJ2310" s="52"/>
      <c r="IK2310" s="52"/>
      <c r="IL2310" s="52"/>
      <c r="IM2310" s="52"/>
      <c r="IN2310" s="52"/>
      <c r="IO2310" s="52"/>
      <c r="IP2310" s="52"/>
      <c r="IQ2310" s="52"/>
      <c r="IR2310" s="52"/>
      <c r="IS2310" s="52"/>
      <c r="IT2310" s="52"/>
      <c r="IU2310" s="52"/>
      <c r="IV2310" s="52"/>
      <c r="IW2310" s="52"/>
      <c r="IX2310" s="52"/>
      <c r="IY2310" s="52"/>
      <c r="IZ2310" s="52"/>
      <c r="JA2310" s="52"/>
      <c r="JB2310" s="52"/>
      <c r="JC2310" s="52"/>
      <c r="JE2310" s="54"/>
      <c r="JX2310" s="1"/>
      <c r="KG2310" s="1"/>
      <c r="KH2310" s="67"/>
      <c r="KJ2310" s="66"/>
      <c r="KL2310" s="65"/>
      <c r="KN2310" s="53"/>
      <c r="KP2310" s="64"/>
      <c r="KR2310" s="63"/>
      <c r="KV2310" s="1"/>
      <c r="PB2310" s="34"/>
      <c r="PI2310" s="34"/>
      <c r="PQ2310" s="35"/>
      <c r="PV2310" s="36"/>
      <c r="QC2310" s="36"/>
      <c r="QK2310" s="37"/>
      <c r="VT2310" s="1"/>
    </row>
    <row r="2311" spans="14:592" x14ac:dyDescent="0.3">
      <c r="N2311" s="1"/>
      <c r="O2311" s="34"/>
      <c r="Q2311" s="35"/>
      <c r="S2311" s="36"/>
      <c r="U2311" s="37"/>
      <c r="W2311" s="52"/>
      <c r="Y2311" s="53"/>
      <c r="AI2311" s="1"/>
      <c r="AW2311" s="34"/>
      <c r="AY2311" s="35"/>
      <c r="CG2311" s="36"/>
      <c r="CI2311" s="37"/>
      <c r="DQ2311" s="52"/>
      <c r="DR2311" s="52"/>
      <c r="DS2311" s="52"/>
      <c r="DT2311" s="52"/>
      <c r="DU2311" s="52"/>
      <c r="DV2311" s="52"/>
      <c r="DW2311" s="52"/>
      <c r="DX2311" s="52"/>
      <c r="DY2311" s="52"/>
      <c r="DZ2311" s="52"/>
      <c r="EA2311" s="52"/>
      <c r="EB2311" s="52"/>
      <c r="EC2311" s="52"/>
      <c r="ED2311" s="52"/>
      <c r="EE2311" s="52"/>
      <c r="EF2311" s="52"/>
      <c r="EG2311" s="52"/>
      <c r="EH2311" s="52"/>
      <c r="EI2311" s="52"/>
      <c r="EJ2311" s="52"/>
      <c r="EK2311" s="52"/>
      <c r="EL2311" s="52"/>
      <c r="EM2311" s="52"/>
      <c r="EN2311" s="52"/>
      <c r="EO2311" s="52"/>
      <c r="EP2311" s="52"/>
      <c r="EQ2311" s="52"/>
      <c r="ER2311" s="52"/>
      <c r="ES2311" s="52"/>
      <c r="ET2311" s="52"/>
      <c r="EU2311" s="52"/>
      <c r="EV2311" s="52"/>
      <c r="EW2311" s="52"/>
      <c r="EX2311" s="52"/>
      <c r="EY2311" s="1"/>
      <c r="EZ2311" s="52"/>
      <c r="FA2311" s="52"/>
      <c r="FB2311" s="52"/>
      <c r="FC2311" s="52"/>
      <c r="FD2311" s="52"/>
      <c r="FE2311" s="52"/>
      <c r="FF2311" s="52"/>
      <c r="FG2311" s="52"/>
      <c r="FH2311" s="52"/>
      <c r="FI2311" s="52"/>
      <c r="FJ2311" s="52"/>
      <c r="FK2311" s="52"/>
      <c r="FL2311" s="52"/>
      <c r="FM2311" s="52"/>
      <c r="FN2311" s="52"/>
      <c r="FO2311" s="52"/>
      <c r="FU2311" s="52"/>
      <c r="FV2311" s="52"/>
      <c r="FW2311" s="52"/>
      <c r="FX2311" s="52"/>
      <c r="FY2311" s="52"/>
      <c r="FZ2311" s="52"/>
      <c r="GA2311" s="52"/>
      <c r="GB2311" s="52"/>
      <c r="GC2311" s="52"/>
      <c r="GD2311" s="52"/>
      <c r="GE2311" s="52"/>
      <c r="GF2311" s="52"/>
      <c r="GG2311" s="52"/>
      <c r="GH2311" s="52"/>
      <c r="GI2311" s="34"/>
      <c r="GJ2311" s="52"/>
      <c r="GK2311" s="35"/>
      <c r="GL2311" s="52"/>
      <c r="GM2311" s="52"/>
      <c r="GN2311" s="52"/>
      <c r="GO2311" s="52"/>
      <c r="GP2311" s="52"/>
      <c r="GQ2311" s="52"/>
      <c r="GR2311" s="52"/>
      <c r="GS2311" s="52"/>
      <c r="GT2311" s="52"/>
      <c r="GU2311" s="52"/>
      <c r="GV2311" s="52"/>
      <c r="GW2311" s="52"/>
      <c r="GX2311" s="52"/>
      <c r="GY2311" s="52"/>
      <c r="GZ2311" s="52"/>
      <c r="HA2311" s="52"/>
      <c r="HB2311" s="52"/>
      <c r="HC2311" s="52"/>
      <c r="HD2311" s="52"/>
      <c r="HE2311" s="52"/>
      <c r="HF2311" s="52"/>
      <c r="HG2311" s="52"/>
      <c r="HH2311" s="52"/>
      <c r="HI2311" s="52"/>
      <c r="HJ2311" s="52"/>
      <c r="HK2311" s="52"/>
      <c r="HL2311" s="52"/>
      <c r="HM2311" s="52"/>
      <c r="HN2311" s="52"/>
      <c r="HO2311" s="52"/>
      <c r="HP2311" s="52"/>
      <c r="HQ2311" s="52"/>
      <c r="HR2311" s="52"/>
      <c r="HS2311" s="36"/>
      <c r="HT2311" s="52"/>
      <c r="HU2311" s="51"/>
      <c r="HV2311" s="52"/>
      <c r="HW2311" s="52"/>
      <c r="HX2311" s="52"/>
      <c r="HY2311" s="52"/>
      <c r="HZ2311" s="52"/>
      <c r="IA2311" s="52"/>
      <c r="IB2311" s="52"/>
      <c r="IC2311" s="52"/>
      <c r="ID2311" s="52"/>
      <c r="IE2311" s="52"/>
      <c r="IF2311" s="52"/>
      <c r="IG2311" s="52"/>
      <c r="IH2311" s="52"/>
      <c r="II2311" s="52"/>
      <c r="IJ2311" s="52"/>
      <c r="IK2311" s="52"/>
      <c r="IL2311" s="52"/>
      <c r="IM2311" s="52"/>
      <c r="IN2311" s="52"/>
      <c r="IO2311" s="52"/>
      <c r="IP2311" s="52"/>
      <c r="IQ2311" s="52"/>
      <c r="IR2311" s="52"/>
      <c r="IS2311" s="52"/>
      <c r="IT2311" s="52"/>
      <c r="IU2311" s="52"/>
      <c r="IV2311" s="52"/>
      <c r="IW2311" s="52"/>
      <c r="IX2311" s="52"/>
      <c r="IY2311" s="52"/>
      <c r="IZ2311" s="52"/>
      <c r="JA2311" s="52"/>
      <c r="JB2311" s="52"/>
      <c r="JC2311" s="52"/>
      <c r="JE2311" s="54"/>
      <c r="JX2311" s="1"/>
      <c r="KG2311" s="1"/>
      <c r="KH2311" s="67"/>
      <c r="KJ2311" s="66"/>
      <c r="KL2311" s="65"/>
      <c r="KN2311" s="53"/>
      <c r="KP2311" s="64"/>
      <c r="KR2311" s="63"/>
      <c r="KV2311" s="1"/>
      <c r="PB2311" s="34"/>
      <c r="PI2311" s="34"/>
      <c r="PQ2311" s="35"/>
      <c r="PV2311" s="36"/>
      <c r="QC2311" s="36"/>
      <c r="QK2311" s="37"/>
      <c r="VT2311" s="1"/>
    </row>
    <row r="2312" spans="14:592" ht="15" thickBot="1" x14ac:dyDescent="0.35">
      <c r="N2312" s="1"/>
      <c r="O2312" s="34"/>
      <c r="Q2312" s="35"/>
      <c r="S2312" s="36"/>
      <c r="U2312" s="37"/>
      <c r="W2312" s="52"/>
      <c r="Y2312" s="53"/>
      <c r="AI2312" s="1"/>
      <c r="AW2312" s="34"/>
      <c r="AY2312" s="35"/>
      <c r="CG2312" s="36"/>
      <c r="CI2312" s="37"/>
      <c r="DQ2312" s="52"/>
      <c r="DS2312" s="54"/>
      <c r="GI2312" s="34"/>
      <c r="GK2312" s="35"/>
      <c r="HS2312" s="36"/>
      <c r="HU2312" s="51"/>
      <c r="JC2312" s="52"/>
      <c r="JE2312" s="54"/>
      <c r="JX2312" s="1"/>
      <c r="KG2312" s="1"/>
      <c r="KH2312" s="67"/>
      <c r="KJ2312" s="66"/>
      <c r="KL2312" s="65"/>
      <c r="KN2312" s="53"/>
      <c r="KP2312" s="64"/>
      <c r="KR2312" s="63"/>
      <c r="KV2312" s="1"/>
      <c r="PB2312" s="34"/>
      <c r="PC2312" s="34"/>
      <c r="PD2312" s="34"/>
      <c r="PE2312" s="34"/>
      <c r="PF2312" s="34"/>
      <c r="PG2312" s="34"/>
      <c r="PH2312" s="34"/>
      <c r="PI2312" s="34"/>
      <c r="PQ2312" s="35" t="s">
        <v>76</v>
      </c>
      <c r="PV2312" s="36"/>
      <c r="PW2312" s="36"/>
      <c r="PX2312" s="36"/>
      <c r="PY2312" s="36"/>
      <c r="PZ2312" s="36"/>
      <c r="QA2312" s="36"/>
      <c r="QB2312" s="36"/>
      <c r="QC2312" s="36"/>
      <c r="QK2312" s="37" t="s">
        <v>76</v>
      </c>
      <c r="VT2312" s="1"/>
    </row>
    <row r="2313" spans="14:592" x14ac:dyDescent="0.3">
      <c r="N2313" s="1"/>
      <c r="O2313" s="34"/>
      <c r="Q2313" s="35"/>
      <c r="S2313" s="36"/>
      <c r="U2313" s="37"/>
      <c r="W2313" s="52"/>
      <c r="Y2313" s="53"/>
      <c r="AI2313" s="1"/>
      <c r="AW2313" s="34"/>
      <c r="AY2313" s="35"/>
      <c r="CG2313" s="36"/>
      <c r="CI2313" s="37"/>
      <c r="DQ2313" s="52"/>
      <c r="DS2313" s="54"/>
      <c r="EY2313" s="1"/>
      <c r="GI2313" s="34"/>
      <c r="GK2313" s="35"/>
      <c r="HS2313" s="36"/>
      <c r="HU2313" s="51"/>
      <c r="JC2313" s="52"/>
      <c r="JE2313" s="54"/>
      <c r="JX2313" s="1"/>
      <c r="KG2313" s="1"/>
      <c r="KH2313" s="67"/>
      <c r="KJ2313" s="66"/>
      <c r="KL2313" s="65"/>
      <c r="KN2313" s="53"/>
      <c r="KP2313" s="64"/>
      <c r="KR2313" s="63"/>
      <c r="KV2313" s="1"/>
      <c r="PI2313" s="34"/>
      <c r="PQ2313" s="45">
        <f t="array" ref="PQ2313:PQ2315">PN2297:PN2299+PI2240:PI2242</f>
        <v>-1.6404036854263858E-4</v>
      </c>
      <c r="QC2313" s="36"/>
      <c r="QK2313" s="48">
        <f t="array" ref="QK2313:QK2315">QH2297:QH2299+QC2240:QC2242</f>
        <v>1.6003105877558615E-5</v>
      </c>
      <c r="VT2313" s="1"/>
    </row>
    <row r="2314" spans="14:592" x14ac:dyDescent="0.3">
      <c r="N2314" s="1"/>
      <c r="O2314" s="34"/>
      <c r="Q2314" s="35"/>
      <c r="S2314" s="36"/>
      <c r="U2314" s="37"/>
      <c r="W2314" s="52"/>
      <c r="Y2314" s="53"/>
      <c r="AI2314" s="1"/>
      <c r="AW2314" s="34"/>
      <c r="AY2314" s="35"/>
      <c r="CG2314" s="36"/>
      <c r="CI2314" s="37"/>
      <c r="DQ2314" s="52"/>
      <c r="DS2314" s="54"/>
      <c r="GI2314" s="34"/>
      <c r="GK2314" s="35"/>
      <c r="HS2314" s="36"/>
      <c r="HU2314" s="51"/>
      <c r="JC2314" s="52"/>
      <c r="JE2314" s="54"/>
      <c r="JX2314" s="1"/>
      <c r="KG2314" s="1"/>
      <c r="KH2314" s="67"/>
      <c r="KJ2314" s="66"/>
      <c r="KL2314" s="65"/>
      <c r="KN2314" s="53"/>
      <c r="KP2314" s="64"/>
      <c r="KR2314" s="63"/>
      <c r="KV2314" s="1"/>
      <c r="PI2314" s="34"/>
      <c r="PQ2314" s="46">
        <v>1.2961353276711875E-4</v>
      </c>
      <c r="QC2314" s="36"/>
      <c r="QK2314" s="49">
        <v>-1.5682916966301643E-5</v>
      </c>
      <c r="VT2314" s="1"/>
    </row>
    <row r="2315" spans="14:592" ht="15" thickBot="1" x14ac:dyDescent="0.35">
      <c r="N2315" s="1"/>
      <c r="O2315" s="34"/>
      <c r="Q2315" s="35"/>
      <c r="S2315" s="36"/>
      <c r="U2315" s="37"/>
      <c r="W2315" s="52"/>
      <c r="Y2315" s="53"/>
      <c r="AI2315" s="1"/>
      <c r="AW2315" s="34"/>
      <c r="AY2315" s="35"/>
      <c r="CG2315" s="36"/>
      <c r="CI2315" s="37"/>
      <c r="DQ2315" s="52"/>
      <c r="DS2315" s="54"/>
      <c r="EY2315" s="1"/>
      <c r="GI2315" s="34"/>
      <c r="GK2315" s="35"/>
      <c r="HS2315" s="36"/>
      <c r="HU2315" s="51"/>
      <c r="JC2315" s="52"/>
      <c r="JE2315" s="54"/>
      <c r="JX2315" s="1"/>
      <c r="KG2315" s="1"/>
      <c r="KH2315" s="67"/>
      <c r="KJ2315" s="66"/>
      <c r="KL2315" s="65"/>
      <c r="KN2315" s="53"/>
      <c r="KP2315" s="64"/>
      <c r="KR2315" s="63"/>
      <c r="KV2315" s="1"/>
      <c r="PI2315" s="34"/>
      <c r="PQ2315" s="47">
        <v>3.8782087332985281E-5</v>
      </c>
      <c r="QC2315" s="36"/>
      <c r="QK2315" s="50">
        <v>-2.0906630966798923E-6</v>
      </c>
      <c r="VT2315" s="1"/>
    </row>
    <row r="2316" spans="14:592" x14ac:dyDescent="0.3">
      <c r="N2316" s="1"/>
      <c r="O2316" s="34"/>
      <c r="Q2316" s="35"/>
      <c r="S2316" s="36"/>
      <c r="U2316" s="37"/>
      <c r="W2316" s="52"/>
      <c r="Y2316" s="53"/>
      <c r="AI2316" s="1"/>
      <c r="AW2316" s="34"/>
      <c r="AY2316" s="35"/>
      <c r="CG2316" s="36"/>
      <c r="CI2316" s="37"/>
      <c r="DQ2316" s="52"/>
      <c r="DS2316" s="54"/>
      <c r="GI2316" s="34"/>
      <c r="GK2316" s="35"/>
      <c r="HS2316" s="36"/>
      <c r="HU2316" s="51"/>
      <c r="JC2316" s="52"/>
      <c r="JE2316" s="54"/>
      <c r="JX2316" s="1"/>
      <c r="KG2316" s="1"/>
      <c r="KH2316" s="67"/>
      <c r="KJ2316" s="66"/>
      <c r="KL2316" s="65"/>
      <c r="KN2316" s="53"/>
      <c r="KP2316" s="64"/>
      <c r="KR2316" s="63"/>
      <c r="KV2316" s="1"/>
      <c r="LQ2316" s="1"/>
      <c r="LR2316" s="1"/>
      <c r="LS2316" s="1"/>
      <c r="LT2316" s="1"/>
      <c r="LU2316" s="1"/>
      <c r="LV2316" s="1"/>
      <c r="LW2316" s="1"/>
      <c r="LX2316" s="1"/>
      <c r="LY2316" s="1"/>
      <c r="LZ2316" s="1"/>
      <c r="MA2316" s="1"/>
      <c r="MB2316" s="1"/>
      <c r="MC2316" s="1"/>
      <c r="MD2316" s="1"/>
      <c r="ME2316" s="1"/>
      <c r="MF2316" s="1"/>
      <c r="MG2316" s="1"/>
      <c r="MH2316" s="1"/>
      <c r="MI2316" s="1"/>
      <c r="MJ2316" s="1"/>
      <c r="MK2316" s="1"/>
      <c r="ML2316" s="1"/>
      <c r="MM2316" s="1"/>
      <c r="MN2316" s="1"/>
      <c r="MO2316" s="1"/>
      <c r="MP2316" s="1"/>
      <c r="MQ2316" s="1"/>
      <c r="MR2316" s="1"/>
      <c r="MS2316" s="1"/>
      <c r="MT2316" s="1"/>
      <c r="MU2316" s="1"/>
      <c r="MV2316" s="1"/>
      <c r="MW2316" s="1"/>
      <c r="MX2316" s="1"/>
      <c r="MY2316" s="1"/>
      <c r="MZ2316" s="1"/>
      <c r="NA2316" s="1"/>
      <c r="NB2316" s="1"/>
      <c r="NC2316" s="1"/>
      <c r="ND2316" s="1"/>
      <c r="NE2316" s="1"/>
      <c r="NF2316" s="1"/>
      <c r="NG2316" s="1"/>
      <c r="NH2316" s="1"/>
      <c r="NI2316" s="1"/>
      <c r="NJ2316" s="1"/>
      <c r="NK2316" s="1"/>
      <c r="NL2316" s="1"/>
      <c r="NM2316" s="1"/>
      <c r="NN2316" s="1"/>
      <c r="NO2316" s="1"/>
      <c r="NP2316" s="1"/>
      <c r="NQ2316" s="1"/>
      <c r="NR2316" s="1"/>
      <c r="NS2316" s="1"/>
      <c r="NT2316" s="1"/>
      <c r="NU2316" s="1"/>
      <c r="NV2316" s="1"/>
      <c r="NW2316" s="1"/>
      <c r="NX2316" s="1"/>
      <c r="NY2316" s="1"/>
      <c r="NZ2316" s="1"/>
      <c r="OA2316" s="1"/>
      <c r="OB2316" s="1"/>
      <c r="OC2316" s="1"/>
      <c r="OD2316" s="1"/>
      <c r="OE2316" s="1"/>
      <c r="OF2316" s="1"/>
      <c r="OG2316" s="1"/>
      <c r="OH2316" s="1"/>
      <c r="OI2316" s="1"/>
      <c r="OJ2316" s="1"/>
      <c r="OK2316" s="1"/>
      <c r="OL2316" s="1"/>
      <c r="OM2316" s="1"/>
      <c r="ON2316" s="1"/>
      <c r="OO2316" s="1"/>
      <c r="OP2316" s="1"/>
      <c r="OQ2316" s="1"/>
      <c r="OR2316" s="1"/>
      <c r="OS2316" s="1"/>
      <c r="OT2316" s="1"/>
      <c r="OU2316" s="1"/>
      <c r="OV2316" s="1"/>
      <c r="OW2316" s="1"/>
      <c r="OX2316" s="1"/>
      <c r="OY2316" s="1"/>
      <c r="OZ2316" s="1"/>
      <c r="PA2316" s="1"/>
      <c r="PB2316" s="1"/>
      <c r="PC2316" s="1"/>
      <c r="PD2316" s="1"/>
      <c r="PE2316" s="1"/>
      <c r="PF2316" s="1"/>
      <c r="PG2316" s="1"/>
      <c r="PH2316" s="1"/>
      <c r="PI2316" s="2"/>
      <c r="PJ2316" s="1"/>
      <c r="PK2316" s="1"/>
      <c r="PL2316" s="1"/>
      <c r="PM2316" s="1"/>
      <c r="PN2316" s="1"/>
      <c r="PO2316" s="1"/>
      <c r="PP2316" s="1"/>
      <c r="PQ2316" s="7"/>
      <c r="PR2316" s="1"/>
      <c r="PS2316" s="1"/>
      <c r="PT2316" s="1"/>
      <c r="PU2316" s="1"/>
      <c r="PV2316" s="1"/>
      <c r="PW2316" s="1"/>
      <c r="PX2316" s="1"/>
      <c r="PY2316" s="1"/>
      <c r="PZ2316" s="1"/>
      <c r="QA2316" s="1"/>
      <c r="QB2316" s="1"/>
      <c r="QC2316" s="2"/>
      <c r="QD2316" s="1"/>
      <c r="QE2316" s="1"/>
      <c r="QF2316" s="1"/>
      <c r="QG2316" s="1"/>
      <c r="QH2316" s="1"/>
      <c r="QI2316" s="1"/>
      <c r="QJ2316" s="1"/>
      <c r="QK2316" s="7"/>
      <c r="QL2316" s="1"/>
      <c r="QM2316" s="1"/>
      <c r="QN2316" s="1"/>
      <c r="QO2316" s="1"/>
      <c r="QP2316" s="1"/>
      <c r="QQ2316" s="1"/>
      <c r="QR2316" s="1"/>
      <c r="QS2316" s="1"/>
      <c r="QT2316" s="1"/>
      <c r="QU2316" s="1"/>
      <c r="QV2316" s="1"/>
      <c r="QW2316" s="1"/>
      <c r="QX2316" s="1"/>
      <c r="QY2316" s="1"/>
      <c r="QZ2316" s="1"/>
      <c r="RA2316" s="1"/>
      <c r="RB2316" s="1"/>
      <c r="RC2316" s="1"/>
      <c r="RD2316" s="1"/>
      <c r="RE2316" s="1"/>
      <c r="RF2316" s="1"/>
      <c r="RG2316" s="1"/>
      <c r="RH2316" s="1"/>
      <c r="RI2316" s="1"/>
      <c r="RJ2316" s="1"/>
      <c r="RK2316" s="1"/>
      <c r="RL2316" s="1"/>
      <c r="RM2316" s="1"/>
      <c r="RN2316" s="1"/>
      <c r="RO2316" s="1"/>
      <c r="RP2316" s="1"/>
      <c r="RQ2316" s="1"/>
      <c r="RR2316" s="1"/>
      <c r="RS2316" s="1"/>
      <c r="RT2316" s="1"/>
      <c r="RU2316" s="1"/>
      <c r="RV2316" s="1"/>
      <c r="RW2316" s="1"/>
      <c r="RX2316" s="1"/>
      <c r="RY2316" s="1"/>
      <c r="RZ2316" s="1"/>
      <c r="SA2316" s="1"/>
      <c r="SB2316" s="1"/>
      <c r="SC2316" s="1"/>
      <c r="SD2316" s="1"/>
      <c r="SE2316" s="1"/>
      <c r="SF2316" s="1"/>
      <c r="SG2316" s="1"/>
      <c r="SH2316" s="1"/>
      <c r="SI2316" s="1"/>
      <c r="SJ2316" s="1"/>
      <c r="SK2316" s="1"/>
      <c r="SL2316" s="1"/>
      <c r="SM2316" s="1"/>
      <c r="SN2316" s="1"/>
      <c r="SO2316" s="1"/>
      <c r="SP2316" s="1"/>
      <c r="SQ2316" s="1"/>
      <c r="SR2316" s="1"/>
      <c r="SS2316" s="1"/>
      <c r="ST2316" s="1"/>
      <c r="SU2316" s="1"/>
      <c r="SV2316" s="1"/>
      <c r="SW2316" s="1"/>
      <c r="SX2316" s="1"/>
      <c r="SY2316" s="1"/>
      <c r="SZ2316" s="1"/>
      <c r="TA2316" s="1"/>
      <c r="TB2316" s="1"/>
      <c r="TC2316" s="1"/>
      <c r="TD2316" s="1"/>
      <c r="TE2316" s="1"/>
      <c r="TF2316" s="1"/>
      <c r="TG2316" s="1"/>
      <c r="TH2316" s="1"/>
      <c r="TI2316" s="1"/>
      <c r="TJ2316" s="1"/>
      <c r="TK2316" s="1"/>
      <c r="TL2316" s="1"/>
      <c r="TM2316" s="1"/>
      <c r="TN2316" s="1"/>
      <c r="TO2316" s="1"/>
      <c r="TP2316" s="1"/>
      <c r="TQ2316" s="1"/>
      <c r="TR2316" s="1"/>
      <c r="TS2316" s="1"/>
      <c r="TT2316" s="1"/>
      <c r="TU2316" s="1"/>
      <c r="TV2316" s="1"/>
      <c r="TW2316" s="1"/>
      <c r="TX2316" s="1"/>
      <c r="TY2316" s="1"/>
      <c r="TZ2316" s="1"/>
      <c r="UA2316" s="1"/>
      <c r="UB2316" s="1"/>
      <c r="UC2316" s="1"/>
      <c r="UD2316" s="1"/>
      <c r="UE2316" s="1"/>
      <c r="UF2316" s="1"/>
      <c r="UG2316" s="1"/>
      <c r="UH2316" s="1"/>
      <c r="UI2316" s="1"/>
      <c r="UJ2316" s="1"/>
      <c r="UK2316" s="1"/>
      <c r="UL2316" s="1"/>
      <c r="UM2316" s="1"/>
      <c r="UN2316" s="1"/>
      <c r="UO2316" s="1"/>
      <c r="UP2316" s="1"/>
      <c r="UQ2316" s="1"/>
      <c r="UR2316" s="1"/>
      <c r="US2316" s="1"/>
      <c r="UT2316" s="1"/>
      <c r="UU2316" s="1"/>
      <c r="UV2316" s="1"/>
      <c r="UW2316" s="1"/>
      <c r="UX2316" s="1"/>
      <c r="UY2316" s="1"/>
      <c r="UZ2316" s="1"/>
      <c r="VA2316" s="1"/>
      <c r="VB2316" s="1"/>
      <c r="VC2316" s="1"/>
      <c r="VD2316" s="1"/>
      <c r="VE2316" s="1"/>
      <c r="VF2316" s="1"/>
      <c r="VT2316" s="1"/>
    </row>
    <row r="2317" spans="14:592" ht="15" thickBot="1" x14ac:dyDescent="0.35">
      <c r="N2317" s="1"/>
      <c r="O2317" s="34"/>
      <c r="Q2317" s="35"/>
      <c r="S2317" s="36"/>
      <c r="U2317" s="37"/>
      <c r="W2317" s="52"/>
      <c r="Y2317" s="53"/>
      <c r="AI2317" s="1"/>
      <c r="AW2317" s="34"/>
      <c r="AY2317" s="35"/>
      <c r="CG2317" s="36"/>
      <c r="CI2317" s="37"/>
      <c r="DQ2317" s="52"/>
      <c r="DS2317" s="54"/>
      <c r="EY2317" s="1"/>
      <c r="GI2317" s="34"/>
      <c r="GK2317" s="35"/>
      <c r="HS2317" s="36"/>
      <c r="HU2317" s="51"/>
      <c r="JC2317" s="52"/>
      <c r="JE2317" s="54"/>
      <c r="JX2317" s="1"/>
      <c r="KG2317" s="1"/>
      <c r="KH2317" s="67"/>
      <c r="KJ2317" s="66"/>
      <c r="KL2317" s="65"/>
      <c r="KN2317" s="53"/>
      <c r="KP2317" s="64"/>
      <c r="KR2317" s="63"/>
      <c r="KV2317" s="1"/>
      <c r="LQ2317" s="1"/>
      <c r="LR2317" s="125" t="s">
        <v>17</v>
      </c>
      <c r="LS2317" s="125"/>
      <c r="LT2317" s="125"/>
      <c r="LU2317" s="125"/>
      <c r="LV2317" s="125"/>
      <c r="LW2317" s="125"/>
      <c r="LX2317" s="125"/>
      <c r="LY2317" s="125"/>
      <c r="LZ2317" s="125"/>
      <c r="MA2317" s="125"/>
      <c r="MB2317" s="125"/>
      <c r="MC2317" s="125"/>
      <c r="MD2317" s="125"/>
      <c r="ME2317" s="125"/>
      <c r="MF2317" s="125"/>
      <c r="MG2317" s="1"/>
      <c r="PF2317" s="1"/>
      <c r="PI2317" s="2" t="s">
        <v>18</v>
      </c>
      <c r="PQ2317" s="7" t="s">
        <v>19</v>
      </c>
      <c r="PT2317" s="1"/>
      <c r="PZ2317" s="1"/>
      <c r="QC2317" s="2" t="s">
        <v>20</v>
      </c>
      <c r="QK2317" s="7" t="s">
        <v>21</v>
      </c>
      <c r="QN2317" s="1"/>
      <c r="QO2317" s="11"/>
      <c r="QP2317" s="1"/>
      <c r="VF2317" s="1"/>
      <c r="VT2317" s="1"/>
    </row>
    <row r="2318" spans="14:592" x14ac:dyDescent="0.3">
      <c r="N2318" s="1"/>
      <c r="O2318" s="34"/>
      <c r="Q2318" s="35"/>
      <c r="S2318" s="36"/>
      <c r="U2318" s="37"/>
      <c r="W2318" s="52"/>
      <c r="Y2318" s="53"/>
      <c r="AI2318" s="1"/>
      <c r="AW2318" s="34"/>
      <c r="AY2318" s="35"/>
      <c r="CG2318" s="36"/>
      <c r="CI2318" s="37"/>
      <c r="DQ2318" s="52"/>
      <c r="DS2318" s="54"/>
      <c r="GI2318" s="34"/>
      <c r="GK2318" s="35"/>
      <c r="HS2318" s="36"/>
      <c r="HU2318" s="51"/>
      <c r="JC2318" s="52"/>
      <c r="JE2318" s="54"/>
      <c r="JX2318" s="1"/>
      <c r="KG2318" s="1"/>
      <c r="KH2318" s="67"/>
      <c r="KJ2318" s="66"/>
      <c r="KL2318" s="65"/>
      <c r="KN2318" s="53"/>
      <c r="KP2318" s="64"/>
      <c r="KR2318" s="63"/>
      <c r="KV2318" s="1"/>
      <c r="LQ2318" s="1"/>
      <c r="LR2318" s="125"/>
      <c r="LS2318" s="125"/>
      <c r="LT2318" s="125"/>
      <c r="LU2318" s="125"/>
      <c r="LV2318" s="125"/>
      <c r="LW2318" s="125"/>
      <c r="LX2318" s="125"/>
      <c r="LY2318" s="125"/>
      <c r="LZ2318" s="125"/>
      <c r="MA2318" s="125"/>
      <c r="MB2318" s="125"/>
      <c r="MC2318" s="125"/>
      <c r="MD2318" s="125"/>
      <c r="ME2318" s="125"/>
      <c r="MF2318" s="125"/>
      <c r="MG2318" s="1"/>
      <c r="PF2318" s="1"/>
      <c r="PI2318" s="4">
        <f t="array" ref="PI2318:PI2320">PG2320+PI2325:PI2327</f>
        <v>-1.6426970047744585</v>
      </c>
      <c r="PQ2318" s="8">
        <f t="array" ref="PQ2318:PQ2320">PQ2313:PQ2315</f>
        <v>-1.6404036854263858E-4</v>
      </c>
      <c r="PT2318" s="1"/>
      <c r="PZ2318" s="1"/>
      <c r="QC2318" s="4">
        <f t="array" ref="QC2318:QC2320">QA2320+QC2325:QC2327</f>
        <v>-1.9189695294048483</v>
      </c>
      <c r="QK2318" s="8">
        <f t="array" ref="QK2318:QK2320">QK2313:QK2315</f>
        <v>1.6003105877558615E-5</v>
      </c>
      <c r="QN2318" s="1"/>
      <c r="QO2318" s="11"/>
      <c r="QP2318" s="1"/>
      <c r="VF2318" s="1"/>
      <c r="VT2318" s="1"/>
    </row>
    <row r="2319" spans="14:592" ht="15" thickBot="1" x14ac:dyDescent="0.35">
      <c r="N2319" s="1"/>
      <c r="O2319" s="34"/>
      <c r="Q2319" s="35"/>
      <c r="S2319" s="36"/>
      <c r="U2319" s="37"/>
      <c r="W2319" s="52"/>
      <c r="Y2319" s="53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2"/>
      <c r="AX2319" s="1"/>
      <c r="AY2319" s="7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2"/>
      <c r="CH2319" s="1"/>
      <c r="CI2319" s="7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2"/>
      <c r="DR2319" s="1"/>
      <c r="DS2319" s="7"/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  <c r="EG2319" s="1"/>
      <c r="EY2319" s="1"/>
      <c r="FU2319" s="1"/>
      <c r="FV2319" s="1"/>
      <c r="FW2319" s="1"/>
      <c r="FX2319" s="1"/>
      <c r="FY2319" s="1"/>
      <c r="FZ2319" s="1"/>
      <c r="GA2319" s="1"/>
      <c r="GB2319" s="1"/>
      <c r="GC2319" s="1"/>
      <c r="GD2319" s="1"/>
      <c r="GE2319" s="1"/>
      <c r="GF2319" s="1"/>
      <c r="GG2319" s="1"/>
      <c r="GH2319" s="1"/>
      <c r="GI2319" s="2"/>
      <c r="GJ2319" s="1"/>
      <c r="GK2319" s="7"/>
      <c r="GL2319" s="1"/>
      <c r="GM2319" s="1"/>
      <c r="GN2319" s="1"/>
      <c r="GO2319" s="1"/>
      <c r="GP2319" s="1"/>
      <c r="GQ2319" s="1"/>
      <c r="GR2319" s="1"/>
      <c r="GS2319" s="1"/>
      <c r="GT2319" s="1"/>
      <c r="GU2319" s="1"/>
      <c r="GV2319" s="1"/>
      <c r="GW2319" s="1"/>
      <c r="GX2319" s="1"/>
      <c r="GY2319" s="1"/>
      <c r="HE2319" s="1"/>
      <c r="HF2319" s="1"/>
      <c r="HG2319" s="1"/>
      <c r="HH2319" s="1"/>
      <c r="HI2319" s="1"/>
      <c r="HJ2319" s="1"/>
      <c r="HK2319" s="1"/>
      <c r="HL2319" s="1"/>
      <c r="HM2319" s="1"/>
      <c r="HN2319" s="1"/>
      <c r="HO2319" s="1"/>
      <c r="HP2319" s="1"/>
      <c r="HQ2319" s="1"/>
      <c r="HR2319" s="1"/>
      <c r="HS2319" s="2"/>
      <c r="HT2319" s="1"/>
      <c r="HU2319" s="7"/>
      <c r="HV2319" s="1"/>
      <c r="HW2319" s="1"/>
      <c r="HX2319" s="1"/>
      <c r="HY2319" s="1"/>
      <c r="HZ2319" s="1"/>
      <c r="IA2319" s="1"/>
      <c r="IB2319" s="1"/>
      <c r="IC2319" s="1"/>
      <c r="ID2319" s="1"/>
      <c r="IE2319" s="1"/>
      <c r="IF2319" s="1"/>
      <c r="IG2319" s="1"/>
      <c r="IH2319" s="1"/>
      <c r="II2319" s="1"/>
      <c r="IO2319" s="1"/>
      <c r="IP2319" s="1"/>
      <c r="IQ2319" s="1"/>
      <c r="IR2319" s="1"/>
      <c r="IS2319" s="1"/>
      <c r="IT2319" s="1"/>
      <c r="IU2319" s="1"/>
      <c r="IV2319" s="1"/>
      <c r="IW2319" s="1"/>
      <c r="IX2319" s="1"/>
      <c r="IY2319" s="1"/>
      <c r="IZ2319" s="1"/>
      <c r="JA2319" s="1"/>
      <c r="JB2319" s="1"/>
      <c r="JC2319" s="2"/>
      <c r="JD2319" s="1"/>
      <c r="JE2319" s="7"/>
      <c r="JF2319" s="1"/>
      <c r="JG2319" s="1"/>
      <c r="JH2319" s="1"/>
      <c r="JI2319" s="1"/>
      <c r="JJ2319" s="1"/>
      <c r="JK2319" s="1"/>
      <c r="JL2319" s="1"/>
      <c r="JM2319" s="1"/>
      <c r="JN2319" s="1"/>
      <c r="JO2319" s="1"/>
      <c r="JP2319" s="1"/>
      <c r="JQ2319" s="1"/>
      <c r="JR2319" s="1"/>
      <c r="JS2319" s="1"/>
      <c r="JX2319" s="1"/>
      <c r="KG2319" s="1"/>
      <c r="KH2319" s="67"/>
      <c r="KJ2319" s="66"/>
      <c r="KL2319" s="65"/>
      <c r="KN2319" s="53"/>
      <c r="KP2319" s="64"/>
      <c r="KR2319" s="63"/>
      <c r="KV2319" s="1"/>
      <c r="LQ2319" s="1"/>
      <c r="LR2319" s="125"/>
      <c r="LS2319" s="125"/>
      <c r="LT2319" s="125"/>
      <c r="LU2319" s="125"/>
      <c r="LV2319" s="125"/>
      <c r="LW2319" s="125"/>
      <c r="LX2319" s="125"/>
      <c r="LY2319" s="125"/>
      <c r="LZ2319" s="125"/>
      <c r="MA2319" s="125"/>
      <c r="MB2319" s="125"/>
      <c r="MC2319" s="125"/>
      <c r="MD2319" s="125"/>
      <c r="ME2319" s="125"/>
      <c r="MF2319" s="125"/>
      <c r="MG2319" s="1"/>
      <c r="PF2319" s="1"/>
      <c r="PG2319" s="38" t="s">
        <v>22</v>
      </c>
      <c r="PH2319" s="2"/>
      <c r="PI2319" s="5">
        <v>-0.36253763871905531</v>
      </c>
      <c r="PQ2319" s="9">
        <v>1.2961353276711875E-4</v>
      </c>
      <c r="PR2319" s="7"/>
      <c r="PS2319" s="7" t="s">
        <v>23</v>
      </c>
      <c r="PT2319" s="1"/>
      <c r="PZ2319" s="1"/>
      <c r="QA2319" s="38" t="s">
        <v>22</v>
      </c>
      <c r="QB2319" s="2"/>
      <c r="QC2319" s="5">
        <v>0.48582678761066578</v>
      </c>
      <c r="QK2319" s="9">
        <v>-1.5682916966301643E-5</v>
      </c>
      <c r="QL2319" s="7"/>
      <c r="QM2319" s="7" t="s">
        <v>23</v>
      </c>
      <c r="QN2319" s="1"/>
      <c r="QO2319" s="11" t="s">
        <v>24</v>
      </c>
      <c r="QP2319" s="1"/>
      <c r="QU2319" s="39"/>
      <c r="VF2319" s="1"/>
      <c r="VT2319" s="1"/>
    </row>
    <row r="2320" spans="14:592" ht="15" thickBot="1" x14ac:dyDescent="0.35">
      <c r="N2320" s="1"/>
      <c r="O2320" s="34"/>
      <c r="Q2320" s="35"/>
      <c r="S2320" s="36"/>
      <c r="U2320" s="37"/>
      <c r="W2320" s="52"/>
      <c r="Y2320" s="53"/>
      <c r="AI2320" s="1"/>
      <c r="AW2320" s="2" t="s">
        <v>101</v>
      </c>
      <c r="AY2320" s="7" t="s">
        <v>102</v>
      </c>
      <c r="BM2320" s="1"/>
      <c r="BS2320" s="1"/>
      <c r="CG2320" s="2" t="s">
        <v>103</v>
      </c>
      <c r="CI2320" s="7" t="s">
        <v>104</v>
      </c>
      <c r="CW2320" s="1"/>
      <c r="DC2320" s="1"/>
      <c r="DQ2320" s="2" t="s">
        <v>221</v>
      </c>
      <c r="DS2320" s="7" t="s">
        <v>222</v>
      </c>
      <c r="EG2320" s="1"/>
      <c r="FU2320" s="1"/>
      <c r="GI2320" s="2" t="s">
        <v>101</v>
      </c>
      <c r="GK2320" s="7" t="s">
        <v>102</v>
      </c>
      <c r="GY2320" s="1"/>
      <c r="HE2320" s="1"/>
      <c r="HS2320" s="2" t="s">
        <v>103</v>
      </c>
      <c r="HU2320" s="7" t="s">
        <v>104</v>
      </c>
      <c r="II2320" s="1"/>
      <c r="IO2320" s="1"/>
      <c r="JC2320" s="2" t="s">
        <v>221</v>
      </c>
      <c r="JE2320" s="7" t="s">
        <v>222</v>
      </c>
      <c r="JS2320" s="1"/>
      <c r="JX2320" s="1"/>
      <c r="KG2320" s="1"/>
      <c r="KH2320" s="67"/>
      <c r="KJ2320" s="66"/>
      <c r="KL2320" s="65"/>
      <c r="KN2320" s="53"/>
      <c r="KP2320" s="64"/>
      <c r="KR2320" s="63"/>
      <c r="KV2320" s="1"/>
      <c r="LQ2320" s="1"/>
      <c r="LR2320" s="125"/>
      <c r="LS2320" s="125"/>
      <c r="LT2320" s="125"/>
      <c r="LU2320" s="125"/>
      <c r="LV2320" s="125"/>
      <c r="LW2320" s="125"/>
      <c r="LX2320" s="125"/>
      <c r="LY2320" s="125"/>
      <c r="LZ2320" s="125"/>
      <c r="MA2320" s="125"/>
      <c r="MB2320" s="125"/>
      <c r="MC2320" s="125"/>
      <c r="MD2320" s="125"/>
      <c r="ME2320" s="125"/>
      <c r="MF2320" s="125"/>
      <c r="MG2320" s="1"/>
      <c r="PF2320" s="1"/>
      <c r="PG2320" s="3">
        <v>-0.25592710894756987</v>
      </c>
      <c r="PH2320" s="38" t="s">
        <v>25</v>
      </c>
      <c r="PI2320" s="6">
        <v>1.2374533166508044</v>
      </c>
      <c r="PQ2320" s="10">
        <v>3.8782087332985281E-5</v>
      </c>
      <c r="PR2320" s="40" t="s">
        <v>25</v>
      </c>
      <c r="PS2320" s="41">
        <f t="array" ref="PS2320">SUM(PQ2318:PQ2320)</f>
        <v>4.3552515574654454E-6</v>
      </c>
      <c r="PT2320" s="1"/>
      <c r="PZ2320" s="1"/>
      <c r="QA2320" s="3">
        <f>PG2320</f>
        <v>-0.25592710894756987</v>
      </c>
      <c r="QB2320" s="38" t="s">
        <v>25</v>
      </c>
      <c r="QC2320" s="6">
        <v>0.66536141495147361</v>
      </c>
      <c r="QK2320" s="10">
        <v>-2.0906630966798923E-6</v>
      </c>
      <c r="QL2320" s="40" t="s">
        <v>25</v>
      </c>
      <c r="QM2320" s="41">
        <f t="array" ref="QM2320">SUM(QK2318:QK2320)</f>
        <v>-1.7704741854229203E-6</v>
      </c>
      <c r="QN2320" s="1"/>
      <c r="QO2320" s="42">
        <f>SUM(PS2320,QM2320)</f>
        <v>2.5847773720425252E-6</v>
      </c>
      <c r="QP2320" s="1"/>
      <c r="QV2320" s="39"/>
      <c r="RF2320" s="39"/>
      <c r="VF2320" s="1"/>
      <c r="VT2320" s="1"/>
    </row>
    <row r="2321" spans="14:592" x14ac:dyDescent="0.3">
      <c r="N2321" s="1"/>
      <c r="O2321" s="34"/>
      <c r="Q2321" s="35"/>
      <c r="S2321" s="36"/>
      <c r="U2321" s="37"/>
      <c r="W2321" s="52"/>
      <c r="Y2321" s="53"/>
      <c r="AI2321" s="1"/>
      <c r="AW2321" s="4">
        <f t="array" ref="AW2321:AW2324">AJ2340*AN2337:AN2340+AU2340*AY2337:AY2340+BF2340*BJ2337:BJ2340</f>
        <v>-7.7160017004004128E-2</v>
      </c>
      <c r="AY2321" s="8">
        <f t="array" ref="AY2321:AY2324">EC2289:EC2292</f>
        <v>-9.0447785573172547E-3</v>
      </c>
      <c r="BM2321" s="1"/>
      <c r="BS2321" s="1"/>
      <c r="CG2321" s="4">
        <f t="array" ref="CG2321:CG2324">BT2340*BX2337:BX2340+CE2340*CI2337:CI2340+CP2340*CT2337:CT2340</f>
        <v>-7.7160001762460573E-2</v>
      </c>
      <c r="CI2321" s="8">
        <f t="array" ref="CI2321:CI2324">EW2289:EW2292</f>
        <v>-8.854612880606922E-3</v>
      </c>
      <c r="CW2321" s="1"/>
      <c r="DC2321" s="1"/>
      <c r="DQ2321" s="4">
        <f t="array" ref="DQ2321:DQ2324">DD2340*DH2337:DH2340+DO2340*DS2337:DS2340+DZ2340*ED2337:ED2340</f>
        <v>-7.7160007928771993E-2</v>
      </c>
      <c r="DS2321" s="8">
        <f t="array" ref="DS2321:DS2324">FQ2289:FQ2292</f>
        <v>-8.9310376051834339E-3</v>
      </c>
      <c r="EG2321" s="1"/>
      <c r="EY2321" s="1"/>
      <c r="FU2321" s="1"/>
      <c r="GI2321" s="4">
        <f t="array" ref="GI2321:GI2324">FV2340*FZ2337:FZ2340+GG2340*GK2337:GK2340+GR2340*GV2337:GV2340</f>
        <v>-3.5762558143156133E-2</v>
      </c>
      <c r="GK2321" s="8">
        <f t="array" ref="GK2321:GK2324">EI2289:EI2292</f>
        <v>6.0946431858353188E-3</v>
      </c>
      <c r="GY2321" s="1"/>
      <c r="HE2321" s="1"/>
      <c r="HS2321" s="4">
        <f t="array" ref="HS2321:HS2324">HF2340*HJ2337:HJ2340+HQ2340*HU2337:HU2340+IB2340*IF2337:IF2340</f>
        <v>-3.5762565090994104E-2</v>
      </c>
      <c r="HU2321" s="8">
        <f t="array" ref="HU2321:HU2324">FC2289:FC2292</f>
        <v>5.9665038468346126E-3</v>
      </c>
      <c r="II2321" s="1"/>
      <c r="IO2321" s="1"/>
      <c r="JC2321" s="4">
        <f t="array" ref="JC2321:JC2324">IP2340*IT2337:IT2340+JA2340*JE2337:JE2340+JL2340*JP2337:JP2340</f>
        <v>-3.5762562224592197E-2</v>
      </c>
      <c r="JE2321" s="8">
        <f t="array" ref="JE2321:JE2324">FW2289:FW2292</f>
        <v>6.0180011194232007E-3</v>
      </c>
      <c r="JS2321" s="1"/>
      <c r="JX2321" s="1"/>
      <c r="KG2321" s="1"/>
      <c r="KH2321" s="67"/>
      <c r="KJ2321" s="66"/>
      <c r="KL2321" s="65"/>
      <c r="KN2321" s="53"/>
      <c r="KP2321" s="64"/>
      <c r="KR2321" s="63"/>
      <c r="KV2321" s="1"/>
      <c r="LQ2321" s="1"/>
      <c r="LR2321" s="125"/>
      <c r="LS2321" s="125"/>
      <c r="LT2321" s="125"/>
      <c r="LU2321" s="125"/>
      <c r="LV2321" s="125"/>
      <c r="LW2321" s="125"/>
      <c r="LX2321" s="125"/>
      <c r="LY2321" s="125"/>
      <c r="LZ2321" s="125"/>
      <c r="MA2321" s="125"/>
      <c r="MB2321" s="125"/>
      <c r="MC2321" s="125"/>
      <c r="MD2321" s="125"/>
      <c r="ME2321" s="125"/>
      <c r="MF2321" s="125"/>
      <c r="MG2321" s="1"/>
      <c r="PF2321" s="1"/>
      <c r="PI2321" s="38" t="s">
        <v>26</v>
      </c>
      <c r="PQ2321" s="40" t="s">
        <v>27</v>
      </c>
      <c r="PT2321" s="1"/>
      <c r="PZ2321" s="1"/>
      <c r="QC2321" s="38" t="s">
        <v>26</v>
      </c>
      <c r="QK2321" s="40" t="s">
        <v>27</v>
      </c>
      <c r="QN2321" s="1"/>
      <c r="QO2321" s="11"/>
      <c r="QP2321" s="1"/>
      <c r="QW2321" s="39"/>
      <c r="RE2321" s="39"/>
      <c r="VF2321" s="1"/>
      <c r="VT2321" s="1"/>
    </row>
    <row r="2322" spans="14:592" x14ac:dyDescent="0.3">
      <c r="N2322" s="1"/>
      <c r="O2322" s="34"/>
      <c r="Q2322" s="35"/>
      <c r="S2322" s="36"/>
      <c r="U2322" s="37"/>
      <c r="W2322" s="52"/>
      <c r="Y2322" s="53"/>
      <c r="AI2322" s="1"/>
      <c r="AW2322" s="5">
        <v>2.9118048381002577</v>
      </c>
      <c r="AY2322" s="9">
        <v>-8.0627347913522409E-3</v>
      </c>
      <c r="BM2322" s="1"/>
      <c r="BS2322" s="1"/>
      <c r="CG2322" s="5">
        <v>2.9118048339715479</v>
      </c>
      <c r="CI2322" s="9">
        <v>-7.8932164987796684E-3</v>
      </c>
      <c r="CW2322" s="1"/>
      <c r="DC2322" s="1"/>
      <c r="DQ2322" s="5">
        <v>2.9118048356419122</v>
      </c>
      <c r="DS2322" s="9">
        <v>-7.9613433502949051E-3</v>
      </c>
      <c r="EG2322" s="1"/>
      <c r="FU2322" s="1"/>
      <c r="GI2322" s="5">
        <v>-0.44970195109605021</v>
      </c>
      <c r="GK2322" s="9">
        <v>-2.1777004868879465E-3</v>
      </c>
      <c r="GY2322" s="1"/>
      <c r="HE2322" s="1"/>
      <c r="HS2322" s="5">
        <v>-0.44970196533399465</v>
      </c>
      <c r="HU2322" s="9">
        <v>-2.131914524950112E-3</v>
      </c>
      <c r="II2322" s="1"/>
      <c r="IO2322" s="1"/>
      <c r="JC2322" s="5">
        <v>-0.44970195945999686</v>
      </c>
      <c r="JE2322" s="9">
        <v>-2.1503152142390617E-3</v>
      </c>
      <c r="JS2322" s="1"/>
      <c r="JX2322" s="1"/>
      <c r="KG2322" s="1"/>
      <c r="KH2322" s="67"/>
      <c r="KJ2322" s="66"/>
      <c r="KL2322" s="65"/>
      <c r="KN2322" s="53"/>
      <c r="KP2322" s="64"/>
      <c r="KR2322" s="63"/>
      <c r="KV2322" s="1"/>
      <c r="LQ2322" s="1"/>
      <c r="LR2322" s="125"/>
      <c r="LS2322" s="125"/>
      <c r="LT2322" s="125"/>
      <c r="LU2322" s="125"/>
      <c r="LV2322" s="125"/>
      <c r="LW2322" s="125"/>
      <c r="LX2322" s="125"/>
      <c r="LY2322" s="125"/>
      <c r="LZ2322" s="125"/>
      <c r="MA2322" s="125"/>
      <c r="MB2322" s="125"/>
      <c r="MC2322" s="125"/>
      <c r="MD2322" s="125"/>
      <c r="ME2322" s="125"/>
      <c r="MF2322" s="125"/>
      <c r="MG2322" s="1"/>
      <c r="PF2322" s="1"/>
      <c r="PI2322" s="38" t="s">
        <v>26</v>
      </c>
      <c r="PQ2322" s="40" t="s">
        <v>27</v>
      </c>
      <c r="PT2322" s="1"/>
      <c r="PZ2322" s="1"/>
      <c r="QC2322" s="38" t="s">
        <v>26</v>
      </c>
      <c r="QK2322" s="40" t="s">
        <v>27</v>
      </c>
      <c r="QN2322" s="1"/>
      <c r="QO2322" s="11"/>
      <c r="QP2322" s="1"/>
      <c r="QW2322" s="39"/>
      <c r="RE2322" s="39"/>
      <c r="VF2322" s="1"/>
      <c r="VT2322" s="1"/>
    </row>
    <row r="2323" spans="14:592" x14ac:dyDescent="0.3">
      <c r="N2323" s="1"/>
      <c r="O2323" s="34"/>
      <c r="Q2323" s="35"/>
      <c r="S2323" s="36"/>
      <c r="U2323" s="37"/>
      <c r="W2323" s="52"/>
      <c r="Y2323" s="53"/>
      <c r="AI2323" s="1"/>
      <c r="AW2323" s="5">
        <v>1.2628090250718633</v>
      </c>
      <c r="AY2323" s="9">
        <v>-1.3803132453005587E-2</v>
      </c>
      <c r="BM2323" s="1"/>
      <c r="BS2323" s="1"/>
      <c r="CG2323" s="5">
        <v>1.2628090195528143</v>
      </c>
      <c r="CI2323" s="9">
        <v>-1.3512922802541053E-2</v>
      </c>
      <c r="CW2323" s="1"/>
      <c r="DC2323" s="1"/>
      <c r="DQ2323" s="5">
        <v>1.2628090217856722</v>
      </c>
      <c r="DS2323" s="9">
        <v>-1.3629553695086305E-2</v>
      </c>
      <c r="EG2323" s="1"/>
      <c r="EY2323" s="1"/>
      <c r="FU2323" s="1"/>
      <c r="GI2323" s="5">
        <v>0.61430602397473089</v>
      </c>
      <c r="GK2323" s="9">
        <v>-1.3414698236768855E-2</v>
      </c>
      <c r="GY2323" s="1"/>
      <c r="HE2323" s="1"/>
      <c r="HS2323" s="5">
        <v>0.61430602323415717</v>
      </c>
      <c r="HU2323" s="9">
        <v>-1.3132655381668077E-2</v>
      </c>
      <c r="II2323" s="1"/>
      <c r="IO2323" s="1"/>
      <c r="JC2323" s="5">
        <v>0.61430602353967989</v>
      </c>
      <c r="JE2323" s="9">
        <v>-1.3246004162019664E-2</v>
      </c>
      <c r="JS2323" s="1"/>
      <c r="JX2323" s="1"/>
      <c r="KG2323" s="1"/>
      <c r="KH2323" s="67"/>
      <c r="KJ2323" s="66"/>
      <c r="KL2323" s="65"/>
      <c r="KN2323" s="53"/>
      <c r="KP2323" s="64"/>
      <c r="KR2323" s="63"/>
      <c r="KV2323" s="1"/>
      <c r="LQ2323" s="1"/>
      <c r="LR2323" s="125"/>
      <c r="LS2323" s="125"/>
      <c r="LT2323" s="125"/>
      <c r="LU2323" s="125"/>
      <c r="LV2323" s="125"/>
      <c r="LW2323" s="125"/>
      <c r="LX2323" s="125"/>
      <c r="LY2323" s="125"/>
      <c r="LZ2323" s="125"/>
      <c r="MA2323" s="125"/>
      <c r="MB2323" s="125"/>
      <c r="MC2323" s="125"/>
      <c r="MD2323" s="125"/>
      <c r="ME2323" s="125"/>
      <c r="MF2323" s="125"/>
      <c r="MG2323" s="1"/>
      <c r="PF2323" s="1"/>
      <c r="PI2323" s="38" t="s">
        <v>26</v>
      </c>
      <c r="PQ2323" s="40" t="s">
        <v>27</v>
      </c>
      <c r="PT2323" s="1"/>
      <c r="PZ2323" s="1"/>
      <c r="QC2323" s="38" t="s">
        <v>26</v>
      </c>
      <c r="QK2323" s="40" t="s">
        <v>27</v>
      </c>
      <c r="QN2323" s="1"/>
      <c r="QO2323" s="11"/>
      <c r="QP2323" s="1"/>
      <c r="QW2323" s="39"/>
      <c r="RE2323" s="39"/>
      <c r="VF2323" s="1"/>
      <c r="VT2323" s="1"/>
    </row>
    <row r="2324" spans="14:592" ht="15" thickBot="1" x14ac:dyDescent="0.35">
      <c r="N2324" s="1"/>
      <c r="O2324" s="34"/>
      <c r="Q2324" s="35"/>
      <c r="S2324" s="36"/>
      <c r="U2324" s="37"/>
      <c r="W2324" s="52"/>
      <c r="Y2324" s="53"/>
      <c r="AI2324" s="1"/>
      <c r="AW2324" s="6">
        <v>0.10844270738947077</v>
      </c>
      <c r="AY2324" s="10">
        <v>1.3128445996689306E-2</v>
      </c>
      <c r="BM2324" s="1"/>
      <c r="BS2324" s="1"/>
      <c r="CG2324" s="6">
        <v>0.1084427253462322</v>
      </c>
      <c r="CI2324" s="10">
        <v>1.2852421569856241E-2</v>
      </c>
      <c r="CW2324" s="1"/>
      <c r="DC2324" s="1"/>
      <c r="DQ2324" s="6">
        <v>0.108442718081418</v>
      </c>
      <c r="DS2324" s="10">
        <v>1.2963351634429564E-2</v>
      </c>
      <c r="EG2324" s="1"/>
      <c r="FU2324" s="1"/>
      <c r="GI2324" s="6">
        <v>1.4841288059865185</v>
      </c>
      <c r="GK2324" s="10">
        <v>4.8863824824906636E-3</v>
      </c>
      <c r="GY2324" s="1"/>
      <c r="HE2324" s="1"/>
      <c r="HS2324" s="6">
        <v>1.4841288016196568</v>
      </c>
      <c r="HU2324" s="10">
        <v>4.7836467189161522E-3</v>
      </c>
      <c r="II2324" s="1"/>
      <c r="IO2324" s="1"/>
      <c r="JC2324" s="6">
        <v>1.4841288034212401</v>
      </c>
      <c r="JE2324" s="10">
        <v>4.8249346767178089E-3</v>
      </c>
      <c r="JS2324" s="1"/>
      <c r="JX2324" s="1"/>
      <c r="KG2324" s="1"/>
      <c r="KH2324" s="67"/>
      <c r="KJ2324" s="66"/>
      <c r="KL2324" s="65"/>
      <c r="KN2324" s="53"/>
      <c r="KP2324" s="64"/>
      <c r="KR2324" s="63"/>
      <c r="KV2324" s="1"/>
      <c r="LQ2324" s="1"/>
      <c r="LR2324" s="125"/>
      <c r="LS2324" s="125"/>
      <c r="LT2324" s="125"/>
      <c r="LU2324" s="125"/>
      <c r="LV2324" s="125"/>
      <c r="LW2324" s="125"/>
      <c r="LX2324" s="125"/>
      <c r="LY2324" s="125"/>
      <c r="LZ2324" s="125"/>
      <c r="MA2324" s="125"/>
      <c r="MB2324" s="125"/>
      <c r="MC2324" s="125"/>
      <c r="MD2324" s="125"/>
      <c r="ME2324" s="125"/>
      <c r="MF2324" s="125"/>
      <c r="MG2324" s="1"/>
      <c r="PF2324" s="1"/>
      <c r="PI2324" s="38" t="s">
        <v>28</v>
      </c>
      <c r="PQ2324" s="7" t="s">
        <v>29</v>
      </c>
      <c r="PT2324" s="1"/>
      <c r="PZ2324" s="1"/>
      <c r="QC2324" s="38" t="s">
        <v>28</v>
      </c>
      <c r="QK2324" s="7" t="s">
        <v>29</v>
      </c>
      <c r="QN2324" s="1"/>
      <c r="QO2324" s="11"/>
      <c r="QP2324" s="1"/>
      <c r="QW2324" s="39"/>
      <c r="VF2324" s="1"/>
      <c r="VT2324" s="1"/>
    </row>
    <row r="2325" spans="14:592" x14ac:dyDescent="0.3">
      <c r="N2325" s="1"/>
      <c r="O2325" s="34"/>
      <c r="Q2325" s="35"/>
      <c r="S2325" s="36"/>
      <c r="U2325" s="37"/>
      <c r="W2325" s="52"/>
      <c r="Y2325" s="53"/>
      <c r="AI2325" s="1"/>
      <c r="AL2325" s="7"/>
      <c r="AM2325" s="7"/>
      <c r="AN2325" s="7"/>
      <c r="AO2325" s="7"/>
      <c r="AP2325" s="7"/>
      <c r="AQ2325" s="7"/>
      <c r="AR2325" s="7"/>
      <c r="AS2325" s="7"/>
      <c r="AT2325" s="7"/>
      <c r="AU2325" s="7"/>
      <c r="AV2325" s="7"/>
      <c r="AW2325" s="2"/>
      <c r="AX2325" s="7"/>
      <c r="AY2325" s="7"/>
      <c r="AZ2325" s="7"/>
      <c r="BA2325" s="7"/>
      <c r="BB2325" s="7"/>
      <c r="BC2325" s="7"/>
      <c r="BD2325" s="7"/>
      <c r="BE2325" s="7"/>
      <c r="BF2325" s="7"/>
      <c r="BG2325" s="7"/>
      <c r="BH2325" s="7"/>
      <c r="BI2325" s="7"/>
      <c r="BJ2325" s="7"/>
      <c r="BK2325" s="7"/>
      <c r="BL2325" s="7"/>
      <c r="BM2325" s="1"/>
      <c r="BS2325" s="1"/>
      <c r="BV2325" s="7"/>
      <c r="BW2325" s="7"/>
      <c r="BX2325" s="7"/>
      <c r="BY2325" s="7"/>
      <c r="BZ2325" s="7"/>
      <c r="CA2325" s="7"/>
      <c r="CB2325" s="7"/>
      <c r="CC2325" s="7"/>
      <c r="CD2325" s="7"/>
      <c r="CE2325" s="7"/>
      <c r="CF2325" s="7"/>
      <c r="CG2325" s="2"/>
      <c r="CH2325" s="7"/>
      <c r="CI2325" s="7"/>
      <c r="CJ2325" s="7"/>
      <c r="CK2325" s="7"/>
      <c r="CL2325" s="7"/>
      <c r="CM2325" s="7"/>
      <c r="CN2325" s="7"/>
      <c r="CO2325" s="7"/>
      <c r="CP2325" s="7"/>
      <c r="CQ2325" s="7"/>
      <c r="CR2325" s="7"/>
      <c r="CS2325" s="7"/>
      <c r="CT2325" s="7"/>
      <c r="CU2325" s="7"/>
      <c r="CV2325" s="7"/>
      <c r="CW2325" s="1"/>
      <c r="DC2325" s="1"/>
      <c r="DF2325" s="7"/>
      <c r="DG2325" s="7"/>
      <c r="DH2325" s="7"/>
      <c r="DI2325" s="7"/>
      <c r="DJ2325" s="7"/>
      <c r="DK2325" s="7"/>
      <c r="DL2325" s="7"/>
      <c r="DM2325" s="7"/>
      <c r="DN2325" s="7"/>
      <c r="DO2325" s="7"/>
      <c r="DP2325" s="7"/>
      <c r="DQ2325" s="2"/>
      <c r="DR2325" s="7"/>
      <c r="DS2325" s="7"/>
      <c r="DT2325" s="7"/>
      <c r="DU2325" s="7"/>
      <c r="DV2325" s="7"/>
      <c r="DW2325" s="7"/>
      <c r="DX2325" s="7"/>
      <c r="DY2325" s="7"/>
      <c r="DZ2325" s="7"/>
      <c r="EA2325" s="7"/>
      <c r="EB2325" s="7"/>
      <c r="EC2325" s="7"/>
      <c r="ED2325" s="7"/>
      <c r="EE2325" s="7"/>
      <c r="EF2325" s="7"/>
      <c r="EG2325" s="1"/>
      <c r="EY2325" s="1"/>
      <c r="FU2325" s="1"/>
      <c r="FX2325" s="7"/>
      <c r="FY2325" s="7"/>
      <c r="FZ2325" s="7"/>
      <c r="GA2325" s="7"/>
      <c r="GB2325" s="7"/>
      <c r="GC2325" s="7"/>
      <c r="GD2325" s="7"/>
      <c r="GE2325" s="7"/>
      <c r="GF2325" s="7"/>
      <c r="GG2325" s="7"/>
      <c r="GH2325" s="7"/>
      <c r="GI2325" s="2"/>
      <c r="GJ2325" s="7"/>
      <c r="GK2325" s="7"/>
      <c r="GL2325" s="7"/>
      <c r="GM2325" s="7"/>
      <c r="GN2325" s="7"/>
      <c r="GO2325" s="7"/>
      <c r="GP2325" s="7"/>
      <c r="GQ2325" s="7"/>
      <c r="GR2325" s="7"/>
      <c r="GS2325" s="7"/>
      <c r="GT2325" s="7"/>
      <c r="GU2325" s="7"/>
      <c r="GV2325" s="7"/>
      <c r="GW2325" s="7"/>
      <c r="GX2325" s="7"/>
      <c r="GY2325" s="1"/>
      <c r="HE2325" s="1"/>
      <c r="HH2325" s="7"/>
      <c r="HI2325" s="7"/>
      <c r="HJ2325" s="7"/>
      <c r="HK2325" s="7"/>
      <c r="HL2325" s="7"/>
      <c r="HM2325" s="7"/>
      <c r="HN2325" s="7"/>
      <c r="HO2325" s="7"/>
      <c r="HP2325" s="7"/>
      <c r="HQ2325" s="7"/>
      <c r="HR2325" s="7"/>
      <c r="HS2325" s="2"/>
      <c r="HT2325" s="7"/>
      <c r="HU2325" s="7"/>
      <c r="HV2325" s="7"/>
      <c r="HW2325" s="7"/>
      <c r="HX2325" s="7"/>
      <c r="HY2325" s="7"/>
      <c r="HZ2325" s="7"/>
      <c r="IA2325" s="7"/>
      <c r="IB2325" s="7"/>
      <c r="IC2325" s="7"/>
      <c r="ID2325" s="7"/>
      <c r="IE2325" s="7"/>
      <c r="IF2325" s="7"/>
      <c r="IG2325" s="7"/>
      <c r="IH2325" s="7"/>
      <c r="II2325" s="1"/>
      <c r="IO2325" s="1"/>
      <c r="IR2325" s="7"/>
      <c r="IS2325" s="7"/>
      <c r="IT2325" s="7"/>
      <c r="IU2325" s="7"/>
      <c r="IV2325" s="7"/>
      <c r="IW2325" s="7"/>
      <c r="IX2325" s="7"/>
      <c r="IY2325" s="7"/>
      <c r="IZ2325" s="7"/>
      <c r="JA2325" s="7"/>
      <c r="JB2325" s="7"/>
      <c r="JC2325" s="2"/>
      <c r="JD2325" s="7"/>
      <c r="JE2325" s="7"/>
      <c r="JF2325" s="7"/>
      <c r="JG2325" s="7"/>
      <c r="JH2325" s="7"/>
      <c r="JI2325" s="7"/>
      <c r="JJ2325" s="7"/>
      <c r="JK2325" s="7"/>
      <c r="JL2325" s="7"/>
      <c r="JM2325" s="7"/>
      <c r="JN2325" s="7"/>
      <c r="JO2325" s="7"/>
      <c r="JP2325" s="7"/>
      <c r="JQ2325" s="7"/>
      <c r="JR2325" s="7"/>
      <c r="JS2325" s="1"/>
      <c r="JX2325" s="1"/>
      <c r="KG2325" s="1"/>
      <c r="KH2325" s="67"/>
      <c r="KJ2325" s="66"/>
      <c r="KL2325" s="65"/>
      <c r="KN2325" s="53"/>
      <c r="KP2325" s="64"/>
      <c r="KR2325" s="63"/>
      <c r="KV2325" s="1"/>
      <c r="LQ2325" s="1"/>
      <c r="LR2325" s="125"/>
      <c r="LS2325" s="125"/>
      <c r="LT2325" s="125"/>
      <c r="LU2325" s="125"/>
      <c r="LV2325" s="125"/>
      <c r="LW2325" s="125"/>
      <c r="LX2325" s="125"/>
      <c r="LY2325" s="125"/>
      <c r="LZ2325" s="125"/>
      <c r="MA2325" s="125"/>
      <c r="MB2325" s="125"/>
      <c r="MC2325" s="125"/>
      <c r="MD2325" s="125"/>
      <c r="ME2325" s="125"/>
      <c r="MF2325" s="125"/>
      <c r="MG2325" s="1"/>
      <c r="PF2325" s="1"/>
      <c r="PI2325" s="4">
        <f t="array" ref="PI2325:PI2327">PI2330:PI2332*PG2327</f>
        <v>-1.3867698958268886</v>
      </c>
      <c r="PQ2325" s="8">
        <f t="array" ref="PQ2325:PQ2327">PQ2318:PQ2320</f>
        <v>-1.6404036854263858E-4</v>
      </c>
      <c r="PT2325" s="1"/>
      <c r="PZ2325" s="1"/>
      <c r="QC2325" s="4">
        <f t="array" ref="QC2325:QC2327">QC2330:QC2332*QA2327</f>
        <v>-1.6630424204572785</v>
      </c>
      <c r="QK2325" s="8">
        <f t="array" ref="QK2325:QK2327">QK2318:QK2320</f>
        <v>1.6003105877558615E-5</v>
      </c>
      <c r="QN2325" s="1"/>
      <c r="QO2325" s="11"/>
      <c r="QP2325" s="1"/>
      <c r="VF2325" s="1"/>
      <c r="VT2325" s="1"/>
    </row>
    <row r="2326" spans="14:592" ht="15" thickBot="1" x14ac:dyDescent="0.35">
      <c r="N2326" s="1"/>
      <c r="O2326" s="34"/>
      <c r="Q2326" s="35"/>
      <c r="S2326" s="36"/>
      <c r="U2326" s="37"/>
      <c r="W2326" s="52"/>
      <c r="Y2326" s="53"/>
      <c r="AI2326" s="1"/>
      <c r="AL2326" s="7"/>
      <c r="AP2326" s="7"/>
      <c r="AW2326" s="2"/>
      <c r="BA2326" s="7"/>
      <c r="BH2326" s="7"/>
      <c r="BL2326" s="7"/>
      <c r="BM2326" s="1"/>
      <c r="BS2326" s="1"/>
      <c r="BV2326" s="7"/>
      <c r="BZ2326" s="7"/>
      <c r="CG2326" s="2"/>
      <c r="CK2326" s="7"/>
      <c r="CR2326" s="7"/>
      <c r="CV2326" s="7"/>
      <c r="CW2326" s="1"/>
      <c r="DC2326" s="1"/>
      <c r="DF2326" s="7"/>
      <c r="DJ2326" s="7"/>
      <c r="DQ2326" s="2"/>
      <c r="DU2326" s="7"/>
      <c r="EB2326" s="7"/>
      <c r="EF2326" s="7"/>
      <c r="EG2326" s="1"/>
      <c r="FU2326" s="1"/>
      <c r="FX2326" s="7"/>
      <c r="GB2326" s="7"/>
      <c r="GI2326" s="2"/>
      <c r="GM2326" s="7"/>
      <c r="GT2326" s="7"/>
      <c r="GX2326" s="7"/>
      <c r="GY2326" s="1"/>
      <c r="HE2326" s="1"/>
      <c r="HH2326" s="7"/>
      <c r="HL2326" s="7"/>
      <c r="HS2326" s="2"/>
      <c r="HW2326" s="7"/>
      <c r="ID2326" s="7"/>
      <c r="IH2326" s="7"/>
      <c r="II2326" s="1"/>
      <c r="IO2326" s="1"/>
      <c r="IR2326" s="7"/>
      <c r="IV2326" s="7"/>
      <c r="JC2326" s="2"/>
      <c r="JG2326" s="7"/>
      <c r="JN2326" s="7"/>
      <c r="JR2326" s="7"/>
      <c r="JS2326" s="1"/>
      <c r="JX2326" s="1"/>
      <c r="KG2326" s="1"/>
      <c r="KH2326" s="67"/>
      <c r="KJ2326" s="66"/>
      <c r="KL2326" s="65"/>
      <c r="KN2326" s="53"/>
      <c r="KP2326" s="64"/>
      <c r="KR2326" s="63"/>
      <c r="KV2326" s="1"/>
      <c r="LQ2326" s="1"/>
      <c r="LR2326" s="125"/>
      <c r="LS2326" s="125"/>
      <c r="LT2326" s="125"/>
      <c r="LU2326" s="125"/>
      <c r="LV2326" s="125"/>
      <c r="LW2326" s="125"/>
      <c r="LX2326" s="125"/>
      <c r="LY2326" s="125"/>
      <c r="LZ2326" s="125"/>
      <c r="MA2326" s="125"/>
      <c r="MB2326" s="125"/>
      <c r="MC2326" s="125"/>
      <c r="MD2326" s="125"/>
      <c r="ME2326" s="125"/>
      <c r="MF2326" s="125"/>
      <c r="MG2326" s="1"/>
      <c r="PF2326" s="1"/>
      <c r="PG2326" s="38" t="s">
        <v>30</v>
      </c>
      <c r="PH2326" s="2"/>
      <c r="PI2326" s="5">
        <v>-0.10661052977148544</v>
      </c>
      <c r="PQ2326" s="9">
        <v>1.2961353276711875E-4</v>
      </c>
      <c r="PR2326" s="7"/>
      <c r="PS2326" s="7" t="s">
        <v>31</v>
      </c>
      <c r="PT2326" s="1"/>
      <c r="PZ2326" s="1"/>
      <c r="QA2326" s="38" t="s">
        <v>30</v>
      </c>
      <c r="QB2326" s="2"/>
      <c r="QC2326" s="5">
        <v>0.74175389655823565</v>
      </c>
      <c r="QK2326" s="9">
        <v>-1.5682916966301643E-5</v>
      </c>
      <c r="QL2326" s="7"/>
      <c r="QM2326" s="7" t="s">
        <v>31</v>
      </c>
      <c r="QN2326" s="1"/>
      <c r="QO2326" s="11" t="s">
        <v>32</v>
      </c>
      <c r="QP2326" s="1"/>
      <c r="QU2326" s="39"/>
      <c r="VF2326" s="1"/>
      <c r="VT2326" s="1"/>
    </row>
    <row r="2327" spans="14:592" ht="15" thickBot="1" x14ac:dyDescent="0.35">
      <c r="N2327" s="1"/>
      <c r="O2327" s="34"/>
      <c r="Q2327" s="35"/>
      <c r="S2327" s="36"/>
      <c r="U2327" s="37"/>
      <c r="W2327" s="52"/>
      <c r="Y2327" s="53"/>
      <c r="AI2327" s="1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L2327" s="7"/>
      <c r="BM2327" s="1"/>
      <c r="BS2327" s="1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V2327" s="7"/>
      <c r="CW2327" s="1"/>
      <c r="DC2327" s="1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  <c r="DS2327" s="2"/>
      <c r="DT2327" s="2"/>
      <c r="DU2327" s="2"/>
      <c r="DV2327" s="2"/>
      <c r="DW2327" s="2"/>
      <c r="DX2327" s="2"/>
      <c r="DY2327" s="2"/>
      <c r="DZ2327" s="2"/>
      <c r="EA2327" s="2"/>
      <c r="EB2327" s="2"/>
      <c r="EC2327" s="2"/>
      <c r="ED2327" s="2"/>
      <c r="EF2327" s="7"/>
      <c r="EG2327" s="1"/>
      <c r="EY2327" s="1"/>
      <c r="FU2327" s="1"/>
      <c r="FV2327" s="2"/>
      <c r="FW2327" s="2"/>
      <c r="FX2327" s="2"/>
      <c r="FY2327" s="2"/>
      <c r="FZ2327" s="2"/>
      <c r="GA2327" s="2"/>
      <c r="GB2327" s="2"/>
      <c r="GC2327" s="2"/>
      <c r="GD2327" s="2"/>
      <c r="GE2327" s="2"/>
      <c r="GF2327" s="2"/>
      <c r="GG2327" s="2"/>
      <c r="GH2327" s="2"/>
      <c r="GI2327" s="2"/>
      <c r="GJ2327" s="2"/>
      <c r="GK2327" s="2"/>
      <c r="GL2327" s="2"/>
      <c r="GM2327" s="2"/>
      <c r="GN2327" s="2"/>
      <c r="GO2327" s="2"/>
      <c r="GP2327" s="2"/>
      <c r="GQ2327" s="2"/>
      <c r="GR2327" s="2"/>
      <c r="GS2327" s="2"/>
      <c r="GT2327" s="2"/>
      <c r="GU2327" s="2"/>
      <c r="GV2327" s="2"/>
      <c r="GX2327" s="7"/>
      <c r="GY2327" s="1"/>
      <c r="HE2327" s="1"/>
      <c r="HF2327" s="2"/>
      <c r="HG2327" s="2"/>
      <c r="HH2327" s="2"/>
      <c r="HI2327" s="2"/>
      <c r="HJ2327" s="2"/>
      <c r="HK2327" s="2"/>
      <c r="HL2327" s="2"/>
      <c r="HM2327" s="2"/>
      <c r="HN2327" s="2"/>
      <c r="HO2327" s="2"/>
      <c r="HP2327" s="2"/>
      <c r="HQ2327" s="2"/>
      <c r="HR2327" s="2"/>
      <c r="HS2327" s="2"/>
      <c r="HT2327" s="2"/>
      <c r="HU2327" s="2"/>
      <c r="HV2327" s="2"/>
      <c r="HW2327" s="2"/>
      <c r="HX2327" s="2"/>
      <c r="HY2327" s="2"/>
      <c r="HZ2327" s="2"/>
      <c r="IA2327" s="2"/>
      <c r="IB2327" s="2"/>
      <c r="IC2327" s="2"/>
      <c r="ID2327" s="2"/>
      <c r="IE2327" s="2"/>
      <c r="IF2327" s="2"/>
      <c r="IH2327" s="7"/>
      <c r="II2327" s="1"/>
      <c r="IO2327" s="1"/>
      <c r="IP2327" s="2"/>
      <c r="IQ2327" s="2"/>
      <c r="IR2327" s="2"/>
      <c r="IS2327" s="2"/>
      <c r="IT2327" s="2"/>
      <c r="IU2327" s="2"/>
      <c r="IV2327" s="2"/>
      <c r="IW2327" s="2"/>
      <c r="IX2327" s="2"/>
      <c r="IY2327" s="2"/>
      <c r="IZ2327" s="2"/>
      <c r="JA2327" s="2"/>
      <c r="JB2327" s="2"/>
      <c r="JC2327" s="2"/>
      <c r="JD2327" s="2"/>
      <c r="JE2327" s="2"/>
      <c r="JF2327" s="2"/>
      <c r="JG2327" s="2"/>
      <c r="JH2327" s="2"/>
      <c r="JI2327" s="2"/>
      <c r="JJ2327" s="2"/>
      <c r="JK2327" s="2"/>
      <c r="JL2327" s="2"/>
      <c r="JM2327" s="2"/>
      <c r="JN2327" s="2"/>
      <c r="JO2327" s="2"/>
      <c r="JP2327" s="2"/>
      <c r="JR2327" s="7"/>
      <c r="JS2327" s="1"/>
      <c r="JX2327" s="1"/>
      <c r="KG2327" s="1"/>
      <c r="KH2327" s="67"/>
      <c r="KJ2327" s="66"/>
      <c r="KL2327" s="65"/>
      <c r="KN2327" s="53"/>
      <c r="KP2327" s="64"/>
      <c r="KR2327" s="63"/>
      <c r="KV2327" s="1"/>
      <c r="LQ2327" s="1"/>
      <c r="LR2327" s="125"/>
      <c r="LS2327" s="125"/>
      <c r="LT2327" s="125"/>
      <c r="LU2327" s="125"/>
      <c r="LV2327" s="125"/>
      <c r="LW2327" s="125"/>
      <c r="LX2327" s="125"/>
      <c r="LY2327" s="125"/>
      <c r="LZ2327" s="125"/>
      <c r="MA2327" s="125"/>
      <c r="MB2327" s="125"/>
      <c r="MC2327" s="125"/>
      <c r="MD2327" s="125"/>
      <c r="ME2327" s="125"/>
      <c r="MF2327" s="125"/>
      <c r="MG2327" s="1"/>
      <c r="PF2327" s="1"/>
      <c r="PG2327" s="3">
        <v>1.1782305476695754</v>
      </c>
      <c r="PH2327" s="38" t="s">
        <v>25</v>
      </c>
      <c r="PI2327" s="6">
        <v>1.4933804255983743</v>
      </c>
      <c r="PQ2327" s="10">
        <v>3.8782087332985281E-5</v>
      </c>
      <c r="PR2327" s="40" t="s">
        <v>25</v>
      </c>
      <c r="PS2327" s="41">
        <f t="array" ref="PS2327">SUM(PQ2325:PQ2327*PI2330:PI2332)</f>
        <v>2.3050199133396889E-4</v>
      </c>
      <c r="PT2327" s="1"/>
      <c r="PZ2327" s="1"/>
      <c r="QA2327" s="3">
        <f>PG2327</f>
        <v>1.1782305476695754</v>
      </c>
      <c r="QB2327" s="38" t="s">
        <v>25</v>
      </c>
      <c r="QC2327" s="6">
        <v>0.92128852389904348</v>
      </c>
      <c r="QK2327" s="10">
        <v>-2.0906630966798923E-6</v>
      </c>
      <c r="QL2327" s="40" t="s">
        <v>25</v>
      </c>
      <c r="QM2327" s="41">
        <f t="array" ref="QM2327">SUM(QK2325:QK2327*QC2330:QC2332)</f>
        <v>-3.4095884460279014E-5</v>
      </c>
      <c r="QN2327" s="1"/>
      <c r="QO2327" s="42">
        <f>SUM(PS2327,QM2327)</f>
        <v>1.9640610687368987E-4</v>
      </c>
      <c r="QP2327" s="1"/>
      <c r="QV2327" s="39"/>
      <c r="RF2327" s="39"/>
      <c r="VF2327" s="1"/>
      <c r="VT2327" s="1"/>
    </row>
    <row r="2328" spans="14:592" x14ac:dyDescent="0.3">
      <c r="N2328" s="1"/>
      <c r="O2328" s="34"/>
      <c r="Q2328" s="35"/>
      <c r="S2328" s="36"/>
      <c r="U2328" s="37"/>
      <c r="W2328" s="52"/>
      <c r="Y2328" s="53"/>
      <c r="AI2328" s="1"/>
      <c r="AJ2328" s="2"/>
      <c r="AL2328" s="7"/>
      <c r="AN2328" s="2"/>
      <c r="AP2328" s="7"/>
      <c r="AU2328" s="2"/>
      <c r="AW2328" s="7"/>
      <c r="AY2328" s="2"/>
      <c r="BA2328" s="7"/>
      <c r="BF2328" s="2"/>
      <c r="BH2328" s="7"/>
      <c r="BJ2328" s="2"/>
      <c r="BL2328" s="7"/>
      <c r="BM2328" s="1"/>
      <c r="BS2328" s="1"/>
      <c r="BT2328" s="2"/>
      <c r="BV2328" s="7"/>
      <c r="BX2328" s="2"/>
      <c r="BZ2328" s="7"/>
      <c r="CE2328" s="2"/>
      <c r="CG2328" s="7"/>
      <c r="CI2328" s="2"/>
      <c r="CK2328" s="7"/>
      <c r="CP2328" s="2"/>
      <c r="CR2328" s="7"/>
      <c r="CT2328" s="2"/>
      <c r="CV2328" s="7"/>
      <c r="CW2328" s="1"/>
      <c r="DC2328" s="1"/>
      <c r="DD2328" s="2"/>
      <c r="DF2328" s="7"/>
      <c r="DH2328" s="2"/>
      <c r="DJ2328" s="7"/>
      <c r="DO2328" s="2"/>
      <c r="DQ2328" s="7"/>
      <c r="DS2328" s="2"/>
      <c r="DU2328" s="7"/>
      <c r="DZ2328" s="2"/>
      <c r="EB2328" s="7"/>
      <c r="ED2328" s="2"/>
      <c r="EF2328" s="7"/>
      <c r="EG2328" s="1"/>
      <c r="FU2328" s="1"/>
      <c r="FV2328" s="2"/>
      <c r="FX2328" s="7"/>
      <c r="FZ2328" s="2"/>
      <c r="GB2328" s="7"/>
      <c r="GG2328" s="2"/>
      <c r="GI2328" s="7"/>
      <c r="GK2328" s="2"/>
      <c r="GM2328" s="7"/>
      <c r="GR2328" s="2"/>
      <c r="GT2328" s="7"/>
      <c r="GV2328" s="2"/>
      <c r="GX2328" s="7"/>
      <c r="GY2328" s="1"/>
      <c r="HE2328" s="1"/>
      <c r="HF2328" s="2"/>
      <c r="HH2328" s="7"/>
      <c r="HJ2328" s="2"/>
      <c r="HL2328" s="7"/>
      <c r="HQ2328" s="2"/>
      <c r="HS2328" s="7"/>
      <c r="HU2328" s="2"/>
      <c r="HW2328" s="7"/>
      <c r="IB2328" s="2"/>
      <c r="ID2328" s="7"/>
      <c r="IF2328" s="2"/>
      <c r="IH2328" s="7"/>
      <c r="II2328" s="1"/>
      <c r="IO2328" s="1"/>
      <c r="IP2328" s="2"/>
      <c r="IR2328" s="7"/>
      <c r="IT2328" s="2"/>
      <c r="IV2328" s="7"/>
      <c r="JA2328" s="2"/>
      <c r="JC2328" s="7"/>
      <c r="JE2328" s="2"/>
      <c r="JG2328" s="7"/>
      <c r="JL2328" s="2"/>
      <c r="JN2328" s="7"/>
      <c r="JP2328" s="2"/>
      <c r="JR2328" s="7"/>
      <c r="JS2328" s="1"/>
      <c r="JX2328" s="1"/>
      <c r="KG2328" s="1"/>
      <c r="KH2328" s="67"/>
      <c r="KJ2328" s="66"/>
      <c r="KL2328" s="65"/>
      <c r="KN2328" s="53"/>
      <c r="KP2328" s="64"/>
      <c r="KR2328" s="63"/>
      <c r="KV2328" s="1"/>
      <c r="LQ2328" s="1"/>
      <c r="LR2328" s="125"/>
      <c r="LS2328" s="125"/>
      <c r="LT2328" s="125"/>
      <c r="LU2328" s="125"/>
      <c r="LV2328" s="125"/>
      <c r="LW2328" s="125"/>
      <c r="LX2328" s="125"/>
      <c r="LY2328" s="125"/>
      <c r="LZ2328" s="125"/>
      <c r="MA2328" s="125"/>
      <c r="MB2328" s="125"/>
      <c r="MC2328" s="125"/>
      <c r="MD2328" s="125"/>
      <c r="ME2328" s="125"/>
      <c r="MF2328" s="125"/>
      <c r="MG2328" s="1"/>
      <c r="PF2328" s="1"/>
      <c r="PI2328" s="38" t="s">
        <v>26</v>
      </c>
      <c r="PQ2328" s="40" t="s">
        <v>27</v>
      </c>
      <c r="PT2328" s="1"/>
      <c r="PZ2328" s="1"/>
      <c r="QC2328" s="38" t="s">
        <v>26</v>
      </c>
      <c r="QK2328" s="40" t="s">
        <v>27</v>
      </c>
      <c r="QN2328" s="1"/>
      <c r="QO2328" s="1"/>
      <c r="QP2328" s="1"/>
      <c r="QW2328" s="39"/>
      <c r="RE2328" s="39"/>
      <c r="VF2328" s="1"/>
      <c r="VT2328" s="1"/>
    </row>
    <row r="2329" spans="14:592" ht="15" thickBot="1" x14ac:dyDescent="0.35">
      <c r="N2329" s="1"/>
      <c r="O2329" s="34"/>
      <c r="Q2329" s="35"/>
      <c r="S2329" s="36"/>
      <c r="U2329" s="37"/>
      <c r="W2329" s="52"/>
      <c r="Y2329" s="53"/>
      <c r="AI2329" s="1"/>
      <c r="AJ2329" s="2"/>
      <c r="AL2329" s="7"/>
      <c r="AN2329" s="2"/>
      <c r="AP2329" s="7"/>
      <c r="AU2329" s="2"/>
      <c r="AW2329" s="7"/>
      <c r="AY2329" s="2"/>
      <c r="BA2329" s="7"/>
      <c r="BF2329" s="2"/>
      <c r="BH2329" s="7"/>
      <c r="BJ2329" s="2"/>
      <c r="BL2329" s="7"/>
      <c r="BM2329" s="1"/>
      <c r="BS2329" s="1"/>
      <c r="BT2329" s="2"/>
      <c r="BV2329" s="7"/>
      <c r="BX2329" s="2"/>
      <c r="BZ2329" s="7"/>
      <c r="CE2329" s="2"/>
      <c r="CG2329" s="7"/>
      <c r="CI2329" s="2"/>
      <c r="CK2329" s="7"/>
      <c r="CP2329" s="2"/>
      <c r="CR2329" s="7"/>
      <c r="CT2329" s="2"/>
      <c r="CV2329" s="7"/>
      <c r="CW2329" s="1"/>
      <c r="DC2329" s="1"/>
      <c r="DD2329" s="2"/>
      <c r="DF2329" s="7"/>
      <c r="DH2329" s="2"/>
      <c r="DJ2329" s="7"/>
      <c r="DO2329" s="2"/>
      <c r="DQ2329" s="7"/>
      <c r="DS2329" s="2"/>
      <c r="DU2329" s="7"/>
      <c r="DZ2329" s="2"/>
      <c r="EB2329" s="7"/>
      <c r="ED2329" s="2"/>
      <c r="EF2329" s="7"/>
      <c r="EG2329" s="1"/>
      <c r="EY2329" s="1"/>
      <c r="FU2329" s="1"/>
      <c r="FV2329" s="2"/>
      <c r="FX2329" s="7"/>
      <c r="FZ2329" s="2"/>
      <c r="GB2329" s="7"/>
      <c r="GG2329" s="2"/>
      <c r="GI2329" s="7"/>
      <c r="GK2329" s="2"/>
      <c r="GM2329" s="7"/>
      <c r="GR2329" s="2"/>
      <c r="GT2329" s="7"/>
      <c r="GV2329" s="2"/>
      <c r="GX2329" s="7"/>
      <c r="GY2329" s="1"/>
      <c r="HE2329" s="1"/>
      <c r="HF2329" s="2"/>
      <c r="HH2329" s="7"/>
      <c r="HJ2329" s="2"/>
      <c r="HL2329" s="7"/>
      <c r="HQ2329" s="2"/>
      <c r="HS2329" s="7"/>
      <c r="HU2329" s="2"/>
      <c r="HW2329" s="7"/>
      <c r="IB2329" s="2"/>
      <c r="ID2329" s="7"/>
      <c r="IF2329" s="2"/>
      <c r="IH2329" s="7"/>
      <c r="II2329" s="1"/>
      <c r="IO2329" s="1"/>
      <c r="IP2329" s="2"/>
      <c r="IR2329" s="7"/>
      <c r="IT2329" s="2"/>
      <c r="IV2329" s="7"/>
      <c r="JA2329" s="2"/>
      <c r="JC2329" s="7"/>
      <c r="JE2329" s="2"/>
      <c r="JG2329" s="7"/>
      <c r="JL2329" s="2"/>
      <c r="JN2329" s="7"/>
      <c r="JP2329" s="2"/>
      <c r="JR2329" s="7"/>
      <c r="JS2329" s="1"/>
      <c r="JX2329" s="1"/>
      <c r="KG2329" s="1"/>
      <c r="KH2329" s="67"/>
      <c r="KJ2329" s="66"/>
      <c r="KL2329" s="65"/>
      <c r="KN2329" s="53"/>
      <c r="KP2329" s="64"/>
      <c r="KR2329" s="63"/>
      <c r="KV2329" s="1"/>
      <c r="LQ2329" s="1"/>
      <c r="LR2329" s="1"/>
      <c r="LS2329" s="1"/>
      <c r="LT2329" s="1"/>
      <c r="LU2329" s="1"/>
      <c r="LV2329" s="1"/>
      <c r="LW2329" s="1"/>
      <c r="LX2329" s="1"/>
      <c r="LY2329" s="1"/>
      <c r="LZ2329" s="1"/>
      <c r="MA2329" s="1"/>
      <c r="MB2329" s="1"/>
      <c r="MC2329" s="1"/>
      <c r="MD2329" s="1"/>
      <c r="ME2329" s="1"/>
      <c r="MF2329" s="1"/>
      <c r="MG2329" s="1"/>
      <c r="PF2329" s="1"/>
      <c r="PI2329" s="2" t="s">
        <v>33</v>
      </c>
      <c r="PQ2329" s="7" t="s">
        <v>34</v>
      </c>
      <c r="PT2329" s="1"/>
      <c r="PZ2329" s="1"/>
      <c r="QC2329" s="2" t="s">
        <v>33</v>
      </c>
      <c r="QK2329" s="7" t="s">
        <v>34</v>
      </c>
      <c r="QN2329" s="1"/>
      <c r="VF2329" s="1"/>
      <c r="VT2329" s="1"/>
    </row>
    <row r="2330" spans="14:592" x14ac:dyDescent="0.3">
      <c r="N2330" s="1"/>
      <c r="O2330" s="34"/>
      <c r="Q2330" s="35"/>
      <c r="S2330" s="36"/>
      <c r="U2330" s="37"/>
      <c r="W2330" s="52"/>
      <c r="Y2330" s="53"/>
      <c r="AI2330" s="1"/>
      <c r="AJ2330" s="2"/>
      <c r="AL2330" s="7"/>
      <c r="AN2330" s="2"/>
      <c r="AP2330" s="7"/>
      <c r="AU2330" s="2"/>
      <c r="AW2330" s="7"/>
      <c r="AY2330" s="2"/>
      <c r="BA2330" s="7"/>
      <c r="BF2330" s="2"/>
      <c r="BH2330" s="7"/>
      <c r="BJ2330" s="2"/>
      <c r="BL2330" s="7"/>
      <c r="BM2330" s="1"/>
      <c r="BS2330" s="1"/>
      <c r="BT2330" s="2"/>
      <c r="BV2330" s="7"/>
      <c r="BX2330" s="2"/>
      <c r="BZ2330" s="7"/>
      <c r="CE2330" s="2"/>
      <c r="CG2330" s="7"/>
      <c r="CI2330" s="2"/>
      <c r="CK2330" s="7"/>
      <c r="CP2330" s="2"/>
      <c r="CR2330" s="7"/>
      <c r="CT2330" s="2"/>
      <c r="CV2330" s="7"/>
      <c r="CW2330" s="1"/>
      <c r="DC2330" s="1"/>
      <c r="DD2330" s="2"/>
      <c r="DF2330" s="7"/>
      <c r="DH2330" s="2"/>
      <c r="DJ2330" s="7"/>
      <c r="DO2330" s="2"/>
      <c r="DQ2330" s="7"/>
      <c r="DS2330" s="2"/>
      <c r="DU2330" s="7"/>
      <c r="DZ2330" s="2"/>
      <c r="EB2330" s="7"/>
      <c r="ED2330" s="2"/>
      <c r="EF2330" s="7"/>
      <c r="EG2330" s="1"/>
      <c r="FU2330" s="1"/>
      <c r="FV2330" s="2"/>
      <c r="FX2330" s="7"/>
      <c r="FZ2330" s="2"/>
      <c r="GB2330" s="7"/>
      <c r="GG2330" s="2"/>
      <c r="GI2330" s="7"/>
      <c r="GK2330" s="2"/>
      <c r="GM2330" s="7"/>
      <c r="GR2330" s="2"/>
      <c r="GT2330" s="7"/>
      <c r="GV2330" s="2"/>
      <c r="GX2330" s="7"/>
      <c r="GY2330" s="1"/>
      <c r="HE2330" s="1"/>
      <c r="HF2330" s="2"/>
      <c r="HH2330" s="7"/>
      <c r="HJ2330" s="2"/>
      <c r="HL2330" s="7"/>
      <c r="HQ2330" s="2"/>
      <c r="HS2330" s="7"/>
      <c r="HU2330" s="2"/>
      <c r="HW2330" s="7"/>
      <c r="IB2330" s="2"/>
      <c r="ID2330" s="7"/>
      <c r="IF2330" s="2"/>
      <c r="IH2330" s="7"/>
      <c r="II2330" s="1"/>
      <c r="IO2330" s="1"/>
      <c r="IP2330" s="2"/>
      <c r="IR2330" s="7"/>
      <c r="IT2330" s="2"/>
      <c r="IV2330" s="7"/>
      <c r="JA2330" s="2"/>
      <c r="JC2330" s="7"/>
      <c r="JE2330" s="2"/>
      <c r="JG2330" s="7"/>
      <c r="JL2330" s="2"/>
      <c r="JN2330" s="7"/>
      <c r="JP2330" s="2"/>
      <c r="JR2330" s="7"/>
      <c r="JS2330" s="1"/>
      <c r="JX2330" s="1"/>
      <c r="KG2330" s="1"/>
      <c r="KH2330" s="67"/>
      <c r="KJ2330" s="66"/>
      <c r="KL2330" s="65"/>
      <c r="KN2330" s="53"/>
      <c r="KP2330" s="64"/>
      <c r="KR2330" s="63"/>
      <c r="KV2330" s="1"/>
      <c r="LQ2330" s="1"/>
      <c r="PF2330" s="1"/>
      <c r="PI2330" s="4">
        <f t="array" ref="PI2330:PI2332">PL2335*PI2350:PI2352</f>
        <v>-1.1769936695070278</v>
      </c>
      <c r="PQ2330" s="8">
        <f t="array" ref="PQ2330:PQ2332">PQ2325:PQ2327*PG2327</f>
        <v>-1.9327737326791205E-4</v>
      </c>
      <c r="PT2330" s="1"/>
      <c r="PZ2330" s="1"/>
      <c r="QC2330" s="4">
        <f t="array" ref="QC2330:QC2332">QF2335*QC2350:QC2352</f>
        <v>-1.4114745401454865</v>
      </c>
      <c r="QK2330" s="8">
        <f t="array" ref="QK2330:QK2332">QK2325:QK2327*QA2327</f>
        <v>1.8855348202530087E-5</v>
      </c>
      <c r="QN2330" s="1"/>
      <c r="VF2330" s="1"/>
      <c r="VT2330" s="1"/>
    </row>
    <row r="2331" spans="14:592" x14ac:dyDescent="0.3">
      <c r="N2331" s="1"/>
      <c r="O2331" s="34"/>
      <c r="Q2331" s="35"/>
      <c r="S2331" s="36"/>
      <c r="U2331" s="37"/>
      <c r="W2331" s="52"/>
      <c r="Y2331" s="53"/>
      <c r="AI2331" s="1"/>
      <c r="AJ2331" s="2"/>
      <c r="AL2331" s="7"/>
      <c r="AN2331" s="2"/>
      <c r="AP2331" s="7"/>
      <c r="AU2331" s="2"/>
      <c r="AW2331" s="7"/>
      <c r="AY2331" s="2"/>
      <c r="BA2331" s="7"/>
      <c r="BF2331" s="2"/>
      <c r="BH2331" s="7"/>
      <c r="BJ2331" s="2"/>
      <c r="BL2331" s="7"/>
      <c r="BM2331" s="1"/>
      <c r="BS2331" s="1"/>
      <c r="BT2331" s="2"/>
      <c r="BV2331" s="7"/>
      <c r="BX2331" s="2"/>
      <c r="BZ2331" s="7"/>
      <c r="CE2331" s="2"/>
      <c r="CG2331" s="7"/>
      <c r="CI2331" s="2"/>
      <c r="CK2331" s="7"/>
      <c r="CP2331" s="2"/>
      <c r="CR2331" s="7"/>
      <c r="CT2331" s="2"/>
      <c r="CV2331" s="7"/>
      <c r="CW2331" s="1"/>
      <c r="DC2331" s="1"/>
      <c r="DD2331" s="2"/>
      <c r="DF2331" s="7"/>
      <c r="DH2331" s="2"/>
      <c r="DJ2331" s="7"/>
      <c r="DO2331" s="2"/>
      <c r="DQ2331" s="7"/>
      <c r="DS2331" s="2"/>
      <c r="DU2331" s="7"/>
      <c r="DZ2331" s="2"/>
      <c r="EB2331" s="7"/>
      <c r="ED2331" s="2"/>
      <c r="EF2331" s="7"/>
      <c r="EG2331" s="1"/>
      <c r="EY2331" s="1"/>
      <c r="FU2331" s="1"/>
      <c r="FV2331" s="2"/>
      <c r="FX2331" s="7"/>
      <c r="FZ2331" s="2"/>
      <c r="GB2331" s="7"/>
      <c r="GG2331" s="2"/>
      <c r="GI2331" s="7"/>
      <c r="GK2331" s="2"/>
      <c r="GM2331" s="7"/>
      <c r="GR2331" s="2"/>
      <c r="GT2331" s="7"/>
      <c r="GV2331" s="2"/>
      <c r="GX2331" s="7"/>
      <c r="GY2331" s="1"/>
      <c r="HE2331" s="1"/>
      <c r="HF2331" s="2"/>
      <c r="HH2331" s="7"/>
      <c r="HJ2331" s="2"/>
      <c r="HL2331" s="7"/>
      <c r="HQ2331" s="2"/>
      <c r="HS2331" s="7"/>
      <c r="HU2331" s="2"/>
      <c r="HW2331" s="7"/>
      <c r="IB2331" s="2"/>
      <c r="ID2331" s="7"/>
      <c r="IF2331" s="2"/>
      <c r="IH2331" s="7"/>
      <c r="II2331" s="1"/>
      <c r="IO2331" s="1"/>
      <c r="IP2331" s="2"/>
      <c r="IR2331" s="7"/>
      <c r="IT2331" s="2"/>
      <c r="IV2331" s="7"/>
      <c r="JA2331" s="2"/>
      <c r="JC2331" s="7"/>
      <c r="JE2331" s="2"/>
      <c r="JG2331" s="7"/>
      <c r="JL2331" s="2"/>
      <c r="JN2331" s="7"/>
      <c r="JP2331" s="2"/>
      <c r="JR2331" s="7"/>
      <c r="JS2331" s="1"/>
      <c r="JX2331" s="1"/>
      <c r="KG2331" s="1"/>
      <c r="KH2331" s="67"/>
      <c r="KJ2331" s="66"/>
      <c r="KL2331" s="65"/>
      <c r="KN2331" s="53"/>
      <c r="KP2331" s="64"/>
      <c r="KR2331" s="63"/>
      <c r="KV2331" s="1"/>
      <c r="LQ2331" s="1"/>
      <c r="PF2331" s="1"/>
      <c r="PI2331" s="5">
        <v>-9.0483589975111939E-2</v>
      </c>
      <c r="PQ2331" s="9">
        <v>1.5271462369759078E-4</v>
      </c>
      <c r="PT2331" s="1"/>
      <c r="PZ2331" s="1"/>
      <c r="QC2331" s="5">
        <v>0.62954902843535354</v>
      </c>
      <c r="QK2331" s="9">
        <v>-1.847809184626206E-5</v>
      </c>
      <c r="QN2331" s="1"/>
      <c r="VF2331" s="1"/>
      <c r="VT2331" s="1"/>
    </row>
    <row r="2332" spans="14:592" ht="15" thickBot="1" x14ac:dyDescent="0.35">
      <c r="N2332" s="1"/>
      <c r="O2332" s="34"/>
      <c r="Q2332" s="35"/>
      <c r="S2332" s="36"/>
      <c r="U2332" s="37"/>
      <c r="W2332" s="52"/>
      <c r="Y2332" s="53"/>
      <c r="AI2332" s="1"/>
      <c r="AJ2332" s="2"/>
      <c r="AL2332" s="7"/>
      <c r="AN2332" s="2"/>
      <c r="AP2332" s="7"/>
      <c r="AU2332" s="2"/>
      <c r="AW2332" s="7"/>
      <c r="AY2332" s="2"/>
      <c r="BA2332" s="7"/>
      <c r="BF2332" s="2"/>
      <c r="BH2332" s="7"/>
      <c r="BJ2332" s="2"/>
      <c r="BL2332" s="7"/>
      <c r="BM2332" s="1"/>
      <c r="BS2332" s="1"/>
      <c r="BT2332" s="2"/>
      <c r="BV2332" s="7"/>
      <c r="BX2332" s="2"/>
      <c r="BZ2332" s="7"/>
      <c r="CE2332" s="2"/>
      <c r="CG2332" s="7"/>
      <c r="CI2332" s="2"/>
      <c r="CK2332" s="7"/>
      <c r="CP2332" s="2"/>
      <c r="CR2332" s="7"/>
      <c r="CT2332" s="2"/>
      <c r="CV2332" s="7"/>
      <c r="CW2332" s="1"/>
      <c r="DC2332" s="1"/>
      <c r="DD2332" s="2"/>
      <c r="DF2332" s="7"/>
      <c r="DH2332" s="2"/>
      <c r="DJ2332" s="7"/>
      <c r="DO2332" s="2"/>
      <c r="DQ2332" s="7"/>
      <c r="DS2332" s="2"/>
      <c r="DU2332" s="7"/>
      <c r="DZ2332" s="2"/>
      <c r="EB2332" s="7"/>
      <c r="ED2332" s="2"/>
      <c r="EF2332" s="7"/>
      <c r="EG2332" s="1"/>
      <c r="FU2332" s="1"/>
      <c r="FV2332" s="2"/>
      <c r="FX2332" s="7"/>
      <c r="FZ2332" s="2"/>
      <c r="GB2332" s="7"/>
      <c r="GG2332" s="2"/>
      <c r="GI2332" s="7"/>
      <c r="GK2332" s="2"/>
      <c r="GM2332" s="7"/>
      <c r="GR2332" s="2"/>
      <c r="GT2332" s="7"/>
      <c r="GV2332" s="2"/>
      <c r="GX2332" s="7"/>
      <c r="GY2332" s="1"/>
      <c r="HE2332" s="1"/>
      <c r="HF2332" s="2"/>
      <c r="HH2332" s="7"/>
      <c r="HJ2332" s="2"/>
      <c r="HL2332" s="7"/>
      <c r="HQ2332" s="2"/>
      <c r="HS2332" s="7"/>
      <c r="HU2332" s="2"/>
      <c r="HW2332" s="7"/>
      <c r="IB2332" s="2"/>
      <c r="ID2332" s="7"/>
      <c r="IF2332" s="2"/>
      <c r="IH2332" s="7"/>
      <c r="II2332" s="1"/>
      <c r="IO2332" s="1"/>
      <c r="IP2332" s="2"/>
      <c r="IR2332" s="7"/>
      <c r="IT2332" s="2"/>
      <c r="IV2332" s="7"/>
      <c r="JA2332" s="2"/>
      <c r="JC2332" s="7"/>
      <c r="JE2332" s="2"/>
      <c r="JG2332" s="7"/>
      <c r="JL2332" s="2"/>
      <c r="JN2332" s="7"/>
      <c r="JP2332" s="2"/>
      <c r="JR2332" s="7"/>
      <c r="JS2332" s="1"/>
      <c r="JX2332" s="1"/>
      <c r="KG2332" s="1"/>
      <c r="KH2332" s="67"/>
      <c r="KJ2332" s="66"/>
      <c r="KL2332" s="65"/>
      <c r="KN2332" s="53"/>
      <c r="KP2332" s="64"/>
      <c r="KR2332" s="63"/>
      <c r="KV2332" s="1"/>
      <c r="LQ2332" s="1"/>
      <c r="PF2332" s="1"/>
      <c r="PI2332" s="6">
        <v>1.26747725948214</v>
      </c>
      <c r="PQ2332" s="10">
        <v>4.5694239998112549E-5</v>
      </c>
      <c r="PT2332" s="1"/>
      <c r="PZ2332" s="1"/>
      <c r="QC2332" s="6">
        <v>0.78192551171013347</v>
      </c>
      <c r="QK2332" s="10">
        <v>-2.4632831253937198E-6</v>
      </c>
      <c r="QN2332" s="1"/>
      <c r="VF2332" s="1"/>
      <c r="VT2332" s="1"/>
    </row>
    <row r="2333" spans="14:592" x14ac:dyDescent="0.3">
      <c r="N2333" s="1"/>
      <c r="O2333" s="34"/>
      <c r="Q2333" s="35"/>
      <c r="S2333" s="36"/>
      <c r="U2333" s="37"/>
      <c r="W2333" s="52"/>
      <c r="Y2333" s="53"/>
      <c r="AI2333" s="1"/>
      <c r="AJ2333" s="2"/>
      <c r="AL2333" s="7"/>
      <c r="AN2333" s="2"/>
      <c r="AP2333" s="7"/>
      <c r="AU2333" s="2"/>
      <c r="AW2333" s="7"/>
      <c r="AY2333" s="2"/>
      <c r="BA2333" s="7"/>
      <c r="BF2333" s="2"/>
      <c r="BH2333" s="7"/>
      <c r="BJ2333" s="2"/>
      <c r="BL2333" s="7"/>
      <c r="BM2333" s="1"/>
      <c r="BS2333" s="1"/>
      <c r="BT2333" s="2"/>
      <c r="BV2333" s="7"/>
      <c r="BX2333" s="2"/>
      <c r="BZ2333" s="7"/>
      <c r="CE2333" s="2"/>
      <c r="CG2333" s="7"/>
      <c r="CI2333" s="2"/>
      <c r="CK2333" s="7"/>
      <c r="CP2333" s="2"/>
      <c r="CR2333" s="7"/>
      <c r="CT2333" s="2"/>
      <c r="CV2333" s="7"/>
      <c r="CW2333" s="1"/>
      <c r="DC2333" s="1"/>
      <c r="DD2333" s="2"/>
      <c r="DF2333" s="7"/>
      <c r="DH2333" s="2"/>
      <c r="DJ2333" s="7"/>
      <c r="DO2333" s="2"/>
      <c r="DQ2333" s="7"/>
      <c r="DS2333" s="2"/>
      <c r="DU2333" s="7"/>
      <c r="DZ2333" s="2"/>
      <c r="EB2333" s="7"/>
      <c r="ED2333" s="2"/>
      <c r="EF2333" s="7"/>
      <c r="EG2333" s="1"/>
      <c r="EY2333" s="1"/>
      <c r="FU2333" s="1"/>
      <c r="FV2333" s="2"/>
      <c r="FX2333" s="7"/>
      <c r="FZ2333" s="2"/>
      <c r="GB2333" s="7"/>
      <c r="GG2333" s="2"/>
      <c r="GI2333" s="7"/>
      <c r="GK2333" s="2"/>
      <c r="GM2333" s="7"/>
      <c r="GR2333" s="2"/>
      <c r="GT2333" s="7"/>
      <c r="GV2333" s="2"/>
      <c r="GX2333" s="7"/>
      <c r="GY2333" s="1"/>
      <c r="HE2333" s="1"/>
      <c r="HF2333" s="2"/>
      <c r="HH2333" s="7"/>
      <c r="HJ2333" s="2"/>
      <c r="HL2333" s="7"/>
      <c r="HQ2333" s="2"/>
      <c r="HS2333" s="7"/>
      <c r="HU2333" s="2"/>
      <c r="HW2333" s="7"/>
      <c r="IB2333" s="2"/>
      <c r="ID2333" s="7"/>
      <c r="IF2333" s="2"/>
      <c r="IH2333" s="7"/>
      <c r="II2333" s="1"/>
      <c r="IO2333" s="1"/>
      <c r="IP2333" s="2"/>
      <c r="IR2333" s="7"/>
      <c r="IT2333" s="2"/>
      <c r="IV2333" s="7"/>
      <c r="JA2333" s="2"/>
      <c r="JC2333" s="7"/>
      <c r="JE2333" s="2"/>
      <c r="JG2333" s="7"/>
      <c r="JL2333" s="2"/>
      <c r="JN2333" s="7"/>
      <c r="JP2333" s="2"/>
      <c r="JR2333" s="7"/>
      <c r="JS2333" s="1"/>
      <c r="JX2333" s="1"/>
      <c r="KG2333" s="1"/>
      <c r="KH2333" s="67"/>
      <c r="KJ2333" s="66"/>
      <c r="KL2333" s="65"/>
      <c r="KN2333" s="53"/>
      <c r="KP2333" s="64"/>
      <c r="KR2333" s="63"/>
      <c r="KV2333" s="1"/>
      <c r="LQ2333" s="1"/>
      <c r="PF2333" s="1"/>
      <c r="PI2333" s="2"/>
      <c r="PJ2333" s="38" t="s">
        <v>35</v>
      </c>
      <c r="PK2333" s="38" t="s">
        <v>35</v>
      </c>
      <c r="PL2333" s="2"/>
      <c r="PN2333" s="7"/>
      <c r="PO2333" s="40" t="s">
        <v>35</v>
      </c>
      <c r="PP2333" s="40" t="s">
        <v>35</v>
      </c>
      <c r="PQ2333" s="7"/>
      <c r="PT2333" s="1"/>
      <c r="PZ2333" s="1"/>
      <c r="QC2333" s="2"/>
      <c r="QD2333" s="38" t="s">
        <v>35</v>
      </c>
      <c r="QE2333" s="38" t="s">
        <v>35</v>
      </c>
      <c r="QF2333" s="2"/>
      <c r="QH2333" s="7"/>
      <c r="QI2333" s="40" t="s">
        <v>35</v>
      </c>
      <c r="QJ2333" s="40" t="s">
        <v>35</v>
      </c>
      <c r="QK2333" s="7"/>
      <c r="QN2333" s="1"/>
      <c r="QX2333" s="39"/>
      <c r="QY2333" s="39"/>
      <c r="RC2333" s="39"/>
      <c r="RD2333" s="39"/>
      <c r="VF2333" s="1"/>
      <c r="VT2333" s="1"/>
    </row>
    <row r="2334" spans="14:592" ht="15" thickBot="1" x14ac:dyDescent="0.35">
      <c r="N2334" s="1"/>
      <c r="O2334" s="34"/>
      <c r="Q2334" s="35"/>
      <c r="S2334" s="36"/>
      <c r="U2334" s="37"/>
      <c r="W2334" s="52"/>
      <c r="Y2334" s="53"/>
      <c r="AI2334" s="1"/>
      <c r="AJ2334" s="2"/>
      <c r="AL2334" s="7"/>
      <c r="AN2334" s="2"/>
      <c r="AP2334" s="7"/>
      <c r="AU2334" s="2"/>
      <c r="AW2334" s="7"/>
      <c r="AY2334" s="2"/>
      <c r="BA2334" s="7"/>
      <c r="BF2334" s="2"/>
      <c r="BH2334" s="7"/>
      <c r="BJ2334" s="2"/>
      <c r="BL2334" s="7"/>
      <c r="BM2334" s="1"/>
      <c r="BS2334" s="1"/>
      <c r="BT2334" s="2"/>
      <c r="BV2334" s="7"/>
      <c r="BX2334" s="2"/>
      <c r="BZ2334" s="7"/>
      <c r="CE2334" s="2"/>
      <c r="CG2334" s="7"/>
      <c r="CI2334" s="2"/>
      <c r="CK2334" s="7"/>
      <c r="CP2334" s="2"/>
      <c r="CR2334" s="7"/>
      <c r="CT2334" s="2"/>
      <c r="CV2334" s="7"/>
      <c r="CW2334" s="1"/>
      <c r="DC2334" s="1"/>
      <c r="DD2334" s="2"/>
      <c r="DF2334" s="7"/>
      <c r="DH2334" s="2"/>
      <c r="DJ2334" s="7"/>
      <c r="DO2334" s="2"/>
      <c r="DQ2334" s="7"/>
      <c r="DS2334" s="2"/>
      <c r="DU2334" s="7"/>
      <c r="DZ2334" s="2"/>
      <c r="EB2334" s="7"/>
      <c r="ED2334" s="2"/>
      <c r="EF2334" s="7"/>
      <c r="EG2334" s="1"/>
      <c r="FU2334" s="1"/>
      <c r="FV2334" s="2"/>
      <c r="FX2334" s="7"/>
      <c r="FZ2334" s="2"/>
      <c r="GB2334" s="7"/>
      <c r="GG2334" s="2"/>
      <c r="GI2334" s="7"/>
      <c r="GK2334" s="2"/>
      <c r="GM2334" s="7"/>
      <c r="GR2334" s="2"/>
      <c r="GT2334" s="7"/>
      <c r="GV2334" s="2"/>
      <c r="GX2334" s="7"/>
      <c r="GY2334" s="1"/>
      <c r="HE2334" s="1"/>
      <c r="HF2334" s="2"/>
      <c r="HH2334" s="7"/>
      <c r="HJ2334" s="2"/>
      <c r="HL2334" s="7"/>
      <c r="HQ2334" s="2"/>
      <c r="HS2334" s="7"/>
      <c r="HU2334" s="2"/>
      <c r="HW2334" s="7"/>
      <c r="IB2334" s="2"/>
      <c r="ID2334" s="7"/>
      <c r="IF2334" s="2"/>
      <c r="IH2334" s="7"/>
      <c r="II2334" s="1"/>
      <c r="IO2334" s="1"/>
      <c r="IP2334" s="2"/>
      <c r="IR2334" s="7"/>
      <c r="IT2334" s="2"/>
      <c r="IV2334" s="7"/>
      <c r="JA2334" s="2"/>
      <c r="JC2334" s="7"/>
      <c r="JE2334" s="2"/>
      <c r="JG2334" s="7"/>
      <c r="JL2334" s="2"/>
      <c r="JN2334" s="7"/>
      <c r="JP2334" s="2"/>
      <c r="JR2334" s="7"/>
      <c r="JS2334" s="1"/>
      <c r="JX2334" s="1"/>
      <c r="KG2334" s="1"/>
      <c r="KH2334" s="67"/>
      <c r="KJ2334" s="66"/>
      <c r="KL2334" s="65"/>
      <c r="KN2334" s="53"/>
      <c r="KP2334" s="64"/>
      <c r="KR2334" s="63"/>
      <c r="KV2334" s="1"/>
      <c r="LQ2334" s="1"/>
      <c r="PF2334" s="1"/>
      <c r="PI2334" s="38" t="s">
        <v>26</v>
      </c>
      <c r="PL2334" s="2" t="s">
        <v>36</v>
      </c>
      <c r="PN2334" s="7" t="s">
        <v>37</v>
      </c>
      <c r="PQ2334" s="40" t="s">
        <v>27</v>
      </c>
      <c r="PT2334" s="1"/>
      <c r="PZ2334" s="1"/>
      <c r="QC2334" s="38" t="s">
        <v>26</v>
      </c>
      <c r="QF2334" s="2" t="s">
        <v>36</v>
      </c>
      <c r="QH2334" s="7" t="s">
        <v>37</v>
      </c>
      <c r="QK2334" s="40" t="s">
        <v>27</v>
      </c>
      <c r="QN2334" s="1"/>
      <c r="QW2334" s="39"/>
      <c r="RE2334" s="39"/>
      <c r="VF2334" s="1"/>
      <c r="VT2334" s="1"/>
    </row>
    <row r="2335" spans="14:592" ht="15" thickBot="1" x14ac:dyDescent="0.35">
      <c r="N2335" s="1"/>
      <c r="O2335" s="34"/>
      <c r="Q2335" s="35"/>
      <c r="S2335" s="36"/>
      <c r="U2335" s="37"/>
      <c r="W2335" s="52"/>
      <c r="Y2335" s="53"/>
      <c r="AI2335" s="1"/>
      <c r="AJ2335" s="2"/>
      <c r="AL2335" s="7"/>
      <c r="AN2335" s="2"/>
      <c r="AP2335" s="7"/>
      <c r="AU2335" s="2"/>
      <c r="AW2335" s="7"/>
      <c r="AY2335" s="2"/>
      <c r="BA2335" s="7"/>
      <c r="BF2335" s="2"/>
      <c r="BH2335" s="7"/>
      <c r="BJ2335" s="2"/>
      <c r="BL2335" s="7"/>
      <c r="BM2335" s="1"/>
      <c r="BS2335" s="1"/>
      <c r="BT2335" s="2"/>
      <c r="BV2335" s="7"/>
      <c r="BX2335" s="2"/>
      <c r="BZ2335" s="7"/>
      <c r="CE2335" s="2"/>
      <c r="CG2335" s="7"/>
      <c r="CI2335" s="2"/>
      <c r="CK2335" s="7"/>
      <c r="CP2335" s="2"/>
      <c r="CR2335" s="7"/>
      <c r="CT2335" s="2"/>
      <c r="CV2335" s="7"/>
      <c r="CW2335" s="1"/>
      <c r="DC2335" s="1"/>
      <c r="DD2335" s="2"/>
      <c r="DF2335" s="7"/>
      <c r="DH2335" s="2"/>
      <c r="DJ2335" s="7"/>
      <c r="DO2335" s="2"/>
      <c r="DQ2335" s="7"/>
      <c r="DS2335" s="2"/>
      <c r="DU2335" s="7"/>
      <c r="DZ2335" s="2"/>
      <c r="EB2335" s="7"/>
      <c r="ED2335" s="2"/>
      <c r="EF2335" s="7"/>
      <c r="EG2335" s="1"/>
      <c r="EY2335" s="1"/>
      <c r="FU2335" s="1"/>
      <c r="FV2335" s="2"/>
      <c r="FX2335" s="7"/>
      <c r="FZ2335" s="2"/>
      <c r="GB2335" s="7"/>
      <c r="GG2335" s="2"/>
      <c r="GI2335" s="7"/>
      <c r="GK2335" s="2"/>
      <c r="GM2335" s="7"/>
      <c r="GR2335" s="2"/>
      <c r="GT2335" s="7"/>
      <c r="GV2335" s="2"/>
      <c r="GX2335" s="7"/>
      <c r="GY2335" s="1"/>
      <c r="HE2335" s="1"/>
      <c r="HF2335" s="2"/>
      <c r="HH2335" s="7"/>
      <c r="HJ2335" s="2"/>
      <c r="HL2335" s="7"/>
      <c r="HQ2335" s="2"/>
      <c r="HS2335" s="7"/>
      <c r="HU2335" s="2"/>
      <c r="HW2335" s="7"/>
      <c r="IB2335" s="2"/>
      <c r="ID2335" s="7"/>
      <c r="IF2335" s="2"/>
      <c r="IH2335" s="7"/>
      <c r="II2335" s="1"/>
      <c r="IO2335" s="1"/>
      <c r="IP2335" s="2"/>
      <c r="IR2335" s="7"/>
      <c r="IT2335" s="2"/>
      <c r="IV2335" s="7"/>
      <c r="JA2335" s="2"/>
      <c r="JC2335" s="7"/>
      <c r="JE2335" s="2"/>
      <c r="JG2335" s="7"/>
      <c r="JL2335" s="2"/>
      <c r="JN2335" s="7"/>
      <c r="JP2335" s="2"/>
      <c r="JR2335" s="7"/>
      <c r="JS2335" s="1"/>
      <c r="JX2335" s="1"/>
      <c r="KG2335" s="1"/>
      <c r="KH2335" s="67"/>
      <c r="KJ2335" s="66"/>
      <c r="KL2335" s="65"/>
      <c r="KN2335" s="53"/>
      <c r="KP2335" s="64"/>
      <c r="KR2335" s="63"/>
      <c r="KV2335" s="1"/>
      <c r="LQ2335" s="1"/>
      <c r="PF2335" s="1"/>
      <c r="PI2335" s="38" t="s">
        <v>26</v>
      </c>
      <c r="PL2335" s="3">
        <f>1/PL2338</f>
        <v>0.78700363278791685</v>
      </c>
      <c r="PN2335" s="41">
        <f t="array" ref="PN2335">SUM(PQ2330:PQ2332*PI2350:PI2352)</f>
        <v>3.4508670122179345E-4</v>
      </c>
      <c r="PQ2335" s="40" t="s">
        <v>27</v>
      </c>
      <c r="PT2335" s="1"/>
      <c r="PZ2335" s="1"/>
      <c r="QC2335" s="38" t="s">
        <v>26</v>
      </c>
      <c r="QF2335" s="3">
        <f>1/QF2338</f>
        <v>2.1405142380064119</v>
      </c>
      <c r="QH2335" s="41">
        <f t="array" ref="QH2335">SUM(QK2330:QK2332*QC2350:QC2352)</f>
        <v>-1.8767832471102101E-5</v>
      </c>
      <c r="QK2335" s="40" t="s">
        <v>27</v>
      </c>
      <c r="QN2335" s="1"/>
      <c r="QW2335" s="39"/>
      <c r="RE2335" s="39"/>
      <c r="VF2335" s="1"/>
      <c r="VT2335" s="1"/>
    </row>
    <row r="2336" spans="14:592" ht="15" thickBot="1" x14ac:dyDescent="0.35">
      <c r="N2336" s="1"/>
      <c r="O2336" s="34"/>
      <c r="Q2336" s="35"/>
      <c r="S2336" s="36"/>
      <c r="U2336" s="37"/>
      <c r="W2336" s="52"/>
      <c r="Y2336" s="53"/>
      <c r="AI2336" s="1"/>
      <c r="AJ2336" s="2"/>
      <c r="AL2336" s="7"/>
      <c r="AN2336" s="2" t="s">
        <v>105</v>
      </c>
      <c r="AP2336" s="7" t="s">
        <v>106</v>
      </c>
      <c r="AU2336" s="2"/>
      <c r="AW2336" s="7"/>
      <c r="AY2336" s="2" t="s">
        <v>107</v>
      </c>
      <c r="BA2336" s="7" t="s">
        <v>108</v>
      </c>
      <c r="BF2336" s="2"/>
      <c r="BH2336" s="7"/>
      <c r="BJ2336" s="2" t="s">
        <v>109</v>
      </c>
      <c r="BL2336" s="7" t="s">
        <v>110</v>
      </c>
      <c r="BM2336" s="1"/>
      <c r="BS2336" s="1"/>
      <c r="BT2336" s="2"/>
      <c r="BV2336" s="7"/>
      <c r="BX2336" s="2" t="s">
        <v>105</v>
      </c>
      <c r="BZ2336" s="7" t="s">
        <v>106</v>
      </c>
      <c r="CE2336" s="2"/>
      <c r="CG2336" s="7"/>
      <c r="CI2336" s="2" t="s">
        <v>107</v>
      </c>
      <c r="CK2336" s="7" t="s">
        <v>108</v>
      </c>
      <c r="CP2336" s="2"/>
      <c r="CR2336" s="7"/>
      <c r="CT2336" s="2" t="s">
        <v>109</v>
      </c>
      <c r="CV2336" s="7" t="s">
        <v>110</v>
      </c>
      <c r="CW2336" s="1"/>
      <c r="DC2336" s="1"/>
      <c r="DD2336" s="2"/>
      <c r="DF2336" s="7"/>
      <c r="DH2336" s="2" t="s">
        <v>105</v>
      </c>
      <c r="DJ2336" s="7" t="s">
        <v>106</v>
      </c>
      <c r="DO2336" s="2"/>
      <c r="DQ2336" s="7"/>
      <c r="DS2336" s="2" t="s">
        <v>107</v>
      </c>
      <c r="DU2336" s="7" t="s">
        <v>108</v>
      </c>
      <c r="DZ2336" s="2"/>
      <c r="EB2336" s="7"/>
      <c r="ED2336" s="2" t="s">
        <v>109</v>
      </c>
      <c r="EF2336" s="7" t="s">
        <v>110</v>
      </c>
      <c r="EG2336" s="1"/>
      <c r="FU2336" s="1"/>
      <c r="FV2336" s="2"/>
      <c r="FX2336" s="7"/>
      <c r="FZ2336" s="2" t="s">
        <v>105</v>
      </c>
      <c r="GB2336" s="7" t="s">
        <v>106</v>
      </c>
      <c r="GG2336" s="2"/>
      <c r="GI2336" s="7"/>
      <c r="GK2336" s="2" t="s">
        <v>107</v>
      </c>
      <c r="GM2336" s="7" t="s">
        <v>108</v>
      </c>
      <c r="GR2336" s="2"/>
      <c r="GT2336" s="7"/>
      <c r="GV2336" s="2" t="s">
        <v>109</v>
      </c>
      <c r="GX2336" s="7" t="s">
        <v>110</v>
      </c>
      <c r="GY2336" s="1"/>
      <c r="HE2336" s="1"/>
      <c r="HF2336" s="2"/>
      <c r="HH2336" s="7"/>
      <c r="HJ2336" s="2" t="s">
        <v>105</v>
      </c>
      <c r="HL2336" s="7" t="s">
        <v>106</v>
      </c>
      <c r="HQ2336" s="2"/>
      <c r="HS2336" s="7"/>
      <c r="HU2336" s="2" t="s">
        <v>107</v>
      </c>
      <c r="HW2336" s="7" t="s">
        <v>108</v>
      </c>
      <c r="IB2336" s="2"/>
      <c r="ID2336" s="7"/>
      <c r="IF2336" s="2" t="s">
        <v>109</v>
      </c>
      <c r="IH2336" s="7" t="s">
        <v>110</v>
      </c>
      <c r="II2336" s="1"/>
      <c r="IO2336" s="1"/>
      <c r="IP2336" s="2"/>
      <c r="IR2336" s="7"/>
      <c r="IT2336" s="2" t="s">
        <v>105</v>
      </c>
      <c r="IV2336" s="7" t="s">
        <v>106</v>
      </c>
      <c r="JA2336" s="2"/>
      <c r="JC2336" s="7"/>
      <c r="JE2336" s="2" t="s">
        <v>107</v>
      </c>
      <c r="JG2336" s="7" t="s">
        <v>108</v>
      </c>
      <c r="JL2336" s="2"/>
      <c r="JN2336" s="7"/>
      <c r="JP2336" s="2" t="s">
        <v>109</v>
      </c>
      <c r="JR2336" s="7" t="s">
        <v>110</v>
      </c>
      <c r="JS2336" s="1"/>
      <c r="JX2336" s="1"/>
      <c r="KG2336" s="1"/>
      <c r="KH2336" s="67"/>
      <c r="KJ2336" s="66"/>
      <c r="KL2336" s="65"/>
      <c r="KN2336" s="53"/>
      <c r="KP2336" s="64"/>
      <c r="KR2336" s="63"/>
      <c r="KV2336" s="1"/>
      <c r="LQ2336" s="1"/>
      <c r="PF2336" s="1"/>
      <c r="PI2336" s="38" t="s">
        <v>26</v>
      </c>
      <c r="PL2336" s="38" t="s">
        <v>26</v>
      </c>
      <c r="PN2336" s="7"/>
      <c r="PQ2336" s="40" t="s">
        <v>27</v>
      </c>
      <c r="PT2336" s="1"/>
      <c r="PZ2336" s="1"/>
      <c r="QC2336" s="38" t="s">
        <v>26</v>
      </c>
      <c r="QF2336" s="38" t="s">
        <v>26</v>
      </c>
      <c r="QH2336" s="7"/>
      <c r="QK2336" s="40" t="s">
        <v>27</v>
      </c>
      <c r="QN2336" s="1"/>
      <c r="QW2336" s="39"/>
      <c r="QZ2336" s="39"/>
      <c r="RE2336" s="39"/>
      <c r="VF2336" s="1"/>
      <c r="VT2336" s="1"/>
    </row>
    <row r="2337" spans="14:592" ht="15" thickBot="1" x14ac:dyDescent="0.35">
      <c r="N2337" s="1"/>
      <c r="O2337" s="34"/>
      <c r="Q2337" s="35"/>
      <c r="S2337" s="36"/>
      <c r="U2337" s="37"/>
      <c r="W2337" s="52"/>
      <c r="Y2337" s="53"/>
      <c r="AI2337" s="1"/>
      <c r="AJ2337" s="2"/>
      <c r="AL2337" s="7"/>
      <c r="AN2337" s="4">
        <f t="array" ref="AN2337:AN2340">BG2498:BG2501</f>
        <v>-7.3821674967636808E-2</v>
      </c>
      <c r="AP2337" s="8">
        <f t="array" ref="AP2337:AP2340">AY2321:AY2324*AJ2340</f>
        <v>-3.0168674576644548E-3</v>
      </c>
      <c r="AU2337" s="2"/>
      <c r="AW2337" s="7"/>
      <c r="AY2337" s="4">
        <f t="array" ref="AY2337:AY2340">CQ2498:CQ2501</f>
        <v>-8.0097097873253809E-2</v>
      </c>
      <c r="BA2337" s="8">
        <f t="array" ref="BA2337:BA2340">AY2321:AY2324*AU2340</f>
        <v>-3.0132140254291906E-3</v>
      </c>
      <c r="BF2337" s="2"/>
      <c r="BH2337" s="7"/>
      <c r="BJ2337" s="4">
        <f t="array" ref="BJ2337:BJ2340">EA2498:EA2501</f>
        <v>-7.7565126423941977E-2</v>
      </c>
      <c r="BL2337" s="8">
        <f t="array" ref="BL2337:BL2340">AY2321:AY2324*BF2340</f>
        <v>-3.0146970742236084E-3</v>
      </c>
      <c r="BM2337" s="1"/>
      <c r="BS2337" s="1"/>
      <c r="BT2337" s="2"/>
      <c r="BV2337" s="7"/>
      <c r="BX2337" s="4">
        <f t="array" ref="BX2337:BX2340">AN2337:AN2340</f>
        <v>-7.3821674967636808E-2</v>
      </c>
      <c r="BZ2337" s="8">
        <f t="array" ref="BZ2337:BZ2340">CI2321:CI2324*BT2340</f>
        <v>-2.9534607292276902E-3</v>
      </c>
      <c r="CE2337" s="2"/>
      <c r="CG2337" s="7"/>
      <c r="CI2337" s="4">
        <f t="array" ref="CI2337:CI2340">AY2337:AY2340</f>
        <v>-8.0097097873253809E-2</v>
      </c>
      <c r="CK2337" s="8">
        <f t="array" ref="CK2337:CK2340">CI2321:CI2324*CE2340</f>
        <v>-2.949841643827689E-3</v>
      </c>
      <c r="CP2337" s="2"/>
      <c r="CR2337" s="7"/>
      <c r="CT2337" s="4">
        <f t="array" ref="CT2337:CT2340">BJ2337:BJ2340</f>
        <v>-7.7565126423941977E-2</v>
      </c>
      <c r="CV2337" s="8">
        <f t="array" ref="CV2337:CV2340">CI2321:CI2324*CP2340</f>
        <v>-2.9513105075515429E-3</v>
      </c>
      <c r="CW2337" s="1"/>
      <c r="DC2337" s="1"/>
      <c r="DD2337" s="2"/>
      <c r="DF2337" s="7"/>
      <c r="DH2337" s="4">
        <f t="array" ref="DH2337:DH2340">BX2337:BX2340</f>
        <v>-7.3821674967636808E-2</v>
      </c>
      <c r="DJ2337" s="8">
        <f t="array" ref="DJ2337:DJ2340">DS2321:DS2324*DD2340</f>
        <v>-2.9789429947945038E-3</v>
      </c>
      <c r="DO2337" s="2"/>
      <c r="DQ2337" s="7"/>
      <c r="DS2337" s="4">
        <f t="array" ref="DS2337:DS2340">CI2337:CI2340</f>
        <v>-8.0097097873253809E-2</v>
      </c>
      <c r="DU2337" s="8">
        <f t="array" ref="DU2337:DU2340">DS2321:DS2324*DO2340</f>
        <v>-2.9753100017153051E-3</v>
      </c>
      <c r="DZ2337" s="2"/>
      <c r="EB2337" s="7"/>
      <c r="ED2337" s="4">
        <f t="array" ref="ED2337:ED2340">CT2337:CT2340</f>
        <v>-7.7565126423941977E-2</v>
      </c>
      <c r="EF2337" s="8">
        <f t="array" ref="EF2337:EF2340">DS2321:DS2324*DZ2340</f>
        <v>-2.9767846086736246E-3</v>
      </c>
      <c r="EG2337" s="1"/>
      <c r="EY2337" s="1"/>
      <c r="FU2337" s="1"/>
      <c r="FV2337" s="2"/>
      <c r="FX2337" s="7"/>
      <c r="FZ2337" s="4">
        <f t="array" ref="FZ2337:FZ2340">GS2498:GS2501</f>
        <v>-3.4137948258381956E-2</v>
      </c>
      <c r="GB2337" s="8">
        <f t="array" ref="GB2337:GB2340">GK2321:GK2324*FV2340</f>
        <v>2.0346931926803957E-3</v>
      </c>
      <c r="GG2337" s="2"/>
      <c r="GI2337" s="7"/>
      <c r="GK2337" s="4">
        <f t="array" ref="GK2337:GK2340">IC2498:IC2501</f>
        <v>-3.7181463851137353E-2</v>
      </c>
      <c r="GM2337" s="8">
        <f t="array" ref="GM2337:GM2340">GK2321:GK2324*GG2340</f>
        <v>2.0288049431409021E-3</v>
      </c>
      <c r="GR2337" s="2"/>
      <c r="GT2337" s="7"/>
      <c r="GV2337" s="4">
        <f t="array" ref="GV2337:GV2340">JM2498:JM2501</f>
        <v>-3.5972735037763048E-2</v>
      </c>
      <c r="GX2337" s="8">
        <f t="array" ref="GX2337:GX2340">GK2321:GK2324*GR2340</f>
        <v>2.031145050014021E-3</v>
      </c>
      <c r="GY2337" s="1"/>
      <c r="HE2337" s="1"/>
      <c r="HF2337" s="2"/>
      <c r="HH2337" s="7"/>
      <c r="HJ2337" s="4">
        <f t="array" ref="HJ2337:HJ2340">FZ2337:FZ2340</f>
        <v>-3.4137948258381956E-2</v>
      </c>
      <c r="HL2337" s="8">
        <f t="array" ref="HL2337:HL2340">HU2321:HU2324*HF2340</f>
        <v>1.991899760584958E-3</v>
      </c>
      <c r="HQ2337" s="2"/>
      <c r="HS2337" s="7"/>
      <c r="HU2337" s="4">
        <f t="array" ref="HU2337:HU2340">GK2337:GK2340</f>
        <v>-3.7181463851137353E-2</v>
      </c>
      <c r="HW2337" s="8">
        <f t="array" ref="HW2337:HW2340">HU2321:HU2324*HQ2340</f>
        <v>1.9861622591636516E-3</v>
      </c>
      <c r="IB2337" s="2"/>
      <c r="ID2337" s="7"/>
      <c r="IF2337" s="4">
        <f t="array" ref="IF2337:IF2340">GV2337:GV2340</f>
        <v>-3.5972735037763048E-2</v>
      </c>
      <c r="IH2337" s="8">
        <f t="array" ref="IH2337:IH2340">HU2321:HU2324*IB2340</f>
        <v>1.9884418270860031E-3</v>
      </c>
      <c r="II2337" s="1"/>
      <c r="IO2337" s="1"/>
      <c r="IP2337" s="2"/>
      <c r="IR2337" s="7"/>
      <c r="IT2337" s="4">
        <f t="array" ref="IT2337:IT2340">HJ2337:HJ2340</f>
        <v>-3.4137948258381956E-2</v>
      </c>
      <c r="IV2337" s="8">
        <f t="array" ref="IV2337:IV2340">JE2321:JE2324*IP2340</f>
        <v>2.0090978776498374E-3</v>
      </c>
      <c r="JA2337" s="2"/>
      <c r="JC2337" s="7"/>
      <c r="JE2337" s="4">
        <f t="array" ref="JE2337:JE2340">HU2337:HU2340</f>
        <v>-3.7181463851137353E-2</v>
      </c>
      <c r="JG2337" s="8">
        <f t="array" ref="JG2337:JG2340">JE2321:JE2324*JA2340</f>
        <v>2.0032996422913881E-3</v>
      </c>
      <c r="JL2337" s="2"/>
      <c r="JN2337" s="7"/>
      <c r="JP2337" s="4">
        <f t="array" ref="JP2337:JP2340">IF2337:IF2340</f>
        <v>-3.5972735037763048E-2</v>
      </c>
      <c r="JR2337" s="8">
        <f t="array" ref="JR2337:JR2340">JE2321:JE2324*JL2340</f>
        <v>2.0056035994819744E-3</v>
      </c>
      <c r="JS2337" s="1"/>
      <c r="JX2337" s="1"/>
      <c r="KG2337" s="1"/>
      <c r="KH2337" s="67"/>
      <c r="KJ2337" s="66"/>
      <c r="KL2337" s="65"/>
      <c r="KN2337" s="53"/>
      <c r="KP2337" s="64"/>
      <c r="KR2337" s="63"/>
      <c r="KV2337" s="1"/>
      <c r="LQ2337" s="1"/>
      <c r="PF2337" s="1"/>
      <c r="PI2337" s="38" t="s">
        <v>26</v>
      </c>
      <c r="PL2337" s="2" t="s">
        <v>38</v>
      </c>
      <c r="PN2337" s="7" t="s">
        <v>39</v>
      </c>
      <c r="PQ2337" s="40" t="s">
        <v>27</v>
      </c>
      <c r="PT2337" s="1"/>
      <c r="PZ2337" s="1"/>
      <c r="QC2337" s="38" t="s">
        <v>26</v>
      </c>
      <c r="QF2337" s="2" t="s">
        <v>38</v>
      </c>
      <c r="QH2337" s="7" t="s">
        <v>39</v>
      </c>
      <c r="QK2337" s="40" t="s">
        <v>27</v>
      </c>
      <c r="QN2337" s="1"/>
      <c r="QW2337" s="39"/>
      <c r="RE2337" s="39"/>
      <c r="VF2337" s="1"/>
      <c r="VT2337" s="1"/>
    </row>
    <row r="2338" spans="14:592" ht="15" thickBot="1" x14ac:dyDescent="0.35">
      <c r="N2338" s="1"/>
      <c r="O2338" s="34"/>
      <c r="Q2338" s="35"/>
      <c r="S2338" s="36"/>
      <c r="U2338" s="37"/>
      <c r="W2338" s="52"/>
      <c r="Y2338" s="53"/>
      <c r="AI2338" s="1"/>
      <c r="AJ2338" s="2"/>
      <c r="AL2338" s="7"/>
      <c r="AN2338" s="5">
        <v>2.9108936388224986</v>
      </c>
      <c r="AP2338" s="9">
        <v>-2.6893087605921791E-3</v>
      </c>
      <c r="AU2338" s="2"/>
      <c r="AW2338" s="7"/>
      <c r="AY2338" s="5">
        <v>2.9125901226886328</v>
      </c>
      <c r="BA2338" s="9">
        <v>-2.6860520025627321E-3</v>
      </c>
      <c r="BF2338" s="2"/>
      <c r="BH2338" s="7"/>
      <c r="BJ2338" s="5">
        <v>2.9119317951057058</v>
      </c>
      <c r="BL2338" s="9">
        <v>-2.6873740281973288E-3</v>
      </c>
      <c r="BM2338" s="1"/>
      <c r="BS2338" s="1"/>
      <c r="BT2338" s="2"/>
      <c r="BV2338" s="7"/>
      <c r="BX2338" s="5">
        <v>2.9108936388224986</v>
      </c>
      <c r="BZ2338" s="9">
        <v>-2.6327864663056775E-3</v>
      </c>
      <c r="CE2338" s="2"/>
      <c r="CG2338" s="7"/>
      <c r="CI2338" s="5">
        <v>2.9125901226886328</v>
      </c>
      <c r="CK2338" s="9">
        <v>-2.6295603258775233E-3</v>
      </c>
      <c r="CP2338" s="2"/>
      <c r="CR2338" s="7"/>
      <c r="CT2338" s="5">
        <v>2.9119317951057058</v>
      </c>
      <c r="CV2338" s="9">
        <v>-2.6308697065964676E-3</v>
      </c>
      <c r="CW2338" s="1"/>
      <c r="DC2338" s="1"/>
      <c r="DD2338" s="2"/>
      <c r="DF2338" s="7"/>
      <c r="DH2338" s="5">
        <v>2.9108936388224986</v>
      </c>
      <c r="DJ2338" s="9">
        <v>-2.6555019753528074E-3</v>
      </c>
      <c r="DO2338" s="2"/>
      <c r="DQ2338" s="7"/>
      <c r="DS2338" s="5">
        <v>2.9125901226886328</v>
      </c>
      <c r="DU2338" s="9">
        <v>-2.6522634372823867E-3</v>
      </c>
      <c r="DZ2338" s="2"/>
      <c r="EB2338" s="7"/>
      <c r="ED2338" s="5">
        <v>2.9119317951057058</v>
      </c>
      <c r="EF2338" s="9">
        <v>-2.6535779376597114E-3</v>
      </c>
      <c r="EG2338" s="1"/>
      <c r="FU2338" s="1"/>
      <c r="FV2338" s="2"/>
      <c r="FX2338" s="7"/>
      <c r="FZ2338" s="5">
        <v>-0.44638108994254311</v>
      </c>
      <c r="GB2338" s="9">
        <v>-7.2702408020632807E-4</v>
      </c>
      <c r="GG2338" s="2"/>
      <c r="GI2338" s="7"/>
      <c r="GK2338" s="5">
        <v>-0.45262121383326925</v>
      </c>
      <c r="GM2338" s="9">
        <v>-7.249201270300578E-4</v>
      </c>
      <c r="GR2338" s="2"/>
      <c r="GT2338" s="7"/>
      <c r="GV2338" s="5">
        <v>-0.45011271393707658</v>
      </c>
      <c r="GX2338" s="9">
        <v>-7.2575627965156062E-4</v>
      </c>
      <c r="GY2338" s="1"/>
      <c r="HE2338" s="1"/>
      <c r="HF2338" s="2"/>
      <c r="HH2338" s="7"/>
      <c r="HJ2338" s="5">
        <v>-0.44638108994254311</v>
      </c>
      <c r="HL2338" s="9">
        <v>-7.1173339376771438E-4</v>
      </c>
      <c r="HQ2338" s="2"/>
      <c r="HS2338" s="7"/>
      <c r="HU2338" s="5">
        <v>-0.45262121383326925</v>
      </c>
      <c r="HW2338" s="9">
        <v>-7.0968330498356088E-4</v>
      </c>
      <c r="IB2338" s="2"/>
      <c r="ID2338" s="7"/>
      <c r="IF2338" s="5">
        <v>-0.45011271393707658</v>
      </c>
      <c r="IH2338" s="9">
        <v>-7.1049782619883671E-4</v>
      </c>
      <c r="II2338" s="1"/>
      <c r="IO2338" s="1"/>
      <c r="IP2338" s="2"/>
      <c r="IR2338" s="7"/>
      <c r="IT2338" s="5">
        <v>-0.44638108994254311</v>
      </c>
      <c r="IV2338" s="9">
        <v>-7.1787851937454047E-4</v>
      </c>
      <c r="JA2338" s="2"/>
      <c r="JC2338" s="7"/>
      <c r="JE2338" s="5">
        <v>-0.45262121383326925</v>
      </c>
      <c r="JG2338" s="9">
        <v>-7.1580672951282519E-4</v>
      </c>
      <c r="JL2338" s="2"/>
      <c r="JN2338" s="7"/>
      <c r="JP2338" s="5">
        <v>-0.45011271393707658</v>
      </c>
      <c r="JR2338" s="9">
        <v>-7.1662996535169592E-4</v>
      </c>
      <c r="JS2338" s="1"/>
      <c r="JX2338" s="1"/>
      <c r="KG2338" s="1"/>
      <c r="KH2338" s="67"/>
      <c r="KJ2338" s="66"/>
      <c r="KL2338" s="65"/>
      <c r="KN2338" s="53"/>
      <c r="KP2338" s="64"/>
      <c r="KR2338" s="63"/>
      <c r="KV2338" s="1"/>
      <c r="LQ2338" s="1"/>
      <c r="PF2338" s="1"/>
      <c r="PI2338" s="38" t="s">
        <v>26</v>
      </c>
      <c r="PL2338" s="3">
        <f>SQRT(PL2341+PH2361)</f>
        <v>1.2706421652179105</v>
      </c>
      <c r="PN2338" s="41">
        <f>PN2335*((-1)/(PL2338^2))</f>
        <v>-2.1373797826217591E-4</v>
      </c>
      <c r="PQ2338" s="40" t="s">
        <v>27</v>
      </c>
      <c r="PT2338" s="1"/>
      <c r="PZ2338" s="1"/>
      <c r="QC2338" s="38" t="s">
        <v>26</v>
      </c>
      <c r="QF2338" s="3">
        <f>SQRT(QF2341+QB2361)</f>
        <v>0.46717745775489883</v>
      </c>
      <c r="QH2338" s="41">
        <f>QH2335*((-1)/(QF2338^2))</f>
        <v>8.59904773958282E-5</v>
      </c>
      <c r="QK2338" s="40" t="s">
        <v>27</v>
      </c>
      <c r="QN2338" s="1"/>
      <c r="QW2338" s="39"/>
      <c r="RE2338" s="39"/>
      <c r="VF2338" s="1"/>
      <c r="VT2338" s="1"/>
    </row>
    <row r="2339" spans="14:592" ht="15" thickBot="1" x14ac:dyDescent="0.35">
      <c r="N2339" s="1"/>
      <c r="O2339" s="34"/>
      <c r="Q2339" s="35"/>
      <c r="S2339" s="36"/>
      <c r="U2339" s="37"/>
      <c r="W2339" s="52"/>
      <c r="Y2339" s="53"/>
      <c r="AI2339" s="1"/>
      <c r="AJ2339" s="2" t="s">
        <v>111</v>
      </c>
      <c r="AL2339" s="7" t="s">
        <v>112</v>
      </c>
      <c r="AN2339" s="5">
        <v>1.2615926200079817</v>
      </c>
      <c r="AP2339" s="9">
        <v>-4.6040067036927073E-3</v>
      </c>
      <c r="AU2339" s="2" t="s">
        <v>113</v>
      </c>
      <c r="AW2339" s="7" t="s">
        <v>114</v>
      </c>
      <c r="AY2339" s="5">
        <v>1.263861210316068</v>
      </c>
      <c r="BA2339" s="9">
        <v>-4.5984312428086335E-3</v>
      </c>
      <c r="BF2339" s="2" t="s">
        <v>115</v>
      </c>
      <c r="BH2339" s="7" t="s">
        <v>116</v>
      </c>
      <c r="BJ2339" s="5">
        <v>1.2629746382346734</v>
      </c>
      <c r="BL2339" s="9">
        <v>-4.6006945065042446E-3</v>
      </c>
      <c r="BM2339" s="1"/>
      <c r="BS2339" s="1"/>
      <c r="BT2339" s="2" t="s">
        <v>117</v>
      </c>
      <c r="BV2339" s="7" t="s">
        <v>118</v>
      </c>
      <c r="BX2339" s="5">
        <v>1.2615926200079817</v>
      </c>
      <c r="BZ2339" s="9">
        <v>-4.5072424252221889E-3</v>
      </c>
      <c r="CE2339" s="2" t="s">
        <v>119</v>
      </c>
      <c r="CG2339" s="7" t="s">
        <v>120</v>
      </c>
      <c r="CI2339" s="5">
        <v>1.263861210316068</v>
      </c>
      <c r="CK2339" s="9">
        <v>-4.5017193806480863E-3</v>
      </c>
      <c r="CP2339" s="2" t="s">
        <v>121</v>
      </c>
      <c r="CR2339" s="7" t="s">
        <v>122</v>
      </c>
      <c r="CT2339" s="5">
        <v>1.2629746382346734</v>
      </c>
      <c r="CV2339" s="9">
        <v>-4.5039609966707767E-3</v>
      </c>
      <c r="CW2339" s="1"/>
      <c r="DC2339" s="1"/>
      <c r="DD2339" s="2" t="s">
        <v>223</v>
      </c>
      <c r="DF2339" s="7" t="s">
        <v>224</v>
      </c>
      <c r="DH2339" s="5">
        <v>1.2615926200079817</v>
      </c>
      <c r="DJ2339" s="9">
        <v>-4.5461306174087012E-3</v>
      </c>
      <c r="DO2339" s="2" t="s">
        <v>225</v>
      </c>
      <c r="DQ2339" s="7" t="s">
        <v>226</v>
      </c>
      <c r="DS2339" s="5">
        <v>1.263861210316068</v>
      </c>
      <c r="DU2339" s="9">
        <v>-4.5405863484854489E-3</v>
      </c>
      <c r="DZ2339" s="2" t="s">
        <v>227</v>
      </c>
      <c r="EB2339" s="7" t="s">
        <v>228</v>
      </c>
      <c r="ED2339" s="5">
        <v>1.2629746382346734</v>
      </c>
      <c r="EF2339" s="9">
        <v>-4.5428367291921543E-3</v>
      </c>
      <c r="EG2339" s="1"/>
      <c r="EY2339" s="1"/>
      <c r="FU2339" s="1"/>
      <c r="FV2339" s="2" t="s">
        <v>111</v>
      </c>
      <c r="FX2339" s="7" t="s">
        <v>112</v>
      </c>
      <c r="FZ2339" s="5">
        <v>0.61447338822661857</v>
      </c>
      <c r="GB2339" s="9">
        <v>-4.4784894458877707E-3</v>
      </c>
      <c r="GG2339" s="2" t="s">
        <v>113</v>
      </c>
      <c r="GI2339" s="7" t="s">
        <v>114</v>
      </c>
      <c r="GK2339" s="5">
        <v>0.61414679179854148</v>
      </c>
      <c r="GM2339" s="9">
        <v>-4.4655290332259309E-3</v>
      </c>
      <c r="GR2339" s="2" t="s">
        <v>115</v>
      </c>
      <c r="GT2339" s="7" t="s">
        <v>116</v>
      </c>
      <c r="GV2339" s="5">
        <v>0.61429741608242239</v>
      </c>
      <c r="GX2339" s="9">
        <v>-4.470679757655153E-3</v>
      </c>
      <c r="GY2339" s="1"/>
      <c r="HE2339" s="1"/>
      <c r="HF2339" s="2" t="s">
        <v>117</v>
      </c>
      <c r="HH2339" s="7" t="s">
        <v>118</v>
      </c>
      <c r="HJ2339" s="5">
        <v>0.61447338822661857</v>
      </c>
      <c r="HL2339" s="9">
        <v>-4.3842983734046206E-3</v>
      </c>
      <c r="HQ2339" s="2" t="s">
        <v>119</v>
      </c>
      <c r="HS2339" s="7" t="s">
        <v>120</v>
      </c>
      <c r="HU2339" s="5">
        <v>0.61414679179854148</v>
      </c>
      <c r="HW2339" s="9">
        <v>-4.3716697669623703E-3</v>
      </c>
      <c r="IB2339" s="2" t="s">
        <v>121</v>
      </c>
      <c r="ID2339" s="7" t="s">
        <v>122</v>
      </c>
      <c r="IF2339" s="5">
        <v>0.61429741608242239</v>
      </c>
      <c r="IH2339" s="9">
        <v>-4.3766872413010865E-3</v>
      </c>
      <c r="II2339" s="1"/>
      <c r="IO2339" s="1"/>
      <c r="IP2339" s="2" t="s">
        <v>223</v>
      </c>
      <c r="IR2339" s="7" t="s">
        <v>224</v>
      </c>
      <c r="IT2339" s="5">
        <v>0.61447338822661857</v>
      </c>
      <c r="IV2339" s="9">
        <v>-4.4221525255889807E-3</v>
      </c>
      <c r="JA2339" s="2" t="s">
        <v>225</v>
      </c>
      <c r="JC2339" s="7" t="s">
        <v>226</v>
      </c>
      <c r="JE2339" s="5">
        <v>0.61414679179854148</v>
      </c>
      <c r="JG2339" s="9">
        <v>-4.40939023987878E-3</v>
      </c>
      <c r="JL2339" s="2" t="s">
        <v>227</v>
      </c>
      <c r="JN2339" s="7" t="s">
        <v>228</v>
      </c>
      <c r="JP2339" s="5">
        <v>0.61429741608242239</v>
      </c>
      <c r="JR2339" s="9">
        <v>-4.4144613965519022E-3</v>
      </c>
      <c r="JS2339" s="1"/>
      <c r="JX2339" s="1"/>
      <c r="KG2339" s="1"/>
      <c r="KH2339" s="67"/>
      <c r="KJ2339" s="66"/>
      <c r="KL2339" s="65"/>
      <c r="KN2339" s="53"/>
      <c r="KP2339" s="64"/>
      <c r="KR2339" s="63"/>
      <c r="KV2339" s="1"/>
      <c r="LQ2339" s="1"/>
      <c r="PF2339" s="1"/>
      <c r="PI2339" s="38" t="s">
        <v>26</v>
      </c>
      <c r="PL2339" s="38" t="s">
        <v>26</v>
      </c>
      <c r="PN2339" s="7"/>
      <c r="PQ2339" s="7" t="s">
        <v>40</v>
      </c>
      <c r="PR2339" s="7" t="s">
        <v>41</v>
      </c>
      <c r="PT2339" s="1"/>
      <c r="PZ2339" s="1"/>
      <c r="QC2339" s="38" t="s">
        <v>26</v>
      </c>
      <c r="QF2339" s="38" t="s">
        <v>26</v>
      </c>
      <c r="QH2339" s="7"/>
      <c r="QK2339" s="7" t="s">
        <v>40</v>
      </c>
      <c r="QL2339" s="7" t="s">
        <v>41</v>
      </c>
      <c r="QN2339" s="1"/>
      <c r="QW2339" s="39"/>
      <c r="QZ2339" s="39"/>
      <c r="VF2339" s="1"/>
      <c r="VT2339" s="1"/>
    </row>
    <row r="2340" spans="14:592" ht="15" thickBot="1" x14ac:dyDescent="0.35">
      <c r="N2340" s="1"/>
      <c r="O2340" s="34"/>
      <c r="Q2340" s="35"/>
      <c r="S2340" s="36"/>
      <c r="U2340" s="37"/>
      <c r="W2340" s="52"/>
      <c r="Y2340" s="53"/>
      <c r="AI2340" s="1"/>
      <c r="AJ2340" s="3">
        <f>AM2385</f>
        <v>0.33354796234605427</v>
      </c>
      <c r="AL2340" s="41">
        <f t="array" ref="AL2340">SUM(AY2321:AY2324*AN2337:AN2340)</f>
        <v>-3.8740677800896184E-2</v>
      </c>
      <c r="AN2340" s="6">
        <v>0.11237544398079791</v>
      </c>
      <c r="AP2340" s="10">
        <v>4.3789664109659321E-3</v>
      </c>
      <c r="AU2340" s="3">
        <f>AW2385</f>
        <v>0.33314403512858709</v>
      </c>
      <c r="AW2340" s="41">
        <f t="array" ref="AW2340">SUM(AY2321:AY2324*AY2337:AY2340)</f>
        <v>-3.8825975392493606E-2</v>
      </c>
      <c r="AY2340" s="6">
        <v>0.10498192229802222</v>
      </c>
      <c r="BA2340" s="10">
        <v>4.373663474304821E-3</v>
      </c>
      <c r="BF2340" s="3">
        <f>BG2385</f>
        <v>0.33330800252535853</v>
      </c>
      <c r="BH2340" s="41">
        <f t="array" ref="BH2340">SUM(AY2321:AY2324*BJ2337:BJ2340)</f>
        <v>-3.8792151902451874E-2</v>
      </c>
      <c r="BJ2340" s="6">
        <v>0.10796622208098855</v>
      </c>
      <c r="BL2340" s="10">
        <v>4.3758161114185526E-3</v>
      </c>
      <c r="BM2340" s="1"/>
      <c r="BS2340" s="1"/>
      <c r="BT2340" s="3">
        <f>BW2385</f>
        <v>0.33355051983088513</v>
      </c>
      <c r="BV2340" s="41">
        <f t="array" ref="BV2340">SUM(CI2321:CI2324*BX2337:BX2340)</f>
        <v>-3.7926158444392503E-2</v>
      </c>
      <c r="BX2340" s="6">
        <v>0.11237544398079791</v>
      </c>
      <c r="BZ2340" s="10">
        <v>4.2869318957112299E-3</v>
      </c>
      <c r="CE2340" s="3">
        <f>CG2385</f>
        <v>0.33314179666604443</v>
      </c>
      <c r="CG2340" s="41">
        <f t="array" ref="CG2340">SUM(CI2321:CI2324*CI2337:CI2340)</f>
        <v>-3.8009662661599927E-2</v>
      </c>
      <c r="CI2340" s="6">
        <v>0.10498192229802222</v>
      </c>
      <c r="CK2340" s="10">
        <v>4.2816788132913315E-3</v>
      </c>
      <c r="CP2340" s="3">
        <f>CQ2385</f>
        <v>0.33330768350307044</v>
      </c>
      <c r="CR2340" s="41">
        <f t="array" ref="CR2340">SUM(CI2321:CI2324*CT2337:CT2340)</f>
        <v>-3.7976550307472878E-2</v>
      </c>
      <c r="CT2340" s="6">
        <v>0.10796622208098855</v>
      </c>
      <c r="CV2340" s="10">
        <v>4.2838108608536799E-3</v>
      </c>
      <c r="CW2340" s="1"/>
      <c r="DC2340" s="1"/>
      <c r="DD2340" s="3">
        <f>DG2385</f>
        <v>0.33354948511979976</v>
      </c>
      <c r="DF2340" s="41">
        <f t="array" ref="DF2340">SUM(DS2321:DS2324*DH2337:DH2340)</f>
        <v>-3.8253501519966822E-2</v>
      </c>
      <c r="DH2340" s="6">
        <v>0.11237544398079791</v>
      </c>
      <c r="DJ2340" s="10">
        <v>4.3239192630908961E-3</v>
      </c>
      <c r="DO2340" s="3">
        <f>DQ2385</f>
        <v>0.3331427022531494</v>
      </c>
      <c r="DQ2340" s="41">
        <f t="array" ref="DQ2340">SUM(DS2321:DS2324*DS2337:DS2340)</f>
        <v>-3.8337726467361666E-2</v>
      </c>
      <c r="DS2340" s="6">
        <v>0.10498192229802222</v>
      </c>
      <c r="DU2340" s="10">
        <v>4.3186459937516464E-3</v>
      </c>
      <c r="DZ2340" s="3">
        <f>EA2385</f>
        <v>0.33330781262705084</v>
      </c>
      <c r="EB2340" s="41">
        <f t="array" ref="EB2340">SUM(DS2321:DS2324*ED2337:ED2340)</f>
        <v>-3.8304328318408992E-2</v>
      </c>
      <c r="ED2340" s="6">
        <v>0.10796622208098855</v>
      </c>
      <c r="EF2340" s="10">
        <v>4.3207863775870225E-3</v>
      </c>
      <c r="EG2340" s="1"/>
      <c r="FU2340" s="1"/>
      <c r="FV2340" s="3">
        <f>FY2385</f>
        <v>0.33384943640495091</v>
      </c>
      <c r="FX2340" s="41">
        <f t="array" ref="FX2340">SUM(GK2321:GK2324*FZ2337:FZ2340)</f>
        <v>-2.2197282657975166E-4</v>
      </c>
      <c r="FZ2340" s="6">
        <v>1.4851429608375968</v>
      </c>
      <c r="GB2340" s="10">
        <v>1.6313160378385329E-3</v>
      </c>
      <c r="GG2340" s="3">
        <f>GI2385</f>
        <v>0.33288330116783343</v>
      </c>
      <c r="GI2340" s="41">
        <f t="array" ref="GI2340">SUM(GK2321:GK2324*GK2337:GK2340)</f>
        <v>-2.3191166827101969E-4</v>
      </c>
      <c r="GK2340" s="6">
        <v>1.4832274305819582</v>
      </c>
      <c r="GM2340" s="10">
        <v>1.6265951315401653E-3</v>
      </c>
      <c r="GR2340" s="3">
        <f>GS2385</f>
        <v>0.33326726242721566</v>
      </c>
      <c r="GT2340" s="41">
        <f t="array" ref="GT2340">SUM(GK2321:GK2324*GV2337:GV2340)</f>
        <v>-2.2818858785821072E-4</v>
      </c>
      <c r="GV2340" s="6">
        <v>1.4840132164596092</v>
      </c>
      <c r="GX2340" s="10">
        <v>1.6284713131119654E-3</v>
      </c>
      <c r="GY2340" s="1"/>
      <c r="HE2340" s="1"/>
      <c r="HF2340" s="3">
        <f>HI2385</f>
        <v>0.33384705880005644</v>
      </c>
      <c r="HH2340" s="41">
        <f t="array" ref="HH2340">SUM(HU2321:HU2324*HJ2337:HJ2340)</f>
        <v>-2.1730586734903645E-4</v>
      </c>
      <c r="HJ2340" s="6">
        <v>1.4851429608375968</v>
      </c>
      <c r="HL2340" s="10">
        <v>1.5970063874486977E-3</v>
      </c>
      <c r="HQ2340" s="3">
        <f>HS2385</f>
        <v>0.33288544014219701</v>
      </c>
      <c r="HS2340" s="41">
        <f t="array" ref="HS2340">SUM(HU2321:HU2324*HU2337:HU2340)</f>
        <v>-2.2703574576453649E-4</v>
      </c>
      <c r="HU2340" s="6">
        <v>1.4832274305819582</v>
      </c>
      <c r="HW2340" s="10">
        <v>1.59240634351118E-3</v>
      </c>
      <c r="IB2340" s="3">
        <f>IC2385</f>
        <v>0.33326750105774655</v>
      </c>
      <c r="ID2340" s="41">
        <f t="array" ref="ID2340">SUM(HU2321:HU2324*IF2337:IF2340)</f>
        <v>-2.2339094279121095E-4</v>
      </c>
      <c r="IF2340" s="6">
        <v>1.4840132164596092</v>
      </c>
      <c r="IH2340" s="10">
        <v>1.5942339879562745E-3</v>
      </c>
      <c r="II2340" s="1"/>
      <c r="IO2340" s="1"/>
      <c r="IP2340" s="3">
        <f>IS2385</f>
        <v>0.33384803986915856</v>
      </c>
      <c r="IR2340" s="41">
        <f t="array" ref="IR2340">SUM(JE2321:JE2324*IT2337:IT2340)</f>
        <v>-2.191814480531221E-4</v>
      </c>
      <c r="IT2340" s="6">
        <v>1.4851429608375968</v>
      </c>
      <c r="IV2340" s="10">
        <v>1.6107949843189727E-3</v>
      </c>
      <c r="JA2340" s="3">
        <f>JC2385</f>
        <v>0.3328845579349769</v>
      </c>
      <c r="JC2340" s="41">
        <f t="array" ref="JC2340">SUM(JE2321:JE2324*JE2337:JE2340)</f>
        <v>-2.2899530566546523E-4</v>
      </c>
      <c r="JE2340" s="6">
        <v>1.4832274305819582</v>
      </c>
      <c r="JG2340" s="10">
        <v>1.6061462469243485E-3</v>
      </c>
      <c r="JL2340" s="3">
        <f>JM2385</f>
        <v>0.33326740219586448</v>
      </c>
      <c r="JN2340" s="41">
        <f t="array" ref="JN2340">SUM(JE2321:JE2324*JP2337:JP2340)</f>
        <v>-2.2531904416683325E-4</v>
      </c>
      <c r="JP2340" s="6">
        <v>1.4840132164596092</v>
      </c>
      <c r="JR2340" s="10">
        <v>1.6079934454744874E-3</v>
      </c>
      <c r="JS2340" s="1"/>
      <c r="JX2340" s="1"/>
      <c r="KG2340" s="1"/>
      <c r="KH2340" s="67"/>
      <c r="KJ2340" s="66"/>
      <c r="KL2340" s="65"/>
      <c r="KN2340" s="53"/>
      <c r="KP2340" s="64"/>
      <c r="KR2340" s="63"/>
      <c r="KV2340" s="1"/>
      <c r="LQ2340" s="1"/>
      <c r="PF2340" s="1"/>
      <c r="PI2340" s="38" t="s">
        <v>26</v>
      </c>
      <c r="PL2340" s="38" t="s">
        <v>42</v>
      </c>
      <c r="PN2340" s="7" t="s">
        <v>43</v>
      </c>
      <c r="PQ2340" s="8">
        <f t="array" ref="PQ2340:PQ2342">PQ2330:PQ2332*PL2335</f>
        <v>-1.52109994897553E-4</v>
      </c>
      <c r="PR2340" s="8">
        <f t="array" ref="PR2340:PR2342">PN2344:PN2346*2*PI2350:PI2352</f>
        <v>8.3856082449270601E-5</v>
      </c>
      <c r="PT2340" s="1"/>
      <c r="PZ2340" s="1"/>
      <c r="QC2340" s="38" t="s">
        <v>26</v>
      </c>
      <c r="QF2340" s="38" t="s">
        <v>42</v>
      </c>
      <c r="QH2340" s="7" t="s">
        <v>43</v>
      </c>
      <c r="QK2340" s="8">
        <f t="array" ref="QK2340:QK2342">QK2330:QK2332*QF2335</f>
        <v>4.036014129008426E-5</v>
      </c>
      <c r="QL2340" s="8">
        <f t="array" ref="QL2340:QL2342">QH2344:QH2346*2*QC2350:QC2352</f>
        <v>-4.0457789846389156E-5</v>
      </c>
      <c r="QN2340" s="1"/>
      <c r="QW2340" s="39"/>
      <c r="QZ2340" s="39"/>
      <c r="VF2340" s="1"/>
      <c r="VT2340" s="1"/>
    </row>
    <row r="2341" spans="14:592" ht="15" thickBot="1" x14ac:dyDescent="0.35">
      <c r="N2341" s="1"/>
      <c r="O2341" s="34"/>
      <c r="Q2341" s="35"/>
      <c r="S2341" s="36"/>
      <c r="U2341" s="37"/>
      <c r="W2341" s="52"/>
      <c r="Y2341" s="53"/>
      <c r="AI2341" s="1"/>
      <c r="AJ2341" s="2"/>
      <c r="AK2341" s="1"/>
      <c r="AL2341" s="7"/>
      <c r="AM2341" s="1"/>
      <c r="AN2341" s="2"/>
      <c r="AO2341" s="1"/>
      <c r="AP2341" s="7"/>
      <c r="AQ2341" s="1"/>
      <c r="AR2341" s="1"/>
      <c r="AS2341" s="1"/>
      <c r="AT2341" s="1"/>
      <c r="AU2341" s="2"/>
      <c r="AV2341" s="1"/>
      <c r="AW2341" s="7"/>
      <c r="AX2341" s="1"/>
      <c r="AY2341" s="2"/>
      <c r="AZ2341" s="1"/>
      <c r="BA2341" s="7"/>
      <c r="BB2341" s="1"/>
      <c r="BC2341" s="1"/>
      <c r="BD2341" s="1"/>
      <c r="BE2341" s="1"/>
      <c r="BF2341" s="2"/>
      <c r="BG2341" s="1"/>
      <c r="BH2341" s="7"/>
      <c r="BI2341" s="1"/>
      <c r="BJ2341" s="2"/>
      <c r="BK2341" s="1"/>
      <c r="BL2341" s="7"/>
      <c r="BM2341" s="1"/>
      <c r="BS2341" s="1"/>
      <c r="BT2341" s="2"/>
      <c r="BU2341" s="1"/>
      <c r="BV2341" s="7"/>
      <c r="BW2341" s="1"/>
      <c r="BX2341" s="2"/>
      <c r="BY2341" s="1"/>
      <c r="BZ2341" s="7"/>
      <c r="CA2341" s="1"/>
      <c r="CB2341" s="1"/>
      <c r="CC2341" s="1"/>
      <c r="CD2341" s="1"/>
      <c r="CE2341" s="2"/>
      <c r="CF2341" s="1"/>
      <c r="CG2341" s="7"/>
      <c r="CH2341" s="1"/>
      <c r="CI2341" s="2"/>
      <c r="CJ2341" s="1"/>
      <c r="CK2341" s="7"/>
      <c r="CL2341" s="1"/>
      <c r="CM2341" s="1"/>
      <c r="CN2341" s="1"/>
      <c r="CO2341" s="1"/>
      <c r="CP2341" s="2"/>
      <c r="CQ2341" s="1"/>
      <c r="CR2341" s="7"/>
      <c r="CS2341" s="1"/>
      <c r="CT2341" s="2"/>
      <c r="CU2341" s="1"/>
      <c r="CV2341" s="7"/>
      <c r="CW2341" s="1"/>
      <c r="DC2341" s="1"/>
      <c r="DD2341" s="2"/>
      <c r="DE2341" s="1"/>
      <c r="DF2341" s="7"/>
      <c r="DG2341" s="1"/>
      <c r="DH2341" s="2"/>
      <c r="DI2341" s="1"/>
      <c r="DJ2341" s="7"/>
      <c r="DK2341" s="1"/>
      <c r="DL2341" s="1"/>
      <c r="DM2341" s="1"/>
      <c r="DN2341" s="1"/>
      <c r="DO2341" s="2"/>
      <c r="DP2341" s="1"/>
      <c r="DQ2341" s="7"/>
      <c r="DR2341" s="1"/>
      <c r="DS2341" s="2"/>
      <c r="DT2341" s="1"/>
      <c r="DU2341" s="7"/>
      <c r="DV2341" s="1"/>
      <c r="DW2341" s="1"/>
      <c r="DX2341" s="1"/>
      <c r="DY2341" s="1"/>
      <c r="DZ2341" s="2"/>
      <c r="EA2341" s="1"/>
      <c r="EB2341" s="7"/>
      <c r="EC2341" s="1"/>
      <c r="ED2341" s="2"/>
      <c r="EE2341" s="1"/>
      <c r="EF2341" s="7"/>
      <c r="EG2341" s="1"/>
      <c r="EY2341" s="1"/>
      <c r="FU2341" s="1"/>
      <c r="FV2341" s="2"/>
      <c r="FW2341" s="1"/>
      <c r="FX2341" s="7"/>
      <c r="FY2341" s="1"/>
      <c r="FZ2341" s="2"/>
      <c r="GA2341" s="1"/>
      <c r="GB2341" s="7"/>
      <c r="GC2341" s="1"/>
      <c r="GD2341" s="1"/>
      <c r="GE2341" s="1"/>
      <c r="GF2341" s="1"/>
      <c r="GG2341" s="2"/>
      <c r="GH2341" s="1"/>
      <c r="GI2341" s="7"/>
      <c r="GJ2341" s="1"/>
      <c r="GK2341" s="2"/>
      <c r="GL2341" s="1"/>
      <c r="GM2341" s="7"/>
      <c r="GN2341" s="1"/>
      <c r="GO2341" s="1"/>
      <c r="GP2341" s="1"/>
      <c r="GQ2341" s="1"/>
      <c r="GR2341" s="2"/>
      <c r="GS2341" s="1"/>
      <c r="GT2341" s="7"/>
      <c r="GU2341" s="1"/>
      <c r="GV2341" s="2"/>
      <c r="GW2341" s="1"/>
      <c r="GX2341" s="7"/>
      <c r="GY2341" s="1"/>
      <c r="HE2341" s="1"/>
      <c r="HF2341" s="2"/>
      <c r="HG2341" s="1"/>
      <c r="HH2341" s="7"/>
      <c r="HI2341" s="1"/>
      <c r="HJ2341" s="2"/>
      <c r="HK2341" s="1"/>
      <c r="HL2341" s="7"/>
      <c r="HM2341" s="1"/>
      <c r="HN2341" s="1"/>
      <c r="HO2341" s="1"/>
      <c r="HP2341" s="1"/>
      <c r="HQ2341" s="2"/>
      <c r="HR2341" s="1"/>
      <c r="HS2341" s="7"/>
      <c r="HT2341" s="1"/>
      <c r="HU2341" s="2"/>
      <c r="HV2341" s="1"/>
      <c r="HW2341" s="7"/>
      <c r="HX2341" s="1"/>
      <c r="HY2341" s="1"/>
      <c r="HZ2341" s="1"/>
      <c r="IA2341" s="1"/>
      <c r="IB2341" s="2"/>
      <c r="IC2341" s="1"/>
      <c r="ID2341" s="7"/>
      <c r="IE2341" s="1"/>
      <c r="IF2341" s="2"/>
      <c r="IG2341" s="1"/>
      <c r="IH2341" s="7"/>
      <c r="II2341" s="1"/>
      <c r="IO2341" s="1"/>
      <c r="IP2341" s="2"/>
      <c r="IQ2341" s="1"/>
      <c r="IR2341" s="7"/>
      <c r="IS2341" s="1"/>
      <c r="IT2341" s="2"/>
      <c r="IU2341" s="1"/>
      <c r="IV2341" s="7"/>
      <c r="IW2341" s="1"/>
      <c r="IX2341" s="1"/>
      <c r="IY2341" s="1"/>
      <c r="IZ2341" s="1"/>
      <c r="JA2341" s="2"/>
      <c r="JB2341" s="1"/>
      <c r="JC2341" s="7"/>
      <c r="JD2341" s="1"/>
      <c r="JE2341" s="2"/>
      <c r="JF2341" s="1"/>
      <c r="JG2341" s="7"/>
      <c r="JH2341" s="1"/>
      <c r="JI2341" s="1"/>
      <c r="JJ2341" s="1"/>
      <c r="JK2341" s="1"/>
      <c r="JL2341" s="2"/>
      <c r="JM2341" s="1"/>
      <c r="JN2341" s="7"/>
      <c r="JO2341" s="1"/>
      <c r="JP2341" s="2"/>
      <c r="JQ2341" s="1"/>
      <c r="JR2341" s="7"/>
      <c r="JS2341" s="1"/>
      <c r="JX2341" s="1"/>
      <c r="KG2341" s="1"/>
      <c r="KH2341" s="67"/>
      <c r="KJ2341" s="66"/>
      <c r="KL2341" s="65"/>
      <c r="KN2341" s="53"/>
      <c r="KP2341" s="64"/>
      <c r="KR2341" s="63"/>
      <c r="KV2341" s="1"/>
      <c r="LQ2341" s="1"/>
      <c r="PF2341" s="1"/>
      <c r="PI2341" s="38" t="s">
        <v>26</v>
      </c>
      <c r="PL2341" s="3">
        <f>AVERAGE(PL2344:PL2346)</f>
        <v>1.61453150202966</v>
      </c>
      <c r="PN2341" s="41">
        <f t="array" ref="PN2341">PN2338*0.5*(1/(SQRT(PL2341+PH2361)))</f>
        <v>-8.4106282678538628E-5</v>
      </c>
      <c r="PQ2341" s="9">
        <v>1.2018696362984364E-4</v>
      </c>
      <c r="PR2341" s="9">
        <v>6.4465931957280386E-6</v>
      </c>
      <c r="PT2341" s="1"/>
      <c r="PZ2341" s="1"/>
      <c r="QC2341" s="38" t="s">
        <v>26</v>
      </c>
      <c r="QF2341" s="3">
        <f>AVERAGE(QF2344:QF2346)</f>
        <v>0.2182547670343303</v>
      </c>
      <c r="QH2341" s="41">
        <f t="array" ref="QH2341">QH2338*0.5*(1/(SQRT(QF2341+QB2361)))</f>
        <v>9.2031920599369401E-5</v>
      </c>
      <c r="QK2341" s="9">
        <v>-3.9552618688114124E-5</v>
      </c>
      <c r="QL2341" s="9">
        <v>1.8045073833078622E-5</v>
      </c>
      <c r="QN2341" s="1"/>
      <c r="QW2341" s="39"/>
      <c r="VF2341" s="1"/>
      <c r="VT2341" s="1"/>
    </row>
    <row r="2342" spans="14:592" ht="15" thickBot="1" x14ac:dyDescent="0.35">
      <c r="N2342" s="1"/>
      <c r="O2342" s="34"/>
      <c r="Q2342" s="35"/>
      <c r="S2342" s="36"/>
      <c r="U2342" s="37"/>
      <c r="W2342" s="52"/>
      <c r="Y2342" s="53"/>
      <c r="AI2342" s="1"/>
      <c r="AJ2342" s="2"/>
      <c r="AL2342" s="7"/>
      <c r="AN2342" s="34"/>
      <c r="AP2342" s="35"/>
      <c r="AU2342" s="2"/>
      <c r="AW2342" s="7"/>
      <c r="AY2342" s="36"/>
      <c r="BA2342" s="37"/>
      <c r="BF2342" s="2"/>
      <c r="BH2342" s="7"/>
      <c r="BJ2342" s="52"/>
      <c r="BL2342" s="53"/>
      <c r="BT2342" s="2"/>
      <c r="BV2342" s="7"/>
      <c r="BX2342" s="34"/>
      <c r="BZ2342" s="35"/>
      <c r="CE2342" s="2"/>
      <c r="CG2342" s="7"/>
      <c r="CI2342" s="36"/>
      <c r="CK2342" s="37"/>
      <c r="CP2342" s="2"/>
      <c r="CR2342" s="7"/>
      <c r="CT2342" s="52"/>
      <c r="CV2342" s="53"/>
      <c r="DD2342" s="2"/>
      <c r="DF2342" s="7"/>
      <c r="DH2342" s="34"/>
      <c r="DJ2342" s="35"/>
      <c r="DO2342" s="2"/>
      <c r="DQ2342" s="7"/>
      <c r="DS2342" s="36"/>
      <c r="DU2342" s="37"/>
      <c r="DZ2342" s="2"/>
      <c r="EB2342" s="7"/>
      <c r="ED2342" s="52"/>
      <c r="EF2342" s="53"/>
      <c r="FV2342" s="2"/>
      <c r="FX2342" s="7"/>
      <c r="FZ2342" s="34"/>
      <c r="GB2342" s="35"/>
      <c r="GG2342" s="2"/>
      <c r="GI2342" s="7"/>
      <c r="GK2342" s="36"/>
      <c r="GM2342" s="37"/>
      <c r="GR2342" s="2"/>
      <c r="GT2342" s="7"/>
      <c r="GV2342" s="52"/>
      <c r="GX2342" s="53"/>
      <c r="HF2342" s="2"/>
      <c r="HH2342" s="7"/>
      <c r="HJ2342" s="34"/>
      <c r="HL2342" s="35"/>
      <c r="HQ2342" s="2"/>
      <c r="HS2342" s="7"/>
      <c r="HU2342" s="36"/>
      <c r="HW2342" s="37"/>
      <c r="IB2342" s="2"/>
      <c r="ID2342" s="7"/>
      <c r="IF2342" s="52"/>
      <c r="IH2342" s="53"/>
      <c r="IP2342" s="2"/>
      <c r="IR2342" s="7"/>
      <c r="IT2342" s="34"/>
      <c r="IV2342" s="35"/>
      <c r="JA2342" s="2"/>
      <c r="JC2342" s="7"/>
      <c r="JE2342" s="36"/>
      <c r="JG2342" s="37"/>
      <c r="JL2342" s="2"/>
      <c r="JN2342" s="7"/>
      <c r="JP2342" s="52"/>
      <c r="JR2342" s="53"/>
      <c r="JX2342" s="1"/>
      <c r="KG2342" s="1"/>
      <c r="KH2342" s="67"/>
      <c r="KJ2342" s="66"/>
      <c r="KL2342" s="65"/>
      <c r="KN2342" s="53"/>
      <c r="KP2342" s="64"/>
      <c r="KR2342" s="63"/>
      <c r="KV2342" s="1"/>
      <c r="LQ2342" s="1"/>
      <c r="PF2342" s="1"/>
      <c r="PI2342" s="38" t="s">
        <v>26</v>
      </c>
      <c r="PL2342" s="38" t="s">
        <v>26</v>
      </c>
      <c r="PN2342" s="7"/>
      <c r="PQ2342" s="10">
        <v>3.5961532875997509E-5</v>
      </c>
      <c r="PR2342" s="10">
        <v>-9.0302675644998639E-5</v>
      </c>
      <c r="PT2342" s="1"/>
      <c r="PZ2342" s="1"/>
      <c r="QC2342" s="38" t="s">
        <v>26</v>
      </c>
      <c r="QF2342" s="38" t="s">
        <v>26</v>
      </c>
      <c r="QH2342" s="7"/>
      <c r="QK2342" s="10">
        <v>-5.2726926021461907E-6</v>
      </c>
      <c r="QL2342" s="10">
        <v>2.2412716013310544E-5</v>
      </c>
      <c r="QN2342" s="1"/>
      <c r="QW2342" s="39"/>
      <c r="QZ2342" s="39"/>
      <c r="VF2342" s="1"/>
      <c r="VT2342" s="1"/>
    </row>
    <row r="2343" spans="14:592" ht="15" thickBot="1" x14ac:dyDescent="0.35">
      <c r="N2343" s="1"/>
      <c r="O2343" s="34"/>
      <c r="Q2343" s="35"/>
      <c r="S2343" s="36"/>
      <c r="U2343" s="37"/>
      <c r="W2343" s="52"/>
      <c r="Y2343" s="53"/>
      <c r="AI2343" s="1"/>
      <c r="AJ2343" s="2"/>
      <c r="AL2343" s="7"/>
      <c r="AN2343" s="34"/>
      <c r="AP2343" s="35"/>
      <c r="AU2343" s="2"/>
      <c r="AW2343" s="7"/>
      <c r="AY2343" s="36"/>
      <c r="BA2343" s="37"/>
      <c r="BF2343" s="2"/>
      <c r="BH2343" s="7"/>
      <c r="BJ2343" s="52"/>
      <c r="BL2343" s="53"/>
      <c r="BT2343" s="2"/>
      <c r="BV2343" s="7"/>
      <c r="BX2343" s="34"/>
      <c r="BZ2343" s="35"/>
      <c r="CE2343" s="2"/>
      <c r="CG2343" s="7"/>
      <c r="CI2343" s="36"/>
      <c r="CK2343" s="37"/>
      <c r="CP2343" s="2"/>
      <c r="CR2343" s="7"/>
      <c r="CT2343" s="52"/>
      <c r="CV2343" s="53"/>
      <c r="DD2343" s="2"/>
      <c r="DF2343" s="7"/>
      <c r="DH2343" s="34"/>
      <c r="DJ2343" s="35"/>
      <c r="DO2343" s="2"/>
      <c r="DQ2343" s="7"/>
      <c r="DS2343" s="36"/>
      <c r="DU2343" s="37"/>
      <c r="DZ2343" s="2"/>
      <c r="EB2343" s="7"/>
      <c r="ED2343" s="52"/>
      <c r="EF2343" s="108"/>
      <c r="EY2343" s="1"/>
      <c r="FV2343" s="2"/>
      <c r="FX2343" s="7"/>
      <c r="FZ2343" s="34"/>
      <c r="GB2343" s="35"/>
      <c r="GG2343" s="2"/>
      <c r="GI2343" s="7"/>
      <c r="GK2343" s="36"/>
      <c r="GM2343" s="37"/>
      <c r="GR2343" s="2"/>
      <c r="GT2343" s="7"/>
      <c r="GV2343" s="52"/>
      <c r="GX2343" s="53"/>
      <c r="HF2343" s="2"/>
      <c r="HH2343" s="7"/>
      <c r="HJ2343" s="34"/>
      <c r="HL2343" s="35"/>
      <c r="HQ2343" s="2"/>
      <c r="HS2343" s="7"/>
      <c r="HU2343" s="36"/>
      <c r="HW2343" s="37"/>
      <c r="IB2343" s="2"/>
      <c r="ID2343" s="7"/>
      <c r="IF2343" s="52"/>
      <c r="IH2343" s="53"/>
      <c r="IP2343" s="2"/>
      <c r="IR2343" s="7"/>
      <c r="IT2343" s="34"/>
      <c r="IV2343" s="35"/>
      <c r="JA2343" s="2"/>
      <c r="JC2343" s="7"/>
      <c r="JE2343" s="36"/>
      <c r="JG2343" s="37"/>
      <c r="JL2343" s="2"/>
      <c r="JN2343" s="7"/>
      <c r="JP2343" s="52"/>
      <c r="JR2343" s="108"/>
      <c r="JX2343" s="1"/>
      <c r="KG2343" s="1"/>
      <c r="KH2343" s="67"/>
      <c r="KJ2343" s="66"/>
      <c r="KL2343" s="65"/>
      <c r="KN2343" s="53"/>
      <c r="KP2343" s="64"/>
      <c r="KR2343" s="63"/>
      <c r="KV2343" s="1"/>
      <c r="LQ2343" s="1"/>
      <c r="PF2343" s="1"/>
      <c r="PI2343" s="38" t="s">
        <v>26</v>
      </c>
      <c r="PL2343" s="2" t="s">
        <v>44</v>
      </c>
      <c r="PN2343" s="7" t="s">
        <v>45</v>
      </c>
      <c r="PQ2343" s="40" t="s">
        <v>27</v>
      </c>
      <c r="PT2343" s="1"/>
      <c r="PZ2343" s="1"/>
      <c r="QC2343" s="38" t="s">
        <v>26</v>
      </c>
      <c r="QF2343" s="2" t="s">
        <v>44</v>
      </c>
      <c r="QH2343" s="7" t="s">
        <v>45</v>
      </c>
      <c r="QK2343" s="40" t="s">
        <v>27</v>
      </c>
      <c r="QN2343" s="1"/>
      <c r="QW2343" s="39"/>
      <c r="RE2343" s="39"/>
      <c r="VF2343" s="1"/>
      <c r="VT2343" s="1"/>
    </row>
    <row r="2344" spans="14:592" x14ac:dyDescent="0.3">
      <c r="N2344" s="1"/>
      <c r="O2344" s="34"/>
      <c r="Q2344" s="35"/>
      <c r="S2344" s="36"/>
      <c r="U2344" s="37"/>
      <c r="W2344" s="52"/>
      <c r="Y2344" s="53"/>
      <c r="AI2344" s="1"/>
      <c r="AJ2344" s="2"/>
      <c r="AL2344" s="7"/>
      <c r="AN2344" s="34"/>
      <c r="AP2344" s="35"/>
      <c r="AQ2344" s="35"/>
      <c r="AR2344" s="35"/>
      <c r="AS2344" s="35"/>
      <c r="AT2344" s="35"/>
      <c r="AU2344" s="2"/>
      <c r="AV2344" s="35"/>
      <c r="AW2344" s="7"/>
      <c r="AX2344" s="35"/>
      <c r="AY2344" s="35"/>
      <c r="AZ2344" s="35"/>
      <c r="BA2344" s="35"/>
      <c r="BB2344" s="35"/>
      <c r="BC2344" s="35"/>
      <c r="BD2344" s="35"/>
      <c r="BE2344" s="35"/>
      <c r="BF2344" s="2"/>
      <c r="BG2344" s="35"/>
      <c r="BH2344" s="7"/>
      <c r="BI2344" s="35"/>
      <c r="BJ2344" s="35"/>
      <c r="BK2344" s="35"/>
      <c r="BL2344" s="35"/>
      <c r="BM2344" s="35"/>
      <c r="BN2344" s="35"/>
      <c r="BO2344" s="35"/>
      <c r="BP2344" s="35"/>
      <c r="BQ2344" s="35"/>
      <c r="BR2344" s="35"/>
      <c r="BS2344" s="35"/>
      <c r="BT2344" s="2"/>
      <c r="BU2344" s="35"/>
      <c r="BV2344" s="7"/>
      <c r="BW2344" s="35"/>
      <c r="BX2344" s="34"/>
      <c r="BY2344" s="35"/>
      <c r="BZ2344" s="35"/>
      <c r="CA2344" s="35"/>
      <c r="CB2344" s="35"/>
      <c r="CC2344" s="35"/>
      <c r="CD2344" s="35"/>
      <c r="CE2344" s="2"/>
      <c r="CF2344" s="35"/>
      <c r="CG2344" s="7"/>
      <c r="CH2344" s="35"/>
      <c r="CI2344" s="35"/>
      <c r="CJ2344" s="35"/>
      <c r="CK2344" s="35"/>
      <c r="CL2344" s="35"/>
      <c r="CM2344" s="35"/>
      <c r="CN2344" s="35"/>
      <c r="CO2344" s="35"/>
      <c r="CP2344" s="2"/>
      <c r="CQ2344" s="35"/>
      <c r="CR2344" s="7"/>
      <c r="CS2344" s="35"/>
      <c r="CT2344" s="35"/>
      <c r="CU2344" s="35"/>
      <c r="CV2344" s="35"/>
      <c r="CW2344" s="35"/>
      <c r="CX2344" s="35"/>
      <c r="CY2344" s="35"/>
      <c r="CZ2344" s="35"/>
      <c r="DA2344" s="35"/>
      <c r="DB2344" s="35"/>
      <c r="DC2344" s="35"/>
      <c r="DD2344" s="2"/>
      <c r="DE2344" s="35"/>
      <c r="DF2344" s="7"/>
      <c r="DG2344" s="35"/>
      <c r="DH2344" s="34"/>
      <c r="DI2344" s="35"/>
      <c r="DJ2344" s="35"/>
      <c r="DO2344" s="2"/>
      <c r="DQ2344" s="7"/>
      <c r="DS2344" s="36"/>
      <c r="DU2344" s="37"/>
      <c r="DZ2344" s="2"/>
      <c r="EB2344" s="7"/>
      <c r="ED2344" s="52"/>
      <c r="EF2344" s="108"/>
      <c r="FV2344" s="2"/>
      <c r="FX2344" s="7"/>
      <c r="FZ2344" s="34"/>
      <c r="GB2344" s="35"/>
      <c r="GC2344" s="35"/>
      <c r="GD2344" s="35"/>
      <c r="GE2344" s="35"/>
      <c r="GF2344" s="35"/>
      <c r="GG2344" s="2"/>
      <c r="GH2344" s="35"/>
      <c r="GI2344" s="7"/>
      <c r="GJ2344" s="35"/>
      <c r="GK2344" s="35"/>
      <c r="GL2344" s="35"/>
      <c r="GM2344" s="35"/>
      <c r="GN2344" s="35"/>
      <c r="GO2344" s="35"/>
      <c r="GP2344" s="35"/>
      <c r="GQ2344" s="35"/>
      <c r="GR2344" s="2"/>
      <c r="GS2344" s="35"/>
      <c r="GT2344" s="7"/>
      <c r="GU2344" s="35"/>
      <c r="GV2344" s="35"/>
      <c r="GW2344" s="35"/>
      <c r="GX2344" s="35"/>
      <c r="GY2344" s="35"/>
      <c r="GZ2344" s="35"/>
      <c r="HA2344" s="35"/>
      <c r="HB2344" s="35"/>
      <c r="HC2344" s="35"/>
      <c r="HD2344" s="35"/>
      <c r="HE2344" s="35"/>
      <c r="HF2344" s="2"/>
      <c r="HG2344" s="35"/>
      <c r="HH2344" s="7"/>
      <c r="HI2344" s="35"/>
      <c r="HJ2344" s="34"/>
      <c r="HK2344" s="35"/>
      <c r="HL2344" s="35"/>
      <c r="HM2344" s="35"/>
      <c r="HN2344" s="35"/>
      <c r="HO2344" s="35"/>
      <c r="HP2344" s="35"/>
      <c r="HQ2344" s="2"/>
      <c r="HR2344" s="35"/>
      <c r="HS2344" s="7"/>
      <c r="HT2344" s="35"/>
      <c r="HU2344" s="35"/>
      <c r="HV2344" s="35"/>
      <c r="HW2344" s="35"/>
      <c r="HX2344" s="35"/>
      <c r="HY2344" s="35"/>
      <c r="HZ2344" s="35"/>
      <c r="IA2344" s="35"/>
      <c r="IB2344" s="2"/>
      <c r="IC2344" s="35"/>
      <c r="ID2344" s="7"/>
      <c r="IE2344" s="35"/>
      <c r="IF2344" s="35"/>
      <c r="IG2344" s="35"/>
      <c r="IH2344" s="35"/>
      <c r="II2344" s="35"/>
      <c r="IJ2344" s="35"/>
      <c r="IK2344" s="35"/>
      <c r="IL2344" s="35"/>
      <c r="IM2344" s="35"/>
      <c r="IN2344" s="35"/>
      <c r="IO2344" s="35"/>
      <c r="IP2344" s="2"/>
      <c r="IQ2344" s="35"/>
      <c r="IR2344" s="7"/>
      <c r="IS2344" s="35"/>
      <c r="IT2344" s="34"/>
      <c r="IU2344" s="35"/>
      <c r="IV2344" s="35"/>
      <c r="JA2344" s="2"/>
      <c r="JC2344" s="7"/>
      <c r="JE2344" s="36"/>
      <c r="JG2344" s="37"/>
      <c r="JL2344" s="2"/>
      <c r="JN2344" s="7"/>
      <c r="JP2344" s="52"/>
      <c r="JR2344" s="108"/>
      <c r="JX2344" s="1"/>
      <c r="KG2344" s="1"/>
      <c r="KH2344" s="67"/>
      <c r="KJ2344" s="66"/>
      <c r="KL2344" s="65"/>
      <c r="KN2344" s="53"/>
      <c r="KP2344" s="64"/>
      <c r="KR2344" s="63"/>
      <c r="KV2344" s="1"/>
      <c r="LQ2344" s="1"/>
      <c r="PF2344" s="1"/>
      <c r="PI2344" s="38" t="s">
        <v>26</v>
      </c>
      <c r="PL2344" s="4">
        <f t="array" ref="PL2344:PL2346">PI2350:PI2352^2</f>
        <v>2.2366332653762004</v>
      </c>
      <c r="PN2344" s="8">
        <f t="array" ref="PN2344:PN2346">(1/3)*PN2341</f>
        <v>-2.8035427559512875E-5</v>
      </c>
      <c r="PQ2344" s="40" t="s">
        <v>27</v>
      </c>
      <c r="PT2344" s="1"/>
      <c r="PZ2344" s="1"/>
      <c r="QC2344" s="38" t="s">
        <v>26</v>
      </c>
      <c r="QF2344" s="4">
        <f t="array" ref="QF2344:QF2346">QC2350:QC2352^2</f>
        <v>0.43482034448099077</v>
      </c>
      <c r="QH2344" s="8">
        <f t="array" ref="QH2344:QH2346">(1/3)*QH2341</f>
        <v>3.0677306866456465E-5</v>
      </c>
      <c r="QK2344" s="40" t="s">
        <v>27</v>
      </c>
      <c r="QN2344" s="1"/>
      <c r="QW2344" s="39"/>
      <c r="RE2344" s="39"/>
      <c r="VF2344" s="1"/>
      <c r="VT2344" s="1"/>
    </row>
    <row r="2345" spans="14:592" x14ac:dyDescent="0.3">
      <c r="N2345" s="1"/>
      <c r="O2345" s="34"/>
      <c r="Q2345" s="35"/>
      <c r="S2345" s="36"/>
      <c r="U2345" s="37"/>
      <c r="W2345" s="52"/>
      <c r="Y2345" s="53"/>
      <c r="AI2345" s="1"/>
      <c r="AJ2345" s="2"/>
      <c r="AL2345" s="7"/>
      <c r="AN2345" s="34"/>
      <c r="AU2345" s="2"/>
      <c r="AW2345" s="7"/>
      <c r="AY2345" s="36"/>
      <c r="BA2345" s="37"/>
      <c r="BF2345" s="2"/>
      <c r="BH2345" s="7"/>
      <c r="BJ2345" s="52"/>
      <c r="BL2345" s="53"/>
      <c r="BQ2345" s="35"/>
      <c r="BT2345" s="2"/>
      <c r="BV2345" s="7"/>
      <c r="BX2345" s="34"/>
      <c r="CE2345" s="2"/>
      <c r="CG2345" s="7"/>
      <c r="CI2345" s="36"/>
      <c r="CK2345" s="37"/>
      <c r="CP2345" s="2"/>
      <c r="CR2345" s="7"/>
      <c r="CT2345" s="52"/>
      <c r="CV2345" s="53"/>
      <c r="DD2345" s="2"/>
      <c r="DF2345" s="7"/>
      <c r="DH2345" s="34"/>
      <c r="DO2345" s="2"/>
      <c r="DQ2345" s="7"/>
      <c r="DS2345" s="36"/>
      <c r="DU2345" s="37"/>
      <c r="DZ2345" s="2"/>
      <c r="EB2345" s="7"/>
      <c r="ED2345" s="52"/>
      <c r="EF2345" s="108"/>
      <c r="EY2345" s="1"/>
      <c r="FV2345" s="2"/>
      <c r="FX2345" s="7"/>
      <c r="FZ2345" s="34"/>
      <c r="GG2345" s="2"/>
      <c r="GI2345" s="7"/>
      <c r="GK2345" s="36"/>
      <c r="GM2345" s="37"/>
      <c r="GR2345" s="2"/>
      <c r="GT2345" s="7"/>
      <c r="GV2345" s="52"/>
      <c r="GX2345" s="53"/>
      <c r="HC2345" s="35"/>
      <c r="HF2345" s="2"/>
      <c r="HH2345" s="7"/>
      <c r="HJ2345" s="34"/>
      <c r="HQ2345" s="2"/>
      <c r="HS2345" s="7"/>
      <c r="HU2345" s="36"/>
      <c r="HW2345" s="37"/>
      <c r="IB2345" s="2"/>
      <c r="ID2345" s="7"/>
      <c r="IF2345" s="52"/>
      <c r="IH2345" s="53"/>
      <c r="IP2345" s="2"/>
      <c r="IR2345" s="7"/>
      <c r="IT2345" s="34"/>
      <c r="JA2345" s="2"/>
      <c r="JC2345" s="7"/>
      <c r="JE2345" s="36"/>
      <c r="JG2345" s="37"/>
      <c r="JL2345" s="2"/>
      <c r="JN2345" s="7"/>
      <c r="JP2345" s="52"/>
      <c r="JR2345" s="108"/>
      <c r="JX2345" s="1"/>
      <c r="KG2345" s="1"/>
      <c r="KH2345" s="67"/>
      <c r="KJ2345" s="66"/>
      <c r="KL2345" s="65"/>
      <c r="KN2345" s="53"/>
      <c r="KP2345" s="64"/>
      <c r="KR2345" s="63"/>
      <c r="KV2345" s="1"/>
      <c r="LQ2345" s="1"/>
      <c r="PF2345" s="1"/>
      <c r="PI2345" s="38" t="s">
        <v>26</v>
      </c>
      <c r="PL2345" s="5">
        <v>1.3218621646260975E-2</v>
      </c>
      <c r="PN2345" s="9">
        <v>-2.8035427559512875E-5</v>
      </c>
      <c r="PQ2345" s="40" t="s">
        <v>27</v>
      </c>
      <c r="PT2345" s="1"/>
      <c r="PZ2345" s="1"/>
      <c r="QC2345" s="38" t="s">
        <v>26</v>
      </c>
      <c r="QF2345" s="5">
        <v>8.6501347752721489E-2</v>
      </c>
      <c r="QH2345" s="9">
        <v>3.0677306866456465E-5</v>
      </c>
      <c r="QK2345" s="40" t="s">
        <v>27</v>
      </c>
      <c r="QN2345" s="1"/>
      <c r="QW2345" s="39"/>
      <c r="RE2345" s="39"/>
      <c r="VF2345" s="1"/>
      <c r="VT2345" s="1"/>
    </row>
    <row r="2346" spans="14:592" ht="15" thickBot="1" x14ac:dyDescent="0.35">
      <c r="N2346" s="1"/>
      <c r="O2346" s="34"/>
      <c r="Q2346" s="35"/>
      <c r="S2346" s="36"/>
      <c r="U2346" s="37"/>
      <c r="W2346" s="52"/>
      <c r="Y2346" s="53"/>
      <c r="AI2346" s="1"/>
      <c r="AJ2346" s="2"/>
      <c r="AL2346" s="7"/>
      <c r="AN2346" s="34"/>
      <c r="AO2346" s="34"/>
      <c r="AP2346" s="34"/>
      <c r="AQ2346" s="34"/>
      <c r="AR2346" s="34"/>
      <c r="AS2346" s="34"/>
      <c r="AT2346" s="34"/>
      <c r="AU2346" s="2"/>
      <c r="AV2346" s="34"/>
      <c r="AW2346" s="7"/>
      <c r="AX2346" s="34"/>
      <c r="AY2346" s="34"/>
      <c r="AZ2346" s="34"/>
      <c r="BA2346" s="34"/>
      <c r="BB2346" s="34"/>
      <c r="BC2346" s="34"/>
      <c r="BD2346" s="34"/>
      <c r="BE2346" s="34"/>
      <c r="BF2346" s="2"/>
      <c r="BG2346" s="34"/>
      <c r="BH2346" s="7"/>
      <c r="BI2346" s="34"/>
      <c r="BJ2346" s="34"/>
      <c r="BK2346" s="34"/>
      <c r="BL2346" s="34"/>
      <c r="BM2346" s="34"/>
      <c r="BN2346" s="34"/>
      <c r="BO2346" s="34"/>
      <c r="BP2346" s="34"/>
      <c r="BQ2346" s="34"/>
      <c r="BR2346" s="34"/>
      <c r="BS2346" s="34"/>
      <c r="BT2346" s="2"/>
      <c r="BU2346" s="34"/>
      <c r="BV2346" s="7"/>
      <c r="BW2346" s="34"/>
      <c r="BX2346" s="34"/>
      <c r="BY2346" s="34"/>
      <c r="BZ2346" s="34"/>
      <c r="CA2346" s="34"/>
      <c r="CB2346" s="34"/>
      <c r="CC2346" s="34"/>
      <c r="CD2346" s="34"/>
      <c r="CE2346" s="2"/>
      <c r="CF2346" s="34"/>
      <c r="CG2346" s="7"/>
      <c r="CH2346" s="34"/>
      <c r="CI2346" s="34"/>
      <c r="CJ2346" s="34"/>
      <c r="CK2346" s="34"/>
      <c r="CL2346" s="34"/>
      <c r="CM2346" s="34"/>
      <c r="CN2346" s="34"/>
      <c r="CO2346" s="34"/>
      <c r="CP2346" s="2"/>
      <c r="CQ2346" s="34"/>
      <c r="CR2346" s="7"/>
      <c r="CS2346" s="34"/>
      <c r="CT2346" s="34"/>
      <c r="CU2346" s="34"/>
      <c r="CV2346" s="34"/>
      <c r="CW2346" s="34"/>
      <c r="CX2346" s="34"/>
      <c r="CY2346" s="34"/>
      <c r="CZ2346" s="34"/>
      <c r="DA2346" s="34"/>
      <c r="DB2346" s="34"/>
      <c r="DC2346" s="34"/>
      <c r="DD2346" s="2"/>
      <c r="DE2346" s="34"/>
      <c r="DF2346" s="7"/>
      <c r="DG2346" s="34"/>
      <c r="DH2346" s="34"/>
      <c r="DO2346" s="2"/>
      <c r="DQ2346" s="7"/>
      <c r="DS2346" s="36"/>
      <c r="DU2346" s="37"/>
      <c r="DZ2346" s="2"/>
      <c r="EB2346" s="7"/>
      <c r="ED2346" s="52"/>
      <c r="EF2346" s="108"/>
      <c r="FV2346" s="2"/>
      <c r="FX2346" s="7"/>
      <c r="FZ2346" s="34"/>
      <c r="GA2346" s="34"/>
      <c r="GB2346" s="34"/>
      <c r="GC2346" s="34"/>
      <c r="GD2346" s="34"/>
      <c r="GE2346" s="34"/>
      <c r="GF2346" s="34"/>
      <c r="GG2346" s="2"/>
      <c r="GH2346" s="34"/>
      <c r="GI2346" s="7"/>
      <c r="GJ2346" s="34"/>
      <c r="GK2346" s="34"/>
      <c r="GL2346" s="34"/>
      <c r="GM2346" s="34"/>
      <c r="GN2346" s="34"/>
      <c r="GO2346" s="34"/>
      <c r="GP2346" s="34"/>
      <c r="GQ2346" s="34"/>
      <c r="GR2346" s="2"/>
      <c r="GS2346" s="34"/>
      <c r="GT2346" s="7"/>
      <c r="GU2346" s="34"/>
      <c r="GV2346" s="34"/>
      <c r="GW2346" s="34"/>
      <c r="GX2346" s="34"/>
      <c r="GY2346" s="34"/>
      <c r="GZ2346" s="34"/>
      <c r="HA2346" s="34"/>
      <c r="HB2346" s="34"/>
      <c r="HC2346" s="34"/>
      <c r="HD2346" s="34"/>
      <c r="HE2346" s="34"/>
      <c r="HF2346" s="2"/>
      <c r="HG2346" s="34"/>
      <c r="HH2346" s="7"/>
      <c r="HI2346" s="34"/>
      <c r="HJ2346" s="34"/>
      <c r="HK2346" s="34"/>
      <c r="HL2346" s="34"/>
      <c r="HM2346" s="34"/>
      <c r="HN2346" s="34"/>
      <c r="HO2346" s="34"/>
      <c r="HP2346" s="34"/>
      <c r="HQ2346" s="2"/>
      <c r="HR2346" s="34"/>
      <c r="HS2346" s="7"/>
      <c r="HT2346" s="34"/>
      <c r="HU2346" s="34"/>
      <c r="HV2346" s="34"/>
      <c r="HW2346" s="34"/>
      <c r="HX2346" s="34"/>
      <c r="HY2346" s="34"/>
      <c r="HZ2346" s="34"/>
      <c r="IA2346" s="34"/>
      <c r="IB2346" s="2"/>
      <c r="IC2346" s="34"/>
      <c r="ID2346" s="7"/>
      <c r="IE2346" s="34"/>
      <c r="IF2346" s="34"/>
      <c r="IG2346" s="34"/>
      <c r="IH2346" s="34"/>
      <c r="II2346" s="34"/>
      <c r="IJ2346" s="34"/>
      <c r="IK2346" s="34"/>
      <c r="IL2346" s="34"/>
      <c r="IM2346" s="34"/>
      <c r="IN2346" s="34"/>
      <c r="IO2346" s="34"/>
      <c r="IP2346" s="2"/>
      <c r="IQ2346" s="34"/>
      <c r="IR2346" s="7"/>
      <c r="IS2346" s="34"/>
      <c r="IT2346" s="34"/>
      <c r="JA2346" s="2"/>
      <c r="JC2346" s="7"/>
      <c r="JE2346" s="36"/>
      <c r="JG2346" s="37"/>
      <c r="JL2346" s="2"/>
      <c r="JN2346" s="7"/>
      <c r="JP2346" s="52"/>
      <c r="JR2346" s="108"/>
      <c r="JX2346" s="1"/>
      <c r="KG2346" s="1"/>
      <c r="KH2346" s="67"/>
      <c r="KJ2346" s="66"/>
      <c r="KL2346" s="65"/>
      <c r="KN2346" s="53"/>
      <c r="KP2346" s="64"/>
      <c r="KR2346" s="63"/>
      <c r="KV2346" s="1"/>
      <c r="LQ2346" s="1"/>
      <c r="PF2346" s="1"/>
      <c r="PI2346" s="38" t="s">
        <v>26</v>
      </c>
      <c r="PL2346" s="6">
        <v>2.5937426190665183</v>
      </c>
      <c r="PN2346" s="10">
        <v>-2.8035427559512875E-5</v>
      </c>
      <c r="PQ2346" s="40" t="s">
        <v>27</v>
      </c>
      <c r="PT2346" s="1"/>
      <c r="PZ2346" s="1"/>
      <c r="QC2346" s="38" t="s">
        <v>26</v>
      </c>
      <c r="QF2346" s="6">
        <v>0.13344260886927867</v>
      </c>
      <c r="QH2346" s="10">
        <v>3.0677306866456465E-5</v>
      </c>
      <c r="QK2346" s="40" t="s">
        <v>27</v>
      </c>
      <c r="QN2346" s="1"/>
      <c r="QW2346" s="39"/>
      <c r="RE2346" s="39"/>
      <c r="VF2346" s="1"/>
      <c r="VT2346" s="1"/>
    </row>
    <row r="2347" spans="14:592" x14ac:dyDescent="0.3">
      <c r="N2347" s="1"/>
      <c r="O2347" s="34"/>
      <c r="Q2347" s="35"/>
      <c r="S2347" s="36"/>
      <c r="U2347" s="37"/>
      <c r="W2347" s="52"/>
      <c r="Y2347" s="53"/>
      <c r="AI2347" s="1"/>
      <c r="AJ2347" s="2"/>
      <c r="AL2347" s="7"/>
      <c r="AU2347" s="2"/>
      <c r="AW2347" s="7"/>
      <c r="AY2347" s="36"/>
      <c r="BA2347" s="37"/>
      <c r="BF2347" s="2"/>
      <c r="BH2347" s="7"/>
      <c r="BJ2347" s="52"/>
      <c r="BL2347" s="53"/>
      <c r="BO2347" s="34"/>
      <c r="BQ2347" s="35"/>
      <c r="BT2347" s="2"/>
      <c r="BV2347" s="7"/>
      <c r="CE2347" s="2"/>
      <c r="CG2347" s="7"/>
      <c r="CI2347" s="36"/>
      <c r="CK2347" s="37"/>
      <c r="CP2347" s="2"/>
      <c r="CR2347" s="7"/>
      <c r="CT2347" s="52"/>
      <c r="CV2347" s="53"/>
      <c r="DD2347" s="2"/>
      <c r="DF2347" s="7"/>
      <c r="DO2347" s="2"/>
      <c r="DQ2347" s="7"/>
      <c r="DS2347" s="36"/>
      <c r="DU2347" s="37"/>
      <c r="DZ2347" s="2"/>
      <c r="EB2347" s="7"/>
      <c r="ED2347" s="52"/>
      <c r="EF2347" s="108"/>
      <c r="EY2347" s="1"/>
      <c r="FV2347" s="2"/>
      <c r="FX2347" s="7"/>
      <c r="GG2347" s="2"/>
      <c r="GI2347" s="7"/>
      <c r="GK2347" s="36"/>
      <c r="GM2347" s="37"/>
      <c r="GR2347" s="2"/>
      <c r="GT2347" s="7"/>
      <c r="GV2347" s="52"/>
      <c r="GX2347" s="53"/>
      <c r="HA2347" s="34"/>
      <c r="HC2347" s="35"/>
      <c r="HF2347" s="2"/>
      <c r="HH2347" s="7"/>
      <c r="HQ2347" s="2"/>
      <c r="HS2347" s="7"/>
      <c r="HU2347" s="36"/>
      <c r="HW2347" s="37"/>
      <c r="IB2347" s="2"/>
      <c r="ID2347" s="7"/>
      <c r="IF2347" s="52"/>
      <c r="IH2347" s="53"/>
      <c r="IP2347" s="2"/>
      <c r="IR2347" s="7"/>
      <c r="JA2347" s="2"/>
      <c r="JC2347" s="7"/>
      <c r="JE2347" s="36"/>
      <c r="JG2347" s="37"/>
      <c r="JL2347" s="2"/>
      <c r="JN2347" s="7"/>
      <c r="JP2347" s="52"/>
      <c r="JR2347" s="108"/>
      <c r="JX2347" s="1"/>
      <c r="KG2347" s="1"/>
      <c r="KH2347" s="67"/>
      <c r="KJ2347" s="66"/>
      <c r="KL2347" s="65"/>
      <c r="KN2347" s="53"/>
      <c r="KP2347" s="64"/>
      <c r="KR2347" s="63"/>
      <c r="KV2347" s="1"/>
      <c r="LQ2347" s="1"/>
      <c r="PF2347" s="1"/>
      <c r="PI2347" s="38" t="s">
        <v>26</v>
      </c>
      <c r="PL2347" s="38" t="s">
        <v>26</v>
      </c>
      <c r="PN2347" s="7"/>
      <c r="PQ2347" s="40" t="s">
        <v>27</v>
      </c>
      <c r="PT2347" s="1"/>
      <c r="PZ2347" s="1"/>
      <c r="QC2347" s="38" t="s">
        <v>26</v>
      </c>
      <c r="QF2347" s="38" t="s">
        <v>26</v>
      </c>
      <c r="QH2347" s="7"/>
      <c r="QK2347" s="40" t="s">
        <v>27</v>
      </c>
      <c r="QN2347" s="1"/>
      <c r="QW2347" s="39"/>
      <c r="QZ2347" s="39"/>
      <c r="RE2347" s="39"/>
      <c r="VF2347" s="1"/>
      <c r="VT2347" s="1"/>
    </row>
    <row r="2348" spans="14:592" x14ac:dyDescent="0.3">
      <c r="N2348" s="1"/>
      <c r="O2348" s="34"/>
      <c r="Q2348" s="35"/>
      <c r="S2348" s="36"/>
      <c r="U2348" s="37"/>
      <c r="W2348" s="52"/>
      <c r="Y2348" s="53"/>
      <c r="AI2348" s="1"/>
      <c r="AJ2348" s="2"/>
      <c r="AL2348" s="7"/>
      <c r="AU2348" s="2"/>
      <c r="AW2348" s="7"/>
      <c r="AY2348" s="36"/>
      <c r="BA2348" s="37"/>
      <c r="BF2348" s="2"/>
      <c r="BH2348" s="7"/>
      <c r="BJ2348" s="52"/>
      <c r="BL2348" s="53"/>
      <c r="BO2348" s="34"/>
      <c r="BQ2348" s="35"/>
      <c r="BT2348" s="2"/>
      <c r="BV2348" s="7"/>
      <c r="CE2348" s="2"/>
      <c r="CG2348" s="7"/>
      <c r="CI2348" s="36"/>
      <c r="CK2348" s="37"/>
      <c r="CP2348" s="2"/>
      <c r="CR2348" s="7"/>
      <c r="CT2348" s="52"/>
      <c r="CV2348" s="53"/>
      <c r="DD2348" s="2"/>
      <c r="DF2348" s="7"/>
      <c r="DO2348" s="2"/>
      <c r="DQ2348" s="7"/>
      <c r="DS2348" s="36"/>
      <c r="DU2348" s="37"/>
      <c r="DZ2348" s="2"/>
      <c r="EB2348" s="7"/>
      <c r="ED2348" s="52"/>
      <c r="EF2348" s="108"/>
      <c r="FV2348" s="2"/>
      <c r="FX2348" s="7"/>
      <c r="GG2348" s="2"/>
      <c r="GI2348" s="7"/>
      <c r="GK2348" s="36"/>
      <c r="GM2348" s="37"/>
      <c r="GR2348" s="2"/>
      <c r="GT2348" s="7"/>
      <c r="GV2348" s="52"/>
      <c r="GX2348" s="53"/>
      <c r="HA2348" s="34"/>
      <c r="HC2348" s="35"/>
      <c r="HF2348" s="2"/>
      <c r="HH2348" s="7"/>
      <c r="HQ2348" s="2"/>
      <c r="HS2348" s="7"/>
      <c r="HU2348" s="36"/>
      <c r="HW2348" s="37"/>
      <c r="IB2348" s="2"/>
      <c r="ID2348" s="7"/>
      <c r="IF2348" s="52"/>
      <c r="IH2348" s="53"/>
      <c r="IP2348" s="2"/>
      <c r="IR2348" s="7"/>
      <c r="JA2348" s="2"/>
      <c r="JC2348" s="7"/>
      <c r="JE2348" s="36"/>
      <c r="JG2348" s="37"/>
      <c r="JL2348" s="2"/>
      <c r="JN2348" s="7"/>
      <c r="JP2348" s="52"/>
      <c r="JR2348" s="108"/>
      <c r="JX2348" s="1"/>
      <c r="KG2348" s="1"/>
      <c r="KH2348" s="67"/>
      <c r="KJ2348" s="66"/>
      <c r="KL2348" s="65"/>
      <c r="KN2348" s="53"/>
      <c r="KP2348" s="64"/>
      <c r="KR2348" s="63"/>
      <c r="KV2348" s="1"/>
      <c r="LQ2348" s="1"/>
      <c r="PF2348" s="1"/>
      <c r="PI2348" s="2"/>
      <c r="PJ2348" s="38" t="s">
        <v>25</v>
      </c>
      <c r="PK2348" s="38" t="s">
        <v>25</v>
      </c>
      <c r="PL2348" s="2"/>
      <c r="PN2348" s="7"/>
      <c r="PO2348" s="40" t="s">
        <v>25</v>
      </c>
      <c r="PP2348" s="40" t="s">
        <v>25</v>
      </c>
      <c r="PQ2348" s="7"/>
      <c r="PT2348" s="1"/>
      <c r="PZ2348" s="1"/>
      <c r="QC2348" s="2"/>
      <c r="QD2348" s="38" t="s">
        <v>25</v>
      </c>
      <c r="QE2348" s="38" t="s">
        <v>25</v>
      </c>
      <c r="QF2348" s="2"/>
      <c r="QH2348" s="7"/>
      <c r="QI2348" s="40" t="s">
        <v>25</v>
      </c>
      <c r="QJ2348" s="40" t="s">
        <v>25</v>
      </c>
      <c r="QK2348" s="7"/>
      <c r="QN2348" s="1"/>
      <c r="QX2348" s="39"/>
      <c r="QY2348" s="39"/>
      <c r="RC2348" s="39"/>
      <c r="RD2348" s="39"/>
      <c r="VF2348" s="1"/>
      <c r="VT2348" s="1"/>
    </row>
    <row r="2349" spans="14:592" ht="15" thickBot="1" x14ac:dyDescent="0.35">
      <c r="N2349" s="1"/>
      <c r="O2349" s="34"/>
      <c r="Q2349" s="35"/>
      <c r="S2349" s="36"/>
      <c r="U2349" s="37"/>
      <c r="W2349" s="52"/>
      <c r="Y2349" s="53"/>
      <c r="AI2349" s="1"/>
      <c r="AJ2349" s="2"/>
      <c r="AL2349" s="7"/>
      <c r="AU2349" s="2"/>
      <c r="AW2349" s="7"/>
      <c r="AY2349" s="36"/>
      <c r="BA2349" s="37"/>
      <c r="BF2349" s="2"/>
      <c r="BH2349" s="7"/>
      <c r="BJ2349" s="52"/>
      <c r="BL2349" s="53"/>
      <c r="BO2349" s="34"/>
      <c r="BQ2349" s="35"/>
      <c r="BT2349" s="2"/>
      <c r="BV2349" s="7"/>
      <c r="CE2349" s="2"/>
      <c r="CG2349" s="7"/>
      <c r="CI2349" s="36"/>
      <c r="CK2349" s="37"/>
      <c r="CP2349" s="2"/>
      <c r="CR2349" s="7"/>
      <c r="CT2349" s="52"/>
      <c r="CV2349" s="53"/>
      <c r="DD2349" s="2"/>
      <c r="DF2349" s="7"/>
      <c r="DO2349" s="2"/>
      <c r="DQ2349" s="7"/>
      <c r="DS2349" s="36"/>
      <c r="DU2349" s="37"/>
      <c r="DZ2349" s="2"/>
      <c r="EB2349" s="7"/>
      <c r="ED2349" s="52"/>
      <c r="EF2349" s="108"/>
      <c r="EY2349" s="1"/>
      <c r="FV2349" s="2"/>
      <c r="FX2349" s="7"/>
      <c r="GG2349" s="2"/>
      <c r="GI2349" s="7"/>
      <c r="GK2349" s="36"/>
      <c r="GM2349" s="37"/>
      <c r="GR2349" s="2"/>
      <c r="GT2349" s="7"/>
      <c r="GV2349" s="52"/>
      <c r="GX2349" s="53"/>
      <c r="HA2349" s="34"/>
      <c r="HC2349" s="35"/>
      <c r="HF2349" s="2"/>
      <c r="HH2349" s="7"/>
      <c r="HQ2349" s="2"/>
      <c r="HS2349" s="7"/>
      <c r="HU2349" s="36"/>
      <c r="HW2349" s="37"/>
      <c r="IB2349" s="2"/>
      <c r="ID2349" s="7"/>
      <c r="IF2349" s="52"/>
      <c r="IH2349" s="53"/>
      <c r="IP2349" s="2"/>
      <c r="IR2349" s="7"/>
      <c r="JA2349" s="2"/>
      <c r="JC2349" s="7"/>
      <c r="JE2349" s="36"/>
      <c r="JG2349" s="37"/>
      <c r="JL2349" s="2"/>
      <c r="JN2349" s="7"/>
      <c r="JP2349" s="52"/>
      <c r="JR2349" s="108"/>
      <c r="JX2349" s="1"/>
      <c r="KG2349" s="1"/>
      <c r="KH2349" s="67"/>
      <c r="KJ2349" s="66"/>
      <c r="KL2349" s="65"/>
      <c r="KN2349" s="53"/>
      <c r="KP2349" s="64"/>
      <c r="KR2349" s="63"/>
      <c r="KV2349" s="1"/>
      <c r="LQ2349" s="1"/>
      <c r="PF2349" s="1"/>
      <c r="PI2349" s="2" t="s">
        <v>46</v>
      </c>
      <c r="PQ2349" s="7" t="s">
        <v>47</v>
      </c>
      <c r="PT2349" s="1"/>
      <c r="PZ2349" s="1"/>
      <c r="QC2349" s="2" t="s">
        <v>46</v>
      </c>
      <c r="QK2349" s="7" t="s">
        <v>47</v>
      </c>
      <c r="QN2349" s="1"/>
      <c r="VF2349" s="1"/>
      <c r="VT2349" s="1"/>
    </row>
    <row r="2350" spans="14:592" x14ac:dyDescent="0.3">
      <c r="N2350" s="1"/>
      <c r="O2350" s="34"/>
      <c r="Q2350" s="35"/>
      <c r="S2350" s="36"/>
      <c r="U2350" s="37"/>
      <c r="W2350" s="52"/>
      <c r="Y2350" s="53"/>
      <c r="AI2350" s="1"/>
      <c r="AJ2350" s="2"/>
      <c r="AL2350" s="7"/>
      <c r="AU2350" s="2"/>
      <c r="AW2350" s="7"/>
      <c r="AY2350" s="36"/>
      <c r="BA2350" s="37"/>
      <c r="BF2350" s="2"/>
      <c r="BH2350" s="7"/>
      <c r="BJ2350" s="52"/>
      <c r="BL2350" s="53"/>
      <c r="BO2350" s="34"/>
      <c r="BQ2350" s="35"/>
      <c r="BT2350" s="2"/>
      <c r="BV2350" s="7"/>
      <c r="CE2350" s="2"/>
      <c r="CG2350" s="7"/>
      <c r="CI2350" s="36"/>
      <c r="CK2350" s="37"/>
      <c r="CP2350" s="2"/>
      <c r="CR2350" s="7"/>
      <c r="CT2350" s="52"/>
      <c r="CV2350" s="53"/>
      <c r="DD2350" s="2"/>
      <c r="DF2350" s="7"/>
      <c r="DO2350" s="2"/>
      <c r="DQ2350" s="7"/>
      <c r="DS2350" s="36"/>
      <c r="DU2350" s="37"/>
      <c r="DZ2350" s="2"/>
      <c r="EB2350" s="7"/>
      <c r="ED2350" s="52"/>
      <c r="EF2350" s="108"/>
      <c r="FV2350" s="2"/>
      <c r="FX2350" s="7"/>
      <c r="GG2350" s="2"/>
      <c r="GI2350" s="7"/>
      <c r="GK2350" s="36"/>
      <c r="GM2350" s="37"/>
      <c r="GR2350" s="2"/>
      <c r="GT2350" s="7"/>
      <c r="GV2350" s="52"/>
      <c r="GX2350" s="53"/>
      <c r="HA2350" s="34"/>
      <c r="HC2350" s="35"/>
      <c r="HF2350" s="2"/>
      <c r="HH2350" s="7"/>
      <c r="HQ2350" s="2"/>
      <c r="HS2350" s="7"/>
      <c r="HU2350" s="36"/>
      <c r="HW2350" s="37"/>
      <c r="IB2350" s="2"/>
      <c r="ID2350" s="7"/>
      <c r="IF2350" s="52"/>
      <c r="IH2350" s="53"/>
      <c r="IP2350" s="2"/>
      <c r="IR2350" s="7"/>
      <c r="JA2350" s="2"/>
      <c r="JC2350" s="7"/>
      <c r="JE2350" s="36"/>
      <c r="JG2350" s="37"/>
      <c r="JL2350" s="2"/>
      <c r="JN2350" s="7"/>
      <c r="JP2350" s="52"/>
      <c r="JR2350" s="108"/>
      <c r="JX2350" s="1"/>
      <c r="KG2350" s="1"/>
      <c r="KH2350" s="67"/>
      <c r="KJ2350" s="66"/>
      <c r="KL2350" s="65"/>
      <c r="KN2350" s="53"/>
      <c r="KP2350" s="64"/>
      <c r="KR2350" s="63"/>
      <c r="KV2350" s="1"/>
      <c r="LQ2350" s="1"/>
      <c r="PF2350" s="1"/>
      <c r="PI2350" s="4">
        <f t="array" ref="PI2350:PI2352">PL2359:PL2361-PL2355</f>
        <v>-1.4955377846701836</v>
      </c>
      <c r="PQ2350" s="8">
        <f t="array" ref="PQ2350:PQ2352">PQ2340:PQ2342+PR2340:PR2342</f>
        <v>-6.8253912448282402E-5</v>
      </c>
      <c r="PT2350" s="1"/>
      <c r="PZ2350" s="1"/>
      <c r="QC2350" s="4">
        <f t="array" ref="QC2350:QC2352">QF2359:QF2361-QF2355</f>
        <v>-0.65940908735093329</v>
      </c>
      <c r="QK2350" s="8">
        <f t="array" ref="QK2350:QK2352">QK2340:QK2342+QL2340:QL2342</f>
        <v>-9.7648556304895525E-8</v>
      </c>
      <c r="QN2350" s="1"/>
      <c r="VF2350" s="1"/>
      <c r="VT2350" s="1"/>
    </row>
    <row r="2351" spans="14:592" x14ac:dyDescent="0.3">
      <c r="N2351" s="1"/>
      <c r="O2351" s="34"/>
      <c r="Q2351" s="35"/>
      <c r="S2351" s="36"/>
      <c r="U2351" s="37"/>
      <c r="W2351" s="52"/>
      <c r="Y2351" s="53"/>
      <c r="AI2351" s="1"/>
      <c r="AJ2351" s="2"/>
      <c r="AL2351" s="7"/>
      <c r="AU2351" s="2"/>
      <c r="AW2351" s="7"/>
      <c r="AY2351" s="36"/>
      <c r="BA2351" s="37"/>
      <c r="BF2351" s="2"/>
      <c r="BH2351" s="7"/>
      <c r="BJ2351" s="52"/>
      <c r="BL2351" s="53"/>
      <c r="BO2351" s="34"/>
      <c r="BQ2351" s="35"/>
      <c r="BT2351" s="2"/>
      <c r="BV2351" s="7"/>
      <c r="CE2351" s="2"/>
      <c r="CG2351" s="7"/>
      <c r="CI2351" s="36"/>
      <c r="CK2351" s="37"/>
      <c r="CP2351" s="2"/>
      <c r="CR2351" s="7"/>
      <c r="CT2351" s="52"/>
      <c r="CV2351" s="53"/>
      <c r="DD2351" s="2"/>
      <c r="DF2351" s="7"/>
      <c r="DO2351" s="2"/>
      <c r="DQ2351" s="7"/>
      <c r="DS2351" s="36"/>
      <c r="DU2351" s="37"/>
      <c r="DZ2351" s="2"/>
      <c r="EB2351" s="7"/>
      <c r="ED2351" s="52"/>
      <c r="EF2351" s="108"/>
      <c r="EY2351" s="1"/>
      <c r="FV2351" s="2"/>
      <c r="FX2351" s="7"/>
      <c r="GG2351" s="2"/>
      <c r="GI2351" s="7"/>
      <c r="GK2351" s="36"/>
      <c r="GM2351" s="37"/>
      <c r="GR2351" s="2"/>
      <c r="GT2351" s="7"/>
      <c r="GV2351" s="52"/>
      <c r="GX2351" s="53"/>
      <c r="HA2351" s="34"/>
      <c r="HC2351" s="35"/>
      <c r="HF2351" s="2"/>
      <c r="HH2351" s="7"/>
      <c r="HQ2351" s="2"/>
      <c r="HS2351" s="7"/>
      <c r="HU2351" s="36"/>
      <c r="HW2351" s="37"/>
      <c r="IB2351" s="2"/>
      <c r="ID2351" s="7"/>
      <c r="IF2351" s="52"/>
      <c r="IH2351" s="53"/>
      <c r="IP2351" s="2"/>
      <c r="IR2351" s="7"/>
      <c r="JA2351" s="2"/>
      <c r="JC2351" s="7"/>
      <c r="JE2351" s="36"/>
      <c r="JG2351" s="37"/>
      <c r="JL2351" s="2"/>
      <c r="JN2351" s="7"/>
      <c r="JP2351" s="52"/>
      <c r="JR2351" s="108"/>
      <c r="JX2351" s="1"/>
      <c r="KG2351" s="1"/>
      <c r="KH2351" s="67"/>
      <c r="KJ2351" s="66"/>
      <c r="KL2351" s="65"/>
      <c r="KN2351" s="53"/>
      <c r="KP2351" s="64"/>
      <c r="KR2351" s="63"/>
      <c r="KV2351" s="1"/>
      <c r="LQ2351" s="1"/>
      <c r="PF2351" s="1"/>
      <c r="PI2351" s="5">
        <v>-0.11497226468266586</v>
      </c>
      <c r="PQ2351" s="9">
        <v>1.2663355682557167E-4</v>
      </c>
      <c r="PT2351" s="1"/>
      <c r="PZ2351" s="1"/>
      <c r="QC2351" s="5">
        <v>0.29411111463649497</v>
      </c>
      <c r="QK2351" s="9">
        <v>-2.1507544855035502E-5</v>
      </c>
      <c r="QN2351" s="1"/>
      <c r="VF2351" s="1"/>
      <c r="VT2351" s="1"/>
    </row>
    <row r="2352" spans="14:592" ht="15" thickBot="1" x14ac:dyDescent="0.35">
      <c r="N2352" s="1"/>
      <c r="O2352" s="34"/>
      <c r="Q2352" s="35"/>
      <c r="S2352" s="36"/>
      <c r="U2352" s="37"/>
      <c r="W2352" s="52"/>
      <c r="Y2352" s="53"/>
      <c r="AI2352" s="1"/>
      <c r="AJ2352" s="2"/>
      <c r="AL2352" s="7"/>
      <c r="AU2352" s="2"/>
      <c r="AW2352" s="7"/>
      <c r="AY2352" s="36"/>
      <c r="BA2352" s="37"/>
      <c r="BF2352" s="2"/>
      <c r="BH2352" s="7"/>
      <c r="BJ2352" s="52"/>
      <c r="BL2352" s="53"/>
      <c r="BO2352" s="34"/>
      <c r="BQ2352" s="35"/>
      <c r="BT2352" s="2"/>
      <c r="BV2352" s="7"/>
      <c r="CE2352" s="2"/>
      <c r="CG2352" s="7"/>
      <c r="CI2352" s="36"/>
      <c r="CK2352" s="37"/>
      <c r="CP2352" s="2"/>
      <c r="CR2352" s="7"/>
      <c r="CT2352" s="52"/>
      <c r="CV2352" s="53"/>
      <c r="DD2352" s="2"/>
      <c r="DF2352" s="7"/>
      <c r="DO2352" s="2"/>
      <c r="DQ2352" s="7"/>
      <c r="DS2352" s="36"/>
      <c r="DU2352" s="37"/>
      <c r="DZ2352" s="2"/>
      <c r="EB2352" s="7"/>
      <c r="ED2352" s="52"/>
      <c r="EF2352" s="108"/>
      <c r="FV2352" s="2"/>
      <c r="FX2352" s="7"/>
      <c r="GG2352" s="2"/>
      <c r="GI2352" s="7"/>
      <c r="GK2352" s="36"/>
      <c r="GM2352" s="37"/>
      <c r="GR2352" s="2"/>
      <c r="GT2352" s="7"/>
      <c r="GV2352" s="52"/>
      <c r="GX2352" s="53"/>
      <c r="HA2352" s="34"/>
      <c r="HC2352" s="35"/>
      <c r="HF2352" s="2"/>
      <c r="HH2352" s="7"/>
      <c r="HQ2352" s="2"/>
      <c r="HS2352" s="7"/>
      <c r="HU2352" s="36"/>
      <c r="HW2352" s="37"/>
      <c r="IB2352" s="2"/>
      <c r="ID2352" s="7"/>
      <c r="IF2352" s="52"/>
      <c r="IH2352" s="53"/>
      <c r="IP2352" s="2"/>
      <c r="IR2352" s="7"/>
      <c r="JA2352" s="2"/>
      <c r="JC2352" s="7"/>
      <c r="JE2352" s="36"/>
      <c r="JG2352" s="37"/>
      <c r="JL2352" s="2"/>
      <c r="JN2352" s="7"/>
      <c r="JP2352" s="52"/>
      <c r="JR2352" s="108"/>
      <c r="JX2352" s="1"/>
      <c r="KG2352" s="1"/>
      <c r="KH2352" s="67"/>
      <c r="KJ2352" s="66"/>
      <c r="KL2352" s="65"/>
      <c r="KN2352" s="53"/>
      <c r="KP2352" s="64"/>
      <c r="KR2352" s="63"/>
      <c r="KV2352" s="1"/>
      <c r="LQ2352" s="1"/>
      <c r="PF2352" s="1"/>
      <c r="PI2352" s="6">
        <v>1.6105100493528497</v>
      </c>
      <c r="PQ2352" s="10">
        <v>-5.434114276900113E-5</v>
      </c>
      <c r="PT2352" s="1"/>
      <c r="PZ2352" s="1"/>
      <c r="QC2352" s="6">
        <v>0.36529797271443853</v>
      </c>
      <c r="QK2352" s="10">
        <v>1.7140023411164353E-5</v>
      </c>
      <c r="QN2352" s="1"/>
      <c r="VF2352" s="1"/>
      <c r="VT2352" s="1"/>
    </row>
    <row r="2353" spans="14:592" x14ac:dyDescent="0.3">
      <c r="N2353" s="1"/>
      <c r="O2353" s="34"/>
      <c r="Q2353" s="35"/>
      <c r="S2353" s="36"/>
      <c r="U2353" s="37"/>
      <c r="W2353" s="52"/>
      <c r="Y2353" s="53"/>
      <c r="AI2353" s="1"/>
      <c r="AJ2353" s="2"/>
      <c r="AL2353" s="7"/>
      <c r="AU2353" s="2"/>
      <c r="AW2353" s="7"/>
      <c r="AY2353" s="36"/>
      <c r="BA2353" s="37"/>
      <c r="BF2353" s="2"/>
      <c r="BH2353" s="7"/>
      <c r="BJ2353" s="52"/>
      <c r="BL2353" s="53"/>
      <c r="BO2353" s="34"/>
      <c r="BQ2353" s="35"/>
      <c r="BT2353" s="2"/>
      <c r="BV2353" s="7"/>
      <c r="CE2353" s="2"/>
      <c r="CG2353" s="7"/>
      <c r="CI2353" s="36"/>
      <c r="CK2353" s="37"/>
      <c r="CP2353" s="2"/>
      <c r="CR2353" s="7"/>
      <c r="CT2353" s="52"/>
      <c r="CV2353" s="53"/>
      <c r="DD2353" s="2"/>
      <c r="DF2353" s="7"/>
      <c r="DO2353" s="2"/>
      <c r="DQ2353" s="7"/>
      <c r="DS2353" s="36"/>
      <c r="DU2353" s="37"/>
      <c r="DZ2353" s="2"/>
      <c r="EB2353" s="7"/>
      <c r="ED2353" s="52"/>
      <c r="EF2353" s="108"/>
      <c r="EY2353" s="1"/>
      <c r="FV2353" s="2"/>
      <c r="FX2353" s="7"/>
      <c r="GG2353" s="2"/>
      <c r="GI2353" s="7"/>
      <c r="GK2353" s="36"/>
      <c r="GM2353" s="37"/>
      <c r="GR2353" s="2"/>
      <c r="GT2353" s="7"/>
      <c r="GV2353" s="52"/>
      <c r="GX2353" s="53"/>
      <c r="HA2353" s="34"/>
      <c r="HC2353" s="35"/>
      <c r="HF2353" s="2"/>
      <c r="HH2353" s="7"/>
      <c r="HQ2353" s="2"/>
      <c r="HS2353" s="7"/>
      <c r="HU2353" s="36"/>
      <c r="HW2353" s="37"/>
      <c r="IB2353" s="2"/>
      <c r="ID2353" s="7"/>
      <c r="IF2353" s="52"/>
      <c r="IH2353" s="53"/>
      <c r="IP2353" s="2"/>
      <c r="IR2353" s="7"/>
      <c r="JA2353" s="2"/>
      <c r="JC2353" s="7"/>
      <c r="JE2353" s="36"/>
      <c r="JG2353" s="37"/>
      <c r="JL2353" s="2"/>
      <c r="JN2353" s="7"/>
      <c r="JP2353" s="52"/>
      <c r="JR2353" s="108"/>
      <c r="JX2353" s="1"/>
      <c r="KG2353" s="1"/>
      <c r="KH2353" s="67"/>
      <c r="KJ2353" s="66"/>
      <c r="KL2353" s="65"/>
      <c r="KN2353" s="53"/>
      <c r="KP2353" s="64"/>
      <c r="KR2353" s="63"/>
      <c r="KV2353" s="1"/>
      <c r="LQ2353" s="1"/>
      <c r="PF2353" s="1"/>
      <c r="PI2353" s="2"/>
      <c r="PJ2353" s="38" t="s">
        <v>35</v>
      </c>
      <c r="PK2353" s="38" t="s">
        <v>35</v>
      </c>
      <c r="PL2353" s="2"/>
      <c r="PN2353" s="7"/>
      <c r="PO2353" s="40" t="s">
        <v>35</v>
      </c>
      <c r="PP2353" s="40" t="s">
        <v>35</v>
      </c>
      <c r="PQ2353" s="7"/>
      <c r="PT2353" s="1"/>
      <c r="PZ2353" s="1"/>
      <c r="QC2353" s="2"/>
      <c r="QD2353" s="38" t="s">
        <v>35</v>
      </c>
      <c r="QE2353" s="38" t="s">
        <v>35</v>
      </c>
      <c r="QF2353" s="2"/>
      <c r="QH2353" s="7"/>
      <c r="QI2353" s="40" t="s">
        <v>35</v>
      </c>
      <c r="QJ2353" s="40" t="s">
        <v>35</v>
      </c>
      <c r="QK2353" s="7"/>
      <c r="QN2353" s="1"/>
      <c r="QX2353" s="39"/>
      <c r="QY2353" s="39"/>
      <c r="RC2353" s="39"/>
      <c r="RD2353" s="39"/>
      <c r="VF2353" s="1"/>
      <c r="VT2353" s="1"/>
    </row>
    <row r="2354" spans="14:592" ht="15" thickBot="1" x14ac:dyDescent="0.35">
      <c r="N2354" s="1"/>
      <c r="O2354" s="34"/>
      <c r="Q2354" s="35"/>
      <c r="S2354" s="36"/>
      <c r="U2354" s="37"/>
      <c r="W2354" s="52"/>
      <c r="Y2354" s="53"/>
      <c r="AI2354" s="1"/>
      <c r="AJ2354" s="2"/>
      <c r="AL2354" s="7"/>
      <c r="AU2354" s="2"/>
      <c r="AW2354" s="7"/>
      <c r="AY2354" s="36"/>
      <c r="BA2354" s="37"/>
      <c r="BB2354" s="37"/>
      <c r="BC2354" s="37"/>
      <c r="BD2354" s="37"/>
      <c r="BE2354" s="37"/>
      <c r="BF2354" s="2"/>
      <c r="BG2354" s="37"/>
      <c r="BH2354" s="7"/>
      <c r="BI2354" s="37"/>
      <c r="BJ2354" s="37"/>
      <c r="BK2354" s="37"/>
      <c r="BL2354" s="37"/>
      <c r="BM2354" s="37"/>
      <c r="BN2354" s="37"/>
      <c r="BO2354" s="37"/>
      <c r="BP2354" s="37"/>
      <c r="BQ2354" s="37"/>
      <c r="BR2354" s="37"/>
      <c r="BS2354" s="37"/>
      <c r="BT2354" s="2"/>
      <c r="BU2354" s="37"/>
      <c r="BV2354" s="7"/>
      <c r="BW2354" s="37"/>
      <c r="BX2354" s="37"/>
      <c r="BY2354" s="37"/>
      <c r="BZ2354" s="37"/>
      <c r="CA2354" s="37"/>
      <c r="CB2354" s="37"/>
      <c r="CC2354" s="37"/>
      <c r="CD2354" s="37"/>
      <c r="CE2354" s="2"/>
      <c r="CF2354" s="37"/>
      <c r="CG2354" s="7"/>
      <c r="CH2354" s="37"/>
      <c r="CI2354" s="36"/>
      <c r="CJ2354" s="37"/>
      <c r="CK2354" s="37"/>
      <c r="CL2354" s="37"/>
      <c r="CM2354" s="37"/>
      <c r="CN2354" s="37"/>
      <c r="CO2354" s="37"/>
      <c r="CP2354" s="2"/>
      <c r="CQ2354" s="37"/>
      <c r="CR2354" s="7"/>
      <c r="CS2354" s="37"/>
      <c r="CT2354" s="37"/>
      <c r="CU2354" s="37"/>
      <c r="CV2354" s="37"/>
      <c r="CW2354" s="37"/>
      <c r="CX2354" s="37"/>
      <c r="CY2354" s="37"/>
      <c r="CZ2354" s="37"/>
      <c r="DA2354" s="37"/>
      <c r="DB2354" s="37"/>
      <c r="DC2354" s="37"/>
      <c r="DD2354" s="2"/>
      <c r="DE2354" s="37"/>
      <c r="DF2354" s="7"/>
      <c r="DG2354" s="37"/>
      <c r="DH2354" s="37"/>
      <c r="DI2354" s="37"/>
      <c r="DJ2354" s="37"/>
      <c r="DK2354" s="37"/>
      <c r="DL2354" s="37"/>
      <c r="DM2354" s="37"/>
      <c r="DN2354" s="37"/>
      <c r="DO2354" s="2"/>
      <c r="DP2354" s="37"/>
      <c r="DQ2354" s="7"/>
      <c r="DR2354" s="37"/>
      <c r="DS2354" s="36"/>
      <c r="DT2354" s="37"/>
      <c r="DU2354" s="37"/>
      <c r="DZ2354" s="2"/>
      <c r="EB2354" s="7"/>
      <c r="ED2354" s="52"/>
      <c r="EF2354" s="108"/>
      <c r="FV2354" s="2"/>
      <c r="FX2354" s="7"/>
      <c r="GG2354" s="2"/>
      <c r="GI2354" s="7"/>
      <c r="GK2354" s="36"/>
      <c r="GM2354" s="37"/>
      <c r="GN2354" s="37"/>
      <c r="GO2354" s="37"/>
      <c r="GP2354" s="37"/>
      <c r="GQ2354" s="37"/>
      <c r="GR2354" s="2"/>
      <c r="GS2354" s="37"/>
      <c r="GT2354" s="7"/>
      <c r="GU2354" s="37"/>
      <c r="GV2354" s="37"/>
      <c r="GW2354" s="37"/>
      <c r="GX2354" s="37"/>
      <c r="GY2354" s="37"/>
      <c r="GZ2354" s="37"/>
      <c r="HA2354" s="37"/>
      <c r="HB2354" s="37"/>
      <c r="HC2354" s="37"/>
      <c r="HD2354" s="37"/>
      <c r="HE2354" s="37"/>
      <c r="HF2354" s="2"/>
      <c r="HG2354" s="37"/>
      <c r="HH2354" s="7"/>
      <c r="HI2354" s="37"/>
      <c r="HJ2354" s="37"/>
      <c r="HK2354" s="37"/>
      <c r="HL2354" s="37"/>
      <c r="HM2354" s="37"/>
      <c r="HN2354" s="37"/>
      <c r="HO2354" s="37"/>
      <c r="HP2354" s="37"/>
      <c r="HQ2354" s="2"/>
      <c r="HR2354" s="37"/>
      <c r="HS2354" s="7"/>
      <c r="HT2354" s="37"/>
      <c r="HU2354" s="36"/>
      <c r="HV2354" s="37"/>
      <c r="HW2354" s="37"/>
      <c r="HX2354" s="37"/>
      <c r="HY2354" s="37"/>
      <c r="HZ2354" s="37"/>
      <c r="IA2354" s="37"/>
      <c r="IB2354" s="2"/>
      <c r="IC2354" s="37"/>
      <c r="ID2354" s="7"/>
      <c r="IE2354" s="37"/>
      <c r="IF2354" s="37"/>
      <c r="IG2354" s="37"/>
      <c r="IH2354" s="37"/>
      <c r="II2354" s="37"/>
      <c r="IJ2354" s="37"/>
      <c r="IK2354" s="37"/>
      <c r="IL2354" s="37"/>
      <c r="IM2354" s="37"/>
      <c r="IN2354" s="37"/>
      <c r="IO2354" s="37"/>
      <c r="IP2354" s="2"/>
      <c r="IQ2354" s="37"/>
      <c r="IR2354" s="7"/>
      <c r="IS2354" s="37"/>
      <c r="IT2354" s="37"/>
      <c r="IU2354" s="37"/>
      <c r="IV2354" s="37"/>
      <c r="IW2354" s="37"/>
      <c r="IX2354" s="37"/>
      <c r="IY2354" s="37"/>
      <c r="IZ2354" s="37"/>
      <c r="JA2354" s="2"/>
      <c r="JB2354" s="37"/>
      <c r="JC2354" s="7"/>
      <c r="JD2354" s="37"/>
      <c r="JE2354" s="36"/>
      <c r="JF2354" s="37"/>
      <c r="JG2354" s="37"/>
      <c r="JL2354" s="2"/>
      <c r="JN2354" s="7"/>
      <c r="JP2354" s="52"/>
      <c r="JR2354" s="108"/>
      <c r="JX2354" s="1"/>
      <c r="KG2354" s="1"/>
      <c r="KH2354" s="67"/>
      <c r="KJ2354" s="66"/>
      <c r="KL2354" s="65"/>
      <c r="KN2354" s="53"/>
      <c r="KP2354" s="64"/>
      <c r="KR2354" s="63"/>
      <c r="KV2354" s="1"/>
      <c r="LQ2354" s="1"/>
      <c r="PF2354" s="1"/>
      <c r="PI2354" s="38" t="s">
        <v>26</v>
      </c>
      <c r="PL2354" s="38" t="s">
        <v>48</v>
      </c>
      <c r="PN2354" s="7" t="s">
        <v>49</v>
      </c>
      <c r="PQ2354" s="7" t="s">
        <v>50</v>
      </c>
      <c r="PR2354" s="7" t="s">
        <v>51</v>
      </c>
      <c r="PT2354" s="1"/>
      <c r="PZ2354" s="1"/>
      <c r="QC2354" s="38" t="s">
        <v>26</v>
      </c>
      <c r="QF2354" s="38" t="s">
        <v>48</v>
      </c>
      <c r="QH2354" s="7" t="s">
        <v>49</v>
      </c>
      <c r="QK2354" s="7" t="s">
        <v>50</v>
      </c>
      <c r="QL2354" s="7" t="s">
        <v>51</v>
      </c>
      <c r="QN2354" s="1"/>
      <c r="QW2354" s="39"/>
      <c r="QZ2354" s="39"/>
      <c r="VF2354" s="1"/>
      <c r="VT2354" s="1"/>
    </row>
    <row r="2355" spans="14:592" ht="15" thickBot="1" x14ac:dyDescent="0.35">
      <c r="N2355" s="1"/>
      <c r="O2355" s="34"/>
      <c r="Q2355" s="35"/>
      <c r="S2355" s="36"/>
      <c r="U2355" s="37"/>
      <c r="W2355" s="52"/>
      <c r="Y2355" s="53"/>
      <c r="AI2355" s="1"/>
      <c r="AJ2355" s="2"/>
      <c r="AL2355" s="7"/>
      <c r="AU2355" s="2"/>
      <c r="AW2355" s="7"/>
      <c r="AY2355" s="36"/>
      <c r="BF2355" s="2"/>
      <c r="BH2355" s="7"/>
      <c r="BJ2355" s="52"/>
      <c r="BL2355" s="53"/>
      <c r="BO2355" s="34"/>
      <c r="BQ2355" s="35"/>
      <c r="BT2355" s="2"/>
      <c r="BV2355" s="7"/>
      <c r="CE2355" s="2"/>
      <c r="CG2355" s="7"/>
      <c r="CI2355" s="36"/>
      <c r="CP2355" s="2"/>
      <c r="CR2355" s="7"/>
      <c r="CT2355" s="52"/>
      <c r="CV2355" s="53"/>
      <c r="DA2355" s="37"/>
      <c r="DD2355" s="2"/>
      <c r="DF2355" s="7"/>
      <c r="DO2355" s="2"/>
      <c r="DQ2355" s="7"/>
      <c r="DS2355" s="36"/>
      <c r="DZ2355" s="2"/>
      <c r="EB2355" s="7"/>
      <c r="ED2355" s="52"/>
      <c r="EF2355" s="108"/>
      <c r="EY2355" s="1"/>
      <c r="FV2355" s="2"/>
      <c r="FX2355" s="7"/>
      <c r="GG2355" s="2"/>
      <c r="GI2355" s="7"/>
      <c r="GK2355" s="36"/>
      <c r="GR2355" s="2"/>
      <c r="GT2355" s="7"/>
      <c r="GV2355" s="52"/>
      <c r="GX2355" s="53"/>
      <c r="HA2355" s="34"/>
      <c r="HC2355" s="35"/>
      <c r="HF2355" s="2"/>
      <c r="HH2355" s="7"/>
      <c r="HQ2355" s="2"/>
      <c r="HS2355" s="7"/>
      <c r="HU2355" s="36"/>
      <c r="IB2355" s="2"/>
      <c r="ID2355" s="7"/>
      <c r="IF2355" s="52"/>
      <c r="IH2355" s="53"/>
      <c r="IM2355" s="37"/>
      <c r="IP2355" s="2"/>
      <c r="IR2355" s="7"/>
      <c r="JA2355" s="2"/>
      <c r="JC2355" s="7"/>
      <c r="JE2355" s="36"/>
      <c r="JL2355" s="2"/>
      <c r="JN2355" s="7"/>
      <c r="JP2355" s="52"/>
      <c r="JR2355" s="108"/>
      <c r="JX2355" s="1"/>
      <c r="KG2355" s="1"/>
      <c r="KH2355" s="67"/>
      <c r="KJ2355" s="66"/>
      <c r="KL2355" s="65"/>
      <c r="KN2355" s="53"/>
      <c r="KP2355" s="64"/>
      <c r="KR2355" s="63"/>
      <c r="KV2355" s="1"/>
      <c r="LQ2355" s="1"/>
      <c r="PF2355" s="1"/>
      <c r="PI2355" s="38" t="s">
        <v>26</v>
      </c>
      <c r="PL2355" s="3">
        <f>AVERAGE(PL2359:PL2361)</f>
        <v>-1.4132316810391696</v>
      </c>
      <c r="PN2355" s="41">
        <f t="array" ref="PN2355">SUM(PQ2350:PQ2352*-1)</f>
        <v>-4.0385016082881406E-6</v>
      </c>
      <c r="PQ2355" s="8">
        <f t="array" ref="PQ2355:PQ2357">PQ2350:PQ2352</f>
        <v>-6.8253912448282402E-5</v>
      </c>
      <c r="PR2355" s="8">
        <f t="array" ref="PR2355:PR2357">PN2355*(1/3)</f>
        <v>-1.3461672027627135E-6</v>
      </c>
      <c r="PT2355" s="1"/>
      <c r="PZ2355" s="1"/>
      <c r="QC2355" s="38" t="s">
        <v>26</v>
      </c>
      <c r="QF2355" s="3">
        <f>AVERAGE(QF2359:QF2361)</f>
        <v>-1.4132333203934531</v>
      </c>
      <c r="QH2355" s="41">
        <f t="array" ref="QH2355">SUM(QK2350:QK2352*-1)</f>
        <v>4.4651700001760444E-6</v>
      </c>
      <c r="QK2355" s="8">
        <f t="array" ref="QK2355:QK2357">QK2350:QK2352</f>
        <v>-9.7648556304895525E-8</v>
      </c>
      <c r="QL2355" s="8">
        <f t="array" ref="QL2355:QL2357">QH2355*(1/3)</f>
        <v>1.4883900000586813E-6</v>
      </c>
      <c r="QN2355" s="1"/>
      <c r="QW2355" s="39"/>
      <c r="VF2355" s="1"/>
      <c r="VT2355" s="1"/>
    </row>
    <row r="2356" spans="14:592" x14ac:dyDescent="0.3">
      <c r="N2356" s="1"/>
      <c r="O2356" s="34"/>
      <c r="Q2356" s="35"/>
      <c r="S2356" s="36"/>
      <c r="U2356" s="37"/>
      <c r="W2356" s="52"/>
      <c r="Y2356" s="53"/>
      <c r="AI2356" s="1"/>
      <c r="AJ2356" s="2"/>
      <c r="AL2356" s="7"/>
      <c r="AU2356" s="2"/>
      <c r="AW2356" s="7"/>
      <c r="AY2356" s="36"/>
      <c r="AZ2356" s="36"/>
      <c r="BA2356" s="36"/>
      <c r="BB2356" s="36"/>
      <c r="BC2356" s="36"/>
      <c r="BD2356" s="36"/>
      <c r="BE2356" s="36"/>
      <c r="BF2356" s="2"/>
      <c r="BG2356" s="36"/>
      <c r="BH2356" s="7"/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  <c r="BT2356" s="2"/>
      <c r="BU2356" s="36"/>
      <c r="BV2356" s="7"/>
      <c r="BW2356" s="36"/>
      <c r="BX2356" s="36"/>
      <c r="BY2356" s="36"/>
      <c r="BZ2356" s="36"/>
      <c r="CA2356" s="36"/>
      <c r="CB2356" s="36"/>
      <c r="CC2356" s="36"/>
      <c r="CD2356" s="36"/>
      <c r="CE2356" s="2"/>
      <c r="CF2356" s="36"/>
      <c r="CG2356" s="7"/>
      <c r="CH2356" s="36"/>
      <c r="CI2356" s="36"/>
      <c r="CJ2356" s="36"/>
      <c r="CK2356" s="36"/>
      <c r="CL2356" s="36"/>
      <c r="CM2356" s="36"/>
      <c r="CN2356" s="36"/>
      <c r="CO2356" s="36"/>
      <c r="CP2356" s="2"/>
      <c r="CQ2356" s="36"/>
      <c r="CR2356" s="7"/>
      <c r="CS2356" s="36"/>
      <c r="CT2356" s="36"/>
      <c r="CU2356" s="36"/>
      <c r="CV2356" s="36"/>
      <c r="CW2356" s="36"/>
      <c r="CX2356" s="36"/>
      <c r="CY2356" s="36"/>
      <c r="CZ2356" s="36"/>
      <c r="DA2356" s="36"/>
      <c r="DB2356" s="36"/>
      <c r="DC2356" s="36"/>
      <c r="DD2356" s="2"/>
      <c r="DE2356" s="36"/>
      <c r="DF2356" s="7"/>
      <c r="DG2356" s="36"/>
      <c r="DH2356" s="36"/>
      <c r="DI2356" s="36"/>
      <c r="DJ2356" s="36"/>
      <c r="DK2356" s="36"/>
      <c r="DL2356" s="36"/>
      <c r="DM2356" s="36"/>
      <c r="DN2356" s="36"/>
      <c r="DO2356" s="2"/>
      <c r="DP2356" s="36"/>
      <c r="DQ2356" s="7"/>
      <c r="DR2356" s="36"/>
      <c r="DS2356" s="36"/>
      <c r="DZ2356" s="2"/>
      <c r="EB2356" s="7"/>
      <c r="ED2356" s="52"/>
      <c r="EF2356" s="108"/>
      <c r="FV2356" s="2"/>
      <c r="FX2356" s="7"/>
      <c r="GG2356" s="2"/>
      <c r="GI2356" s="7"/>
      <c r="GK2356" s="36"/>
      <c r="GL2356" s="36"/>
      <c r="GM2356" s="36"/>
      <c r="GN2356" s="36"/>
      <c r="GO2356" s="36"/>
      <c r="GP2356" s="36"/>
      <c r="GQ2356" s="36"/>
      <c r="GR2356" s="2"/>
      <c r="GS2356" s="36"/>
      <c r="GT2356" s="7"/>
      <c r="GU2356" s="36"/>
      <c r="GV2356" s="36"/>
      <c r="GW2356" s="36"/>
      <c r="GX2356" s="36"/>
      <c r="GY2356" s="36"/>
      <c r="GZ2356" s="36"/>
      <c r="HA2356" s="36"/>
      <c r="HB2356" s="36"/>
      <c r="HC2356" s="36"/>
      <c r="HD2356" s="36"/>
      <c r="HE2356" s="36"/>
      <c r="HF2356" s="2"/>
      <c r="HG2356" s="36"/>
      <c r="HH2356" s="7"/>
      <c r="HI2356" s="36"/>
      <c r="HJ2356" s="36"/>
      <c r="HK2356" s="36"/>
      <c r="HL2356" s="36"/>
      <c r="HM2356" s="36"/>
      <c r="HN2356" s="36"/>
      <c r="HO2356" s="36"/>
      <c r="HP2356" s="36"/>
      <c r="HQ2356" s="2"/>
      <c r="HR2356" s="36"/>
      <c r="HS2356" s="7"/>
      <c r="HT2356" s="36"/>
      <c r="HU2356" s="36"/>
      <c r="HV2356" s="36"/>
      <c r="HW2356" s="36"/>
      <c r="HX2356" s="36"/>
      <c r="HY2356" s="36"/>
      <c r="HZ2356" s="36"/>
      <c r="IA2356" s="36"/>
      <c r="IB2356" s="2"/>
      <c r="IC2356" s="36"/>
      <c r="ID2356" s="7"/>
      <c r="IE2356" s="36"/>
      <c r="IF2356" s="36"/>
      <c r="IG2356" s="36"/>
      <c r="IH2356" s="36"/>
      <c r="II2356" s="36"/>
      <c r="IJ2356" s="36"/>
      <c r="IK2356" s="36"/>
      <c r="IL2356" s="36"/>
      <c r="IM2356" s="36"/>
      <c r="IN2356" s="36"/>
      <c r="IO2356" s="36"/>
      <c r="IP2356" s="2"/>
      <c r="IQ2356" s="36"/>
      <c r="IR2356" s="7"/>
      <c r="IS2356" s="36"/>
      <c r="IT2356" s="36"/>
      <c r="IU2356" s="36"/>
      <c r="IV2356" s="36"/>
      <c r="IW2356" s="36"/>
      <c r="IX2356" s="36"/>
      <c r="IY2356" s="36"/>
      <c r="IZ2356" s="36"/>
      <c r="JA2356" s="2"/>
      <c r="JB2356" s="36"/>
      <c r="JC2356" s="7"/>
      <c r="JD2356" s="36"/>
      <c r="JE2356" s="36"/>
      <c r="JL2356" s="2"/>
      <c r="JN2356" s="7"/>
      <c r="JP2356" s="52"/>
      <c r="JR2356" s="108"/>
      <c r="JX2356" s="1"/>
      <c r="KG2356" s="1"/>
      <c r="KH2356" s="67"/>
      <c r="KJ2356" s="66"/>
      <c r="KL2356" s="65"/>
      <c r="KN2356" s="53"/>
      <c r="KP2356" s="64"/>
      <c r="KR2356" s="63"/>
      <c r="KV2356" s="1"/>
      <c r="LQ2356" s="1"/>
      <c r="PF2356" s="1"/>
      <c r="PI2356" s="38" t="s">
        <v>26</v>
      </c>
      <c r="PL2356" s="38" t="s">
        <v>26</v>
      </c>
      <c r="PN2356" s="7"/>
      <c r="PQ2356" s="9">
        <v>1.2663355682557167E-4</v>
      </c>
      <c r="PR2356" s="9">
        <v>-1.3461672027627135E-6</v>
      </c>
      <c r="PT2356" s="1"/>
      <c r="PZ2356" s="1"/>
      <c r="QC2356" s="38" t="s">
        <v>26</v>
      </c>
      <c r="QF2356" s="38" t="s">
        <v>26</v>
      </c>
      <c r="QH2356" s="7"/>
      <c r="QK2356" s="9">
        <v>-2.1507544855035502E-5</v>
      </c>
      <c r="QL2356" s="9">
        <v>1.4883900000586813E-6</v>
      </c>
      <c r="QN2356" s="1"/>
      <c r="QW2356" s="39"/>
      <c r="QZ2356" s="39"/>
      <c r="VF2356" s="1"/>
      <c r="VT2356" s="1"/>
    </row>
    <row r="2357" spans="14:592" ht="15" thickBot="1" x14ac:dyDescent="0.35">
      <c r="N2357" s="1"/>
      <c r="O2357" s="34"/>
      <c r="Q2357" s="35"/>
      <c r="S2357" s="36"/>
      <c r="U2357" s="37"/>
      <c r="W2357" s="52"/>
      <c r="Y2357" s="53"/>
      <c r="AI2357" s="1"/>
      <c r="AJ2357" s="2"/>
      <c r="AL2357" s="7"/>
      <c r="AU2357" s="2"/>
      <c r="AW2357" s="7"/>
      <c r="BF2357" s="2"/>
      <c r="BH2357" s="7"/>
      <c r="BJ2357" s="52"/>
      <c r="BL2357" s="53"/>
      <c r="BO2357" s="34"/>
      <c r="BQ2357" s="35"/>
      <c r="BT2357" s="2"/>
      <c r="BV2357" s="7"/>
      <c r="CE2357" s="2"/>
      <c r="CG2357" s="7"/>
      <c r="CP2357" s="2"/>
      <c r="CR2357" s="7"/>
      <c r="CT2357" s="52"/>
      <c r="CV2357" s="53"/>
      <c r="CY2357" s="36"/>
      <c r="DA2357" s="37"/>
      <c r="DD2357" s="2"/>
      <c r="DF2357" s="7"/>
      <c r="DO2357" s="2"/>
      <c r="DQ2357" s="7"/>
      <c r="DZ2357" s="2"/>
      <c r="EB2357" s="7"/>
      <c r="ED2357" s="52"/>
      <c r="EF2357" s="108"/>
      <c r="EY2357" s="1"/>
      <c r="FV2357" s="2"/>
      <c r="FX2357" s="7"/>
      <c r="GG2357" s="2"/>
      <c r="GI2357" s="7"/>
      <c r="GR2357" s="2"/>
      <c r="GT2357" s="7"/>
      <c r="GV2357" s="52"/>
      <c r="GX2357" s="53"/>
      <c r="HA2357" s="34"/>
      <c r="HC2357" s="35"/>
      <c r="HF2357" s="2"/>
      <c r="HH2357" s="7"/>
      <c r="HQ2357" s="2"/>
      <c r="HS2357" s="7"/>
      <c r="IB2357" s="2"/>
      <c r="ID2357" s="7"/>
      <c r="IF2357" s="52"/>
      <c r="IH2357" s="53"/>
      <c r="IK2357" s="36"/>
      <c r="IM2357" s="37"/>
      <c r="IP2357" s="2"/>
      <c r="IR2357" s="7"/>
      <c r="JA2357" s="2"/>
      <c r="JC2357" s="7"/>
      <c r="JL2357" s="2"/>
      <c r="JN2357" s="7"/>
      <c r="JP2357" s="52"/>
      <c r="JR2357" s="108"/>
      <c r="JX2357" s="1"/>
      <c r="KG2357" s="1"/>
      <c r="KH2357" s="67"/>
      <c r="KJ2357" s="66"/>
      <c r="KL2357" s="65"/>
      <c r="KN2357" s="53"/>
      <c r="KP2357" s="64"/>
      <c r="KR2357" s="63"/>
      <c r="KV2357" s="1"/>
      <c r="LQ2357" s="1"/>
      <c r="PF2357" s="1"/>
      <c r="PI2357" s="38" t="s">
        <v>26</v>
      </c>
      <c r="PL2357" s="38" t="s">
        <v>26</v>
      </c>
      <c r="PN2357" s="7"/>
      <c r="PQ2357" s="10">
        <v>-5.434114276900113E-5</v>
      </c>
      <c r="PR2357" s="10">
        <v>-1.3461672027627135E-6</v>
      </c>
      <c r="PT2357" s="1"/>
      <c r="PZ2357" s="1"/>
      <c r="QC2357" s="38" t="s">
        <v>26</v>
      </c>
      <c r="QF2357" s="38" t="s">
        <v>26</v>
      </c>
      <c r="QH2357" s="7"/>
      <c r="QK2357" s="10">
        <v>1.7140023411164353E-5</v>
      </c>
      <c r="QL2357" s="10">
        <v>1.4883900000586813E-6</v>
      </c>
      <c r="QN2357" s="1"/>
      <c r="QW2357" s="39"/>
      <c r="QZ2357" s="39"/>
      <c r="VF2357" s="1"/>
      <c r="VT2357" s="1"/>
    </row>
    <row r="2358" spans="14:592" ht="15" thickBot="1" x14ac:dyDescent="0.35">
      <c r="N2358" s="1"/>
      <c r="O2358" s="34"/>
      <c r="Q2358" s="35"/>
      <c r="S2358" s="36"/>
      <c r="U2358" s="37"/>
      <c r="W2358" s="52"/>
      <c r="Y2358" s="53"/>
      <c r="AI2358" s="1"/>
      <c r="AJ2358" s="2"/>
      <c r="AL2358" s="7"/>
      <c r="AU2358" s="2"/>
      <c r="AW2358" s="7"/>
      <c r="BF2358" s="2"/>
      <c r="BH2358" s="7"/>
      <c r="BJ2358" s="52"/>
      <c r="BL2358" s="53"/>
      <c r="BO2358" s="34"/>
      <c r="BQ2358" s="35"/>
      <c r="BT2358" s="2"/>
      <c r="BV2358" s="7"/>
      <c r="CE2358" s="2"/>
      <c r="CG2358" s="7"/>
      <c r="CP2358" s="2"/>
      <c r="CR2358" s="7"/>
      <c r="CT2358" s="52"/>
      <c r="CV2358" s="53"/>
      <c r="CY2358" s="36"/>
      <c r="DA2358" s="37"/>
      <c r="DD2358" s="2"/>
      <c r="DF2358" s="7"/>
      <c r="DO2358" s="2"/>
      <c r="DQ2358" s="7"/>
      <c r="DZ2358" s="2"/>
      <c r="EB2358" s="7"/>
      <c r="ED2358" s="52"/>
      <c r="EF2358" s="53"/>
      <c r="FV2358" s="2"/>
      <c r="FX2358" s="7"/>
      <c r="GG2358" s="2"/>
      <c r="GI2358" s="7"/>
      <c r="GR2358" s="2"/>
      <c r="GT2358" s="7"/>
      <c r="GV2358" s="52"/>
      <c r="GX2358" s="53"/>
      <c r="HA2358" s="34"/>
      <c r="HC2358" s="35"/>
      <c r="HF2358" s="2"/>
      <c r="HH2358" s="7"/>
      <c r="HQ2358" s="2"/>
      <c r="HS2358" s="7"/>
      <c r="IB2358" s="2"/>
      <c r="ID2358" s="7"/>
      <c r="IF2358" s="52"/>
      <c r="IH2358" s="53"/>
      <c r="IK2358" s="36"/>
      <c r="IM2358" s="37"/>
      <c r="IP2358" s="2"/>
      <c r="IR2358" s="7"/>
      <c r="JA2358" s="2"/>
      <c r="JC2358" s="7"/>
      <c r="JL2358" s="2"/>
      <c r="JN2358" s="7"/>
      <c r="JP2358" s="52"/>
      <c r="JR2358" s="53"/>
      <c r="JX2358" s="1"/>
      <c r="KG2358" s="1"/>
      <c r="KH2358" s="67"/>
      <c r="KJ2358" s="66"/>
      <c r="KL2358" s="65"/>
      <c r="KN2358" s="53"/>
      <c r="KP2358" s="64"/>
      <c r="KR2358" s="63"/>
      <c r="KV2358" s="1"/>
      <c r="LQ2358" s="1"/>
      <c r="PF2358" s="1"/>
      <c r="PI2358" s="2"/>
      <c r="PJ2358" s="38" t="s">
        <v>35</v>
      </c>
      <c r="PK2358" s="38" t="s">
        <v>35</v>
      </c>
      <c r="PL2358" s="2" t="s">
        <v>14</v>
      </c>
      <c r="PN2358" s="7" t="s">
        <v>15</v>
      </c>
      <c r="PO2358" s="40" t="s">
        <v>35</v>
      </c>
      <c r="PP2358" s="40" t="s">
        <v>35</v>
      </c>
      <c r="PQ2358" s="7"/>
      <c r="PT2358" s="1"/>
      <c r="PZ2358" s="1"/>
      <c r="QC2358" s="2"/>
      <c r="QD2358" s="38" t="s">
        <v>35</v>
      </c>
      <c r="QE2358" s="38" t="s">
        <v>35</v>
      </c>
      <c r="QF2358" s="2" t="s">
        <v>14</v>
      </c>
      <c r="QH2358" s="7" t="s">
        <v>15</v>
      </c>
      <c r="QI2358" s="40" t="s">
        <v>35</v>
      </c>
      <c r="QJ2358" s="40" t="s">
        <v>35</v>
      </c>
      <c r="QK2358" s="7"/>
      <c r="QN2358" s="1"/>
      <c r="QX2358" s="39"/>
      <c r="QY2358" s="39"/>
      <c r="RC2358" s="39"/>
      <c r="RD2358" s="39"/>
      <c r="VF2358" s="1"/>
      <c r="VT2358" s="1"/>
    </row>
    <row r="2359" spans="14:592" x14ac:dyDescent="0.3">
      <c r="N2359" s="1"/>
      <c r="O2359" s="34"/>
      <c r="Q2359" s="35"/>
      <c r="S2359" s="36"/>
      <c r="U2359" s="37"/>
      <c r="W2359" s="52"/>
      <c r="Y2359" s="53"/>
      <c r="AI2359" s="1"/>
      <c r="AJ2359" s="2"/>
      <c r="AL2359" s="7"/>
      <c r="AU2359" s="2"/>
      <c r="AW2359" s="7"/>
      <c r="BF2359" s="2"/>
      <c r="BH2359" s="7"/>
      <c r="BJ2359" s="52"/>
      <c r="BL2359" s="53"/>
      <c r="BO2359" s="34"/>
      <c r="BQ2359" s="35"/>
      <c r="BT2359" s="2"/>
      <c r="BV2359" s="7"/>
      <c r="CE2359" s="2"/>
      <c r="CG2359" s="7"/>
      <c r="CP2359" s="2"/>
      <c r="CR2359" s="7"/>
      <c r="CT2359" s="52"/>
      <c r="CV2359" s="53"/>
      <c r="CY2359" s="36"/>
      <c r="DA2359" s="37"/>
      <c r="DD2359" s="2"/>
      <c r="DF2359" s="7"/>
      <c r="DO2359" s="2"/>
      <c r="DQ2359" s="7"/>
      <c r="DZ2359" s="2"/>
      <c r="EB2359" s="7"/>
      <c r="ED2359" s="52"/>
      <c r="EF2359" s="53"/>
      <c r="EY2359" s="1"/>
      <c r="FV2359" s="2"/>
      <c r="FX2359" s="7"/>
      <c r="GG2359" s="2"/>
      <c r="GI2359" s="7"/>
      <c r="GR2359" s="2"/>
      <c r="GT2359" s="7"/>
      <c r="GV2359" s="52"/>
      <c r="GX2359" s="53"/>
      <c r="HA2359" s="34"/>
      <c r="HC2359" s="35"/>
      <c r="HF2359" s="2"/>
      <c r="HH2359" s="7"/>
      <c r="HQ2359" s="2"/>
      <c r="HS2359" s="7"/>
      <c r="IB2359" s="2"/>
      <c r="ID2359" s="7"/>
      <c r="IF2359" s="52"/>
      <c r="IH2359" s="53"/>
      <c r="IK2359" s="36"/>
      <c r="IM2359" s="37"/>
      <c r="IP2359" s="2"/>
      <c r="IR2359" s="7"/>
      <c r="JA2359" s="2"/>
      <c r="JC2359" s="7"/>
      <c r="JL2359" s="2"/>
      <c r="JN2359" s="7"/>
      <c r="JP2359" s="52"/>
      <c r="JR2359" s="53"/>
      <c r="JX2359" s="1"/>
      <c r="KG2359" s="1"/>
      <c r="KH2359" s="67"/>
      <c r="KJ2359" s="66"/>
      <c r="KL2359" s="65"/>
      <c r="KN2359" s="53"/>
      <c r="KP2359" s="64"/>
      <c r="KR2359" s="63"/>
      <c r="KV2359" s="1"/>
      <c r="LQ2359" s="1"/>
      <c r="PF2359" s="1"/>
      <c r="PL2359" s="4">
        <f t="array" ref="PL2359:PL2361">PL2364:PL2366</f>
        <v>-2.9087694657093532</v>
      </c>
      <c r="PN2359" s="8">
        <f t="array" ref="PN2359:PN2361">PQ2355:PQ2357+PR2355:PR2357</f>
        <v>-6.9600079651045116E-5</v>
      </c>
      <c r="PT2359" s="1"/>
      <c r="PZ2359" s="1"/>
      <c r="QF2359" s="4">
        <f t="array" ref="QF2359:QF2361">QF2364:QF2366</f>
        <v>-2.0726424077443864</v>
      </c>
      <c r="QH2359" s="8">
        <f t="array" ref="QH2359:QH2361">QK2355:QK2357+QL2355:QL2357</f>
        <v>1.3907414437537858E-6</v>
      </c>
      <c r="QN2359" s="1"/>
      <c r="VF2359" s="1"/>
      <c r="VT2359" s="1"/>
    </row>
    <row r="2360" spans="14:592" ht="15" thickBot="1" x14ac:dyDescent="0.35">
      <c r="N2360" s="1"/>
      <c r="O2360" s="34"/>
      <c r="Q2360" s="35"/>
      <c r="S2360" s="36"/>
      <c r="U2360" s="37"/>
      <c r="W2360" s="52"/>
      <c r="Y2360" s="53"/>
      <c r="AI2360" s="1"/>
      <c r="AJ2360" s="2"/>
      <c r="AL2360" s="7"/>
      <c r="AU2360" s="2"/>
      <c r="AW2360" s="7"/>
      <c r="BF2360" s="2"/>
      <c r="BH2360" s="7"/>
      <c r="BJ2360" s="52"/>
      <c r="BL2360" s="53"/>
      <c r="BO2360" s="34"/>
      <c r="BQ2360" s="35"/>
      <c r="BT2360" s="2"/>
      <c r="BV2360" s="7"/>
      <c r="CE2360" s="2"/>
      <c r="CG2360" s="7"/>
      <c r="CP2360" s="2"/>
      <c r="CR2360" s="7"/>
      <c r="CT2360" s="52"/>
      <c r="CV2360" s="53"/>
      <c r="CY2360" s="36"/>
      <c r="DA2360" s="37"/>
      <c r="DD2360" s="2"/>
      <c r="DF2360" s="7"/>
      <c r="DO2360" s="2"/>
      <c r="DQ2360" s="7"/>
      <c r="DZ2360" s="2"/>
      <c r="EB2360" s="7"/>
      <c r="ED2360" s="52"/>
      <c r="EF2360" s="53"/>
      <c r="FV2360" s="2"/>
      <c r="FX2360" s="7"/>
      <c r="GG2360" s="2"/>
      <c r="GI2360" s="7"/>
      <c r="GR2360" s="2"/>
      <c r="GT2360" s="7"/>
      <c r="GV2360" s="52"/>
      <c r="GX2360" s="53"/>
      <c r="HA2360" s="34"/>
      <c r="HC2360" s="35"/>
      <c r="HF2360" s="2"/>
      <c r="HH2360" s="7"/>
      <c r="HQ2360" s="2"/>
      <c r="HS2360" s="7"/>
      <c r="IB2360" s="2"/>
      <c r="ID2360" s="7"/>
      <c r="IF2360" s="52"/>
      <c r="IH2360" s="53"/>
      <c r="IK2360" s="36"/>
      <c r="IM2360" s="37"/>
      <c r="IP2360" s="2"/>
      <c r="IR2360" s="7"/>
      <c r="JA2360" s="2"/>
      <c r="JC2360" s="7"/>
      <c r="JL2360" s="2"/>
      <c r="JN2360" s="7"/>
      <c r="JP2360" s="52"/>
      <c r="JR2360" s="53"/>
      <c r="JX2360" s="1"/>
      <c r="KG2360" s="1"/>
      <c r="KH2360" s="67"/>
      <c r="KJ2360" s="66"/>
      <c r="KL2360" s="65"/>
      <c r="KN2360" s="53"/>
      <c r="KP2360" s="64"/>
      <c r="KR2360" s="63"/>
      <c r="KV2360" s="1"/>
      <c r="LQ2360" s="1"/>
      <c r="PF2360" s="1"/>
      <c r="PH2360" t="s">
        <v>56</v>
      </c>
      <c r="PL2360" s="5">
        <v>-1.5282039457218355</v>
      </c>
      <c r="PN2360" s="9">
        <v>1.2528738962280897E-4</v>
      </c>
      <c r="PT2360" s="1"/>
      <c r="PZ2360" s="1"/>
      <c r="QB2360" t="s">
        <v>56</v>
      </c>
      <c r="QF2360" s="5">
        <v>-1.1191222057569581</v>
      </c>
      <c r="QH2360" s="9">
        <v>-2.0019154854976819E-5</v>
      </c>
      <c r="QN2360" s="1"/>
      <c r="VF2360" s="1"/>
      <c r="VT2360" s="1"/>
    </row>
    <row r="2361" spans="14:592" ht="15" thickBot="1" x14ac:dyDescent="0.35">
      <c r="N2361" s="1"/>
      <c r="O2361" s="34"/>
      <c r="Q2361" s="35"/>
      <c r="S2361" s="36"/>
      <c r="U2361" s="37"/>
      <c r="W2361" s="52"/>
      <c r="Y2361" s="53"/>
      <c r="AI2361" s="1"/>
      <c r="AJ2361" s="2"/>
      <c r="AL2361" s="7"/>
      <c r="AU2361" s="2"/>
      <c r="AW2361" s="7"/>
      <c r="BF2361" s="2"/>
      <c r="BH2361" s="7"/>
      <c r="BJ2361" s="52"/>
      <c r="BL2361" s="53"/>
      <c r="BO2361" s="34"/>
      <c r="BQ2361" s="35"/>
      <c r="BT2361" s="2"/>
      <c r="BV2361" s="7"/>
      <c r="CE2361" s="2"/>
      <c r="CG2361" s="7"/>
      <c r="CP2361" s="2"/>
      <c r="CR2361" s="7"/>
      <c r="CT2361" s="52"/>
      <c r="CV2361" s="53"/>
      <c r="CY2361" s="36"/>
      <c r="DA2361" s="37"/>
      <c r="DD2361" s="2"/>
      <c r="DF2361" s="7"/>
      <c r="DO2361" s="2"/>
      <c r="DQ2361" s="7"/>
      <c r="DZ2361" s="2"/>
      <c r="EB2361" s="7"/>
      <c r="ED2361" s="52"/>
      <c r="EF2361" s="53"/>
      <c r="EY2361" s="1"/>
      <c r="FV2361" s="2"/>
      <c r="FX2361" s="7"/>
      <c r="GG2361" s="2"/>
      <c r="GI2361" s="7"/>
      <c r="GR2361" s="2"/>
      <c r="GT2361" s="7"/>
      <c r="GV2361" s="52"/>
      <c r="GX2361" s="53"/>
      <c r="HA2361" s="34"/>
      <c r="HC2361" s="35"/>
      <c r="HF2361" s="2"/>
      <c r="HH2361" s="7"/>
      <c r="HQ2361" s="2"/>
      <c r="HS2361" s="7"/>
      <c r="IB2361" s="2"/>
      <c r="ID2361" s="7"/>
      <c r="IF2361" s="52"/>
      <c r="IH2361" s="53"/>
      <c r="IK2361" s="36"/>
      <c r="IM2361" s="37"/>
      <c r="IP2361" s="2"/>
      <c r="IR2361" s="7"/>
      <c r="JA2361" s="2"/>
      <c r="JC2361" s="7"/>
      <c r="JL2361" s="2"/>
      <c r="JN2361" s="7"/>
      <c r="JP2361" s="52"/>
      <c r="JR2361" s="53"/>
      <c r="JX2361" s="1"/>
      <c r="KG2361" s="1"/>
      <c r="KH2361" s="67"/>
      <c r="KJ2361" s="66"/>
      <c r="KL2361" s="65"/>
      <c r="KN2361" s="53"/>
      <c r="KP2361" s="64"/>
      <c r="KR2361" s="63"/>
      <c r="KV2361" s="1"/>
      <c r="LQ2361" s="1"/>
      <c r="PF2361" s="1"/>
      <c r="PH2361" s="43">
        <v>1E-8</v>
      </c>
      <c r="PL2361" s="6">
        <v>0.19727836831368006</v>
      </c>
      <c r="PN2361" s="10">
        <v>-5.5687309971763844E-5</v>
      </c>
      <c r="PT2361" s="1"/>
      <c r="PZ2361" s="1"/>
      <c r="QB2361" s="43">
        <v>1E-8</v>
      </c>
      <c r="QF2361" s="6">
        <v>-1.0479353476790145</v>
      </c>
      <c r="QH2361" s="10">
        <v>1.8628413411223035E-5</v>
      </c>
      <c r="QN2361" s="1"/>
      <c r="VF2361" s="1"/>
      <c r="VT2361" s="1"/>
    </row>
    <row r="2362" spans="14:592" x14ac:dyDescent="0.3">
      <c r="N2362" s="1"/>
      <c r="O2362" s="34"/>
      <c r="Q2362" s="35"/>
      <c r="S2362" s="36"/>
      <c r="U2362" s="37"/>
      <c r="W2362" s="52"/>
      <c r="Y2362" s="53"/>
      <c r="AI2362" s="1"/>
      <c r="AJ2362" s="2"/>
      <c r="AL2362" s="7"/>
      <c r="AU2362" s="2"/>
      <c r="AW2362" s="7"/>
      <c r="BF2362" s="2"/>
      <c r="BH2362" s="7"/>
      <c r="BJ2362" s="52"/>
      <c r="BL2362" s="53"/>
      <c r="BO2362" s="34"/>
      <c r="BQ2362" s="35"/>
      <c r="BT2362" s="2"/>
      <c r="BV2362" s="7"/>
      <c r="CE2362" s="2"/>
      <c r="CG2362" s="7"/>
      <c r="CP2362" s="2"/>
      <c r="CR2362" s="7"/>
      <c r="CT2362" s="52"/>
      <c r="CV2362" s="53"/>
      <c r="CY2362" s="36"/>
      <c r="DA2362" s="37"/>
      <c r="DD2362" s="2"/>
      <c r="DF2362" s="7"/>
      <c r="DO2362" s="2"/>
      <c r="DQ2362" s="7"/>
      <c r="DZ2362" s="2"/>
      <c r="EB2362" s="7"/>
      <c r="ED2362" s="52"/>
      <c r="EF2362" s="53"/>
      <c r="FV2362" s="2"/>
      <c r="FX2362" s="7"/>
      <c r="GG2362" s="2"/>
      <c r="GI2362" s="7"/>
      <c r="GR2362" s="2"/>
      <c r="GT2362" s="7"/>
      <c r="GV2362" s="52"/>
      <c r="GX2362" s="53"/>
      <c r="HA2362" s="34"/>
      <c r="HC2362" s="35"/>
      <c r="HF2362" s="2"/>
      <c r="HH2362" s="7"/>
      <c r="HQ2362" s="2"/>
      <c r="HS2362" s="7"/>
      <c r="IB2362" s="2"/>
      <c r="ID2362" s="7"/>
      <c r="IF2362" s="52"/>
      <c r="IH2362" s="53"/>
      <c r="IK2362" s="36"/>
      <c r="IM2362" s="37"/>
      <c r="IP2362" s="2"/>
      <c r="IR2362" s="7"/>
      <c r="JA2362" s="2"/>
      <c r="JC2362" s="7"/>
      <c r="JL2362" s="2"/>
      <c r="JN2362" s="7"/>
      <c r="JP2362" s="52"/>
      <c r="JR2362" s="53"/>
      <c r="JX2362" s="1"/>
      <c r="KG2362" s="1"/>
      <c r="KH2362" s="67"/>
      <c r="KJ2362" s="66"/>
      <c r="KL2362" s="65"/>
      <c r="KN2362" s="53"/>
      <c r="KP2362" s="64"/>
      <c r="KR2362" s="63"/>
      <c r="KV2362" s="1"/>
      <c r="LQ2362" s="1"/>
      <c r="LR2362" s="1"/>
      <c r="LS2362" s="1"/>
      <c r="LT2362" s="1"/>
      <c r="LU2362" s="1"/>
      <c r="LV2362" s="1"/>
      <c r="LW2362" s="1"/>
      <c r="LX2362" s="1"/>
      <c r="LY2362" s="1"/>
      <c r="LZ2362" s="1"/>
      <c r="MA2362" s="1"/>
      <c r="MB2362" s="1"/>
      <c r="MC2362" s="1"/>
      <c r="MD2362" s="1"/>
      <c r="ME2362" s="1"/>
      <c r="MF2362" s="1"/>
      <c r="MG2362" s="1"/>
      <c r="MH2362" s="1"/>
      <c r="MI2362" s="1"/>
      <c r="MJ2362" s="1"/>
      <c r="MK2362" s="1"/>
      <c r="ML2362" s="1"/>
      <c r="MM2362" s="1"/>
      <c r="MN2362" s="1"/>
      <c r="MO2362" s="1"/>
      <c r="MP2362" s="1"/>
      <c r="MQ2362" s="1"/>
      <c r="MR2362" s="1"/>
      <c r="MS2362" s="1"/>
      <c r="MT2362" s="1"/>
      <c r="MU2362" s="1"/>
      <c r="MV2362" s="1"/>
      <c r="MW2362" s="1"/>
      <c r="MX2362" s="1"/>
      <c r="MY2362" s="1"/>
      <c r="MZ2362" s="1"/>
      <c r="NA2362" s="1"/>
      <c r="NB2362" s="1"/>
      <c r="NC2362" s="1"/>
      <c r="ND2362" s="1"/>
      <c r="NE2362" s="1"/>
      <c r="NF2362" s="1"/>
      <c r="NG2362" s="1"/>
      <c r="NH2362" s="1"/>
      <c r="NI2362" s="1"/>
      <c r="NJ2362" s="1"/>
      <c r="NK2362" s="1"/>
      <c r="NL2362" s="1"/>
      <c r="NM2362" s="1"/>
      <c r="NN2362" s="1"/>
      <c r="NO2362" s="1"/>
      <c r="NP2362" s="1"/>
      <c r="NQ2362" s="1"/>
      <c r="NR2362" s="1"/>
      <c r="NS2362" s="1"/>
      <c r="NT2362" s="1"/>
      <c r="NU2362" s="1"/>
      <c r="NV2362" s="1"/>
      <c r="NW2362" s="1"/>
      <c r="NX2362" s="1"/>
      <c r="NY2362" s="1"/>
      <c r="NZ2362" s="1"/>
      <c r="OA2362" s="1"/>
      <c r="OB2362" s="1"/>
      <c r="OC2362" s="1"/>
      <c r="OD2362" s="1"/>
      <c r="OE2362" s="1"/>
      <c r="OF2362" s="1"/>
      <c r="OG2362" s="1"/>
      <c r="OH2362" s="1"/>
      <c r="OI2362" s="1"/>
      <c r="OJ2362" s="1"/>
      <c r="OK2362" s="1"/>
      <c r="OL2362" s="1"/>
      <c r="OM2362" s="1"/>
      <c r="ON2362" s="1"/>
      <c r="OO2362" s="1"/>
      <c r="OP2362" s="1"/>
      <c r="OQ2362" s="1"/>
      <c r="OR2362" s="1"/>
      <c r="OS2362" s="1"/>
      <c r="OT2362" s="1"/>
      <c r="OU2362" s="1"/>
      <c r="OV2362" s="1"/>
      <c r="OW2362" s="1"/>
      <c r="OX2362" s="1"/>
      <c r="OY2362" s="1"/>
      <c r="OZ2362" s="1"/>
      <c r="PA2362" s="1"/>
      <c r="PB2362" s="1"/>
      <c r="PC2362" s="1"/>
      <c r="PD2362" s="1"/>
      <c r="PE2362" s="1"/>
      <c r="PF2362" s="1"/>
      <c r="PG2362" s="1"/>
      <c r="PH2362" s="1"/>
      <c r="PI2362" s="1"/>
      <c r="PJ2362" s="1"/>
      <c r="PK2362" s="1"/>
      <c r="PL2362" s="2"/>
      <c r="PM2362" s="1"/>
      <c r="PN2362" s="7"/>
      <c r="PO2362" s="1"/>
      <c r="PP2362" s="1"/>
      <c r="PQ2362" s="1"/>
      <c r="PR2362" s="1"/>
      <c r="PS2362" s="1"/>
      <c r="PT2362" s="1"/>
      <c r="PU2362" s="1"/>
      <c r="PV2362" s="1"/>
      <c r="PW2362" s="1"/>
      <c r="PX2362" s="1"/>
      <c r="PY2362" s="1"/>
      <c r="PZ2362" s="1"/>
      <c r="QA2362" s="1"/>
      <c r="QB2362" s="1"/>
      <c r="QC2362" s="1"/>
      <c r="QD2362" s="1"/>
      <c r="QE2362" s="1"/>
      <c r="QF2362" s="2"/>
      <c r="QG2362" s="1"/>
      <c r="QH2362" s="7"/>
      <c r="QI2362" s="1"/>
      <c r="QJ2362" s="1"/>
      <c r="QK2362" s="1"/>
      <c r="QL2362" s="1"/>
      <c r="QM2362" s="1"/>
      <c r="QN2362" s="1"/>
      <c r="QO2362" s="1"/>
      <c r="QP2362" s="1"/>
      <c r="QQ2362" s="1"/>
      <c r="QR2362" s="1"/>
      <c r="QS2362" s="1"/>
      <c r="QT2362" s="1"/>
      <c r="QU2362" s="1"/>
      <c r="QV2362" s="1"/>
      <c r="QW2362" s="1"/>
      <c r="QX2362" s="1"/>
      <c r="QY2362" s="1"/>
      <c r="QZ2362" s="1"/>
      <c r="RA2362" s="1"/>
      <c r="RB2362" s="1"/>
      <c r="RC2362" s="1"/>
      <c r="RD2362" s="1"/>
      <c r="RE2362" s="1"/>
      <c r="RF2362" s="1"/>
      <c r="RG2362" s="1"/>
      <c r="RH2362" s="1"/>
      <c r="RI2362" s="1"/>
      <c r="RJ2362" s="1"/>
      <c r="RK2362" s="1"/>
      <c r="RL2362" s="1"/>
      <c r="RM2362" s="1"/>
      <c r="RN2362" s="1"/>
      <c r="RO2362" s="1"/>
      <c r="RP2362" s="1"/>
      <c r="RQ2362" s="1"/>
      <c r="RR2362" s="1"/>
      <c r="RS2362" s="1"/>
      <c r="RT2362" s="1"/>
      <c r="RU2362" s="1"/>
      <c r="RV2362" s="1"/>
      <c r="RW2362" s="1"/>
      <c r="RX2362" s="1"/>
      <c r="RY2362" s="1"/>
      <c r="RZ2362" s="1"/>
      <c r="SA2362" s="1"/>
      <c r="SB2362" s="1"/>
      <c r="SC2362" s="1"/>
      <c r="SD2362" s="1"/>
      <c r="SE2362" s="1"/>
      <c r="SF2362" s="1"/>
      <c r="SG2362" s="1"/>
      <c r="SH2362" s="1"/>
      <c r="SI2362" s="1"/>
      <c r="SJ2362" s="1"/>
      <c r="SK2362" s="1"/>
      <c r="SL2362" s="1"/>
      <c r="SM2362" s="1"/>
      <c r="SN2362" s="1"/>
      <c r="SO2362" s="1"/>
      <c r="SP2362" s="1"/>
      <c r="SQ2362" s="1"/>
      <c r="SR2362" s="1"/>
      <c r="SS2362" s="1"/>
      <c r="ST2362" s="1"/>
      <c r="SU2362" s="1"/>
      <c r="SV2362" s="1"/>
      <c r="SW2362" s="1"/>
      <c r="SX2362" s="1"/>
      <c r="SY2362" s="1"/>
      <c r="SZ2362" s="1"/>
      <c r="TA2362" s="1"/>
      <c r="TB2362" s="1"/>
      <c r="TC2362" s="1"/>
      <c r="TD2362" s="1"/>
      <c r="TE2362" s="1"/>
      <c r="TF2362" s="1"/>
      <c r="TG2362" s="1"/>
      <c r="TH2362" s="1"/>
      <c r="TI2362" s="1"/>
      <c r="TJ2362" s="1"/>
      <c r="TK2362" s="1"/>
      <c r="TL2362" s="1"/>
      <c r="TM2362" s="1"/>
      <c r="TN2362" s="1"/>
      <c r="TO2362" s="1"/>
      <c r="TP2362" s="1"/>
      <c r="TQ2362" s="1"/>
      <c r="TR2362" s="1"/>
      <c r="TS2362" s="1"/>
      <c r="TT2362" s="1"/>
      <c r="TU2362" s="1"/>
      <c r="TV2362" s="1"/>
      <c r="TW2362" s="1"/>
      <c r="TX2362" s="1"/>
      <c r="TY2362" s="1"/>
      <c r="TZ2362" s="1"/>
      <c r="UA2362" s="1"/>
      <c r="UB2362" s="1"/>
      <c r="UC2362" s="1"/>
      <c r="UD2362" s="1"/>
      <c r="UE2362" s="1"/>
      <c r="UF2362" s="1"/>
      <c r="UG2362" s="1"/>
      <c r="UH2362" s="1"/>
      <c r="UI2362" s="1"/>
      <c r="UJ2362" s="1"/>
      <c r="UK2362" s="1"/>
      <c r="UL2362" s="1"/>
      <c r="UM2362" s="1"/>
      <c r="UN2362" s="1"/>
      <c r="UO2362" s="1"/>
      <c r="UP2362" s="1"/>
      <c r="UQ2362" s="1"/>
      <c r="UR2362" s="1"/>
      <c r="US2362" s="1"/>
      <c r="UT2362" s="1"/>
      <c r="UU2362" s="1"/>
      <c r="UV2362" s="1"/>
      <c r="UW2362" s="1"/>
      <c r="UX2362" s="1"/>
      <c r="UY2362" s="1"/>
      <c r="UZ2362" s="1"/>
      <c r="VA2362" s="1"/>
      <c r="VB2362" s="1"/>
      <c r="VC2362" s="1"/>
      <c r="VD2362" s="1"/>
      <c r="VE2362" s="1"/>
      <c r="VF2362" s="1"/>
      <c r="VT2362" s="1"/>
    </row>
    <row r="2363" spans="14:592" ht="15" thickBot="1" x14ac:dyDescent="0.35">
      <c r="N2363" s="1"/>
      <c r="O2363" s="34"/>
      <c r="Q2363" s="35"/>
      <c r="S2363" s="36"/>
      <c r="U2363" s="37"/>
      <c r="W2363" s="52"/>
      <c r="Y2363" s="53"/>
      <c r="AI2363" s="1"/>
      <c r="AJ2363" s="2"/>
      <c r="AL2363" s="7"/>
      <c r="AU2363" s="2"/>
      <c r="AW2363" s="7"/>
      <c r="BF2363" s="2"/>
      <c r="BH2363" s="7"/>
      <c r="BJ2363" s="52"/>
      <c r="BL2363" s="53"/>
      <c r="BO2363" s="34"/>
      <c r="BQ2363" s="35"/>
      <c r="BT2363" s="2"/>
      <c r="BV2363" s="7"/>
      <c r="CE2363" s="2"/>
      <c r="CG2363" s="7"/>
      <c r="CP2363" s="2"/>
      <c r="CR2363" s="7"/>
      <c r="CT2363" s="52"/>
      <c r="CV2363" s="53"/>
      <c r="CY2363" s="36"/>
      <c r="DA2363" s="37"/>
      <c r="DD2363" s="2"/>
      <c r="DF2363" s="7"/>
      <c r="DO2363" s="2"/>
      <c r="DQ2363" s="7"/>
      <c r="DZ2363" s="2"/>
      <c r="EB2363" s="7"/>
      <c r="ED2363" s="52"/>
      <c r="EF2363" s="53"/>
      <c r="EY2363" s="1"/>
      <c r="FV2363" s="2"/>
      <c r="FX2363" s="7"/>
      <c r="GG2363" s="2"/>
      <c r="GI2363" s="7"/>
      <c r="GR2363" s="2"/>
      <c r="GT2363" s="7"/>
      <c r="GV2363" s="52"/>
      <c r="GX2363" s="53"/>
      <c r="HA2363" s="34"/>
      <c r="HC2363" s="35"/>
      <c r="HF2363" s="2"/>
      <c r="HH2363" s="7"/>
      <c r="HQ2363" s="2"/>
      <c r="HS2363" s="7"/>
      <c r="IB2363" s="2"/>
      <c r="ID2363" s="7"/>
      <c r="IF2363" s="52"/>
      <c r="IH2363" s="53"/>
      <c r="IK2363" s="36"/>
      <c r="IM2363" s="37"/>
      <c r="IP2363" s="2"/>
      <c r="IR2363" s="7"/>
      <c r="JA2363" s="2"/>
      <c r="JC2363" s="7"/>
      <c r="JL2363" s="2"/>
      <c r="JN2363" s="7"/>
      <c r="JP2363" s="52"/>
      <c r="JR2363" s="53"/>
      <c r="JX2363" s="1"/>
      <c r="KG2363" s="1"/>
      <c r="KH2363" s="67"/>
      <c r="KJ2363" s="66"/>
      <c r="KL2363" s="65"/>
      <c r="KN2363" s="53"/>
      <c r="KP2363" s="64"/>
      <c r="KR2363" s="63"/>
      <c r="KV2363" s="1"/>
      <c r="LQ2363" s="1"/>
      <c r="LR2363" s="128" t="s">
        <v>57</v>
      </c>
      <c r="LS2363" s="128"/>
      <c r="LT2363" s="128"/>
      <c r="LU2363" s="128"/>
      <c r="LV2363" s="128"/>
      <c r="LW2363" s="128"/>
      <c r="LX2363" s="128"/>
      <c r="LY2363" s="128"/>
      <c r="LZ2363" s="128"/>
      <c r="MA2363" s="128"/>
      <c r="MB2363" s="128"/>
      <c r="MC2363" s="128"/>
      <c r="MD2363" s="128"/>
      <c r="ME2363" s="128"/>
      <c r="MF2363" s="128"/>
      <c r="MG2363" s="1"/>
      <c r="PF2363" s="1"/>
      <c r="PL2363" s="2" t="s">
        <v>52</v>
      </c>
      <c r="PN2363" s="7" t="s">
        <v>53</v>
      </c>
      <c r="PO2363" s="1"/>
      <c r="PZ2363" s="1"/>
      <c r="QF2363" s="2" t="s">
        <v>54</v>
      </c>
      <c r="QH2363" s="7" t="s">
        <v>55</v>
      </c>
      <c r="QI2363" s="1"/>
      <c r="VF2363" s="1"/>
      <c r="VT2363" s="1"/>
    </row>
    <row r="2364" spans="14:592" x14ac:dyDescent="0.3">
      <c r="N2364" s="1"/>
      <c r="O2364" s="34"/>
      <c r="Q2364" s="35"/>
      <c r="S2364" s="36"/>
      <c r="U2364" s="37"/>
      <c r="W2364" s="52"/>
      <c r="Y2364" s="53"/>
      <c r="AI2364" s="1"/>
      <c r="AJ2364" s="2"/>
      <c r="AL2364" s="7"/>
      <c r="AU2364" s="2"/>
      <c r="AW2364" s="7"/>
      <c r="BF2364" s="2"/>
      <c r="BH2364" s="7"/>
      <c r="BJ2364" s="52"/>
      <c r="BL2364" s="53"/>
      <c r="BM2364" s="53"/>
      <c r="BN2364" s="53"/>
      <c r="BO2364" s="53"/>
      <c r="BP2364" s="53"/>
      <c r="BQ2364" s="53"/>
      <c r="BR2364" s="53"/>
      <c r="BS2364" s="53"/>
      <c r="BT2364" s="2"/>
      <c r="BU2364" s="53"/>
      <c r="BV2364" s="7"/>
      <c r="BW2364" s="53"/>
      <c r="BX2364" s="53"/>
      <c r="BY2364" s="53"/>
      <c r="BZ2364" s="53"/>
      <c r="CA2364" s="53"/>
      <c r="CB2364" s="53"/>
      <c r="CC2364" s="53"/>
      <c r="CD2364" s="53"/>
      <c r="CE2364" s="2"/>
      <c r="CF2364" s="53"/>
      <c r="CG2364" s="7"/>
      <c r="CH2364" s="53"/>
      <c r="CI2364" s="53"/>
      <c r="CJ2364" s="53"/>
      <c r="CK2364" s="53"/>
      <c r="CL2364" s="53"/>
      <c r="CM2364" s="53"/>
      <c r="CN2364" s="53"/>
      <c r="CO2364" s="53"/>
      <c r="CP2364" s="2"/>
      <c r="CQ2364" s="53"/>
      <c r="CR2364" s="7"/>
      <c r="CS2364" s="53"/>
      <c r="CT2364" s="52"/>
      <c r="CU2364" s="53"/>
      <c r="CV2364" s="53"/>
      <c r="CW2364" s="53"/>
      <c r="CX2364" s="54"/>
      <c r="CY2364" s="54"/>
      <c r="CZ2364" s="54"/>
      <c r="DA2364" s="54"/>
      <c r="DB2364" s="54"/>
      <c r="DC2364" s="54"/>
      <c r="DD2364" s="2"/>
      <c r="DE2364" s="54"/>
      <c r="DF2364" s="7"/>
      <c r="DG2364" s="54"/>
      <c r="DH2364" s="54"/>
      <c r="DI2364" s="54"/>
      <c r="DJ2364" s="54"/>
      <c r="DK2364" s="54"/>
      <c r="DL2364" s="54"/>
      <c r="DM2364" s="54"/>
      <c r="DN2364" s="54"/>
      <c r="DO2364" s="2"/>
      <c r="DP2364" s="54"/>
      <c r="DQ2364" s="7"/>
      <c r="DR2364" s="54"/>
      <c r="DS2364" s="54"/>
      <c r="DT2364" s="54"/>
      <c r="DU2364" s="54"/>
      <c r="DV2364" s="54"/>
      <c r="DW2364" s="54"/>
      <c r="DX2364" s="54"/>
      <c r="DY2364" s="54"/>
      <c r="DZ2364" s="2"/>
      <c r="EA2364" s="54"/>
      <c r="EB2364" s="7"/>
      <c r="EC2364" s="54"/>
      <c r="ED2364" s="52"/>
      <c r="EE2364" s="54"/>
      <c r="EF2364" s="53"/>
      <c r="EG2364" s="53"/>
      <c r="EH2364" s="53"/>
      <c r="EI2364" s="53"/>
      <c r="EJ2364" s="53"/>
      <c r="EK2364" s="53"/>
      <c r="FV2364" s="2"/>
      <c r="FX2364" s="7"/>
      <c r="GG2364" s="2"/>
      <c r="GI2364" s="7"/>
      <c r="GR2364" s="2"/>
      <c r="GT2364" s="7"/>
      <c r="GV2364" s="52"/>
      <c r="GX2364" s="53"/>
      <c r="GY2364" s="53"/>
      <c r="GZ2364" s="53"/>
      <c r="HA2364" s="53"/>
      <c r="HB2364" s="53"/>
      <c r="HC2364" s="53"/>
      <c r="HD2364" s="53"/>
      <c r="HE2364" s="53"/>
      <c r="HF2364" s="2"/>
      <c r="HG2364" s="53"/>
      <c r="HH2364" s="7"/>
      <c r="HI2364" s="53"/>
      <c r="HJ2364" s="53"/>
      <c r="HK2364" s="53"/>
      <c r="HL2364" s="53"/>
      <c r="HM2364" s="53"/>
      <c r="HN2364" s="53"/>
      <c r="HO2364" s="53"/>
      <c r="HP2364" s="53"/>
      <c r="HQ2364" s="2"/>
      <c r="HR2364" s="53"/>
      <c r="HS2364" s="7"/>
      <c r="HT2364" s="53"/>
      <c r="HU2364" s="53"/>
      <c r="HV2364" s="53"/>
      <c r="HW2364" s="53"/>
      <c r="HX2364" s="53"/>
      <c r="HY2364" s="53"/>
      <c r="HZ2364" s="53"/>
      <c r="IA2364" s="53"/>
      <c r="IB2364" s="2"/>
      <c r="IC2364" s="53"/>
      <c r="ID2364" s="7"/>
      <c r="IE2364" s="53"/>
      <c r="IF2364" s="52"/>
      <c r="IG2364" s="53"/>
      <c r="IH2364" s="53"/>
      <c r="II2364" s="53"/>
      <c r="IJ2364" s="54"/>
      <c r="IK2364" s="54"/>
      <c r="IL2364" s="54"/>
      <c r="IM2364" s="54"/>
      <c r="IN2364" s="54"/>
      <c r="IO2364" s="54"/>
      <c r="IP2364" s="2"/>
      <c r="IQ2364" s="54"/>
      <c r="IR2364" s="7"/>
      <c r="IS2364" s="54"/>
      <c r="IT2364" s="54"/>
      <c r="IU2364" s="54"/>
      <c r="IV2364" s="54"/>
      <c r="IW2364" s="54"/>
      <c r="IX2364" s="54"/>
      <c r="IY2364" s="54"/>
      <c r="IZ2364" s="54"/>
      <c r="JA2364" s="2"/>
      <c r="JB2364" s="54"/>
      <c r="JC2364" s="7"/>
      <c r="JD2364" s="54"/>
      <c r="JE2364" s="54"/>
      <c r="JF2364" s="54"/>
      <c r="JG2364" s="54"/>
      <c r="JH2364" s="54"/>
      <c r="JI2364" s="54"/>
      <c r="JJ2364" s="54"/>
      <c r="JK2364" s="54"/>
      <c r="JL2364" s="2"/>
      <c r="JM2364" s="54"/>
      <c r="JN2364" s="7"/>
      <c r="JO2364" s="54"/>
      <c r="JP2364" s="52"/>
      <c r="JQ2364" s="54"/>
      <c r="JR2364" s="53"/>
      <c r="JS2364" s="53"/>
      <c r="JT2364" s="53"/>
      <c r="JU2364" s="53"/>
      <c r="JV2364" s="53"/>
      <c r="JW2364" s="53"/>
      <c r="JX2364" s="1"/>
      <c r="KG2364" s="1"/>
      <c r="KH2364" s="67"/>
      <c r="KJ2364" s="66"/>
      <c r="KL2364" s="65"/>
      <c r="KN2364" s="53"/>
      <c r="KP2364" s="64"/>
      <c r="KR2364" s="63"/>
      <c r="KV2364" s="1"/>
      <c r="LQ2364" s="1"/>
      <c r="LR2364" s="128"/>
      <c r="LS2364" s="128"/>
      <c r="LT2364" s="128"/>
      <c r="LU2364" s="128"/>
      <c r="LV2364" s="128"/>
      <c r="LW2364" s="128"/>
      <c r="LX2364" s="128"/>
      <c r="LY2364" s="128"/>
      <c r="LZ2364" s="128"/>
      <c r="MA2364" s="128"/>
      <c r="MB2364" s="128"/>
      <c r="MC2364" s="128"/>
      <c r="MD2364" s="128"/>
      <c r="ME2364" s="128"/>
      <c r="MF2364" s="128"/>
      <c r="MG2364" s="1"/>
      <c r="PF2364" s="1"/>
      <c r="PL2364" s="4">
        <f t="array" ref="PL2364:PL2366">PL2375:PL2377+PI2368:PI2370</f>
        <v>-2.9087694657093532</v>
      </c>
      <c r="PN2364" s="8">
        <f t="array" ref="PN2364:PN2366">PN2359:PN2361</f>
        <v>-6.9600079651045116E-5</v>
      </c>
      <c r="PO2364" s="1"/>
      <c r="PZ2364" s="1"/>
      <c r="QF2364" s="4">
        <f t="array" ref="QF2364:QF2366">QF2375:QF2377+QC2368:QC2370</f>
        <v>-2.0726424077443864</v>
      </c>
      <c r="QH2364" s="8">
        <f t="array" ref="QH2364:QH2366">QH2359:QH2361</f>
        <v>1.3907414437537858E-6</v>
      </c>
      <c r="QI2364" s="1"/>
      <c r="VF2364" s="1"/>
      <c r="VT2364" s="1"/>
    </row>
    <row r="2365" spans="14:592" x14ac:dyDescent="0.3">
      <c r="N2365" s="1"/>
      <c r="O2365" s="34"/>
      <c r="Q2365" s="35"/>
      <c r="S2365" s="36"/>
      <c r="U2365" s="37"/>
      <c r="W2365" s="52"/>
      <c r="Y2365" s="53"/>
      <c r="AI2365" s="1"/>
      <c r="AJ2365" s="2"/>
      <c r="AL2365" s="7"/>
      <c r="AU2365" s="2"/>
      <c r="AW2365" s="7"/>
      <c r="BF2365" s="2"/>
      <c r="BH2365" s="7"/>
      <c r="BJ2365" s="52"/>
      <c r="BO2365" s="34"/>
      <c r="BQ2365" s="35"/>
      <c r="BT2365" s="2"/>
      <c r="BV2365" s="7"/>
      <c r="CE2365" s="2"/>
      <c r="CG2365" s="7"/>
      <c r="CP2365" s="2"/>
      <c r="CR2365" s="7"/>
      <c r="CT2365" s="52"/>
      <c r="CY2365" s="36"/>
      <c r="DA2365" s="37"/>
      <c r="DD2365" s="2"/>
      <c r="DF2365" s="7"/>
      <c r="DO2365" s="2"/>
      <c r="DQ2365" s="7"/>
      <c r="DZ2365" s="2"/>
      <c r="EB2365" s="7"/>
      <c r="ED2365" s="52"/>
      <c r="EK2365" s="53"/>
      <c r="EY2365" s="1"/>
      <c r="FV2365" s="2"/>
      <c r="FX2365" s="7"/>
      <c r="GG2365" s="2"/>
      <c r="GI2365" s="7"/>
      <c r="GR2365" s="2"/>
      <c r="GT2365" s="7"/>
      <c r="GV2365" s="52"/>
      <c r="HA2365" s="34"/>
      <c r="HC2365" s="35"/>
      <c r="HF2365" s="2"/>
      <c r="HH2365" s="7"/>
      <c r="HQ2365" s="2"/>
      <c r="HS2365" s="7"/>
      <c r="IB2365" s="2"/>
      <c r="ID2365" s="7"/>
      <c r="IF2365" s="52"/>
      <c r="IK2365" s="36"/>
      <c r="IM2365" s="37"/>
      <c r="IP2365" s="2"/>
      <c r="IR2365" s="7"/>
      <c r="JA2365" s="2"/>
      <c r="JC2365" s="7"/>
      <c r="JL2365" s="2"/>
      <c r="JN2365" s="7"/>
      <c r="JP2365" s="52"/>
      <c r="JW2365" s="53"/>
      <c r="JX2365" s="1"/>
      <c r="KG2365" s="1"/>
      <c r="KH2365" s="67"/>
      <c r="KJ2365" s="66"/>
      <c r="KL2365" s="65"/>
      <c r="KN2365" s="53"/>
      <c r="KP2365" s="64"/>
      <c r="KR2365" s="63"/>
      <c r="KV2365" s="1"/>
      <c r="LQ2365" s="1"/>
      <c r="LR2365" s="128"/>
      <c r="LS2365" s="128"/>
      <c r="LT2365" s="128"/>
      <c r="LU2365" s="128"/>
      <c r="LV2365" s="128"/>
      <c r="LW2365" s="128"/>
      <c r="LX2365" s="128"/>
      <c r="LY2365" s="128"/>
      <c r="LZ2365" s="128"/>
      <c r="MA2365" s="128"/>
      <c r="MB2365" s="128"/>
      <c r="MC2365" s="128"/>
      <c r="MD2365" s="128"/>
      <c r="ME2365" s="128"/>
      <c r="MF2365" s="128"/>
      <c r="MG2365" s="1"/>
      <c r="PF2365" s="1"/>
      <c r="PL2365" s="5">
        <v>-1.5282039457218355</v>
      </c>
      <c r="PN2365" s="9">
        <v>1.2528738962280897E-4</v>
      </c>
      <c r="PO2365" s="1"/>
      <c r="PZ2365" s="1"/>
      <c r="QF2365" s="5">
        <v>-1.1191222057569581</v>
      </c>
      <c r="QH2365" s="9">
        <v>-2.0019154854976819E-5</v>
      </c>
      <c r="QI2365" s="1"/>
      <c r="VF2365" s="1"/>
      <c r="VT2365" s="1"/>
    </row>
    <row r="2366" spans="14:592" ht="15" thickBot="1" x14ac:dyDescent="0.35">
      <c r="N2366" s="1"/>
      <c r="O2366" s="34"/>
      <c r="Q2366" s="35"/>
      <c r="S2366" s="36"/>
      <c r="U2366" s="37"/>
      <c r="W2366" s="52"/>
      <c r="Y2366" s="53"/>
      <c r="AI2366" s="1"/>
      <c r="AJ2366" s="2"/>
      <c r="AL2366" s="7"/>
      <c r="AU2366" s="2"/>
      <c r="AW2366" s="7"/>
      <c r="BF2366" s="2"/>
      <c r="BH2366" s="7"/>
      <c r="BJ2366" s="52"/>
      <c r="BK2366" s="52"/>
      <c r="BL2366" s="52"/>
      <c r="BM2366" s="52"/>
      <c r="BN2366" s="52"/>
      <c r="BO2366" s="52"/>
      <c r="BP2366" s="52"/>
      <c r="BQ2366" s="52"/>
      <c r="BR2366" s="52"/>
      <c r="BS2366" s="52"/>
      <c r="BT2366" s="2"/>
      <c r="BU2366" s="52"/>
      <c r="BV2366" s="7"/>
      <c r="BW2366" s="52"/>
      <c r="BX2366" s="52"/>
      <c r="BY2366" s="52"/>
      <c r="BZ2366" s="52"/>
      <c r="CA2366" s="52"/>
      <c r="CB2366" s="52"/>
      <c r="CC2366" s="52"/>
      <c r="CD2366" s="52"/>
      <c r="CE2366" s="2"/>
      <c r="CF2366" s="52"/>
      <c r="CG2366" s="7"/>
      <c r="CH2366" s="52"/>
      <c r="CI2366" s="52"/>
      <c r="CJ2366" s="52"/>
      <c r="CK2366" s="52"/>
      <c r="CL2366" s="52"/>
      <c r="CM2366" s="52"/>
      <c r="CN2366" s="52"/>
      <c r="CO2366" s="52"/>
      <c r="CP2366" s="2"/>
      <c r="CQ2366" s="52"/>
      <c r="CR2366" s="7"/>
      <c r="CS2366" s="52"/>
      <c r="CT2366" s="52"/>
      <c r="CU2366" s="52"/>
      <c r="CV2366" s="52"/>
      <c r="CW2366" s="52"/>
      <c r="CX2366" s="52"/>
      <c r="CY2366" s="52"/>
      <c r="CZ2366" s="52"/>
      <c r="DA2366" s="52"/>
      <c r="DB2366" s="52"/>
      <c r="DC2366" s="52"/>
      <c r="DD2366" s="2"/>
      <c r="DE2366" s="52"/>
      <c r="DF2366" s="7"/>
      <c r="DG2366" s="52"/>
      <c r="DH2366" s="52"/>
      <c r="DI2366" s="52"/>
      <c r="DJ2366" s="52"/>
      <c r="DK2366" s="52"/>
      <c r="DL2366" s="52"/>
      <c r="DM2366" s="52"/>
      <c r="DN2366" s="52"/>
      <c r="DO2366" s="2"/>
      <c r="DP2366" s="52"/>
      <c r="DQ2366" s="7"/>
      <c r="DR2366" s="52"/>
      <c r="DS2366" s="52"/>
      <c r="DT2366" s="52"/>
      <c r="DU2366" s="52"/>
      <c r="DV2366" s="52"/>
      <c r="DW2366" s="52"/>
      <c r="DX2366" s="52"/>
      <c r="DY2366" s="52"/>
      <c r="DZ2366" s="2"/>
      <c r="EA2366" s="52"/>
      <c r="EB2366" s="7"/>
      <c r="EC2366" s="52"/>
      <c r="ED2366" s="52"/>
      <c r="EE2366" s="52"/>
      <c r="EF2366" s="52"/>
      <c r="EG2366" s="52"/>
      <c r="EH2366" s="52"/>
      <c r="EI2366" s="52"/>
      <c r="EK2366" s="53"/>
      <c r="FV2366" s="2"/>
      <c r="FX2366" s="7"/>
      <c r="GG2366" s="2"/>
      <c r="GI2366" s="7"/>
      <c r="GR2366" s="2"/>
      <c r="GT2366" s="7"/>
      <c r="GV2366" s="52"/>
      <c r="GW2366" s="52"/>
      <c r="GX2366" s="52"/>
      <c r="GY2366" s="52"/>
      <c r="GZ2366" s="52"/>
      <c r="HA2366" s="52"/>
      <c r="HB2366" s="52"/>
      <c r="HC2366" s="52"/>
      <c r="HD2366" s="52"/>
      <c r="HE2366" s="52"/>
      <c r="HF2366" s="2"/>
      <c r="HG2366" s="52"/>
      <c r="HH2366" s="7"/>
      <c r="HI2366" s="52"/>
      <c r="HJ2366" s="52"/>
      <c r="HK2366" s="52"/>
      <c r="HL2366" s="52"/>
      <c r="HM2366" s="52"/>
      <c r="HN2366" s="52"/>
      <c r="HO2366" s="52"/>
      <c r="HP2366" s="52"/>
      <c r="HQ2366" s="2"/>
      <c r="HR2366" s="52"/>
      <c r="HS2366" s="7"/>
      <c r="HT2366" s="52"/>
      <c r="HU2366" s="52"/>
      <c r="HV2366" s="52"/>
      <c r="HW2366" s="52"/>
      <c r="HX2366" s="52"/>
      <c r="HY2366" s="52"/>
      <c r="HZ2366" s="52"/>
      <c r="IA2366" s="52"/>
      <c r="IB2366" s="2"/>
      <c r="IC2366" s="52"/>
      <c r="ID2366" s="7"/>
      <c r="IE2366" s="52"/>
      <c r="IF2366" s="52"/>
      <c r="IG2366" s="52"/>
      <c r="IH2366" s="52"/>
      <c r="II2366" s="52"/>
      <c r="IJ2366" s="52"/>
      <c r="IK2366" s="52"/>
      <c r="IL2366" s="52"/>
      <c r="IM2366" s="52"/>
      <c r="IN2366" s="52"/>
      <c r="IO2366" s="52"/>
      <c r="IP2366" s="2"/>
      <c r="IQ2366" s="52"/>
      <c r="IR2366" s="7"/>
      <c r="IS2366" s="52"/>
      <c r="IT2366" s="52"/>
      <c r="IU2366" s="52"/>
      <c r="IV2366" s="52"/>
      <c r="IW2366" s="52"/>
      <c r="IX2366" s="52"/>
      <c r="IY2366" s="52"/>
      <c r="IZ2366" s="52"/>
      <c r="JA2366" s="2"/>
      <c r="JB2366" s="52"/>
      <c r="JC2366" s="7"/>
      <c r="JD2366" s="52"/>
      <c r="JE2366" s="52"/>
      <c r="JF2366" s="52"/>
      <c r="JG2366" s="52"/>
      <c r="JH2366" s="52"/>
      <c r="JI2366" s="52"/>
      <c r="JJ2366" s="52"/>
      <c r="JK2366" s="52"/>
      <c r="JL2366" s="2"/>
      <c r="JM2366" s="52"/>
      <c r="JN2366" s="7"/>
      <c r="JO2366" s="52"/>
      <c r="JP2366" s="52"/>
      <c r="JQ2366" s="52"/>
      <c r="JR2366" s="52"/>
      <c r="JS2366" s="52"/>
      <c r="JT2366" s="52"/>
      <c r="JU2366" s="52"/>
      <c r="JW2366" s="53"/>
      <c r="JX2366" s="1"/>
      <c r="KG2366" s="1"/>
      <c r="KH2366" s="67"/>
      <c r="KJ2366" s="66"/>
      <c r="KL2366" s="65"/>
      <c r="KN2366" s="53"/>
      <c r="KP2366" s="64"/>
      <c r="KR2366" s="63"/>
      <c r="KV2366" s="1"/>
      <c r="LQ2366" s="1"/>
      <c r="LR2366" s="1"/>
      <c r="LS2366" s="1"/>
      <c r="LT2366" s="1"/>
      <c r="LU2366" s="1"/>
      <c r="LV2366" s="1"/>
      <c r="LW2366" s="1"/>
      <c r="LX2366" s="1"/>
      <c r="LY2366" s="1"/>
      <c r="LZ2366" s="1"/>
      <c r="MA2366" s="1"/>
      <c r="MB2366" s="1"/>
      <c r="MC2366" s="1"/>
      <c r="MD2366" s="1"/>
      <c r="ME2366" s="1"/>
      <c r="MF2366" s="1"/>
      <c r="MG2366" s="1"/>
      <c r="PF2366" s="1"/>
      <c r="PL2366" s="6">
        <v>0.19727836831368006</v>
      </c>
      <c r="PN2366" s="10">
        <v>-5.5687309971763844E-5</v>
      </c>
      <c r="PO2366" s="1"/>
      <c r="PZ2366" s="1"/>
      <c r="QF2366" s="6">
        <v>-1.0479353476790145</v>
      </c>
      <c r="QH2366" s="10">
        <v>1.8628413411223035E-5</v>
      </c>
      <c r="QI2366" s="1"/>
      <c r="VF2366" s="1"/>
      <c r="VT2366" s="1"/>
    </row>
    <row r="2367" spans="14:592" ht="15" thickBot="1" x14ac:dyDescent="0.35">
      <c r="N2367" s="1"/>
      <c r="O2367" s="34"/>
      <c r="Q2367" s="35"/>
      <c r="S2367" s="36"/>
      <c r="U2367" s="37"/>
      <c r="W2367" s="52"/>
      <c r="Y2367" s="53"/>
      <c r="AI2367" s="1"/>
      <c r="AJ2367" s="2"/>
      <c r="AL2367" s="7"/>
      <c r="AU2367" s="2"/>
      <c r="AW2367" s="7"/>
      <c r="BF2367" s="2"/>
      <c r="BH2367" s="7"/>
      <c r="BO2367" s="34"/>
      <c r="BQ2367" s="35"/>
      <c r="BT2367" s="2"/>
      <c r="BV2367" s="7"/>
      <c r="CE2367" s="2"/>
      <c r="CG2367" s="7"/>
      <c r="CP2367" s="2"/>
      <c r="CR2367" s="7"/>
      <c r="CY2367" s="36"/>
      <c r="DA2367" s="37"/>
      <c r="DD2367" s="2"/>
      <c r="DF2367" s="7"/>
      <c r="DO2367" s="2"/>
      <c r="DQ2367" s="7"/>
      <c r="DZ2367" s="2"/>
      <c r="EB2367" s="7"/>
      <c r="EI2367" s="52"/>
      <c r="EK2367" s="53"/>
      <c r="EY2367" s="1"/>
      <c r="FV2367" s="2"/>
      <c r="FX2367" s="7"/>
      <c r="GG2367" s="2"/>
      <c r="GI2367" s="7"/>
      <c r="GR2367" s="2"/>
      <c r="GT2367" s="7"/>
      <c r="HA2367" s="34"/>
      <c r="HC2367" s="35"/>
      <c r="HF2367" s="2"/>
      <c r="HH2367" s="7"/>
      <c r="HQ2367" s="2"/>
      <c r="HS2367" s="7"/>
      <c r="IB2367" s="2"/>
      <c r="ID2367" s="7"/>
      <c r="IK2367" s="36"/>
      <c r="IM2367" s="37"/>
      <c r="IP2367" s="2"/>
      <c r="IR2367" s="7"/>
      <c r="JA2367" s="2"/>
      <c r="JC2367" s="7"/>
      <c r="JL2367" s="2"/>
      <c r="JN2367" s="7"/>
      <c r="JU2367" s="52"/>
      <c r="JW2367" s="53"/>
      <c r="JX2367" s="1"/>
      <c r="KG2367" s="1"/>
      <c r="KH2367" s="67"/>
      <c r="KJ2367" s="66"/>
      <c r="KL2367" s="65"/>
      <c r="KN2367" s="53"/>
      <c r="KP2367" s="64"/>
      <c r="KR2367" s="63"/>
      <c r="KV2367" s="1"/>
      <c r="KW2367" s="34"/>
      <c r="KX2367" s="34"/>
      <c r="KY2367" s="34"/>
      <c r="KZ2367" s="34"/>
      <c r="LA2367" s="34"/>
      <c r="LB2367" s="34"/>
      <c r="LC2367" s="34"/>
      <c r="LD2367" s="34"/>
      <c r="LE2367" s="34"/>
      <c r="LF2367" s="34"/>
      <c r="LG2367" s="34"/>
      <c r="LH2367" s="34"/>
      <c r="LI2367" s="34"/>
      <c r="LJ2367" s="34"/>
      <c r="LK2367" s="34"/>
      <c r="LL2367" s="34"/>
      <c r="LM2367" s="34"/>
      <c r="LN2367" s="34"/>
      <c r="LO2367" s="34"/>
      <c r="LP2367" s="34"/>
      <c r="LQ2367" s="34"/>
      <c r="LR2367" s="34"/>
      <c r="LS2367" s="34"/>
      <c r="LT2367" s="34"/>
      <c r="LU2367" s="34"/>
      <c r="LV2367" s="34"/>
      <c r="LW2367" s="34"/>
      <c r="LX2367" s="34"/>
      <c r="LY2367" s="34"/>
      <c r="LZ2367" s="34"/>
      <c r="MA2367" s="34"/>
      <c r="MB2367" s="34"/>
      <c r="MC2367" s="34"/>
      <c r="MD2367" s="34"/>
      <c r="ME2367" s="34"/>
      <c r="MF2367" s="34"/>
      <c r="MG2367" s="34"/>
      <c r="MH2367" s="34"/>
      <c r="MI2367" s="34"/>
      <c r="MJ2367" s="34"/>
      <c r="MK2367" s="34"/>
      <c r="ML2367" s="34"/>
      <c r="MM2367" s="34"/>
      <c r="MN2367" s="34"/>
      <c r="MO2367" s="34"/>
      <c r="MP2367" s="34"/>
      <c r="MQ2367" s="34"/>
      <c r="MR2367" s="34"/>
      <c r="MS2367" s="34"/>
      <c r="MT2367" s="34"/>
      <c r="MU2367" s="34"/>
      <c r="MV2367" s="34"/>
      <c r="MW2367" s="34"/>
      <c r="MX2367" s="34"/>
      <c r="MY2367" s="34"/>
      <c r="MZ2367" s="34"/>
      <c r="NA2367" s="34"/>
      <c r="NB2367" s="34"/>
      <c r="NC2367" s="34"/>
      <c r="ND2367" s="34"/>
      <c r="NE2367" s="34"/>
      <c r="NF2367" s="34"/>
      <c r="NG2367" s="34"/>
      <c r="NH2367" s="34"/>
      <c r="NI2367" s="34"/>
      <c r="NJ2367" s="34"/>
      <c r="NK2367" s="34"/>
      <c r="NL2367" s="34"/>
      <c r="NM2367" s="34"/>
      <c r="NN2367" s="34"/>
      <c r="NO2367" s="34"/>
      <c r="NP2367" s="34"/>
      <c r="NQ2367" s="34"/>
      <c r="NR2367" s="34"/>
      <c r="NS2367" s="34"/>
      <c r="NT2367" s="34"/>
      <c r="NU2367" s="34"/>
      <c r="NV2367" s="34"/>
      <c r="NW2367" s="34"/>
      <c r="NX2367" s="34"/>
      <c r="NY2367" s="34"/>
      <c r="NZ2367" s="34"/>
      <c r="OA2367" s="34"/>
      <c r="OB2367" s="34"/>
      <c r="OC2367" s="34"/>
      <c r="OD2367" s="34"/>
      <c r="OE2367" s="34"/>
      <c r="OF2367" s="34"/>
      <c r="OG2367" s="34"/>
      <c r="OH2367" s="34"/>
      <c r="OI2367" s="34"/>
      <c r="OJ2367" s="34"/>
      <c r="OK2367" s="34"/>
      <c r="OL2367" s="34"/>
      <c r="OM2367" s="34"/>
      <c r="ON2367" s="34"/>
      <c r="OO2367" s="34"/>
      <c r="OP2367" s="34"/>
      <c r="OQ2367" s="34"/>
      <c r="OR2367" s="34"/>
      <c r="OS2367" s="34"/>
      <c r="OT2367" s="34"/>
      <c r="OU2367" s="34"/>
      <c r="OV2367" s="34"/>
      <c r="OW2367" s="34"/>
      <c r="OX2367" s="34"/>
      <c r="OY2367" s="34"/>
      <c r="OZ2367" s="34"/>
      <c r="PA2367" s="34"/>
      <c r="PB2367" s="34"/>
      <c r="PC2367" s="34"/>
      <c r="PD2367" s="34"/>
      <c r="PE2367" s="34"/>
      <c r="PF2367" s="2"/>
      <c r="PG2367" s="2"/>
      <c r="PH2367" s="2"/>
      <c r="PI2367" s="2" t="s">
        <v>77</v>
      </c>
      <c r="PJ2367" s="2"/>
      <c r="PK2367" s="2"/>
      <c r="PL2367" s="2"/>
      <c r="PN2367" s="7"/>
      <c r="PO2367" s="1"/>
      <c r="PT2367" s="36"/>
      <c r="PU2367" s="36"/>
      <c r="PV2367" s="36"/>
      <c r="PW2367" s="36"/>
      <c r="PX2367" s="36"/>
      <c r="PY2367" s="36"/>
      <c r="PZ2367" s="2"/>
      <c r="QA2367" s="2"/>
      <c r="QB2367" s="2"/>
      <c r="QC2367" s="2" t="s">
        <v>78</v>
      </c>
      <c r="QD2367" s="2"/>
      <c r="QE2367" s="2"/>
      <c r="QF2367" s="2"/>
      <c r="QH2367" s="7"/>
      <c r="QI2367" s="1"/>
      <c r="VF2367" s="1"/>
      <c r="VT2367" s="1"/>
    </row>
    <row r="2368" spans="14:592" x14ac:dyDescent="0.3">
      <c r="N2368" s="1"/>
      <c r="O2368" s="34"/>
      <c r="Q2368" s="35"/>
      <c r="S2368" s="36"/>
      <c r="U2368" s="37"/>
      <c r="W2368" s="52"/>
      <c r="Y2368" s="53"/>
      <c r="AI2368" s="1"/>
      <c r="AJ2368" s="2"/>
      <c r="AL2368" s="7"/>
      <c r="AU2368" s="2"/>
      <c r="AW2368" s="7"/>
      <c r="BF2368" s="2"/>
      <c r="BH2368" s="7"/>
      <c r="BO2368" s="34"/>
      <c r="BQ2368" s="35"/>
      <c r="BT2368" s="2"/>
      <c r="BV2368" s="7"/>
      <c r="CE2368" s="2"/>
      <c r="CG2368" s="7"/>
      <c r="CP2368" s="2"/>
      <c r="CR2368" s="7"/>
      <c r="CY2368" s="36"/>
      <c r="DA2368" s="37"/>
      <c r="DD2368" s="2"/>
      <c r="DF2368" s="7"/>
      <c r="DO2368" s="2"/>
      <c r="DQ2368" s="7"/>
      <c r="DZ2368" s="2"/>
      <c r="EB2368" s="7"/>
      <c r="EI2368" s="52"/>
      <c r="EK2368" s="53"/>
      <c r="FV2368" s="2"/>
      <c r="FX2368" s="7"/>
      <c r="GG2368" s="2"/>
      <c r="GI2368" s="7"/>
      <c r="GR2368" s="2"/>
      <c r="GT2368" s="7"/>
      <c r="HA2368" s="34"/>
      <c r="HC2368" s="35"/>
      <c r="HF2368" s="2"/>
      <c r="HH2368" s="7"/>
      <c r="HQ2368" s="2"/>
      <c r="HS2368" s="7"/>
      <c r="IB2368" s="2"/>
      <c r="ID2368" s="7"/>
      <c r="IK2368" s="36"/>
      <c r="IM2368" s="37"/>
      <c r="IP2368" s="2"/>
      <c r="IR2368" s="7"/>
      <c r="JA2368" s="2"/>
      <c r="JC2368" s="7"/>
      <c r="JL2368" s="2"/>
      <c r="JN2368" s="7"/>
      <c r="JU2368" s="52"/>
      <c r="JW2368" s="53"/>
      <c r="JX2368" s="1"/>
      <c r="KG2368" s="1"/>
      <c r="KH2368" s="67"/>
      <c r="KJ2368" s="66"/>
      <c r="KL2368" s="65"/>
      <c r="KN2368" s="53"/>
      <c r="KP2368" s="64"/>
      <c r="KR2368" s="63"/>
      <c r="KV2368" s="1"/>
      <c r="KW2368" s="34"/>
      <c r="LQ2368" s="1"/>
      <c r="PF2368" s="1"/>
      <c r="PI2368" s="4">
        <f t="array" ref="PI2368:PI2370">PI2768:PI2770</f>
        <v>-2.19679971479807</v>
      </c>
      <c r="PL2368" s="2"/>
      <c r="PN2368" s="7"/>
      <c r="PO2368" s="1"/>
      <c r="PT2368" s="36"/>
      <c r="PZ2368" s="1"/>
      <c r="QC2368" s="4">
        <f t="array" ref="QC2368:QC2370">QC2768:QC2770</f>
        <v>-1.3606725290943102</v>
      </c>
      <c r="QF2368" s="2"/>
      <c r="QH2368" s="7"/>
      <c r="QI2368" s="1"/>
      <c r="VF2368" s="1"/>
      <c r="VT2368" s="1"/>
    </row>
    <row r="2369" spans="14:592" x14ac:dyDescent="0.3">
      <c r="N2369" s="1"/>
      <c r="O2369" s="34"/>
      <c r="Q2369" s="35"/>
      <c r="S2369" s="36"/>
      <c r="U2369" s="37"/>
      <c r="W2369" s="52"/>
      <c r="Y2369" s="53"/>
      <c r="AI2369" s="1"/>
      <c r="AJ2369" s="2"/>
      <c r="AL2369" s="7"/>
      <c r="AU2369" s="2"/>
      <c r="AW2369" s="7"/>
      <c r="BF2369" s="2"/>
      <c r="BH2369" s="7"/>
      <c r="BO2369" s="34"/>
      <c r="BQ2369" s="35"/>
      <c r="BT2369" s="2"/>
      <c r="BV2369" s="7"/>
      <c r="CE2369" s="2"/>
      <c r="CG2369" s="7"/>
      <c r="CP2369" s="2"/>
      <c r="CR2369" s="7"/>
      <c r="CY2369" s="36"/>
      <c r="DA2369" s="37"/>
      <c r="DD2369" s="2"/>
      <c r="DF2369" s="7"/>
      <c r="DO2369" s="2"/>
      <c r="DQ2369" s="7"/>
      <c r="DZ2369" s="2"/>
      <c r="EB2369" s="7"/>
      <c r="EI2369" s="52"/>
      <c r="EK2369" s="53"/>
      <c r="EY2369" s="1"/>
      <c r="FV2369" s="2"/>
      <c r="FX2369" s="7"/>
      <c r="GG2369" s="2"/>
      <c r="GI2369" s="7"/>
      <c r="GR2369" s="2"/>
      <c r="GT2369" s="7"/>
      <c r="HA2369" s="34"/>
      <c r="HC2369" s="35"/>
      <c r="HF2369" s="2"/>
      <c r="HH2369" s="7"/>
      <c r="HQ2369" s="2"/>
      <c r="HS2369" s="7"/>
      <c r="IB2369" s="2"/>
      <c r="ID2369" s="7"/>
      <c r="IK2369" s="36"/>
      <c r="IM2369" s="37"/>
      <c r="IP2369" s="2"/>
      <c r="IR2369" s="7"/>
      <c r="JA2369" s="2"/>
      <c r="JC2369" s="7"/>
      <c r="JL2369" s="2"/>
      <c r="JN2369" s="7"/>
      <c r="JU2369" s="52"/>
      <c r="JW2369" s="53"/>
      <c r="JX2369" s="1"/>
      <c r="KG2369" s="1"/>
      <c r="KH2369" s="67"/>
      <c r="KJ2369" s="66"/>
      <c r="KL2369" s="65"/>
      <c r="KN2369" s="53"/>
      <c r="KP2369" s="64"/>
      <c r="KR2369" s="63"/>
      <c r="KV2369" s="1"/>
      <c r="KW2369" s="34"/>
      <c r="LQ2369" s="1"/>
      <c r="PF2369" s="1"/>
      <c r="PI2369" s="5">
        <v>-1.3805951721840004</v>
      </c>
      <c r="PL2369" s="2"/>
      <c r="PN2369" s="7"/>
      <c r="PO2369" s="1"/>
      <c r="PT2369" s="36"/>
      <c r="PZ2369" s="1"/>
      <c r="QC2369" s="5">
        <v>-0.97151236274811692</v>
      </c>
      <c r="QF2369" s="2"/>
      <c r="QH2369" s="7"/>
      <c r="QI2369" s="1"/>
      <c r="VF2369" s="1"/>
      <c r="VT2369" s="1"/>
    </row>
    <row r="2370" spans="14:592" ht="15" thickBot="1" x14ac:dyDescent="0.35">
      <c r="N2370" s="1"/>
      <c r="O2370" s="34"/>
      <c r="Q2370" s="35"/>
      <c r="S2370" s="36"/>
      <c r="U2370" s="37"/>
      <c r="W2370" s="52"/>
      <c r="Y2370" s="53"/>
      <c r="AI2370" s="1"/>
      <c r="AJ2370" s="2"/>
      <c r="AL2370" s="7"/>
      <c r="AU2370" s="2"/>
      <c r="AW2370" s="7"/>
      <c r="BF2370" s="2"/>
      <c r="BH2370" s="7"/>
      <c r="BO2370" s="34"/>
      <c r="BQ2370" s="35"/>
      <c r="BT2370" s="2"/>
      <c r="BV2370" s="7"/>
      <c r="CE2370" s="2"/>
      <c r="CG2370" s="7"/>
      <c r="CP2370" s="2"/>
      <c r="CR2370" s="7"/>
      <c r="CY2370" s="36"/>
      <c r="DA2370" s="37"/>
      <c r="DD2370" s="2"/>
      <c r="DF2370" s="7"/>
      <c r="DO2370" s="2"/>
      <c r="DQ2370" s="7"/>
      <c r="DZ2370" s="2"/>
      <c r="EB2370" s="7"/>
      <c r="EI2370" s="52"/>
      <c r="EK2370" s="53"/>
      <c r="FV2370" s="2"/>
      <c r="FX2370" s="7"/>
      <c r="GG2370" s="2"/>
      <c r="GI2370" s="7"/>
      <c r="GR2370" s="2"/>
      <c r="GT2370" s="7"/>
      <c r="HA2370" s="34"/>
      <c r="HC2370" s="35"/>
      <c r="HF2370" s="2"/>
      <c r="HH2370" s="7"/>
      <c r="HQ2370" s="2"/>
      <c r="HS2370" s="7"/>
      <c r="IB2370" s="2"/>
      <c r="ID2370" s="7"/>
      <c r="IK2370" s="36"/>
      <c r="IM2370" s="37"/>
      <c r="IP2370" s="2"/>
      <c r="IR2370" s="7"/>
      <c r="JA2370" s="2"/>
      <c r="JC2370" s="7"/>
      <c r="JL2370" s="2"/>
      <c r="JN2370" s="7"/>
      <c r="JU2370" s="52"/>
      <c r="JW2370" s="53"/>
      <c r="JX2370" s="1"/>
      <c r="KG2370" s="1"/>
      <c r="KH2370" s="67"/>
      <c r="KJ2370" s="66"/>
      <c r="KL2370" s="65"/>
      <c r="KN2370" s="53"/>
      <c r="KP2370" s="64"/>
      <c r="KR2370" s="63"/>
      <c r="KV2370" s="1"/>
      <c r="KW2370" s="34"/>
      <c r="LQ2370" s="1"/>
      <c r="PF2370" s="1"/>
      <c r="PI2370" s="6">
        <v>-0.95813481790830002</v>
      </c>
      <c r="PL2370" s="2"/>
      <c r="PN2370" s="7"/>
      <c r="PO2370" s="1"/>
      <c r="PT2370" s="36"/>
      <c r="PZ2370" s="1"/>
      <c r="QC2370" s="6">
        <v>-2.2033448130479441</v>
      </c>
      <c r="QF2370" s="2"/>
      <c r="QH2370" s="7"/>
      <c r="QI2370" s="1"/>
      <c r="VF2370" s="1"/>
      <c r="VT2370" s="1"/>
    </row>
    <row r="2371" spans="14:592" x14ac:dyDescent="0.3">
      <c r="N2371" s="1"/>
      <c r="O2371" s="34"/>
      <c r="Q2371" s="35"/>
      <c r="S2371" s="36"/>
      <c r="U2371" s="37"/>
      <c r="W2371" s="52"/>
      <c r="Y2371" s="53"/>
      <c r="AI2371" s="1"/>
      <c r="AJ2371" s="2"/>
      <c r="AL2371" s="7"/>
      <c r="AU2371" s="2"/>
      <c r="AW2371" s="7"/>
      <c r="BF2371" s="2"/>
      <c r="BH2371" s="7"/>
      <c r="BO2371" s="34"/>
      <c r="BQ2371" s="35"/>
      <c r="BT2371" s="2"/>
      <c r="BV2371" s="7"/>
      <c r="CE2371" s="2"/>
      <c r="CG2371" s="7"/>
      <c r="CP2371" s="2"/>
      <c r="CR2371" s="7"/>
      <c r="CY2371" s="36"/>
      <c r="DA2371" s="37"/>
      <c r="DD2371" s="2"/>
      <c r="DF2371" s="7"/>
      <c r="DO2371" s="2"/>
      <c r="DQ2371" s="7"/>
      <c r="DZ2371" s="2"/>
      <c r="EB2371" s="7"/>
      <c r="EI2371" s="52"/>
      <c r="EK2371" s="53"/>
      <c r="EY2371" s="1"/>
      <c r="FV2371" s="2"/>
      <c r="FX2371" s="7"/>
      <c r="GG2371" s="2"/>
      <c r="GI2371" s="7"/>
      <c r="GR2371" s="2"/>
      <c r="GT2371" s="7"/>
      <c r="HA2371" s="34"/>
      <c r="HC2371" s="35"/>
      <c r="HF2371" s="2"/>
      <c r="HH2371" s="7"/>
      <c r="HQ2371" s="2"/>
      <c r="HS2371" s="7"/>
      <c r="IB2371" s="2"/>
      <c r="ID2371" s="7"/>
      <c r="IK2371" s="36"/>
      <c r="IM2371" s="37"/>
      <c r="IP2371" s="2"/>
      <c r="IR2371" s="7"/>
      <c r="JA2371" s="2"/>
      <c r="JC2371" s="7"/>
      <c r="JL2371" s="2"/>
      <c r="JN2371" s="7"/>
      <c r="JU2371" s="52"/>
      <c r="JW2371" s="53"/>
      <c r="JX2371" s="1"/>
      <c r="KG2371" s="1"/>
      <c r="KH2371" s="67"/>
      <c r="KJ2371" s="66"/>
      <c r="KL2371" s="65"/>
      <c r="KN2371" s="53"/>
      <c r="KP2371" s="64"/>
      <c r="KR2371" s="63"/>
      <c r="KV2371" s="1"/>
      <c r="KW2371" s="34"/>
      <c r="LQ2371" s="1"/>
      <c r="PF2371" s="1"/>
      <c r="PL2371" s="2"/>
      <c r="PN2371" s="7"/>
      <c r="PO2371" s="1"/>
      <c r="PT2371" s="36"/>
      <c r="PZ2371" s="1"/>
      <c r="QF2371" s="2"/>
      <c r="QH2371" s="7"/>
      <c r="QI2371" s="1"/>
      <c r="VF2371" s="1"/>
      <c r="VT2371" s="1"/>
    </row>
    <row r="2372" spans="14:592" ht="15" thickBot="1" x14ac:dyDescent="0.35">
      <c r="N2372" s="1"/>
      <c r="O2372" s="34"/>
      <c r="Q2372" s="35"/>
      <c r="S2372" s="36"/>
      <c r="U2372" s="37"/>
      <c r="W2372" s="52"/>
      <c r="Y2372" s="53"/>
      <c r="AI2372" s="1"/>
      <c r="AJ2372" s="2"/>
      <c r="AL2372" s="7"/>
      <c r="AU2372" s="2"/>
      <c r="AW2372" s="7"/>
      <c r="BF2372" s="2"/>
      <c r="BH2372" s="7"/>
      <c r="BO2372" s="34"/>
      <c r="BQ2372" s="35"/>
      <c r="BT2372" s="2"/>
      <c r="BV2372" s="7"/>
      <c r="CE2372" s="2"/>
      <c r="CG2372" s="7"/>
      <c r="CP2372" s="2"/>
      <c r="CR2372" s="7"/>
      <c r="CY2372" s="36"/>
      <c r="DA2372" s="37"/>
      <c r="DD2372" s="2"/>
      <c r="DF2372" s="7"/>
      <c r="DO2372" s="2"/>
      <c r="DQ2372" s="7"/>
      <c r="DZ2372" s="2"/>
      <c r="EB2372" s="7"/>
      <c r="EI2372" s="52"/>
      <c r="EK2372" s="53"/>
      <c r="FV2372" s="2"/>
      <c r="FX2372" s="7"/>
      <c r="GG2372" s="2"/>
      <c r="GI2372" s="7"/>
      <c r="GR2372" s="2"/>
      <c r="GT2372" s="7"/>
      <c r="HA2372" s="34"/>
      <c r="HC2372" s="35"/>
      <c r="HF2372" s="2"/>
      <c r="HH2372" s="7"/>
      <c r="HQ2372" s="2"/>
      <c r="HS2372" s="7"/>
      <c r="IB2372" s="2"/>
      <c r="ID2372" s="7"/>
      <c r="IK2372" s="36"/>
      <c r="IM2372" s="37"/>
      <c r="IP2372" s="2"/>
      <c r="IR2372" s="7"/>
      <c r="JA2372" s="2"/>
      <c r="JC2372" s="7"/>
      <c r="JL2372" s="2"/>
      <c r="JN2372" s="7"/>
      <c r="JU2372" s="52"/>
      <c r="JW2372" s="53"/>
      <c r="JX2372" s="1"/>
      <c r="KG2372" s="1"/>
      <c r="KH2372" s="67"/>
      <c r="KJ2372" s="66"/>
      <c r="KL2372" s="65"/>
      <c r="KN2372" s="53"/>
      <c r="KP2372" s="64"/>
      <c r="KR2372" s="63"/>
      <c r="KV2372" s="1"/>
      <c r="KW2372" s="34"/>
      <c r="KY2372" s="35"/>
      <c r="KZ2372" s="35"/>
      <c r="LA2372" s="35"/>
      <c r="LB2372" s="35"/>
      <c r="LC2372" s="35"/>
      <c r="LD2372" s="35"/>
      <c r="LE2372" s="35"/>
      <c r="LF2372" s="35"/>
      <c r="LG2372" s="35"/>
      <c r="LH2372" s="35"/>
      <c r="LI2372" s="35"/>
      <c r="LJ2372" s="35"/>
      <c r="LK2372" s="35"/>
      <c r="LL2372" s="35"/>
      <c r="LM2372" s="35"/>
      <c r="LN2372" s="35"/>
      <c r="LO2372" s="35"/>
      <c r="LP2372" s="35"/>
      <c r="LQ2372" s="35"/>
      <c r="LR2372" s="35"/>
      <c r="LS2372" s="35"/>
      <c r="LT2372" s="35"/>
      <c r="LU2372" s="35"/>
      <c r="LV2372" s="35"/>
      <c r="LW2372" s="35"/>
      <c r="LX2372" s="35"/>
      <c r="LY2372" s="35"/>
      <c r="LZ2372" s="35"/>
      <c r="MA2372" s="35"/>
      <c r="MB2372" s="35"/>
      <c r="MC2372" s="35"/>
      <c r="MD2372" s="35"/>
      <c r="ME2372" s="35"/>
      <c r="MF2372" s="35"/>
      <c r="MG2372" s="35"/>
      <c r="MH2372" s="35"/>
      <c r="MI2372" s="35"/>
      <c r="MJ2372" s="35"/>
      <c r="MK2372" s="35"/>
      <c r="ML2372" s="35"/>
      <c r="MM2372" s="35"/>
      <c r="MN2372" s="35"/>
      <c r="MO2372" s="35"/>
      <c r="MP2372" s="35"/>
      <c r="MQ2372" s="35"/>
      <c r="MR2372" s="35"/>
      <c r="MS2372" s="35"/>
      <c r="MT2372" s="35"/>
      <c r="MU2372" s="35"/>
      <c r="MV2372" s="35"/>
      <c r="MW2372" s="35"/>
      <c r="MX2372" s="35"/>
      <c r="MY2372" s="35"/>
      <c r="MZ2372" s="35"/>
      <c r="NA2372" s="35"/>
      <c r="NB2372" s="35"/>
      <c r="NC2372" s="35"/>
      <c r="ND2372" s="35"/>
      <c r="NE2372" s="35"/>
      <c r="NF2372" s="35"/>
      <c r="NG2372" s="35"/>
      <c r="NH2372" s="35"/>
      <c r="NI2372" s="35"/>
      <c r="NJ2372" s="35"/>
      <c r="NK2372" s="35"/>
      <c r="NL2372" s="35"/>
      <c r="NM2372" s="35"/>
      <c r="NN2372" s="35"/>
      <c r="NO2372" s="35"/>
      <c r="NP2372" s="35"/>
      <c r="NQ2372" s="35"/>
      <c r="NR2372" s="35"/>
      <c r="NS2372" s="35"/>
      <c r="NT2372" s="35"/>
      <c r="NU2372" s="35"/>
      <c r="NV2372" s="35"/>
      <c r="NW2372" s="35"/>
      <c r="NX2372" s="35"/>
      <c r="NY2372" s="35"/>
      <c r="NZ2372" s="35"/>
      <c r="OA2372" s="35"/>
      <c r="OB2372" s="35"/>
      <c r="OC2372" s="35"/>
      <c r="OD2372" s="35"/>
      <c r="OE2372" s="35"/>
      <c r="OF2372" s="35"/>
      <c r="OG2372" s="35"/>
      <c r="OH2372" s="35"/>
      <c r="OI2372" s="35"/>
      <c r="OJ2372" s="35"/>
      <c r="OK2372" s="35"/>
      <c r="OL2372" s="35"/>
      <c r="OM2372" s="35"/>
      <c r="ON2372" s="35"/>
      <c r="OO2372" s="35"/>
      <c r="OP2372" s="35"/>
      <c r="OQ2372" s="35"/>
      <c r="OR2372" s="35"/>
      <c r="OS2372" s="35"/>
      <c r="OT2372" s="35"/>
      <c r="OU2372" s="35"/>
      <c r="OV2372" s="35"/>
      <c r="OW2372" s="35"/>
      <c r="OX2372" s="35"/>
      <c r="OY2372" s="35"/>
      <c r="OZ2372" s="35"/>
      <c r="PA2372" s="35"/>
      <c r="PB2372" s="35"/>
      <c r="PC2372" s="35"/>
      <c r="PD2372" s="35"/>
      <c r="PE2372" s="35"/>
      <c r="PF2372" s="7"/>
      <c r="PG2372" s="7"/>
      <c r="PH2372" s="7"/>
      <c r="PI2372" s="7" t="s">
        <v>79</v>
      </c>
      <c r="PJ2372" s="7"/>
      <c r="PK2372" s="7"/>
      <c r="PL2372" s="2"/>
      <c r="PM2372" s="7"/>
      <c r="PN2372" s="7"/>
      <c r="PO2372" s="1"/>
      <c r="PT2372" s="36"/>
      <c r="PV2372" s="37"/>
      <c r="PW2372" s="37"/>
      <c r="PX2372" s="37"/>
      <c r="PY2372" s="37"/>
      <c r="PZ2372" s="7"/>
      <c r="QA2372" s="7"/>
      <c r="QB2372" s="7"/>
      <c r="QC2372" s="7" t="s">
        <v>80</v>
      </c>
      <c r="QD2372" s="7"/>
      <c r="QE2372" s="7"/>
      <c r="QF2372" s="2"/>
      <c r="QG2372" s="7"/>
      <c r="QH2372" s="7"/>
      <c r="QI2372" s="1"/>
      <c r="VF2372" s="1"/>
      <c r="VT2372" s="1"/>
    </row>
    <row r="2373" spans="14:592" x14ac:dyDescent="0.3">
      <c r="N2373" s="1"/>
      <c r="O2373" s="34"/>
      <c r="Q2373" s="35"/>
      <c r="S2373" s="36"/>
      <c r="U2373" s="37"/>
      <c r="W2373" s="52"/>
      <c r="Y2373" s="53"/>
      <c r="AI2373" s="1"/>
      <c r="AJ2373" s="2"/>
      <c r="AL2373" s="7"/>
      <c r="AU2373" s="2"/>
      <c r="AW2373" s="7"/>
      <c r="BF2373" s="2"/>
      <c r="BH2373" s="7"/>
      <c r="BO2373" s="34"/>
      <c r="BQ2373" s="35"/>
      <c r="BT2373" s="2"/>
      <c r="BV2373" s="7"/>
      <c r="CE2373" s="2"/>
      <c r="CG2373" s="7"/>
      <c r="CP2373" s="2"/>
      <c r="CR2373" s="7"/>
      <c r="CY2373" s="36"/>
      <c r="DA2373" s="37"/>
      <c r="DD2373" s="2"/>
      <c r="DF2373" s="7"/>
      <c r="DO2373" s="2"/>
      <c r="DQ2373" s="7"/>
      <c r="DZ2373" s="2"/>
      <c r="EB2373" s="7"/>
      <c r="EI2373" s="52"/>
      <c r="EK2373" s="53"/>
      <c r="EY2373" s="1"/>
      <c r="FV2373" s="2"/>
      <c r="FX2373" s="7"/>
      <c r="GG2373" s="2"/>
      <c r="GI2373" s="7"/>
      <c r="GR2373" s="2"/>
      <c r="GT2373" s="7"/>
      <c r="HA2373" s="34"/>
      <c r="HC2373" s="35"/>
      <c r="HF2373" s="2"/>
      <c r="HH2373" s="7"/>
      <c r="HQ2373" s="2"/>
      <c r="HS2373" s="7"/>
      <c r="IB2373" s="2"/>
      <c r="ID2373" s="7"/>
      <c r="IK2373" s="36"/>
      <c r="IM2373" s="37"/>
      <c r="IP2373" s="2"/>
      <c r="IR2373" s="7"/>
      <c r="JA2373" s="2"/>
      <c r="JC2373" s="7"/>
      <c r="JL2373" s="2"/>
      <c r="JN2373" s="7"/>
      <c r="JU2373" s="52"/>
      <c r="JW2373" s="53"/>
      <c r="JX2373" s="1"/>
      <c r="KG2373" s="1"/>
      <c r="KH2373" s="67"/>
      <c r="KJ2373" s="66"/>
      <c r="KL2373" s="65"/>
      <c r="KN2373" s="53"/>
      <c r="KP2373" s="64"/>
      <c r="KR2373" s="63"/>
      <c r="KV2373" s="1"/>
      <c r="KW2373" s="34"/>
      <c r="KY2373" s="35"/>
      <c r="LQ2373" s="1"/>
      <c r="PF2373" s="1"/>
      <c r="PI2373" s="8">
        <f t="array" ref="PI2373:PI2375">PN2364:PN2366</f>
        <v>-6.9600079651045116E-5</v>
      </c>
      <c r="PL2373" s="2"/>
      <c r="PN2373" s="7"/>
      <c r="PO2373" s="1"/>
      <c r="PT2373" s="36"/>
      <c r="PV2373" s="37"/>
      <c r="PZ2373" s="1"/>
      <c r="QC2373" s="8">
        <f t="array" ref="QC2373:QC2375">QH2364:QH2366</f>
        <v>1.3907414437537858E-6</v>
      </c>
      <c r="QF2373" s="2"/>
      <c r="QH2373" s="7"/>
      <c r="QI2373" s="1"/>
      <c r="VF2373" s="1"/>
      <c r="VT2373" s="1"/>
    </row>
    <row r="2374" spans="14:592" ht="15" thickBot="1" x14ac:dyDescent="0.35">
      <c r="N2374" s="1"/>
      <c r="O2374" s="34"/>
      <c r="Q2374" s="35"/>
      <c r="S2374" s="36"/>
      <c r="U2374" s="37"/>
      <c r="W2374" s="52"/>
      <c r="Y2374" s="53"/>
      <c r="AI2374" s="1"/>
      <c r="AJ2374" s="2"/>
      <c r="AL2374" s="7"/>
      <c r="AU2374" s="2"/>
      <c r="AW2374" s="7"/>
      <c r="BF2374" s="2"/>
      <c r="BH2374" s="7"/>
      <c r="BO2374" s="34"/>
      <c r="BQ2374" s="35"/>
      <c r="BT2374" s="2"/>
      <c r="BV2374" s="7"/>
      <c r="CE2374" s="2"/>
      <c r="CG2374" s="7"/>
      <c r="CP2374" s="2"/>
      <c r="CR2374" s="7"/>
      <c r="CY2374" s="36"/>
      <c r="DA2374" s="37"/>
      <c r="DD2374" s="2"/>
      <c r="DF2374" s="7"/>
      <c r="DO2374" s="2"/>
      <c r="DQ2374" s="7"/>
      <c r="DZ2374" s="2"/>
      <c r="EB2374" s="7"/>
      <c r="EI2374" s="52"/>
      <c r="EK2374" s="53"/>
      <c r="FV2374" s="2"/>
      <c r="FX2374" s="7"/>
      <c r="GG2374" s="2"/>
      <c r="GI2374" s="7"/>
      <c r="GR2374" s="2"/>
      <c r="GT2374" s="7"/>
      <c r="HA2374" s="34"/>
      <c r="HC2374" s="35"/>
      <c r="HF2374" s="2"/>
      <c r="HH2374" s="7"/>
      <c r="HQ2374" s="2"/>
      <c r="HS2374" s="7"/>
      <c r="IB2374" s="2"/>
      <c r="ID2374" s="7"/>
      <c r="IK2374" s="36"/>
      <c r="IM2374" s="37"/>
      <c r="IP2374" s="2"/>
      <c r="IR2374" s="7"/>
      <c r="JA2374" s="2"/>
      <c r="JC2374" s="7"/>
      <c r="JL2374" s="2"/>
      <c r="JN2374" s="7"/>
      <c r="JU2374" s="52"/>
      <c r="JW2374" s="53"/>
      <c r="JX2374" s="1"/>
      <c r="KG2374" s="1"/>
      <c r="KH2374" s="67"/>
      <c r="KJ2374" s="66"/>
      <c r="KL2374" s="65"/>
      <c r="KN2374" s="53"/>
      <c r="KP2374" s="64"/>
      <c r="KR2374" s="63"/>
      <c r="KV2374" s="1"/>
      <c r="KW2374" s="34"/>
      <c r="KY2374" s="35"/>
      <c r="LQ2374" s="1"/>
      <c r="PF2374" s="1"/>
      <c r="PI2374" s="9">
        <v>1.2528738962280897E-4</v>
      </c>
      <c r="PL2374" s="2" t="s">
        <v>58</v>
      </c>
      <c r="PN2374" s="7" t="s">
        <v>59</v>
      </c>
      <c r="PO2374" s="1"/>
      <c r="PT2374" s="36"/>
      <c r="PV2374" s="37"/>
      <c r="PZ2374" s="1"/>
      <c r="QC2374" s="9">
        <v>-2.0019154854976819E-5</v>
      </c>
      <c r="QF2374" s="2" t="s">
        <v>60</v>
      </c>
      <c r="QH2374" s="7" t="s">
        <v>61</v>
      </c>
      <c r="QI2374" s="1"/>
      <c r="VF2374" s="1"/>
      <c r="VT2374" s="1"/>
    </row>
    <row r="2375" spans="14:592" ht="15" thickBot="1" x14ac:dyDescent="0.35">
      <c r="N2375" s="1"/>
      <c r="O2375" s="34"/>
      <c r="Q2375" s="35"/>
      <c r="S2375" s="36"/>
      <c r="U2375" s="37"/>
      <c r="W2375" s="52"/>
      <c r="Y2375" s="53"/>
      <c r="AI2375" s="1"/>
      <c r="AJ2375" s="2"/>
      <c r="AL2375" s="7"/>
      <c r="AU2375" s="2"/>
      <c r="AW2375" s="7"/>
      <c r="BF2375" s="2"/>
      <c r="BH2375" s="7"/>
      <c r="BO2375" s="34"/>
      <c r="BQ2375" s="35"/>
      <c r="BT2375" s="2"/>
      <c r="BV2375" s="7"/>
      <c r="CE2375" s="2"/>
      <c r="CG2375" s="7"/>
      <c r="CP2375" s="2"/>
      <c r="CR2375" s="7"/>
      <c r="CY2375" s="36"/>
      <c r="DA2375" s="37"/>
      <c r="DD2375" s="2"/>
      <c r="DF2375" s="7"/>
      <c r="DO2375" s="2"/>
      <c r="DQ2375" s="7"/>
      <c r="DZ2375" s="2"/>
      <c r="EB2375" s="7"/>
      <c r="EI2375" s="52"/>
      <c r="EK2375" s="53"/>
      <c r="EY2375" s="1"/>
      <c r="FV2375" s="2"/>
      <c r="FX2375" s="7"/>
      <c r="GG2375" s="2"/>
      <c r="GI2375" s="7"/>
      <c r="GR2375" s="2"/>
      <c r="GT2375" s="7"/>
      <c r="HA2375" s="34"/>
      <c r="HC2375" s="35"/>
      <c r="HF2375" s="2"/>
      <c r="HH2375" s="7"/>
      <c r="HQ2375" s="2"/>
      <c r="HS2375" s="7"/>
      <c r="IB2375" s="2"/>
      <c r="ID2375" s="7"/>
      <c r="IK2375" s="36"/>
      <c r="IM2375" s="37"/>
      <c r="IP2375" s="2"/>
      <c r="IR2375" s="7"/>
      <c r="JA2375" s="2"/>
      <c r="JC2375" s="7"/>
      <c r="JL2375" s="2"/>
      <c r="JN2375" s="7"/>
      <c r="JU2375" s="52"/>
      <c r="JW2375" s="53"/>
      <c r="JX2375" s="1"/>
      <c r="KG2375" s="1"/>
      <c r="KH2375" s="67"/>
      <c r="KJ2375" s="66"/>
      <c r="KL2375" s="65"/>
      <c r="KN2375" s="53"/>
      <c r="KP2375" s="64"/>
      <c r="KR2375" s="63"/>
      <c r="KV2375" s="1"/>
      <c r="KW2375" s="34"/>
      <c r="KY2375" s="35"/>
      <c r="LQ2375" s="1"/>
      <c r="PF2375" s="1"/>
      <c r="PI2375" s="10">
        <v>-5.5687309971763844E-5</v>
      </c>
      <c r="PL2375" s="4">
        <f t="array" ref="PL2375:PL2377">PL2403:PL2405</f>
        <v>-0.71196975091128301</v>
      </c>
      <c r="PN2375" s="8">
        <f t="array" ref="PN2375:PN2377">PN2364:PN2366</f>
        <v>-6.9600079651045116E-5</v>
      </c>
      <c r="PO2375" s="1"/>
      <c r="PT2375" s="36"/>
      <c r="PV2375" s="37"/>
      <c r="PZ2375" s="1"/>
      <c r="QC2375" s="10">
        <v>1.8628413411223035E-5</v>
      </c>
      <c r="QF2375" s="4">
        <f t="array" ref="QF2375:QF2377">QF2403:QF2405</f>
        <v>-0.71196987865007599</v>
      </c>
      <c r="QH2375" s="8">
        <f t="array" ref="QH2375:QH2377">QH2364:QH2366</f>
        <v>1.3907414437537858E-6</v>
      </c>
      <c r="QI2375" s="1"/>
      <c r="VF2375" s="1"/>
      <c r="VT2375" s="1"/>
    </row>
    <row r="2376" spans="14:592" x14ac:dyDescent="0.3">
      <c r="N2376" s="1"/>
      <c r="O2376" s="34"/>
      <c r="Q2376" s="35"/>
      <c r="S2376" s="36"/>
      <c r="U2376" s="37"/>
      <c r="W2376" s="52"/>
      <c r="Y2376" s="53"/>
      <c r="AI2376" s="1"/>
      <c r="AJ2376" s="2"/>
      <c r="AL2376" s="7"/>
      <c r="AU2376" s="2"/>
      <c r="AW2376" s="7"/>
      <c r="BF2376" s="2"/>
      <c r="BH2376" s="7"/>
      <c r="BO2376" s="34"/>
      <c r="BQ2376" s="35"/>
      <c r="BT2376" s="2"/>
      <c r="BV2376" s="7"/>
      <c r="CE2376" s="2"/>
      <c r="CG2376" s="7"/>
      <c r="CP2376" s="2"/>
      <c r="CR2376" s="7"/>
      <c r="CY2376" s="36"/>
      <c r="DA2376" s="37"/>
      <c r="DD2376" s="2"/>
      <c r="DF2376" s="7"/>
      <c r="DO2376" s="2"/>
      <c r="DQ2376" s="7"/>
      <c r="DZ2376" s="2"/>
      <c r="EB2376" s="7"/>
      <c r="EI2376" s="52"/>
      <c r="EK2376" s="53"/>
      <c r="FV2376" s="2"/>
      <c r="FX2376" s="7"/>
      <c r="GG2376" s="2"/>
      <c r="GI2376" s="7"/>
      <c r="GR2376" s="2"/>
      <c r="GT2376" s="7"/>
      <c r="HA2376" s="34"/>
      <c r="HC2376" s="35"/>
      <c r="HF2376" s="2"/>
      <c r="HH2376" s="7"/>
      <c r="HQ2376" s="2"/>
      <c r="HS2376" s="7"/>
      <c r="IB2376" s="2"/>
      <c r="ID2376" s="7"/>
      <c r="IK2376" s="36"/>
      <c r="IM2376" s="37"/>
      <c r="IP2376" s="2"/>
      <c r="IR2376" s="7"/>
      <c r="JA2376" s="2"/>
      <c r="JC2376" s="7"/>
      <c r="JL2376" s="2"/>
      <c r="JN2376" s="7"/>
      <c r="JU2376" s="52"/>
      <c r="JW2376" s="53"/>
      <c r="JX2376" s="1"/>
      <c r="KG2376" s="1"/>
      <c r="KH2376" s="67"/>
      <c r="KJ2376" s="66"/>
      <c r="KL2376" s="65"/>
      <c r="KN2376" s="53"/>
      <c r="KP2376" s="64"/>
      <c r="KR2376" s="63"/>
      <c r="KV2376" s="1"/>
      <c r="KW2376" s="34"/>
      <c r="KY2376" s="35"/>
      <c r="LQ2376" s="1"/>
      <c r="PF2376" s="1"/>
      <c r="PL2376" s="5">
        <v>-0.14760877353783497</v>
      </c>
      <c r="PN2376" s="9">
        <v>1.2528738962280897E-4</v>
      </c>
      <c r="PO2376" s="1"/>
      <c r="PT2376" s="36"/>
      <c r="PV2376" s="37"/>
      <c r="PZ2376" s="1"/>
      <c r="QF2376" s="5">
        <v>-0.14760984300884128</v>
      </c>
      <c r="QH2376" s="9">
        <v>-2.0019154854976819E-5</v>
      </c>
      <c r="QI2376" s="1"/>
      <c r="VF2376" s="1"/>
      <c r="VT2376" s="1"/>
    </row>
    <row r="2377" spans="14:592" ht="15" thickBot="1" x14ac:dyDescent="0.35">
      <c r="N2377" s="1"/>
      <c r="O2377" s="34"/>
      <c r="Q2377" s="35"/>
      <c r="S2377" s="36"/>
      <c r="U2377" s="37"/>
      <c r="W2377" s="52"/>
      <c r="Y2377" s="53"/>
      <c r="AI2377" s="1"/>
      <c r="AJ2377" s="2"/>
      <c r="AL2377" s="7"/>
      <c r="AU2377" s="2"/>
      <c r="AW2377" s="7"/>
      <c r="BF2377" s="2"/>
      <c r="BH2377" s="7"/>
      <c r="BO2377" s="34"/>
      <c r="BQ2377" s="35"/>
      <c r="BT2377" s="2"/>
      <c r="BV2377" s="7"/>
      <c r="CE2377" s="2"/>
      <c r="CG2377" s="7"/>
      <c r="CP2377" s="2"/>
      <c r="CR2377" s="7"/>
      <c r="CY2377" s="36"/>
      <c r="DA2377" s="37"/>
      <c r="DD2377" s="2"/>
      <c r="DF2377" s="7"/>
      <c r="DO2377" s="2"/>
      <c r="DQ2377" s="7"/>
      <c r="DZ2377" s="2"/>
      <c r="EB2377" s="7"/>
      <c r="EI2377" s="52"/>
      <c r="EK2377" s="53"/>
      <c r="EY2377" s="1"/>
      <c r="FV2377" s="2"/>
      <c r="FX2377" s="7"/>
      <c r="GG2377" s="2"/>
      <c r="GI2377" s="7"/>
      <c r="GR2377" s="2"/>
      <c r="GT2377" s="7"/>
      <c r="HA2377" s="34"/>
      <c r="HC2377" s="35"/>
      <c r="HF2377" s="2"/>
      <c r="HH2377" s="7"/>
      <c r="HQ2377" s="2"/>
      <c r="HS2377" s="7"/>
      <c r="IB2377" s="2"/>
      <c r="ID2377" s="7"/>
      <c r="IK2377" s="36"/>
      <c r="IM2377" s="37"/>
      <c r="IP2377" s="2"/>
      <c r="IR2377" s="7"/>
      <c r="JA2377" s="2"/>
      <c r="JC2377" s="7"/>
      <c r="JL2377" s="2"/>
      <c r="JN2377" s="7"/>
      <c r="JU2377" s="52"/>
      <c r="JW2377" s="53"/>
      <c r="JX2377" s="1"/>
      <c r="KG2377" s="1"/>
      <c r="KH2377" s="67"/>
      <c r="KJ2377" s="66"/>
      <c r="KL2377" s="65"/>
      <c r="KN2377" s="53"/>
      <c r="KP2377" s="64"/>
      <c r="KR2377" s="63"/>
      <c r="KV2377" s="1"/>
      <c r="KW2377" s="34"/>
      <c r="KY2377" s="35"/>
      <c r="LQ2377" s="1"/>
      <c r="PF2377" s="1"/>
      <c r="PL2377" s="6">
        <v>1.1554131862219801</v>
      </c>
      <c r="PN2377" s="10">
        <v>-5.5687309971763844E-5</v>
      </c>
      <c r="PO2377" s="1"/>
      <c r="PT2377" s="36"/>
      <c r="PV2377" s="37"/>
      <c r="PZ2377" s="1"/>
      <c r="QF2377" s="6">
        <v>1.1554094653689295</v>
      </c>
      <c r="QH2377" s="10">
        <v>1.8628413411223035E-5</v>
      </c>
      <c r="QI2377" s="1"/>
      <c r="QJ2377" s="1"/>
      <c r="QK2377" s="1"/>
      <c r="QL2377" s="1"/>
      <c r="QM2377" s="1"/>
      <c r="QN2377" s="1"/>
      <c r="QO2377" s="1"/>
      <c r="QP2377" s="1"/>
      <c r="QQ2377" s="1"/>
      <c r="QR2377" s="1"/>
      <c r="QS2377" s="1"/>
      <c r="QT2377" s="1"/>
      <c r="QU2377" s="1"/>
      <c r="QV2377" s="1"/>
      <c r="QW2377" s="1"/>
      <c r="QX2377" s="1"/>
      <c r="QY2377" s="1"/>
      <c r="QZ2377" s="1"/>
      <c r="RA2377" s="1"/>
      <c r="RB2377" s="1"/>
      <c r="RC2377" s="1"/>
      <c r="RD2377" s="1"/>
      <c r="RE2377" s="1"/>
      <c r="RF2377" s="1"/>
      <c r="RG2377" s="1"/>
      <c r="RH2377" s="1"/>
      <c r="RI2377" s="1"/>
      <c r="RJ2377" s="1"/>
      <c r="RK2377" s="1"/>
      <c r="RL2377" s="1"/>
      <c r="RM2377" s="1"/>
      <c r="RN2377" s="1"/>
      <c r="RO2377" s="1"/>
      <c r="RP2377" s="1"/>
      <c r="RQ2377" s="1"/>
      <c r="RR2377" s="1"/>
      <c r="RS2377" s="1"/>
      <c r="RT2377" s="1"/>
      <c r="RU2377" s="1"/>
      <c r="RV2377" s="1"/>
      <c r="RW2377" s="1"/>
      <c r="RX2377" s="1"/>
      <c r="RY2377" s="1"/>
      <c r="RZ2377" s="1"/>
      <c r="SA2377" s="1"/>
      <c r="SB2377" s="1"/>
      <c r="SC2377" s="1"/>
      <c r="SD2377" s="1"/>
      <c r="SE2377" s="1"/>
      <c r="SF2377" s="1"/>
      <c r="SG2377" s="1"/>
      <c r="SH2377" s="1"/>
      <c r="SI2377" s="1"/>
      <c r="SJ2377" s="1"/>
      <c r="SK2377" s="1"/>
      <c r="SL2377" s="1"/>
      <c r="SM2377" s="1"/>
      <c r="SN2377" s="1"/>
      <c r="SO2377" s="1"/>
      <c r="SP2377" s="1"/>
      <c r="SQ2377" s="1"/>
      <c r="SR2377" s="1"/>
      <c r="SS2377" s="1"/>
      <c r="ST2377" s="1"/>
      <c r="SU2377" s="1"/>
      <c r="SV2377" s="1"/>
      <c r="SW2377" s="1"/>
      <c r="SX2377" s="1"/>
      <c r="SY2377" s="1"/>
      <c r="SZ2377" s="1"/>
      <c r="TA2377" s="1"/>
      <c r="TB2377" s="1"/>
      <c r="TC2377" s="1"/>
      <c r="TD2377" s="1"/>
      <c r="TE2377" s="1"/>
      <c r="TF2377" s="1"/>
      <c r="TG2377" s="1"/>
      <c r="TH2377" s="1"/>
      <c r="TI2377" s="1"/>
      <c r="TJ2377" s="1"/>
      <c r="TK2377" s="1"/>
      <c r="TL2377" s="1"/>
      <c r="TM2377" s="1"/>
      <c r="TN2377" s="1"/>
      <c r="TO2377" s="1"/>
      <c r="TP2377" s="1"/>
      <c r="TQ2377" s="1"/>
      <c r="TR2377" s="1"/>
      <c r="TS2377" s="1"/>
      <c r="TT2377" s="1"/>
      <c r="TU2377" s="1"/>
      <c r="TV2377" s="1"/>
      <c r="TW2377" s="1"/>
      <c r="TX2377" s="1"/>
      <c r="TY2377" s="1"/>
      <c r="TZ2377" s="1"/>
      <c r="UA2377" s="1"/>
      <c r="UB2377" s="1"/>
      <c r="UC2377" s="1"/>
      <c r="UD2377" s="1"/>
      <c r="UE2377" s="1"/>
      <c r="UF2377" s="1"/>
      <c r="UG2377" s="1"/>
      <c r="UH2377" s="1"/>
      <c r="UI2377" s="1"/>
      <c r="UJ2377" s="1"/>
      <c r="UK2377" s="1"/>
      <c r="UL2377" s="1"/>
      <c r="UM2377" s="1"/>
      <c r="UN2377" s="1"/>
      <c r="UO2377" s="1"/>
      <c r="UP2377" s="1"/>
      <c r="UQ2377" s="1"/>
      <c r="UR2377" s="1"/>
      <c r="US2377" s="1"/>
      <c r="UT2377" s="1"/>
      <c r="UU2377" s="1"/>
      <c r="UV2377" s="1"/>
      <c r="UW2377" s="1"/>
      <c r="UX2377" s="1"/>
      <c r="UY2377" s="1"/>
      <c r="UZ2377" s="1"/>
      <c r="VA2377" s="1"/>
      <c r="VB2377" s="1"/>
      <c r="VC2377" s="1"/>
      <c r="VD2377" s="1"/>
      <c r="VE2377" s="1"/>
      <c r="VF2377" s="1"/>
      <c r="VT2377" s="1"/>
    </row>
    <row r="2378" spans="14:592" x14ac:dyDescent="0.3">
      <c r="N2378" s="1"/>
      <c r="O2378" s="34"/>
      <c r="Q2378" s="35"/>
      <c r="S2378" s="36"/>
      <c r="U2378" s="37"/>
      <c r="W2378" s="52"/>
      <c r="Y2378" s="53"/>
      <c r="AI2378" s="1"/>
      <c r="AJ2378" s="2"/>
      <c r="AL2378" s="7"/>
      <c r="AU2378" s="2"/>
      <c r="AW2378" s="7"/>
      <c r="BF2378" s="2"/>
      <c r="BH2378" s="7"/>
      <c r="BO2378" s="34"/>
      <c r="BQ2378" s="35"/>
      <c r="BT2378" s="2"/>
      <c r="BV2378" s="7"/>
      <c r="CE2378" s="2"/>
      <c r="CG2378" s="7"/>
      <c r="CP2378" s="2"/>
      <c r="CR2378" s="7"/>
      <c r="CY2378" s="36"/>
      <c r="DA2378" s="37"/>
      <c r="DD2378" s="2"/>
      <c r="DF2378" s="7"/>
      <c r="DO2378" s="2"/>
      <c r="DQ2378" s="7"/>
      <c r="DZ2378" s="2"/>
      <c r="EB2378" s="7"/>
      <c r="EI2378" s="52"/>
      <c r="EK2378" s="53"/>
      <c r="FV2378" s="2"/>
      <c r="FX2378" s="7"/>
      <c r="GG2378" s="2"/>
      <c r="GI2378" s="7"/>
      <c r="GR2378" s="2"/>
      <c r="GT2378" s="7"/>
      <c r="HA2378" s="34"/>
      <c r="HC2378" s="35"/>
      <c r="HF2378" s="2"/>
      <c r="HH2378" s="7"/>
      <c r="HQ2378" s="2"/>
      <c r="HS2378" s="7"/>
      <c r="IB2378" s="2"/>
      <c r="ID2378" s="7"/>
      <c r="IK2378" s="36"/>
      <c r="IM2378" s="37"/>
      <c r="IP2378" s="2"/>
      <c r="IR2378" s="7"/>
      <c r="JA2378" s="2"/>
      <c r="JC2378" s="7"/>
      <c r="JL2378" s="2"/>
      <c r="JN2378" s="7"/>
      <c r="JU2378" s="52"/>
      <c r="JW2378" s="53"/>
      <c r="JX2378" s="1"/>
      <c r="KG2378" s="1"/>
      <c r="KH2378" s="67"/>
      <c r="KJ2378" s="66"/>
      <c r="KL2378" s="65"/>
      <c r="KN2378" s="53"/>
      <c r="KP2378" s="64"/>
      <c r="KR2378" s="63"/>
      <c r="KV2378" s="1"/>
      <c r="KW2378" s="34"/>
      <c r="KY2378" s="35"/>
      <c r="LQ2378" s="1"/>
      <c r="LR2378" s="1"/>
      <c r="LS2378" s="1"/>
      <c r="LT2378" s="1"/>
      <c r="LU2378" s="1"/>
      <c r="LV2378" s="1"/>
      <c r="LW2378" s="1"/>
      <c r="LX2378" s="1"/>
      <c r="LY2378" s="1"/>
      <c r="LZ2378" s="1"/>
      <c r="MA2378" s="1"/>
      <c r="MB2378" s="1"/>
      <c r="MC2378" s="1"/>
      <c r="MD2378" s="1"/>
      <c r="ME2378" s="1"/>
      <c r="MF2378" s="1"/>
      <c r="MG2378" s="1"/>
      <c r="MH2378" s="1"/>
      <c r="MI2378" s="1"/>
      <c r="MJ2378" s="1"/>
      <c r="MK2378" s="1"/>
      <c r="ML2378" s="1"/>
      <c r="MM2378" s="1"/>
      <c r="MN2378" s="1"/>
      <c r="MO2378" s="1"/>
      <c r="MP2378" s="1"/>
      <c r="MQ2378" s="1"/>
      <c r="MR2378" s="1"/>
      <c r="MS2378" s="1"/>
      <c r="MT2378" s="1"/>
      <c r="MU2378" s="1"/>
      <c r="MV2378" s="1"/>
      <c r="MW2378" s="1"/>
      <c r="MX2378" s="1"/>
      <c r="MY2378" s="1"/>
      <c r="MZ2378" s="1"/>
      <c r="NA2378" s="1"/>
      <c r="NB2378" s="1"/>
      <c r="NC2378" s="1"/>
      <c r="ND2378" s="1"/>
      <c r="NE2378" s="1"/>
      <c r="NF2378" s="1"/>
      <c r="NG2378" s="1"/>
      <c r="NH2378" s="1"/>
      <c r="NI2378" s="1"/>
      <c r="NJ2378" s="1"/>
      <c r="NK2378" s="1"/>
      <c r="NL2378" s="1"/>
      <c r="NM2378" s="1"/>
      <c r="NN2378" s="1"/>
      <c r="NO2378" s="1"/>
      <c r="NP2378" s="1"/>
      <c r="NQ2378" s="1"/>
      <c r="NR2378" s="1"/>
      <c r="NS2378" s="1"/>
      <c r="NT2378" s="1"/>
      <c r="NU2378" s="1"/>
      <c r="NV2378" s="1"/>
      <c r="NW2378" s="1"/>
      <c r="NX2378" s="1"/>
      <c r="NY2378" s="1"/>
      <c r="NZ2378" s="1"/>
      <c r="OA2378" s="1"/>
      <c r="OB2378" s="1"/>
      <c r="OC2378" s="1"/>
      <c r="OD2378" s="1"/>
      <c r="OE2378" s="1"/>
      <c r="OF2378" s="1"/>
      <c r="OG2378" s="1"/>
      <c r="OH2378" s="1"/>
      <c r="OI2378" s="1"/>
      <c r="OJ2378" s="1"/>
      <c r="OK2378" s="1"/>
      <c r="OL2378" s="1"/>
      <c r="OM2378" s="1"/>
      <c r="ON2378" s="1"/>
      <c r="OO2378" s="1"/>
      <c r="OP2378" s="1"/>
      <c r="OQ2378" s="1"/>
      <c r="OR2378" s="1"/>
      <c r="OS2378" s="1"/>
      <c r="OT2378" s="1"/>
      <c r="OU2378" s="1"/>
      <c r="OV2378" s="1"/>
      <c r="OW2378" s="1"/>
      <c r="OX2378" s="1"/>
      <c r="OY2378" s="1"/>
      <c r="OZ2378" s="1"/>
      <c r="PA2378" s="1"/>
      <c r="PB2378" s="1"/>
      <c r="PC2378" s="1"/>
      <c r="PD2378" s="1"/>
      <c r="PE2378" s="1"/>
      <c r="PF2378" s="1"/>
      <c r="PG2378" s="1"/>
      <c r="PH2378" s="1"/>
      <c r="PI2378" s="1"/>
      <c r="PJ2378" s="1"/>
      <c r="PK2378" s="1"/>
      <c r="PL2378" s="2"/>
      <c r="PM2378" s="1"/>
      <c r="PN2378" s="7"/>
      <c r="PO2378" s="1"/>
      <c r="PP2378" s="1"/>
      <c r="PQ2378" s="1"/>
      <c r="PR2378" s="1"/>
      <c r="PS2378" s="1"/>
      <c r="PT2378" s="36"/>
      <c r="PU2378" s="1"/>
      <c r="PV2378" s="37"/>
      <c r="PW2378" s="1"/>
      <c r="PX2378" s="1"/>
      <c r="PY2378" s="1"/>
      <c r="PZ2378" s="1"/>
      <c r="QA2378" s="1"/>
      <c r="QB2378" s="1"/>
      <c r="QC2378" s="1"/>
      <c r="QD2378" s="1"/>
      <c r="QE2378" s="1"/>
      <c r="QF2378" s="2"/>
      <c r="QG2378" s="1"/>
      <c r="QH2378" s="7"/>
      <c r="QI2378" s="1"/>
      <c r="VT2378" s="1"/>
    </row>
    <row r="2379" spans="14:592" x14ac:dyDescent="0.3">
      <c r="N2379" s="1"/>
      <c r="O2379" s="34"/>
      <c r="Q2379" s="35"/>
      <c r="S2379" s="36"/>
      <c r="U2379" s="37"/>
      <c r="W2379" s="52"/>
      <c r="Y2379" s="53"/>
      <c r="AI2379" s="1"/>
      <c r="AJ2379" s="2"/>
      <c r="AL2379" s="7"/>
      <c r="AU2379" s="2"/>
      <c r="AW2379" s="7"/>
      <c r="BF2379" s="2"/>
      <c r="BH2379" s="7"/>
      <c r="BO2379" s="34"/>
      <c r="BQ2379" s="35"/>
      <c r="BT2379" s="2"/>
      <c r="BV2379" s="7"/>
      <c r="CE2379" s="2"/>
      <c r="CG2379" s="7"/>
      <c r="CP2379" s="2"/>
      <c r="CR2379" s="7"/>
      <c r="CY2379" s="36"/>
      <c r="DA2379" s="37"/>
      <c r="DD2379" s="2"/>
      <c r="DF2379" s="7"/>
      <c r="DO2379" s="2"/>
      <c r="DQ2379" s="7"/>
      <c r="DZ2379" s="2"/>
      <c r="EB2379" s="7"/>
      <c r="EI2379" s="52"/>
      <c r="EK2379" s="53"/>
      <c r="EY2379" s="1"/>
      <c r="FV2379" s="2"/>
      <c r="FX2379" s="7"/>
      <c r="GG2379" s="2"/>
      <c r="GI2379" s="7"/>
      <c r="GR2379" s="2"/>
      <c r="GT2379" s="7"/>
      <c r="HA2379" s="34"/>
      <c r="HC2379" s="35"/>
      <c r="HF2379" s="2"/>
      <c r="HH2379" s="7"/>
      <c r="HQ2379" s="2"/>
      <c r="HS2379" s="7"/>
      <c r="IB2379" s="2"/>
      <c r="ID2379" s="7"/>
      <c r="IK2379" s="36"/>
      <c r="IM2379" s="37"/>
      <c r="IP2379" s="2"/>
      <c r="IR2379" s="7"/>
      <c r="JA2379" s="2"/>
      <c r="JC2379" s="7"/>
      <c r="JL2379" s="2"/>
      <c r="JN2379" s="7"/>
      <c r="JU2379" s="52"/>
      <c r="JW2379" s="53"/>
      <c r="JX2379" s="1"/>
      <c r="KG2379" s="1"/>
      <c r="KH2379" s="67"/>
      <c r="KJ2379" s="66"/>
      <c r="KL2379" s="65"/>
      <c r="KN2379" s="53"/>
      <c r="KP2379" s="64"/>
      <c r="KR2379" s="63"/>
      <c r="KV2379" s="1"/>
      <c r="KW2379" s="34"/>
      <c r="KY2379" s="35"/>
      <c r="PL2379" s="34"/>
      <c r="PN2379" s="35"/>
      <c r="PT2379" s="36"/>
      <c r="PV2379" s="37"/>
      <c r="QF2379" s="36"/>
      <c r="QH2379" s="37"/>
      <c r="VT2379" s="1"/>
    </row>
    <row r="2380" spans="14:592" x14ac:dyDescent="0.3">
      <c r="N2380" s="1"/>
      <c r="O2380" s="34"/>
      <c r="Q2380" s="35"/>
      <c r="S2380" s="36"/>
      <c r="U2380" s="37"/>
      <c r="W2380" s="52"/>
      <c r="Y2380" s="53"/>
      <c r="AI2380" s="1"/>
      <c r="AJ2380" s="2"/>
      <c r="AL2380" s="7"/>
      <c r="AM2380" s="7"/>
      <c r="AN2380" s="7"/>
      <c r="AO2380" s="7"/>
      <c r="AU2380" s="2"/>
      <c r="AW2380" s="7"/>
      <c r="AX2380" s="7"/>
      <c r="AY2380" s="7"/>
      <c r="BF2380" s="2"/>
      <c r="BH2380" s="7"/>
      <c r="BI2380" s="7"/>
      <c r="BO2380" s="34"/>
      <c r="BQ2380" s="35"/>
      <c r="BT2380" s="2"/>
      <c r="BV2380" s="7"/>
      <c r="BW2380" s="7"/>
      <c r="BX2380" s="7"/>
      <c r="BY2380" s="7"/>
      <c r="CE2380" s="2"/>
      <c r="CG2380" s="7"/>
      <c r="CH2380" s="7"/>
      <c r="CI2380" s="7"/>
      <c r="CP2380" s="2"/>
      <c r="CR2380" s="7"/>
      <c r="CS2380" s="7"/>
      <c r="CY2380" s="36"/>
      <c r="DA2380" s="37"/>
      <c r="DD2380" s="2"/>
      <c r="DF2380" s="7"/>
      <c r="DG2380" s="7"/>
      <c r="DH2380" s="7"/>
      <c r="DI2380" s="7"/>
      <c r="DO2380" s="2"/>
      <c r="DQ2380" s="7"/>
      <c r="DR2380" s="7"/>
      <c r="DS2380" s="7"/>
      <c r="DZ2380" s="2"/>
      <c r="EB2380" s="7"/>
      <c r="EC2380" s="7"/>
      <c r="EI2380" s="52"/>
      <c r="EK2380" s="53"/>
      <c r="FV2380" s="2"/>
      <c r="FX2380" s="7"/>
      <c r="FY2380" s="7"/>
      <c r="FZ2380" s="7"/>
      <c r="GA2380" s="7"/>
      <c r="GG2380" s="2"/>
      <c r="GI2380" s="7"/>
      <c r="GJ2380" s="7"/>
      <c r="GK2380" s="7"/>
      <c r="GR2380" s="2"/>
      <c r="GT2380" s="7"/>
      <c r="GU2380" s="7"/>
      <c r="HA2380" s="34"/>
      <c r="HC2380" s="35"/>
      <c r="HF2380" s="2"/>
      <c r="HH2380" s="7"/>
      <c r="HI2380" s="7"/>
      <c r="HJ2380" s="7"/>
      <c r="HK2380" s="7"/>
      <c r="HQ2380" s="2"/>
      <c r="HS2380" s="7"/>
      <c r="HT2380" s="7"/>
      <c r="HU2380" s="7"/>
      <c r="IB2380" s="2"/>
      <c r="ID2380" s="7"/>
      <c r="IE2380" s="7"/>
      <c r="IK2380" s="36"/>
      <c r="IM2380" s="37"/>
      <c r="IP2380" s="2"/>
      <c r="IR2380" s="7"/>
      <c r="IS2380" s="7"/>
      <c r="IT2380" s="7"/>
      <c r="IU2380" s="7"/>
      <c r="JA2380" s="2"/>
      <c r="JC2380" s="7"/>
      <c r="JD2380" s="7"/>
      <c r="JE2380" s="7"/>
      <c r="JL2380" s="2"/>
      <c r="JN2380" s="7"/>
      <c r="JO2380" s="7"/>
      <c r="JU2380" s="52"/>
      <c r="JW2380" s="53"/>
      <c r="JX2380" s="1"/>
      <c r="KG2380" s="1"/>
      <c r="KH2380" s="67"/>
      <c r="KJ2380" s="66"/>
      <c r="KL2380" s="65"/>
      <c r="KN2380" s="53"/>
      <c r="KP2380" s="64"/>
      <c r="KR2380" s="63"/>
      <c r="KV2380" s="1"/>
      <c r="KW2380" s="34"/>
      <c r="KY2380" s="35"/>
      <c r="PL2380" s="34"/>
      <c r="PN2380" s="35"/>
      <c r="PT2380" s="36"/>
      <c r="PV2380" s="37"/>
      <c r="QF2380" s="36"/>
      <c r="QH2380" s="37"/>
      <c r="VT2380" s="1"/>
    </row>
    <row r="2381" spans="14:592" x14ac:dyDescent="0.3">
      <c r="N2381" s="1"/>
      <c r="O2381" s="34"/>
      <c r="Q2381" s="35"/>
      <c r="S2381" s="36"/>
      <c r="U2381" s="37"/>
      <c r="W2381" s="52"/>
      <c r="Y2381" s="53"/>
      <c r="AI2381" s="1"/>
      <c r="AJ2381" s="2"/>
      <c r="AO2381" s="7"/>
      <c r="AU2381" s="2"/>
      <c r="AY2381" s="7"/>
      <c r="BF2381" s="2"/>
      <c r="BI2381" s="7"/>
      <c r="BO2381" s="34"/>
      <c r="BQ2381" s="35"/>
      <c r="BT2381" s="2"/>
      <c r="BY2381" s="7"/>
      <c r="CE2381" s="2"/>
      <c r="CI2381" s="7"/>
      <c r="CP2381" s="2"/>
      <c r="CS2381" s="7"/>
      <c r="CY2381" s="36"/>
      <c r="DA2381" s="37"/>
      <c r="DD2381" s="2"/>
      <c r="DI2381" s="7"/>
      <c r="DO2381" s="2"/>
      <c r="DS2381" s="7"/>
      <c r="DZ2381" s="2"/>
      <c r="EC2381" s="7"/>
      <c r="EI2381" s="52"/>
      <c r="EK2381" s="53"/>
      <c r="EY2381" s="1"/>
      <c r="FV2381" s="2"/>
      <c r="GA2381" s="7"/>
      <c r="GG2381" s="2"/>
      <c r="GK2381" s="7"/>
      <c r="GR2381" s="2"/>
      <c r="GU2381" s="7"/>
      <c r="HA2381" s="34"/>
      <c r="HC2381" s="35"/>
      <c r="HF2381" s="2"/>
      <c r="HK2381" s="7"/>
      <c r="HQ2381" s="2"/>
      <c r="HU2381" s="7"/>
      <c r="IB2381" s="2"/>
      <c r="IE2381" s="7"/>
      <c r="IK2381" s="36"/>
      <c r="IM2381" s="37"/>
      <c r="IP2381" s="2"/>
      <c r="IU2381" s="7"/>
      <c r="JA2381" s="2"/>
      <c r="JE2381" s="7"/>
      <c r="JL2381" s="2"/>
      <c r="JO2381" s="7"/>
      <c r="JU2381" s="52"/>
      <c r="JW2381" s="53"/>
      <c r="JX2381" s="1"/>
      <c r="KG2381" s="1"/>
      <c r="KH2381" s="67"/>
      <c r="KJ2381" s="66"/>
      <c r="KL2381" s="65"/>
      <c r="KN2381" s="53"/>
      <c r="KP2381" s="64"/>
      <c r="KR2381" s="63"/>
      <c r="KV2381" s="1"/>
      <c r="KW2381" s="34"/>
      <c r="KY2381" s="35"/>
      <c r="LA2381" s="36"/>
      <c r="LB2381" s="36"/>
      <c r="LC2381" s="36"/>
      <c r="LD2381" s="36"/>
      <c r="LE2381" s="36"/>
      <c r="LF2381" s="36"/>
      <c r="LG2381" s="36"/>
      <c r="LH2381" s="36"/>
      <c r="LI2381" s="36"/>
      <c r="LJ2381" s="36"/>
      <c r="LK2381" s="36"/>
      <c r="LL2381" s="36"/>
      <c r="LM2381" s="36"/>
      <c r="LN2381" s="36"/>
      <c r="LO2381" s="36"/>
      <c r="LP2381" s="36"/>
      <c r="LQ2381" s="36"/>
      <c r="LR2381" s="36"/>
      <c r="LS2381" s="36"/>
      <c r="LT2381" s="36"/>
      <c r="LU2381" s="36"/>
      <c r="LV2381" s="36"/>
      <c r="LW2381" s="36"/>
      <c r="LX2381" s="36"/>
      <c r="LY2381" s="36"/>
      <c r="LZ2381" s="36"/>
      <c r="MA2381" s="36"/>
      <c r="MB2381" s="36"/>
      <c r="MC2381" s="36"/>
      <c r="MD2381" s="36"/>
      <c r="ME2381" s="36"/>
      <c r="MF2381" s="36"/>
      <c r="MG2381" s="36"/>
      <c r="MH2381" s="36"/>
      <c r="MI2381" s="36"/>
      <c r="MJ2381" s="36"/>
      <c r="MK2381" s="36"/>
      <c r="ML2381" s="36"/>
      <c r="MM2381" s="36"/>
      <c r="MN2381" s="36"/>
      <c r="MO2381" s="36"/>
      <c r="MP2381" s="36"/>
      <c r="MQ2381" s="36"/>
      <c r="MR2381" s="36"/>
      <c r="MS2381" s="36"/>
      <c r="MT2381" s="36"/>
      <c r="MU2381" s="36"/>
      <c r="MV2381" s="36"/>
      <c r="MW2381" s="36"/>
      <c r="MX2381" s="36"/>
      <c r="MY2381" s="36"/>
      <c r="MZ2381" s="36"/>
      <c r="NA2381" s="36"/>
      <c r="NB2381" s="36"/>
      <c r="NC2381" s="36"/>
      <c r="ND2381" s="36"/>
      <c r="NE2381" s="36"/>
      <c r="NF2381" s="36"/>
      <c r="NG2381" s="36"/>
      <c r="NH2381" s="36"/>
      <c r="NI2381" s="36"/>
      <c r="NJ2381" s="36"/>
      <c r="NK2381" s="36"/>
      <c r="NL2381" s="36"/>
      <c r="NM2381" s="36"/>
      <c r="NN2381" s="36"/>
      <c r="NO2381" s="36"/>
      <c r="NP2381" s="36"/>
      <c r="NQ2381" s="36"/>
      <c r="NR2381" s="36"/>
      <c r="NS2381" s="36"/>
      <c r="NT2381" s="36"/>
      <c r="NU2381" s="36"/>
      <c r="NV2381" s="36"/>
      <c r="NW2381" s="36"/>
      <c r="NX2381" s="36"/>
      <c r="NY2381" s="36"/>
      <c r="NZ2381" s="36"/>
      <c r="OA2381" s="36"/>
      <c r="OB2381" s="36"/>
      <c r="OC2381" s="36"/>
      <c r="OD2381" s="36"/>
      <c r="OE2381" s="36"/>
      <c r="OF2381" s="36"/>
      <c r="OG2381" s="36"/>
      <c r="OH2381" s="36"/>
      <c r="OI2381" s="36"/>
      <c r="OJ2381" s="36"/>
      <c r="OK2381" s="36"/>
      <c r="OL2381" s="36"/>
      <c r="OM2381" s="36"/>
      <c r="ON2381" s="36"/>
      <c r="OO2381" s="36"/>
      <c r="OP2381" s="36"/>
      <c r="OQ2381" s="36"/>
      <c r="OR2381" s="36"/>
      <c r="OS2381" s="36"/>
      <c r="OT2381" s="36"/>
      <c r="OU2381" s="36"/>
      <c r="OV2381" s="36"/>
      <c r="OW2381" s="36"/>
      <c r="OX2381" s="36"/>
      <c r="OY2381" s="36"/>
      <c r="OZ2381" s="36"/>
      <c r="PA2381" s="36"/>
      <c r="PB2381" s="36"/>
      <c r="PC2381" s="36"/>
      <c r="PD2381" s="36"/>
      <c r="PE2381" s="36"/>
      <c r="PF2381" s="36"/>
      <c r="PG2381" s="36"/>
      <c r="PH2381" s="36"/>
      <c r="PI2381" s="36"/>
      <c r="PJ2381" s="36"/>
      <c r="PK2381" s="36"/>
      <c r="PL2381" s="34"/>
      <c r="PM2381" s="36"/>
      <c r="PN2381" s="35"/>
      <c r="PO2381" s="36"/>
      <c r="PP2381" s="36"/>
      <c r="PQ2381" s="36"/>
      <c r="PR2381" s="36"/>
      <c r="PS2381" s="36"/>
      <c r="PT2381" s="36"/>
      <c r="PV2381" s="37"/>
      <c r="QF2381" s="36"/>
      <c r="QH2381" s="37"/>
      <c r="VT2381" s="1"/>
    </row>
    <row r="2382" spans="14:592" x14ac:dyDescent="0.3">
      <c r="N2382" s="1"/>
      <c r="O2382" s="34"/>
      <c r="Q2382" s="35"/>
      <c r="S2382" s="36"/>
      <c r="U2382" s="37"/>
      <c r="W2382" s="52"/>
      <c r="Y2382" s="53"/>
      <c r="AI2382" s="1"/>
      <c r="AJ2382" s="2"/>
      <c r="AK2382" s="2"/>
      <c r="AL2382" s="2"/>
      <c r="AM2382" s="2"/>
      <c r="AO2382" s="7"/>
      <c r="AU2382" s="2"/>
      <c r="AV2382" s="2"/>
      <c r="AW2382" s="2"/>
      <c r="AY2382" s="7"/>
      <c r="BF2382" s="2"/>
      <c r="BG2382" s="2"/>
      <c r="BI2382" s="7"/>
      <c r="BO2382" s="34"/>
      <c r="BQ2382" s="35"/>
      <c r="BT2382" s="2"/>
      <c r="BU2382" s="2"/>
      <c r="BV2382" s="2"/>
      <c r="BW2382" s="2"/>
      <c r="BY2382" s="7"/>
      <c r="CE2382" s="2"/>
      <c r="CF2382" s="2"/>
      <c r="CG2382" s="2"/>
      <c r="CI2382" s="7"/>
      <c r="CP2382" s="2"/>
      <c r="CQ2382" s="2"/>
      <c r="CS2382" s="7"/>
      <c r="CY2382" s="36"/>
      <c r="DA2382" s="37"/>
      <c r="DD2382" s="2"/>
      <c r="DE2382" s="2"/>
      <c r="DF2382" s="2"/>
      <c r="DG2382" s="2"/>
      <c r="DI2382" s="7"/>
      <c r="DO2382" s="2"/>
      <c r="DP2382" s="2"/>
      <c r="DQ2382" s="2"/>
      <c r="DS2382" s="7"/>
      <c r="DZ2382" s="2"/>
      <c r="EA2382" s="2"/>
      <c r="EC2382" s="7"/>
      <c r="EI2382" s="52"/>
      <c r="EK2382" s="53"/>
      <c r="FV2382" s="2"/>
      <c r="FW2382" s="2"/>
      <c r="FX2382" s="2"/>
      <c r="FY2382" s="2"/>
      <c r="GA2382" s="7"/>
      <c r="GG2382" s="2"/>
      <c r="GH2382" s="2"/>
      <c r="GI2382" s="2"/>
      <c r="GK2382" s="7"/>
      <c r="GR2382" s="2"/>
      <c r="GS2382" s="2"/>
      <c r="GU2382" s="7"/>
      <c r="HA2382" s="34"/>
      <c r="HC2382" s="35"/>
      <c r="HF2382" s="2"/>
      <c r="HG2382" s="2"/>
      <c r="HH2382" s="2"/>
      <c r="HI2382" s="2"/>
      <c r="HK2382" s="7"/>
      <c r="HQ2382" s="2"/>
      <c r="HR2382" s="2"/>
      <c r="HS2382" s="2"/>
      <c r="HU2382" s="7"/>
      <c r="IB2382" s="2"/>
      <c r="IC2382" s="2"/>
      <c r="IE2382" s="7"/>
      <c r="IK2382" s="36"/>
      <c r="IM2382" s="37"/>
      <c r="IP2382" s="2"/>
      <c r="IQ2382" s="2"/>
      <c r="IR2382" s="2"/>
      <c r="IS2382" s="2"/>
      <c r="IU2382" s="7"/>
      <c r="JA2382" s="2"/>
      <c r="JB2382" s="2"/>
      <c r="JC2382" s="2"/>
      <c r="JE2382" s="7"/>
      <c r="JL2382" s="2"/>
      <c r="JM2382" s="2"/>
      <c r="JO2382" s="7"/>
      <c r="JU2382" s="52"/>
      <c r="JW2382" s="53"/>
      <c r="JX2382" s="1"/>
      <c r="KG2382" s="1"/>
      <c r="KH2382" s="67"/>
      <c r="KJ2382" s="66"/>
      <c r="KL2382" s="65"/>
      <c r="KN2382" s="53"/>
      <c r="KP2382" s="64"/>
      <c r="KR2382" s="63"/>
      <c r="KV2382" s="1"/>
      <c r="KW2382" s="34"/>
      <c r="KY2382" s="35"/>
      <c r="LA2382" s="36"/>
      <c r="PL2382" s="34"/>
      <c r="PN2382" s="35"/>
      <c r="PV2382" s="37"/>
      <c r="QF2382" s="36"/>
      <c r="QH2382" s="37"/>
      <c r="VT2382" s="1"/>
    </row>
    <row r="2383" spans="14:592" x14ac:dyDescent="0.3">
      <c r="N2383" s="1"/>
      <c r="O2383" s="34"/>
      <c r="Q2383" s="35"/>
      <c r="S2383" s="36"/>
      <c r="U2383" s="37"/>
      <c r="W2383" s="52"/>
      <c r="Y2383" s="53"/>
      <c r="AI2383" s="1"/>
      <c r="AJ2383" s="1"/>
      <c r="AK2383" s="1"/>
      <c r="AL2383" s="1"/>
      <c r="AM2383" s="2"/>
      <c r="AN2383" s="1"/>
      <c r="AO2383" s="7"/>
      <c r="AP2383" s="1"/>
      <c r="AQ2383" s="1"/>
      <c r="AR2383" s="1"/>
      <c r="AS2383" s="1"/>
      <c r="AT2383" s="1"/>
      <c r="AU2383" s="1"/>
      <c r="AV2383" s="1"/>
      <c r="AW2383" s="2"/>
      <c r="AX2383" s="1"/>
      <c r="AY2383" s="7"/>
      <c r="AZ2383" s="1"/>
      <c r="BA2383" s="1"/>
      <c r="BB2383" s="1"/>
      <c r="BC2383" s="1"/>
      <c r="BD2383" s="1"/>
      <c r="BE2383" s="1"/>
      <c r="BF2383" s="1"/>
      <c r="BG2383" s="2"/>
      <c r="BH2383" s="1"/>
      <c r="BI2383" s="7"/>
      <c r="BJ2383" s="1"/>
      <c r="BK2383" s="1"/>
      <c r="BL2383" s="1"/>
      <c r="BM2383" s="1"/>
      <c r="BO2383" s="34"/>
      <c r="BQ2383" s="35"/>
      <c r="BS2383" s="1"/>
      <c r="BT2383" s="1"/>
      <c r="BU2383" s="1"/>
      <c r="BV2383" s="1"/>
      <c r="BW2383" s="2"/>
      <c r="BX2383" s="1"/>
      <c r="BY2383" s="7"/>
      <c r="BZ2383" s="1"/>
      <c r="CA2383" s="1"/>
      <c r="CB2383" s="1"/>
      <c r="CC2383" s="1"/>
      <c r="CD2383" s="1"/>
      <c r="CE2383" s="1"/>
      <c r="CF2383" s="1"/>
      <c r="CG2383" s="2"/>
      <c r="CH2383" s="1"/>
      <c r="CI2383" s="7"/>
      <c r="CJ2383" s="1"/>
      <c r="CK2383" s="1"/>
      <c r="CL2383" s="1"/>
      <c r="CM2383" s="1"/>
      <c r="CN2383" s="1"/>
      <c r="CO2383" s="1"/>
      <c r="CP2383" s="1"/>
      <c r="CQ2383" s="2"/>
      <c r="CR2383" s="1"/>
      <c r="CS2383" s="7"/>
      <c r="CT2383" s="1"/>
      <c r="CU2383" s="1"/>
      <c r="CV2383" s="1"/>
      <c r="CW2383" s="1"/>
      <c r="CY2383" s="36"/>
      <c r="DA2383" s="37"/>
      <c r="DC2383" s="1"/>
      <c r="DD2383" s="1"/>
      <c r="DE2383" s="1"/>
      <c r="DF2383" s="1"/>
      <c r="DG2383" s="2"/>
      <c r="DH2383" s="1"/>
      <c r="DI2383" s="7"/>
      <c r="DJ2383" s="1"/>
      <c r="DK2383" s="1"/>
      <c r="DL2383" s="1"/>
      <c r="DM2383" s="1"/>
      <c r="DN2383" s="1"/>
      <c r="DO2383" s="1"/>
      <c r="DP2383" s="1"/>
      <c r="DQ2383" s="2"/>
      <c r="DR2383" s="1"/>
      <c r="DS2383" s="7"/>
      <c r="DT2383" s="1"/>
      <c r="DU2383" s="1"/>
      <c r="DV2383" s="1"/>
      <c r="DW2383" s="1"/>
      <c r="DX2383" s="1"/>
      <c r="DY2383" s="1"/>
      <c r="DZ2383" s="1"/>
      <c r="EA2383" s="2"/>
      <c r="EB2383" s="1"/>
      <c r="EC2383" s="7"/>
      <c r="ED2383" s="1"/>
      <c r="EE2383" s="1"/>
      <c r="EF2383" s="1"/>
      <c r="EG2383" s="1"/>
      <c r="EI2383" s="52"/>
      <c r="EK2383" s="53"/>
      <c r="EY2383" s="1"/>
      <c r="FU2383" s="1"/>
      <c r="FV2383" s="1"/>
      <c r="FW2383" s="1"/>
      <c r="FX2383" s="1"/>
      <c r="FY2383" s="2"/>
      <c r="FZ2383" s="1"/>
      <c r="GA2383" s="7"/>
      <c r="GB2383" s="1"/>
      <c r="GC2383" s="1"/>
      <c r="GD2383" s="1"/>
      <c r="GE2383" s="1"/>
      <c r="GF2383" s="1"/>
      <c r="GG2383" s="1"/>
      <c r="GH2383" s="1"/>
      <c r="GI2383" s="2"/>
      <c r="GJ2383" s="1"/>
      <c r="GK2383" s="7"/>
      <c r="GL2383" s="1"/>
      <c r="GM2383" s="1"/>
      <c r="GN2383" s="1"/>
      <c r="GO2383" s="1"/>
      <c r="GP2383" s="1"/>
      <c r="GQ2383" s="1"/>
      <c r="GR2383" s="1"/>
      <c r="GS2383" s="2"/>
      <c r="GT2383" s="1"/>
      <c r="GU2383" s="7"/>
      <c r="GV2383" s="1"/>
      <c r="GW2383" s="1"/>
      <c r="GX2383" s="1"/>
      <c r="GY2383" s="1"/>
      <c r="HA2383" s="34"/>
      <c r="HC2383" s="35"/>
      <c r="HE2383" s="1"/>
      <c r="HF2383" s="1"/>
      <c r="HG2383" s="1"/>
      <c r="HH2383" s="1"/>
      <c r="HI2383" s="2"/>
      <c r="HJ2383" s="1"/>
      <c r="HK2383" s="7"/>
      <c r="HL2383" s="1"/>
      <c r="HM2383" s="1"/>
      <c r="HN2383" s="1"/>
      <c r="HO2383" s="1"/>
      <c r="HP2383" s="1"/>
      <c r="HQ2383" s="1"/>
      <c r="HR2383" s="1"/>
      <c r="HS2383" s="2"/>
      <c r="HT2383" s="1"/>
      <c r="HU2383" s="7"/>
      <c r="HV2383" s="1"/>
      <c r="HW2383" s="1"/>
      <c r="HX2383" s="1"/>
      <c r="HY2383" s="1"/>
      <c r="HZ2383" s="1"/>
      <c r="IA2383" s="1"/>
      <c r="IB2383" s="1"/>
      <c r="IC2383" s="2"/>
      <c r="ID2383" s="1"/>
      <c r="IE2383" s="7"/>
      <c r="IF2383" s="1"/>
      <c r="IG2383" s="1"/>
      <c r="IH2383" s="1"/>
      <c r="II2383" s="1"/>
      <c r="IK2383" s="36"/>
      <c r="IM2383" s="37"/>
      <c r="IO2383" s="1"/>
      <c r="IP2383" s="1"/>
      <c r="IQ2383" s="1"/>
      <c r="IR2383" s="1"/>
      <c r="IS2383" s="2"/>
      <c r="IT2383" s="1"/>
      <c r="IU2383" s="7"/>
      <c r="IV2383" s="1"/>
      <c r="IW2383" s="1"/>
      <c r="IX2383" s="1"/>
      <c r="IY2383" s="1"/>
      <c r="IZ2383" s="1"/>
      <c r="JA2383" s="1"/>
      <c r="JB2383" s="1"/>
      <c r="JC2383" s="2"/>
      <c r="JD2383" s="1"/>
      <c r="JE2383" s="7"/>
      <c r="JF2383" s="1"/>
      <c r="JG2383" s="1"/>
      <c r="JH2383" s="1"/>
      <c r="JI2383" s="1"/>
      <c r="JJ2383" s="1"/>
      <c r="JK2383" s="1"/>
      <c r="JL2383" s="1"/>
      <c r="JM2383" s="2"/>
      <c r="JN2383" s="1"/>
      <c r="JO2383" s="7"/>
      <c r="JP2383" s="1"/>
      <c r="JQ2383" s="1"/>
      <c r="JR2383" s="1"/>
      <c r="JS2383" s="1"/>
      <c r="JU2383" s="52"/>
      <c r="JW2383" s="53"/>
      <c r="JX2383" s="1"/>
      <c r="KG2383" s="1"/>
      <c r="KH2383" s="67"/>
      <c r="KJ2383" s="66"/>
      <c r="KL2383" s="65"/>
      <c r="KN2383" s="53"/>
      <c r="KP2383" s="64"/>
      <c r="KR2383" s="63"/>
      <c r="KV2383" s="1"/>
      <c r="KW2383" s="34"/>
      <c r="KY2383" s="35"/>
      <c r="LA2383" s="36"/>
      <c r="PL2383" s="34"/>
      <c r="PN2383" s="35"/>
      <c r="PV2383" s="37"/>
      <c r="QF2383" s="36"/>
      <c r="QH2383" s="37"/>
      <c r="VT2383" s="1"/>
    </row>
    <row r="2384" spans="14:592" ht="15" thickBot="1" x14ac:dyDescent="0.35">
      <c r="N2384" s="1"/>
      <c r="O2384" s="34"/>
      <c r="Q2384" s="35"/>
      <c r="S2384" s="36"/>
      <c r="U2384" s="37"/>
      <c r="W2384" s="52"/>
      <c r="Y2384" s="53"/>
      <c r="AI2384" s="1"/>
      <c r="AM2384" s="2" t="s">
        <v>111</v>
      </c>
      <c r="AO2384" s="7" t="s">
        <v>112</v>
      </c>
      <c r="AS2384" s="1"/>
      <c r="AW2384" s="2" t="s">
        <v>113</v>
      </c>
      <c r="AY2384" s="7" t="s">
        <v>114</v>
      </c>
      <c r="BC2384" s="1"/>
      <c r="BG2384" s="2" t="s">
        <v>115</v>
      </c>
      <c r="BI2384" s="7" t="s">
        <v>116</v>
      </c>
      <c r="BM2384" s="1"/>
      <c r="BO2384" s="34"/>
      <c r="BQ2384" s="35"/>
      <c r="BS2384" s="1"/>
      <c r="BW2384" s="2" t="s">
        <v>117</v>
      </c>
      <c r="BY2384" s="7" t="s">
        <v>118</v>
      </c>
      <c r="CC2384" s="1"/>
      <c r="CG2384" s="2" t="s">
        <v>119</v>
      </c>
      <c r="CI2384" s="7" t="s">
        <v>120</v>
      </c>
      <c r="CM2384" s="1"/>
      <c r="CQ2384" s="2" t="s">
        <v>121</v>
      </c>
      <c r="CS2384" s="7" t="s">
        <v>122</v>
      </c>
      <c r="CW2384" s="1"/>
      <c r="CY2384" s="36"/>
      <c r="DA2384" s="37"/>
      <c r="DC2384" s="1"/>
      <c r="DG2384" s="2" t="s">
        <v>223</v>
      </c>
      <c r="DI2384" s="7" t="s">
        <v>224</v>
      </c>
      <c r="DM2384" s="1"/>
      <c r="DQ2384" s="2" t="s">
        <v>225</v>
      </c>
      <c r="DS2384" s="7" t="s">
        <v>226</v>
      </c>
      <c r="DW2384" s="1"/>
      <c r="EA2384" s="2" t="s">
        <v>227</v>
      </c>
      <c r="EC2384" s="7" t="s">
        <v>228</v>
      </c>
      <c r="EG2384" s="1"/>
      <c r="EI2384" s="52"/>
      <c r="EK2384" s="53"/>
      <c r="FU2384" s="1"/>
      <c r="FY2384" s="2" t="s">
        <v>111</v>
      </c>
      <c r="GA2384" s="7" t="s">
        <v>112</v>
      </c>
      <c r="GE2384" s="1"/>
      <c r="GI2384" s="2" t="s">
        <v>113</v>
      </c>
      <c r="GK2384" s="7" t="s">
        <v>114</v>
      </c>
      <c r="GO2384" s="1"/>
      <c r="GS2384" s="2" t="s">
        <v>115</v>
      </c>
      <c r="GU2384" s="7" t="s">
        <v>116</v>
      </c>
      <c r="GY2384" s="1"/>
      <c r="HA2384" s="34"/>
      <c r="HC2384" s="35"/>
      <c r="HE2384" s="1"/>
      <c r="HI2384" s="2" t="s">
        <v>117</v>
      </c>
      <c r="HK2384" s="7" t="s">
        <v>118</v>
      </c>
      <c r="HO2384" s="1"/>
      <c r="HS2384" s="2" t="s">
        <v>119</v>
      </c>
      <c r="HU2384" s="7" t="s">
        <v>120</v>
      </c>
      <c r="HY2384" s="1"/>
      <c r="IC2384" s="2" t="s">
        <v>121</v>
      </c>
      <c r="IE2384" s="7" t="s">
        <v>122</v>
      </c>
      <c r="II2384" s="1"/>
      <c r="IK2384" s="36"/>
      <c r="IM2384" s="37"/>
      <c r="IO2384" s="1"/>
      <c r="IS2384" s="2" t="s">
        <v>223</v>
      </c>
      <c r="IU2384" s="7" t="s">
        <v>224</v>
      </c>
      <c r="IY2384" s="1"/>
      <c r="JC2384" s="2" t="s">
        <v>225</v>
      </c>
      <c r="JE2384" s="7" t="s">
        <v>226</v>
      </c>
      <c r="JI2384" s="1"/>
      <c r="JM2384" s="2" t="s">
        <v>227</v>
      </c>
      <c r="JO2384" s="7" t="s">
        <v>228</v>
      </c>
      <c r="JS2384" s="1"/>
      <c r="JU2384" s="52"/>
      <c r="JW2384" s="53"/>
      <c r="JX2384" s="1"/>
      <c r="KG2384" s="1"/>
      <c r="KH2384" s="67"/>
      <c r="KJ2384" s="66"/>
      <c r="KL2384" s="65"/>
      <c r="KN2384" s="53"/>
      <c r="KP2384" s="64"/>
      <c r="KR2384" s="63"/>
      <c r="KV2384" s="1"/>
      <c r="KW2384" s="34"/>
      <c r="KY2384" s="35"/>
      <c r="LA2384" s="36"/>
      <c r="PL2384" s="34"/>
      <c r="PN2384" s="35"/>
      <c r="PV2384" s="37"/>
      <c r="QF2384" s="36"/>
      <c r="QH2384" s="37"/>
      <c r="VT2384" s="1"/>
    </row>
    <row r="2385" spans="14:592" ht="15" thickBot="1" x14ac:dyDescent="0.35">
      <c r="N2385" s="1"/>
      <c r="O2385" s="34"/>
      <c r="Q2385" s="35"/>
      <c r="S2385" s="36"/>
      <c r="U2385" s="37"/>
      <c r="W2385" s="52"/>
      <c r="Y2385" s="53"/>
      <c r="AI2385" s="1"/>
      <c r="AM2385" s="3">
        <f t="array" ref="AM2385">EXP(AM2394)/(EXP(AM2394)+EXP(AW2394)+EXP(BG2394))</f>
        <v>0.33354796234605427</v>
      </c>
      <c r="AO2385" s="41">
        <f t="array" ref="AO2385">AL2340</f>
        <v>-3.8740677800896184E-2</v>
      </c>
      <c r="AS2385" s="1"/>
      <c r="AW2385" s="3">
        <f t="array" ref="AW2385">EXP(AW2394)/(EXP(AM2394)+EXP(AW2394)+EXP(BG2394))</f>
        <v>0.33314403512858709</v>
      </c>
      <c r="AY2385" s="41">
        <f t="array" ref="AY2385">AW2340</f>
        <v>-3.8825975392493606E-2</v>
      </c>
      <c r="BC2385" s="1"/>
      <c r="BG2385" s="3">
        <f t="array" ref="BG2385">EXP(BG2394)/(EXP(AM2394)+EXP(AW2394)+EXP(BG2394))</f>
        <v>0.33330800252535853</v>
      </c>
      <c r="BI2385" s="41">
        <f t="array" ref="BI2385">BH2340</f>
        <v>-3.8792151902451874E-2</v>
      </c>
      <c r="BM2385" s="1"/>
      <c r="BO2385" s="34"/>
      <c r="BQ2385" s="35"/>
      <c r="BS2385" s="1"/>
      <c r="BW2385" s="3">
        <f t="array" ref="BW2385">EXP(BW2394)/(EXP(BW2394)+EXP(CG2394)+EXP(CQ2394))</f>
        <v>0.33355051983088513</v>
      </c>
      <c r="BY2385" s="41">
        <f>BV2340</f>
        <v>-3.7926158444392503E-2</v>
      </c>
      <c r="CC2385" s="1"/>
      <c r="CG2385" s="3">
        <f t="array" ref="CG2385">EXP(CG2394)/(EXP(BW2394)+EXP(CG2394)+EXP(CQ2394))</f>
        <v>0.33314179666604443</v>
      </c>
      <c r="CI2385" s="41">
        <f>CG2340</f>
        <v>-3.8009662661599927E-2</v>
      </c>
      <c r="CM2385" s="1"/>
      <c r="CQ2385" s="3">
        <f t="array" ref="CQ2385">EXP(CQ2394)/(EXP(BW2394)+EXP(CG2394)+EXP(CQ2394))</f>
        <v>0.33330768350307044</v>
      </c>
      <c r="CS2385" s="41">
        <f>CR2340</f>
        <v>-3.7976550307472878E-2</v>
      </c>
      <c r="CW2385" s="1"/>
      <c r="CY2385" s="36"/>
      <c r="DA2385" s="37"/>
      <c r="DC2385" s="1"/>
      <c r="DG2385" s="3">
        <f t="array" ref="DG2385">EXP(DG2394)/(EXP(DG2394)+EXP(DQ2394)+EXP(EA2394))</f>
        <v>0.33354948511979976</v>
      </c>
      <c r="DI2385" s="41">
        <f>DF2340</f>
        <v>-3.8253501519966822E-2</v>
      </c>
      <c r="DM2385" s="1"/>
      <c r="DQ2385" s="3">
        <f t="array" ref="DQ2385">EXP(DQ2394)/(EXP(DG2394)+EXP(DQ2394)+EXP(EA2394))</f>
        <v>0.3331427022531494</v>
      </c>
      <c r="DS2385" s="41">
        <f>DQ2340</f>
        <v>-3.8337726467361666E-2</v>
      </c>
      <c r="DW2385" s="1"/>
      <c r="EA2385" s="3">
        <f t="array" ref="EA2385">EXP(EA2394)/(EXP(DG2394)+EXP(DQ2394)+EXP(EA2394))</f>
        <v>0.33330781262705084</v>
      </c>
      <c r="EC2385" s="41">
        <f>EB2340</f>
        <v>-3.8304328318408992E-2</v>
      </c>
      <c r="EG2385" s="1"/>
      <c r="EI2385" s="52"/>
      <c r="EK2385" s="53"/>
      <c r="EY2385" s="1"/>
      <c r="FU2385" s="1"/>
      <c r="FY2385" s="3">
        <f t="array" ref="FY2385">EXP(FY2394)/(EXP(FY2394)+EXP(GI2394)+EXP(GS2394))</f>
        <v>0.33384943640495091</v>
      </c>
      <c r="GA2385" s="41">
        <f t="array" ref="GA2385">FX2340</f>
        <v>-2.2197282657975166E-4</v>
      </c>
      <c r="GE2385" s="1"/>
      <c r="GI2385" s="3">
        <f t="array" ref="GI2385">EXP(GI2394)/(EXP(FY2394)+EXP(GI2394)+EXP(GS2394))</f>
        <v>0.33288330116783343</v>
      </c>
      <c r="GK2385" s="41">
        <f t="array" ref="GK2385">GI2340</f>
        <v>-2.3191166827101969E-4</v>
      </c>
      <c r="GO2385" s="1"/>
      <c r="GS2385" s="3">
        <f t="array" ref="GS2385">EXP(GS2394)/(EXP(FY2394)+EXP(GI2394)+EXP(GS2394))</f>
        <v>0.33326726242721566</v>
      </c>
      <c r="GU2385" s="41">
        <f t="array" ref="GU2385">GT2340</f>
        <v>-2.2818858785821072E-4</v>
      </c>
      <c r="GY2385" s="1"/>
      <c r="HA2385" s="34"/>
      <c r="HC2385" s="35"/>
      <c r="HE2385" s="1"/>
      <c r="HI2385" s="3">
        <f t="array" ref="HI2385">EXP(HI2394)/(EXP(HI2394)+EXP(HS2394)+EXP(IC2394))</f>
        <v>0.33384705880005644</v>
      </c>
      <c r="HK2385" s="41">
        <f>HH2340</f>
        <v>-2.1730586734903645E-4</v>
      </c>
      <c r="HO2385" s="1"/>
      <c r="HS2385" s="3">
        <f t="array" ref="HS2385">EXP(HS2394)/(EXP(HI2394)+EXP(HS2394)+EXP(IC2394))</f>
        <v>0.33288544014219701</v>
      </c>
      <c r="HU2385" s="41">
        <f>HS2340</f>
        <v>-2.2703574576453649E-4</v>
      </c>
      <c r="HY2385" s="1"/>
      <c r="IC2385" s="3">
        <f t="array" ref="IC2385">EXP(IC2394)/(EXP(HI2394)+EXP(HS2394)+EXP(IC2394))</f>
        <v>0.33326750105774655</v>
      </c>
      <c r="IE2385" s="41">
        <f>ID2340</f>
        <v>-2.2339094279121095E-4</v>
      </c>
      <c r="II2385" s="1"/>
      <c r="IK2385" s="36"/>
      <c r="IM2385" s="37"/>
      <c r="IO2385" s="1"/>
      <c r="IS2385" s="3">
        <f t="array" ref="IS2385">EXP(IS2394)/(EXP(IS2394)+EXP(JC2394)+EXP(JM2394))</f>
        <v>0.33384803986915856</v>
      </c>
      <c r="IU2385" s="41">
        <f>IR2340</f>
        <v>-2.191814480531221E-4</v>
      </c>
      <c r="IY2385" s="1"/>
      <c r="JC2385" s="3">
        <f t="array" ref="JC2385">EXP(JC2394)/(EXP(IS2394)+EXP(JC2394)+EXP(JM2394))</f>
        <v>0.3328845579349769</v>
      </c>
      <c r="JE2385" s="41">
        <f>JC2340</f>
        <v>-2.2899530566546523E-4</v>
      </c>
      <c r="JI2385" s="1"/>
      <c r="JM2385" s="3">
        <f t="array" ref="JM2385">EXP(JM2394)/(EXP(IS2394)+EXP(JC2394)+EXP(JM2394))</f>
        <v>0.33326740219586448</v>
      </c>
      <c r="JO2385" s="41">
        <f>JN2340</f>
        <v>-2.2531904416683325E-4</v>
      </c>
      <c r="JS2385" s="1"/>
      <c r="JU2385" s="52"/>
      <c r="JW2385" s="53"/>
      <c r="JX2385" s="1"/>
      <c r="KG2385" s="1"/>
      <c r="KH2385" s="67"/>
      <c r="KJ2385" s="66"/>
      <c r="KL2385" s="65"/>
      <c r="KN2385" s="53"/>
      <c r="KP2385" s="64"/>
      <c r="KR2385" s="63"/>
      <c r="KV2385" s="1"/>
      <c r="KW2385" s="34"/>
      <c r="KY2385" s="35"/>
      <c r="LA2385" s="36"/>
      <c r="LC2385" s="37"/>
      <c r="LD2385" s="37"/>
      <c r="LE2385" s="37"/>
      <c r="LF2385" s="37"/>
      <c r="LG2385" s="37"/>
      <c r="LH2385" s="37"/>
      <c r="LI2385" s="37"/>
      <c r="LJ2385" s="37"/>
      <c r="LK2385" s="37"/>
      <c r="LL2385" s="37"/>
      <c r="LM2385" s="37"/>
      <c r="LN2385" s="37"/>
      <c r="LO2385" s="37"/>
      <c r="LP2385" s="37"/>
      <c r="LQ2385" s="37"/>
      <c r="LR2385" s="37"/>
      <c r="LS2385" s="37"/>
      <c r="LT2385" s="37"/>
      <c r="LU2385" s="37"/>
      <c r="LV2385" s="37"/>
      <c r="LW2385" s="37"/>
      <c r="LX2385" s="37"/>
      <c r="LY2385" s="37"/>
      <c r="LZ2385" s="37"/>
      <c r="MA2385" s="37"/>
      <c r="MB2385" s="37"/>
      <c r="MC2385" s="37"/>
      <c r="MD2385" s="37"/>
      <c r="ME2385" s="37"/>
      <c r="MF2385" s="37"/>
      <c r="MG2385" s="37"/>
      <c r="MH2385" s="37"/>
      <c r="MI2385" s="37"/>
      <c r="MJ2385" s="37"/>
      <c r="MK2385" s="37"/>
      <c r="ML2385" s="37"/>
      <c r="MM2385" s="37"/>
      <c r="MN2385" s="37"/>
      <c r="MO2385" s="37"/>
      <c r="MP2385" s="37"/>
      <c r="MQ2385" s="37"/>
      <c r="MR2385" s="37"/>
      <c r="MS2385" s="37"/>
      <c r="MT2385" s="37"/>
      <c r="MU2385" s="37"/>
      <c r="MV2385" s="37"/>
      <c r="MW2385" s="37"/>
      <c r="MX2385" s="37"/>
      <c r="MY2385" s="37"/>
      <c r="MZ2385" s="37"/>
      <c r="NA2385" s="37"/>
      <c r="NB2385" s="37"/>
      <c r="NC2385" s="37"/>
      <c r="ND2385" s="37"/>
      <c r="NE2385" s="37"/>
      <c r="NF2385" s="37"/>
      <c r="NG2385" s="37"/>
      <c r="NH2385" s="37"/>
      <c r="NI2385" s="37"/>
      <c r="NJ2385" s="37"/>
      <c r="NK2385" s="37"/>
      <c r="NL2385" s="37"/>
      <c r="NM2385" s="37"/>
      <c r="NN2385" s="37"/>
      <c r="NO2385" s="37"/>
      <c r="NP2385" s="37"/>
      <c r="NQ2385" s="37"/>
      <c r="NR2385" s="37"/>
      <c r="NS2385" s="37"/>
      <c r="NT2385" s="37"/>
      <c r="NU2385" s="37"/>
      <c r="NV2385" s="37"/>
      <c r="NW2385" s="37"/>
      <c r="NX2385" s="37"/>
      <c r="NY2385" s="37"/>
      <c r="NZ2385" s="37"/>
      <c r="OA2385" s="37"/>
      <c r="OB2385" s="37"/>
      <c r="OC2385" s="37"/>
      <c r="OD2385" s="37"/>
      <c r="OE2385" s="37"/>
      <c r="OF2385" s="37"/>
      <c r="OG2385" s="37"/>
      <c r="OH2385" s="37"/>
      <c r="OI2385" s="37"/>
      <c r="OJ2385" s="37"/>
      <c r="OK2385" s="37"/>
      <c r="OL2385" s="37"/>
      <c r="OM2385" s="37"/>
      <c r="ON2385" s="37"/>
      <c r="OO2385" s="37"/>
      <c r="OP2385" s="37"/>
      <c r="OQ2385" s="37"/>
      <c r="OR2385" s="37"/>
      <c r="OS2385" s="37"/>
      <c r="OT2385" s="37"/>
      <c r="OU2385" s="37"/>
      <c r="OV2385" s="37"/>
      <c r="OW2385" s="37"/>
      <c r="OX2385" s="37"/>
      <c r="OY2385" s="37"/>
      <c r="OZ2385" s="37"/>
      <c r="PA2385" s="37"/>
      <c r="PB2385" s="37"/>
      <c r="PC2385" s="37"/>
      <c r="PD2385" s="37"/>
      <c r="PE2385" s="37"/>
      <c r="PF2385" s="37"/>
      <c r="PG2385" s="37"/>
      <c r="PH2385" s="37"/>
      <c r="PI2385" s="37"/>
      <c r="PJ2385" s="37"/>
      <c r="PK2385" s="37"/>
      <c r="PL2385" s="34"/>
      <c r="PM2385" s="37"/>
      <c r="PN2385" s="35"/>
      <c r="PO2385" s="37"/>
      <c r="PP2385" s="37"/>
      <c r="PQ2385" s="37"/>
      <c r="PR2385" s="37"/>
      <c r="PS2385" s="37"/>
      <c r="PT2385" s="37"/>
      <c r="PU2385" s="37"/>
      <c r="PV2385" s="37"/>
      <c r="QF2385" s="36"/>
      <c r="QH2385" s="37"/>
      <c r="VT2385" s="1"/>
    </row>
    <row r="2386" spans="14:592" x14ac:dyDescent="0.3">
      <c r="N2386" s="1"/>
      <c r="O2386" s="34"/>
      <c r="Q2386" s="35"/>
      <c r="S2386" s="36"/>
      <c r="U2386" s="37"/>
      <c r="W2386" s="52"/>
      <c r="Y2386" s="53"/>
      <c r="AI2386" s="1"/>
      <c r="AM2386" s="2"/>
      <c r="AO2386" s="7"/>
      <c r="AS2386" s="1"/>
      <c r="AW2386" s="2"/>
      <c r="AY2386" s="7"/>
      <c r="BC2386" s="1"/>
      <c r="BG2386" s="2"/>
      <c r="BI2386" s="7"/>
      <c r="BM2386" s="1"/>
      <c r="BO2386" s="34"/>
      <c r="BQ2386" s="35"/>
      <c r="BS2386" s="1"/>
      <c r="BW2386" s="2"/>
      <c r="BY2386" s="7"/>
      <c r="CC2386" s="1"/>
      <c r="CG2386" s="2"/>
      <c r="CI2386" s="7"/>
      <c r="CM2386" s="1"/>
      <c r="CQ2386" s="2"/>
      <c r="CS2386" s="7"/>
      <c r="CW2386" s="1"/>
      <c r="CY2386" s="36"/>
      <c r="DA2386" s="37"/>
      <c r="DC2386" s="1"/>
      <c r="DG2386" s="2"/>
      <c r="DI2386" s="7"/>
      <c r="DM2386" s="1"/>
      <c r="DQ2386" s="2"/>
      <c r="DS2386" s="7"/>
      <c r="DW2386" s="1"/>
      <c r="EA2386" s="2"/>
      <c r="EC2386" s="7"/>
      <c r="EG2386" s="1"/>
      <c r="EI2386" s="52"/>
      <c r="EK2386" s="53"/>
      <c r="FU2386" s="1"/>
      <c r="FY2386" s="2"/>
      <c r="GA2386" s="7"/>
      <c r="GE2386" s="1"/>
      <c r="GI2386" s="2"/>
      <c r="GK2386" s="7"/>
      <c r="GO2386" s="1"/>
      <c r="GS2386" s="2"/>
      <c r="GU2386" s="7"/>
      <c r="GY2386" s="1"/>
      <c r="HA2386" s="34"/>
      <c r="HC2386" s="35"/>
      <c r="HE2386" s="1"/>
      <c r="HI2386" s="2"/>
      <c r="HK2386" s="7"/>
      <c r="HO2386" s="1"/>
      <c r="HS2386" s="2"/>
      <c r="HU2386" s="7"/>
      <c r="HY2386" s="1"/>
      <c r="IC2386" s="2"/>
      <c r="IE2386" s="7"/>
      <c r="II2386" s="1"/>
      <c r="IK2386" s="36"/>
      <c r="IM2386" s="37"/>
      <c r="IO2386" s="1"/>
      <c r="IS2386" s="2"/>
      <c r="IU2386" s="7"/>
      <c r="IY2386" s="1"/>
      <c r="JC2386" s="2"/>
      <c r="JE2386" s="7"/>
      <c r="JI2386" s="1"/>
      <c r="JM2386" s="2"/>
      <c r="JO2386" s="7"/>
      <c r="JS2386" s="1"/>
      <c r="JU2386" s="52"/>
      <c r="JW2386" s="53"/>
      <c r="JX2386" s="1"/>
      <c r="KG2386" s="1"/>
      <c r="KH2386" s="67"/>
      <c r="KJ2386" s="66"/>
      <c r="KL2386" s="65"/>
      <c r="KN2386" s="53"/>
      <c r="KP2386" s="64"/>
      <c r="KR2386" s="63"/>
      <c r="KV2386" s="1"/>
      <c r="KW2386" s="34"/>
      <c r="KY2386" s="35"/>
      <c r="LA2386" s="36"/>
      <c r="LC2386" s="37"/>
      <c r="PL2386" s="34"/>
      <c r="PN2386" s="35"/>
      <c r="QF2386" s="36"/>
      <c r="QH2386" s="37"/>
      <c r="VT2386" s="1"/>
    </row>
    <row r="2387" spans="14:592" ht="15" thickBot="1" x14ac:dyDescent="0.35">
      <c r="N2387" s="1"/>
      <c r="O2387" s="34"/>
      <c r="Q2387" s="35"/>
      <c r="S2387" s="36"/>
      <c r="U2387" s="37"/>
      <c r="W2387" s="52"/>
      <c r="Y2387" s="53"/>
      <c r="AI2387" s="1"/>
      <c r="AM2387" s="2"/>
      <c r="AO2387" s="7"/>
      <c r="AQ2387" t="s">
        <v>123</v>
      </c>
      <c r="AS2387" s="1"/>
      <c r="AW2387" s="2"/>
      <c r="AY2387" s="7"/>
      <c r="BA2387" t="s">
        <v>123</v>
      </c>
      <c r="BC2387" s="1"/>
      <c r="BG2387" s="2"/>
      <c r="BI2387" s="7"/>
      <c r="BK2387" t="s">
        <v>123</v>
      </c>
      <c r="BM2387" s="1"/>
      <c r="BO2387" s="34"/>
      <c r="BQ2387" s="35"/>
      <c r="BS2387" s="1"/>
      <c r="BW2387" s="2"/>
      <c r="BY2387" s="7"/>
      <c r="CA2387" t="s">
        <v>123</v>
      </c>
      <c r="CC2387" s="1"/>
      <c r="CG2387" s="2"/>
      <c r="CI2387" s="7"/>
      <c r="CK2387" t="s">
        <v>123</v>
      </c>
      <c r="CM2387" s="1"/>
      <c r="CQ2387" s="2"/>
      <c r="CS2387" s="7"/>
      <c r="CU2387" t="s">
        <v>123</v>
      </c>
      <c r="CW2387" s="1"/>
      <c r="CY2387" s="36"/>
      <c r="DA2387" s="37"/>
      <c r="DC2387" s="1"/>
      <c r="DG2387" s="2"/>
      <c r="DI2387" s="7"/>
      <c r="DK2387" t="s">
        <v>123</v>
      </c>
      <c r="DM2387" s="1"/>
      <c r="DQ2387" s="2"/>
      <c r="DS2387" s="7"/>
      <c r="DU2387" t="s">
        <v>123</v>
      </c>
      <c r="DW2387" s="1"/>
      <c r="EA2387" s="2"/>
      <c r="EC2387" s="7"/>
      <c r="EE2387" t="s">
        <v>123</v>
      </c>
      <c r="EG2387" s="1"/>
      <c r="EI2387" s="52"/>
      <c r="EK2387" s="53"/>
      <c r="EY2387" s="1"/>
      <c r="FU2387" s="1"/>
      <c r="FY2387" s="2"/>
      <c r="GA2387" s="7"/>
      <c r="GC2387" t="s">
        <v>123</v>
      </c>
      <c r="GE2387" s="1"/>
      <c r="GI2387" s="2"/>
      <c r="GK2387" s="7"/>
      <c r="GM2387" t="s">
        <v>123</v>
      </c>
      <c r="GO2387" s="1"/>
      <c r="GS2387" s="2"/>
      <c r="GU2387" s="7"/>
      <c r="GW2387" t="s">
        <v>123</v>
      </c>
      <c r="GY2387" s="1"/>
      <c r="HA2387" s="34"/>
      <c r="HC2387" s="35"/>
      <c r="HE2387" s="1"/>
      <c r="HI2387" s="2"/>
      <c r="HK2387" s="7"/>
      <c r="HM2387" t="s">
        <v>123</v>
      </c>
      <c r="HO2387" s="1"/>
      <c r="HS2387" s="2"/>
      <c r="HU2387" s="7"/>
      <c r="HW2387" t="s">
        <v>123</v>
      </c>
      <c r="HY2387" s="1"/>
      <c r="IC2387" s="2"/>
      <c r="IE2387" s="7"/>
      <c r="IG2387" t="s">
        <v>123</v>
      </c>
      <c r="II2387" s="1"/>
      <c r="IK2387" s="36"/>
      <c r="IM2387" s="37"/>
      <c r="IO2387" s="1"/>
      <c r="IS2387" s="2"/>
      <c r="IU2387" s="7"/>
      <c r="IW2387" t="s">
        <v>123</v>
      </c>
      <c r="IY2387" s="1"/>
      <c r="JC2387" s="2"/>
      <c r="JE2387" s="7"/>
      <c r="JG2387" t="s">
        <v>123</v>
      </c>
      <c r="JI2387" s="1"/>
      <c r="JM2387" s="2"/>
      <c r="JO2387" s="7"/>
      <c r="JQ2387" t="s">
        <v>123</v>
      </c>
      <c r="JS2387" s="1"/>
      <c r="JU2387" s="52"/>
      <c r="JW2387" s="53"/>
      <c r="JX2387" s="1"/>
      <c r="KG2387" s="1"/>
      <c r="KH2387" s="67"/>
      <c r="KJ2387" s="66"/>
      <c r="KL2387" s="65"/>
      <c r="KN2387" s="53"/>
      <c r="KP2387" s="64"/>
      <c r="KR2387" s="63"/>
      <c r="KV2387" s="1"/>
      <c r="KW2387" s="34"/>
      <c r="KY2387" s="35"/>
      <c r="LA2387" s="36"/>
      <c r="LC2387" s="37"/>
      <c r="PL2387" s="34"/>
      <c r="PN2387" s="35"/>
      <c r="QF2387" s="36"/>
      <c r="QH2387" s="37"/>
      <c r="VT2387" s="1"/>
    </row>
    <row r="2388" spans="14:592" ht="15" thickBot="1" x14ac:dyDescent="0.35">
      <c r="N2388" s="1"/>
      <c r="O2388" s="34"/>
      <c r="Q2388" s="35"/>
      <c r="S2388" s="36"/>
      <c r="U2388" s="37"/>
      <c r="W2388" s="52"/>
      <c r="Y2388" s="53"/>
      <c r="AI2388" s="1"/>
      <c r="AM2388" s="2"/>
      <c r="AO2388" s="7"/>
      <c r="AQ2388" s="43">
        <f>AM2385*(1-AM2385)</f>
        <v>0.22229371916084945</v>
      </c>
      <c r="AS2388" s="1"/>
      <c r="AW2388" s="2"/>
      <c r="AY2388" s="7"/>
      <c r="BA2388" s="43">
        <f>AW2385*(1-AW2385)</f>
        <v>0.22215908698682985</v>
      </c>
      <c r="BC2388" s="1"/>
      <c r="BG2388" s="2"/>
      <c r="BI2388" s="7"/>
      <c r="BK2388" s="43">
        <f>BG2385*(1-BG2385)</f>
        <v>0.22221377797791411</v>
      </c>
      <c r="BM2388" s="1"/>
      <c r="BO2388" s="34"/>
      <c r="BQ2388" s="35"/>
      <c r="BS2388" s="1"/>
      <c r="BW2388" s="2"/>
      <c r="BY2388" s="7"/>
      <c r="CA2388" s="43">
        <f>BW2385*(1-BW2385)</f>
        <v>0.22229457055143143</v>
      </c>
      <c r="CC2388" s="1"/>
      <c r="CG2388" s="2"/>
      <c r="CI2388" s="7"/>
      <c r="CK2388" s="43">
        <f>CG2385*(1-CG2385)</f>
        <v>0.22215833998016435</v>
      </c>
      <c r="CM2388" s="1"/>
      <c r="CQ2388" s="2"/>
      <c r="CS2388" s="7"/>
      <c r="CU2388" s="43">
        <f>CQ2385*(1-CQ2385)</f>
        <v>0.22221367162088748</v>
      </c>
      <c r="CW2388" s="1"/>
      <c r="CY2388" s="36"/>
      <c r="DA2388" s="37"/>
      <c r="DC2388" s="1"/>
      <c r="DG2388" s="2"/>
      <c r="DI2388" s="7"/>
      <c r="DK2388" s="43">
        <f>DG2385*(1-DG2385)</f>
        <v>0.22229422609611624</v>
      </c>
      <c r="DM2388" s="1"/>
      <c r="DQ2388" s="2"/>
      <c r="DS2388" s="7"/>
      <c r="DU2388" s="43">
        <f>DQ2385*(1-DQ2385)</f>
        <v>0.22215864218861883</v>
      </c>
      <c r="DW2388" s="1"/>
      <c r="EA2388" s="2"/>
      <c r="EC2388" s="7"/>
      <c r="EE2388" s="43">
        <f>EA2385*(1-EA2385)</f>
        <v>0.22221371466882162</v>
      </c>
      <c r="EG2388" s="1"/>
      <c r="EI2388" s="52"/>
      <c r="EK2388" s="53"/>
      <c r="FU2388" s="1"/>
      <c r="FY2388" s="2"/>
      <c r="GA2388" s="7"/>
      <c r="GC2388" s="43">
        <f>FY2385*(1-FY2385)</f>
        <v>0.22239399021704756</v>
      </c>
      <c r="GE2388" s="1"/>
      <c r="GI2388" s="2"/>
      <c r="GK2388" s="7"/>
      <c r="GM2388" s="43">
        <f>GI2385*(1-GI2385)</f>
        <v>0.22207200897143894</v>
      </c>
      <c r="GO2388" s="1"/>
      <c r="GS2388" s="2"/>
      <c r="GU2388" s="7"/>
      <c r="GW2388" s="43">
        <f>GS2385*(1-GS2385)</f>
        <v>0.22220019422148501</v>
      </c>
      <c r="GY2388" s="1"/>
      <c r="HA2388" s="34"/>
      <c r="HC2388" s="35"/>
      <c r="HE2388" s="1"/>
      <c r="HI2388" s="2"/>
      <c r="HK2388" s="7"/>
      <c r="HM2388" s="43">
        <f>HI2385*(1-HI2385)</f>
        <v>0.22239320013060812</v>
      </c>
      <c r="HO2388" s="1"/>
      <c r="HS2388" s="2"/>
      <c r="HU2388" s="7"/>
      <c r="HW2388" s="43">
        <f>HS2385*(1-HS2385)</f>
        <v>0.22207272388353277</v>
      </c>
      <c r="HY2388" s="1"/>
      <c r="IC2388" s="2"/>
      <c r="IE2388" s="7"/>
      <c r="IG2388" s="43">
        <f>IC2385*(1-IC2385)</f>
        <v>0.22220027379647142</v>
      </c>
      <c r="II2388" s="1"/>
      <c r="IK2388" s="36"/>
      <c r="IM2388" s="37"/>
      <c r="IO2388" s="1"/>
      <c r="IS2388" s="2"/>
      <c r="IU2388" s="7"/>
      <c r="IW2388" s="43">
        <f>IS2385*(1-IS2385)</f>
        <v>0.22239352614467928</v>
      </c>
      <c r="IY2388" s="1"/>
      <c r="JC2388" s="2"/>
      <c r="JE2388" s="7"/>
      <c r="JG2388" s="43">
        <f>JC2385*(1-JC2385)</f>
        <v>0.22207242902341193</v>
      </c>
      <c r="JI2388" s="1"/>
      <c r="JM2388" s="2"/>
      <c r="JO2388" s="7"/>
      <c r="JQ2388" s="43">
        <f>JM2385*(1-JM2385)</f>
        <v>0.22220024082948439</v>
      </c>
      <c r="JS2388" s="1"/>
      <c r="JU2388" s="52"/>
      <c r="JW2388" s="53"/>
      <c r="JX2388" s="1"/>
      <c r="KG2388" s="1"/>
      <c r="KH2388" s="67"/>
      <c r="KJ2388" s="66"/>
      <c r="KL2388" s="65"/>
      <c r="KN2388" s="53"/>
      <c r="KP2388" s="64"/>
      <c r="KR2388" s="63"/>
      <c r="KV2388" s="1"/>
      <c r="KW2388" s="34"/>
      <c r="KY2388" s="35"/>
      <c r="LA2388" s="36"/>
      <c r="LC2388" s="37"/>
      <c r="PL2388" s="34"/>
      <c r="PN2388" s="35"/>
      <c r="QF2388" s="36"/>
      <c r="QH2388" s="37"/>
      <c r="VT2388" s="1"/>
    </row>
    <row r="2389" spans="14:592" x14ac:dyDescent="0.3">
      <c r="N2389" s="1"/>
      <c r="O2389" s="34"/>
      <c r="Q2389" s="35"/>
      <c r="S2389" s="36"/>
      <c r="U2389" s="37"/>
      <c r="W2389" s="52"/>
      <c r="Y2389" s="53"/>
      <c r="AI2389" s="1"/>
      <c r="AM2389" s="2"/>
      <c r="AO2389" s="7"/>
      <c r="AS2389" s="1"/>
      <c r="AW2389" s="2"/>
      <c r="AY2389" s="7"/>
      <c r="BC2389" s="1"/>
      <c r="BG2389" s="2"/>
      <c r="BI2389" s="7"/>
      <c r="BM2389" s="1"/>
      <c r="BO2389" s="34"/>
      <c r="BQ2389" s="35"/>
      <c r="BS2389" s="1"/>
      <c r="BW2389" s="2"/>
      <c r="BY2389" s="7"/>
      <c r="CC2389" s="1"/>
      <c r="CG2389" s="2"/>
      <c r="CI2389" s="7"/>
      <c r="CM2389" s="1"/>
      <c r="CQ2389" s="2"/>
      <c r="CS2389" s="7"/>
      <c r="CW2389" s="1"/>
      <c r="CY2389" s="36"/>
      <c r="DA2389" s="37"/>
      <c r="DC2389" s="1"/>
      <c r="DG2389" s="2"/>
      <c r="DI2389" s="7"/>
      <c r="DM2389" s="1"/>
      <c r="DQ2389" s="2"/>
      <c r="DS2389" s="7"/>
      <c r="DW2389" s="1"/>
      <c r="EA2389" s="2"/>
      <c r="EC2389" s="7"/>
      <c r="EG2389" s="1"/>
      <c r="EI2389" s="52"/>
      <c r="EK2389" s="53"/>
      <c r="EY2389" s="1"/>
      <c r="FU2389" s="1"/>
      <c r="FY2389" s="2"/>
      <c r="GA2389" s="7"/>
      <c r="GE2389" s="1"/>
      <c r="GI2389" s="2"/>
      <c r="GK2389" s="7"/>
      <c r="GO2389" s="1"/>
      <c r="GS2389" s="2"/>
      <c r="GU2389" s="7"/>
      <c r="GY2389" s="1"/>
      <c r="HA2389" s="34"/>
      <c r="HC2389" s="35"/>
      <c r="HE2389" s="1"/>
      <c r="HI2389" s="2"/>
      <c r="HK2389" s="7"/>
      <c r="HO2389" s="1"/>
      <c r="HS2389" s="2"/>
      <c r="HU2389" s="7"/>
      <c r="HY2389" s="1"/>
      <c r="IC2389" s="2"/>
      <c r="IE2389" s="7"/>
      <c r="II2389" s="1"/>
      <c r="IK2389" s="36"/>
      <c r="IM2389" s="37"/>
      <c r="IO2389" s="1"/>
      <c r="IS2389" s="2"/>
      <c r="IU2389" s="7"/>
      <c r="IY2389" s="1"/>
      <c r="JC2389" s="2"/>
      <c r="JE2389" s="7"/>
      <c r="JI2389" s="1"/>
      <c r="JM2389" s="2"/>
      <c r="JO2389" s="7"/>
      <c r="JS2389" s="1"/>
      <c r="JU2389" s="52"/>
      <c r="JW2389" s="53"/>
      <c r="JX2389" s="1"/>
      <c r="KG2389" s="1"/>
      <c r="KH2389" s="67"/>
      <c r="KJ2389" s="66"/>
      <c r="KL2389" s="65"/>
      <c r="KN2389" s="53"/>
      <c r="KP2389" s="64"/>
      <c r="KR2389" s="63"/>
      <c r="KV2389" s="1"/>
      <c r="KW2389" s="34"/>
      <c r="KY2389" s="35"/>
      <c r="LA2389" s="36"/>
      <c r="LC2389" s="37"/>
      <c r="PL2389" s="34"/>
      <c r="PN2389" s="35"/>
      <c r="QF2389" s="36"/>
      <c r="QH2389" s="37"/>
      <c r="VT2389" s="1"/>
    </row>
    <row r="2390" spans="14:592" x14ac:dyDescent="0.3">
      <c r="N2390" s="1"/>
      <c r="O2390" s="34"/>
      <c r="Q2390" s="35"/>
      <c r="S2390" s="36"/>
      <c r="U2390" s="37"/>
      <c r="W2390" s="52"/>
      <c r="Y2390" s="53"/>
      <c r="AI2390" s="1"/>
      <c r="AM2390" s="2"/>
      <c r="AO2390" s="7"/>
      <c r="AS2390" s="1"/>
      <c r="AW2390" s="2"/>
      <c r="AY2390" s="7"/>
      <c r="BC2390" s="1"/>
      <c r="BG2390" s="2"/>
      <c r="BI2390" s="7"/>
      <c r="BM2390" s="1"/>
      <c r="BO2390" s="34"/>
      <c r="BQ2390" s="35"/>
      <c r="BS2390" s="1"/>
      <c r="BW2390" s="2"/>
      <c r="BY2390" s="7"/>
      <c r="CC2390" s="1"/>
      <c r="CG2390" s="2"/>
      <c r="CI2390" s="7"/>
      <c r="CM2390" s="1"/>
      <c r="CQ2390" s="2"/>
      <c r="CS2390" s="7"/>
      <c r="CW2390" s="1"/>
      <c r="CY2390" s="36"/>
      <c r="DA2390" s="37"/>
      <c r="DC2390" s="1"/>
      <c r="DG2390" s="2"/>
      <c r="DI2390" s="7"/>
      <c r="DM2390" s="1"/>
      <c r="DQ2390" s="2"/>
      <c r="DS2390" s="7"/>
      <c r="DW2390" s="1"/>
      <c r="EA2390" s="2"/>
      <c r="EC2390" s="7"/>
      <c r="EG2390" s="1"/>
      <c r="EI2390" s="52"/>
      <c r="EK2390" s="53"/>
      <c r="FU2390" s="1"/>
      <c r="FY2390" s="2"/>
      <c r="GA2390" s="7"/>
      <c r="GE2390" s="1"/>
      <c r="GI2390" s="2"/>
      <c r="GK2390" s="7"/>
      <c r="GO2390" s="1"/>
      <c r="GS2390" s="2"/>
      <c r="GU2390" s="7"/>
      <c r="GY2390" s="1"/>
      <c r="HA2390" s="34"/>
      <c r="HC2390" s="35"/>
      <c r="HE2390" s="1"/>
      <c r="HI2390" s="2"/>
      <c r="HK2390" s="7"/>
      <c r="HO2390" s="1"/>
      <c r="HS2390" s="2"/>
      <c r="HU2390" s="7"/>
      <c r="HY2390" s="1"/>
      <c r="IC2390" s="2"/>
      <c r="IE2390" s="7"/>
      <c r="II2390" s="1"/>
      <c r="IK2390" s="36"/>
      <c r="IM2390" s="37"/>
      <c r="IO2390" s="1"/>
      <c r="IS2390" s="2"/>
      <c r="IU2390" s="7"/>
      <c r="IY2390" s="1"/>
      <c r="JC2390" s="2"/>
      <c r="JE2390" s="7"/>
      <c r="JI2390" s="1"/>
      <c r="JM2390" s="2"/>
      <c r="JO2390" s="7"/>
      <c r="JS2390" s="1"/>
      <c r="JU2390" s="52"/>
      <c r="JW2390" s="53"/>
      <c r="JX2390" s="1"/>
      <c r="KG2390" s="1"/>
      <c r="KH2390" s="67"/>
      <c r="KJ2390" s="66"/>
      <c r="KL2390" s="65"/>
      <c r="KN2390" s="53"/>
      <c r="KP2390" s="64"/>
      <c r="KR2390" s="63"/>
      <c r="KV2390" s="1"/>
      <c r="KW2390" s="34"/>
      <c r="KY2390" s="35"/>
      <c r="LA2390" s="36"/>
      <c r="LC2390" s="37"/>
      <c r="PL2390" s="34"/>
      <c r="PN2390" s="35"/>
      <c r="QF2390" s="36"/>
      <c r="QH2390" s="37"/>
      <c r="VT2390" s="1"/>
    </row>
    <row r="2391" spans="14:592" x14ac:dyDescent="0.3">
      <c r="N2391" s="1"/>
      <c r="O2391" s="34"/>
      <c r="Q2391" s="35"/>
      <c r="S2391" s="36"/>
      <c r="U2391" s="37"/>
      <c r="W2391" s="52"/>
      <c r="Y2391" s="53"/>
      <c r="AI2391" s="1"/>
      <c r="AM2391" s="2"/>
      <c r="AO2391" s="7"/>
      <c r="AS2391" s="1"/>
      <c r="AW2391" s="2"/>
      <c r="AY2391" s="7"/>
      <c r="BC2391" s="1"/>
      <c r="BG2391" s="2"/>
      <c r="BI2391" s="7"/>
      <c r="BM2391" s="1"/>
      <c r="BO2391" s="34"/>
      <c r="BQ2391" s="35"/>
      <c r="BS2391" s="1"/>
      <c r="BW2391" s="2"/>
      <c r="BY2391" s="7"/>
      <c r="CC2391" s="1"/>
      <c r="CG2391" s="2"/>
      <c r="CI2391" s="7"/>
      <c r="CM2391" s="1"/>
      <c r="CQ2391" s="2"/>
      <c r="CS2391" s="7"/>
      <c r="CW2391" s="1"/>
      <c r="CY2391" s="36"/>
      <c r="DA2391" s="37"/>
      <c r="DC2391" s="1"/>
      <c r="DG2391" s="2"/>
      <c r="DI2391" s="7"/>
      <c r="DM2391" s="1"/>
      <c r="DQ2391" s="2"/>
      <c r="DS2391" s="7"/>
      <c r="DW2391" s="1"/>
      <c r="EA2391" s="2"/>
      <c r="EC2391" s="7"/>
      <c r="EG2391" s="1"/>
      <c r="EI2391" s="52"/>
      <c r="EK2391" s="53"/>
      <c r="EY2391" s="1"/>
      <c r="FU2391" s="1"/>
      <c r="FY2391" s="2"/>
      <c r="GA2391" s="7"/>
      <c r="GE2391" s="1"/>
      <c r="GI2391" s="2"/>
      <c r="GK2391" s="7"/>
      <c r="GO2391" s="1"/>
      <c r="GS2391" s="2"/>
      <c r="GU2391" s="7"/>
      <c r="GY2391" s="1"/>
      <c r="HA2391" s="34"/>
      <c r="HC2391" s="35"/>
      <c r="HE2391" s="1"/>
      <c r="HI2391" s="2"/>
      <c r="HK2391" s="7"/>
      <c r="HO2391" s="1"/>
      <c r="HS2391" s="2"/>
      <c r="HU2391" s="7"/>
      <c r="HY2391" s="1"/>
      <c r="IC2391" s="2"/>
      <c r="IE2391" s="7"/>
      <c r="II2391" s="1"/>
      <c r="IK2391" s="36"/>
      <c r="IM2391" s="37"/>
      <c r="IO2391" s="1"/>
      <c r="IS2391" s="2"/>
      <c r="IU2391" s="7"/>
      <c r="IY2391" s="1"/>
      <c r="JC2391" s="2"/>
      <c r="JE2391" s="7"/>
      <c r="JI2391" s="1"/>
      <c r="JM2391" s="2"/>
      <c r="JO2391" s="7"/>
      <c r="JS2391" s="1"/>
      <c r="JU2391" s="52"/>
      <c r="JW2391" s="53"/>
      <c r="JX2391" s="1"/>
      <c r="KG2391" s="1"/>
      <c r="KH2391" s="67"/>
      <c r="KJ2391" s="66"/>
      <c r="KL2391" s="65"/>
      <c r="KN2391" s="53"/>
      <c r="KP2391" s="64"/>
      <c r="KR2391" s="63"/>
      <c r="KV2391" s="1"/>
      <c r="KW2391" s="34"/>
      <c r="KY2391" s="35"/>
      <c r="LA2391" s="36"/>
      <c r="LC2391" s="37"/>
      <c r="PL2391" s="34"/>
      <c r="PN2391" s="35"/>
      <c r="QF2391" s="36"/>
      <c r="QH2391" s="37"/>
      <c r="VT2391" s="1"/>
    </row>
    <row r="2392" spans="14:592" x14ac:dyDescent="0.3">
      <c r="N2392" s="1"/>
      <c r="O2392" s="34"/>
      <c r="Q2392" s="35"/>
      <c r="S2392" s="36"/>
      <c r="U2392" s="37"/>
      <c r="W2392" s="52"/>
      <c r="Y2392" s="53"/>
      <c r="AI2392" s="1"/>
      <c r="AM2392" s="2"/>
      <c r="AO2392" s="7"/>
      <c r="AS2392" s="1"/>
      <c r="AW2392" s="2"/>
      <c r="AY2392" s="7"/>
      <c r="BC2392" s="1"/>
      <c r="BG2392" s="2"/>
      <c r="BI2392" s="7"/>
      <c r="BM2392" s="1"/>
      <c r="BO2392" s="34"/>
      <c r="BQ2392" s="35"/>
      <c r="BS2392" s="1"/>
      <c r="BW2392" s="2"/>
      <c r="BY2392" s="7"/>
      <c r="CC2392" s="1"/>
      <c r="CG2392" s="2"/>
      <c r="CI2392" s="7"/>
      <c r="CM2392" s="1"/>
      <c r="CQ2392" s="2"/>
      <c r="CS2392" s="7"/>
      <c r="CW2392" s="1"/>
      <c r="CY2392" s="36"/>
      <c r="DA2392" s="37"/>
      <c r="DC2392" s="1"/>
      <c r="DG2392" s="2"/>
      <c r="DI2392" s="7"/>
      <c r="DM2392" s="1"/>
      <c r="DQ2392" s="2"/>
      <c r="DS2392" s="7"/>
      <c r="DW2392" s="1"/>
      <c r="EA2392" s="2"/>
      <c r="EC2392" s="7"/>
      <c r="EG2392" s="1"/>
      <c r="EI2392" s="52"/>
      <c r="EK2392" s="53"/>
      <c r="FU2392" s="1"/>
      <c r="FY2392" s="2"/>
      <c r="GA2392" s="7"/>
      <c r="GE2392" s="1"/>
      <c r="GI2392" s="2"/>
      <c r="GK2392" s="7"/>
      <c r="GO2392" s="1"/>
      <c r="GS2392" s="2"/>
      <c r="GU2392" s="7"/>
      <c r="GY2392" s="1"/>
      <c r="HA2392" s="34"/>
      <c r="HC2392" s="35"/>
      <c r="HE2392" s="1"/>
      <c r="HI2392" s="2"/>
      <c r="HK2392" s="7"/>
      <c r="HO2392" s="1"/>
      <c r="HS2392" s="2"/>
      <c r="HU2392" s="7"/>
      <c r="HY2392" s="1"/>
      <c r="IC2392" s="2"/>
      <c r="IE2392" s="7"/>
      <c r="II2392" s="1"/>
      <c r="IK2392" s="36"/>
      <c r="IM2392" s="37"/>
      <c r="IO2392" s="1"/>
      <c r="IS2392" s="2"/>
      <c r="IU2392" s="7"/>
      <c r="IY2392" s="1"/>
      <c r="JC2392" s="2"/>
      <c r="JE2392" s="7"/>
      <c r="JI2392" s="1"/>
      <c r="JM2392" s="2"/>
      <c r="JO2392" s="7"/>
      <c r="JS2392" s="1"/>
      <c r="JU2392" s="52"/>
      <c r="JW2392" s="53"/>
      <c r="JX2392" s="1"/>
      <c r="KG2392" s="1"/>
      <c r="KH2392" s="67"/>
      <c r="KJ2392" s="66"/>
      <c r="KL2392" s="65"/>
      <c r="KN2392" s="53"/>
      <c r="KP2392" s="64"/>
      <c r="KR2392" s="63"/>
      <c r="KV2392" s="1"/>
      <c r="KW2392" s="34"/>
      <c r="KY2392" s="35"/>
      <c r="LA2392" s="36"/>
      <c r="LC2392" s="37"/>
      <c r="PL2392" s="34"/>
      <c r="PN2392" s="35"/>
      <c r="QF2392" s="36"/>
      <c r="QH2392" s="37"/>
      <c r="VT2392" s="1"/>
    </row>
    <row r="2393" spans="14:592" ht="15" thickBot="1" x14ac:dyDescent="0.35">
      <c r="N2393" s="1"/>
      <c r="O2393" s="34"/>
      <c r="Q2393" s="35"/>
      <c r="S2393" s="36"/>
      <c r="U2393" s="37"/>
      <c r="W2393" s="52"/>
      <c r="Y2393" s="53"/>
      <c r="AI2393" s="1"/>
      <c r="AM2393" s="2" t="s">
        <v>124</v>
      </c>
      <c r="AO2393" s="7" t="s">
        <v>125</v>
      </c>
      <c r="AS2393" s="1"/>
      <c r="AW2393" s="2" t="s">
        <v>126</v>
      </c>
      <c r="AY2393" s="7" t="s">
        <v>127</v>
      </c>
      <c r="BC2393" s="1"/>
      <c r="BG2393" s="2" t="s">
        <v>128</v>
      </c>
      <c r="BI2393" s="7" t="s">
        <v>129</v>
      </c>
      <c r="BM2393" s="1"/>
      <c r="BO2393" s="34"/>
      <c r="BQ2393" s="35"/>
      <c r="BS2393" s="1"/>
      <c r="BW2393" s="2" t="s">
        <v>130</v>
      </c>
      <c r="BY2393" s="7" t="s">
        <v>131</v>
      </c>
      <c r="CC2393" s="1"/>
      <c r="CG2393" s="2" t="s">
        <v>132</v>
      </c>
      <c r="CI2393" s="7" t="s">
        <v>133</v>
      </c>
      <c r="CM2393" s="1"/>
      <c r="CQ2393" s="2" t="s">
        <v>134</v>
      </c>
      <c r="CS2393" s="7" t="s">
        <v>135</v>
      </c>
      <c r="CW2393" s="1"/>
      <c r="CY2393" s="36"/>
      <c r="DA2393" s="37"/>
      <c r="DC2393" s="1"/>
      <c r="DG2393" s="2" t="s">
        <v>229</v>
      </c>
      <c r="DI2393" s="7" t="s">
        <v>230</v>
      </c>
      <c r="DM2393" s="1"/>
      <c r="DQ2393" s="2" t="s">
        <v>231</v>
      </c>
      <c r="DS2393" s="7" t="s">
        <v>232</v>
      </c>
      <c r="DW2393" s="1"/>
      <c r="EA2393" s="2" t="s">
        <v>233</v>
      </c>
      <c r="EC2393" s="7" t="s">
        <v>234</v>
      </c>
      <c r="EG2393" s="1"/>
      <c r="EI2393" s="52"/>
      <c r="EK2393" s="53"/>
      <c r="EY2393" s="1"/>
      <c r="FU2393" s="1"/>
      <c r="FY2393" s="2" t="s">
        <v>124</v>
      </c>
      <c r="GA2393" s="7" t="s">
        <v>125</v>
      </c>
      <c r="GE2393" s="1"/>
      <c r="GI2393" s="2" t="s">
        <v>126</v>
      </c>
      <c r="GK2393" s="7" t="s">
        <v>127</v>
      </c>
      <c r="GO2393" s="1"/>
      <c r="GS2393" s="2" t="s">
        <v>128</v>
      </c>
      <c r="GU2393" s="7" t="s">
        <v>129</v>
      </c>
      <c r="GY2393" s="1"/>
      <c r="HA2393" s="34"/>
      <c r="HC2393" s="35"/>
      <c r="HE2393" s="1"/>
      <c r="HI2393" s="2" t="s">
        <v>130</v>
      </c>
      <c r="HK2393" s="7" t="s">
        <v>131</v>
      </c>
      <c r="HO2393" s="1"/>
      <c r="HS2393" s="2" t="s">
        <v>132</v>
      </c>
      <c r="HU2393" s="7" t="s">
        <v>133</v>
      </c>
      <c r="HY2393" s="1"/>
      <c r="IC2393" s="2" t="s">
        <v>134</v>
      </c>
      <c r="IE2393" s="7" t="s">
        <v>135</v>
      </c>
      <c r="II2393" s="1"/>
      <c r="IK2393" s="36"/>
      <c r="IM2393" s="37"/>
      <c r="IO2393" s="1"/>
      <c r="IS2393" s="2" t="s">
        <v>229</v>
      </c>
      <c r="IU2393" s="7" t="s">
        <v>230</v>
      </c>
      <c r="IY2393" s="1"/>
      <c r="JC2393" s="2" t="s">
        <v>231</v>
      </c>
      <c r="JE2393" s="7" t="s">
        <v>232</v>
      </c>
      <c r="JI2393" s="1"/>
      <c r="JM2393" s="2" t="s">
        <v>233</v>
      </c>
      <c r="JO2393" s="7" t="s">
        <v>234</v>
      </c>
      <c r="JS2393" s="1"/>
      <c r="JU2393" s="52"/>
      <c r="JW2393" s="53"/>
      <c r="JX2393" s="1"/>
      <c r="KG2393" s="1"/>
      <c r="KH2393" s="67"/>
      <c r="KJ2393" s="66"/>
      <c r="KL2393" s="65"/>
      <c r="KN2393" s="53"/>
      <c r="KP2393" s="64"/>
      <c r="KR2393" s="63"/>
      <c r="KV2393" s="1"/>
      <c r="KW2393" s="34"/>
      <c r="KY2393" s="35"/>
      <c r="LA2393" s="36"/>
      <c r="LC2393" s="37"/>
      <c r="PL2393" s="34"/>
      <c r="PN2393" s="35"/>
      <c r="QF2393" s="36"/>
      <c r="QH2393" s="37"/>
      <c r="VT2393" s="1"/>
    </row>
    <row r="2394" spans="14:592" ht="15" thickBot="1" x14ac:dyDescent="0.35">
      <c r="N2394" s="1"/>
      <c r="O2394" s="34"/>
      <c r="Q2394" s="35"/>
      <c r="S2394" s="36"/>
      <c r="U2394" s="37"/>
      <c r="W2394" s="52"/>
      <c r="Y2394" s="53"/>
      <c r="AI2394" s="1"/>
      <c r="AM2394" s="3">
        <f>AM2405</f>
        <v>5.8653635706208997E-2</v>
      </c>
      <c r="AO2394" s="41">
        <f>AO2385*AQ2388+AY2385*-1*AW2385*AM2385+BI2385*-1*BG2385*AM2385</f>
        <v>1.5200819253367338E-5</v>
      </c>
      <c r="AS2394" s="1"/>
      <c r="AW2394" s="3">
        <f>AW2405</f>
        <v>5.7441899946904108E-2</v>
      </c>
      <c r="AY2394" s="41">
        <f>AO2385*-1*AM2385*AW2385+AY2385*BA2388+BI2385*-1*BG2385*AW2385</f>
        <v>-1.3233972819205048E-5</v>
      </c>
      <c r="BC2394" s="1"/>
      <c r="BG2394" s="3">
        <f>BG2405</f>
        <v>5.793396056287E-2</v>
      </c>
      <c r="BI2394" s="41">
        <f t="array" ref="BI2394">AO2385*-1*AM2385*BG2385+AY2385*-1*AW2385*BG2385+BI2385*BK2388</f>
        <v>-1.9668464341683622E-6</v>
      </c>
      <c r="BM2394" s="1"/>
      <c r="BO2394" s="34"/>
      <c r="BQ2394" s="35"/>
      <c r="BS2394" s="1"/>
      <c r="BW2394" s="3">
        <f>BW2405</f>
        <v>6.2033031961828605E-2</v>
      </c>
      <c r="BY2394" s="41">
        <f>BY2385*CA2388+CI2385*-1*CG2385*BW2385+CS2385*-1*CQ2385*BW2385</f>
        <v>1.4881269752607847E-5</v>
      </c>
      <c r="CC2394" s="1"/>
      <c r="CG2394" s="3">
        <f>CG2405</f>
        <v>6.0806909488440281E-2</v>
      </c>
      <c r="CI2394" s="41">
        <f>BY2385*-1*BW2385*CG2385+CI2385*CK2388+CS2385*-1*CQ2385*CG2385</f>
        <v>-1.2955710274837468E-5</v>
      </c>
      <c r="CM2394" s="1"/>
      <c r="CQ2394" s="3">
        <f>CQ2405</f>
        <v>6.1304732190349646E-2</v>
      </c>
      <c r="CS2394" s="41">
        <f t="array" ref="CS2394">BY2385*-1*BW2385*CQ2385+CI2385*-1*CG2385*CQ2385+CS2385*CU2388</f>
        <v>-1.9255594777695118E-6</v>
      </c>
      <c r="CW2394" s="1"/>
      <c r="CY2394" s="36"/>
      <c r="DA2394" s="37"/>
      <c r="DC2394" s="1"/>
      <c r="DG2394" s="3">
        <f>DG2405</f>
        <v>6.0655925963460804E-2</v>
      </c>
      <c r="DI2394" s="41">
        <f>DI2385*DK2388+DS2385*-1*DQ2385*DG2385+EC2385*-1*EA2385*DG2385</f>
        <v>1.5009692002435245E-5</v>
      </c>
      <c r="DM2394" s="1"/>
      <c r="DQ2394" s="3">
        <f>DQ2405</f>
        <v>5.9435623926525662E-2</v>
      </c>
      <c r="DS2394" s="41">
        <f>DI2385*-1*DG2385*DQ2385+DS2385*DU2388+EC2385*-1*EA2385*DQ2385</f>
        <v>-1.3067539756336267E-5</v>
      </c>
      <c r="DW2394" s="1"/>
      <c r="EA2394" s="3">
        <f>EA2405</f>
        <v>5.9931115710515591E-2</v>
      </c>
      <c r="EC2394" s="41">
        <f t="array" ref="EC2394">DI2385*-1*DG2385*EA2385+DS2385*-1*DQ2385*EA2385+EC2385*EE2388</f>
        <v>-1.9421522460989771E-6</v>
      </c>
      <c r="EG2394" s="1"/>
      <c r="EI2394" s="52"/>
      <c r="EK2394" s="53"/>
      <c r="FU2394" s="1"/>
      <c r="FY2394" s="3">
        <f>FY2405</f>
        <v>-5.4088421581409973E-3</v>
      </c>
      <c r="GA2394" s="41">
        <f>GA2385*GC2388+GK2385*-1*GI2385*FY2385+GU2385*-1*GS2385*FY2385</f>
        <v>1.7961046854080552E-6</v>
      </c>
      <c r="GE2394" s="1"/>
      <c r="GI2394" s="3">
        <f>GI2405</f>
        <v>-8.3069626759874338E-3</v>
      </c>
      <c r="GK2394" s="41">
        <f>GA2385*-1*FY2385*GI2385+GK2385*GM2388+GU2385*-1*GS2385*GI2385</f>
        <v>-1.5175675388544194E-6</v>
      </c>
      <c r="GO2394" s="1"/>
      <c r="GS2394" s="3">
        <f>GS2405</f>
        <v>-7.1541863431706654E-3</v>
      </c>
      <c r="GU2394" s="41">
        <f t="array" ref="GU2394">GA2385*-1*FY2385*GS2385+GK2385*-1*GI2385*GS2385+GU2385*GW2388</f>
        <v>-2.7853714655364257E-7</v>
      </c>
      <c r="GY2394" s="1"/>
      <c r="HA2394" s="34"/>
      <c r="HC2394" s="35"/>
      <c r="HE2394" s="1"/>
      <c r="HI2394" s="3">
        <f>HI2405</f>
        <v>-2.9990318266320259E-3</v>
      </c>
      <c r="HK2394" s="41">
        <f>HK2385*HM2388+HU2385*-1*HS2385*HI2385+IE2385*-1*IC2385*HI2385</f>
        <v>1.7583366520121034E-6</v>
      </c>
      <c r="HO2394" s="1"/>
      <c r="HS2394" s="3">
        <f>HS2405</f>
        <v>-5.8836049535404833E-3</v>
      </c>
      <c r="HU2394" s="41">
        <f>HK2385*-1*HI2385*HS2385+HU2385*HW2388+IE2385*-1*IC2385*HS2385</f>
        <v>-1.4856629491944493E-6</v>
      </c>
      <c r="HY2394" s="1"/>
      <c r="IC2394" s="3">
        <f>IC2405</f>
        <v>-4.736538165084625E-3</v>
      </c>
      <c r="IE2394" s="41">
        <f t="array" ref="IE2394">HK2385*-1*HI2385*IC2385+HU2385*-1*HS2385*IC2385+IE2385*IG2388</f>
        <v>-2.7267370281765409E-7</v>
      </c>
      <c r="II2394" s="1"/>
      <c r="IK2394" s="36"/>
      <c r="IM2394" s="37"/>
      <c r="IO2394" s="1"/>
      <c r="IS2394" s="3">
        <f>IS2405</f>
        <v>-3.9856304730495895E-3</v>
      </c>
      <c r="IU2394" s="41">
        <f>IU2385*IW2388+JE2385*-1*JC2385*IS2385+JO2385*-1*JM2385*IS2385</f>
        <v>1.7735150858245769E-6</v>
      </c>
      <c r="IY2394" s="1"/>
      <c r="JC2394" s="3">
        <f>JC2405</f>
        <v>-6.8757924600931497E-3</v>
      </c>
      <c r="JE2394" s="41">
        <f>IU2385*-1*IS2385*JC2385+JE2385*JG2388+JO2385*-1*JM2385*JC2385</f>
        <v>-1.4984849129943934E-6</v>
      </c>
      <c r="JI2394" s="1"/>
      <c r="JM2394" s="3">
        <f>JM2405</f>
        <v>-5.7263721297453329E-3</v>
      </c>
      <c r="JO2394" s="41">
        <f t="array" ref="JO2394">IU2385*-1*IS2385*JM2385+JE2385*-1*JC2385*JM2385+JO2385*JQ2388</f>
        <v>-2.7503017283019699E-7</v>
      </c>
      <c r="JS2394" s="1"/>
      <c r="JU2394" s="52"/>
      <c r="JW2394" s="53"/>
      <c r="JX2394" s="1"/>
      <c r="KG2394" s="1"/>
      <c r="KH2394" s="67"/>
      <c r="KJ2394" s="66"/>
      <c r="KL2394" s="65"/>
      <c r="KN2394" s="53"/>
      <c r="KP2394" s="64"/>
      <c r="KR2394" s="63"/>
      <c r="KV2394" s="1"/>
      <c r="KW2394" s="34"/>
      <c r="KY2394" s="35"/>
      <c r="LA2394" s="36"/>
      <c r="LC2394" s="37"/>
      <c r="PL2394" s="34"/>
      <c r="PN2394" s="35"/>
      <c r="QF2394" s="36"/>
      <c r="QH2394" s="37"/>
      <c r="VT2394" s="1"/>
    </row>
    <row r="2395" spans="14:592" x14ac:dyDescent="0.3">
      <c r="N2395" s="1"/>
      <c r="O2395" s="34"/>
      <c r="Q2395" s="35"/>
      <c r="S2395" s="36"/>
      <c r="U2395" s="37"/>
      <c r="W2395" s="52"/>
      <c r="Y2395" s="53"/>
      <c r="AI2395" s="1"/>
      <c r="AJ2395" s="1"/>
      <c r="AK2395" s="1"/>
      <c r="AL2395" s="1"/>
      <c r="AM2395" s="55"/>
      <c r="AN2395" s="1"/>
      <c r="AO2395" s="7"/>
      <c r="AP2395" s="1"/>
      <c r="AQ2395" s="1"/>
      <c r="AR2395" s="1"/>
      <c r="AS2395" s="1"/>
      <c r="AT2395" s="1"/>
      <c r="AU2395" s="1"/>
      <c r="AV2395" s="1"/>
      <c r="AW2395" s="55"/>
      <c r="AX2395" s="1"/>
      <c r="AY2395" s="7"/>
      <c r="AZ2395" s="1"/>
      <c r="BA2395" s="1"/>
      <c r="BB2395" s="1"/>
      <c r="BC2395" s="1"/>
      <c r="BD2395" s="1"/>
      <c r="BE2395" s="1"/>
      <c r="BF2395" s="1"/>
      <c r="BG2395" s="55"/>
      <c r="BH2395" s="1"/>
      <c r="BI2395" s="7"/>
      <c r="BJ2395" s="1"/>
      <c r="BK2395" s="1"/>
      <c r="BL2395" s="1"/>
      <c r="BM2395" s="1"/>
      <c r="BO2395" s="34"/>
      <c r="BQ2395" s="35"/>
      <c r="BS2395" s="1"/>
      <c r="BT2395" s="1"/>
      <c r="BU2395" s="1"/>
      <c r="BV2395" s="1"/>
      <c r="BW2395" s="55"/>
      <c r="BX2395" s="1"/>
      <c r="BY2395" s="7"/>
      <c r="BZ2395" s="1"/>
      <c r="CA2395" s="1"/>
      <c r="CB2395" s="1"/>
      <c r="CC2395" s="1"/>
      <c r="CD2395" s="1"/>
      <c r="CE2395" s="1"/>
      <c r="CF2395" s="1"/>
      <c r="CG2395" s="55"/>
      <c r="CH2395" s="1"/>
      <c r="CI2395" s="7"/>
      <c r="CJ2395" s="1"/>
      <c r="CK2395" s="1"/>
      <c r="CL2395" s="1"/>
      <c r="CM2395" s="1"/>
      <c r="CN2395" s="1"/>
      <c r="CO2395" s="1"/>
      <c r="CP2395" s="1"/>
      <c r="CQ2395" s="55"/>
      <c r="CR2395" s="1"/>
      <c r="CS2395" s="7"/>
      <c r="CT2395" s="1"/>
      <c r="CU2395" s="1"/>
      <c r="CV2395" s="1"/>
      <c r="CW2395" s="1"/>
      <c r="CY2395" s="36"/>
      <c r="DA2395" s="37"/>
      <c r="DC2395" s="1"/>
      <c r="DD2395" s="1"/>
      <c r="DE2395" s="1"/>
      <c r="DF2395" s="1"/>
      <c r="DG2395" s="55"/>
      <c r="DH2395" s="1"/>
      <c r="DI2395" s="7"/>
      <c r="DJ2395" s="1"/>
      <c r="DK2395" s="1"/>
      <c r="DL2395" s="1"/>
      <c r="DM2395" s="1"/>
      <c r="DN2395" s="1"/>
      <c r="DO2395" s="1"/>
      <c r="DP2395" s="1"/>
      <c r="DQ2395" s="55"/>
      <c r="DR2395" s="1"/>
      <c r="DS2395" s="7"/>
      <c r="DT2395" s="1"/>
      <c r="DU2395" s="1"/>
      <c r="DV2395" s="1"/>
      <c r="DW2395" s="1"/>
      <c r="DX2395" s="1"/>
      <c r="DY2395" s="1"/>
      <c r="DZ2395" s="1"/>
      <c r="EA2395" s="55"/>
      <c r="EB2395" s="1"/>
      <c r="EC2395" s="7"/>
      <c r="ED2395" s="1"/>
      <c r="EE2395" s="1"/>
      <c r="EF2395" s="1"/>
      <c r="EG2395" s="1"/>
      <c r="EI2395" s="52"/>
      <c r="EK2395" s="53"/>
      <c r="EY2395" s="1"/>
      <c r="FU2395" s="1"/>
      <c r="FV2395" s="1"/>
      <c r="FW2395" s="1"/>
      <c r="FX2395" s="1"/>
      <c r="FY2395" s="55"/>
      <c r="FZ2395" s="1"/>
      <c r="GA2395" s="7"/>
      <c r="GB2395" s="1"/>
      <c r="GC2395" s="1"/>
      <c r="GD2395" s="1"/>
      <c r="GE2395" s="1"/>
      <c r="GF2395" s="1"/>
      <c r="GG2395" s="1"/>
      <c r="GH2395" s="1"/>
      <c r="GI2395" s="55"/>
      <c r="GJ2395" s="1"/>
      <c r="GK2395" s="7"/>
      <c r="GL2395" s="1"/>
      <c r="GM2395" s="1"/>
      <c r="GN2395" s="1"/>
      <c r="GO2395" s="1"/>
      <c r="GP2395" s="1"/>
      <c r="GQ2395" s="1"/>
      <c r="GR2395" s="1"/>
      <c r="GS2395" s="55"/>
      <c r="GT2395" s="1"/>
      <c r="GU2395" s="7"/>
      <c r="GV2395" s="1"/>
      <c r="GW2395" s="1"/>
      <c r="GX2395" s="1"/>
      <c r="GY2395" s="1"/>
      <c r="HA2395" s="34"/>
      <c r="HC2395" s="35"/>
      <c r="HE2395" s="1"/>
      <c r="HF2395" s="1"/>
      <c r="HG2395" s="1"/>
      <c r="HH2395" s="1"/>
      <c r="HI2395" s="55"/>
      <c r="HJ2395" s="1"/>
      <c r="HK2395" s="7"/>
      <c r="HL2395" s="1"/>
      <c r="HM2395" s="1"/>
      <c r="HN2395" s="1"/>
      <c r="HO2395" s="1"/>
      <c r="HP2395" s="1"/>
      <c r="HQ2395" s="1"/>
      <c r="HR2395" s="1"/>
      <c r="HS2395" s="55"/>
      <c r="HT2395" s="1"/>
      <c r="HU2395" s="7"/>
      <c r="HV2395" s="1"/>
      <c r="HW2395" s="1"/>
      <c r="HX2395" s="1"/>
      <c r="HY2395" s="1"/>
      <c r="HZ2395" s="1"/>
      <c r="IA2395" s="1"/>
      <c r="IB2395" s="1"/>
      <c r="IC2395" s="55"/>
      <c r="ID2395" s="1"/>
      <c r="IE2395" s="7"/>
      <c r="IF2395" s="1"/>
      <c r="IG2395" s="1"/>
      <c r="IH2395" s="1"/>
      <c r="II2395" s="1"/>
      <c r="IK2395" s="36"/>
      <c r="IM2395" s="37"/>
      <c r="IO2395" s="1"/>
      <c r="IP2395" s="1"/>
      <c r="IQ2395" s="1"/>
      <c r="IR2395" s="1"/>
      <c r="IS2395" s="55"/>
      <c r="IT2395" s="1"/>
      <c r="IU2395" s="7"/>
      <c r="IV2395" s="1"/>
      <c r="IW2395" s="1"/>
      <c r="IX2395" s="1"/>
      <c r="IY2395" s="1"/>
      <c r="IZ2395" s="1"/>
      <c r="JA2395" s="1"/>
      <c r="JB2395" s="1"/>
      <c r="JC2395" s="55"/>
      <c r="JD2395" s="1"/>
      <c r="JE2395" s="7"/>
      <c r="JF2395" s="1"/>
      <c r="JG2395" s="1"/>
      <c r="JH2395" s="1"/>
      <c r="JI2395" s="1"/>
      <c r="JJ2395" s="1"/>
      <c r="JK2395" s="1"/>
      <c r="JL2395" s="1"/>
      <c r="JM2395" s="55"/>
      <c r="JN2395" s="1"/>
      <c r="JO2395" s="7"/>
      <c r="JP2395" s="1"/>
      <c r="JQ2395" s="1"/>
      <c r="JR2395" s="1"/>
      <c r="JS2395" s="1"/>
      <c r="JU2395" s="52"/>
      <c r="JW2395" s="53"/>
      <c r="JX2395" s="1"/>
      <c r="KG2395" s="1"/>
      <c r="KH2395" s="67"/>
      <c r="KJ2395" s="66"/>
      <c r="KL2395" s="65"/>
      <c r="KN2395" s="53"/>
      <c r="KP2395" s="64"/>
      <c r="KR2395" s="63"/>
      <c r="KV2395" s="1"/>
      <c r="KW2395" s="34"/>
      <c r="KY2395" s="35"/>
      <c r="LA2395" s="36"/>
      <c r="LC2395" s="37"/>
      <c r="PL2395" s="34"/>
      <c r="PN2395" s="35"/>
      <c r="QF2395" s="36"/>
      <c r="QH2395" s="37"/>
      <c r="VT2395" s="1"/>
    </row>
    <row r="2396" spans="14:592" x14ac:dyDescent="0.3">
      <c r="N2396" s="1"/>
      <c r="O2396" s="34"/>
      <c r="Q2396" s="35"/>
      <c r="S2396" s="36"/>
      <c r="U2396" s="37"/>
      <c r="W2396" s="52"/>
      <c r="Y2396" s="53"/>
      <c r="AI2396" s="1"/>
      <c r="AM2396" s="34"/>
      <c r="AO2396" s="35"/>
      <c r="AW2396" s="36"/>
      <c r="AY2396" s="37"/>
      <c r="BG2396" s="52"/>
      <c r="BI2396" s="54"/>
      <c r="BO2396" s="34"/>
      <c r="BQ2396" s="35"/>
      <c r="BW2396" s="34"/>
      <c r="BY2396" s="35"/>
      <c r="CG2396" s="36"/>
      <c r="CI2396" s="37"/>
      <c r="CQ2396" s="52"/>
      <c r="CS2396" s="54"/>
      <c r="CY2396" s="36"/>
      <c r="DA2396" s="37"/>
      <c r="DG2396" s="34"/>
      <c r="DI2396" s="35"/>
      <c r="DQ2396" s="36"/>
      <c r="DS2396" s="37"/>
      <c r="EA2396" s="52"/>
      <c r="EC2396" s="54"/>
      <c r="EI2396" s="52"/>
      <c r="EK2396" s="53"/>
      <c r="FY2396" s="34"/>
      <c r="GA2396" s="35"/>
      <c r="GI2396" s="36"/>
      <c r="GK2396" s="37"/>
      <c r="GS2396" s="52"/>
      <c r="GU2396" s="54"/>
      <c r="HA2396" s="34"/>
      <c r="HC2396" s="35"/>
      <c r="HI2396" s="34"/>
      <c r="HK2396" s="35"/>
      <c r="HS2396" s="36"/>
      <c r="HU2396" s="37"/>
      <c r="IC2396" s="52"/>
      <c r="IE2396" s="54"/>
      <c r="IK2396" s="36"/>
      <c r="IM2396" s="37"/>
      <c r="IS2396" s="34"/>
      <c r="IU2396" s="35"/>
      <c r="JC2396" s="36"/>
      <c r="JE2396" s="37"/>
      <c r="JM2396" s="52"/>
      <c r="JO2396" s="54"/>
      <c r="JU2396" s="52"/>
      <c r="JW2396" s="53"/>
      <c r="JX2396" s="1"/>
      <c r="KG2396" s="1"/>
      <c r="KH2396" s="67"/>
      <c r="KJ2396" s="66"/>
      <c r="KL2396" s="65"/>
      <c r="KN2396" s="53"/>
      <c r="KP2396" s="64"/>
      <c r="KR2396" s="63"/>
      <c r="KV2396" s="1"/>
      <c r="KW2396" s="34"/>
      <c r="KY2396" s="35"/>
      <c r="LA2396" s="36"/>
      <c r="LC2396" s="37"/>
      <c r="PL2396" s="34"/>
      <c r="PN2396" s="35"/>
      <c r="QF2396" s="36"/>
      <c r="QH2396" s="37"/>
      <c r="VT2396" s="1"/>
    </row>
    <row r="2397" spans="14:592" x14ac:dyDescent="0.3">
      <c r="N2397" s="1"/>
      <c r="O2397" s="34"/>
      <c r="Q2397" s="35"/>
      <c r="S2397" s="36"/>
      <c r="U2397" s="37"/>
      <c r="W2397" s="52"/>
      <c r="Y2397" s="53"/>
      <c r="AI2397" s="1"/>
      <c r="AM2397" s="34"/>
      <c r="AO2397" s="35"/>
      <c r="AW2397" s="36"/>
      <c r="AY2397" s="37"/>
      <c r="BG2397" s="52"/>
      <c r="BI2397" s="54"/>
      <c r="BO2397" s="34"/>
      <c r="BQ2397" s="35"/>
      <c r="BW2397" s="34"/>
      <c r="BY2397" s="35"/>
      <c r="CG2397" s="36"/>
      <c r="CI2397" s="37"/>
      <c r="CQ2397" s="52"/>
      <c r="CS2397" s="54"/>
      <c r="CY2397" s="36"/>
      <c r="DA2397" s="37"/>
      <c r="DG2397" s="34"/>
      <c r="DI2397" s="35"/>
      <c r="DQ2397" s="36"/>
      <c r="DS2397" s="37"/>
      <c r="EA2397" s="52"/>
      <c r="EC2397" s="54"/>
      <c r="EI2397" s="52"/>
      <c r="EK2397" s="53"/>
      <c r="EY2397" s="1"/>
      <c r="FY2397" s="34"/>
      <c r="GA2397" s="35"/>
      <c r="GI2397" s="36"/>
      <c r="GK2397" s="37"/>
      <c r="GS2397" s="52"/>
      <c r="GU2397" s="54"/>
      <c r="HA2397" s="34"/>
      <c r="HC2397" s="35"/>
      <c r="HI2397" s="34"/>
      <c r="HK2397" s="35"/>
      <c r="HS2397" s="36"/>
      <c r="HU2397" s="37"/>
      <c r="IC2397" s="52"/>
      <c r="IE2397" s="54"/>
      <c r="IK2397" s="36"/>
      <c r="IM2397" s="37"/>
      <c r="IS2397" s="34"/>
      <c r="IU2397" s="35"/>
      <c r="JC2397" s="36"/>
      <c r="JE2397" s="37"/>
      <c r="JM2397" s="52"/>
      <c r="JO2397" s="54"/>
      <c r="JU2397" s="52"/>
      <c r="JW2397" s="53"/>
      <c r="JX2397" s="1"/>
      <c r="KG2397" s="1"/>
      <c r="KH2397" s="67"/>
      <c r="KJ2397" s="66"/>
      <c r="KL2397" s="65"/>
      <c r="KN2397" s="53"/>
      <c r="KP2397" s="64"/>
      <c r="KR2397" s="63"/>
      <c r="KV2397" s="1"/>
      <c r="KW2397" s="34"/>
      <c r="KY2397" s="35"/>
      <c r="LA2397" s="36"/>
      <c r="LC2397" s="37"/>
      <c r="PL2397" s="34"/>
      <c r="PN2397" s="35"/>
      <c r="QF2397" s="36"/>
      <c r="QH2397" s="37"/>
      <c r="VT2397" s="1"/>
    </row>
    <row r="2398" spans="14:592" x14ac:dyDescent="0.3">
      <c r="N2398" s="1"/>
      <c r="O2398" s="34"/>
      <c r="Q2398" s="35"/>
      <c r="S2398" s="36"/>
      <c r="U2398" s="37"/>
      <c r="W2398" s="52"/>
      <c r="Y2398" s="53"/>
      <c r="AI2398" s="1"/>
      <c r="AM2398" s="34"/>
      <c r="AO2398" s="35"/>
      <c r="AW2398" s="36"/>
      <c r="AY2398" s="37"/>
      <c r="BG2398" s="52"/>
      <c r="BI2398" s="54"/>
      <c r="BO2398" s="34"/>
      <c r="BQ2398" s="35"/>
      <c r="BW2398" s="34"/>
      <c r="BY2398" s="35"/>
      <c r="CG2398" s="36"/>
      <c r="CI2398" s="37"/>
      <c r="CQ2398" s="52"/>
      <c r="CS2398" s="54"/>
      <c r="CY2398" s="36"/>
      <c r="DA2398" s="37"/>
      <c r="DG2398" s="34"/>
      <c r="DI2398" s="35"/>
      <c r="DQ2398" s="36"/>
      <c r="DS2398" s="37"/>
      <c r="EA2398" s="52"/>
      <c r="EC2398" s="54"/>
      <c r="EI2398" s="52"/>
      <c r="EK2398" s="53"/>
      <c r="FY2398" s="34"/>
      <c r="GA2398" s="35"/>
      <c r="GI2398" s="36"/>
      <c r="GK2398" s="37"/>
      <c r="GS2398" s="52"/>
      <c r="GU2398" s="54"/>
      <c r="HA2398" s="34"/>
      <c r="HC2398" s="35"/>
      <c r="HI2398" s="34"/>
      <c r="HK2398" s="35"/>
      <c r="HS2398" s="36"/>
      <c r="HU2398" s="37"/>
      <c r="IC2398" s="52"/>
      <c r="IE2398" s="54"/>
      <c r="IK2398" s="36"/>
      <c r="IM2398" s="37"/>
      <c r="IS2398" s="34"/>
      <c r="IU2398" s="35"/>
      <c r="JC2398" s="36"/>
      <c r="JE2398" s="37"/>
      <c r="JM2398" s="52"/>
      <c r="JO2398" s="54"/>
      <c r="JU2398" s="52"/>
      <c r="JW2398" s="53"/>
      <c r="JX2398" s="1"/>
      <c r="KG2398" s="1"/>
      <c r="KH2398" s="67"/>
      <c r="KJ2398" s="66"/>
      <c r="KL2398" s="65"/>
      <c r="KN2398" s="53"/>
      <c r="KP2398" s="64"/>
      <c r="KR2398" s="63"/>
      <c r="KV2398" s="1"/>
      <c r="KW2398" s="34"/>
      <c r="KY2398" s="35"/>
      <c r="LA2398" s="36"/>
      <c r="LC2398" s="37"/>
      <c r="PL2398" s="34"/>
      <c r="PN2398" s="35"/>
      <c r="QF2398" s="36"/>
      <c r="QH2398" s="37"/>
      <c r="VT2398" s="1"/>
    </row>
    <row r="2399" spans="14:592" x14ac:dyDescent="0.3">
      <c r="N2399" s="1"/>
      <c r="O2399" s="34"/>
      <c r="Q2399" s="35"/>
      <c r="S2399" s="36"/>
      <c r="U2399" s="37"/>
      <c r="W2399" s="52"/>
      <c r="Y2399" s="53"/>
      <c r="AI2399" s="1"/>
      <c r="AM2399" s="34"/>
      <c r="AO2399" s="35"/>
      <c r="AW2399" s="36"/>
      <c r="AY2399" s="37"/>
      <c r="BG2399" s="52"/>
      <c r="BI2399" s="54"/>
      <c r="BO2399" s="34"/>
      <c r="BQ2399" s="35"/>
      <c r="BW2399" s="34"/>
      <c r="BY2399" s="35"/>
      <c r="CG2399" s="36"/>
      <c r="CI2399" s="37"/>
      <c r="CQ2399" s="52"/>
      <c r="CS2399" s="54"/>
      <c r="CY2399" s="36"/>
      <c r="DA2399" s="37"/>
      <c r="DG2399" s="34"/>
      <c r="DI2399" s="35"/>
      <c r="DQ2399" s="36"/>
      <c r="DS2399" s="37"/>
      <c r="EA2399" s="52"/>
      <c r="EC2399" s="54"/>
      <c r="EI2399" s="52"/>
      <c r="EK2399" s="53"/>
      <c r="EY2399" s="1"/>
      <c r="FY2399" s="34"/>
      <c r="GA2399" s="35"/>
      <c r="GI2399" s="36"/>
      <c r="GK2399" s="37"/>
      <c r="GS2399" s="52"/>
      <c r="GU2399" s="54"/>
      <c r="HA2399" s="34"/>
      <c r="HC2399" s="35"/>
      <c r="HI2399" s="34"/>
      <c r="HK2399" s="35"/>
      <c r="HS2399" s="36"/>
      <c r="HU2399" s="37"/>
      <c r="IC2399" s="52"/>
      <c r="IE2399" s="54"/>
      <c r="IK2399" s="36"/>
      <c r="IM2399" s="37"/>
      <c r="IS2399" s="34"/>
      <c r="IU2399" s="35"/>
      <c r="JC2399" s="36"/>
      <c r="JE2399" s="37"/>
      <c r="JM2399" s="52"/>
      <c r="JO2399" s="54"/>
      <c r="JU2399" s="52"/>
      <c r="JW2399" s="53"/>
      <c r="JX2399" s="1"/>
      <c r="KG2399" s="1"/>
      <c r="KH2399" s="67"/>
      <c r="KJ2399" s="66"/>
      <c r="KL2399" s="65"/>
      <c r="KN2399" s="53"/>
      <c r="KP2399" s="64"/>
      <c r="KR2399" s="63"/>
      <c r="KV2399" s="1"/>
      <c r="KW2399" s="34"/>
      <c r="KY2399" s="35"/>
      <c r="LA2399" s="36"/>
      <c r="LC2399" s="37"/>
      <c r="PL2399" s="34"/>
      <c r="PN2399" s="35"/>
      <c r="QF2399" s="36"/>
      <c r="QH2399" s="37"/>
      <c r="VT2399" s="1"/>
    </row>
    <row r="2400" spans="14:592" x14ac:dyDescent="0.3">
      <c r="N2400" s="1"/>
      <c r="O2400" s="34"/>
      <c r="Q2400" s="35"/>
      <c r="S2400" s="36"/>
      <c r="U2400" s="37"/>
      <c r="W2400" s="52"/>
      <c r="Y2400" s="53"/>
      <c r="AI2400" s="1"/>
      <c r="AM2400" s="34"/>
      <c r="AO2400" s="35"/>
      <c r="AW2400" s="36"/>
      <c r="AY2400" s="37"/>
      <c r="BG2400" s="52"/>
      <c r="BI2400" s="54"/>
      <c r="BO2400" s="34"/>
      <c r="BQ2400" s="35"/>
      <c r="BW2400" s="34"/>
      <c r="BY2400" s="35"/>
      <c r="CG2400" s="36"/>
      <c r="CI2400" s="37"/>
      <c r="CQ2400" s="52"/>
      <c r="CS2400" s="54"/>
      <c r="CY2400" s="36"/>
      <c r="DA2400" s="37"/>
      <c r="DG2400" s="34"/>
      <c r="DI2400" s="35"/>
      <c r="DQ2400" s="36"/>
      <c r="DS2400" s="37"/>
      <c r="EA2400" s="52"/>
      <c r="EC2400" s="54"/>
      <c r="EI2400" s="52"/>
      <c r="EK2400" s="53"/>
      <c r="FY2400" s="34"/>
      <c r="GA2400" s="35"/>
      <c r="GI2400" s="36"/>
      <c r="GK2400" s="37"/>
      <c r="GS2400" s="52"/>
      <c r="GU2400" s="54"/>
      <c r="HA2400" s="34"/>
      <c r="HC2400" s="35"/>
      <c r="HI2400" s="34"/>
      <c r="HK2400" s="35"/>
      <c r="HS2400" s="36"/>
      <c r="HU2400" s="37"/>
      <c r="IC2400" s="52"/>
      <c r="IE2400" s="54"/>
      <c r="IK2400" s="36"/>
      <c r="IM2400" s="37"/>
      <c r="IS2400" s="34"/>
      <c r="IU2400" s="35"/>
      <c r="JC2400" s="36"/>
      <c r="JE2400" s="37"/>
      <c r="JM2400" s="52"/>
      <c r="JO2400" s="54"/>
      <c r="JU2400" s="52"/>
      <c r="JW2400" s="53"/>
      <c r="JX2400" s="1"/>
      <c r="KG2400" s="1"/>
      <c r="KH2400" s="67"/>
      <c r="KJ2400" s="66"/>
      <c r="KL2400" s="65"/>
      <c r="KN2400" s="53"/>
      <c r="KP2400" s="64"/>
      <c r="KR2400" s="63"/>
      <c r="KV2400" s="1"/>
      <c r="KW2400" s="34"/>
      <c r="KY2400" s="35"/>
      <c r="LA2400" s="36"/>
      <c r="LC2400" s="37"/>
      <c r="PL2400" s="34"/>
      <c r="PN2400" s="35"/>
      <c r="QF2400" s="36"/>
      <c r="QH2400" s="37"/>
      <c r="VT2400" s="1"/>
    </row>
    <row r="2401" spans="14:592" x14ac:dyDescent="0.3">
      <c r="N2401" s="1"/>
      <c r="O2401" s="34"/>
      <c r="Q2401" s="35"/>
      <c r="S2401" s="36"/>
      <c r="U2401" s="37"/>
      <c r="W2401" s="52"/>
      <c r="Y2401" s="53"/>
      <c r="AI2401" s="1"/>
      <c r="AM2401" s="34"/>
      <c r="AO2401" s="35"/>
      <c r="AW2401" s="36"/>
      <c r="AY2401" s="37"/>
      <c r="BG2401" s="52"/>
      <c r="BI2401" s="54"/>
      <c r="BO2401" s="34"/>
      <c r="BQ2401" s="35"/>
      <c r="BW2401" s="34"/>
      <c r="BY2401" s="35"/>
      <c r="CG2401" s="36"/>
      <c r="CI2401" s="37"/>
      <c r="CQ2401" s="52"/>
      <c r="CS2401" s="54"/>
      <c r="CY2401" s="36"/>
      <c r="DA2401" s="37"/>
      <c r="DG2401" s="34"/>
      <c r="DI2401" s="35"/>
      <c r="DQ2401" s="36"/>
      <c r="DS2401" s="37"/>
      <c r="EA2401" s="52"/>
      <c r="EC2401" s="54"/>
      <c r="EI2401" s="52"/>
      <c r="EK2401" s="53"/>
      <c r="EY2401" s="1"/>
      <c r="FY2401" s="34"/>
      <c r="GA2401" s="35"/>
      <c r="GI2401" s="36"/>
      <c r="GK2401" s="37"/>
      <c r="GS2401" s="52"/>
      <c r="GU2401" s="54"/>
      <c r="HA2401" s="34"/>
      <c r="HC2401" s="35"/>
      <c r="HI2401" s="34"/>
      <c r="HK2401" s="35"/>
      <c r="HS2401" s="36"/>
      <c r="HU2401" s="37"/>
      <c r="IC2401" s="52"/>
      <c r="IE2401" s="54"/>
      <c r="IK2401" s="36"/>
      <c r="IM2401" s="37"/>
      <c r="IS2401" s="34"/>
      <c r="IU2401" s="35"/>
      <c r="JC2401" s="36"/>
      <c r="JE2401" s="37"/>
      <c r="JM2401" s="52"/>
      <c r="JO2401" s="54"/>
      <c r="JU2401" s="52"/>
      <c r="JW2401" s="53"/>
      <c r="JX2401" s="1"/>
      <c r="KG2401" s="1"/>
      <c r="KH2401" s="67"/>
      <c r="KJ2401" s="66"/>
      <c r="KL2401" s="65"/>
      <c r="KN2401" s="53"/>
      <c r="KP2401" s="64"/>
      <c r="KR2401" s="63"/>
      <c r="KV2401" s="1"/>
      <c r="KW2401" s="34"/>
      <c r="KY2401" s="35"/>
      <c r="LA2401" s="36"/>
      <c r="LC2401" s="37"/>
      <c r="LQ2401" s="1"/>
      <c r="LR2401" s="1"/>
      <c r="LS2401" s="1"/>
      <c r="LT2401" s="1"/>
      <c r="LU2401" s="1"/>
      <c r="LV2401" s="1"/>
      <c r="LW2401" s="1"/>
      <c r="LX2401" s="1"/>
      <c r="LY2401" s="1"/>
      <c r="LZ2401" s="1"/>
      <c r="MA2401" s="1"/>
      <c r="MB2401" s="1"/>
      <c r="MC2401" s="1"/>
      <c r="MD2401" s="1"/>
      <c r="ME2401" s="1"/>
      <c r="MF2401" s="1"/>
      <c r="MG2401" s="1"/>
      <c r="MH2401" s="1"/>
      <c r="MI2401" s="1"/>
      <c r="MJ2401" s="1"/>
      <c r="MK2401" s="1"/>
      <c r="ML2401" s="1"/>
      <c r="MM2401" s="1"/>
      <c r="MN2401" s="1"/>
      <c r="MO2401" s="1"/>
      <c r="MP2401" s="1"/>
      <c r="MQ2401" s="1"/>
      <c r="MR2401" s="1"/>
      <c r="MS2401" s="1"/>
      <c r="MT2401" s="1"/>
      <c r="MU2401" s="1"/>
      <c r="MV2401" s="1"/>
      <c r="MW2401" s="1"/>
      <c r="MX2401" s="1"/>
      <c r="MY2401" s="1"/>
      <c r="MZ2401" s="1"/>
      <c r="NA2401" s="1"/>
      <c r="NB2401" s="1"/>
      <c r="NC2401" s="1"/>
      <c r="ND2401" s="1"/>
      <c r="NE2401" s="1"/>
      <c r="NF2401" s="1"/>
      <c r="NG2401" s="1"/>
      <c r="NH2401" s="1"/>
      <c r="NI2401" s="1"/>
      <c r="NJ2401" s="1"/>
      <c r="NK2401" s="1"/>
      <c r="NL2401" s="1"/>
      <c r="NM2401" s="1"/>
      <c r="NN2401" s="1"/>
      <c r="NO2401" s="1"/>
      <c r="NP2401" s="1"/>
      <c r="NQ2401" s="1"/>
      <c r="NR2401" s="1"/>
      <c r="NS2401" s="1"/>
      <c r="NT2401" s="1"/>
      <c r="NU2401" s="1"/>
      <c r="NV2401" s="1"/>
      <c r="NW2401" s="1"/>
      <c r="NX2401" s="1"/>
      <c r="NY2401" s="1"/>
      <c r="NZ2401" s="1"/>
      <c r="OA2401" s="1"/>
      <c r="OB2401" s="1"/>
      <c r="OC2401" s="1"/>
      <c r="OD2401" s="1"/>
      <c r="OE2401" s="1"/>
      <c r="OF2401" s="1"/>
      <c r="OG2401" s="1"/>
      <c r="OH2401" s="1"/>
      <c r="OI2401" s="1"/>
      <c r="OJ2401" s="1"/>
      <c r="OK2401" s="1"/>
      <c r="OL2401" s="1"/>
      <c r="OM2401" s="1"/>
      <c r="ON2401" s="1"/>
      <c r="OO2401" s="1"/>
      <c r="OP2401" s="1"/>
      <c r="OQ2401" s="1"/>
      <c r="OR2401" s="1"/>
      <c r="OS2401" s="1"/>
      <c r="OT2401" s="1"/>
      <c r="OU2401" s="1"/>
      <c r="OV2401" s="1"/>
      <c r="OW2401" s="1"/>
      <c r="OX2401" s="1"/>
      <c r="OY2401" s="1"/>
      <c r="OZ2401" s="1"/>
      <c r="PA2401" s="1"/>
      <c r="PB2401" s="1"/>
      <c r="PC2401" s="1"/>
      <c r="PD2401" s="1"/>
      <c r="PE2401" s="1"/>
      <c r="PF2401" s="1"/>
      <c r="PG2401" s="1"/>
      <c r="PH2401" s="1"/>
      <c r="PI2401" s="1"/>
      <c r="PJ2401" s="1"/>
      <c r="PK2401" s="1"/>
      <c r="PL2401" s="2"/>
      <c r="PM2401" s="1"/>
      <c r="PN2401" s="7"/>
      <c r="PO2401" s="1"/>
      <c r="PP2401" s="1"/>
      <c r="PQ2401" s="1"/>
      <c r="PR2401" s="1"/>
      <c r="PS2401" s="1"/>
      <c r="PT2401" s="1"/>
      <c r="PU2401" s="1"/>
      <c r="PV2401" s="1"/>
      <c r="PW2401" s="1"/>
      <c r="PX2401" s="1"/>
      <c r="PY2401" s="1"/>
      <c r="PZ2401" s="1"/>
      <c r="QA2401" s="1"/>
      <c r="QB2401" s="1"/>
      <c r="QC2401" s="1"/>
      <c r="QD2401" s="1"/>
      <c r="QE2401" s="1"/>
      <c r="QF2401" s="2"/>
      <c r="QG2401" s="1"/>
      <c r="QH2401" s="7"/>
      <c r="QI2401" s="1"/>
      <c r="QJ2401" s="1"/>
      <c r="QK2401" s="1"/>
      <c r="QL2401" s="1"/>
      <c r="QM2401" s="1"/>
      <c r="QN2401" s="1"/>
      <c r="QO2401" s="1"/>
      <c r="QP2401" s="1"/>
      <c r="QQ2401" s="1"/>
      <c r="QR2401" s="1"/>
      <c r="QS2401" s="1"/>
      <c r="QT2401" s="1"/>
      <c r="QU2401" s="1"/>
      <c r="QV2401" s="1"/>
      <c r="QW2401" s="1"/>
      <c r="QX2401" s="1"/>
      <c r="QY2401" s="1"/>
      <c r="QZ2401" s="1"/>
      <c r="RA2401" s="1"/>
      <c r="RB2401" s="1"/>
      <c r="RC2401" s="1"/>
      <c r="RD2401" s="1"/>
      <c r="RE2401" s="1"/>
      <c r="RF2401" s="1"/>
      <c r="RG2401" s="1"/>
      <c r="RH2401" s="1"/>
      <c r="RI2401" s="1"/>
      <c r="RJ2401" s="1"/>
      <c r="RK2401" s="1"/>
      <c r="RL2401" s="1"/>
      <c r="RM2401" s="1"/>
      <c r="RN2401" s="1"/>
      <c r="RO2401" s="1"/>
      <c r="RP2401" s="1"/>
      <c r="RQ2401" s="1"/>
      <c r="RR2401" s="1"/>
      <c r="RS2401" s="1"/>
      <c r="RT2401" s="1"/>
      <c r="RU2401" s="1"/>
      <c r="RV2401" s="1"/>
      <c r="RW2401" s="1"/>
      <c r="RX2401" s="1"/>
      <c r="RY2401" s="1"/>
      <c r="RZ2401" s="1"/>
      <c r="SA2401" s="1"/>
      <c r="SB2401" s="1"/>
      <c r="SC2401" s="1"/>
      <c r="SD2401" s="1"/>
      <c r="SE2401" s="1"/>
      <c r="SF2401" s="1"/>
      <c r="SG2401" s="1"/>
      <c r="SH2401" s="1"/>
      <c r="SI2401" s="1"/>
      <c r="SJ2401" s="1"/>
      <c r="SK2401" s="1"/>
      <c r="SL2401" s="1"/>
      <c r="SM2401" s="1"/>
      <c r="SN2401" s="1"/>
      <c r="SO2401" s="1"/>
      <c r="SP2401" s="1"/>
      <c r="SQ2401" s="1"/>
      <c r="SR2401" s="1"/>
      <c r="SS2401" s="1"/>
      <c r="ST2401" s="1"/>
      <c r="SU2401" s="1"/>
      <c r="SV2401" s="1"/>
      <c r="SW2401" s="1"/>
      <c r="SX2401" s="1"/>
      <c r="SY2401" s="1"/>
      <c r="SZ2401" s="1"/>
      <c r="TA2401" s="1"/>
      <c r="TB2401" s="1"/>
      <c r="TC2401" s="1"/>
      <c r="TD2401" s="1"/>
      <c r="TE2401" s="1"/>
      <c r="TF2401" s="1"/>
      <c r="TG2401" s="1"/>
      <c r="TH2401" s="1"/>
      <c r="TI2401" s="1"/>
      <c r="TJ2401" s="1"/>
      <c r="TK2401" s="1"/>
      <c r="TL2401" s="1"/>
      <c r="TM2401" s="1"/>
      <c r="TN2401" s="1"/>
      <c r="TO2401" s="1"/>
      <c r="TP2401" s="1"/>
      <c r="TQ2401" s="1"/>
      <c r="TR2401" s="1"/>
      <c r="TS2401" s="1"/>
      <c r="TT2401" s="1"/>
      <c r="TU2401" s="1"/>
      <c r="TV2401" s="1"/>
      <c r="TW2401" s="1"/>
      <c r="TX2401" s="1"/>
      <c r="TY2401" s="1"/>
      <c r="TZ2401" s="1"/>
      <c r="UA2401" s="1"/>
      <c r="UB2401" s="1"/>
      <c r="UC2401" s="1"/>
      <c r="UD2401" s="1"/>
      <c r="UE2401" s="1"/>
      <c r="UF2401" s="1"/>
      <c r="UG2401" s="1"/>
      <c r="UH2401" s="1"/>
      <c r="UI2401" s="1"/>
      <c r="UJ2401" s="1"/>
      <c r="UK2401" s="1"/>
      <c r="UL2401" s="1"/>
      <c r="UM2401" s="1"/>
      <c r="UN2401" s="1"/>
      <c r="UO2401" s="1"/>
      <c r="UP2401" s="1"/>
      <c r="UQ2401" s="1"/>
      <c r="UR2401" s="1"/>
      <c r="US2401" s="1"/>
      <c r="UT2401" s="1"/>
      <c r="UU2401" s="1"/>
      <c r="UV2401" s="1"/>
      <c r="UW2401" s="1"/>
      <c r="UX2401" s="1"/>
      <c r="UY2401" s="1"/>
      <c r="UZ2401" s="1"/>
      <c r="VA2401" s="1"/>
      <c r="VB2401" s="1"/>
      <c r="VC2401" s="1"/>
      <c r="VD2401" s="1"/>
      <c r="VE2401" s="1"/>
      <c r="VF2401" s="1"/>
      <c r="VT2401" s="1"/>
    </row>
    <row r="2402" spans="14:592" ht="15" thickBot="1" x14ac:dyDescent="0.35">
      <c r="N2402" s="1"/>
      <c r="O2402" s="34"/>
      <c r="Q2402" s="35"/>
      <c r="S2402" s="36"/>
      <c r="U2402" s="37"/>
      <c r="W2402" s="52"/>
      <c r="Y2402" s="53"/>
      <c r="AI2402" s="1"/>
      <c r="AM2402" s="34"/>
      <c r="AO2402" s="35"/>
      <c r="AW2402" s="36"/>
      <c r="AY2402" s="37"/>
      <c r="BG2402" s="52"/>
      <c r="BI2402" s="54"/>
      <c r="BO2402" s="34"/>
      <c r="BQ2402" s="35"/>
      <c r="BW2402" s="34"/>
      <c r="BY2402" s="35"/>
      <c r="CG2402" s="36"/>
      <c r="CI2402" s="37"/>
      <c r="CQ2402" s="52"/>
      <c r="CS2402" s="54"/>
      <c r="CY2402" s="36"/>
      <c r="DA2402" s="37"/>
      <c r="DG2402" s="34"/>
      <c r="DI2402" s="35"/>
      <c r="DQ2402" s="36"/>
      <c r="DS2402" s="37"/>
      <c r="EA2402" s="52"/>
      <c r="EC2402" s="54"/>
      <c r="EI2402" s="52"/>
      <c r="EK2402" s="53"/>
      <c r="FY2402" s="34"/>
      <c r="GA2402" s="35"/>
      <c r="GI2402" s="36"/>
      <c r="GK2402" s="37"/>
      <c r="GS2402" s="52"/>
      <c r="GU2402" s="54"/>
      <c r="HA2402" s="34"/>
      <c r="HC2402" s="35"/>
      <c r="HI2402" s="34"/>
      <c r="HK2402" s="35"/>
      <c r="HS2402" s="36"/>
      <c r="HU2402" s="37"/>
      <c r="IC2402" s="52"/>
      <c r="IE2402" s="54"/>
      <c r="IK2402" s="36"/>
      <c r="IM2402" s="37"/>
      <c r="IS2402" s="34"/>
      <c r="IU2402" s="35"/>
      <c r="JC2402" s="36"/>
      <c r="JE2402" s="37"/>
      <c r="JM2402" s="52"/>
      <c r="JO2402" s="54"/>
      <c r="JU2402" s="52"/>
      <c r="JW2402" s="53"/>
      <c r="JX2402" s="1"/>
      <c r="KG2402" s="1"/>
      <c r="KH2402" s="67"/>
      <c r="KJ2402" s="66"/>
      <c r="KL2402" s="65"/>
      <c r="KN2402" s="53"/>
      <c r="KP2402" s="64"/>
      <c r="KR2402" s="63"/>
      <c r="KV2402" s="1"/>
      <c r="KW2402" s="34"/>
      <c r="KY2402" s="35"/>
      <c r="LA2402" s="36"/>
      <c r="LC2402" s="37"/>
      <c r="LQ2402" s="1"/>
      <c r="LR2402" s="125" t="s">
        <v>62</v>
      </c>
      <c r="LS2402" s="126"/>
      <c r="LT2402" s="126"/>
      <c r="LU2402" s="126"/>
      <c r="LV2402" s="126"/>
      <c r="LW2402" s="126"/>
      <c r="LX2402" s="126"/>
      <c r="LY2402" s="126"/>
      <c r="LZ2402" s="126"/>
      <c r="MA2402" s="126"/>
      <c r="MB2402" s="126"/>
      <c r="MC2402" s="126"/>
      <c r="MD2402" s="126"/>
      <c r="ME2402" s="126"/>
      <c r="MF2402" s="126"/>
      <c r="MG2402" s="1"/>
      <c r="PJ2402" s="1"/>
      <c r="PL2402" s="2" t="s">
        <v>58</v>
      </c>
      <c r="PN2402" s="7" t="s">
        <v>59</v>
      </c>
      <c r="PP2402" s="1"/>
      <c r="QD2402" s="1"/>
      <c r="QF2402" s="2" t="s">
        <v>60</v>
      </c>
      <c r="QH2402" s="7" t="s">
        <v>61</v>
      </c>
      <c r="QJ2402" s="1"/>
      <c r="VF2402" s="1"/>
      <c r="VT2402" s="1"/>
    </row>
    <row r="2403" spans="14:592" x14ac:dyDescent="0.3">
      <c r="N2403" s="1"/>
      <c r="O2403" s="34"/>
      <c r="Q2403" s="35"/>
      <c r="S2403" s="36"/>
      <c r="U2403" s="37"/>
      <c r="W2403" s="52"/>
      <c r="Y2403" s="53"/>
      <c r="AI2403" s="1"/>
      <c r="AJ2403" s="1"/>
      <c r="AK2403" s="1"/>
      <c r="AL2403" s="1"/>
      <c r="AM2403" s="2"/>
      <c r="AN2403" s="1"/>
      <c r="AO2403" s="7"/>
      <c r="AP2403" s="1"/>
      <c r="AQ2403" s="1"/>
      <c r="AR2403" s="1"/>
      <c r="AS2403" s="1"/>
      <c r="AT2403" s="1"/>
      <c r="AU2403" s="1"/>
      <c r="AV2403" s="1"/>
      <c r="AW2403" s="2"/>
      <c r="AX2403" s="1"/>
      <c r="AY2403" s="7"/>
      <c r="AZ2403" s="1"/>
      <c r="BA2403" s="1"/>
      <c r="BB2403" s="1"/>
      <c r="BC2403" s="1"/>
      <c r="BD2403" s="1"/>
      <c r="BE2403" s="1"/>
      <c r="BF2403" s="1"/>
      <c r="BG2403" s="2"/>
      <c r="BH2403" s="1"/>
      <c r="BI2403" s="7"/>
      <c r="BJ2403" s="1"/>
      <c r="BK2403" s="1"/>
      <c r="BL2403" s="1"/>
      <c r="BO2403" s="34"/>
      <c r="BQ2403" s="35"/>
      <c r="BT2403" s="1"/>
      <c r="BU2403" s="1"/>
      <c r="BV2403" s="1"/>
      <c r="BW2403" s="2"/>
      <c r="BX2403" s="1"/>
      <c r="BY2403" s="7"/>
      <c r="BZ2403" s="1"/>
      <c r="CA2403" s="1"/>
      <c r="CB2403" s="1"/>
      <c r="CC2403" s="1"/>
      <c r="CD2403" s="1"/>
      <c r="CE2403" s="1"/>
      <c r="CF2403" s="1"/>
      <c r="CG2403" s="2"/>
      <c r="CH2403" s="1"/>
      <c r="CI2403" s="7"/>
      <c r="CJ2403" s="1"/>
      <c r="CK2403" s="1"/>
      <c r="CL2403" s="1"/>
      <c r="CM2403" s="1"/>
      <c r="CN2403" s="1"/>
      <c r="CO2403" s="1"/>
      <c r="CP2403" s="1"/>
      <c r="CQ2403" s="2"/>
      <c r="CR2403" s="1"/>
      <c r="CS2403" s="7"/>
      <c r="CT2403" s="1"/>
      <c r="CU2403" s="1"/>
      <c r="CV2403" s="1"/>
      <c r="CY2403" s="36"/>
      <c r="DA2403" s="37"/>
      <c r="DD2403" s="1"/>
      <c r="DE2403" s="1"/>
      <c r="DF2403" s="1"/>
      <c r="DG2403" s="2"/>
      <c r="DH2403" s="1"/>
      <c r="DI2403" s="7"/>
      <c r="DJ2403" s="1"/>
      <c r="DK2403" s="1"/>
      <c r="DL2403" s="1"/>
      <c r="DM2403" s="1"/>
      <c r="DN2403" s="1"/>
      <c r="DO2403" s="1"/>
      <c r="DP2403" s="1"/>
      <c r="DQ2403" s="2"/>
      <c r="DR2403" s="1"/>
      <c r="DS2403" s="7"/>
      <c r="DT2403" s="1"/>
      <c r="DU2403" s="1"/>
      <c r="DV2403" s="1"/>
      <c r="DW2403" s="1"/>
      <c r="DX2403" s="1"/>
      <c r="DY2403" s="1"/>
      <c r="DZ2403" s="1"/>
      <c r="EA2403" s="2"/>
      <c r="EB2403" s="1"/>
      <c r="EC2403" s="7"/>
      <c r="ED2403" s="1"/>
      <c r="EE2403" s="1"/>
      <c r="EF2403" s="1"/>
      <c r="EI2403" s="52"/>
      <c r="EK2403" s="53"/>
      <c r="EY2403" s="1"/>
      <c r="FV2403" s="1"/>
      <c r="FW2403" s="1"/>
      <c r="FX2403" s="1"/>
      <c r="FY2403" s="2"/>
      <c r="FZ2403" s="1"/>
      <c r="GA2403" s="7"/>
      <c r="GB2403" s="1"/>
      <c r="GC2403" s="1"/>
      <c r="GD2403" s="1"/>
      <c r="GE2403" s="1"/>
      <c r="GF2403" s="1"/>
      <c r="GG2403" s="1"/>
      <c r="GH2403" s="1"/>
      <c r="GI2403" s="2"/>
      <c r="GJ2403" s="1"/>
      <c r="GK2403" s="7"/>
      <c r="GL2403" s="1"/>
      <c r="GM2403" s="1"/>
      <c r="GN2403" s="1"/>
      <c r="GO2403" s="1"/>
      <c r="GP2403" s="1"/>
      <c r="GQ2403" s="1"/>
      <c r="GR2403" s="1"/>
      <c r="GS2403" s="2"/>
      <c r="GT2403" s="1"/>
      <c r="GU2403" s="7"/>
      <c r="GV2403" s="1"/>
      <c r="GW2403" s="1"/>
      <c r="GX2403" s="1"/>
      <c r="HA2403" s="34"/>
      <c r="HC2403" s="35"/>
      <c r="HF2403" s="1"/>
      <c r="HG2403" s="1"/>
      <c r="HH2403" s="1"/>
      <c r="HI2403" s="2"/>
      <c r="HJ2403" s="1"/>
      <c r="HK2403" s="7"/>
      <c r="HL2403" s="1"/>
      <c r="HM2403" s="1"/>
      <c r="HN2403" s="1"/>
      <c r="HO2403" s="1"/>
      <c r="HP2403" s="1"/>
      <c r="HQ2403" s="1"/>
      <c r="HR2403" s="1"/>
      <c r="HS2403" s="2"/>
      <c r="HT2403" s="1"/>
      <c r="HU2403" s="7"/>
      <c r="HV2403" s="1"/>
      <c r="HW2403" s="1"/>
      <c r="HX2403" s="1"/>
      <c r="HY2403" s="1"/>
      <c r="HZ2403" s="1"/>
      <c r="IA2403" s="1"/>
      <c r="IB2403" s="1"/>
      <c r="IC2403" s="2"/>
      <c r="ID2403" s="1"/>
      <c r="IE2403" s="7"/>
      <c r="IF2403" s="1"/>
      <c r="IG2403" s="1"/>
      <c r="IH2403" s="1"/>
      <c r="IK2403" s="36"/>
      <c r="IM2403" s="37"/>
      <c r="IP2403" s="1"/>
      <c r="IQ2403" s="1"/>
      <c r="IR2403" s="1"/>
      <c r="IS2403" s="2"/>
      <c r="IT2403" s="1"/>
      <c r="IU2403" s="7"/>
      <c r="IV2403" s="1"/>
      <c r="IW2403" s="1"/>
      <c r="IX2403" s="1"/>
      <c r="IY2403" s="1"/>
      <c r="IZ2403" s="1"/>
      <c r="JA2403" s="1"/>
      <c r="JB2403" s="1"/>
      <c r="JC2403" s="2"/>
      <c r="JD2403" s="1"/>
      <c r="JE2403" s="7"/>
      <c r="JF2403" s="1"/>
      <c r="JG2403" s="1"/>
      <c r="JH2403" s="1"/>
      <c r="JI2403" s="1"/>
      <c r="JJ2403" s="1"/>
      <c r="JK2403" s="1"/>
      <c r="JL2403" s="1"/>
      <c r="JM2403" s="2"/>
      <c r="JN2403" s="1"/>
      <c r="JO2403" s="7"/>
      <c r="JP2403" s="1"/>
      <c r="JQ2403" s="1"/>
      <c r="JR2403" s="1"/>
      <c r="JU2403" s="52"/>
      <c r="JW2403" s="53"/>
      <c r="JX2403" s="1"/>
      <c r="KG2403" s="1"/>
      <c r="KH2403" s="67"/>
      <c r="KJ2403" s="66"/>
      <c r="KL2403" s="65"/>
      <c r="KN2403" s="53"/>
      <c r="KP2403" s="64"/>
      <c r="KR2403" s="63"/>
      <c r="KV2403" s="1"/>
      <c r="KW2403" s="34"/>
      <c r="KY2403" s="35"/>
      <c r="LA2403" s="36"/>
      <c r="LC2403" s="37"/>
      <c r="LQ2403" s="1"/>
      <c r="LR2403" s="126"/>
      <c r="LS2403" s="126"/>
      <c r="LT2403" s="126"/>
      <c r="LU2403" s="126"/>
      <c r="LV2403" s="126"/>
      <c r="LW2403" s="126"/>
      <c r="LX2403" s="126"/>
      <c r="LY2403" s="126"/>
      <c r="LZ2403" s="126"/>
      <c r="MA2403" s="126"/>
      <c r="MB2403" s="126"/>
      <c r="MC2403" s="126"/>
      <c r="MD2403" s="126"/>
      <c r="ME2403" s="126"/>
      <c r="MF2403" s="126"/>
      <c r="MG2403" s="1"/>
      <c r="PJ2403" s="1"/>
      <c r="PL2403" s="4">
        <f t="array" ref="PL2403:PL2405">PL2412:PL2414*PK2407:PK2409</f>
        <v>-0.71196975091128301</v>
      </c>
      <c r="PN2403" s="8">
        <f t="array" ref="PN2403:PN2405">PN2375:PN2377</f>
        <v>-6.9600079651045116E-5</v>
      </c>
      <c r="PP2403" s="1"/>
      <c r="QD2403" s="1"/>
      <c r="QF2403" s="4">
        <f t="array" ref="QF2403:QF2405">QF2412:QF2414*QE2407:QE2409</f>
        <v>-0.71196987865007599</v>
      </c>
      <c r="QH2403" s="8">
        <f t="array" ref="QH2403:QH2405">QH2375:QH2377</f>
        <v>1.3907414437537858E-6</v>
      </c>
      <c r="QJ2403" s="1"/>
      <c r="VF2403" s="1"/>
      <c r="VT2403" s="1"/>
    </row>
    <row r="2404" spans="14:592" ht="15" thickBot="1" x14ac:dyDescent="0.35">
      <c r="N2404" s="1"/>
      <c r="O2404" s="34"/>
      <c r="Q2404" s="35"/>
      <c r="S2404" s="36"/>
      <c r="U2404" s="37"/>
      <c r="W2404" s="52"/>
      <c r="Y2404" s="53"/>
      <c r="AI2404" s="1"/>
      <c r="AJ2404" s="1"/>
      <c r="AK2404" t="s">
        <v>136</v>
      </c>
      <c r="AM2404" s="2" t="s">
        <v>137</v>
      </c>
      <c r="AO2404" s="7" t="s">
        <v>138</v>
      </c>
      <c r="AR2404" s="1"/>
      <c r="AT2404" s="1"/>
      <c r="AU2404" t="s">
        <v>136</v>
      </c>
      <c r="AW2404" s="2" t="s">
        <v>139</v>
      </c>
      <c r="AY2404" s="7" t="s">
        <v>140</v>
      </c>
      <c r="BB2404" s="1"/>
      <c r="BD2404" s="1"/>
      <c r="BE2404" t="s">
        <v>136</v>
      </c>
      <c r="BG2404" s="2" t="s">
        <v>141</v>
      </c>
      <c r="BI2404" s="7" t="s">
        <v>142</v>
      </c>
      <c r="BL2404" s="1"/>
      <c r="BO2404" s="34"/>
      <c r="BQ2404" s="35"/>
      <c r="BT2404" s="1"/>
      <c r="BU2404" t="s">
        <v>136</v>
      </c>
      <c r="BW2404" s="2" t="s">
        <v>143</v>
      </c>
      <c r="BY2404" s="7" t="s">
        <v>144</v>
      </c>
      <c r="CB2404" s="1"/>
      <c r="CD2404" s="1"/>
      <c r="CE2404" t="s">
        <v>136</v>
      </c>
      <c r="CG2404" s="2" t="s">
        <v>145</v>
      </c>
      <c r="CI2404" s="7" t="s">
        <v>146</v>
      </c>
      <c r="CL2404" s="1"/>
      <c r="CN2404" s="1"/>
      <c r="CO2404" t="s">
        <v>136</v>
      </c>
      <c r="CQ2404" s="2" t="s">
        <v>147</v>
      </c>
      <c r="CS2404" s="7" t="s">
        <v>148</v>
      </c>
      <c r="CV2404" s="1"/>
      <c r="CY2404" s="36"/>
      <c r="DA2404" s="37"/>
      <c r="DD2404" s="1"/>
      <c r="DE2404" t="s">
        <v>136</v>
      </c>
      <c r="DG2404" s="2" t="s">
        <v>235</v>
      </c>
      <c r="DI2404" s="7" t="s">
        <v>236</v>
      </c>
      <c r="DL2404" s="1"/>
      <c r="DN2404" s="1"/>
      <c r="DO2404" t="s">
        <v>136</v>
      </c>
      <c r="DQ2404" s="2" t="s">
        <v>237</v>
      </c>
      <c r="DS2404" s="7" t="s">
        <v>238</v>
      </c>
      <c r="DV2404" s="1"/>
      <c r="DX2404" s="1"/>
      <c r="DY2404" t="s">
        <v>136</v>
      </c>
      <c r="EA2404" s="2" t="s">
        <v>239</v>
      </c>
      <c r="EC2404" s="7" t="s">
        <v>240</v>
      </c>
      <c r="EF2404" s="1"/>
      <c r="EI2404" s="52"/>
      <c r="EK2404" s="53"/>
      <c r="FV2404" s="1"/>
      <c r="FW2404" t="s">
        <v>136</v>
      </c>
      <c r="FY2404" s="2" t="s">
        <v>137</v>
      </c>
      <c r="GA2404" s="7" t="s">
        <v>138</v>
      </c>
      <c r="GD2404" s="1"/>
      <c r="GF2404" s="1"/>
      <c r="GG2404" t="s">
        <v>136</v>
      </c>
      <c r="GI2404" s="2" t="s">
        <v>139</v>
      </c>
      <c r="GK2404" s="7" t="s">
        <v>140</v>
      </c>
      <c r="GN2404" s="1"/>
      <c r="GP2404" s="1"/>
      <c r="GQ2404" t="s">
        <v>136</v>
      </c>
      <c r="GS2404" s="2" t="s">
        <v>141</v>
      </c>
      <c r="GU2404" s="7" t="s">
        <v>142</v>
      </c>
      <c r="GX2404" s="1"/>
      <c r="HA2404" s="34"/>
      <c r="HC2404" s="35"/>
      <c r="HF2404" s="1"/>
      <c r="HG2404" t="s">
        <v>136</v>
      </c>
      <c r="HI2404" s="2" t="s">
        <v>143</v>
      </c>
      <c r="HK2404" s="7" t="s">
        <v>144</v>
      </c>
      <c r="HN2404" s="1"/>
      <c r="HP2404" s="1"/>
      <c r="HQ2404" t="s">
        <v>136</v>
      </c>
      <c r="HS2404" s="2" t="s">
        <v>145</v>
      </c>
      <c r="HU2404" s="7" t="s">
        <v>146</v>
      </c>
      <c r="HX2404" s="1"/>
      <c r="HZ2404" s="1"/>
      <c r="IA2404" t="s">
        <v>136</v>
      </c>
      <c r="IC2404" s="2" t="s">
        <v>147</v>
      </c>
      <c r="IE2404" s="7" t="s">
        <v>148</v>
      </c>
      <c r="IH2404" s="1"/>
      <c r="IK2404" s="36"/>
      <c r="IM2404" s="37"/>
      <c r="IP2404" s="1"/>
      <c r="IQ2404" t="s">
        <v>136</v>
      </c>
      <c r="IS2404" s="2" t="s">
        <v>235</v>
      </c>
      <c r="IU2404" s="7" t="s">
        <v>236</v>
      </c>
      <c r="IX2404" s="1"/>
      <c r="IZ2404" s="1"/>
      <c r="JA2404" t="s">
        <v>136</v>
      </c>
      <c r="JC2404" s="2" t="s">
        <v>237</v>
      </c>
      <c r="JE2404" s="7" t="s">
        <v>238</v>
      </c>
      <c r="JH2404" s="1"/>
      <c r="JJ2404" s="1"/>
      <c r="JK2404" t="s">
        <v>136</v>
      </c>
      <c r="JM2404" s="2" t="s">
        <v>239</v>
      </c>
      <c r="JO2404" s="7" t="s">
        <v>240</v>
      </c>
      <c r="JR2404" s="1"/>
      <c r="JU2404" s="52"/>
      <c r="JW2404" s="53"/>
      <c r="JX2404" s="1"/>
      <c r="KG2404" s="1"/>
      <c r="KH2404" s="67"/>
      <c r="KJ2404" s="66"/>
      <c r="KL2404" s="65"/>
      <c r="KN2404" s="53"/>
      <c r="KP2404" s="64"/>
      <c r="KR2404" s="63"/>
      <c r="KV2404" s="1"/>
      <c r="KW2404" s="34"/>
      <c r="KY2404" s="35"/>
      <c r="LA2404" s="36"/>
      <c r="LC2404" s="37"/>
      <c r="LQ2404" s="1"/>
      <c r="LR2404" s="126"/>
      <c r="LS2404" s="126"/>
      <c r="LT2404" s="126"/>
      <c r="LU2404" s="126"/>
      <c r="LV2404" s="126"/>
      <c r="LW2404" s="126"/>
      <c r="LX2404" s="126"/>
      <c r="LY2404" s="126"/>
      <c r="LZ2404" s="126"/>
      <c r="MA2404" s="126"/>
      <c r="MB2404" s="126"/>
      <c r="MC2404" s="126"/>
      <c r="MD2404" s="126"/>
      <c r="ME2404" s="126"/>
      <c r="MF2404" s="126"/>
      <c r="MG2404" s="1"/>
      <c r="PJ2404" s="1"/>
      <c r="PL2404" s="5">
        <v>-0.14760877353783497</v>
      </c>
      <c r="PN2404" s="9">
        <v>1.2528738962280897E-4</v>
      </c>
      <c r="PP2404" s="1"/>
      <c r="QD2404" s="1"/>
      <c r="QF2404" s="5">
        <v>-0.14760984300884128</v>
      </c>
      <c r="QH2404" s="9">
        <v>-2.0019154854976819E-5</v>
      </c>
      <c r="QJ2404" s="1"/>
      <c r="VF2404" s="1"/>
      <c r="VT2404" s="1"/>
    </row>
    <row r="2405" spans="14:592" ht="15" thickBot="1" x14ac:dyDescent="0.35">
      <c r="N2405" s="1"/>
      <c r="O2405" s="34"/>
      <c r="Q2405" s="35"/>
      <c r="S2405" s="36"/>
      <c r="U2405" s="37"/>
      <c r="W2405" s="52"/>
      <c r="Y2405" s="53"/>
      <c r="AI2405" s="1"/>
      <c r="AJ2405" s="1"/>
      <c r="AK2405" s="57">
        <v>4</v>
      </c>
      <c r="AM2405" s="58">
        <f t="array" ref="AM2405">AM2414*AK2407</f>
        <v>5.8653635706208997E-2</v>
      </c>
      <c r="AO2405" s="41">
        <f>AO2394</f>
        <v>1.5200819253367338E-5</v>
      </c>
      <c r="AR2405" s="1"/>
      <c r="AT2405" s="1"/>
      <c r="AU2405" s="57">
        <v>4</v>
      </c>
      <c r="AW2405" s="58">
        <f t="array" ref="AW2405">AW2414*AU2407</f>
        <v>5.7441899946904108E-2</v>
      </c>
      <c r="AY2405" s="41">
        <f>AY2394</f>
        <v>-1.3233972819205048E-5</v>
      </c>
      <c r="BB2405" s="1"/>
      <c r="BD2405" s="1"/>
      <c r="BE2405" s="57">
        <v>4</v>
      </c>
      <c r="BG2405" s="58">
        <f t="array" ref="BG2405">BG2414*BE2407</f>
        <v>5.793396056287E-2</v>
      </c>
      <c r="BI2405" s="41">
        <f>BI2394</f>
        <v>-1.9668464341683622E-6</v>
      </c>
      <c r="BL2405" s="1"/>
      <c r="BO2405" s="34"/>
      <c r="BQ2405" s="35"/>
      <c r="BT2405" s="1"/>
      <c r="BU2405" s="57">
        <v>4</v>
      </c>
      <c r="BW2405" s="58">
        <f t="array" ref="BW2405">BW2414*BU2407</f>
        <v>6.2033031961828605E-2</v>
      </c>
      <c r="BY2405" s="41">
        <f>BY2394</f>
        <v>1.4881269752607847E-5</v>
      </c>
      <c r="CB2405" s="1"/>
      <c r="CD2405" s="1"/>
      <c r="CE2405" s="57">
        <v>4</v>
      </c>
      <c r="CG2405" s="58">
        <f t="array" ref="CG2405">CG2414*CE2407</f>
        <v>6.0806909488440281E-2</v>
      </c>
      <c r="CI2405" s="41">
        <f>CI2394</f>
        <v>-1.2955710274837468E-5</v>
      </c>
      <c r="CL2405" s="1"/>
      <c r="CN2405" s="1"/>
      <c r="CO2405" s="57">
        <v>4</v>
      </c>
      <c r="CQ2405" s="58">
        <f t="array" ref="CQ2405">CQ2414*CO2407</f>
        <v>6.1304732190349646E-2</v>
      </c>
      <c r="CS2405" s="41">
        <f>CS2394</f>
        <v>-1.9255594777695118E-6</v>
      </c>
      <c r="CV2405" s="1"/>
      <c r="CY2405" s="36"/>
      <c r="DA2405" s="37"/>
      <c r="DD2405" s="1"/>
      <c r="DE2405" s="57">
        <v>4</v>
      </c>
      <c r="DG2405" s="58">
        <f t="array" ref="DG2405">DG2414*DE2407</f>
        <v>6.0655925963460804E-2</v>
      </c>
      <c r="DI2405" s="41">
        <f>DI2394</f>
        <v>1.5009692002435245E-5</v>
      </c>
      <c r="DL2405" s="1"/>
      <c r="DN2405" s="1"/>
      <c r="DO2405" s="57">
        <v>4</v>
      </c>
      <c r="DQ2405" s="58">
        <f t="array" ref="DQ2405">DQ2414*DO2407</f>
        <v>5.9435623926525662E-2</v>
      </c>
      <c r="DS2405" s="41">
        <f>DS2394</f>
        <v>-1.3067539756336267E-5</v>
      </c>
      <c r="DV2405" s="1"/>
      <c r="DX2405" s="1"/>
      <c r="DY2405" s="57">
        <v>4</v>
      </c>
      <c r="EA2405" s="58">
        <f t="array" ref="EA2405">EA2414*DY2407</f>
        <v>5.9931115710515591E-2</v>
      </c>
      <c r="EC2405" s="41">
        <f>EC2394</f>
        <v>-1.9421522460989771E-6</v>
      </c>
      <c r="EF2405" s="1"/>
      <c r="EI2405" s="52"/>
      <c r="EK2405" s="53"/>
      <c r="EY2405" s="1"/>
      <c r="FV2405" s="1"/>
      <c r="FW2405" s="57">
        <v>4</v>
      </c>
      <c r="FY2405" s="58">
        <f t="array" ref="FY2405">FY2414*FW2407</f>
        <v>-5.4088421581409973E-3</v>
      </c>
      <c r="GA2405" s="41">
        <f>GA2394</f>
        <v>1.7961046854080552E-6</v>
      </c>
      <c r="GD2405" s="1"/>
      <c r="GF2405" s="1"/>
      <c r="GG2405" s="57">
        <v>4</v>
      </c>
      <c r="GI2405" s="58">
        <f t="array" ref="GI2405">GI2414*GG2407</f>
        <v>-8.3069626759874338E-3</v>
      </c>
      <c r="GK2405" s="41">
        <f>GK2394</f>
        <v>-1.5175675388544194E-6</v>
      </c>
      <c r="GN2405" s="1"/>
      <c r="GP2405" s="1"/>
      <c r="GQ2405" s="57">
        <v>4</v>
      </c>
      <c r="GS2405" s="58">
        <f t="array" ref="GS2405">GS2414*GQ2407</f>
        <v>-7.1541863431706654E-3</v>
      </c>
      <c r="GU2405" s="41">
        <f>GU2394</f>
        <v>-2.7853714655364257E-7</v>
      </c>
      <c r="GX2405" s="1"/>
      <c r="HA2405" s="34"/>
      <c r="HC2405" s="35"/>
      <c r="HF2405" s="1"/>
      <c r="HG2405" s="57">
        <v>4</v>
      </c>
      <c r="HI2405" s="58">
        <f t="array" ref="HI2405">HI2414*HG2407</f>
        <v>-2.9990318266320259E-3</v>
      </c>
      <c r="HK2405" s="41">
        <f>HK2394</f>
        <v>1.7583366520121034E-6</v>
      </c>
      <c r="HN2405" s="1"/>
      <c r="HP2405" s="1"/>
      <c r="HQ2405" s="57">
        <v>4</v>
      </c>
      <c r="HS2405" s="58">
        <f t="array" ref="HS2405">HS2414*HQ2407</f>
        <v>-5.8836049535404833E-3</v>
      </c>
      <c r="HU2405" s="41">
        <f>HU2394</f>
        <v>-1.4856629491944493E-6</v>
      </c>
      <c r="HX2405" s="1"/>
      <c r="HZ2405" s="1"/>
      <c r="IA2405" s="57">
        <v>4</v>
      </c>
      <c r="IC2405" s="58">
        <f t="array" ref="IC2405">IC2414*IA2407</f>
        <v>-4.736538165084625E-3</v>
      </c>
      <c r="IE2405" s="41">
        <f>IE2394</f>
        <v>-2.7267370281765409E-7</v>
      </c>
      <c r="IH2405" s="1"/>
      <c r="IK2405" s="36"/>
      <c r="IM2405" s="37"/>
      <c r="IP2405" s="1"/>
      <c r="IQ2405" s="57">
        <v>4</v>
      </c>
      <c r="IS2405" s="58">
        <f t="array" ref="IS2405">IS2414*IQ2407</f>
        <v>-3.9856304730495895E-3</v>
      </c>
      <c r="IU2405" s="41">
        <f>IU2394</f>
        <v>1.7735150858245769E-6</v>
      </c>
      <c r="IX2405" s="1"/>
      <c r="IZ2405" s="1"/>
      <c r="JA2405" s="57">
        <v>4</v>
      </c>
      <c r="JC2405" s="58">
        <f t="array" ref="JC2405">JC2414*JA2407</f>
        <v>-6.8757924600931497E-3</v>
      </c>
      <c r="JE2405" s="41">
        <f>JE2394</f>
        <v>-1.4984849129943934E-6</v>
      </c>
      <c r="JH2405" s="1"/>
      <c r="JJ2405" s="1"/>
      <c r="JK2405" s="57">
        <v>4</v>
      </c>
      <c r="JM2405" s="58">
        <f t="array" ref="JM2405">JM2414*JK2407</f>
        <v>-5.7263721297453329E-3</v>
      </c>
      <c r="JO2405" s="41">
        <f>JO2394</f>
        <v>-2.7503017283019699E-7</v>
      </c>
      <c r="JR2405" s="1"/>
      <c r="JU2405" s="52"/>
      <c r="JW2405" s="53"/>
      <c r="JX2405" s="1"/>
      <c r="KG2405" s="1"/>
      <c r="KH2405" s="67"/>
      <c r="KJ2405" s="66"/>
      <c r="KL2405" s="65"/>
      <c r="KN2405" s="53"/>
      <c r="KP2405" s="64"/>
      <c r="KR2405" s="63"/>
      <c r="KV2405" s="1"/>
      <c r="KW2405" s="34"/>
      <c r="KY2405" s="35"/>
      <c r="LA2405" s="36"/>
      <c r="LC2405" s="37"/>
      <c r="LQ2405" s="1"/>
      <c r="LR2405" s="126"/>
      <c r="LS2405" s="126"/>
      <c r="LT2405" s="126"/>
      <c r="LU2405" s="126"/>
      <c r="LV2405" s="126"/>
      <c r="LW2405" s="126"/>
      <c r="LX2405" s="126"/>
      <c r="LY2405" s="126"/>
      <c r="LZ2405" s="126"/>
      <c r="MA2405" s="126"/>
      <c r="MB2405" s="126"/>
      <c r="MC2405" s="126"/>
      <c r="MD2405" s="126"/>
      <c r="ME2405" s="126"/>
      <c r="MF2405" s="126"/>
      <c r="MG2405" s="1"/>
      <c r="PJ2405" s="1"/>
      <c r="PL2405" s="6">
        <v>1.1554131862219801</v>
      </c>
      <c r="PN2405" s="10">
        <v>-5.5687309971763844E-5</v>
      </c>
      <c r="PP2405" s="1"/>
      <c r="QD2405" s="1"/>
      <c r="QF2405" s="6">
        <v>1.1554094653689295</v>
      </c>
      <c r="QH2405" s="10">
        <v>1.8628413411223035E-5</v>
      </c>
      <c r="QJ2405" s="1"/>
      <c r="VF2405" s="1"/>
      <c r="VT2405" s="1"/>
    </row>
    <row r="2406" spans="14:592" ht="15" thickBot="1" x14ac:dyDescent="0.35">
      <c r="N2406" s="1"/>
      <c r="O2406" s="34"/>
      <c r="Q2406" s="35"/>
      <c r="S2406" s="36"/>
      <c r="U2406" s="37"/>
      <c r="W2406" s="52"/>
      <c r="Y2406" s="53"/>
      <c r="AI2406" s="1"/>
      <c r="AJ2406" s="1"/>
      <c r="AK2406" t="s">
        <v>149</v>
      </c>
      <c r="AM2406" s="55"/>
      <c r="AO2406" s="7"/>
      <c r="AR2406" s="1"/>
      <c r="AT2406" s="1"/>
      <c r="AU2406" t="s">
        <v>149</v>
      </c>
      <c r="AW2406" s="55"/>
      <c r="AY2406" s="7"/>
      <c r="BB2406" s="1"/>
      <c r="BD2406" s="1"/>
      <c r="BE2406" t="s">
        <v>149</v>
      </c>
      <c r="BG2406" s="55"/>
      <c r="BI2406" s="7"/>
      <c r="BL2406" s="1"/>
      <c r="BO2406" s="34"/>
      <c r="BQ2406" s="35"/>
      <c r="BT2406" s="1"/>
      <c r="BU2406" t="s">
        <v>149</v>
      </c>
      <c r="BW2406" s="55"/>
      <c r="BY2406" s="7"/>
      <c r="CB2406" s="1"/>
      <c r="CD2406" s="1"/>
      <c r="CE2406" t="s">
        <v>149</v>
      </c>
      <c r="CG2406" s="55"/>
      <c r="CI2406" s="7"/>
      <c r="CL2406" s="1"/>
      <c r="CN2406" s="1"/>
      <c r="CO2406" t="s">
        <v>149</v>
      </c>
      <c r="CQ2406" s="55"/>
      <c r="CS2406" s="7"/>
      <c r="CV2406" s="1"/>
      <c r="CY2406" s="36"/>
      <c r="DA2406" s="37"/>
      <c r="DD2406" s="1"/>
      <c r="DE2406" t="s">
        <v>149</v>
      </c>
      <c r="DG2406" s="55"/>
      <c r="DI2406" s="7"/>
      <c r="DL2406" s="1"/>
      <c r="DN2406" s="1"/>
      <c r="DO2406" t="s">
        <v>149</v>
      </c>
      <c r="DQ2406" s="55"/>
      <c r="DS2406" s="7"/>
      <c r="DV2406" s="1"/>
      <c r="DX2406" s="1"/>
      <c r="DY2406" t="s">
        <v>149</v>
      </c>
      <c r="EA2406" s="55"/>
      <c r="EC2406" s="7"/>
      <c r="EF2406" s="1"/>
      <c r="EI2406" s="52"/>
      <c r="EK2406" s="53"/>
      <c r="FV2406" s="1"/>
      <c r="FW2406" t="s">
        <v>149</v>
      </c>
      <c r="FY2406" s="55"/>
      <c r="GA2406" s="7"/>
      <c r="GD2406" s="1"/>
      <c r="GF2406" s="1"/>
      <c r="GG2406" t="s">
        <v>149</v>
      </c>
      <c r="GI2406" s="55"/>
      <c r="GK2406" s="7"/>
      <c r="GN2406" s="1"/>
      <c r="GP2406" s="1"/>
      <c r="GQ2406" t="s">
        <v>149</v>
      </c>
      <c r="GS2406" s="55"/>
      <c r="GU2406" s="7"/>
      <c r="GX2406" s="1"/>
      <c r="HA2406" s="34"/>
      <c r="HC2406" s="35"/>
      <c r="HF2406" s="1"/>
      <c r="HG2406" t="s">
        <v>149</v>
      </c>
      <c r="HI2406" s="55"/>
      <c r="HK2406" s="7"/>
      <c r="HN2406" s="1"/>
      <c r="HP2406" s="1"/>
      <c r="HQ2406" t="s">
        <v>149</v>
      </c>
      <c r="HS2406" s="55"/>
      <c r="HU2406" s="7"/>
      <c r="HX2406" s="1"/>
      <c r="HZ2406" s="1"/>
      <c r="IA2406" t="s">
        <v>149</v>
      </c>
      <c r="IC2406" s="55"/>
      <c r="IE2406" s="7"/>
      <c r="IH2406" s="1"/>
      <c r="IK2406" s="36"/>
      <c r="IM2406" s="37"/>
      <c r="IP2406" s="1"/>
      <c r="IQ2406" t="s">
        <v>149</v>
      </c>
      <c r="IS2406" s="55"/>
      <c r="IU2406" s="7"/>
      <c r="IX2406" s="1"/>
      <c r="IZ2406" s="1"/>
      <c r="JA2406" t="s">
        <v>149</v>
      </c>
      <c r="JC2406" s="55"/>
      <c r="JE2406" s="7"/>
      <c r="JH2406" s="1"/>
      <c r="JJ2406" s="1"/>
      <c r="JK2406" t="s">
        <v>149</v>
      </c>
      <c r="JM2406" s="55"/>
      <c r="JO2406" s="7"/>
      <c r="JR2406" s="1"/>
      <c r="JU2406" s="52"/>
      <c r="JW2406" s="53"/>
      <c r="JX2406" s="1"/>
      <c r="KG2406" s="1"/>
      <c r="KH2406" s="67"/>
      <c r="KJ2406" s="66"/>
      <c r="KL2406" s="65"/>
      <c r="KN2406" s="53"/>
      <c r="KP2406" s="64"/>
      <c r="KR2406" s="63"/>
      <c r="KV2406" s="1"/>
      <c r="KW2406" s="34"/>
      <c r="KY2406" s="35"/>
      <c r="LA2406" s="36"/>
      <c r="LC2406" s="37"/>
      <c r="LQ2406" s="1"/>
      <c r="LR2406" s="126"/>
      <c r="LS2406" s="126"/>
      <c r="LT2406" s="126"/>
      <c r="LU2406" s="126"/>
      <c r="LV2406" s="126"/>
      <c r="LW2406" s="126"/>
      <c r="LX2406" s="126"/>
      <c r="LY2406" s="126"/>
      <c r="LZ2406" s="126"/>
      <c r="MA2406" s="126"/>
      <c r="MB2406" s="126"/>
      <c r="MC2406" s="126"/>
      <c r="MD2406" s="126"/>
      <c r="ME2406" s="126"/>
      <c r="MF2406" s="126"/>
      <c r="MG2406" s="1"/>
      <c r="PJ2406" s="1"/>
      <c r="PK2406" t="s">
        <v>63</v>
      </c>
      <c r="PL2406" s="2"/>
      <c r="PN2406" s="7"/>
      <c r="PP2406" s="1"/>
      <c r="QD2406" s="1"/>
      <c r="QE2406" t="s">
        <v>63</v>
      </c>
      <c r="QF2406" s="2"/>
      <c r="QH2406" s="7"/>
      <c r="QJ2406" s="1"/>
      <c r="VF2406" s="1"/>
      <c r="VT2406" s="1"/>
    </row>
    <row r="2407" spans="14:592" ht="15" thickBot="1" x14ac:dyDescent="0.35">
      <c r="N2407" s="1"/>
      <c r="O2407" s="34"/>
      <c r="Q2407" s="35"/>
      <c r="S2407" s="36"/>
      <c r="U2407" s="37"/>
      <c r="W2407" s="52"/>
      <c r="Y2407" s="53"/>
      <c r="AI2407" s="1"/>
      <c r="AJ2407" s="1"/>
      <c r="AK2407" s="57">
        <f>1/SQRT(AK2405)</f>
        <v>0.5</v>
      </c>
      <c r="AM2407" s="55"/>
      <c r="AO2407" s="7"/>
      <c r="AR2407" s="1"/>
      <c r="AT2407" s="1"/>
      <c r="AU2407" s="57">
        <f>1/SQRT(AU2405)</f>
        <v>0.5</v>
      </c>
      <c r="AW2407" s="55"/>
      <c r="AY2407" s="7"/>
      <c r="BB2407" s="1"/>
      <c r="BD2407" s="1"/>
      <c r="BE2407" s="57">
        <f>1/SQRT(BE2405)</f>
        <v>0.5</v>
      </c>
      <c r="BG2407" s="55"/>
      <c r="BI2407" s="7"/>
      <c r="BL2407" s="1"/>
      <c r="BO2407" s="34"/>
      <c r="BQ2407" s="35"/>
      <c r="BT2407" s="1"/>
      <c r="BU2407" s="57">
        <f>1/SQRT(BU2405)</f>
        <v>0.5</v>
      </c>
      <c r="BW2407" s="55"/>
      <c r="BY2407" s="7"/>
      <c r="CB2407" s="1"/>
      <c r="CD2407" s="1"/>
      <c r="CE2407" s="57">
        <f>1/SQRT(CE2405)</f>
        <v>0.5</v>
      </c>
      <c r="CG2407" s="55"/>
      <c r="CI2407" s="7"/>
      <c r="CL2407" s="1"/>
      <c r="CN2407" s="1"/>
      <c r="CO2407" s="57">
        <f>1/SQRT(CO2405)</f>
        <v>0.5</v>
      </c>
      <c r="CQ2407" s="55"/>
      <c r="CS2407" s="7"/>
      <c r="CV2407" s="1"/>
      <c r="CY2407" s="36"/>
      <c r="DA2407" s="37"/>
      <c r="DD2407" s="1"/>
      <c r="DE2407" s="57">
        <f>1/SQRT(DE2405)</f>
        <v>0.5</v>
      </c>
      <c r="DG2407" s="55"/>
      <c r="DI2407" s="7"/>
      <c r="DL2407" s="1"/>
      <c r="DN2407" s="1"/>
      <c r="DO2407" s="57">
        <f>1/SQRT(DO2405)</f>
        <v>0.5</v>
      </c>
      <c r="DQ2407" s="55"/>
      <c r="DS2407" s="7"/>
      <c r="DV2407" s="1"/>
      <c r="DX2407" s="1"/>
      <c r="DY2407" s="57">
        <f>1/SQRT(DY2405)</f>
        <v>0.5</v>
      </c>
      <c r="EA2407" s="55"/>
      <c r="EC2407" s="7"/>
      <c r="EF2407" s="1"/>
      <c r="EI2407" s="52"/>
      <c r="EK2407" s="53"/>
      <c r="EY2407" s="1"/>
      <c r="FV2407" s="1"/>
      <c r="FW2407" s="57">
        <f>1/SQRT(FW2405)</f>
        <v>0.5</v>
      </c>
      <c r="FY2407" s="55"/>
      <c r="GA2407" s="7"/>
      <c r="GD2407" s="1"/>
      <c r="GF2407" s="1"/>
      <c r="GG2407" s="57">
        <f>1/SQRT(GG2405)</f>
        <v>0.5</v>
      </c>
      <c r="GI2407" s="55"/>
      <c r="GK2407" s="7"/>
      <c r="GN2407" s="1"/>
      <c r="GP2407" s="1"/>
      <c r="GQ2407" s="57">
        <f>1/SQRT(GQ2405)</f>
        <v>0.5</v>
      </c>
      <c r="GS2407" s="55"/>
      <c r="GU2407" s="7"/>
      <c r="GX2407" s="1"/>
      <c r="HA2407" s="34"/>
      <c r="HC2407" s="35"/>
      <c r="HF2407" s="1"/>
      <c r="HG2407" s="57">
        <f>1/SQRT(HG2405)</f>
        <v>0.5</v>
      </c>
      <c r="HI2407" s="55"/>
      <c r="HK2407" s="7"/>
      <c r="HN2407" s="1"/>
      <c r="HP2407" s="1"/>
      <c r="HQ2407" s="57">
        <f>1/SQRT(HQ2405)</f>
        <v>0.5</v>
      </c>
      <c r="HS2407" s="55"/>
      <c r="HU2407" s="7"/>
      <c r="HX2407" s="1"/>
      <c r="HZ2407" s="1"/>
      <c r="IA2407" s="57">
        <f>1/SQRT(IA2405)</f>
        <v>0.5</v>
      </c>
      <c r="IC2407" s="55"/>
      <c r="IE2407" s="7"/>
      <c r="IH2407" s="1"/>
      <c r="IK2407" s="36"/>
      <c r="IM2407" s="37"/>
      <c r="IP2407" s="1"/>
      <c r="IQ2407" s="57">
        <f>1/SQRT(IQ2405)</f>
        <v>0.5</v>
      </c>
      <c r="IS2407" s="55"/>
      <c r="IU2407" s="7"/>
      <c r="IX2407" s="1"/>
      <c r="IZ2407" s="1"/>
      <c r="JA2407" s="57">
        <f>1/SQRT(JA2405)</f>
        <v>0.5</v>
      </c>
      <c r="JC2407" s="55"/>
      <c r="JE2407" s="7"/>
      <c r="JH2407" s="1"/>
      <c r="JJ2407" s="1"/>
      <c r="JK2407" s="57">
        <f>1/SQRT(JK2405)</f>
        <v>0.5</v>
      </c>
      <c r="JM2407" s="55"/>
      <c r="JO2407" s="7"/>
      <c r="JR2407" s="1"/>
      <c r="JU2407" s="52"/>
      <c r="JW2407" s="53"/>
      <c r="JX2407" s="1"/>
      <c r="KG2407" s="1"/>
      <c r="KH2407" s="67"/>
      <c r="KJ2407" s="66"/>
      <c r="KL2407" s="65"/>
      <c r="KN2407" s="53"/>
      <c r="KP2407" s="64"/>
      <c r="KR2407" s="63"/>
      <c r="KV2407" s="1"/>
      <c r="KW2407" s="34"/>
      <c r="KY2407" s="35"/>
      <c r="LA2407" s="36"/>
      <c r="LC2407" s="37"/>
      <c r="LQ2407" s="1"/>
      <c r="LR2407" s="126"/>
      <c r="LS2407" s="126"/>
      <c r="LT2407" s="126"/>
      <c r="LU2407" s="126"/>
      <c r="LV2407" s="126"/>
      <c r="LW2407" s="126"/>
      <c r="LX2407" s="126"/>
      <c r="LY2407" s="126"/>
      <c r="LZ2407" s="126"/>
      <c r="MA2407" s="126"/>
      <c r="MB2407" s="126"/>
      <c r="MC2407" s="126"/>
      <c r="MD2407" s="126"/>
      <c r="ME2407" s="126"/>
      <c r="MF2407" s="126"/>
      <c r="MG2407" s="1"/>
      <c r="PJ2407" s="1"/>
      <c r="PK2407" s="12">
        <v>1</v>
      </c>
      <c r="PL2407" s="2"/>
      <c r="PN2407" s="7"/>
      <c r="PP2407" s="1"/>
      <c r="QD2407" s="1"/>
      <c r="QE2407" s="12">
        <f t="array" ref="QE2407:QE2409">PK2407:PK2409</f>
        <v>1</v>
      </c>
      <c r="QF2407" s="2"/>
      <c r="QH2407" s="7"/>
      <c r="QJ2407" s="1"/>
      <c r="VF2407" s="1"/>
      <c r="VT2407" s="1"/>
    </row>
    <row r="2408" spans="14:592" x14ac:dyDescent="0.3">
      <c r="N2408" s="1"/>
      <c r="O2408" s="34"/>
      <c r="Q2408" s="35"/>
      <c r="S2408" s="36"/>
      <c r="U2408" s="37"/>
      <c r="W2408" s="52"/>
      <c r="Y2408" s="53"/>
      <c r="AI2408" s="1"/>
      <c r="AJ2408" s="1"/>
      <c r="AM2408" s="55"/>
      <c r="AO2408" s="7"/>
      <c r="AR2408" s="1"/>
      <c r="AT2408" s="1"/>
      <c r="AW2408" s="55"/>
      <c r="AY2408" s="7"/>
      <c r="BB2408" s="1"/>
      <c r="BD2408" s="1"/>
      <c r="BG2408" s="55"/>
      <c r="BI2408" s="7"/>
      <c r="BL2408" s="1"/>
      <c r="BO2408" s="34"/>
      <c r="BQ2408" s="35"/>
      <c r="BT2408" s="1"/>
      <c r="BW2408" s="55"/>
      <c r="BY2408" s="7"/>
      <c r="CB2408" s="1"/>
      <c r="CD2408" s="1"/>
      <c r="CG2408" s="55"/>
      <c r="CI2408" s="7"/>
      <c r="CL2408" s="1"/>
      <c r="CN2408" s="1"/>
      <c r="CQ2408" s="55"/>
      <c r="CS2408" s="7"/>
      <c r="CV2408" s="1"/>
      <c r="CY2408" s="36"/>
      <c r="DA2408" s="37"/>
      <c r="DD2408" s="1"/>
      <c r="DG2408" s="55"/>
      <c r="DI2408" s="7"/>
      <c r="DL2408" s="1"/>
      <c r="DN2408" s="1"/>
      <c r="DQ2408" s="55"/>
      <c r="DS2408" s="7"/>
      <c r="DV2408" s="1"/>
      <c r="DX2408" s="1"/>
      <c r="EA2408" s="55"/>
      <c r="EC2408" s="7"/>
      <c r="EF2408" s="1"/>
      <c r="EI2408" s="52"/>
      <c r="EK2408" s="53"/>
      <c r="FV2408" s="1"/>
      <c r="FY2408" s="55"/>
      <c r="GA2408" s="7"/>
      <c r="GD2408" s="1"/>
      <c r="GF2408" s="1"/>
      <c r="GI2408" s="55"/>
      <c r="GK2408" s="7"/>
      <c r="GN2408" s="1"/>
      <c r="GP2408" s="1"/>
      <c r="GS2408" s="55"/>
      <c r="GU2408" s="7"/>
      <c r="GX2408" s="1"/>
      <c r="HA2408" s="34"/>
      <c r="HC2408" s="35"/>
      <c r="HF2408" s="1"/>
      <c r="HI2408" s="55"/>
      <c r="HK2408" s="7"/>
      <c r="HN2408" s="1"/>
      <c r="HP2408" s="1"/>
      <c r="HS2408" s="55"/>
      <c r="HU2408" s="7"/>
      <c r="HX2408" s="1"/>
      <c r="HZ2408" s="1"/>
      <c r="IC2408" s="55"/>
      <c r="IE2408" s="7"/>
      <c r="IH2408" s="1"/>
      <c r="IK2408" s="36"/>
      <c r="IM2408" s="37"/>
      <c r="IP2408" s="1"/>
      <c r="IS2408" s="55"/>
      <c r="IU2408" s="7"/>
      <c r="IX2408" s="1"/>
      <c r="IZ2408" s="1"/>
      <c r="JC2408" s="55"/>
      <c r="JE2408" s="7"/>
      <c r="JH2408" s="1"/>
      <c r="JJ2408" s="1"/>
      <c r="JM2408" s="55"/>
      <c r="JO2408" s="7"/>
      <c r="JR2408" s="1"/>
      <c r="JU2408" s="52"/>
      <c r="JW2408" s="53"/>
      <c r="JX2408" s="1"/>
      <c r="KG2408" s="1"/>
      <c r="KH2408" s="67"/>
      <c r="KJ2408" s="66"/>
      <c r="KL2408" s="65"/>
      <c r="KN2408" s="53"/>
      <c r="KP2408" s="64"/>
      <c r="KR2408" s="63"/>
      <c r="KV2408" s="1"/>
      <c r="KW2408" s="34"/>
      <c r="KY2408" s="35"/>
      <c r="LA2408" s="36"/>
      <c r="LC2408" s="37"/>
      <c r="LQ2408" s="1"/>
      <c r="LR2408" s="126"/>
      <c r="LS2408" s="126"/>
      <c r="LT2408" s="126"/>
      <c r="LU2408" s="126"/>
      <c r="LV2408" s="126"/>
      <c r="LW2408" s="126"/>
      <c r="LX2408" s="126"/>
      <c r="LY2408" s="126"/>
      <c r="LZ2408" s="126"/>
      <c r="MA2408" s="126"/>
      <c r="MB2408" s="126"/>
      <c r="MC2408" s="126"/>
      <c r="MD2408" s="126"/>
      <c r="ME2408" s="126"/>
      <c r="MF2408" s="126"/>
      <c r="MG2408" s="1"/>
      <c r="PJ2408" s="1"/>
      <c r="PK2408" s="13">
        <v>1</v>
      </c>
      <c r="PL2408" s="2"/>
      <c r="PN2408" s="7"/>
      <c r="PP2408" s="1"/>
      <c r="QD2408" s="1"/>
      <c r="QE2408" s="13">
        <v>1</v>
      </c>
      <c r="QF2408" s="2"/>
      <c r="QH2408" s="7"/>
      <c r="QJ2408" s="1"/>
      <c r="VF2408" s="1"/>
      <c r="VT2408" s="1"/>
    </row>
    <row r="2409" spans="14:592" ht="15" thickBot="1" x14ac:dyDescent="0.35">
      <c r="N2409" s="1"/>
      <c r="O2409" s="34"/>
      <c r="Q2409" s="35"/>
      <c r="S2409" s="36"/>
      <c r="U2409" s="37"/>
      <c r="W2409" s="52"/>
      <c r="Y2409" s="53"/>
      <c r="AI2409" s="1"/>
      <c r="AJ2409" s="1"/>
      <c r="AM2409" s="55"/>
      <c r="AO2409" s="7"/>
      <c r="AR2409" s="1"/>
      <c r="AT2409" s="1"/>
      <c r="AW2409" s="55"/>
      <c r="AY2409" s="7"/>
      <c r="BB2409" s="1"/>
      <c r="BD2409" s="1"/>
      <c r="BG2409" s="55"/>
      <c r="BI2409" s="7"/>
      <c r="BL2409" s="1"/>
      <c r="BO2409" s="34"/>
      <c r="BQ2409" s="35"/>
      <c r="BT2409" s="1"/>
      <c r="BW2409" s="55"/>
      <c r="BY2409" s="7"/>
      <c r="CB2409" s="1"/>
      <c r="CD2409" s="1"/>
      <c r="CG2409" s="55"/>
      <c r="CI2409" s="7"/>
      <c r="CL2409" s="1"/>
      <c r="CN2409" s="1"/>
      <c r="CQ2409" s="55"/>
      <c r="CS2409" s="7"/>
      <c r="CV2409" s="1"/>
      <c r="CY2409" s="36"/>
      <c r="DA2409" s="37"/>
      <c r="DD2409" s="1"/>
      <c r="DG2409" s="55"/>
      <c r="DI2409" s="7"/>
      <c r="DL2409" s="1"/>
      <c r="DN2409" s="1"/>
      <c r="DQ2409" s="55"/>
      <c r="DS2409" s="7"/>
      <c r="DV2409" s="1"/>
      <c r="DX2409" s="1"/>
      <c r="EA2409" s="55"/>
      <c r="EC2409" s="7"/>
      <c r="EF2409" s="1"/>
      <c r="EI2409" s="52"/>
      <c r="EK2409" s="53"/>
      <c r="EY2409" s="1"/>
      <c r="FV2409" s="1"/>
      <c r="FY2409" s="55"/>
      <c r="GA2409" s="7"/>
      <c r="GD2409" s="1"/>
      <c r="GF2409" s="1"/>
      <c r="GI2409" s="55"/>
      <c r="GK2409" s="7"/>
      <c r="GN2409" s="1"/>
      <c r="GP2409" s="1"/>
      <c r="GS2409" s="55"/>
      <c r="GU2409" s="7"/>
      <c r="GX2409" s="1"/>
      <c r="HA2409" s="34"/>
      <c r="HC2409" s="35"/>
      <c r="HF2409" s="1"/>
      <c r="HI2409" s="55"/>
      <c r="HK2409" s="7"/>
      <c r="HN2409" s="1"/>
      <c r="HP2409" s="1"/>
      <c r="HS2409" s="55"/>
      <c r="HU2409" s="7"/>
      <c r="HX2409" s="1"/>
      <c r="HZ2409" s="1"/>
      <c r="IC2409" s="55"/>
      <c r="IE2409" s="7"/>
      <c r="IH2409" s="1"/>
      <c r="IK2409" s="36"/>
      <c r="IM2409" s="37"/>
      <c r="IP2409" s="1"/>
      <c r="IS2409" s="55"/>
      <c r="IU2409" s="7"/>
      <c r="IX2409" s="1"/>
      <c r="IZ2409" s="1"/>
      <c r="JC2409" s="55"/>
      <c r="JE2409" s="7"/>
      <c r="JH2409" s="1"/>
      <c r="JJ2409" s="1"/>
      <c r="JM2409" s="55"/>
      <c r="JO2409" s="7"/>
      <c r="JR2409" s="1"/>
      <c r="JU2409" s="52"/>
      <c r="JW2409" s="53"/>
      <c r="JX2409" s="1"/>
      <c r="KG2409" s="1"/>
      <c r="KH2409" s="67"/>
      <c r="KJ2409" s="66"/>
      <c r="KL2409" s="65"/>
      <c r="KN2409" s="53"/>
      <c r="KP2409" s="64"/>
      <c r="KR2409" s="63"/>
      <c r="KV2409" s="1"/>
      <c r="KW2409" s="34"/>
      <c r="KY2409" s="35"/>
      <c r="LA2409" s="36"/>
      <c r="LC2409" s="37"/>
      <c r="LQ2409" s="1"/>
      <c r="LR2409" s="126"/>
      <c r="LS2409" s="126"/>
      <c r="LT2409" s="126"/>
      <c r="LU2409" s="126"/>
      <c r="LV2409" s="126"/>
      <c r="LW2409" s="126"/>
      <c r="LX2409" s="126"/>
      <c r="LY2409" s="126"/>
      <c r="LZ2409" s="126"/>
      <c r="MA2409" s="126"/>
      <c r="MB2409" s="126"/>
      <c r="MC2409" s="126"/>
      <c r="MD2409" s="126"/>
      <c r="ME2409" s="126"/>
      <c r="MF2409" s="126"/>
      <c r="MG2409" s="1"/>
      <c r="PJ2409" s="1"/>
      <c r="PK2409" s="14">
        <v>1</v>
      </c>
      <c r="PL2409" s="2"/>
      <c r="PN2409" s="7"/>
      <c r="PP2409" s="1"/>
      <c r="QD2409" s="1"/>
      <c r="QE2409" s="14">
        <v>1</v>
      </c>
      <c r="QF2409" s="2"/>
      <c r="QH2409" s="7"/>
      <c r="QJ2409" s="1"/>
      <c r="VF2409" s="1"/>
      <c r="VT2409" s="1"/>
    </row>
    <row r="2410" spans="14:592" x14ac:dyDescent="0.3">
      <c r="N2410" s="1"/>
      <c r="O2410" s="34"/>
      <c r="Q2410" s="35"/>
      <c r="S2410" s="36"/>
      <c r="U2410" s="37"/>
      <c r="W2410" s="52"/>
      <c r="Y2410" s="53"/>
      <c r="AI2410" s="1"/>
      <c r="AJ2410" s="1"/>
      <c r="AM2410" s="55"/>
      <c r="AO2410" s="7"/>
      <c r="AR2410" s="1"/>
      <c r="AT2410" s="1"/>
      <c r="AW2410" s="55"/>
      <c r="AY2410" s="7"/>
      <c r="BB2410" s="1"/>
      <c r="BD2410" s="1"/>
      <c r="BG2410" s="55"/>
      <c r="BI2410" s="7"/>
      <c r="BL2410" s="1"/>
      <c r="BO2410" s="34"/>
      <c r="BQ2410" s="35"/>
      <c r="BT2410" s="1"/>
      <c r="BW2410" s="55"/>
      <c r="BY2410" s="7"/>
      <c r="CB2410" s="1"/>
      <c r="CD2410" s="1"/>
      <c r="CG2410" s="55"/>
      <c r="CI2410" s="7"/>
      <c r="CL2410" s="1"/>
      <c r="CN2410" s="1"/>
      <c r="CQ2410" s="55"/>
      <c r="CS2410" s="7"/>
      <c r="CV2410" s="1"/>
      <c r="CY2410" s="36"/>
      <c r="DA2410" s="37"/>
      <c r="DD2410" s="1"/>
      <c r="DG2410" s="55"/>
      <c r="DI2410" s="7"/>
      <c r="DL2410" s="1"/>
      <c r="DN2410" s="1"/>
      <c r="DQ2410" s="55"/>
      <c r="DS2410" s="7"/>
      <c r="DV2410" s="1"/>
      <c r="DX2410" s="1"/>
      <c r="EA2410" s="55"/>
      <c r="EC2410" s="7"/>
      <c r="EF2410" s="1"/>
      <c r="EI2410" s="52"/>
      <c r="EK2410" s="53"/>
      <c r="FV2410" s="1"/>
      <c r="FY2410" s="55"/>
      <c r="GA2410" s="7"/>
      <c r="GD2410" s="1"/>
      <c r="GF2410" s="1"/>
      <c r="GI2410" s="55"/>
      <c r="GK2410" s="7"/>
      <c r="GN2410" s="1"/>
      <c r="GP2410" s="1"/>
      <c r="GS2410" s="55"/>
      <c r="GU2410" s="7"/>
      <c r="GX2410" s="1"/>
      <c r="HA2410" s="34"/>
      <c r="HC2410" s="35"/>
      <c r="HF2410" s="1"/>
      <c r="HI2410" s="55"/>
      <c r="HK2410" s="7"/>
      <c r="HN2410" s="1"/>
      <c r="HP2410" s="1"/>
      <c r="HS2410" s="55"/>
      <c r="HU2410" s="7"/>
      <c r="HX2410" s="1"/>
      <c r="HZ2410" s="1"/>
      <c r="IC2410" s="55"/>
      <c r="IE2410" s="7"/>
      <c r="IH2410" s="1"/>
      <c r="IK2410" s="36"/>
      <c r="IM2410" s="37"/>
      <c r="IP2410" s="1"/>
      <c r="IS2410" s="55"/>
      <c r="IU2410" s="7"/>
      <c r="IX2410" s="1"/>
      <c r="IZ2410" s="1"/>
      <c r="JC2410" s="55"/>
      <c r="JE2410" s="7"/>
      <c r="JH2410" s="1"/>
      <c r="JJ2410" s="1"/>
      <c r="JM2410" s="55"/>
      <c r="JO2410" s="7"/>
      <c r="JR2410" s="1"/>
      <c r="JU2410" s="52"/>
      <c r="JW2410" s="53"/>
      <c r="JX2410" s="1"/>
      <c r="KG2410" s="1"/>
      <c r="KH2410" s="67"/>
      <c r="KJ2410" s="66"/>
      <c r="KL2410" s="65"/>
      <c r="KN2410" s="53"/>
      <c r="KP2410" s="64"/>
      <c r="KR2410" s="63"/>
      <c r="KV2410" s="1"/>
      <c r="KW2410" s="34"/>
      <c r="KY2410" s="35"/>
      <c r="LA2410" s="36"/>
      <c r="LC2410" s="37"/>
      <c r="LQ2410" s="1"/>
      <c r="LR2410" s="126"/>
      <c r="LS2410" s="126"/>
      <c r="LT2410" s="126"/>
      <c r="LU2410" s="126"/>
      <c r="LV2410" s="126"/>
      <c r="LW2410" s="126"/>
      <c r="LX2410" s="126"/>
      <c r="LY2410" s="126"/>
      <c r="LZ2410" s="126"/>
      <c r="MA2410" s="126"/>
      <c r="MB2410" s="126"/>
      <c r="MC2410" s="126"/>
      <c r="MD2410" s="126"/>
      <c r="ME2410" s="126"/>
      <c r="MF2410" s="126"/>
      <c r="MG2410" s="1"/>
      <c r="PJ2410" s="1"/>
      <c r="PL2410" s="2"/>
      <c r="PN2410" s="7"/>
      <c r="PP2410" s="1"/>
      <c r="QD2410" s="1"/>
      <c r="QF2410" s="2"/>
      <c r="QH2410" s="7"/>
      <c r="QJ2410" s="1"/>
      <c r="VF2410" s="1"/>
      <c r="VT2410" s="1"/>
    </row>
    <row r="2411" spans="14:592" ht="15" thickBot="1" x14ac:dyDescent="0.35">
      <c r="N2411" s="1"/>
      <c r="O2411" s="34"/>
      <c r="Q2411" s="35"/>
      <c r="S2411" s="36"/>
      <c r="U2411" s="37"/>
      <c r="W2411" s="52"/>
      <c r="Y2411" s="53"/>
      <c r="AI2411" s="1"/>
      <c r="AJ2411" s="1"/>
      <c r="AM2411" s="55"/>
      <c r="AO2411" s="7"/>
      <c r="AR2411" s="1"/>
      <c r="AT2411" s="1"/>
      <c r="AW2411" s="55"/>
      <c r="AY2411" s="7"/>
      <c r="BB2411" s="1"/>
      <c r="BD2411" s="1"/>
      <c r="BG2411" s="55"/>
      <c r="BI2411" s="7"/>
      <c r="BL2411" s="1"/>
      <c r="BO2411" s="34"/>
      <c r="BQ2411" s="35"/>
      <c r="BT2411" s="1"/>
      <c r="BW2411" s="55"/>
      <c r="BY2411" s="7"/>
      <c r="CB2411" s="1"/>
      <c r="CD2411" s="1"/>
      <c r="CG2411" s="55"/>
      <c r="CI2411" s="7"/>
      <c r="CL2411" s="1"/>
      <c r="CN2411" s="1"/>
      <c r="CQ2411" s="55"/>
      <c r="CS2411" s="7"/>
      <c r="CV2411" s="1"/>
      <c r="CY2411" s="36"/>
      <c r="DA2411" s="37"/>
      <c r="DD2411" s="1"/>
      <c r="DG2411" s="55"/>
      <c r="DI2411" s="7"/>
      <c r="DL2411" s="1"/>
      <c r="DN2411" s="1"/>
      <c r="DQ2411" s="55"/>
      <c r="DS2411" s="7"/>
      <c r="DV2411" s="1"/>
      <c r="DX2411" s="1"/>
      <c r="EA2411" s="55"/>
      <c r="EC2411" s="7"/>
      <c r="EF2411" s="1"/>
      <c r="EI2411" s="52"/>
      <c r="EK2411" s="53"/>
      <c r="EY2411" s="1"/>
      <c r="FV2411" s="1"/>
      <c r="FY2411" s="55"/>
      <c r="GA2411" s="7"/>
      <c r="GD2411" s="1"/>
      <c r="GF2411" s="1"/>
      <c r="GI2411" s="55"/>
      <c r="GK2411" s="7"/>
      <c r="GN2411" s="1"/>
      <c r="GP2411" s="1"/>
      <c r="GS2411" s="55"/>
      <c r="GU2411" s="7"/>
      <c r="GX2411" s="1"/>
      <c r="HA2411" s="34"/>
      <c r="HC2411" s="35"/>
      <c r="HF2411" s="1"/>
      <c r="HI2411" s="55"/>
      <c r="HK2411" s="7"/>
      <c r="HN2411" s="1"/>
      <c r="HP2411" s="1"/>
      <c r="HS2411" s="55"/>
      <c r="HU2411" s="7"/>
      <c r="HX2411" s="1"/>
      <c r="HZ2411" s="1"/>
      <c r="IC2411" s="55"/>
      <c r="IE2411" s="7"/>
      <c r="IH2411" s="1"/>
      <c r="IK2411" s="36"/>
      <c r="IM2411" s="37"/>
      <c r="IP2411" s="1"/>
      <c r="IS2411" s="55"/>
      <c r="IU2411" s="7"/>
      <c r="IX2411" s="1"/>
      <c r="IZ2411" s="1"/>
      <c r="JC2411" s="55"/>
      <c r="JE2411" s="7"/>
      <c r="JH2411" s="1"/>
      <c r="JJ2411" s="1"/>
      <c r="JM2411" s="55"/>
      <c r="JO2411" s="7"/>
      <c r="JR2411" s="1"/>
      <c r="JU2411" s="52"/>
      <c r="JW2411" s="53"/>
      <c r="JX2411" s="1"/>
      <c r="KG2411" s="1"/>
      <c r="KH2411" s="67"/>
      <c r="KJ2411" s="66"/>
      <c r="KL2411" s="65"/>
      <c r="KN2411" s="53"/>
      <c r="KP2411" s="64"/>
      <c r="KR2411" s="63"/>
      <c r="KV2411" s="1"/>
      <c r="KW2411" s="34"/>
      <c r="KY2411" s="35"/>
      <c r="LA2411" s="36"/>
      <c r="LC2411" s="37"/>
      <c r="LQ2411" s="1"/>
      <c r="LR2411" s="126"/>
      <c r="LS2411" s="126"/>
      <c r="LT2411" s="126"/>
      <c r="LU2411" s="126"/>
      <c r="LV2411" s="126"/>
      <c r="LW2411" s="126"/>
      <c r="LX2411" s="126"/>
      <c r="LY2411" s="126"/>
      <c r="LZ2411" s="126"/>
      <c r="MA2411" s="126"/>
      <c r="MB2411" s="126"/>
      <c r="MC2411" s="126"/>
      <c r="MD2411" s="126"/>
      <c r="ME2411" s="126"/>
      <c r="MF2411" s="126"/>
      <c r="MG2411" s="1"/>
      <c r="PJ2411" s="1"/>
      <c r="PL2411" s="2" t="s">
        <v>14</v>
      </c>
      <c r="PN2411" s="7" t="s">
        <v>15</v>
      </c>
      <c r="PP2411" s="1"/>
      <c r="QD2411" s="1"/>
      <c r="QF2411" s="2" t="s">
        <v>14</v>
      </c>
      <c r="QH2411" s="7" t="s">
        <v>15</v>
      </c>
      <c r="QJ2411" s="1"/>
      <c r="VF2411" s="1"/>
      <c r="VT2411" s="1"/>
    </row>
    <row r="2412" spans="14:592" x14ac:dyDescent="0.3">
      <c r="N2412" s="1"/>
      <c r="O2412" s="34"/>
      <c r="Q2412" s="35"/>
      <c r="S2412" s="36"/>
      <c r="U2412" s="37"/>
      <c r="W2412" s="52"/>
      <c r="Y2412" s="53"/>
      <c r="AI2412" s="1"/>
      <c r="AJ2412" s="1"/>
      <c r="AM2412" s="55"/>
      <c r="AO2412" s="7"/>
      <c r="AR2412" s="1"/>
      <c r="AT2412" s="1"/>
      <c r="AW2412" s="55"/>
      <c r="AY2412" s="7"/>
      <c r="BB2412" s="1"/>
      <c r="BD2412" s="1"/>
      <c r="BG2412" s="55"/>
      <c r="BI2412" s="7"/>
      <c r="BL2412" s="1"/>
      <c r="BO2412" s="34"/>
      <c r="BQ2412" s="35"/>
      <c r="BT2412" s="1"/>
      <c r="BW2412" s="55"/>
      <c r="BY2412" s="7"/>
      <c r="CB2412" s="1"/>
      <c r="CD2412" s="1"/>
      <c r="CG2412" s="55"/>
      <c r="CI2412" s="7"/>
      <c r="CL2412" s="1"/>
      <c r="CN2412" s="1"/>
      <c r="CQ2412" s="55"/>
      <c r="CS2412" s="7"/>
      <c r="CV2412" s="1"/>
      <c r="CY2412" s="36"/>
      <c r="DA2412" s="37"/>
      <c r="DD2412" s="1"/>
      <c r="DG2412" s="55"/>
      <c r="DI2412" s="7"/>
      <c r="DL2412" s="1"/>
      <c r="DN2412" s="1"/>
      <c r="DQ2412" s="55"/>
      <c r="DS2412" s="7"/>
      <c r="DV2412" s="1"/>
      <c r="DX2412" s="1"/>
      <c r="EA2412" s="55"/>
      <c r="EC2412" s="7"/>
      <c r="EF2412" s="1"/>
      <c r="EI2412" s="52"/>
      <c r="EK2412" s="53"/>
      <c r="FV2412" s="1"/>
      <c r="FY2412" s="55"/>
      <c r="GA2412" s="7"/>
      <c r="GD2412" s="1"/>
      <c r="GF2412" s="1"/>
      <c r="GI2412" s="55"/>
      <c r="GK2412" s="7"/>
      <c r="GN2412" s="1"/>
      <c r="GP2412" s="1"/>
      <c r="GS2412" s="55"/>
      <c r="GU2412" s="7"/>
      <c r="GX2412" s="1"/>
      <c r="HA2412" s="34"/>
      <c r="HC2412" s="35"/>
      <c r="HF2412" s="1"/>
      <c r="HI2412" s="55"/>
      <c r="HK2412" s="7"/>
      <c r="HN2412" s="1"/>
      <c r="HP2412" s="1"/>
      <c r="HS2412" s="55"/>
      <c r="HU2412" s="7"/>
      <c r="HX2412" s="1"/>
      <c r="HZ2412" s="1"/>
      <c r="IC2412" s="55"/>
      <c r="IE2412" s="7"/>
      <c r="IH2412" s="1"/>
      <c r="IK2412" s="36"/>
      <c r="IM2412" s="37"/>
      <c r="IP2412" s="1"/>
      <c r="IS2412" s="55"/>
      <c r="IU2412" s="7"/>
      <c r="IX2412" s="1"/>
      <c r="IZ2412" s="1"/>
      <c r="JC2412" s="55"/>
      <c r="JE2412" s="7"/>
      <c r="JH2412" s="1"/>
      <c r="JJ2412" s="1"/>
      <c r="JM2412" s="55"/>
      <c r="JO2412" s="7"/>
      <c r="JR2412" s="1"/>
      <c r="JU2412" s="52"/>
      <c r="JW2412" s="53"/>
      <c r="JX2412" s="1"/>
      <c r="KG2412" s="1"/>
      <c r="KH2412" s="67"/>
      <c r="KJ2412" s="66"/>
      <c r="KL2412" s="65"/>
      <c r="KN2412" s="53"/>
      <c r="KP2412" s="64"/>
      <c r="KR2412" s="63"/>
      <c r="KV2412" s="1"/>
      <c r="KW2412" s="34"/>
      <c r="KY2412" s="35"/>
      <c r="LA2412" s="36"/>
      <c r="LC2412" s="37"/>
      <c r="LQ2412" s="1"/>
      <c r="LR2412" s="126"/>
      <c r="LS2412" s="126"/>
      <c r="LT2412" s="126"/>
      <c r="LU2412" s="126"/>
      <c r="LV2412" s="126"/>
      <c r="LW2412" s="126"/>
      <c r="LX2412" s="126"/>
      <c r="LY2412" s="126"/>
      <c r="LZ2412" s="126"/>
      <c r="MA2412" s="126"/>
      <c r="MB2412" s="126"/>
      <c r="MC2412" s="126"/>
      <c r="MD2412" s="126"/>
      <c r="ME2412" s="126"/>
      <c r="MF2412" s="126"/>
      <c r="MG2412" s="1"/>
      <c r="PJ2412" s="1"/>
      <c r="PL2412" s="4">
        <f t="array" ref="PL2412:PL2414">PL2417:PL2419</f>
        <v>-0.71196975091128301</v>
      </c>
      <c r="PN2412" s="8">
        <f t="array" ref="PN2412:PN2414">PN2403:PN2405*PK2407:PK2409</f>
        <v>-6.9600079651045116E-5</v>
      </c>
      <c r="PP2412" s="1"/>
      <c r="QD2412" s="1"/>
      <c r="QF2412" s="4">
        <f t="array" ref="QF2412:QF2414">QF2417:QF2419</f>
        <v>-0.71196987865007599</v>
      </c>
      <c r="QH2412" s="8">
        <f t="array" ref="QH2412:QH2414">QH2403:QH2405*QE2407:QE2409</f>
        <v>1.3907414437537858E-6</v>
      </c>
      <c r="QJ2412" s="1"/>
      <c r="VF2412" s="1"/>
      <c r="VT2412" s="1"/>
    </row>
    <row r="2413" spans="14:592" ht="15" thickBot="1" x14ac:dyDescent="0.35">
      <c r="N2413" s="1"/>
      <c r="O2413" s="34"/>
      <c r="Q2413" s="35"/>
      <c r="S2413" s="36"/>
      <c r="U2413" s="37"/>
      <c r="W2413" s="52"/>
      <c r="Y2413" s="53"/>
      <c r="AI2413" s="1"/>
      <c r="AJ2413" s="1"/>
      <c r="AM2413" s="2" t="s">
        <v>150</v>
      </c>
      <c r="AO2413" s="7" t="s">
        <v>151</v>
      </c>
      <c r="AR2413" s="1"/>
      <c r="AT2413" s="1"/>
      <c r="AW2413" s="2" t="s">
        <v>152</v>
      </c>
      <c r="AY2413" s="7" t="s">
        <v>153</v>
      </c>
      <c r="BB2413" s="1"/>
      <c r="BD2413" s="1"/>
      <c r="BG2413" s="2" t="s">
        <v>154</v>
      </c>
      <c r="BI2413" s="7" t="s">
        <v>155</v>
      </c>
      <c r="BL2413" s="1"/>
      <c r="BO2413" s="34"/>
      <c r="BQ2413" s="35"/>
      <c r="BT2413" s="1"/>
      <c r="BW2413" s="2" t="s">
        <v>156</v>
      </c>
      <c r="BY2413" s="7" t="s">
        <v>157</v>
      </c>
      <c r="CB2413" s="1"/>
      <c r="CD2413" s="1"/>
      <c r="CG2413" s="2" t="s">
        <v>158</v>
      </c>
      <c r="CI2413" s="7" t="s">
        <v>159</v>
      </c>
      <c r="CL2413" s="1"/>
      <c r="CN2413" s="1"/>
      <c r="CQ2413" s="2" t="s">
        <v>160</v>
      </c>
      <c r="CS2413" s="7" t="s">
        <v>161</v>
      </c>
      <c r="CV2413" s="1"/>
      <c r="CY2413" s="36"/>
      <c r="DA2413" s="37"/>
      <c r="DD2413" s="1"/>
      <c r="DG2413" s="2" t="s">
        <v>241</v>
      </c>
      <c r="DI2413" s="7" t="s">
        <v>242</v>
      </c>
      <c r="DL2413" s="1"/>
      <c r="DN2413" s="1"/>
      <c r="DQ2413" s="2" t="s">
        <v>243</v>
      </c>
      <c r="DS2413" s="7" t="s">
        <v>244</v>
      </c>
      <c r="DV2413" s="1"/>
      <c r="DX2413" s="1"/>
      <c r="EA2413" s="2" t="s">
        <v>245</v>
      </c>
      <c r="EC2413" s="7" t="s">
        <v>246</v>
      </c>
      <c r="EF2413" s="1"/>
      <c r="EI2413" s="52"/>
      <c r="EK2413" s="53"/>
      <c r="EY2413" s="1"/>
      <c r="FV2413" s="1"/>
      <c r="FY2413" s="2" t="s">
        <v>150</v>
      </c>
      <c r="GA2413" s="7" t="s">
        <v>151</v>
      </c>
      <c r="GD2413" s="1"/>
      <c r="GF2413" s="1"/>
      <c r="GI2413" s="2" t="s">
        <v>152</v>
      </c>
      <c r="GK2413" s="7" t="s">
        <v>153</v>
      </c>
      <c r="GN2413" s="1"/>
      <c r="GP2413" s="1"/>
      <c r="GS2413" s="2" t="s">
        <v>154</v>
      </c>
      <c r="GU2413" s="7" t="s">
        <v>155</v>
      </c>
      <c r="GX2413" s="1"/>
      <c r="HA2413" s="34"/>
      <c r="HC2413" s="35"/>
      <c r="HF2413" s="1"/>
      <c r="HI2413" s="2" t="s">
        <v>156</v>
      </c>
      <c r="HK2413" s="7" t="s">
        <v>157</v>
      </c>
      <c r="HN2413" s="1"/>
      <c r="HP2413" s="1"/>
      <c r="HS2413" s="2" t="s">
        <v>158</v>
      </c>
      <c r="HU2413" s="7" t="s">
        <v>159</v>
      </c>
      <c r="HX2413" s="1"/>
      <c r="HZ2413" s="1"/>
      <c r="IC2413" s="2" t="s">
        <v>160</v>
      </c>
      <c r="IE2413" s="7" t="s">
        <v>161</v>
      </c>
      <c r="IH2413" s="1"/>
      <c r="IK2413" s="36"/>
      <c r="IM2413" s="37"/>
      <c r="IP2413" s="1"/>
      <c r="IS2413" s="2" t="s">
        <v>241</v>
      </c>
      <c r="IU2413" s="7" t="s">
        <v>242</v>
      </c>
      <c r="IX2413" s="1"/>
      <c r="IZ2413" s="1"/>
      <c r="JC2413" s="2" t="s">
        <v>243</v>
      </c>
      <c r="JE2413" s="7" t="s">
        <v>244</v>
      </c>
      <c r="JH2413" s="1"/>
      <c r="JJ2413" s="1"/>
      <c r="JM2413" s="2" t="s">
        <v>245</v>
      </c>
      <c r="JO2413" s="7" t="s">
        <v>246</v>
      </c>
      <c r="JR2413" s="1"/>
      <c r="JU2413" s="52"/>
      <c r="JW2413" s="53"/>
      <c r="JX2413" s="1"/>
      <c r="KG2413" s="1"/>
      <c r="KH2413" s="67"/>
      <c r="KJ2413" s="66"/>
      <c r="KL2413" s="65"/>
      <c r="KN2413" s="53"/>
      <c r="KP2413" s="64"/>
      <c r="KR2413" s="63"/>
      <c r="KV2413" s="1"/>
      <c r="KW2413" s="34"/>
      <c r="KY2413" s="35"/>
      <c r="LA2413" s="36"/>
      <c r="LC2413" s="37"/>
      <c r="LQ2413" s="1"/>
      <c r="LR2413" s="126"/>
      <c r="LS2413" s="126"/>
      <c r="LT2413" s="126"/>
      <c r="LU2413" s="126"/>
      <c r="LV2413" s="126"/>
      <c r="LW2413" s="126"/>
      <c r="LX2413" s="126"/>
      <c r="LY2413" s="126"/>
      <c r="LZ2413" s="126"/>
      <c r="MA2413" s="126"/>
      <c r="MB2413" s="126"/>
      <c r="MC2413" s="126"/>
      <c r="MD2413" s="126"/>
      <c r="ME2413" s="126"/>
      <c r="MF2413" s="126"/>
      <c r="MG2413" s="1"/>
      <c r="PJ2413" s="1"/>
      <c r="PL2413" s="5">
        <v>-0.14760877353783497</v>
      </c>
      <c r="PN2413" s="9">
        <v>1.2528738962280897E-4</v>
      </c>
      <c r="PP2413" s="1"/>
      <c r="QD2413" s="1"/>
      <c r="QF2413" s="5">
        <v>-0.14760984300884128</v>
      </c>
      <c r="QH2413" s="9">
        <v>-2.0019154854976819E-5</v>
      </c>
      <c r="QJ2413" s="1"/>
      <c r="VF2413" s="1"/>
      <c r="VT2413" s="1"/>
    </row>
    <row r="2414" spans="14:592" ht="15" thickBot="1" x14ac:dyDescent="0.35">
      <c r="N2414" s="1"/>
      <c r="O2414" s="34"/>
      <c r="Q2414" s="35"/>
      <c r="S2414" s="36"/>
      <c r="U2414" s="37"/>
      <c r="W2414" s="52"/>
      <c r="Y2414" s="53"/>
      <c r="AI2414" s="1"/>
      <c r="AJ2414" s="1"/>
      <c r="AM2414" s="58">
        <f>AM2417</f>
        <v>0.11730727141241799</v>
      </c>
      <c r="AO2414" s="41">
        <f>AO2405*AK2407</f>
        <v>7.6004096266836692E-6</v>
      </c>
      <c r="AR2414" s="1"/>
      <c r="AT2414" s="1"/>
      <c r="AW2414" s="58">
        <f>AW2417</f>
        <v>0.11488379989380822</v>
      </c>
      <c r="AY2414" s="41">
        <f t="array" ref="AY2414">AY2405*AU2407</f>
        <v>-6.6169864096025238E-6</v>
      </c>
      <c r="BB2414" s="1"/>
      <c r="BD2414" s="1"/>
      <c r="BG2414" s="58">
        <f>BG2417</f>
        <v>0.11586792112574</v>
      </c>
      <c r="BI2414" s="41">
        <f t="array" ref="BI2414">BI2405*BE2407</f>
        <v>-9.8342321708418112E-7</v>
      </c>
      <c r="BL2414" s="1"/>
      <c r="BO2414" s="34"/>
      <c r="BQ2414" s="35"/>
      <c r="BT2414" s="1"/>
      <c r="BW2414" s="58">
        <f>BW2417</f>
        <v>0.12406606392365721</v>
      </c>
      <c r="BY2414" s="41">
        <f t="array" ref="BY2414">BY2405*BU2407</f>
        <v>7.4406348763039233E-6</v>
      </c>
      <c r="CB2414" s="1"/>
      <c r="CD2414" s="1"/>
      <c r="CG2414" s="58">
        <f>CG2417</f>
        <v>0.12161381897688056</v>
      </c>
      <c r="CI2414" s="41">
        <f t="array" ref="CI2414">CI2405*CE2407</f>
        <v>-6.4778551374187338E-6</v>
      </c>
      <c r="CL2414" s="1"/>
      <c r="CN2414" s="1"/>
      <c r="CQ2414" s="58">
        <f>CQ2417</f>
        <v>0.12260946438069929</v>
      </c>
      <c r="CS2414" s="41">
        <f t="array" ref="CS2414">CS2405*CO2407</f>
        <v>-9.6277973888475588E-7</v>
      </c>
      <c r="CV2414" s="1"/>
      <c r="CY2414" s="36"/>
      <c r="DA2414" s="37"/>
      <c r="DD2414" s="1"/>
      <c r="DG2414" s="58">
        <f>DG2417</f>
        <v>0.12131185192692161</v>
      </c>
      <c r="DI2414" s="41">
        <f t="array" ref="DI2414">DI2405*DE2407</f>
        <v>7.5048460012176223E-6</v>
      </c>
      <c r="DL2414" s="1"/>
      <c r="DN2414" s="1"/>
      <c r="DQ2414" s="58">
        <f>DQ2417</f>
        <v>0.11887124785305132</v>
      </c>
      <c r="DS2414" s="41">
        <f t="array" ref="DS2414">DS2405*DO2407</f>
        <v>-6.5337698781681337E-6</v>
      </c>
      <c r="DV2414" s="1"/>
      <c r="DX2414" s="1"/>
      <c r="EA2414" s="58">
        <f>EA2417</f>
        <v>0.11986223142103118</v>
      </c>
      <c r="EC2414" s="41">
        <f t="array" ref="EC2414">EC2405*DY2407</f>
        <v>-9.7107612304948854E-7</v>
      </c>
      <c r="EF2414" s="1"/>
      <c r="EI2414" s="52"/>
      <c r="EK2414" s="53"/>
      <c r="FV2414" s="1"/>
      <c r="FY2414" s="58">
        <f>FY2417</f>
        <v>-1.0817684316281995E-2</v>
      </c>
      <c r="GA2414" s="41">
        <f>GA2405*FW2407</f>
        <v>8.9805234270402758E-7</v>
      </c>
      <c r="GD2414" s="1"/>
      <c r="GF2414" s="1"/>
      <c r="GI2414" s="58">
        <f>GI2417</f>
        <v>-1.6613925351974868E-2</v>
      </c>
      <c r="GK2414" s="41">
        <f t="array" ref="GK2414">GK2405*GG2407</f>
        <v>-7.5878376942720968E-7</v>
      </c>
      <c r="GN2414" s="1"/>
      <c r="GP2414" s="1"/>
      <c r="GS2414" s="58">
        <f>GS2417</f>
        <v>-1.4308372686341331E-2</v>
      </c>
      <c r="GU2414" s="41">
        <f t="array" ref="GU2414">GU2405*GQ2407</f>
        <v>-1.3926857327682129E-7</v>
      </c>
      <c r="GX2414" s="1"/>
      <c r="HA2414" s="34"/>
      <c r="HC2414" s="35"/>
      <c r="HF2414" s="1"/>
      <c r="HI2414" s="58">
        <f>HI2417</f>
        <v>-5.9980636532640519E-3</v>
      </c>
      <c r="HK2414" s="41">
        <f t="array" ref="HK2414">HK2405*HG2407</f>
        <v>8.791683260060517E-7</v>
      </c>
      <c r="HN2414" s="1"/>
      <c r="HP2414" s="1"/>
      <c r="HS2414" s="58">
        <f>HS2417</f>
        <v>-1.1767209907080967E-2</v>
      </c>
      <c r="HU2414" s="41">
        <f t="array" ref="HU2414">HU2405*HQ2407</f>
        <v>-7.4283147459722466E-7</v>
      </c>
      <c r="HX2414" s="1"/>
      <c r="HZ2414" s="1"/>
      <c r="IC2414" s="58">
        <f>IC2417</f>
        <v>-9.47307633016925E-3</v>
      </c>
      <c r="IE2414" s="41">
        <f t="array" ref="IE2414">IE2405*IA2407</f>
        <v>-1.3633685140882704E-7</v>
      </c>
      <c r="IH2414" s="1"/>
      <c r="IK2414" s="36"/>
      <c r="IM2414" s="37"/>
      <c r="IP2414" s="1"/>
      <c r="IS2414" s="58">
        <f>IS2417</f>
        <v>-7.971260946099179E-3</v>
      </c>
      <c r="IU2414" s="41">
        <f t="array" ref="IU2414">IU2405*IQ2407</f>
        <v>8.8675754291228843E-7</v>
      </c>
      <c r="IX2414" s="1"/>
      <c r="IZ2414" s="1"/>
      <c r="JC2414" s="58">
        <f>JC2417</f>
        <v>-1.3751584920186299E-2</v>
      </c>
      <c r="JE2414" s="41">
        <f t="array" ref="JE2414">JE2405*JA2407</f>
        <v>-7.4924245649719671E-7</v>
      </c>
      <c r="JH2414" s="1"/>
      <c r="JJ2414" s="1"/>
      <c r="JM2414" s="58">
        <f>JM2417</f>
        <v>-1.1452744259490666E-2</v>
      </c>
      <c r="JO2414" s="41">
        <f t="array" ref="JO2414">JO2405*JK2407</f>
        <v>-1.3751508641509849E-7</v>
      </c>
      <c r="JR2414" s="1"/>
      <c r="JU2414" s="52"/>
      <c r="JW2414" s="53"/>
      <c r="JX2414" s="1"/>
      <c r="KG2414" s="1"/>
      <c r="KH2414" s="67"/>
      <c r="KJ2414" s="66"/>
      <c r="KL2414" s="65"/>
      <c r="KN2414" s="53"/>
      <c r="KP2414" s="64"/>
      <c r="KR2414" s="63"/>
      <c r="KV2414" s="1"/>
      <c r="KW2414" s="34"/>
      <c r="KY2414" s="35"/>
      <c r="LA2414" s="36"/>
      <c r="LC2414" s="37"/>
      <c r="LQ2414" s="1"/>
      <c r="LR2414" s="126"/>
      <c r="LS2414" s="126"/>
      <c r="LT2414" s="126"/>
      <c r="LU2414" s="126"/>
      <c r="LV2414" s="126"/>
      <c r="LW2414" s="126"/>
      <c r="LX2414" s="126"/>
      <c r="LY2414" s="126"/>
      <c r="LZ2414" s="126"/>
      <c r="MA2414" s="126"/>
      <c r="MB2414" s="126"/>
      <c r="MC2414" s="126"/>
      <c r="MD2414" s="126"/>
      <c r="ME2414" s="126"/>
      <c r="MF2414" s="126"/>
      <c r="MG2414" s="1"/>
      <c r="PJ2414" s="1"/>
      <c r="PL2414" s="6">
        <v>1.1554131862219801</v>
      </c>
      <c r="PN2414" s="10">
        <v>-5.5687309971763844E-5</v>
      </c>
      <c r="PP2414" s="1"/>
      <c r="QD2414" s="1"/>
      <c r="QF2414" s="6">
        <v>1.1554094653689295</v>
      </c>
      <c r="QH2414" s="10">
        <v>1.8628413411223035E-5</v>
      </c>
      <c r="QJ2414" s="1"/>
      <c r="VF2414" s="1"/>
      <c r="VT2414" s="1"/>
    </row>
    <row r="2415" spans="14:592" x14ac:dyDescent="0.3">
      <c r="N2415" s="1"/>
      <c r="O2415" s="34"/>
      <c r="Q2415" s="35"/>
      <c r="S2415" s="36"/>
      <c r="U2415" s="37"/>
      <c r="W2415" s="52"/>
      <c r="Y2415" s="53"/>
      <c r="AI2415" s="1"/>
      <c r="AJ2415" s="1"/>
      <c r="AK2415" s="1"/>
      <c r="AL2415" s="1"/>
      <c r="AM2415" s="2"/>
      <c r="AN2415" s="1"/>
      <c r="AO2415" s="7"/>
      <c r="AP2415" s="1"/>
      <c r="AQ2415" s="1"/>
      <c r="AR2415" s="1"/>
      <c r="AS2415" s="1"/>
      <c r="AT2415" s="1"/>
      <c r="AU2415" s="1"/>
      <c r="AV2415" s="1"/>
      <c r="AW2415" s="2"/>
      <c r="AX2415" s="1"/>
      <c r="AY2415" s="7"/>
      <c r="AZ2415" s="1"/>
      <c r="BA2415" s="1"/>
      <c r="BB2415" s="1"/>
      <c r="BC2415" s="1"/>
      <c r="BD2415" s="1"/>
      <c r="BE2415" s="1"/>
      <c r="BF2415" s="1"/>
      <c r="BG2415" s="2"/>
      <c r="BH2415" s="1"/>
      <c r="BI2415" s="7"/>
      <c r="BJ2415" s="1"/>
      <c r="BK2415" s="1"/>
      <c r="BL2415" s="1"/>
      <c r="BM2415" s="1"/>
      <c r="BO2415" s="34"/>
      <c r="BQ2415" s="35"/>
      <c r="BS2415" s="1"/>
      <c r="BT2415" s="1"/>
      <c r="BU2415" s="1"/>
      <c r="BV2415" s="1"/>
      <c r="BW2415" s="2"/>
      <c r="BX2415" s="1"/>
      <c r="BY2415" s="7"/>
      <c r="BZ2415" s="1"/>
      <c r="CA2415" s="1"/>
      <c r="CB2415" s="1"/>
      <c r="CC2415" s="1"/>
      <c r="CD2415" s="1"/>
      <c r="CE2415" s="1"/>
      <c r="CF2415" s="1"/>
      <c r="CG2415" s="2"/>
      <c r="CH2415" s="1"/>
      <c r="CI2415" s="7"/>
      <c r="CJ2415" s="1"/>
      <c r="CK2415" s="1"/>
      <c r="CL2415" s="1"/>
      <c r="CM2415" s="1"/>
      <c r="CN2415" s="1"/>
      <c r="CO2415" s="1"/>
      <c r="CP2415" s="1"/>
      <c r="CQ2415" s="2"/>
      <c r="CR2415" s="1"/>
      <c r="CS2415" s="7"/>
      <c r="CT2415" s="1"/>
      <c r="CU2415" s="1"/>
      <c r="CV2415" s="1"/>
      <c r="CW2415" s="1"/>
      <c r="CY2415" s="36"/>
      <c r="DA2415" s="37"/>
      <c r="DC2415" s="1"/>
      <c r="DD2415" s="1"/>
      <c r="DE2415" s="1"/>
      <c r="DF2415" s="1"/>
      <c r="DG2415" s="2"/>
      <c r="DH2415" s="1"/>
      <c r="DI2415" s="7"/>
      <c r="DJ2415" s="1"/>
      <c r="DK2415" s="1"/>
      <c r="DL2415" s="1"/>
      <c r="DM2415" s="1"/>
      <c r="DN2415" s="1"/>
      <c r="DO2415" s="1"/>
      <c r="DP2415" s="1"/>
      <c r="DQ2415" s="2"/>
      <c r="DR2415" s="1"/>
      <c r="DS2415" s="7"/>
      <c r="DT2415" s="1"/>
      <c r="DU2415" s="1"/>
      <c r="DV2415" s="1"/>
      <c r="DW2415" s="1"/>
      <c r="DX2415" s="1"/>
      <c r="DY2415" s="1"/>
      <c r="DZ2415" s="1"/>
      <c r="EA2415" s="2"/>
      <c r="EB2415" s="1"/>
      <c r="EC2415" s="7"/>
      <c r="ED2415" s="1"/>
      <c r="EE2415" s="1"/>
      <c r="EF2415" s="1"/>
      <c r="EG2415" s="1"/>
      <c r="EI2415" s="52"/>
      <c r="EK2415" s="53"/>
      <c r="EY2415" s="1"/>
      <c r="FU2415" s="1"/>
      <c r="FV2415" s="1"/>
      <c r="FW2415" s="1"/>
      <c r="FX2415" s="1"/>
      <c r="FY2415" s="2"/>
      <c r="FZ2415" s="1"/>
      <c r="GA2415" s="7"/>
      <c r="GB2415" s="1"/>
      <c r="GC2415" s="1"/>
      <c r="GD2415" s="1"/>
      <c r="GE2415" s="1"/>
      <c r="GF2415" s="1"/>
      <c r="GG2415" s="1"/>
      <c r="GH2415" s="1"/>
      <c r="GI2415" s="2"/>
      <c r="GJ2415" s="1"/>
      <c r="GK2415" s="7"/>
      <c r="GL2415" s="1"/>
      <c r="GM2415" s="1"/>
      <c r="GN2415" s="1"/>
      <c r="GO2415" s="1"/>
      <c r="GP2415" s="1"/>
      <c r="GQ2415" s="1"/>
      <c r="GR2415" s="1"/>
      <c r="GS2415" s="2"/>
      <c r="GT2415" s="1"/>
      <c r="GU2415" s="7"/>
      <c r="GV2415" s="1"/>
      <c r="GW2415" s="1"/>
      <c r="GX2415" s="1"/>
      <c r="GY2415" s="1"/>
      <c r="HA2415" s="34"/>
      <c r="HC2415" s="35"/>
      <c r="HE2415" s="1"/>
      <c r="HF2415" s="1"/>
      <c r="HG2415" s="1"/>
      <c r="HH2415" s="1"/>
      <c r="HI2415" s="2"/>
      <c r="HJ2415" s="1"/>
      <c r="HK2415" s="7"/>
      <c r="HL2415" s="1"/>
      <c r="HM2415" s="1"/>
      <c r="HN2415" s="1"/>
      <c r="HO2415" s="1"/>
      <c r="HP2415" s="1"/>
      <c r="HQ2415" s="1"/>
      <c r="HR2415" s="1"/>
      <c r="HS2415" s="2"/>
      <c r="HT2415" s="1"/>
      <c r="HU2415" s="7"/>
      <c r="HV2415" s="1"/>
      <c r="HW2415" s="1"/>
      <c r="HX2415" s="1"/>
      <c r="HY2415" s="1"/>
      <c r="HZ2415" s="1"/>
      <c r="IA2415" s="1"/>
      <c r="IB2415" s="1"/>
      <c r="IC2415" s="2"/>
      <c r="ID2415" s="1"/>
      <c r="IE2415" s="7"/>
      <c r="IF2415" s="1"/>
      <c r="IG2415" s="1"/>
      <c r="IH2415" s="1"/>
      <c r="II2415" s="1"/>
      <c r="IK2415" s="36"/>
      <c r="IM2415" s="37"/>
      <c r="IO2415" s="1"/>
      <c r="IP2415" s="1"/>
      <c r="IQ2415" s="1"/>
      <c r="IR2415" s="1"/>
      <c r="IS2415" s="2"/>
      <c r="IT2415" s="1"/>
      <c r="IU2415" s="7"/>
      <c r="IV2415" s="1"/>
      <c r="IW2415" s="1"/>
      <c r="IX2415" s="1"/>
      <c r="IY2415" s="1"/>
      <c r="IZ2415" s="1"/>
      <c r="JA2415" s="1"/>
      <c r="JB2415" s="1"/>
      <c r="JC2415" s="2"/>
      <c r="JD2415" s="1"/>
      <c r="JE2415" s="7"/>
      <c r="JF2415" s="1"/>
      <c r="JG2415" s="1"/>
      <c r="JH2415" s="1"/>
      <c r="JI2415" s="1"/>
      <c r="JJ2415" s="1"/>
      <c r="JK2415" s="1"/>
      <c r="JL2415" s="1"/>
      <c r="JM2415" s="2"/>
      <c r="JN2415" s="1"/>
      <c r="JO2415" s="7"/>
      <c r="JP2415" s="1"/>
      <c r="JQ2415" s="1"/>
      <c r="JR2415" s="1"/>
      <c r="JS2415" s="1"/>
      <c r="JU2415" s="52"/>
      <c r="JW2415" s="53"/>
      <c r="JX2415" s="1"/>
      <c r="KG2415" s="1"/>
      <c r="KH2415" s="67"/>
      <c r="KJ2415" s="66"/>
      <c r="KL2415" s="65"/>
      <c r="KN2415" s="53"/>
      <c r="KP2415" s="64"/>
      <c r="KR2415" s="63"/>
      <c r="KV2415" s="1"/>
      <c r="KW2415" s="34"/>
      <c r="KY2415" s="35"/>
      <c r="LA2415" s="36"/>
      <c r="LC2415" s="37"/>
      <c r="LQ2415" s="1"/>
      <c r="LR2415" s="1"/>
      <c r="LS2415" s="1"/>
      <c r="LT2415" s="1"/>
      <c r="LU2415" s="1"/>
      <c r="LV2415" s="1"/>
      <c r="LW2415" s="1"/>
      <c r="LX2415" s="1"/>
      <c r="LY2415" s="1"/>
      <c r="LZ2415" s="1"/>
      <c r="MA2415" s="1"/>
      <c r="MB2415" s="1"/>
      <c r="MC2415" s="1"/>
      <c r="MD2415" s="1"/>
      <c r="ME2415" s="1"/>
      <c r="MF2415" s="1"/>
      <c r="MG2415" s="1"/>
      <c r="MH2415" s="1"/>
      <c r="MI2415" s="1"/>
      <c r="MJ2415" s="1"/>
      <c r="MK2415" s="1"/>
      <c r="ML2415" s="1"/>
      <c r="MM2415" s="1"/>
      <c r="MN2415" s="1"/>
      <c r="MO2415" s="1"/>
      <c r="MP2415" s="1"/>
      <c r="MQ2415" s="1"/>
      <c r="MR2415" s="1"/>
      <c r="MS2415" s="1"/>
      <c r="MT2415" s="1"/>
      <c r="MU2415" s="1"/>
      <c r="MV2415" s="1"/>
      <c r="MW2415" s="1"/>
      <c r="MX2415" s="1"/>
      <c r="MY2415" s="1"/>
      <c r="MZ2415" s="1"/>
      <c r="NA2415" s="1"/>
      <c r="NB2415" s="1"/>
      <c r="NC2415" s="1"/>
      <c r="ND2415" s="1"/>
      <c r="NE2415" s="1"/>
      <c r="NF2415" s="1"/>
      <c r="NG2415" s="1"/>
      <c r="NH2415" s="1"/>
      <c r="NI2415" s="1"/>
      <c r="NJ2415" s="1"/>
      <c r="NK2415" s="1"/>
      <c r="NL2415" s="1"/>
      <c r="NM2415" s="1"/>
      <c r="NN2415" s="1"/>
      <c r="NO2415" s="1"/>
      <c r="NP2415" s="1"/>
      <c r="NQ2415" s="1"/>
      <c r="NR2415" s="1"/>
      <c r="NS2415" s="1"/>
      <c r="NT2415" s="1"/>
      <c r="NU2415" s="1"/>
      <c r="NV2415" s="1"/>
      <c r="NW2415" s="1"/>
      <c r="NX2415" s="1"/>
      <c r="NY2415" s="1"/>
      <c r="NZ2415" s="1"/>
      <c r="OA2415" s="1"/>
      <c r="OB2415" s="1"/>
      <c r="OC2415" s="1"/>
      <c r="OD2415" s="1"/>
      <c r="OE2415" s="1"/>
      <c r="OF2415" s="1"/>
      <c r="OG2415" s="1"/>
      <c r="OH2415" s="1"/>
      <c r="OI2415" s="1"/>
      <c r="OJ2415" s="1"/>
      <c r="OK2415" s="1"/>
      <c r="OL2415" s="1"/>
      <c r="OM2415" s="1"/>
      <c r="ON2415" s="1"/>
      <c r="OO2415" s="1"/>
      <c r="OP2415" s="1"/>
      <c r="OQ2415" s="1"/>
      <c r="OR2415" s="1"/>
      <c r="OS2415" s="1"/>
      <c r="OT2415" s="1"/>
      <c r="OU2415" s="1"/>
      <c r="OV2415" s="1"/>
      <c r="OW2415" s="1"/>
      <c r="OX2415" s="1"/>
      <c r="OY2415" s="1"/>
      <c r="OZ2415" s="1"/>
      <c r="PA2415" s="1"/>
      <c r="PB2415" s="1"/>
      <c r="PC2415" s="1"/>
      <c r="PD2415" s="1"/>
      <c r="PE2415" s="1"/>
      <c r="PF2415" s="1"/>
      <c r="PG2415" s="1"/>
      <c r="PH2415" s="1"/>
      <c r="PI2415" s="1"/>
      <c r="PJ2415" s="1"/>
      <c r="PK2415" s="1"/>
      <c r="PL2415" s="2"/>
      <c r="PM2415" s="1"/>
      <c r="PN2415" s="7"/>
      <c r="PO2415" s="1"/>
      <c r="PP2415" s="1"/>
      <c r="PQ2415" s="1"/>
      <c r="PR2415" s="1"/>
      <c r="PS2415" s="1"/>
      <c r="PT2415" s="1"/>
      <c r="PU2415" s="1"/>
      <c r="PV2415" s="1"/>
      <c r="PW2415" s="1"/>
      <c r="PX2415" s="1"/>
      <c r="PY2415" s="1"/>
      <c r="PZ2415" s="1"/>
      <c r="QA2415" s="1"/>
      <c r="QB2415" s="1"/>
      <c r="QC2415" s="1"/>
      <c r="QD2415" s="1"/>
      <c r="QE2415" s="1"/>
      <c r="QF2415" s="2"/>
      <c r="QG2415" s="1"/>
      <c r="QH2415" s="7"/>
      <c r="QI2415" s="1"/>
      <c r="QJ2415" s="1"/>
      <c r="QK2415" s="1"/>
      <c r="QL2415" s="1"/>
      <c r="QM2415" s="1"/>
      <c r="QN2415" s="1"/>
      <c r="QO2415" s="1"/>
      <c r="QP2415" s="1"/>
      <c r="QQ2415" s="1"/>
      <c r="QR2415" s="1"/>
      <c r="QS2415" s="1"/>
      <c r="QT2415" s="1"/>
      <c r="QU2415" s="1"/>
      <c r="QV2415" s="1"/>
      <c r="QW2415" s="1"/>
      <c r="QX2415" s="1"/>
      <c r="QY2415" s="1"/>
      <c r="QZ2415" s="1"/>
      <c r="RA2415" s="1"/>
      <c r="RB2415" s="1"/>
      <c r="RC2415" s="1"/>
      <c r="RD2415" s="1"/>
      <c r="RE2415" s="1"/>
      <c r="RF2415" s="1"/>
      <c r="RG2415" s="1"/>
      <c r="RH2415" s="1"/>
      <c r="RI2415" s="1"/>
      <c r="RJ2415" s="1"/>
      <c r="RK2415" s="1"/>
      <c r="RL2415" s="1"/>
      <c r="RM2415" s="1"/>
      <c r="RN2415" s="1"/>
      <c r="RO2415" s="1"/>
      <c r="RP2415" s="1"/>
      <c r="RQ2415" s="1"/>
      <c r="RR2415" s="1"/>
      <c r="RS2415" s="1"/>
      <c r="RT2415" s="1"/>
      <c r="RU2415" s="1"/>
      <c r="RV2415" s="1"/>
      <c r="RW2415" s="1"/>
      <c r="RX2415" s="1"/>
      <c r="RY2415" s="1"/>
      <c r="RZ2415" s="1"/>
      <c r="SA2415" s="1"/>
      <c r="SB2415" s="1"/>
      <c r="SC2415" s="1"/>
      <c r="SD2415" s="1"/>
      <c r="SE2415" s="1"/>
      <c r="SF2415" s="1"/>
      <c r="SG2415" s="1"/>
      <c r="SH2415" s="1"/>
      <c r="SI2415" s="1"/>
      <c r="SJ2415" s="1"/>
      <c r="SK2415" s="1"/>
      <c r="SL2415" s="1"/>
      <c r="SM2415" s="1"/>
      <c r="SN2415" s="1"/>
      <c r="SO2415" s="1"/>
      <c r="SP2415" s="1"/>
      <c r="SQ2415" s="1"/>
      <c r="SR2415" s="1"/>
      <c r="SS2415" s="1"/>
      <c r="ST2415" s="1"/>
      <c r="SU2415" s="1"/>
      <c r="SV2415" s="1"/>
      <c r="SW2415" s="1"/>
      <c r="SX2415" s="1"/>
      <c r="SY2415" s="1"/>
      <c r="SZ2415" s="1"/>
      <c r="TA2415" s="1"/>
      <c r="TB2415" s="1"/>
      <c r="TC2415" s="1"/>
      <c r="TD2415" s="1"/>
      <c r="TE2415" s="1"/>
      <c r="TF2415" s="1"/>
      <c r="TG2415" s="1"/>
      <c r="TH2415" s="1"/>
      <c r="TI2415" s="1"/>
      <c r="TJ2415" s="1"/>
      <c r="TK2415" s="1"/>
      <c r="TL2415" s="1"/>
      <c r="TM2415" s="1"/>
      <c r="TN2415" s="1"/>
      <c r="TO2415" s="1"/>
      <c r="TP2415" s="1"/>
      <c r="TQ2415" s="1"/>
      <c r="TR2415" s="1"/>
      <c r="TS2415" s="1"/>
      <c r="TT2415" s="1"/>
      <c r="TU2415" s="1"/>
      <c r="TV2415" s="1"/>
      <c r="TW2415" s="1"/>
      <c r="TX2415" s="1"/>
      <c r="TY2415" s="1"/>
      <c r="TZ2415" s="1"/>
      <c r="UA2415" s="1"/>
      <c r="UB2415" s="1"/>
      <c r="UC2415" s="1"/>
      <c r="UD2415" s="1"/>
      <c r="UE2415" s="1"/>
      <c r="UF2415" s="1"/>
      <c r="UG2415" s="1"/>
      <c r="UH2415" s="1"/>
      <c r="UI2415" s="1"/>
      <c r="UJ2415" s="1"/>
      <c r="UK2415" s="1"/>
      <c r="UL2415" s="1"/>
      <c r="UM2415" s="1"/>
      <c r="UN2415" s="1"/>
      <c r="UO2415" s="1"/>
      <c r="UP2415" s="1"/>
      <c r="UQ2415" s="1"/>
      <c r="UR2415" s="1"/>
      <c r="US2415" s="1"/>
      <c r="UT2415" s="1"/>
      <c r="UU2415" s="1"/>
      <c r="UV2415" s="1"/>
      <c r="UW2415" s="1"/>
      <c r="UX2415" s="1"/>
      <c r="UY2415" s="1"/>
      <c r="UZ2415" s="1"/>
      <c r="VA2415" s="1"/>
      <c r="VB2415" s="1"/>
      <c r="VC2415" s="1"/>
      <c r="VD2415" s="1"/>
      <c r="VE2415" s="1"/>
      <c r="VF2415" s="1"/>
      <c r="VT2415" s="1"/>
    </row>
    <row r="2416" spans="14:592" ht="15" thickBot="1" x14ac:dyDescent="0.35">
      <c r="N2416" s="1"/>
      <c r="O2416" s="34"/>
      <c r="Q2416" s="35"/>
      <c r="S2416" s="36"/>
      <c r="U2416" s="37"/>
      <c r="W2416" s="52"/>
      <c r="Y2416" s="53"/>
      <c r="AI2416" s="1"/>
      <c r="AM2416" s="2" t="s">
        <v>150</v>
      </c>
      <c r="AO2416" s="7" t="s">
        <v>151</v>
      </c>
      <c r="AS2416" s="1"/>
      <c r="AW2416" s="2" t="s">
        <v>152</v>
      </c>
      <c r="AY2416" s="7" t="s">
        <v>153</v>
      </c>
      <c r="BC2416" s="1"/>
      <c r="BG2416" s="2" t="s">
        <v>154</v>
      </c>
      <c r="BI2416" s="7" t="s">
        <v>155</v>
      </c>
      <c r="BM2416" s="1"/>
      <c r="BO2416" s="34"/>
      <c r="BQ2416" s="35"/>
      <c r="BS2416" s="1"/>
      <c r="BW2416" s="2" t="s">
        <v>156</v>
      </c>
      <c r="BY2416" s="7" t="s">
        <v>157</v>
      </c>
      <c r="CC2416" s="1"/>
      <c r="CG2416" s="2" t="s">
        <v>158</v>
      </c>
      <c r="CI2416" s="7" t="s">
        <v>159</v>
      </c>
      <c r="CM2416" s="1"/>
      <c r="CQ2416" s="2" t="s">
        <v>160</v>
      </c>
      <c r="CS2416" s="7" t="s">
        <v>161</v>
      </c>
      <c r="CW2416" s="1"/>
      <c r="CY2416" s="36"/>
      <c r="DA2416" s="37"/>
      <c r="DC2416" s="1"/>
      <c r="DG2416" s="2" t="s">
        <v>241</v>
      </c>
      <c r="DI2416" s="7" t="s">
        <v>242</v>
      </c>
      <c r="DM2416" s="1"/>
      <c r="DQ2416" s="2" t="s">
        <v>243</v>
      </c>
      <c r="DS2416" s="7" t="s">
        <v>244</v>
      </c>
      <c r="DW2416" s="1"/>
      <c r="EA2416" s="2" t="s">
        <v>245</v>
      </c>
      <c r="EC2416" s="7" t="s">
        <v>246</v>
      </c>
      <c r="EG2416" s="1"/>
      <c r="EI2416" s="52"/>
      <c r="EK2416" s="53"/>
      <c r="FU2416" s="1"/>
      <c r="FY2416" s="2" t="s">
        <v>150</v>
      </c>
      <c r="GA2416" s="7" t="s">
        <v>151</v>
      </c>
      <c r="GE2416" s="1"/>
      <c r="GI2416" s="2" t="s">
        <v>152</v>
      </c>
      <c r="GK2416" s="7" t="s">
        <v>153</v>
      </c>
      <c r="GO2416" s="1"/>
      <c r="GS2416" s="2" t="s">
        <v>154</v>
      </c>
      <c r="GU2416" s="7" t="s">
        <v>155</v>
      </c>
      <c r="GY2416" s="1"/>
      <c r="HA2416" s="34"/>
      <c r="HC2416" s="35"/>
      <c r="HE2416" s="1"/>
      <c r="HI2416" s="2" t="s">
        <v>156</v>
      </c>
      <c r="HK2416" s="7" t="s">
        <v>157</v>
      </c>
      <c r="HO2416" s="1"/>
      <c r="HS2416" s="2" t="s">
        <v>158</v>
      </c>
      <c r="HU2416" s="7" t="s">
        <v>159</v>
      </c>
      <c r="HY2416" s="1"/>
      <c r="IC2416" s="2" t="s">
        <v>160</v>
      </c>
      <c r="IE2416" s="7" t="s">
        <v>161</v>
      </c>
      <c r="II2416" s="1"/>
      <c r="IK2416" s="36"/>
      <c r="IM2416" s="37"/>
      <c r="IO2416" s="1"/>
      <c r="IS2416" s="2" t="s">
        <v>241</v>
      </c>
      <c r="IU2416" s="7" t="s">
        <v>242</v>
      </c>
      <c r="IY2416" s="1"/>
      <c r="JC2416" s="2" t="s">
        <v>243</v>
      </c>
      <c r="JE2416" s="7" t="s">
        <v>244</v>
      </c>
      <c r="JI2416" s="1"/>
      <c r="JM2416" s="2" t="s">
        <v>245</v>
      </c>
      <c r="JO2416" s="7" t="s">
        <v>246</v>
      </c>
      <c r="JS2416" s="1"/>
      <c r="JU2416" s="52"/>
      <c r="JW2416" s="53"/>
      <c r="JX2416" s="1"/>
      <c r="KG2416" s="1"/>
      <c r="KH2416" s="67"/>
      <c r="KJ2416" s="66"/>
      <c r="KL2416" s="65"/>
      <c r="KN2416" s="53"/>
      <c r="KP2416" s="64"/>
      <c r="KR2416" s="63"/>
      <c r="KV2416" s="1"/>
      <c r="KW2416" s="34"/>
      <c r="KY2416" s="35"/>
      <c r="LA2416" s="36"/>
      <c r="LC2416" s="37"/>
      <c r="LQ2416" s="1"/>
      <c r="LR2416" s="129" t="s">
        <v>81</v>
      </c>
      <c r="LS2416" s="129"/>
      <c r="LT2416" s="129"/>
      <c r="LU2416" s="129"/>
      <c r="LV2416" s="129"/>
      <c r="LW2416" s="129"/>
      <c r="LX2416" s="129"/>
      <c r="LY2416" s="129"/>
      <c r="LZ2416" s="129"/>
      <c r="MA2416" s="129"/>
      <c r="MB2416" s="129"/>
      <c r="MC2416" s="129"/>
      <c r="MD2416" s="129"/>
      <c r="ME2416" s="129"/>
      <c r="MF2416" s="129"/>
      <c r="MG2416" s="1"/>
      <c r="PC2416" s="1"/>
      <c r="PJ2416" t="s">
        <v>82</v>
      </c>
      <c r="PL2416" s="2" t="s">
        <v>83</v>
      </c>
      <c r="PN2416" s="7" t="s">
        <v>84</v>
      </c>
      <c r="PP2416" t="s">
        <v>85</v>
      </c>
      <c r="PW2416" s="1"/>
      <c r="QD2416" t="s">
        <v>82</v>
      </c>
      <c r="QF2416" s="2" t="s">
        <v>86</v>
      </c>
      <c r="QG2416" s="1"/>
      <c r="QH2416" s="7" t="s">
        <v>87</v>
      </c>
      <c r="QJ2416" t="s">
        <v>85</v>
      </c>
      <c r="QQ2416" s="1"/>
      <c r="QR2416" s="11" t="s">
        <v>88</v>
      </c>
      <c r="QS2416" s="11"/>
      <c r="QT2416" s="11"/>
      <c r="QU2416" s="11"/>
      <c r="QV2416" s="11"/>
      <c r="QW2416" s="11"/>
      <c r="QX2416" s="11"/>
      <c r="QY2416" s="11"/>
      <c r="QZ2416" s="1"/>
      <c r="VF2416" s="1"/>
      <c r="VT2416" s="1"/>
    </row>
    <row r="2417" spans="14:592" ht="15" thickBot="1" x14ac:dyDescent="0.35">
      <c r="N2417" s="1"/>
      <c r="O2417" s="34"/>
      <c r="Q2417" s="35"/>
      <c r="S2417" s="36"/>
      <c r="U2417" s="37"/>
      <c r="W2417" s="52"/>
      <c r="Y2417" s="53"/>
      <c r="AI2417" s="1"/>
      <c r="AM2417" s="3">
        <f t="array" ref="AM2417">MMULT(TRANSPOSE(AJ2426:AJ2429),AP2426:AP2429)</f>
        <v>0.11730727141241799</v>
      </c>
      <c r="AO2417" s="41">
        <f>AO2414</f>
        <v>7.6004096266836692E-6</v>
      </c>
      <c r="AS2417" s="1"/>
      <c r="AW2417" s="3">
        <f t="array" ref="AW2417">MMULT(TRANSPOSE(AT2426:AT2429),AZ2426:AZ2429)</f>
        <v>0.11488379989380822</v>
      </c>
      <c r="AY2417" s="41">
        <f>AY2414</f>
        <v>-6.6169864096025238E-6</v>
      </c>
      <c r="BC2417" s="1"/>
      <c r="BG2417" s="3">
        <f t="array" ref="BG2417">MMULT(TRANSPOSE(BD2426:BD2429),BJ2426:BJ2429)</f>
        <v>0.11586792112574</v>
      </c>
      <c r="BI2417" s="41">
        <f>BI2414</f>
        <v>-9.8342321708418112E-7</v>
      </c>
      <c r="BM2417" s="1"/>
      <c r="BO2417" s="34"/>
      <c r="BQ2417" s="35"/>
      <c r="BS2417" s="1"/>
      <c r="BW2417" s="3">
        <f t="array" ref="BW2417">MMULT(TRANSPOSE(BT2426:BT2429),BZ2426:BZ2429)</f>
        <v>0.12406606392365721</v>
      </c>
      <c r="BY2417" s="41">
        <f>BY2414</f>
        <v>7.4406348763039233E-6</v>
      </c>
      <c r="CC2417" s="1"/>
      <c r="CG2417" s="3">
        <f t="array" ref="CG2417">MMULT(TRANSPOSE(CD2426:CD2429),CJ2426:CJ2429)</f>
        <v>0.12161381897688056</v>
      </c>
      <c r="CI2417" s="41">
        <f>CI2414</f>
        <v>-6.4778551374187338E-6</v>
      </c>
      <c r="CM2417" s="1"/>
      <c r="CQ2417" s="3">
        <f t="array" ref="CQ2417">MMULT(TRANSPOSE(CN2426:CN2429),CT2426:CT2429)</f>
        <v>0.12260946438069929</v>
      </c>
      <c r="CS2417" s="41">
        <f>CS2414</f>
        <v>-9.6277973888475588E-7</v>
      </c>
      <c r="CW2417" s="1"/>
      <c r="CY2417" s="36"/>
      <c r="DA2417" s="37"/>
      <c r="DC2417" s="1"/>
      <c r="DG2417" s="3">
        <f t="array" ref="DG2417">MMULT(TRANSPOSE(DD2426:DD2429),DJ2426:DJ2429)</f>
        <v>0.12131185192692161</v>
      </c>
      <c r="DI2417" s="41">
        <f>DI2414</f>
        <v>7.5048460012176223E-6</v>
      </c>
      <c r="DM2417" s="1"/>
      <c r="DQ2417" s="3">
        <f t="array" ref="DQ2417">MMULT(TRANSPOSE(DN2426:DN2429),DT2426:DT2429)</f>
        <v>0.11887124785305132</v>
      </c>
      <c r="DS2417" s="41">
        <f>DS2414</f>
        <v>-6.5337698781681337E-6</v>
      </c>
      <c r="DW2417" s="1"/>
      <c r="EA2417" s="3">
        <f t="array" ref="EA2417">MMULT(TRANSPOSE(DX2426:DX2429),ED2426:ED2429)</f>
        <v>0.11986223142103118</v>
      </c>
      <c r="EC2417" s="41">
        <f>EC2414</f>
        <v>-9.7107612304948854E-7</v>
      </c>
      <c r="EG2417" s="1"/>
      <c r="EI2417" s="52"/>
      <c r="EK2417" s="53"/>
      <c r="EY2417" s="1"/>
      <c r="FU2417" s="1"/>
      <c r="FY2417" s="3">
        <f t="array" ref="FY2417">MMULT(TRANSPOSE(FV2426:FV2429),GB2426:GB2429)</f>
        <v>-1.0817684316281995E-2</v>
      </c>
      <c r="GA2417" s="41">
        <f>GA2414</f>
        <v>8.9805234270402758E-7</v>
      </c>
      <c r="GE2417" s="1"/>
      <c r="GI2417" s="3">
        <f t="array" ref="GI2417">MMULT(TRANSPOSE(GF2426:GF2429),GL2426:GL2429)</f>
        <v>-1.6613925351974868E-2</v>
      </c>
      <c r="GK2417" s="41">
        <f>GK2414</f>
        <v>-7.5878376942720968E-7</v>
      </c>
      <c r="GO2417" s="1"/>
      <c r="GS2417" s="3">
        <f t="array" ref="GS2417">MMULT(TRANSPOSE(GP2426:GP2429),GV2426:GV2429)</f>
        <v>-1.4308372686341331E-2</v>
      </c>
      <c r="GU2417" s="41">
        <f>GU2414</f>
        <v>-1.3926857327682129E-7</v>
      </c>
      <c r="GY2417" s="1"/>
      <c r="HA2417" s="34"/>
      <c r="HC2417" s="35"/>
      <c r="HE2417" s="1"/>
      <c r="HI2417" s="3">
        <f t="array" ref="HI2417">MMULT(TRANSPOSE(HF2426:HF2429),HL2426:HL2429)</f>
        <v>-5.9980636532640519E-3</v>
      </c>
      <c r="HK2417" s="41">
        <f>HK2414</f>
        <v>8.791683260060517E-7</v>
      </c>
      <c r="HO2417" s="1"/>
      <c r="HS2417" s="3">
        <f t="array" ref="HS2417">MMULT(TRANSPOSE(HP2426:HP2429),HV2426:HV2429)</f>
        <v>-1.1767209907080967E-2</v>
      </c>
      <c r="HU2417" s="41">
        <f>HU2414</f>
        <v>-7.4283147459722466E-7</v>
      </c>
      <c r="HY2417" s="1"/>
      <c r="IC2417" s="3">
        <f t="array" ref="IC2417">MMULT(TRANSPOSE(HZ2426:HZ2429),IF2426:IF2429)</f>
        <v>-9.47307633016925E-3</v>
      </c>
      <c r="IE2417" s="41">
        <f>IE2414</f>
        <v>-1.3633685140882704E-7</v>
      </c>
      <c r="II2417" s="1"/>
      <c r="IK2417" s="36"/>
      <c r="IM2417" s="37"/>
      <c r="IO2417" s="1"/>
      <c r="IS2417" s="3">
        <f t="array" ref="IS2417">MMULT(TRANSPOSE(IP2426:IP2429),IV2426:IV2429)</f>
        <v>-7.971260946099179E-3</v>
      </c>
      <c r="IU2417" s="41">
        <f>IU2414</f>
        <v>8.8675754291228843E-7</v>
      </c>
      <c r="IY2417" s="1"/>
      <c r="JC2417" s="3">
        <f t="array" ref="JC2417">MMULT(TRANSPOSE(IZ2426:IZ2429),JF2426:JF2429)</f>
        <v>-1.3751584920186299E-2</v>
      </c>
      <c r="JE2417" s="41">
        <f>JE2414</f>
        <v>-7.4924245649719671E-7</v>
      </c>
      <c r="JI2417" s="1"/>
      <c r="JM2417" s="3">
        <f t="array" ref="JM2417">MMULT(TRANSPOSE(JJ2426:JJ2429),JP2426:JP2429)</f>
        <v>-1.1452744259490666E-2</v>
      </c>
      <c r="JO2417" s="41">
        <f>JO2414</f>
        <v>-1.3751508641509849E-7</v>
      </c>
      <c r="JS2417" s="1"/>
      <c r="JU2417" s="52"/>
      <c r="JW2417" s="53"/>
      <c r="JX2417" s="1"/>
      <c r="KG2417" s="1"/>
      <c r="KH2417" s="67"/>
      <c r="KJ2417" s="66"/>
      <c r="KL2417" s="65"/>
      <c r="KN2417" s="53"/>
      <c r="KP2417" s="64"/>
      <c r="KR2417" s="63"/>
      <c r="KV2417" s="1"/>
      <c r="KW2417" s="34"/>
      <c r="KY2417" s="35"/>
      <c r="LA2417" s="36"/>
      <c r="LC2417" s="37"/>
      <c r="LQ2417" s="1"/>
      <c r="LR2417" s="129"/>
      <c r="LS2417" s="129"/>
      <c r="LT2417" s="129"/>
      <c r="LU2417" s="129"/>
      <c r="LV2417" s="129"/>
      <c r="LW2417" s="129"/>
      <c r="LX2417" s="129"/>
      <c r="LY2417" s="129"/>
      <c r="LZ2417" s="129"/>
      <c r="MA2417" s="129"/>
      <c r="MB2417" s="129"/>
      <c r="MC2417" s="129"/>
      <c r="MD2417" s="129"/>
      <c r="ME2417" s="129"/>
      <c r="MF2417" s="129"/>
      <c r="MG2417" s="1"/>
      <c r="PC2417" s="1"/>
      <c r="PJ2417" s="12">
        <v>-0.69867714696482808</v>
      </c>
      <c r="PL2417" s="4">
        <f t="array" ref="PL2417:PL2419">MMULT(PD2421:PK2423,PL2426:PL2433)+PJ2417:PJ2419</f>
        <v>-0.71196975091128301</v>
      </c>
      <c r="PN2417" s="8">
        <f t="array" ref="PN2417:PN2419">PN2412:PN2414</f>
        <v>-6.9600079651045116E-5</v>
      </c>
      <c r="PP2417" s="12">
        <f t="array" ref="PP2417:PP2419">PN2417:PN2419</f>
        <v>-6.9600079651045116E-5</v>
      </c>
      <c r="PW2417" s="1"/>
      <c r="QD2417" s="12">
        <f t="array" ref="QD2417:QD2419">PJ2417:PJ2419</f>
        <v>-0.69867714696482808</v>
      </c>
      <c r="QF2417" s="4">
        <f t="array" ref="QF2417:QF2419">MMULT(PX2421:QE2423,QF2426:QF2433)+QD2417:QD2419</f>
        <v>-0.71196987865007599</v>
      </c>
      <c r="QH2417" s="8">
        <f t="array" ref="QH2417:QH2419">QH2412:QH2414</f>
        <v>1.3907414437537858E-6</v>
      </c>
      <c r="QJ2417" s="12">
        <f t="array" ref="QJ2417:QJ2419">QH2417:QH2419</f>
        <v>1.3907414437537858E-6</v>
      </c>
      <c r="QQ2417" s="1"/>
      <c r="QR2417" s="15">
        <f t="array" ref="QR2417:QR2419">PP2417:PP2419+QJ2417:QJ2419</f>
        <v>-6.8209338207291325E-5</v>
      </c>
      <c r="QS2417" s="11"/>
      <c r="QT2417" s="11"/>
      <c r="QU2417" s="11"/>
      <c r="QV2417" s="11"/>
      <c r="QW2417" s="11"/>
      <c r="QX2417" s="11"/>
      <c r="QY2417" s="11"/>
      <c r="QZ2417" s="1"/>
      <c r="VF2417" s="1"/>
      <c r="VT2417" s="1"/>
    </row>
    <row r="2418" spans="14:592" x14ac:dyDescent="0.3">
      <c r="N2418" s="1"/>
      <c r="O2418" s="34"/>
      <c r="Q2418" s="35"/>
      <c r="S2418" s="36"/>
      <c r="U2418" s="37"/>
      <c r="W2418" s="52"/>
      <c r="Y2418" s="53"/>
      <c r="AI2418" s="1"/>
      <c r="AJ2418" s="2"/>
      <c r="AK2418" s="2"/>
      <c r="AL2418" s="2"/>
      <c r="AM2418" s="2"/>
      <c r="AN2418" s="2"/>
      <c r="AO2418" s="2"/>
      <c r="AP2418" s="2"/>
      <c r="AS2418" s="1"/>
      <c r="AT2418" s="2"/>
      <c r="AU2418" s="2"/>
      <c r="AV2418" s="2"/>
      <c r="AW2418" s="2"/>
      <c r="AX2418" s="2"/>
      <c r="AY2418" s="2"/>
      <c r="AZ2418" s="2"/>
      <c r="BC2418" s="1"/>
      <c r="BD2418" s="2"/>
      <c r="BE2418" s="2"/>
      <c r="BF2418" s="2"/>
      <c r="BG2418" s="2"/>
      <c r="BH2418" s="2"/>
      <c r="BI2418" s="2"/>
      <c r="BJ2418" s="2"/>
      <c r="BM2418" s="1"/>
      <c r="BO2418" s="34"/>
      <c r="BQ2418" s="35"/>
      <c r="BS2418" s="1"/>
      <c r="BT2418" s="2"/>
      <c r="BU2418" s="2"/>
      <c r="BV2418" s="2"/>
      <c r="BW2418" s="2"/>
      <c r="BX2418" s="2"/>
      <c r="BY2418" s="2"/>
      <c r="BZ2418" s="2"/>
      <c r="CC2418" s="1"/>
      <c r="CD2418" s="2"/>
      <c r="CE2418" s="2"/>
      <c r="CF2418" s="2"/>
      <c r="CG2418" s="2"/>
      <c r="CH2418" s="2"/>
      <c r="CI2418" s="2"/>
      <c r="CJ2418" s="2"/>
      <c r="CM2418" s="1"/>
      <c r="CN2418" s="2"/>
      <c r="CO2418" s="2"/>
      <c r="CP2418" s="2"/>
      <c r="CQ2418" s="2"/>
      <c r="CR2418" s="2"/>
      <c r="CS2418" s="2"/>
      <c r="CT2418" s="2"/>
      <c r="CW2418" s="1"/>
      <c r="CY2418" s="36"/>
      <c r="DA2418" s="37"/>
      <c r="DC2418" s="1"/>
      <c r="DD2418" s="2"/>
      <c r="DE2418" s="2"/>
      <c r="DF2418" s="2"/>
      <c r="DG2418" s="2"/>
      <c r="DH2418" s="2"/>
      <c r="DI2418" s="2"/>
      <c r="DJ2418" s="2"/>
      <c r="DM2418" s="1"/>
      <c r="DN2418" s="2"/>
      <c r="DO2418" s="2"/>
      <c r="DP2418" s="2"/>
      <c r="DQ2418" s="2"/>
      <c r="DR2418" s="2"/>
      <c r="DS2418" s="2"/>
      <c r="DT2418" s="2"/>
      <c r="DW2418" s="1"/>
      <c r="DX2418" s="2"/>
      <c r="DY2418" s="2"/>
      <c r="DZ2418" s="2"/>
      <c r="EA2418" s="2"/>
      <c r="EB2418" s="2"/>
      <c r="EC2418" s="2"/>
      <c r="ED2418" s="2"/>
      <c r="EG2418" s="1"/>
      <c r="EI2418" s="52"/>
      <c r="EK2418" s="53"/>
      <c r="FU2418" s="1"/>
      <c r="FV2418" s="2"/>
      <c r="FW2418" s="2"/>
      <c r="FX2418" s="2"/>
      <c r="FY2418" s="2"/>
      <c r="FZ2418" s="2"/>
      <c r="GA2418" s="2"/>
      <c r="GB2418" s="2"/>
      <c r="GE2418" s="1"/>
      <c r="GF2418" s="2"/>
      <c r="GG2418" s="2"/>
      <c r="GH2418" s="2"/>
      <c r="GI2418" s="2"/>
      <c r="GJ2418" s="2"/>
      <c r="GK2418" s="2"/>
      <c r="GL2418" s="2"/>
      <c r="GO2418" s="1"/>
      <c r="GP2418" s="2"/>
      <c r="GQ2418" s="2"/>
      <c r="GR2418" s="2"/>
      <c r="GS2418" s="2"/>
      <c r="GT2418" s="2"/>
      <c r="GU2418" s="2"/>
      <c r="GV2418" s="2"/>
      <c r="GY2418" s="1"/>
      <c r="HA2418" s="34"/>
      <c r="HC2418" s="35"/>
      <c r="HE2418" s="1"/>
      <c r="HF2418" s="2"/>
      <c r="HG2418" s="2"/>
      <c r="HH2418" s="2"/>
      <c r="HI2418" s="2"/>
      <c r="HJ2418" s="2"/>
      <c r="HK2418" s="2"/>
      <c r="HL2418" s="2"/>
      <c r="HO2418" s="1"/>
      <c r="HP2418" s="2"/>
      <c r="HQ2418" s="2"/>
      <c r="HR2418" s="2"/>
      <c r="HS2418" s="2"/>
      <c r="HT2418" s="2"/>
      <c r="HU2418" s="2"/>
      <c r="HV2418" s="2"/>
      <c r="HY2418" s="1"/>
      <c r="HZ2418" s="2"/>
      <c r="IA2418" s="2"/>
      <c r="IB2418" s="2"/>
      <c r="IC2418" s="2"/>
      <c r="ID2418" s="2"/>
      <c r="IE2418" s="2"/>
      <c r="IF2418" s="2"/>
      <c r="II2418" s="1"/>
      <c r="IK2418" s="36"/>
      <c r="IM2418" s="37"/>
      <c r="IO2418" s="1"/>
      <c r="IP2418" s="2"/>
      <c r="IQ2418" s="2"/>
      <c r="IR2418" s="2"/>
      <c r="IS2418" s="2"/>
      <c r="IT2418" s="2"/>
      <c r="IU2418" s="2"/>
      <c r="IV2418" s="2"/>
      <c r="IY2418" s="1"/>
      <c r="IZ2418" s="2"/>
      <c r="JA2418" s="2"/>
      <c r="JB2418" s="2"/>
      <c r="JC2418" s="2"/>
      <c r="JD2418" s="2"/>
      <c r="JE2418" s="2"/>
      <c r="JF2418" s="2"/>
      <c r="JI2418" s="1"/>
      <c r="JJ2418" s="2"/>
      <c r="JK2418" s="2"/>
      <c r="JL2418" s="2"/>
      <c r="JM2418" s="2"/>
      <c r="JN2418" s="2"/>
      <c r="JO2418" s="2"/>
      <c r="JP2418" s="2"/>
      <c r="JS2418" s="1"/>
      <c r="JU2418" s="52"/>
      <c r="JW2418" s="53"/>
      <c r="JX2418" s="1"/>
      <c r="KG2418" s="1"/>
      <c r="KH2418" s="67"/>
      <c r="KJ2418" s="66"/>
      <c r="KL2418" s="65"/>
      <c r="KN2418" s="53"/>
      <c r="KP2418" s="64"/>
      <c r="KR2418" s="63"/>
      <c r="KV2418" s="1"/>
      <c r="KW2418" s="34"/>
      <c r="KY2418" s="35"/>
      <c r="LA2418" s="36"/>
      <c r="LC2418" s="37"/>
      <c r="LQ2418" s="1"/>
      <c r="LR2418" s="129"/>
      <c r="LS2418" s="129"/>
      <c r="LT2418" s="129"/>
      <c r="LU2418" s="129"/>
      <c r="LV2418" s="129"/>
      <c r="LW2418" s="129"/>
      <c r="LX2418" s="129"/>
      <c r="LY2418" s="129"/>
      <c r="LZ2418" s="129"/>
      <c r="MA2418" s="129"/>
      <c r="MB2418" s="129"/>
      <c r="MC2418" s="129"/>
      <c r="MD2418" s="129"/>
      <c r="ME2418" s="129"/>
      <c r="MF2418" s="129"/>
      <c r="MG2418" s="1"/>
      <c r="PC2418" s="1"/>
      <c r="PJ2418" s="13">
        <v>0.63246943664931643</v>
      </c>
      <c r="PL2418" s="5">
        <v>-0.14760877353783497</v>
      </c>
      <c r="PN2418" s="9">
        <v>1.2528738962280897E-4</v>
      </c>
      <c r="PP2418" s="13">
        <v>1.2528738962280897E-4</v>
      </c>
      <c r="PW2418" s="1"/>
      <c r="QD2418" s="13">
        <v>0.63246943664931643</v>
      </c>
      <c r="QF2418" s="5">
        <v>-0.14760984300884128</v>
      </c>
      <c r="QH2418" s="9">
        <v>-2.0019154854976819E-5</v>
      </c>
      <c r="QJ2418" s="13">
        <v>-2.0019154854976819E-5</v>
      </c>
      <c r="QQ2418" s="1"/>
      <c r="QR2418" s="16">
        <v>1.0526823476783215E-4</v>
      </c>
      <c r="QS2418" s="11"/>
      <c r="QT2418" s="11"/>
      <c r="QU2418" s="11"/>
      <c r="QV2418" s="11"/>
      <c r="QW2418" s="11"/>
      <c r="QX2418" s="11"/>
      <c r="QY2418" s="11"/>
      <c r="QZ2418" s="1"/>
      <c r="VF2418" s="1"/>
      <c r="VT2418" s="1"/>
    </row>
    <row r="2419" spans="14:592" ht="15" thickBot="1" x14ac:dyDescent="0.35">
      <c r="N2419" s="1"/>
      <c r="O2419" s="34"/>
      <c r="Q2419" s="35"/>
      <c r="S2419" s="36"/>
      <c r="U2419" s="37"/>
      <c r="W2419" s="52"/>
      <c r="Y2419" s="53"/>
      <c r="AI2419" s="1"/>
      <c r="AJ2419" s="2"/>
      <c r="AO2419" s="7"/>
      <c r="AP2419" s="2"/>
      <c r="AS2419" s="1"/>
      <c r="AT2419" s="2"/>
      <c r="AY2419" s="7"/>
      <c r="AZ2419" s="2"/>
      <c r="BC2419" s="1"/>
      <c r="BD2419" s="2"/>
      <c r="BI2419" s="7"/>
      <c r="BJ2419" s="2"/>
      <c r="BM2419" s="1"/>
      <c r="BO2419" s="34"/>
      <c r="BQ2419" s="35"/>
      <c r="BS2419" s="1"/>
      <c r="BT2419" s="2"/>
      <c r="BY2419" s="7"/>
      <c r="BZ2419" s="2"/>
      <c r="CC2419" s="1"/>
      <c r="CD2419" s="2"/>
      <c r="CI2419" s="7"/>
      <c r="CJ2419" s="2"/>
      <c r="CM2419" s="1"/>
      <c r="CN2419" s="2"/>
      <c r="CS2419" s="7"/>
      <c r="CT2419" s="2"/>
      <c r="CW2419" s="1"/>
      <c r="CY2419" s="36"/>
      <c r="DA2419" s="37"/>
      <c r="DC2419" s="1"/>
      <c r="DD2419" s="2"/>
      <c r="DI2419" s="7"/>
      <c r="DJ2419" s="2"/>
      <c r="DM2419" s="1"/>
      <c r="DN2419" s="2"/>
      <c r="DS2419" s="7"/>
      <c r="DT2419" s="2"/>
      <c r="DW2419" s="1"/>
      <c r="DX2419" s="2"/>
      <c r="EC2419" s="7"/>
      <c r="ED2419" s="2"/>
      <c r="EG2419" s="1"/>
      <c r="EI2419" s="52"/>
      <c r="EK2419" s="53"/>
      <c r="EY2419" s="1"/>
      <c r="FU2419" s="1"/>
      <c r="FV2419" s="2"/>
      <c r="GA2419" s="7"/>
      <c r="GB2419" s="2"/>
      <c r="GE2419" s="1"/>
      <c r="GF2419" s="2"/>
      <c r="GK2419" s="7"/>
      <c r="GL2419" s="2"/>
      <c r="GO2419" s="1"/>
      <c r="GP2419" s="2"/>
      <c r="GU2419" s="7"/>
      <c r="GV2419" s="2"/>
      <c r="GY2419" s="1"/>
      <c r="HA2419" s="34"/>
      <c r="HC2419" s="35"/>
      <c r="HE2419" s="1"/>
      <c r="HF2419" s="2"/>
      <c r="HK2419" s="7"/>
      <c r="HL2419" s="2"/>
      <c r="HO2419" s="1"/>
      <c r="HP2419" s="2"/>
      <c r="HU2419" s="7"/>
      <c r="HV2419" s="2"/>
      <c r="HY2419" s="1"/>
      <c r="HZ2419" s="2"/>
      <c r="IE2419" s="7"/>
      <c r="IF2419" s="2"/>
      <c r="II2419" s="1"/>
      <c r="IK2419" s="36"/>
      <c r="IM2419" s="37"/>
      <c r="IO2419" s="1"/>
      <c r="IP2419" s="2"/>
      <c r="IU2419" s="7"/>
      <c r="IV2419" s="2"/>
      <c r="IY2419" s="1"/>
      <c r="IZ2419" s="2"/>
      <c r="JE2419" s="7"/>
      <c r="JF2419" s="2"/>
      <c r="JI2419" s="1"/>
      <c r="JJ2419" s="2"/>
      <c r="JO2419" s="7"/>
      <c r="JP2419" s="2"/>
      <c r="JS2419" s="1"/>
      <c r="JU2419" s="52"/>
      <c r="JW2419" s="53"/>
      <c r="JX2419" s="1"/>
      <c r="KG2419" s="1"/>
      <c r="KH2419" s="67"/>
      <c r="KJ2419" s="66"/>
      <c r="KL2419" s="65"/>
      <c r="KN2419" s="53"/>
      <c r="KP2419" s="64"/>
      <c r="KR2419" s="63"/>
      <c r="KV2419" s="1"/>
      <c r="KW2419" s="34"/>
      <c r="KY2419" s="35"/>
      <c r="LA2419" s="36"/>
      <c r="LC2419" s="37"/>
      <c r="LQ2419" s="1"/>
      <c r="LR2419" s="129"/>
      <c r="LS2419" s="129"/>
      <c r="LT2419" s="129"/>
      <c r="LU2419" s="129"/>
      <c r="LV2419" s="129"/>
      <c r="LW2419" s="129"/>
      <c r="LX2419" s="129"/>
      <c r="LY2419" s="129"/>
      <c r="LZ2419" s="129"/>
      <c r="MA2419" s="129"/>
      <c r="MB2419" s="129"/>
      <c r="MC2419" s="129"/>
      <c r="MD2419" s="129"/>
      <c r="ME2419" s="129"/>
      <c r="MF2419" s="129"/>
      <c r="MG2419" s="1"/>
      <c r="PC2419" s="1"/>
      <c r="PJ2419" s="14">
        <v>-0.12107713619133866</v>
      </c>
      <c r="PL2419" s="6">
        <v>1.1554131862219801</v>
      </c>
      <c r="PN2419" s="10">
        <v>-5.5687309971763844E-5</v>
      </c>
      <c r="PP2419" s="14">
        <v>-5.5687309971763844E-5</v>
      </c>
      <c r="PW2419" s="1"/>
      <c r="QD2419" s="14">
        <v>-0.12107713619133866</v>
      </c>
      <c r="QF2419" s="6">
        <v>1.1554094653689295</v>
      </c>
      <c r="QH2419" s="10">
        <v>1.8628413411223035E-5</v>
      </c>
      <c r="QJ2419" s="14">
        <v>1.8628413411223035E-5</v>
      </c>
      <c r="QQ2419" s="1"/>
      <c r="QR2419" s="17">
        <v>-3.7058896560540811E-5</v>
      </c>
      <c r="QS2419" s="11"/>
      <c r="QT2419" s="11"/>
      <c r="QU2419" s="11"/>
      <c r="QV2419" s="11"/>
      <c r="QW2419" s="11"/>
      <c r="QX2419" s="11"/>
      <c r="QY2419" s="11"/>
      <c r="QZ2419" s="1"/>
      <c r="VF2419" s="1"/>
      <c r="VT2419" s="1"/>
    </row>
    <row r="2420" spans="14:592" ht="15" thickBot="1" x14ac:dyDescent="0.35">
      <c r="N2420" s="1"/>
      <c r="O2420" s="34"/>
      <c r="Q2420" s="35"/>
      <c r="S2420" s="36"/>
      <c r="U2420" s="37"/>
      <c r="W2420" s="52"/>
      <c r="Y2420" s="53"/>
      <c r="AI2420" s="1"/>
      <c r="AJ2420" s="2"/>
      <c r="AO2420" s="7"/>
      <c r="AP2420" s="2"/>
      <c r="AS2420" s="1"/>
      <c r="AT2420" s="2"/>
      <c r="AY2420" s="7"/>
      <c r="AZ2420" s="2"/>
      <c r="BC2420" s="1"/>
      <c r="BD2420" s="2"/>
      <c r="BI2420" s="7"/>
      <c r="BJ2420" s="2"/>
      <c r="BM2420" s="1"/>
      <c r="BO2420" s="34"/>
      <c r="BQ2420" s="35"/>
      <c r="BS2420" s="1"/>
      <c r="BT2420" s="2"/>
      <c r="BY2420" s="7"/>
      <c r="BZ2420" s="2"/>
      <c r="CC2420" s="1"/>
      <c r="CD2420" s="2"/>
      <c r="CI2420" s="7"/>
      <c r="CJ2420" s="2"/>
      <c r="CM2420" s="1"/>
      <c r="CN2420" s="2"/>
      <c r="CS2420" s="7"/>
      <c r="CT2420" s="2"/>
      <c r="CW2420" s="1"/>
      <c r="CY2420" s="36"/>
      <c r="DA2420" s="37"/>
      <c r="DC2420" s="1"/>
      <c r="DD2420" s="2"/>
      <c r="DI2420" s="7"/>
      <c r="DJ2420" s="2"/>
      <c r="DM2420" s="1"/>
      <c r="DN2420" s="2"/>
      <c r="DS2420" s="7"/>
      <c r="DT2420" s="2"/>
      <c r="DW2420" s="1"/>
      <c r="DX2420" s="2"/>
      <c r="EC2420" s="7"/>
      <c r="ED2420" s="2"/>
      <c r="EG2420" s="1"/>
      <c r="EI2420" s="52"/>
      <c r="EK2420" s="53"/>
      <c r="FU2420" s="1"/>
      <c r="FV2420" s="2"/>
      <c r="GA2420" s="7"/>
      <c r="GB2420" s="2"/>
      <c r="GE2420" s="1"/>
      <c r="GF2420" s="2"/>
      <c r="GK2420" s="7"/>
      <c r="GL2420" s="2"/>
      <c r="GO2420" s="1"/>
      <c r="GP2420" s="2"/>
      <c r="GU2420" s="7"/>
      <c r="GV2420" s="2"/>
      <c r="GY2420" s="1"/>
      <c r="HA2420" s="34"/>
      <c r="HC2420" s="35"/>
      <c r="HE2420" s="1"/>
      <c r="HF2420" s="2"/>
      <c r="HK2420" s="7"/>
      <c r="HL2420" s="2"/>
      <c r="HO2420" s="1"/>
      <c r="HP2420" s="2"/>
      <c r="HU2420" s="7"/>
      <c r="HV2420" s="2"/>
      <c r="HY2420" s="1"/>
      <c r="HZ2420" s="2"/>
      <c r="IE2420" s="7"/>
      <c r="IF2420" s="2"/>
      <c r="II2420" s="1"/>
      <c r="IK2420" s="36"/>
      <c r="IM2420" s="37"/>
      <c r="IO2420" s="1"/>
      <c r="IP2420" s="2"/>
      <c r="IU2420" s="7"/>
      <c r="IV2420" s="2"/>
      <c r="IY2420" s="1"/>
      <c r="IZ2420" s="2"/>
      <c r="JE2420" s="7"/>
      <c r="JF2420" s="2"/>
      <c r="JI2420" s="1"/>
      <c r="JJ2420" s="2"/>
      <c r="JO2420" s="7"/>
      <c r="JP2420" s="2"/>
      <c r="JS2420" s="1"/>
      <c r="JU2420" s="52"/>
      <c r="JW2420" s="53"/>
      <c r="JX2420" s="1"/>
      <c r="KG2420" s="1"/>
      <c r="KH2420" s="67"/>
      <c r="KJ2420" s="66"/>
      <c r="KL2420" s="65"/>
      <c r="KN2420" s="53"/>
      <c r="KP2420" s="64"/>
      <c r="KR2420" s="63"/>
      <c r="KV2420" s="1"/>
      <c r="KW2420" s="34"/>
      <c r="KY2420" s="35"/>
      <c r="LA2420" s="36"/>
      <c r="LC2420" s="37"/>
      <c r="LQ2420" s="1"/>
      <c r="LR2420" s="129"/>
      <c r="LS2420" s="129"/>
      <c r="LT2420" s="129"/>
      <c r="LU2420" s="129"/>
      <c r="LV2420" s="129"/>
      <c r="LW2420" s="129"/>
      <c r="LX2420" s="129"/>
      <c r="LY2420" s="129"/>
      <c r="LZ2420" s="129"/>
      <c r="MA2420" s="129"/>
      <c r="MB2420" s="129"/>
      <c r="MC2420" s="129"/>
      <c r="MD2420" s="129"/>
      <c r="ME2420" s="129"/>
      <c r="MF2420" s="129"/>
      <c r="MG2420" s="1"/>
      <c r="PC2420" s="1"/>
      <c r="PD2420" t="s">
        <v>11</v>
      </c>
      <c r="PL2420" s="2"/>
      <c r="PN2420" s="7"/>
      <c r="PO2420" t="s">
        <v>75</v>
      </c>
      <c r="PW2420" s="1"/>
      <c r="PX2420" t="s">
        <v>11</v>
      </c>
      <c r="QF2420" s="2"/>
      <c r="QH2420" s="7"/>
      <c r="QI2420" t="s">
        <v>75</v>
      </c>
      <c r="QQ2420" s="1"/>
      <c r="QR2420" s="11" t="s">
        <v>13</v>
      </c>
      <c r="QS2420" s="11"/>
      <c r="QT2420" s="11"/>
      <c r="QU2420" s="11"/>
      <c r="QV2420" s="11"/>
      <c r="QW2420" s="11"/>
      <c r="QX2420" s="11"/>
      <c r="QY2420" s="11"/>
      <c r="QZ2420" s="1"/>
      <c r="VF2420" s="1"/>
      <c r="VT2420" s="1"/>
    </row>
    <row r="2421" spans="14:592" x14ac:dyDescent="0.3">
      <c r="N2421" s="1"/>
      <c r="O2421" s="34"/>
      <c r="Q2421" s="35"/>
      <c r="S2421" s="36"/>
      <c r="U2421" s="37"/>
      <c r="W2421" s="52"/>
      <c r="Y2421" s="53"/>
      <c r="AI2421" s="1"/>
      <c r="AJ2421" s="2"/>
      <c r="AL2421" s="7"/>
      <c r="AM2421" s="7"/>
      <c r="AN2421" s="7"/>
      <c r="AO2421" s="7"/>
      <c r="AP2421" s="2"/>
      <c r="AQ2421" s="7"/>
      <c r="AR2421" s="7"/>
      <c r="AS2421" s="1"/>
      <c r="AT2421" s="2"/>
      <c r="AV2421" s="7"/>
      <c r="AW2421" s="7"/>
      <c r="AX2421" s="7"/>
      <c r="AY2421" s="7"/>
      <c r="AZ2421" s="2"/>
      <c r="BA2421" s="7"/>
      <c r="BB2421" s="7"/>
      <c r="BC2421" s="1"/>
      <c r="BD2421" s="2"/>
      <c r="BF2421" s="7"/>
      <c r="BG2421" s="7"/>
      <c r="BH2421" s="7"/>
      <c r="BI2421" s="7"/>
      <c r="BJ2421" s="2"/>
      <c r="BK2421" s="7"/>
      <c r="BL2421" s="7"/>
      <c r="BM2421" s="1"/>
      <c r="BO2421" s="34"/>
      <c r="BQ2421" s="35"/>
      <c r="BS2421" s="1"/>
      <c r="BT2421" s="2"/>
      <c r="BV2421" s="7"/>
      <c r="BW2421" s="7"/>
      <c r="BX2421" s="7"/>
      <c r="BY2421" s="7"/>
      <c r="BZ2421" s="2"/>
      <c r="CA2421" s="7"/>
      <c r="CB2421" s="7"/>
      <c r="CC2421" s="1"/>
      <c r="CD2421" s="2"/>
      <c r="CF2421" s="7"/>
      <c r="CG2421" s="7"/>
      <c r="CH2421" s="7"/>
      <c r="CI2421" s="7"/>
      <c r="CJ2421" s="2"/>
      <c r="CK2421" s="7"/>
      <c r="CL2421" s="7"/>
      <c r="CM2421" s="1"/>
      <c r="CN2421" s="2"/>
      <c r="CP2421" s="7"/>
      <c r="CQ2421" s="7"/>
      <c r="CR2421" s="7"/>
      <c r="CS2421" s="7"/>
      <c r="CT2421" s="2"/>
      <c r="CU2421" s="7"/>
      <c r="CV2421" s="7"/>
      <c r="CW2421" s="1"/>
      <c r="CY2421" s="36"/>
      <c r="DA2421" s="37"/>
      <c r="DC2421" s="1"/>
      <c r="DD2421" s="2"/>
      <c r="DF2421" s="7"/>
      <c r="DG2421" s="7"/>
      <c r="DH2421" s="7"/>
      <c r="DI2421" s="7"/>
      <c r="DJ2421" s="2"/>
      <c r="DK2421" s="7"/>
      <c r="DL2421" s="7"/>
      <c r="DM2421" s="1"/>
      <c r="DN2421" s="2"/>
      <c r="DP2421" s="7"/>
      <c r="DQ2421" s="7"/>
      <c r="DR2421" s="7"/>
      <c r="DS2421" s="7"/>
      <c r="DT2421" s="2"/>
      <c r="DU2421" s="7"/>
      <c r="DV2421" s="7"/>
      <c r="DW2421" s="1"/>
      <c r="DX2421" s="2"/>
      <c r="DZ2421" s="7"/>
      <c r="EA2421" s="7"/>
      <c r="EB2421" s="7"/>
      <c r="EC2421" s="7"/>
      <c r="ED2421" s="2"/>
      <c r="EE2421" s="7"/>
      <c r="EF2421" s="7"/>
      <c r="EG2421" s="1"/>
      <c r="EI2421" s="52"/>
      <c r="EK2421" s="53"/>
      <c r="EY2421" s="1"/>
      <c r="FU2421" s="1"/>
      <c r="FV2421" s="2"/>
      <c r="FX2421" s="7"/>
      <c r="FY2421" s="7"/>
      <c r="FZ2421" s="7"/>
      <c r="GA2421" s="7"/>
      <c r="GB2421" s="2"/>
      <c r="GC2421" s="7"/>
      <c r="GD2421" s="7"/>
      <c r="GE2421" s="1"/>
      <c r="GF2421" s="2"/>
      <c r="GH2421" s="7"/>
      <c r="GI2421" s="7"/>
      <c r="GJ2421" s="7"/>
      <c r="GK2421" s="7"/>
      <c r="GL2421" s="2"/>
      <c r="GM2421" s="7"/>
      <c r="GN2421" s="7"/>
      <c r="GO2421" s="1"/>
      <c r="GP2421" s="2"/>
      <c r="GR2421" s="7"/>
      <c r="GS2421" s="7"/>
      <c r="GT2421" s="7"/>
      <c r="GU2421" s="7"/>
      <c r="GV2421" s="2"/>
      <c r="GW2421" s="7"/>
      <c r="GX2421" s="7"/>
      <c r="GY2421" s="1"/>
      <c r="HA2421" s="34"/>
      <c r="HC2421" s="35"/>
      <c r="HE2421" s="1"/>
      <c r="HF2421" s="2"/>
      <c r="HH2421" s="7"/>
      <c r="HI2421" s="7"/>
      <c r="HJ2421" s="7"/>
      <c r="HK2421" s="7"/>
      <c r="HL2421" s="2"/>
      <c r="HM2421" s="7"/>
      <c r="HN2421" s="7"/>
      <c r="HO2421" s="1"/>
      <c r="HP2421" s="2"/>
      <c r="HR2421" s="7"/>
      <c r="HS2421" s="7"/>
      <c r="HT2421" s="7"/>
      <c r="HU2421" s="7"/>
      <c r="HV2421" s="2"/>
      <c r="HW2421" s="7"/>
      <c r="HX2421" s="7"/>
      <c r="HY2421" s="1"/>
      <c r="HZ2421" s="2"/>
      <c r="IB2421" s="7"/>
      <c r="IC2421" s="7"/>
      <c r="ID2421" s="7"/>
      <c r="IE2421" s="7"/>
      <c r="IF2421" s="2"/>
      <c r="IG2421" s="7"/>
      <c r="IH2421" s="7"/>
      <c r="II2421" s="1"/>
      <c r="IK2421" s="36"/>
      <c r="IM2421" s="37"/>
      <c r="IO2421" s="1"/>
      <c r="IP2421" s="2"/>
      <c r="IR2421" s="7"/>
      <c r="IS2421" s="7"/>
      <c r="IT2421" s="7"/>
      <c r="IU2421" s="7"/>
      <c r="IV2421" s="2"/>
      <c r="IW2421" s="7"/>
      <c r="IX2421" s="7"/>
      <c r="IY2421" s="1"/>
      <c r="IZ2421" s="2"/>
      <c r="JB2421" s="7"/>
      <c r="JC2421" s="7"/>
      <c r="JD2421" s="7"/>
      <c r="JE2421" s="7"/>
      <c r="JF2421" s="2"/>
      <c r="JG2421" s="7"/>
      <c r="JH2421" s="7"/>
      <c r="JI2421" s="1"/>
      <c r="JJ2421" s="2"/>
      <c r="JL2421" s="7"/>
      <c r="JM2421" s="7"/>
      <c r="JN2421" s="7"/>
      <c r="JO2421" s="7"/>
      <c r="JP2421" s="2"/>
      <c r="JQ2421" s="7"/>
      <c r="JR2421" s="7"/>
      <c r="JS2421" s="1"/>
      <c r="JU2421" s="52"/>
      <c r="JW2421" s="53"/>
      <c r="JX2421" s="1"/>
      <c r="KG2421" s="1"/>
      <c r="KH2421" s="67"/>
      <c r="KJ2421" s="66"/>
      <c r="KL2421" s="65"/>
      <c r="KN2421" s="53"/>
      <c r="KP2421" s="64"/>
      <c r="KR2421" s="63"/>
      <c r="KV2421" s="1"/>
      <c r="KW2421" s="34"/>
      <c r="KY2421" s="35"/>
      <c r="LA2421" s="36"/>
      <c r="LC2421" s="37"/>
      <c r="LQ2421" s="1"/>
      <c r="LR2421" s="129"/>
      <c r="LS2421" s="129"/>
      <c r="LT2421" s="129"/>
      <c r="LU2421" s="129"/>
      <c r="LV2421" s="129"/>
      <c r="LW2421" s="129"/>
      <c r="LX2421" s="129"/>
      <c r="LY2421" s="129"/>
      <c r="LZ2421" s="129"/>
      <c r="MA2421" s="129"/>
      <c r="MB2421" s="129"/>
      <c r="MC2421" s="129"/>
      <c r="MD2421" s="129"/>
      <c r="ME2421" s="129"/>
      <c r="MF2421" s="129"/>
      <c r="MG2421" s="1"/>
      <c r="PC2421" s="1"/>
      <c r="PD2421" s="18">
        <v>-6.5443267767995902E-2</v>
      </c>
      <c r="PE2421" s="19">
        <v>-3.8587741467173246E-2</v>
      </c>
      <c r="PF2421" s="19">
        <v>-0.46405303947699345</v>
      </c>
      <c r="PG2421" s="19">
        <v>-0.38609492282537439</v>
      </c>
      <c r="PH2421" s="19">
        <v>-5.8099374970023092E-2</v>
      </c>
      <c r="PI2421" s="19">
        <v>0.27715296350755786</v>
      </c>
      <c r="PJ2421" s="19">
        <v>-0.31952467752293856</v>
      </c>
      <c r="PK2421" s="20">
        <v>0.3494670826495741</v>
      </c>
      <c r="PL2421" s="2"/>
      <c r="PN2421" s="7"/>
      <c r="PO2421" s="18">
        <f t="array" ref="PO2421:PV2423">MMULT(PN2417:PN2419,TRANSPOSE(PL2426:PL2433))</f>
        <v>1.7786092634576491E-4</v>
      </c>
      <c r="PP2421" s="19">
        <v>1.4323530254089082E-5</v>
      </c>
      <c r="PQ2421" s="19">
        <v>-1.1747801713760771E-4</v>
      </c>
      <c r="PR2421" s="19">
        <v>8.0298049963211041E-5</v>
      </c>
      <c r="PS2421" s="19">
        <v>-6.2027568123966322E-5</v>
      </c>
      <c r="PT2421" s="19">
        <v>1.5077791359920729E-5</v>
      </c>
      <c r="PU2421" s="19">
        <v>-1.0357136199755122E-5</v>
      </c>
      <c r="PV2421" s="20">
        <v>-6.1486936782731425E-5</v>
      </c>
      <c r="PW2421" s="1"/>
      <c r="PX2421" s="18">
        <f t="array" ref="PX2421:QE2423">PD2421:PK2423</f>
        <v>-6.5443267767995902E-2</v>
      </c>
      <c r="PY2421" s="19">
        <v>-3.8587741467173246E-2</v>
      </c>
      <c r="PZ2421" s="19">
        <v>-0.46405303947699345</v>
      </c>
      <c r="QA2421" s="19">
        <v>-0.38609492282537439</v>
      </c>
      <c r="QB2421" s="19">
        <v>-5.8099374970023092E-2</v>
      </c>
      <c r="QC2421" s="19">
        <v>0.27715296350755786</v>
      </c>
      <c r="QD2421" s="19">
        <v>-0.31952467752293856</v>
      </c>
      <c r="QE2421" s="20">
        <v>0.3494670826495741</v>
      </c>
      <c r="QF2421" s="2"/>
      <c r="QH2421" s="7"/>
      <c r="QI2421" s="18">
        <f t="array" ref="QI2421:QP2423">MMULT(QH2417:QH2419,TRANSPOSE(QF2426:QF2433))</f>
        <v>-3.5539992714917443E-6</v>
      </c>
      <c r="QJ2421" s="19">
        <v>-2.862150016061174E-7</v>
      </c>
      <c r="QK2421" s="19">
        <v>2.34743225041956E-6</v>
      </c>
      <c r="QL2421" s="19">
        <v>-1.6045024084725534E-6</v>
      </c>
      <c r="QM2421" s="19">
        <v>1.239426005995846E-6</v>
      </c>
      <c r="QN2421" s="19">
        <v>-3.0128194818416305E-7</v>
      </c>
      <c r="QO2421" s="19">
        <v>2.0695576694446298E-7</v>
      </c>
      <c r="QP2421" s="20">
        <v>1.2286276017412818E-6</v>
      </c>
      <c r="QQ2421" s="1"/>
      <c r="QR2421" s="26">
        <f t="array" ref="QR2421:QY2423">PO2421:PV2423+QI2421:QP2423</f>
        <v>1.7430692707427317E-4</v>
      </c>
      <c r="QS2421" s="27">
        <v>1.4037315252482966E-5</v>
      </c>
      <c r="QT2421" s="27">
        <v>-1.1513058488718815E-4</v>
      </c>
      <c r="QU2421" s="27">
        <v>7.8693547554738489E-5</v>
      </c>
      <c r="QV2421" s="27">
        <v>-6.0788142117970476E-5</v>
      </c>
      <c r="QW2421" s="27">
        <v>1.4776509411736566E-5</v>
      </c>
      <c r="QX2421" s="27">
        <v>-1.015018043281066E-5</v>
      </c>
      <c r="QY2421" s="28">
        <v>-6.0258309180990141E-5</v>
      </c>
      <c r="QZ2421" s="1"/>
      <c r="VF2421" s="1"/>
      <c r="VT2421" s="1"/>
    </row>
    <row r="2422" spans="14:592" x14ac:dyDescent="0.3">
      <c r="N2422" s="1"/>
      <c r="O2422" s="34"/>
      <c r="Q2422" s="35"/>
      <c r="S2422" s="36"/>
      <c r="U2422" s="37"/>
      <c r="W2422" s="52"/>
      <c r="Y2422" s="53"/>
      <c r="AI2422" s="1"/>
      <c r="AJ2422" s="2"/>
      <c r="AL2422" s="7"/>
      <c r="AP2422" s="2"/>
      <c r="AR2422" s="7"/>
      <c r="AS2422" s="1"/>
      <c r="AT2422" s="2"/>
      <c r="AV2422" s="7"/>
      <c r="AZ2422" s="2"/>
      <c r="BB2422" s="7"/>
      <c r="BC2422" s="1"/>
      <c r="BD2422" s="2"/>
      <c r="BF2422" s="7"/>
      <c r="BJ2422" s="2"/>
      <c r="BL2422" s="7"/>
      <c r="BM2422" s="1"/>
      <c r="BO2422" s="34"/>
      <c r="BQ2422" s="35"/>
      <c r="BS2422" s="1"/>
      <c r="BT2422" s="2"/>
      <c r="BV2422" s="7"/>
      <c r="BZ2422" s="2"/>
      <c r="CB2422" s="7"/>
      <c r="CC2422" s="1"/>
      <c r="CD2422" s="2"/>
      <c r="CF2422" s="7"/>
      <c r="CJ2422" s="2"/>
      <c r="CL2422" s="7"/>
      <c r="CM2422" s="1"/>
      <c r="CN2422" s="2"/>
      <c r="CP2422" s="7"/>
      <c r="CT2422" s="2"/>
      <c r="CV2422" s="7"/>
      <c r="CW2422" s="1"/>
      <c r="CY2422" s="36"/>
      <c r="DA2422" s="37"/>
      <c r="DC2422" s="1"/>
      <c r="DD2422" s="2"/>
      <c r="DF2422" s="7"/>
      <c r="DJ2422" s="2"/>
      <c r="DL2422" s="7"/>
      <c r="DM2422" s="1"/>
      <c r="DN2422" s="2"/>
      <c r="DP2422" s="7"/>
      <c r="DT2422" s="2"/>
      <c r="DV2422" s="7"/>
      <c r="DW2422" s="1"/>
      <c r="DX2422" s="2"/>
      <c r="DZ2422" s="7"/>
      <c r="ED2422" s="2"/>
      <c r="EF2422" s="7"/>
      <c r="EG2422" s="1"/>
      <c r="EI2422" s="52"/>
      <c r="EK2422" s="53"/>
      <c r="FU2422" s="1"/>
      <c r="FV2422" s="2"/>
      <c r="FX2422" s="7"/>
      <c r="GB2422" s="2"/>
      <c r="GD2422" s="7"/>
      <c r="GE2422" s="1"/>
      <c r="GF2422" s="2"/>
      <c r="GH2422" s="7"/>
      <c r="GL2422" s="2"/>
      <c r="GN2422" s="7"/>
      <c r="GO2422" s="1"/>
      <c r="GP2422" s="2"/>
      <c r="GR2422" s="7"/>
      <c r="GV2422" s="2"/>
      <c r="GX2422" s="7"/>
      <c r="GY2422" s="1"/>
      <c r="HA2422" s="34"/>
      <c r="HC2422" s="35"/>
      <c r="HE2422" s="1"/>
      <c r="HF2422" s="2"/>
      <c r="HH2422" s="7"/>
      <c r="HL2422" s="2"/>
      <c r="HN2422" s="7"/>
      <c r="HO2422" s="1"/>
      <c r="HP2422" s="2"/>
      <c r="HR2422" s="7"/>
      <c r="HV2422" s="2"/>
      <c r="HX2422" s="7"/>
      <c r="HY2422" s="1"/>
      <c r="HZ2422" s="2"/>
      <c r="IB2422" s="7"/>
      <c r="IF2422" s="2"/>
      <c r="IH2422" s="7"/>
      <c r="II2422" s="1"/>
      <c r="IK2422" s="36"/>
      <c r="IM2422" s="37"/>
      <c r="IO2422" s="1"/>
      <c r="IP2422" s="2"/>
      <c r="IR2422" s="7"/>
      <c r="IV2422" s="2"/>
      <c r="IX2422" s="7"/>
      <c r="IY2422" s="1"/>
      <c r="IZ2422" s="2"/>
      <c r="JB2422" s="7"/>
      <c r="JF2422" s="2"/>
      <c r="JH2422" s="7"/>
      <c r="JI2422" s="1"/>
      <c r="JJ2422" s="2"/>
      <c r="JL2422" s="7"/>
      <c r="JP2422" s="2"/>
      <c r="JR2422" s="7"/>
      <c r="JS2422" s="1"/>
      <c r="JU2422" s="52"/>
      <c r="JW2422" s="53"/>
      <c r="JX2422" s="1"/>
      <c r="KG2422" s="1"/>
      <c r="KH2422" s="67"/>
      <c r="KJ2422" s="66"/>
      <c r="KL2422" s="65"/>
      <c r="KN2422" s="53"/>
      <c r="KP2422" s="64"/>
      <c r="KR2422" s="63"/>
      <c r="KV2422" s="1"/>
      <c r="KW2422" s="34"/>
      <c r="KY2422" s="35"/>
      <c r="LA2422" s="36"/>
      <c r="LC2422" s="37"/>
      <c r="LQ2422" s="1"/>
      <c r="LR2422" s="129"/>
      <c r="LS2422" s="129"/>
      <c r="LT2422" s="129"/>
      <c r="LU2422" s="129"/>
      <c r="LV2422" s="129"/>
      <c r="LW2422" s="129"/>
      <c r="LX2422" s="129"/>
      <c r="LY2422" s="129"/>
      <c r="LZ2422" s="129"/>
      <c r="MA2422" s="129"/>
      <c r="MB2422" s="129"/>
      <c r="MC2422" s="129"/>
      <c r="MD2422" s="129"/>
      <c r="ME2422" s="129"/>
      <c r="MF2422" s="129"/>
      <c r="MG2422" s="1"/>
      <c r="PC2422" s="1"/>
      <c r="PD2422" s="21">
        <v>-6.5796028919045513E-2</v>
      </c>
      <c r="PE2422">
        <v>0.13978021371997315</v>
      </c>
      <c r="PF2422">
        <v>0.15098295761476344</v>
      </c>
      <c r="PG2422">
        <v>0.15902259650737052</v>
      </c>
      <c r="PH2422">
        <v>-0.2308277878699983</v>
      </c>
      <c r="PI2422">
        <v>-0.21880075969085896</v>
      </c>
      <c r="PJ2422">
        <v>0.17587284741340015</v>
      </c>
      <c r="PK2422" s="22">
        <v>-0.97199119369943043</v>
      </c>
      <c r="PL2422" s="2"/>
      <c r="PN2422" s="7"/>
      <c r="PO2422" s="21">
        <v>-3.2016818500035961E-4</v>
      </c>
      <c r="PP2422">
        <v>-2.57838457185042E-5</v>
      </c>
      <c r="PQ2422">
        <v>2.114726617990799E-4</v>
      </c>
      <c r="PR2422">
        <v>-1.4454484997908387E-4</v>
      </c>
      <c r="PS2422">
        <v>1.1165608047958608E-4</v>
      </c>
      <c r="PT2422">
        <v>-2.7141594237147471E-5</v>
      </c>
      <c r="PU2422">
        <v>1.8643923468782035E-5</v>
      </c>
      <c r="PV2422" s="22">
        <v>1.106828877787846E-4</v>
      </c>
      <c r="PW2422" s="1"/>
      <c r="PX2422" s="21">
        <v>-6.5796028919045513E-2</v>
      </c>
      <c r="PY2422">
        <v>0.13978021371997315</v>
      </c>
      <c r="PZ2422">
        <v>0.15098295761476344</v>
      </c>
      <c r="QA2422">
        <v>0.15902259650737052</v>
      </c>
      <c r="QB2422">
        <v>-0.2308277878699983</v>
      </c>
      <c r="QC2422">
        <v>-0.21880075969085896</v>
      </c>
      <c r="QD2422">
        <v>0.17587284741340015</v>
      </c>
      <c r="QE2422" s="22">
        <v>-0.97199119369943043</v>
      </c>
      <c r="QF2422" s="2"/>
      <c r="QH2422" s="7"/>
      <c r="QI2422" s="21">
        <v>5.1158367423372726E-5</v>
      </c>
      <c r="QJ2422">
        <v>4.1199480066581615E-6</v>
      </c>
      <c r="QK2422">
        <v>-3.3790328133081477E-5</v>
      </c>
      <c r="QL2422">
        <v>2.3096156603845279E-5</v>
      </c>
      <c r="QM2422">
        <v>-1.7841030952773552E-5</v>
      </c>
      <c r="QN2422">
        <v>4.3368305466099647E-6</v>
      </c>
      <c r="QO2422">
        <v>-2.9790437073687867E-6</v>
      </c>
      <c r="QP2422" s="22">
        <v>-1.7685592335531167E-5</v>
      </c>
      <c r="QQ2422" s="1"/>
      <c r="QR2422" s="29">
        <v>-2.6900981757698686E-4</v>
      </c>
      <c r="QS2422" s="11">
        <v>-2.1663897711846038E-5</v>
      </c>
      <c r="QT2422" s="11">
        <v>1.7768233366599842E-4</v>
      </c>
      <c r="QU2422" s="11">
        <v>-1.2144869337523859E-4</v>
      </c>
      <c r="QV2422" s="11">
        <v>9.3815049526812524E-5</v>
      </c>
      <c r="QW2422" s="11">
        <v>-2.2804763690537506E-5</v>
      </c>
      <c r="QX2422" s="11">
        <v>1.566487976141325E-5</v>
      </c>
      <c r="QY2422" s="30">
        <v>9.299729544325343E-5</v>
      </c>
      <c r="QZ2422" s="1"/>
      <c r="VF2422" s="1"/>
      <c r="VT2422" s="1"/>
    </row>
    <row r="2423" spans="14:592" ht="15" thickBot="1" x14ac:dyDescent="0.35">
      <c r="N2423" s="1"/>
      <c r="O2423" s="34"/>
      <c r="Q2423" s="35"/>
      <c r="S2423" s="36"/>
      <c r="U2423" s="37"/>
      <c r="W2423" s="52"/>
      <c r="Y2423" s="53"/>
      <c r="AI2423" s="1"/>
      <c r="AJ2423" s="2"/>
      <c r="AL2423" s="7"/>
      <c r="AP2423" s="2"/>
      <c r="AR2423" s="7"/>
      <c r="AS2423" s="1"/>
      <c r="AT2423" s="2"/>
      <c r="AV2423" s="7"/>
      <c r="AZ2423" s="2"/>
      <c r="BB2423" s="7"/>
      <c r="BC2423" s="1"/>
      <c r="BD2423" s="2"/>
      <c r="BF2423" s="7"/>
      <c r="BJ2423" s="2"/>
      <c r="BL2423" s="7"/>
      <c r="BM2423" s="1"/>
      <c r="BO2423" s="34"/>
      <c r="BQ2423" s="35"/>
      <c r="BS2423" s="1"/>
      <c r="BT2423" s="2"/>
      <c r="BV2423" s="7"/>
      <c r="BZ2423" s="2"/>
      <c r="CB2423" s="7"/>
      <c r="CC2423" s="1"/>
      <c r="CD2423" s="2"/>
      <c r="CF2423" s="7"/>
      <c r="CJ2423" s="2"/>
      <c r="CL2423" s="7"/>
      <c r="CM2423" s="1"/>
      <c r="CN2423" s="2"/>
      <c r="CP2423" s="7"/>
      <c r="CT2423" s="2"/>
      <c r="CV2423" s="7"/>
      <c r="CW2423" s="1"/>
      <c r="CY2423" s="36"/>
      <c r="DA2423" s="37"/>
      <c r="DC2423" s="1"/>
      <c r="DD2423" s="2"/>
      <c r="DF2423" s="7"/>
      <c r="DJ2423" s="2"/>
      <c r="DL2423" s="7"/>
      <c r="DM2423" s="1"/>
      <c r="DN2423" s="2"/>
      <c r="DP2423" s="7"/>
      <c r="DT2423" s="2"/>
      <c r="DV2423" s="7"/>
      <c r="DW2423" s="1"/>
      <c r="DX2423" s="2"/>
      <c r="DZ2423" s="7"/>
      <c r="ED2423" s="2"/>
      <c r="EF2423" s="7"/>
      <c r="EG2423" s="1"/>
      <c r="EI2423" s="52"/>
      <c r="EK2423" s="53"/>
      <c r="EY2423" s="1"/>
      <c r="FU2423" s="1"/>
      <c r="FV2423" s="2"/>
      <c r="FX2423" s="7"/>
      <c r="GB2423" s="2"/>
      <c r="GD2423" s="7"/>
      <c r="GE2423" s="1"/>
      <c r="GF2423" s="2"/>
      <c r="GH2423" s="7"/>
      <c r="GL2423" s="2"/>
      <c r="GN2423" s="7"/>
      <c r="GO2423" s="1"/>
      <c r="GP2423" s="2"/>
      <c r="GR2423" s="7"/>
      <c r="GV2423" s="2"/>
      <c r="GX2423" s="7"/>
      <c r="GY2423" s="1"/>
      <c r="HA2423" s="34"/>
      <c r="HC2423" s="35"/>
      <c r="HE2423" s="1"/>
      <c r="HF2423" s="2"/>
      <c r="HH2423" s="7"/>
      <c r="HL2423" s="2"/>
      <c r="HN2423" s="7"/>
      <c r="HO2423" s="1"/>
      <c r="HP2423" s="2"/>
      <c r="HR2423" s="7"/>
      <c r="HV2423" s="2"/>
      <c r="HX2423" s="7"/>
      <c r="HY2423" s="1"/>
      <c r="HZ2423" s="2"/>
      <c r="IB2423" s="7"/>
      <c r="IF2423" s="2"/>
      <c r="IH2423" s="7"/>
      <c r="II2423" s="1"/>
      <c r="IK2423" s="36"/>
      <c r="IM2423" s="37"/>
      <c r="IO2423" s="1"/>
      <c r="IP2423" s="2"/>
      <c r="IR2423" s="7"/>
      <c r="IV2423" s="2"/>
      <c r="IX2423" s="7"/>
      <c r="IY2423" s="1"/>
      <c r="IZ2423" s="2"/>
      <c r="JB2423" s="7"/>
      <c r="JF2423" s="2"/>
      <c r="JH2423" s="7"/>
      <c r="JI2423" s="1"/>
      <c r="JJ2423" s="2"/>
      <c r="JL2423" s="7"/>
      <c r="JP2423" s="2"/>
      <c r="JR2423" s="7"/>
      <c r="JS2423" s="1"/>
      <c r="JU2423" s="52"/>
      <c r="JW2423" s="53"/>
      <c r="JX2423" s="1"/>
      <c r="KG2423" s="1"/>
      <c r="KH2423" s="67"/>
      <c r="KJ2423" s="66"/>
      <c r="KL2423" s="65"/>
      <c r="KN2423" s="53"/>
      <c r="KP2423" s="64"/>
      <c r="KR2423" s="63"/>
      <c r="KV2423" s="1"/>
      <c r="KW2423" s="34"/>
      <c r="KY2423" s="35"/>
      <c r="LA2423" s="36"/>
      <c r="LC2423" s="37"/>
      <c r="LQ2423" s="1"/>
      <c r="LR2423" s="129"/>
      <c r="LS2423" s="129"/>
      <c r="LT2423" s="129"/>
      <c r="LU2423" s="129"/>
      <c r="LV2423" s="129"/>
      <c r="LW2423" s="129"/>
      <c r="LX2423" s="129"/>
      <c r="LY2423" s="129"/>
      <c r="LZ2423" s="129"/>
      <c r="MA2423" s="129"/>
      <c r="MB2423" s="129"/>
      <c r="MC2423" s="129"/>
      <c r="MD2423" s="129"/>
      <c r="ME2423" s="129"/>
      <c r="MF2423" s="129"/>
      <c r="MG2423" s="1"/>
      <c r="PC2423" s="1"/>
      <c r="PD2423" s="23">
        <v>-3.4704956143278003E-2</v>
      </c>
      <c r="PE2423" s="24">
        <v>0.92827409265497518</v>
      </c>
      <c r="PF2423" s="24">
        <v>0.28766219995498199</v>
      </c>
      <c r="PG2423" s="24">
        <v>-0.71450896269943309</v>
      </c>
      <c r="PH2423" s="24">
        <v>-7.4626321748712976E-2</v>
      </c>
      <c r="PI2423" s="24">
        <v>0.99910231442944186</v>
      </c>
      <c r="PJ2423" s="24">
        <v>0.26816569010442065</v>
      </c>
      <c r="PK2423" s="25">
        <v>0.35317079258492429</v>
      </c>
      <c r="PL2423" s="2"/>
      <c r="PN2423" s="7"/>
      <c r="PO2423" s="23">
        <v>1.4230725865459467E-4</v>
      </c>
      <c r="PP2423" s="24">
        <v>1.1460315464415114E-5</v>
      </c>
      <c r="PQ2423" s="24">
        <v>-9.3994644661472176E-5</v>
      </c>
      <c r="PR2423" s="24">
        <v>6.4246800015872797E-5</v>
      </c>
      <c r="PS2423" s="24">
        <v>-4.9628512355619743E-5</v>
      </c>
      <c r="PT2423" s="24">
        <v>1.2063802877226739E-5</v>
      </c>
      <c r="PU2423" s="24">
        <v>-8.2867872690269114E-6</v>
      </c>
      <c r="PV2423" s="25">
        <v>-4.9195950996053166E-5</v>
      </c>
      <c r="PW2423" s="1"/>
      <c r="PX2423" s="23">
        <v>-3.4704956143278003E-2</v>
      </c>
      <c r="PY2423" s="24">
        <v>0.92827409265497518</v>
      </c>
      <c r="PZ2423" s="24">
        <v>0.28766219995498199</v>
      </c>
      <c r="QA2423" s="24">
        <v>-0.71450896269943309</v>
      </c>
      <c r="QB2423" s="24">
        <v>-7.4626321748712976E-2</v>
      </c>
      <c r="QC2423" s="24">
        <v>0.99910231442944186</v>
      </c>
      <c r="QD2423" s="24">
        <v>0.26816569010442065</v>
      </c>
      <c r="QE2423" s="25">
        <v>0.35317079258492429</v>
      </c>
      <c r="QF2423" s="2"/>
      <c r="QH2423" s="7"/>
      <c r="QI2423" s="23">
        <v>-4.760436815188099E-5</v>
      </c>
      <c r="QJ2423" s="24">
        <v>-3.8337330050520447E-6</v>
      </c>
      <c r="QK2423" s="24">
        <v>3.1442895882661921E-5</v>
      </c>
      <c r="QL2423" s="24">
        <v>-2.1491654195372727E-5</v>
      </c>
      <c r="QM2423" s="24">
        <v>1.6601604946777709E-5</v>
      </c>
      <c r="QN2423" s="24">
        <v>-4.0355485984258018E-6</v>
      </c>
      <c r="QO2423" s="24">
        <v>2.7720879404243241E-6</v>
      </c>
      <c r="QP2423" s="25">
        <v>1.6456964733789887E-5</v>
      </c>
      <c r="QQ2423" s="1"/>
      <c r="QR2423" s="31">
        <v>9.4702890502713672E-5</v>
      </c>
      <c r="QS2423" s="32">
        <v>7.6265824593630696E-6</v>
      </c>
      <c r="QT2423" s="32">
        <v>-6.2551748778810255E-5</v>
      </c>
      <c r="QU2423" s="32">
        <v>4.275514582050007E-5</v>
      </c>
      <c r="QV2423" s="32">
        <v>-3.3026907408842034E-5</v>
      </c>
      <c r="QW2423" s="32">
        <v>8.0282542788009385E-6</v>
      </c>
      <c r="QX2423" s="32">
        <v>-5.5146993286025869E-6</v>
      </c>
      <c r="QY2423" s="33">
        <v>-3.2738986262263275E-5</v>
      </c>
      <c r="QZ2423" s="1"/>
      <c r="VF2423" s="1"/>
      <c r="VT2423" s="1"/>
    </row>
    <row r="2424" spans="14:592" x14ac:dyDescent="0.3">
      <c r="N2424" s="1"/>
      <c r="O2424" s="34"/>
      <c r="Q2424" s="35"/>
      <c r="S2424" s="36"/>
      <c r="U2424" s="37"/>
      <c r="W2424" s="52"/>
      <c r="Y2424" s="53"/>
      <c r="AI2424" s="1"/>
      <c r="AJ2424" s="2"/>
      <c r="AL2424" s="7"/>
      <c r="AP2424" s="2"/>
      <c r="AR2424" s="7"/>
      <c r="AS2424" s="1"/>
      <c r="AT2424" s="2"/>
      <c r="AV2424" s="7"/>
      <c r="AZ2424" s="2"/>
      <c r="BB2424" s="7"/>
      <c r="BC2424" s="1"/>
      <c r="BD2424" s="2"/>
      <c r="BF2424" s="7"/>
      <c r="BJ2424" s="2"/>
      <c r="BL2424" s="7"/>
      <c r="BM2424" s="1"/>
      <c r="BO2424" s="34"/>
      <c r="BQ2424" s="35"/>
      <c r="BS2424" s="1"/>
      <c r="BT2424" s="2"/>
      <c r="BV2424" s="7"/>
      <c r="BZ2424" s="2"/>
      <c r="CB2424" s="7"/>
      <c r="CC2424" s="1"/>
      <c r="CD2424" s="2"/>
      <c r="CF2424" s="7"/>
      <c r="CJ2424" s="2"/>
      <c r="CL2424" s="7"/>
      <c r="CM2424" s="1"/>
      <c r="CN2424" s="2"/>
      <c r="CP2424" s="7"/>
      <c r="CT2424" s="2"/>
      <c r="CV2424" s="7"/>
      <c r="CW2424" s="1"/>
      <c r="CY2424" s="36"/>
      <c r="DA2424" s="37"/>
      <c r="DC2424" s="1"/>
      <c r="DD2424" s="2"/>
      <c r="DF2424" s="7"/>
      <c r="DJ2424" s="2"/>
      <c r="DL2424" s="7"/>
      <c r="DM2424" s="1"/>
      <c r="DN2424" s="2"/>
      <c r="DP2424" s="7"/>
      <c r="DT2424" s="2"/>
      <c r="DV2424" s="7"/>
      <c r="DW2424" s="1"/>
      <c r="DX2424" s="2"/>
      <c r="DZ2424" s="7"/>
      <c r="ED2424" s="2"/>
      <c r="EF2424" s="7"/>
      <c r="EG2424" s="1"/>
      <c r="EI2424" s="52"/>
      <c r="EK2424" s="53"/>
      <c r="FU2424" s="1"/>
      <c r="FV2424" s="2"/>
      <c r="FX2424" s="7"/>
      <c r="GB2424" s="2"/>
      <c r="GD2424" s="7"/>
      <c r="GE2424" s="1"/>
      <c r="GF2424" s="2"/>
      <c r="GH2424" s="7"/>
      <c r="GL2424" s="2"/>
      <c r="GN2424" s="7"/>
      <c r="GO2424" s="1"/>
      <c r="GP2424" s="2"/>
      <c r="GR2424" s="7"/>
      <c r="GV2424" s="2"/>
      <c r="GX2424" s="7"/>
      <c r="GY2424" s="1"/>
      <c r="HA2424" s="34"/>
      <c r="HC2424" s="35"/>
      <c r="HE2424" s="1"/>
      <c r="HF2424" s="2"/>
      <c r="HH2424" s="7"/>
      <c r="HL2424" s="2"/>
      <c r="HN2424" s="7"/>
      <c r="HO2424" s="1"/>
      <c r="HP2424" s="2"/>
      <c r="HR2424" s="7"/>
      <c r="HV2424" s="2"/>
      <c r="HX2424" s="7"/>
      <c r="HY2424" s="1"/>
      <c r="HZ2424" s="2"/>
      <c r="IB2424" s="7"/>
      <c r="IF2424" s="2"/>
      <c r="IH2424" s="7"/>
      <c r="II2424" s="1"/>
      <c r="IK2424" s="36"/>
      <c r="IM2424" s="37"/>
      <c r="IO2424" s="1"/>
      <c r="IP2424" s="2"/>
      <c r="IR2424" s="7"/>
      <c r="IV2424" s="2"/>
      <c r="IX2424" s="7"/>
      <c r="IY2424" s="1"/>
      <c r="IZ2424" s="2"/>
      <c r="JB2424" s="7"/>
      <c r="JF2424" s="2"/>
      <c r="JH2424" s="7"/>
      <c r="JI2424" s="1"/>
      <c r="JJ2424" s="2"/>
      <c r="JL2424" s="7"/>
      <c r="JP2424" s="2"/>
      <c r="JR2424" s="7"/>
      <c r="JS2424" s="1"/>
      <c r="JU2424" s="52"/>
      <c r="JW2424" s="53"/>
      <c r="JX2424" s="1"/>
      <c r="KG2424" s="1"/>
      <c r="KH2424" s="67"/>
      <c r="KJ2424" s="66"/>
      <c r="KL2424" s="65"/>
      <c r="KN2424" s="53"/>
      <c r="KP2424" s="64"/>
      <c r="KR2424" s="63"/>
      <c r="KV2424" s="1"/>
      <c r="KW2424" s="34"/>
      <c r="KY2424" s="35"/>
      <c r="LA2424" s="36"/>
      <c r="LC2424" s="37"/>
      <c r="LQ2424" s="1"/>
      <c r="LR2424" s="129"/>
      <c r="LS2424" s="129"/>
      <c r="LT2424" s="129"/>
      <c r="LU2424" s="129"/>
      <c r="LV2424" s="129"/>
      <c r="LW2424" s="129"/>
      <c r="LX2424" s="129"/>
      <c r="LY2424" s="129"/>
      <c r="LZ2424" s="129"/>
      <c r="MA2424" s="129"/>
      <c r="MB2424" s="129"/>
      <c r="MC2424" s="129"/>
      <c r="MD2424" s="129"/>
      <c r="ME2424" s="129"/>
      <c r="MF2424" s="129"/>
      <c r="MG2424" s="1"/>
      <c r="PC2424" s="1"/>
      <c r="PL2424" s="2"/>
      <c r="PN2424" s="7"/>
      <c r="PW2424" s="1"/>
      <c r="QF2424" s="2"/>
      <c r="QH2424" s="7"/>
      <c r="QQ2424" s="1"/>
      <c r="QR2424" s="1"/>
      <c r="QS2424" s="1"/>
      <c r="QT2424" s="1"/>
      <c r="QU2424" s="1"/>
      <c r="QV2424" s="1"/>
      <c r="QW2424" s="1"/>
      <c r="QX2424" s="1"/>
      <c r="QY2424" s="1"/>
      <c r="QZ2424" s="1"/>
      <c r="VF2424" s="1"/>
      <c r="VT2424" s="1"/>
    </row>
    <row r="2425" spans="14:592" ht="15" thickBot="1" x14ac:dyDescent="0.35">
      <c r="N2425" s="1"/>
      <c r="O2425" s="34"/>
      <c r="Q2425" s="35"/>
      <c r="S2425" s="36"/>
      <c r="U2425" s="37"/>
      <c r="W2425" s="52"/>
      <c r="Y2425" s="53"/>
      <c r="AI2425" s="1"/>
      <c r="AJ2425" s="2" t="s">
        <v>162</v>
      </c>
      <c r="AL2425" s="7" t="s">
        <v>163</v>
      </c>
      <c r="AP2425" s="2" t="s">
        <v>164</v>
      </c>
      <c r="AR2425" s="7" t="s">
        <v>165</v>
      </c>
      <c r="AS2425" s="1"/>
      <c r="AT2425" s="2" t="s">
        <v>162</v>
      </c>
      <c r="AV2425" s="7" t="s">
        <v>163</v>
      </c>
      <c r="AZ2425" s="2" t="s">
        <v>166</v>
      </c>
      <c r="BB2425" s="7" t="s">
        <v>167</v>
      </c>
      <c r="BC2425" s="1"/>
      <c r="BD2425" s="2" t="s">
        <v>162</v>
      </c>
      <c r="BF2425" s="7" t="s">
        <v>163</v>
      </c>
      <c r="BJ2425" s="2" t="s">
        <v>168</v>
      </c>
      <c r="BL2425" s="7" t="s">
        <v>169</v>
      </c>
      <c r="BM2425" s="1"/>
      <c r="BO2425" s="34"/>
      <c r="BQ2425" s="35"/>
      <c r="BS2425" s="1"/>
      <c r="BT2425" s="2" t="s">
        <v>170</v>
      </c>
      <c r="BV2425" s="7" t="s">
        <v>171</v>
      </c>
      <c r="BZ2425" s="2" t="s">
        <v>164</v>
      </c>
      <c r="CB2425" s="7" t="s">
        <v>165</v>
      </c>
      <c r="CC2425" s="1"/>
      <c r="CD2425" s="2" t="s">
        <v>170</v>
      </c>
      <c r="CF2425" s="7" t="s">
        <v>171</v>
      </c>
      <c r="CJ2425" s="2" t="s">
        <v>166</v>
      </c>
      <c r="CL2425" s="7" t="s">
        <v>167</v>
      </c>
      <c r="CM2425" s="1"/>
      <c r="CN2425" s="2" t="s">
        <v>170</v>
      </c>
      <c r="CP2425" s="7" t="s">
        <v>171</v>
      </c>
      <c r="CT2425" s="2" t="s">
        <v>168</v>
      </c>
      <c r="CV2425" s="7" t="s">
        <v>169</v>
      </c>
      <c r="CW2425" s="1"/>
      <c r="CY2425" s="36"/>
      <c r="DA2425" s="37"/>
      <c r="DC2425" s="1"/>
      <c r="DD2425" s="2" t="s">
        <v>247</v>
      </c>
      <c r="DF2425" s="7" t="s">
        <v>248</v>
      </c>
      <c r="DJ2425" s="2" t="s">
        <v>164</v>
      </c>
      <c r="DL2425" s="7" t="s">
        <v>165</v>
      </c>
      <c r="DM2425" s="1"/>
      <c r="DN2425" s="2" t="s">
        <v>247</v>
      </c>
      <c r="DP2425" s="7" t="s">
        <v>248</v>
      </c>
      <c r="DT2425" s="2" t="s">
        <v>166</v>
      </c>
      <c r="DV2425" s="7" t="s">
        <v>167</v>
      </c>
      <c r="DW2425" s="1"/>
      <c r="DX2425" s="2" t="s">
        <v>247</v>
      </c>
      <c r="DZ2425" s="7" t="s">
        <v>248</v>
      </c>
      <c r="ED2425" s="2" t="s">
        <v>168</v>
      </c>
      <c r="EF2425" s="7" t="s">
        <v>169</v>
      </c>
      <c r="EG2425" s="1"/>
      <c r="EI2425" s="52"/>
      <c r="EK2425" s="53"/>
      <c r="EY2425" s="1"/>
      <c r="FU2425" s="1"/>
      <c r="FV2425" s="2" t="s">
        <v>162</v>
      </c>
      <c r="FX2425" s="7" t="s">
        <v>163</v>
      </c>
      <c r="GB2425" s="2" t="s">
        <v>164</v>
      </c>
      <c r="GD2425" s="7" t="s">
        <v>165</v>
      </c>
      <c r="GE2425" s="1"/>
      <c r="GF2425" s="2" t="s">
        <v>162</v>
      </c>
      <c r="GH2425" s="7" t="s">
        <v>163</v>
      </c>
      <c r="GL2425" s="2" t="s">
        <v>166</v>
      </c>
      <c r="GN2425" s="7" t="s">
        <v>167</v>
      </c>
      <c r="GO2425" s="1"/>
      <c r="GP2425" s="2" t="s">
        <v>162</v>
      </c>
      <c r="GR2425" s="7" t="s">
        <v>163</v>
      </c>
      <c r="GV2425" s="2" t="s">
        <v>168</v>
      </c>
      <c r="GX2425" s="7" t="s">
        <v>169</v>
      </c>
      <c r="GY2425" s="1"/>
      <c r="HA2425" s="34"/>
      <c r="HC2425" s="35"/>
      <c r="HE2425" s="1"/>
      <c r="HF2425" s="2" t="s">
        <v>170</v>
      </c>
      <c r="HH2425" s="7" t="s">
        <v>171</v>
      </c>
      <c r="HL2425" s="2" t="s">
        <v>164</v>
      </c>
      <c r="HN2425" s="7" t="s">
        <v>165</v>
      </c>
      <c r="HO2425" s="1"/>
      <c r="HP2425" s="2" t="s">
        <v>170</v>
      </c>
      <c r="HR2425" s="7" t="s">
        <v>171</v>
      </c>
      <c r="HV2425" s="2" t="s">
        <v>166</v>
      </c>
      <c r="HX2425" s="7" t="s">
        <v>167</v>
      </c>
      <c r="HY2425" s="1"/>
      <c r="HZ2425" s="2" t="s">
        <v>170</v>
      </c>
      <c r="IB2425" s="7" t="s">
        <v>171</v>
      </c>
      <c r="IF2425" s="2" t="s">
        <v>168</v>
      </c>
      <c r="IH2425" s="7" t="s">
        <v>169</v>
      </c>
      <c r="II2425" s="1"/>
      <c r="IK2425" s="36"/>
      <c r="IM2425" s="37"/>
      <c r="IO2425" s="1"/>
      <c r="IP2425" s="2" t="s">
        <v>247</v>
      </c>
      <c r="IR2425" s="7" t="s">
        <v>248</v>
      </c>
      <c r="IV2425" s="2" t="s">
        <v>164</v>
      </c>
      <c r="IX2425" s="7" t="s">
        <v>165</v>
      </c>
      <c r="IY2425" s="1"/>
      <c r="IZ2425" s="2" t="s">
        <v>247</v>
      </c>
      <c r="JB2425" s="7" t="s">
        <v>248</v>
      </c>
      <c r="JF2425" s="2" t="s">
        <v>166</v>
      </c>
      <c r="JH2425" s="7" t="s">
        <v>167</v>
      </c>
      <c r="JI2425" s="1"/>
      <c r="JJ2425" s="2" t="s">
        <v>247</v>
      </c>
      <c r="JL2425" s="7" t="s">
        <v>248</v>
      </c>
      <c r="JP2425" s="2" t="s">
        <v>168</v>
      </c>
      <c r="JR2425" s="7" t="s">
        <v>169</v>
      </c>
      <c r="JS2425" s="1"/>
      <c r="JU2425" s="52"/>
      <c r="JW2425" s="53"/>
      <c r="JX2425" s="1"/>
      <c r="KG2425" s="1"/>
      <c r="KH2425" s="67"/>
      <c r="KJ2425" s="66"/>
      <c r="KL2425" s="65"/>
      <c r="KN2425" s="53"/>
      <c r="KP2425" s="64"/>
      <c r="KR2425" s="63"/>
      <c r="KV2425" s="1"/>
      <c r="KW2425" s="34"/>
      <c r="KY2425" s="35"/>
      <c r="LA2425" s="36"/>
      <c r="LC2425" s="37"/>
      <c r="LQ2425" s="1"/>
      <c r="LR2425" s="129"/>
      <c r="LS2425" s="129"/>
      <c r="LT2425" s="129"/>
      <c r="LU2425" s="129"/>
      <c r="LV2425" s="129"/>
      <c r="LW2425" s="129"/>
      <c r="LX2425" s="129"/>
      <c r="LY2425" s="129"/>
      <c r="LZ2425" s="129"/>
      <c r="MA2425" s="129"/>
      <c r="MB2425" s="129"/>
      <c r="MC2425" s="129"/>
      <c r="MD2425" s="129"/>
      <c r="ME2425" s="129"/>
      <c r="MF2425" s="129"/>
      <c r="MG2425" s="1"/>
      <c r="PC2425" s="1"/>
      <c r="PL2425" s="2" t="s">
        <v>89</v>
      </c>
      <c r="PN2425" s="7" t="s">
        <v>90</v>
      </c>
      <c r="PW2425" s="1"/>
      <c r="QF2425" s="2" t="s">
        <v>91</v>
      </c>
      <c r="QH2425" s="7" t="s">
        <v>92</v>
      </c>
      <c r="QQ2425" s="1"/>
      <c r="VF2425" s="1"/>
      <c r="VT2425" s="1"/>
    </row>
    <row r="2426" spans="14:592" x14ac:dyDescent="0.3">
      <c r="N2426" s="1"/>
      <c r="O2426" s="34"/>
      <c r="Q2426" s="35"/>
      <c r="S2426" s="36"/>
      <c r="U2426" s="37"/>
      <c r="W2426" s="52"/>
      <c r="Y2426" s="53"/>
      <c r="AI2426" s="1"/>
      <c r="AJ2426" s="4">
        <f t="array" ref="AJ2426:AJ2429">AM2498:AM2501</f>
        <v>-0.70109414267395209</v>
      </c>
      <c r="AL2426" s="8">
        <f t="array" ref="AL2426:AL2429">AO2417*AP2426:AP2429</f>
        <v>-3.4298008157729793E-6</v>
      </c>
      <c r="AP2426" s="4">
        <f t="array" ref="AP2426:AP2429">AW2498:AW2501</f>
        <v>-0.45126525861600492</v>
      </c>
      <c r="AR2426" s="8">
        <f t="array" ref="AR2426:AR2429">AO2417*AJ2426:AJ2429</f>
        <v>-5.3286026711906393E-6</v>
      </c>
      <c r="AS2426" s="1"/>
      <c r="AT2426" s="4">
        <f t="array" ref="AT2426:AT2429">AJ2426:AJ2429</f>
        <v>-0.70109414267395209</v>
      </c>
      <c r="AV2426" s="8">
        <f t="array" ref="AV2426:AV2429">AY2417*AZ2426:AZ2429</f>
        <v>2.9769600234955062E-6</v>
      </c>
      <c r="AZ2426" s="4">
        <f t="array" ref="AZ2426:AZ2429">CG2498:CG2501</f>
        <v>-0.44989665071328588</v>
      </c>
      <c r="BB2426" s="8">
        <f t="array" ref="BB2426:BB2429">AY2417*AT2426:AT2429</f>
        <v>4.6391304139254736E-6</v>
      </c>
      <c r="BC2426" s="1"/>
      <c r="BD2426" s="4">
        <f t="array" ref="BD2426:BD2429">AJ2426:AJ2429</f>
        <v>-0.70109414267395209</v>
      </c>
      <c r="BF2426" s="8">
        <f t="array" ref="BF2426:BF2429">BI2417*BJ2426:BJ2429</f>
        <v>4.4299272585758561E-7</v>
      </c>
      <c r="BJ2426" s="4">
        <f t="array" ref="BJ2426:BJ2429">DQ2498:DQ2501</f>
        <v>-0.45045990186305046</v>
      </c>
      <c r="BL2426" s="8">
        <f t="array" ref="BL2426:BL2429">BI2417*BD2426:BD2429</f>
        <v>6.8947225726729382E-7</v>
      </c>
      <c r="BM2426" s="1"/>
      <c r="BO2426" s="34"/>
      <c r="BQ2426" s="35"/>
      <c r="BS2426" s="1"/>
      <c r="BT2426" s="4">
        <f t="array" ref="BT2426:BT2429">BW2498:BW2501</f>
        <v>-0.69940848286907809</v>
      </c>
      <c r="BV2426" s="8">
        <f t="array" ref="BV2426:BV2429">BY2417*BZ2426:BZ2429</f>
        <v>-3.3577000217225556E-6</v>
      </c>
      <c r="BZ2426" s="4">
        <f t="array" ref="BZ2426:BZ2429">AP2426:AP2429</f>
        <v>-0.45126525861600492</v>
      </c>
      <c r="CB2426" s="8">
        <f t="array" ref="CB2426:CB2429">BY2417*BT2426:BT2429</f>
        <v>-5.2040431504184772E-6</v>
      </c>
      <c r="CC2426" s="1"/>
      <c r="CD2426" s="4">
        <f t="array" ref="CD2426:CD2429">BT2426:BT2429</f>
        <v>-0.69940848286907809</v>
      </c>
      <c r="CF2426" s="8">
        <f t="array" ref="CF2426:CF2429">CI2417*CJ2426:CJ2429</f>
        <v>2.9143653301305407E-6</v>
      </c>
      <c r="CJ2426" s="4">
        <f t="array" ref="CJ2426:CJ2429">AZ2426:AZ2429</f>
        <v>-0.44989665071328588</v>
      </c>
      <c r="CL2426" s="8">
        <f t="array" ref="CL2426:CL2429">CI2417*CD2426:CD2429</f>
        <v>4.5306668339076999E-6</v>
      </c>
      <c r="CM2426" s="1"/>
      <c r="CN2426" s="4">
        <f t="array" ref="CN2426:CN2429">CD2426:CD2429</f>
        <v>-0.69940848286907809</v>
      </c>
      <c r="CP2426" s="8">
        <f t="array" ref="CP2426:CP2429">CS2417*CT2426:CT2429</f>
        <v>4.3369366669376045E-7</v>
      </c>
      <c r="CT2426" s="4">
        <f t="array" ref="CT2426:CT2429">BJ2426:BJ2429</f>
        <v>-0.45045990186305046</v>
      </c>
      <c r="CV2426" s="8">
        <f t="array" ref="CV2426:CV2429">CS2417*CN2426:CN2429</f>
        <v>6.7337631651047429E-7</v>
      </c>
      <c r="CW2426" s="1"/>
      <c r="CY2426" s="36"/>
      <c r="DA2426" s="37"/>
      <c r="DC2426" s="1"/>
      <c r="DD2426" s="4">
        <f t="array" ref="DD2426:DD2429">DG2498:DG2501</f>
        <v>-0.70010695936629874</v>
      </c>
      <c r="DF2426" s="8">
        <f t="array" ref="DF2426:DF2429">DI2417*DJ2426:DJ2429</f>
        <v>-3.3866762716127607E-6</v>
      </c>
      <c r="DJ2426" s="4">
        <f t="array" ref="DJ2426:DJ2429">BZ2426:BZ2429</f>
        <v>-0.45126525861600492</v>
      </c>
      <c r="DL2426" s="8">
        <f t="array" ref="DL2426:DL2429">DI2417*DD2426:DD2429</f>
        <v>-5.2541949144247951E-6</v>
      </c>
      <c r="DM2426" s="1"/>
      <c r="DN2426" s="4">
        <f t="array" ref="DN2426:DN2429">DD2426:DD2429</f>
        <v>-0.70010695936629874</v>
      </c>
      <c r="DP2426" s="8">
        <f t="array" ref="DP2426:DP2429">DS2417*DT2426:DT2429</f>
        <v>2.9395211847191972E-6</v>
      </c>
      <c r="DT2426" s="4">
        <f t="array" ref="DT2426:DT2429">CJ2426:CJ2429</f>
        <v>-0.44989665071328588</v>
      </c>
      <c r="DV2426" s="8">
        <f t="array" ref="DV2426:DV2429">DS2417*DN2426:DN2429</f>
        <v>4.5743377626034042E-6</v>
      </c>
      <c r="DW2426" s="1"/>
      <c r="DX2426" s="4">
        <f t="array" ref="DX2426:DX2429">DN2426:DN2429</f>
        <v>-0.70010695936629874</v>
      </c>
      <c r="DZ2426" s="8">
        <f t="array" ref="DZ2426:DZ2429">EC2417*ED2426:ED2429</f>
        <v>4.374308550904241E-7</v>
      </c>
      <c r="ED2426" s="4">
        <f t="array" ref="ED2426:ED2429">CT2426:CT2429</f>
        <v>-0.45045990186305046</v>
      </c>
      <c r="EF2426" s="8">
        <f t="array" ref="EF2426:EF2429">EC2417*DX2426:DX2429</f>
        <v>6.7985715182139118E-7</v>
      </c>
      <c r="EG2426" s="1"/>
      <c r="EI2426" s="52"/>
      <c r="EK2426" s="53"/>
      <c r="FU2426" s="1"/>
      <c r="FV2426" s="4">
        <f t="array" ref="FV2426:FV2429">FY2498:FY2501</f>
        <v>0.34381095706104081</v>
      </c>
      <c r="FX2426" s="8">
        <f t="array" ref="FX2426:FX2429">GA2417*GB2426:GB2429</f>
        <v>2.9802111140235836E-7</v>
      </c>
      <c r="GB2426" s="4">
        <f t="array" ref="GB2426:GB2429">GI2498:GI2501</f>
        <v>0.33185271863443888</v>
      </c>
      <c r="GD2426" s="8">
        <f t="array" ref="GD2426:GD2429">GA2417*FV2426:FV2429</f>
        <v>3.0876023543598154E-7</v>
      </c>
      <c r="GE2426" s="1"/>
      <c r="GF2426" s="4">
        <f t="array" ref="GF2426:GF2429">FV2426:FV2429</f>
        <v>0.34381095706104081</v>
      </c>
      <c r="GH2426" s="8">
        <f t="array" ref="GH2426:GH2429">GK2417*GL2426:GL2429</f>
        <v>-2.5398230771581712E-7</v>
      </c>
      <c r="GL2426" s="4">
        <f t="array" ref="GL2426:GL2429">HS2498:HS2501</f>
        <v>0.33472290519279713</v>
      </c>
      <c r="GN2426" s="8">
        <f t="array" ref="GN2426:GN2429">GK2417*GF2426:GF2429</f>
        <v>-2.6087817396915306E-7</v>
      </c>
      <c r="GO2426" s="1"/>
      <c r="GP2426" s="4">
        <f t="array" ref="GP2426:GP2429">FV2426:FV2429</f>
        <v>0.34381095706104081</v>
      </c>
      <c r="GR2426" s="8">
        <f t="array" ref="GR2426:GR2429">GU2417*GV2426:GV2429</f>
        <v>-4.6452825239629657E-8</v>
      </c>
      <c r="GV2426" s="4">
        <f t="array" ref="GV2426:GV2429">JC2498:JC2501</f>
        <v>0.33354851095728777</v>
      </c>
      <c r="GX2426" s="8">
        <f t="array" ref="GX2426:GX2429">GU2417*GP2426:GP2429</f>
        <v>-4.7882061466829617E-8</v>
      </c>
      <c r="GY2426" s="1"/>
      <c r="HA2426" s="34"/>
      <c r="HC2426" s="35"/>
      <c r="HE2426" s="1"/>
      <c r="HF2426" s="4">
        <f t="array" ref="HF2426:HF2429">HI2498:HI2501</f>
        <v>0.35202135780101074</v>
      </c>
      <c r="HH2426" s="8">
        <f t="array" ref="HH2426:HH2429">HK2417*HL2426:HL2429</f>
        <v>2.9175439912239692E-7</v>
      </c>
      <c r="HL2426" s="4">
        <f t="array" ref="HL2426:HL2429">GB2426:GB2429</f>
        <v>0.33185271863443888</v>
      </c>
      <c r="HN2426" s="8">
        <f t="array" ref="HN2426:HN2429">HK2417*HF2426:HF2429</f>
        <v>3.0948602785629196E-7</v>
      </c>
      <c r="HO2426" s="1"/>
      <c r="HP2426" s="4">
        <f t="array" ref="HP2426:HP2429">HF2426:HF2429</f>
        <v>0.35202135780101074</v>
      </c>
      <c r="HR2426" s="8">
        <f t="array" ref="HR2426:HR2429">HU2417*HV2426:HV2429</f>
        <v>-2.4864270924583253E-7</v>
      </c>
      <c r="HV2426" s="4">
        <f t="array" ref="HV2426:HV2429">GL2426:GL2429</f>
        <v>0.33472290519279713</v>
      </c>
      <c r="HX2426" s="8">
        <f t="array" ref="HX2426:HX2429">HU2417*HP2426:HP2429</f>
        <v>-2.6149254430504204E-7</v>
      </c>
      <c r="HY2426" s="1"/>
      <c r="HZ2426" s="4">
        <f t="array" ref="HZ2426:HZ2429">HP2426:HP2429</f>
        <v>0.35202135780101074</v>
      </c>
      <c r="IB2426" s="8">
        <f t="array" ref="IB2426:IB2429">IE2417*IF2426:IF2429</f>
        <v>-4.5474953776019264E-8</v>
      </c>
      <c r="IF2426" s="4">
        <f t="array" ref="IF2426:IF2429">GV2426:GV2429</f>
        <v>0.33354851095728777</v>
      </c>
      <c r="IH2426" s="8">
        <f t="array" ref="IH2426:IH2429">IE2417*HZ2426:HZ2429</f>
        <v>-4.7993483551249939E-8</v>
      </c>
      <c r="II2426" s="1"/>
      <c r="IK2426" s="36"/>
      <c r="IM2426" s="37"/>
      <c r="IO2426" s="1"/>
      <c r="IP2426" s="4">
        <f t="array" ref="IP2426:IP2429">IS2498:IS2501</f>
        <v>0.34868399727898836</v>
      </c>
      <c r="IR2426" s="8">
        <f t="array" ref="IR2426:IR2429">IU2417*IV2426:IV2429</f>
        <v>2.9427290138503803E-7</v>
      </c>
      <c r="IV2426" s="4">
        <f t="array" ref="IV2426:IV2429">HL2426:HL2429</f>
        <v>0.33185271863443888</v>
      </c>
      <c r="IX2426" s="8">
        <f t="array" ref="IX2426:IX2429">IU2417*IP2426:IP2429</f>
        <v>3.0919816467995077E-7</v>
      </c>
      <c r="IY2426" s="1"/>
      <c r="IZ2426" s="4">
        <f t="array" ref="IZ2426:IZ2429">IP2426:IP2429</f>
        <v>0.34868399727898836</v>
      </c>
      <c r="JB2426" s="8">
        <f t="array" ref="JB2426:JB2429">JE2417*JF2426:JF2429</f>
        <v>-2.5078861173252958E-7</v>
      </c>
      <c r="JF2426" s="4">
        <f t="array" ref="JF2426:JF2429">HV2426:HV2429</f>
        <v>0.33472290519279713</v>
      </c>
      <c r="JH2426" s="8">
        <f t="array" ref="JH2426:JH2429">JE2417*IZ2426:IZ2429</f>
        <v>-2.612488546625711E-7</v>
      </c>
      <c r="JI2426" s="1"/>
      <c r="JJ2426" s="4">
        <f t="array" ref="JJ2426:JJ2429">IZ2426:IZ2429</f>
        <v>0.34868399727898836</v>
      </c>
      <c r="JL2426" s="8">
        <f t="array" ref="JL2426:JL2429">JO2417*JP2426:JP2429</f>
        <v>-4.5867952307918852E-8</v>
      </c>
      <c r="JP2426" s="4">
        <f t="array" ref="JP2426:JP2429">IF2426:IF2429</f>
        <v>0.33354851095728777</v>
      </c>
      <c r="JR2426" s="8">
        <f t="array" ref="JR2426:JR2429">JO2417*JJ2426:JJ2429</f>
        <v>-4.794931001738205E-8</v>
      </c>
      <c r="JS2426" s="1"/>
      <c r="JU2426" s="52"/>
      <c r="JW2426" s="53"/>
      <c r="JX2426" s="1"/>
      <c r="KG2426" s="1"/>
      <c r="KH2426" s="67"/>
      <c r="KJ2426" s="66"/>
      <c r="KL2426" s="65"/>
      <c r="KN2426" s="53"/>
      <c r="KP2426" s="64"/>
      <c r="KR2426" s="63"/>
      <c r="KV2426" s="1"/>
      <c r="KW2426" s="34"/>
      <c r="KY2426" s="35"/>
      <c r="LA2426" s="36"/>
      <c r="LC2426" s="37"/>
      <c r="LQ2426" s="1"/>
      <c r="LR2426" s="129"/>
      <c r="LS2426" s="129"/>
      <c r="LT2426" s="129"/>
      <c r="LU2426" s="129"/>
      <c r="LV2426" s="129"/>
      <c r="LW2426" s="129"/>
      <c r="LX2426" s="129"/>
      <c r="LY2426" s="129"/>
      <c r="LZ2426" s="129"/>
      <c r="MA2426" s="129"/>
      <c r="MB2426" s="129"/>
      <c r="MC2426" s="129"/>
      <c r="MD2426" s="129"/>
      <c r="ME2426" s="129"/>
      <c r="MF2426" s="129"/>
      <c r="MG2426" s="1"/>
      <c r="PC2426" s="1"/>
      <c r="PL2426" s="4">
        <f t="array" ref="PL2426:PL2433">PL2436:PL2443</f>
        <v>-2.5554701551709238</v>
      </c>
      <c r="PN2426" s="8">
        <f t="array" ref="PN2426:PN2433">MMULT(TRANSPOSE(PD2421:PK2423),PN2417:PN2419)</f>
        <v>-1.7559304112296813E-6</v>
      </c>
      <c r="PW2426" s="1"/>
      <c r="QF2426" s="4">
        <f t="array" ref="QF2426:QF2433">QF2436:QF2443</f>
        <v>-2.555470887456301</v>
      </c>
      <c r="QH2426" s="8">
        <f t="array" ref="QH2426:QH2433">MMULT(TRANSPOSE(PX2421:QE2423),QH2417:QH2419)</f>
        <v>5.7966795661792986E-7</v>
      </c>
      <c r="QQ2426" s="1"/>
      <c r="VF2426" s="1"/>
      <c r="VT2426" s="1"/>
    </row>
    <row r="2427" spans="14:592" x14ac:dyDescent="0.3">
      <c r="N2427" s="1"/>
      <c r="O2427" s="34"/>
      <c r="Q2427" s="35"/>
      <c r="S2427" s="36"/>
      <c r="U2427" s="37"/>
      <c r="W2427" s="52"/>
      <c r="Y2427" s="53"/>
      <c r="AI2427" s="1"/>
      <c r="AJ2427" s="5">
        <v>0.3888672655757282</v>
      </c>
      <c r="AL2427" s="9">
        <v>-6.6074570173714757E-6</v>
      </c>
      <c r="AP2427" s="5">
        <v>-0.86935538239595456</v>
      </c>
      <c r="AR2427" s="9">
        <v>2.9555505087839198E-6</v>
      </c>
      <c r="AS2427" s="1"/>
      <c r="AT2427" s="5">
        <v>0.3888672655757282</v>
      </c>
      <c r="AV2427" s="9">
        <v>5.7682968844058919E-6</v>
      </c>
      <c r="AZ2427" s="5">
        <v>-0.87174077855668264</v>
      </c>
      <c r="BB2427" s="9">
        <v>-2.573129411453889E-6</v>
      </c>
      <c r="BC2427" s="1"/>
      <c r="BD2427" s="5">
        <v>0.3888672655757282</v>
      </c>
      <c r="BF2427" s="9">
        <v>8.5634511696235376E-7</v>
      </c>
      <c r="BJ2427" s="5">
        <v>-0.87077984542747533</v>
      </c>
      <c r="BL2427" s="9">
        <v>-3.8242109733121128E-7</v>
      </c>
      <c r="BM2427" s="1"/>
      <c r="BO2427" s="34"/>
      <c r="BQ2427" s="35"/>
      <c r="BS2427" s="1"/>
      <c r="BT2427" s="5">
        <v>0.38882989153513509</v>
      </c>
      <c r="BV2427" s="9">
        <v>-6.4685559781578729E-6</v>
      </c>
      <c r="BZ2427" s="5">
        <v>-0.86935538239595456</v>
      </c>
      <c r="CB2427" s="9">
        <v>2.8931412519057977E-6</v>
      </c>
      <c r="CC2427" s="1"/>
      <c r="CD2427" s="5">
        <v>0.38882989153513509</v>
      </c>
      <c r="CF2427" s="9">
        <v>5.6470104808708136E-6</v>
      </c>
      <c r="CJ2427" s="5">
        <v>-0.87174077855668264</v>
      </c>
      <c r="CL2427" s="9">
        <v>-2.5187837104628437E-6</v>
      </c>
      <c r="CM2427" s="1"/>
      <c r="CN2427" s="5">
        <v>0.38882989153513509</v>
      </c>
      <c r="CP2427" s="9">
        <v>8.3836919220677275E-7</v>
      </c>
      <c r="CT2427" s="5">
        <v>-0.87077984542747533</v>
      </c>
      <c r="CV2427" s="9">
        <v>-3.7435754144278531E-7</v>
      </c>
      <c r="CW2427" s="1"/>
      <c r="CY2427" s="36"/>
      <c r="DA2427" s="37"/>
      <c r="DC2427" s="1"/>
      <c r="DD2427" s="5">
        <v>0.38886486259763248</v>
      </c>
      <c r="DF2427" s="9">
        <v>-6.5243782652112966E-6</v>
      </c>
      <c r="DJ2427" s="5">
        <v>-0.86935538239595456</v>
      </c>
      <c r="DL2427" s="9">
        <v>2.9183709090798821E-6</v>
      </c>
      <c r="DM2427" s="1"/>
      <c r="DN2427" s="5">
        <v>0.38886486259763248</v>
      </c>
      <c r="DP2427" s="9">
        <v>5.6957536405044904E-6</v>
      </c>
      <c r="DT2427" s="5">
        <v>-0.87174077855668264</v>
      </c>
      <c r="DV2427" s="9">
        <v>-2.5407535259184011E-6</v>
      </c>
      <c r="DW2427" s="1"/>
      <c r="DX2427" s="5">
        <v>0.38886486259763248</v>
      </c>
      <c r="DZ2427" s="9">
        <v>8.4559351632734561E-7</v>
      </c>
      <c r="ED2427" s="5">
        <v>-0.87077984542747533</v>
      </c>
      <c r="EF2427" s="9">
        <v>-3.7761738316148101E-7</v>
      </c>
      <c r="EG2427" s="1"/>
      <c r="EI2427" s="52"/>
      <c r="EK2427" s="53"/>
      <c r="EY2427" s="1"/>
      <c r="FU2427" s="1"/>
      <c r="FV2427" s="5">
        <v>0.71919539892215401</v>
      </c>
      <c r="FX2427" s="9">
        <v>-9.0244683203957341E-8</v>
      </c>
      <c r="GB2427" s="5">
        <v>-0.10048933554611239</v>
      </c>
      <c r="GD2427" s="9">
        <v>6.4587511286399803E-7</v>
      </c>
      <c r="GE2427" s="1"/>
      <c r="GF2427" s="5">
        <v>0.71919539892215401</v>
      </c>
      <c r="GH2427" s="9">
        <v>8.1437104104350088E-8</v>
      </c>
      <c r="GL2427" s="5">
        <v>-0.10732583825010555</v>
      </c>
      <c r="GN2427" s="9">
        <v>-5.4571379574885779E-7</v>
      </c>
      <c r="GO2427" s="1"/>
      <c r="GP2427" s="5">
        <v>0.71919539892215401</v>
      </c>
      <c r="GR2427" s="9">
        <v>1.4560787070083953E-8</v>
      </c>
      <c r="GV2427" s="5">
        <v>-0.1045518506256381</v>
      </c>
      <c r="GX2427" s="9">
        <v>-1.0016131711514273E-7</v>
      </c>
      <c r="GY2427" s="1"/>
      <c r="HA2427" s="34"/>
      <c r="HC2427" s="35"/>
      <c r="HE2427" s="1"/>
      <c r="HF2427" s="5">
        <v>0.71797368965512676</v>
      </c>
      <c r="HH2427" s="9">
        <v>-8.8347040913536061E-8</v>
      </c>
      <c r="HL2427" s="5">
        <v>-0.10048933554611239</v>
      </c>
      <c r="HN2427" s="9">
        <v>6.3121972685048627E-7</v>
      </c>
      <c r="HO2427" s="1"/>
      <c r="HP2427" s="5">
        <v>0.71797368965512676</v>
      </c>
      <c r="HR2427" s="9">
        <v>7.9725010689709128E-8</v>
      </c>
      <c r="HV2427" s="5">
        <v>-0.10732583825010555</v>
      </c>
      <c r="HX2427" s="9">
        <v>-5.3333345460852791E-7</v>
      </c>
      <c r="HY2427" s="1"/>
      <c r="HZ2427" s="5">
        <v>0.71797368965512676</v>
      </c>
      <c r="IB2427" s="9">
        <v>1.4254270123265502E-8</v>
      </c>
      <c r="IF2427" s="5">
        <v>-0.1045518506256381</v>
      </c>
      <c r="IH2427" s="9">
        <v>-9.7886272241958324E-8</v>
      </c>
      <c r="II2427" s="1"/>
      <c r="IK2427" s="36"/>
      <c r="IM2427" s="37"/>
      <c r="IO2427" s="1"/>
      <c r="IP2427" s="5">
        <v>0.7184794963476191</v>
      </c>
      <c r="IR2427" s="9">
        <v>-8.9109676277759108E-8</v>
      </c>
      <c r="IV2427" s="5">
        <v>-0.10048933554611239</v>
      </c>
      <c r="IX2427" s="9">
        <v>6.3711711281407324E-7</v>
      </c>
      <c r="IY2427" s="1"/>
      <c r="IZ2427" s="5">
        <v>0.7184794963476191</v>
      </c>
      <c r="JB2427" s="9">
        <v>8.0413074696129882E-8</v>
      </c>
      <c r="JF2427" s="5">
        <v>-0.10732583825010555</v>
      </c>
      <c r="JH2427" s="9">
        <v>-5.3831534278635877E-7</v>
      </c>
      <c r="JI2427" s="1"/>
      <c r="JJ2427" s="5">
        <v>0.7184794963476191</v>
      </c>
      <c r="JL2427" s="9">
        <v>1.4377456773643093E-8</v>
      </c>
      <c r="JP2427" s="5">
        <v>-0.1045518506256381</v>
      </c>
      <c r="JR2427" s="9">
        <v>-9.8801770027719285E-8</v>
      </c>
      <c r="JS2427" s="1"/>
      <c r="JU2427" s="52"/>
      <c r="JW2427" s="53"/>
      <c r="JX2427" s="1"/>
      <c r="KG2427" s="1"/>
      <c r="KH2427" s="67"/>
      <c r="KJ2427" s="66"/>
      <c r="KL2427" s="65"/>
      <c r="KN2427" s="53"/>
      <c r="KP2427" s="64"/>
      <c r="KR2427" s="63"/>
      <c r="KV2427" s="1"/>
      <c r="KW2427" s="34"/>
      <c r="KY2427" s="35"/>
      <c r="LA2427" s="36"/>
      <c r="LC2427" s="37"/>
      <c r="LQ2427" s="1"/>
      <c r="LR2427" s="129"/>
      <c r="LS2427" s="129"/>
      <c r="LT2427" s="129"/>
      <c r="LU2427" s="129"/>
      <c r="LV2427" s="129"/>
      <c r="LW2427" s="129"/>
      <c r="LX2427" s="129"/>
      <c r="LY2427" s="129"/>
      <c r="LZ2427" s="129"/>
      <c r="MA2427" s="129"/>
      <c r="MB2427" s="129"/>
      <c r="MC2427" s="129"/>
      <c r="MD2427" s="129"/>
      <c r="ME2427" s="129"/>
      <c r="MF2427" s="129"/>
      <c r="MG2427" s="1"/>
      <c r="PC2427" s="1"/>
      <c r="PL2427" s="5">
        <v>-0.20579761296112253</v>
      </c>
      <c r="PN2427" s="9">
        <v>-3.1494679158872452E-5</v>
      </c>
      <c r="PW2427" s="1"/>
      <c r="QF2427" s="5">
        <v>-0.2058002965911386</v>
      </c>
      <c r="QH2427" s="9">
        <v>1.4440326241503682E-5</v>
      </c>
      <c r="QQ2427" s="1"/>
      <c r="VF2427" s="1"/>
      <c r="VT2427" s="1"/>
    </row>
    <row r="2428" spans="14:592" x14ac:dyDescent="0.3">
      <c r="N2428" s="1"/>
      <c r="O2428" s="34"/>
      <c r="Q2428" s="35"/>
      <c r="S2428" s="36"/>
      <c r="U2428" s="37"/>
      <c r="W2428" s="52"/>
      <c r="Y2428" s="53"/>
      <c r="AI2428" s="1"/>
      <c r="AJ2428" s="5">
        <v>0.24327361102856088</v>
      </c>
      <c r="AL2428" s="9">
        <v>4.2999322598225185E-6</v>
      </c>
      <c r="AP2428" s="5">
        <v>0.56575006756559942</v>
      </c>
      <c r="AR2428" s="9">
        <v>1.8489790951795725E-6</v>
      </c>
      <c r="AS2428" s="1"/>
      <c r="AT2428" s="5">
        <v>0.24327361102856088</v>
      </c>
      <c r="AV2428" s="9">
        <v>-3.7323332804507976E-6</v>
      </c>
      <c r="AZ2428" s="5">
        <v>0.5640533393017797</v>
      </c>
      <c r="BB2428" s="9">
        <v>-1.6097381779909179E-6</v>
      </c>
      <c r="BC2428" s="1"/>
      <c r="BD2428" s="5">
        <v>0.24327361102856088</v>
      </c>
      <c r="BF2428" s="9">
        <v>-5.5537738134283279E-7</v>
      </c>
      <c r="BJ2428" s="5">
        <v>0.56473893609051573</v>
      </c>
      <c r="BL2428" s="9">
        <v>-2.3924091718939308E-7</v>
      </c>
      <c r="BM2428" s="1"/>
      <c r="BO2428" s="34"/>
      <c r="BQ2428" s="35"/>
      <c r="BS2428" s="1"/>
      <c r="BT2428" s="5">
        <v>0.25633205870338782</v>
      </c>
      <c r="BV2428" s="9">
        <v>4.2095396839999005E-6</v>
      </c>
      <c r="BZ2428" s="5">
        <v>0.56575006756559942</v>
      </c>
      <c r="CB2428" s="9">
        <v>1.907273255903212E-6</v>
      </c>
      <c r="CC2428" s="1"/>
      <c r="CD2428" s="5">
        <v>0.25633205870338782</v>
      </c>
      <c r="CF2428" s="9">
        <v>-3.6538558217742258E-6</v>
      </c>
      <c r="CJ2428" s="5">
        <v>0.5640533393017797</v>
      </c>
      <c r="CL2428" s="9">
        <v>-1.6604819433568612E-6</v>
      </c>
      <c r="CM2428" s="1"/>
      <c r="CN2428" s="5">
        <v>0.25633205870338782</v>
      </c>
      <c r="CP2428" s="9">
        <v>-5.4371920542728162E-7</v>
      </c>
      <c r="CT2428" s="5">
        <v>0.56473893609051573</v>
      </c>
      <c r="CV2428" s="9">
        <v>-2.4679131254623963E-7</v>
      </c>
      <c r="CW2428" s="1"/>
      <c r="CY2428" s="36"/>
      <c r="DA2428" s="37"/>
      <c r="DC2428" s="1"/>
      <c r="DD2428" s="5">
        <v>0.2510321305006466</v>
      </c>
      <c r="DF2428" s="9">
        <v>4.2458671322582884E-6</v>
      </c>
      <c r="DJ2428" s="5">
        <v>0.56575006756559942</v>
      </c>
      <c r="DL2428" s="9">
        <v>1.883957480764918E-6</v>
      </c>
      <c r="DM2428" s="1"/>
      <c r="DN2428" s="5">
        <v>0.2510321305006466</v>
      </c>
      <c r="DP2428" s="9">
        <v>-3.6853947180101182E-6</v>
      </c>
      <c r="DT2428" s="5">
        <v>0.5640533393017797</v>
      </c>
      <c r="DV2428" s="9">
        <v>-1.6401861727174968E-6</v>
      </c>
      <c r="DW2428" s="1"/>
      <c r="DX2428" s="5">
        <v>0.2510321305006466</v>
      </c>
      <c r="DZ2428" s="9">
        <v>-5.4840449659387091E-7</v>
      </c>
      <c r="ED2428" s="5">
        <v>0.56473893609051573</v>
      </c>
      <c r="EF2428" s="9">
        <v>-2.4377130804742114E-7</v>
      </c>
      <c r="EG2428" s="1"/>
      <c r="EI2428" s="52"/>
      <c r="EK2428" s="53"/>
      <c r="FU2428" s="1"/>
      <c r="FV2428" s="5">
        <v>-0.73543595158991115</v>
      </c>
      <c r="FX2428" s="9">
        <v>-5.184108272972501E-7</v>
      </c>
      <c r="GB2428" s="5">
        <v>-0.57726126044760351</v>
      </c>
      <c r="GD2428" s="9">
        <v>-6.6045997923408555E-7</v>
      </c>
      <c r="GE2428" s="1"/>
      <c r="GF2428" s="5">
        <v>-0.73543595158991115</v>
      </c>
      <c r="GH2428" s="9">
        <v>4.3859404488686543E-7</v>
      </c>
      <c r="GL2428" s="5">
        <v>-0.57802243874819714</v>
      </c>
      <c r="GN2428" s="9">
        <v>5.5803686351967969E-7</v>
      </c>
      <c r="GO2428" s="1"/>
      <c r="GP2428" s="5">
        <v>-0.73543595158991115</v>
      </c>
      <c r="GR2428" s="9">
        <v>8.045120719534076E-8</v>
      </c>
      <c r="GV2428" s="5">
        <v>-0.57766950075254631</v>
      </c>
      <c r="GX2428" s="9">
        <v>1.0242311571440834E-7</v>
      </c>
      <c r="GY2428" s="1"/>
      <c r="HA2428" s="34"/>
      <c r="HC2428" s="35"/>
      <c r="HE2428" s="1"/>
      <c r="HF2428" s="5">
        <v>-0.74226751084572629</v>
      </c>
      <c r="HH2428" s="9">
        <v>-5.0750981601586296E-7</v>
      </c>
      <c r="HL2428" s="5">
        <v>-0.57726126044760351</v>
      </c>
      <c r="HN2428" s="9">
        <v>-6.5257808495891596E-7</v>
      </c>
      <c r="HO2428" s="1"/>
      <c r="HP2428" s="5">
        <v>-0.74226751084572629</v>
      </c>
      <c r="HR2428" s="9">
        <v>4.2937326052560724E-7</v>
      </c>
      <c r="HV2428" s="5">
        <v>-0.57802243874819714</v>
      </c>
      <c r="HX2428" s="9">
        <v>5.5137966962714232E-7</v>
      </c>
      <c r="HY2428" s="1"/>
      <c r="HZ2428" s="5">
        <v>-0.74226751084572629</v>
      </c>
      <c r="IB2428" s="9">
        <v>7.875764088751121E-8</v>
      </c>
      <c r="IF2428" s="5">
        <v>-0.57766950075254631</v>
      </c>
      <c r="IH2428" s="9">
        <v>1.011984153317737E-7</v>
      </c>
      <c r="II2428" s="1"/>
      <c r="IK2428" s="36"/>
      <c r="IM2428" s="37"/>
      <c r="IO2428" s="1"/>
      <c r="IP2428" s="5">
        <v>-0.73950636313204177</v>
      </c>
      <c r="IR2428" s="9">
        <v>-5.1189077693296743E-7</v>
      </c>
      <c r="IV2428" s="5">
        <v>-0.57726126044760351</v>
      </c>
      <c r="IX2428" s="9">
        <v>-6.5576284553897187E-7</v>
      </c>
      <c r="IY2428" s="1"/>
      <c r="IZ2428" s="5">
        <v>-0.73950636313204177</v>
      </c>
      <c r="JB2428" s="9">
        <v>4.3307895191819967E-7</v>
      </c>
      <c r="JF2428" s="5">
        <v>-0.57802243874819714</v>
      </c>
      <c r="JH2428" s="9">
        <v>5.5406956410835896E-7</v>
      </c>
      <c r="JI2428" s="1"/>
      <c r="JJ2428" s="5">
        <v>-0.73950636313204177</v>
      </c>
      <c r="JL2428" s="9">
        <v>7.9438271315353215E-8</v>
      </c>
      <c r="JP2428" s="5">
        <v>-0.57766950075254631</v>
      </c>
      <c r="JR2428" s="9">
        <v>1.0169328143061793E-7</v>
      </c>
      <c r="JS2428" s="1"/>
      <c r="JU2428" s="52"/>
      <c r="JW2428" s="53"/>
      <c r="JX2428" s="1"/>
      <c r="KG2428" s="1"/>
      <c r="KH2428" s="67"/>
      <c r="KJ2428" s="66"/>
      <c r="KL2428" s="65"/>
      <c r="KN2428" s="53"/>
      <c r="KP2428" s="64"/>
      <c r="KR2428" s="63"/>
      <c r="KV2428" s="1"/>
      <c r="KW2428" s="34"/>
      <c r="KY2428" s="35"/>
      <c r="LA2428" s="36"/>
      <c r="LC2428" s="37"/>
      <c r="LQ2428" s="1"/>
      <c r="LR2428" s="1"/>
      <c r="LS2428" s="1"/>
      <c r="LT2428" s="1"/>
      <c r="LU2428" s="1"/>
      <c r="LV2428" s="1"/>
      <c r="LW2428" s="1"/>
      <c r="LX2428" s="1"/>
      <c r="LY2428" s="1"/>
      <c r="LZ2428" s="1"/>
      <c r="MA2428" s="1"/>
      <c r="MB2428" s="1"/>
      <c r="MC2428" s="1"/>
      <c r="MD2428" s="1"/>
      <c r="ME2428" s="1"/>
      <c r="MF2428" s="1"/>
      <c r="MG2428" s="1"/>
      <c r="PC2428" s="1"/>
      <c r="PL2428" s="5">
        <v>1.6879006134275834</v>
      </c>
      <c r="PN2428" s="9">
        <v>3.5195255050940658E-5</v>
      </c>
      <c r="PW2428" s="1"/>
      <c r="QF2428" s="5">
        <v>1.6878998328284125</v>
      </c>
      <c r="QH2428" s="9">
        <v>1.6907613804903923E-6</v>
      </c>
      <c r="QQ2428" s="1"/>
      <c r="VF2428" s="1"/>
      <c r="VT2428" s="1"/>
    </row>
    <row r="2429" spans="14:592" ht="15" thickBot="1" x14ac:dyDescent="0.35">
      <c r="N2429" s="1"/>
      <c r="O2429" s="34"/>
      <c r="Q2429" s="35"/>
      <c r="S2429" s="36"/>
      <c r="U2429" s="37"/>
      <c r="W2429" s="52"/>
      <c r="Y2429" s="53"/>
      <c r="AI2429" s="1"/>
      <c r="AJ2429" s="6">
        <v>-0.11106164486355841</v>
      </c>
      <c r="AL2429" s="10">
        <v>-9.3045147926908182E-8</v>
      </c>
      <c r="AP2429" s="6">
        <v>-1.2242122792993082E-2</v>
      </c>
      <c r="AR2429" s="10">
        <v>-8.441139947763122E-7</v>
      </c>
      <c r="AS2429" s="1"/>
      <c r="AT2429" s="6">
        <v>-0.11106164486355841</v>
      </c>
      <c r="AV2429" s="10">
        <v>7.364332586857017E-8</v>
      </c>
      <c r="AZ2429" s="6">
        <v>-1.112943586550208E-2</v>
      </c>
      <c r="BB2429" s="10">
        <v>7.3489339469026792E-7</v>
      </c>
      <c r="BC2429" s="1"/>
      <c r="BD2429" s="6">
        <v>-0.11106164486355841</v>
      </c>
      <c r="BF2429" s="10">
        <v>1.1376757343934754E-8</v>
      </c>
      <c r="BJ2429" s="6">
        <v>-1.1568526292948911E-2</v>
      </c>
      <c r="BL2429" s="10">
        <v>1.0922060008638143E-7</v>
      </c>
      <c r="BM2429" s="1"/>
      <c r="BO2429" s="34"/>
      <c r="BQ2429" s="35"/>
      <c r="BS2429" s="1"/>
      <c r="BT2429" s="6">
        <v>-0.11916181204979204</v>
      </c>
      <c r="BV2429" s="10">
        <v>-9.1089165813539523E-8</v>
      </c>
      <c r="BZ2429" s="6">
        <v>-1.2242122792993082E-2</v>
      </c>
      <c r="CB2429" s="10">
        <v>-8.8663953466125571E-7</v>
      </c>
      <c r="CC2429" s="1"/>
      <c r="CD2429" s="6">
        <v>-0.11916181204979204</v>
      </c>
      <c r="CF2429" s="10">
        <v>7.2094873297914961E-8</v>
      </c>
      <c r="CJ2429" s="6">
        <v>-1.112943586550208E-2</v>
      </c>
      <c r="CL2429" s="10">
        <v>7.719129563708709E-7</v>
      </c>
      <c r="CM2429" s="1"/>
      <c r="CN2429" s="6">
        <v>-0.11916181204979204</v>
      </c>
      <c r="CP2429" s="10">
        <v>1.1137942723606785E-8</v>
      </c>
      <c r="CT2429" s="6">
        <v>-1.1568526292948911E-2</v>
      </c>
      <c r="CV2429" s="10">
        <v>1.1472657829033314E-7</v>
      </c>
      <c r="CW2429" s="1"/>
      <c r="CY2429" s="36"/>
      <c r="DA2429" s="37"/>
      <c r="DC2429" s="1"/>
      <c r="DD2429" s="6">
        <v>-0.11584758670070261</v>
      </c>
      <c r="DF2429" s="10">
        <v>-9.1875246289409241E-8</v>
      </c>
      <c r="DJ2429" s="6">
        <v>-1.2242122792993082E-2</v>
      </c>
      <c r="DL2429" s="10">
        <v>-8.6941829780147981E-7</v>
      </c>
      <c r="DM2429" s="1"/>
      <c r="DN2429" s="6">
        <v>-0.11584758670070261</v>
      </c>
      <c r="DP2429" s="10">
        <v>7.2717172819021585E-8</v>
      </c>
      <c r="DT2429" s="6">
        <v>-1.112943586550208E-2</v>
      </c>
      <c r="DV2429" s="10">
        <v>7.5692147244352199E-7</v>
      </c>
      <c r="DW2429" s="1"/>
      <c r="DX2429" s="6">
        <v>-0.11584758670070261</v>
      </c>
      <c r="DZ2429" s="10">
        <v>1.12339196619529E-8</v>
      </c>
      <c r="ED2429" s="6">
        <v>-1.1568526292948911E-2</v>
      </c>
      <c r="EF2429" s="10">
        <v>1.1249682535795778E-7</v>
      </c>
      <c r="EG2429" s="1"/>
      <c r="EI2429" s="52"/>
      <c r="EK2429" s="53"/>
      <c r="EY2429" s="1"/>
      <c r="FU2429" s="1"/>
      <c r="FV2429" s="6">
        <v>-0.78378136272436283</v>
      </c>
      <c r="FX2429" s="10">
        <v>5.4674962918148234E-7</v>
      </c>
      <c r="GB2429" s="6">
        <v>0.60881710695751212</v>
      </c>
      <c r="GD2429" s="10">
        <v>-7.0387668896236927E-7</v>
      </c>
      <c r="GE2429" s="1"/>
      <c r="GF2429" s="6">
        <v>-0.78378136272436283</v>
      </c>
      <c r="GH2429" s="10">
        <v>-4.6430922281770119E-7</v>
      </c>
      <c r="GL2429" s="6">
        <v>0.6119124334567656</v>
      </c>
      <c r="GN2429" s="10">
        <v>5.9472057681478714E-7</v>
      </c>
      <c r="GO2429" s="1"/>
      <c r="GP2429" s="6">
        <v>-0.78378136272436283</v>
      </c>
      <c r="GR2429" s="10">
        <v>-8.5047130716198546E-8</v>
      </c>
      <c r="GV2429" s="6">
        <v>0.61066993590256802</v>
      </c>
      <c r="GX2429" s="10">
        <v>1.0915611214758477E-7</v>
      </c>
      <c r="GY2429" s="1"/>
      <c r="HA2429" s="34"/>
      <c r="HC2429" s="35"/>
      <c r="HE2429" s="1"/>
      <c r="HF2429" s="6">
        <v>-0.78701942285834869</v>
      </c>
      <c r="HH2429" s="10">
        <v>5.3525271676768331E-7</v>
      </c>
      <c r="HL2429" s="6">
        <v>0.60881710695751212</v>
      </c>
      <c r="HN2429" s="10">
        <v>-6.9192254852862336E-7</v>
      </c>
      <c r="HO2429" s="1"/>
      <c r="HP2429" s="6">
        <v>-0.78701942285834869</v>
      </c>
      <c r="HR2429" s="10">
        <v>-4.5454781526906528E-7</v>
      </c>
      <c r="HV2429" s="6">
        <v>0.6119124334567656</v>
      </c>
      <c r="HX2429" s="10">
        <v>5.8462279841852384E-7</v>
      </c>
      <c r="HY2429" s="1"/>
      <c r="HZ2429" s="6">
        <v>-0.78701942285834869</v>
      </c>
      <c r="IB2429" s="10">
        <v>-8.3256816310986356E-8</v>
      </c>
      <c r="IF2429" s="6">
        <v>0.61066993590256802</v>
      </c>
      <c r="IH2429" s="10">
        <v>1.0729975011009951E-7</v>
      </c>
      <c r="II2429" s="1"/>
      <c r="IK2429" s="36"/>
      <c r="IM2429" s="37"/>
      <c r="IO2429" s="1"/>
      <c r="IP2429" s="6">
        <v>-0.78573981581629093</v>
      </c>
      <c r="IR2429" s="10">
        <v>5.3987316184861135E-7</v>
      </c>
      <c r="IV2429" s="6">
        <v>0.60881710695751212</v>
      </c>
      <c r="IX2429" s="10">
        <v>-6.9676070844160817E-7</v>
      </c>
      <c r="IY2429" s="1"/>
      <c r="IZ2429" s="6">
        <v>-0.78573981581629093</v>
      </c>
      <c r="JB2429" s="10">
        <v>-4.5847077480432449E-7</v>
      </c>
      <c r="JF2429" s="6">
        <v>0.6119124334567656</v>
      </c>
      <c r="JH2429" s="10">
        <v>5.8870962976985275E-7</v>
      </c>
      <c r="JI2429" s="1"/>
      <c r="JJ2429" s="6">
        <v>-0.78573981581629093</v>
      </c>
      <c r="JL2429" s="10">
        <v>-8.3976329006744301E-8</v>
      </c>
      <c r="JP2429" s="6">
        <v>0.61066993590256802</v>
      </c>
      <c r="JR2429" s="10">
        <v>1.0805107867176082E-7</v>
      </c>
      <c r="JS2429" s="1"/>
      <c r="JU2429" s="52"/>
      <c r="JW2429" s="53"/>
      <c r="JX2429" s="1"/>
      <c r="KG2429" s="1"/>
      <c r="KH2429" s="67"/>
      <c r="KJ2429" s="66"/>
      <c r="KL2429" s="65"/>
      <c r="KN2429" s="53"/>
      <c r="KP2429" s="64"/>
      <c r="KR2429" s="63"/>
      <c r="KV2429" s="1"/>
      <c r="KW2429" s="34"/>
      <c r="KY2429" s="35"/>
      <c r="LA2429" s="36"/>
      <c r="LC2429" s="37"/>
      <c r="LQ2429" s="1"/>
      <c r="PC2429" s="1"/>
      <c r="PL2429" s="5">
        <v>-1.153706294099123</v>
      </c>
      <c r="PN2429" s="9">
        <v>8.6584845472406627E-5</v>
      </c>
      <c r="PW2429" s="1"/>
      <c r="QF2429" s="5">
        <v>-1.1537028796249862</v>
      </c>
      <c r="QH2429" s="9">
        <v>-1.7030624538506893E-5</v>
      </c>
      <c r="QQ2429" s="1"/>
      <c r="VF2429" s="1"/>
      <c r="VT2429" s="1"/>
    </row>
    <row r="2430" spans="14:592" x14ac:dyDescent="0.3">
      <c r="N2430" s="1"/>
      <c r="O2430" s="34"/>
      <c r="Q2430" s="35"/>
      <c r="S2430" s="36"/>
      <c r="U2430" s="37"/>
      <c r="W2430" s="52"/>
      <c r="Y2430" s="53"/>
      <c r="AI2430" s="1"/>
      <c r="AJ2430" s="2"/>
      <c r="AK2430" s="1"/>
      <c r="AL2430" s="7"/>
      <c r="AM2430" s="1"/>
      <c r="AN2430" s="1"/>
      <c r="AO2430" s="1"/>
      <c r="AP2430" s="2"/>
      <c r="AQ2430" s="1"/>
      <c r="AR2430" s="7"/>
      <c r="AS2430" s="1"/>
      <c r="AT2430" s="2"/>
      <c r="AU2430" s="1"/>
      <c r="AV2430" s="7"/>
      <c r="AW2430" s="1"/>
      <c r="AX2430" s="1"/>
      <c r="AY2430" s="1"/>
      <c r="AZ2430" s="2"/>
      <c r="BA2430" s="1"/>
      <c r="BB2430" s="7"/>
      <c r="BC2430" s="1"/>
      <c r="BD2430" s="2"/>
      <c r="BE2430" s="1"/>
      <c r="BF2430" s="7"/>
      <c r="BG2430" s="1"/>
      <c r="BH2430" s="1"/>
      <c r="BI2430" s="1"/>
      <c r="BJ2430" s="2"/>
      <c r="BK2430" s="1"/>
      <c r="BL2430" s="7"/>
      <c r="BM2430" s="1"/>
      <c r="BO2430" s="34"/>
      <c r="BQ2430" s="35"/>
      <c r="BS2430" s="1"/>
      <c r="BT2430" s="2"/>
      <c r="BU2430" s="1"/>
      <c r="BV2430" s="7"/>
      <c r="BW2430" s="1"/>
      <c r="BX2430" s="1"/>
      <c r="BY2430" s="1"/>
      <c r="BZ2430" s="2"/>
      <c r="CA2430" s="1"/>
      <c r="CB2430" s="7"/>
      <c r="CC2430" s="1"/>
      <c r="CD2430" s="2"/>
      <c r="CE2430" s="1"/>
      <c r="CF2430" s="7"/>
      <c r="CG2430" s="1"/>
      <c r="CH2430" s="1"/>
      <c r="CI2430" s="1"/>
      <c r="CJ2430" s="2"/>
      <c r="CK2430" s="1"/>
      <c r="CL2430" s="7"/>
      <c r="CM2430" s="1"/>
      <c r="CN2430" s="2"/>
      <c r="CO2430" s="1"/>
      <c r="CP2430" s="7"/>
      <c r="CQ2430" s="1"/>
      <c r="CR2430" s="1"/>
      <c r="CS2430" s="1"/>
      <c r="CT2430" s="2"/>
      <c r="CU2430" s="1"/>
      <c r="CV2430" s="7"/>
      <c r="CW2430" s="1"/>
      <c r="CY2430" s="36"/>
      <c r="DA2430" s="37"/>
      <c r="DC2430" s="1"/>
      <c r="DD2430" s="2"/>
      <c r="DE2430" s="1"/>
      <c r="DF2430" s="7"/>
      <c r="DG2430" s="1"/>
      <c r="DH2430" s="1"/>
      <c r="DI2430" s="1"/>
      <c r="DJ2430" s="2"/>
      <c r="DK2430" s="1"/>
      <c r="DL2430" s="7"/>
      <c r="DM2430" s="1"/>
      <c r="DN2430" s="2"/>
      <c r="DO2430" s="1"/>
      <c r="DP2430" s="7"/>
      <c r="DQ2430" s="1"/>
      <c r="DR2430" s="1"/>
      <c r="DS2430" s="1"/>
      <c r="DT2430" s="2"/>
      <c r="DU2430" s="1"/>
      <c r="DV2430" s="7"/>
      <c r="DW2430" s="1"/>
      <c r="DX2430" s="2"/>
      <c r="DY2430" s="1"/>
      <c r="DZ2430" s="7"/>
      <c r="EA2430" s="1"/>
      <c r="EB2430" s="1"/>
      <c r="EC2430" s="1"/>
      <c r="ED2430" s="2"/>
      <c r="EE2430" s="1"/>
      <c r="EF2430" s="7"/>
      <c r="EG2430" s="1"/>
      <c r="EI2430" s="52"/>
      <c r="EK2430" s="53"/>
      <c r="FU2430" s="1"/>
      <c r="FV2430" s="2"/>
      <c r="FW2430" s="1"/>
      <c r="FX2430" s="7"/>
      <c r="FY2430" s="1"/>
      <c r="FZ2430" s="1"/>
      <c r="GA2430" s="1"/>
      <c r="GB2430" s="2"/>
      <c r="GC2430" s="1"/>
      <c r="GD2430" s="7"/>
      <c r="GE2430" s="1"/>
      <c r="GF2430" s="2"/>
      <c r="GG2430" s="1"/>
      <c r="GH2430" s="7"/>
      <c r="GI2430" s="1"/>
      <c r="GJ2430" s="1"/>
      <c r="GK2430" s="1"/>
      <c r="GL2430" s="2"/>
      <c r="GM2430" s="1"/>
      <c r="GN2430" s="7"/>
      <c r="GO2430" s="1"/>
      <c r="GP2430" s="2"/>
      <c r="GQ2430" s="1"/>
      <c r="GR2430" s="7"/>
      <c r="GS2430" s="1"/>
      <c r="GT2430" s="1"/>
      <c r="GU2430" s="1"/>
      <c r="GV2430" s="2"/>
      <c r="GW2430" s="1"/>
      <c r="GX2430" s="7"/>
      <c r="GY2430" s="1"/>
      <c r="HA2430" s="34"/>
      <c r="HC2430" s="35"/>
      <c r="HE2430" s="1"/>
      <c r="HF2430" s="2"/>
      <c r="HG2430" s="1"/>
      <c r="HH2430" s="7"/>
      <c r="HI2430" s="1"/>
      <c r="HJ2430" s="1"/>
      <c r="HK2430" s="1"/>
      <c r="HL2430" s="2"/>
      <c r="HM2430" s="1"/>
      <c r="HN2430" s="7"/>
      <c r="HO2430" s="1"/>
      <c r="HP2430" s="2"/>
      <c r="HQ2430" s="1"/>
      <c r="HR2430" s="7"/>
      <c r="HS2430" s="1"/>
      <c r="HT2430" s="1"/>
      <c r="HU2430" s="1"/>
      <c r="HV2430" s="2"/>
      <c r="HW2430" s="1"/>
      <c r="HX2430" s="7"/>
      <c r="HY2430" s="1"/>
      <c r="HZ2430" s="2"/>
      <c r="IA2430" s="1"/>
      <c r="IB2430" s="7"/>
      <c r="IC2430" s="1"/>
      <c r="ID2430" s="1"/>
      <c r="IE2430" s="1"/>
      <c r="IF2430" s="2"/>
      <c r="IG2430" s="1"/>
      <c r="IH2430" s="7"/>
      <c r="II2430" s="1"/>
      <c r="IK2430" s="36"/>
      <c r="IM2430" s="37"/>
      <c r="IO2430" s="1"/>
      <c r="IP2430" s="2"/>
      <c r="IQ2430" s="1"/>
      <c r="IR2430" s="7"/>
      <c r="IS2430" s="1"/>
      <c r="IT2430" s="1"/>
      <c r="IU2430" s="1"/>
      <c r="IV2430" s="2"/>
      <c r="IW2430" s="1"/>
      <c r="IX2430" s="7"/>
      <c r="IY2430" s="1"/>
      <c r="IZ2430" s="2"/>
      <c r="JA2430" s="1"/>
      <c r="JB2430" s="7"/>
      <c r="JC2430" s="1"/>
      <c r="JD2430" s="1"/>
      <c r="JE2430" s="1"/>
      <c r="JF2430" s="2"/>
      <c r="JG2430" s="1"/>
      <c r="JH2430" s="7"/>
      <c r="JI2430" s="1"/>
      <c r="JJ2430" s="2"/>
      <c r="JK2430" s="1"/>
      <c r="JL2430" s="7"/>
      <c r="JM2430" s="1"/>
      <c r="JN2430" s="1"/>
      <c r="JO2430" s="1"/>
      <c r="JP2430" s="2"/>
      <c r="JQ2430" s="1"/>
      <c r="JR2430" s="7"/>
      <c r="JS2430" s="1"/>
      <c r="JU2430" s="52"/>
      <c r="JW2430" s="53"/>
      <c r="JX2430" s="1"/>
      <c r="KG2430" s="1"/>
      <c r="KH2430" s="67"/>
      <c r="KJ2430" s="66"/>
      <c r="KL2430" s="65"/>
      <c r="KN2430" s="53"/>
      <c r="KP2430" s="64"/>
      <c r="KR2430" s="63"/>
      <c r="KV2430" s="1"/>
      <c r="KW2430" s="34"/>
      <c r="KY2430" s="35"/>
      <c r="LA2430" s="36"/>
      <c r="LC2430" s="37"/>
      <c r="LQ2430" s="1"/>
      <c r="PC2430" s="1"/>
      <c r="PL2430" s="5">
        <v>0.89119967153708446</v>
      </c>
      <c r="PN2430" s="9">
        <v>-2.072035075777687E-5</v>
      </c>
      <c r="PW2430" s="1"/>
      <c r="QF2430" s="5">
        <v>0.89119800920757752</v>
      </c>
      <c r="QH2430" s="9">
        <v>3.1500060486802626E-6</v>
      </c>
      <c r="QQ2430" s="1"/>
      <c r="VF2430" s="1"/>
      <c r="VT2430" s="1"/>
    </row>
    <row r="2431" spans="14:592" x14ac:dyDescent="0.3">
      <c r="N2431" s="1"/>
      <c r="O2431" s="34"/>
      <c r="Q2431" s="35"/>
      <c r="S2431" s="36"/>
      <c r="U2431" s="37"/>
      <c r="W2431" s="52"/>
      <c r="Y2431" s="53"/>
      <c r="AI2431" s="1"/>
      <c r="AJ2431" s="59"/>
      <c r="AL2431" s="60"/>
      <c r="AP2431" s="34"/>
      <c r="AR2431" s="35"/>
      <c r="AT2431" s="59"/>
      <c r="AV2431" s="60"/>
      <c r="AZ2431" s="36"/>
      <c r="BB2431" s="37"/>
      <c r="BD2431" s="59"/>
      <c r="BF2431" s="60"/>
      <c r="BJ2431" s="52"/>
      <c r="BL2431" s="53"/>
      <c r="BO2431" s="34"/>
      <c r="BQ2431" s="35"/>
      <c r="BT2431" s="59"/>
      <c r="BV2431" s="60"/>
      <c r="BZ2431" s="34"/>
      <c r="CB2431" s="35"/>
      <c r="CD2431" s="59"/>
      <c r="CF2431" s="60"/>
      <c r="CJ2431" s="36"/>
      <c r="CL2431" s="37"/>
      <c r="CN2431" s="59"/>
      <c r="CP2431" s="60"/>
      <c r="CT2431" s="52"/>
      <c r="CV2431" s="53"/>
      <c r="CY2431" s="36"/>
      <c r="DA2431" s="37"/>
      <c r="DD2431" s="59"/>
      <c r="DF2431" s="60"/>
      <c r="DJ2431" s="34"/>
      <c r="DL2431" s="35"/>
      <c r="DN2431" s="59"/>
      <c r="DP2431" s="60"/>
      <c r="DT2431" s="36"/>
      <c r="DV2431" s="37"/>
      <c r="DX2431" s="59"/>
      <c r="DZ2431" s="60"/>
      <c r="ED2431" s="52"/>
      <c r="EF2431" s="53"/>
      <c r="EI2431" s="52"/>
      <c r="EK2431" s="53"/>
      <c r="EY2431" s="1"/>
      <c r="FV2431" s="59"/>
      <c r="FX2431" s="60"/>
      <c r="GB2431" s="34"/>
      <c r="GD2431" s="35"/>
      <c r="GF2431" s="59"/>
      <c r="GH2431" s="60"/>
      <c r="GL2431" s="36"/>
      <c r="GN2431" s="37"/>
      <c r="GP2431" s="59"/>
      <c r="GR2431" s="60"/>
      <c r="GV2431" s="52"/>
      <c r="GX2431" s="53"/>
      <c r="HA2431" s="34"/>
      <c r="HC2431" s="35"/>
      <c r="HF2431" s="59"/>
      <c r="HH2431" s="60"/>
      <c r="HL2431" s="34"/>
      <c r="HN2431" s="35"/>
      <c r="HP2431" s="59"/>
      <c r="HR2431" s="60"/>
      <c r="HV2431" s="36"/>
      <c r="HX2431" s="37"/>
      <c r="HZ2431" s="59"/>
      <c r="IB2431" s="60"/>
      <c r="IF2431" s="52"/>
      <c r="IH2431" s="53"/>
      <c r="IK2431" s="36"/>
      <c r="IM2431" s="37"/>
      <c r="IP2431" s="59"/>
      <c r="IR2431" s="60"/>
      <c r="IV2431" s="34"/>
      <c r="IX2431" s="35"/>
      <c r="IZ2431" s="59"/>
      <c r="JB2431" s="60"/>
      <c r="JF2431" s="36"/>
      <c r="JH2431" s="37"/>
      <c r="JJ2431" s="59"/>
      <c r="JL2431" s="60"/>
      <c r="JP2431" s="52"/>
      <c r="JR2431" s="53"/>
      <c r="JU2431" s="52"/>
      <c r="JW2431" s="53"/>
      <c r="JX2431" s="1"/>
      <c r="KG2431" s="1"/>
      <c r="KH2431" s="67"/>
      <c r="KJ2431" s="66"/>
      <c r="KL2431" s="65"/>
      <c r="KN2431" s="53"/>
      <c r="KP2431" s="64"/>
      <c r="KR2431" s="63"/>
      <c r="KV2431" s="1"/>
      <c r="KW2431" s="34"/>
      <c r="KY2431" s="35"/>
      <c r="LA2431" s="36"/>
      <c r="LC2431" s="37"/>
      <c r="LQ2431" s="1"/>
      <c r="PC2431" s="1"/>
      <c r="PL2431" s="5">
        <v>-0.21663468541295441</v>
      </c>
      <c r="PN2431" s="9">
        <v>-1.0234016464194347E-4</v>
      </c>
      <c r="PW2431" s="1"/>
      <c r="QF2431" s="5">
        <v>-0.21663404764221683</v>
      </c>
      <c r="QH2431" s="9">
        <v>2.3377345356548406E-5</v>
      </c>
      <c r="QQ2431" s="1"/>
      <c r="VF2431" s="1"/>
      <c r="VT2431" s="1"/>
    </row>
    <row r="2432" spans="14:592" x14ac:dyDescent="0.3">
      <c r="N2432" s="1"/>
      <c r="O2432" s="34"/>
      <c r="Q2432" s="35"/>
      <c r="S2432" s="36"/>
      <c r="U2432" s="37"/>
      <c r="W2432" s="52"/>
      <c r="Y2432" s="53"/>
      <c r="AI2432" s="1"/>
      <c r="AJ2432" s="59"/>
      <c r="AL2432" s="60"/>
      <c r="AP2432" s="34"/>
      <c r="AR2432" s="35"/>
      <c r="AT2432" s="59"/>
      <c r="AV2432" s="60"/>
      <c r="AZ2432" s="36"/>
      <c r="BB2432" s="37"/>
      <c r="BD2432" s="59"/>
      <c r="BF2432" s="60"/>
      <c r="BJ2432" s="52"/>
      <c r="BL2432" s="53"/>
      <c r="BO2432" s="34"/>
      <c r="BQ2432" s="35"/>
      <c r="BT2432" s="59"/>
      <c r="BV2432" s="60"/>
      <c r="BZ2432" s="34"/>
      <c r="CB2432" s="35"/>
      <c r="CD2432" s="59"/>
      <c r="CF2432" s="60"/>
      <c r="CJ2432" s="36"/>
      <c r="CL2432" s="37"/>
      <c r="CN2432" s="59"/>
      <c r="CP2432" s="60"/>
      <c r="CT2432" s="52"/>
      <c r="CV2432" s="53"/>
      <c r="CY2432" s="36"/>
      <c r="DA2432" s="37"/>
      <c r="DD2432" s="59"/>
      <c r="DF2432" s="60"/>
      <c r="DJ2432" s="34"/>
      <c r="DL2432" s="35"/>
      <c r="DN2432" s="59"/>
      <c r="DP2432" s="60"/>
      <c r="DT2432" s="36"/>
      <c r="DV2432" s="37"/>
      <c r="DX2432" s="59"/>
      <c r="DZ2432" s="60"/>
      <c r="ED2432" s="52"/>
      <c r="EF2432" s="53"/>
      <c r="EI2432" s="52"/>
      <c r="EK2432" s="53"/>
      <c r="FV2432" s="59"/>
      <c r="FX2432" s="60"/>
      <c r="GB2432" s="34"/>
      <c r="GD2432" s="35"/>
      <c r="GF2432" s="59"/>
      <c r="GH2432" s="60"/>
      <c r="GL2432" s="36"/>
      <c r="GN2432" s="37"/>
      <c r="GP2432" s="59"/>
      <c r="GR2432" s="60"/>
      <c r="GV2432" s="52"/>
      <c r="GX2432" s="53"/>
      <c r="HA2432" s="34"/>
      <c r="HC2432" s="35"/>
      <c r="HF2432" s="59"/>
      <c r="HH2432" s="60"/>
      <c r="HL2432" s="34"/>
      <c r="HN2432" s="35"/>
      <c r="HP2432" s="59"/>
      <c r="HR2432" s="60"/>
      <c r="HV2432" s="36"/>
      <c r="HX2432" s="37"/>
      <c r="HZ2432" s="59"/>
      <c r="IB2432" s="60"/>
      <c r="IF2432" s="52"/>
      <c r="IH2432" s="53"/>
      <c r="IK2432" s="36"/>
      <c r="IM2432" s="37"/>
      <c r="IP2432" s="59"/>
      <c r="IR2432" s="60"/>
      <c r="IV2432" s="34"/>
      <c r="IX2432" s="35"/>
      <c r="IZ2432" s="59"/>
      <c r="JB2432" s="60"/>
      <c r="JF2432" s="36"/>
      <c r="JH2432" s="37"/>
      <c r="JJ2432" s="59"/>
      <c r="JL2432" s="60"/>
      <c r="JP2432" s="52"/>
      <c r="JR2432" s="53"/>
      <c r="JU2432" s="52"/>
      <c r="JW2432" s="53"/>
      <c r="JX2432" s="1"/>
      <c r="KG2432" s="1"/>
      <c r="KH2432" s="67"/>
      <c r="KJ2432" s="66"/>
      <c r="KL2432" s="65"/>
      <c r="KN2432" s="53"/>
      <c r="KP2432" s="64"/>
      <c r="KR2432" s="63"/>
      <c r="KV2432" s="1"/>
      <c r="KW2432" s="34"/>
      <c r="KY2432" s="35"/>
      <c r="LA2432" s="36"/>
      <c r="LC2432" s="37"/>
      <c r="LQ2432" s="1"/>
      <c r="PC2432" s="1"/>
      <c r="PL2432" s="5">
        <v>0.1488092578583651</v>
      </c>
      <c r="PN2432" s="9">
        <v>2.9340167055389691E-5</v>
      </c>
      <c r="PW2432" s="1"/>
      <c r="QF2432" s="5">
        <v>0.14880966399179374</v>
      </c>
      <c r="QH2432" s="9">
        <v>1.0302993594832882E-6</v>
      </c>
      <c r="QQ2432" s="1"/>
      <c r="VF2432" s="1"/>
      <c r="VT2432" s="1"/>
    </row>
    <row r="2433" spans="14:592" ht="15" thickBot="1" x14ac:dyDescent="0.35">
      <c r="N2433" s="1"/>
      <c r="O2433" s="34"/>
      <c r="Q2433" s="35"/>
      <c r="S2433" s="36"/>
      <c r="U2433" s="37"/>
      <c r="W2433" s="52"/>
      <c r="Y2433" s="53"/>
      <c r="AI2433" s="1"/>
      <c r="AJ2433" s="59"/>
      <c r="AL2433" s="60"/>
      <c r="AP2433" s="34"/>
      <c r="AR2433" s="35"/>
      <c r="AT2433" s="59"/>
      <c r="AV2433" s="60"/>
      <c r="AZ2433" s="36"/>
      <c r="BB2433" s="37"/>
      <c r="BD2433" s="59"/>
      <c r="BF2433" s="60"/>
      <c r="BJ2433" s="52"/>
      <c r="BL2433" s="53"/>
      <c r="BO2433" s="34"/>
      <c r="BQ2433" s="35"/>
      <c r="BT2433" s="59"/>
      <c r="BV2433" s="60"/>
      <c r="BZ2433" s="34"/>
      <c r="CB2433" s="35"/>
      <c r="CD2433" s="59"/>
      <c r="CF2433" s="60"/>
      <c r="CJ2433" s="36"/>
      <c r="CL2433" s="37"/>
      <c r="CN2433" s="59"/>
      <c r="CP2433" s="60"/>
      <c r="CT2433" s="52"/>
      <c r="CV2433" s="53"/>
      <c r="CY2433" s="36"/>
      <c r="DA2433" s="37"/>
      <c r="DD2433" s="59"/>
      <c r="DF2433" s="60"/>
      <c r="DJ2433" s="34"/>
      <c r="DL2433" s="35"/>
      <c r="DN2433" s="59"/>
      <c r="DP2433" s="60"/>
      <c r="DT2433" s="36"/>
      <c r="DV2433" s="37"/>
      <c r="DX2433" s="59"/>
      <c r="DZ2433" s="60"/>
      <c r="ED2433" s="52"/>
      <c r="EF2433" s="53"/>
      <c r="EI2433" s="52"/>
      <c r="EK2433" s="53"/>
      <c r="EY2433" s="1"/>
      <c r="FV2433" s="59"/>
      <c r="FX2433" s="60"/>
      <c r="GB2433" s="34"/>
      <c r="GD2433" s="35"/>
      <c r="GF2433" s="59"/>
      <c r="GH2433" s="60"/>
      <c r="GL2433" s="36"/>
      <c r="GN2433" s="37"/>
      <c r="GP2433" s="59"/>
      <c r="GR2433" s="60"/>
      <c r="GV2433" s="52"/>
      <c r="GX2433" s="53"/>
      <c r="HA2433" s="34"/>
      <c r="HC2433" s="35"/>
      <c r="HF2433" s="59"/>
      <c r="HH2433" s="60"/>
      <c r="HL2433" s="34"/>
      <c r="HN2433" s="35"/>
      <c r="HP2433" s="59"/>
      <c r="HR2433" s="60"/>
      <c r="HV2433" s="36"/>
      <c r="HX2433" s="37"/>
      <c r="HZ2433" s="59"/>
      <c r="IB2433" s="60"/>
      <c r="IF2433" s="52"/>
      <c r="IH2433" s="53"/>
      <c r="IK2433" s="36"/>
      <c r="IM2433" s="37"/>
      <c r="IP2433" s="59"/>
      <c r="IR2433" s="60"/>
      <c r="IV2433" s="34"/>
      <c r="IX2433" s="35"/>
      <c r="IZ2433" s="59"/>
      <c r="JB2433" s="60"/>
      <c r="JF2433" s="36"/>
      <c r="JH2433" s="37"/>
      <c r="JJ2433" s="59"/>
      <c r="JL2433" s="60"/>
      <c r="JP2433" s="52"/>
      <c r="JR2433" s="53"/>
      <c r="JU2433" s="52"/>
      <c r="JW2433" s="53"/>
      <c r="JX2433" s="1"/>
      <c r="KG2433" s="1"/>
      <c r="KH2433" s="67"/>
      <c r="KJ2433" s="66"/>
      <c r="KL2433" s="65"/>
      <c r="KN2433" s="53"/>
      <c r="KP2433" s="64"/>
      <c r="KR2433" s="63"/>
      <c r="KV2433" s="1"/>
      <c r="KW2433" s="34"/>
      <c r="KY2433" s="35"/>
      <c r="LA2433" s="36"/>
      <c r="LC2433" s="37"/>
      <c r="LQ2433" s="1"/>
      <c r="PC2433" s="1"/>
      <c r="PL2433" s="6">
        <v>0.88343198874210105</v>
      </c>
      <c r="PN2433" s="10">
        <v>-1.6576830758243863E-4</v>
      </c>
      <c r="PW2433" s="1"/>
      <c r="QF2433" s="6">
        <v>0.8834335147337391</v>
      </c>
      <c r="QH2433" s="10">
        <v>2.6523472108452433E-5</v>
      </c>
      <c r="QQ2433" s="1"/>
      <c r="VF2433" s="1"/>
      <c r="VT2433" s="1"/>
    </row>
    <row r="2434" spans="14:592" x14ac:dyDescent="0.3">
      <c r="N2434" s="1"/>
      <c r="O2434" s="34"/>
      <c r="Q2434" s="35"/>
      <c r="S2434" s="36"/>
      <c r="U2434" s="37"/>
      <c r="W2434" s="52"/>
      <c r="Y2434" s="53"/>
      <c r="AI2434" s="1"/>
      <c r="AJ2434" s="59"/>
      <c r="AL2434" s="60"/>
      <c r="AP2434" s="34"/>
      <c r="AR2434" s="35"/>
      <c r="AT2434" s="59"/>
      <c r="AV2434" s="60"/>
      <c r="AZ2434" s="36"/>
      <c r="BB2434" s="37"/>
      <c r="BD2434" s="59"/>
      <c r="BF2434" s="60"/>
      <c r="BJ2434" s="52"/>
      <c r="BL2434" s="53"/>
      <c r="BO2434" s="34"/>
      <c r="BQ2434" s="35"/>
      <c r="BT2434" s="59"/>
      <c r="BV2434" s="60"/>
      <c r="BZ2434" s="34"/>
      <c r="CB2434" s="35"/>
      <c r="CD2434" s="59"/>
      <c r="CF2434" s="60"/>
      <c r="CJ2434" s="36"/>
      <c r="CL2434" s="37"/>
      <c r="CN2434" s="59"/>
      <c r="CP2434" s="60"/>
      <c r="CT2434" s="52"/>
      <c r="CV2434" s="53"/>
      <c r="CY2434" s="36"/>
      <c r="DA2434" s="37"/>
      <c r="DD2434" s="59"/>
      <c r="DF2434" s="60"/>
      <c r="DJ2434" s="34"/>
      <c r="DL2434" s="35"/>
      <c r="DN2434" s="59"/>
      <c r="DP2434" s="60"/>
      <c r="DT2434" s="36"/>
      <c r="DV2434" s="37"/>
      <c r="DX2434" s="59"/>
      <c r="DZ2434" s="60"/>
      <c r="ED2434" s="52"/>
      <c r="EF2434" s="53"/>
      <c r="EI2434" s="52"/>
      <c r="EK2434" s="53"/>
      <c r="FV2434" s="59"/>
      <c r="FX2434" s="60"/>
      <c r="GB2434" s="34"/>
      <c r="GD2434" s="35"/>
      <c r="GF2434" s="59"/>
      <c r="GH2434" s="60"/>
      <c r="GL2434" s="36"/>
      <c r="GN2434" s="37"/>
      <c r="GP2434" s="59"/>
      <c r="GR2434" s="60"/>
      <c r="GV2434" s="52"/>
      <c r="GX2434" s="53"/>
      <c r="HA2434" s="34"/>
      <c r="HC2434" s="35"/>
      <c r="HF2434" s="59"/>
      <c r="HH2434" s="60"/>
      <c r="HL2434" s="34"/>
      <c r="HN2434" s="35"/>
      <c r="HP2434" s="59"/>
      <c r="HR2434" s="60"/>
      <c r="HV2434" s="36"/>
      <c r="HX2434" s="37"/>
      <c r="HZ2434" s="59"/>
      <c r="IB2434" s="60"/>
      <c r="IF2434" s="52"/>
      <c r="IH2434" s="53"/>
      <c r="IK2434" s="36"/>
      <c r="IM2434" s="37"/>
      <c r="IP2434" s="59"/>
      <c r="IR2434" s="60"/>
      <c r="IV2434" s="34"/>
      <c r="IX2434" s="35"/>
      <c r="IZ2434" s="59"/>
      <c r="JB2434" s="60"/>
      <c r="JF2434" s="36"/>
      <c r="JH2434" s="37"/>
      <c r="JJ2434" s="59"/>
      <c r="JL2434" s="60"/>
      <c r="JP2434" s="52"/>
      <c r="JR2434" s="53"/>
      <c r="JU2434" s="52"/>
      <c r="JW2434" s="53"/>
      <c r="JX2434" s="1"/>
      <c r="KG2434" s="1"/>
      <c r="KH2434" s="67"/>
      <c r="KJ2434" s="66"/>
      <c r="KL2434" s="65"/>
      <c r="KN2434" s="53"/>
      <c r="KP2434" s="64"/>
      <c r="KR2434" s="63"/>
      <c r="KV2434" s="1"/>
      <c r="KW2434" s="34"/>
      <c r="KY2434" s="35"/>
      <c r="LA2434" s="36"/>
      <c r="LC2434" s="37"/>
      <c r="LQ2434" s="1"/>
      <c r="PC2434" s="1"/>
      <c r="PD2434" s="1"/>
      <c r="PE2434" s="1"/>
      <c r="PF2434" s="1"/>
      <c r="PG2434" s="1"/>
      <c r="PH2434" s="1"/>
      <c r="PI2434" s="1"/>
      <c r="PJ2434" s="1"/>
      <c r="PK2434" s="1"/>
      <c r="PL2434" s="2"/>
      <c r="PM2434" s="1"/>
      <c r="PN2434" s="7"/>
      <c r="PO2434" s="1"/>
      <c r="PP2434" s="1"/>
      <c r="PQ2434" s="1"/>
      <c r="PR2434" s="1"/>
      <c r="PS2434" s="1"/>
      <c r="PT2434" s="1"/>
      <c r="PU2434" s="1"/>
      <c r="PV2434" s="1"/>
      <c r="PW2434" s="1"/>
      <c r="PX2434" s="1"/>
      <c r="PY2434" s="1"/>
      <c r="PZ2434" s="1"/>
      <c r="QA2434" s="1"/>
      <c r="QB2434" s="1"/>
      <c r="QC2434" s="1"/>
      <c r="QD2434" s="1"/>
      <c r="QE2434" s="1"/>
      <c r="QF2434" s="2"/>
      <c r="QG2434" s="1"/>
      <c r="QH2434" s="7"/>
      <c r="QI2434" s="1"/>
      <c r="QJ2434" s="1"/>
      <c r="QK2434" s="1"/>
      <c r="QL2434" s="1"/>
      <c r="QM2434" s="1"/>
      <c r="QN2434" s="1"/>
      <c r="QO2434" s="1"/>
      <c r="QP2434" s="1"/>
      <c r="QQ2434" s="1"/>
      <c r="VF2434" s="1"/>
      <c r="VT2434" s="1"/>
    </row>
    <row r="2435" spans="14:592" ht="15" thickBot="1" x14ac:dyDescent="0.35">
      <c r="N2435" s="1"/>
      <c r="O2435" s="34"/>
      <c r="Q2435" s="35"/>
      <c r="S2435" s="36"/>
      <c r="U2435" s="37"/>
      <c r="W2435" s="52"/>
      <c r="Y2435" s="53"/>
      <c r="AI2435" s="1"/>
      <c r="AJ2435" s="59"/>
      <c r="AL2435" s="60"/>
      <c r="AP2435" s="34"/>
      <c r="AR2435" s="35"/>
      <c r="AT2435" s="59"/>
      <c r="AV2435" s="60"/>
      <c r="AZ2435" s="36"/>
      <c r="BB2435" s="37"/>
      <c r="BD2435" s="59"/>
      <c r="BF2435" s="60"/>
      <c r="BJ2435" s="52"/>
      <c r="BL2435" s="53"/>
      <c r="BO2435" s="34"/>
      <c r="BQ2435" s="35"/>
      <c r="BT2435" s="59"/>
      <c r="BV2435" s="60"/>
      <c r="BZ2435" s="34"/>
      <c r="CB2435" s="35"/>
      <c r="CD2435" s="59"/>
      <c r="CF2435" s="60"/>
      <c r="CJ2435" s="36"/>
      <c r="CL2435" s="37"/>
      <c r="CN2435" s="59"/>
      <c r="CP2435" s="60"/>
      <c r="CT2435" s="52"/>
      <c r="CV2435" s="53"/>
      <c r="CY2435" s="36"/>
      <c r="DA2435" s="37"/>
      <c r="DD2435" s="59"/>
      <c r="DF2435" s="60"/>
      <c r="DJ2435" s="34"/>
      <c r="DL2435" s="35"/>
      <c r="DN2435" s="59"/>
      <c r="DP2435" s="60"/>
      <c r="DT2435" s="36"/>
      <c r="DV2435" s="37"/>
      <c r="DX2435" s="59"/>
      <c r="DZ2435" s="60"/>
      <c r="ED2435" s="52"/>
      <c r="EF2435" s="53"/>
      <c r="EI2435" s="52"/>
      <c r="EK2435" s="53"/>
      <c r="EY2435" s="1"/>
      <c r="FV2435" s="59"/>
      <c r="FX2435" s="60"/>
      <c r="GB2435" s="34"/>
      <c r="GD2435" s="35"/>
      <c r="GF2435" s="59"/>
      <c r="GH2435" s="60"/>
      <c r="GL2435" s="36"/>
      <c r="GN2435" s="37"/>
      <c r="GP2435" s="59"/>
      <c r="GR2435" s="60"/>
      <c r="GV2435" s="52"/>
      <c r="GX2435" s="53"/>
      <c r="HA2435" s="34"/>
      <c r="HC2435" s="35"/>
      <c r="HF2435" s="59"/>
      <c r="HH2435" s="60"/>
      <c r="HL2435" s="34"/>
      <c r="HN2435" s="35"/>
      <c r="HP2435" s="59"/>
      <c r="HR2435" s="60"/>
      <c r="HV2435" s="36"/>
      <c r="HX2435" s="37"/>
      <c r="HZ2435" s="59"/>
      <c r="IB2435" s="60"/>
      <c r="IF2435" s="52"/>
      <c r="IH2435" s="53"/>
      <c r="IK2435" s="36"/>
      <c r="IM2435" s="37"/>
      <c r="IP2435" s="59"/>
      <c r="IR2435" s="60"/>
      <c r="IV2435" s="34"/>
      <c r="IX2435" s="35"/>
      <c r="IZ2435" s="59"/>
      <c r="JB2435" s="60"/>
      <c r="JF2435" s="36"/>
      <c r="JH2435" s="37"/>
      <c r="JJ2435" s="59"/>
      <c r="JL2435" s="60"/>
      <c r="JP2435" s="52"/>
      <c r="JR2435" s="53"/>
      <c r="JU2435" s="52"/>
      <c r="JW2435" s="53"/>
      <c r="JX2435" s="1"/>
      <c r="KG2435" s="1"/>
      <c r="KH2435" s="67"/>
      <c r="KJ2435" s="66"/>
      <c r="KL2435" s="65"/>
      <c r="KN2435" s="53"/>
      <c r="KP2435" s="64"/>
      <c r="KR2435" s="63"/>
      <c r="KV2435" s="1"/>
      <c r="KW2435" s="34"/>
      <c r="KY2435" s="35"/>
      <c r="LA2435" s="36"/>
      <c r="LC2435" s="37"/>
      <c r="LQ2435" s="1"/>
      <c r="PH2435" s="1"/>
      <c r="PL2435" s="2" t="s">
        <v>89</v>
      </c>
      <c r="PN2435" s="7" t="s">
        <v>90</v>
      </c>
      <c r="PR2435" s="1"/>
      <c r="QB2435" s="1"/>
      <c r="QF2435" s="2" t="s">
        <v>91</v>
      </c>
      <c r="QH2435" s="7" t="s">
        <v>92</v>
      </c>
      <c r="QL2435" s="1"/>
      <c r="VF2435" s="1"/>
      <c r="VT2435" s="1"/>
    </row>
    <row r="2436" spans="14:592" x14ac:dyDescent="0.3">
      <c r="N2436" s="1"/>
      <c r="O2436" s="34"/>
      <c r="Q2436" s="35"/>
      <c r="S2436" s="36"/>
      <c r="U2436" s="37"/>
      <c r="W2436" s="52"/>
      <c r="Y2436" s="53"/>
      <c r="AI2436" s="1"/>
      <c r="AJ2436" s="59"/>
      <c r="AL2436" s="60"/>
      <c r="AP2436" s="34"/>
      <c r="AR2436" s="35"/>
      <c r="AT2436" s="59"/>
      <c r="AV2436" s="60"/>
      <c r="AZ2436" s="36"/>
      <c r="BB2436" s="37"/>
      <c r="BD2436" s="59"/>
      <c r="BF2436" s="60"/>
      <c r="BJ2436" s="52"/>
      <c r="BL2436" s="53"/>
      <c r="BO2436" s="34"/>
      <c r="BQ2436" s="35"/>
      <c r="BT2436" s="59"/>
      <c r="BV2436" s="60"/>
      <c r="BZ2436" s="34"/>
      <c r="CB2436" s="35"/>
      <c r="CD2436" s="59"/>
      <c r="CF2436" s="60"/>
      <c r="CJ2436" s="36"/>
      <c r="CL2436" s="37"/>
      <c r="CN2436" s="59"/>
      <c r="CP2436" s="60"/>
      <c r="CT2436" s="52"/>
      <c r="CV2436" s="53"/>
      <c r="CY2436" s="36"/>
      <c r="DA2436" s="37"/>
      <c r="DD2436" s="59"/>
      <c r="DF2436" s="60"/>
      <c r="DJ2436" s="34"/>
      <c r="DL2436" s="35"/>
      <c r="DN2436" s="59"/>
      <c r="DP2436" s="60"/>
      <c r="DT2436" s="36"/>
      <c r="DV2436" s="37"/>
      <c r="DX2436" s="59"/>
      <c r="DZ2436" s="60"/>
      <c r="ED2436" s="52"/>
      <c r="EF2436" s="53"/>
      <c r="EI2436" s="52"/>
      <c r="EK2436" s="53"/>
      <c r="FV2436" s="59"/>
      <c r="FX2436" s="60"/>
      <c r="GB2436" s="34"/>
      <c r="GD2436" s="35"/>
      <c r="GF2436" s="59"/>
      <c r="GH2436" s="60"/>
      <c r="GL2436" s="36"/>
      <c r="GN2436" s="37"/>
      <c r="GP2436" s="59"/>
      <c r="GR2436" s="60"/>
      <c r="GV2436" s="52"/>
      <c r="GX2436" s="53"/>
      <c r="HA2436" s="34"/>
      <c r="HC2436" s="35"/>
      <c r="HF2436" s="59"/>
      <c r="HH2436" s="60"/>
      <c r="HL2436" s="34"/>
      <c r="HN2436" s="35"/>
      <c r="HP2436" s="59"/>
      <c r="HR2436" s="60"/>
      <c r="HV2436" s="36"/>
      <c r="HX2436" s="37"/>
      <c r="HZ2436" s="59"/>
      <c r="IB2436" s="60"/>
      <c r="IF2436" s="52"/>
      <c r="IH2436" s="53"/>
      <c r="IK2436" s="36"/>
      <c r="IM2436" s="37"/>
      <c r="IP2436" s="59"/>
      <c r="IR2436" s="60"/>
      <c r="IV2436" s="34"/>
      <c r="IX2436" s="35"/>
      <c r="IZ2436" s="59"/>
      <c r="JB2436" s="60"/>
      <c r="JF2436" s="36"/>
      <c r="JH2436" s="37"/>
      <c r="JJ2436" s="59"/>
      <c r="JL2436" s="60"/>
      <c r="JP2436" s="52"/>
      <c r="JR2436" s="53"/>
      <c r="JU2436" s="52"/>
      <c r="JW2436" s="53"/>
      <c r="JX2436" s="1"/>
      <c r="KG2436" s="1"/>
      <c r="KH2436" s="67"/>
      <c r="KJ2436" s="66"/>
      <c r="KL2436" s="65"/>
      <c r="KN2436" s="53"/>
      <c r="KP2436" s="64"/>
      <c r="KR2436" s="63"/>
      <c r="KV2436" s="1"/>
      <c r="KW2436" s="34"/>
      <c r="KY2436" s="35"/>
      <c r="LA2436" s="36"/>
      <c r="LC2436" s="37"/>
      <c r="LQ2436" s="1"/>
      <c r="PH2436" s="1"/>
      <c r="PL2436" s="4">
        <f t="array" ref="PL2436:PL2439">PI2452:PI2455</f>
        <v>-2.5554701551709238</v>
      </c>
      <c r="PN2436" s="8">
        <f t="array" ref="PN2436:PN2443">PN2426:PN2433</f>
        <v>-1.7559304112296813E-6</v>
      </c>
      <c r="PR2436" s="1"/>
      <c r="PW2436" s="1"/>
      <c r="QB2436" s="1"/>
      <c r="QF2436" s="4">
        <f t="array" ref="QF2436:QF2439">QC2452:QC2455</f>
        <v>-2.555470887456301</v>
      </c>
      <c r="QH2436" s="8">
        <f t="array" ref="QH2436:QH2443">QH2426:QH2433</f>
        <v>5.7966795661792986E-7</v>
      </c>
      <c r="QL2436" s="1"/>
      <c r="VF2436" s="1"/>
      <c r="VT2436" s="1"/>
    </row>
    <row r="2437" spans="14:592" x14ac:dyDescent="0.3">
      <c r="N2437" s="1"/>
      <c r="O2437" s="34"/>
      <c r="Q2437" s="35"/>
      <c r="S2437" s="36"/>
      <c r="U2437" s="37"/>
      <c r="W2437" s="52"/>
      <c r="Y2437" s="53"/>
      <c r="AI2437" s="1"/>
      <c r="AJ2437" s="59"/>
      <c r="AL2437" s="60"/>
      <c r="AM2437" s="60"/>
      <c r="AN2437" s="60"/>
      <c r="AO2437" s="60"/>
      <c r="AP2437" s="60"/>
      <c r="AQ2437" s="60"/>
      <c r="AR2437" s="60"/>
      <c r="AS2437" s="60"/>
      <c r="AT2437" s="59"/>
      <c r="AU2437" s="60"/>
      <c r="AV2437" s="60"/>
      <c r="AW2437" s="60"/>
      <c r="AX2437" s="60"/>
      <c r="AY2437" s="60"/>
      <c r="AZ2437" s="60"/>
      <c r="BA2437" s="60"/>
      <c r="BB2437" s="60"/>
      <c r="BC2437" s="60"/>
      <c r="BD2437" s="59"/>
      <c r="BE2437" s="60"/>
      <c r="BF2437" s="60"/>
      <c r="BJ2437" s="52"/>
      <c r="BL2437" s="53"/>
      <c r="BO2437" s="34"/>
      <c r="BQ2437" s="35"/>
      <c r="BT2437" s="59"/>
      <c r="BV2437" s="60"/>
      <c r="BW2437" s="60"/>
      <c r="BX2437" s="60"/>
      <c r="BY2437" s="60"/>
      <c r="BZ2437" s="60"/>
      <c r="CA2437" s="60"/>
      <c r="CB2437" s="60"/>
      <c r="CC2437" s="60"/>
      <c r="CD2437" s="59"/>
      <c r="CE2437" s="60"/>
      <c r="CF2437" s="60"/>
      <c r="CG2437" s="60"/>
      <c r="CH2437" s="60"/>
      <c r="CI2437" s="60"/>
      <c r="CJ2437" s="60"/>
      <c r="CK2437" s="60"/>
      <c r="CL2437" s="60"/>
      <c r="CM2437" s="60"/>
      <c r="CN2437" s="59"/>
      <c r="CO2437" s="60"/>
      <c r="CP2437" s="60"/>
      <c r="CT2437" s="52"/>
      <c r="CV2437" s="53"/>
      <c r="CY2437" s="36"/>
      <c r="DA2437" s="37"/>
      <c r="DD2437" s="59"/>
      <c r="DF2437" s="60"/>
      <c r="DG2437" s="60"/>
      <c r="DH2437" s="60"/>
      <c r="DI2437" s="60"/>
      <c r="DJ2437" s="60"/>
      <c r="DK2437" s="60"/>
      <c r="DL2437" s="60"/>
      <c r="DM2437" s="60"/>
      <c r="DN2437" s="59"/>
      <c r="DO2437" s="60"/>
      <c r="DP2437" s="60"/>
      <c r="DQ2437" s="60"/>
      <c r="DR2437" s="60"/>
      <c r="DS2437" s="60"/>
      <c r="DT2437" s="60"/>
      <c r="DU2437" s="60"/>
      <c r="DV2437" s="60"/>
      <c r="DW2437" s="60"/>
      <c r="DX2437" s="59"/>
      <c r="DY2437" s="60"/>
      <c r="DZ2437" s="60"/>
      <c r="ED2437" s="52"/>
      <c r="EF2437" s="53"/>
      <c r="EI2437" s="52"/>
      <c r="EK2437" s="53"/>
      <c r="EY2437" s="1"/>
      <c r="FV2437" s="59"/>
      <c r="FX2437" s="60"/>
      <c r="FY2437" s="60"/>
      <c r="FZ2437" s="60"/>
      <c r="GA2437" s="60"/>
      <c r="GB2437" s="60"/>
      <c r="GC2437" s="60"/>
      <c r="GD2437" s="60"/>
      <c r="GE2437" s="60"/>
      <c r="GF2437" s="59"/>
      <c r="GG2437" s="60"/>
      <c r="GH2437" s="60"/>
      <c r="GI2437" s="60"/>
      <c r="GJ2437" s="60"/>
      <c r="GK2437" s="60"/>
      <c r="GL2437" s="60"/>
      <c r="GM2437" s="60"/>
      <c r="GN2437" s="60"/>
      <c r="GO2437" s="60"/>
      <c r="GP2437" s="59"/>
      <c r="GQ2437" s="60"/>
      <c r="GR2437" s="60"/>
      <c r="GV2437" s="52"/>
      <c r="GX2437" s="53"/>
      <c r="HA2437" s="34"/>
      <c r="HC2437" s="35"/>
      <c r="HF2437" s="59"/>
      <c r="HH2437" s="60"/>
      <c r="HI2437" s="60"/>
      <c r="HJ2437" s="60"/>
      <c r="HK2437" s="60"/>
      <c r="HL2437" s="60"/>
      <c r="HM2437" s="60"/>
      <c r="HN2437" s="60"/>
      <c r="HO2437" s="60"/>
      <c r="HP2437" s="59"/>
      <c r="HQ2437" s="60"/>
      <c r="HR2437" s="60"/>
      <c r="HS2437" s="60"/>
      <c r="HT2437" s="60"/>
      <c r="HU2437" s="60"/>
      <c r="HV2437" s="60"/>
      <c r="HW2437" s="60"/>
      <c r="HX2437" s="60"/>
      <c r="HY2437" s="60"/>
      <c r="HZ2437" s="59"/>
      <c r="IA2437" s="60"/>
      <c r="IB2437" s="60"/>
      <c r="IF2437" s="52"/>
      <c r="IH2437" s="53"/>
      <c r="IK2437" s="36"/>
      <c r="IM2437" s="37"/>
      <c r="IP2437" s="59"/>
      <c r="IR2437" s="60"/>
      <c r="IS2437" s="60"/>
      <c r="IT2437" s="60"/>
      <c r="IU2437" s="60"/>
      <c r="IV2437" s="60"/>
      <c r="IW2437" s="60"/>
      <c r="IX2437" s="60"/>
      <c r="IY2437" s="60"/>
      <c r="IZ2437" s="59"/>
      <c r="JA2437" s="60"/>
      <c r="JB2437" s="60"/>
      <c r="JC2437" s="60"/>
      <c r="JD2437" s="60"/>
      <c r="JE2437" s="60"/>
      <c r="JF2437" s="60"/>
      <c r="JG2437" s="60"/>
      <c r="JH2437" s="60"/>
      <c r="JI2437" s="60"/>
      <c r="JJ2437" s="59"/>
      <c r="JK2437" s="60"/>
      <c r="JL2437" s="60"/>
      <c r="JP2437" s="52"/>
      <c r="JR2437" s="53"/>
      <c r="JU2437" s="52"/>
      <c r="JW2437" s="53"/>
      <c r="JX2437" s="1"/>
      <c r="KG2437" s="1"/>
      <c r="KH2437" s="67"/>
      <c r="KJ2437" s="66"/>
      <c r="KL2437" s="65"/>
      <c r="KN2437" s="53"/>
      <c r="KP2437" s="64"/>
      <c r="KR2437" s="63"/>
      <c r="KV2437" s="1"/>
      <c r="KW2437" s="34"/>
      <c r="KY2437" s="35"/>
      <c r="LA2437" s="36"/>
      <c r="LC2437" s="37"/>
      <c r="LQ2437" s="1"/>
      <c r="PH2437" s="1"/>
      <c r="PL2437" s="5">
        <v>-0.20579761296112253</v>
      </c>
      <c r="PN2437" s="9">
        <v>-3.1494679158872452E-5</v>
      </c>
      <c r="PR2437" s="1"/>
      <c r="QB2437" s="1"/>
      <c r="QF2437" s="5">
        <v>-0.2058002965911386</v>
      </c>
      <c r="QH2437" s="9">
        <v>1.4440326241503682E-5</v>
      </c>
      <c r="QL2437" s="1"/>
      <c r="VF2437" s="1"/>
      <c r="VT2437" s="1"/>
    </row>
    <row r="2438" spans="14:592" x14ac:dyDescent="0.3">
      <c r="N2438" s="1"/>
      <c r="O2438" s="34"/>
      <c r="Q2438" s="35"/>
      <c r="S2438" s="36"/>
      <c r="U2438" s="37"/>
      <c r="W2438" s="52"/>
      <c r="Y2438" s="53"/>
      <c r="AI2438" s="1"/>
      <c r="AJ2438" s="59"/>
      <c r="AL2438" s="60"/>
      <c r="AM2438" s="60"/>
      <c r="AN2438" s="60"/>
      <c r="AO2438" s="60"/>
      <c r="AP2438" s="60"/>
      <c r="AQ2438" s="60"/>
      <c r="AR2438" s="60"/>
      <c r="AS2438" s="60"/>
      <c r="AT2438" s="59"/>
      <c r="AU2438" s="60"/>
      <c r="AV2438" s="60"/>
      <c r="AW2438" s="60"/>
      <c r="AX2438" s="60"/>
      <c r="AY2438" s="60"/>
      <c r="AZ2438" s="60"/>
      <c r="BA2438" s="60"/>
      <c r="BB2438" s="60"/>
      <c r="BC2438" s="60"/>
      <c r="BD2438" s="59"/>
      <c r="BE2438" s="60"/>
      <c r="BF2438" s="60"/>
      <c r="BJ2438" s="52"/>
      <c r="BL2438" s="53"/>
      <c r="BO2438" s="34"/>
      <c r="BQ2438" s="35"/>
      <c r="BT2438" s="59"/>
      <c r="BV2438" s="60"/>
      <c r="BW2438" s="60"/>
      <c r="BX2438" s="60"/>
      <c r="BY2438" s="60"/>
      <c r="BZ2438" s="60"/>
      <c r="CA2438" s="60"/>
      <c r="CB2438" s="60"/>
      <c r="CC2438" s="60"/>
      <c r="CD2438" s="59"/>
      <c r="CE2438" s="60"/>
      <c r="CF2438" s="60"/>
      <c r="CG2438" s="60"/>
      <c r="CH2438" s="60"/>
      <c r="CI2438" s="60"/>
      <c r="CJ2438" s="60"/>
      <c r="CK2438" s="60"/>
      <c r="CL2438" s="60"/>
      <c r="CM2438" s="60"/>
      <c r="CN2438" s="59"/>
      <c r="CO2438" s="60"/>
      <c r="CP2438" s="60"/>
      <c r="CT2438" s="52"/>
      <c r="CV2438" s="53"/>
      <c r="CY2438" s="36"/>
      <c r="DA2438" s="37"/>
      <c r="DD2438" s="59"/>
      <c r="DF2438" s="60"/>
      <c r="DG2438" s="60"/>
      <c r="DH2438" s="60"/>
      <c r="DI2438" s="60"/>
      <c r="DJ2438" s="60"/>
      <c r="DK2438" s="60"/>
      <c r="DL2438" s="60"/>
      <c r="DM2438" s="60"/>
      <c r="DN2438" s="59"/>
      <c r="DO2438" s="60"/>
      <c r="DP2438" s="60"/>
      <c r="DQ2438" s="60"/>
      <c r="DR2438" s="60"/>
      <c r="DS2438" s="60"/>
      <c r="DT2438" s="60"/>
      <c r="DU2438" s="60"/>
      <c r="DV2438" s="60"/>
      <c r="DW2438" s="60"/>
      <c r="DX2438" s="59"/>
      <c r="DY2438" s="60"/>
      <c r="DZ2438" s="60"/>
      <c r="ED2438" s="52"/>
      <c r="EF2438" s="53"/>
      <c r="EI2438" s="52"/>
      <c r="EK2438" s="53"/>
      <c r="FV2438" s="59"/>
      <c r="FX2438" s="60"/>
      <c r="FY2438" s="60"/>
      <c r="FZ2438" s="60"/>
      <c r="GA2438" s="60"/>
      <c r="GB2438" s="60"/>
      <c r="GC2438" s="60"/>
      <c r="GD2438" s="60"/>
      <c r="GE2438" s="60"/>
      <c r="GF2438" s="59"/>
      <c r="GG2438" s="60"/>
      <c r="GH2438" s="60"/>
      <c r="GI2438" s="60"/>
      <c r="GJ2438" s="60"/>
      <c r="GK2438" s="60"/>
      <c r="GL2438" s="60"/>
      <c r="GM2438" s="60"/>
      <c r="GN2438" s="60"/>
      <c r="GO2438" s="60"/>
      <c r="GP2438" s="59"/>
      <c r="GQ2438" s="60"/>
      <c r="GR2438" s="60"/>
      <c r="GV2438" s="52"/>
      <c r="GX2438" s="53"/>
      <c r="HA2438" s="34"/>
      <c r="HC2438" s="35"/>
      <c r="HF2438" s="59"/>
      <c r="HH2438" s="60"/>
      <c r="HI2438" s="60"/>
      <c r="HJ2438" s="60"/>
      <c r="HK2438" s="60"/>
      <c r="HL2438" s="60"/>
      <c r="HM2438" s="60"/>
      <c r="HN2438" s="60"/>
      <c r="HO2438" s="60"/>
      <c r="HP2438" s="59"/>
      <c r="HQ2438" s="60"/>
      <c r="HR2438" s="60"/>
      <c r="HS2438" s="60"/>
      <c r="HT2438" s="60"/>
      <c r="HU2438" s="60"/>
      <c r="HV2438" s="60"/>
      <c r="HW2438" s="60"/>
      <c r="HX2438" s="60"/>
      <c r="HY2438" s="60"/>
      <c r="HZ2438" s="59"/>
      <c r="IA2438" s="60"/>
      <c r="IB2438" s="60"/>
      <c r="IF2438" s="52"/>
      <c r="IH2438" s="53"/>
      <c r="IK2438" s="36"/>
      <c r="IM2438" s="37"/>
      <c r="IP2438" s="59"/>
      <c r="IR2438" s="60"/>
      <c r="IS2438" s="60"/>
      <c r="IT2438" s="60"/>
      <c r="IU2438" s="60"/>
      <c r="IV2438" s="60"/>
      <c r="IW2438" s="60"/>
      <c r="IX2438" s="60"/>
      <c r="IY2438" s="60"/>
      <c r="IZ2438" s="59"/>
      <c r="JA2438" s="60"/>
      <c r="JB2438" s="60"/>
      <c r="JC2438" s="60"/>
      <c r="JD2438" s="60"/>
      <c r="JE2438" s="60"/>
      <c r="JF2438" s="60"/>
      <c r="JG2438" s="60"/>
      <c r="JH2438" s="60"/>
      <c r="JI2438" s="60"/>
      <c r="JJ2438" s="59"/>
      <c r="JK2438" s="60"/>
      <c r="JL2438" s="60"/>
      <c r="JP2438" s="52"/>
      <c r="JR2438" s="53"/>
      <c r="JU2438" s="52"/>
      <c r="JW2438" s="53"/>
      <c r="JX2438" s="1"/>
      <c r="KG2438" s="1"/>
      <c r="KH2438" s="67"/>
      <c r="KJ2438" s="66"/>
      <c r="KL2438" s="65"/>
      <c r="KN2438" s="53"/>
      <c r="KP2438" s="64"/>
      <c r="KR2438" s="63"/>
      <c r="KV2438" s="1"/>
      <c r="KW2438" s="34"/>
      <c r="KY2438" s="35"/>
      <c r="LA2438" s="36"/>
      <c r="LC2438" s="37"/>
      <c r="LQ2438" s="1"/>
      <c r="PH2438" s="1"/>
      <c r="PL2438" s="5">
        <v>1.6879006134275834</v>
      </c>
      <c r="PN2438" s="9">
        <v>3.5195255050940658E-5</v>
      </c>
      <c r="PR2438" s="1"/>
      <c r="PW2438" s="1"/>
      <c r="QB2438" s="1"/>
      <c r="QF2438" s="5">
        <v>1.6878998328284125</v>
      </c>
      <c r="QH2438" s="9">
        <v>1.6907613804903923E-6</v>
      </c>
      <c r="QL2438" s="1"/>
      <c r="VF2438" s="1"/>
      <c r="VT2438" s="1"/>
    </row>
    <row r="2439" spans="14:592" x14ac:dyDescent="0.3">
      <c r="N2439" s="1"/>
      <c r="O2439" s="34"/>
      <c r="Q2439" s="35"/>
      <c r="S2439" s="36"/>
      <c r="U2439" s="37"/>
      <c r="W2439" s="52"/>
      <c r="Y2439" s="53"/>
      <c r="AI2439" s="1"/>
      <c r="AJ2439" s="59"/>
      <c r="AO2439" s="60"/>
      <c r="AP2439" s="34"/>
      <c r="AR2439" s="35"/>
      <c r="AT2439" s="59"/>
      <c r="AZ2439" s="36"/>
      <c r="BB2439" s="37"/>
      <c r="BD2439" s="59"/>
      <c r="BJ2439" s="52"/>
      <c r="BL2439" s="53"/>
      <c r="BO2439" s="34"/>
      <c r="BQ2439" s="35"/>
      <c r="BT2439" s="59"/>
      <c r="BY2439" s="60"/>
      <c r="BZ2439" s="34"/>
      <c r="CB2439" s="35"/>
      <c r="CD2439" s="59"/>
      <c r="CJ2439" s="36"/>
      <c r="CL2439" s="37"/>
      <c r="CN2439" s="59"/>
      <c r="CT2439" s="52"/>
      <c r="CV2439" s="53"/>
      <c r="CY2439" s="36"/>
      <c r="DA2439" s="37"/>
      <c r="DD2439" s="59"/>
      <c r="DI2439" s="60"/>
      <c r="DJ2439" s="34"/>
      <c r="DL2439" s="35"/>
      <c r="DN2439" s="59"/>
      <c r="DT2439" s="36"/>
      <c r="DV2439" s="37"/>
      <c r="DX2439" s="59"/>
      <c r="ED2439" s="52"/>
      <c r="EF2439" s="53"/>
      <c r="EI2439" s="52"/>
      <c r="EK2439" s="53"/>
      <c r="EY2439" s="1"/>
      <c r="FV2439" s="59"/>
      <c r="GA2439" s="60"/>
      <c r="GB2439" s="34"/>
      <c r="GD2439" s="35"/>
      <c r="GF2439" s="59"/>
      <c r="GL2439" s="36"/>
      <c r="GN2439" s="37"/>
      <c r="GP2439" s="59"/>
      <c r="GV2439" s="52"/>
      <c r="GX2439" s="53"/>
      <c r="HA2439" s="34"/>
      <c r="HC2439" s="35"/>
      <c r="HF2439" s="59"/>
      <c r="HK2439" s="60"/>
      <c r="HL2439" s="34"/>
      <c r="HN2439" s="35"/>
      <c r="HP2439" s="59"/>
      <c r="HV2439" s="36"/>
      <c r="HX2439" s="37"/>
      <c r="HZ2439" s="59"/>
      <c r="IF2439" s="52"/>
      <c r="IH2439" s="53"/>
      <c r="IK2439" s="36"/>
      <c r="IM2439" s="37"/>
      <c r="IP2439" s="59"/>
      <c r="IU2439" s="60"/>
      <c r="IV2439" s="34"/>
      <c r="IX2439" s="35"/>
      <c r="IZ2439" s="59"/>
      <c r="JF2439" s="36"/>
      <c r="JH2439" s="37"/>
      <c r="JJ2439" s="59"/>
      <c r="JP2439" s="52"/>
      <c r="JR2439" s="53"/>
      <c r="JU2439" s="52"/>
      <c r="JW2439" s="53"/>
      <c r="JX2439" s="1"/>
      <c r="KG2439" s="1"/>
      <c r="KH2439" s="67"/>
      <c r="KJ2439" s="66"/>
      <c r="KL2439" s="65"/>
      <c r="KN2439" s="53"/>
      <c r="KP2439" s="64"/>
      <c r="KR2439" s="63"/>
      <c r="KV2439" s="1"/>
      <c r="KW2439" s="34"/>
      <c r="KY2439" s="35"/>
      <c r="LA2439" s="36"/>
      <c r="LC2439" s="37"/>
      <c r="LQ2439" s="1"/>
      <c r="PH2439" s="1"/>
      <c r="PL2439" s="5">
        <v>-1.153706294099123</v>
      </c>
      <c r="PN2439" s="9">
        <v>8.6584845472406627E-5</v>
      </c>
      <c r="PR2439" s="1"/>
      <c r="QB2439" s="1"/>
      <c r="QF2439" s="5">
        <v>-1.1537028796249862</v>
      </c>
      <c r="QH2439" s="9">
        <v>-1.7030624538506893E-5</v>
      </c>
      <c r="QL2439" s="1"/>
      <c r="VF2439" s="1"/>
      <c r="VT2439" s="1"/>
    </row>
    <row r="2440" spans="14:592" x14ac:dyDescent="0.3">
      <c r="N2440" s="1"/>
      <c r="O2440" s="34"/>
      <c r="Q2440" s="35"/>
      <c r="S2440" s="36"/>
      <c r="U2440" s="37"/>
      <c r="W2440" s="52"/>
      <c r="Y2440" s="53"/>
      <c r="AI2440" s="1"/>
      <c r="AJ2440" s="59"/>
      <c r="AK2440" s="59"/>
      <c r="AL2440" s="59"/>
      <c r="AM2440" s="59"/>
      <c r="AN2440" s="59"/>
      <c r="AO2440" s="59"/>
      <c r="AP2440" s="59"/>
      <c r="AQ2440" s="59"/>
      <c r="AR2440" s="59"/>
      <c r="AS2440" s="59"/>
      <c r="AT2440" s="59"/>
      <c r="AU2440" s="59"/>
      <c r="AV2440" s="59"/>
      <c r="AW2440" s="59"/>
      <c r="AX2440" s="59"/>
      <c r="AY2440" s="59"/>
      <c r="AZ2440" s="59"/>
      <c r="BA2440" s="59"/>
      <c r="BB2440" s="59"/>
      <c r="BC2440" s="59"/>
      <c r="BD2440" s="59"/>
      <c r="BJ2440" s="52"/>
      <c r="BL2440" s="53"/>
      <c r="BO2440" s="34"/>
      <c r="BQ2440" s="35"/>
      <c r="BT2440" s="59"/>
      <c r="BU2440" s="59"/>
      <c r="BV2440" s="59"/>
      <c r="BW2440" s="59"/>
      <c r="BX2440" s="59"/>
      <c r="BY2440" s="59"/>
      <c r="BZ2440" s="59"/>
      <c r="CA2440" s="59"/>
      <c r="CB2440" s="59"/>
      <c r="CC2440" s="59"/>
      <c r="CD2440" s="59"/>
      <c r="CE2440" s="59"/>
      <c r="CF2440" s="59"/>
      <c r="CG2440" s="59"/>
      <c r="CH2440" s="59"/>
      <c r="CI2440" s="59"/>
      <c r="CJ2440" s="59"/>
      <c r="CK2440" s="59"/>
      <c r="CL2440" s="59"/>
      <c r="CM2440" s="59"/>
      <c r="CN2440" s="59"/>
      <c r="CT2440" s="52"/>
      <c r="CV2440" s="53"/>
      <c r="CY2440" s="36"/>
      <c r="DA2440" s="37"/>
      <c r="DD2440" s="59"/>
      <c r="DE2440" s="59"/>
      <c r="DF2440" s="59"/>
      <c r="DG2440" s="59"/>
      <c r="DH2440" s="59"/>
      <c r="DI2440" s="59"/>
      <c r="DJ2440" s="59"/>
      <c r="DK2440" s="59"/>
      <c r="DL2440" s="59"/>
      <c r="DM2440" s="59"/>
      <c r="DN2440" s="59"/>
      <c r="DO2440" s="59"/>
      <c r="DP2440" s="59"/>
      <c r="DQ2440" s="59"/>
      <c r="DR2440" s="59"/>
      <c r="DS2440" s="59"/>
      <c r="DT2440" s="59"/>
      <c r="DU2440" s="59"/>
      <c r="DV2440" s="59"/>
      <c r="DW2440" s="59"/>
      <c r="DX2440" s="59"/>
      <c r="ED2440" s="52"/>
      <c r="EF2440" s="53"/>
      <c r="EI2440" s="52"/>
      <c r="EK2440" s="53"/>
      <c r="FV2440" s="59"/>
      <c r="FW2440" s="59"/>
      <c r="FX2440" s="59"/>
      <c r="FY2440" s="59"/>
      <c r="FZ2440" s="59"/>
      <c r="GA2440" s="59"/>
      <c r="GB2440" s="59"/>
      <c r="GC2440" s="59"/>
      <c r="GD2440" s="59"/>
      <c r="GE2440" s="59"/>
      <c r="GF2440" s="59"/>
      <c r="GG2440" s="59"/>
      <c r="GH2440" s="59"/>
      <c r="GI2440" s="59"/>
      <c r="GJ2440" s="59"/>
      <c r="GK2440" s="59"/>
      <c r="GL2440" s="59"/>
      <c r="GM2440" s="59"/>
      <c r="GN2440" s="59"/>
      <c r="GO2440" s="59"/>
      <c r="GP2440" s="59"/>
      <c r="GV2440" s="52"/>
      <c r="GX2440" s="53"/>
      <c r="HA2440" s="34"/>
      <c r="HC2440" s="35"/>
      <c r="HF2440" s="59"/>
      <c r="HG2440" s="59"/>
      <c r="HH2440" s="59"/>
      <c r="HI2440" s="59"/>
      <c r="HJ2440" s="59"/>
      <c r="HK2440" s="59"/>
      <c r="HL2440" s="59"/>
      <c r="HM2440" s="59"/>
      <c r="HN2440" s="59"/>
      <c r="HO2440" s="59"/>
      <c r="HP2440" s="59"/>
      <c r="HQ2440" s="59"/>
      <c r="HR2440" s="59"/>
      <c r="HS2440" s="59"/>
      <c r="HT2440" s="59"/>
      <c r="HU2440" s="59"/>
      <c r="HV2440" s="59"/>
      <c r="HW2440" s="59"/>
      <c r="HX2440" s="59"/>
      <c r="HY2440" s="59"/>
      <c r="HZ2440" s="59"/>
      <c r="IF2440" s="52"/>
      <c r="IH2440" s="53"/>
      <c r="IK2440" s="36"/>
      <c r="IM2440" s="37"/>
      <c r="IP2440" s="59"/>
      <c r="IQ2440" s="59"/>
      <c r="IR2440" s="59"/>
      <c r="IS2440" s="59"/>
      <c r="IT2440" s="59"/>
      <c r="IU2440" s="59"/>
      <c r="IV2440" s="59"/>
      <c r="IW2440" s="59"/>
      <c r="IX2440" s="59"/>
      <c r="IY2440" s="59"/>
      <c r="IZ2440" s="59"/>
      <c r="JA2440" s="59"/>
      <c r="JB2440" s="59"/>
      <c r="JC2440" s="59"/>
      <c r="JD2440" s="59"/>
      <c r="JE2440" s="59"/>
      <c r="JF2440" s="59"/>
      <c r="JG2440" s="59"/>
      <c r="JH2440" s="59"/>
      <c r="JI2440" s="59"/>
      <c r="JJ2440" s="59"/>
      <c r="JP2440" s="52"/>
      <c r="JR2440" s="53"/>
      <c r="JU2440" s="52"/>
      <c r="JW2440" s="53"/>
      <c r="JX2440" s="1"/>
      <c r="KG2440" s="1"/>
      <c r="KH2440" s="67"/>
      <c r="KJ2440" s="66"/>
      <c r="KL2440" s="65"/>
      <c r="KN2440" s="53"/>
      <c r="KP2440" s="64"/>
      <c r="KR2440" s="63"/>
      <c r="KV2440" s="1"/>
      <c r="KW2440" s="34"/>
      <c r="KY2440" s="35"/>
      <c r="LA2440" s="36"/>
      <c r="LC2440" s="37"/>
      <c r="LQ2440" s="1"/>
      <c r="PH2440" s="1"/>
      <c r="PL2440" s="5">
        <f t="array" ref="PL2440:PL2443">PO2452:PO2455</f>
        <v>0.89119967153708446</v>
      </c>
      <c r="PN2440" s="9">
        <v>-2.072035075777687E-5</v>
      </c>
      <c r="PR2440" s="1"/>
      <c r="PW2440" s="1"/>
      <c r="QB2440" s="1"/>
      <c r="QF2440" s="5">
        <f t="array" ref="QF2440:QF2443">QI2452:QI2455</f>
        <v>0.89119800920757752</v>
      </c>
      <c r="QH2440" s="9">
        <v>3.1500060486802626E-6</v>
      </c>
      <c r="QL2440" s="1"/>
      <c r="VF2440" s="1"/>
      <c r="VT2440" s="1"/>
    </row>
    <row r="2441" spans="14:592" x14ac:dyDescent="0.3">
      <c r="N2441" s="1"/>
      <c r="O2441" s="34"/>
      <c r="Q2441" s="35"/>
      <c r="S2441" s="36"/>
      <c r="U2441" s="37"/>
      <c r="W2441" s="52"/>
      <c r="Y2441" s="53"/>
      <c r="AI2441" s="1"/>
      <c r="AJ2441" s="59"/>
      <c r="AK2441" s="59"/>
      <c r="AL2441" s="59"/>
      <c r="AM2441" s="59"/>
      <c r="AN2441" s="59"/>
      <c r="AO2441" s="59"/>
      <c r="AP2441" s="59"/>
      <c r="AQ2441" s="59"/>
      <c r="AR2441" s="59"/>
      <c r="AS2441" s="59"/>
      <c r="AT2441" s="59"/>
      <c r="AU2441" s="59"/>
      <c r="AV2441" s="59"/>
      <c r="AW2441" s="59"/>
      <c r="AX2441" s="59"/>
      <c r="AY2441" s="59"/>
      <c r="AZ2441" s="59"/>
      <c r="BA2441" s="59"/>
      <c r="BB2441" s="59"/>
      <c r="BC2441" s="59"/>
      <c r="BD2441" s="59"/>
      <c r="BJ2441" s="52"/>
      <c r="BL2441" s="53"/>
      <c r="BO2441" s="34"/>
      <c r="BQ2441" s="35"/>
      <c r="BT2441" s="59"/>
      <c r="BU2441" s="59"/>
      <c r="BV2441" s="59"/>
      <c r="BW2441" s="59"/>
      <c r="BX2441" s="59"/>
      <c r="BY2441" s="59"/>
      <c r="BZ2441" s="59"/>
      <c r="CA2441" s="59"/>
      <c r="CB2441" s="59"/>
      <c r="CC2441" s="59"/>
      <c r="CD2441" s="59"/>
      <c r="CE2441" s="59"/>
      <c r="CF2441" s="59"/>
      <c r="CG2441" s="59"/>
      <c r="CH2441" s="59"/>
      <c r="CI2441" s="59"/>
      <c r="CJ2441" s="59"/>
      <c r="CK2441" s="59"/>
      <c r="CL2441" s="59"/>
      <c r="CM2441" s="59"/>
      <c r="CN2441" s="59"/>
      <c r="CT2441" s="52"/>
      <c r="CV2441" s="53"/>
      <c r="CY2441" s="36"/>
      <c r="DA2441" s="37"/>
      <c r="DD2441" s="59"/>
      <c r="DE2441" s="59"/>
      <c r="DF2441" s="59"/>
      <c r="DG2441" s="59"/>
      <c r="DH2441" s="59"/>
      <c r="DI2441" s="59"/>
      <c r="DJ2441" s="59"/>
      <c r="DK2441" s="59"/>
      <c r="DL2441" s="59"/>
      <c r="DM2441" s="59"/>
      <c r="DN2441" s="59"/>
      <c r="DO2441" s="59"/>
      <c r="DP2441" s="59"/>
      <c r="DQ2441" s="59"/>
      <c r="DR2441" s="59"/>
      <c r="DS2441" s="59"/>
      <c r="DT2441" s="59"/>
      <c r="DU2441" s="59"/>
      <c r="DV2441" s="59"/>
      <c r="DW2441" s="59"/>
      <c r="DX2441" s="59"/>
      <c r="ED2441" s="52"/>
      <c r="EF2441" s="53"/>
      <c r="EI2441" s="52"/>
      <c r="EK2441" s="53"/>
      <c r="EY2441" s="1"/>
      <c r="FV2441" s="59"/>
      <c r="FW2441" s="59"/>
      <c r="FX2441" s="59"/>
      <c r="FY2441" s="59"/>
      <c r="FZ2441" s="59"/>
      <c r="GA2441" s="59"/>
      <c r="GB2441" s="59"/>
      <c r="GC2441" s="59"/>
      <c r="GD2441" s="59"/>
      <c r="GE2441" s="59"/>
      <c r="GF2441" s="59"/>
      <c r="GG2441" s="59"/>
      <c r="GH2441" s="59"/>
      <c r="GI2441" s="59"/>
      <c r="GJ2441" s="59"/>
      <c r="GK2441" s="59"/>
      <c r="GL2441" s="59"/>
      <c r="GM2441" s="59"/>
      <c r="GN2441" s="59"/>
      <c r="GO2441" s="59"/>
      <c r="GP2441" s="59"/>
      <c r="GV2441" s="52"/>
      <c r="GX2441" s="53"/>
      <c r="HA2441" s="34"/>
      <c r="HC2441" s="35"/>
      <c r="HF2441" s="59"/>
      <c r="HG2441" s="59"/>
      <c r="HH2441" s="59"/>
      <c r="HI2441" s="59"/>
      <c r="HJ2441" s="59"/>
      <c r="HK2441" s="59"/>
      <c r="HL2441" s="59"/>
      <c r="HM2441" s="59"/>
      <c r="HN2441" s="59"/>
      <c r="HO2441" s="59"/>
      <c r="HP2441" s="59"/>
      <c r="HQ2441" s="59"/>
      <c r="HR2441" s="59"/>
      <c r="HS2441" s="59"/>
      <c r="HT2441" s="59"/>
      <c r="HU2441" s="59"/>
      <c r="HV2441" s="59"/>
      <c r="HW2441" s="59"/>
      <c r="HX2441" s="59"/>
      <c r="HY2441" s="59"/>
      <c r="HZ2441" s="59"/>
      <c r="IF2441" s="52"/>
      <c r="IH2441" s="53"/>
      <c r="IK2441" s="36"/>
      <c r="IM2441" s="37"/>
      <c r="IP2441" s="59"/>
      <c r="IQ2441" s="59"/>
      <c r="IR2441" s="59"/>
      <c r="IS2441" s="59"/>
      <c r="IT2441" s="59"/>
      <c r="IU2441" s="59"/>
      <c r="IV2441" s="59"/>
      <c r="IW2441" s="59"/>
      <c r="IX2441" s="59"/>
      <c r="IY2441" s="59"/>
      <c r="IZ2441" s="59"/>
      <c r="JA2441" s="59"/>
      <c r="JB2441" s="59"/>
      <c r="JC2441" s="59"/>
      <c r="JD2441" s="59"/>
      <c r="JE2441" s="59"/>
      <c r="JF2441" s="59"/>
      <c r="JG2441" s="59"/>
      <c r="JH2441" s="59"/>
      <c r="JI2441" s="59"/>
      <c r="JJ2441" s="59"/>
      <c r="JP2441" s="52"/>
      <c r="JR2441" s="53"/>
      <c r="JU2441" s="52"/>
      <c r="JW2441" s="53"/>
      <c r="JX2441" s="1"/>
      <c r="KG2441" s="1"/>
      <c r="KH2441" s="67"/>
      <c r="KJ2441" s="66"/>
      <c r="KL2441" s="65"/>
      <c r="KN2441" s="53"/>
      <c r="KP2441" s="64"/>
      <c r="KR2441" s="63"/>
      <c r="KV2441" s="1"/>
      <c r="KW2441" s="34"/>
      <c r="KY2441" s="35"/>
      <c r="LA2441" s="36"/>
      <c r="LC2441" s="37"/>
      <c r="LQ2441" s="1"/>
      <c r="PH2441" s="1"/>
      <c r="PL2441" s="5">
        <v>-0.21663468541295441</v>
      </c>
      <c r="PN2441" s="9">
        <v>-1.0234016464194347E-4</v>
      </c>
      <c r="PR2441" s="1"/>
      <c r="QB2441" s="1"/>
      <c r="QF2441" s="5">
        <v>-0.21663404764221683</v>
      </c>
      <c r="QH2441" s="9">
        <v>2.3377345356548406E-5</v>
      </c>
      <c r="QL2441" s="1"/>
      <c r="VF2441" s="1"/>
      <c r="VT2441" s="1"/>
    </row>
    <row r="2442" spans="14:592" x14ac:dyDescent="0.3">
      <c r="N2442" s="1"/>
      <c r="O2442" s="34"/>
      <c r="Q2442" s="35"/>
      <c r="S2442" s="36"/>
      <c r="U2442" s="37"/>
      <c r="W2442" s="52"/>
      <c r="Y2442" s="53"/>
      <c r="AI2442" s="1"/>
      <c r="AM2442" s="59"/>
      <c r="AO2442" s="60"/>
      <c r="AP2442" s="34"/>
      <c r="AR2442" s="35"/>
      <c r="AZ2442" s="36"/>
      <c r="BB2442" s="37"/>
      <c r="BJ2442" s="52"/>
      <c r="BL2442" s="53"/>
      <c r="BO2442" s="61"/>
      <c r="BQ2442" s="62"/>
      <c r="BW2442" s="59"/>
      <c r="BY2442" s="60"/>
      <c r="BZ2442" s="34"/>
      <c r="CB2442" s="35"/>
      <c r="CJ2442" s="36"/>
      <c r="CL2442" s="37"/>
      <c r="CT2442" s="52"/>
      <c r="CV2442" s="53"/>
      <c r="CY2442" s="61"/>
      <c r="DA2442" s="62"/>
      <c r="DG2442" s="59"/>
      <c r="DI2442" s="60"/>
      <c r="DJ2442" s="34"/>
      <c r="DL2442" s="35"/>
      <c r="DT2442" s="36"/>
      <c r="DV2442" s="37"/>
      <c r="ED2442" s="52"/>
      <c r="EF2442" s="53"/>
      <c r="EI2442" s="61"/>
      <c r="EK2442" s="62"/>
      <c r="FY2442" s="59"/>
      <c r="GA2442" s="60"/>
      <c r="GB2442" s="34"/>
      <c r="GD2442" s="35"/>
      <c r="GL2442" s="36"/>
      <c r="GN2442" s="37"/>
      <c r="GV2442" s="52"/>
      <c r="GX2442" s="53"/>
      <c r="HA2442" s="61"/>
      <c r="HC2442" s="62"/>
      <c r="HI2442" s="59"/>
      <c r="HK2442" s="60"/>
      <c r="HL2442" s="34"/>
      <c r="HN2442" s="35"/>
      <c r="HV2442" s="36"/>
      <c r="HX2442" s="37"/>
      <c r="IF2442" s="52"/>
      <c r="IH2442" s="53"/>
      <c r="IK2442" s="61"/>
      <c r="IM2442" s="62"/>
      <c r="IS2442" s="59"/>
      <c r="IU2442" s="60"/>
      <c r="IV2442" s="34"/>
      <c r="IX2442" s="35"/>
      <c r="JF2442" s="36"/>
      <c r="JH2442" s="37"/>
      <c r="JP2442" s="52"/>
      <c r="JR2442" s="53"/>
      <c r="JU2442" s="61"/>
      <c r="JW2442" s="62"/>
      <c r="JX2442" s="1"/>
      <c r="KG2442" s="1"/>
      <c r="KH2442" s="67"/>
      <c r="KJ2442" s="66"/>
      <c r="KL2442" s="65"/>
      <c r="KN2442" s="53"/>
      <c r="KP2442" s="64"/>
      <c r="KR2442" s="63"/>
      <c r="KV2442" s="1"/>
      <c r="KW2442" s="34"/>
      <c r="KY2442" s="35"/>
      <c r="LA2442" s="36"/>
      <c r="LC2442" s="37"/>
      <c r="LQ2442" s="1"/>
      <c r="PH2442" s="1"/>
      <c r="PL2442" s="5">
        <v>0.1488092578583651</v>
      </c>
      <c r="PN2442" s="9">
        <v>2.9340167055389691E-5</v>
      </c>
      <c r="PR2442" s="1"/>
      <c r="PW2442" s="1"/>
      <c r="QB2442" s="1"/>
      <c r="QF2442" s="5">
        <v>0.14880966399179374</v>
      </c>
      <c r="QH2442" s="9">
        <v>1.0302993594832882E-6</v>
      </c>
      <c r="QL2442" s="1"/>
      <c r="VF2442" s="1"/>
      <c r="VT2442" s="1"/>
    </row>
    <row r="2443" spans="14:592" ht="15" thickBot="1" x14ac:dyDescent="0.35">
      <c r="N2443" s="1"/>
      <c r="O2443" s="34"/>
      <c r="Q2443" s="35"/>
      <c r="S2443" s="36"/>
      <c r="U2443" s="37"/>
      <c r="W2443" s="52"/>
      <c r="Y2443" s="53"/>
      <c r="AI2443" s="1"/>
      <c r="AM2443" s="59"/>
      <c r="AO2443" s="60"/>
      <c r="AP2443" s="34"/>
      <c r="AR2443" s="35"/>
      <c r="AZ2443" s="36"/>
      <c r="BB2443" s="37"/>
      <c r="BJ2443" s="52"/>
      <c r="BL2443" s="53"/>
      <c r="BO2443" s="61"/>
      <c r="BQ2443" s="62"/>
      <c r="BW2443" s="59"/>
      <c r="BY2443" s="60"/>
      <c r="BZ2443" s="34"/>
      <c r="CB2443" s="35"/>
      <c r="CJ2443" s="36"/>
      <c r="CL2443" s="37"/>
      <c r="CT2443" s="52"/>
      <c r="CV2443" s="53"/>
      <c r="CY2443" s="61"/>
      <c r="DA2443" s="62"/>
      <c r="DG2443" s="59"/>
      <c r="DI2443" s="60"/>
      <c r="DJ2443" s="34"/>
      <c r="DL2443" s="35"/>
      <c r="DT2443" s="36"/>
      <c r="DV2443" s="37"/>
      <c r="ED2443" s="52"/>
      <c r="EF2443" s="53"/>
      <c r="EI2443" s="61"/>
      <c r="EK2443" s="62"/>
      <c r="EY2443" s="1"/>
      <c r="FY2443" s="59"/>
      <c r="GA2443" s="60"/>
      <c r="GB2443" s="34"/>
      <c r="GD2443" s="35"/>
      <c r="GL2443" s="36"/>
      <c r="GN2443" s="37"/>
      <c r="GV2443" s="52"/>
      <c r="GX2443" s="53"/>
      <c r="HA2443" s="61"/>
      <c r="HC2443" s="62"/>
      <c r="HI2443" s="59"/>
      <c r="HK2443" s="60"/>
      <c r="HL2443" s="34"/>
      <c r="HN2443" s="35"/>
      <c r="HV2443" s="36"/>
      <c r="HX2443" s="37"/>
      <c r="IF2443" s="52"/>
      <c r="IH2443" s="53"/>
      <c r="IK2443" s="61"/>
      <c r="IM2443" s="62"/>
      <c r="IS2443" s="59"/>
      <c r="IU2443" s="60"/>
      <c r="IV2443" s="34"/>
      <c r="IX2443" s="35"/>
      <c r="JF2443" s="36"/>
      <c r="JH2443" s="37"/>
      <c r="JP2443" s="52"/>
      <c r="JR2443" s="53"/>
      <c r="JU2443" s="61"/>
      <c r="JW2443" s="62"/>
      <c r="JX2443" s="1"/>
      <c r="KG2443" s="1"/>
      <c r="KH2443" s="67"/>
      <c r="KJ2443" s="66"/>
      <c r="KL2443" s="65"/>
      <c r="KN2443" s="53"/>
      <c r="KP2443" s="64"/>
      <c r="KR2443" s="63"/>
      <c r="KV2443" s="1"/>
      <c r="KW2443" s="34"/>
      <c r="KY2443" s="35"/>
      <c r="LA2443" s="36"/>
      <c r="LC2443" s="37"/>
      <c r="LQ2443" s="1"/>
      <c r="PH2443" s="1"/>
      <c r="PL2443" s="6">
        <v>0.88343198874210105</v>
      </c>
      <c r="PN2443" s="10">
        <v>-1.6576830758243863E-4</v>
      </c>
      <c r="PR2443" s="1"/>
      <c r="QB2443" s="1"/>
      <c r="QF2443" s="6">
        <v>0.8834335147337391</v>
      </c>
      <c r="QH2443" s="10">
        <v>2.6523472108452433E-5</v>
      </c>
      <c r="QL2443" s="1"/>
      <c r="VF2443" s="1"/>
      <c r="VT2443" s="1"/>
    </row>
    <row r="2444" spans="14:592" x14ac:dyDescent="0.3">
      <c r="N2444" s="1"/>
      <c r="O2444" s="34"/>
      <c r="Q2444" s="35"/>
      <c r="S2444" s="36"/>
      <c r="U2444" s="37"/>
      <c r="W2444" s="52"/>
      <c r="Y2444" s="53"/>
      <c r="AI2444" s="1"/>
      <c r="AM2444" s="59"/>
      <c r="AO2444" s="60"/>
      <c r="AP2444" s="34"/>
      <c r="AR2444" s="35"/>
      <c r="AZ2444" s="36"/>
      <c r="BB2444" s="37"/>
      <c r="BJ2444" s="52"/>
      <c r="BL2444" s="53"/>
      <c r="BO2444" s="61"/>
      <c r="BQ2444" s="62"/>
      <c r="BW2444" s="59"/>
      <c r="BY2444" s="60"/>
      <c r="BZ2444" s="34"/>
      <c r="CB2444" s="35"/>
      <c r="CJ2444" s="36"/>
      <c r="CL2444" s="37"/>
      <c r="CT2444" s="52"/>
      <c r="CV2444" s="53"/>
      <c r="CY2444" s="61"/>
      <c r="DA2444" s="62"/>
      <c r="DG2444" s="59"/>
      <c r="DI2444" s="60"/>
      <c r="DJ2444" s="34"/>
      <c r="DL2444" s="35"/>
      <c r="DT2444" s="36"/>
      <c r="DV2444" s="37"/>
      <c r="ED2444" s="52"/>
      <c r="EF2444" s="53"/>
      <c r="EI2444" s="61"/>
      <c r="EK2444" s="62"/>
      <c r="FY2444" s="59"/>
      <c r="GA2444" s="60"/>
      <c r="GB2444" s="34"/>
      <c r="GD2444" s="35"/>
      <c r="GL2444" s="36"/>
      <c r="GN2444" s="37"/>
      <c r="GV2444" s="52"/>
      <c r="GX2444" s="53"/>
      <c r="HA2444" s="61"/>
      <c r="HC2444" s="62"/>
      <c r="HI2444" s="59"/>
      <c r="HK2444" s="60"/>
      <c r="HL2444" s="34"/>
      <c r="HN2444" s="35"/>
      <c r="HV2444" s="36"/>
      <c r="HX2444" s="37"/>
      <c r="IF2444" s="52"/>
      <c r="IH2444" s="53"/>
      <c r="IK2444" s="61"/>
      <c r="IM2444" s="62"/>
      <c r="IS2444" s="59"/>
      <c r="IU2444" s="60"/>
      <c r="IV2444" s="34"/>
      <c r="IX2444" s="35"/>
      <c r="JF2444" s="36"/>
      <c r="JH2444" s="37"/>
      <c r="JP2444" s="52"/>
      <c r="JR2444" s="53"/>
      <c r="JU2444" s="61"/>
      <c r="JW2444" s="62"/>
      <c r="JX2444" s="1"/>
      <c r="KG2444" s="1"/>
      <c r="KH2444" s="67"/>
      <c r="KJ2444" s="66"/>
      <c r="KL2444" s="65"/>
      <c r="KN2444" s="53"/>
      <c r="KP2444" s="64"/>
      <c r="KR2444" s="63"/>
      <c r="KV2444" s="1"/>
      <c r="KW2444" s="34"/>
      <c r="KY2444" s="35"/>
      <c r="LA2444" s="36"/>
      <c r="LC2444" s="37"/>
      <c r="LQ2444" s="1"/>
      <c r="PH2444" s="1"/>
      <c r="PL2444" s="2"/>
      <c r="PN2444" s="7"/>
      <c r="PR2444" s="1"/>
      <c r="PW2444" s="1"/>
      <c r="QB2444" s="1"/>
      <c r="QF2444" s="2"/>
      <c r="QH2444" s="7"/>
      <c r="QL2444" s="1"/>
      <c r="VF2444" s="1"/>
      <c r="VT2444" s="1"/>
    </row>
    <row r="2445" spans="14:592" x14ac:dyDescent="0.3">
      <c r="N2445" s="1"/>
      <c r="O2445" s="34"/>
      <c r="Q2445" s="35"/>
      <c r="S2445" s="36"/>
      <c r="U2445" s="37"/>
      <c r="W2445" s="52"/>
      <c r="Y2445" s="53"/>
      <c r="AI2445" s="1"/>
      <c r="AM2445" s="59"/>
      <c r="AO2445" s="60"/>
      <c r="AP2445" s="34"/>
      <c r="AR2445" s="35"/>
      <c r="AZ2445" s="36"/>
      <c r="BB2445" s="37"/>
      <c r="BJ2445" s="52"/>
      <c r="BL2445" s="53"/>
      <c r="BO2445" s="61"/>
      <c r="BQ2445" s="62"/>
      <c r="BW2445" s="59"/>
      <c r="BY2445" s="60"/>
      <c r="BZ2445" s="34"/>
      <c r="CB2445" s="35"/>
      <c r="CJ2445" s="36"/>
      <c r="CL2445" s="37"/>
      <c r="CT2445" s="52"/>
      <c r="CV2445" s="53"/>
      <c r="CY2445" s="61"/>
      <c r="DA2445" s="62"/>
      <c r="DG2445" s="59"/>
      <c r="DI2445" s="60"/>
      <c r="DJ2445" s="34"/>
      <c r="DL2445" s="35"/>
      <c r="DT2445" s="36"/>
      <c r="DV2445" s="37"/>
      <c r="ED2445" s="52"/>
      <c r="EF2445" s="53"/>
      <c r="EI2445" s="61"/>
      <c r="EK2445" s="62"/>
      <c r="EY2445" s="1"/>
      <c r="FY2445" s="59"/>
      <c r="GA2445" s="60"/>
      <c r="GB2445" s="34"/>
      <c r="GD2445" s="35"/>
      <c r="GL2445" s="36"/>
      <c r="GN2445" s="37"/>
      <c r="GV2445" s="52"/>
      <c r="GX2445" s="53"/>
      <c r="HA2445" s="61"/>
      <c r="HC2445" s="62"/>
      <c r="HI2445" s="59"/>
      <c r="HK2445" s="60"/>
      <c r="HL2445" s="34"/>
      <c r="HN2445" s="35"/>
      <c r="HV2445" s="36"/>
      <c r="HX2445" s="37"/>
      <c r="IF2445" s="52"/>
      <c r="IH2445" s="53"/>
      <c r="IK2445" s="61"/>
      <c r="IM2445" s="62"/>
      <c r="IS2445" s="59"/>
      <c r="IU2445" s="60"/>
      <c r="IV2445" s="34"/>
      <c r="IX2445" s="35"/>
      <c r="JF2445" s="36"/>
      <c r="JH2445" s="37"/>
      <c r="JP2445" s="52"/>
      <c r="JR2445" s="53"/>
      <c r="JU2445" s="61"/>
      <c r="JW2445" s="62"/>
      <c r="JX2445" s="1"/>
      <c r="KG2445" s="1"/>
      <c r="KH2445" s="67"/>
      <c r="KJ2445" s="66"/>
      <c r="KL2445" s="65"/>
      <c r="KN2445" s="53"/>
      <c r="KP2445" s="64"/>
      <c r="KR2445" s="63"/>
      <c r="KV2445" s="1"/>
      <c r="KW2445" s="34"/>
      <c r="KY2445" s="35"/>
      <c r="LA2445" s="36"/>
      <c r="LC2445" s="37"/>
      <c r="LQ2445" s="1"/>
      <c r="PH2445" s="1"/>
      <c r="PI2445" s="2"/>
      <c r="PJ2445" s="2"/>
      <c r="PK2445" s="2"/>
      <c r="PL2445" s="2"/>
      <c r="PM2445" s="2"/>
      <c r="PN2445" s="2"/>
      <c r="PO2445" s="2"/>
      <c r="PR2445" s="1"/>
      <c r="QB2445" s="1"/>
      <c r="QC2445" s="2"/>
      <c r="QD2445" s="2"/>
      <c r="QE2445" s="2"/>
      <c r="QF2445" s="2"/>
      <c r="QG2445" s="2"/>
      <c r="QH2445" s="2"/>
      <c r="QI2445" s="2"/>
      <c r="QL2445" s="1"/>
      <c r="VF2445" s="1"/>
      <c r="VT2445" s="1"/>
    </row>
    <row r="2446" spans="14:592" x14ac:dyDescent="0.3">
      <c r="N2446" s="1"/>
      <c r="O2446" s="34"/>
      <c r="Q2446" s="35"/>
      <c r="S2446" s="36"/>
      <c r="U2446" s="37"/>
      <c r="W2446" s="52"/>
      <c r="Y2446" s="53"/>
      <c r="AI2446" s="1"/>
      <c r="AM2446" s="59"/>
      <c r="AO2446" s="60"/>
      <c r="AP2446" s="34"/>
      <c r="AR2446" s="35"/>
      <c r="AZ2446" s="36"/>
      <c r="BB2446" s="37"/>
      <c r="BJ2446" s="52"/>
      <c r="BL2446" s="53"/>
      <c r="BO2446" s="61"/>
      <c r="BQ2446" s="62"/>
      <c r="BW2446" s="59"/>
      <c r="BY2446" s="60"/>
      <c r="BZ2446" s="34"/>
      <c r="CB2446" s="35"/>
      <c r="CJ2446" s="36"/>
      <c r="CL2446" s="37"/>
      <c r="CT2446" s="52"/>
      <c r="CV2446" s="53"/>
      <c r="CY2446" s="61"/>
      <c r="DA2446" s="62"/>
      <c r="DG2446" s="59"/>
      <c r="DI2446" s="60"/>
      <c r="DJ2446" s="34"/>
      <c r="DL2446" s="35"/>
      <c r="DT2446" s="36"/>
      <c r="DV2446" s="37"/>
      <c r="ED2446" s="52"/>
      <c r="EF2446" s="53"/>
      <c r="EI2446" s="61"/>
      <c r="EK2446" s="62"/>
      <c r="FY2446" s="59"/>
      <c r="GA2446" s="60"/>
      <c r="GB2446" s="34"/>
      <c r="GD2446" s="35"/>
      <c r="GL2446" s="36"/>
      <c r="GN2446" s="37"/>
      <c r="GV2446" s="52"/>
      <c r="GX2446" s="53"/>
      <c r="HA2446" s="61"/>
      <c r="HC2446" s="62"/>
      <c r="HI2446" s="59"/>
      <c r="HK2446" s="60"/>
      <c r="HL2446" s="34"/>
      <c r="HN2446" s="35"/>
      <c r="HV2446" s="36"/>
      <c r="HX2446" s="37"/>
      <c r="IF2446" s="52"/>
      <c r="IH2446" s="53"/>
      <c r="IK2446" s="61"/>
      <c r="IM2446" s="62"/>
      <c r="IS2446" s="59"/>
      <c r="IU2446" s="60"/>
      <c r="IV2446" s="34"/>
      <c r="IX2446" s="35"/>
      <c r="JF2446" s="36"/>
      <c r="JH2446" s="37"/>
      <c r="JP2446" s="52"/>
      <c r="JR2446" s="53"/>
      <c r="JU2446" s="61"/>
      <c r="JW2446" s="62"/>
      <c r="JX2446" s="1"/>
      <c r="KG2446" s="1"/>
      <c r="KH2446" s="67"/>
      <c r="KJ2446" s="66"/>
      <c r="KL2446" s="65"/>
      <c r="KN2446" s="53"/>
      <c r="KP2446" s="64"/>
      <c r="KR2446" s="63"/>
      <c r="KV2446" s="1"/>
      <c r="KW2446" s="34"/>
      <c r="KY2446" s="35"/>
      <c r="LA2446" s="36"/>
      <c r="LC2446" s="37"/>
      <c r="LQ2446" s="1"/>
      <c r="PH2446" s="1"/>
      <c r="PI2446" s="2"/>
      <c r="PN2446" s="7"/>
      <c r="PO2446" s="2"/>
      <c r="PR2446" s="1"/>
      <c r="PW2446" s="1"/>
      <c r="QB2446" s="1"/>
      <c r="QC2446" s="2"/>
      <c r="QH2446" s="7"/>
      <c r="QI2446" s="2"/>
      <c r="QL2446" s="1"/>
      <c r="VF2446" s="1"/>
      <c r="VT2446" s="1"/>
    </row>
    <row r="2447" spans="14:592" x14ac:dyDescent="0.3">
      <c r="N2447" s="1"/>
      <c r="O2447" s="34"/>
      <c r="Q2447" s="35"/>
      <c r="S2447" s="36"/>
      <c r="U2447" s="37"/>
      <c r="W2447" s="52"/>
      <c r="Y2447" s="53"/>
      <c r="AI2447" s="1"/>
      <c r="AM2447" s="59"/>
      <c r="AO2447" s="60"/>
      <c r="AP2447" s="34"/>
      <c r="AR2447" s="35"/>
      <c r="AZ2447" s="36"/>
      <c r="BB2447" s="37"/>
      <c r="BJ2447" s="52"/>
      <c r="BL2447" s="53"/>
      <c r="BO2447" s="61"/>
      <c r="BQ2447" s="62"/>
      <c r="BW2447" s="59"/>
      <c r="BY2447" s="60"/>
      <c r="BZ2447" s="34"/>
      <c r="CB2447" s="35"/>
      <c r="CJ2447" s="36"/>
      <c r="CL2447" s="37"/>
      <c r="CT2447" s="52"/>
      <c r="CV2447" s="53"/>
      <c r="CY2447" s="61"/>
      <c r="DA2447" s="62"/>
      <c r="DG2447" s="59"/>
      <c r="DI2447" s="60"/>
      <c r="DJ2447" s="34"/>
      <c r="DL2447" s="35"/>
      <c r="DT2447" s="36"/>
      <c r="DV2447" s="37"/>
      <c r="ED2447" s="52"/>
      <c r="EF2447" s="53"/>
      <c r="EI2447" s="61"/>
      <c r="EK2447" s="62"/>
      <c r="EY2447" s="1"/>
      <c r="FY2447" s="59"/>
      <c r="GA2447" s="60"/>
      <c r="GB2447" s="34"/>
      <c r="GD2447" s="35"/>
      <c r="GL2447" s="36"/>
      <c r="GN2447" s="37"/>
      <c r="GV2447" s="52"/>
      <c r="GX2447" s="53"/>
      <c r="HA2447" s="61"/>
      <c r="HC2447" s="62"/>
      <c r="HI2447" s="59"/>
      <c r="HK2447" s="60"/>
      <c r="HL2447" s="34"/>
      <c r="HN2447" s="35"/>
      <c r="HV2447" s="36"/>
      <c r="HX2447" s="37"/>
      <c r="IF2447" s="52"/>
      <c r="IH2447" s="53"/>
      <c r="IK2447" s="61"/>
      <c r="IM2447" s="62"/>
      <c r="IS2447" s="59"/>
      <c r="IU2447" s="60"/>
      <c r="IV2447" s="34"/>
      <c r="IX2447" s="35"/>
      <c r="JF2447" s="36"/>
      <c r="JH2447" s="37"/>
      <c r="JP2447" s="52"/>
      <c r="JR2447" s="53"/>
      <c r="JU2447" s="61"/>
      <c r="JW2447" s="62"/>
      <c r="JX2447" s="1"/>
      <c r="KG2447" s="1"/>
      <c r="KH2447" s="67"/>
      <c r="KJ2447" s="66"/>
      <c r="KL2447" s="65"/>
      <c r="KN2447" s="53"/>
      <c r="KP2447" s="64"/>
      <c r="KR2447" s="63"/>
      <c r="KV2447" s="1"/>
      <c r="KW2447" s="34"/>
      <c r="KY2447" s="35"/>
      <c r="LA2447" s="36"/>
      <c r="LC2447" s="37"/>
      <c r="LQ2447" s="1"/>
      <c r="PH2447" s="1"/>
      <c r="PI2447" s="2"/>
      <c r="PN2447" s="7"/>
      <c r="PO2447" s="2"/>
      <c r="PR2447" s="1"/>
      <c r="QB2447" s="1"/>
      <c r="QC2447" s="2"/>
      <c r="QH2447" s="7"/>
      <c r="QI2447" s="2"/>
      <c r="QL2447" s="1"/>
      <c r="VF2447" s="1"/>
      <c r="VT2447" s="1"/>
    </row>
    <row r="2448" spans="14:592" x14ac:dyDescent="0.3">
      <c r="N2448" s="1"/>
      <c r="O2448" s="34"/>
      <c r="Q2448" s="35"/>
      <c r="S2448" s="36"/>
      <c r="U2448" s="37"/>
      <c r="W2448" s="52"/>
      <c r="Y2448" s="53"/>
      <c r="AI2448" s="1"/>
      <c r="AM2448" s="59"/>
      <c r="AO2448" s="60"/>
      <c r="AP2448" s="34"/>
      <c r="AR2448" s="35"/>
      <c r="AS2448" s="35"/>
      <c r="AT2448" s="35"/>
      <c r="AU2448" s="35"/>
      <c r="AV2448" s="35"/>
      <c r="AW2448" s="35"/>
      <c r="AX2448" s="35"/>
      <c r="AY2448" s="35"/>
      <c r="AZ2448" s="35"/>
      <c r="BA2448" s="35"/>
      <c r="BB2448" s="35"/>
      <c r="BC2448" s="35"/>
      <c r="BD2448" s="35"/>
      <c r="BE2448" s="35"/>
      <c r="BF2448" s="35"/>
      <c r="BG2448" s="35"/>
      <c r="BH2448" s="35"/>
      <c r="BI2448" s="35"/>
      <c r="BJ2448" s="35"/>
      <c r="BK2448" s="35"/>
      <c r="BL2448" s="35"/>
      <c r="BM2448" s="35"/>
      <c r="BN2448" s="35"/>
      <c r="BO2448" s="35"/>
      <c r="BP2448" s="35"/>
      <c r="BQ2448" s="35"/>
      <c r="BR2448" s="35"/>
      <c r="BS2448" s="35"/>
      <c r="BT2448" s="35"/>
      <c r="BU2448" s="35"/>
      <c r="BV2448" s="35"/>
      <c r="BW2448" s="59"/>
      <c r="BX2448" s="35"/>
      <c r="BY2448" s="60"/>
      <c r="BZ2448" s="34"/>
      <c r="CA2448" s="35"/>
      <c r="CB2448" s="35"/>
      <c r="CC2448" s="35"/>
      <c r="CD2448" s="35"/>
      <c r="CE2448" s="35"/>
      <c r="CF2448" s="35"/>
      <c r="CG2448" s="35"/>
      <c r="CH2448" s="35"/>
      <c r="CI2448" s="35"/>
      <c r="CJ2448" s="35"/>
      <c r="CK2448" s="35"/>
      <c r="CL2448" s="35"/>
      <c r="CM2448" s="35"/>
      <c r="CN2448" s="35"/>
      <c r="CO2448" s="35"/>
      <c r="CP2448" s="35"/>
      <c r="CQ2448" s="35"/>
      <c r="CR2448" s="35"/>
      <c r="CS2448" s="35"/>
      <c r="CT2448" s="35"/>
      <c r="CU2448" s="35"/>
      <c r="CV2448" s="35"/>
      <c r="CW2448" s="35"/>
      <c r="CX2448" s="35"/>
      <c r="CY2448" s="35"/>
      <c r="CZ2448" s="35"/>
      <c r="DA2448" s="35"/>
      <c r="DB2448" s="35"/>
      <c r="DC2448" s="35"/>
      <c r="DD2448" s="35"/>
      <c r="DE2448" s="35"/>
      <c r="DF2448" s="35"/>
      <c r="DG2448" s="59"/>
      <c r="DH2448" s="35"/>
      <c r="DI2448" s="60"/>
      <c r="DJ2448" s="34"/>
      <c r="DK2448" s="35"/>
      <c r="DL2448" s="35"/>
      <c r="DT2448" s="36"/>
      <c r="DV2448" s="37"/>
      <c r="ED2448" s="52"/>
      <c r="EF2448" s="53"/>
      <c r="EI2448" s="61"/>
      <c r="EK2448" s="62"/>
      <c r="FY2448" s="59"/>
      <c r="GA2448" s="60"/>
      <c r="GB2448" s="34"/>
      <c r="GD2448" s="35"/>
      <c r="GE2448" s="35"/>
      <c r="GF2448" s="35"/>
      <c r="GG2448" s="35"/>
      <c r="GH2448" s="35"/>
      <c r="GI2448" s="35"/>
      <c r="GJ2448" s="35"/>
      <c r="GK2448" s="35"/>
      <c r="GL2448" s="35"/>
      <c r="GM2448" s="35"/>
      <c r="GN2448" s="35"/>
      <c r="GO2448" s="35"/>
      <c r="GP2448" s="35"/>
      <c r="GQ2448" s="35"/>
      <c r="GR2448" s="35"/>
      <c r="GS2448" s="35"/>
      <c r="GT2448" s="35"/>
      <c r="GU2448" s="35"/>
      <c r="GV2448" s="35"/>
      <c r="GW2448" s="35"/>
      <c r="GX2448" s="35"/>
      <c r="GY2448" s="35"/>
      <c r="GZ2448" s="35"/>
      <c r="HA2448" s="35"/>
      <c r="HB2448" s="35"/>
      <c r="HC2448" s="35"/>
      <c r="HD2448" s="35"/>
      <c r="HE2448" s="35"/>
      <c r="HF2448" s="35"/>
      <c r="HG2448" s="35"/>
      <c r="HH2448" s="35"/>
      <c r="HI2448" s="59"/>
      <c r="HJ2448" s="35"/>
      <c r="HK2448" s="60"/>
      <c r="HL2448" s="34"/>
      <c r="HM2448" s="35"/>
      <c r="HN2448" s="35"/>
      <c r="HO2448" s="35"/>
      <c r="HP2448" s="35"/>
      <c r="HQ2448" s="35"/>
      <c r="HR2448" s="35"/>
      <c r="HS2448" s="35"/>
      <c r="HT2448" s="35"/>
      <c r="HU2448" s="35"/>
      <c r="HV2448" s="35"/>
      <c r="HW2448" s="35"/>
      <c r="HX2448" s="35"/>
      <c r="HY2448" s="35"/>
      <c r="HZ2448" s="35"/>
      <c r="IA2448" s="35"/>
      <c r="IB2448" s="35"/>
      <c r="IC2448" s="35"/>
      <c r="ID2448" s="35"/>
      <c r="IE2448" s="35"/>
      <c r="IF2448" s="35"/>
      <c r="IG2448" s="35"/>
      <c r="IH2448" s="35"/>
      <c r="II2448" s="35"/>
      <c r="IJ2448" s="35"/>
      <c r="IK2448" s="35"/>
      <c r="IL2448" s="35"/>
      <c r="IM2448" s="35"/>
      <c r="IN2448" s="35"/>
      <c r="IO2448" s="35"/>
      <c r="IP2448" s="35"/>
      <c r="IQ2448" s="35"/>
      <c r="IR2448" s="35"/>
      <c r="IS2448" s="59"/>
      <c r="IT2448" s="35"/>
      <c r="IU2448" s="60"/>
      <c r="IV2448" s="34"/>
      <c r="IW2448" s="35"/>
      <c r="IX2448" s="35"/>
      <c r="JF2448" s="36"/>
      <c r="JH2448" s="37"/>
      <c r="JP2448" s="52"/>
      <c r="JR2448" s="53"/>
      <c r="JU2448" s="61"/>
      <c r="JW2448" s="62"/>
      <c r="JX2448" s="1"/>
      <c r="KG2448" s="1"/>
      <c r="KH2448" s="67"/>
      <c r="KJ2448" s="66"/>
      <c r="KL2448" s="65"/>
      <c r="KN2448" s="53"/>
      <c r="KP2448" s="64"/>
      <c r="KR2448" s="63"/>
      <c r="KV2448" s="1"/>
      <c r="KW2448" s="34"/>
      <c r="KY2448" s="35"/>
      <c r="LA2448" s="36"/>
      <c r="LC2448" s="37"/>
      <c r="LQ2448" s="1"/>
      <c r="PH2448" s="1"/>
      <c r="PI2448" s="2"/>
      <c r="PK2448" s="7"/>
      <c r="PL2448" s="7"/>
      <c r="PM2448" s="7"/>
      <c r="PN2448" s="7"/>
      <c r="PO2448" s="2"/>
      <c r="PP2448" s="7"/>
      <c r="PQ2448" s="7"/>
      <c r="PR2448" s="1"/>
      <c r="PW2448" s="1"/>
      <c r="QB2448" s="1"/>
      <c r="QC2448" s="2"/>
      <c r="QE2448" s="7"/>
      <c r="QF2448" s="7"/>
      <c r="QG2448" s="7"/>
      <c r="QH2448" s="7"/>
      <c r="QI2448" s="2"/>
      <c r="QJ2448" s="7"/>
      <c r="QK2448" s="7"/>
      <c r="QL2448" s="1"/>
      <c r="VF2448" s="1"/>
      <c r="VT2448" s="1"/>
    </row>
    <row r="2449" spans="14:592" x14ac:dyDescent="0.3">
      <c r="N2449" s="1"/>
      <c r="O2449" s="34"/>
      <c r="Q2449" s="35"/>
      <c r="S2449" s="36"/>
      <c r="U2449" s="37"/>
      <c r="W2449" s="52"/>
      <c r="Y2449" s="53"/>
      <c r="AI2449" s="1"/>
      <c r="AM2449" s="59"/>
      <c r="AO2449" s="60"/>
      <c r="AP2449" s="34"/>
      <c r="AR2449" s="35"/>
      <c r="AS2449" s="35"/>
      <c r="AT2449" s="35"/>
      <c r="AU2449" s="35"/>
      <c r="AV2449" s="35"/>
      <c r="AW2449" s="35"/>
      <c r="AX2449" s="35"/>
      <c r="AY2449" s="35"/>
      <c r="AZ2449" s="35"/>
      <c r="BA2449" s="35"/>
      <c r="BB2449" s="35"/>
      <c r="BC2449" s="35"/>
      <c r="BD2449" s="35"/>
      <c r="BE2449" s="35"/>
      <c r="BF2449" s="35"/>
      <c r="BG2449" s="35"/>
      <c r="BH2449" s="35"/>
      <c r="BI2449" s="35"/>
      <c r="BJ2449" s="35"/>
      <c r="BK2449" s="35"/>
      <c r="BL2449" s="35"/>
      <c r="BM2449" s="35"/>
      <c r="BN2449" s="35"/>
      <c r="BO2449" s="35"/>
      <c r="BP2449" s="35"/>
      <c r="BQ2449" s="35"/>
      <c r="BR2449" s="35"/>
      <c r="BS2449" s="35"/>
      <c r="BT2449" s="35"/>
      <c r="BU2449" s="35"/>
      <c r="BV2449" s="35"/>
      <c r="BW2449" s="59"/>
      <c r="BX2449" s="35"/>
      <c r="BY2449" s="60"/>
      <c r="BZ2449" s="34"/>
      <c r="CA2449" s="35"/>
      <c r="CB2449" s="35"/>
      <c r="CC2449" s="35"/>
      <c r="CD2449" s="35"/>
      <c r="CE2449" s="35"/>
      <c r="CF2449" s="35"/>
      <c r="CG2449" s="35"/>
      <c r="CH2449" s="35"/>
      <c r="CI2449" s="35"/>
      <c r="CJ2449" s="35"/>
      <c r="CK2449" s="35"/>
      <c r="CL2449" s="35"/>
      <c r="CM2449" s="35"/>
      <c r="CN2449" s="35"/>
      <c r="CO2449" s="35"/>
      <c r="CP2449" s="35"/>
      <c r="CQ2449" s="35"/>
      <c r="CR2449" s="35"/>
      <c r="CS2449" s="35"/>
      <c r="CT2449" s="35"/>
      <c r="CU2449" s="35"/>
      <c r="CV2449" s="35"/>
      <c r="CW2449" s="35"/>
      <c r="CX2449" s="35"/>
      <c r="CY2449" s="35"/>
      <c r="CZ2449" s="35"/>
      <c r="DA2449" s="35"/>
      <c r="DB2449" s="35"/>
      <c r="DC2449" s="35"/>
      <c r="DD2449" s="35"/>
      <c r="DE2449" s="35"/>
      <c r="DF2449" s="35"/>
      <c r="DG2449" s="59"/>
      <c r="DH2449" s="35"/>
      <c r="DI2449" s="60"/>
      <c r="DJ2449" s="34"/>
      <c r="DK2449" s="35"/>
      <c r="DL2449" s="35"/>
      <c r="DT2449" s="36"/>
      <c r="DV2449" s="37"/>
      <c r="ED2449" s="52"/>
      <c r="EF2449" s="53"/>
      <c r="EI2449" s="61"/>
      <c r="EK2449" s="62"/>
      <c r="EY2449" s="1"/>
      <c r="FY2449" s="59"/>
      <c r="GA2449" s="60"/>
      <c r="GB2449" s="34"/>
      <c r="GD2449" s="35"/>
      <c r="GE2449" s="35"/>
      <c r="GF2449" s="35"/>
      <c r="GG2449" s="35"/>
      <c r="GH2449" s="35"/>
      <c r="GI2449" s="35"/>
      <c r="GJ2449" s="35"/>
      <c r="GK2449" s="35"/>
      <c r="GL2449" s="35"/>
      <c r="GM2449" s="35"/>
      <c r="GN2449" s="35"/>
      <c r="GO2449" s="35"/>
      <c r="GP2449" s="35"/>
      <c r="GQ2449" s="35"/>
      <c r="GR2449" s="35"/>
      <c r="GS2449" s="35"/>
      <c r="GT2449" s="35"/>
      <c r="GU2449" s="35"/>
      <c r="GV2449" s="35"/>
      <c r="GW2449" s="35"/>
      <c r="GX2449" s="35"/>
      <c r="GY2449" s="35"/>
      <c r="GZ2449" s="35"/>
      <c r="HA2449" s="35"/>
      <c r="HB2449" s="35"/>
      <c r="HC2449" s="35"/>
      <c r="HD2449" s="35"/>
      <c r="HE2449" s="35"/>
      <c r="HF2449" s="35"/>
      <c r="HG2449" s="35"/>
      <c r="HH2449" s="35"/>
      <c r="HI2449" s="59"/>
      <c r="HJ2449" s="35"/>
      <c r="HK2449" s="60"/>
      <c r="HL2449" s="34"/>
      <c r="HM2449" s="35"/>
      <c r="HN2449" s="35"/>
      <c r="HO2449" s="35"/>
      <c r="HP2449" s="35"/>
      <c r="HQ2449" s="35"/>
      <c r="HR2449" s="35"/>
      <c r="HS2449" s="35"/>
      <c r="HT2449" s="35"/>
      <c r="HU2449" s="35"/>
      <c r="HV2449" s="35"/>
      <c r="HW2449" s="35"/>
      <c r="HX2449" s="35"/>
      <c r="HY2449" s="35"/>
      <c r="HZ2449" s="35"/>
      <c r="IA2449" s="35"/>
      <c r="IB2449" s="35"/>
      <c r="IC2449" s="35"/>
      <c r="ID2449" s="35"/>
      <c r="IE2449" s="35"/>
      <c r="IF2449" s="35"/>
      <c r="IG2449" s="35"/>
      <c r="IH2449" s="35"/>
      <c r="II2449" s="35"/>
      <c r="IJ2449" s="35"/>
      <c r="IK2449" s="35"/>
      <c r="IL2449" s="35"/>
      <c r="IM2449" s="35"/>
      <c r="IN2449" s="35"/>
      <c r="IO2449" s="35"/>
      <c r="IP2449" s="35"/>
      <c r="IQ2449" s="35"/>
      <c r="IR2449" s="35"/>
      <c r="IS2449" s="59"/>
      <c r="IT2449" s="35"/>
      <c r="IU2449" s="60"/>
      <c r="IV2449" s="34"/>
      <c r="IW2449" s="35"/>
      <c r="IX2449" s="35"/>
      <c r="JF2449" s="36"/>
      <c r="JH2449" s="37"/>
      <c r="JP2449" s="52"/>
      <c r="JR2449" s="53"/>
      <c r="JU2449" s="61"/>
      <c r="JW2449" s="62"/>
      <c r="JX2449" s="1"/>
      <c r="KG2449" s="1"/>
      <c r="KH2449" s="67"/>
      <c r="KJ2449" s="66"/>
      <c r="KL2449" s="65"/>
      <c r="KN2449" s="53"/>
      <c r="KP2449" s="64"/>
      <c r="KR2449" s="63"/>
      <c r="KV2449" s="1"/>
      <c r="KW2449" s="34"/>
      <c r="KY2449" s="35"/>
      <c r="LA2449" s="36"/>
      <c r="LC2449" s="37"/>
      <c r="LQ2449" s="1"/>
      <c r="PH2449" s="1"/>
      <c r="PI2449" s="2"/>
      <c r="PK2449" s="7"/>
      <c r="PO2449" s="2"/>
      <c r="PQ2449" s="7"/>
      <c r="PR2449" s="1"/>
      <c r="QB2449" s="1"/>
      <c r="QC2449" s="2"/>
      <c r="QE2449" s="7"/>
      <c r="QI2449" s="2"/>
      <c r="QK2449" s="7"/>
      <c r="QL2449" s="1"/>
      <c r="VF2449" s="1"/>
      <c r="VT2449" s="1"/>
    </row>
    <row r="2450" spans="14:592" x14ac:dyDescent="0.3">
      <c r="N2450" s="1"/>
      <c r="O2450" s="34"/>
      <c r="Q2450" s="35"/>
      <c r="S2450" s="36"/>
      <c r="U2450" s="37"/>
      <c r="W2450" s="52"/>
      <c r="Y2450" s="53"/>
      <c r="AI2450" s="1"/>
      <c r="AM2450" s="59"/>
      <c r="AO2450" s="60"/>
      <c r="AP2450" s="34"/>
      <c r="AY2450" s="35"/>
      <c r="AZ2450" s="36"/>
      <c r="BB2450" s="37"/>
      <c r="BJ2450" s="52"/>
      <c r="BL2450" s="53"/>
      <c r="BO2450" s="61"/>
      <c r="BQ2450" s="62"/>
      <c r="BW2450" s="59"/>
      <c r="BY2450" s="60"/>
      <c r="BZ2450" s="34"/>
      <c r="CJ2450" s="36"/>
      <c r="CL2450" s="37"/>
      <c r="CT2450" s="52"/>
      <c r="CV2450" s="53"/>
      <c r="CY2450" s="61"/>
      <c r="DA2450" s="62"/>
      <c r="DG2450" s="59"/>
      <c r="DI2450" s="60"/>
      <c r="DJ2450" s="34"/>
      <c r="DT2450" s="36"/>
      <c r="DV2450" s="37"/>
      <c r="ED2450" s="52"/>
      <c r="EF2450" s="53"/>
      <c r="EI2450" s="61"/>
      <c r="EK2450" s="62"/>
      <c r="FY2450" s="59"/>
      <c r="GA2450" s="60"/>
      <c r="GB2450" s="34"/>
      <c r="GK2450" s="35"/>
      <c r="GL2450" s="36"/>
      <c r="GN2450" s="37"/>
      <c r="GV2450" s="52"/>
      <c r="GX2450" s="53"/>
      <c r="HA2450" s="61"/>
      <c r="HC2450" s="62"/>
      <c r="HI2450" s="59"/>
      <c r="HK2450" s="60"/>
      <c r="HL2450" s="34"/>
      <c r="HV2450" s="36"/>
      <c r="HX2450" s="37"/>
      <c r="IF2450" s="52"/>
      <c r="IH2450" s="53"/>
      <c r="IK2450" s="61"/>
      <c r="IM2450" s="62"/>
      <c r="IS2450" s="59"/>
      <c r="IU2450" s="60"/>
      <c r="IV2450" s="34"/>
      <c r="JF2450" s="36"/>
      <c r="JH2450" s="37"/>
      <c r="JP2450" s="52"/>
      <c r="JR2450" s="53"/>
      <c r="JU2450" s="61"/>
      <c r="JW2450" s="62"/>
      <c r="JX2450" s="1"/>
      <c r="KG2450" s="1"/>
      <c r="KH2450" s="67"/>
      <c r="KJ2450" s="66"/>
      <c r="KL2450" s="65"/>
      <c r="KN2450" s="53"/>
      <c r="KP2450" s="64"/>
      <c r="KR2450" s="63"/>
      <c r="KV2450" s="1"/>
      <c r="KW2450" s="34"/>
      <c r="KY2450" s="35"/>
      <c r="LA2450" s="36"/>
      <c r="LC2450" s="37"/>
      <c r="LQ2450" s="1"/>
      <c r="PH2450" s="1"/>
      <c r="PI2450" s="2"/>
      <c r="PK2450" s="7"/>
      <c r="PO2450" s="2"/>
      <c r="PQ2450" s="7"/>
      <c r="PR2450" s="1"/>
      <c r="PW2450" s="1"/>
      <c r="QB2450" s="1"/>
      <c r="QC2450" s="2"/>
      <c r="QE2450" s="7"/>
      <c r="QI2450" s="2"/>
      <c r="QK2450" s="7"/>
      <c r="QL2450" s="1"/>
      <c r="VF2450" s="1"/>
      <c r="VT2450" s="1"/>
    </row>
    <row r="2451" spans="14:592" ht="15" thickBot="1" x14ac:dyDescent="0.35">
      <c r="N2451" s="1"/>
      <c r="O2451" s="34"/>
      <c r="Q2451" s="35"/>
      <c r="S2451" s="36"/>
      <c r="U2451" s="37"/>
      <c r="W2451" s="52"/>
      <c r="Y2451" s="53"/>
      <c r="AI2451" s="1"/>
      <c r="AM2451" s="59"/>
      <c r="AO2451" s="60"/>
      <c r="AP2451" s="34"/>
      <c r="AQ2451" s="34"/>
      <c r="AR2451" s="34"/>
      <c r="AS2451" s="34"/>
      <c r="AT2451" s="34"/>
      <c r="AU2451" s="34"/>
      <c r="AV2451" s="34"/>
      <c r="AW2451" s="34"/>
      <c r="AX2451" s="34"/>
      <c r="AY2451" s="34"/>
      <c r="AZ2451" s="34"/>
      <c r="BA2451" s="34"/>
      <c r="BB2451" s="34"/>
      <c r="BC2451" s="34"/>
      <c r="BD2451" s="34"/>
      <c r="BE2451" s="34"/>
      <c r="BF2451" s="34"/>
      <c r="BG2451" s="34"/>
      <c r="BH2451" s="34"/>
      <c r="BI2451" s="34"/>
      <c r="BJ2451" s="34"/>
      <c r="BK2451" s="34"/>
      <c r="BL2451" s="34"/>
      <c r="BM2451" s="34"/>
      <c r="BN2451" s="34"/>
      <c r="BO2451" s="34"/>
      <c r="BP2451" s="34"/>
      <c r="BQ2451" s="34"/>
      <c r="BR2451" s="34"/>
      <c r="BS2451" s="34"/>
      <c r="BT2451" s="34"/>
      <c r="BU2451" s="34"/>
      <c r="BV2451" s="34"/>
      <c r="BW2451" s="59"/>
      <c r="BX2451" s="34"/>
      <c r="BY2451" s="60"/>
      <c r="BZ2451" s="34"/>
      <c r="CA2451" s="34"/>
      <c r="CB2451" s="34"/>
      <c r="CC2451" s="34"/>
      <c r="CD2451" s="34"/>
      <c r="CE2451" s="34"/>
      <c r="CF2451" s="34"/>
      <c r="CG2451" s="34"/>
      <c r="CH2451" s="34"/>
      <c r="CI2451" s="34"/>
      <c r="CJ2451" s="34"/>
      <c r="CK2451" s="34"/>
      <c r="CL2451" s="34"/>
      <c r="CM2451" s="34"/>
      <c r="CN2451" s="34"/>
      <c r="CO2451" s="34"/>
      <c r="CP2451" s="34"/>
      <c r="CQ2451" s="34"/>
      <c r="CR2451" s="34"/>
      <c r="CS2451" s="34"/>
      <c r="CT2451" s="34"/>
      <c r="CU2451" s="34"/>
      <c r="CV2451" s="34"/>
      <c r="CW2451" s="34"/>
      <c r="CX2451" s="34"/>
      <c r="CY2451" s="34"/>
      <c r="CZ2451" s="34"/>
      <c r="DA2451" s="34"/>
      <c r="DB2451" s="34"/>
      <c r="DC2451" s="34"/>
      <c r="DD2451" s="34"/>
      <c r="DE2451" s="34"/>
      <c r="DF2451" s="34"/>
      <c r="DG2451" s="59"/>
      <c r="DH2451" s="34"/>
      <c r="DI2451" s="60"/>
      <c r="DJ2451" s="34"/>
      <c r="DT2451" s="36"/>
      <c r="DV2451" s="37"/>
      <c r="ED2451" s="52"/>
      <c r="EF2451" s="53"/>
      <c r="EI2451" s="61"/>
      <c r="EK2451" s="62"/>
      <c r="EY2451" s="1"/>
      <c r="FY2451" s="59"/>
      <c r="GA2451" s="60"/>
      <c r="GB2451" s="34"/>
      <c r="GC2451" s="34"/>
      <c r="GD2451" s="34"/>
      <c r="GE2451" s="34"/>
      <c r="GF2451" s="34"/>
      <c r="GG2451" s="34"/>
      <c r="GH2451" s="34"/>
      <c r="GI2451" s="34"/>
      <c r="GJ2451" s="34"/>
      <c r="GK2451" s="34"/>
      <c r="GL2451" s="34"/>
      <c r="GM2451" s="34"/>
      <c r="GN2451" s="34"/>
      <c r="GO2451" s="34"/>
      <c r="GP2451" s="34"/>
      <c r="GQ2451" s="34"/>
      <c r="GR2451" s="34"/>
      <c r="GS2451" s="34"/>
      <c r="GT2451" s="34"/>
      <c r="GU2451" s="34"/>
      <c r="GV2451" s="34"/>
      <c r="GW2451" s="34"/>
      <c r="GX2451" s="34"/>
      <c r="GY2451" s="34"/>
      <c r="GZ2451" s="34"/>
      <c r="HA2451" s="34"/>
      <c r="HB2451" s="34"/>
      <c r="HC2451" s="34"/>
      <c r="HD2451" s="34"/>
      <c r="HE2451" s="34"/>
      <c r="HF2451" s="34"/>
      <c r="HG2451" s="34"/>
      <c r="HH2451" s="34"/>
      <c r="HI2451" s="59"/>
      <c r="HJ2451" s="34"/>
      <c r="HK2451" s="60"/>
      <c r="HL2451" s="34"/>
      <c r="HM2451" s="34"/>
      <c r="HN2451" s="34"/>
      <c r="HO2451" s="34"/>
      <c r="HP2451" s="34"/>
      <c r="HQ2451" s="34"/>
      <c r="HR2451" s="34"/>
      <c r="HS2451" s="34"/>
      <c r="HT2451" s="34"/>
      <c r="HU2451" s="34"/>
      <c r="HV2451" s="34"/>
      <c r="HW2451" s="34"/>
      <c r="HX2451" s="34"/>
      <c r="HY2451" s="34"/>
      <c r="HZ2451" s="34"/>
      <c r="IA2451" s="34"/>
      <c r="IB2451" s="34"/>
      <c r="IC2451" s="34"/>
      <c r="ID2451" s="34"/>
      <c r="IE2451" s="34"/>
      <c r="IF2451" s="34"/>
      <c r="IG2451" s="34"/>
      <c r="IH2451" s="34"/>
      <c r="II2451" s="34"/>
      <c r="IJ2451" s="34"/>
      <c r="IK2451" s="34"/>
      <c r="IL2451" s="34"/>
      <c r="IM2451" s="34"/>
      <c r="IN2451" s="34"/>
      <c r="IO2451" s="34"/>
      <c r="IP2451" s="34"/>
      <c r="IQ2451" s="34"/>
      <c r="IR2451" s="34"/>
      <c r="IS2451" s="59"/>
      <c r="IT2451" s="34"/>
      <c r="IU2451" s="60"/>
      <c r="IV2451" s="34"/>
      <c r="JF2451" s="36"/>
      <c r="JH2451" s="37"/>
      <c r="JP2451" s="52"/>
      <c r="JR2451" s="53"/>
      <c r="JU2451" s="61"/>
      <c r="JW2451" s="62"/>
      <c r="JX2451" s="1"/>
      <c r="KG2451" s="1"/>
      <c r="KH2451" s="67"/>
      <c r="KJ2451" s="66"/>
      <c r="KL2451" s="65"/>
      <c r="KN2451" s="53"/>
      <c r="KP2451" s="64"/>
      <c r="KR2451" s="63"/>
      <c r="KV2451" s="1"/>
      <c r="KW2451" s="34"/>
      <c r="KY2451" s="35"/>
      <c r="LA2451" s="36"/>
      <c r="LC2451" s="37"/>
      <c r="LQ2451" s="1"/>
      <c r="PH2451" s="1"/>
      <c r="PI2451" s="2" t="s">
        <v>93</v>
      </c>
      <c r="PK2451" s="7" t="s">
        <v>94</v>
      </c>
      <c r="PO2451" s="2" t="s">
        <v>95</v>
      </c>
      <c r="PQ2451" s="7" t="s">
        <v>96</v>
      </c>
      <c r="PR2451" s="1"/>
      <c r="QB2451" s="1"/>
      <c r="QC2451" s="2" t="s">
        <v>97</v>
      </c>
      <c r="QE2451" s="7" t="s">
        <v>98</v>
      </c>
      <c r="QI2451" s="2" t="s">
        <v>99</v>
      </c>
      <c r="QK2451" s="7" t="s">
        <v>100</v>
      </c>
      <c r="QL2451" s="1"/>
      <c r="VF2451" s="1"/>
      <c r="VT2451" s="1"/>
    </row>
    <row r="2452" spans="14:592" x14ac:dyDescent="0.3">
      <c r="N2452" s="1"/>
      <c r="O2452" s="34"/>
      <c r="Q2452" s="35"/>
      <c r="S2452" s="36"/>
      <c r="U2452" s="37"/>
      <c r="W2452" s="52"/>
      <c r="Y2452" s="53"/>
      <c r="AI2452" s="1"/>
      <c r="AM2452" s="59"/>
      <c r="AO2452" s="60"/>
      <c r="AP2452" s="34"/>
      <c r="AQ2452" s="34"/>
      <c r="AR2452" s="34"/>
      <c r="AS2452" s="34"/>
      <c r="AT2452" s="34"/>
      <c r="AU2452" s="34"/>
      <c r="AV2452" s="34"/>
      <c r="AW2452" s="34"/>
      <c r="AX2452" s="34"/>
      <c r="AY2452" s="34"/>
      <c r="AZ2452" s="34"/>
      <c r="BA2452" s="34"/>
      <c r="BB2452" s="34"/>
      <c r="BC2452" s="34"/>
      <c r="BD2452" s="34"/>
      <c r="BE2452" s="34"/>
      <c r="BF2452" s="34"/>
      <c r="BG2452" s="34"/>
      <c r="BH2452" s="34"/>
      <c r="BI2452" s="34"/>
      <c r="BJ2452" s="34"/>
      <c r="BK2452" s="34"/>
      <c r="BL2452" s="34"/>
      <c r="BM2452" s="34"/>
      <c r="BN2452" s="34"/>
      <c r="BO2452" s="34"/>
      <c r="BP2452" s="34"/>
      <c r="BQ2452" s="34"/>
      <c r="BR2452" s="34"/>
      <c r="BS2452" s="34"/>
      <c r="BT2452" s="34"/>
      <c r="BU2452" s="34"/>
      <c r="BV2452" s="34"/>
      <c r="BW2452" s="59"/>
      <c r="BX2452" s="34"/>
      <c r="BY2452" s="60"/>
      <c r="BZ2452" s="34"/>
      <c r="CA2452" s="34"/>
      <c r="CB2452" s="34"/>
      <c r="CC2452" s="34"/>
      <c r="CD2452" s="34"/>
      <c r="CE2452" s="34"/>
      <c r="CF2452" s="34"/>
      <c r="CG2452" s="34"/>
      <c r="CH2452" s="34"/>
      <c r="CI2452" s="34"/>
      <c r="CJ2452" s="34"/>
      <c r="CK2452" s="34"/>
      <c r="CL2452" s="34"/>
      <c r="CM2452" s="34"/>
      <c r="CN2452" s="34"/>
      <c r="CO2452" s="34"/>
      <c r="CP2452" s="34"/>
      <c r="CQ2452" s="34"/>
      <c r="CR2452" s="34"/>
      <c r="CS2452" s="34"/>
      <c r="CT2452" s="34"/>
      <c r="CU2452" s="34"/>
      <c r="CV2452" s="34"/>
      <c r="CW2452" s="34"/>
      <c r="CX2452" s="34"/>
      <c r="CY2452" s="34"/>
      <c r="CZ2452" s="34"/>
      <c r="DA2452" s="34"/>
      <c r="DB2452" s="34"/>
      <c r="DC2452" s="34"/>
      <c r="DD2452" s="34"/>
      <c r="DE2452" s="34"/>
      <c r="DF2452" s="34"/>
      <c r="DG2452" s="59"/>
      <c r="DH2452" s="34"/>
      <c r="DI2452" s="60"/>
      <c r="DJ2452" s="34"/>
      <c r="DT2452" s="36"/>
      <c r="DV2452" s="37"/>
      <c r="ED2452" s="52"/>
      <c r="EF2452" s="53"/>
      <c r="EI2452" s="61"/>
      <c r="EK2452" s="62"/>
      <c r="FY2452" s="59"/>
      <c r="GA2452" s="60"/>
      <c r="GB2452" s="34"/>
      <c r="GC2452" s="34"/>
      <c r="GD2452" s="34"/>
      <c r="GE2452" s="34"/>
      <c r="GF2452" s="34"/>
      <c r="GG2452" s="34"/>
      <c r="GH2452" s="34"/>
      <c r="GI2452" s="34"/>
      <c r="GJ2452" s="34"/>
      <c r="GK2452" s="34"/>
      <c r="GL2452" s="34"/>
      <c r="GM2452" s="34"/>
      <c r="GN2452" s="34"/>
      <c r="GO2452" s="34"/>
      <c r="GP2452" s="34"/>
      <c r="GQ2452" s="34"/>
      <c r="GR2452" s="34"/>
      <c r="GS2452" s="34"/>
      <c r="GT2452" s="34"/>
      <c r="GU2452" s="34"/>
      <c r="GV2452" s="34"/>
      <c r="GW2452" s="34"/>
      <c r="GX2452" s="34"/>
      <c r="GY2452" s="34"/>
      <c r="GZ2452" s="34"/>
      <c r="HA2452" s="34"/>
      <c r="HB2452" s="34"/>
      <c r="HC2452" s="34"/>
      <c r="HD2452" s="34"/>
      <c r="HE2452" s="34"/>
      <c r="HF2452" s="34"/>
      <c r="HG2452" s="34"/>
      <c r="HH2452" s="34"/>
      <c r="HI2452" s="59"/>
      <c r="HJ2452" s="34"/>
      <c r="HK2452" s="60"/>
      <c r="HL2452" s="34"/>
      <c r="HM2452" s="34"/>
      <c r="HN2452" s="34"/>
      <c r="HO2452" s="34"/>
      <c r="HP2452" s="34"/>
      <c r="HQ2452" s="34"/>
      <c r="HR2452" s="34"/>
      <c r="HS2452" s="34"/>
      <c r="HT2452" s="34"/>
      <c r="HU2452" s="34"/>
      <c r="HV2452" s="34"/>
      <c r="HW2452" s="34"/>
      <c r="HX2452" s="34"/>
      <c r="HY2452" s="34"/>
      <c r="HZ2452" s="34"/>
      <c r="IA2452" s="34"/>
      <c r="IB2452" s="34"/>
      <c r="IC2452" s="34"/>
      <c r="ID2452" s="34"/>
      <c r="IE2452" s="34"/>
      <c r="IF2452" s="34"/>
      <c r="IG2452" s="34"/>
      <c r="IH2452" s="34"/>
      <c r="II2452" s="34"/>
      <c r="IJ2452" s="34"/>
      <c r="IK2452" s="34"/>
      <c r="IL2452" s="34"/>
      <c r="IM2452" s="34"/>
      <c r="IN2452" s="34"/>
      <c r="IO2452" s="34"/>
      <c r="IP2452" s="34"/>
      <c r="IQ2452" s="34"/>
      <c r="IR2452" s="34"/>
      <c r="IS2452" s="59"/>
      <c r="IT2452" s="34"/>
      <c r="IU2452" s="60"/>
      <c r="IV2452" s="34"/>
      <c r="JF2452" s="36"/>
      <c r="JH2452" s="37"/>
      <c r="JP2452" s="52"/>
      <c r="JR2452" s="53"/>
      <c r="JU2452" s="61"/>
      <c r="JW2452" s="62"/>
      <c r="JX2452" s="1"/>
      <c r="KG2452" s="1"/>
      <c r="KH2452" s="67"/>
      <c r="KJ2452" s="66"/>
      <c r="KL2452" s="65"/>
      <c r="KN2452" s="53"/>
      <c r="KP2452" s="64"/>
      <c r="KR2452" s="63"/>
      <c r="KV2452" s="1"/>
      <c r="KW2452" s="34"/>
      <c r="KY2452" s="35"/>
      <c r="LA2452" s="36"/>
      <c r="LC2452" s="37"/>
      <c r="LQ2452" s="1"/>
      <c r="PH2452" s="1"/>
      <c r="PI2452" s="4">
        <f t="array" ref="PI2452:PI2455">ME2484:ME2487</f>
        <v>-2.5554701551709238</v>
      </c>
      <c r="PK2452" s="8">
        <f t="array" ref="PK2452:PK2455">PN2436:PN2439</f>
        <v>-1.7559304112296813E-6</v>
      </c>
      <c r="PO2452" s="4">
        <f t="array" ref="PO2452:PO2455">RQ2484:RQ2487</f>
        <v>0.89119967153708446</v>
      </c>
      <c r="PQ2452" s="8">
        <f t="array" ref="PQ2452:PQ2455">PN2440:PN2443</f>
        <v>-2.072035075777687E-5</v>
      </c>
      <c r="PR2452" s="1"/>
      <c r="PW2452" s="1"/>
      <c r="QB2452" s="1"/>
      <c r="QC2452" s="4">
        <f t="array" ref="QC2452:QC2455">NO2484:NO2487</f>
        <v>-2.555470887456301</v>
      </c>
      <c r="QE2452" s="8">
        <f t="array" ref="QE2452:QE2455">QH2436:QH2439</f>
        <v>5.7966795661792986E-7</v>
      </c>
      <c r="QI2452" s="4">
        <f t="array" ref="QI2452:QI2455">TA2484:TA2487</f>
        <v>0.89119800920757752</v>
      </c>
      <c r="QK2452" s="8">
        <f t="array" ref="QK2452:QK2455">QH2440:QH2443</f>
        <v>3.1500060486802626E-6</v>
      </c>
      <c r="QL2452" s="1"/>
      <c r="VF2452" s="1"/>
      <c r="VT2452" s="1"/>
    </row>
    <row r="2453" spans="14:592" x14ac:dyDescent="0.3">
      <c r="N2453" s="1"/>
      <c r="O2453" s="34"/>
      <c r="Q2453" s="35"/>
      <c r="S2453" s="36"/>
      <c r="U2453" s="37"/>
      <c r="W2453" s="52"/>
      <c r="Y2453" s="53"/>
      <c r="AI2453" s="1"/>
      <c r="AM2453" s="59"/>
      <c r="AO2453" s="60"/>
      <c r="AW2453" s="34"/>
      <c r="AY2453" s="35"/>
      <c r="AZ2453" s="36"/>
      <c r="BB2453" s="37"/>
      <c r="BJ2453" s="52"/>
      <c r="BL2453" s="53"/>
      <c r="BO2453" s="61"/>
      <c r="BQ2453" s="62"/>
      <c r="BW2453" s="59"/>
      <c r="BY2453" s="60"/>
      <c r="CJ2453" s="36"/>
      <c r="CL2453" s="37"/>
      <c r="CT2453" s="52"/>
      <c r="CV2453" s="53"/>
      <c r="CY2453" s="61"/>
      <c r="DA2453" s="62"/>
      <c r="DG2453" s="59"/>
      <c r="DI2453" s="60"/>
      <c r="DT2453" s="36"/>
      <c r="DV2453" s="37"/>
      <c r="ED2453" s="52"/>
      <c r="EF2453" s="53"/>
      <c r="EI2453" s="61"/>
      <c r="EK2453" s="62"/>
      <c r="EY2453" s="1"/>
      <c r="FY2453" s="59"/>
      <c r="GA2453" s="60"/>
      <c r="GI2453" s="34"/>
      <c r="GK2453" s="35"/>
      <c r="GL2453" s="36"/>
      <c r="GN2453" s="37"/>
      <c r="GV2453" s="52"/>
      <c r="GX2453" s="53"/>
      <c r="HA2453" s="61"/>
      <c r="HC2453" s="62"/>
      <c r="HI2453" s="59"/>
      <c r="HK2453" s="60"/>
      <c r="HV2453" s="36"/>
      <c r="HX2453" s="37"/>
      <c r="IF2453" s="52"/>
      <c r="IH2453" s="53"/>
      <c r="IK2453" s="61"/>
      <c r="IM2453" s="62"/>
      <c r="IS2453" s="59"/>
      <c r="IU2453" s="60"/>
      <c r="JF2453" s="36"/>
      <c r="JH2453" s="37"/>
      <c r="JP2453" s="52"/>
      <c r="JR2453" s="53"/>
      <c r="JU2453" s="61"/>
      <c r="JW2453" s="62"/>
      <c r="JX2453" s="1"/>
      <c r="KG2453" s="1"/>
      <c r="KH2453" s="67"/>
      <c r="KJ2453" s="66"/>
      <c r="KL2453" s="65"/>
      <c r="KN2453" s="53"/>
      <c r="KP2453" s="64"/>
      <c r="KR2453" s="63"/>
      <c r="KV2453" s="1"/>
      <c r="KW2453" s="34"/>
      <c r="KY2453" s="35"/>
      <c r="LA2453" s="36"/>
      <c r="LC2453" s="37"/>
      <c r="LQ2453" s="1"/>
      <c r="PH2453" s="1"/>
      <c r="PI2453" s="5">
        <v>-0.20579761296112253</v>
      </c>
      <c r="PK2453" s="9">
        <v>-3.1494679158872452E-5</v>
      </c>
      <c r="PO2453" s="5">
        <v>-0.21663468541295441</v>
      </c>
      <c r="PQ2453" s="9">
        <v>-1.0234016464194347E-4</v>
      </c>
      <c r="PR2453" s="1"/>
      <c r="QB2453" s="1"/>
      <c r="QC2453" s="5">
        <v>-0.2058002965911386</v>
      </c>
      <c r="QE2453" s="9">
        <v>1.4440326241503682E-5</v>
      </c>
      <c r="QI2453" s="5">
        <v>-0.21663404764221683</v>
      </c>
      <c r="QK2453" s="9">
        <v>2.3377345356548406E-5</v>
      </c>
      <c r="QL2453" s="1"/>
      <c r="VF2453" s="1"/>
      <c r="VT2453" s="1"/>
    </row>
    <row r="2454" spans="14:592" x14ac:dyDescent="0.3">
      <c r="N2454" s="1"/>
      <c r="O2454" s="34"/>
      <c r="Q2454" s="35"/>
      <c r="S2454" s="36"/>
      <c r="U2454" s="37"/>
      <c r="W2454" s="52"/>
      <c r="Y2454" s="53"/>
      <c r="AI2454" s="1"/>
      <c r="AM2454" s="59"/>
      <c r="AO2454" s="60"/>
      <c r="AW2454" s="34"/>
      <c r="AY2454" s="35"/>
      <c r="AZ2454" s="36"/>
      <c r="BB2454" s="37"/>
      <c r="BJ2454" s="52"/>
      <c r="BL2454" s="53"/>
      <c r="BO2454" s="61"/>
      <c r="BQ2454" s="62"/>
      <c r="BW2454" s="59"/>
      <c r="BY2454" s="60"/>
      <c r="CJ2454" s="36"/>
      <c r="CL2454" s="37"/>
      <c r="CT2454" s="52"/>
      <c r="CV2454" s="53"/>
      <c r="CY2454" s="61"/>
      <c r="DA2454" s="62"/>
      <c r="DG2454" s="59"/>
      <c r="DI2454" s="60"/>
      <c r="DT2454" s="36"/>
      <c r="DV2454" s="37"/>
      <c r="ED2454" s="52"/>
      <c r="EF2454" s="53"/>
      <c r="EI2454" s="61"/>
      <c r="EK2454" s="62"/>
      <c r="FY2454" s="59"/>
      <c r="GA2454" s="60"/>
      <c r="GI2454" s="34"/>
      <c r="GK2454" s="35"/>
      <c r="GL2454" s="36"/>
      <c r="GN2454" s="37"/>
      <c r="GV2454" s="52"/>
      <c r="GX2454" s="53"/>
      <c r="HA2454" s="61"/>
      <c r="HC2454" s="62"/>
      <c r="HI2454" s="59"/>
      <c r="HK2454" s="60"/>
      <c r="HV2454" s="36"/>
      <c r="HX2454" s="37"/>
      <c r="IF2454" s="52"/>
      <c r="IH2454" s="53"/>
      <c r="IK2454" s="61"/>
      <c r="IM2454" s="62"/>
      <c r="IS2454" s="59"/>
      <c r="IU2454" s="60"/>
      <c r="JF2454" s="36"/>
      <c r="JH2454" s="37"/>
      <c r="JP2454" s="52"/>
      <c r="JR2454" s="53"/>
      <c r="JU2454" s="61"/>
      <c r="JW2454" s="62"/>
      <c r="JX2454" s="1"/>
      <c r="KG2454" s="1"/>
      <c r="KH2454" s="67"/>
      <c r="KJ2454" s="66"/>
      <c r="KL2454" s="65"/>
      <c r="KN2454" s="53"/>
      <c r="KP2454" s="64"/>
      <c r="KR2454" s="63"/>
      <c r="KV2454" s="1"/>
      <c r="KW2454" s="34"/>
      <c r="KY2454" s="35"/>
      <c r="LA2454" s="36"/>
      <c r="LC2454" s="37"/>
      <c r="LQ2454" s="1"/>
      <c r="PH2454" s="1"/>
      <c r="PI2454" s="5">
        <v>1.6879006134275834</v>
      </c>
      <c r="PK2454" s="9">
        <v>3.5195255050940658E-5</v>
      </c>
      <c r="PO2454" s="5">
        <v>0.1488092578583651</v>
      </c>
      <c r="PQ2454" s="9">
        <v>2.9340167055389691E-5</v>
      </c>
      <c r="PR2454" s="1"/>
      <c r="PW2454" s="1"/>
      <c r="QB2454" s="1"/>
      <c r="QC2454" s="5">
        <v>1.6878998328284125</v>
      </c>
      <c r="QE2454" s="9">
        <v>1.6907613804903923E-6</v>
      </c>
      <c r="QI2454" s="5">
        <v>0.14880966399179374</v>
      </c>
      <c r="QK2454" s="9">
        <v>1.0302993594832882E-6</v>
      </c>
      <c r="QL2454" s="1"/>
      <c r="VF2454" s="1"/>
      <c r="VT2454" s="1"/>
    </row>
    <row r="2455" spans="14:592" ht="15" thickBot="1" x14ac:dyDescent="0.35">
      <c r="N2455" s="1"/>
      <c r="O2455" s="34"/>
      <c r="Q2455" s="35"/>
      <c r="S2455" s="36"/>
      <c r="U2455" s="37"/>
      <c r="W2455" s="52"/>
      <c r="Y2455" s="53"/>
      <c r="AI2455" s="1"/>
      <c r="AM2455" s="59"/>
      <c r="AO2455" s="60"/>
      <c r="AW2455" s="34"/>
      <c r="AY2455" s="35"/>
      <c r="AZ2455" s="36"/>
      <c r="BB2455" s="37"/>
      <c r="BJ2455" s="52"/>
      <c r="BL2455" s="53"/>
      <c r="BO2455" s="61"/>
      <c r="BQ2455" s="62"/>
      <c r="BW2455" s="59"/>
      <c r="BY2455" s="60"/>
      <c r="CJ2455" s="36"/>
      <c r="CL2455" s="37"/>
      <c r="CT2455" s="52"/>
      <c r="CV2455" s="53"/>
      <c r="CY2455" s="61"/>
      <c r="DA2455" s="62"/>
      <c r="DG2455" s="59"/>
      <c r="DI2455" s="60"/>
      <c r="DT2455" s="36"/>
      <c r="DV2455" s="37"/>
      <c r="ED2455" s="52"/>
      <c r="EF2455" s="53"/>
      <c r="EI2455" s="61"/>
      <c r="EK2455" s="62"/>
      <c r="EY2455" s="1"/>
      <c r="FY2455" s="59"/>
      <c r="GA2455" s="60"/>
      <c r="GI2455" s="34"/>
      <c r="GK2455" s="35"/>
      <c r="GL2455" s="36"/>
      <c r="GN2455" s="37"/>
      <c r="GV2455" s="52"/>
      <c r="GX2455" s="53"/>
      <c r="HA2455" s="61"/>
      <c r="HC2455" s="62"/>
      <c r="HI2455" s="59"/>
      <c r="HK2455" s="60"/>
      <c r="HV2455" s="36"/>
      <c r="HX2455" s="37"/>
      <c r="IF2455" s="52"/>
      <c r="IH2455" s="53"/>
      <c r="IK2455" s="61"/>
      <c r="IM2455" s="62"/>
      <c r="IS2455" s="59"/>
      <c r="IU2455" s="60"/>
      <c r="JF2455" s="36"/>
      <c r="JH2455" s="37"/>
      <c r="JP2455" s="52"/>
      <c r="JR2455" s="53"/>
      <c r="JU2455" s="61"/>
      <c r="JW2455" s="62"/>
      <c r="JX2455" s="1"/>
      <c r="KG2455" s="1"/>
      <c r="KH2455" s="67"/>
      <c r="KJ2455" s="66"/>
      <c r="KL2455" s="65"/>
      <c r="KN2455" s="53"/>
      <c r="KP2455" s="64"/>
      <c r="KR2455" s="63"/>
      <c r="KV2455" s="1"/>
      <c r="KW2455" s="34"/>
      <c r="KY2455" s="35"/>
      <c r="LA2455" s="36"/>
      <c r="LC2455" s="37"/>
      <c r="LQ2455" s="1"/>
      <c r="PH2455" s="1"/>
      <c r="PI2455" s="6">
        <v>-1.153706294099123</v>
      </c>
      <c r="PK2455" s="10">
        <v>8.6584845472406627E-5</v>
      </c>
      <c r="PO2455" s="6">
        <v>0.88343198874210105</v>
      </c>
      <c r="PQ2455" s="10">
        <v>-1.6576830758243863E-4</v>
      </c>
      <c r="PR2455" s="1"/>
      <c r="QB2455" s="1"/>
      <c r="QC2455" s="6">
        <v>-1.1537028796249862</v>
      </c>
      <c r="QE2455" s="10">
        <v>-1.7030624538506893E-5</v>
      </c>
      <c r="QI2455" s="6">
        <v>0.8834335147337391</v>
      </c>
      <c r="QK2455" s="10">
        <v>2.6523472108452433E-5</v>
      </c>
      <c r="QL2455" s="1"/>
      <c r="VF2455" s="1"/>
      <c r="VT2455" s="1"/>
    </row>
    <row r="2456" spans="14:592" x14ac:dyDescent="0.3">
      <c r="N2456" s="1"/>
      <c r="O2456" s="34"/>
      <c r="Q2456" s="35"/>
      <c r="S2456" s="36"/>
      <c r="U2456" s="37"/>
      <c r="W2456" s="52"/>
      <c r="Y2456" s="53"/>
      <c r="AI2456" s="1"/>
      <c r="AM2456" s="59"/>
      <c r="AO2456" s="60"/>
      <c r="AW2456" s="34"/>
      <c r="AY2456" s="35"/>
      <c r="AZ2456" s="36"/>
      <c r="BB2456" s="37"/>
      <c r="BJ2456" s="52"/>
      <c r="BL2456" s="53"/>
      <c r="BO2456" s="61"/>
      <c r="BQ2456" s="62"/>
      <c r="BW2456" s="59"/>
      <c r="BY2456" s="60"/>
      <c r="CJ2456" s="36"/>
      <c r="CL2456" s="37"/>
      <c r="CT2456" s="52"/>
      <c r="CV2456" s="53"/>
      <c r="CY2456" s="61"/>
      <c r="DA2456" s="62"/>
      <c r="DG2456" s="59"/>
      <c r="DI2456" s="60"/>
      <c r="DT2456" s="36"/>
      <c r="DV2456" s="37"/>
      <c r="ED2456" s="52"/>
      <c r="EF2456" s="53"/>
      <c r="EI2456" s="61"/>
      <c r="EK2456" s="62"/>
      <c r="FY2456" s="59"/>
      <c r="GA2456" s="60"/>
      <c r="GI2456" s="34"/>
      <c r="GK2456" s="35"/>
      <c r="GL2456" s="36"/>
      <c r="GN2456" s="37"/>
      <c r="GV2456" s="52"/>
      <c r="GX2456" s="53"/>
      <c r="HA2456" s="61"/>
      <c r="HC2456" s="62"/>
      <c r="HI2456" s="59"/>
      <c r="HK2456" s="60"/>
      <c r="HV2456" s="36"/>
      <c r="HX2456" s="37"/>
      <c r="IF2456" s="52"/>
      <c r="IH2456" s="53"/>
      <c r="IK2456" s="61"/>
      <c r="IM2456" s="62"/>
      <c r="IS2456" s="59"/>
      <c r="IU2456" s="60"/>
      <c r="JF2456" s="36"/>
      <c r="JH2456" s="37"/>
      <c r="JP2456" s="52"/>
      <c r="JR2456" s="53"/>
      <c r="JU2456" s="61"/>
      <c r="JW2456" s="62"/>
      <c r="JX2456" s="1"/>
      <c r="KG2456" s="1"/>
      <c r="KH2456" s="67"/>
      <c r="KJ2456" s="66"/>
      <c r="KL2456" s="65"/>
      <c r="KN2456" s="53"/>
      <c r="KP2456" s="64"/>
      <c r="KR2456" s="63"/>
      <c r="KV2456" s="1"/>
      <c r="KW2456" s="34"/>
      <c r="KY2456" s="35"/>
      <c r="LA2456" s="36"/>
      <c r="LC2456" s="37"/>
      <c r="LQ2456" s="1"/>
      <c r="PH2456" s="1"/>
      <c r="PI2456" s="2"/>
      <c r="PJ2456" s="1"/>
      <c r="PK2456" s="7"/>
      <c r="PL2456" s="1"/>
      <c r="PM2456" s="1"/>
      <c r="PN2456" s="1"/>
      <c r="PO2456" s="2"/>
      <c r="PP2456" s="1"/>
      <c r="PQ2456" s="7"/>
      <c r="PR2456" s="1"/>
      <c r="PW2456" s="1"/>
      <c r="QB2456" s="1"/>
      <c r="QC2456" s="2"/>
      <c r="QD2456" s="1"/>
      <c r="QE2456" s="7"/>
      <c r="QF2456" s="1"/>
      <c r="QG2456" s="1"/>
      <c r="QH2456" s="1"/>
      <c r="QI2456" s="2"/>
      <c r="QJ2456" s="1"/>
      <c r="QK2456" s="7"/>
      <c r="QL2456" s="1"/>
      <c r="VF2456" s="1"/>
      <c r="VT2456" s="1"/>
    </row>
    <row r="2457" spans="14:592" x14ac:dyDescent="0.3">
      <c r="N2457" s="1"/>
      <c r="O2457" s="34"/>
      <c r="Q2457" s="35"/>
      <c r="S2457" s="36"/>
      <c r="U2457" s="37"/>
      <c r="W2457" s="52"/>
      <c r="Y2457" s="53"/>
      <c r="AI2457" s="1"/>
      <c r="AM2457" s="59"/>
      <c r="AO2457" s="60"/>
      <c r="AW2457" s="34"/>
      <c r="AY2457" s="35"/>
      <c r="AZ2457" s="36"/>
      <c r="BB2457" s="37"/>
      <c r="BJ2457" s="52"/>
      <c r="BL2457" s="53"/>
      <c r="BO2457" s="61"/>
      <c r="BQ2457" s="62"/>
      <c r="BW2457" s="59"/>
      <c r="BY2457" s="60"/>
      <c r="CJ2457" s="36"/>
      <c r="CL2457" s="37"/>
      <c r="CT2457" s="52"/>
      <c r="CV2457" s="53"/>
      <c r="CY2457" s="61"/>
      <c r="DA2457" s="62"/>
      <c r="DG2457" s="59"/>
      <c r="DI2457" s="60"/>
      <c r="DT2457" s="36"/>
      <c r="DV2457" s="37"/>
      <c r="ED2457" s="52"/>
      <c r="EF2457" s="53"/>
      <c r="EI2457" s="61"/>
      <c r="EK2457" s="62"/>
      <c r="EY2457" s="1"/>
      <c r="FY2457" s="59"/>
      <c r="GA2457" s="60"/>
      <c r="GI2457" s="34"/>
      <c r="GK2457" s="35"/>
      <c r="GL2457" s="36"/>
      <c r="GN2457" s="37"/>
      <c r="GV2457" s="52"/>
      <c r="GX2457" s="53"/>
      <c r="HA2457" s="61"/>
      <c r="HC2457" s="62"/>
      <c r="HI2457" s="59"/>
      <c r="HK2457" s="60"/>
      <c r="HV2457" s="36"/>
      <c r="HX2457" s="37"/>
      <c r="IF2457" s="52"/>
      <c r="IH2457" s="53"/>
      <c r="IK2457" s="61"/>
      <c r="IM2457" s="62"/>
      <c r="IS2457" s="59"/>
      <c r="IU2457" s="60"/>
      <c r="JF2457" s="36"/>
      <c r="JH2457" s="37"/>
      <c r="JP2457" s="52"/>
      <c r="JR2457" s="53"/>
      <c r="JU2457" s="61"/>
      <c r="JW2457" s="62"/>
      <c r="JX2457" s="1"/>
      <c r="KG2457" s="1"/>
      <c r="KH2457" s="67"/>
      <c r="KJ2457" s="66"/>
      <c r="KL2457" s="65"/>
      <c r="KN2457" s="53"/>
      <c r="KP2457" s="64"/>
      <c r="KR2457" s="63"/>
      <c r="KV2457" s="1"/>
      <c r="KW2457" s="34"/>
      <c r="KY2457" s="35"/>
      <c r="LA2457" s="36"/>
      <c r="LC2457" s="37"/>
      <c r="LQ2457" s="1"/>
      <c r="PI2457" s="34"/>
      <c r="PK2457" s="35"/>
      <c r="PO2457" s="34"/>
      <c r="PQ2457" s="35"/>
      <c r="QC2457" s="36"/>
      <c r="QE2457" s="37"/>
      <c r="QI2457" s="36"/>
      <c r="QK2457" s="37"/>
      <c r="VF2457" s="1"/>
      <c r="VT2457" s="1"/>
    </row>
    <row r="2458" spans="14:592" x14ac:dyDescent="0.3">
      <c r="N2458" s="1"/>
      <c r="O2458" s="34"/>
      <c r="Q2458" s="35"/>
      <c r="S2458" s="36"/>
      <c r="U2458" s="37"/>
      <c r="W2458" s="52"/>
      <c r="Y2458" s="53"/>
      <c r="AI2458" s="1"/>
      <c r="AM2458" s="59"/>
      <c r="AO2458" s="60"/>
      <c r="AW2458" s="34"/>
      <c r="AY2458" s="35"/>
      <c r="AZ2458" s="36"/>
      <c r="BB2458" s="37"/>
      <c r="BJ2458" s="52"/>
      <c r="BL2458" s="53"/>
      <c r="BO2458" s="61"/>
      <c r="BQ2458" s="62"/>
      <c r="BW2458" s="59"/>
      <c r="BY2458" s="60"/>
      <c r="CJ2458" s="36"/>
      <c r="CL2458" s="37"/>
      <c r="CT2458" s="52"/>
      <c r="CV2458" s="53"/>
      <c r="CY2458" s="61"/>
      <c r="DA2458" s="62"/>
      <c r="DG2458" s="59"/>
      <c r="DI2458" s="60"/>
      <c r="DT2458" s="36"/>
      <c r="DV2458" s="37"/>
      <c r="ED2458" s="52"/>
      <c r="EF2458" s="53"/>
      <c r="EI2458" s="61"/>
      <c r="EK2458" s="62"/>
      <c r="FY2458" s="59"/>
      <c r="GA2458" s="60"/>
      <c r="GI2458" s="34"/>
      <c r="GK2458" s="35"/>
      <c r="GL2458" s="36"/>
      <c r="GN2458" s="37"/>
      <c r="GV2458" s="52"/>
      <c r="GX2458" s="53"/>
      <c r="HA2458" s="61"/>
      <c r="HC2458" s="62"/>
      <c r="HI2458" s="59"/>
      <c r="HK2458" s="60"/>
      <c r="HV2458" s="36"/>
      <c r="HX2458" s="37"/>
      <c r="IF2458" s="52"/>
      <c r="IH2458" s="53"/>
      <c r="IK2458" s="61"/>
      <c r="IM2458" s="62"/>
      <c r="IS2458" s="59"/>
      <c r="IU2458" s="60"/>
      <c r="JF2458" s="36"/>
      <c r="JH2458" s="37"/>
      <c r="JP2458" s="52"/>
      <c r="JR2458" s="53"/>
      <c r="JU2458" s="61"/>
      <c r="JW2458" s="62"/>
      <c r="JX2458" s="1"/>
      <c r="KG2458" s="1"/>
      <c r="KH2458" s="67"/>
      <c r="KJ2458" s="66"/>
      <c r="KL2458" s="65"/>
      <c r="KN2458" s="53"/>
      <c r="KP2458" s="64"/>
      <c r="KR2458" s="63"/>
      <c r="KV2458" s="1"/>
      <c r="KW2458" s="34"/>
      <c r="KY2458" s="35"/>
      <c r="LA2458" s="36"/>
      <c r="LC2458" s="37"/>
      <c r="LQ2458" s="1"/>
      <c r="MG2458" s="35"/>
      <c r="MH2458" s="35"/>
      <c r="MI2458" s="35"/>
      <c r="MJ2458" s="35"/>
      <c r="MK2458" s="35"/>
      <c r="ML2458" s="35"/>
      <c r="MM2458" s="35"/>
      <c r="MN2458" s="35"/>
      <c r="MO2458" s="35"/>
      <c r="MP2458" s="35"/>
      <c r="MQ2458" s="35"/>
      <c r="MR2458" s="35"/>
      <c r="MS2458" s="35"/>
      <c r="MT2458" s="35"/>
      <c r="MU2458" s="35"/>
      <c r="MV2458" s="35"/>
      <c r="MW2458" s="35"/>
      <c r="MX2458" s="35"/>
      <c r="MY2458" s="35"/>
      <c r="MZ2458" s="35"/>
      <c r="NA2458" s="35"/>
      <c r="NB2458" s="35"/>
      <c r="NC2458" s="35"/>
      <c r="ND2458" s="35"/>
      <c r="NE2458" s="35"/>
      <c r="NF2458" s="35"/>
      <c r="NG2458" s="35"/>
      <c r="NH2458" s="35"/>
      <c r="NI2458" s="35"/>
      <c r="NJ2458" s="35"/>
      <c r="NK2458" s="35"/>
      <c r="NL2458" s="35"/>
      <c r="NM2458" s="35"/>
      <c r="NN2458" s="35"/>
      <c r="NO2458" s="35"/>
      <c r="NP2458" s="35"/>
      <c r="NQ2458" s="35"/>
      <c r="NR2458" s="35"/>
      <c r="NS2458" s="35"/>
      <c r="NT2458" s="35"/>
      <c r="NU2458" s="35"/>
      <c r="NV2458" s="35"/>
      <c r="NW2458" s="35"/>
      <c r="NX2458" s="35"/>
      <c r="NY2458" s="35"/>
      <c r="NZ2458" s="35"/>
      <c r="OA2458" s="35"/>
      <c r="OB2458" s="35"/>
      <c r="OC2458" s="35"/>
      <c r="OD2458" s="35"/>
      <c r="OE2458" s="35"/>
      <c r="OF2458" s="35"/>
      <c r="OG2458" s="35"/>
      <c r="OH2458" s="35"/>
      <c r="OI2458" s="35"/>
      <c r="OJ2458" s="35"/>
      <c r="OK2458" s="35"/>
      <c r="OL2458" s="35"/>
      <c r="OM2458" s="35"/>
      <c r="ON2458" s="35"/>
      <c r="OO2458" s="35"/>
      <c r="OP2458" s="35"/>
      <c r="OQ2458" s="35"/>
      <c r="OR2458" s="35"/>
      <c r="OS2458" s="35"/>
      <c r="OT2458" s="35"/>
      <c r="OU2458" s="35"/>
      <c r="OV2458" s="35"/>
      <c r="OW2458" s="35"/>
      <c r="OX2458" s="35"/>
      <c r="OY2458" s="35"/>
      <c r="OZ2458" s="35"/>
      <c r="PA2458" s="35"/>
      <c r="PB2458" s="35"/>
      <c r="PC2458" s="35"/>
      <c r="PD2458" s="35"/>
      <c r="PE2458" s="35"/>
      <c r="PF2458" s="35"/>
      <c r="PG2458" s="35"/>
      <c r="PH2458" s="35"/>
      <c r="PI2458" s="34"/>
      <c r="PJ2458" s="35"/>
      <c r="PK2458" s="35"/>
      <c r="PO2458" s="34"/>
      <c r="PQ2458" s="35"/>
      <c r="PR2458" s="35"/>
      <c r="PS2458" s="35"/>
      <c r="PT2458" s="35"/>
      <c r="PU2458" s="35"/>
      <c r="PV2458" s="35"/>
      <c r="PW2458" s="35"/>
      <c r="PX2458" s="35"/>
      <c r="PY2458" s="35"/>
      <c r="PZ2458" s="35"/>
      <c r="QA2458" s="35"/>
      <c r="QB2458" s="35"/>
      <c r="QC2458" s="35"/>
      <c r="QD2458" s="35"/>
      <c r="QE2458" s="35"/>
      <c r="QF2458" s="35"/>
      <c r="QG2458" s="35"/>
      <c r="QH2458" s="35"/>
      <c r="QI2458" s="35"/>
      <c r="QJ2458" s="35"/>
      <c r="QK2458" s="35"/>
      <c r="QL2458" s="35"/>
      <c r="QM2458" s="35"/>
      <c r="QN2458" s="35"/>
      <c r="QO2458" s="35"/>
      <c r="QP2458" s="35"/>
      <c r="QQ2458" s="35"/>
      <c r="QR2458" s="35"/>
      <c r="QS2458" s="35"/>
      <c r="QT2458" s="35"/>
      <c r="QU2458" s="35"/>
      <c r="QV2458" s="35"/>
      <c r="QW2458" s="35"/>
      <c r="QX2458" s="35"/>
      <c r="QY2458" s="35"/>
      <c r="QZ2458" s="35"/>
      <c r="RA2458" s="35"/>
      <c r="RB2458" s="35"/>
      <c r="RC2458" s="35"/>
      <c r="RD2458" s="35"/>
      <c r="RE2458" s="35"/>
      <c r="RF2458" s="35"/>
      <c r="RG2458" s="35"/>
      <c r="RH2458" s="35"/>
      <c r="RI2458" s="35"/>
      <c r="RJ2458" s="35"/>
      <c r="RK2458" s="35"/>
      <c r="RL2458" s="35"/>
      <c r="RM2458" s="35"/>
      <c r="RN2458" s="35"/>
      <c r="RO2458" s="35"/>
      <c r="RP2458" s="35"/>
      <c r="RQ2458" s="35"/>
      <c r="RR2458" s="35"/>
      <c r="RS2458" s="35"/>
      <c r="VF2458" s="1"/>
      <c r="VT2458" s="1"/>
    </row>
    <row r="2459" spans="14:592" x14ac:dyDescent="0.3">
      <c r="N2459" s="1"/>
      <c r="O2459" s="34"/>
      <c r="Q2459" s="35"/>
      <c r="S2459" s="36"/>
      <c r="U2459" s="37"/>
      <c r="W2459" s="52"/>
      <c r="Y2459" s="53"/>
      <c r="AI2459" s="1"/>
      <c r="AM2459" s="59"/>
      <c r="AO2459" s="60"/>
      <c r="AW2459" s="34"/>
      <c r="AY2459" s="35"/>
      <c r="AZ2459" s="36"/>
      <c r="BB2459" s="37"/>
      <c r="BJ2459" s="52"/>
      <c r="BL2459" s="53"/>
      <c r="BO2459" s="61"/>
      <c r="BQ2459" s="62"/>
      <c r="BW2459" s="59"/>
      <c r="BY2459" s="60"/>
      <c r="CJ2459" s="36"/>
      <c r="CL2459" s="37"/>
      <c r="CT2459" s="52"/>
      <c r="CV2459" s="53"/>
      <c r="CY2459" s="61"/>
      <c r="DA2459" s="62"/>
      <c r="DG2459" s="59"/>
      <c r="DI2459" s="60"/>
      <c r="DT2459" s="36"/>
      <c r="DV2459" s="37"/>
      <c r="ED2459" s="52"/>
      <c r="EF2459" s="53"/>
      <c r="EI2459" s="61"/>
      <c r="EK2459" s="62"/>
      <c r="EY2459" s="1"/>
      <c r="FY2459" s="59"/>
      <c r="GA2459" s="60"/>
      <c r="GI2459" s="34"/>
      <c r="GK2459" s="35"/>
      <c r="GL2459" s="36"/>
      <c r="GN2459" s="37"/>
      <c r="GV2459" s="52"/>
      <c r="GX2459" s="53"/>
      <c r="HA2459" s="61"/>
      <c r="HC2459" s="62"/>
      <c r="HI2459" s="59"/>
      <c r="HK2459" s="60"/>
      <c r="HV2459" s="36"/>
      <c r="HX2459" s="37"/>
      <c r="IF2459" s="52"/>
      <c r="IH2459" s="53"/>
      <c r="IK2459" s="61"/>
      <c r="IM2459" s="62"/>
      <c r="IS2459" s="59"/>
      <c r="IU2459" s="60"/>
      <c r="JF2459" s="36"/>
      <c r="JH2459" s="37"/>
      <c r="JP2459" s="52"/>
      <c r="JR2459" s="53"/>
      <c r="JU2459" s="61"/>
      <c r="JW2459" s="62"/>
      <c r="JX2459" s="1"/>
      <c r="KG2459" s="1"/>
      <c r="KH2459" s="67"/>
      <c r="KJ2459" s="66"/>
      <c r="KL2459" s="65"/>
      <c r="KN2459" s="53"/>
      <c r="KP2459" s="64"/>
      <c r="KR2459" s="63"/>
      <c r="KV2459" s="1"/>
      <c r="KW2459" s="34"/>
      <c r="KY2459" s="35"/>
      <c r="LA2459" s="36"/>
      <c r="LC2459" s="37"/>
      <c r="LQ2459" s="1"/>
      <c r="MG2459" s="35"/>
      <c r="MH2459" s="35"/>
      <c r="MI2459" s="35"/>
      <c r="MJ2459" s="35"/>
      <c r="MK2459" s="35"/>
      <c r="ML2459" s="35"/>
      <c r="MM2459" s="35"/>
      <c r="MN2459" s="35"/>
      <c r="MO2459" s="35"/>
      <c r="MP2459" s="35"/>
      <c r="MQ2459" s="35"/>
      <c r="MR2459" s="35"/>
      <c r="MS2459" s="35"/>
      <c r="MT2459" s="35"/>
      <c r="MU2459" s="35"/>
      <c r="MV2459" s="35"/>
      <c r="MW2459" s="35"/>
      <c r="MX2459" s="35"/>
      <c r="MY2459" s="35"/>
      <c r="MZ2459" s="35"/>
      <c r="NA2459" s="35"/>
      <c r="NB2459" s="35"/>
      <c r="NC2459" s="35"/>
      <c r="ND2459" s="35"/>
      <c r="NE2459" s="35"/>
      <c r="NF2459" s="35"/>
      <c r="NG2459" s="35"/>
      <c r="NH2459" s="35"/>
      <c r="NI2459" s="35"/>
      <c r="NJ2459" s="35"/>
      <c r="NK2459" s="35"/>
      <c r="NL2459" s="35"/>
      <c r="NM2459" s="35"/>
      <c r="NN2459" s="35"/>
      <c r="NO2459" s="35"/>
      <c r="NP2459" s="35"/>
      <c r="NQ2459" s="35"/>
      <c r="NR2459" s="35"/>
      <c r="NS2459" s="35"/>
      <c r="NT2459" s="35"/>
      <c r="NU2459" s="35"/>
      <c r="NV2459" s="35"/>
      <c r="NW2459" s="35"/>
      <c r="NX2459" s="35"/>
      <c r="NY2459" s="35"/>
      <c r="NZ2459" s="35"/>
      <c r="OA2459" s="35"/>
      <c r="OB2459" s="35"/>
      <c r="OC2459" s="35"/>
      <c r="OD2459" s="35"/>
      <c r="OE2459" s="35"/>
      <c r="OF2459" s="35"/>
      <c r="OG2459" s="35"/>
      <c r="OH2459" s="35"/>
      <c r="OI2459" s="35"/>
      <c r="OJ2459" s="35"/>
      <c r="OK2459" s="35"/>
      <c r="OL2459" s="35"/>
      <c r="OM2459" s="35"/>
      <c r="ON2459" s="35"/>
      <c r="OO2459" s="35"/>
      <c r="OP2459" s="35"/>
      <c r="OQ2459" s="35"/>
      <c r="OR2459" s="35"/>
      <c r="OS2459" s="35"/>
      <c r="OT2459" s="35"/>
      <c r="OU2459" s="35"/>
      <c r="OV2459" s="35"/>
      <c r="OW2459" s="35"/>
      <c r="OX2459" s="35"/>
      <c r="OY2459" s="35"/>
      <c r="OZ2459" s="35"/>
      <c r="PA2459" s="35"/>
      <c r="PB2459" s="35"/>
      <c r="PC2459" s="35"/>
      <c r="PD2459" s="35"/>
      <c r="PE2459" s="35"/>
      <c r="PF2459" s="35"/>
      <c r="PG2459" s="35"/>
      <c r="PH2459" s="35"/>
      <c r="PI2459" s="34"/>
      <c r="PJ2459" s="35"/>
      <c r="PK2459" s="35"/>
      <c r="PO2459" s="34"/>
      <c r="PQ2459" s="35"/>
      <c r="PR2459" s="35"/>
      <c r="PS2459" s="35"/>
      <c r="PT2459" s="35"/>
      <c r="PU2459" s="35"/>
      <c r="PV2459" s="35"/>
      <c r="PW2459" s="35"/>
      <c r="PX2459" s="35"/>
      <c r="PY2459" s="35"/>
      <c r="PZ2459" s="35"/>
      <c r="QA2459" s="35"/>
      <c r="QB2459" s="35"/>
      <c r="QC2459" s="35"/>
      <c r="QD2459" s="35"/>
      <c r="QE2459" s="35"/>
      <c r="QF2459" s="35"/>
      <c r="QG2459" s="35"/>
      <c r="QH2459" s="35"/>
      <c r="QI2459" s="35"/>
      <c r="QJ2459" s="35"/>
      <c r="QK2459" s="35"/>
      <c r="QL2459" s="35"/>
      <c r="QM2459" s="35"/>
      <c r="QN2459" s="35"/>
      <c r="QO2459" s="35"/>
      <c r="QP2459" s="35"/>
      <c r="QQ2459" s="35"/>
      <c r="QR2459" s="35"/>
      <c r="QS2459" s="35"/>
      <c r="QT2459" s="35"/>
      <c r="QU2459" s="35"/>
      <c r="QV2459" s="35"/>
      <c r="QW2459" s="35"/>
      <c r="QX2459" s="35"/>
      <c r="QY2459" s="35"/>
      <c r="QZ2459" s="35"/>
      <c r="RA2459" s="35"/>
      <c r="RB2459" s="35"/>
      <c r="RC2459" s="35"/>
      <c r="RD2459" s="35"/>
      <c r="RE2459" s="35"/>
      <c r="RF2459" s="35"/>
      <c r="RG2459" s="35"/>
      <c r="RH2459" s="35"/>
      <c r="RI2459" s="35"/>
      <c r="RJ2459" s="35"/>
      <c r="RK2459" s="35"/>
      <c r="RL2459" s="35"/>
      <c r="RM2459" s="35"/>
      <c r="RN2459" s="35"/>
      <c r="RO2459" s="35"/>
      <c r="RP2459" s="35"/>
      <c r="RQ2459" s="35"/>
      <c r="RR2459" s="35"/>
      <c r="RS2459" s="35"/>
      <c r="VF2459" s="1"/>
      <c r="VT2459" s="1"/>
    </row>
    <row r="2460" spans="14:592" x14ac:dyDescent="0.3">
      <c r="N2460" s="1"/>
      <c r="O2460" s="34"/>
      <c r="Q2460" s="35"/>
      <c r="S2460" s="36"/>
      <c r="U2460" s="37"/>
      <c r="W2460" s="52"/>
      <c r="Y2460" s="53"/>
      <c r="AI2460" s="1"/>
      <c r="AM2460" s="59"/>
      <c r="AO2460" s="60"/>
      <c r="AW2460" s="34"/>
      <c r="AY2460" s="35"/>
      <c r="AZ2460" s="36"/>
      <c r="BB2460" s="37"/>
      <c r="BJ2460" s="52"/>
      <c r="BL2460" s="53"/>
      <c r="BO2460" s="61"/>
      <c r="BQ2460" s="62"/>
      <c r="BW2460" s="59"/>
      <c r="BY2460" s="60"/>
      <c r="CJ2460" s="36"/>
      <c r="CL2460" s="37"/>
      <c r="CT2460" s="52"/>
      <c r="CV2460" s="53"/>
      <c r="CY2460" s="61"/>
      <c r="DA2460" s="62"/>
      <c r="DG2460" s="59"/>
      <c r="DI2460" s="60"/>
      <c r="DT2460" s="36"/>
      <c r="DV2460" s="37"/>
      <c r="ED2460" s="52"/>
      <c r="EF2460" s="53"/>
      <c r="EI2460" s="61"/>
      <c r="EK2460" s="62"/>
      <c r="FY2460" s="59"/>
      <c r="GA2460" s="60"/>
      <c r="GI2460" s="34"/>
      <c r="GK2460" s="35"/>
      <c r="GL2460" s="36"/>
      <c r="GN2460" s="37"/>
      <c r="GV2460" s="52"/>
      <c r="GX2460" s="53"/>
      <c r="HA2460" s="61"/>
      <c r="HC2460" s="62"/>
      <c r="HI2460" s="59"/>
      <c r="HK2460" s="60"/>
      <c r="HV2460" s="36"/>
      <c r="HX2460" s="37"/>
      <c r="IF2460" s="52"/>
      <c r="IH2460" s="53"/>
      <c r="IK2460" s="61"/>
      <c r="IM2460" s="62"/>
      <c r="IS2460" s="59"/>
      <c r="IU2460" s="60"/>
      <c r="JF2460" s="36"/>
      <c r="JH2460" s="37"/>
      <c r="JP2460" s="52"/>
      <c r="JR2460" s="53"/>
      <c r="JU2460" s="61"/>
      <c r="JW2460" s="62"/>
      <c r="JX2460" s="1"/>
      <c r="KG2460" s="1"/>
      <c r="KH2460" s="67"/>
      <c r="KJ2460" s="66"/>
      <c r="KL2460" s="65"/>
      <c r="KN2460" s="53"/>
      <c r="KP2460" s="64"/>
      <c r="KR2460" s="63"/>
      <c r="KV2460" s="1"/>
      <c r="KW2460" s="34"/>
      <c r="KY2460" s="35"/>
      <c r="LA2460" s="36"/>
      <c r="LC2460" s="37"/>
      <c r="LQ2460" s="1"/>
      <c r="MG2460" s="35"/>
      <c r="PI2460" s="34"/>
      <c r="PO2460" s="34"/>
      <c r="PW2460" s="1"/>
      <c r="QC2460" s="36"/>
      <c r="QE2460" s="37"/>
      <c r="QI2460" s="36"/>
      <c r="QK2460" s="37"/>
      <c r="RS2460" s="35"/>
      <c r="VF2460" s="1"/>
      <c r="VT2460" s="1"/>
    </row>
    <row r="2461" spans="14:592" x14ac:dyDescent="0.3">
      <c r="N2461" s="1"/>
      <c r="O2461" s="34"/>
      <c r="Q2461" s="35"/>
      <c r="S2461" s="36"/>
      <c r="U2461" s="37"/>
      <c r="W2461" s="52"/>
      <c r="Y2461" s="53"/>
      <c r="AI2461" s="1"/>
      <c r="AM2461" s="59"/>
      <c r="AO2461" s="60"/>
      <c r="AW2461" s="34"/>
      <c r="AY2461" s="35"/>
      <c r="AZ2461" s="36"/>
      <c r="BB2461" s="37"/>
      <c r="BJ2461" s="52"/>
      <c r="BL2461" s="53"/>
      <c r="BO2461" s="61"/>
      <c r="BQ2461" s="62"/>
      <c r="BW2461" s="59"/>
      <c r="BY2461" s="60"/>
      <c r="CJ2461" s="36"/>
      <c r="CL2461" s="37"/>
      <c r="CT2461" s="52"/>
      <c r="CV2461" s="53"/>
      <c r="CY2461" s="61"/>
      <c r="DA2461" s="62"/>
      <c r="DG2461" s="59"/>
      <c r="DI2461" s="60"/>
      <c r="DT2461" s="36"/>
      <c r="DV2461" s="37"/>
      <c r="ED2461" s="52"/>
      <c r="EF2461" s="53"/>
      <c r="EI2461" s="61"/>
      <c r="EK2461" s="62"/>
      <c r="EY2461" s="1"/>
      <c r="FY2461" s="59"/>
      <c r="GA2461" s="60"/>
      <c r="GI2461" s="34"/>
      <c r="GK2461" s="35"/>
      <c r="GL2461" s="36"/>
      <c r="GN2461" s="37"/>
      <c r="GV2461" s="52"/>
      <c r="GX2461" s="53"/>
      <c r="HA2461" s="61"/>
      <c r="HC2461" s="62"/>
      <c r="HI2461" s="59"/>
      <c r="HK2461" s="60"/>
      <c r="HV2461" s="36"/>
      <c r="HX2461" s="37"/>
      <c r="IF2461" s="52"/>
      <c r="IH2461" s="53"/>
      <c r="IK2461" s="61"/>
      <c r="IM2461" s="62"/>
      <c r="IS2461" s="59"/>
      <c r="IU2461" s="60"/>
      <c r="JF2461" s="36"/>
      <c r="JH2461" s="37"/>
      <c r="JP2461" s="52"/>
      <c r="JR2461" s="53"/>
      <c r="JU2461" s="61"/>
      <c r="JW2461" s="62"/>
      <c r="JX2461" s="1"/>
      <c r="KG2461" s="1"/>
      <c r="KH2461" s="67"/>
      <c r="KJ2461" s="66"/>
      <c r="KL2461" s="65"/>
      <c r="KN2461" s="53"/>
      <c r="KP2461" s="64"/>
      <c r="KR2461" s="63"/>
      <c r="KV2461" s="1"/>
      <c r="KW2461" s="34"/>
      <c r="KY2461" s="35"/>
      <c r="LA2461" s="36"/>
      <c r="LC2461" s="37"/>
      <c r="LQ2461" s="1"/>
      <c r="ME2461" s="34"/>
      <c r="MF2461" s="34"/>
      <c r="MG2461" s="34"/>
      <c r="MH2461" s="34"/>
      <c r="MI2461" s="34"/>
      <c r="MJ2461" s="34"/>
      <c r="MK2461" s="34"/>
      <c r="ML2461" s="34"/>
      <c r="MM2461" s="34"/>
      <c r="MN2461" s="34"/>
      <c r="MO2461" s="34"/>
      <c r="MP2461" s="34"/>
      <c r="MQ2461" s="34"/>
      <c r="MR2461" s="34"/>
      <c r="MS2461" s="34"/>
      <c r="MT2461" s="34"/>
      <c r="MU2461" s="34"/>
      <c r="MV2461" s="34"/>
      <c r="MW2461" s="34"/>
      <c r="MX2461" s="34"/>
      <c r="MY2461" s="34"/>
      <c r="MZ2461" s="34"/>
      <c r="NA2461" s="34"/>
      <c r="NB2461" s="34"/>
      <c r="NC2461" s="34"/>
      <c r="ND2461" s="34"/>
      <c r="NE2461" s="34"/>
      <c r="NF2461" s="34"/>
      <c r="NG2461" s="34"/>
      <c r="NH2461" s="34"/>
      <c r="NI2461" s="34"/>
      <c r="NJ2461" s="34"/>
      <c r="NK2461" s="34"/>
      <c r="NL2461" s="34"/>
      <c r="NM2461" s="34"/>
      <c r="NN2461" s="34"/>
      <c r="NO2461" s="34"/>
      <c r="NP2461" s="34"/>
      <c r="NQ2461" s="34"/>
      <c r="NR2461" s="34"/>
      <c r="NS2461" s="34"/>
      <c r="NT2461" s="34"/>
      <c r="NU2461" s="34"/>
      <c r="NV2461" s="34"/>
      <c r="NW2461" s="34"/>
      <c r="NX2461" s="34"/>
      <c r="NY2461" s="34"/>
      <c r="NZ2461" s="34"/>
      <c r="OA2461" s="34"/>
      <c r="OB2461" s="34"/>
      <c r="OC2461" s="34"/>
      <c r="OD2461" s="34"/>
      <c r="OE2461" s="34"/>
      <c r="OF2461" s="34"/>
      <c r="OG2461" s="34"/>
      <c r="OH2461" s="34"/>
      <c r="OI2461" s="34"/>
      <c r="OJ2461" s="34"/>
      <c r="OK2461" s="34"/>
      <c r="OL2461" s="34"/>
      <c r="OM2461" s="34"/>
      <c r="ON2461" s="34"/>
      <c r="OO2461" s="34"/>
      <c r="OP2461" s="34"/>
      <c r="OQ2461" s="34"/>
      <c r="OR2461" s="34"/>
      <c r="OS2461" s="34"/>
      <c r="OT2461" s="34"/>
      <c r="OU2461" s="34"/>
      <c r="OV2461" s="34"/>
      <c r="OW2461" s="34"/>
      <c r="OX2461" s="34"/>
      <c r="OY2461" s="34"/>
      <c r="OZ2461" s="34"/>
      <c r="PA2461" s="34"/>
      <c r="PB2461" s="34"/>
      <c r="PC2461" s="34"/>
      <c r="PD2461" s="34"/>
      <c r="PE2461" s="34"/>
      <c r="PF2461" s="34"/>
      <c r="PG2461" s="34"/>
      <c r="PH2461" s="34"/>
      <c r="PI2461" s="34"/>
      <c r="PO2461" s="34"/>
      <c r="PP2461" s="34"/>
      <c r="PQ2461" s="34"/>
      <c r="PR2461" s="34"/>
      <c r="PS2461" s="34"/>
      <c r="PT2461" s="34"/>
      <c r="PU2461" s="34"/>
      <c r="PV2461" s="34"/>
      <c r="PW2461" s="34"/>
      <c r="PX2461" s="34"/>
      <c r="PY2461" s="34"/>
      <c r="PZ2461" s="34"/>
      <c r="QA2461" s="34"/>
      <c r="QB2461" s="34"/>
      <c r="QC2461" s="34"/>
      <c r="QD2461" s="34"/>
      <c r="QE2461" s="34"/>
      <c r="QF2461" s="34"/>
      <c r="QG2461" s="34"/>
      <c r="QH2461" s="34"/>
      <c r="QI2461" s="34"/>
      <c r="QJ2461" s="34"/>
      <c r="QK2461" s="34"/>
      <c r="QL2461" s="34"/>
      <c r="QM2461" s="34"/>
      <c r="QN2461" s="34"/>
      <c r="QO2461" s="34"/>
      <c r="QP2461" s="34"/>
      <c r="QQ2461" s="34"/>
      <c r="QR2461" s="34"/>
      <c r="QS2461" s="34"/>
      <c r="QT2461" s="34"/>
      <c r="QU2461" s="34"/>
      <c r="QV2461" s="34"/>
      <c r="QW2461" s="34"/>
      <c r="QX2461" s="34"/>
      <c r="QY2461" s="34"/>
      <c r="QZ2461" s="34"/>
      <c r="RA2461" s="34"/>
      <c r="RB2461" s="34"/>
      <c r="RC2461" s="34"/>
      <c r="RD2461" s="34"/>
      <c r="RE2461" s="34"/>
      <c r="RF2461" s="34"/>
      <c r="RG2461" s="34"/>
      <c r="RH2461" s="34"/>
      <c r="RI2461" s="34"/>
      <c r="RJ2461" s="34"/>
      <c r="RK2461" s="34"/>
      <c r="RL2461" s="34"/>
      <c r="RM2461" s="34"/>
      <c r="RN2461" s="34"/>
      <c r="RO2461" s="34"/>
      <c r="RP2461" s="34"/>
      <c r="RQ2461" s="34"/>
      <c r="RS2461" s="35"/>
      <c r="VF2461" s="1"/>
      <c r="VT2461" s="1"/>
    </row>
    <row r="2462" spans="14:592" x14ac:dyDescent="0.3">
      <c r="N2462" s="1"/>
      <c r="O2462" s="34"/>
      <c r="Q2462" s="35"/>
      <c r="S2462" s="36"/>
      <c r="U2462" s="37"/>
      <c r="W2462" s="52"/>
      <c r="Y2462" s="53"/>
      <c r="AI2462" s="1"/>
      <c r="AM2462" s="59"/>
      <c r="AO2462" s="60"/>
      <c r="AW2462" s="34"/>
      <c r="AY2462" s="35"/>
      <c r="AZ2462" s="36"/>
      <c r="BB2462" s="37"/>
      <c r="BC2462" s="37"/>
      <c r="BD2462" s="37"/>
      <c r="BE2462" s="37"/>
      <c r="BF2462" s="37"/>
      <c r="BG2462" s="37"/>
      <c r="BH2462" s="37"/>
      <c r="BI2462" s="37"/>
      <c r="BJ2462" s="37"/>
      <c r="BK2462" s="37"/>
      <c r="BL2462" s="37"/>
      <c r="BM2462" s="37"/>
      <c r="BN2462" s="37"/>
      <c r="BO2462" s="37"/>
      <c r="BP2462" s="37"/>
      <c r="BQ2462" s="37"/>
      <c r="BR2462" s="37"/>
      <c r="BS2462" s="37"/>
      <c r="BT2462" s="37"/>
      <c r="BU2462" s="37"/>
      <c r="BV2462" s="37"/>
      <c r="BW2462" s="59"/>
      <c r="BX2462" s="37"/>
      <c r="BY2462" s="60"/>
      <c r="BZ2462" s="37"/>
      <c r="CA2462" s="37"/>
      <c r="CB2462" s="37"/>
      <c r="CC2462" s="37"/>
      <c r="CD2462" s="37"/>
      <c r="CE2462" s="37"/>
      <c r="CF2462" s="37"/>
      <c r="CG2462" s="37"/>
      <c r="CH2462" s="37"/>
      <c r="CI2462" s="37"/>
      <c r="CJ2462" s="36"/>
      <c r="CK2462" s="37"/>
      <c r="CL2462" s="37"/>
      <c r="CM2462" s="37"/>
      <c r="CN2462" s="37"/>
      <c r="CO2462" s="37"/>
      <c r="CP2462" s="37"/>
      <c r="CQ2462" s="37"/>
      <c r="CR2462" s="37"/>
      <c r="CS2462" s="37"/>
      <c r="CT2462" s="37"/>
      <c r="CU2462" s="37"/>
      <c r="CV2462" s="37"/>
      <c r="CW2462" s="37"/>
      <c r="CX2462" s="37"/>
      <c r="CY2462" s="37"/>
      <c r="CZ2462" s="37"/>
      <c r="DA2462" s="37"/>
      <c r="DB2462" s="37"/>
      <c r="DC2462" s="37"/>
      <c r="DD2462" s="37"/>
      <c r="DE2462" s="37"/>
      <c r="DF2462" s="37"/>
      <c r="DG2462" s="59"/>
      <c r="DH2462" s="37"/>
      <c r="DI2462" s="60"/>
      <c r="DJ2462" s="37"/>
      <c r="DK2462" s="37"/>
      <c r="DL2462" s="37"/>
      <c r="DM2462" s="37"/>
      <c r="DN2462" s="37"/>
      <c r="DO2462" s="37"/>
      <c r="DP2462" s="37"/>
      <c r="DQ2462" s="37"/>
      <c r="DR2462" s="37"/>
      <c r="DS2462" s="37"/>
      <c r="DT2462" s="36"/>
      <c r="DU2462" s="37"/>
      <c r="DV2462" s="37"/>
      <c r="ED2462" s="52"/>
      <c r="EF2462" s="53"/>
      <c r="EI2462" s="61"/>
      <c r="EK2462" s="62"/>
      <c r="FY2462" s="59"/>
      <c r="GA2462" s="60"/>
      <c r="GI2462" s="34"/>
      <c r="GK2462" s="35"/>
      <c r="GL2462" s="36"/>
      <c r="GN2462" s="37"/>
      <c r="GO2462" s="37"/>
      <c r="GP2462" s="37"/>
      <c r="GQ2462" s="37"/>
      <c r="GR2462" s="37"/>
      <c r="GS2462" s="37"/>
      <c r="GT2462" s="37"/>
      <c r="GU2462" s="37"/>
      <c r="GV2462" s="37"/>
      <c r="GW2462" s="37"/>
      <c r="GX2462" s="37"/>
      <c r="GY2462" s="37"/>
      <c r="GZ2462" s="37"/>
      <c r="HA2462" s="37"/>
      <c r="HB2462" s="37"/>
      <c r="HC2462" s="37"/>
      <c r="HD2462" s="37"/>
      <c r="HE2462" s="37"/>
      <c r="HF2462" s="37"/>
      <c r="HG2462" s="37"/>
      <c r="HH2462" s="37"/>
      <c r="HI2462" s="59"/>
      <c r="HJ2462" s="37"/>
      <c r="HK2462" s="60"/>
      <c r="HL2462" s="37"/>
      <c r="HM2462" s="37"/>
      <c r="HN2462" s="37"/>
      <c r="HO2462" s="37"/>
      <c r="HP2462" s="37"/>
      <c r="HQ2462" s="37"/>
      <c r="HR2462" s="37"/>
      <c r="HS2462" s="37"/>
      <c r="HT2462" s="37"/>
      <c r="HU2462" s="37"/>
      <c r="HV2462" s="36"/>
      <c r="HW2462" s="37"/>
      <c r="HX2462" s="37"/>
      <c r="HY2462" s="37"/>
      <c r="HZ2462" s="37"/>
      <c r="IA2462" s="37"/>
      <c r="IB2462" s="37"/>
      <c r="IC2462" s="37"/>
      <c r="ID2462" s="37"/>
      <c r="IE2462" s="37"/>
      <c r="IF2462" s="37"/>
      <c r="IG2462" s="37"/>
      <c r="IH2462" s="37"/>
      <c r="II2462" s="37"/>
      <c r="IJ2462" s="37"/>
      <c r="IK2462" s="37"/>
      <c r="IL2462" s="37"/>
      <c r="IM2462" s="37"/>
      <c r="IN2462" s="37"/>
      <c r="IO2462" s="37"/>
      <c r="IP2462" s="37"/>
      <c r="IQ2462" s="37"/>
      <c r="IR2462" s="37"/>
      <c r="IS2462" s="59"/>
      <c r="IT2462" s="37"/>
      <c r="IU2462" s="60"/>
      <c r="IV2462" s="37"/>
      <c r="IW2462" s="37"/>
      <c r="IX2462" s="37"/>
      <c r="IY2462" s="37"/>
      <c r="IZ2462" s="37"/>
      <c r="JA2462" s="37"/>
      <c r="JB2462" s="37"/>
      <c r="JC2462" s="37"/>
      <c r="JD2462" s="37"/>
      <c r="JE2462" s="37"/>
      <c r="JF2462" s="36"/>
      <c r="JG2462" s="37"/>
      <c r="JH2462" s="37"/>
      <c r="JP2462" s="52"/>
      <c r="JR2462" s="53"/>
      <c r="JU2462" s="61"/>
      <c r="JW2462" s="62"/>
      <c r="JX2462" s="1"/>
      <c r="KG2462" s="1"/>
      <c r="KH2462" s="67"/>
      <c r="KJ2462" s="66"/>
      <c r="KL2462" s="65"/>
      <c r="KN2462" s="53"/>
      <c r="KP2462" s="64"/>
      <c r="KR2462" s="63"/>
      <c r="KV2462" s="1"/>
      <c r="KW2462" s="34"/>
      <c r="KY2462" s="35"/>
      <c r="LA2462" s="36"/>
      <c r="LC2462" s="37"/>
      <c r="LQ2462" s="1"/>
      <c r="ME2462" s="34"/>
      <c r="MF2462" s="34"/>
      <c r="MG2462" s="34"/>
      <c r="MH2462" s="34"/>
      <c r="MI2462" s="34"/>
      <c r="MJ2462" s="34"/>
      <c r="MK2462" s="34"/>
      <c r="ML2462" s="34"/>
      <c r="MM2462" s="34"/>
      <c r="MN2462" s="34"/>
      <c r="MO2462" s="34"/>
      <c r="MP2462" s="34"/>
      <c r="MQ2462" s="34"/>
      <c r="MR2462" s="34"/>
      <c r="MS2462" s="34"/>
      <c r="MT2462" s="34"/>
      <c r="MU2462" s="34"/>
      <c r="MV2462" s="34"/>
      <c r="MW2462" s="34"/>
      <c r="MX2462" s="34"/>
      <c r="MY2462" s="34"/>
      <c r="MZ2462" s="34"/>
      <c r="NA2462" s="34"/>
      <c r="NB2462" s="34"/>
      <c r="NC2462" s="34"/>
      <c r="ND2462" s="34"/>
      <c r="NE2462" s="34"/>
      <c r="NF2462" s="34"/>
      <c r="NG2462" s="34"/>
      <c r="NH2462" s="34"/>
      <c r="NI2462" s="34"/>
      <c r="NJ2462" s="34"/>
      <c r="NK2462" s="34"/>
      <c r="NL2462" s="34"/>
      <c r="NM2462" s="34"/>
      <c r="NN2462" s="34"/>
      <c r="NO2462" s="34"/>
      <c r="NP2462" s="34"/>
      <c r="NQ2462" s="34"/>
      <c r="NR2462" s="34"/>
      <c r="NS2462" s="34"/>
      <c r="NT2462" s="34"/>
      <c r="NU2462" s="34"/>
      <c r="NV2462" s="34"/>
      <c r="NW2462" s="34"/>
      <c r="NX2462" s="34"/>
      <c r="NY2462" s="34"/>
      <c r="NZ2462" s="34"/>
      <c r="OA2462" s="34"/>
      <c r="OB2462" s="34"/>
      <c r="OC2462" s="34"/>
      <c r="OD2462" s="34"/>
      <c r="OE2462" s="34"/>
      <c r="OF2462" s="34"/>
      <c r="OG2462" s="34"/>
      <c r="OH2462" s="34"/>
      <c r="OI2462" s="34"/>
      <c r="OJ2462" s="34"/>
      <c r="OK2462" s="34"/>
      <c r="OL2462" s="34"/>
      <c r="OM2462" s="34"/>
      <c r="ON2462" s="34"/>
      <c r="OO2462" s="34"/>
      <c r="OP2462" s="34"/>
      <c r="OQ2462" s="34"/>
      <c r="OR2462" s="34"/>
      <c r="OS2462" s="34"/>
      <c r="OT2462" s="34"/>
      <c r="OU2462" s="34"/>
      <c r="OV2462" s="34"/>
      <c r="OW2462" s="34"/>
      <c r="OX2462" s="34"/>
      <c r="OY2462" s="34"/>
      <c r="OZ2462" s="34"/>
      <c r="PA2462" s="34"/>
      <c r="PB2462" s="34"/>
      <c r="PC2462" s="34"/>
      <c r="PD2462" s="34"/>
      <c r="PE2462" s="34"/>
      <c r="PF2462" s="34"/>
      <c r="PG2462" s="34"/>
      <c r="PH2462" s="34"/>
      <c r="PI2462" s="34"/>
      <c r="PO2462" s="34"/>
      <c r="PP2462" s="34"/>
      <c r="PQ2462" s="34"/>
      <c r="PR2462" s="34"/>
      <c r="PS2462" s="34"/>
      <c r="PT2462" s="34"/>
      <c r="PU2462" s="34"/>
      <c r="PV2462" s="34"/>
      <c r="PW2462" s="34"/>
      <c r="PX2462" s="34"/>
      <c r="PY2462" s="34"/>
      <c r="PZ2462" s="34"/>
      <c r="QA2462" s="34"/>
      <c r="QB2462" s="34"/>
      <c r="QC2462" s="34"/>
      <c r="QD2462" s="34"/>
      <c r="QE2462" s="34"/>
      <c r="QF2462" s="34"/>
      <c r="QG2462" s="34"/>
      <c r="QH2462" s="34"/>
      <c r="QI2462" s="34"/>
      <c r="QJ2462" s="34"/>
      <c r="QK2462" s="34"/>
      <c r="QL2462" s="34"/>
      <c r="QM2462" s="34"/>
      <c r="QN2462" s="34"/>
      <c r="QO2462" s="34"/>
      <c r="QP2462" s="34"/>
      <c r="QQ2462" s="34"/>
      <c r="QR2462" s="34"/>
      <c r="QS2462" s="34"/>
      <c r="QT2462" s="34"/>
      <c r="QU2462" s="34"/>
      <c r="QV2462" s="34"/>
      <c r="QW2462" s="34"/>
      <c r="QX2462" s="34"/>
      <c r="QY2462" s="34"/>
      <c r="QZ2462" s="34"/>
      <c r="RA2462" s="34"/>
      <c r="RB2462" s="34"/>
      <c r="RC2462" s="34"/>
      <c r="RD2462" s="34"/>
      <c r="RE2462" s="34"/>
      <c r="RF2462" s="34"/>
      <c r="RG2462" s="34"/>
      <c r="RH2462" s="34"/>
      <c r="RI2462" s="34"/>
      <c r="RJ2462" s="34"/>
      <c r="RK2462" s="34"/>
      <c r="RL2462" s="34"/>
      <c r="RM2462" s="34"/>
      <c r="RN2462" s="34"/>
      <c r="RO2462" s="34"/>
      <c r="RP2462" s="34"/>
      <c r="RQ2462" s="34"/>
      <c r="RS2462" s="35"/>
      <c r="VF2462" s="1"/>
      <c r="VT2462" s="1"/>
    </row>
    <row r="2463" spans="14:592" x14ac:dyDescent="0.3">
      <c r="N2463" s="1"/>
      <c r="O2463" s="34"/>
      <c r="Q2463" s="35"/>
      <c r="S2463" s="36"/>
      <c r="U2463" s="37"/>
      <c r="W2463" s="52"/>
      <c r="Y2463" s="53"/>
      <c r="AI2463" s="1"/>
      <c r="AM2463" s="59"/>
      <c r="AO2463" s="60"/>
      <c r="AW2463" s="34"/>
      <c r="AY2463" s="35"/>
      <c r="AZ2463" s="36"/>
      <c r="BB2463" s="37"/>
      <c r="BC2463" s="37"/>
      <c r="BD2463" s="37"/>
      <c r="BE2463" s="37"/>
      <c r="BF2463" s="37"/>
      <c r="BG2463" s="37"/>
      <c r="BH2463" s="37"/>
      <c r="BI2463" s="37"/>
      <c r="BJ2463" s="37"/>
      <c r="BK2463" s="37"/>
      <c r="BL2463" s="37"/>
      <c r="BM2463" s="37"/>
      <c r="BN2463" s="37"/>
      <c r="BO2463" s="37"/>
      <c r="BP2463" s="37"/>
      <c r="BQ2463" s="37"/>
      <c r="BR2463" s="37"/>
      <c r="BS2463" s="37"/>
      <c r="BT2463" s="37"/>
      <c r="BU2463" s="37"/>
      <c r="BV2463" s="37"/>
      <c r="BW2463" s="59"/>
      <c r="BX2463" s="37"/>
      <c r="BY2463" s="60"/>
      <c r="BZ2463" s="37"/>
      <c r="CA2463" s="37"/>
      <c r="CB2463" s="37"/>
      <c r="CC2463" s="37"/>
      <c r="CD2463" s="37"/>
      <c r="CE2463" s="37"/>
      <c r="CF2463" s="37"/>
      <c r="CG2463" s="37"/>
      <c r="CH2463" s="37"/>
      <c r="CI2463" s="37"/>
      <c r="CJ2463" s="36"/>
      <c r="CK2463" s="37"/>
      <c r="CL2463" s="37"/>
      <c r="CM2463" s="37"/>
      <c r="CN2463" s="37"/>
      <c r="CO2463" s="37"/>
      <c r="CP2463" s="37"/>
      <c r="CQ2463" s="37"/>
      <c r="CR2463" s="37"/>
      <c r="CS2463" s="37"/>
      <c r="CT2463" s="37"/>
      <c r="CU2463" s="37"/>
      <c r="CV2463" s="37"/>
      <c r="CW2463" s="37"/>
      <c r="CX2463" s="37"/>
      <c r="CY2463" s="37"/>
      <c r="CZ2463" s="37"/>
      <c r="DA2463" s="37"/>
      <c r="DB2463" s="37"/>
      <c r="DC2463" s="37"/>
      <c r="DD2463" s="37"/>
      <c r="DE2463" s="37"/>
      <c r="DF2463" s="37"/>
      <c r="DG2463" s="59"/>
      <c r="DH2463" s="37"/>
      <c r="DI2463" s="60"/>
      <c r="DJ2463" s="37"/>
      <c r="DK2463" s="37"/>
      <c r="DL2463" s="37"/>
      <c r="DM2463" s="37"/>
      <c r="DN2463" s="37"/>
      <c r="DO2463" s="37"/>
      <c r="DP2463" s="37"/>
      <c r="DQ2463" s="37"/>
      <c r="DR2463" s="37"/>
      <c r="DS2463" s="37"/>
      <c r="DT2463" s="36"/>
      <c r="DU2463" s="37"/>
      <c r="DV2463" s="37"/>
      <c r="ED2463" s="52"/>
      <c r="EF2463" s="53"/>
      <c r="EI2463" s="61"/>
      <c r="EK2463" s="62"/>
      <c r="EY2463" s="1"/>
      <c r="FY2463" s="59"/>
      <c r="GA2463" s="60"/>
      <c r="GI2463" s="34"/>
      <c r="GK2463" s="35"/>
      <c r="GL2463" s="36"/>
      <c r="GN2463" s="37"/>
      <c r="GO2463" s="37"/>
      <c r="GP2463" s="37"/>
      <c r="GQ2463" s="37"/>
      <c r="GR2463" s="37"/>
      <c r="GS2463" s="37"/>
      <c r="GT2463" s="37"/>
      <c r="GU2463" s="37"/>
      <c r="GV2463" s="37"/>
      <c r="GW2463" s="37"/>
      <c r="GX2463" s="37"/>
      <c r="GY2463" s="37"/>
      <c r="GZ2463" s="37"/>
      <c r="HA2463" s="37"/>
      <c r="HB2463" s="37"/>
      <c r="HC2463" s="37"/>
      <c r="HD2463" s="37"/>
      <c r="HE2463" s="37"/>
      <c r="HF2463" s="37"/>
      <c r="HG2463" s="37"/>
      <c r="HH2463" s="37"/>
      <c r="HI2463" s="59"/>
      <c r="HJ2463" s="37"/>
      <c r="HK2463" s="60"/>
      <c r="HL2463" s="37"/>
      <c r="HM2463" s="37"/>
      <c r="HN2463" s="37"/>
      <c r="HO2463" s="37"/>
      <c r="HP2463" s="37"/>
      <c r="HQ2463" s="37"/>
      <c r="HR2463" s="37"/>
      <c r="HS2463" s="37"/>
      <c r="HT2463" s="37"/>
      <c r="HU2463" s="37"/>
      <c r="HV2463" s="36"/>
      <c r="HW2463" s="37"/>
      <c r="HX2463" s="37"/>
      <c r="HY2463" s="37"/>
      <c r="HZ2463" s="37"/>
      <c r="IA2463" s="37"/>
      <c r="IB2463" s="37"/>
      <c r="IC2463" s="37"/>
      <c r="ID2463" s="37"/>
      <c r="IE2463" s="37"/>
      <c r="IF2463" s="37"/>
      <c r="IG2463" s="37"/>
      <c r="IH2463" s="37"/>
      <c r="II2463" s="37"/>
      <c r="IJ2463" s="37"/>
      <c r="IK2463" s="37"/>
      <c r="IL2463" s="37"/>
      <c r="IM2463" s="37"/>
      <c r="IN2463" s="37"/>
      <c r="IO2463" s="37"/>
      <c r="IP2463" s="37"/>
      <c r="IQ2463" s="37"/>
      <c r="IR2463" s="37"/>
      <c r="IS2463" s="59"/>
      <c r="IT2463" s="37"/>
      <c r="IU2463" s="60"/>
      <c r="IV2463" s="37"/>
      <c r="IW2463" s="37"/>
      <c r="IX2463" s="37"/>
      <c r="IY2463" s="37"/>
      <c r="IZ2463" s="37"/>
      <c r="JA2463" s="37"/>
      <c r="JB2463" s="37"/>
      <c r="JC2463" s="37"/>
      <c r="JD2463" s="37"/>
      <c r="JE2463" s="37"/>
      <c r="JF2463" s="36"/>
      <c r="JG2463" s="37"/>
      <c r="JH2463" s="37"/>
      <c r="JP2463" s="52"/>
      <c r="JR2463" s="53"/>
      <c r="JU2463" s="61"/>
      <c r="JW2463" s="62"/>
      <c r="JX2463" s="1"/>
      <c r="KG2463" s="1"/>
      <c r="KH2463" s="67"/>
      <c r="KJ2463" s="66"/>
      <c r="KL2463" s="65"/>
      <c r="KN2463" s="53"/>
      <c r="KP2463" s="64"/>
      <c r="KR2463" s="63"/>
      <c r="KV2463" s="1"/>
      <c r="KW2463" s="34"/>
      <c r="KY2463" s="35"/>
      <c r="LA2463" s="36"/>
      <c r="LC2463" s="37"/>
      <c r="LQ2463" s="1"/>
      <c r="ME2463" s="34"/>
      <c r="MG2463" s="35"/>
      <c r="QC2463" s="36"/>
      <c r="QE2463" s="37"/>
      <c r="QI2463" s="36"/>
      <c r="QK2463" s="37"/>
      <c r="RQ2463" s="34"/>
      <c r="RS2463" s="35"/>
      <c r="VF2463" s="1"/>
      <c r="VT2463" s="1"/>
    </row>
    <row r="2464" spans="14:592" x14ac:dyDescent="0.3">
      <c r="N2464" s="1"/>
      <c r="O2464" s="34"/>
      <c r="Q2464" s="35"/>
      <c r="S2464" s="36"/>
      <c r="U2464" s="37"/>
      <c r="W2464" s="52"/>
      <c r="Y2464" s="53"/>
      <c r="AI2464" s="1"/>
      <c r="AM2464" s="59"/>
      <c r="AO2464" s="60"/>
      <c r="AW2464" s="34"/>
      <c r="AY2464" s="35"/>
      <c r="AZ2464" s="36"/>
      <c r="BJ2464" s="52"/>
      <c r="BL2464" s="53"/>
      <c r="BO2464" s="61"/>
      <c r="BQ2464" s="62"/>
      <c r="BW2464" s="59"/>
      <c r="BY2464" s="60"/>
      <c r="CI2464" s="37"/>
      <c r="CJ2464" s="36"/>
      <c r="CT2464" s="52"/>
      <c r="CV2464" s="53"/>
      <c r="CY2464" s="61"/>
      <c r="DA2464" s="62"/>
      <c r="DG2464" s="59"/>
      <c r="DI2464" s="60"/>
      <c r="DT2464" s="36"/>
      <c r="ED2464" s="52"/>
      <c r="EF2464" s="53"/>
      <c r="EI2464" s="61"/>
      <c r="EK2464" s="62"/>
      <c r="FY2464" s="59"/>
      <c r="GA2464" s="60"/>
      <c r="GI2464" s="34"/>
      <c r="GK2464" s="35"/>
      <c r="GL2464" s="36"/>
      <c r="GV2464" s="52"/>
      <c r="GX2464" s="53"/>
      <c r="HA2464" s="61"/>
      <c r="HC2464" s="62"/>
      <c r="HI2464" s="59"/>
      <c r="HK2464" s="60"/>
      <c r="HU2464" s="37"/>
      <c r="HV2464" s="36"/>
      <c r="IF2464" s="52"/>
      <c r="IH2464" s="53"/>
      <c r="IK2464" s="61"/>
      <c r="IM2464" s="62"/>
      <c r="IS2464" s="59"/>
      <c r="IU2464" s="60"/>
      <c r="JF2464" s="36"/>
      <c r="JP2464" s="52"/>
      <c r="JR2464" s="53"/>
      <c r="JU2464" s="61"/>
      <c r="JW2464" s="62"/>
      <c r="JX2464" s="1"/>
      <c r="KG2464" s="1"/>
      <c r="KH2464" s="67"/>
      <c r="KJ2464" s="66"/>
      <c r="KL2464" s="65"/>
      <c r="KN2464" s="53"/>
      <c r="KP2464" s="64"/>
      <c r="KR2464" s="63"/>
      <c r="KV2464" s="1"/>
      <c r="KW2464" s="34"/>
      <c r="KY2464" s="35"/>
      <c r="LA2464" s="36"/>
      <c r="LC2464" s="37"/>
      <c r="LQ2464" s="1"/>
      <c r="ME2464" s="34"/>
      <c r="MG2464" s="35"/>
      <c r="NQ2464" s="37"/>
      <c r="NR2464" s="37"/>
      <c r="NS2464" s="37"/>
      <c r="NT2464" s="37"/>
      <c r="NU2464" s="37"/>
      <c r="NV2464" s="37"/>
      <c r="NW2464" s="37"/>
      <c r="NX2464" s="37"/>
      <c r="NY2464" s="37"/>
      <c r="NZ2464" s="37"/>
      <c r="OA2464" s="37"/>
      <c r="OB2464" s="37"/>
      <c r="OC2464" s="37"/>
      <c r="OD2464" s="37"/>
      <c r="OE2464" s="37"/>
      <c r="OF2464" s="37"/>
      <c r="OG2464" s="37"/>
      <c r="OH2464" s="37"/>
      <c r="OI2464" s="37"/>
      <c r="OJ2464" s="37"/>
      <c r="OK2464" s="37"/>
      <c r="OL2464" s="37"/>
      <c r="OM2464" s="37"/>
      <c r="ON2464" s="37"/>
      <c r="OO2464" s="37"/>
      <c r="OP2464" s="37"/>
      <c r="OQ2464" s="37"/>
      <c r="OR2464" s="37"/>
      <c r="OS2464" s="37"/>
      <c r="OT2464" s="37"/>
      <c r="OU2464" s="37"/>
      <c r="OV2464" s="37"/>
      <c r="OW2464" s="37"/>
      <c r="OX2464" s="37"/>
      <c r="OY2464" s="37"/>
      <c r="OZ2464" s="37"/>
      <c r="PA2464" s="37"/>
      <c r="PB2464" s="37"/>
      <c r="PC2464" s="37"/>
      <c r="PD2464" s="37"/>
      <c r="PE2464" s="37"/>
      <c r="PF2464" s="37"/>
      <c r="PG2464" s="37"/>
      <c r="PH2464" s="37"/>
      <c r="PI2464" s="37"/>
      <c r="PJ2464" s="37"/>
      <c r="PK2464" s="37"/>
      <c r="PL2464" s="37"/>
      <c r="PM2464" s="37"/>
      <c r="PN2464" s="37"/>
      <c r="PO2464" s="37"/>
      <c r="PP2464" s="37"/>
      <c r="PQ2464" s="37"/>
      <c r="PR2464" s="37"/>
      <c r="PS2464" s="37"/>
      <c r="PT2464" s="37"/>
      <c r="PU2464" s="37"/>
      <c r="PV2464" s="37"/>
      <c r="PW2464" s="37"/>
      <c r="PX2464" s="37"/>
      <c r="PY2464" s="37"/>
      <c r="PZ2464" s="37"/>
      <c r="QA2464" s="37"/>
      <c r="QB2464" s="37"/>
      <c r="QC2464" s="36"/>
      <c r="QD2464" s="37"/>
      <c r="QE2464" s="37"/>
      <c r="QI2464" s="36"/>
      <c r="QK2464" s="37"/>
      <c r="QL2464" s="37"/>
      <c r="QM2464" s="37"/>
      <c r="QN2464" s="37"/>
      <c r="QO2464" s="37"/>
      <c r="QP2464" s="37"/>
      <c r="QQ2464" s="37"/>
      <c r="QR2464" s="37"/>
      <c r="QS2464" s="37"/>
      <c r="QT2464" s="37"/>
      <c r="QU2464" s="37"/>
      <c r="QV2464" s="37"/>
      <c r="QW2464" s="37"/>
      <c r="QX2464" s="37"/>
      <c r="QY2464" s="37"/>
      <c r="QZ2464" s="37"/>
      <c r="RA2464" s="37"/>
      <c r="RB2464" s="37"/>
      <c r="RC2464" s="37"/>
      <c r="RD2464" s="37"/>
      <c r="RE2464" s="37"/>
      <c r="RF2464" s="37"/>
      <c r="RG2464" s="37"/>
      <c r="RH2464" s="37"/>
      <c r="RI2464" s="37"/>
      <c r="RJ2464" s="37"/>
      <c r="RK2464" s="37"/>
      <c r="RL2464" s="37"/>
      <c r="RM2464" s="37"/>
      <c r="RN2464" s="37"/>
      <c r="RO2464" s="37"/>
      <c r="RP2464" s="37"/>
      <c r="RQ2464" s="34"/>
      <c r="RR2464" s="37"/>
      <c r="RS2464" s="35"/>
      <c r="RT2464" s="37"/>
      <c r="RU2464" s="37"/>
      <c r="RV2464" s="37"/>
      <c r="RW2464" s="37"/>
      <c r="RX2464" s="37"/>
      <c r="RY2464" s="37"/>
      <c r="RZ2464" s="37"/>
      <c r="SA2464" s="37"/>
      <c r="SB2464" s="37"/>
      <c r="SC2464" s="37"/>
      <c r="SD2464" s="37"/>
      <c r="SE2464" s="37"/>
      <c r="SF2464" s="37"/>
      <c r="SG2464" s="37"/>
      <c r="SH2464" s="37"/>
      <c r="SI2464" s="37"/>
      <c r="SJ2464" s="37"/>
      <c r="SK2464" s="37"/>
      <c r="SL2464" s="37"/>
      <c r="SM2464" s="37"/>
      <c r="SN2464" s="37"/>
      <c r="SO2464" s="37"/>
      <c r="SP2464" s="37"/>
      <c r="SQ2464" s="37"/>
      <c r="SR2464" s="37"/>
      <c r="SS2464" s="37"/>
      <c r="ST2464" s="37"/>
      <c r="SU2464" s="37"/>
      <c r="SV2464" s="37"/>
      <c r="SW2464" s="37"/>
      <c r="SX2464" s="37"/>
      <c r="SY2464" s="37"/>
      <c r="SZ2464" s="37"/>
      <c r="TA2464" s="37"/>
      <c r="TB2464" s="37"/>
      <c r="TC2464" s="37"/>
      <c r="VF2464" s="1"/>
      <c r="VT2464" s="1"/>
    </row>
    <row r="2465" spans="14:592" x14ac:dyDescent="0.3">
      <c r="N2465" s="1"/>
      <c r="O2465" s="34"/>
      <c r="Q2465" s="35"/>
      <c r="S2465" s="36"/>
      <c r="U2465" s="37"/>
      <c r="W2465" s="52"/>
      <c r="Y2465" s="53"/>
      <c r="AI2465" s="1"/>
      <c r="AM2465" s="59"/>
      <c r="AO2465" s="60"/>
      <c r="AW2465" s="34"/>
      <c r="AY2465" s="35"/>
      <c r="AZ2465" s="36"/>
      <c r="BA2465" s="36"/>
      <c r="BB2465" s="36"/>
      <c r="BC2465" s="36"/>
      <c r="BD2465" s="36"/>
      <c r="BE2465" s="36"/>
      <c r="BF2465" s="36"/>
      <c r="BG2465" s="36"/>
      <c r="BH2465" s="36"/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  <c r="BT2465" s="36"/>
      <c r="BU2465" s="36"/>
      <c r="BV2465" s="36"/>
      <c r="BW2465" s="59"/>
      <c r="BX2465" s="36"/>
      <c r="BY2465" s="60"/>
      <c r="BZ2465" s="36"/>
      <c r="CA2465" s="36"/>
      <c r="CB2465" s="36"/>
      <c r="CC2465" s="36"/>
      <c r="CD2465" s="36"/>
      <c r="CE2465" s="36"/>
      <c r="CF2465" s="36"/>
      <c r="CG2465" s="36"/>
      <c r="CH2465" s="36"/>
      <c r="CI2465" s="36"/>
      <c r="CJ2465" s="36"/>
      <c r="CK2465" s="36"/>
      <c r="CL2465" s="36"/>
      <c r="CM2465" s="36"/>
      <c r="CN2465" s="36"/>
      <c r="CO2465" s="36"/>
      <c r="CP2465" s="36"/>
      <c r="CQ2465" s="36"/>
      <c r="CR2465" s="36"/>
      <c r="CS2465" s="36"/>
      <c r="CT2465" s="36"/>
      <c r="CU2465" s="36"/>
      <c r="CV2465" s="36"/>
      <c r="CW2465" s="36"/>
      <c r="CX2465" s="36"/>
      <c r="CY2465" s="36"/>
      <c r="CZ2465" s="36"/>
      <c r="DA2465" s="36"/>
      <c r="DB2465" s="36"/>
      <c r="DC2465" s="36"/>
      <c r="DD2465" s="36"/>
      <c r="DE2465" s="36"/>
      <c r="DF2465" s="36"/>
      <c r="DG2465" s="59"/>
      <c r="DH2465" s="36"/>
      <c r="DI2465" s="60"/>
      <c r="DJ2465" s="36"/>
      <c r="DK2465" s="36"/>
      <c r="DL2465" s="36"/>
      <c r="DM2465" s="36"/>
      <c r="DN2465" s="36"/>
      <c r="DO2465" s="36"/>
      <c r="DP2465" s="36"/>
      <c r="DQ2465" s="36"/>
      <c r="DR2465" s="36"/>
      <c r="DS2465" s="36"/>
      <c r="DT2465" s="36"/>
      <c r="ED2465" s="52"/>
      <c r="EF2465" s="53"/>
      <c r="EI2465" s="61"/>
      <c r="EK2465" s="62"/>
      <c r="EY2465" s="1"/>
      <c r="FY2465" s="59"/>
      <c r="GA2465" s="60"/>
      <c r="GI2465" s="34"/>
      <c r="GK2465" s="35"/>
      <c r="GL2465" s="36"/>
      <c r="GM2465" s="36"/>
      <c r="GN2465" s="36"/>
      <c r="GO2465" s="36"/>
      <c r="GP2465" s="36"/>
      <c r="GQ2465" s="36"/>
      <c r="GR2465" s="36"/>
      <c r="GS2465" s="36"/>
      <c r="GT2465" s="36"/>
      <c r="GU2465" s="36"/>
      <c r="GV2465" s="36"/>
      <c r="GW2465" s="36"/>
      <c r="GX2465" s="36"/>
      <c r="GY2465" s="36"/>
      <c r="GZ2465" s="36"/>
      <c r="HA2465" s="36"/>
      <c r="HB2465" s="36"/>
      <c r="HC2465" s="36"/>
      <c r="HD2465" s="36"/>
      <c r="HE2465" s="36"/>
      <c r="HF2465" s="36"/>
      <c r="HG2465" s="36"/>
      <c r="HH2465" s="36"/>
      <c r="HI2465" s="59"/>
      <c r="HJ2465" s="36"/>
      <c r="HK2465" s="60"/>
      <c r="HL2465" s="36"/>
      <c r="HM2465" s="36"/>
      <c r="HN2465" s="36"/>
      <c r="HO2465" s="36"/>
      <c r="HP2465" s="36"/>
      <c r="HQ2465" s="36"/>
      <c r="HR2465" s="36"/>
      <c r="HS2465" s="36"/>
      <c r="HT2465" s="36"/>
      <c r="HU2465" s="36"/>
      <c r="HV2465" s="36"/>
      <c r="HW2465" s="36"/>
      <c r="HX2465" s="36"/>
      <c r="HY2465" s="36"/>
      <c r="HZ2465" s="36"/>
      <c r="IA2465" s="36"/>
      <c r="IB2465" s="36"/>
      <c r="IC2465" s="36"/>
      <c r="ID2465" s="36"/>
      <c r="IE2465" s="36"/>
      <c r="IF2465" s="36"/>
      <c r="IG2465" s="36"/>
      <c r="IH2465" s="36"/>
      <c r="II2465" s="36"/>
      <c r="IJ2465" s="36"/>
      <c r="IK2465" s="36"/>
      <c r="IL2465" s="36"/>
      <c r="IM2465" s="36"/>
      <c r="IN2465" s="36"/>
      <c r="IO2465" s="36"/>
      <c r="IP2465" s="36"/>
      <c r="IQ2465" s="36"/>
      <c r="IR2465" s="36"/>
      <c r="IS2465" s="59"/>
      <c r="IT2465" s="36"/>
      <c r="IU2465" s="60"/>
      <c r="IV2465" s="36"/>
      <c r="IW2465" s="36"/>
      <c r="IX2465" s="36"/>
      <c r="IY2465" s="36"/>
      <c r="IZ2465" s="36"/>
      <c r="JA2465" s="36"/>
      <c r="JB2465" s="36"/>
      <c r="JC2465" s="36"/>
      <c r="JD2465" s="36"/>
      <c r="JE2465" s="36"/>
      <c r="JF2465" s="36"/>
      <c r="JP2465" s="52"/>
      <c r="JR2465" s="53"/>
      <c r="JU2465" s="61"/>
      <c r="JW2465" s="62"/>
      <c r="JX2465" s="1"/>
      <c r="KG2465" s="1"/>
      <c r="KH2465" s="67"/>
      <c r="KJ2465" s="66"/>
      <c r="KL2465" s="65"/>
      <c r="KN2465" s="53"/>
      <c r="KP2465" s="64"/>
      <c r="KR2465" s="63"/>
      <c r="KV2465" s="1"/>
      <c r="KW2465" s="34"/>
      <c r="KY2465" s="35"/>
      <c r="LA2465" s="36"/>
      <c r="LC2465" s="37"/>
      <c r="LQ2465" s="1"/>
      <c r="ME2465" s="34"/>
      <c r="MG2465" s="35"/>
      <c r="NQ2465" s="37"/>
      <c r="NR2465" s="37"/>
      <c r="NS2465" s="37"/>
      <c r="NT2465" s="37"/>
      <c r="NU2465" s="37"/>
      <c r="NV2465" s="37"/>
      <c r="NW2465" s="37"/>
      <c r="NX2465" s="37"/>
      <c r="NY2465" s="37"/>
      <c r="NZ2465" s="37"/>
      <c r="OA2465" s="37"/>
      <c r="OB2465" s="37"/>
      <c r="OC2465" s="37"/>
      <c r="OD2465" s="37"/>
      <c r="OE2465" s="37"/>
      <c r="OF2465" s="37"/>
      <c r="OG2465" s="37"/>
      <c r="OH2465" s="37"/>
      <c r="OI2465" s="37"/>
      <c r="OJ2465" s="37"/>
      <c r="OK2465" s="37"/>
      <c r="OL2465" s="37"/>
      <c r="OM2465" s="37"/>
      <c r="ON2465" s="37"/>
      <c r="OO2465" s="37"/>
      <c r="OP2465" s="37"/>
      <c r="OQ2465" s="37"/>
      <c r="OR2465" s="37"/>
      <c r="OS2465" s="37"/>
      <c r="OT2465" s="37"/>
      <c r="OU2465" s="37"/>
      <c r="OV2465" s="37"/>
      <c r="OW2465" s="37"/>
      <c r="OX2465" s="37"/>
      <c r="OY2465" s="37"/>
      <c r="OZ2465" s="37"/>
      <c r="PA2465" s="37"/>
      <c r="PB2465" s="37"/>
      <c r="PC2465" s="37"/>
      <c r="PD2465" s="37"/>
      <c r="PE2465" s="37"/>
      <c r="PF2465" s="37"/>
      <c r="PG2465" s="37"/>
      <c r="PH2465" s="37"/>
      <c r="PI2465" s="37"/>
      <c r="PJ2465" s="37"/>
      <c r="PK2465" s="37"/>
      <c r="PL2465" s="37"/>
      <c r="PM2465" s="37"/>
      <c r="PN2465" s="37"/>
      <c r="PO2465" s="37"/>
      <c r="PP2465" s="37"/>
      <c r="PQ2465" s="37"/>
      <c r="PR2465" s="37"/>
      <c r="PS2465" s="37"/>
      <c r="PT2465" s="37"/>
      <c r="PU2465" s="37"/>
      <c r="PV2465" s="37"/>
      <c r="PW2465" s="37"/>
      <c r="PX2465" s="37"/>
      <c r="PY2465" s="37"/>
      <c r="PZ2465" s="37"/>
      <c r="QA2465" s="37"/>
      <c r="QB2465" s="37"/>
      <c r="QC2465" s="36"/>
      <c r="QD2465" s="37"/>
      <c r="QE2465" s="37"/>
      <c r="QI2465" s="36"/>
      <c r="QK2465" s="37"/>
      <c r="QL2465" s="37"/>
      <c r="QM2465" s="37"/>
      <c r="QN2465" s="37"/>
      <c r="QO2465" s="37"/>
      <c r="QP2465" s="37"/>
      <c r="QQ2465" s="37"/>
      <c r="QR2465" s="37"/>
      <c r="QS2465" s="37"/>
      <c r="QT2465" s="37"/>
      <c r="QU2465" s="37"/>
      <c r="QV2465" s="37"/>
      <c r="QW2465" s="37"/>
      <c r="QX2465" s="37"/>
      <c r="QY2465" s="37"/>
      <c r="QZ2465" s="37"/>
      <c r="RA2465" s="37"/>
      <c r="RB2465" s="37"/>
      <c r="RC2465" s="37"/>
      <c r="RD2465" s="37"/>
      <c r="RE2465" s="37"/>
      <c r="RF2465" s="37"/>
      <c r="RG2465" s="37"/>
      <c r="RH2465" s="37"/>
      <c r="RI2465" s="37"/>
      <c r="RJ2465" s="37"/>
      <c r="RK2465" s="37"/>
      <c r="RL2465" s="37"/>
      <c r="RM2465" s="37"/>
      <c r="RN2465" s="37"/>
      <c r="RO2465" s="37"/>
      <c r="RP2465" s="37"/>
      <c r="RQ2465" s="34"/>
      <c r="RR2465" s="37"/>
      <c r="RS2465" s="35"/>
      <c r="RT2465" s="37"/>
      <c r="RU2465" s="37"/>
      <c r="RV2465" s="37"/>
      <c r="RW2465" s="37"/>
      <c r="RX2465" s="37"/>
      <c r="RY2465" s="37"/>
      <c r="RZ2465" s="37"/>
      <c r="SA2465" s="37"/>
      <c r="SB2465" s="37"/>
      <c r="SC2465" s="37"/>
      <c r="SD2465" s="37"/>
      <c r="SE2465" s="37"/>
      <c r="SF2465" s="37"/>
      <c r="SG2465" s="37"/>
      <c r="SH2465" s="37"/>
      <c r="SI2465" s="37"/>
      <c r="SJ2465" s="37"/>
      <c r="SK2465" s="37"/>
      <c r="SL2465" s="37"/>
      <c r="SM2465" s="37"/>
      <c r="SN2465" s="37"/>
      <c r="SO2465" s="37"/>
      <c r="SP2465" s="37"/>
      <c r="SQ2465" s="37"/>
      <c r="SR2465" s="37"/>
      <c r="SS2465" s="37"/>
      <c r="ST2465" s="37"/>
      <c r="SU2465" s="37"/>
      <c r="SV2465" s="37"/>
      <c r="SW2465" s="37"/>
      <c r="SX2465" s="37"/>
      <c r="SY2465" s="37"/>
      <c r="SZ2465" s="37"/>
      <c r="TA2465" s="37"/>
      <c r="TB2465" s="37"/>
      <c r="TC2465" s="51"/>
      <c r="VF2465" s="1"/>
      <c r="VT2465" s="1"/>
    </row>
    <row r="2466" spans="14:592" x14ac:dyDescent="0.3">
      <c r="N2466" s="1"/>
      <c r="O2466" s="34"/>
      <c r="Q2466" s="35"/>
      <c r="S2466" s="36"/>
      <c r="U2466" s="37"/>
      <c r="W2466" s="52"/>
      <c r="Y2466" s="53"/>
      <c r="AI2466" s="1"/>
      <c r="AM2466" s="59"/>
      <c r="AO2466" s="60"/>
      <c r="AW2466" s="34"/>
      <c r="AY2466" s="35"/>
      <c r="AZ2466" s="36"/>
      <c r="BA2466" s="36"/>
      <c r="BB2466" s="36"/>
      <c r="BC2466" s="36"/>
      <c r="BD2466" s="36"/>
      <c r="BE2466" s="36"/>
      <c r="BF2466" s="36"/>
      <c r="BG2466" s="36"/>
      <c r="BH2466" s="36"/>
      <c r="BI2466" s="36"/>
      <c r="BJ2466" s="36"/>
      <c r="BK2466" s="36"/>
      <c r="BL2466" s="36"/>
      <c r="BM2466" s="36"/>
      <c r="BN2466" s="36"/>
      <c r="BO2466" s="36"/>
      <c r="BP2466" s="36"/>
      <c r="BQ2466" s="36"/>
      <c r="BR2466" s="36"/>
      <c r="BS2466" s="36"/>
      <c r="BT2466" s="36"/>
      <c r="BU2466" s="36"/>
      <c r="BV2466" s="36"/>
      <c r="BW2466" s="59"/>
      <c r="BX2466" s="36"/>
      <c r="BY2466" s="60"/>
      <c r="BZ2466" s="36"/>
      <c r="CA2466" s="36"/>
      <c r="CB2466" s="36"/>
      <c r="CC2466" s="36"/>
      <c r="CD2466" s="36"/>
      <c r="CE2466" s="36"/>
      <c r="CF2466" s="36"/>
      <c r="CG2466" s="36"/>
      <c r="CH2466" s="36"/>
      <c r="CI2466" s="36"/>
      <c r="CJ2466" s="36"/>
      <c r="CK2466" s="36"/>
      <c r="CL2466" s="36"/>
      <c r="CM2466" s="36"/>
      <c r="CN2466" s="36"/>
      <c r="CO2466" s="36"/>
      <c r="CP2466" s="36"/>
      <c r="CQ2466" s="36"/>
      <c r="CR2466" s="36"/>
      <c r="CS2466" s="36"/>
      <c r="CT2466" s="36"/>
      <c r="CU2466" s="36"/>
      <c r="CV2466" s="36"/>
      <c r="CW2466" s="36"/>
      <c r="CX2466" s="36"/>
      <c r="CY2466" s="36"/>
      <c r="CZ2466" s="36"/>
      <c r="DA2466" s="36"/>
      <c r="DB2466" s="36"/>
      <c r="DC2466" s="36"/>
      <c r="DD2466" s="36"/>
      <c r="DE2466" s="36"/>
      <c r="DF2466" s="36"/>
      <c r="DG2466" s="59"/>
      <c r="DH2466" s="36"/>
      <c r="DI2466" s="60"/>
      <c r="DJ2466" s="36"/>
      <c r="DK2466" s="36"/>
      <c r="DL2466" s="36"/>
      <c r="DM2466" s="36"/>
      <c r="DN2466" s="36"/>
      <c r="DO2466" s="36"/>
      <c r="DP2466" s="36"/>
      <c r="DQ2466" s="36"/>
      <c r="DR2466" s="36"/>
      <c r="DS2466" s="36"/>
      <c r="DT2466" s="36"/>
      <c r="ED2466" s="52"/>
      <c r="EF2466" s="53"/>
      <c r="EI2466" s="61"/>
      <c r="EK2466" s="62"/>
      <c r="FY2466" s="59"/>
      <c r="GA2466" s="60"/>
      <c r="GI2466" s="34"/>
      <c r="GK2466" s="35"/>
      <c r="GL2466" s="36"/>
      <c r="GM2466" s="36"/>
      <c r="GN2466" s="36"/>
      <c r="GO2466" s="36"/>
      <c r="GP2466" s="36"/>
      <c r="GQ2466" s="36"/>
      <c r="GR2466" s="36"/>
      <c r="GS2466" s="36"/>
      <c r="GT2466" s="36"/>
      <c r="GU2466" s="36"/>
      <c r="GV2466" s="36"/>
      <c r="GW2466" s="36"/>
      <c r="GX2466" s="36"/>
      <c r="GY2466" s="36"/>
      <c r="GZ2466" s="36"/>
      <c r="HA2466" s="36"/>
      <c r="HB2466" s="36"/>
      <c r="HC2466" s="36"/>
      <c r="HD2466" s="36"/>
      <c r="HE2466" s="36"/>
      <c r="HF2466" s="36"/>
      <c r="HG2466" s="36"/>
      <c r="HH2466" s="36"/>
      <c r="HI2466" s="59"/>
      <c r="HJ2466" s="36"/>
      <c r="HK2466" s="60"/>
      <c r="HL2466" s="36"/>
      <c r="HM2466" s="36"/>
      <c r="HN2466" s="36"/>
      <c r="HO2466" s="36"/>
      <c r="HP2466" s="36"/>
      <c r="HQ2466" s="36"/>
      <c r="HR2466" s="36"/>
      <c r="HS2466" s="36"/>
      <c r="HT2466" s="36"/>
      <c r="HU2466" s="36"/>
      <c r="HV2466" s="36"/>
      <c r="HW2466" s="36"/>
      <c r="HX2466" s="36"/>
      <c r="HY2466" s="36"/>
      <c r="HZ2466" s="36"/>
      <c r="IA2466" s="36"/>
      <c r="IB2466" s="36"/>
      <c r="IC2466" s="36"/>
      <c r="ID2466" s="36"/>
      <c r="IE2466" s="36"/>
      <c r="IF2466" s="36"/>
      <c r="IG2466" s="36"/>
      <c r="IH2466" s="36"/>
      <c r="II2466" s="36"/>
      <c r="IJ2466" s="36"/>
      <c r="IK2466" s="36"/>
      <c r="IL2466" s="36"/>
      <c r="IM2466" s="36"/>
      <c r="IN2466" s="36"/>
      <c r="IO2466" s="36"/>
      <c r="IP2466" s="36"/>
      <c r="IQ2466" s="36"/>
      <c r="IR2466" s="36"/>
      <c r="IS2466" s="59"/>
      <c r="IT2466" s="36"/>
      <c r="IU2466" s="60"/>
      <c r="IV2466" s="36"/>
      <c r="IW2466" s="36"/>
      <c r="IX2466" s="36"/>
      <c r="IY2466" s="36"/>
      <c r="IZ2466" s="36"/>
      <c r="JA2466" s="36"/>
      <c r="JB2466" s="36"/>
      <c r="JC2466" s="36"/>
      <c r="JD2466" s="36"/>
      <c r="JE2466" s="36"/>
      <c r="JF2466" s="36"/>
      <c r="JP2466" s="52"/>
      <c r="JR2466" s="53"/>
      <c r="JU2466" s="61"/>
      <c r="JW2466" s="62"/>
      <c r="JX2466" s="1"/>
      <c r="KG2466" s="1"/>
      <c r="KH2466" s="67"/>
      <c r="KJ2466" s="66"/>
      <c r="KL2466" s="65"/>
      <c r="KN2466" s="53"/>
      <c r="KP2466" s="64"/>
      <c r="KR2466" s="63"/>
      <c r="KV2466" s="1"/>
      <c r="KW2466" s="34"/>
      <c r="KY2466" s="35"/>
      <c r="LA2466" s="36"/>
      <c r="LC2466" s="37"/>
      <c r="LQ2466" s="1"/>
      <c r="ME2466" s="34"/>
      <c r="MG2466" s="35"/>
      <c r="NQ2466" s="37"/>
      <c r="PW2466" s="1"/>
      <c r="QC2466" s="36"/>
      <c r="QI2466" s="36"/>
      <c r="RQ2466" s="34"/>
      <c r="RS2466" s="35"/>
      <c r="TC2466" s="51"/>
      <c r="VF2466" s="1"/>
      <c r="VT2466" s="1"/>
    </row>
    <row r="2467" spans="14:592" x14ac:dyDescent="0.3">
      <c r="N2467" s="1"/>
      <c r="O2467" s="34"/>
      <c r="Q2467" s="35"/>
      <c r="S2467" s="36"/>
      <c r="U2467" s="37"/>
      <c r="W2467" s="52"/>
      <c r="Y2467" s="53"/>
      <c r="AI2467" s="1"/>
      <c r="AM2467" s="59"/>
      <c r="AO2467" s="60"/>
      <c r="AW2467" s="34"/>
      <c r="AY2467" s="35"/>
      <c r="BJ2467" s="52"/>
      <c r="BL2467" s="53"/>
      <c r="BO2467" s="61"/>
      <c r="BQ2467" s="62"/>
      <c r="BW2467" s="59"/>
      <c r="BY2467" s="60"/>
      <c r="CG2467" s="36"/>
      <c r="CI2467" s="37"/>
      <c r="CT2467" s="52"/>
      <c r="CV2467" s="53"/>
      <c r="CY2467" s="61"/>
      <c r="DA2467" s="62"/>
      <c r="DG2467" s="59"/>
      <c r="DI2467" s="60"/>
      <c r="ED2467" s="52"/>
      <c r="EF2467" s="53"/>
      <c r="EI2467" s="61"/>
      <c r="EK2467" s="62"/>
      <c r="EY2467" s="1"/>
      <c r="FY2467" s="59"/>
      <c r="GA2467" s="60"/>
      <c r="GI2467" s="34"/>
      <c r="GK2467" s="35"/>
      <c r="GV2467" s="52"/>
      <c r="GX2467" s="53"/>
      <c r="HA2467" s="61"/>
      <c r="HC2467" s="62"/>
      <c r="HI2467" s="59"/>
      <c r="HK2467" s="60"/>
      <c r="HS2467" s="36"/>
      <c r="HU2467" s="37"/>
      <c r="IF2467" s="52"/>
      <c r="IH2467" s="53"/>
      <c r="IK2467" s="61"/>
      <c r="IM2467" s="62"/>
      <c r="IS2467" s="59"/>
      <c r="IU2467" s="60"/>
      <c r="JP2467" s="52"/>
      <c r="JR2467" s="53"/>
      <c r="JU2467" s="61"/>
      <c r="JW2467" s="62"/>
      <c r="JX2467" s="1"/>
      <c r="KG2467" s="1"/>
      <c r="KH2467" s="67"/>
      <c r="KJ2467" s="66"/>
      <c r="KL2467" s="65"/>
      <c r="KN2467" s="53"/>
      <c r="KP2467" s="64"/>
      <c r="KR2467" s="63"/>
      <c r="KV2467" s="1"/>
      <c r="KW2467" s="34"/>
      <c r="KY2467" s="35"/>
      <c r="LA2467" s="36"/>
      <c r="LC2467" s="37"/>
      <c r="LQ2467" s="1"/>
      <c r="ME2467" s="34"/>
      <c r="MG2467" s="35"/>
      <c r="NO2467" s="36"/>
      <c r="NP2467" s="36"/>
      <c r="NQ2467" s="36"/>
      <c r="NR2467" s="36"/>
      <c r="NS2467" s="36"/>
      <c r="NT2467" s="36"/>
      <c r="NU2467" s="36"/>
      <c r="NV2467" s="36"/>
      <c r="NW2467" s="36"/>
      <c r="NX2467" s="36"/>
      <c r="NY2467" s="36"/>
      <c r="NZ2467" s="36"/>
      <c r="OA2467" s="36"/>
      <c r="OB2467" s="36"/>
      <c r="OC2467" s="36"/>
      <c r="OD2467" s="36"/>
      <c r="OE2467" s="36"/>
      <c r="OF2467" s="36"/>
      <c r="OG2467" s="36"/>
      <c r="OH2467" s="36"/>
      <c r="OI2467" s="36"/>
      <c r="OJ2467" s="36"/>
      <c r="OK2467" s="36"/>
      <c r="OL2467" s="36"/>
      <c r="OM2467" s="36"/>
      <c r="ON2467" s="36"/>
      <c r="OO2467" s="36"/>
      <c r="OP2467" s="36"/>
      <c r="OQ2467" s="36"/>
      <c r="OR2467" s="36"/>
      <c r="OS2467" s="36"/>
      <c r="OT2467" s="36"/>
      <c r="OU2467" s="36"/>
      <c r="OV2467" s="36"/>
      <c r="OW2467" s="36"/>
      <c r="OX2467" s="36"/>
      <c r="OY2467" s="36"/>
      <c r="OZ2467" s="36"/>
      <c r="PA2467" s="36"/>
      <c r="PB2467" s="36"/>
      <c r="PC2467" s="36"/>
      <c r="PD2467" s="36"/>
      <c r="PE2467" s="36"/>
      <c r="PF2467" s="36"/>
      <c r="PG2467" s="36"/>
      <c r="PH2467" s="36"/>
      <c r="PI2467" s="36"/>
      <c r="PJ2467" s="36"/>
      <c r="PK2467" s="36"/>
      <c r="PL2467" s="36"/>
      <c r="PM2467" s="36"/>
      <c r="PN2467" s="36"/>
      <c r="PO2467" s="36"/>
      <c r="PP2467" s="36"/>
      <c r="PQ2467" s="36"/>
      <c r="PR2467" s="36"/>
      <c r="PS2467" s="36"/>
      <c r="PT2467" s="36"/>
      <c r="PU2467" s="36"/>
      <c r="PV2467" s="36"/>
      <c r="PW2467" s="36"/>
      <c r="PX2467" s="36"/>
      <c r="PY2467" s="36"/>
      <c r="PZ2467" s="36"/>
      <c r="QA2467" s="36"/>
      <c r="QB2467" s="36"/>
      <c r="QC2467" s="36"/>
      <c r="QI2467" s="36"/>
      <c r="QJ2467" s="36"/>
      <c r="QK2467" s="36"/>
      <c r="QL2467" s="36"/>
      <c r="QM2467" s="36"/>
      <c r="QN2467" s="36"/>
      <c r="QO2467" s="36"/>
      <c r="QP2467" s="36"/>
      <c r="QQ2467" s="36"/>
      <c r="QR2467" s="36"/>
      <c r="QS2467" s="36"/>
      <c r="QT2467" s="36"/>
      <c r="QU2467" s="36"/>
      <c r="QV2467" s="36"/>
      <c r="QW2467" s="36"/>
      <c r="QX2467" s="36"/>
      <c r="QY2467" s="36"/>
      <c r="QZ2467" s="36"/>
      <c r="RA2467" s="36"/>
      <c r="RB2467" s="36"/>
      <c r="RC2467" s="36"/>
      <c r="RD2467" s="36"/>
      <c r="RE2467" s="36"/>
      <c r="RF2467" s="36"/>
      <c r="RG2467" s="36"/>
      <c r="RH2467" s="36"/>
      <c r="RI2467" s="36"/>
      <c r="RJ2467" s="36"/>
      <c r="RK2467" s="36"/>
      <c r="RL2467" s="36"/>
      <c r="RM2467" s="36"/>
      <c r="RN2467" s="36"/>
      <c r="RO2467" s="36"/>
      <c r="RP2467" s="36"/>
      <c r="RQ2467" s="34"/>
      <c r="RR2467" s="36"/>
      <c r="RS2467" s="35"/>
      <c r="RT2467" s="36"/>
      <c r="RU2467" s="36"/>
      <c r="RV2467" s="36"/>
      <c r="RW2467" s="36"/>
      <c r="RX2467" s="36"/>
      <c r="RY2467" s="36"/>
      <c r="RZ2467" s="36"/>
      <c r="SA2467" s="36"/>
      <c r="SB2467" s="36"/>
      <c r="SC2467" s="36"/>
      <c r="SD2467" s="36"/>
      <c r="SE2467" s="36"/>
      <c r="SF2467" s="36"/>
      <c r="SG2467" s="36"/>
      <c r="SH2467" s="36"/>
      <c r="SI2467" s="36"/>
      <c r="SJ2467" s="36"/>
      <c r="SK2467" s="36"/>
      <c r="SL2467" s="36"/>
      <c r="SM2467" s="36"/>
      <c r="SN2467" s="36"/>
      <c r="SO2467" s="36"/>
      <c r="SP2467" s="36"/>
      <c r="SQ2467" s="36"/>
      <c r="SR2467" s="36"/>
      <c r="SS2467" s="36"/>
      <c r="ST2467" s="36"/>
      <c r="SU2467" s="36"/>
      <c r="SV2467" s="36"/>
      <c r="SW2467" s="36"/>
      <c r="SX2467" s="36"/>
      <c r="SY2467" s="36"/>
      <c r="SZ2467" s="36"/>
      <c r="TA2467" s="36"/>
      <c r="TC2467" s="51"/>
      <c r="VF2467" s="1"/>
      <c r="VT2467" s="1"/>
    </row>
    <row r="2468" spans="14:592" x14ac:dyDescent="0.3">
      <c r="N2468" s="1"/>
      <c r="O2468" s="34"/>
      <c r="Q2468" s="35"/>
      <c r="S2468" s="36"/>
      <c r="U2468" s="37"/>
      <c r="W2468" s="52"/>
      <c r="Y2468" s="53"/>
      <c r="AI2468" s="1"/>
      <c r="AM2468" s="59"/>
      <c r="AO2468" s="60"/>
      <c r="AW2468" s="34"/>
      <c r="AY2468" s="35"/>
      <c r="BJ2468" s="52"/>
      <c r="BL2468" s="53"/>
      <c r="BO2468" s="61"/>
      <c r="BQ2468" s="62"/>
      <c r="BW2468" s="59"/>
      <c r="BY2468" s="60"/>
      <c r="CG2468" s="36"/>
      <c r="CI2468" s="37"/>
      <c r="CT2468" s="52"/>
      <c r="CV2468" s="53"/>
      <c r="CY2468" s="61"/>
      <c r="DA2468" s="62"/>
      <c r="DG2468" s="59"/>
      <c r="DI2468" s="60"/>
      <c r="ED2468" s="52"/>
      <c r="EF2468" s="53"/>
      <c r="EI2468" s="61"/>
      <c r="EK2468" s="62"/>
      <c r="FY2468" s="59"/>
      <c r="GA2468" s="60"/>
      <c r="GI2468" s="34"/>
      <c r="GK2468" s="35"/>
      <c r="GV2468" s="52"/>
      <c r="GX2468" s="53"/>
      <c r="HA2468" s="61"/>
      <c r="HC2468" s="62"/>
      <c r="HI2468" s="59"/>
      <c r="HK2468" s="60"/>
      <c r="HS2468" s="36"/>
      <c r="HU2468" s="37"/>
      <c r="IF2468" s="52"/>
      <c r="IH2468" s="53"/>
      <c r="IK2468" s="61"/>
      <c r="IM2468" s="62"/>
      <c r="IS2468" s="59"/>
      <c r="IU2468" s="60"/>
      <c r="JP2468" s="52"/>
      <c r="JR2468" s="53"/>
      <c r="JU2468" s="61"/>
      <c r="JW2468" s="62"/>
      <c r="JX2468" s="1"/>
      <c r="KG2468" s="1"/>
      <c r="KH2468" s="67"/>
      <c r="KJ2468" s="66"/>
      <c r="KL2468" s="65"/>
      <c r="KN2468" s="53"/>
      <c r="KP2468" s="64"/>
      <c r="KR2468" s="63"/>
      <c r="KV2468" s="1"/>
      <c r="KW2468" s="34"/>
      <c r="KY2468" s="35"/>
      <c r="LA2468" s="36"/>
      <c r="LC2468" s="37"/>
      <c r="LQ2468" s="1"/>
      <c r="ME2468" s="34"/>
      <c r="MG2468" s="35"/>
      <c r="NO2468" s="36"/>
      <c r="NP2468" s="36"/>
      <c r="NQ2468" s="36"/>
      <c r="NR2468" s="36"/>
      <c r="NS2468" s="36"/>
      <c r="NT2468" s="36"/>
      <c r="NU2468" s="36"/>
      <c r="NV2468" s="36"/>
      <c r="NW2468" s="36"/>
      <c r="NX2468" s="36"/>
      <c r="NY2468" s="36"/>
      <c r="NZ2468" s="36"/>
      <c r="OA2468" s="36"/>
      <c r="OB2468" s="36"/>
      <c r="OC2468" s="36"/>
      <c r="OD2468" s="36"/>
      <c r="OE2468" s="36"/>
      <c r="OF2468" s="36"/>
      <c r="OG2468" s="36"/>
      <c r="OH2468" s="36"/>
      <c r="OI2468" s="36"/>
      <c r="OJ2468" s="36"/>
      <c r="OK2468" s="36"/>
      <c r="OL2468" s="36"/>
      <c r="OM2468" s="36"/>
      <c r="ON2468" s="36"/>
      <c r="OO2468" s="36"/>
      <c r="OP2468" s="36"/>
      <c r="OQ2468" s="36"/>
      <c r="OR2468" s="36"/>
      <c r="OS2468" s="36"/>
      <c r="OT2468" s="36"/>
      <c r="OU2468" s="36"/>
      <c r="OV2468" s="36"/>
      <c r="OW2468" s="36"/>
      <c r="OX2468" s="36"/>
      <c r="OY2468" s="36"/>
      <c r="OZ2468" s="36"/>
      <c r="PA2468" s="36"/>
      <c r="PB2468" s="36"/>
      <c r="PC2468" s="36"/>
      <c r="PD2468" s="36"/>
      <c r="PE2468" s="36"/>
      <c r="PF2468" s="36"/>
      <c r="PG2468" s="36"/>
      <c r="PH2468" s="36"/>
      <c r="PI2468" s="36"/>
      <c r="PJ2468" s="36"/>
      <c r="PK2468" s="36"/>
      <c r="PL2468" s="36"/>
      <c r="PM2468" s="36"/>
      <c r="PN2468" s="36"/>
      <c r="PO2468" s="36"/>
      <c r="PP2468" s="36"/>
      <c r="PQ2468" s="36"/>
      <c r="PR2468" s="36"/>
      <c r="PS2468" s="36"/>
      <c r="PT2468" s="36"/>
      <c r="PU2468" s="36"/>
      <c r="PV2468" s="36"/>
      <c r="PW2468" s="36"/>
      <c r="PX2468" s="36"/>
      <c r="PY2468" s="36"/>
      <c r="PZ2468" s="36"/>
      <c r="QA2468" s="36"/>
      <c r="QB2468" s="36"/>
      <c r="QC2468" s="36"/>
      <c r="QI2468" s="36"/>
      <c r="QJ2468" s="36"/>
      <c r="QK2468" s="36"/>
      <c r="QL2468" s="36"/>
      <c r="QM2468" s="36"/>
      <c r="QN2468" s="36"/>
      <c r="QO2468" s="36"/>
      <c r="QP2468" s="36"/>
      <c r="QQ2468" s="36"/>
      <c r="QR2468" s="36"/>
      <c r="QS2468" s="36"/>
      <c r="QT2468" s="36"/>
      <c r="QU2468" s="36"/>
      <c r="QV2468" s="36"/>
      <c r="QW2468" s="36"/>
      <c r="QX2468" s="36"/>
      <c r="QY2468" s="36"/>
      <c r="QZ2468" s="36"/>
      <c r="RA2468" s="36"/>
      <c r="RB2468" s="36"/>
      <c r="RC2468" s="36"/>
      <c r="RD2468" s="36"/>
      <c r="RE2468" s="36"/>
      <c r="RF2468" s="36"/>
      <c r="RG2468" s="36"/>
      <c r="RH2468" s="36"/>
      <c r="RI2468" s="36"/>
      <c r="RJ2468" s="36"/>
      <c r="RK2468" s="36"/>
      <c r="RL2468" s="36"/>
      <c r="RM2468" s="36"/>
      <c r="RN2468" s="36"/>
      <c r="RO2468" s="36"/>
      <c r="RP2468" s="36"/>
      <c r="RQ2468" s="34"/>
      <c r="RR2468" s="36"/>
      <c r="RS2468" s="35"/>
      <c r="RT2468" s="36"/>
      <c r="RU2468" s="36"/>
      <c r="RV2468" s="36"/>
      <c r="RW2468" s="36"/>
      <c r="RX2468" s="36"/>
      <c r="RY2468" s="36"/>
      <c r="RZ2468" s="36"/>
      <c r="SA2468" s="36"/>
      <c r="SB2468" s="36"/>
      <c r="SC2468" s="36"/>
      <c r="SD2468" s="36"/>
      <c r="SE2468" s="36"/>
      <c r="SF2468" s="36"/>
      <c r="SG2468" s="36"/>
      <c r="SH2468" s="36"/>
      <c r="SI2468" s="36"/>
      <c r="SJ2468" s="36"/>
      <c r="SK2468" s="36"/>
      <c r="SL2468" s="36"/>
      <c r="SM2468" s="36"/>
      <c r="SN2468" s="36"/>
      <c r="SO2468" s="36"/>
      <c r="SP2468" s="36"/>
      <c r="SQ2468" s="36"/>
      <c r="SR2468" s="36"/>
      <c r="SS2468" s="36"/>
      <c r="ST2468" s="36"/>
      <c r="SU2468" s="36"/>
      <c r="SV2468" s="36"/>
      <c r="SW2468" s="36"/>
      <c r="SX2468" s="36"/>
      <c r="SY2468" s="36"/>
      <c r="SZ2468" s="36"/>
      <c r="TA2468" s="36"/>
      <c r="TC2468" s="51"/>
      <c r="VF2468" s="1"/>
      <c r="VT2468" s="1"/>
    </row>
    <row r="2469" spans="14:592" x14ac:dyDescent="0.3">
      <c r="N2469" s="1"/>
      <c r="O2469" s="34"/>
      <c r="Q2469" s="35"/>
      <c r="S2469" s="36"/>
      <c r="U2469" s="37"/>
      <c r="W2469" s="52"/>
      <c r="Y2469" s="53"/>
      <c r="AI2469" s="1"/>
      <c r="AM2469" s="59"/>
      <c r="AO2469" s="60"/>
      <c r="AW2469" s="34"/>
      <c r="AY2469" s="35"/>
      <c r="BJ2469" s="52"/>
      <c r="BL2469" s="53"/>
      <c r="BO2469" s="61"/>
      <c r="BQ2469" s="62"/>
      <c r="BW2469" s="59"/>
      <c r="BY2469" s="60"/>
      <c r="CG2469" s="36"/>
      <c r="CI2469" s="37"/>
      <c r="CT2469" s="52"/>
      <c r="CV2469" s="53"/>
      <c r="CY2469" s="61"/>
      <c r="DA2469" s="62"/>
      <c r="DG2469" s="59"/>
      <c r="DI2469" s="60"/>
      <c r="ED2469" s="52"/>
      <c r="EF2469" s="53"/>
      <c r="EI2469" s="61"/>
      <c r="EK2469" s="62"/>
      <c r="EY2469" s="1"/>
      <c r="FY2469" s="59"/>
      <c r="GA2469" s="60"/>
      <c r="GI2469" s="34"/>
      <c r="GK2469" s="35"/>
      <c r="GV2469" s="52"/>
      <c r="GX2469" s="53"/>
      <c r="HA2469" s="61"/>
      <c r="HC2469" s="62"/>
      <c r="HI2469" s="59"/>
      <c r="HK2469" s="60"/>
      <c r="HS2469" s="36"/>
      <c r="HU2469" s="37"/>
      <c r="IF2469" s="52"/>
      <c r="IH2469" s="53"/>
      <c r="IK2469" s="61"/>
      <c r="IM2469" s="62"/>
      <c r="IS2469" s="59"/>
      <c r="IU2469" s="60"/>
      <c r="JP2469" s="52"/>
      <c r="JR2469" s="53"/>
      <c r="JU2469" s="61"/>
      <c r="JW2469" s="62"/>
      <c r="JX2469" s="1"/>
      <c r="KG2469" s="1"/>
      <c r="KH2469" s="67"/>
      <c r="KJ2469" s="66"/>
      <c r="KL2469" s="65"/>
      <c r="KN2469" s="53"/>
      <c r="KP2469" s="64"/>
      <c r="KR2469" s="63"/>
      <c r="KV2469" s="1"/>
      <c r="KW2469" s="34"/>
      <c r="KY2469" s="35"/>
      <c r="LA2469" s="36"/>
      <c r="LC2469" s="37"/>
      <c r="LQ2469" s="1"/>
      <c r="ME2469" s="34"/>
      <c r="MG2469" s="35"/>
      <c r="NO2469" s="36"/>
      <c r="NQ2469" s="37"/>
      <c r="RQ2469" s="34"/>
      <c r="RS2469" s="35"/>
      <c r="TA2469" s="36"/>
      <c r="TC2469" s="51"/>
      <c r="VF2469" s="1"/>
      <c r="VT2469" s="1"/>
    </row>
    <row r="2470" spans="14:592" x14ac:dyDescent="0.3">
      <c r="N2470" s="1"/>
      <c r="O2470" s="34"/>
      <c r="Q2470" s="35"/>
      <c r="S2470" s="36"/>
      <c r="U2470" s="37"/>
      <c r="W2470" s="52"/>
      <c r="Y2470" s="53"/>
      <c r="AI2470" s="1"/>
      <c r="AM2470" s="59"/>
      <c r="AO2470" s="60"/>
      <c r="AW2470" s="34"/>
      <c r="AY2470" s="35"/>
      <c r="BJ2470" s="52"/>
      <c r="BL2470" s="53"/>
      <c r="BO2470" s="61"/>
      <c r="BQ2470" s="62"/>
      <c r="BW2470" s="59"/>
      <c r="BY2470" s="60"/>
      <c r="CG2470" s="36"/>
      <c r="CI2470" s="37"/>
      <c r="CT2470" s="52"/>
      <c r="CV2470" s="53"/>
      <c r="CY2470" s="61"/>
      <c r="DA2470" s="62"/>
      <c r="DG2470" s="59"/>
      <c r="DI2470" s="60"/>
      <c r="ED2470" s="52"/>
      <c r="EF2470" s="53"/>
      <c r="EI2470" s="61"/>
      <c r="EK2470" s="62"/>
      <c r="FY2470" s="59"/>
      <c r="GA2470" s="60"/>
      <c r="GI2470" s="34"/>
      <c r="GK2470" s="35"/>
      <c r="GV2470" s="52"/>
      <c r="GX2470" s="53"/>
      <c r="HA2470" s="61"/>
      <c r="HC2470" s="62"/>
      <c r="HI2470" s="59"/>
      <c r="HK2470" s="60"/>
      <c r="HS2470" s="36"/>
      <c r="HU2470" s="37"/>
      <c r="IF2470" s="52"/>
      <c r="IH2470" s="53"/>
      <c r="IK2470" s="61"/>
      <c r="IM2470" s="62"/>
      <c r="IS2470" s="59"/>
      <c r="IU2470" s="60"/>
      <c r="JP2470" s="52"/>
      <c r="JR2470" s="53"/>
      <c r="JU2470" s="61"/>
      <c r="JW2470" s="62"/>
      <c r="JX2470" s="1"/>
      <c r="KG2470" s="1"/>
      <c r="KH2470" s="67"/>
      <c r="KJ2470" s="66"/>
      <c r="KL2470" s="65"/>
      <c r="KN2470" s="53"/>
      <c r="KP2470" s="64"/>
      <c r="KR2470" s="63"/>
      <c r="KV2470" s="1"/>
      <c r="KW2470" s="34"/>
      <c r="KY2470" s="35"/>
      <c r="LA2470" s="36"/>
      <c r="LC2470" s="37"/>
      <c r="LQ2470" s="1"/>
      <c r="ME2470" s="34"/>
      <c r="MG2470" s="35"/>
      <c r="NO2470" s="36"/>
      <c r="NQ2470" s="37"/>
      <c r="PW2470" s="1"/>
      <c r="RQ2470" s="34"/>
      <c r="RS2470" s="35"/>
      <c r="TA2470" s="36"/>
      <c r="TC2470" s="51"/>
      <c r="VF2470" s="1"/>
      <c r="VT2470" s="1"/>
    </row>
    <row r="2471" spans="14:592" x14ac:dyDescent="0.3">
      <c r="N2471" s="1"/>
      <c r="O2471" s="34"/>
      <c r="Q2471" s="35"/>
      <c r="S2471" s="36"/>
      <c r="U2471" s="37"/>
      <c r="W2471" s="52"/>
      <c r="Y2471" s="53"/>
      <c r="AI2471" s="1"/>
      <c r="AM2471" s="59"/>
      <c r="AO2471" s="60"/>
      <c r="AW2471" s="34"/>
      <c r="AY2471" s="35"/>
      <c r="BJ2471" s="52"/>
      <c r="BL2471" s="53"/>
      <c r="BO2471" s="61"/>
      <c r="BQ2471" s="62"/>
      <c r="BW2471" s="59"/>
      <c r="BY2471" s="60"/>
      <c r="CG2471" s="36"/>
      <c r="CI2471" s="37"/>
      <c r="CT2471" s="52"/>
      <c r="CV2471" s="53"/>
      <c r="CY2471" s="61"/>
      <c r="DA2471" s="62"/>
      <c r="DG2471" s="59"/>
      <c r="DI2471" s="60"/>
      <c r="ED2471" s="52"/>
      <c r="EF2471" s="53"/>
      <c r="EI2471" s="61"/>
      <c r="EK2471" s="62"/>
      <c r="EY2471" s="1"/>
      <c r="FY2471" s="59"/>
      <c r="GA2471" s="60"/>
      <c r="GI2471" s="34"/>
      <c r="GK2471" s="35"/>
      <c r="GV2471" s="52"/>
      <c r="GX2471" s="53"/>
      <c r="HA2471" s="61"/>
      <c r="HC2471" s="62"/>
      <c r="HI2471" s="59"/>
      <c r="HK2471" s="60"/>
      <c r="HS2471" s="36"/>
      <c r="HU2471" s="37"/>
      <c r="IF2471" s="52"/>
      <c r="IH2471" s="53"/>
      <c r="IK2471" s="61"/>
      <c r="IM2471" s="62"/>
      <c r="IS2471" s="59"/>
      <c r="IU2471" s="60"/>
      <c r="JP2471" s="52"/>
      <c r="JR2471" s="53"/>
      <c r="JU2471" s="61"/>
      <c r="JW2471" s="62"/>
      <c r="JX2471" s="1"/>
      <c r="KG2471" s="1"/>
      <c r="KH2471" s="67"/>
      <c r="KJ2471" s="66"/>
      <c r="KL2471" s="65"/>
      <c r="KN2471" s="53"/>
      <c r="KP2471" s="64"/>
      <c r="KR2471" s="63"/>
      <c r="KV2471" s="1"/>
      <c r="KW2471" s="34"/>
      <c r="KY2471" s="35"/>
      <c r="LA2471" s="36"/>
      <c r="LC2471" s="37"/>
      <c r="LQ2471" s="1"/>
      <c r="ME2471" s="34"/>
      <c r="MG2471" s="35"/>
      <c r="NO2471" s="36"/>
      <c r="NQ2471" s="37"/>
      <c r="RQ2471" s="34"/>
      <c r="RS2471" s="35"/>
      <c r="TA2471" s="36"/>
      <c r="TC2471" s="51"/>
      <c r="VF2471" s="1"/>
      <c r="VT2471" s="1"/>
    </row>
    <row r="2472" spans="14:592" x14ac:dyDescent="0.3">
      <c r="N2472" s="1"/>
      <c r="O2472" s="34"/>
      <c r="Q2472" s="35"/>
      <c r="S2472" s="36"/>
      <c r="U2472" s="37"/>
      <c r="W2472" s="52"/>
      <c r="Y2472" s="53"/>
      <c r="AI2472" s="1"/>
      <c r="AM2472" s="59"/>
      <c r="AO2472" s="60"/>
      <c r="AW2472" s="34"/>
      <c r="AY2472" s="35"/>
      <c r="BJ2472" s="52"/>
      <c r="BL2472" s="53"/>
      <c r="BO2472" s="61"/>
      <c r="BQ2472" s="62"/>
      <c r="BW2472" s="59"/>
      <c r="BY2472" s="60"/>
      <c r="CG2472" s="36"/>
      <c r="CI2472" s="37"/>
      <c r="CT2472" s="52"/>
      <c r="CV2472" s="53"/>
      <c r="CY2472" s="61"/>
      <c r="DA2472" s="62"/>
      <c r="DG2472" s="59"/>
      <c r="DI2472" s="60"/>
      <c r="ED2472" s="52"/>
      <c r="EF2472" s="53"/>
      <c r="EI2472" s="61"/>
      <c r="EK2472" s="62"/>
      <c r="FY2472" s="59"/>
      <c r="GA2472" s="60"/>
      <c r="GI2472" s="34"/>
      <c r="GK2472" s="35"/>
      <c r="GV2472" s="52"/>
      <c r="GX2472" s="53"/>
      <c r="HA2472" s="61"/>
      <c r="HC2472" s="62"/>
      <c r="HI2472" s="59"/>
      <c r="HK2472" s="60"/>
      <c r="HS2472" s="36"/>
      <c r="HU2472" s="37"/>
      <c r="IF2472" s="52"/>
      <c r="IH2472" s="53"/>
      <c r="IK2472" s="61"/>
      <c r="IM2472" s="62"/>
      <c r="IS2472" s="59"/>
      <c r="IU2472" s="60"/>
      <c r="JP2472" s="52"/>
      <c r="JR2472" s="53"/>
      <c r="JU2472" s="61"/>
      <c r="JW2472" s="62"/>
      <c r="JX2472" s="1"/>
      <c r="KG2472" s="1"/>
      <c r="KH2472" s="67"/>
      <c r="KJ2472" s="66"/>
      <c r="KL2472" s="65"/>
      <c r="KN2472" s="53"/>
      <c r="KP2472" s="64"/>
      <c r="KR2472" s="63"/>
      <c r="KV2472" s="1"/>
      <c r="KW2472" s="34"/>
      <c r="KY2472" s="35"/>
      <c r="LA2472" s="36"/>
      <c r="LC2472" s="37"/>
      <c r="LQ2472" s="1"/>
      <c r="ME2472" s="34"/>
      <c r="MG2472" s="35"/>
      <c r="NO2472" s="36"/>
      <c r="NQ2472" s="37"/>
      <c r="PW2472" s="1"/>
      <c r="RQ2472" s="34"/>
      <c r="RS2472" s="35"/>
      <c r="TA2472" s="36"/>
      <c r="TC2472" s="51"/>
      <c r="VF2472" s="1"/>
      <c r="VT2472" s="1"/>
    </row>
    <row r="2473" spans="14:592" x14ac:dyDescent="0.3">
      <c r="N2473" s="1"/>
      <c r="O2473" s="34"/>
      <c r="Q2473" s="35"/>
      <c r="S2473" s="36"/>
      <c r="U2473" s="37"/>
      <c r="W2473" s="52"/>
      <c r="Y2473" s="53"/>
      <c r="AI2473" s="1"/>
      <c r="AM2473" s="59"/>
      <c r="AO2473" s="60"/>
      <c r="AW2473" s="34"/>
      <c r="AY2473" s="35"/>
      <c r="BJ2473" s="52"/>
      <c r="BL2473" s="53"/>
      <c r="BO2473" s="61"/>
      <c r="BQ2473" s="62"/>
      <c r="BW2473" s="59"/>
      <c r="BY2473" s="60"/>
      <c r="CG2473" s="36"/>
      <c r="CI2473" s="37"/>
      <c r="CT2473" s="52"/>
      <c r="CV2473" s="53"/>
      <c r="CY2473" s="61"/>
      <c r="DA2473" s="62"/>
      <c r="DG2473" s="59"/>
      <c r="DI2473" s="60"/>
      <c r="ED2473" s="52"/>
      <c r="EF2473" s="53"/>
      <c r="EI2473" s="61"/>
      <c r="EK2473" s="62"/>
      <c r="EY2473" s="1"/>
      <c r="FY2473" s="59"/>
      <c r="GA2473" s="60"/>
      <c r="GI2473" s="34"/>
      <c r="GK2473" s="35"/>
      <c r="GV2473" s="52"/>
      <c r="GX2473" s="53"/>
      <c r="HA2473" s="61"/>
      <c r="HC2473" s="62"/>
      <c r="HI2473" s="59"/>
      <c r="HK2473" s="60"/>
      <c r="HS2473" s="36"/>
      <c r="HU2473" s="37"/>
      <c r="IF2473" s="52"/>
      <c r="IH2473" s="53"/>
      <c r="IK2473" s="61"/>
      <c r="IM2473" s="62"/>
      <c r="IS2473" s="59"/>
      <c r="IU2473" s="60"/>
      <c r="JP2473" s="52"/>
      <c r="JR2473" s="53"/>
      <c r="JU2473" s="61"/>
      <c r="JW2473" s="62"/>
      <c r="JX2473" s="1"/>
      <c r="KG2473" s="1"/>
      <c r="KH2473" s="67"/>
      <c r="KJ2473" s="66"/>
      <c r="KL2473" s="65"/>
      <c r="KN2473" s="53"/>
      <c r="KP2473" s="64"/>
      <c r="KR2473" s="63"/>
      <c r="KV2473" s="1"/>
      <c r="KW2473" s="34"/>
      <c r="KY2473" s="35"/>
      <c r="LA2473" s="36"/>
      <c r="LC2473" s="37"/>
      <c r="LQ2473" s="1"/>
      <c r="ME2473" s="34"/>
      <c r="MG2473" s="35"/>
      <c r="NO2473" s="36"/>
      <c r="NQ2473" s="37"/>
      <c r="RQ2473" s="34"/>
      <c r="RS2473" s="35"/>
      <c r="TA2473" s="36"/>
      <c r="TC2473" s="51"/>
      <c r="VF2473" s="1"/>
      <c r="VT2473" s="1"/>
    </row>
    <row r="2474" spans="14:592" x14ac:dyDescent="0.3">
      <c r="N2474" s="1"/>
      <c r="O2474" s="34"/>
      <c r="Q2474" s="35"/>
      <c r="S2474" s="36"/>
      <c r="U2474" s="37"/>
      <c r="W2474" s="52"/>
      <c r="Y2474" s="53"/>
      <c r="AI2474" s="1"/>
      <c r="AM2474" s="59"/>
      <c r="AO2474" s="60"/>
      <c r="AW2474" s="34"/>
      <c r="AY2474" s="35"/>
      <c r="BJ2474" s="52"/>
      <c r="BL2474" s="53"/>
      <c r="BO2474" s="61"/>
      <c r="BQ2474" s="62"/>
      <c r="BW2474" s="59"/>
      <c r="BY2474" s="60"/>
      <c r="CG2474" s="36"/>
      <c r="CI2474" s="37"/>
      <c r="CT2474" s="52"/>
      <c r="CV2474" s="53"/>
      <c r="CY2474" s="61"/>
      <c r="DA2474" s="62"/>
      <c r="DG2474" s="59"/>
      <c r="DI2474" s="60"/>
      <c r="ED2474" s="52"/>
      <c r="EF2474" s="53"/>
      <c r="EI2474" s="61"/>
      <c r="EK2474" s="62"/>
      <c r="FY2474" s="59"/>
      <c r="GA2474" s="60"/>
      <c r="GI2474" s="34"/>
      <c r="GK2474" s="35"/>
      <c r="GV2474" s="52"/>
      <c r="GX2474" s="53"/>
      <c r="HA2474" s="61"/>
      <c r="HC2474" s="62"/>
      <c r="HI2474" s="59"/>
      <c r="HK2474" s="60"/>
      <c r="HS2474" s="36"/>
      <c r="HU2474" s="37"/>
      <c r="IF2474" s="52"/>
      <c r="IH2474" s="53"/>
      <c r="IK2474" s="61"/>
      <c r="IM2474" s="62"/>
      <c r="IS2474" s="59"/>
      <c r="IU2474" s="60"/>
      <c r="JP2474" s="52"/>
      <c r="JR2474" s="53"/>
      <c r="JU2474" s="61"/>
      <c r="JW2474" s="62"/>
      <c r="JX2474" s="1"/>
      <c r="KG2474" s="1"/>
      <c r="KH2474" s="67"/>
      <c r="KJ2474" s="66"/>
      <c r="KL2474" s="65"/>
      <c r="KN2474" s="53"/>
      <c r="KP2474" s="64"/>
      <c r="KR2474" s="63"/>
      <c r="KV2474" s="1"/>
      <c r="KW2474" s="34"/>
      <c r="KY2474" s="35"/>
      <c r="LA2474" s="36"/>
      <c r="LC2474" s="37"/>
      <c r="LQ2474" s="1"/>
      <c r="ME2474" s="34"/>
      <c r="MG2474" s="35"/>
      <c r="NO2474" s="36"/>
      <c r="NQ2474" s="37"/>
      <c r="PW2474" s="1"/>
      <c r="RQ2474" s="34"/>
      <c r="RS2474" s="35"/>
      <c r="TA2474" s="36"/>
      <c r="TC2474" s="51"/>
      <c r="VF2474" s="1"/>
      <c r="VT2474" s="1"/>
    </row>
    <row r="2475" spans="14:592" x14ac:dyDescent="0.3">
      <c r="N2475" s="1"/>
      <c r="O2475" s="34"/>
      <c r="Q2475" s="35"/>
      <c r="S2475" s="36"/>
      <c r="U2475" s="37"/>
      <c r="W2475" s="52"/>
      <c r="Y2475" s="53"/>
      <c r="AI2475" s="1"/>
      <c r="AM2475" s="59"/>
      <c r="AO2475" s="60"/>
      <c r="AW2475" s="34"/>
      <c r="AY2475" s="35"/>
      <c r="BJ2475" s="52"/>
      <c r="BL2475" s="53"/>
      <c r="BO2475" s="61"/>
      <c r="BQ2475" s="62"/>
      <c r="BW2475" s="59"/>
      <c r="BY2475" s="60"/>
      <c r="CG2475" s="36"/>
      <c r="CI2475" s="37"/>
      <c r="CT2475" s="52"/>
      <c r="CV2475" s="53"/>
      <c r="CY2475" s="61"/>
      <c r="DA2475" s="62"/>
      <c r="DG2475" s="59"/>
      <c r="DI2475" s="60"/>
      <c r="ED2475" s="52"/>
      <c r="EF2475" s="53"/>
      <c r="EI2475" s="61"/>
      <c r="EK2475" s="62"/>
      <c r="EY2475" s="1"/>
      <c r="FY2475" s="59"/>
      <c r="GA2475" s="60"/>
      <c r="GI2475" s="34"/>
      <c r="GK2475" s="35"/>
      <c r="GV2475" s="52"/>
      <c r="GX2475" s="53"/>
      <c r="HA2475" s="61"/>
      <c r="HC2475" s="62"/>
      <c r="HI2475" s="59"/>
      <c r="HK2475" s="60"/>
      <c r="HS2475" s="36"/>
      <c r="HU2475" s="37"/>
      <c r="IF2475" s="52"/>
      <c r="IH2475" s="53"/>
      <c r="IK2475" s="61"/>
      <c r="IM2475" s="62"/>
      <c r="IS2475" s="59"/>
      <c r="IU2475" s="60"/>
      <c r="JP2475" s="52"/>
      <c r="JR2475" s="53"/>
      <c r="JU2475" s="61"/>
      <c r="JW2475" s="62"/>
      <c r="JX2475" s="1"/>
      <c r="KG2475" s="1"/>
      <c r="KH2475" s="67"/>
      <c r="KJ2475" s="66"/>
      <c r="KL2475" s="65"/>
      <c r="KN2475" s="53"/>
      <c r="KP2475" s="64"/>
      <c r="KR2475" s="63"/>
      <c r="KV2475" s="1"/>
      <c r="KW2475" s="34"/>
      <c r="KY2475" s="35"/>
      <c r="LA2475" s="36"/>
      <c r="LC2475" s="37"/>
      <c r="LQ2475" s="1"/>
      <c r="ME2475" s="34"/>
      <c r="MG2475" s="35"/>
      <c r="NO2475" s="36"/>
      <c r="NQ2475" s="37"/>
      <c r="RQ2475" s="34"/>
      <c r="RS2475" s="35"/>
      <c r="TA2475" s="36"/>
      <c r="TC2475" s="51"/>
      <c r="VF2475" s="1"/>
      <c r="VT2475" s="1"/>
    </row>
    <row r="2476" spans="14:592" x14ac:dyDescent="0.3">
      <c r="N2476" s="1"/>
      <c r="O2476" s="34"/>
      <c r="Q2476" s="35"/>
      <c r="S2476" s="36"/>
      <c r="U2476" s="37"/>
      <c r="W2476" s="52"/>
      <c r="Y2476" s="53"/>
      <c r="AI2476" s="1"/>
      <c r="AM2476" s="59"/>
      <c r="AO2476" s="60"/>
      <c r="AW2476" s="34"/>
      <c r="AY2476" s="35"/>
      <c r="BJ2476" s="52"/>
      <c r="BL2476" s="53"/>
      <c r="BO2476" s="61"/>
      <c r="BQ2476" s="62"/>
      <c r="BW2476" s="59"/>
      <c r="BY2476" s="60"/>
      <c r="CG2476" s="36"/>
      <c r="CI2476" s="37"/>
      <c r="CT2476" s="52"/>
      <c r="CV2476" s="53"/>
      <c r="CY2476" s="61"/>
      <c r="DA2476" s="62"/>
      <c r="DG2476" s="59"/>
      <c r="DI2476" s="60"/>
      <c r="ED2476" s="52"/>
      <c r="EF2476" s="53"/>
      <c r="EI2476" s="61"/>
      <c r="EK2476" s="62"/>
      <c r="FY2476" s="59"/>
      <c r="GA2476" s="60"/>
      <c r="GI2476" s="34"/>
      <c r="GK2476" s="35"/>
      <c r="GV2476" s="52"/>
      <c r="GX2476" s="53"/>
      <c r="HA2476" s="61"/>
      <c r="HC2476" s="62"/>
      <c r="HI2476" s="59"/>
      <c r="HK2476" s="60"/>
      <c r="HS2476" s="36"/>
      <c r="HU2476" s="37"/>
      <c r="IF2476" s="52"/>
      <c r="IH2476" s="53"/>
      <c r="IK2476" s="61"/>
      <c r="IM2476" s="62"/>
      <c r="IS2476" s="59"/>
      <c r="IU2476" s="60"/>
      <c r="JP2476" s="52"/>
      <c r="JR2476" s="53"/>
      <c r="JU2476" s="61"/>
      <c r="JW2476" s="62"/>
      <c r="JX2476" s="1"/>
      <c r="KG2476" s="1"/>
      <c r="KH2476" s="67"/>
      <c r="KJ2476" s="66"/>
      <c r="KL2476" s="65"/>
      <c r="KN2476" s="53"/>
      <c r="KP2476" s="64"/>
      <c r="KR2476" s="63"/>
      <c r="KV2476" s="1"/>
      <c r="KW2476" s="34"/>
      <c r="KY2476" s="35"/>
      <c r="LA2476" s="36"/>
      <c r="LC2476" s="37"/>
      <c r="LQ2476" s="1"/>
      <c r="ME2476" s="34"/>
      <c r="MG2476" s="35"/>
      <c r="NO2476" s="36"/>
      <c r="NQ2476" s="37"/>
      <c r="PW2476" s="1"/>
      <c r="RQ2476" s="34"/>
      <c r="RS2476" s="35"/>
      <c r="TA2476" s="36"/>
      <c r="TC2476" s="51"/>
      <c r="VF2476" s="1"/>
      <c r="VT2476" s="1"/>
    </row>
    <row r="2477" spans="14:592" x14ac:dyDescent="0.3">
      <c r="N2477" s="1"/>
      <c r="O2477" s="34"/>
      <c r="Q2477" s="35"/>
      <c r="S2477" s="36"/>
      <c r="U2477" s="37"/>
      <c r="W2477" s="52"/>
      <c r="Y2477" s="53"/>
      <c r="AI2477" s="1"/>
      <c r="AM2477" s="59"/>
      <c r="AO2477" s="60"/>
      <c r="AW2477" s="34"/>
      <c r="AY2477" s="35"/>
      <c r="BJ2477" s="52"/>
      <c r="BL2477" s="53"/>
      <c r="BM2477" s="53"/>
      <c r="BN2477" s="53"/>
      <c r="BO2477" s="53"/>
      <c r="BP2477" s="53"/>
      <c r="BQ2477" s="53"/>
      <c r="BR2477" s="53"/>
      <c r="BS2477" s="53"/>
      <c r="BT2477" s="53"/>
      <c r="BU2477" s="53"/>
      <c r="BV2477" s="53"/>
      <c r="BW2477" s="59"/>
      <c r="BX2477" s="53"/>
      <c r="BY2477" s="60"/>
      <c r="BZ2477" s="53"/>
      <c r="CA2477" s="53"/>
      <c r="CB2477" s="53"/>
      <c r="CC2477" s="53"/>
      <c r="CD2477" s="53"/>
      <c r="CE2477" s="53"/>
      <c r="CF2477" s="53"/>
      <c r="CG2477" s="36"/>
      <c r="CH2477" s="53"/>
      <c r="CI2477" s="37"/>
      <c r="CJ2477" s="53"/>
      <c r="CK2477" s="53"/>
      <c r="CL2477" s="53"/>
      <c r="CM2477" s="53"/>
      <c r="CN2477" s="53"/>
      <c r="CO2477" s="53"/>
      <c r="CP2477" s="53"/>
      <c r="CQ2477" s="53"/>
      <c r="CR2477" s="53"/>
      <c r="CS2477" s="53"/>
      <c r="CT2477" s="52"/>
      <c r="CU2477" s="53"/>
      <c r="CV2477" s="53"/>
      <c r="CW2477" s="53"/>
      <c r="CX2477" s="53"/>
      <c r="CY2477" s="53"/>
      <c r="CZ2477" s="53"/>
      <c r="DA2477" s="53"/>
      <c r="DB2477" s="53"/>
      <c r="DC2477" s="53"/>
      <c r="DD2477" s="53"/>
      <c r="DE2477" s="53"/>
      <c r="DF2477" s="53"/>
      <c r="DG2477" s="59"/>
      <c r="DH2477" s="53"/>
      <c r="DI2477" s="60"/>
      <c r="DJ2477" s="53"/>
      <c r="DK2477" s="53"/>
      <c r="DL2477" s="53"/>
      <c r="DM2477" s="53"/>
      <c r="DN2477" s="53"/>
      <c r="DO2477" s="53"/>
      <c r="DP2477" s="53"/>
      <c r="DQ2477" s="53"/>
      <c r="DR2477" s="53"/>
      <c r="DS2477" s="53"/>
      <c r="DT2477" s="53"/>
      <c r="DU2477" s="53"/>
      <c r="DV2477" s="53"/>
      <c r="DW2477" s="53"/>
      <c r="DX2477" s="53"/>
      <c r="DY2477" s="53"/>
      <c r="DZ2477" s="53"/>
      <c r="EA2477" s="53"/>
      <c r="EB2477" s="53"/>
      <c r="EC2477" s="53"/>
      <c r="ED2477" s="52"/>
      <c r="EE2477" s="53"/>
      <c r="EF2477" s="53"/>
      <c r="EI2477" s="61"/>
      <c r="EK2477" s="62"/>
      <c r="EY2477" s="1"/>
      <c r="FY2477" s="59"/>
      <c r="GA2477" s="60"/>
      <c r="GI2477" s="34"/>
      <c r="GK2477" s="35"/>
      <c r="GV2477" s="52"/>
      <c r="GX2477" s="53"/>
      <c r="GY2477" s="53"/>
      <c r="GZ2477" s="53"/>
      <c r="HA2477" s="53"/>
      <c r="HB2477" s="53"/>
      <c r="HC2477" s="53"/>
      <c r="HD2477" s="53"/>
      <c r="HE2477" s="53"/>
      <c r="HF2477" s="53"/>
      <c r="HG2477" s="53"/>
      <c r="HH2477" s="53"/>
      <c r="HI2477" s="59"/>
      <c r="HJ2477" s="53"/>
      <c r="HK2477" s="60"/>
      <c r="HL2477" s="53"/>
      <c r="HM2477" s="53"/>
      <c r="HN2477" s="53"/>
      <c r="HO2477" s="53"/>
      <c r="HP2477" s="53"/>
      <c r="HQ2477" s="53"/>
      <c r="HR2477" s="53"/>
      <c r="HS2477" s="36"/>
      <c r="HT2477" s="53"/>
      <c r="HU2477" s="37"/>
      <c r="HV2477" s="53"/>
      <c r="HW2477" s="53"/>
      <c r="HX2477" s="53"/>
      <c r="HY2477" s="53"/>
      <c r="HZ2477" s="53"/>
      <c r="IA2477" s="53"/>
      <c r="IB2477" s="53"/>
      <c r="IC2477" s="53"/>
      <c r="ID2477" s="53"/>
      <c r="IE2477" s="53"/>
      <c r="IF2477" s="52"/>
      <c r="IG2477" s="53"/>
      <c r="IH2477" s="53"/>
      <c r="II2477" s="53"/>
      <c r="IJ2477" s="53"/>
      <c r="IK2477" s="53"/>
      <c r="IL2477" s="53"/>
      <c r="IM2477" s="53"/>
      <c r="IN2477" s="53"/>
      <c r="IO2477" s="53"/>
      <c r="IP2477" s="53"/>
      <c r="IQ2477" s="53"/>
      <c r="IR2477" s="53"/>
      <c r="IS2477" s="59"/>
      <c r="IT2477" s="53"/>
      <c r="IU2477" s="60"/>
      <c r="IV2477" s="53"/>
      <c r="IW2477" s="53"/>
      <c r="IX2477" s="53"/>
      <c r="IY2477" s="53"/>
      <c r="IZ2477" s="53"/>
      <c r="JA2477" s="53"/>
      <c r="JB2477" s="53"/>
      <c r="JC2477" s="53"/>
      <c r="JD2477" s="53"/>
      <c r="JE2477" s="53"/>
      <c r="JF2477" s="53"/>
      <c r="JG2477" s="53"/>
      <c r="JH2477" s="53"/>
      <c r="JI2477" s="53"/>
      <c r="JJ2477" s="53"/>
      <c r="JK2477" s="53"/>
      <c r="JL2477" s="53"/>
      <c r="JM2477" s="53"/>
      <c r="JN2477" s="53"/>
      <c r="JO2477" s="53"/>
      <c r="JP2477" s="52"/>
      <c r="JQ2477" s="53"/>
      <c r="JR2477" s="53"/>
      <c r="JU2477" s="61"/>
      <c r="JW2477" s="62"/>
      <c r="JX2477" s="1"/>
      <c r="KG2477" s="1"/>
      <c r="KH2477" s="67"/>
      <c r="KJ2477" s="66"/>
      <c r="KL2477" s="65"/>
      <c r="KN2477" s="53"/>
      <c r="KP2477" s="64"/>
      <c r="KR2477" s="63"/>
      <c r="KV2477" s="1"/>
      <c r="KW2477" s="34"/>
      <c r="KY2477" s="35"/>
      <c r="LA2477" s="36"/>
      <c r="LC2477" s="37"/>
      <c r="LQ2477" s="1"/>
      <c r="ME2477" s="34"/>
      <c r="MG2477" s="35"/>
      <c r="NO2477" s="36"/>
      <c r="NQ2477" s="37"/>
      <c r="RQ2477" s="34"/>
      <c r="RS2477" s="35"/>
      <c r="TA2477" s="36"/>
      <c r="TC2477" s="51"/>
      <c r="VF2477" s="1"/>
      <c r="VT2477" s="1"/>
    </row>
    <row r="2478" spans="14:592" x14ac:dyDescent="0.3">
      <c r="N2478" s="1"/>
      <c r="O2478" s="34"/>
      <c r="Q2478" s="35"/>
      <c r="S2478" s="36"/>
      <c r="U2478" s="37"/>
      <c r="W2478" s="52"/>
      <c r="Y2478" s="53"/>
      <c r="AI2478" s="1"/>
      <c r="AM2478" s="59"/>
      <c r="AO2478" s="60"/>
      <c r="AW2478" s="34"/>
      <c r="AY2478" s="35"/>
      <c r="BJ2478" s="52"/>
      <c r="BL2478" s="53"/>
      <c r="BM2478" s="53"/>
      <c r="BN2478" s="53"/>
      <c r="BO2478" s="53"/>
      <c r="BP2478" s="53"/>
      <c r="BQ2478" s="53"/>
      <c r="BR2478" s="53"/>
      <c r="BS2478" s="53"/>
      <c r="BT2478" s="53"/>
      <c r="BU2478" s="53"/>
      <c r="BV2478" s="53"/>
      <c r="BW2478" s="59"/>
      <c r="BX2478" s="53"/>
      <c r="BY2478" s="60"/>
      <c r="BZ2478" s="53"/>
      <c r="CA2478" s="53"/>
      <c r="CB2478" s="53"/>
      <c r="CC2478" s="53"/>
      <c r="CD2478" s="53"/>
      <c r="CE2478" s="53"/>
      <c r="CF2478" s="53"/>
      <c r="CG2478" s="36"/>
      <c r="CH2478" s="53"/>
      <c r="CI2478" s="37"/>
      <c r="CJ2478" s="53"/>
      <c r="CK2478" s="53"/>
      <c r="CL2478" s="53"/>
      <c r="CM2478" s="53"/>
      <c r="CN2478" s="53"/>
      <c r="CO2478" s="53"/>
      <c r="CP2478" s="53"/>
      <c r="CQ2478" s="53"/>
      <c r="CR2478" s="53"/>
      <c r="CS2478" s="53"/>
      <c r="CT2478" s="52"/>
      <c r="CU2478" s="53"/>
      <c r="CV2478" s="53"/>
      <c r="CW2478" s="53"/>
      <c r="CX2478" s="53"/>
      <c r="CY2478" s="53"/>
      <c r="CZ2478" s="53"/>
      <c r="DA2478" s="53"/>
      <c r="DB2478" s="53"/>
      <c r="DC2478" s="53"/>
      <c r="DD2478" s="53"/>
      <c r="DE2478" s="53"/>
      <c r="DF2478" s="53"/>
      <c r="DG2478" s="59"/>
      <c r="DH2478" s="53"/>
      <c r="DI2478" s="60"/>
      <c r="DJ2478" s="53"/>
      <c r="DK2478" s="53"/>
      <c r="DL2478" s="53"/>
      <c r="DM2478" s="53"/>
      <c r="DN2478" s="53"/>
      <c r="DO2478" s="53"/>
      <c r="DP2478" s="53"/>
      <c r="DQ2478" s="53"/>
      <c r="DR2478" s="53"/>
      <c r="DS2478" s="53"/>
      <c r="DT2478" s="53"/>
      <c r="DU2478" s="53"/>
      <c r="DV2478" s="53"/>
      <c r="DW2478" s="53"/>
      <c r="DX2478" s="53"/>
      <c r="DY2478" s="53"/>
      <c r="DZ2478" s="53"/>
      <c r="EA2478" s="53"/>
      <c r="EB2478" s="53"/>
      <c r="EC2478" s="53"/>
      <c r="ED2478" s="52"/>
      <c r="EE2478" s="53"/>
      <c r="EF2478" s="53"/>
      <c r="EI2478" s="61"/>
      <c r="EK2478" s="62"/>
      <c r="FY2478" s="59"/>
      <c r="GA2478" s="60"/>
      <c r="GI2478" s="34"/>
      <c r="GK2478" s="35"/>
      <c r="GV2478" s="52"/>
      <c r="GX2478" s="53"/>
      <c r="GY2478" s="53"/>
      <c r="GZ2478" s="53"/>
      <c r="HA2478" s="53"/>
      <c r="HB2478" s="53"/>
      <c r="HC2478" s="53"/>
      <c r="HD2478" s="53"/>
      <c r="HE2478" s="53"/>
      <c r="HF2478" s="53"/>
      <c r="HG2478" s="53"/>
      <c r="HH2478" s="53"/>
      <c r="HI2478" s="59"/>
      <c r="HJ2478" s="53"/>
      <c r="HK2478" s="60"/>
      <c r="HL2478" s="53"/>
      <c r="HM2478" s="53"/>
      <c r="HN2478" s="53"/>
      <c r="HO2478" s="53"/>
      <c r="HP2478" s="53"/>
      <c r="HQ2478" s="53"/>
      <c r="HR2478" s="53"/>
      <c r="HS2478" s="36"/>
      <c r="HT2478" s="53"/>
      <c r="HU2478" s="37"/>
      <c r="HV2478" s="53"/>
      <c r="HW2478" s="53"/>
      <c r="HX2478" s="53"/>
      <c r="HY2478" s="53"/>
      <c r="HZ2478" s="53"/>
      <c r="IA2478" s="53"/>
      <c r="IB2478" s="53"/>
      <c r="IC2478" s="53"/>
      <c r="ID2478" s="53"/>
      <c r="IE2478" s="53"/>
      <c r="IF2478" s="52"/>
      <c r="IG2478" s="53"/>
      <c r="IH2478" s="53"/>
      <c r="II2478" s="53"/>
      <c r="IJ2478" s="53"/>
      <c r="IK2478" s="53"/>
      <c r="IL2478" s="53"/>
      <c r="IM2478" s="53"/>
      <c r="IN2478" s="53"/>
      <c r="IO2478" s="53"/>
      <c r="IP2478" s="53"/>
      <c r="IQ2478" s="53"/>
      <c r="IR2478" s="53"/>
      <c r="IS2478" s="59"/>
      <c r="IT2478" s="53"/>
      <c r="IU2478" s="60"/>
      <c r="IV2478" s="53"/>
      <c r="IW2478" s="53"/>
      <c r="IX2478" s="53"/>
      <c r="IY2478" s="53"/>
      <c r="IZ2478" s="53"/>
      <c r="JA2478" s="53"/>
      <c r="JB2478" s="53"/>
      <c r="JC2478" s="53"/>
      <c r="JD2478" s="53"/>
      <c r="JE2478" s="53"/>
      <c r="JF2478" s="53"/>
      <c r="JG2478" s="53"/>
      <c r="JH2478" s="53"/>
      <c r="JI2478" s="53"/>
      <c r="JJ2478" s="53"/>
      <c r="JK2478" s="53"/>
      <c r="JL2478" s="53"/>
      <c r="JM2478" s="53"/>
      <c r="JN2478" s="53"/>
      <c r="JO2478" s="53"/>
      <c r="JP2478" s="52"/>
      <c r="JQ2478" s="53"/>
      <c r="JR2478" s="53"/>
      <c r="JU2478" s="61"/>
      <c r="JW2478" s="62"/>
      <c r="JX2478" s="1"/>
      <c r="KG2478" s="1"/>
      <c r="KH2478" s="67"/>
      <c r="KJ2478" s="66"/>
      <c r="KL2478" s="65"/>
      <c r="KN2478" s="53"/>
      <c r="KP2478" s="64"/>
      <c r="KR2478" s="63"/>
      <c r="KV2478" s="1"/>
      <c r="KW2478" s="34"/>
      <c r="KY2478" s="35"/>
      <c r="LA2478" s="36"/>
      <c r="LC2478" s="37"/>
      <c r="LQ2478" s="1"/>
      <c r="ME2478" s="34"/>
      <c r="MG2478" s="35"/>
      <c r="NO2478" s="36"/>
      <c r="NQ2478" s="37"/>
      <c r="PW2478" s="1"/>
      <c r="RQ2478" s="34"/>
      <c r="RS2478" s="35"/>
      <c r="TA2478" s="36"/>
      <c r="TC2478" s="51"/>
      <c r="VF2478" s="1"/>
      <c r="VT2478" s="1"/>
    </row>
    <row r="2479" spans="14:592" x14ac:dyDescent="0.3">
      <c r="N2479" s="1"/>
      <c r="O2479" s="34"/>
      <c r="Q2479" s="35"/>
      <c r="S2479" s="36"/>
      <c r="U2479" s="37"/>
      <c r="W2479" s="52"/>
      <c r="Y2479" s="53"/>
      <c r="AI2479" s="1"/>
      <c r="AM2479" s="59"/>
      <c r="AO2479" s="60"/>
      <c r="AW2479" s="34"/>
      <c r="AY2479" s="35"/>
      <c r="BJ2479" s="52"/>
      <c r="BO2479" s="61"/>
      <c r="BQ2479" s="62"/>
      <c r="BW2479" s="59"/>
      <c r="BY2479" s="60"/>
      <c r="CG2479" s="36"/>
      <c r="CI2479" s="37"/>
      <c r="CT2479" s="52"/>
      <c r="CY2479" s="61"/>
      <c r="DA2479" s="62"/>
      <c r="DG2479" s="59"/>
      <c r="DI2479" s="60"/>
      <c r="DS2479" s="53"/>
      <c r="ED2479" s="52"/>
      <c r="EI2479" s="61"/>
      <c r="EK2479" s="62"/>
      <c r="EY2479" s="1"/>
      <c r="FY2479" s="59"/>
      <c r="GA2479" s="60"/>
      <c r="GI2479" s="34"/>
      <c r="GK2479" s="35"/>
      <c r="GV2479" s="52"/>
      <c r="HA2479" s="61"/>
      <c r="HC2479" s="62"/>
      <c r="HI2479" s="59"/>
      <c r="HK2479" s="60"/>
      <c r="HS2479" s="36"/>
      <c r="HU2479" s="37"/>
      <c r="IF2479" s="52"/>
      <c r="IK2479" s="61"/>
      <c r="IM2479" s="62"/>
      <c r="IS2479" s="59"/>
      <c r="IU2479" s="60"/>
      <c r="JE2479" s="53"/>
      <c r="JP2479" s="52"/>
      <c r="JU2479" s="61"/>
      <c r="JW2479" s="62"/>
      <c r="JX2479" s="1"/>
      <c r="KG2479" s="1"/>
      <c r="KH2479" s="67"/>
      <c r="KJ2479" s="66"/>
      <c r="KL2479" s="65"/>
      <c r="KN2479" s="53"/>
      <c r="KP2479" s="64"/>
      <c r="KR2479" s="63"/>
      <c r="KV2479" s="1"/>
      <c r="KW2479" s="34"/>
      <c r="KY2479" s="35"/>
      <c r="LA2479" s="36"/>
      <c r="LC2479" s="37"/>
      <c r="LQ2479" s="1"/>
      <c r="ME2479" s="34"/>
      <c r="MG2479" s="35"/>
      <c r="NO2479" s="36"/>
      <c r="NQ2479" s="37"/>
      <c r="RQ2479" s="34"/>
      <c r="RS2479" s="35"/>
      <c r="TA2479" s="36"/>
      <c r="TC2479" s="51"/>
      <c r="VF2479" s="1"/>
      <c r="VT2479" s="1"/>
    </row>
    <row r="2480" spans="14:592" x14ac:dyDescent="0.3">
      <c r="N2480" s="1"/>
      <c r="O2480" s="34"/>
      <c r="Q2480" s="35"/>
      <c r="S2480" s="36"/>
      <c r="U2480" s="37"/>
      <c r="W2480" s="52"/>
      <c r="Y2480" s="53"/>
      <c r="AI2480" s="1"/>
      <c r="AM2480" s="59"/>
      <c r="AO2480" s="60"/>
      <c r="AW2480" s="34"/>
      <c r="AY2480" s="35"/>
      <c r="BJ2480" s="52"/>
      <c r="BK2480" s="52"/>
      <c r="BL2480" s="52"/>
      <c r="BM2480" s="52"/>
      <c r="BN2480" s="52"/>
      <c r="BO2480" s="52"/>
      <c r="BP2480" s="52"/>
      <c r="BQ2480" s="52"/>
      <c r="BR2480" s="52"/>
      <c r="BS2480" s="52"/>
      <c r="BT2480" s="52"/>
      <c r="BU2480" s="52"/>
      <c r="BV2480" s="52"/>
      <c r="BW2480" s="59"/>
      <c r="BX2480" s="52"/>
      <c r="BY2480" s="60"/>
      <c r="BZ2480" s="52"/>
      <c r="CA2480" s="52"/>
      <c r="CB2480" s="52"/>
      <c r="CC2480" s="52"/>
      <c r="CD2480" s="52"/>
      <c r="CE2480" s="52"/>
      <c r="CF2480" s="52"/>
      <c r="CG2480" s="36"/>
      <c r="CH2480" s="52"/>
      <c r="CI2480" s="37"/>
      <c r="CJ2480" s="52"/>
      <c r="CK2480" s="52"/>
      <c r="CL2480" s="52"/>
      <c r="CM2480" s="52"/>
      <c r="CN2480" s="52"/>
      <c r="CO2480" s="52"/>
      <c r="CP2480" s="52"/>
      <c r="CQ2480" s="52"/>
      <c r="CR2480" s="52"/>
      <c r="CS2480" s="52"/>
      <c r="CT2480" s="52"/>
      <c r="CU2480" s="52"/>
      <c r="CV2480" s="52"/>
      <c r="CW2480" s="52"/>
      <c r="CX2480" s="52"/>
      <c r="CY2480" s="52"/>
      <c r="CZ2480" s="52"/>
      <c r="DA2480" s="52"/>
      <c r="DB2480" s="52"/>
      <c r="DC2480" s="52"/>
      <c r="DD2480" s="52"/>
      <c r="DE2480" s="52"/>
      <c r="DF2480" s="52"/>
      <c r="DG2480" s="59"/>
      <c r="DH2480" s="52"/>
      <c r="DI2480" s="60"/>
      <c r="DJ2480" s="52"/>
      <c r="DK2480" s="52"/>
      <c r="DL2480" s="52"/>
      <c r="DM2480" s="52"/>
      <c r="DN2480" s="52"/>
      <c r="DO2480" s="52"/>
      <c r="DP2480" s="52"/>
      <c r="DQ2480" s="52"/>
      <c r="DR2480" s="52"/>
      <c r="DS2480" s="52"/>
      <c r="DT2480" s="52"/>
      <c r="DU2480" s="52"/>
      <c r="DV2480" s="52"/>
      <c r="DW2480" s="52"/>
      <c r="DX2480" s="52"/>
      <c r="DY2480" s="52"/>
      <c r="DZ2480" s="52"/>
      <c r="EA2480" s="52"/>
      <c r="EB2480" s="52"/>
      <c r="EC2480" s="52"/>
      <c r="ED2480" s="52"/>
      <c r="EI2480" s="61"/>
      <c r="EK2480" s="62"/>
      <c r="FY2480" s="59"/>
      <c r="GA2480" s="60"/>
      <c r="GI2480" s="34"/>
      <c r="GK2480" s="35"/>
      <c r="GV2480" s="52"/>
      <c r="GW2480" s="52"/>
      <c r="GX2480" s="52"/>
      <c r="GY2480" s="52"/>
      <c r="GZ2480" s="52"/>
      <c r="HA2480" s="52"/>
      <c r="HB2480" s="52"/>
      <c r="HC2480" s="52"/>
      <c r="HD2480" s="52"/>
      <c r="HE2480" s="52"/>
      <c r="HF2480" s="52"/>
      <c r="HG2480" s="52"/>
      <c r="HH2480" s="52"/>
      <c r="HI2480" s="59"/>
      <c r="HJ2480" s="52"/>
      <c r="HK2480" s="60"/>
      <c r="HL2480" s="52"/>
      <c r="HM2480" s="52"/>
      <c r="HN2480" s="52"/>
      <c r="HO2480" s="52"/>
      <c r="HP2480" s="52"/>
      <c r="HQ2480" s="52"/>
      <c r="HR2480" s="52"/>
      <c r="HS2480" s="36"/>
      <c r="HT2480" s="52"/>
      <c r="HU2480" s="37"/>
      <c r="HV2480" s="52"/>
      <c r="HW2480" s="52"/>
      <c r="HX2480" s="52"/>
      <c r="HY2480" s="52"/>
      <c r="HZ2480" s="52"/>
      <c r="IA2480" s="52"/>
      <c r="IB2480" s="52"/>
      <c r="IC2480" s="52"/>
      <c r="ID2480" s="52"/>
      <c r="IE2480" s="52"/>
      <c r="IF2480" s="52"/>
      <c r="IG2480" s="52"/>
      <c r="IH2480" s="52"/>
      <c r="II2480" s="52"/>
      <c r="IJ2480" s="52"/>
      <c r="IK2480" s="52"/>
      <c r="IL2480" s="52"/>
      <c r="IM2480" s="52"/>
      <c r="IN2480" s="52"/>
      <c r="IO2480" s="52"/>
      <c r="IP2480" s="52"/>
      <c r="IQ2480" s="52"/>
      <c r="IR2480" s="52"/>
      <c r="IS2480" s="59"/>
      <c r="IT2480" s="52"/>
      <c r="IU2480" s="60"/>
      <c r="IV2480" s="52"/>
      <c r="IW2480" s="52"/>
      <c r="IX2480" s="52"/>
      <c r="IY2480" s="52"/>
      <c r="IZ2480" s="52"/>
      <c r="JA2480" s="52"/>
      <c r="JB2480" s="52"/>
      <c r="JC2480" s="52"/>
      <c r="JD2480" s="52"/>
      <c r="JE2480" s="52"/>
      <c r="JF2480" s="52"/>
      <c r="JG2480" s="52"/>
      <c r="JH2480" s="52"/>
      <c r="JI2480" s="52"/>
      <c r="JJ2480" s="52"/>
      <c r="JK2480" s="52"/>
      <c r="JL2480" s="52"/>
      <c r="JM2480" s="52"/>
      <c r="JN2480" s="52"/>
      <c r="JO2480" s="52"/>
      <c r="JP2480" s="52"/>
      <c r="JU2480" s="61"/>
      <c r="JW2480" s="62"/>
      <c r="JX2480" s="1"/>
      <c r="KG2480" s="1"/>
      <c r="KH2480" s="67"/>
      <c r="KJ2480" s="66"/>
      <c r="KL2480" s="65"/>
      <c r="KN2480" s="53"/>
      <c r="KP2480" s="64"/>
      <c r="KR2480" s="63"/>
      <c r="KV2480" s="1"/>
      <c r="KW2480" s="34"/>
      <c r="KY2480" s="35"/>
      <c r="LA2480" s="36"/>
      <c r="LC2480" s="37"/>
      <c r="LQ2480" s="1"/>
      <c r="ME2480" s="34"/>
      <c r="MG2480" s="35"/>
      <c r="NO2480" s="36"/>
      <c r="NQ2480" s="37"/>
      <c r="PW2480" s="1"/>
      <c r="RQ2480" s="34"/>
      <c r="RS2480" s="35"/>
      <c r="TA2480" s="36"/>
      <c r="TC2480" s="51"/>
      <c r="VF2480" s="1"/>
      <c r="VT2480" s="1"/>
    </row>
    <row r="2481" spans="14:592" x14ac:dyDescent="0.3">
      <c r="N2481" s="1"/>
      <c r="O2481" s="34"/>
      <c r="Q2481" s="35"/>
      <c r="S2481" s="36"/>
      <c r="U2481" s="37"/>
      <c r="W2481" s="52"/>
      <c r="Y2481" s="53"/>
      <c r="AI2481" s="1"/>
      <c r="AM2481" s="59"/>
      <c r="AO2481" s="60"/>
      <c r="AW2481" s="34"/>
      <c r="AY2481" s="35"/>
      <c r="BJ2481" s="52"/>
      <c r="BK2481" s="52"/>
      <c r="BL2481" s="52"/>
      <c r="BM2481" s="52"/>
      <c r="BN2481" s="52"/>
      <c r="BO2481" s="52"/>
      <c r="BP2481" s="52"/>
      <c r="BQ2481" s="52"/>
      <c r="BR2481" s="52"/>
      <c r="BS2481" s="52"/>
      <c r="BT2481" s="52"/>
      <c r="BU2481" s="52"/>
      <c r="BV2481" s="52"/>
      <c r="BW2481" s="59"/>
      <c r="BX2481" s="52"/>
      <c r="BY2481" s="60"/>
      <c r="BZ2481" s="52"/>
      <c r="CA2481" s="52"/>
      <c r="CB2481" s="52"/>
      <c r="CC2481" s="52"/>
      <c r="CD2481" s="52"/>
      <c r="CE2481" s="52"/>
      <c r="CF2481" s="52"/>
      <c r="CG2481" s="36"/>
      <c r="CH2481" s="52"/>
      <c r="CI2481" s="37"/>
      <c r="CJ2481" s="52"/>
      <c r="CK2481" s="52"/>
      <c r="CL2481" s="52"/>
      <c r="CM2481" s="52"/>
      <c r="CN2481" s="52"/>
      <c r="CO2481" s="52"/>
      <c r="CP2481" s="52"/>
      <c r="CQ2481" s="52"/>
      <c r="CR2481" s="52"/>
      <c r="CS2481" s="52"/>
      <c r="CT2481" s="52"/>
      <c r="CU2481" s="52"/>
      <c r="CV2481" s="52"/>
      <c r="CW2481" s="52"/>
      <c r="CX2481" s="52"/>
      <c r="CY2481" s="52"/>
      <c r="CZ2481" s="52"/>
      <c r="DA2481" s="52"/>
      <c r="DB2481" s="52"/>
      <c r="DC2481" s="52"/>
      <c r="DD2481" s="52"/>
      <c r="DE2481" s="52"/>
      <c r="DF2481" s="52"/>
      <c r="DG2481" s="59"/>
      <c r="DH2481" s="52"/>
      <c r="DI2481" s="60"/>
      <c r="DJ2481" s="52"/>
      <c r="DK2481" s="52"/>
      <c r="DL2481" s="52"/>
      <c r="DM2481" s="52"/>
      <c r="DN2481" s="52"/>
      <c r="DO2481" s="52"/>
      <c r="DP2481" s="52"/>
      <c r="DQ2481" s="52"/>
      <c r="DR2481" s="52"/>
      <c r="DS2481" s="52"/>
      <c r="DT2481" s="52"/>
      <c r="DU2481" s="52"/>
      <c r="DV2481" s="52"/>
      <c r="DW2481" s="52"/>
      <c r="DX2481" s="52"/>
      <c r="DY2481" s="52"/>
      <c r="DZ2481" s="52"/>
      <c r="EA2481" s="52"/>
      <c r="EB2481" s="52"/>
      <c r="EC2481" s="52"/>
      <c r="ED2481" s="52"/>
      <c r="EI2481" s="61"/>
      <c r="EK2481" s="62"/>
      <c r="EY2481" s="1"/>
      <c r="FY2481" s="59"/>
      <c r="GA2481" s="60"/>
      <c r="GI2481" s="34"/>
      <c r="GK2481" s="35"/>
      <c r="GV2481" s="52"/>
      <c r="GW2481" s="52"/>
      <c r="GX2481" s="52"/>
      <c r="GY2481" s="52"/>
      <c r="GZ2481" s="52"/>
      <c r="HA2481" s="52"/>
      <c r="HB2481" s="52"/>
      <c r="HC2481" s="52"/>
      <c r="HD2481" s="52"/>
      <c r="HE2481" s="52"/>
      <c r="HF2481" s="52"/>
      <c r="HG2481" s="52"/>
      <c r="HH2481" s="52"/>
      <c r="HI2481" s="59"/>
      <c r="HJ2481" s="52"/>
      <c r="HK2481" s="60"/>
      <c r="HL2481" s="52"/>
      <c r="HM2481" s="52"/>
      <c r="HN2481" s="52"/>
      <c r="HO2481" s="52"/>
      <c r="HP2481" s="52"/>
      <c r="HQ2481" s="52"/>
      <c r="HR2481" s="52"/>
      <c r="HS2481" s="36"/>
      <c r="HT2481" s="52"/>
      <c r="HU2481" s="37"/>
      <c r="HV2481" s="52"/>
      <c r="HW2481" s="52"/>
      <c r="HX2481" s="52"/>
      <c r="HY2481" s="52"/>
      <c r="HZ2481" s="52"/>
      <c r="IA2481" s="52"/>
      <c r="IB2481" s="52"/>
      <c r="IC2481" s="52"/>
      <c r="ID2481" s="52"/>
      <c r="IE2481" s="52"/>
      <c r="IF2481" s="52"/>
      <c r="IG2481" s="52"/>
      <c r="IH2481" s="52"/>
      <c r="II2481" s="52"/>
      <c r="IJ2481" s="52"/>
      <c r="IK2481" s="52"/>
      <c r="IL2481" s="52"/>
      <c r="IM2481" s="52"/>
      <c r="IN2481" s="52"/>
      <c r="IO2481" s="52"/>
      <c r="IP2481" s="52"/>
      <c r="IQ2481" s="52"/>
      <c r="IR2481" s="52"/>
      <c r="IS2481" s="59"/>
      <c r="IT2481" s="52"/>
      <c r="IU2481" s="60"/>
      <c r="IV2481" s="52"/>
      <c r="IW2481" s="52"/>
      <c r="IX2481" s="52"/>
      <c r="IY2481" s="52"/>
      <c r="IZ2481" s="52"/>
      <c r="JA2481" s="52"/>
      <c r="JB2481" s="52"/>
      <c r="JC2481" s="52"/>
      <c r="JD2481" s="52"/>
      <c r="JE2481" s="52"/>
      <c r="JF2481" s="52"/>
      <c r="JG2481" s="52"/>
      <c r="JH2481" s="52"/>
      <c r="JI2481" s="52"/>
      <c r="JJ2481" s="52"/>
      <c r="JK2481" s="52"/>
      <c r="JL2481" s="52"/>
      <c r="JM2481" s="52"/>
      <c r="JN2481" s="52"/>
      <c r="JO2481" s="52"/>
      <c r="JP2481" s="52"/>
      <c r="JU2481" s="61"/>
      <c r="JW2481" s="62"/>
      <c r="JX2481" s="1"/>
      <c r="KG2481" s="1"/>
      <c r="KH2481" s="67"/>
      <c r="KJ2481" s="66"/>
      <c r="KL2481" s="65"/>
      <c r="KN2481" s="53"/>
      <c r="KP2481" s="64"/>
      <c r="KR2481" s="63"/>
      <c r="KV2481" s="1"/>
      <c r="KW2481" s="34"/>
      <c r="KY2481" s="35"/>
      <c r="LA2481" s="36"/>
      <c r="LC2481" s="37"/>
      <c r="LQ2481" s="1"/>
      <c r="ME2481" s="34"/>
      <c r="MG2481" s="35"/>
      <c r="NO2481" s="36"/>
      <c r="NQ2481" s="37"/>
      <c r="RQ2481" s="34"/>
      <c r="RS2481" s="35"/>
      <c r="TA2481" s="36"/>
      <c r="TC2481" s="51"/>
      <c r="VF2481" s="1"/>
      <c r="VT2481" s="1"/>
    </row>
    <row r="2482" spans="14:592" x14ac:dyDescent="0.3">
      <c r="N2482" s="1"/>
      <c r="O2482" s="34"/>
      <c r="Q2482" s="35"/>
      <c r="S2482" s="36"/>
      <c r="U2482" s="37"/>
      <c r="W2482" s="52"/>
      <c r="Y2482" s="53"/>
      <c r="AI2482" s="1"/>
      <c r="AM2482" s="59"/>
      <c r="AO2482" s="60"/>
      <c r="AW2482" s="34"/>
      <c r="AY2482" s="35"/>
      <c r="BO2482" s="61"/>
      <c r="BQ2482" s="62"/>
      <c r="BW2482" s="59"/>
      <c r="BY2482" s="60"/>
      <c r="CG2482" s="36"/>
      <c r="CI2482" s="37"/>
      <c r="CY2482" s="61"/>
      <c r="DA2482" s="62"/>
      <c r="DG2482" s="59"/>
      <c r="DI2482" s="60"/>
      <c r="DQ2482" s="52"/>
      <c r="DS2482" s="53"/>
      <c r="EI2482" s="61"/>
      <c r="EK2482" s="62"/>
      <c r="FY2482" s="59"/>
      <c r="GA2482" s="60"/>
      <c r="GI2482" s="34"/>
      <c r="GK2482" s="35"/>
      <c r="HA2482" s="61"/>
      <c r="HC2482" s="62"/>
      <c r="HI2482" s="59"/>
      <c r="HK2482" s="60"/>
      <c r="HS2482" s="36"/>
      <c r="HU2482" s="37"/>
      <c r="IK2482" s="61"/>
      <c r="IM2482" s="62"/>
      <c r="IS2482" s="59"/>
      <c r="IU2482" s="60"/>
      <c r="JC2482" s="52"/>
      <c r="JE2482" s="53"/>
      <c r="JU2482" s="61"/>
      <c r="JW2482" s="62"/>
      <c r="JX2482" s="1"/>
      <c r="KG2482" s="1"/>
      <c r="KH2482" s="67"/>
      <c r="KJ2482" s="66"/>
      <c r="KL2482" s="65"/>
      <c r="KN2482" s="53"/>
      <c r="KP2482" s="64"/>
      <c r="KR2482" s="63"/>
      <c r="KV2482" s="1"/>
      <c r="KW2482" s="34"/>
      <c r="KY2482" s="35"/>
      <c r="LA2482" s="36"/>
      <c r="LC2482" s="37"/>
      <c r="LQ2482" s="1"/>
      <c r="LR2482" s="1"/>
      <c r="LS2482" s="1"/>
      <c r="LT2482" s="1"/>
      <c r="LU2482" s="1"/>
      <c r="LV2482" s="1"/>
      <c r="LW2482" s="1"/>
      <c r="LX2482" s="1"/>
      <c r="LY2482" s="1"/>
      <c r="LZ2482" s="1"/>
      <c r="MA2482" s="1"/>
      <c r="MB2482" s="1"/>
      <c r="MC2482" s="1"/>
      <c r="MD2482" s="1"/>
      <c r="ME2482" s="2"/>
      <c r="MF2482" s="1"/>
      <c r="MG2482" s="7"/>
      <c r="MH2482" s="1"/>
      <c r="MI2482" s="1"/>
      <c r="MJ2482" s="1"/>
      <c r="MK2482" s="1"/>
      <c r="ML2482" s="1"/>
      <c r="MM2482" s="1"/>
      <c r="MN2482" s="1"/>
      <c r="MO2482" s="1"/>
      <c r="MP2482" s="1"/>
      <c r="MQ2482" s="1"/>
      <c r="MR2482" s="1"/>
      <c r="MS2482" s="1"/>
      <c r="MT2482" s="1"/>
      <c r="MU2482" s="1"/>
      <c r="NA2482" s="1"/>
      <c r="NB2482" s="1"/>
      <c r="NC2482" s="1"/>
      <c r="ND2482" s="1"/>
      <c r="NE2482" s="1"/>
      <c r="NF2482" s="1"/>
      <c r="NG2482" s="1"/>
      <c r="NH2482" s="1"/>
      <c r="NI2482" s="1"/>
      <c r="NJ2482" s="1"/>
      <c r="NK2482" s="1"/>
      <c r="NL2482" s="1"/>
      <c r="NM2482" s="1"/>
      <c r="NN2482" s="1"/>
      <c r="NO2482" s="2"/>
      <c r="NP2482" s="1"/>
      <c r="NQ2482" s="7"/>
      <c r="NR2482" s="1"/>
      <c r="NS2482" s="1"/>
      <c r="NT2482" s="1"/>
      <c r="NU2482" s="1"/>
      <c r="NV2482" s="1"/>
      <c r="NW2482" s="1"/>
      <c r="NX2482" s="1"/>
      <c r="NY2482" s="1"/>
      <c r="NZ2482" s="1"/>
      <c r="OA2482" s="1"/>
      <c r="OB2482" s="1"/>
      <c r="OC2482" s="1"/>
      <c r="OD2482" s="1"/>
      <c r="OE2482" s="1"/>
      <c r="PW2482" s="1"/>
      <c r="RC2482" s="1"/>
      <c r="RD2482" s="1"/>
      <c r="RE2482" s="1"/>
      <c r="RF2482" s="1"/>
      <c r="RG2482" s="1"/>
      <c r="RH2482" s="1"/>
      <c r="RI2482" s="1"/>
      <c r="RJ2482" s="1"/>
      <c r="RK2482" s="1"/>
      <c r="RL2482" s="1"/>
      <c r="RM2482" s="1"/>
      <c r="RN2482" s="1"/>
      <c r="RO2482" s="1"/>
      <c r="RP2482" s="1"/>
      <c r="RQ2482" s="2"/>
      <c r="RR2482" s="1"/>
      <c r="RS2482" s="7"/>
      <c r="RT2482" s="1"/>
      <c r="RU2482" s="1"/>
      <c r="RV2482" s="1"/>
      <c r="RW2482" s="1"/>
      <c r="RX2482" s="1"/>
      <c r="RY2482" s="1"/>
      <c r="RZ2482" s="1"/>
      <c r="SA2482" s="1"/>
      <c r="SB2482" s="1"/>
      <c r="SC2482" s="1"/>
      <c r="SD2482" s="1"/>
      <c r="SE2482" s="1"/>
      <c r="SF2482" s="1"/>
      <c r="SG2482" s="1"/>
      <c r="SM2482" s="1"/>
      <c r="SN2482" s="1"/>
      <c r="SO2482" s="1"/>
      <c r="SP2482" s="1"/>
      <c r="SQ2482" s="1"/>
      <c r="SR2482" s="1"/>
      <c r="SS2482" s="1"/>
      <c r="ST2482" s="1"/>
      <c r="SU2482" s="1"/>
      <c r="SV2482" s="1"/>
      <c r="SW2482" s="1"/>
      <c r="SX2482" s="1"/>
      <c r="SY2482" s="1"/>
      <c r="SZ2482" s="1"/>
      <c r="TA2482" s="2"/>
      <c r="TB2482" s="1"/>
      <c r="TC2482" s="7"/>
      <c r="TD2482" s="1"/>
      <c r="TE2482" s="1"/>
      <c r="TF2482" s="1"/>
      <c r="TG2482" s="1"/>
      <c r="TH2482" s="1"/>
      <c r="TI2482" s="1"/>
      <c r="TJ2482" s="1"/>
      <c r="TK2482" s="1"/>
      <c r="TL2482" s="1"/>
      <c r="TM2482" s="1"/>
      <c r="TN2482" s="1"/>
      <c r="TO2482" s="1"/>
      <c r="TP2482" s="1"/>
      <c r="TQ2482" s="1"/>
      <c r="VF2482" s="1"/>
      <c r="VT2482" s="1"/>
    </row>
    <row r="2483" spans="14:592" ht="15" thickBot="1" x14ac:dyDescent="0.35">
      <c r="N2483" s="1"/>
      <c r="O2483" s="34"/>
      <c r="Q2483" s="35"/>
      <c r="S2483" s="36"/>
      <c r="U2483" s="37"/>
      <c r="W2483" s="52"/>
      <c r="Y2483" s="53"/>
      <c r="AI2483" s="1"/>
      <c r="AM2483" s="59"/>
      <c r="AO2483" s="60"/>
      <c r="AW2483" s="34"/>
      <c r="AY2483" s="35"/>
      <c r="BO2483" s="61"/>
      <c r="BQ2483" s="62"/>
      <c r="BW2483" s="59"/>
      <c r="BY2483" s="60"/>
      <c r="CG2483" s="36"/>
      <c r="CI2483" s="37"/>
      <c r="CY2483" s="61"/>
      <c r="DA2483" s="62"/>
      <c r="DG2483" s="59"/>
      <c r="DI2483" s="60"/>
      <c r="DQ2483" s="52"/>
      <c r="DS2483" s="53"/>
      <c r="EI2483" s="61"/>
      <c r="EK2483" s="62"/>
      <c r="EY2483" s="1"/>
      <c r="FY2483" s="59"/>
      <c r="GA2483" s="60"/>
      <c r="GI2483" s="34"/>
      <c r="GK2483" s="35"/>
      <c r="HA2483" s="61"/>
      <c r="HC2483" s="62"/>
      <c r="HI2483" s="59"/>
      <c r="HK2483" s="60"/>
      <c r="HS2483" s="36"/>
      <c r="HU2483" s="37"/>
      <c r="IK2483" s="61"/>
      <c r="IM2483" s="62"/>
      <c r="IS2483" s="59"/>
      <c r="IU2483" s="60"/>
      <c r="JC2483" s="52"/>
      <c r="JE2483" s="53"/>
      <c r="JU2483" s="61"/>
      <c r="JW2483" s="62"/>
      <c r="JX2483" s="1"/>
      <c r="KG2483" s="1"/>
      <c r="KH2483" s="67"/>
      <c r="KJ2483" s="66"/>
      <c r="KL2483" s="65"/>
      <c r="KN2483" s="53"/>
      <c r="KP2483" s="64"/>
      <c r="KR2483" s="63"/>
      <c r="KV2483" s="1"/>
      <c r="KW2483" s="34"/>
      <c r="KY2483" s="35"/>
      <c r="LA2483" s="36"/>
      <c r="LC2483" s="37"/>
      <c r="LQ2483" s="1"/>
      <c r="ME2483" s="2" t="s">
        <v>101</v>
      </c>
      <c r="MG2483" s="7" t="s">
        <v>102</v>
      </c>
      <c r="MU2483" s="1"/>
      <c r="NA2483" s="1"/>
      <c r="NO2483" s="2" t="s">
        <v>103</v>
      </c>
      <c r="NQ2483" s="7" t="s">
        <v>104</v>
      </c>
      <c r="OE2483" s="1"/>
      <c r="RC2483" s="1"/>
      <c r="RQ2483" s="2" t="s">
        <v>101</v>
      </c>
      <c r="RS2483" s="7" t="s">
        <v>102</v>
      </c>
      <c r="SG2483" s="1"/>
      <c r="SM2483" s="1"/>
      <c r="TA2483" s="2" t="s">
        <v>103</v>
      </c>
      <c r="TC2483" s="7" t="s">
        <v>104</v>
      </c>
      <c r="TQ2483" s="1"/>
      <c r="VF2483" s="1"/>
      <c r="VT2483" s="1"/>
    </row>
    <row r="2484" spans="14:592" x14ac:dyDescent="0.3">
      <c r="N2484" s="1"/>
      <c r="O2484" s="34"/>
      <c r="Q2484" s="35"/>
      <c r="S2484" s="36"/>
      <c r="U2484" s="37"/>
      <c r="W2484" s="52"/>
      <c r="Y2484" s="53"/>
      <c r="AI2484" s="1"/>
      <c r="AM2484" s="59"/>
      <c r="AO2484" s="60"/>
      <c r="AW2484" s="34"/>
      <c r="AY2484" s="35"/>
      <c r="BO2484" s="61"/>
      <c r="BQ2484" s="62"/>
      <c r="BW2484" s="59"/>
      <c r="BY2484" s="60"/>
      <c r="CG2484" s="36"/>
      <c r="CI2484" s="37"/>
      <c r="CY2484" s="61"/>
      <c r="DA2484" s="62"/>
      <c r="DG2484" s="59"/>
      <c r="DI2484" s="60"/>
      <c r="DQ2484" s="52"/>
      <c r="DS2484" s="53"/>
      <c r="EI2484" s="61"/>
      <c r="EK2484" s="62"/>
      <c r="FY2484" s="59"/>
      <c r="GA2484" s="60"/>
      <c r="GI2484" s="34"/>
      <c r="GK2484" s="35"/>
      <c r="HA2484" s="61"/>
      <c r="HC2484" s="62"/>
      <c r="HI2484" s="59"/>
      <c r="HK2484" s="60"/>
      <c r="HS2484" s="36"/>
      <c r="HU2484" s="37"/>
      <c r="IK2484" s="61"/>
      <c r="IM2484" s="62"/>
      <c r="IS2484" s="59"/>
      <c r="IU2484" s="60"/>
      <c r="JC2484" s="52"/>
      <c r="JE2484" s="53"/>
      <c r="JU2484" s="61"/>
      <c r="JW2484" s="62"/>
      <c r="JX2484" s="1"/>
      <c r="KG2484" s="1"/>
      <c r="KH2484" s="67"/>
      <c r="KJ2484" s="66"/>
      <c r="KL2484" s="65"/>
      <c r="KN2484" s="53"/>
      <c r="KP2484" s="64"/>
      <c r="KR2484" s="63"/>
      <c r="KV2484" s="1"/>
      <c r="KW2484" s="34"/>
      <c r="KY2484" s="35"/>
      <c r="LA2484" s="36"/>
      <c r="LC2484" s="37"/>
      <c r="LQ2484" s="1"/>
      <c r="ME2484" s="4">
        <f t="array" ref="ME2484:ME2487">LR2503*LV2500:LV2503+MC2503*MG2500:MG2503+MN2503*MR2500:MR2503</f>
        <v>-2.5554701551709238</v>
      </c>
      <c r="MG2484" s="8">
        <f t="array" ref="MG2484:MG2487">PK2452:PK2455</f>
        <v>-1.7559304112296813E-6</v>
      </c>
      <c r="MU2484" s="1"/>
      <c r="NA2484" s="1"/>
      <c r="NO2484" s="4">
        <f t="array" ref="NO2484:NO2487">NB2503*NF2500:NF2503+NM2503*NQ2500:NQ2503+NX2503*OB2500:OB2503</f>
        <v>-2.555470887456301</v>
      </c>
      <c r="NQ2484" s="8">
        <f t="array" ref="NQ2484:NQ2487">QE2452:QE2455</f>
        <v>5.7966795661792986E-7</v>
      </c>
      <c r="OE2484" s="1"/>
      <c r="PW2484" s="1"/>
      <c r="RC2484" s="1"/>
      <c r="RQ2484" s="4">
        <f t="array" ref="RQ2484:RQ2487">RD2503*RH2500:RH2503+RO2503*RS2500:RS2503+RZ2503*SD2500:SD2503</f>
        <v>0.89119967153708446</v>
      </c>
      <c r="RS2484" s="8">
        <f t="array" ref="RS2484:RS2487">PQ2452:PQ2455</f>
        <v>-2.072035075777687E-5</v>
      </c>
      <c r="SG2484" s="1"/>
      <c r="SM2484" s="1"/>
      <c r="TA2484" s="4">
        <f t="array" ref="TA2484:TA2487">SN2503*SR2500:SR2503+SY2503*TC2500:TC2503+TJ2503*TN2500:TN2503</f>
        <v>0.89119800920757752</v>
      </c>
      <c r="TC2484" s="8">
        <f t="array" ref="TC2484:TC2487">QK2452:QK2455</f>
        <v>3.1500060486802626E-6</v>
      </c>
      <c r="TQ2484" s="1"/>
      <c r="VF2484" s="1"/>
      <c r="VT2484" s="1"/>
    </row>
    <row r="2485" spans="14:592" x14ac:dyDescent="0.3">
      <c r="N2485" s="1"/>
      <c r="O2485" s="34"/>
      <c r="Q2485" s="35"/>
      <c r="S2485" s="36"/>
      <c r="U2485" s="37"/>
      <c r="W2485" s="52"/>
      <c r="Y2485" s="53"/>
      <c r="AI2485" s="1"/>
      <c r="AM2485" s="59"/>
      <c r="AO2485" s="60"/>
      <c r="AW2485" s="34"/>
      <c r="AY2485" s="35"/>
      <c r="BO2485" s="61"/>
      <c r="BQ2485" s="62"/>
      <c r="BW2485" s="59"/>
      <c r="BY2485" s="60"/>
      <c r="CG2485" s="36"/>
      <c r="CI2485" s="37"/>
      <c r="CY2485" s="61"/>
      <c r="DA2485" s="62"/>
      <c r="DG2485" s="59"/>
      <c r="DI2485" s="60"/>
      <c r="DQ2485" s="52"/>
      <c r="DS2485" s="53"/>
      <c r="EI2485" s="61"/>
      <c r="EK2485" s="62"/>
      <c r="EY2485" s="1"/>
      <c r="FY2485" s="59"/>
      <c r="GA2485" s="60"/>
      <c r="GI2485" s="34"/>
      <c r="GK2485" s="35"/>
      <c r="HA2485" s="61"/>
      <c r="HC2485" s="62"/>
      <c r="HI2485" s="59"/>
      <c r="HK2485" s="60"/>
      <c r="HS2485" s="36"/>
      <c r="HU2485" s="37"/>
      <c r="IK2485" s="61"/>
      <c r="IM2485" s="62"/>
      <c r="IS2485" s="59"/>
      <c r="IU2485" s="60"/>
      <c r="JC2485" s="52"/>
      <c r="JE2485" s="53"/>
      <c r="JU2485" s="61"/>
      <c r="JW2485" s="62"/>
      <c r="JX2485" s="1"/>
      <c r="KG2485" s="1"/>
      <c r="KH2485" s="67"/>
      <c r="KJ2485" s="66"/>
      <c r="KL2485" s="65"/>
      <c r="KN2485" s="53"/>
      <c r="KP2485" s="64"/>
      <c r="KR2485" s="63"/>
      <c r="KV2485" s="1"/>
      <c r="KW2485" s="34"/>
      <c r="KY2485" s="35"/>
      <c r="LA2485" s="36"/>
      <c r="LC2485" s="37"/>
      <c r="LQ2485" s="1"/>
      <c r="ME2485" s="5">
        <v>-0.20579761296112253</v>
      </c>
      <c r="MG2485" s="9">
        <v>-3.1494679158872452E-5</v>
      </c>
      <c r="MU2485" s="1"/>
      <c r="NA2485" s="1"/>
      <c r="NO2485" s="5">
        <v>-0.2058002965911386</v>
      </c>
      <c r="NQ2485" s="9">
        <v>1.4440326241503682E-5</v>
      </c>
      <c r="OE2485" s="1"/>
      <c r="RC2485" s="1"/>
      <c r="RQ2485" s="5">
        <v>-0.21663468541295441</v>
      </c>
      <c r="RS2485" s="9">
        <v>-1.0234016464194347E-4</v>
      </c>
      <c r="SG2485" s="1"/>
      <c r="SM2485" s="1"/>
      <c r="TA2485" s="5">
        <v>-0.21663404764221683</v>
      </c>
      <c r="TC2485" s="9">
        <v>2.3377345356548406E-5</v>
      </c>
      <c r="TQ2485" s="1"/>
      <c r="VF2485" s="1"/>
      <c r="VT2485" s="1"/>
    </row>
    <row r="2486" spans="14:592" x14ac:dyDescent="0.3">
      <c r="N2486" s="1"/>
      <c r="O2486" s="34"/>
      <c r="Q2486" s="35"/>
      <c r="S2486" s="36"/>
      <c r="U2486" s="37"/>
      <c r="W2486" s="52"/>
      <c r="Y2486" s="53"/>
      <c r="AI2486" s="1"/>
      <c r="AM2486" s="59"/>
      <c r="AO2486" s="60"/>
      <c r="AW2486" s="34"/>
      <c r="AY2486" s="35"/>
      <c r="BO2486" s="61"/>
      <c r="BQ2486" s="62"/>
      <c r="BW2486" s="59"/>
      <c r="BY2486" s="60"/>
      <c r="CG2486" s="36"/>
      <c r="CI2486" s="37"/>
      <c r="CY2486" s="61"/>
      <c r="DA2486" s="62"/>
      <c r="DG2486" s="59"/>
      <c r="DI2486" s="60"/>
      <c r="DQ2486" s="52"/>
      <c r="DS2486" s="53"/>
      <c r="EI2486" s="61"/>
      <c r="EK2486" s="62"/>
      <c r="FY2486" s="59"/>
      <c r="GA2486" s="60"/>
      <c r="GI2486" s="34"/>
      <c r="GK2486" s="35"/>
      <c r="HA2486" s="61"/>
      <c r="HC2486" s="62"/>
      <c r="HI2486" s="59"/>
      <c r="HK2486" s="60"/>
      <c r="HS2486" s="36"/>
      <c r="HU2486" s="37"/>
      <c r="IK2486" s="61"/>
      <c r="IM2486" s="62"/>
      <c r="IS2486" s="59"/>
      <c r="IU2486" s="60"/>
      <c r="JC2486" s="52"/>
      <c r="JE2486" s="53"/>
      <c r="JU2486" s="61"/>
      <c r="JW2486" s="62"/>
      <c r="JX2486" s="1"/>
      <c r="KG2486" s="1"/>
      <c r="KH2486" s="67"/>
      <c r="KJ2486" s="66"/>
      <c r="KL2486" s="65"/>
      <c r="KN2486" s="53"/>
      <c r="KP2486" s="64"/>
      <c r="KR2486" s="63"/>
      <c r="KV2486" s="1"/>
      <c r="KW2486" s="34"/>
      <c r="KY2486" s="35"/>
      <c r="LA2486" s="36"/>
      <c r="LC2486" s="37"/>
      <c r="LQ2486" s="1"/>
      <c r="ME2486" s="5">
        <v>1.6879006134275834</v>
      </c>
      <c r="MG2486" s="9">
        <v>3.5195255050940658E-5</v>
      </c>
      <c r="MU2486" s="1"/>
      <c r="NA2486" s="1"/>
      <c r="NO2486" s="5">
        <v>1.6878998328284125</v>
      </c>
      <c r="NQ2486" s="9">
        <v>1.6907613804903923E-6</v>
      </c>
      <c r="OE2486" s="1"/>
      <c r="PW2486" s="1"/>
      <c r="RC2486" s="1"/>
      <c r="RQ2486" s="5">
        <v>0.1488092578583651</v>
      </c>
      <c r="RS2486" s="9">
        <v>2.9340167055389691E-5</v>
      </c>
      <c r="SG2486" s="1"/>
      <c r="SM2486" s="1"/>
      <c r="TA2486" s="5">
        <v>0.14880966399179374</v>
      </c>
      <c r="TC2486" s="9">
        <v>1.0302993594832882E-6</v>
      </c>
      <c r="TQ2486" s="1"/>
      <c r="VF2486" s="1"/>
      <c r="VT2486" s="1"/>
    </row>
    <row r="2487" spans="14:592" ht="15" thickBot="1" x14ac:dyDescent="0.35">
      <c r="N2487" s="1"/>
      <c r="O2487" s="34"/>
      <c r="Q2487" s="35"/>
      <c r="S2487" s="36"/>
      <c r="U2487" s="37"/>
      <c r="W2487" s="52"/>
      <c r="Y2487" s="53"/>
      <c r="AI2487" s="1"/>
      <c r="AM2487" s="59"/>
      <c r="AO2487" s="60"/>
      <c r="AW2487" s="34"/>
      <c r="AY2487" s="35"/>
      <c r="BO2487" s="61"/>
      <c r="BQ2487" s="62"/>
      <c r="BW2487" s="59"/>
      <c r="BY2487" s="60"/>
      <c r="CG2487" s="36"/>
      <c r="CI2487" s="37"/>
      <c r="CY2487" s="61"/>
      <c r="DA2487" s="62"/>
      <c r="DG2487" s="59"/>
      <c r="DI2487" s="60"/>
      <c r="DQ2487" s="52"/>
      <c r="DS2487" s="53"/>
      <c r="EI2487" s="61"/>
      <c r="EK2487" s="62"/>
      <c r="EY2487" s="1"/>
      <c r="FY2487" s="59"/>
      <c r="GA2487" s="60"/>
      <c r="GI2487" s="34"/>
      <c r="GK2487" s="35"/>
      <c r="HA2487" s="61"/>
      <c r="HC2487" s="62"/>
      <c r="HI2487" s="59"/>
      <c r="HK2487" s="60"/>
      <c r="HS2487" s="36"/>
      <c r="HU2487" s="37"/>
      <c r="IK2487" s="61"/>
      <c r="IM2487" s="62"/>
      <c r="IS2487" s="59"/>
      <c r="IU2487" s="60"/>
      <c r="JC2487" s="52"/>
      <c r="JE2487" s="53"/>
      <c r="JU2487" s="61"/>
      <c r="JW2487" s="62"/>
      <c r="JX2487" s="1"/>
      <c r="KG2487" s="1"/>
      <c r="KH2487" s="67"/>
      <c r="KJ2487" s="66"/>
      <c r="KL2487" s="65"/>
      <c r="KN2487" s="53"/>
      <c r="KP2487" s="64"/>
      <c r="KR2487" s="63"/>
      <c r="KV2487" s="1"/>
      <c r="KW2487" s="34"/>
      <c r="KY2487" s="35"/>
      <c r="LA2487" s="36"/>
      <c r="LC2487" s="37"/>
      <c r="LQ2487" s="1"/>
      <c r="ME2487" s="6">
        <v>-1.153706294099123</v>
      </c>
      <c r="MG2487" s="10">
        <v>8.6584845472406627E-5</v>
      </c>
      <c r="MU2487" s="1"/>
      <c r="NA2487" s="1"/>
      <c r="NO2487" s="6">
        <v>-1.1537028796249862</v>
      </c>
      <c r="NQ2487" s="10">
        <v>-1.7030624538506893E-5</v>
      </c>
      <c r="OE2487" s="1"/>
      <c r="RC2487" s="1"/>
      <c r="RQ2487" s="6">
        <v>0.88343198874210105</v>
      </c>
      <c r="RS2487" s="10">
        <v>-1.6576830758243863E-4</v>
      </c>
      <c r="SG2487" s="1"/>
      <c r="SM2487" s="1"/>
      <c r="TA2487" s="6">
        <v>0.8834335147337391</v>
      </c>
      <c r="TC2487" s="10">
        <v>2.6523472108452433E-5</v>
      </c>
      <c r="TQ2487" s="1"/>
      <c r="VF2487" s="1"/>
      <c r="VT2487" s="1"/>
    </row>
    <row r="2488" spans="14:592" x14ac:dyDescent="0.3">
      <c r="N2488" s="1"/>
      <c r="O2488" s="34"/>
      <c r="Q2488" s="35"/>
      <c r="S2488" s="36"/>
      <c r="U2488" s="37"/>
      <c r="W2488" s="52"/>
      <c r="Y2488" s="53"/>
      <c r="AI2488" s="1"/>
      <c r="AM2488" s="59"/>
      <c r="AO2488" s="60"/>
      <c r="AW2488" s="34"/>
      <c r="AY2488" s="35"/>
      <c r="BG2488" s="61"/>
      <c r="BH2488" s="61"/>
      <c r="BI2488" s="61"/>
      <c r="BJ2488" s="61"/>
      <c r="BK2488" s="61"/>
      <c r="BL2488" s="61"/>
      <c r="BM2488" s="61"/>
      <c r="BN2488" s="61"/>
      <c r="BO2488" s="61"/>
      <c r="BQ2488" s="62"/>
      <c r="BW2488" s="59"/>
      <c r="BY2488" s="60"/>
      <c r="CG2488" s="36"/>
      <c r="CI2488" s="37"/>
      <c r="CQ2488" s="61"/>
      <c r="CR2488" s="61"/>
      <c r="CS2488" s="61"/>
      <c r="CT2488" s="61"/>
      <c r="CU2488" s="61"/>
      <c r="CV2488" s="61"/>
      <c r="CW2488" s="61"/>
      <c r="CX2488" s="61"/>
      <c r="CY2488" s="61"/>
      <c r="DA2488" s="62"/>
      <c r="DG2488" s="59"/>
      <c r="DI2488" s="60"/>
      <c r="DQ2488" s="52"/>
      <c r="DS2488" s="53"/>
      <c r="EA2488" s="61"/>
      <c r="EB2488" s="61"/>
      <c r="EC2488" s="61"/>
      <c r="ED2488" s="61"/>
      <c r="EE2488" s="61"/>
      <c r="EF2488" s="61"/>
      <c r="EG2488" s="61"/>
      <c r="EH2488" s="61"/>
      <c r="EI2488" s="61"/>
      <c r="EK2488" s="62"/>
      <c r="FY2488" s="59"/>
      <c r="GA2488" s="60"/>
      <c r="GI2488" s="34"/>
      <c r="GK2488" s="35"/>
      <c r="GS2488" s="61"/>
      <c r="GT2488" s="61"/>
      <c r="GU2488" s="61"/>
      <c r="GV2488" s="61"/>
      <c r="GW2488" s="61"/>
      <c r="GX2488" s="61"/>
      <c r="GY2488" s="61"/>
      <c r="GZ2488" s="61"/>
      <c r="HA2488" s="61"/>
      <c r="HC2488" s="62"/>
      <c r="HI2488" s="59"/>
      <c r="HK2488" s="60"/>
      <c r="HS2488" s="36"/>
      <c r="HU2488" s="37"/>
      <c r="IC2488" s="61"/>
      <c r="ID2488" s="61"/>
      <c r="IE2488" s="61"/>
      <c r="IF2488" s="61"/>
      <c r="IG2488" s="61"/>
      <c r="IH2488" s="61"/>
      <c r="II2488" s="61"/>
      <c r="IJ2488" s="61"/>
      <c r="IK2488" s="61"/>
      <c r="IM2488" s="62"/>
      <c r="IS2488" s="59"/>
      <c r="IU2488" s="60"/>
      <c r="JC2488" s="52"/>
      <c r="JE2488" s="53"/>
      <c r="JM2488" s="61"/>
      <c r="JN2488" s="61"/>
      <c r="JO2488" s="61"/>
      <c r="JP2488" s="61"/>
      <c r="JQ2488" s="61"/>
      <c r="JR2488" s="61"/>
      <c r="JS2488" s="61"/>
      <c r="JT2488" s="61"/>
      <c r="JU2488" s="61"/>
      <c r="JW2488" s="62"/>
      <c r="JX2488" s="1"/>
      <c r="KG2488" s="1"/>
      <c r="KH2488" s="67"/>
      <c r="KJ2488" s="66"/>
      <c r="KL2488" s="65"/>
      <c r="KN2488" s="53"/>
      <c r="KP2488" s="64"/>
      <c r="KR2488" s="63"/>
      <c r="KV2488" s="1"/>
      <c r="KW2488" s="34"/>
      <c r="KY2488" s="35"/>
      <c r="LA2488" s="36"/>
      <c r="LC2488" s="37"/>
      <c r="LQ2488" s="1"/>
      <c r="LT2488" s="7"/>
      <c r="LU2488" s="7"/>
      <c r="LV2488" s="7"/>
      <c r="LW2488" s="7"/>
      <c r="LX2488" s="7"/>
      <c r="LY2488" s="7"/>
      <c r="LZ2488" s="7"/>
      <c r="MA2488" s="7"/>
      <c r="MB2488" s="7"/>
      <c r="MC2488" s="7"/>
      <c r="MD2488" s="7"/>
      <c r="ME2488" s="2"/>
      <c r="MF2488" s="7"/>
      <c r="MG2488" s="7"/>
      <c r="MH2488" s="7"/>
      <c r="MI2488" s="7"/>
      <c r="MJ2488" s="7"/>
      <c r="MK2488" s="7"/>
      <c r="ML2488" s="7"/>
      <c r="MM2488" s="7"/>
      <c r="MN2488" s="7"/>
      <c r="MO2488" s="7"/>
      <c r="MP2488" s="7"/>
      <c r="MQ2488" s="7"/>
      <c r="MR2488" s="7"/>
      <c r="MS2488" s="7"/>
      <c r="MT2488" s="7"/>
      <c r="MU2488" s="1"/>
      <c r="NA2488" s="1"/>
      <c r="ND2488" s="7"/>
      <c r="NE2488" s="7"/>
      <c r="NF2488" s="7"/>
      <c r="NG2488" s="7"/>
      <c r="NH2488" s="7"/>
      <c r="NI2488" s="7"/>
      <c r="NJ2488" s="7"/>
      <c r="NK2488" s="7"/>
      <c r="NL2488" s="7"/>
      <c r="NM2488" s="7"/>
      <c r="NN2488" s="7"/>
      <c r="NO2488" s="2"/>
      <c r="NP2488" s="7"/>
      <c r="NQ2488" s="7"/>
      <c r="NR2488" s="7"/>
      <c r="NS2488" s="7"/>
      <c r="NT2488" s="7"/>
      <c r="NU2488" s="7"/>
      <c r="NV2488" s="7"/>
      <c r="NW2488" s="7"/>
      <c r="NX2488" s="7"/>
      <c r="NY2488" s="7"/>
      <c r="NZ2488" s="7"/>
      <c r="OA2488" s="7"/>
      <c r="OB2488" s="7"/>
      <c r="OC2488" s="7"/>
      <c r="OD2488" s="7"/>
      <c r="OE2488" s="1"/>
      <c r="PW2488" s="1"/>
      <c r="RC2488" s="1"/>
      <c r="RF2488" s="7"/>
      <c r="RG2488" s="7"/>
      <c r="RH2488" s="7"/>
      <c r="RI2488" s="7"/>
      <c r="RJ2488" s="7"/>
      <c r="RK2488" s="7"/>
      <c r="RL2488" s="7"/>
      <c r="RM2488" s="7"/>
      <c r="RN2488" s="7"/>
      <c r="RO2488" s="7"/>
      <c r="RP2488" s="7"/>
      <c r="RQ2488" s="2"/>
      <c r="RR2488" s="7"/>
      <c r="RS2488" s="7"/>
      <c r="RT2488" s="7"/>
      <c r="RU2488" s="7"/>
      <c r="RV2488" s="7"/>
      <c r="RW2488" s="7"/>
      <c r="RX2488" s="7"/>
      <c r="RY2488" s="7"/>
      <c r="RZ2488" s="7"/>
      <c r="SA2488" s="7"/>
      <c r="SB2488" s="7"/>
      <c r="SC2488" s="7"/>
      <c r="SD2488" s="7"/>
      <c r="SE2488" s="7"/>
      <c r="SF2488" s="7"/>
      <c r="SG2488" s="1"/>
      <c r="SM2488" s="1"/>
      <c r="SP2488" s="7"/>
      <c r="SQ2488" s="7"/>
      <c r="SR2488" s="7"/>
      <c r="SS2488" s="7"/>
      <c r="ST2488" s="7"/>
      <c r="SU2488" s="7"/>
      <c r="SV2488" s="7"/>
      <c r="SW2488" s="7"/>
      <c r="SX2488" s="7"/>
      <c r="SY2488" s="7"/>
      <c r="SZ2488" s="7"/>
      <c r="TA2488" s="2"/>
      <c r="TB2488" s="7"/>
      <c r="TC2488" s="7"/>
      <c r="TD2488" s="7"/>
      <c r="TE2488" s="7"/>
      <c r="TF2488" s="7"/>
      <c r="TG2488" s="7"/>
      <c r="TH2488" s="7"/>
      <c r="TI2488" s="7"/>
      <c r="TJ2488" s="7"/>
      <c r="TK2488" s="7"/>
      <c r="TL2488" s="7"/>
      <c r="TM2488" s="7"/>
      <c r="TN2488" s="7"/>
      <c r="TO2488" s="7"/>
      <c r="TP2488" s="7"/>
      <c r="TQ2488" s="1"/>
      <c r="VF2488" s="1"/>
      <c r="VT2488" s="1"/>
    </row>
    <row r="2489" spans="14:592" x14ac:dyDescent="0.3">
      <c r="N2489" s="1"/>
      <c r="O2489" s="34"/>
      <c r="Q2489" s="35"/>
      <c r="S2489" s="36"/>
      <c r="U2489" s="37"/>
      <c r="W2489" s="52"/>
      <c r="Y2489" s="53"/>
      <c r="AI2489" s="1"/>
      <c r="AM2489" s="59"/>
      <c r="AO2489" s="60"/>
      <c r="AW2489" s="34"/>
      <c r="AY2489" s="35"/>
      <c r="BG2489" s="61"/>
      <c r="BQ2489" s="62"/>
      <c r="BW2489" s="59"/>
      <c r="BY2489" s="60"/>
      <c r="CG2489" s="36"/>
      <c r="CI2489" s="37"/>
      <c r="CQ2489" s="61"/>
      <c r="DA2489" s="62"/>
      <c r="DG2489" s="59"/>
      <c r="DI2489" s="60"/>
      <c r="DQ2489" s="52"/>
      <c r="DS2489" s="53"/>
      <c r="EA2489" s="61"/>
      <c r="EK2489" s="62"/>
      <c r="EY2489" s="1"/>
      <c r="FY2489" s="59"/>
      <c r="GA2489" s="60"/>
      <c r="GI2489" s="34"/>
      <c r="GK2489" s="35"/>
      <c r="GS2489" s="61"/>
      <c r="HC2489" s="62"/>
      <c r="HI2489" s="59"/>
      <c r="HK2489" s="60"/>
      <c r="HS2489" s="36"/>
      <c r="HU2489" s="37"/>
      <c r="IC2489" s="61"/>
      <c r="IM2489" s="62"/>
      <c r="IS2489" s="59"/>
      <c r="IU2489" s="60"/>
      <c r="JC2489" s="52"/>
      <c r="JE2489" s="53"/>
      <c r="JM2489" s="61"/>
      <c r="JW2489" s="62"/>
      <c r="JX2489" s="1"/>
      <c r="KG2489" s="1"/>
      <c r="KH2489" s="67"/>
      <c r="KJ2489" s="66"/>
      <c r="KL2489" s="65"/>
      <c r="KN2489" s="53"/>
      <c r="KP2489" s="64"/>
      <c r="KR2489" s="63"/>
      <c r="KV2489" s="1"/>
      <c r="KW2489" s="34"/>
      <c r="KY2489" s="35"/>
      <c r="LA2489" s="36"/>
      <c r="LC2489" s="37"/>
      <c r="LQ2489" s="1"/>
      <c r="LT2489" s="7"/>
      <c r="LX2489" s="7"/>
      <c r="ME2489" s="2"/>
      <c r="MI2489" s="7"/>
      <c r="MP2489" s="7"/>
      <c r="MT2489" s="7"/>
      <c r="MU2489" s="1"/>
      <c r="NA2489" s="1"/>
      <c r="ND2489" s="7"/>
      <c r="NH2489" s="7"/>
      <c r="NO2489" s="2"/>
      <c r="NS2489" s="7"/>
      <c r="NZ2489" s="7"/>
      <c r="OD2489" s="7"/>
      <c r="OE2489" s="1"/>
      <c r="RC2489" s="1"/>
      <c r="RF2489" s="7"/>
      <c r="RJ2489" s="7"/>
      <c r="RQ2489" s="2"/>
      <c r="RU2489" s="7"/>
      <c r="SB2489" s="7"/>
      <c r="SF2489" s="7"/>
      <c r="SG2489" s="1"/>
      <c r="SM2489" s="1"/>
      <c r="SP2489" s="7"/>
      <c r="ST2489" s="7"/>
      <c r="TA2489" s="2"/>
      <c r="TE2489" s="7"/>
      <c r="TL2489" s="7"/>
      <c r="TP2489" s="7"/>
      <c r="TQ2489" s="1"/>
      <c r="VF2489" s="1"/>
      <c r="VT2489" s="1"/>
    </row>
    <row r="2490" spans="14:592" x14ac:dyDescent="0.3">
      <c r="N2490" s="1"/>
      <c r="O2490" s="34"/>
      <c r="Q2490" s="35"/>
      <c r="S2490" s="36"/>
      <c r="U2490" s="37"/>
      <c r="W2490" s="52"/>
      <c r="Y2490" s="53"/>
      <c r="AI2490" s="1"/>
      <c r="AM2490" s="59"/>
      <c r="AO2490" s="60"/>
      <c r="AW2490" s="34"/>
      <c r="AY2490" s="35"/>
      <c r="BG2490" s="61"/>
      <c r="BI2490" s="62"/>
      <c r="BJ2490" s="62"/>
      <c r="BK2490" s="62"/>
      <c r="BL2490" s="62"/>
      <c r="BM2490" s="62"/>
      <c r="BN2490" s="62"/>
      <c r="BO2490" s="62"/>
      <c r="BP2490" s="62"/>
      <c r="BQ2490" s="62"/>
      <c r="BW2490" s="59"/>
      <c r="BY2490" s="60"/>
      <c r="CG2490" s="36"/>
      <c r="CI2490" s="37"/>
      <c r="CQ2490" s="61"/>
      <c r="CS2490" s="62"/>
      <c r="CT2490" s="62"/>
      <c r="CU2490" s="62"/>
      <c r="CV2490" s="62"/>
      <c r="CW2490" s="62"/>
      <c r="CX2490" s="62"/>
      <c r="CY2490" s="62"/>
      <c r="CZ2490" s="62"/>
      <c r="DA2490" s="62"/>
      <c r="DG2490" s="59"/>
      <c r="DI2490" s="60"/>
      <c r="DQ2490" s="52"/>
      <c r="DS2490" s="53"/>
      <c r="EA2490" s="61"/>
      <c r="EC2490" s="62"/>
      <c r="ED2490" s="62"/>
      <c r="EE2490" s="62"/>
      <c r="EF2490" s="62"/>
      <c r="EG2490" s="62"/>
      <c r="EH2490" s="62"/>
      <c r="EI2490" s="62"/>
      <c r="EJ2490" s="62"/>
      <c r="EK2490" s="62"/>
      <c r="FY2490" s="59"/>
      <c r="GA2490" s="60"/>
      <c r="GI2490" s="34"/>
      <c r="GK2490" s="35"/>
      <c r="GS2490" s="61"/>
      <c r="GU2490" s="62"/>
      <c r="GV2490" s="62"/>
      <c r="GW2490" s="62"/>
      <c r="GX2490" s="62"/>
      <c r="GY2490" s="62"/>
      <c r="GZ2490" s="62"/>
      <c r="HA2490" s="62"/>
      <c r="HB2490" s="62"/>
      <c r="HC2490" s="62"/>
      <c r="HI2490" s="59"/>
      <c r="HK2490" s="60"/>
      <c r="HS2490" s="36"/>
      <c r="HU2490" s="37"/>
      <c r="IC2490" s="61"/>
      <c r="IE2490" s="62"/>
      <c r="IF2490" s="62"/>
      <c r="IG2490" s="62"/>
      <c r="IH2490" s="62"/>
      <c r="II2490" s="62"/>
      <c r="IJ2490" s="62"/>
      <c r="IK2490" s="62"/>
      <c r="IL2490" s="62"/>
      <c r="IM2490" s="62"/>
      <c r="IS2490" s="59"/>
      <c r="IU2490" s="60"/>
      <c r="JC2490" s="52"/>
      <c r="JE2490" s="53"/>
      <c r="JM2490" s="61"/>
      <c r="JO2490" s="62"/>
      <c r="JP2490" s="62"/>
      <c r="JQ2490" s="62"/>
      <c r="JR2490" s="62"/>
      <c r="JS2490" s="62"/>
      <c r="JT2490" s="62"/>
      <c r="JU2490" s="62"/>
      <c r="JV2490" s="62"/>
      <c r="JW2490" s="62"/>
      <c r="JX2490" s="1"/>
      <c r="KG2490" s="1"/>
      <c r="KH2490" s="67"/>
      <c r="KJ2490" s="66"/>
      <c r="KL2490" s="65"/>
      <c r="KN2490" s="53"/>
      <c r="KP2490" s="64"/>
      <c r="KR2490" s="63"/>
      <c r="KV2490" s="1"/>
      <c r="KW2490" s="34"/>
      <c r="KY2490" s="35"/>
      <c r="LA2490" s="36"/>
      <c r="LC2490" s="37"/>
      <c r="LQ2490" s="1"/>
      <c r="LR2490" s="2"/>
      <c r="LS2490" s="2"/>
      <c r="LT2490" s="2"/>
      <c r="LU2490" s="2"/>
      <c r="LV2490" s="2"/>
      <c r="LW2490" s="2"/>
      <c r="LX2490" s="2"/>
      <c r="LY2490" s="2"/>
      <c r="LZ2490" s="2"/>
      <c r="MA2490" s="2"/>
      <c r="MB2490" s="2"/>
      <c r="MC2490" s="2"/>
      <c r="MD2490" s="2"/>
      <c r="ME2490" s="2"/>
      <c r="MF2490" s="2"/>
      <c r="MG2490" s="2"/>
      <c r="MH2490" s="2"/>
      <c r="MI2490" s="2"/>
      <c r="MJ2490" s="2"/>
      <c r="MK2490" s="2"/>
      <c r="ML2490" s="2"/>
      <c r="MM2490" s="2"/>
      <c r="MN2490" s="2"/>
      <c r="MO2490" s="2"/>
      <c r="MP2490" s="2"/>
      <c r="MQ2490" s="2"/>
      <c r="MR2490" s="2"/>
      <c r="MT2490" s="7"/>
      <c r="MU2490" s="1"/>
      <c r="NA2490" s="1"/>
      <c r="NB2490" s="2"/>
      <c r="NC2490" s="2"/>
      <c r="ND2490" s="2"/>
      <c r="NE2490" s="2"/>
      <c r="NF2490" s="2"/>
      <c r="NG2490" s="2"/>
      <c r="NH2490" s="2"/>
      <c r="NI2490" s="2"/>
      <c r="NJ2490" s="2"/>
      <c r="NK2490" s="2"/>
      <c r="NL2490" s="2"/>
      <c r="NM2490" s="2"/>
      <c r="NN2490" s="2"/>
      <c r="NO2490" s="2"/>
      <c r="NP2490" s="2"/>
      <c r="NQ2490" s="2"/>
      <c r="NR2490" s="2"/>
      <c r="NS2490" s="2"/>
      <c r="NT2490" s="2"/>
      <c r="NU2490" s="2"/>
      <c r="NV2490" s="2"/>
      <c r="NW2490" s="2"/>
      <c r="NX2490" s="2"/>
      <c r="NY2490" s="2"/>
      <c r="NZ2490" s="2"/>
      <c r="OA2490" s="2"/>
      <c r="OB2490" s="2"/>
      <c r="OD2490" s="7"/>
      <c r="OE2490" s="1"/>
      <c r="PW2490" s="1"/>
      <c r="RC2490" s="1"/>
      <c r="RD2490" s="2"/>
      <c r="RE2490" s="2"/>
      <c r="RF2490" s="2"/>
      <c r="RG2490" s="2"/>
      <c r="RH2490" s="2"/>
      <c r="RI2490" s="2"/>
      <c r="RJ2490" s="2"/>
      <c r="RK2490" s="2"/>
      <c r="RL2490" s="2"/>
      <c r="RM2490" s="2"/>
      <c r="RN2490" s="2"/>
      <c r="RO2490" s="2"/>
      <c r="RP2490" s="2"/>
      <c r="RQ2490" s="2"/>
      <c r="RR2490" s="2"/>
      <c r="RS2490" s="2"/>
      <c r="RT2490" s="2"/>
      <c r="RU2490" s="2"/>
      <c r="RV2490" s="2"/>
      <c r="RW2490" s="2"/>
      <c r="RX2490" s="2"/>
      <c r="RY2490" s="2"/>
      <c r="RZ2490" s="2"/>
      <c r="SA2490" s="2"/>
      <c r="SB2490" s="2"/>
      <c r="SC2490" s="2"/>
      <c r="SD2490" s="2"/>
      <c r="SF2490" s="7"/>
      <c r="SG2490" s="1"/>
      <c r="SM2490" s="1"/>
      <c r="SN2490" s="2"/>
      <c r="SO2490" s="2"/>
      <c r="SP2490" s="2"/>
      <c r="SQ2490" s="2"/>
      <c r="SR2490" s="2"/>
      <c r="SS2490" s="2"/>
      <c r="ST2490" s="2"/>
      <c r="SU2490" s="2"/>
      <c r="SV2490" s="2"/>
      <c r="SW2490" s="2"/>
      <c r="SX2490" s="2"/>
      <c r="SY2490" s="2"/>
      <c r="SZ2490" s="2"/>
      <c r="TA2490" s="2"/>
      <c r="TB2490" s="2"/>
      <c r="TC2490" s="2"/>
      <c r="TD2490" s="2"/>
      <c r="TE2490" s="2"/>
      <c r="TF2490" s="2"/>
      <c r="TG2490" s="2"/>
      <c r="TH2490" s="2"/>
      <c r="TI2490" s="2"/>
      <c r="TJ2490" s="2"/>
      <c r="TK2490" s="2"/>
      <c r="TL2490" s="2"/>
      <c r="TM2490" s="2"/>
      <c r="TN2490" s="2"/>
      <c r="TP2490" s="7"/>
      <c r="TQ2490" s="1"/>
      <c r="VF2490" s="1"/>
      <c r="VT2490" s="1"/>
    </row>
    <row r="2491" spans="14:592" ht="15" thickBot="1" x14ac:dyDescent="0.35">
      <c r="N2491" s="1"/>
      <c r="O2491" s="34"/>
      <c r="Q2491" s="35"/>
      <c r="S2491" s="36"/>
      <c r="U2491" s="37"/>
      <c r="W2491" s="52"/>
      <c r="Y2491" s="53"/>
      <c r="AI2491" s="1"/>
      <c r="AM2491" s="59"/>
      <c r="AO2491" s="60" t="s">
        <v>76</v>
      </c>
      <c r="AW2491" s="34"/>
      <c r="AY2491" s="35" t="s">
        <v>76</v>
      </c>
      <c r="BG2491" s="61"/>
      <c r="BI2491" s="62" t="s">
        <v>76</v>
      </c>
      <c r="BW2491" s="59"/>
      <c r="BY2491" s="60" t="s">
        <v>76</v>
      </c>
      <c r="CG2491" s="36"/>
      <c r="CI2491" s="37" t="s">
        <v>76</v>
      </c>
      <c r="CQ2491" s="61"/>
      <c r="CS2491" s="62" t="s">
        <v>76</v>
      </c>
      <c r="DG2491" s="59"/>
      <c r="DI2491" s="60" t="s">
        <v>76</v>
      </c>
      <c r="DQ2491" s="52"/>
      <c r="DS2491" s="53" t="s">
        <v>76</v>
      </c>
      <c r="EA2491" s="61"/>
      <c r="EC2491" s="62" t="s">
        <v>76</v>
      </c>
      <c r="EY2491" s="1"/>
      <c r="FY2491" s="59"/>
      <c r="GA2491" s="60" t="s">
        <v>76</v>
      </c>
      <c r="GI2491" s="34"/>
      <c r="GK2491" s="35" t="s">
        <v>76</v>
      </c>
      <c r="GS2491" s="61"/>
      <c r="GU2491" s="62" t="s">
        <v>76</v>
      </c>
      <c r="HI2491" s="59"/>
      <c r="HK2491" s="60" t="s">
        <v>76</v>
      </c>
      <c r="HS2491" s="36"/>
      <c r="HU2491" s="37" t="s">
        <v>76</v>
      </c>
      <c r="IC2491" s="61"/>
      <c r="IE2491" s="62" t="s">
        <v>76</v>
      </c>
      <c r="IS2491" s="59"/>
      <c r="IU2491" s="60" t="s">
        <v>76</v>
      </c>
      <c r="JC2491" s="52"/>
      <c r="JE2491" s="53" t="s">
        <v>76</v>
      </c>
      <c r="JM2491" s="61"/>
      <c r="JO2491" s="62" t="s">
        <v>76</v>
      </c>
      <c r="JX2491" s="1"/>
      <c r="KG2491" s="1"/>
      <c r="KH2491" s="67"/>
      <c r="KJ2491" s="66"/>
      <c r="KL2491" s="65"/>
      <c r="KN2491" s="53"/>
      <c r="KP2491" s="64"/>
      <c r="KR2491" s="63"/>
      <c r="KV2491" s="1"/>
      <c r="KW2491" s="34"/>
      <c r="KY2491" s="35"/>
      <c r="LA2491" s="36"/>
      <c r="LC2491" s="37"/>
      <c r="LQ2491" s="1"/>
      <c r="LR2491" s="2"/>
      <c r="LT2491" s="7"/>
      <c r="LV2491" s="2"/>
      <c r="LX2491" s="7"/>
      <c r="MC2491" s="2"/>
      <c r="ME2491" s="7"/>
      <c r="MG2491" s="2"/>
      <c r="MI2491" s="7"/>
      <c r="MN2491" s="2"/>
      <c r="MP2491" s="7"/>
      <c r="MR2491" s="2"/>
      <c r="MT2491" s="7"/>
      <c r="MU2491" s="1"/>
      <c r="NA2491" s="1"/>
      <c r="NB2491" s="2"/>
      <c r="ND2491" s="7"/>
      <c r="NF2491" s="2"/>
      <c r="NH2491" s="7"/>
      <c r="NM2491" s="2"/>
      <c r="NO2491" s="7"/>
      <c r="NQ2491" s="2"/>
      <c r="NS2491" s="7"/>
      <c r="NX2491" s="2"/>
      <c r="NZ2491" s="7"/>
      <c r="OB2491" s="2"/>
      <c r="OD2491" s="7"/>
      <c r="OE2491" s="1"/>
      <c r="RC2491" s="1"/>
      <c r="RD2491" s="2"/>
      <c r="RF2491" s="7"/>
      <c r="RH2491" s="2"/>
      <c r="RJ2491" s="7"/>
      <c r="RO2491" s="2"/>
      <c r="RQ2491" s="7"/>
      <c r="RS2491" s="2"/>
      <c r="RU2491" s="7"/>
      <c r="RZ2491" s="2"/>
      <c r="SB2491" s="7"/>
      <c r="SD2491" s="2"/>
      <c r="SF2491" s="7"/>
      <c r="SG2491" s="1"/>
      <c r="SM2491" s="1"/>
      <c r="SN2491" s="2"/>
      <c r="SP2491" s="7"/>
      <c r="SR2491" s="2"/>
      <c r="ST2491" s="7"/>
      <c r="SY2491" s="2"/>
      <c r="TA2491" s="7"/>
      <c r="TC2491" s="2"/>
      <c r="TE2491" s="7"/>
      <c r="TJ2491" s="2"/>
      <c r="TL2491" s="7"/>
      <c r="TN2491" s="2"/>
      <c r="TP2491" s="7"/>
      <c r="TQ2491" s="1"/>
      <c r="VF2491" s="1"/>
      <c r="VT2491" s="1"/>
    </row>
    <row r="2492" spans="14:592" x14ac:dyDescent="0.3">
      <c r="N2492" s="1"/>
      <c r="O2492" s="34"/>
      <c r="Q2492" s="35"/>
      <c r="S2492" s="36"/>
      <c r="U2492" s="37"/>
      <c r="W2492" s="52"/>
      <c r="Y2492" s="53"/>
      <c r="AI2492" s="1"/>
      <c r="AM2492" s="59"/>
      <c r="AO2492" s="77">
        <f t="array" ref="AO2492:AO2495">AL2426:AL2429+AV2426:AV2429+BF2426:BF2429</f>
        <v>-9.8480664198874382E-9</v>
      </c>
      <c r="AW2492" s="34"/>
      <c r="AY2492" s="45">
        <f t="array" ref="AY2492:AY2495">AR2426:AR2429+CB2426:CB2429+DL2426:DL2429</f>
        <v>-1.578684073603391E-5</v>
      </c>
      <c r="BG2492" s="61"/>
      <c r="BI2492" s="80">
        <f t="array" ref="BI2492:BI2495">AP2337:AP2340+BZ2337:BZ2340+DJ2337:DJ2340</f>
        <v>-8.9492711816866483E-3</v>
      </c>
      <c r="BW2492" s="59"/>
      <c r="BY2492" s="77">
        <f t="array" ref="BY2492:BY2495">BV2426:BV2429+CF2426:CF2429+CP2426:CP2429</f>
        <v>-9.6410248982543873E-9</v>
      </c>
      <c r="CG2492" s="36"/>
      <c r="CI2492" s="48">
        <f t="array" ref="CI2492:CI2495">BB2426:BB2429+CL2426:CL2429+DV2426:DV2429</f>
        <v>1.3744135010436578E-5</v>
      </c>
      <c r="CQ2492" s="61"/>
      <c r="CS2492" s="80">
        <f t="array" ref="CS2492:CS2495">BA2337:BA2340+CK2337:CK2340+DU2337:DU2340</f>
        <v>-8.9383656709721843E-3</v>
      </c>
      <c r="DG2492" s="59"/>
      <c r="DI2492" s="77">
        <f t="array" ref="DI2492:DI2495">DF2426:DF2429+DP2426:DP2429+DZ2426:DZ2429</f>
        <v>-9.724231803139388E-9</v>
      </c>
      <c r="DQ2492" s="52"/>
      <c r="DS2492" s="83">
        <f t="array" ref="DS2492:DS2495">BL2426:BL2429+CV2426:CV2429+EF2426:EF2429</f>
        <v>2.0427057255991592E-6</v>
      </c>
      <c r="EA2492" s="61"/>
      <c r="EC2492" s="80">
        <f t="array" ref="EC2492:EC2495">BL2337:BL2340+CV2337:CV2340+EF2337:EF2340</f>
        <v>-8.9427921904487763E-3</v>
      </c>
      <c r="FY2492" s="59"/>
      <c r="GA2492" s="77">
        <f t="array" ref="GA2492:GA2495">FX2426:FX2429+GH2426:GH2429+GR2426:GR2429</f>
        <v>-2.4140215530884215E-9</v>
      </c>
      <c r="GI2492" s="34"/>
      <c r="GK2492" s="45">
        <f t="array" ref="GK2492:GK2495">GD2426:GD2429+HN2426:HN2429+IX2426:IX2429</f>
        <v>9.2744442797222422E-7</v>
      </c>
      <c r="GS2492" s="61"/>
      <c r="GU2492" s="80">
        <f t="array" ref="GU2492:GU2495">GB2337:GB2340+HL2337:HL2340+IV2337:IV2340</f>
        <v>6.0356908309151906E-3</v>
      </c>
      <c r="HI2492" s="59"/>
      <c r="HK2492" s="77">
        <f t="array" ref="HK2492:HK2495">HH2426:HH2429+HR2426:HR2429+IB2426:IB2429</f>
        <v>-2.3632638994548772E-9</v>
      </c>
      <c r="HS2492" s="36"/>
      <c r="HU2492" s="48">
        <f t="array" ref="HU2492:HU2495">GN2426:GN2429+HX2426:HX2429+JH2426:JH2429</f>
        <v>-7.836195729367662E-7</v>
      </c>
      <c r="IC2492" s="61"/>
      <c r="IE2492" s="80">
        <f t="array" ref="IE2492:IE2495">GM2337:GM2340+HW2337:HW2340+JG2337:JG2340</f>
        <v>6.0182668445959413E-3</v>
      </c>
      <c r="IS2492" s="59"/>
      <c r="IU2492" s="77">
        <f t="array" ref="IU2492:IU2495">IR2426:IR2429+JB2426:JB2429+JL2426:JL2429</f>
        <v>-2.383662655410399E-9</v>
      </c>
      <c r="JC2492" s="52"/>
      <c r="JE2492" s="83">
        <f t="array" ref="JE2492:JE2495">GX2426:GX2429+IH2426:IH2429+JR2426:JR2429</f>
        <v>-1.438248550354616E-7</v>
      </c>
      <c r="JM2492" s="61"/>
      <c r="JO2492" s="80">
        <f t="array" ref="JO2492:JO2495">GX2337:GX2340+IH2337:IH2340+JR2337:JR2340</f>
        <v>6.0251904765819984E-3</v>
      </c>
      <c r="JX2492" s="1"/>
      <c r="KG2492" s="1"/>
      <c r="KH2492" s="67"/>
      <c r="KJ2492" s="66"/>
      <c r="KL2492" s="65"/>
      <c r="KN2492" s="53"/>
      <c r="KP2492" s="64"/>
      <c r="KR2492" s="63"/>
      <c r="KV2492" s="1"/>
      <c r="KW2492" s="34"/>
      <c r="KY2492" s="35"/>
      <c r="LA2492" s="36"/>
      <c r="LC2492" s="37"/>
      <c r="LQ2492" s="1"/>
      <c r="LR2492" s="2"/>
      <c r="LT2492" s="7"/>
      <c r="LV2492" s="2"/>
      <c r="LX2492" s="7"/>
      <c r="MC2492" s="2"/>
      <c r="ME2492" s="7"/>
      <c r="MG2492" s="2"/>
      <c r="MI2492" s="7"/>
      <c r="MN2492" s="2"/>
      <c r="MP2492" s="7"/>
      <c r="MR2492" s="2"/>
      <c r="MT2492" s="7"/>
      <c r="MU2492" s="1"/>
      <c r="NA2492" s="1"/>
      <c r="NB2492" s="2"/>
      <c r="ND2492" s="7"/>
      <c r="NF2492" s="2"/>
      <c r="NH2492" s="7"/>
      <c r="NM2492" s="2"/>
      <c r="NO2492" s="7"/>
      <c r="NQ2492" s="2"/>
      <c r="NS2492" s="7"/>
      <c r="NX2492" s="2"/>
      <c r="NZ2492" s="7"/>
      <c r="OB2492" s="2"/>
      <c r="OD2492" s="7"/>
      <c r="OE2492" s="1"/>
      <c r="PW2492" s="1"/>
      <c r="RC2492" s="1"/>
      <c r="RD2492" s="2"/>
      <c r="RF2492" s="7"/>
      <c r="RH2492" s="2"/>
      <c r="RJ2492" s="7"/>
      <c r="RO2492" s="2"/>
      <c r="RQ2492" s="7"/>
      <c r="RS2492" s="2"/>
      <c r="RU2492" s="7"/>
      <c r="RZ2492" s="2"/>
      <c r="SB2492" s="7"/>
      <c r="SD2492" s="2"/>
      <c r="SF2492" s="7"/>
      <c r="SG2492" s="1"/>
      <c r="SM2492" s="1"/>
      <c r="SN2492" s="2"/>
      <c r="SP2492" s="7"/>
      <c r="SR2492" s="2"/>
      <c r="ST2492" s="7"/>
      <c r="SY2492" s="2"/>
      <c r="TA2492" s="7"/>
      <c r="TC2492" s="2"/>
      <c r="TE2492" s="7"/>
      <c r="TJ2492" s="2"/>
      <c r="TL2492" s="7"/>
      <c r="TN2492" s="2"/>
      <c r="TP2492" s="7"/>
      <c r="TQ2492" s="1"/>
      <c r="VF2492" s="1"/>
      <c r="VT2492" s="1"/>
    </row>
    <row r="2493" spans="14:592" x14ac:dyDescent="0.3">
      <c r="N2493" s="1"/>
      <c r="O2493" s="34"/>
      <c r="Q2493" s="35"/>
      <c r="S2493" s="36"/>
      <c r="U2493" s="37"/>
      <c r="W2493" s="52"/>
      <c r="Y2493" s="53"/>
      <c r="AI2493" s="1"/>
      <c r="AM2493" s="59"/>
      <c r="AO2493" s="78">
        <v>1.7184983996769919E-8</v>
      </c>
      <c r="AW2493" s="34"/>
      <c r="AY2493" s="46">
        <v>8.7670626697696009E-6</v>
      </c>
      <c r="BG2493" s="61"/>
      <c r="BI2493" s="81">
        <v>-7.9775972022506636E-3</v>
      </c>
      <c r="BW2493" s="59"/>
      <c r="BY2493" s="78">
        <v>1.6823694919713424E-8</v>
      </c>
      <c r="CG2493" s="36"/>
      <c r="CI2493" s="49">
        <v>-7.6326666478351343E-6</v>
      </c>
      <c r="CQ2493" s="61"/>
      <c r="CS2493" s="81">
        <v>-7.9678757657226408E-3</v>
      </c>
      <c r="DG2493" s="59"/>
      <c r="DI2493" s="78">
        <v>1.6968891620539434E-8</v>
      </c>
      <c r="DQ2493" s="52"/>
      <c r="DS2493" s="84">
        <v>-1.1343960219354775E-6</v>
      </c>
      <c r="EA2493" s="61"/>
      <c r="EC2493" s="81">
        <v>-7.9718216724535083E-3</v>
      </c>
      <c r="EY2493" s="1"/>
      <c r="FY2493" s="59"/>
      <c r="GA2493" s="78">
        <v>5.7532079704767001E-9</v>
      </c>
      <c r="GI2493" s="34"/>
      <c r="GK2493" s="46">
        <v>1.9142119525285574E-6</v>
      </c>
      <c r="GS2493" s="61"/>
      <c r="GU2493" s="81">
        <v>-2.1566359933485827E-3</v>
      </c>
      <c r="HI2493" s="59"/>
      <c r="HK2493" s="78">
        <v>5.6322398994385685E-9</v>
      </c>
      <c r="HS2493" s="36"/>
      <c r="HU2493" s="49">
        <v>-1.6173625931437446E-6</v>
      </c>
      <c r="IC2493" s="61"/>
      <c r="IE2493" s="81">
        <v>-2.1504101615264439E-3</v>
      </c>
      <c r="IS2493" s="59"/>
      <c r="IU2493" s="78">
        <v>5.6808551920138672E-9</v>
      </c>
      <c r="JC2493" s="52"/>
      <c r="JE2493" s="84">
        <v>-2.9684935938482032E-7</v>
      </c>
      <c r="JM2493" s="61"/>
      <c r="JO2493" s="81">
        <v>-2.1528840712020931E-3</v>
      </c>
      <c r="JX2493" s="1"/>
      <c r="KG2493" s="1"/>
      <c r="KH2493" s="67"/>
      <c r="KJ2493" s="66"/>
      <c r="KL2493" s="65"/>
      <c r="KN2493" s="53"/>
      <c r="KP2493" s="64"/>
      <c r="KR2493" s="63"/>
      <c r="KV2493" s="1"/>
      <c r="KW2493" s="34"/>
      <c r="KY2493" s="35"/>
      <c r="LA2493" s="36"/>
      <c r="LC2493" s="37"/>
      <c r="LQ2493" s="1"/>
      <c r="LR2493" s="2"/>
      <c r="LT2493" s="7"/>
      <c r="LV2493" s="2"/>
      <c r="LX2493" s="7"/>
      <c r="MC2493" s="2"/>
      <c r="ME2493" s="7"/>
      <c r="MG2493" s="2"/>
      <c r="MI2493" s="7"/>
      <c r="MN2493" s="2"/>
      <c r="MP2493" s="7"/>
      <c r="MR2493" s="2"/>
      <c r="MT2493" s="7"/>
      <c r="MU2493" s="1"/>
      <c r="NA2493" s="1"/>
      <c r="NB2493" s="2"/>
      <c r="ND2493" s="7"/>
      <c r="NF2493" s="2"/>
      <c r="NH2493" s="7"/>
      <c r="NM2493" s="2"/>
      <c r="NO2493" s="7"/>
      <c r="NQ2493" s="2"/>
      <c r="NS2493" s="7"/>
      <c r="NX2493" s="2"/>
      <c r="NZ2493" s="7"/>
      <c r="OB2493" s="2"/>
      <c r="OD2493" s="7"/>
      <c r="OE2493" s="1"/>
      <c r="RC2493" s="1"/>
      <c r="RD2493" s="2"/>
      <c r="RF2493" s="7"/>
      <c r="RH2493" s="2"/>
      <c r="RJ2493" s="7"/>
      <c r="RO2493" s="2"/>
      <c r="RQ2493" s="7"/>
      <c r="RS2493" s="2"/>
      <c r="RU2493" s="7"/>
      <c r="RZ2493" s="2"/>
      <c r="SB2493" s="7"/>
      <c r="SD2493" s="2"/>
      <c r="SF2493" s="7"/>
      <c r="SG2493" s="1"/>
      <c r="SM2493" s="1"/>
      <c r="SN2493" s="2"/>
      <c r="SP2493" s="7"/>
      <c r="SR2493" s="2"/>
      <c r="ST2493" s="7"/>
      <c r="SY2493" s="2"/>
      <c r="TA2493" s="7"/>
      <c r="TC2493" s="2"/>
      <c r="TE2493" s="7"/>
      <c r="TJ2493" s="2"/>
      <c r="TL2493" s="7"/>
      <c r="TN2493" s="2"/>
      <c r="TP2493" s="7"/>
      <c r="TQ2493" s="1"/>
      <c r="VF2493" s="1"/>
      <c r="VT2493" s="1"/>
    </row>
    <row r="2494" spans="14:592" x14ac:dyDescent="0.3">
      <c r="N2494" s="1"/>
      <c r="O2494" s="34"/>
      <c r="Q2494" s="35"/>
      <c r="S2494" s="36"/>
      <c r="U2494" s="37"/>
      <c r="W2494" s="52"/>
      <c r="Y2494" s="53"/>
      <c r="AI2494" s="1"/>
      <c r="AM2494" s="59"/>
      <c r="AO2494" s="78">
        <v>1.2221598028888124E-8</v>
      </c>
      <c r="AW2494" s="34"/>
      <c r="AY2494" s="46">
        <v>5.6402098318477025E-6</v>
      </c>
      <c r="BG2494" s="61"/>
      <c r="BI2494" s="81">
        <v>-1.3657379746323597E-2</v>
      </c>
      <c r="BW2494" s="59"/>
      <c r="BY2494" s="78">
        <v>1.1964656798393097E-8</v>
      </c>
      <c r="CG2494" s="36"/>
      <c r="CI2494" s="49">
        <v>-4.9104062940652764E-6</v>
      </c>
      <c r="CQ2494" s="61"/>
      <c r="CS2494" s="81">
        <v>-1.364073697194217E-2</v>
      </c>
      <c r="DG2494" s="59"/>
      <c r="DI2494" s="78">
        <v>1.2067917654299219E-8</v>
      </c>
      <c r="DQ2494" s="52"/>
      <c r="DS2494" s="84">
        <v>-7.298035377830538E-7</v>
      </c>
      <c r="EA2494" s="61"/>
      <c r="EC2494" s="81">
        <v>-1.3647492232367176E-2</v>
      </c>
      <c r="FY2494" s="59"/>
      <c r="GA2494" s="78">
        <v>6.3442478495609334E-10</v>
      </c>
      <c r="GI2494" s="34"/>
      <c r="GK2494" s="46">
        <v>-1.9688009097319732E-6</v>
      </c>
      <c r="GS2494" s="61"/>
      <c r="GU2494" s="81">
        <v>-1.3284940344881372E-2</v>
      </c>
      <c r="HI2494" s="59"/>
      <c r="HK2494" s="78">
        <v>6.210853972554943E-10</v>
      </c>
      <c r="HS2494" s="36"/>
      <c r="HU2494" s="49">
        <v>1.6634860972551811E-6</v>
      </c>
      <c r="IC2494" s="61"/>
      <c r="IE2494" s="81">
        <v>-1.3246589040067081E-2</v>
      </c>
      <c r="IS2494" s="59"/>
      <c r="IU2494" s="78">
        <v>6.2644630058545538E-10</v>
      </c>
      <c r="JC2494" s="52"/>
      <c r="JE2494" s="84">
        <v>3.0531481247679999E-7</v>
      </c>
      <c r="JM2494" s="61"/>
      <c r="JO2494" s="81">
        <v>-1.3261828395508142E-2</v>
      </c>
      <c r="JX2494" s="1"/>
      <c r="KG2494" s="1"/>
      <c r="KH2494" s="67"/>
      <c r="KJ2494" s="66"/>
      <c r="KL2494" s="65"/>
      <c r="KN2494" s="53"/>
      <c r="KP2494" s="64"/>
      <c r="KR2494" s="63"/>
      <c r="KV2494" s="1"/>
      <c r="KW2494" s="34"/>
      <c r="KY2494" s="35"/>
      <c r="LA2494" s="36"/>
      <c r="LC2494" s="37"/>
      <c r="LQ2494" s="1"/>
      <c r="LR2494" s="2"/>
      <c r="LT2494" s="7"/>
      <c r="LV2494" s="2"/>
      <c r="LX2494" s="7"/>
      <c r="MC2494" s="2"/>
      <c r="ME2494" s="7"/>
      <c r="MG2494" s="2"/>
      <c r="MI2494" s="7"/>
      <c r="MN2494" s="2"/>
      <c r="MP2494" s="7"/>
      <c r="MR2494" s="2"/>
      <c r="MT2494" s="7"/>
      <c r="MU2494" s="1"/>
      <c r="NA2494" s="1"/>
      <c r="NB2494" s="2"/>
      <c r="ND2494" s="7"/>
      <c r="NF2494" s="2"/>
      <c r="NH2494" s="7"/>
      <c r="NM2494" s="2"/>
      <c r="NO2494" s="7"/>
      <c r="NQ2494" s="2"/>
      <c r="NS2494" s="7"/>
      <c r="NX2494" s="2"/>
      <c r="NZ2494" s="7"/>
      <c r="OB2494" s="2"/>
      <c r="OD2494" s="7"/>
      <c r="OE2494" s="1"/>
      <c r="PW2494" s="1"/>
      <c r="RC2494" s="1"/>
      <c r="RD2494" s="2"/>
      <c r="RF2494" s="7"/>
      <c r="RH2494" s="2"/>
      <c r="RJ2494" s="7"/>
      <c r="RO2494" s="2"/>
      <c r="RQ2494" s="7"/>
      <c r="RS2494" s="2"/>
      <c r="RU2494" s="7"/>
      <c r="RZ2494" s="2"/>
      <c r="SB2494" s="7"/>
      <c r="SD2494" s="2"/>
      <c r="SF2494" s="7"/>
      <c r="SG2494" s="1"/>
      <c r="SM2494" s="1"/>
      <c r="SN2494" s="2"/>
      <c r="SP2494" s="7"/>
      <c r="SR2494" s="2"/>
      <c r="ST2494" s="7"/>
      <c r="SY2494" s="2"/>
      <c r="TA2494" s="7"/>
      <c r="TC2494" s="2"/>
      <c r="TE2494" s="7"/>
      <c r="TJ2494" s="2"/>
      <c r="TL2494" s="7"/>
      <c r="TN2494" s="2"/>
      <c r="TP2494" s="7"/>
      <c r="TQ2494" s="1"/>
      <c r="VF2494" s="1"/>
      <c r="VT2494" s="1"/>
    </row>
    <row r="2495" spans="14:592" ht="15" thickBot="1" x14ac:dyDescent="0.35">
      <c r="N2495" s="1"/>
      <c r="O2495" s="34"/>
      <c r="Q2495" s="35"/>
      <c r="S2495" s="36"/>
      <c r="U2495" s="37"/>
      <c r="W2495" s="52"/>
      <c r="Y2495" s="53"/>
      <c r="AI2495" s="1"/>
      <c r="AM2495" s="59"/>
      <c r="AO2495" s="79">
        <v>-8.0250647144032574E-9</v>
      </c>
      <c r="AW2495" s="34"/>
      <c r="AY2495" s="47">
        <v>-2.6001718272390476E-6</v>
      </c>
      <c r="BG2495" s="61"/>
      <c r="BI2495" s="82">
        <v>1.2989817569768056E-2</v>
      </c>
      <c r="BW2495" s="59"/>
      <c r="BY2495" s="79">
        <v>-7.8563497920177766E-9</v>
      </c>
      <c r="CG2495" s="36"/>
      <c r="CI2495" s="50">
        <v>2.2637278235046608E-6</v>
      </c>
      <c r="CQ2495" s="61"/>
      <c r="CS2495" s="82">
        <v>1.2973988281347798E-2</v>
      </c>
      <c r="DG2495" s="59"/>
      <c r="DI2495" s="79">
        <v>-7.9241538084347555E-9</v>
      </c>
      <c r="DQ2495" s="52"/>
      <c r="DS2495" s="85">
        <v>3.3644400373467236E-7</v>
      </c>
      <c r="EA2495" s="61"/>
      <c r="EC2495" s="82">
        <v>1.2980413349859254E-2</v>
      </c>
      <c r="EY2495" s="1"/>
      <c r="FY2495" s="59"/>
      <c r="GA2495" s="79">
        <v>-2.6067243524173977E-9</v>
      </c>
      <c r="GI2495" s="34"/>
      <c r="GK2495" s="47">
        <v>-2.092559945932601E-6</v>
      </c>
      <c r="GS2495" s="61"/>
      <c r="GU2495" s="82">
        <v>4.8391174096062035E-3</v>
      </c>
      <c r="HI2495" s="59"/>
      <c r="HK2495" s="79">
        <v>-2.5519148123683234E-9</v>
      </c>
      <c r="HS2495" s="36"/>
      <c r="HU2495" s="50">
        <v>1.7680530050031638E-6</v>
      </c>
      <c r="IC2495" s="61"/>
      <c r="IE2495" s="82">
        <v>4.8251477219756938E-3</v>
      </c>
      <c r="IS2495" s="59"/>
      <c r="IU2495" s="79">
        <v>-2.5739419624574435E-9</v>
      </c>
      <c r="JC2495" s="52"/>
      <c r="JE2495" s="85">
        <v>3.2450694092944513E-7</v>
      </c>
      <c r="JM2495" s="61"/>
      <c r="JO2495" s="82">
        <v>4.8306987465427274E-3</v>
      </c>
      <c r="JX2495" s="1"/>
      <c r="KG2495" s="1"/>
      <c r="KH2495" s="67"/>
      <c r="KJ2495" s="66"/>
      <c r="KL2495" s="65"/>
      <c r="KN2495" s="53"/>
      <c r="KP2495" s="64"/>
      <c r="KR2495" s="63"/>
      <c r="KV2495" s="1"/>
      <c r="KW2495" s="34"/>
      <c r="KY2495" s="35"/>
      <c r="LA2495" s="36"/>
      <c r="LC2495" s="37"/>
      <c r="LQ2495" s="1"/>
      <c r="LR2495" s="2"/>
      <c r="LT2495" s="7"/>
      <c r="LV2495" s="2"/>
      <c r="LX2495" s="7"/>
      <c r="MC2495" s="2"/>
      <c r="ME2495" s="7"/>
      <c r="MG2495" s="2"/>
      <c r="MI2495" s="7"/>
      <c r="MN2495" s="2"/>
      <c r="MP2495" s="7"/>
      <c r="MR2495" s="2"/>
      <c r="MT2495" s="7"/>
      <c r="MU2495" s="1"/>
      <c r="NA2495" s="1"/>
      <c r="NB2495" s="2"/>
      <c r="ND2495" s="7"/>
      <c r="NF2495" s="2"/>
      <c r="NH2495" s="7"/>
      <c r="NM2495" s="2"/>
      <c r="NO2495" s="7"/>
      <c r="NQ2495" s="2"/>
      <c r="NS2495" s="7"/>
      <c r="NX2495" s="2"/>
      <c r="NZ2495" s="7"/>
      <c r="OB2495" s="2"/>
      <c r="OD2495" s="7"/>
      <c r="OE2495" s="1"/>
      <c r="RC2495" s="1"/>
      <c r="RD2495" s="2"/>
      <c r="RF2495" s="7"/>
      <c r="RH2495" s="2"/>
      <c r="RJ2495" s="7"/>
      <c r="RO2495" s="2"/>
      <c r="RQ2495" s="7"/>
      <c r="RS2495" s="2"/>
      <c r="RU2495" s="7"/>
      <c r="RZ2495" s="2"/>
      <c r="SB2495" s="7"/>
      <c r="SD2495" s="2"/>
      <c r="SF2495" s="7"/>
      <c r="SG2495" s="1"/>
      <c r="SM2495" s="1"/>
      <c r="SN2495" s="2"/>
      <c r="SP2495" s="7"/>
      <c r="SR2495" s="2"/>
      <c r="ST2495" s="7"/>
      <c r="SY2495" s="2"/>
      <c r="TA2495" s="7"/>
      <c r="TC2495" s="2"/>
      <c r="TE2495" s="7"/>
      <c r="TJ2495" s="2"/>
      <c r="TL2495" s="7"/>
      <c r="TN2495" s="2"/>
      <c r="TP2495" s="7"/>
      <c r="TQ2495" s="1"/>
      <c r="VF2495" s="1"/>
      <c r="VT2495" s="1"/>
    </row>
    <row r="2496" spans="14:592" x14ac:dyDescent="0.3">
      <c r="N2496" s="1"/>
      <c r="O2496" s="34"/>
      <c r="Q2496" s="35"/>
      <c r="S2496" s="36"/>
      <c r="U2496" s="37"/>
      <c r="W2496" s="52"/>
      <c r="Y2496" s="53"/>
      <c r="AI2496" s="1"/>
      <c r="AJ2496" s="1"/>
      <c r="AK2496" s="1"/>
      <c r="AL2496" s="1"/>
      <c r="AM2496" s="2"/>
      <c r="AN2496" s="1"/>
      <c r="AO2496" s="7"/>
      <c r="AP2496" s="1"/>
      <c r="AQ2496" s="1"/>
      <c r="AR2496" s="1"/>
      <c r="AS2496" s="1"/>
      <c r="AT2496" s="1"/>
      <c r="AU2496" s="1"/>
      <c r="AV2496" s="1"/>
      <c r="AW2496" s="2"/>
      <c r="AX2496" s="1"/>
      <c r="AY2496" s="7"/>
      <c r="AZ2496" s="1"/>
      <c r="BA2496" s="1"/>
      <c r="BB2496" s="1"/>
      <c r="BC2496" s="1"/>
      <c r="BD2496" s="1"/>
      <c r="BE2496" s="1"/>
      <c r="BF2496" s="1"/>
      <c r="BG2496" s="2"/>
      <c r="BH2496" s="1"/>
      <c r="BI2496" s="7"/>
      <c r="BJ2496" s="1"/>
      <c r="BK2496" s="1"/>
      <c r="BL2496" s="1"/>
      <c r="BM2496" s="1"/>
      <c r="BS2496" s="1"/>
      <c r="BT2496" s="1"/>
      <c r="BU2496" s="1"/>
      <c r="BV2496" s="1"/>
      <c r="BW2496" s="2"/>
      <c r="BX2496" s="1"/>
      <c r="BY2496" s="7"/>
      <c r="BZ2496" s="1"/>
      <c r="CA2496" s="1"/>
      <c r="CB2496" s="1"/>
      <c r="CC2496" s="1"/>
      <c r="CD2496" s="1"/>
      <c r="CE2496" s="1"/>
      <c r="CF2496" s="1"/>
      <c r="CG2496" s="2"/>
      <c r="CH2496" s="1"/>
      <c r="CI2496" s="7"/>
      <c r="CJ2496" s="1"/>
      <c r="CK2496" s="1"/>
      <c r="CL2496" s="1"/>
      <c r="CM2496" s="1"/>
      <c r="CN2496" s="1"/>
      <c r="CO2496" s="1"/>
      <c r="CP2496" s="1"/>
      <c r="CQ2496" s="2"/>
      <c r="CR2496" s="1"/>
      <c r="CS2496" s="7"/>
      <c r="CT2496" s="1"/>
      <c r="CU2496" s="1"/>
      <c r="CV2496" s="1"/>
      <c r="CW2496" s="1"/>
      <c r="DC2496" s="1"/>
      <c r="DD2496" s="1"/>
      <c r="DE2496" s="1"/>
      <c r="DF2496" s="1"/>
      <c r="DG2496" s="2"/>
      <c r="DH2496" s="1"/>
      <c r="DI2496" s="7"/>
      <c r="DJ2496" s="1"/>
      <c r="DK2496" s="1"/>
      <c r="DL2496" s="1"/>
      <c r="DM2496" s="1"/>
      <c r="DN2496" s="1"/>
      <c r="DO2496" s="1"/>
      <c r="DP2496" s="1"/>
      <c r="DQ2496" s="2"/>
      <c r="DR2496" s="1"/>
      <c r="DS2496" s="7"/>
      <c r="DT2496" s="1"/>
      <c r="DU2496" s="1"/>
      <c r="DV2496" s="1"/>
      <c r="DW2496" s="1"/>
      <c r="DX2496" s="1"/>
      <c r="DY2496" s="1"/>
      <c r="DZ2496" s="1"/>
      <c r="EA2496" s="2"/>
      <c r="EB2496" s="1"/>
      <c r="EC2496" s="7"/>
      <c r="ED2496" s="1"/>
      <c r="EE2496" s="1"/>
      <c r="EF2496" s="1"/>
      <c r="EG2496" s="1"/>
      <c r="EH2496" s="1"/>
      <c r="EI2496" s="1"/>
      <c r="EJ2496" s="1"/>
      <c r="EK2496" s="1"/>
      <c r="EL2496" s="1"/>
      <c r="EM2496" s="1"/>
      <c r="EN2496" s="1"/>
      <c r="EO2496" s="1"/>
      <c r="EP2496" s="1"/>
      <c r="EQ2496" s="1"/>
      <c r="ER2496" s="1"/>
      <c r="ES2496" s="1"/>
      <c r="ET2496" s="1"/>
      <c r="EU2496" s="1"/>
      <c r="FU2496" s="1"/>
      <c r="FV2496" s="1"/>
      <c r="FW2496" s="1"/>
      <c r="FX2496" s="1"/>
      <c r="FY2496" s="2"/>
      <c r="FZ2496" s="1"/>
      <c r="GA2496" s="7"/>
      <c r="GB2496" s="1"/>
      <c r="GC2496" s="1"/>
      <c r="GD2496" s="1"/>
      <c r="GE2496" s="1"/>
      <c r="GF2496" s="1"/>
      <c r="GG2496" s="1"/>
      <c r="GH2496" s="1"/>
      <c r="GI2496" s="2"/>
      <c r="GJ2496" s="1"/>
      <c r="GK2496" s="7"/>
      <c r="GL2496" s="1"/>
      <c r="GM2496" s="1"/>
      <c r="GN2496" s="1"/>
      <c r="GO2496" s="1"/>
      <c r="GP2496" s="1"/>
      <c r="GQ2496" s="1"/>
      <c r="GR2496" s="1"/>
      <c r="GS2496" s="2"/>
      <c r="GT2496" s="1"/>
      <c r="GU2496" s="7"/>
      <c r="GV2496" s="1"/>
      <c r="GW2496" s="1"/>
      <c r="GX2496" s="1"/>
      <c r="GY2496" s="1"/>
      <c r="HE2496" s="1"/>
      <c r="HF2496" s="1"/>
      <c r="HG2496" s="1"/>
      <c r="HH2496" s="1"/>
      <c r="HI2496" s="2"/>
      <c r="HJ2496" s="1"/>
      <c r="HK2496" s="7"/>
      <c r="HL2496" s="1"/>
      <c r="HM2496" s="1"/>
      <c r="HN2496" s="1"/>
      <c r="HO2496" s="1"/>
      <c r="HP2496" s="1"/>
      <c r="HQ2496" s="1"/>
      <c r="HR2496" s="1"/>
      <c r="HS2496" s="2"/>
      <c r="HT2496" s="1"/>
      <c r="HU2496" s="7"/>
      <c r="HV2496" s="1"/>
      <c r="HW2496" s="1"/>
      <c r="HX2496" s="1"/>
      <c r="HY2496" s="1"/>
      <c r="HZ2496" s="1"/>
      <c r="IA2496" s="1"/>
      <c r="IB2496" s="1"/>
      <c r="IC2496" s="2"/>
      <c r="ID2496" s="1"/>
      <c r="IE2496" s="7"/>
      <c r="IF2496" s="1"/>
      <c r="IG2496" s="1"/>
      <c r="IH2496" s="1"/>
      <c r="II2496" s="1"/>
      <c r="IO2496" s="1"/>
      <c r="IP2496" s="1"/>
      <c r="IQ2496" s="1"/>
      <c r="IR2496" s="1"/>
      <c r="IS2496" s="2"/>
      <c r="IT2496" s="1"/>
      <c r="IU2496" s="7"/>
      <c r="IV2496" s="1"/>
      <c r="IW2496" s="1"/>
      <c r="IX2496" s="1"/>
      <c r="IY2496" s="1"/>
      <c r="IZ2496" s="1"/>
      <c r="JA2496" s="1"/>
      <c r="JB2496" s="1"/>
      <c r="JC2496" s="2"/>
      <c r="JD2496" s="1"/>
      <c r="JE2496" s="7"/>
      <c r="JF2496" s="1"/>
      <c r="JG2496" s="1"/>
      <c r="JH2496" s="1"/>
      <c r="JI2496" s="1"/>
      <c r="JJ2496" s="1"/>
      <c r="JK2496" s="1"/>
      <c r="JL2496" s="1"/>
      <c r="JM2496" s="2"/>
      <c r="JN2496" s="1"/>
      <c r="JO2496" s="7"/>
      <c r="JP2496" s="1"/>
      <c r="JQ2496" s="1"/>
      <c r="JR2496" s="1"/>
      <c r="JS2496" s="1"/>
      <c r="JT2496" s="1"/>
      <c r="JU2496" s="1"/>
      <c r="JV2496" s="1"/>
      <c r="JW2496" s="1"/>
      <c r="JX2496" s="1"/>
      <c r="JY2496" s="1"/>
      <c r="JZ2496" s="1"/>
      <c r="KA2496" s="1"/>
      <c r="KB2496" s="1"/>
      <c r="KC2496" s="1"/>
      <c r="KD2496" s="1"/>
      <c r="KE2496" s="1"/>
      <c r="KF2496" s="1"/>
      <c r="KG2496" s="1"/>
      <c r="KH2496" s="67"/>
      <c r="KJ2496" s="66"/>
      <c r="KL2496" s="65"/>
      <c r="KN2496" s="53"/>
      <c r="KP2496" s="64"/>
      <c r="KR2496" s="63"/>
      <c r="KV2496" s="1"/>
      <c r="KW2496" s="34"/>
      <c r="KY2496" s="35"/>
      <c r="LA2496" s="36"/>
      <c r="LC2496" s="37"/>
      <c r="LQ2496" s="1"/>
      <c r="LR2496" s="2"/>
      <c r="LT2496" s="7"/>
      <c r="LV2496" s="2"/>
      <c r="LX2496" s="7"/>
      <c r="MC2496" s="2"/>
      <c r="ME2496" s="7"/>
      <c r="MG2496" s="2"/>
      <c r="MI2496" s="7"/>
      <c r="MN2496" s="2"/>
      <c r="MP2496" s="7"/>
      <c r="MR2496" s="2"/>
      <c r="MT2496" s="7"/>
      <c r="MU2496" s="1"/>
      <c r="NA2496" s="1"/>
      <c r="NB2496" s="2"/>
      <c r="ND2496" s="7"/>
      <c r="NF2496" s="2"/>
      <c r="NH2496" s="7"/>
      <c r="NM2496" s="2"/>
      <c r="NO2496" s="7"/>
      <c r="NQ2496" s="2"/>
      <c r="NS2496" s="7"/>
      <c r="NX2496" s="2"/>
      <c r="NZ2496" s="7"/>
      <c r="OB2496" s="2"/>
      <c r="OD2496" s="7"/>
      <c r="OE2496" s="1"/>
      <c r="PW2496" s="1"/>
      <c r="RC2496" s="1"/>
      <c r="RD2496" s="2"/>
      <c r="RF2496" s="7"/>
      <c r="RH2496" s="2"/>
      <c r="RJ2496" s="7"/>
      <c r="RO2496" s="2"/>
      <c r="RQ2496" s="7"/>
      <c r="RS2496" s="2"/>
      <c r="RU2496" s="7"/>
      <c r="RZ2496" s="2"/>
      <c r="SB2496" s="7"/>
      <c r="SD2496" s="2"/>
      <c r="SF2496" s="7"/>
      <c r="SG2496" s="1"/>
      <c r="SM2496" s="1"/>
      <c r="SN2496" s="2"/>
      <c r="SP2496" s="7"/>
      <c r="SR2496" s="2"/>
      <c r="ST2496" s="7"/>
      <c r="SY2496" s="2"/>
      <c r="TA2496" s="7"/>
      <c r="TC2496" s="2"/>
      <c r="TE2496" s="7"/>
      <c r="TJ2496" s="2"/>
      <c r="TL2496" s="7"/>
      <c r="TN2496" s="2"/>
      <c r="TP2496" s="7"/>
      <c r="TQ2496" s="1"/>
      <c r="VF2496" s="1"/>
      <c r="VT2496" s="1"/>
    </row>
    <row r="2497" spans="14:592" ht="15" thickBot="1" x14ac:dyDescent="0.35">
      <c r="N2497" s="1"/>
      <c r="O2497" s="34"/>
      <c r="Q2497" s="35"/>
      <c r="S2497" s="36"/>
      <c r="U2497" s="37"/>
      <c r="W2497" s="52"/>
      <c r="Y2497" s="53"/>
      <c r="AI2497" s="1"/>
      <c r="AK2497" t="s">
        <v>173</v>
      </c>
      <c r="AM2497" s="2" t="s">
        <v>162</v>
      </c>
      <c r="AO2497" s="7" t="s">
        <v>163</v>
      </c>
      <c r="AQ2497" t="s">
        <v>174</v>
      </c>
      <c r="AS2497" s="1"/>
      <c r="AU2497" t="s">
        <v>175</v>
      </c>
      <c r="AW2497" s="2" t="s">
        <v>164</v>
      </c>
      <c r="AY2497" s="7" t="s">
        <v>165</v>
      </c>
      <c r="BA2497" t="s">
        <v>176</v>
      </c>
      <c r="BC2497" s="1"/>
      <c r="BE2497" t="s">
        <v>177</v>
      </c>
      <c r="BG2497" s="2" t="s">
        <v>105</v>
      </c>
      <c r="BI2497" s="7" t="s">
        <v>106</v>
      </c>
      <c r="BK2497" t="s">
        <v>178</v>
      </c>
      <c r="BM2497" s="1"/>
      <c r="BS2497" s="1"/>
      <c r="BU2497" t="s">
        <v>173</v>
      </c>
      <c r="BW2497" s="2" t="s">
        <v>170</v>
      </c>
      <c r="BY2497" s="7" t="s">
        <v>171</v>
      </c>
      <c r="CA2497" t="s">
        <v>174</v>
      </c>
      <c r="CC2497" s="1"/>
      <c r="CE2497" t="s">
        <v>175</v>
      </c>
      <c r="CG2497" s="2" t="s">
        <v>166</v>
      </c>
      <c r="CI2497" s="7" t="s">
        <v>167</v>
      </c>
      <c r="CK2497" t="s">
        <v>176</v>
      </c>
      <c r="CM2497" s="1"/>
      <c r="CO2497" t="s">
        <v>177</v>
      </c>
      <c r="CQ2497" s="2" t="s">
        <v>107</v>
      </c>
      <c r="CS2497" s="7" t="s">
        <v>108</v>
      </c>
      <c r="CU2497" t="s">
        <v>178</v>
      </c>
      <c r="CW2497" s="1"/>
      <c r="DC2497" s="1"/>
      <c r="DE2497" t="s">
        <v>173</v>
      </c>
      <c r="DG2497" s="2" t="s">
        <v>247</v>
      </c>
      <c r="DI2497" s="7" t="s">
        <v>248</v>
      </c>
      <c r="DK2497" t="s">
        <v>174</v>
      </c>
      <c r="DM2497" s="1"/>
      <c r="DO2497" t="s">
        <v>175</v>
      </c>
      <c r="DQ2497" s="2" t="s">
        <v>168</v>
      </c>
      <c r="DS2497" s="7" t="s">
        <v>169</v>
      </c>
      <c r="DU2497" t="s">
        <v>176</v>
      </c>
      <c r="DW2497" s="1"/>
      <c r="DY2497" t="s">
        <v>177</v>
      </c>
      <c r="EA2497" s="2" t="s">
        <v>109</v>
      </c>
      <c r="EC2497" s="7" t="s">
        <v>110</v>
      </c>
      <c r="EE2497" t="s">
        <v>178</v>
      </c>
      <c r="EG2497" s="1"/>
      <c r="EH2497" s="11" t="s">
        <v>179</v>
      </c>
      <c r="EI2497" s="11"/>
      <c r="EJ2497" s="11"/>
      <c r="EK2497" s="11"/>
      <c r="EL2497" s="11" t="s">
        <v>180</v>
      </c>
      <c r="EM2497" s="11"/>
      <c r="EN2497" s="11"/>
      <c r="EO2497" s="11"/>
      <c r="EP2497" s="11" t="s">
        <v>181</v>
      </c>
      <c r="EQ2497" s="11"/>
      <c r="ER2497" s="11"/>
      <c r="ES2497" s="11"/>
      <c r="ET2497" s="11"/>
      <c r="EU2497" s="1"/>
      <c r="EY2497" s="1"/>
      <c r="FU2497" s="1"/>
      <c r="FW2497" t="s">
        <v>173</v>
      </c>
      <c r="FY2497" s="2" t="s">
        <v>162</v>
      </c>
      <c r="GA2497" s="7" t="s">
        <v>163</v>
      </c>
      <c r="GC2497" t="s">
        <v>174</v>
      </c>
      <c r="GE2497" s="1"/>
      <c r="GG2497" t="s">
        <v>175</v>
      </c>
      <c r="GI2497" s="2" t="s">
        <v>164</v>
      </c>
      <c r="GK2497" s="7" t="s">
        <v>165</v>
      </c>
      <c r="GM2497" t="s">
        <v>176</v>
      </c>
      <c r="GO2497" s="1"/>
      <c r="GQ2497" t="s">
        <v>177</v>
      </c>
      <c r="GS2497" s="2" t="s">
        <v>105</v>
      </c>
      <c r="GU2497" s="7" t="s">
        <v>106</v>
      </c>
      <c r="GW2497" t="s">
        <v>178</v>
      </c>
      <c r="GY2497" s="1"/>
      <c r="HE2497" s="1"/>
      <c r="HG2497" t="s">
        <v>173</v>
      </c>
      <c r="HI2497" s="2" t="s">
        <v>170</v>
      </c>
      <c r="HK2497" s="7" t="s">
        <v>171</v>
      </c>
      <c r="HM2497" t="s">
        <v>174</v>
      </c>
      <c r="HO2497" s="1"/>
      <c r="HQ2497" t="s">
        <v>175</v>
      </c>
      <c r="HS2497" s="2" t="s">
        <v>166</v>
      </c>
      <c r="HU2497" s="7" t="s">
        <v>167</v>
      </c>
      <c r="HW2497" t="s">
        <v>176</v>
      </c>
      <c r="HY2497" s="1"/>
      <c r="IA2497" t="s">
        <v>177</v>
      </c>
      <c r="IC2497" s="2" t="s">
        <v>107</v>
      </c>
      <c r="IE2497" s="7" t="s">
        <v>108</v>
      </c>
      <c r="IG2497" t="s">
        <v>178</v>
      </c>
      <c r="II2497" s="1"/>
      <c r="IO2497" s="1"/>
      <c r="IQ2497" t="s">
        <v>173</v>
      </c>
      <c r="IS2497" s="2" t="s">
        <v>247</v>
      </c>
      <c r="IU2497" s="7" t="s">
        <v>248</v>
      </c>
      <c r="IW2497" t="s">
        <v>174</v>
      </c>
      <c r="IY2497" s="1"/>
      <c r="JA2497" t="s">
        <v>175</v>
      </c>
      <c r="JC2497" s="2" t="s">
        <v>168</v>
      </c>
      <c r="JE2497" s="7" t="s">
        <v>169</v>
      </c>
      <c r="JG2497" t="s">
        <v>176</v>
      </c>
      <c r="JI2497" s="1"/>
      <c r="JK2497" t="s">
        <v>177</v>
      </c>
      <c r="JM2497" s="2" t="s">
        <v>109</v>
      </c>
      <c r="JO2497" s="7" t="s">
        <v>110</v>
      </c>
      <c r="JQ2497" t="s">
        <v>178</v>
      </c>
      <c r="JS2497" s="1"/>
      <c r="JT2497" s="11" t="s">
        <v>179</v>
      </c>
      <c r="JU2497" s="11"/>
      <c r="JV2497" s="11"/>
      <c r="JW2497" s="11"/>
      <c r="JX2497" s="11" t="s">
        <v>180</v>
      </c>
      <c r="JY2497" s="11"/>
      <c r="JZ2497" s="11"/>
      <c r="KA2497" s="11"/>
      <c r="KB2497" s="11" t="s">
        <v>181</v>
      </c>
      <c r="KC2497" s="11"/>
      <c r="KD2497" s="11"/>
      <c r="KE2497" s="11"/>
      <c r="KF2497" s="11"/>
      <c r="KG2497" s="1"/>
      <c r="KH2497" s="67"/>
      <c r="KJ2497" s="66"/>
      <c r="KL2497" s="65"/>
      <c r="KN2497" s="53"/>
      <c r="KP2497" s="64"/>
      <c r="KR2497" s="63"/>
      <c r="KV2497" s="1"/>
      <c r="KW2497" s="34"/>
      <c r="KY2497" s="35"/>
      <c r="LA2497" s="36"/>
      <c r="LC2497" s="37"/>
      <c r="LQ2497" s="1"/>
      <c r="LR2497" s="2"/>
      <c r="LT2497" s="7"/>
      <c r="LV2497" s="2"/>
      <c r="LX2497" s="7"/>
      <c r="MC2497" s="2"/>
      <c r="ME2497" s="7"/>
      <c r="MG2497" s="2"/>
      <c r="MI2497" s="7"/>
      <c r="MN2497" s="2"/>
      <c r="MP2497" s="7"/>
      <c r="MR2497" s="2"/>
      <c r="MT2497" s="7"/>
      <c r="MU2497" s="1"/>
      <c r="NA2497" s="1"/>
      <c r="NB2497" s="2"/>
      <c r="ND2497" s="7"/>
      <c r="NF2497" s="2"/>
      <c r="NH2497" s="7"/>
      <c r="NM2497" s="2"/>
      <c r="NO2497" s="7"/>
      <c r="NQ2497" s="2"/>
      <c r="NS2497" s="7"/>
      <c r="NX2497" s="2"/>
      <c r="NZ2497" s="7"/>
      <c r="OB2497" s="2"/>
      <c r="OD2497" s="7"/>
      <c r="OE2497" s="1"/>
      <c r="RC2497" s="1"/>
      <c r="RD2497" s="2"/>
      <c r="RF2497" s="7"/>
      <c r="RH2497" s="2"/>
      <c r="RJ2497" s="7"/>
      <c r="RO2497" s="2"/>
      <c r="RQ2497" s="7"/>
      <c r="RS2497" s="2"/>
      <c r="RU2497" s="7"/>
      <c r="RZ2497" s="2"/>
      <c r="SB2497" s="7"/>
      <c r="SD2497" s="2"/>
      <c r="SF2497" s="7"/>
      <c r="SG2497" s="1"/>
      <c r="SM2497" s="1"/>
      <c r="SN2497" s="2"/>
      <c r="SP2497" s="7"/>
      <c r="SR2497" s="2"/>
      <c r="ST2497" s="7"/>
      <c r="SY2497" s="2"/>
      <c r="TA2497" s="7"/>
      <c r="TC2497" s="2"/>
      <c r="TE2497" s="7"/>
      <c r="TJ2497" s="2"/>
      <c r="TL2497" s="7"/>
      <c r="TN2497" s="2"/>
      <c r="TP2497" s="7"/>
      <c r="TQ2497" s="1"/>
      <c r="VF2497" s="1"/>
      <c r="VT2497" s="1"/>
    </row>
    <row r="2498" spans="14:592" x14ac:dyDescent="0.3">
      <c r="N2498" s="1"/>
      <c r="O2498" s="34"/>
      <c r="Q2498" s="35"/>
      <c r="S2498" s="36"/>
      <c r="U2498" s="37"/>
      <c r="W2498" s="52"/>
      <c r="Y2498" s="53"/>
      <c r="AI2498" s="1"/>
      <c r="AK2498" s="12">
        <v>-0.39306975109887066</v>
      </c>
      <c r="AM2498" s="4">
        <f t="array" ref="AM2498:AM2501">MMULT(AJ2503:AL2506,AM2508:AM2510)+AK2498:AK2501</f>
        <v>-0.70109414267395209</v>
      </c>
      <c r="AO2498" s="8">
        <f t="array" ref="AO2498:AO2501">AO2492:AO2495</f>
        <v>-9.8480664198874382E-9</v>
      </c>
      <c r="AQ2498" s="12">
        <f t="array" ref="AQ2498:AQ2501">AO2498:AO2501</f>
        <v>-9.8480664198874382E-9</v>
      </c>
      <c r="AS2498" s="1"/>
      <c r="AU2498" s="12">
        <v>-0.56003448203561756</v>
      </c>
      <c r="AW2498" s="4">
        <f t="array" ref="AW2498:AW2501">MMULT(AT2503:AV2506,AW2508:AW2510)+AU2498:AU2501</f>
        <v>-0.45126525861600492</v>
      </c>
      <c r="AY2498" s="8">
        <f t="array" ref="AY2498:AY2501">AY2492:AY2495</f>
        <v>-1.578684073603391E-5</v>
      </c>
      <c r="BA2498" s="12">
        <f t="array" ref="BA2498:BA2501">AY2498:AY2501</f>
        <v>-1.578684073603391E-5</v>
      </c>
      <c r="BC2498" s="1"/>
      <c r="BE2498" s="12">
        <v>0.50312209065909264</v>
      </c>
      <c r="BG2498" s="4">
        <f t="array" ref="BG2498:BG2501">MMULT(BD2503:BF2506,BG2508:BG2510)+BE2498:BE2501</f>
        <v>-7.3821674967636808E-2</v>
      </c>
      <c r="BI2498" s="8">
        <f t="array" ref="BI2498:BI2501">BI2492:BI2495</f>
        <v>-8.9492711816866483E-3</v>
      </c>
      <c r="BK2498" s="12">
        <f t="array" ref="BK2498:BK2501">BI2498:BI2501</f>
        <v>-8.9492711816866483E-3</v>
      </c>
      <c r="BM2498" s="1"/>
      <c r="BS2498" s="1"/>
      <c r="BU2498" s="12">
        <f t="array" ref="BU2498:BU2501">AK2498:AK2501</f>
        <v>-0.39306975109887066</v>
      </c>
      <c r="BW2498" s="4">
        <f t="array" ref="BW2498:BW2501">MMULT(BT2503:BV2506,BW2508:BW2510)+BU2498:BU2501</f>
        <v>-0.69940848286907809</v>
      </c>
      <c r="BY2498" s="8">
        <f t="array" ref="BY2498:BY2501">BY2492:BY2495</f>
        <v>-9.6410248982543873E-9</v>
      </c>
      <c r="CA2498" s="12">
        <f t="array" ref="CA2498:CA2501">BY2498:BY2501</f>
        <v>-9.6410248982543873E-9</v>
      </c>
      <c r="CC2498" s="1"/>
      <c r="CE2498" s="12">
        <f t="array" ref="CE2498:CE2501">AU2498:AU2501</f>
        <v>-0.56003448203561756</v>
      </c>
      <c r="CG2498" s="4">
        <f t="array" ref="CG2498:CG2501">MMULT(CD2503:CF2506,CG2508:CG2510)+CE2498:CE2501</f>
        <v>-0.44989665071328588</v>
      </c>
      <c r="CI2498" s="8">
        <f t="array" ref="CI2498:CI2501">CI2492:CI2495</f>
        <v>1.3744135010436578E-5</v>
      </c>
      <c r="CK2498" s="12">
        <f t="array" ref="CK2498:CK2501">CI2498:CI2501</f>
        <v>1.3744135010436578E-5</v>
      </c>
      <c r="CM2498" s="1"/>
      <c r="CO2498" s="12">
        <f t="array" ref="CO2498:CO2501">BE2498:BE2501</f>
        <v>0.50312209065909264</v>
      </c>
      <c r="CQ2498" s="4">
        <f t="array" ref="CQ2498:CQ2501">MMULT(CN2503:CP2506,CQ2508:CQ2510)+CO2498:CO2501</f>
        <v>-8.0097097873253809E-2</v>
      </c>
      <c r="CS2498" s="8">
        <f t="array" ref="CS2498:CS2501">CS2492:CS2495</f>
        <v>-8.9383656709721843E-3</v>
      </c>
      <c r="CU2498" s="12">
        <f t="array" ref="CU2498:CU2501">CS2498:CS2501</f>
        <v>-8.9383656709721843E-3</v>
      </c>
      <c r="CW2498" s="1"/>
      <c r="DC2498" s="1"/>
      <c r="DE2498" s="12">
        <f t="array" ref="DE2498:DE2501">BU2498:BU2501</f>
        <v>-0.39306975109887066</v>
      </c>
      <c r="DG2498" s="4">
        <f t="array" ref="DG2498:DG2501">MMULT(DD2503:DF2506,DG2508:DG2510)+DE2498:DE2501</f>
        <v>-0.70010695936629874</v>
      </c>
      <c r="DI2498" s="8">
        <f t="array" ref="DI2498:DI2501">DI2492:DI2495</f>
        <v>-9.724231803139388E-9</v>
      </c>
      <c r="DK2498" s="12">
        <f t="array" ref="DK2498:DK2501">DI2498:DI2501</f>
        <v>-9.724231803139388E-9</v>
      </c>
      <c r="DM2498" s="1"/>
      <c r="DO2498" s="12">
        <f t="array" ref="DO2498:DO2501">CE2498:CE2501</f>
        <v>-0.56003448203561756</v>
      </c>
      <c r="DQ2498" s="4">
        <f t="array" ref="DQ2498:DQ2501">MMULT(DN2503:DP2506,DQ2508:DQ2510)+DO2498:DO2501</f>
        <v>-0.45045990186305046</v>
      </c>
      <c r="DS2498" s="8">
        <f t="array" ref="DS2498:DS2501">DS2492:DS2495</f>
        <v>2.0427057255991592E-6</v>
      </c>
      <c r="DU2498" s="12">
        <f t="array" ref="DU2498:DU2501">DS2498:DS2501</f>
        <v>2.0427057255991592E-6</v>
      </c>
      <c r="DW2498" s="1"/>
      <c r="DY2498" s="12">
        <f t="array" ref="DY2498:DY2501">CO2498:CO2501</f>
        <v>0.50312209065909264</v>
      </c>
      <c r="EA2498" s="4">
        <f t="array" ref="EA2498:EA2501">MMULT(DX2503:DZ2506,EA2508:EA2510)+DY2498:DY2501</f>
        <v>-7.7565126423941977E-2</v>
      </c>
      <c r="EC2498" s="8">
        <f t="array" ref="EC2498:EC2501">EC2492:EC2495</f>
        <v>-8.9427921904487763E-3</v>
      </c>
      <c r="EE2498" s="12">
        <f t="array" ref="EE2498:EE2501">EC2498:EC2501</f>
        <v>-8.9427921904487763E-3</v>
      </c>
      <c r="EG2498" s="1"/>
      <c r="EH2498" s="15">
        <f t="array" ref="EH2498:EH2501">AQ2498:AQ2501+CA2498:CA2501+DK2498:DK2501</f>
        <v>-2.9213323121281213E-8</v>
      </c>
      <c r="EI2498" s="11"/>
      <c r="EJ2498" s="11"/>
      <c r="EK2498" s="11"/>
      <c r="EL2498" s="15">
        <f t="array" ref="EL2498:EL2501">DU2498:DU2501+CK2498:CK2501+BA2498:BA2501</f>
        <v>1.8262030342802715E-18</v>
      </c>
      <c r="EM2498" s="11"/>
      <c r="EN2498" s="11"/>
      <c r="EO2498" s="11"/>
      <c r="EP2498" s="15">
        <f t="array" ref="EP2498:EP2501">BK2498:BK2501+CU2498:CU2501+EE2498:EE2501</f>
        <v>-2.6830429043107607E-2</v>
      </c>
      <c r="EQ2498" s="11"/>
      <c r="ER2498" s="11"/>
      <c r="ES2498" s="11"/>
      <c r="ET2498" s="11"/>
      <c r="EU2498" s="1"/>
      <c r="FU2498" s="1"/>
      <c r="FW2498" s="12">
        <v>-0.74364533417632273</v>
      </c>
      <c r="FY2498" s="4">
        <f t="array" ref="FY2498:FY2501">MMULT(FV2503:FX2506,FY2508:FY2510)+FW2498:FW2501</f>
        <v>0.34381095706104081</v>
      </c>
      <c r="GA2498" s="8">
        <f t="array" ref="GA2498:GA2501">GA2492:GA2495</f>
        <v>-2.4140215530884215E-9</v>
      </c>
      <c r="GC2498" s="12">
        <f t="array" ref="GC2498:GC2501">GA2498:GA2501</f>
        <v>-2.4140215530884215E-9</v>
      </c>
      <c r="GE2498" s="1"/>
      <c r="GG2498" s="12">
        <v>-0.22052229887432981</v>
      </c>
      <c r="GI2498" s="4">
        <f t="array" ref="GI2498:GI2501">MMULT(GF2503:GH2506,GI2508:GI2510)+GG2498:GG2501</f>
        <v>0.33185271863443888</v>
      </c>
      <c r="GK2498" s="8">
        <f t="array" ref="GK2498:GK2501">GK2492:GK2495</f>
        <v>9.2744442797222422E-7</v>
      </c>
      <c r="GM2498" s="12">
        <f t="array" ref="GM2498:GM2501">GK2498:GK2501</f>
        <v>9.2744442797222422E-7</v>
      </c>
      <c r="GO2498" s="1"/>
      <c r="GQ2498" s="12">
        <v>0.47500183580690852</v>
      </c>
      <c r="GS2498" s="4">
        <f t="array" ref="GS2498:GS2501">MMULT(GP2503:GR2506,GS2508:GS2510)+GQ2498:GQ2501</f>
        <v>-3.4137948258381956E-2</v>
      </c>
      <c r="GU2498" s="8">
        <f t="array" ref="GU2498:GU2501">GU2492:GU2495</f>
        <v>6.0356908309151906E-3</v>
      </c>
      <c r="GW2498" s="12">
        <f t="array" ref="GW2498:GW2501">GU2498:GU2501</f>
        <v>6.0356908309151906E-3</v>
      </c>
      <c r="GY2498" s="1"/>
      <c r="HE2498" s="1"/>
      <c r="HG2498" s="12">
        <f t="array" ref="HG2498:HG2501">FW2498:FW2501</f>
        <v>-0.74364533417632273</v>
      </c>
      <c r="HI2498" s="4">
        <f t="array" ref="HI2498:HI2501">MMULT(HF2503:HH2506,HI2508:HI2510)+HG2498:HG2501</f>
        <v>0.35202135780101074</v>
      </c>
      <c r="HK2498" s="8">
        <f t="array" ref="HK2498:HK2501">HK2492:HK2495</f>
        <v>-2.3632638994548772E-9</v>
      </c>
      <c r="HM2498" s="12">
        <f t="array" ref="HM2498:HM2501">HK2498:HK2501</f>
        <v>-2.3632638994548772E-9</v>
      </c>
      <c r="HO2498" s="1"/>
      <c r="HQ2498" s="12">
        <f t="array" ref="HQ2498:HQ2501">GG2498:GG2501</f>
        <v>-0.22052229887432981</v>
      </c>
      <c r="HS2498" s="4">
        <f t="array" ref="HS2498:HS2501">MMULT(HP2503:HR2506,HS2508:HS2510)+HQ2498:HQ2501</f>
        <v>0.33472290519279713</v>
      </c>
      <c r="HU2498" s="8">
        <f t="array" ref="HU2498:HU2501">HU2492:HU2495</f>
        <v>-7.836195729367662E-7</v>
      </c>
      <c r="HW2498" s="12">
        <f t="array" ref="HW2498:HW2501">HU2498:HU2501</f>
        <v>-7.836195729367662E-7</v>
      </c>
      <c r="HY2498" s="1"/>
      <c r="IA2498" s="12">
        <f t="array" ref="IA2498:IA2501">GQ2498:GQ2501</f>
        <v>0.47500183580690852</v>
      </c>
      <c r="IC2498" s="4">
        <f t="array" ref="IC2498:IC2501">MMULT(HZ2503:IB2506,IC2508:IC2510)+IA2498:IA2501</f>
        <v>-3.7181463851137353E-2</v>
      </c>
      <c r="IE2498" s="8">
        <f t="array" ref="IE2498:IE2501">IE2492:IE2495</f>
        <v>6.0182668445959413E-3</v>
      </c>
      <c r="IG2498" s="12">
        <f t="array" ref="IG2498:IG2501">IE2498:IE2501</f>
        <v>6.0182668445959413E-3</v>
      </c>
      <c r="II2498" s="1"/>
      <c r="IO2498" s="1"/>
      <c r="IQ2498" s="12">
        <f t="array" ref="IQ2498:IQ2501">HG2498:HG2501</f>
        <v>-0.74364533417632273</v>
      </c>
      <c r="IS2498" s="4">
        <f t="array" ref="IS2498:IS2501">MMULT(IP2503:IR2506,IS2508:IS2510)+IQ2498:IQ2501</f>
        <v>0.34868399727898836</v>
      </c>
      <c r="IU2498" s="8">
        <f t="array" ref="IU2498:IU2501">IU2492:IU2495</f>
        <v>-2.383662655410399E-9</v>
      </c>
      <c r="IW2498" s="12">
        <f t="array" ref="IW2498:IW2501">IU2498:IU2501</f>
        <v>-2.383662655410399E-9</v>
      </c>
      <c r="IY2498" s="1"/>
      <c r="JA2498" s="12">
        <f t="array" ref="JA2498:JA2501">HQ2498:HQ2501</f>
        <v>-0.22052229887432981</v>
      </c>
      <c r="JC2498" s="4">
        <f t="array" ref="JC2498:JC2501">MMULT(IZ2503:JB2506,JC2508:JC2510)+JA2498:JA2501</f>
        <v>0.33354851095728777</v>
      </c>
      <c r="JE2498" s="8">
        <f t="array" ref="JE2498:JE2501">JE2492:JE2495</f>
        <v>-1.438248550354616E-7</v>
      </c>
      <c r="JG2498" s="12">
        <f t="array" ref="JG2498:JG2501">JE2498:JE2501</f>
        <v>-1.438248550354616E-7</v>
      </c>
      <c r="JI2498" s="1"/>
      <c r="JK2498" s="12">
        <f t="array" ref="JK2498:JK2501">IA2498:IA2501</f>
        <v>0.47500183580690852</v>
      </c>
      <c r="JM2498" s="4">
        <f t="array" ref="JM2498:JM2501">MMULT(JJ2503:JL2506,JM2508:JM2510)+JK2498:JK2501</f>
        <v>-3.5972735037763048E-2</v>
      </c>
      <c r="JO2498" s="8">
        <f t="array" ref="JO2498:JO2501">JO2492:JO2495</f>
        <v>6.0251904765819984E-3</v>
      </c>
      <c r="JQ2498" s="12">
        <f t="array" ref="JQ2498:JQ2501">JO2498:JO2501</f>
        <v>6.0251904765819984E-3</v>
      </c>
      <c r="JS2498" s="1"/>
      <c r="JT2498" s="15">
        <f t="array" ref="JT2498:JT2501">GC2498:GC2501+HM2498:HM2501+IW2498:IW2501</f>
        <v>-7.1609481079536977E-9</v>
      </c>
      <c r="JU2498" s="11"/>
      <c r="JV2498" s="11"/>
      <c r="JW2498" s="11"/>
      <c r="JX2498" s="15">
        <f t="array" ref="JX2498:JX2501">JG2498:JG2501+HW2498:HW2501+GM2498:GM2501</f>
        <v>-3.5998900258307764E-21</v>
      </c>
      <c r="JY2498" s="11"/>
      <c r="JZ2498" s="11"/>
      <c r="KA2498" s="11"/>
      <c r="KB2498" s="15">
        <f t="array" ref="KB2498:KB2501">GW2498:GW2501+IG2498:IG2501+JQ2498:JQ2501</f>
        <v>1.807914815209313E-2</v>
      </c>
      <c r="KC2498" s="11"/>
      <c r="KD2498" s="11"/>
      <c r="KE2498" s="11"/>
      <c r="KF2498" s="11"/>
      <c r="KG2498" s="1"/>
      <c r="KH2498" s="67"/>
      <c r="KJ2498" s="66"/>
      <c r="KL2498" s="65"/>
      <c r="KN2498" s="53"/>
      <c r="KP2498" s="64"/>
      <c r="KR2498" s="63"/>
      <c r="KV2498" s="1"/>
      <c r="KW2498" s="34"/>
      <c r="KY2498" s="35"/>
      <c r="LA2498" s="36"/>
      <c r="LC2498" s="37"/>
      <c r="LQ2498" s="1"/>
      <c r="LR2498" s="2"/>
      <c r="LT2498" s="7"/>
      <c r="LV2498" s="2"/>
      <c r="LX2498" s="7"/>
      <c r="MC2498" s="2"/>
      <c r="ME2498" s="7"/>
      <c r="MG2498" s="2"/>
      <c r="MI2498" s="7"/>
      <c r="MN2498" s="2"/>
      <c r="MP2498" s="7"/>
      <c r="MR2498" s="2"/>
      <c r="MT2498" s="7"/>
      <c r="MU2498" s="1"/>
      <c r="NA2498" s="1"/>
      <c r="NB2498" s="2"/>
      <c r="ND2498" s="7"/>
      <c r="NF2498" s="2"/>
      <c r="NH2498" s="7"/>
      <c r="NM2498" s="2"/>
      <c r="NO2498" s="7"/>
      <c r="NQ2498" s="2"/>
      <c r="NS2498" s="7"/>
      <c r="NX2498" s="2"/>
      <c r="NZ2498" s="7"/>
      <c r="OB2498" s="2"/>
      <c r="OD2498" s="7"/>
      <c r="OE2498" s="1"/>
      <c r="PW2498" s="1"/>
      <c r="RC2498" s="1"/>
      <c r="RD2498" s="2"/>
      <c r="RF2498" s="7"/>
      <c r="RH2498" s="2"/>
      <c r="RJ2498" s="7"/>
      <c r="RO2498" s="2"/>
      <c r="RQ2498" s="7"/>
      <c r="RS2498" s="2"/>
      <c r="RU2498" s="7"/>
      <c r="RZ2498" s="2"/>
      <c r="SB2498" s="7"/>
      <c r="SD2498" s="2"/>
      <c r="SF2498" s="7"/>
      <c r="SG2498" s="1"/>
      <c r="SM2498" s="1"/>
      <c r="SN2498" s="2"/>
      <c r="SP2498" s="7"/>
      <c r="SR2498" s="2"/>
      <c r="ST2498" s="7"/>
      <c r="SY2498" s="2"/>
      <c r="TA2498" s="7"/>
      <c r="TC2498" s="2"/>
      <c r="TE2498" s="7"/>
      <c r="TJ2498" s="2"/>
      <c r="TL2498" s="7"/>
      <c r="TN2498" s="2"/>
      <c r="TP2498" s="7"/>
      <c r="TQ2498" s="1"/>
      <c r="VF2498" s="1"/>
      <c r="VT2498" s="1"/>
    </row>
    <row r="2499" spans="14:592" ht="15" thickBot="1" x14ac:dyDescent="0.35">
      <c r="N2499" s="1"/>
      <c r="O2499" s="34"/>
      <c r="Q2499" s="35"/>
      <c r="S2499" s="36"/>
      <c r="U2499" s="37"/>
      <c r="W2499" s="52"/>
      <c r="Y2499" s="53"/>
      <c r="AI2499" s="1"/>
      <c r="AK2499" s="13">
        <v>0.38899547738727402</v>
      </c>
      <c r="AM2499" s="5">
        <v>0.3888672655757282</v>
      </c>
      <c r="AO2499" s="9">
        <v>1.7184983996769919E-8</v>
      </c>
      <c r="AQ2499" s="13">
        <v>1.7184983996769919E-8</v>
      </c>
      <c r="AS2499" s="1"/>
      <c r="AU2499" s="13">
        <v>-0.35150790559529976</v>
      </c>
      <c r="AW2499" s="5">
        <v>-0.86935538239595456</v>
      </c>
      <c r="AY2499" s="9">
        <v>8.7670626697696009E-6</v>
      </c>
      <c r="BA2499" s="13">
        <v>8.7670626697696009E-6</v>
      </c>
      <c r="BC2499" s="1"/>
      <c r="BE2499" s="13">
        <v>1.9155369393099007</v>
      </c>
      <c r="BG2499" s="5">
        <v>2.9108936388224986</v>
      </c>
      <c r="BI2499" s="9">
        <v>-7.9775972022506636E-3</v>
      </c>
      <c r="BK2499" s="13">
        <v>-7.9775972022506636E-3</v>
      </c>
      <c r="BM2499" s="1"/>
      <c r="BS2499" s="1"/>
      <c r="BU2499" s="13">
        <v>0.38899547738727402</v>
      </c>
      <c r="BW2499" s="5">
        <v>0.38882989153513509</v>
      </c>
      <c r="BY2499" s="9">
        <v>1.6823694919713424E-8</v>
      </c>
      <c r="CA2499" s="13">
        <v>1.6823694919713424E-8</v>
      </c>
      <c r="CC2499" s="1"/>
      <c r="CE2499" s="13">
        <v>-0.35150790559529976</v>
      </c>
      <c r="CG2499" s="5">
        <v>-0.87174077855668264</v>
      </c>
      <c r="CI2499" s="9">
        <v>-7.6326666478351343E-6</v>
      </c>
      <c r="CK2499" s="13">
        <v>-7.6326666478351343E-6</v>
      </c>
      <c r="CM2499" s="1"/>
      <c r="CO2499" s="13">
        <v>1.9155369393099007</v>
      </c>
      <c r="CQ2499" s="5">
        <v>2.9125901226886328</v>
      </c>
      <c r="CS2499" s="9">
        <v>-7.9678757657226408E-3</v>
      </c>
      <c r="CU2499" s="13">
        <v>-7.9678757657226408E-3</v>
      </c>
      <c r="CW2499" s="1"/>
      <c r="DC2499" s="1"/>
      <c r="DE2499" s="13">
        <v>0.38899547738727402</v>
      </c>
      <c r="DG2499" s="5">
        <v>0.38886486259763248</v>
      </c>
      <c r="DI2499" s="9">
        <v>1.6968891620539434E-8</v>
      </c>
      <c r="DK2499" s="13">
        <v>1.6968891620539434E-8</v>
      </c>
      <c r="DM2499" s="1"/>
      <c r="DO2499" s="13">
        <v>-0.35150790559529976</v>
      </c>
      <c r="DQ2499" s="5">
        <v>-0.87077984542747533</v>
      </c>
      <c r="DS2499" s="9">
        <v>-1.1343960219354775E-6</v>
      </c>
      <c r="DU2499" s="13">
        <v>-1.1343960219354775E-6</v>
      </c>
      <c r="DW2499" s="1"/>
      <c r="DY2499" s="13">
        <v>1.9155369393099007</v>
      </c>
      <c r="EA2499" s="5">
        <v>2.9119317951057058</v>
      </c>
      <c r="EC2499" s="9">
        <v>-7.9718216724535083E-3</v>
      </c>
      <c r="EE2499" s="13">
        <v>-7.9718216724535083E-3</v>
      </c>
      <c r="EG2499" s="1"/>
      <c r="EH2499" s="16">
        <v>5.0977570537022776E-8</v>
      </c>
      <c r="EI2499" s="11"/>
      <c r="EJ2499" s="11"/>
      <c r="EK2499" s="11"/>
      <c r="EL2499" s="16">
        <v>-1.0113573390216346E-18</v>
      </c>
      <c r="EM2499" s="11"/>
      <c r="EN2499" s="11"/>
      <c r="EO2499" s="11"/>
      <c r="EP2499" s="16">
        <v>-2.3917294640426814E-2</v>
      </c>
      <c r="EQ2499" s="11"/>
      <c r="ER2499" s="11"/>
      <c r="ES2499" s="11"/>
      <c r="ET2499" s="11"/>
      <c r="EU2499" s="1"/>
      <c r="EY2499" s="1"/>
      <c r="FU2499" s="1"/>
      <c r="FW2499" s="13">
        <v>0.70031530263105535</v>
      </c>
      <c r="FY2499" s="5">
        <v>0.71919539892215401</v>
      </c>
      <c r="GA2499" s="9">
        <v>5.7532079704767001E-9</v>
      </c>
      <c r="GC2499" s="13">
        <v>5.7532079704767001E-9</v>
      </c>
      <c r="GE2499" s="1"/>
      <c r="GG2499" s="13">
        <v>0.56797016696056024</v>
      </c>
      <c r="GI2499" s="5">
        <v>-0.10048933554611239</v>
      </c>
      <c r="GK2499" s="9">
        <v>1.9142119525285574E-6</v>
      </c>
      <c r="GM2499" s="13">
        <v>1.9142119525285574E-6</v>
      </c>
      <c r="GO2499" s="1"/>
      <c r="GQ2499" s="13">
        <v>-0.910289670539144</v>
      </c>
      <c r="GS2499" s="5">
        <v>-0.44638108994254311</v>
      </c>
      <c r="GU2499" s="9">
        <v>-2.1566359933485827E-3</v>
      </c>
      <c r="GW2499" s="13">
        <v>-2.1566359933485827E-3</v>
      </c>
      <c r="GY2499" s="1"/>
      <c r="HE2499" s="1"/>
      <c r="HG2499" s="13">
        <v>0.70031530263105535</v>
      </c>
      <c r="HI2499" s="5">
        <v>0.71797368965512676</v>
      </c>
      <c r="HK2499" s="9">
        <v>5.6322398994385685E-9</v>
      </c>
      <c r="HM2499" s="13">
        <v>5.6322398994385685E-9</v>
      </c>
      <c r="HO2499" s="1"/>
      <c r="HQ2499" s="13">
        <v>0.56797016696056024</v>
      </c>
      <c r="HS2499" s="5">
        <v>-0.10732583825010555</v>
      </c>
      <c r="HU2499" s="9">
        <v>-1.6173625931437446E-6</v>
      </c>
      <c r="HW2499" s="13">
        <v>-1.6173625931437446E-6</v>
      </c>
      <c r="HY2499" s="1"/>
      <c r="IA2499" s="13">
        <v>-0.910289670539144</v>
      </c>
      <c r="IC2499" s="5">
        <v>-0.45262121383326925</v>
      </c>
      <c r="IE2499" s="9">
        <v>-2.1504101615264439E-3</v>
      </c>
      <c r="IG2499" s="13">
        <v>-2.1504101615264439E-3</v>
      </c>
      <c r="II2499" s="1"/>
      <c r="IO2499" s="1"/>
      <c r="IQ2499" s="13">
        <v>0.70031530263105535</v>
      </c>
      <c r="IS2499" s="5">
        <v>0.7184794963476191</v>
      </c>
      <c r="IU2499" s="9">
        <v>5.6808551920138672E-9</v>
      </c>
      <c r="IW2499" s="13">
        <v>5.6808551920138672E-9</v>
      </c>
      <c r="IY2499" s="1"/>
      <c r="JA2499" s="13">
        <v>0.56797016696056024</v>
      </c>
      <c r="JC2499" s="5">
        <v>-0.1045518506256381</v>
      </c>
      <c r="JE2499" s="9">
        <v>-2.9684935938482032E-7</v>
      </c>
      <c r="JG2499" s="13">
        <v>-2.9684935938482032E-7</v>
      </c>
      <c r="JI2499" s="1"/>
      <c r="JK2499" s="13">
        <v>-0.910289670539144</v>
      </c>
      <c r="JM2499" s="5">
        <v>-0.45011271393707658</v>
      </c>
      <c r="JO2499" s="9">
        <v>-2.1528840712020931E-3</v>
      </c>
      <c r="JQ2499" s="13">
        <v>-2.1528840712020931E-3</v>
      </c>
      <c r="JS2499" s="1"/>
      <c r="JT2499" s="16">
        <v>1.7066303061929136E-8</v>
      </c>
      <c r="JU2499" s="11"/>
      <c r="JV2499" s="11"/>
      <c r="JW2499" s="11"/>
      <c r="JX2499" s="16">
        <v>-7.6232965252887031E-21</v>
      </c>
      <c r="JY2499" s="11"/>
      <c r="JZ2499" s="11"/>
      <c r="KA2499" s="11"/>
      <c r="KB2499" s="16">
        <v>-6.4599302260771197E-3</v>
      </c>
      <c r="KC2499" s="11"/>
      <c r="KD2499" s="11"/>
      <c r="KE2499" s="11"/>
      <c r="KF2499" s="11"/>
      <c r="KG2499" s="1"/>
      <c r="KH2499" s="67"/>
      <c r="KJ2499" s="66"/>
      <c r="KL2499" s="65"/>
      <c r="KN2499" s="53"/>
      <c r="KP2499" s="64"/>
      <c r="KR2499" s="63"/>
      <c r="KV2499" s="1"/>
      <c r="KW2499" s="34"/>
      <c r="KY2499" s="35"/>
      <c r="LA2499" s="36"/>
      <c r="LC2499" s="37"/>
      <c r="LQ2499" s="1"/>
      <c r="LR2499" s="2"/>
      <c r="LT2499" s="7"/>
      <c r="LV2499" s="2" t="s">
        <v>105</v>
      </c>
      <c r="LX2499" s="7" t="s">
        <v>106</v>
      </c>
      <c r="MC2499" s="2"/>
      <c r="ME2499" s="7"/>
      <c r="MG2499" s="2" t="s">
        <v>107</v>
      </c>
      <c r="MI2499" s="7" t="s">
        <v>108</v>
      </c>
      <c r="MN2499" s="2"/>
      <c r="MP2499" s="7"/>
      <c r="MR2499" s="2" t="s">
        <v>109</v>
      </c>
      <c r="MT2499" s="7" t="s">
        <v>110</v>
      </c>
      <c r="MU2499" s="1"/>
      <c r="NA2499" s="1"/>
      <c r="NB2499" s="2"/>
      <c r="ND2499" s="7"/>
      <c r="NF2499" s="2" t="s">
        <v>105</v>
      </c>
      <c r="NH2499" s="7" t="s">
        <v>106</v>
      </c>
      <c r="NM2499" s="2"/>
      <c r="NO2499" s="7"/>
      <c r="NQ2499" s="2" t="s">
        <v>107</v>
      </c>
      <c r="NS2499" s="7" t="s">
        <v>108</v>
      </c>
      <c r="NX2499" s="2"/>
      <c r="NZ2499" s="7"/>
      <c r="OB2499" s="2" t="s">
        <v>109</v>
      </c>
      <c r="OD2499" s="7" t="s">
        <v>110</v>
      </c>
      <c r="OE2499" s="1"/>
      <c r="RC2499" s="1"/>
      <c r="RD2499" s="2"/>
      <c r="RF2499" s="7"/>
      <c r="RH2499" s="2" t="s">
        <v>105</v>
      </c>
      <c r="RJ2499" s="7" t="s">
        <v>106</v>
      </c>
      <c r="RO2499" s="2"/>
      <c r="RQ2499" s="7"/>
      <c r="RS2499" s="2" t="s">
        <v>107</v>
      </c>
      <c r="RU2499" s="7" t="s">
        <v>108</v>
      </c>
      <c r="RZ2499" s="2"/>
      <c r="SB2499" s="7"/>
      <c r="SD2499" s="2" t="s">
        <v>109</v>
      </c>
      <c r="SF2499" s="7" t="s">
        <v>110</v>
      </c>
      <c r="SG2499" s="1"/>
      <c r="SM2499" s="1"/>
      <c r="SN2499" s="2"/>
      <c r="SP2499" s="7"/>
      <c r="SR2499" s="2" t="s">
        <v>105</v>
      </c>
      <c r="ST2499" s="7" t="s">
        <v>106</v>
      </c>
      <c r="SY2499" s="2"/>
      <c r="TA2499" s="7"/>
      <c r="TC2499" s="2" t="s">
        <v>107</v>
      </c>
      <c r="TE2499" s="7" t="s">
        <v>108</v>
      </c>
      <c r="TJ2499" s="2"/>
      <c r="TL2499" s="7"/>
      <c r="TN2499" s="2" t="s">
        <v>109</v>
      </c>
      <c r="TP2499" s="7" t="s">
        <v>110</v>
      </c>
      <c r="TQ2499" s="1"/>
      <c r="VF2499" s="1"/>
      <c r="VT2499" s="1"/>
    </row>
    <row r="2500" spans="14:592" x14ac:dyDescent="0.3">
      <c r="N2500" s="1"/>
      <c r="O2500" s="34"/>
      <c r="Q2500" s="35"/>
      <c r="S2500" s="36"/>
      <c r="U2500" s="37"/>
      <c r="W2500" s="52"/>
      <c r="Y2500" s="53"/>
      <c r="AI2500" s="1"/>
      <c r="AK2500" s="13">
        <v>0.24283928379576347</v>
      </c>
      <c r="AM2500" s="5">
        <v>0.24327361102856088</v>
      </c>
      <c r="AO2500" s="9">
        <v>1.2221598028888124E-8</v>
      </c>
      <c r="AQ2500" s="13">
        <v>1.2221598028888124E-8</v>
      </c>
      <c r="AS2500" s="1"/>
      <c r="AU2500" s="13">
        <v>0.59565898802799744</v>
      </c>
      <c r="AW2500" s="5">
        <v>0.56575006756559942</v>
      </c>
      <c r="AY2500" s="9">
        <v>5.6402098318477025E-6</v>
      </c>
      <c r="BA2500" s="13">
        <v>5.6402098318477025E-6</v>
      </c>
      <c r="BC2500" s="1"/>
      <c r="BE2500" s="13">
        <v>0.59061782590374712</v>
      </c>
      <c r="BG2500" s="5">
        <v>1.2615926200079817</v>
      </c>
      <c r="BI2500" s="9">
        <v>-1.3657379746323597E-2</v>
      </c>
      <c r="BK2500" s="13">
        <v>-1.3657379746323597E-2</v>
      </c>
      <c r="BM2500" s="1"/>
      <c r="BS2500" s="1"/>
      <c r="BU2500" s="13">
        <v>0.24283928379576347</v>
      </c>
      <c r="BW2500" s="5">
        <v>0.25633205870338782</v>
      </c>
      <c r="BY2500" s="9">
        <v>1.1964656798393097E-8</v>
      </c>
      <c r="CA2500" s="13">
        <v>1.1964656798393097E-8</v>
      </c>
      <c r="CC2500" s="1"/>
      <c r="CE2500" s="13">
        <v>0.59565898802799744</v>
      </c>
      <c r="CG2500" s="5">
        <v>0.5640533393017797</v>
      </c>
      <c r="CI2500" s="9">
        <v>-4.9104062940652764E-6</v>
      </c>
      <c r="CK2500" s="13">
        <v>-4.9104062940652764E-6</v>
      </c>
      <c r="CM2500" s="1"/>
      <c r="CO2500" s="13">
        <v>0.59061782590374712</v>
      </c>
      <c r="CQ2500" s="5">
        <v>1.263861210316068</v>
      </c>
      <c r="CS2500" s="9">
        <v>-1.364073697194217E-2</v>
      </c>
      <c r="CU2500" s="13">
        <v>-1.364073697194217E-2</v>
      </c>
      <c r="CW2500" s="1"/>
      <c r="DC2500" s="1"/>
      <c r="DE2500" s="13">
        <v>0.24283928379576347</v>
      </c>
      <c r="DG2500" s="5">
        <v>0.2510321305006466</v>
      </c>
      <c r="DI2500" s="9">
        <v>1.2067917654299219E-8</v>
      </c>
      <c r="DK2500" s="13">
        <v>1.2067917654299219E-8</v>
      </c>
      <c r="DM2500" s="1"/>
      <c r="DO2500" s="13">
        <v>0.59565898802799744</v>
      </c>
      <c r="DQ2500" s="5">
        <v>0.56473893609051573</v>
      </c>
      <c r="DS2500" s="9">
        <v>-7.298035377830538E-7</v>
      </c>
      <c r="DU2500" s="13">
        <v>-7.298035377830538E-7</v>
      </c>
      <c r="DW2500" s="1"/>
      <c r="DY2500" s="13">
        <v>0.59061782590374712</v>
      </c>
      <c r="EA2500" s="5">
        <v>1.2629746382346734</v>
      </c>
      <c r="EC2500" s="9">
        <v>-1.3647492232367176E-2</v>
      </c>
      <c r="EE2500" s="13">
        <v>-1.3647492232367176E-2</v>
      </c>
      <c r="EG2500" s="1"/>
      <c r="EH2500" s="16">
        <v>3.625417248158044E-8</v>
      </c>
      <c r="EI2500" s="11"/>
      <c r="EJ2500" s="11"/>
      <c r="EK2500" s="11"/>
      <c r="EL2500" s="16">
        <v>-6.2765141391543655E-19</v>
      </c>
      <c r="EM2500" s="11"/>
      <c r="EN2500" s="11"/>
      <c r="EO2500" s="11"/>
      <c r="EP2500" s="16">
        <v>-4.0945608950632942E-2</v>
      </c>
      <c r="EQ2500" s="11"/>
      <c r="ER2500" s="11"/>
      <c r="ES2500" s="11"/>
      <c r="ET2500" s="11"/>
      <c r="EU2500" s="1"/>
      <c r="FU2500" s="1"/>
      <c r="FW2500" s="13">
        <v>-0.50358951170275845</v>
      </c>
      <c r="FY2500" s="5">
        <v>-0.73543595158991115</v>
      </c>
      <c r="GA2500" s="9">
        <v>6.3442478495609334E-10</v>
      </c>
      <c r="GC2500" s="13">
        <v>6.3442478495609334E-10</v>
      </c>
      <c r="GE2500" s="1"/>
      <c r="GG2500" s="13">
        <v>-1.2167802698589469</v>
      </c>
      <c r="GI2500" s="5">
        <v>-0.57726126044760351</v>
      </c>
      <c r="GK2500" s="9">
        <v>-1.9688009097319732E-6</v>
      </c>
      <c r="GM2500" s="13">
        <v>-1.9688009097319732E-6</v>
      </c>
      <c r="GO2500" s="1"/>
      <c r="GQ2500" s="13">
        <v>0.24454481264150593</v>
      </c>
      <c r="GS2500" s="5">
        <v>0.61447338822661857</v>
      </c>
      <c r="GU2500" s="9">
        <v>-1.3284940344881372E-2</v>
      </c>
      <c r="GW2500" s="13">
        <v>-1.3284940344881372E-2</v>
      </c>
      <c r="GY2500" s="1"/>
      <c r="HE2500" s="1"/>
      <c r="HG2500" s="13">
        <v>-0.50358951170275845</v>
      </c>
      <c r="HI2500" s="5">
        <v>-0.74226751084572629</v>
      </c>
      <c r="HK2500" s="9">
        <v>6.210853972554943E-10</v>
      </c>
      <c r="HM2500" s="13">
        <v>6.210853972554943E-10</v>
      </c>
      <c r="HO2500" s="1"/>
      <c r="HQ2500" s="13">
        <v>-1.2167802698589469</v>
      </c>
      <c r="HS2500" s="5">
        <v>-0.57802243874819714</v>
      </c>
      <c r="HU2500" s="9">
        <v>1.6634860972551811E-6</v>
      </c>
      <c r="HW2500" s="13">
        <v>1.6634860972551811E-6</v>
      </c>
      <c r="HY2500" s="1"/>
      <c r="IA2500" s="13">
        <v>0.24454481264150593</v>
      </c>
      <c r="IC2500" s="5">
        <v>0.61414679179854148</v>
      </c>
      <c r="IE2500" s="9">
        <v>-1.3246589040067081E-2</v>
      </c>
      <c r="IG2500" s="13">
        <v>-1.3246589040067081E-2</v>
      </c>
      <c r="II2500" s="1"/>
      <c r="IO2500" s="1"/>
      <c r="IQ2500" s="13">
        <v>-0.50358951170275845</v>
      </c>
      <c r="IS2500" s="5">
        <v>-0.73950636313204177</v>
      </c>
      <c r="IU2500" s="9">
        <v>6.2644630058545538E-10</v>
      </c>
      <c r="IW2500" s="13">
        <v>6.2644630058545538E-10</v>
      </c>
      <c r="IY2500" s="1"/>
      <c r="JA2500" s="13">
        <v>-1.2167802698589469</v>
      </c>
      <c r="JC2500" s="5">
        <v>-0.57766950075254631</v>
      </c>
      <c r="JE2500" s="9">
        <v>3.0531481247679999E-7</v>
      </c>
      <c r="JG2500" s="13">
        <v>3.0531481247679999E-7</v>
      </c>
      <c r="JI2500" s="1"/>
      <c r="JK2500" s="13">
        <v>0.24454481264150593</v>
      </c>
      <c r="JM2500" s="5">
        <v>0.61429741608242239</v>
      </c>
      <c r="JO2500" s="9">
        <v>-1.3261828395508142E-2</v>
      </c>
      <c r="JQ2500" s="13">
        <v>-1.3261828395508142E-2</v>
      </c>
      <c r="JS2500" s="1"/>
      <c r="JT2500" s="16">
        <v>1.881956482797043E-9</v>
      </c>
      <c r="JU2500" s="11"/>
      <c r="JV2500" s="11"/>
      <c r="JW2500" s="11"/>
      <c r="JX2500" s="16">
        <v>8.0468129989158532E-21</v>
      </c>
      <c r="JY2500" s="11"/>
      <c r="JZ2500" s="11"/>
      <c r="KA2500" s="11"/>
      <c r="KB2500" s="16">
        <v>-3.9793357780456597E-2</v>
      </c>
      <c r="KC2500" s="11"/>
      <c r="KD2500" s="11"/>
      <c r="KE2500" s="11"/>
      <c r="KF2500" s="11"/>
      <c r="KG2500" s="1"/>
      <c r="KH2500" s="67"/>
      <c r="KJ2500" s="66"/>
      <c r="KL2500" s="65"/>
      <c r="KN2500" s="53"/>
      <c r="KP2500" s="64"/>
      <c r="KR2500" s="63"/>
      <c r="KV2500" s="1"/>
      <c r="KW2500" s="34"/>
      <c r="KY2500" s="35"/>
      <c r="LA2500" s="36"/>
      <c r="LC2500" s="37"/>
      <c r="LQ2500" s="1"/>
      <c r="LR2500" s="2"/>
      <c r="LT2500" s="7"/>
      <c r="LV2500" s="4">
        <f t="array" ref="LV2500:LV2503">MO2661:MO2664</f>
        <v>-2.5539789594731599</v>
      </c>
      <c r="LX2500" s="8">
        <f t="array" ref="LX2500:LX2503">MG2484:MG2487*LR2503</f>
        <v>-5.919882384883757E-7</v>
      </c>
      <c r="MC2500" s="2"/>
      <c r="ME2500" s="7"/>
      <c r="MG2500" s="4">
        <f t="array" ref="MG2500:MG2503">NY2661:NY2664</f>
        <v>-2.5567585059104112</v>
      </c>
      <c r="MI2500" s="8">
        <f t="array" ref="MI2500:MI2503">MG2484:MG2487*MC2503</f>
        <v>-5.7961864146507836E-7</v>
      </c>
      <c r="MN2500" s="2"/>
      <c r="MP2500" s="7"/>
      <c r="MR2500" s="4">
        <f t="array" ref="MR2500:MR2503">PI2661:PI2664</f>
        <v>-2.5557029341054154</v>
      </c>
      <c r="MT2500" s="8">
        <f t="array" ref="MT2500:MT2503">MG2484:MG2487*MN2503</f>
        <v>-5.8432353127622706E-7</v>
      </c>
      <c r="MU2500" s="1"/>
      <c r="NA2500" s="1"/>
      <c r="NB2500" s="2"/>
      <c r="ND2500" s="7"/>
      <c r="NF2500" s="4">
        <f t="array" ref="NF2500:NF2503">LV2500:LV2503</f>
        <v>-2.5539789594731599</v>
      </c>
      <c r="NH2500" s="8">
        <f t="array" ref="NH2500:NH2503">NQ2484:NQ2487*NB2503</f>
        <v>1.9526530772405805E-7</v>
      </c>
      <c r="NM2500" s="2"/>
      <c r="NO2500" s="7"/>
      <c r="NQ2500" s="4">
        <f t="array" ref="NQ2500:NQ2503">MG2500:MG2503</f>
        <v>-2.5567585059104112</v>
      </c>
      <c r="NS2500" s="8">
        <f t="array" ref="NS2500:NS2503">NQ2484:NQ2487*NM2503</f>
        <v>1.9148145979957651E-7</v>
      </c>
      <c r="NX2500" s="2"/>
      <c r="NZ2500" s="7"/>
      <c r="OB2500" s="4">
        <f t="array" ref="OB2500:OB2503">MR2500:MR2503</f>
        <v>-2.5557029341054154</v>
      </c>
      <c r="OD2500" s="8">
        <f t="array" ref="OD2500:OD2503">NQ2484:NQ2487*NX2503</f>
        <v>1.9292118909429524E-7</v>
      </c>
      <c r="OE2500" s="1"/>
      <c r="PW2500" s="1"/>
      <c r="RC2500" s="1"/>
      <c r="RD2500" s="2"/>
      <c r="RF2500" s="7"/>
      <c r="RH2500" s="4">
        <f t="array" ref="RH2500:RH2503">SA2661:SA2664</f>
        <v>0.89520977798644918</v>
      </c>
      <c r="RJ2500" s="8">
        <f t="array" ref="RJ2500:RJ2503">RS2484:RS2487*RD2503</f>
        <v>-6.9463182347642073E-6</v>
      </c>
      <c r="RO2500" s="2"/>
      <c r="RQ2500" s="7"/>
      <c r="RS2500" s="4">
        <f t="array" ref="RS2500:RS2503">TK2661:TK2664</f>
        <v>0.8877451167326087</v>
      </c>
      <c r="RU2500" s="8">
        <f t="array" ref="RU2500:RU2503">RS2484:RS2487*RO2503</f>
        <v>-6.8730543521393639E-6</v>
      </c>
      <c r="RZ2500" s="2"/>
      <c r="SB2500" s="7"/>
      <c r="SD2500" s="4">
        <f t="array" ref="SD2500:SD2503">UU2661:UU2664</f>
        <v>0.89060379476177209</v>
      </c>
      <c r="SF2500" s="8">
        <f t="array" ref="SF2500:SF2503">RS2484:RS2487*RZ2503</f>
        <v>-6.9009781708732985E-6</v>
      </c>
      <c r="SG2500" s="1"/>
      <c r="SM2500" s="1"/>
      <c r="SN2500" s="2"/>
      <c r="SP2500" s="7"/>
      <c r="SR2500" s="4">
        <f t="array" ref="SR2500:SR2503">RH2500:RH2503</f>
        <v>0.89520977798644918</v>
      </c>
      <c r="ST2500" s="8">
        <f t="array" ref="ST2500:ST2503">TC2484:TC2487*SN2503</f>
        <v>1.0552676801300913E-6</v>
      </c>
      <c r="SY2500" s="2"/>
      <c r="TA2500" s="7"/>
      <c r="TC2500" s="4">
        <f t="array" ref="TC2500:TC2503">RS2500:RS2503</f>
        <v>0.8877451167326087</v>
      </c>
      <c r="TE2500" s="8">
        <f t="array" ref="TE2500:TE2503">TC2484:TC2487*SY2503</f>
        <v>1.0455063855503706E-6</v>
      </c>
      <c r="TJ2500" s="2"/>
      <c r="TL2500" s="7"/>
      <c r="TN2500" s="4">
        <f t="array" ref="TN2500:TN2503">SD2500:SD2503</f>
        <v>0.89060379476177209</v>
      </c>
      <c r="TP2500" s="8">
        <f t="array" ref="TP2500:TP2503">TC2484:TC2487*TJ2503</f>
        <v>1.0492319829998004E-6</v>
      </c>
      <c r="TQ2500" s="1"/>
      <c r="VF2500" s="1"/>
      <c r="VT2500" s="1"/>
    </row>
    <row r="2501" spans="14:592" ht="15" thickBot="1" x14ac:dyDescent="0.35">
      <c r="N2501" s="1"/>
      <c r="O2501" s="34"/>
      <c r="Q2501" s="35"/>
      <c r="S2501" s="36"/>
      <c r="U2501" s="37"/>
      <c r="W2501" s="52"/>
      <c r="Y2501" s="53"/>
      <c r="AI2501" s="1"/>
      <c r="AK2501" s="14">
        <v>-0.6701703910042438</v>
      </c>
      <c r="AM2501" s="6">
        <v>-0.11106164486355841</v>
      </c>
      <c r="AO2501" s="10">
        <v>-8.0250647144032574E-9</v>
      </c>
      <c r="AQ2501" s="14">
        <v>-8.0250647144032574E-9</v>
      </c>
      <c r="AS2501" s="1"/>
      <c r="AU2501" s="14">
        <v>-0.89494337740974561</v>
      </c>
      <c r="AW2501" s="6">
        <v>-1.2242122792993082E-2</v>
      </c>
      <c r="AY2501" s="10">
        <v>-2.6001718272390476E-6</v>
      </c>
      <c r="BA2501" s="14">
        <v>-2.6001718272390476E-6</v>
      </c>
      <c r="BC2501" s="1"/>
      <c r="BE2501" s="14">
        <v>0.43390363306347052</v>
      </c>
      <c r="BG2501" s="6">
        <v>0.11237544398079791</v>
      </c>
      <c r="BI2501" s="10">
        <v>1.2989817569768056E-2</v>
      </c>
      <c r="BK2501" s="14">
        <v>1.2989817569768056E-2</v>
      </c>
      <c r="BM2501" s="1"/>
      <c r="BS2501" s="1"/>
      <c r="BU2501" s="14">
        <v>-0.6701703910042438</v>
      </c>
      <c r="BW2501" s="6">
        <v>-0.11916181204979204</v>
      </c>
      <c r="BY2501" s="10">
        <v>-7.8563497920177766E-9</v>
      </c>
      <c r="CA2501" s="14">
        <v>-7.8563497920177766E-9</v>
      </c>
      <c r="CC2501" s="1"/>
      <c r="CE2501" s="14">
        <v>-0.89494337740974561</v>
      </c>
      <c r="CG2501" s="6">
        <v>-1.112943586550208E-2</v>
      </c>
      <c r="CI2501" s="10">
        <v>2.2637278235046608E-6</v>
      </c>
      <c r="CK2501" s="14">
        <v>2.2637278235046608E-6</v>
      </c>
      <c r="CM2501" s="1"/>
      <c r="CO2501" s="14">
        <v>0.43390363306347052</v>
      </c>
      <c r="CQ2501" s="6">
        <v>0.10498192229802222</v>
      </c>
      <c r="CS2501" s="10">
        <v>1.2973988281347798E-2</v>
      </c>
      <c r="CU2501" s="14">
        <v>1.2973988281347798E-2</v>
      </c>
      <c r="CW2501" s="1"/>
      <c r="DC2501" s="1"/>
      <c r="DE2501" s="14">
        <v>-0.6701703910042438</v>
      </c>
      <c r="DG2501" s="6">
        <v>-0.11584758670070261</v>
      </c>
      <c r="DI2501" s="10">
        <v>-7.9241538084347555E-9</v>
      </c>
      <c r="DK2501" s="14">
        <v>-7.9241538084347555E-9</v>
      </c>
      <c r="DM2501" s="1"/>
      <c r="DO2501" s="14">
        <v>-0.89494337740974561</v>
      </c>
      <c r="DQ2501" s="6">
        <v>-1.1568526292948911E-2</v>
      </c>
      <c r="DS2501" s="10">
        <v>3.3644400373467236E-7</v>
      </c>
      <c r="DU2501" s="14">
        <v>3.3644400373467236E-7</v>
      </c>
      <c r="DW2501" s="1"/>
      <c r="DY2501" s="14">
        <v>0.43390363306347052</v>
      </c>
      <c r="EA2501" s="6">
        <v>0.10796622208098855</v>
      </c>
      <c r="EC2501" s="10">
        <v>1.2980413349859254E-2</v>
      </c>
      <c r="EE2501" s="14">
        <v>1.2980413349859254E-2</v>
      </c>
      <c r="EG2501" s="1"/>
      <c r="EH2501" s="17">
        <v>-2.3805568314855791E-8</v>
      </c>
      <c r="EI2501" s="11"/>
      <c r="EJ2501" s="11"/>
      <c r="EK2501" s="11"/>
      <c r="EL2501" s="17">
        <v>2.8545010322469921E-19</v>
      </c>
      <c r="EM2501" s="11"/>
      <c r="EN2501" s="11"/>
      <c r="EO2501" s="11"/>
      <c r="EP2501" s="17">
        <v>3.8944219200975107E-2</v>
      </c>
      <c r="EQ2501" s="11"/>
      <c r="ER2501" s="11"/>
      <c r="ES2501" s="11"/>
      <c r="ET2501" s="11"/>
      <c r="EU2501" s="1"/>
      <c r="EY2501" s="1"/>
      <c r="FU2501" s="1"/>
      <c r="FW2501" s="14">
        <v>6.5190089514895411E-2</v>
      </c>
      <c r="FY2501" s="6">
        <v>-0.78378136272436283</v>
      </c>
      <c r="GA2501" s="10">
        <v>-2.6067243524173977E-9</v>
      </c>
      <c r="GC2501" s="14">
        <v>-2.6067243524173977E-9</v>
      </c>
      <c r="GE2501" s="1"/>
      <c r="GG2501" s="14">
        <v>0.73832722184901511</v>
      </c>
      <c r="GI2501" s="6">
        <v>0.60881710695751212</v>
      </c>
      <c r="GK2501" s="10">
        <v>-2.092559945932601E-6</v>
      </c>
      <c r="GM2501" s="14">
        <v>-2.092559945932601E-6</v>
      </c>
      <c r="GO2501" s="1"/>
      <c r="GQ2501" s="14">
        <v>0.34568245185024904</v>
      </c>
      <c r="GS2501" s="6">
        <v>1.4851429608375968</v>
      </c>
      <c r="GU2501" s="10">
        <v>4.8391174096062035E-3</v>
      </c>
      <c r="GW2501" s="14">
        <v>4.8391174096062035E-3</v>
      </c>
      <c r="GY2501" s="1"/>
      <c r="HE2501" s="1"/>
      <c r="HG2501" s="14">
        <v>6.5190089514895411E-2</v>
      </c>
      <c r="HI2501" s="6">
        <v>-0.78701942285834869</v>
      </c>
      <c r="HK2501" s="10">
        <v>-2.5519148123683234E-9</v>
      </c>
      <c r="HM2501" s="14">
        <v>-2.5519148123683234E-9</v>
      </c>
      <c r="HO2501" s="1"/>
      <c r="HQ2501" s="14">
        <v>0.73832722184901511</v>
      </c>
      <c r="HS2501" s="6">
        <v>0.6119124334567656</v>
      </c>
      <c r="HU2501" s="10">
        <v>1.7680530050031638E-6</v>
      </c>
      <c r="HW2501" s="14">
        <v>1.7680530050031638E-6</v>
      </c>
      <c r="HY2501" s="1"/>
      <c r="IA2501" s="14">
        <v>0.34568245185024904</v>
      </c>
      <c r="IC2501" s="6">
        <v>1.4832274305819582</v>
      </c>
      <c r="IE2501" s="10">
        <v>4.8251477219756938E-3</v>
      </c>
      <c r="IG2501" s="14">
        <v>4.8251477219756938E-3</v>
      </c>
      <c r="II2501" s="1"/>
      <c r="IO2501" s="1"/>
      <c r="IQ2501" s="14">
        <v>6.5190089514895411E-2</v>
      </c>
      <c r="IS2501" s="6">
        <v>-0.78573981581629093</v>
      </c>
      <c r="IU2501" s="10">
        <v>-2.5739419624574435E-9</v>
      </c>
      <c r="IW2501" s="14">
        <v>-2.5739419624574435E-9</v>
      </c>
      <c r="IY2501" s="1"/>
      <c r="JA2501" s="14">
        <v>0.73832722184901511</v>
      </c>
      <c r="JC2501" s="6">
        <v>0.61066993590256802</v>
      </c>
      <c r="JE2501" s="10">
        <v>3.2450694092944513E-7</v>
      </c>
      <c r="JG2501" s="14">
        <v>3.2450694092944513E-7</v>
      </c>
      <c r="JI2501" s="1"/>
      <c r="JK2501" s="14">
        <v>0.34568245185024904</v>
      </c>
      <c r="JM2501" s="6">
        <v>1.4840132164596092</v>
      </c>
      <c r="JO2501" s="10">
        <v>4.8306987465427274E-3</v>
      </c>
      <c r="JQ2501" s="14">
        <v>4.8306987465427274E-3</v>
      </c>
      <c r="JS2501" s="1"/>
      <c r="JT2501" s="17">
        <v>-7.7325811272431647E-9</v>
      </c>
      <c r="JU2501" s="11"/>
      <c r="JV2501" s="11"/>
      <c r="JW2501" s="11"/>
      <c r="JX2501" s="17">
        <v>8.0468129989158532E-21</v>
      </c>
      <c r="JY2501" s="11"/>
      <c r="JZ2501" s="11"/>
      <c r="KA2501" s="11"/>
      <c r="KB2501" s="17">
        <v>1.4494963878124625E-2</v>
      </c>
      <c r="KC2501" s="11"/>
      <c r="KD2501" s="11"/>
      <c r="KE2501" s="11"/>
      <c r="KF2501" s="11"/>
      <c r="KG2501" s="1"/>
      <c r="KH2501" s="67"/>
      <c r="KJ2501" s="66"/>
      <c r="KL2501" s="65"/>
      <c r="KN2501" s="53"/>
      <c r="KP2501" s="64"/>
      <c r="KR2501" s="63"/>
      <c r="KV2501" s="1"/>
      <c r="KW2501" s="34"/>
      <c r="KY2501" s="35"/>
      <c r="LA2501" s="36"/>
      <c r="LC2501" s="37"/>
      <c r="LQ2501" s="1"/>
      <c r="LR2501" s="2"/>
      <c r="LT2501" s="7"/>
      <c r="LV2501" s="5">
        <v>-0.20034098550362445</v>
      </c>
      <c r="LX2501" s="9">
        <v>-1.0618005997151503E-5</v>
      </c>
      <c r="MC2501" s="2"/>
      <c r="ME2501" s="7"/>
      <c r="MG2501" s="5">
        <v>-0.21053253834365995</v>
      </c>
      <c r="MI2501" s="9">
        <v>-1.0396142711976966E-5</v>
      </c>
      <c r="MN2501" s="2"/>
      <c r="MP2501" s="7"/>
      <c r="MR2501" s="5">
        <v>-0.2066290158278285</v>
      </c>
      <c r="MT2501" s="9">
        <v>-1.0480530449743979E-5</v>
      </c>
      <c r="MU2501" s="1"/>
      <c r="NA2501" s="1"/>
      <c r="NB2501" s="2"/>
      <c r="ND2501" s="7"/>
      <c r="NF2501" s="5">
        <v>-0.20034098550362445</v>
      </c>
      <c r="NH2501" s="9">
        <v>4.8643274395129651E-6</v>
      </c>
      <c r="NM2501" s="2"/>
      <c r="NO2501" s="7"/>
      <c r="NQ2501" s="5">
        <v>-0.21053253834365995</v>
      </c>
      <c r="NS2501" s="9">
        <v>4.7700665823206041E-6</v>
      </c>
      <c r="NX2501" s="2"/>
      <c r="NZ2501" s="7"/>
      <c r="OB2501" s="5">
        <v>-0.2066290158278285</v>
      </c>
      <c r="OD2501" s="9">
        <v>4.8059322196701116E-6</v>
      </c>
      <c r="OE2501" s="1"/>
      <c r="RC2501" s="1"/>
      <c r="RD2501" s="2"/>
      <c r="RF2501" s="7"/>
      <c r="RH2501" s="5">
        <v>-0.21817144577925385</v>
      </c>
      <c r="RJ2501" s="9">
        <v>-3.4308654332711485E-5</v>
      </c>
      <c r="RO2501" s="2"/>
      <c r="RQ2501" s="7"/>
      <c r="RS2501" s="5">
        <v>-0.21530640359264908</v>
      </c>
      <c r="RU2501" s="9">
        <v>-3.3946795699246011E-5</v>
      </c>
      <c r="RZ2501" s="2"/>
      <c r="SB2501" s="7"/>
      <c r="SD2501" s="5">
        <v>-0.21641073550749113</v>
      </c>
      <c r="SF2501" s="9">
        <v>-3.4084714609985973E-5</v>
      </c>
      <c r="SG2501" s="1"/>
      <c r="SM2501" s="1"/>
      <c r="SN2501" s="2"/>
      <c r="SP2501" s="7"/>
      <c r="SR2501" s="5">
        <v>-0.21817144577925385</v>
      </c>
      <c r="ST2501" s="9">
        <v>7.8315268671754964E-6</v>
      </c>
      <c r="SY2501" s="2"/>
      <c r="TA2501" s="7"/>
      <c r="TC2501" s="5">
        <v>-0.21530640359264908</v>
      </c>
      <c r="TE2501" s="9">
        <v>7.7590847350047537E-6</v>
      </c>
      <c r="TJ2501" s="2"/>
      <c r="TL2501" s="7"/>
      <c r="TN2501" s="5">
        <v>-0.21641073550749113</v>
      </c>
      <c r="TP2501" s="9">
        <v>7.7867337543681558E-6</v>
      </c>
      <c r="TQ2501" s="1"/>
      <c r="VF2501" s="1"/>
      <c r="VT2501" s="1"/>
    </row>
    <row r="2502" spans="14:592" ht="15" thickBot="1" x14ac:dyDescent="0.35">
      <c r="N2502" s="1"/>
      <c r="O2502" s="34"/>
      <c r="Q2502" s="35"/>
      <c r="S2502" s="36"/>
      <c r="U2502" s="37"/>
      <c r="W2502" s="52"/>
      <c r="Y2502" s="53"/>
      <c r="AI2502" s="1"/>
      <c r="AJ2502" t="s">
        <v>182</v>
      </c>
      <c r="AM2502" s="2"/>
      <c r="AO2502" s="7"/>
      <c r="AP2502" t="s">
        <v>183</v>
      </c>
      <c r="AS2502" s="1"/>
      <c r="AT2502" t="s">
        <v>184</v>
      </c>
      <c r="AW2502" s="2"/>
      <c r="AY2502" s="7"/>
      <c r="AZ2502" t="s">
        <v>185</v>
      </c>
      <c r="BC2502" s="1"/>
      <c r="BD2502" t="s">
        <v>186</v>
      </c>
      <c r="BG2502" s="2"/>
      <c r="BI2502" s="7"/>
      <c r="BJ2502" t="s">
        <v>187</v>
      </c>
      <c r="BM2502" s="1"/>
      <c r="BS2502" s="1"/>
      <c r="BT2502" t="s">
        <v>182</v>
      </c>
      <c r="BW2502" s="2"/>
      <c r="BY2502" s="7"/>
      <c r="BZ2502" t="s">
        <v>183</v>
      </c>
      <c r="CC2502" s="1"/>
      <c r="CD2502" t="s">
        <v>184</v>
      </c>
      <c r="CG2502" s="2"/>
      <c r="CI2502" s="7"/>
      <c r="CJ2502" t="s">
        <v>185</v>
      </c>
      <c r="CM2502" s="1"/>
      <c r="CN2502" t="s">
        <v>186</v>
      </c>
      <c r="CQ2502" s="2"/>
      <c r="CS2502" s="7"/>
      <c r="CT2502" t="s">
        <v>187</v>
      </c>
      <c r="CW2502" s="1"/>
      <c r="DC2502" s="1"/>
      <c r="DD2502" t="s">
        <v>182</v>
      </c>
      <c r="DG2502" s="2"/>
      <c r="DI2502" s="7"/>
      <c r="DJ2502" t="s">
        <v>183</v>
      </c>
      <c r="DM2502" s="1"/>
      <c r="DN2502" t="s">
        <v>184</v>
      </c>
      <c r="DQ2502" s="2"/>
      <c r="DS2502" s="7"/>
      <c r="DT2502" t="s">
        <v>185</v>
      </c>
      <c r="DW2502" s="1"/>
      <c r="DX2502" t="s">
        <v>186</v>
      </c>
      <c r="EA2502" s="2"/>
      <c r="EC2502" s="7"/>
      <c r="ED2502" t="s">
        <v>187</v>
      </c>
      <c r="EG2502" s="1"/>
      <c r="EH2502" s="11" t="s">
        <v>188</v>
      </c>
      <c r="EI2502" s="11"/>
      <c r="EJ2502" s="11"/>
      <c r="EK2502" s="11"/>
      <c r="EL2502" s="11" t="s">
        <v>189</v>
      </c>
      <c r="EM2502" s="11"/>
      <c r="EN2502" s="11"/>
      <c r="EO2502" s="11"/>
      <c r="EP2502" s="11" t="s">
        <v>190</v>
      </c>
      <c r="EQ2502" s="11"/>
      <c r="ER2502" s="11"/>
      <c r="ES2502" s="11"/>
      <c r="ET2502" s="11"/>
      <c r="EU2502" s="1"/>
      <c r="FU2502" s="1"/>
      <c r="FV2502" t="s">
        <v>182</v>
      </c>
      <c r="FY2502" s="2"/>
      <c r="GA2502" s="7"/>
      <c r="GB2502" t="s">
        <v>183</v>
      </c>
      <c r="GE2502" s="1"/>
      <c r="GF2502" t="s">
        <v>184</v>
      </c>
      <c r="GI2502" s="2"/>
      <c r="GK2502" s="7"/>
      <c r="GL2502" t="s">
        <v>185</v>
      </c>
      <c r="GO2502" s="1"/>
      <c r="GP2502" t="s">
        <v>186</v>
      </c>
      <c r="GS2502" s="2"/>
      <c r="GU2502" s="7"/>
      <c r="GV2502" t="s">
        <v>187</v>
      </c>
      <c r="GY2502" s="1"/>
      <c r="HE2502" s="1"/>
      <c r="HF2502" t="s">
        <v>182</v>
      </c>
      <c r="HI2502" s="2"/>
      <c r="HK2502" s="7"/>
      <c r="HL2502" t="s">
        <v>183</v>
      </c>
      <c r="HO2502" s="1"/>
      <c r="HP2502" t="s">
        <v>184</v>
      </c>
      <c r="HS2502" s="2"/>
      <c r="HU2502" s="7"/>
      <c r="HV2502" t="s">
        <v>185</v>
      </c>
      <c r="HY2502" s="1"/>
      <c r="HZ2502" t="s">
        <v>186</v>
      </c>
      <c r="IC2502" s="2"/>
      <c r="IE2502" s="7"/>
      <c r="IF2502" t="s">
        <v>187</v>
      </c>
      <c r="II2502" s="1"/>
      <c r="IO2502" s="1"/>
      <c r="IP2502" t="s">
        <v>182</v>
      </c>
      <c r="IS2502" s="2"/>
      <c r="IU2502" s="7"/>
      <c r="IV2502" t="s">
        <v>183</v>
      </c>
      <c r="IY2502" s="1"/>
      <c r="IZ2502" t="s">
        <v>184</v>
      </c>
      <c r="JC2502" s="2"/>
      <c r="JE2502" s="7"/>
      <c r="JF2502" t="s">
        <v>185</v>
      </c>
      <c r="JI2502" s="1"/>
      <c r="JJ2502" t="s">
        <v>186</v>
      </c>
      <c r="JM2502" s="2"/>
      <c r="JO2502" s="7"/>
      <c r="JP2502" t="s">
        <v>187</v>
      </c>
      <c r="JS2502" s="1"/>
      <c r="JT2502" s="11" t="s">
        <v>188</v>
      </c>
      <c r="JU2502" s="11"/>
      <c r="JV2502" s="11"/>
      <c r="JW2502" s="11"/>
      <c r="JX2502" s="11" t="s">
        <v>189</v>
      </c>
      <c r="JY2502" s="11"/>
      <c r="JZ2502" s="11"/>
      <c r="KA2502" s="11"/>
      <c r="KB2502" s="11" t="s">
        <v>190</v>
      </c>
      <c r="KC2502" s="11"/>
      <c r="KD2502" s="11"/>
      <c r="KE2502" s="11"/>
      <c r="KF2502" s="11"/>
      <c r="KG2502" s="1"/>
      <c r="KH2502" s="67"/>
      <c r="KJ2502" s="66"/>
      <c r="KL2502" s="65"/>
      <c r="KN2502" s="53"/>
      <c r="KP2502" s="64"/>
      <c r="KR2502" s="63"/>
      <c r="KV2502" s="1"/>
      <c r="KW2502" s="34"/>
      <c r="KY2502" s="35"/>
      <c r="LA2502" s="36"/>
      <c r="LC2502" s="37"/>
      <c r="LQ2502" s="1"/>
      <c r="LR2502" s="2" t="s">
        <v>111</v>
      </c>
      <c r="LT2502" s="7" t="s">
        <v>112</v>
      </c>
      <c r="LV2502" s="5">
        <v>1.6894877630478868</v>
      </c>
      <c r="LX2502" s="9">
        <v>1.1865605212774096E-5</v>
      </c>
      <c r="MC2502" s="2" t="s">
        <v>113</v>
      </c>
      <c r="ME2502" s="7" t="s">
        <v>114</v>
      </c>
      <c r="MG2502" s="5">
        <v>1.6865232737856477</v>
      </c>
      <c r="MI2502" s="9">
        <v>1.1617673336130175E-5</v>
      </c>
      <c r="MN2502" s="2" t="s">
        <v>115</v>
      </c>
      <c r="MP2502" s="7" t="s">
        <v>116</v>
      </c>
      <c r="MR2502" s="5">
        <v>1.6876588942971953</v>
      </c>
      <c r="MT2502" s="9">
        <v>1.1711976502036384E-5</v>
      </c>
      <c r="MU2502" s="1"/>
      <c r="NA2502" s="1"/>
      <c r="NB2502" s="2" t="s">
        <v>117</v>
      </c>
      <c r="ND2502" s="7" t="s">
        <v>118</v>
      </c>
      <c r="NF2502" s="5">
        <v>1.6894877630478868</v>
      </c>
      <c r="NH2502" s="9">
        <v>5.6954509470499485E-7</v>
      </c>
      <c r="NM2502" s="2" t="s">
        <v>119</v>
      </c>
      <c r="NO2502" s="7" t="s">
        <v>120</v>
      </c>
      <c r="NQ2502" s="5">
        <v>1.6865232737856477</v>
      </c>
      <c r="NS2502" s="9">
        <v>5.5850845921855389E-7</v>
      </c>
      <c r="NX2502" s="2" t="s">
        <v>121</v>
      </c>
      <c r="NZ2502" s="7" t="s">
        <v>122</v>
      </c>
      <c r="OB2502" s="5">
        <v>1.6876588942971953</v>
      </c>
      <c r="OD2502" s="9">
        <v>5.6270782656684349E-7</v>
      </c>
      <c r="OE2502" s="1"/>
      <c r="PW2502" s="1"/>
      <c r="RC2502" s="1"/>
      <c r="RD2502" s="2" t="s">
        <v>111</v>
      </c>
      <c r="RF2502" s="7" t="s">
        <v>112</v>
      </c>
      <c r="RH2502" s="5">
        <v>0.14782787221517896</v>
      </c>
      <c r="RJ2502" s="9">
        <v>9.8360370348165031E-6</v>
      </c>
      <c r="RO2502" s="2" t="s">
        <v>113</v>
      </c>
      <c r="RQ2502" s="7" t="s">
        <v>114</v>
      </c>
      <c r="RS2502" s="5">
        <v>0.14965053296962705</v>
      </c>
      <c r="RU2502" s="9">
        <v>9.7322948452914257E-6</v>
      </c>
      <c r="RZ2502" s="2" t="s">
        <v>115</v>
      </c>
      <c r="SB2502" s="7" t="s">
        <v>116</v>
      </c>
      <c r="SD2502" s="5">
        <v>0.14895922028371544</v>
      </c>
      <c r="SF2502" s="9">
        <v>9.7718351752817634E-6</v>
      </c>
      <c r="SG2502" s="1"/>
      <c r="SM2502" s="1"/>
      <c r="SN2502" s="2" t="s">
        <v>117</v>
      </c>
      <c r="SP2502" s="7" t="s">
        <v>118</v>
      </c>
      <c r="SR2502" s="5">
        <v>0.14782787221517896</v>
      </c>
      <c r="ST2502" s="9">
        <v>3.4515540545611428E-7</v>
      </c>
      <c r="SY2502" s="2" t="s">
        <v>119</v>
      </c>
      <c r="TA2502" s="7" t="s">
        <v>120</v>
      </c>
      <c r="TC2502" s="5">
        <v>0.14965053296962705</v>
      </c>
      <c r="TE2502" s="9">
        <v>3.4196269553816753E-7</v>
      </c>
      <c r="TJ2502" s="2" t="s">
        <v>121</v>
      </c>
      <c r="TL2502" s="7" t="s">
        <v>122</v>
      </c>
      <c r="TN2502" s="5">
        <v>0.14895922028371544</v>
      </c>
      <c r="TP2502" s="9">
        <v>3.4318125848900635E-7</v>
      </c>
      <c r="TQ2502" s="1"/>
      <c r="VF2502" s="1"/>
      <c r="VT2502" s="1"/>
    </row>
    <row r="2503" spans="14:592" ht="15" thickBot="1" x14ac:dyDescent="0.35">
      <c r="N2503" s="1"/>
      <c r="O2503" s="34"/>
      <c r="Q2503" s="35"/>
      <c r="S2503" s="36"/>
      <c r="U2503" s="37"/>
      <c r="W2503" s="52"/>
      <c r="Y2503" s="53"/>
      <c r="AI2503" s="1"/>
      <c r="AJ2503" s="18">
        <v>-0.39032817460520308</v>
      </c>
      <c r="AK2503" s="19">
        <v>-0.14195334693729597</v>
      </c>
      <c r="AL2503" s="20">
        <v>0.218624733834174</v>
      </c>
      <c r="AM2503" s="2"/>
      <c r="AO2503" s="7"/>
      <c r="AP2503" s="18">
        <f t="array" ref="AP2503:AR2506">MMULT(AO2498:AO2501,TRANSPOSE(AM2508:AM2510))</f>
        <v>-7.9288778006212806E-9</v>
      </c>
      <c r="AQ2503" s="19">
        <v>-4.4600446308998066E-9</v>
      </c>
      <c r="AR2503" s="20">
        <v>-3.1768500392098945E-9</v>
      </c>
      <c r="AS2503" s="1"/>
      <c r="AT2503" s="18">
        <v>-3.1605846076611842E-2</v>
      </c>
      <c r="AU2503" s="19">
        <v>6.6177305986349924E-2</v>
      </c>
      <c r="AV2503" s="20">
        <v>0.32315396606070668</v>
      </c>
      <c r="AW2503" s="2"/>
      <c r="AY2503" s="7"/>
      <c r="AZ2503" s="18">
        <f t="array" ref="AZ2503:BB2506">MMULT(AY2498:AY2501,TRANSPOSE(AW2508:AW2510))</f>
        <v>-1.2710305324617591E-5</v>
      </c>
      <c r="BA2503" s="19">
        <v>-7.1496282885979123E-6</v>
      </c>
      <c r="BB2503" s="20">
        <v>-5.0926165069308008E-6</v>
      </c>
      <c r="BC2503" s="1"/>
      <c r="BD2503" s="18">
        <v>-0.67147595509529123</v>
      </c>
      <c r="BE2503" s="19">
        <v>0.24740318446129667</v>
      </c>
      <c r="BF2503" s="20">
        <v>-0.45993954921255814</v>
      </c>
      <c r="BG2503" s="2"/>
      <c r="BI2503" s="7"/>
      <c r="BJ2503" s="18">
        <f t="array" ref="BJ2503:BL2506">MMULT(BI2498:BI2501,TRANSPOSE(BG2508:BG2510))</f>
        <v>-7.2052395443760707E-3</v>
      </c>
      <c r="BK2503" s="19">
        <v>-4.0529934692300866E-3</v>
      </c>
      <c r="BL2503" s="20">
        <v>-2.8869111247084951E-3</v>
      </c>
      <c r="BM2503" s="1"/>
      <c r="BS2503" s="1"/>
      <c r="BT2503" s="18">
        <f t="array" ref="BT2503:BV2506">AJ2503:AL2506</f>
        <v>-0.39032817460520308</v>
      </c>
      <c r="BU2503" s="19">
        <v>-0.14195334693729597</v>
      </c>
      <c r="BV2503" s="20">
        <v>0.218624733834174</v>
      </c>
      <c r="BW2503" s="2"/>
      <c r="BY2503" s="7"/>
      <c r="BZ2503" s="18">
        <f t="array" ref="BZ2503:CB2506">MMULT(BY2498:BY2501,TRANSPOSE(BW2508:BW2510))</f>
        <v>-7.782539239600216E-9</v>
      </c>
      <c r="CA2503" s="19">
        <v>-4.2868323062778964E-9</v>
      </c>
      <c r="CB2503" s="20">
        <v>-3.1691528052396755E-9</v>
      </c>
      <c r="CC2503" s="1"/>
      <c r="CD2503" s="18">
        <f t="array" ref="CD2503:CF2506">AT2503:AV2506</f>
        <v>-3.1605846076611842E-2</v>
      </c>
      <c r="CE2503" s="19">
        <v>6.6177305986349924E-2</v>
      </c>
      <c r="CF2503" s="20">
        <v>0.32315396606070668</v>
      </c>
      <c r="CG2503" s="2"/>
      <c r="CI2503" s="7"/>
      <c r="CJ2503" s="18">
        <f t="array" ref="CJ2503:CL2506">MMULT(CI2498:CI2501,TRANSPOSE(CG2508:CG2510))</f>
        <v>1.109469907628315E-5</v>
      </c>
      <c r="CK2503" s="19">
        <v>6.1112591873144632E-6</v>
      </c>
      <c r="CL2503" s="20">
        <v>4.5179080526806269E-6</v>
      </c>
      <c r="CM2503" s="1"/>
      <c r="CN2503" s="18">
        <f t="array" ref="CN2503:CP2506">BD2503:BF2506</f>
        <v>-0.67147595509529123</v>
      </c>
      <c r="CO2503" s="19">
        <v>0.24740318446129667</v>
      </c>
      <c r="CP2503" s="20">
        <v>-0.45993954921255814</v>
      </c>
      <c r="CQ2503" s="2"/>
      <c r="CS2503" s="7"/>
      <c r="CT2503" s="18">
        <f t="array" ref="CT2503:CV2506">MMULT(CS2498:CS2501,TRANSPOSE(CQ2508:CQ2510))</f>
        <v>-7.2153305593922606E-3</v>
      </c>
      <c r="CU2503" s="19">
        <v>-3.9743984823217941E-3</v>
      </c>
      <c r="CV2503" s="20">
        <v>-2.9381779364088599E-3</v>
      </c>
      <c r="CW2503" s="1"/>
      <c r="DC2503" s="1"/>
      <c r="DD2503" s="18">
        <f t="array" ref="DD2503:DF2506">BT2503:BV2506</f>
        <v>-0.39032817460520308</v>
      </c>
      <c r="DE2503" s="19">
        <v>-0.14195334693729597</v>
      </c>
      <c r="DF2503" s="20">
        <v>0.218624733834174</v>
      </c>
      <c r="DG2503" s="2"/>
      <c r="DI2503" s="7"/>
      <c r="DJ2503" s="18">
        <f t="array" ref="DJ2503:DL2506">MMULT(DI2498:DI2501,TRANSPOSE(DG2508:DG2510))</f>
        <v>-7.8416720029903353E-9</v>
      </c>
      <c r="DK2503" s="19">
        <v>-4.3562354696100941E-9</v>
      </c>
      <c r="DL2503" s="20">
        <v>-3.1721330253640298E-9</v>
      </c>
      <c r="DM2503" s="1"/>
      <c r="DN2503" s="18">
        <f t="array" ref="DN2503:DP2506">CD2503:CF2506</f>
        <v>-3.1605846076611842E-2</v>
      </c>
      <c r="DO2503" s="19">
        <v>6.6177305986349924E-2</v>
      </c>
      <c r="DP2503" s="20">
        <v>0.32315396606070668</v>
      </c>
      <c r="DQ2503" s="2"/>
      <c r="DS2503" s="7"/>
      <c r="DT2503" s="18">
        <f t="array" ref="DT2503:DV2506">MMULT(DS2498:DS2501,TRANSPOSE(DQ2508:DQ2510))</f>
        <v>1.6472487105467428E-6</v>
      </c>
      <c r="DU2503" s="19">
        <v>9.1508587166318596E-7</v>
      </c>
      <c r="DV2503" s="20">
        <v>6.6634922166102188E-7</v>
      </c>
      <c r="DW2503" s="1"/>
      <c r="DX2503" s="18">
        <f t="array" ref="DX2503:DZ2506">CN2503:CP2506</f>
        <v>-0.67147595509529123</v>
      </c>
      <c r="DY2503" s="19">
        <v>0.24740318446129667</v>
      </c>
      <c r="DZ2503" s="20">
        <v>-0.45993954921255814</v>
      </c>
      <c r="EA2503" s="2"/>
      <c r="EC2503" s="7"/>
      <c r="ED2503" s="18">
        <f t="array" ref="ED2503:EF2506">MMULT(EC2498:EC2501,TRANSPOSE(EA2508:EA2510))</f>
        <v>-7.2115149626280029E-3</v>
      </c>
      <c r="EE2503" s="19">
        <v>-4.0061682327243772E-3</v>
      </c>
      <c r="EF2503" s="20">
        <v>-2.9172203029067868E-3</v>
      </c>
      <c r="EG2503" s="1"/>
      <c r="EH2503" s="26">
        <f t="array" ref="EH2503:EJ2506">AP2503:AR2506+BZ2503:CB2506+DJ2503:DL2506</f>
        <v>-2.3553089043211834E-8</v>
      </c>
      <c r="EI2503" s="27">
        <v>-1.3103112406787797E-8</v>
      </c>
      <c r="EJ2503" s="28">
        <v>-9.5181358698136002E-9</v>
      </c>
      <c r="EK2503" s="11"/>
      <c r="EL2503" s="26">
        <f t="array" ref="EL2503:EN2506">AZ2503:BB2506+CJ2503:CL2506+DT2503:DV2506</f>
        <v>3.1642462212301947E-8</v>
      </c>
      <c r="EM2503" s="27">
        <v>-1.2328322962026316E-7</v>
      </c>
      <c r="EN2503" s="28">
        <v>9.1640767410848006E-8</v>
      </c>
      <c r="EO2503" s="11"/>
      <c r="EP2503" s="26">
        <f t="array" ref="EP2503:ER2506">BJ2503:BL2506+CT2503:CV2506+ED2503:EF2506</f>
        <v>-2.1632085066396335E-2</v>
      </c>
      <c r="EQ2503" s="27">
        <v>-1.2033560184276258E-2</v>
      </c>
      <c r="ER2503" s="28">
        <v>-8.7423093640241409E-3</v>
      </c>
      <c r="ES2503" s="11"/>
      <c r="ET2503" s="11"/>
      <c r="EU2503" s="1"/>
      <c r="EY2503" s="1"/>
      <c r="FU2503" s="1"/>
      <c r="FV2503" s="18">
        <v>0.71556820409325383</v>
      </c>
      <c r="FW2503" s="19">
        <v>0.17903071190395506</v>
      </c>
      <c r="FX2503" s="20">
        <v>1.3337752550085726</v>
      </c>
      <c r="FY2503" s="2"/>
      <c r="GA2503" s="7"/>
      <c r="GB2503" s="18">
        <f t="array" ref="GB2503:GD2506">MMULT(GA2498:GA2501,TRANSPOSE(FY2508:FY2510))</f>
        <v>-1.9435776614840161E-9</v>
      </c>
      <c r="GC2503" s="19">
        <v>-1.0932749036893161E-9</v>
      </c>
      <c r="GD2503" s="20">
        <v>-7.7872996978325999E-10</v>
      </c>
      <c r="GE2503" s="1"/>
      <c r="GF2503" s="18">
        <v>0.24226011929557584</v>
      </c>
      <c r="GG2503" s="19">
        <v>0.26301274671940034</v>
      </c>
      <c r="GH2503" s="20">
        <v>0.73844416999099627</v>
      </c>
      <c r="GI2503" s="2"/>
      <c r="GK2503" s="7"/>
      <c r="GL2503" s="18">
        <f t="array" ref="GL2503:GN2506">MMULT(GK2498:GK2501,TRANSPOSE(GI2508:GI2510))</f>
        <v>7.4670429937483316E-7</v>
      </c>
      <c r="GM2503" s="19">
        <v>4.200259589113068E-7</v>
      </c>
      <c r="GN2503" s="20">
        <v>2.9918074693511613E-7</v>
      </c>
      <c r="GO2503" s="1"/>
      <c r="GP2503" s="18">
        <v>-0.76206148117800276</v>
      </c>
      <c r="GQ2503" s="19">
        <v>0.20293061405656815</v>
      </c>
      <c r="GR2503" s="20">
        <v>3.8771220910744038E-2</v>
      </c>
      <c r="GS2503" s="2"/>
      <c r="GU2503" s="7"/>
      <c r="GV2503" s="18">
        <f t="array" ref="GV2503:GX2506">MMULT(GU2498:GU2501,TRANSPOSE(GS2508:GS2510))</f>
        <v>4.8594569736059778E-3</v>
      </c>
      <c r="GW2503" s="19">
        <v>2.7334757237047732E-3</v>
      </c>
      <c r="GX2503" s="20">
        <v>1.9470303951372907E-3</v>
      </c>
      <c r="GY2503" s="1"/>
      <c r="HE2503" s="1"/>
      <c r="HF2503" s="18">
        <f t="array" ref="HF2503:HH2506">FV2503:FX2506</f>
        <v>0.71556820409325383</v>
      </c>
      <c r="HG2503" s="19">
        <v>0.17903071190395506</v>
      </c>
      <c r="HH2503" s="20">
        <v>1.3337752550085726</v>
      </c>
      <c r="HI2503" s="2"/>
      <c r="HK2503" s="7"/>
      <c r="HL2503" s="18">
        <f t="array" ref="HL2503:HN2506">MMULT(HK2498:HK2501,TRANSPOSE(HI2508:HI2510))</f>
        <v>-1.9077011235982087E-9</v>
      </c>
      <c r="HM2503" s="19">
        <v>-1.0508131800673763E-9</v>
      </c>
      <c r="HN2503" s="20">
        <v>-7.7684110304861284E-10</v>
      </c>
      <c r="HO2503" s="1"/>
      <c r="HP2503" s="18">
        <f t="array" ref="HP2503:HR2506">GF2503:GH2506</f>
        <v>0.24226011929557584</v>
      </c>
      <c r="HQ2503" s="19">
        <v>0.26301274671940034</v>
      </c>
      <c r="HR2503" s="20">
        <v>0.73844416999099627</v>
      </c>
      <c r="HS2503" s="2"/>
      <c r="HU2503" s="7"/>
      <c r="HV2503" s="18">
        <f t="array" ref="HV2503:HX2506">MMULT(HU2498:HU2501,TRANSPOSE(HS2508:HS2510))</f>
        <v>-6.3256242356591737E-7</v>
      </c>
      <c r="HW2503" s="19">
        <v>-3.4843242669202583E-7</v>
      </c>
      <c r="HX2503" s="20">
        <v>-2.5758777661313973E-7</v>
      </c>
      <c r="HY2503" s="1"/>
      <c r="HZ2503" s="18">
        <f t="array" ref="HZ2503:IB2506">GP2503:GR2506</f>
        <v>-0.76206148117800276</v>
      </c>
      <c r="IA2503" s="19">
        <v>0.20293061405656815</v>
      </c>
      <c r="IB2503" s="20">
        <v>3.8771220910744038E-2</v>
      </c>
      <c r="IC2503" s="2"/>
      <c r="IE2503" s="7"/>
      <c r="IF2503" s="18">
        <f t="array" ref="IF2503:IH2506">MMULT(IE2498:IE2501,TRANSPOSE(IC2508:IC2510))</f>
        <v>4.8581347280757785E-3</v>
      </c>
      <c r="IG2503" s="19">
        <v>2.6759915060364861E-3</v>
      </c>
      <c r="IH2503" s="20">
        <v>1.9782966494242223E-3</v>
      </c>
      <c r="II2503" s="1"/>
      <c r="IO2503" s="1"/>
      <c r="IP2503" s="18">
        <f t="array" ref="IP2503:IR2506">HF2503:HH2506</f>
        <v>0.71556820409325383</v>
      </c>
      <c r="IQ2503" s="19">
        <v>0.17903071190395506</v>
      </c>
      <c r="IR2503" s="20">
        <v>1.3337752550085726</v>
      </c>
      <c r="IS2503" s="2"/>
      <c r="IU2503" s="7"/>
      <c r="IV2503" s="18">
        <f t="array" ref="IV2503:IX2506">MMULT(IU2498:IU2501,TRANSPOSE(IS2508:IS2510))</f>
        <v>-1.9221981836622607E-9</v>
      </c>
      <c r="IW2503" s="19">
        <v>-1.0678268491842658E-9</v>
      </c>
      <c r="IX2503" s="20">
        <v>-7.7757247910453389E-10</v>
      </c>
      <c r="IY2503" s="1"/>
      <c r="IZ2503" s="18">
        <f t="array" ref="IZ2503:JB2506">HP2503:HR2506</f>
        <v>0.24226011929557584</v>
      </c>
      <c r="JA2503" s="19">
        <v>0.26301274671940034</v>
      </c>
      <c r="JB2503" s="20">
        <v>0.73844416999099627</v>
      </c>
      <c r="JC2503" s="2"/>
      <c r="JE2503" s="7"/>
      <c r="JF2503" s="18">
        <f t="array" ref="JF2503:JH2506">MMULT(JE2498:JE2501,TRANSPOSE(JC2508:JC2510))</f>
        <v>-1.159811244628715E-7</v>
      </c>
      <c r="JG2503" s="19">
        <v>-6.4430275583798421E-8</v>
      </c>
      <c r="JH2503" s="20">
        <v>-4.6916978303508894E-8</v>
      </c>
      <c r="JI2503" s="1"/>
      <c r="JJ2503" s="18">
        <f t="array" ref="JJ2503:JL2506">HZ2503:IB2506</f>
        <v>-0.76206148117800276</v>
      </c>
      <c r="JK2503" s="19">
        <v>0.20293061405656815</v>
      </c>
      <c r="JL2503" s="20">
        <v>3.8771220910744038E-2</v>
      </c>
      <c r="JM2503" s="2"/>
      <c r="JO2503" s="7"/>
      <c r="JP2503" s="18">
        <f t="array" ref="JP2503:JR2506">MMULT(JO2498:JO2501,TRANSPOSE(JM2508:JM2510))</f>
        <v>4.8587454957257975E-3</v>
      </c>
      <c r="JQ2503" s="19">
        <v>2.6991487858989307E-3</v>
      </c>
      <c r="JR2503" s="20">
        <v>1.9654720374625598E-3</v>
      </c>
      <c r="JS2503" s="1"/>
      <c r="JT2503" s="26">
        <f t="array" ref="JT2503:JV2506">GB2503:GD2506+HL2503:HN2506+IV2503:IX2506</f>
        <v>-5.7734769687444856E-9</v>
      </c>
      <c r="JU2503" s="27">
        <v>-3.2119149329409581E-9</v>
      </c>
      <c r="JV2503" s="28">
        <v>-2.333143551936407E-9</v>
      </c>
      <c r="JW2503" s="11"/>
      <c r="JX2503" s="26">
        <f t="array" ref="JX2503:JZ2506">GL2503:GN2506+HV2503:HX2506+JF2503:JH2506</f>
        <v>-1.8392486539557115E-9</v>
      </c>
      <c r="JY2503" s="27">
        <v>7.1632566354825494E-9</v>
      </c>
      <c r="JZ2503" s="28">
        <v>-5.3240079815324892E-9</v>
      </c>
      <c r="KA2503" s="11"/>
      <c r="KB2503" s="26">
        <f t="array" ref="KB2503:KD2506">GV2503:GX2506+IF2503:IH2506+JP2503:JR2506</f>
        <v>1.4576337197407554E-2</v>
      </c>
      <c r="KC2503" s="27">
        <v>8.1086160156401896E-3</v>
      </c>
      <c r="KD2503" s="28">
        <v>5.8907990820240737E-3</v>
      </c>
      <c r="KE2503" s="11"/>
      <c r="KF2503" s="11"/>
      <c r="KG2503" s="1"/>
      <c r="KH2503" s="67"/>
      <c r="KJ2503" s="66"/>
      <c r="KL2503" s="65"/>
      <c r="KN2503" s="53"/>
      <c r="KP2503" s="64"/>
      <c r="KR2503" s="63"/>
      <c r="KV2503" s="1"/>
      <c r="KW2503" s="34"/>
      <c r="KY2503" s="35"/>
      <c r="LA2503" s="36"/>
      <c r="LC2503" s="37"/>
      <c r="LQ2503" s="1"/>
      <c r="LR2503" s="3">
        <f>LU2548</f>
        <v>0.33713650307691023</v>
      </c>
      <c r="LT2503" s="41">
        <f t="array" ref="LT2503">SUM(MG2484:MG2487*LV2500:LV2503)</f>
        <v>-3.0238346818672892E-5</v>
      </c>
      <c r="LV2503" s="6">
        <v>-1.1606486490987769</v>
      </c>
      <c r="LX2503" s="10">
        <v>2.9190912022021815E-5</v>
      </c>
      <c r="MC2503" s="3">
        <f>ME2548</f>
        <v>0.33009203426186484</v>
      </c>
      <c r="ME2503" s="41">
        <f t="array" ref="ME2503">SUM(MG2484:MG2487*MG2500:MG2503)</f>
        <v>-2.8894054878489351E-5</v>
      </c>
      <c r="MG2503" s="6">
        <v>-1.1476813970029649</v>
      </c>
      <c r="MI2503" s="10">
        <v>2.8580967778235921E-5</v>
      </c>
      <c r="MN2503" s="3">
        <f>MO2548</f>
        <v>0.33277146266122481</v>
      </c>
      <c r="MP2503" s="41">
        <f t="array" ref="MP2503">SUM(MG2484:MG2487*MR2500:MR2503)</f>
        <v>-2.9409021783637735E-5</v>
      </c>
      <c r="MR2503" s="6">
        <v>-1.1526492601028797</v>
      </c>
      <c r="MT2503" s="10">
        <v>2.8812965672148881E-5</v>
      </c>
      <c r="MU2503" s="1"/>
      <c r="NA2503" s="1"/>
      <c r="NB2503" s="3">
        <f>NE2548</f>
        <v>0.33685717054869246</v>
      </c>
      <c r="ND2503" s="41">
        <f t="array" ref="ND2503">SUM(NQ2484:NQ2487*NF2500:NF2503)</f>
        <v>1.8249643071599285E-5</v>
      </c>
      <c r="NF2503" s="6">
        <v>-1.1606486490987769</v>
      </c>
      <c r="NH2503" s="10">
        <v>-5.7368879947185638E-6</v>
      </c>
      <c r="NM2503" s="3">
        <f>NO2548</f>
        <v>0.33032955783302953</v>
      </c>
      <c r="NO2503" s="41">
        <f t="array" ref="NO2503">SUM(NQ2484:NQ2487*NQ2500:NQ2503)</f>
        <v>1.7875009863980632E-5</v>
      </c>
      <c r="NQ2503" s="6">
        <v>-1.1476813970029649</v>
      </c>
      <c r="NS2503" s="10">
        <v>-5.6257186734253245E-6</v>
      </c>
      <c r="NX2503" s="3">
        <f>NY2548</f>
        <v>0.33281327161827795</v>
      </c>
      <c r="NZ2503" s="41">
        <f t="array" ref="NZ2503">SUM(NQ2484:NQ2487*OB2500:OB2503)</f>
        <v>1.8018515758268727E-5</v>
      </c>
      <c r="OB2503" s="6">
        <v>-1.1526492601028797</v>
      </c>
      <c r="OD2503" s="10">
        <v>-5.668017870363004E-6</v>
      </c>
      <c r="OE2503" s="1"/>
      <c r="RC2503" s="1"/>
      <c r="RD2503" s="3">
        <f>RG2548</f>
        <v>0.33524134393125943</v>
      </c>
      <c r="RF2503" s="41">
        <f t="array" ref="RF2503">SUM(RS2484:RS2487*RH2500:RH2503)</f>
        <v>-1.3771877347771598E-4</v>
      </c>
      <c r="RH2503" s="6">
        <v>0.87975024388166367</v>
      </c>
      <c r="RJ2503" s="10">
        <v>-5.557239021514711E-5</v>
      </c>
      <c r="RO2503" s="3">
        <f>RQ2548</f>
        <v>0.33170550211654759</v>
      </c>
      <c r="RQ2503" s="41">
        <f t="array" ref="RQ2503">SUM(RS2484:RS2487*RS2500:RS2503)</f>
        <v>-1.3893969462669889E-4</v>
      </c>
      <c r="RS2503" s="6">
        <v>0.88660233670298383</v>
      </c>
      <c r="RU2503" s="10">
        <v>-5.498625970164311E-5</v>
      </c>
      <c r="RZ2503" s="3">
        <f>SA2548</f>
        <v>0.33305315395219298</v>
      </c>
      <c r="SB2503" s="41">
        <f t="array" ref="SB2503">SUM(RS2484:RS2487*SD2500:SD2503)</f>
        <v>-1.3847155971228667E-4</v>
      </c>
      <c r="SD2503" s="6">
        <v>0.88398040340387152</v>
      </c>
      <c r="SF2503" s="10">
        <v>-5.5209657665648414E-5</v>
      </c>
      <c r="SG2503" s="1"/>
      <c r="SM2503" s="1"/>
      <c r="SN2503" s="3">
        <f>SQ2548</f>
        <v>0.33500496945782371</v>
      </c>
      <c r="SP2503" s="41">
        <f t="array" ref="SP2503">SUM(TC2484:TC2487*SR2500:SR2503)</f>
        <v>2.1205984998632545E-5</v>
      </c>
      <c r="SR2503" s="6">
        <v>0.87975024388166367</v>
      </c>
      <c r="ST2503" s="10">
        <v>8.8854949636075457E-6</v>
      </c>
      <c r="SY2503" s="3">
        <f>TA2548</f>
        <v>0.33190615173212118</v>
      </c>
      <c r="TA2503" s="41">
        <f t="array" ref="TA2503">SUM(TC2484:TC2487*TC2500:TC2503)</f>
        <v>2.1433067530227615E-5</v>
      </c>
      <c r="TC2503" s="6">
        <v>0.88660233670298383</v>
      </c>
      <c r="TE2503" s="10">
        <v>8.8033035580906974E-6</v>
      </c>
      <c r="TJ2503" s="3">
        <f>TK2548</f>
        <v>0.33308887881005506</v>
      </c>
      <c r="TL2503" s="41">
        <f t="array" ref="TL2503">SUM(TC2484:TC2487*TN2500:TN2503)</f>
        <v>2.1346001001002461E-5</v>
      </c>
      <c r="TN2503" s="6">
        <v>0.88398040340387152</v>
      </c>
      <c r="TP2503" s="10">
        <v>8.834673586754188E-6</v>
      </c>
      <c r="TQ2503" s="1"/>
      <c r="VF2503" s="1"/>
      <c r="VT2503" s="1"/>
    </row>
    <row r="2504" spans="14:592" x14ac:dyDescent="0.3">
      <c r="N2504" s="1"/>
      <c r="O2504" s="34"/>
      <c r="Q2504" s="35"/>
      <c r="S2504" s="36"/>
      <c r="U2504" s="37"/>
      <c r="W2504" s="52"/>
      <c r="Y2504" s="53"/>
      <c r="AI2504" s="1"/>
      <c r="AJ2504" s="21">
        <v>0.29909526941651626</v>
      </c>
      <c r="AK2504">
        <v>-0.23205061874956767</v>
      </c>
      <c r="AL2504" s="22">
        <v>-0.42110781044770579</v>
      </c>
      <c r="AM2504" s="2"/>
      <c r="AO2504" s="7"/>
      <c r="AP2504" s="21">
        <v>1.3835978790806977E-8</v>
      </c>
      <c r="AQ2504">
        <v>7.7828268351350974E-9</v>
      </c>
      <c r="AR2504" s="22">
        <v>5.5436381880722453E-9</v>
      </c>
      <c r="AS2504" s="1"/>
      <c r="AT2504" s="21">
        <v>-0.46701017795802074</v>
      </c>
      <c r="AU2504">
        <v>-7.6918503129940252E-2</v>
      </c>
      <c r="AV2504" s="22">
        <v>-0.33173418459153592</v>
      </c>
      <c r="AW2504" s="2"/>
      <c r="AY2504" s="7"/>
      <c r="AZ2504" s="21">
        <v>7.0585397798105282E-6</v>
      </c>
      <c r="BA2504">
        <v>3.9704739105034348E-6</v>
      </c>
      <c r="BB2504" s="22">
        <v>2.8281331785058675E-6</v>
      </c>
      <c r="BC2504" s="1"/>
      <c r="BD2504" s="21">
        <v>1.1084387376240927</v>
      </c>
      <c r="BE2504">
        <v>0.15431061569998283</v>
      </c>
      <c r="BF2504" s="22">
        <v>0.10243837484410963</v>
      </c>
      <c r="BG2504" s="2"/>
      <c r="BI2504" s="7"/>
      <c r="BJ2504" s="21">
        <v>-6.4229251370084388E-3</v>
      </c>
      <c r="BK2504">
        <v>-3.6129365961146786E-3</v>
      </c>
      <c r="BL2504" s="22">
        <v>-2.5734625361168552E-3</v>
      </c>
      <c r="BM2504" s="1"/>
      <c r="BS2504" s="1"/>
      <c r="BT2504" s="21">
        <v>0.29909526941651626</v>
      </c>
      <c r="BU2504">
        <v>-0.23205061874956767</v>
      </c>
      <c r="BV2504" s="22">
        <v>-0.42110781044770579</v>
      </c>
      <c r="BW2504" s="2"/>
      <c r="BY2504" s="7"/>
      <c r="BZ2504" s="21">
        <v>1.3580616920866891E-8</v>
      </c>
      <c r="CA2504">
        <v>7.4805697167994041E-9</v>
      </c>
      <c r="CB2504" s="22">
        <v>5.5302066442085299E-9</v>
      </c>
      <c r="CC2504" s="1"/>
      <c r="CD2504" s="21">
        <v>-0.46701017795802074</v>
      </c>
      <c r="CE2504">
        <v>-7.6918503129940252E-2</v>
      </c>
      <c r="CF2504" s="22">
        <v>-0.33173418459153592</v>
      </c>
      <c r="CG2504" s="2"/>
      <c r="CI2504" s="7"/>
      <c r="CJ2504" s="21">
        <v>-6.1613291446140833E-6</v>
      </c>
      <c r="CK2504">
        <v>-3.3938261039979034E-6</v>
      </c>
      <c r="CL2504" s="22">
        <v>-2.5089746343073676E-6</v>
      </c>
      <c r="CM2504" s="1"/>
      <c r="CN2504" s="21">
        <v>1.1084387376240927</v>
      </c>
      <c r="CO2504">
        <v>0.15431061569998283</v>
      </c>
      <c r="CP2504" s="22">
        <v>0.10243837484410963</v>
      </c>
      <c r="CQ2504" s="2"/>
      <c r="CS2504" s="7"/>
      <c r="CT2504" s="21">
        <v>-6.4319205123330525E-3</v>
      </c>
      <c r="CU2504">
        <v>-3.5428751201641473E-3</v>
      </c>
      <c r="CV2504" s="22">
        <v>-2.6191630144335775E-3</v>
      </c>
      <c r="CW2504" s="1"/>
      <c r="DC2504" s="1"/>
      <c r="DD2504" s="21">
        <v>0.29909526941651626</v>
      </c>
      <c r="DE2504">
        <v>-0.23205061874956767</v>
      </c>
      <c r="DF2504" s="22">
        <v>-0.42110781044770579</v>
      </c>
      <c r="DG2504" s="2"/>
      <c r="DI2504" s="7"/>
      <c r="DJ2504" s="21">
        <v>1.3683804030628168E-8</v>
      </c>
      <c r="DK2504">
        <v>7.6016788836213021E-9</v>
      </c>
      <c r="DL2504" s="22">
        <v>5.5354070741051543E-9</v>
      </c>
      <c r="DM2504" s="1"/>
      <c r="DN2504" s="21">
        <v>-0.46701017795802074</v>
      </c>
      <c r="DO2504">
        <v>-7.6918503129940252E-2</v>
      </c>
      <c r="DP2504" s="22">
        <v>-0.33173418459153592</v>
      </c>
      <c r="DQ2504" s="2"/>
      <c r="DS2504" s="7"/>
      <c r="DT2504" s="21">
        <v>-9.1478295721449026E-7</v>
      </c>
      <c r="DU2504">
        <v>-5.0818370925141171E-7</v>
      </c>
      <c r="DV2504" s="22">
        <v>-3.7005031943617131E-7</v>
      </c>
      <c r="DW2504" s="1"/>
      <c r="DX2504" s="21">
        <v>1.1084387376240927</v>
      </c>
      <c r="DY2504">
        <v>0.15431061569998283</v>
      </c>
      <c r="DZ2504" s="22">
        <v>0.10243837484410963</v>
      </c>
      <c r="EA2504" s="2"/>
      <c r="EC2504" s="7"/>
      <c r="ED2504" s="21">
        <v>-6.4285191969126699E-3</v>
      </c>
      <c r="EE2504">
        <v>-3.5711954455607551E-3</v>
      </c>
      <c r="EF2504" s="22">
        <v>-2.6004808720559878E-3</v>
      </c>
      <c r="EG2504" s="1"/>
      <c r="EH2504" s="29">
        <v>4.1100399742302031E-8</v>
      </c>
      <c r="EI2504" s="11">
        <v>2.2865075435555804E-8</v>
      </c>
      <c r="EJ2504" s="30">
        <v>1.660925190638593E-8</v>
      </c>
      <c r="EK2504" s="11"/>
      <c r="EL2504" s="29">
        <v>-1.7572322018045319E-8</v>
      </c>
      <c r="EM2504" s="11">
        <v>6.8464097254119683E-8</v>
      </c>
      <c r="EN2504" s="30">
        <v>-5.0891775237671444E-8</v>
      </c>
      <c r="EO2504" s="11"/>
      <c r="EP2504" s="29">
        <v>-1.9283364846254161E-2</v>
      </c>
      <c r="EQ2504" s="11">
        <v>-1.072700716183958E-2</v>
      </c>
      <c r="ER2504" s="30">
        <v>-7.7931064226064205E-3</v>
      </c>
      <c r="ES2504" s="11"/>
      <c r="ET2504" s="11"/>
      <c r="EU2504" s="1"/>
      <c r="FU2504" s="1"/>
      <c r="FV2504" s="21">
        <v>0.14716153337786583</v>
      </c>
      <c r="FW2504">
        <v>-2.1374167958724551E-2</v>
      </c>
      <c r="FX2504" s="22">
        <v>-0.27875525090649977</v>
      </c>
      <c r="FY2504" s="2"/>
      <c r="GA2504" s="7"/>
      <c r="GB2504" s="21">
        <v>4.6320242994453233E-9</v>
      </c>
      <c r="GC2504">
        <v>2.60554338538548E-9</v>
      </c>
      <c r="GD2504" s="22">
        <v>1.85590533078477E-9</v>
      </c>
      <c r="GE2504" s="1"/>
      <c r="GF2504" s="21">
        <v>-0.52018652522759956</v>
      </c>
      <c r="GG2504">
        <v>5.9063044548248005E-2</v>
      </c>
      <c r="GH2504" s="22">
        <v>-0.85681161174046816</v>
      </c>
      <c r="GI2504" s="2"/>
      <c r="GK2504" s="7"/>
      <c r="GL2504" s="21">
        <v>1.5411708257204336E-6</v>
      </c>
      <c r="GM2504">
        <v>8.6691847691425403E-7</v>
      </c>
      <c r="GN2504" s="22">
        <v>6.1749830445557689E-7</v>
      </c>
      <c r="GO2504" s="1"/>
      <c r="GP2504" s="21">
        <v>-0.15089023648751085</v>
      </c>
      <c r="GQ2504">
        <v>1.0118005894821673</v>
      </c>
      <c r="GR2504" s="22">
        <v>0.3942008463634033</v>
      </c>
      <c r="GS2504" s="2"/>
      <c r="GU2504" s="7"/>
      <c r="GV2504" s="21">
        <v>-1.7363513325977192E-3</v>
      </c>
      <c r="GW2504">
        <v>-9.7670876422151069E-4</v>
      </c>
      <c r="GX2504" s="22">
        <v>-6.9570094756826631E-4</v>
      </c>
      <c r="GY2504" s="1"/>
      <c r="HE2504" s="1"/>
      <c r="HF2504" s="21">
        <v>0.14716153337786583</v>
      </c>
      <c r="HG2504">
        <v>-2.1374167958724551E-2</v>
      </c>
      <c r="HH2504" s="22">
        <v>-0.27875525090649977</v>
      </c>
      <c r="HI2504" s="2"/>
      <c r="HK2504" s="7"/>
      <c r="HL2504" s="21">
        <v>4.5465216081081904E-9</v>
      </c>
      <c r="HM2504">
        <v>2.5043466034396661E-9</v>
      </c>
      <c r="HN2504" s="22">
        <v>1.8514036697820791E-9</v>
      </c>
      <c r="HO2504" s="1"/>
      <c r="HP2504" s="21">
        <v>-0.52018652522759956</v>
      </c>
      <c r="HQ2504">
        <v>5.9063044548248005E-2</v>
      </c>
      <c r="HR2504" s="22">
        <v>-0.85681161174046816</v>
      </c>
      <c r="HS2504" s="2"/>
      <c r="HU2504" s="7"/>
      <c r="HV2504" s="21">
        <v>-1.3055860739537972E-6</v>
      </c>
      <c r="HW2504">
        <v>-7.1915198730680162E-7</v>
      </c>
      <c r="HX2504" s="22">
        <v>-5.3165189938253059E-7</v>
      </c>
      <c r="HY2504" s="1"/>
      <c r="HZ2504" s="21">
        <v>-0.15089023648751085</v>
      </c>
      <c r="IA2504">
        <v>1.0118005894821673</v>
      </c>
      <c r="IB2504" s="22">
        <v>0.3942008463634033</v>
      </c>
      <c r="IC2504" s="2"/>
      <c r="IE2504" s="7"/>
      <c r="IF2504" s="21">
        <v>-1.7358788759424075E-3</v>
      </c>
      <c r="IG2504">
        <v>-9.5616885647177715E-4</v>
      </c>
      <c r="IH2504" s="22">
        <v>-7.0687281360007272E-4</v>
      </c>
      <c r="II2504" s="1"/>
      <c r="IO2504" s="1"/>
      <c r="IP2504" s="21">
        <v>0.14716153337786583</v>
      </c>
      <c r="IQ2504">
        <v>-2.1374167958724551E-2</v>
      </c>
      <c r="IR2504" s="22">
        <v>-0.27875525090649977</v>
      </c>
      <c r="IS2504" s="2"/>
      <c r="IU2504" s="7"/>
      <c r="IV2504" s="21">
        <v>4.5810716994504041E-9</v>
      </c>
      <c r="IW2504">
        <v>2.5448943820096985E-9</v>
      </c>
      <c r="IX2504" s="22">
        <v>1.8531467299123987E-9</v>
      </c>
      <c r="IY2504" s="1"/>
      <c r="IZ2504" s="21">
        <v>-0.52018652522759956</v>
      </c>
      <c r="JA2504">
        <v>5.9063044548248005E-2</v>
      </c>
      <c r="JB2504" s="22">
        <v>-0.85681161174046816</v>
      </c>
      <c r="JC2504" s="2"/>
      <c r="JE2504" s="7"/>
      <c r="JF2504" s="21">
        <v>-2.3938089483243828E-7</v>
      </c>
      <c r="JG2504">
        <v>-1.3298178557052773E-7</v>
      </c>
      <c r="JH2504" s="22">
        <v>-9.6834966044180658E-8</v>
      </c>
      <c r="JI2504" s="1"/>
      <c r="JJ2504" s="21">
        <v>-0.15089023648751085</v>
      </c>
      <c r="JK2504">
        <v>1.0118005894821673</v>
      </c>
      <c r="JL2504" s="22">
        <v>0.3942008463634033</v>
      </c>
      <c r="JM2504" s="2"/>
      <c r="JO2504" s="7"/>
      <c r="JP2504" s="21">
        <v>-1.736097111689483E-3</v>
      </c>
      <c r="JQ2504">
        <v>-9.6444327354489631E-4</v>
      </c>
      <c r="JR2504" s="22">
        <v>-7.0229040198687602E-4</v>
      </c>
      <c r="JS2504" s="1"/>
      <c r="JT2504" s="29">
        <v>1.3759617607003918E-8</v>
      </c>
      <c r="JU2504" s="11">
        <v>7.6547843708348446E-9</v>
      </c>
      <c r="JV2504" s="30">
        <v>5.5604557304792476E-9</v>
      </c>
      <c r="JW2504" s="11"/>
      <c r="JX2504" s="29">
        <v>-3.7961430658019189E-9</v>
      </c>
      <c r="JY2504" s="11">
        <v>1.4784704036924675E-8</v>
      </c>
      <c r="JZ2504" s="30">
        <v>-1.0988560971134364E-8</v>
      </c>
      <c r="KA2504" s="11"/>
      <c r="KB2504" s="29">
        <v>-5.2083273202296098E-3</v>
      </c>
      <c r="KC2504" s="11">
        <v>-2.8973208942381845E-3</v>
      </c>
      <c r="KD2504" s="30">
        <v>-2.1048641631552152E-3</v>
      </c>
      <c r="KE2504" s="11"/>
      <c r="KF2504" s="11"/>
      <c r="KG2504" s="1"/>
      <c r="KH2504" s="67"/>
      <c r="KJ2504" s="66"/>
      <c r="KL2504" s="65"/>
      <c r="KN2504" s="53"/>
      <c r="KP2504" s="64"/>
      <c r="KR2504" s="63"/>
      <c r="KV2504" s="1"/>
      <c r="KW2504" s="34"/>
      <c r="KY2504" s="35"/>
      <c r="LA2504" s="36"/>
      <c r="LC2504" s="37"/>
      <c r="LQ2504" s="1"/>
      <c r="LR2504" s="2"/>
      <c r="LS2504" s="1"/>
      <c r="LT2504" s="7"/>
      <c r="LU2504" s="1"/>
      <c r="LV2504" s="2"/>
      <c r="LW2504" s="1"/>
      <c r="LX2504" s="7"/>
      <c r="LY2504" s="1"/>
      <c r="LZ2504" s="1"/>
      <c r="MA2504" s="1"/>
      <c r="MB2504" s="1"/>
      <c r="MC2504" s="2"/>
      <c r="MD2504" s="1"/>
      <c r="ME2504" s="7"/>
      <c r="MF2504" s="1"/>
      <c r="MG2504" s="2"/>
      <c r="MH2504" s="1"/>
      <c r="MI2504" s="7"/>
      <c r="MJ2504" s="1"/>
      <c r="MK2504" s="1"/>
      <c r="ML2504" s="1"/>
      <c r="MM2504" s="1"/>
      <c r="MN2504" s="2"/>
      <c r="MO2504" s="1"/>
      <c r="MP2504" s="7"/>
      <c r="MQ2504" s="1"/>
      <c r="MR2504" s="2"/>
      <c r="MS2504" s="1"/>
      <c r="MT2504" s="7"/>
      <c r="MU2504" s="1"/>
      <c r="NA2504" s="1"/>
      <c r="NB2504" s="2"/>
      <c r="NC2504" s="1"/>
      <c r="ND2504" s="7"/>
      <c r="NE2504" s="1"/>
      <c r="NF2504" s="2"/>
      <c r="NG2504" s="1"/>
      <c r="NH2504" s="7"/>
      <c r="NI2504" s="1"/>
      <c r="NJ2504" s="1"/>
      <c r="NK2504" s="1"/>
      <c r="NL2504" s="1"/>
      <c r="NM2504" s="2"/>
      <c r="NN2504" s="1"/>
      <c r="NO2504" s="7"/>
      <c r="NP2504" s="1"/>
      <c r="NQ2504" s="2"/>
      <c r="NR2504" s="1"/>
      <c r="NS2504" s="7"/>
      <c r="NT2504" s="1"/>
      <c r="NU2504" s="1"/>
      <c r="NV2504" s="1"/>
      <c r="NW2504" s="1"/>
      <c r="NX2504" s="2"/>
      <c r="NY2504" s="1"/>
      <c r="NZ2504" s="7"/>
      <c r="OA2504" s="1"/>
      <c r="OB2504" s="2"/>
      <c r="OC2504" s="1"/>
      <c r="OD2504" s="7"/>
      <c r="OE2504" s="1"/>
      <c r="PW2504" s="1"/>
      <c r="RC2504" s="1"/>
      <c r="RD2504" s="2"/>
      <c r="RE2504" s="1"/>
      <c r="RF2504" s="7"/>
      <c r="RG2504" s="1"/>
      <c r="RH2504" s="2"/>
      <c r="RI2504" s="1"/>
      <c r="RJ2504" s="7"/>
      <c r="RK2504" s="1"/>
      <c r="RL2504" s="1"/>
      <c r="RM2504" s="1"/>
      <c r="RN2504" s="1"/>
      <c r="RO2504" s="2"/>
      <c r="RP2504" s="1"/>
      <c r="RQ2504" s="7"/>
      <c r="RR2504" s="1"/>
      <c r="RS2504" s="2"/>
      <c r="RT2504" s="1"/>
      <c r="RU2504" s="7"/>
      <c r="RV2504" s="1"/>
      <c r="RW2504" s="1"/>
      <c r="RX2504" s="1"/>
      <c r="RY2504" s="1"/>
      <c r="RZ2504" s="2"/>
      <c r="SA2504" s="1"/>
      <c r="SB2504" s="7"/>
      <c r="SC2504" s="1"/>
      <c r="SD2504" s="2"/>
      <c r="SE2504" s="1"/>
      <c r="SF2504" s="7"/>
      <c r="SG2504" s="1"/>
      <c r="SM2504" s="1"/>
      <c r="SN2504" s="2"/>
      <c r="SO2504" s="1"/>
      <c r="SP2504" s="7"/>
      <c r="SQ2504" s="1"/>
      <c r="SR2504" s="2"/>
      <c r="SS2504" s="1"/>
      <c r="ST2504" s="7"/>
      <c r="SU2504" s="1"/>
      <c r="SV2504" s="1"/>
      <c r="SW2504" s="1"/>
      <c r="SX2504" s="1"/>
      <c r="SY2504" s="2"/>
      <c r="SZ2504" s="1"/>
      <c r="TA2504" s="7"/>
      <c r="TB2504" s="1"/>
      <c r="TC2504" s="2"/>
      <c r="TD2504" s="1"/>
      <c r="TE2504" s="7"/>
      <c r="TF2504" s="1"/>
      <c r="TG2504" s="1"/>
      <c r="TH2504" s="1"/>
      <c r="TI2504" s="1"/>
      <c r="TJ2504" s="2"/>
      <c r="TK2504" s="1"/>
      <c r="TL2504" s="7"/>
      <c r="TM2504" s="1"/>
      <c r="TN2504" s="2"/>
      <c r="TO2504" s="1"/>
      <c r="TP2504" s="7"/>
      <c r="TQ2504" s="1"/>
      <c r="VF2504" s="1"/>
      <c r="VT2504" s="1"/>
    </row>
    <row r="2505" spans="14:592" x14ac:dyDescent="0.3">
      <c r="N2505" s="1"/>
      <c r="O2505" s="34"/>
      <c r="Q2505" s="35"/>
      <c r="S2505" s="36"/>
      <c r="U2505" s="37"/>
      <c r="W2505" s="52"/>
      <c r="Y2505" s="53"/>
      <c r="AI2505" s="1"/>
      <c r="AJ2505" s="21">
        <v>0.16614587972312683</v>
      </c>
      <c r="AK2505">
        <v>-0.90476314074096187</v>
      </c>
      <c r="AL2505" s="22">
        <v>0.85688995720111738</v>
      </c>
      <c r="AM2505" s="2"/>
      <c r="AO2505" s="7"/>
      <c r="AP2505" s="21">
        <v>9.8398561877769552E-9</v>
      </c>
      <c r="AQ2505">
        <v>5.5349822336374093E-9</v>
      </c>
      <c r="AR2505" s="22">
        <v>3.9425185129615104E-9</v>
      </c>
      <c r="AS2505" s="1"/>
      <c r="AT2505" s="21">
        <v>-8.6488536441642408E-2</v>
      </c>
      <c r="AU2505">
        <v>0.13469048702758946</v>
      </c>
      <c r="AV2505" s="22">
        <v>-6.5950101381949608E-2</v>
      </c>
      <c r="AW2505" s="2"/>
      <c r="AY2505" s="7"/>
      <c r="AZ2505" s="21">
        <v>4.5410472086452769E-6</v>
      </c>
      <c r="BA2505">
        <v>2.5543681881430866E-6</v>
      </c>
      <c r="BB2505" s="22">
        <v>1.8194536939020977E-6</v>
      </c>
      <c r="BC2505" s="1"/>
      <c r="BD2505" s="21">
        <v>0.97027644354116727</v>
      </c>
      <c r="BE2505">
        <v>-0.13737744099231039</v>
      </c>
      <c r="BF2505" s="22">
        <v>-0.14879188230854626</v>
      </c>
      <c r="BG2505" s="2"/>
      <c r="BI2505" s="7"/>
      <c r="BJ2505" s="21">
        <v>-1.0995833138026052E-2</v>
      </c>
      <c r="BK2505">
        <v>-6.1852266843714634E-3</v>
      </c>
      <c r="BL2505" s="22">
        <v>-4.4056818397360531E-3</v>
      </c>
      <c r="BM2505" s="1"/>
      <c r="BS2505" s="1"/>
      <c r="BT2505" s="21">
        <v>0.16614587972312683</v>
      </c>
      <c r="BU2505">
        <v>-0.90476314074096187</v>
      </c>
      <c r="BV2505" s="22">
        <v>0.85688995720111738</v>
      </c>
      <c r="BW2505" s="2"/>
      <c r="BY2505" s="7"/>
      <c r="BZ2505" s="21">
        <v>9.658248163917026E-9</v>
      </c>
      <c r="CA2505">
        <v>5.3200233209817446E-9</v>
      </c>
      <c r="CB2505" s="22">
        <v>3.9329662620436624E-9</v>
      </c>
      <c r="CC2505" s="1"/>
      <c r="CD2505" s="21">
        <v>-8.6488536441642408E-2</v>
      </c>
      <c r="CE2505">
        <v>0.13469048702758946</v>
      </c>
      <c r="CF2505" s="22">
        <v>-6.5950101381949608E-2</v>
      </c>
      <c r="CG2505" s="2"/>
      <c r="CI2505" s="7"/>
      <c r="CJ2505" s="21">
        <v>-3.9638347654160929E-6</v>
      </c>
      <c r="CK2505">
        <v>-2.1833869905429551E-6</v>
      </c>
      <c r="CL2505" s="22">
        <v>-1.6141258886823505E-6</v>
      </c>
      <c r="CM2505" s="1"/>
      <c r="CN2505" s="21">
        <v>0.97027644354116727</v>
      </c>
      <c r="CO2505">
        <v>-0.13737744099231039</v>
      </c>
      <c r="CP2505" s="22">
        <v>-0.14879188230854626</v>
      </c>
      <c r="CQ2505" s="2"/>
      <c r="CS2505" s="7"/>
      <c r="CT2505" s="21">
        <v>-1.1011232919897003E-2</v>
      </c>
      <c r="CU2505">
        <v>-6.0652837794609015E-3</v>
      </c>
      <c r="CV2505" s="22">
        <v>-4.483919531002795E-3</v>
      </c>
      <c r="CW2505" s="1"/>
      <c r="DC2505" s="1"/>
      <c r="DD2505" s="21">
        <v>0.16614587972312683</v>
      </c>
      <c r="DE2505">
        <v>-0.90476314074096187</v>
      </c>
      <c r="DF2505" s="22">
        <v>0.85688995720111738</v>
      </c>
      <c r="DG2505" s="2"/>
      <c r="DI2505" s="7"/>
      <c r="DJ2505" s="21">
        <v>9.7316326800806631E-9</v>
      </c>
      <c r="DK2505">
        <v>5.406153616475914E-9</v>
      </c>
      <c r="DL2505" s="22">
        <v>3.9366647066370273E-9</v>
      </c>
      <c r="DM2505" s="1"/>
      <c r="DN2505" s="21">
        <v>-8.6488536441642408E-2</v>
      </c>
      <c r="DO2505">
        <v>0.13469048702758946</v>
      </c>
      <c r="DP2505" s="22">
        <v>-6.5950101381949608E-2</v>
      </c>
      <c r="DQ2505" s="2"/>
      <c r="DS2505" s="7"/>
      <c r="DT2505" s="21">
        <v>-5.8851743621219392E-7</v>
      </c>
      <c r="DU2505">
        <v>-3.2693544554450998E-7</v>
      </c>
      <c r="DV2505" s="22">
        <v>-2.3806856429335024E-7</v>
      </c>
      <c r="DW2505" s="1"/>
      <c r="DX2505" s="21">
        <v>0.97027644354116727</v>
      </c>
      <c r="DY2505">
        <v>-0.13737744099231039</v>
      </c>
      <c r="DZ2505" s="22">
        <v>-0.14879188230854626</v>
      </c>
      <c r="EA2505" s="2"/>
      <c r="EC2505" s="7"/>
      <c r="ED2505" s="21">
        <v>-1.1005409981591708E-2</v>
      </c>
      <c r="EE2505">
        <v>-6.1137672298877789E-3</v>
      </c>
      <c r="EF2505" s="22">
        <v>-4.4519363277328123E-3</v>
      </c>
      <c r="EG2505" s="1"/>
      <c r="EH2505" s="29">
        <v>2.9229737031774644E-8</v>
      </c>
      <c r="EI2505" s="11">
        <v>1.6261159171095067E-8</v>
      </c>
      <c r="EJ2505" s="30">
        <v>1.18121494816422E-8</v>
      </c>
      <c r="EK2505" s="11"/>
      <c r="EL2505" s="29">
        <v>-1.130499298301001E-8</v>
      </c>
      <c r="EM2505" s="11">
        <v>4.4045752055621553E-8</v>
      </c>
      <c r="EN2505" s="30">
        <v>-3.2740759073603075E-8</v>
      </c>
      <c r="EO2505" s="11"/>
      <c r="EP2505" s="29">
        <v>-3.3012476039514765E-2</v>
      </c>
      <c r="EQ2505" s="11">
        <v>-1.8364277693720142E-2</v>
      </c>
      <c r="ER2505" s="30">
        <v>-1.334153769847166E-2</v>
      </c>
      <c r="ES2505" s="11"/>
      <c r="ET2505" s="11"/>
      <c r="EU2505" s="1"/>
      <c r="EY2505" s="1"/>
      <c r="FU2505" s="1"/>
      <c r="FV2505" s="21">
        <v>-0.40782413164448517</v>
      </c>
      <c r="FW2505">
        <v>0.46327824995321221</v>
      </c>
      <c r="FX2505" s="22">
        <v>-0.35125772158371205</v>
      </c>
      <c r="FY2505" s="2"/>
      <c r="GA2505" s="7"/>
      <c r="GB2505" s="21">
        <v>5.1078824808127093E-10</v>
      </c>
      <c r="GC2505">
        <v>2.8732166652928911E-10</v>
      </c>
      <c r="GD2505" s="22">
        <v>2.0465666223507562E-10</v>
      </c>
      <c r="GE2505" s="1"/>
      <c r="GF2505" s="21">
        <v>1.0608206510141205</v>
      </c>
      <c r="GG2505">
        <v>-6.3874484304322826E-2</v>
      </c>
      <c r="GH2505" s="22">
        <v>-0.57547840013394058</v>
      </c>
      <c r="GI2505" s="2"/>
      <c r="GK2505" s="7"/>
      <c r="GL2505" s="21">
        <v>-1.5851215011601486E-6</v>
      </c>
      <c r="GM2505">
        <v>-8.9164101381650787E-7</v>
      </c>
      <c r="GN2505" s="22">
        <v>-6.3510794714461149E-7</v>
      </c>
      <c r="GO2505" s="1"/>
      <c r="GP2505" s="21">
        <v>0.50335080538892585</v>
      </c>
      <c r="GQ2505">
        <v>4.2625644339772006E-2</v>
      </c>
      <c r="GR2505" s="22">
        <v>-0.16936213964528715</v>
      </c>
      <c r="GS2505" s="2"/>
      <c r="GU2505" s="7"/>
      <c r="GV2505" s="21">
        <v>-1.0695974630145913E-2</v>
      </c>
      <c r="GW2505">
        <v>-6.0165543499339667E-3</v>
      </c>
      <c r="GX2505" s="22">
        <v>-4.2855380392550074E-3</v>
      </c>
      <c r="GY2505" s="1"/>
      <c r="HE2505" s="1"/>
      <c r="HF2505" s="21">
        <v>-0.40782413164448517</v>
      </c>
      <c r="HG2505">
        <v>0.46327824995321221</v>
      </c>
      <c r="HH2505" s="22">
        <v>-0.35125772158371205</v>
      </c>
      <c r="HI2505" s="2"/>
      <c r="HK2505" s="7"/>
      <c r="HL2505" s="21">
        <v>5.013597129241677E-10</v>
      </c>
      <c r="HM2505">
        <v>2.7616243853849673E-10</v>
      </c>
      <c r="HN2505" s="22">
        <v>2.0416029932274449E-10</v>
      </c>
      <c r="HO2505" s="1"/>
      <c r="HP2505" s="21">
        <v>1.0608206510141205</v>
      </c>
      <c r="HQ2505">
        <v>-6.3874484304322826E-2</v>
      </c>
      <c r="HR2505" s="22">
        <v>-0.57547840013394058</v>
      </c>
      <c r="HS2505" s="2"/>
      <c r="HU2505" s="7"/>
      <c r="HV2505" s="21">
        <v>1.3428184205562948E-6</v>
      </c>
      <c r="HW2505">
        <v>7.396605670055687E-7</v>
      </c>
      <c r="HX2505" s="22">
        <v>5.4681340285180483E-7</v>
      </c>
      <c r="HY2505" s="1"/>
      <c r="HZ2505" s="21">
        <v>0.50335080538892585</v>
      </c>
      <c r="IA2505">
        <v>4.2625644339772006E-2</v>
      </c>
      <c r="IB2505" s="22">
        <v>-0.16936213964528715</v>
      </c>
      <c r="IC2505" s="2"/>
      <c r="IE2505" s="7"/>
      <c r="IF2505" s="21">
        <v>-1.0693064283429678E-2</v>
      </c>
      <c r="IG2505">
        <v>-5.8900279217438782E-3</v>
      </c>
      <c r="IH2505" s="22">
        <v>-4.3543570584271343E-3</v>
      </c>
      <c r="II2505" s="1"/>
      <c r="IO2505" s="1"/>
      <c r="IP2505" s="21">
        <v>-0.40782413164448517</v>
      </c>
      <c r="IQ2505">
        <v>0.46327824995321221</v>
      </c>
      <c r="IR2505" s="22">
        <v>-0.35125772158371205</v>
      </c>
      <c r="IS2505" s="2"/>
      <c r="IU2505" s="7"/>
      <c r="IV2505" s="21">
        <v>5.0516961299625843E-10</v>
      </c>
      <c r="IW2505">
        <v>2.806337456430614E-10</v>
      </c>
      <c r="IX2505" s="22">
        <v>2.0435249168604798E-10</v>
      </c>
      <c r="IY2505" s="1"/>
      <c r="IZ2505" s="21">
        <v>1.0608206510141205</v>
      </c>
      <c r="JA2505">
        <v>-6.3874484304322826E-2</v>
      </c>
      <c r="JB2505" s="22">
        <v>-0.57547840013394058</v>
      </c>
      <c r="JC2505" s="2"/>
      <c r="JE2505" s="7"/>
      <c r="JF2505" s="21">
        <v>2.4620748101918196E-7</v>
      </c>
      <c r="JG2505">
        <v>1.3677411670497237E-7</v>
      </c>
      <c r="JH2505" s="22">
        <v>9.9596473983457592E-8</v>
      </c>
      <c r="JI2505" s="1"/>
      <c r="JJ2505" s="21">
        <v>0.50335080538892585</v>
      </c>
      <c r="JK2505">
        <v>4.2625644339772006E-2</v>
      </c>
      <c r="JL2505" s="22">
        <v>-0.16936213964528715</v>
      </c>
      <c r="JM2505" s="2"/>
      <c r="JO2505" s="7"/>
      <c r="JP2505" s="21">
        <v>-1.0694408621968939E-2</v>
      </c>
      <c r="JQ2505">
        <v>-5.9409985711924088E-3</v>
      </c>
      <c r="JR2505" s="22">
        <v>-4.3261292698226752E-3</v>
      </c>
      <c r="JS2505" s="1"/>
      <c r="JT2505" s="29">
        <v>1.517317574001697E-9</v>
      </c>
      <c r="JU2505" s="11">
        <v>8.4411785071084719E-10</v>
      </c>
      <c r="JV2505" s="30">
        <v>6.1316945324386807E-10</v>
      </c>
      <c r="JW2505" s="11"/>
      <c r="JX2505" s="29">
        <v>3.9044004153282077E-9</v>
      </c>
      <c r="JY2505" s="11">
        <v>-1.5206330105966803E-8</v>
      </c>
      <c r="JZ2505" s="30">
        <v>1.130192969065093E-8</v>
      </c>
      <c r="KA2505" s="11"/>
      <c r="KB2505" s="29">
        <v>-3.2083447535544526E-2</v>
      </c>
      <c r="KC2505" s="11">
        <v>-1.7847580842870255E-2</v>
      </c>
      <c r="KD2505" s="30">
        <v>-1.2966024367504818E-2</v>
      </c>
      <c r="KE2505" s="11"/>
      <c r="KF2505" s="11"/>
      <c r="KG2505" s="1"/>
      <c r="KH2505" s="67"/>
      <c r="KJ2505" s="66"/>
      <c r="KL2505" s="65"/>
      <c r="KN2505" s="53"/>
      <c r="KP2505" s="64"/>
      <c r="KR2505" s="63"/>
      <c r="KV2505" s="1"/>
      <c r="KW2505" s="34"/>
      <c r="KY2505" s="35"/>
      <c r="LA2505" s="36"/>
      <c r="LC2505" s="37"/>
      <c r="LQ2505" s="1"/>
      <c r="LR2505" s="2"/>
      <c r="LT2505" s="7"/>
      <c r="LV2505" s="34"/>
      <c r="LX2505" s="35"/>
      <c r="MC2505" s="2"/>
      <c r="ME2505" s="7"/>
      <c r="MG2505" s="36"/>
      <c r="MI2505" s="37"/>
      <c r="MN2505" s="2"/>
      <c r="MP2505" s="7"/>
      <c r="MR2505" s="52"/>
      <c r="MT2505" s="53"/>
      <c r="NB2505" s="2"/>
      <c r="ND2505" s="7"/>
      <c r="NF2505" s="34"/>
      <c r="NH2505" s="35"/>
      <c r="NM2505" s="2"/>
      <c r="NO2505" s="7"/>
      <c r="NQ2505" s="36"/>
      <c r="NS2505" s="37"/>
      <c r="NX2505" s="2"/>
      <c r="NZ2505" s="7"/>
      <c r="OB2505" s="52"/>
      <c r="OD2505" s="53"/>
      <c r="RD2505" s="2"/>
      <c r="RF2505" s="7"/>
      <c r="RH2505" s="34"/>
      <c r="RJ2505" s="35"/>
      <c r="RO2505" s="2"/>
      <c r="RQ2505" s="7"/>
      <c r="RS2505" s="36"/>
      <c r="RU2505" s="37"/>
      <c r="RZ2505" s="2"/>
      <c r="SB2505" s="7"/>
      <c r="SD2505" s="52"/>
      <c r="SF2505" s="53"/>
      <c r="SN2505" s="2"/>
      <c r="SP2505" s="7"/>
      <c r="SR2505" s="34"/>
      <c r="ST2505" s="35"/>
      <c r="SY2505" s="2"/>
      <c r="TA2505" s="7"/>
      <c r="TC2505" s="36"/>
      <c r="TE2505" s="37"/>
      <c r="TJ2505" s="2"/>
      <c r="TL2505" s="7"/>
      <c r="TN2505" s="52"/>
      <c r="TP2505" s="53"/>
      <c r="VF2505" s="1"/>
      <c r="VT2505" s="1"/>
    </row>
    <row r="2506" spans="14:592" ht="15" thickBot="1" x14ac:dyDescent="0.35">
      <c r="N2506" s="1"/>
      <c r="O2506" s="34"/>
      <c r="Q2506" s="35"/>
      <c r="S2506" s="36"/>
      <c r="U2506" s="37"/>
      <c r="W2506" s="52"/>
      <c r="Y2506" s="53"/>
      <c r="AI2506" s="1"/>
      <c r="AJ2506" s="23">
        <v>0.65449204000003314</v>
      </c>
      <c r="AK2506" s="24">
        <v>0.59916344799647114</v>
      </c>
      <c r="AL2506" s="25">
        <v>-0.7414712778070135</v>
      </c>
      <c r="AM2506" s="2"/>
      <c r="AO2506" s="7"/>
      <c r="AP2506" s="23">
        <v>-6.4611421927542632E-9</v>
      </c>
      <c r="AQ2506" s="24">
        <v>-3.63443393515484E-9</v>
      </c>
      <c r="AR2506" s="25">
        <v>-2.5887748991141883E-9</v>
      </c>
      <c r="AS2506" s="1"/>
      <c r="AT2506" s="23">
        <v>0.76185254980205031</v>
      </c>
      <c r="AU2506" s="24">
        <v>0.33320041515247723</v>
      </c>
      <c r="AV2506" s="25">
        <v>0.36708565966406143</v>
      </c>
      <c r="AW2506" s="2"/>
      <c r="AY2506" s="7"/>
      <c r="AZ2506" s="23">
        <v>-2.0934510186855748E-6</v>
      </c>
      <c r="BA2506" s="24">
        <v>-1.1775796286340446E-6</v>
      </c>
      <c r="BB2506" s="25">
        <v>-8.3877947397223648E-7</v>
      </c>
      <c r="BC2506" s="1"/>
      <c r="BD2506" s="23">
        <v>-0.54625969435908139</v>
      </c>
      <c r="BE2506" s="24">
        <v>0.50384893036638878</v>
      </c>
      <c r="BF2506" s="25">
        <v>-0.34071275045416433</v>
      </c>
      <c r="BG2506" s="2"/>
      <c r="BI2506" s="7"/>
      <c r="BJ2506" s="23">
        <v>1.0458365304590567E-2</v>
      </c>
      <c r="BK2506" s="24">
        <v>5.882897579916422E-3</v>
      </c>
      <c r="BL2506" s="25">
        <v>4.1903355132244021E-3</v>
      </c>
      <c r="BM2506" s="1"/>
      <c r="BS2506" s="1"/>
      <c r="BT2506" s="23">
        <v>0.65449204000003314</v>
      </c>
      <c r="BU2506" s="24">
        <v>0.59916344799647114</v>
      </c>
      <c r="BV2506" s="25">
        <v>-0.7414712778070135</v>
      </c>
      <c r="BW2506" s="2"/>
      <c r="BY2506" s="7"/>
      <c r="BZ2506" s="23">
        <v>-6.3418932304047709E-9</v>
      </c>
      <c r="CA2506" s="24">
        <v>-3.4932856675786992E-9</v>
      </c>
      <c r="CB2506" s="25">
        <v>-2.582502715746054E-9</v>
      </c>
      <c r="CC2506" s="1"/>
      <c r="CD2506" s="23">
        <v>0.76185254980205031</v>
      </c>
      <c r="CE2506" s="24">
        <v>0.33320041515247723</v>
      </c>
      <c r="CF2506" s="25">
        <v>0.36708565966406143</v>
      </c>
      <c r="CG2506" s="2"/>
      <c r="CI2506" s="7"/>
      <c r="CJ2506" s="23">
        <v>1.8273524651294765E-6</v>
      </c>
      <c r="CK2506" s="24">
        <v>1.006554974064737E-6</v>
      </c>
      <c r="CL2506" s="25">
        <v>7.4412206771272317E-7</v>
      </c>
      <c r="CM2506" s="1"/>
      <c r="CN2506" s="23">
        <v>-0.54625969435908139</v>
      </c>
      <c r="CO2506" s="24">
        <v>0.50384893036638878</v>
      </c>
      <c r="CP2506" s="25">
        <v>-0.34071275045416433</v>
      </c>
      <c r="CQ2506" s="2"/>
      <c r="CS2506" s="7"/>
      <c r="CT2506" s="23">
        <v>1.0473012357014495E-2</v>
      </c>
      <c r="CU2506" s="24">
        <v>5.7688173915848616E-3</v>
      </c>
      <c r="CV2506" s="25">
        <v>4.2647490065526802E-3</v>
      </c>
      <c r="CW2506" s="1"/>
      <c r="DC2506" s="1"/>
      <c r="DD2506" s="23">
        <v>0.65449204000003314</v>
      </c>
      <c r="DE2506" s="24">
        <v>0.59916344799647114</v>
      </c>
      <c r="DF2506" s="25">
        <v>-0.7414712778070135</v>
      </c>
      <c r="DG2506" s="2"/>
      <c r="DI2506" s="7"/>
      <c r="DJ2506" s="23">
        <v>-6.3900795790296895E-9</v>
      </c>
      <c r="DK2506" s="24">
        <v>-3.5498413227670142E-9</v>
      </c>
      <c r="DL2506" s="25">
        <v>-2.584931180443985E-9</v>
      </c>
      <c r="DM2506" s="1"/>
      <c r="DN2506" s="23">
        <v>0.76185254980205031</v>
      </c>
      <c r="DO2506" s="24">
        <v>0.33320041515247723</v>
      </c>
      <c r="DP2506" s="25">
        <v>0.36708565966406143</v>
      </c>
      <c r="DQ2506" s="2"/>
      <c r="DS2506" s="7"/>
      <c r="DT2506" s="23">
        <v>2.7131022563740281E-7</v>
      </c>
      <c r="DU2506" s="24">
        <v>1.50719288914261E-7</v>
      </c>
      <c r="DV2506" s="25">
        <v>1.0975109983370634E-7</v>
      </c>
      <c r="DW2506" s="1"/>
      <c r="DX2506" s="23">
        <v>-0.54625969435908139</v>
      </c>
      <c r="DY2506" s="24">
        <v>0.50384893036638878</v>
      </c>
      <c r="DZ2506" s="25">
        <v>-0.34071275045416433</v>
      </c>
      <c r="EA2506" s="2"/>
      <c r="EC2506" s="7"/>
      <c r="ED2506" s="23">
        <v>1.0467474039437421E-2</v>
      </c>
      <c r="EE2506" s="24">
        <v>5.8149310083910107E-3</v>
      </c>
      <c r="EF2506" s="25">
        <v>4.2343291175629396E-3</v>
      </c>
      <c r="EG2506" s="1"/>
      <c r="EH2506" s="31">
        <v>-1.9193115002188725E-8</v>
      </c>
      <c r="EI2506" s="32">
        <v>-1.0677560925500554E-8</v>
      </c>
      <c r="EJ2506" s="33">
        <v>-7.7562087953042268E-9</v>
      </c>
      <c r="EK2506" s="11"/>
      <c r="EL2506" s="31">
        <v>5.2116720813044777E-9</v>
      </c>
      <c r="EM2506" s="32">
        <v>-2.0305365655046573E-8</v>
      </c>
      <c r="EN2506" s="33">
        <v>1.5093693574193035E-8</v>
      </c>
      <c r="EO2506" s="11"/>
      <c r="EP2506" s="31">
        <v>3.1398851701042486E-2</v>
      </c>
      <c r="EQ2506" s="32">
        <v>1.7466645979892295E-2</v>
      </c>
      <c r="ER2506" s="33">
        <v>1.2689413637340021E-2</v>
      </c>
      <c r="ES2506" s="11"/>
      <c r="ET2506" s="11"/>
      <c r="EU2506" s="1"/>
      <c r="FU2506" s="1"/>
      <c r="FV2506" s="23">
        <v>-1.1018029810747514</v>
      </c>
      <c r="FW2506" s="24">
        <v>9.71191706471249E-2</v>
      </c>
      <c r="FX2506" s="25">
        <v>-1.820101289864377E-2</v>
      </c>
      <c r="FY2506" s="2"/>
      <c r="GA2506" s="7"/>
      <c r="GB2506" s="23">
        <v>-2.0987265894635818E-9</v>
      </c>
      <c r="GC2506" s="24">
        <v>-1.1805471710423208E-9</v>
      </c>
      <c r="GD2506" s="25">
        <v>-8.4089322798060996E-10</v>
      </c>
      <c r="GE2506" s="1"/>
      <c r="GF2506" s="23">
        <v>0.1658692677119589</v>
      </c>
      <c r="GG2506" s="24">
        <v>-0.4596652590205772</v>
      </c>
      <c r="GH2506" s="25">
        <v>-0.17012253990243584</v>
      </c>
      <c r="GI2506" s="2"/>
      <c r="GK2506" s="7"/>
      <c r="GL2506" s="23">
        <v>-1.6847624086154274E-6</v>
      </c>
      <c r="GM2506" s="24">
        <v>-9.4768966351055147E-7</v>
      </c>
      <c r="GN2506" s="25">
        <v>-6.7503090077260275E-7</v>
      </c>
      <c r="GO2506" s="1"/>
      <c r="GP2506" s="23">
        <v>0.82285130514893678</v>
      </c>
      <c r="GQ2506" s="24">
        <v>0.75482138173188262</v>
      </c>
      <c r="GR2506" s="25">
        <v>0.41886090354701833</v>
      </c>
      <c r="GS2506" s="2"/>
      <c r="GU2506" s="7"/>
      <c r="GV2506" s="23">
        <v>3.8960714690290579E-3</v>
      </c>
      <c r="GW2506" s="24">
        <v>2.1915651967398708E-3</v>
      </c>
      <c r="GX2506" s="25">
        <v>1.5610323567074869E-3</v>
      </c>
      <c r="GY2506" s="1"/>
      <c r="HE2506" s="1"/>
      <c r="HF2506" s="23">
        <v>-1.1018029810747514</v>
      </c>
      <c r="HG2506" s="24">
        <v>9.71191706471249E-2</v>
      </c>
      <c r="HH2506" s="25">
        <v>-1.820101289864377E-2</v>
      </c>
      <c r="HI2506" s="2"/>
      <c r="HK2506" s="7"/>
      <c r="HL2506" s="23">
        <v>-2.0599860878867183E-9</v>
      </c>
      <c r="HM2506" s="24">
        <v>-1.134695841570782E-9</v>
      </c>
      <c r="HN2506" s="25">
        <v>-8.3885355257344744E-10</v>
      </c>
      <c r="HO2506" s="1"/>
      <c r="HP2506" s="23">
        <v>0.1658692677119589</v>
      </c>
      <c r="HQ2506" s="24">
        <v>-0.4596652590205772</v>
      </c>
      <c r="HR2506" s="25">
        <v>-0.17012253990243584</v>
      </c>
      <c r="HS2506" s="2"/>
      <c r="HU2506" s="7"/>
      <c r="HV2506" s="23">
        <v>1.4272281250535498E-6</v>
      </c>
      <c r="HW2506" s="24">
        <v>7.8615570658173506E-7</v>
      </c>
      <c r="HX2506" s="25">
        <v>5.8118614978711869E-7</v>
      </c>
      <c r="HY2506" s="1"/>
      <c r="HZ2506" s="23">
        <v>0.82285130514893678</v>
      </c>
      <c r="IA2506" s="24">
        <v>0.75482138173188262</v>
      </c>
      <c r="IB2506" s="25">
        <v>0.41886090354701833</v>
      </c>
      <c r="IC2506" s="2"/>
      <c r="IE2506" s="7"/>
      <c r="IF2506" s="23">
        <v>3.8950113581744422E-3</v>
      </c>
      <c r="IG2506" s="24">
        <v>2.1454772034531075E-3</v>
      </c>
      <c r="IH2506" s="25">
        <v>1.5861000879236207E-3</v>
      </c>
      <c r="II2506" s="1"/>
      <c r="IO2506" s="1"/>
      <c r="IP2506" s="23">
        <v>-1.1018029810747514</v>
      </c>
      <c r="IQ2506" s="24">
        <v>9.71191706471249E-2</v>
      </c>
      <c r="IR2506" s="25">
        <v>-1.820101289864377E-2</v>
      </c>
      <c r="IS2506" s="2"/>
      <c r="IU2506" s="7"/>
      <c r="IV2506" s="23">
        <v>-2.07564042414212E-9</v>
      </c>
      <c r="IW2506" s="24">
        <v>-1.1530676664818912E-9</v>
      </c>
      <c r="IX2506" s="25">
        <v>-8.396433229662E-10</v>
      </c>
      <c r="IY2506" s="1"/>
      <c r="IZ2506" s="23">
        <v>0.1658692677119589</v>
      </c>
      <c r="JA2506" s="24">
        <v>-0.4596652590205772</v>
      </c>
      <c r="JB2506" s="25">
        <v>-0.17012253990243584</v>
      </c>
      <c r="JC2506" s="2"/>
      <c r="JE2506" s="7"/>
      <c r="JF2506" s="23">
        <v>2.6168411500031705E-7</v>
      </c>
      <c r="JG2506" s="24">
        <v>1.4537175530463373E-7</v>
      </c>
      <c r="JH2506" s="25">
        <v>1.0585712117123954E-7</v>
      </c>
      <c r="JI2506" s="1"/>
      <c r="JJ2506" s="23">
        <v>0.82285130514893678</v>
      </c>
      <c r="JK2506" s="24">
        <v>0.75482138173188262</v>
      </c>
      <c r="JL2506" s="25">
        <v>0.41886090354701833</v>
      </c>
      <c r="JM2506" s="2"/>
      <c r="JO2506" s="7"/>
      <c r="JP2506" s="23">
        <v>3.895501041369162E-3</v>
      </c>
      <c r="JQ2506" s="24">
        <v>2.1640435613532656E-3</v>
      </c>
      <c r="JR2506" s="25">
        <v>1.575817950426244E-3</v>
      </c>
      <c r="JS2506" s="1"/>
      <c r="JT2506" s="31">
        <v>-6.2343531014924198E-9</v>
      </c>
      <c r="JU2506" s="32">
        <v>-3.4683106790949942E-9</v>
      </c>
      <c r="JV2506" s="33">
        <v>-2.5193901035202573E-9</v>
      </c>
      <c r="JW2506" s="11"/>
      <c r="JX2506" s="31">
        <v>4.1498314384394106E-9</v>
      </c>
      <c r="JY2506" s="32">
        <v>-1.6162201624182679E-8</v>
      </c>
      <c r="JZ2506" s="33">
        <v>1.2012370185755484E-8</v>
      </c>
      <c r="KA2506" s="11"/>
      <c r="KB2506" s="31">
        <v>1.1686583868572662E-2</v>
      </c>
      <c r="KC2506" s="32">
        <v>6.5010859615462439E-3</v>
      </c>
      <c r="KD2506" s="33">
        <v>4.7229503950573515E-3</v>
      </c>
      <c r="KE2506" s="11"/>
      <c r="KF2506" s="11"/>
      <c r="KG2506" s="1"/>
      <c r="KH2506" s="67"/>
      <c r="KJ2506" s="66"/>
      <c r="KL2506" s="65"/>
      <c r="KN2506" s="53"/>
      <c r="KP2506" s="64"/>
      <c r="KR2506" s="63"/>
      <c r="KV2506" s="1"/>
      <c r="KW2506" s="34"/>
      <c r="KY2506" s="35"/>
      <c r="LA2506" s="36"/>
      <c r="LC2506" s="37"/>
      <c r="LQ2506" s="1"/>
      <c r="LR2506" s="2"/>
      <c r="LT2506" s="7"/>
      <c r="LV2506" s="34"/>
      <c r="LX2506" s="35"/>
      <c r="MC2506" s="2"/>
      <c r="ME2506" s="7"/>
      <c r="MG2506" s="36"/>
      <c r="MI2506" s="37"/>
      <c r="MN2506" s="2"/>
      <c r="MP2506" s="7"/>
      <c r="MR2506" s="52"/>
      <c r="MT2506" s="53"/>
      <c r="NB2506" s="2"/>
      <c r="ND2506" s="7"/>
      <c r="NF2506" s="34"/>
      <c r="NH2506" s="35"/>
      <c r="NM2506" s="2"/>
      <c r="NO2506" s="7"/>
      <c r="NQ2506" s="36"/>
      <c r="NS2506" s="37"/>
      <c r="NX2506" s="2"/>
      <c r="NZ2506" s="7"/>
      <c r="OB2506" s="52"/>
      <c r="OD2506" s="53"/>
      <c r="PW2506" s="1"/>
      <c r="RD2506" s="2"/>
      <c r="RF2506" s="7"/>
      <c r="RH2506" s="34"/>
      <c r="RJ2506" s="35"/>
      <c r="RO2506" s="2"/>
      <c r="RQ2506" s="7"/>
      <c r="RS2506" s="36"/>
      <c r="RU2506" s="37"/>
      <c r="RZ2506" s="2"/>
      <c r="SB2506" s="7"/>
      <c r="SD2506" s="52"/>
      <c r="SF2506" s="53"/>
      <c r="SN2506" s="2"/>
      <c r="SP2506" s="7"/>
      <c r="SR2506" s="34"/>
      <c r="ST2506" s="35"/>
      <c r="SY2506" s="2"/>
      <c r="TA2506" s="7"/>
      <c r="TC2506" s="36"/>
      <c r="TE2506" s="37"/>
      <c r="TJ2506" s="2"/>
      <c r="TL2506" s="7"/>
      <c r="TN2506" s="52"/>
      <c r="TP2506" s="53"/>
      <c r="VF2506" s="1"/>
      <c r="VT2506" s="1"/>
    </row>
    <row r="2507" spans="14:592" ht="15" thickBot="1" x14ac:dyDescent="0.35">
      <c r="N2507" s="1"/>
      <c r="O2507" s="34"/>
      <c r="Q2507" s="35"/>
      <c r="S2507" s="36"/>
      <c r="U2507" s="37"/>
      <c r="W2507" s="52"/>
      <c r="Y2507" s="53"/>
      <c r="AI2507" s="1"/>
      <c r="AM2507" s="2" t="s">
        <v>191</v>
      </c>
      <c r="AO2507" s="7" t="s">
        <v>192</v>
      </c>
      <c r="AS2507" s="1"/>
      <c r="AW2507" s="2" t="s">
        <v>191</v>
      </c>
      <c r="AY2507" s="7" t="s">
        <v>192</v>
      </c>
      <c r="BC2507" s="1"/>
      <c r="BG2507" s="2" t="s">
        <v>191</v>
      </c>
      <c r="BI2507" s="7" t="s">
        <v>192</v>
      </c>
      <c r="BM2507" s="1"/>
      <c r="BS2507" s="1"/>
      <c r="BW2507" s="2" t="s">
        <v>193</v>
      </c>
      <c r="BY2507" s="7" t="s">
        <v>50</v>
      </c>
      <c r="CC2507" s="1"/>
      <c r="CG2507" s="2" t="s">
        <v>193</v>
      </c>
      <c r="CI2507" s="7" t="s">
        <v>50</v>
      </c>
      <c r="CM2507" s="1"/>
      <c r="CQ2507" s="2" t="s">
        <v>193</v>
      </c>
      <c r="CS2507" s="7" t="s">
        <v>50</v>
      </c>
      <c r="CW2507" s="1"/>
      <c r="DC2507" s="1"/>
      <c r="DG2507" s="2" t="s">
        <v>194</v>
      </c>
      <c r="DI2507" s="7" t="s">
        <v>51</v>
      </c>
      <c r="DM2507" s="1"/>
      <c r="DQ2507" s="2" t="s">
        <v>194</v>
      </c>
      <c r="DS2507" s="7" t="s">
        <v>51</v>
      </c>
      <c r="DW2507" s="1"/>
      <c r="EA2507" s="2" t="s">
        <v>194</v>
      </c>
      <c r="EC2507" s="7" t="s">
        <v>51</v>
      </c>
      <c r="EG2507" s="1"/>
      <c r="EH2507" s="11"/>
      <c r="EI2507" s="11"/>
      <c r="EJ2507" s="11"/>
      <c r="EK2507" s="11"/>
      <c r="EL2507" s="11"/>
      <c r="EM2507" s="11"/>
      <c r="EN2507" s="11"/>
      <c r="EO2507" s="11"/>
      <c r="EP2507" s="11"/>
      <c r="EQ2507" s="11"/>
      <c r="ER2507" s="11"/>
      <c r="ES2507" s="11"/>
      <c r="ET2507" s="11"/>
      <c r="EU2507" s="1"/>
      <c r="EY2507" s="1"/>
      <c r="FU2507" s="1"/>
      <c r="FY2507" s="2" t="s">
        <v>191</v>
      </c>
      <c r="GA2507" s="7" t="s">
        <v>192</v>
      </c>
      <c r="GE2507" s="1"/>
      <c r="GI2507" s="2" t="s">
        <v>191</v>
      </c>
      <c r="GK2507" s="7" t="s">
        <v>192</v>
      </c>
      <c r="GO2507" s="1"/>
      <c r="GS2507" s="2" t="s">
        <v>191</v>
      </c>
      <c r="GU2507" s="7" t="s">
        <v>192</v>
      </c>
      <c r="GY2507" s="1"/>
      <c r="HE2507" s="1"/>
      <c r="HI2507" s="2" t="s">
        <v>193</v>
      </c>
      <c r="HK2507" s="7" t="s">
        <v>50</v>
      </c>
      <c r="HO2507" s="1"/>
      <c r="HS2507" s="2" t="s">
        <v>193</v>
      </c>
      <c r="HU2507" s="7" t="s">
        <v>50</v>
      </c>
      <c r="HY2507" s="1"/>
      <c r="IC2507" s="2" t="s">
        <v>193</v>
      </c>
      <c r="IE2507" s="7" t="s">
        <v>50</v>
      </c>
      <c r="II2507" s="1"/>
      <c r="IO2507" s="1"/>
      <c r="IS2507" s="2" t="s">
        <v>194</v>
      </c>
      <c r="IU2507" s="7" t="s">
        <v>51</v>
      </c>
      <c r="IY2507" s="1"/>
      <c r="JC2507" s="2" t="s">
        <v>194</v>
      </c>
      <c r="JE2507" s="7" t="s">
        <v>51</v>
      </c>
      <c r="JI2507" s="1"/>
      <c r="JM2507" s="2" t="s">
        <v>194</v>
      </c>
      <c r="JO2507" s="7" t="s">
        <v>51</v>
      </c>
      <c r="JS2507" s="1"/>
      <c r="JT2507" s="11"/>
      <c r="JU2507" s="11"/>
      <c r="JV2507" s="11"/>
      <c r="JW2507" s="11"/>
      <c r="JX2507" s="11"/>
      <c r="JY2507" s="11"/>
      <c r="JZ2507" s="11"/>
      <c r="KA2507" s="11"/>
      <c r="KB2507" s="11"/>
      <c r="KC2507" s="11"/>
      <c r="KD2507" s="11"/>
      <c r="KE2507" s="11"/>
      <c r="KF2507" s="11"/>
      <c r="KG2507" s="1"/>
      <c r="KH2507" s="67"/>
      <c r="KJ2507" s="66"/>
      <c r="KL2507" s="65"/>
      <c r="KN2507" s="53"/>
      <c r="KP2507" s="64"/>
      <c r="KR2507" s="63"/>
      <c r="KV2507" s="1"/>
      <c r="KW2507" s="34"/>
      <c r="KY2507" s="35"/>
      <c r="LA2507" s="36"/>
      <c r="LC2507" s="37"/>
      <c r="LQ2507" s="1"/>
      <c r="LR2507" s="2"/>
      <c r="LT2507" s="7"/>
      <c r="LV2507" s="34"/>
      <c r="LX2507" s="35"/>
      <c r="LY2507" s="35"/>
      <c r="LZ2507" s="35"/>
      <c r="MA2507" s="35"/>
      <c r="MB2507" s="35"/>
      <c r="MC2507" s="2"/>
      <c r="MD2507" s="35"/>
      <c r="ME2507" s="7"/>
      <c r="MF2507" s="35"/>
      <c r="MG2507" s="35"/>
      <c r="MH2507" s="35"/>
      <c r="MI2507" s="35"/>
      <c r="MJ2507" s="35"/>
      <c r="MK2507" s="35"/>
      <c r="ML2507" s="35"/>
      <c r="MM2507" s="35"/>
      <c r="MN2507" s="2"/>
      <c r="MO2507" s="35"/>
      <c r="MP2507" s="7"/>
      <c r="MQ2507" s="35"/>
      <c r="MR2507" s="35"/>
      <c r="MS2507" s="35"/>
      <c r="MT2507" s="35"/>
      <c r="MU2507" s="35"/>
      <c r="MV2507" s="35"/>
      <c r="MW2507" s="35"/>
      <c r="MX2507" s="35"/>
      <c r="MY2507" s="35"/>
      <c r="MZ2507" s="35"/>
      <c r="NA2507" s="35"/>
      <c r="NB2507" s="2"/>
      <c r="NC2507" s="35"/>
      <c r="ND2507" s="7"/>
      <c r="NE2507" s="35"/>
      <c r="NF2507" s="34"/>
      <c r="NG2507" s="35"/>
      <c r="NH2507" s="35"/>
      <c r="NM2507" s="2"/>
      <c r="NO2507" s="7"/>
      <c r="NQ2507" s="36"/>
      <c r="NS2507" s="37"/>
      <c r="NX2507" s="2"/>
      <c r="NZ2507" s="7"/>
      <c r="OB2507" s="52"/>
      <c r="OD2507" s="53"/>
      <c r="RD2507" s="2"/>
      <c r="RF2507" s="7"/>
      <c r="RH2507" s="34"/>
      <c r="RJ2507" s="35"/>
      <c r="RK2507" s="35"/>
      <c r="RL2507" s="35"/>
      <c r="RM2507" s="35"/>
      <c r="RN2507" s="35"/>
      <c r="RO2507" s="2"/>
      <c r="RP2507" s="35"/>
      <c r="RQ2507" s="7"/>
      <c r="RR2507" s="35"/>
      <c r="RS2507" s="35"/>
      <c r="RT2507" s="35"/>
      <c r="RU2507" s="35"/>
      <c r="RV2507" s="35"/>
      <c r="RW2507" s="35"/>
      <c r="RX2507" s="35"/>
      <c r="RY2507" s="35"/>
      <c r="RZ2507" s="2"/>
      <c r="SA2507" s="35"/>
      <c r="SB2507" s="7"/>
      <c r="SC2507" s="35"/>
      <c r="SD2507" s="35"/>
      <c r="SE2507" s="35"/>
      <c r="SF2507" s="35"/>
      <c r="SG2507" s="35"/>
      <c r="SH2507" s="35"/>
      <c r="SI2507" s="35"/>
      <c r="SJ2507" s="35"/>
      <c r="SK2507" s="35"/>
      <c r="SL2507" s="35"/>
      <c r="SM2507" s="35"/>
      <c r="SN2507" s="2"/>
      <c r="SO2507" s="35"/>
      <c r="SP2507" s="7"/>
      <c r="SQ2507" s="35"/>
      <c r="SR2507" s="34"/>
      <c r="SS2507" s="35"/>
      <c r="ST2507" s="35"/>
      <c r="SY2507" s="2"/>
      <c r="TA2507" s="7"/>
      <c r="TC2507" s="36"/>
      <c r="TE2507" s="37"/>
      <c r="TJ2507" s="2"/>
      <c r="TL2507" s="7"/>
      <c r="TN2507" s="52"/>
      <c r="TP2507" s="53"/>
      <c r="VF2507" s="1"/>
      <c r="VT2507" s="1"/>
    </row>
    <row r="2508" spans="14:592" x14ac:dyDescent="0.3">
      <c r="N2508" s="1"/>
      <c r="O2508" s="34"/>
      <c r="Q2508" s="35"/>
      <c r="S2508" s="36"/>
      <c r="U2508" s="37"/>
      <c r="W2508" s="52"/>
      <c r="Y2508" s="53"/>
      <c r="AI2508" s="1"/>
      <c r="AM2508" s="4">
        <f t="array" ref="AM2508:AM2510">EL2554:EL2556</f>
        <v>0.80512026042081741</v>
      </c>
      <c r="AO2508" s="8">
        <f t="array" ref="AO2508:AO2510">MMULT(TRANSPOSE(AJ2503:AL2506),AO2498:AO2501)</f>
        <v>5.7621523875678596E-9</v>
      </c>
      <c r="AS2508" s="1"/>
      <c r="AW2508" s="4">
        <f t="array" ref="AW2508:AW2510">AM2508:AM2510</f>
        <v>0.80512026042081741</v>
      </c>
      <c r="AY2508" s="8">
        <f t="array" ref="AY2508:AY2510">MMULT(TRANSPOSE(AT2503:AV2506),AY2498:AY2501)</f>
        <v>-6.0641120693249419E-6</v>
      </c>
      <c r="BC2508" s="1"/>
      <c r="BG2508" s="4">
        <f t="array" ref="BG2508:BG2510">AM2508:AM2510</f>
        <v>0.80512026042081741</v>
      </c>
      <c r="BI2508" s="8">
        <f t="array" ref="BI2508:BI2510">MMULT(TRANSPOSE(BD2503:BF2506),BI2498:BI2501)</f>
        <v>-2.3180704981802164E-2</v>
      </c>
      <c r="BM2508" s="1"/>
      <c r="BS2508" s="1"/>
      <c r="BW2508" s="4">
        <f t="array" ref="BW2508:BW2510">EX2554:EX2556</f>
        <v>0.80723152587328451</v>
      </c>
      <c r="BY2508" s="8">
        <f t="array" ref="BY2508:BY2510">MMULT(TRANSPOSE(BT2503:BV2506),BY2498:BY2501)</f>
        <v>5.6410112414746714E-9</v>
      </c>
      <c r="CC2508" s="1"/>
      <c r="CG2508" s="4">
        <f t="array" ref="CG2508:CG2510">BW2508:BW2510</f>
        <v>0.80723152587328451</v>
      </c>
      <c r="CI2508" s="8">
        <f t="array" ref="CI2508:CI2510">MMULT(TRANSPOSE(CD2503:CF2506),CI2498:CI2501)</f>
        <v>5.2794586620061124E-6</v>
      </c>
      <c r="CM2508" s="1"/>
      <c r="CQ2508" s="4">
        <f t="array" ref="CQ2508:CQ2510">BW2508:BW2510</f>
        <v>0.80723152587328451</v>
      </c>
      <c r="CS2508" s="8">
        <f t="array" ref="CS2508:CS2510">MMULT(TRANSPOSE(CN2503:CP2506),CS2498:CS2501)</f>
        <v>-2.3152457159000103E-2</v>
      </c>
      <c r="CW2508" s="1"/>
      <c r="DC2508" s="1"/>
      <c r="DG2508" s="4">
        <f t="array" ref="DG2508:DG2510">FJ2554:FJ2556</f>
        <v>0.80640529367663938</v>
      </c>
      <c r="DI2508" s="8">
        <f t="array" ref="DI2508:DI2510">MMULT(TRANSPOSE(DD2503:DF2506),DI2498:DI2501)</f>
        <v>5.6896960638454673E-9</v>
      </c>
      <c r="DM2508" s="1"/>
      <c r="DQ2508" s="4">
        <f t="array" ref="DQ2508:DQ2510">DG2508:DG2510</f>
        <v>0.80640529367663938</v>
      </c>
      <c r="DS2508" s="8">
        <f t="array" ref="DS2508:DS2510">MMULT(TRANSPOSE(DN2503:DP2506),DS2498:DS2501)</f>
        <v>7.8465340731951729E-7</v>
      </c>
      <c r="DW2508" s="1"/>
      <c r="EA2508" s="4">
        <f t="array" ref="EA2508:EA2510">DQ2508:DQ2510</f>
        <v>0.80640529367663938</v>
      </c>
      <c r="EC2508" s="8">
        <f t="array" ref="EC2508:EC2510">MMULT(TRANSPOSE(DX2503:DZ2506),EC2498:EC2501)</f>
        <v>-2.3163922879504029E-2</v>
      </c>
      <c r="EG2508" s="1"/>
      <c r="EH2508" s="11"/>
      <c r="EI2508" s="11"/>
      <c r="EJ2508" s="11"/>
      <c r="EK2508" s="11"/>
      <c r="EL2508" s="11"/>
      <c r="EM2508" s="11"/>
      <c r="EN2508" s="11"/>
      <c r="EO2508" s="11"/>
      <c r="EP2508" s="11"/>
      <c r="EQ2508" s="11"/>
      <c r="ER2508" s="11"/>
      <c r="ES2508" s="11"/>
      <c r="ET2508" s="11"/>
      <c r="EU2508" s="1"/>
      <c r="FU2508" s="1"/>
      <c r="FY2508" s="4">
        <f t="array" ref="FY2508:FY2510">EL2554:EL2556</f>
        <v>0.80512026042081741</v>
      </c>
      <c r="GA2508" s="8">
        <f t="array" ref="GA2508:GA2510">MMULT(TRANSPOSE(FV2503:FX2506),GA2498:GA2501)</f>
        <v>1.7326167647064029E-9</v>
      </c>
      <c r="GE2508" s="1"/>
      <c r="GI2508" s="4">
        <f t="array" ref="GI2508:GI2510">FY2508:FY2510</f>
        <v>0.80512026042081741</v>
      </c>
      <c r="GK2508" s="8">
        <f t="array" ref="GK2508:GK2510">MMULT(TRANSPOSE(GF2503:GH2506),GK2498:GK2501)</f>
        <v>-3.2067005150286822E-6</v>
      </c>
      <c r="GO2508" s="1"/>
      <c r="GS2508" s="4">
        <f t="array" ref="GS2508:GS2510">FY2508:FY2510</f>
        <v>0.80512026042081741</v>
      </c>
      <c r="GU2508" s="8">
        <f t="array" ref="GU2508:GU2510">MMULT(TRANSPOSE(GP2503:GR2506),GU2498:GU2501)</f>
        <v>-6.9792635253623416E-3</v>
      </c>
      <c r="GY2508" s="1"/>
      <c r="HE2508" s="1"/>
      <c r="HI2508" s="4">
        <f t="array" ref="HI2508:HI2510">EX2554:EX2556</f>
        <v>0.80723152587328451</v>
      </c>
      <c r="HK2508" s="8">
        <f t="array" ref="HK2508:HK2510">MMULT(TRANSPOSE(HF2503:HH2506),HK2498:HK2501)</f>
        <v>1.6961862905254718E-9</v>
      </c>
      <c r="HO2508" s="1"/>
      <c r="HS2508" s="4">
        <f t="array" ref="HS2508:HS2510">HI2508:HI2510</f>
        <v>0.80723152587328451</v>
      </c>
      <c r="HU2508" s="8">
        <f t="array" ref="HU2508:HU2510">MMULT(TRANSPOSE(HP2503:HR2506),HU2498:HU2501)</f>
        <v>2.709416517997518E-6</v>
      </c>
      <c r="HY2508" s="1"/>
      <c r="IC2508" s="4">
        <f t="array" ref="IC2508:IC2510">HI2508:HI2510</f>
        <v>0.80723152587328451</v>
      </c>
      <c r="IE2508" s="8">
        <f t="array" ref="IE2508:IE2510">MMULT(TRANSPOSE(HZ2503:IB2506),IE2498:IE2501)</f>
        <v>-6.9591156093091397E-3</v>
      </c>
      <c r="II2508" s="1"/>
      <c r="IO2508" s="1"/>
      <c r="IS2508" s="4">
        <f t="array" ref="IS2508:IS2510">FJ2554:FJ2556</f>
        <v>0.80640529367663938</v>
      </c>
      <c r="IU2508" s="8">
        <f t="array" ref="IU2508:IU2510">MMULT(TRANSPOSE(IP2503:IR2506),IU2498:IU2501)</f>
        <v>1.710827164249039E-9</v>
      </c>
      <c r="IY2508" s="1"/>
      <c r="JC2508" s="4">
        <f t="array" ref="JC2508:JC2510">IS2508:IS2510</f>
        <v>0.80640529367663938</v>
      </c>
      <c r="JE2508" s="8">
        <f t="array" ref="JE2508:JE2510">MMULT(TRANSPOSE(IZ2503:JB2506),JE2498:JE2501)</f>
        <v>4.9728399703117691E-7</v>
      </c>
      <c r="JI2508" s="1"/>
      <c r="JM2508" s="4">
        <f t="array" ref="JM2508:JM2510">JC2508:JC2510</f>
        <v>0.80640529367663938</v>
      </c>
      <c r="JO2508" s="8">
        <f t="array" ref="JO2508:JO2510">MMULT(TRANSPOSE(JJ2503:JL2506),JO2498:JO2501)</f>
        <v>-6.9671216277645285E-3</v>
      </c>
      <c r="JS2508" s="1"/>
      <c r="JT2508" s="11"/>
      <c r="JU2508" s="11"/>
      <c r="JV2508" s="11"/>
      <c r="JW2508" s="11"/>
      <c r="JX2508" s="11"/>
      <c r="JY2508" s="11"/>
      <c r="JZ2508" s="11"/>
      <c r="KA2508" s="11"/>
      <c r="KB2508" s="11"/>
      <c r="KC2508" s="11"/>
      <c r="KD2508" s="11"/>
      <c r="KE2508" s="11"/>
      <c r="KF2508" s="11"/>
      <c r="KG2508" s="1"/>
      <c r="KH2508" s="67"/>
      <c r="KJ2508" s="66"/>
      <c r="KL2508" s="65"/>
      <c r="KN2508" s="53"/>
      <c r="KP2508" s="64"/>
      <c r="KR2508" s="63"/>
      <c r="KV2508" s="1"/>
      <c r="KW2508" s="34"/>
      <c r="KY2508" s="35"/>
      <c r="LA2508" s="36"/>
      <c r="LC2508" s="37"/>
      <c r="LQ2508" s="1"/>
      <c r="LR2508" s="2"/>
      <c r="LT2508" s="7"/>
      <c r="LV2508" s="34"/>
      <c r="MC2508" s="2"/>
      <c r="ME2508" s="7"/>
      <c r="MG2508" s="36"/>
      <c r="MI2508" s="37"/>
      <c r="MN2508" s="2"/>
      <c r="MP2508" s="7"/>
      <c r="MR2508" s="52"/>
      <c r="MT2508" s="53"/>
      <c r="MY2508" s="35"/>
      <c r="NB2508" s="2"/>
      <c r="ND2508" s="7"/>
      <c r="NF2508" s="34"/>
      <c r="NM2508" s="2"/>
      <c r="NO2508" s="7"/>
      <c r="NQ2508" s="36"/>
      <c r="NS2508" s="37"/>
      <c r="NX2508" s="2"/>
      <c r="NZ2508" s="7"/>
      <c r="OB2508" s="52"/>
      <c r="OD2508" s="53"/>
      <c r="PW2508" s="1"/>
      <c r="RD2508" s="2"/>
      <c r="RF2508" s="7"/>
      <c r="RH2508" s="34"/>
      <c r="RO2508" s="2"/>
      <c r="RQ2508" s="7"/>
      <c r="RS2508" s="36"/>
      <c r="RU2508" s="37"/>
      <c r="RZ2508" s="2"/>
      <c r="SB2508" s="7"/>
      <c r="SD2508" s="52"/>
      <c r="SF2508" s="53"/>
      <c r="SK2508" s="35"/>
      <c r="SN2508" s="2"/>
      <c r="SP2508" s="7"/>
      <c r="SR2508" s="34"/>
      <c r="SY2508" s="2"/>
      <c r="TA2508" s="7"/>
      <c r="TC2508" s="36"/>
      <c r="TE2508" s="37"/>
      <c r="TJ2508" s="2"/>
      <c r="TL2508" s="7"/>
      <c r="TN2508" s="52"/>
      <c r="TP2508" s="53"/>
      <c r="VF2508" s="1"/>
      <c r="VT2508" s="1"/>
    </row>
    <row r="2509" spans="14:592" x14ac:dyDescent="0.3">
      <c r="N2509" s="1"/>
      <c r="O2509" s="34"/>
      <c r="Q2509" s="35"/>
      <c r="S2509" s="36"/>
      <c r="U2509" s="37"/>
      <c r="W2509" s="52"/>
      <c r="Y2509" s="53"/>
      <c r="AI2509" s="1"/>
      <c r="AM2509" s="5">
        <v>0.45288531176973768</v>
      </c>
      <c r="AO2509" s="9">
        <v>-1.8455797042655105E-8</v>
      </c>
      <c r="AS2509" s="1"/>
      <c r="AW2509" s="5">
        <v>0.45288531176973768</v>
      </c>
      <c r="AY2509" s="9">
        <v>-1.8257756504658058E-6</v>
      </c>
      <c r="BC2509" s="1"/>
      <c r="BG2509" s="5">
        <v>0.45288531176973768</v>
      </c>
      <c r="BI2509" s="9">
        <v>4.9760154433495553E-3</v>
      </c>
      <c r="BM2509" s="1"/>
      <c r="BS2509" s="1"/>
      <c r="BW2509" s="5">
        <v>0.44464487453549406</v>
      </c>
      <c r="BY2509" s="9">
        <v>-1.8067791156414014E-8</v>
      </c>
      <c r="CC2509" s="1"/>
      <c r="CG2509" s="5">
        <v>0.44464487453549406</v>
      </c>
      <c r="CI2509" s="9">
        <v>1.5895331568776377E-6</v>
      </c>
      <c r="CM2509" s="1"/>
      <c r="CQ2509" s="5">
        <v>0.44464487453549406</v>
      </c>
      <c r="CS2509" s="9">
        <v>4.9699517104900767E-3</v>
      </c>
      <c r="CW2509" s="1"/>
      <c r="DC2509" s="1"/>
      <c r="DG2509" s="5">
        <v>0.44797733721276772</v>
      </c>
      <c r="DI2509" s="9">
        <v>-1.8223724946613995E-8</v>
      </c>
      <c r="DM2509" s="1"/>
      <c r="DQ2509" s="5">
        <v>0.44797733721276772</v>
      </c>
      <c r="DS2509" s="9">
        <v>2.3624249358837745E-7</v>
      </c>
      <c r="DW2509" s="1"/>
      <c r="EA2509" s="5">
        <v>0.44797733721276772</v>
      </c>
      <c r="EC2509" s="9">
        <v>4.9724129644658048E-3</v>
      </c>
      <c r="EG2509" s="1"/>
      <c r="EH2509" s="11"/>
      <c r="EI2509" s="11"/>
      <c r="EJ2509" s="11"/>
      <c r="EK2509" s="11"/>
      <c r="EL2509" s="11"/>
      <c r="EM2509" s="11"/>
      <c r="EN2509" s="11"/>
      <c r="EO2509" s="11"/>
      <c r="EP2509" s="11"/>
      <c r="EQ2509" s="11"/>
      <c r="ER2509" s="11"/>
      <c r="ES2509" s="11"/>
      <c r="ET2509" s="11"/>
      <c r="EU2509" s="1"/>
      <c r="EY2509" s="1"/>
      <c r="FU2509" s="1"/>
      <c r="FY2509" s="5">
        <v>0.45288531176973768</v>
      </c>
      <c r="GA2509" s="9">
        <v>-5.1440173377439252E-10</v>
      </c>
      <c r="GE2509" s="1"/>
      <c r="GI2509" s="5">
        <v>0.45288531176973768</v>
      </c>
      <c r="GK2509" s="9">
        <v>1.4446221446277662E-6</v>
      </c>
      <c r="GO2509" s="1"/>
      <c r="GS2509" s="5">
        <v>0.45288531176973768</v>
      </c>
      <c r="GU2509" s="9">
        <v>2.1291310244704238E-3</v>
      </c>
      <c r="GY2509" s="1"/>
      <c r="HE2509" s="1"/>
      <c r="HI2509" s="5">
        <v>0.44464487453549406</v>
      </c>
      <c r="HK2509" s="9">
        <v>-5.0358575415805734E-10</v>
      </c>
      <c r="HO2509" s="1"/>
      <c r="HS2509" s="5">
        <v>0.44464487453549406</v>
      </c>
      <c r="HU2509" s="9">
        <v>-1.2205951542671758E-6</v>
      </c>
      <c r="HY2509" s="1"/>
      <c r="IC2509" s="5">
        <v>0.44464487453549406</v>
      </c>
      <c r="IE2509" s="9">
        <v>2.1229845946943585E-3</v>
      </c>
      <c r="II2509" s="1"/>
      <c r="IO2509" s="1"/>
      <c r="IS2509" s="5">
        <v>0.44797733721276772</v>
      </c>
      <c r="IU2509" s="9">
        <v>-5.0793253802309868E-10</v>
      </c>
      <c r="IY2509" s="1"/>
      <c r="JC2509" s="5">
        <v>0.44797733721276772</v>
      </c>
      <c r="JE2509" s="9">
        <v>-2.2402699036059602E-7</v>
      </c>
      <c r="JI2509" s="1"/>
      <c r="JM2509" s="5">
        <v>0.44797733721276772</v>
      </c>
      <c r="JO2509" s="9">
        <v>2.125426953005361E-3</v>
      </c>
      <c r="JS2509" s="1"/>
      <c r="JT2509" s="11"/>
      <c r="JU2509" s="11"/>
      <c r="JV2509" s="11"/>
      <c r="JW2509" s="11"/>
      <c r="JX2509" s="11"/>
      <c r="JY2509" s="11"/>
      <c r="JZ2509" s="11"/>
      <c r="KA2509" s="11"/>
      <c r="KB2509" s="11"/>
      <c r="KC2509" s="11"/>
      <c r="KD2509" s="11"/>
      <c r="KE2509" s="11"/>
      <c r="KF2509" s="11"/>
      <c r="KG2509" s="1"/>
      <c r="KH2509" s="67"/>
      <c r="KJ2509" s="66"/>
      <c r="KL2509" s="65"/>
      <c r="KN2509" s="53"/>
      <c r="KP2509" s="64"/>
      <c r="KR2509" s="63"/>
      <c r="KV2509" s="1"/>
      <c r="KW2509" s="34"/>
      <c r="KY2509" s="35"/>
      <c r="LA2509" s="36"/>
      <c r="LC2509" s="37"/>
      <c r="LQ2509" s="1"/>
      <c r="LR2509" s="2"/>
      <c r="LT2509" s="7"/>
      <c r="LV2509" s="34"/>
      <c r="LW2509" s="34"/>
      <c r="LX2509" s="34"/>
      <c r="LY2509" s="34"/>
      <c r="LZ2509" s="34"/>
      <c r="MA2509" s="34"/>
      <c r="MB2509" s="34"/>
      <c r="MC2509" s="2"/>
      <c r="MD2509" s="34"/>
      <c r="ME2509" s="7"/>
      <c r="MF2509" s="34"/>
      <c r="MG2509" s="34"/>
      <c r="MH2509" s="34"/>
      <c r="MI2509" s="34"/>
      <c r="MJ2509" s="34"/>
      <c r="MK2509" s="34"/>
      <c r="ML2509" s="34"/>
      <c r="MM2509" s="34"/>
      <c r="MN2509" s="2"/>
      <c r="MO2509" s="34"/>
      <c r="MP2509" s="7"/>
      <c r="MQ2509" s="34"/>
      <c r="MR2509" s="34"/>
      <c r="MS2509" s="34"/>
      <c r="MT2509" s="34"/>
      <c r="MU2509" s="34"/>
      <c r="MV2509" s="34"/>
      <c r="MW2509" s="34"/>
      <c r="MX2509" s="34"/>
      <c r="MY2509" s="34"/>
      <c r="MZ2509" s="34"/>
      <c r="NA2509" s="34"/>
      <c r="NB2509" s="2"/>
      <c r="NC2509" s="34"/>
      <c r="ND2509" s="7"/>
      <c r="NE2509" s="34"/>
      <c r="NF2509" s="34"/>
      <c r="NM2509" s="2"/>
      <c r="NO2509" s="7"/>
      <c r="NQ2509" s="36"/>
      <c r="NS2509" s="37"/>
      <c r="NX2509" s="2"/>
      <c r="NZ2509" s="7"/>
      <c r="OB2509" s="52"/>
      <c r="OD2509" s="53"/>
      <c r="RD2509" s="2"/>
      <c r="RF2509" s="7"/>
      <c r="RH2509" s="34"/>
      <c r="RI2509" s="34"/>
      <c r="RJ2509" s="34"/>
      <c r="RK2509" s="34"/>
      <c r="RL2509" s="34"/>
      <c r="RM2509" s="34"/>
      <c r="RN2509" s="34"/>
      <c r="RO2509" s="2"/>
      <c r="RP2509" s="34"/>
      <c r="RQ2509" s="7"/>
      <c r="RR2509" s="34"/>
      <c r="RS2509" s="34"/>
      <c r="RT2509" s="34"/>
      <c r="RU2509" s="34"/>
      <c r="RV2509" s="34"/>
      <c r="RW2509" s="34"/>
      <c r="RX2509" s="34"/>
      <c r="RY2509" s="34"/>
      <c r="RZ2509" s="2"/>
      <c r="SA2509" s="34"/>
      <c r="SB2509" s="7"/>
      <c r="SC2509" s="34"/>
      <c r="SD2509" s="34"/>
      <c r="SE2509" s="34"/>
      <c r="SF2509" s="34"/>
      <c r="SG2509" s="34"/>
      <c r="SH2509" s="34"/>
      <c r="SI2509" s="34"/>
      <c r="SJ2509" s="34"/>
      <c r="SK2509" s="34"/>
      <c r="SL2509" s="34"/>
      <c r="SM2509" s="34"/>
      <c r="SN2509" s="2"/>
      <c r="SO2509" s="34"/>
      <c r="SP2509" s="7"/>
      <c r="SQ2509" s="34"/>
      <c r="SR2509" s="34"/>
      <c r="SY2509" s="2"/>
      <c r="TA2509" s="7"/>
      <c r="TC2509" s="36"/>
      <c r="TE2509" s="37"/>
      <c r="TJ2509" s="2"/>
      <c r="TL2509" s="7"/>
      <c r="TN2509" s="52"/>
      <c r="TP2509" s="53"/>
      <c r="VF2509" s="1"/>
      <c r="VT2509" s="1"/>
    </row>
    <row r="2510" spans="14:592" ht="15" thickBot="1" x14ac:dyDescent="0.35">
      <c r="N2510" s="1"/>
      <c r="O2510" s="34"/>
      <c r="Q2510" s="35"/>
      <c r="S2510" s="36"/>
      <c r="U2510" s="37"/>
      <c r="W2510" s="52"/>
      <c r="Y2510" s="53"/>
      <c r="AI2510" s="1"/>
      <c r="AM2510" s="6">
        <v>0.32258617110811538</v>
      </c>
      <c r="AO2510" s="10">
        <v>7.0331577168879632E-9</v>
      </c>
      <c r="AS2510" s="1"/>
      <c r="AW2510" s="6">
        <v>0.32258617110811538</v>
      </c>
      <c r="AY2510" s="10">
        <v>-9.3363727821047744E-6</v>
      </c>
      <c r="BC2510" s="1"/>
      <c r="BG2510" s="6">
        <v>0.32258617110811538</v>
      </c>
      <c r="BI2510" s="10">
        <v>9.052224282910205E-4</v>
      </c>
      <c r="BM2510" s="1"/>
      <c r="BS2510" s="1"/>
      <c r="BW2510" s="6">
        <v>0.32871534288989185</v>
      </c>
      <c r="BY2510" s="10">
        <v>6.8852961375371834E-9</v>
      </c>
      <c r="CC2510" s="1"/>
      <c r="CG2510" s="6">
        <v>0.32871534288989185</v>
      </c>
      <c r="CI2510" s="10">
        <v>8.1283119996862599E-6</v>
      </c>
      <c r="CM2510" s="1"/>
      <c r="CQ2510" s="6">
        <v>0.32871534288989185</v>
      </c>
      <c r="CS2510" s="10">
        <v>9.0411933143650768E-4</v>
      </c>
      <c r="CW2510" s="1"/>
      <c r="DC2510" s="1"/>
      <c r="DG2510" s="6">
        <v>0.32620911240926331</v>
      </c>
      <c r="DI2510" s="10">
        <v>6.944719506425555E-9</v>
      </c>
      <c r="DM2510" s="1"/>
      <c r="DQ2510" s="6">
        <v>0.32620911240926331</v>
      </c>
      <c r="DS2510" s="10">
        <v>1.2080607824195877E-6</v>
      </c>
      <c r="DW2510" s="1"/>
      <c r="EA2510" s="6">
        <v>0.32620911240926331</v>
      </c>
      <c r="EC2510" s="10">
        <v>9.0456707568608349E-4</v>
      </c>
      <c r="EG2510" s="1"/>
      <c r="EH2510" s="11"/>
      <c r="EI2510" s="11"/>
      <c r="EJ2510" s="11"/>
      <c r="EK2510" s="11"/>
      <c r="EL2510" s="11"/>
      <c r="EM2510" s="11"/>
      <c r="EN2510" s="11"/>
      <c r="EO2510" s="11"/>
      <c r="EP2510" s="11"/>
      <c r="EQ2510" s="11"/>
      <c r="ER2510" s="11"/>
      <c r="ES2510" s="11"/>
      <c r="ET2510" s="11"/>
      <c r="EU2510" s="1"/>
      <c r="FU2510" s="1"/>
      <c r="FY2510" s="6">
        <v>0.32258617110811538</v>
      </c>
      <c r="GA2510" s="10">
        <v>-4.9989007248125625E-9</v>
      </c>
      <c r="GE2510" s="1"/>
      <c r="GI2510" s="6">
        <v>0.32258617110811538</v>
      </c>
      <c r="GK2510" s="10">
        <v>5.3374091318282226E-7</v>
      </c>
      <c r="GO2510" s="1"/>
      <c r="GS2510" s="6">
        <v>0.32258617110811538</v>
      </c>
      <c r="GU2510" s="10">
        <v>3.6607463811054435E-3</v>
      </c>
      <c r="GY2510" s="1"/>
      <c r="HE2510" s="1"/>
      <c r="HI2510" s="6">
        <v>0.32871534288989185</v>
      </c>
      <c r="HK2510" s="10">
        <v>-4.8937929636143027E-9</v>
      </c>
      <c r="HO2510" s="1"/>
      <c r="HS2510" s="6">
        <v>0.32871534288989185</v>
      </c>
      <c r="HU2510" s="10">
        <v>-4.5097024071249102E-7</v>
      </c>
      <c r="HY2510" s="1"/>
      <c r="IC2510" s="6">
        <v>0.32871534288989185</v>
      </c>
      <c r="IE2510" s="10">
        <v>3.6501784450315967E-3</v>
      </c>
      <c r="II2510" s="1"/>
      <c r="IO2510" s="1"/>
      <c r="IS2510" s="6">
        <v>0.32620911240926331</v>
      </c>
      <c r="IU2510" s="10">
        <v>-4.9360342298668777E-9</v>
      </c>
      <c r="IY2510" s="1"/>
      <c r="JC2510" s="6">
        <v>0.32620911240926331</v>
      </c>
      <c r="JE2510" s="10">
        <v>-8.277067247033325E-8</v>
      </c>
      <c r="JI2510" s="1"/>
      <c r="JM2510" s="6">
        <v>0.32620911240926331</v>
      </c>
      <c r="JO2510" s="10">
        <v>3.6543777424189374E-3</v>
      </c>
      <c r="JS2510" s="1"/>
      <c r="JT2510" s="11"/>
      <c r="JU2510" s="11"/>
      <c r="JV2510" s="11"/>
      <c r="JW2510" s="11"/>
      <c r="JX2510" s="11"/>
      <c r="JY2510" s="11"/>
      <c r="JZ2510" s="11"/>
      <c r="KA2510" s="11"/>
      <c r="KB2510" s="11"/>
      <c r="KC2510" s="11"/>
      <c r="KD2510" s="11"/>
      <c r="KE2510" s="11"/>
      <c r="KF2510" s="11"/>
      <c r="KG2510" s="1"/>
      <c r="KH2510" s="67"/>
      <c r="KJ2510" s="66"/>
      <c r="KL2510" s="65"/>
      <c r="KN2510" s="53"/>
      <c r="KP2510" s="64"/>
      <c r="KR2510" s="63"/>
      <c r="KV2510" s="1"/>
      <c r="KW2510" s="34"/>
      <c r="KY2510" s="35"/>
      <c r="LA2510" s="36"/>
      <c r="LC2510" s="37"/>
      <c r="LQ2510" s="1"/>
      <c r="LR2510" s="2"/>
      <c r="LT2510" s="7"/>
      <c r="MC2510" s="2"/>
      <c r="ME2510" s="7"/>
      <c r="MG2510" s="36"/>
      <c r="MI2510" s="37"/>
      <c r="MN2510" s="2"/>
      <c r="MP2510" s="7"/>
      <c r="MR2510" s="52"/>
      <c r="MT2510" s="53"/>
      <c r="MW2510" s="34"/>
      <c r="MY2510" s="35"/>
      <c r="NB2510" s="2"/>
      <c r="ND2510" s="7"/>
      <c r="NM2510" s="2"/>
      <c r="NO2510" s="7"/>
      <c r="NQ2510" s="36"/>
      <c r="NS2510" s="37"/>
      <c r="NX2510" s="2"/>
      <c r="NZ2510" s="7"/>
      <c r="OB2510" s="52"/>
      <c r="OD2510" s="53"/>
      <c r="PW2510" s="1"/>
      <c r="RD2510" s="2"/>
      <c r="RF2510" s="7"/>
      <c r="RO2510" s="2"/>
      <c r="RQ2510" s="7"/>
      <c r="RS2510" s="36"/>
      <c r="RU2510" s="37"/>
      <c r="RZ2510" s="2"/>
      <c r="SB2510" s="7"/>
      <c r="SD2510" s="52"/>
      <c r="SF2510" s="53"/>
      <c r="SI2510" s="34"/>
      <c r="SK2510" s="35"/>
      <c r="SN2510" s="2"/>
      <c r="SP2510" s="7"/>
      <c r="SY2510" s="2"/>
      <c r="TA2510" s="7"/>
      <c r="TC2510" s="36"/>
      <c r="TE2510" s="37"/>
      <c r="TJ2510" s="2"/>
      <c r="TL2510" s="7"/>
      <c r="TN2510" s="52"/>
      <c r="TP2510" s="53"/>
      <c r="VF2510" s="1"/>
      <c r="VT2510" s="1"/>
    </row>
    <row r="2511" spans="14:592" x14ac:dyDescent="0.3">
      <c r="N2511" s="1"/>
      <c r="O2511" s="34"/>
      <c r="Q2511" s="35"/>
      <c r="S2511" s="36"/>
      <c r="U2511" s="37"/>
      <c r="W2511" s="52"/>
      <c r="Y2511" s="53"/>
      <c r="AI2511" s="1"/>
      <c r="AJ2511" s="1"/>
      <c r="AK2511" s="1"/>
      <c r="AL2511" s="1"/>
      <c r="AM2511" s="2"/>
      <c r="AN2511" s="1"/>
      <c r="AO2511" s="7"/>
      <c r="AP2511" s="1"/>
      <c r="AQ2511" s="1"/>
      <c r="AR2511" s="1"/>
      <c r="AS2511" s="1"/>
      <c r="AT2511" s="1"/>
      <c r="AU2511" s="1"/>
      <c r="AV2511" s="1"/>
      <c r="AW2511" s="2"/>
      <c r="AX2511" s="1"/>
      <c r="AY2511" s="7"/>
      <c r="AZ2511" s="1"/>
      <c r="BA2511" s="1"/>
      <c r="BB2511" s="1"/>
      <c r="BC2511" s="1"/>
      <c r="BD2511" s="1"/>
      <c r="BE2511" s="1"/>
      <c r="BF2511" s="1"/>
      <c r="BG2511" s="2"/>
      <c r="BH2511" s="1"/>
      <c r="BI2511" s="7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2"/>
      <c r="BX2511" s="1"/>
      <c r="BY2511" s="7"/>
      <c r="BZ2511" s="1"/>
      <c r="CA2511" s="1"/>
      <c r="CB2511" s="1"/>
      <c r="CC2511" s="1"/>
      <c r="CD2511" s="1"/>
      <c r="CE2511" s="1"/>
      <c r="CF2511" s="1"/>
      <c r="CG2511" s="2"/>
      <c r="CH2511" s="1"/>
      <c r="CI2511" s="7"/>
      <c r="CJ2511" s="1"/>
      <c r="CK2511" s="1"/>
      <c r="CL2511" s="1"/>
      <c r="CM2511" s="1"/>
      <c r="CN2511" s="1"/>
      <c r="CO2511" s="1"/>
      <c r="CP2511" s="1"/>
      <c r="CQ2511" s="2"/>
      <c r="CR2511" s="1"/>
      <c r="CS2511" s="7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2"/>
      <c r="DH2511" s="1"/>
      <c r="DI2511" s="7"/>
      <c r="DJ2511" s="1"/>
      <c r="DK2511" s="1"/>
      <c r="DL2511" s="1"/>
      <c r="DM2511" s="1"/>
      <c r="DN2511" s="1"/>
      <c r="DO2511" s="1"/>
      <c r="DP2511" s="1"/>
      <c r="DQ2511" s="2"/>
      <c r="DR2511" s="1"/>
      <c r="DS2511" s="7"/>
      <c r="DT2511" s="1"/>
      <c r="DU2511" s="1"/>
      <c r="DV2511" s="1"/>
      <c r="DW2511" s="1"/>
      <c r="DX2511" s="1"/>
      <c r="DY2511" s="1"/>
      <c r="DZ2511" s="1"/>
      <c r="EA2511" s="2"/>
      <c r="EB2511" s="1"/>
      <c r="EC2511" s="7"/>
      <c r="ED2511" s="1"/>
      <c r="EE2511" s="1"/>
      <c r="EF2511" s="1"/>
      <c r="EG2511" s="1"/>
      <c r="EH2511" s="1"/>
      <c r="EI2511" s="1"/>
      <c r="EJ2511" s="1"/>
      <c r="EK2511" s="1"/>
      <c r="EL2511" s="1"/>
      <c r="EM2511" s="1"/>
      <c r="EN2511" s="1"/>
      <c r="EO2511" s="1"/>
      <c r="EP2511" s="1"/>
      <c r="EQ2511" s="1"/>
      <c r="ER2511" s="1"/>
      <c r="ES2511" s="1"/>
      <c r="ET2511" s="1"/>
      <c r="EU2511" s="1"/>
      <c r="EV2511" s="1"/>
      <c r="EW2511" s="1"/>
      <c r="EX2511" s="1"/>
      <c r="EY2511" s="1"/>
      <c r="EZ2511" s="1"/>
      <c r="FA2511" s="1"/>
      <c r="FB2511" s="1"/>
      <c r="FC2511" s="1"/>
      <c r="FD2511" s="1"/>
      <c r="FE2511" s="1"/>
      <c r="FF2511" s="1"/>
      <c r="FG2511" s="1"/>
      <c r="FH2511" s="1"/>
      <c r="FI2511" s="1"/>
      <c r="FJ2511" s="1"/>
      <c r="FK2511" s="1"/>
      <c r="FL2511" s="1"/>
      <c r="FM2511" s="1"/>
      <c r="FN2511" s="1"/>
      <c r="FO2511" s="1"/>
      <c r="FP2511" s="1"/>
      <c r="FQ2511" s="1"/>
      <c r="FR2511" s="1"/>
      <c r="FS2511" s="1"/>
      <c r="FT2511" s="1"/>
      <c r="FU2511" s="1"/>
      <c r="FV2511" s="1"/>
      <c r="FW2511" s="1"/>
      <c r="FX2511" s="1"/>
      <c r="FY2511" s="2"/>
      <c r="FZ2511" s="1"/>
      <c r="GA2511" s="7"/>
      <c r="GB2511" s="1"/>
      <c r="GC2511" s="1"/>
      <c r="GD2511" s="1"/>
      <c r="GE2511" s="1"/>
      <c r="GF2511" s="1"/>
      <c r="GG2511" s="1"/>
      <c r="GH2511" s="1"/>
      <c r="GI2511" s="2"/>
      <c r="GJ2511" s="1"/>
      <c r="GK2511" s="7"/>
      <c r="GL2511" s="1"/>
      <c r="GM2511" s="1"/>
      <c r="GN2511" s="1"/>
      <c r="GO2511" s="1"/>
      <c r="GP2511" s="1"/>
      <c r="GQ2511" s="1"/>
      <c r="GR2511" s="1"/>
      <c r="GS2511" s="2"/>
      <c r="GT2511" s="1"/>
      <c r="GU2511" s="7"/>
      <c r="GV2511" s="1"/>
      <c r="GW2511" s="1"/>
      <c r="GX2511" s="1"/>
      <c r="GY2511" s="1"/>
      <c r="GZ2511" s="1"/>
      <c r="HA2511" s="1"/>
      <c r="HB2511" s="1"/>
      <c r="HC2511" s="1"/>
      <c r="HD2511" s="1"/>
      <c r="HE2511" s="1"/>
      <c r="HF2511" s="1"/>
      <c r="HG2511" s="1"/>
      <c r="HH2511" s="1"/>
      <c r="HI2511" s="2"/>
      <c r="HJ2511" s="1"/>
      <c r="HK2511" s="7"/>
      <c r="HL2511" s="1"/>
      <c r="HM2511" s="1"/>
      <c r="HN2511" s="1"/>
      <c r="HO2511" s="1"/>
      <c r="HP2511" s="1"/>
      <c r="HQ2511" s="1"/>
      <c r="HR2511" s="1"/>
      <c r="HS2511" s="2"/>
      <c r="HT2511" s="1"/>
      <c r="HU2511" s="7"/>
      <c r="HV2511" s="1"/>
      <c r="HW2511" s="1"/>
      <c r="HX2511" s="1"/>
      <c r="HY2511" s="1"/>
      <c r="HZ2511" s="1"/>
      <c r="IA2511" s="1"/>
      <c r="IB2511" s="1"/>
      <c r="IC2511" s="2"/>
      <c r="ID2511" s="1"/>
      <c r="IE2511" s="7"/>
      <c r="IF2511" s="1"/>
      <c r="IG2511" s="1"/>
      <c r="IH2511" s="1"/>
      <c r="II2511" s="1"/>
      <c r="IJ2511" s="1"/>
      <c r="IK2511" s="1"/>
      <c r="IL2511" s="1"/>
      <c r="IM2511" s="1"/>
      <c r="IN2511" s="1"/>
      <c r="IO2511" s="1"/>
      <c r="IP2511" s="1"/>
      <c r="IQ2511" s="1"/>
      <c r="IR2511" s="1"/>
      <c r="IS2511" s="2"/>
      <c r="IT2511" s="1"/>
      <c r="IU2511" s="7"/>
      <c r="IV2511" s="1"/>
      <c r="IW2511" s="1"/>
      <c r="IX2511" s="1"/>
      <c r="IY2511" s="1"/>
      <c r="IZ2511" s="1"/>
      <c r="JA2511" s="1"/>
      <c r="JB2511" s="1"/>
      <c r="JC2511" s="2"/>
      <c r="JD2511" s="1"/>
      <c r="JE2511" s="7"/>
      <c r="JF2511" s="1"/>
      <c r="JG2511" s="1"/>
      <c r="JH2511" s="1"/>
      <c r="JI2511" s="1"/>
      <c r="JJ2511" s="1"/>
      <c r="JK2511" s="1"/>
      <c r="JL2511" s="1"/>
      <c r="JM2511" s="2"/>
      <c r="JN2511" s="1"/>
      <c r="JO2511" s="7"/>
      <c r="JP2511" s="1"/>
      <c r="JQ2511" s="1"/>
      <c r="JR2511" s="1"/>
      <c r="JS2511" s="1"/>
      <c r="JT2511" s="1"/>
      <c r="JU2511" s="1"/>
      <c r="JV2511" s="1"/>
      <c r="JW2511" s="1"/>
      <c r="JX2511" s="1"/>
      <c r="JY2511" s="1"/>
      <c r="JZ2511" s="1"/>
      <c r="KA2511" s="1"/>
      <c r="KB2511" s="1"/>
      <c r="KC2511" s="1"/>
      <c r="KD2511" s="1"/>
      <c r="KE2511" s="1"/>
      <c r="KF2511" s="1"/>
      <c r="KG2511" s="1"/>
      <c r="KH2511" s="67"/>
      <c r="KJ2511" s="66"/>
      <c r="KL2511" s="65"/>
      <c r="KN2511" s="53"/>
      <c r="KP2511" s="64"/>
      <c r="KR2511" s="63"/>
      <c r="KV2511" s="1"/>
      <c r="KW2511" s="34"/>
      <c r="KY2511" s="35"/>
      <c r="LA2511" s="36"/>
      <c r="LC2511" s="37"/>
      <c r="LQ2511" s="1"/>
      <c r="LR2511" s="2"/>
      <c r="LT2511" s="7"/>
      <c r="MC2511" s="2"/>
      <c r="ME2511" s="7"/>
      <c r="MG2511" s="36"/>
      <c r="MI2511" s="37"/>
      <c r="MN2511" s="2"/>
      <c r="MP2511" s="7"/>
      <c r="MR2511" s="52"/>
      <c r="MT2511" s="53"/>
      <c r="MW2511" s="34"/>
      <c r="MY2511" s="35"/>
      <c r="NB2511" s="2"/>
      <c r="ND2511" s="7"/>
      <c r="NM2511" s="2"/>
      <c r="NO2511" s="7"/>
      <c r="NQ2511" s="36"/>
      <c r="NS2511" s="37"/>
      <c r="NX2511" s="2"/>
      <c r="NZ2511" s="7"/>
      <c r="OB2511" s="52"/>
      <c r="OD2511" s="53"/>
      <c r="RD2511" s="2"/>
      <c r="RF2511" s="7"/>
      <c r="RO2511" s="2"/>
      <c r="RQ2511" s="7"/>
      <c r="RS2511" s="36"/>
      <c r="RU2511" s="37"/>
      <c r="RZ2511" s="2"/>
      <c r="SB2511" s="7"/>
      <c r="SD2511" s="52"/>
      <c r="SF2511" s="53"/>
      <c r="SI2511" s="34"/>
      <c r="SK2511" s="35"/>
      <c r="SN2511" s="2"/>
      <c r="SP2511" s="7"/>
      <c r="SY2511" s="2"/>
      <c r="TA2511" s="7"/>
      <c r="TC2511" s="36"/>
      <c r="TE2511" s="37"/>
      <c r="TJ2511" s="2"/>
      <c r="TL2511" s="7"/>
      <c r="TN2511" s="52"/>
      <c r="TP2511" s="53"/>
      <c r="VF2511" s="1"/>
      <c r="VT2511" s="1"/>
    </row>
    <row r="2512" spans="14:592" x14ac:dyDescent="0.3">
      <c r="N2512" s="1"/>
      <c r="O2512" s="34"/>
      <c r="Q2512" s="35"/>
      <c r="S2512" s="36"/>
      <c r="U2512" s="37"/>
      <c r="W2512" s="52"/>
      <c r="Y2512" s="53"/>
      <c r="AM2512" s="34"/>
      <c r="AO2512" s="35"/>
      <c r="AW2512" s="34"/>
      <c r="AY2512" s="35"/>
      <c r="BG2512" s="34"/>
      <c r="BI2512" s="35"/>
      <c r="BW2512" s="36"/>
      <c r="BY2512" s="37"/>
      <c r="CG2512" s="36"/>
      <c r="CI2512" s="37"/>
      <c r="CQ2512" s="36"/>
      <c r="CS2512" s="37"/>
      <c r="DG2512" s="52"/>
      <c r="DI2512" s="54"/>
      <c r="DQ2512" s="52"/>
      <c r="DS2512" s="54"/>
      <c r="EA2512" s="52"/>
      <c r="EC2512" s="54"/>
      <c r="FY2512" s="34"/>
      <c r="GA2512" s="35"/>
      <c r="GI2512" s="34"/>
      <c r="GK2512" s="35"/>
      <c r="GS2512" s="34"/>
      <c r="GU2512" s="35"/>
      <c r="HI2512" s="36"/>
      <c r="HK2512" s="37"/>
      <c r="HS2512" s="36"/>
      <c r="HU2512" s="37"/>
      <c r="IC2512" s="36"/>
      <c r="IE2512" s="37"/>
      <c r="IS2512" s="52"/>
      <c r="IU2512" s="54"/>
      <c r="JC2512" s="52"/>
      <c r="JE2512" s="54"/>
      <c r="JM2512" s="52"/>
      <c r="JO2512" s="54"/>
      <c r="KG2512" s="1"/>
      <c r="KH2512" s="67"/>
      <c r="KJ2512" s="66"/>
      <c r="KL2512" s="65"/>
      <c r="KN2512" s="53"/>
      <c r="KP2512" s="64"/>
      <c r="KR2512" s="63"/>
      <c r="KV2512" s="1"/>
      <c r="KW2512" s="34"/>
      <c r="KY2512" s="35"/>
      <c r="LA2512" s="36"/>
      <c r="LC2512" s="37"/>
      <c r="LQ2512" s="1"/>
      <c r="LR2512" s="2"/>
      <c r="LT2512" s="7"/>
      <c r="MC2512" s="2"/>
      <c r="ME2512" s="7"/>
      <c r="MG2512" s="36"/>
      <c r="MI2512" s="37"/>
      <c r="MN2512" s="2"/>
      <c r="MP2512" s="7"/>
      <c r="MR2512" s="52"/>
      <c r="MT2512" s="53"/>
      <c r="MW2512" s="34"/>
      <c r="MY2512" s="35"/>
      <c r="NB2512" s="2"/>
      <c r="ND2512" s="7"/>
      <c r="NM2512" s="2"/>
      <c r="NO2512" s="7"/>
      <c r="NQ2512" s="36"/>
      <c r="NS2512" s="37"/>
      <c r="NX2512" s="2"/>
      <c r="NZ2512" s="7"/>
      <c r="OB2512" s="52"/>
      <c r="OD2512" s="53"/>
      <c r="PW2512" s="1"/>
      <c r="RD2512" s="2"/>
      <c r="RF2512" s="7"/>
      <c r="RO2512" s="2"/>
      <c r="RQ2512" s="7"/>
      <c r="RS2512" s="36"/>
      <c r="RU2512" s="37"/>
      <c r="RZ2512" s="2"/>
      <c r="SB2512" s="7"/>
      <c r="SD2512" s="52"/>
      <c r="SF2512" s="53"/>
      <c r="SI2512" s="34"/>
      <c r="SK2512" s="35"/>
      <c r="SN2512" s="2"/>
      <c r="SP2512" s="7"/>
      <c r="SY2512" s="2"/>
      <c r="TA2512" s="7"/>
      <c r="TC2512" s="36"/>
      <c r="TE2512" s="37"/>
      <c r="TJ2512" s="2"/>
      <c r="TL2512" s="7"/>
      <c r="TN2512" s="52"/>
      <c r="TP2512" s="53"/>
      <c r="VF2512" s="1"/>
      <c r="VT2512" s="1"/>
    </row>
    <row r="2513" spans="14:592" x14ac:dyDescent="0.3">
      <c r="N2513" s="1"/>
      <c r="O2513" s="34"/>
      <c r="Q2513" s="35"/>
      <c r="S2513" s="36"/>
      <c r="U2513" s="37"/>
      <c r="W2513" s="52"/>
      <c r="Y2513" s="53"/>
      <c r="AM2513" s="34"/>
      <c r="AO2513" s="35"/>
      <c r="AW2513" s="34"/>
      <c r="AY2513" s="35"/>
      <c r="BG2513" s="34"/>
      <c r="BI2513" s="35"/>
      <c r="BW2513" s="36"/>
      <c r="BY2513" s="37"/>
      <c r="CG2513" s="36"/>
      <c r="CI2513" s="37"/>
      <c r="CQ2513" s="36"/>
      <c r="CS2513" s="37"/>
      <c r="DG2513" s="52"/>
      <c r="DI2513" s="54"/>
      <c r="DQ2513" s="52"/>
      <c r="DS2513" s="54"/>
      <c r="EA2513" s="52"/>
      <c r="EC2513" s="54"/>
      <c r="FY2513" s="34"/>
      <c r="GA2513" s="35"/>
      <c r="GI2513" s="34"/>
      <c r="GK2513" s="35"/>
      <c r="GS2513" s="34"/>
      <c r="GU2513" s="35"/>
      <c r="HI2513" s="36"/>
      <c r="HK2513" s="37"/>
      <c r="HS2513" s="36"/>
      <c r="HU2513" s="37"/>
      <c r="IC2513" s="36"/>
      <c r="IE2513" s="37"/>
      <c r="IS2513" s="52"/>
      <c r="IU2513" s="54"/>
      <c r="JC2513" s="52"/>
      <c r="JE2513" s="54"/>
      <c r="JM2513" s="52"/>
      <c r="JO2513" s="54"/>
      <c r="KG2513" s="1"/>
      <c r="KH2513" s="67"/>
      <c r="KJ2513" s="66"/>
      <c r="KL2513" s="65"/>
      <c r="KN2513" s="53"/>
      <c r="KP2513" s="64"/>
      <c r="KR2513" s="63"/>
      <c r="KV2513" s="1"/>
      <c r="KW2513" s="34"/>
      <c r="KY2513" s="35"/>
      <c r="LA2513" s="36"/>
      <c r="LC2513" s="37"/>
      <c r="LQ2513" s="1"/>
      <c r="LR2513" s="2"/>
      <c r="LT2513" s="7"/>
      <c r="MC2513" s="2"/>
      <c r="ME2513" s="7"/>
      <c r="MG2513" s="36"/>
      <c r="MI2513" s="37"/>
      <c r="MN2513" s="2"/>
      <c r="MP2513" s="7"/>
      <c r="MR2513" s="52"/>
      <c r="MT2513" s="53"/>
      <c r="MW2513" s="34"/>
      <c r="MY2513" s="35"/>
      <c r="NB2513" s="2"/>
      <c r="ND2513" s="7"/>
      <c r="NM2513" s="2"/>
      <c r="NO2513" s="7"/>
      <c r="NQ2513" s="36"/>
      <c r="NS2513" s="37"/>
      <c r="NX2513" s="2"/>
      <c r="NZ2513" s="7"/>
      <c r="OB2513" s="52"/>
      <c r="OD2513" s="53"/>
      <c r="RD2513" s="2"/>
      <c r="RF2513" s="7"/>
      <c r="RO2513" s="2"/>
      <c r="RQ2513" s="7"/>
      <c r="RS2513" s="36"/>
      <c r="RU2513" s="37"/>
      <c r="RZ2513" s="2"/>
      <c r="SB2513" s="7"/>
      <c r="SD2513" s="52"/>
      <c r="SF2513" s="53"/>
      <c r="SI2513" s="34"/>
      <c r="SK2513" s="35"/>
      <c r="SN2513" s="2"/>
      <c r="SP2513" s="7"/>
      <c r="SY2513" s="2"/>
      <c r="TA2513" s="7"/>
      <c r="TC2513" s="36"/>
      <c r="TE2513" s="37"/>
      <c r="TJ2513" s="2"/>
      <c r="TL2513" s="7"/>
      <c r="TN2513" s="52"/>
      <c r="TP2513" s="53"/>
      <c r="VF2513" s="1"/>
      <c r="VT2513" s="1"/>
    </row>
    <row r="2514" spans="14:592" x14ac:dyDescent="0.3">
      <c r="N2514" s="1"/>
      <c r="O2514" s="34"/>
      <c r="Q2514" s="35"/>
      <c r="S2514" s="36"/>
      <c r="U2514" s="37"/>
      <c r="W2514" s="52"/>
      <c r="Y2514" s="53"/>
      <c r="AM2514" s="34"/>
      <c r="AO2514" s="35"/>
      <c r="AW2514" s="34"/>
      <c r="AY2514" s="35"/>
      <c r="BG2514" s="34"/>
      <c r="BI2514" s="35"/>
      <c r="BW2514" s="36"/>
      <c r="BY2514" s="37"/>
      <c r="CG2514" s="36"/>
      <c r="CI2514" s="37"/>
      <c r="CQ2514" s="36"/>
      <c r="CS2514" s="37"/>
      <c r="DG2514" s="52"/>
      <c r="DI2514" s="54"/>
      <c r="DQ2514" s="52"/>
      <c r="DS2514" s="54"/>
      <c r="EA2514" s="52"/>
      <c r="EC2514" s="54"/>
      <c r="FY2514" s="34"/>
      <c r="GA2514" s="35"/>
      <c r="GI2514" s="34"/>
      <c r="GK2514" s="35"/>
      <c r="GS2514" s="34"/>
      <c r="GU2514" s="35"/>
      <c r="HI2514" s="36"/>
      <c r="HK2514" s="37"/>
      <c r="HS2514" s="36"/>
      <c r="HU2514" s="37"/>
      <c r="IC2514" s="36"/>
      <c r="IE2514" s="37"/>
      <c r="IS2514" s="52"/>
      <c r="IU2514" s="54"/>
      <c r="JC2514" s="52"/>
      <c r="JE2514" s="54"/>
      <c r="JM2514" s="52"/>
      <c r="JO2514" s="54"/>
      <c r="KG2514" s="1"/>
      <c r="KH2514" s="67"/>
      <c r="KJ2514" s="66"/>
      <c r="KL2514" s="65"/>
      <c r="KN2514" s="53"/>
      <c r="KP2514" s="64"/>
      <c r="KR2514" s="63"/>
      <c r="KV2514" s="1"/>
      <c r="KW2514" s="34"/>
      <c r="KY2514" s="35"/>
      <c r="LA2514" s="36"/>
      <c r="LC2514" s="37"/>
      <c r="LQ2514" s="1"/>
      <c r="LR2514" s="2"/>
      <c r="LT2514" s="7"/>
      <c r="MC2514" s="2"/>
      <c r="ME2514" s="7"/>
      <c r="MG2514" s="36"/>
      <c r="MI2514" s="37"/>
      <c r="MN2514" s="2"/>
      <c r="MP2514" s="7"/>
      <c r="MR2514" s="52"/>
      <c r="MT2514" s="53"/>
      <c r="MW2514" s="34"/>
      <c r="MY2514" s="35"/>
      <c r="NB2514" s="2"/>
      <c r="ND2514" s="7"/>
      <c r="NM2514" s="2"/>
      <c r="NO2514" s="7"/>
      <c r="NQ2514" s="36"/>
      <c r="NS2514" s="37"/>
      <c r="NX2514" s="2"/>
      <c r="NZ2514" s="7"/>
      <c r="OB2514" s="52"/>
      <c r="OD2514" s="53"/>
      <c r="PW2514" s="1"/>
      <c r="RD2514" s="2"/>
      <c r="RF2514" s="7"/>
      <c r="RO2514" s="2"/>
      <c r="RQ2514" s="7"/>
      <c r="RS2514" s="36"/>
      <c r="RU2514" s="37"/>
      <c r="RZ2514" s="2"/>
      <c r="SB2514" s="7"/>
      <c r="SD2514" s="52"/>
      <c r="SF2514" s="53"/>
      <c r="SI2514" s="34"/>
      <c r="SK2514" s="35"/>
      <c r="SN2514" s="2"/>
      <c r="SP2514" s="7"/>
      <c r="SY2514" s="2"/>
      <c r="TA2514" s="7"/>
      <c r="TC2514" s="36"/>
      <c r="TE2514" s="37"/>
      <c r="TJ2514" s="2"/>
      <c r="TL2514" s="7"/>
      <c r="TN2514" s="52"/>
      <c r="TP2514" s="53"/>
      <c r="VF2514" s="1"/>
      <c r="VT2514" s="1"/>
    </row>
    <row r="2515" spans="14:592" x14ac:dyDescent="0.3">
      <c r="N2515" s="1"/>
      <c r="O2515" s="34"/>
      <c r="Q2515" s="35"/>
      <c r="S2515" s="36"/>
      <c r="U2515" s="37"/>
      <c r="W2515" s="52"/>
      <c r="Y2515" s="53"/>
      <c r="AM2515" s="34"/>
      <c r="AO2515" s="35"/>
      <c r="AW2515" s="34"/>
      <c r="AY2515" s="35"/>
      <c r="BG2515" s="34"/>
      <c r="BI2515" s="35"/>
      <c r="BW2515" s="36"/>
      <c r="BY2515" s="37"/>
      <c r="CG2515" s="36"/>
      <c r="CI2515" s="37"/>
      <c r="CQ2515" s="36"/>
      <c r="CS2515" s="37"/>
      <c r="DG2515" s="52"/>
      <c r="DI2515" s="54"/>
      <c r="DQ2515" s="52"/>
      <c r="DS2515" s="54"/>
      <c r="EA2515" s="52"/>
      <c r="EC2515" s="54"/>
      <c r="FY2515" s="34"/>
      <c r="GA2515" s="35"/>
      <c r="GI2515" s="34"/>
      <c r="GK2515" s="35"/>
      <c r="GS2515" s="34"/>
      <c r="GU2515" s="35"/>
      <c r="HI2515" s="36"/>
      <c r="HK2515" s="37"/>
      <c r="HS2515" s="36"/>
      <c r="HU2515" s="37"/>
      <c r="IC2515" s="36"/>
      <c r="IE2515" s="37"/>
      <c r="IS2515" s="52"/>
      <c r="IU2515" s="54"/>
      <c r="JC2515" s="52"/>
      <c r="JE2515" s="54"/>
      <c r="JM2515" s="52"/>
      <c r="JO2515" s="54"/>
      <c r="KG2515" s="1"/>
      <c r="KH2515" s="67"/>
      <c r="KJ2515" s="66"/>
      <c r="KL2515" s="65"/>
      <c r="KN2515" s="53"/>
      <c r="KP2515" s="64"/>
      <c r="KR2515" s="63"/>
      <c r="KV2515" s="1"/>
      <c r="KW2515" s="34"/>
      <c r="KY2515" s="35"/>
      <c r="LA2515" s="36"/>
      <c r="LC2515" s="37"/>
      <c r="LQ2515" s="1"/>
      <c r="LR2515" s="2"/>
      <c r="LT2515" s="7"/>
      <c r="MC2515" s="2"/>
      <c r="ME2515" s="7"/>
      <c r="MG2515" s="36"/>
      <c r="MI2515" s="37"/>
      <c r="MN2515" s="2"/>
      <c r="MP2515" s="7"/>
      <c r="MR2515" s="52"/>
      <c r="MT2515" s="53"/>
      <c r="MW2515" s="34"/>
      <c r="MY2515" s="35"/>
      <c r="NB2515" s="2"/>
      <c r="ND2515" s="7"/>
      <c r="NM2515" s="2"/>
      <c r="NO2515" s="7"/>
      <c r="NQ2515" s="36"/>
      <c r="NS2515" s="37"/>
      <c r="NX2515" s="2"/>
      <c r="NZ2515" s="7"/>
      <c r="OB2515" s="52"/>
      <c r="OD2515" s="53"/>
      <c r="RD2515" s="2"/>
      <c r="RF2515" s="7"/>
      <c r="RO2515" s="2"/>
      <c r="RQ2515" s="7"/>
      <c r="RS2515" s="36"/>
      <c r="RU2515" s="37"/>
      <c r="RZ2515" s="2"/>
      <c r="SB2515" s="7"/>
      <c r="SD2515" s="52"/>
      <c r="SF2515" s="53"/>
      <c r="SI2515" s="34"/>
      <c r="SK2515" s="35"/>
      <c r="SN2515" s="2"/>
      <c r="SP2515" s="7"/>
      <c r="SY2515" s="2"/>
      <c r="TA2515" s="7"/>
      <c r="TC2515" s="36"/>
      <c r="TE2515" s="37"/>
      <c r="TJ2515" s="2"/>
      <c r="TL2515" s="7"/>
      <c r="TN2515" s="52"/>
      <c r="TP2515" s="53"/>
      <c r="VF2515" s="1"/>
      <c r="VT2515" s="1"/>
    </row>
    <row r="2516" spans="14:592" x14ac:dyDescent="0.3">
      <c r="N2516" s="1"/>
      <c r="O2516" s="34"/>
      <c r="Q2516" s="35"/>
      <c r="S2516" s="36"/>
      <c r="U2516" s="37"/>
      <c r="W2516" s="52"/>
      <c r="Y2516" s="53"/>
      <c r="AM2516" s="34"/>
      <c r="AO2516" s="35"/>
      <c r="AW2516" s="34"/>
      <c r="AY2516" s="35"/>
      <c r="BG2516" s="34"/>
      <c r="BI2516" s="35"/>
      <c r="BW2516" s="36"/>
      <c r="BY2516" s="37"/>
      <c r="CG2516" s="36"/>
      <c r="CI2516" s="37"/>
      <c r="CQ2516" s="36"/>
      <c r="CS2516" s="37"/>
      <c r="DG2516" s="52"/>
      <c r="DI2516" s="54"/>
      <c r="DQ2516" s="52"/>
      <c r="DS2516" s="54"/>
      <c r="EA2516" s="52"/>
      <c r="EC2516" s="54"/>
      <c r="FY2516" s="34"/>
      <c r="GA2516" s="35"/>
      <c r="GI2516" s="34"/>
      <c r="GK2516" s="35"/>
      <c r="GS2516" s="34"/>
      <c r="GU2516" s="35"/>
      <c r="HI2516" s="36"/>
      <c r="HK2516" s="37"/>
      <c r="HS2516" s="36"/>
      <c r="HU2516" s="37"/>
      <c r="IC2516" s="36"/>
      <c r="IE2516" s="37"/>
      <c r="IS2516" s="52"/>
      <c r="IU2516" s="54"/>
      <c r="JC2516" s="52"/>
      <c r="JE2516" s="54"/>
      <c r="JM2516" s="52"/>
      <c r="JO2516" s="54"/>
      <c r="KG2516" s="1"/>
      <c r="KH2516" s="67"/>
      <c r="KJ2516" s="66"/>
      <c r="KL2516" s="65"/>
      <c r="KN2516" s="53"/>
      <c r="KP2516" s="64"/>
      <c r="KR2516" s="63"/>
      <c r="KV2516" s="1"/>
      <c r="KW2516" s="34"/>
      <c r="KY2516" s="35"/>
      <c r="LA2516" s="36"/>
      <c r="LC2516" s="37"/>
      <c r="LQ2516" s="1"/>
      <c r="LR2516" s="2"/>
      <c r="LT2516" s="7"/>
      <c r="MC2516" s="2"/>
      <c r="ME2516" s="7"/>
      <c r="MG2516" s="36"/>
      <c r="MI2516" s="37"/>
      <c r="MN2516" s="2"/>
      <c r="MP2516" s="7"/>
      <c r="MR2516" s="52"/>
      <c r="MT2516" s="53"/>
      <c r="MW2516" s="34"/>
      <c r="MY2516" s="35"/>
      <c r="NB2516" s="2"/>
      <c r="ND2516" s="7"/>
      <c r="NM2516" s="2"/>
      <c r="NO2516" s="7"/>
      <c r="NQ2516" s="36"/>
      <c r="NS2516" s="37"/>
      <c r="NX2516" s="2"/>
      <c r="NZ2516" s="7"/>
      <c r="OB2516" s="52"/>
      <c r="OD2516" s="53"/>
      <c r="PW2516" s="1"/>
      <c r="RD2516" s="2"/>
      <c r="RF2516" s="7"/>
      <c r="RO2516" s="2"/>
      <c r="RQ2516" s="7"/>
      <c r="RS2516" s="36"/>
      <c r="RU2516" s="37"/>
      <c r="RZ2516" s="2"/>
      <c r="SB2516" s="7"/>
      <c r="SD2516" s="52"/>
      <c r="SF2516" s="53"/>
      <c r="SI2516" s="34"/>
      <c r="SK2516" s="35"/>
      <c r="SN2516" s="2"/>
      <c r="SP2516" s="7"/>
      <c r="SY2516" s="2"/>
      <c r="TA2516" s="7"/>
      <c r="TC2516" s="36"/>
      <c r="TE2516" s="37"/>
      <c r="TJ2516" s="2"/>
      <c r="TL2516" s="7"/>
      <c r="TN2516" s="52"/>
      <c r="TP2516" s="53"/>
      <c r="VF2516" s="1"/>
      <c r="VT2516" s="1"/>
    </row>
    <row r="2517" spans="14:592" x14ac:dyDescent="0.3">
      <c r="N2517" s="1"/>
      <c r="O2517" s="34"/>
      <c r="Q2517" s="35"/>
      <c r="S2517" s="36"/>
      <c r="U2517" s="37"/>
      <c r="W2517" s="52"/>
      <c r="Y2517" s="53"/>
      <c r="AM2517" s="34"/>
      <c r="AO2517" s="35"/>
      <c r="AW2517" s="34"/>
      <c r="AY2517" s="35"/>
      <c r="BG2517" s="34"/>
      <c r="BI2517" s="35"/>
      <c r="BW2517" s="36"/>
      <c r="BY2517" s="37"/>
      <c r="CG2517" s="36"/>
      <c r="CI2517" s="37"/>
      <c r="CQ2517" s="36"/>
      <c r="CS2517" s="37"/>
      <c r="DG2517" s="52"/>
      <c r="DI2517" s="54"/>
      <c r="DQ2517" s="52"/>
      <c r="DS2517" s="54"/>
      <c r="EA2517" s="52"/>
      <c r="EC2517" s="54"/>
      <c r="FY2517" s="34"/>
      <c r="GA2517" s="35"/>
      <c r="GI2517" s="34"/>
      <c r="GK2517" s="35"/>
      <c r="GS2517" s="34"/>
      <c r="GU2517" s="35"/>
      <c r="HI2517" s="36"/>
      <c r="HK2517" s="37"/>
      <c r="HS2517" s="36"/>
      <c r="HU2517" s="37"/>
      <c r="IC2517" s="36"/>
      <c r="IE2517" s="37"/>
      <c r="IS2517" s="52"/>
      <c r="IU2517" s="54"/>
      <c r="JC2517" s="52"/>
      <c r="JE2517" s="54"/>
      <c r="JM2517" s="52"/>
      <c r="JO2517" s="54"/>
      <c r="KG2517" s="1"/>
      <c r="KH2517" s="67"/>
      <c r="KJ2517" s="66"/>
      <c r="KL2517" s="65"/>
      <c r="KN2517" s="53"/>
      <c r="KP2517" s="64"/>
      <c r="KR2517" s="63"/>
      <c r="KV2517" s="1"/>
      <c r="KW2517" s="34"/>
      <c r="KY2517" s="35"/>
      <c r="LA2517" s="36"/>
      <c r="LC2517" s="37"/>
      <c r="LQ2517" s="1"/>
      <c r="LR2517" s="2"/>
      <c r="LT2517" s="7"/>
      <c r="MC2517" s="2"/>
      <c r="ME2517" s="7"/>
      <c r="MG2517" s="36"/>
      <c r="MI2517" s="37"/>
      <c r="MJ2517" s="37"/>
      <c r="MK2517" s="37"/>
      <c r="ML2517" s="37"/>
      <c r="MM2517" s="37"/>
      <c r="MN2517" s="2"/>
      <c r="MO2517" s="37"/>
      <c r="MP2517" s="7"/>
      <c r="MQ2517" s="37"/>
      <c r="MR2517" s="37"/>
      <c r="MS2517" s="37"/>
      <c r="MT2517" s="37"/>
      <c r="MU2517" s="37"/>
      <c r="MV2517" s="37"/>
      <c r="MW2517" s="37"/>
      <c r="MX2517" s="37"/>
      <c r="MY2517" s="37"/>
      <c r="MZ2517" s="37"/>
      <c r="NA2517" s="37"/>
      <c r="NB2517" s="2"/>
      <c r="NC2517" s="37"/>
      <c r="ND2517" s="7"/>
      <c r="NE2517" s="37"/>
      <c r="NF2517" s="37"/>
      <c r="NG2517" s="37"/>
      <c r="NH2517" s="37"/>
      <c r="NI2517" s="37"/>
      <c r="NJ2517" s="37"/>
      <c r="NK2517" s="37"/>
      <c r="NL2517" s="37"/>
      <c r="NM2517" s="2"/>
      <c r="NN2517" s="37"/>
      <c r="NO2517" s="7"/>
      <c r="NP2517" s="37"/>
      <c r="NQ2517" s="36"/>
      <c r="NR2517" s="37"/>
      <c r="NS2517" s="37"/>
      <c r="NT2517" s="37"/>
      <c r="NU2517" s="37"/>
      <c r="NV2517" s="37"/>
      <c r="NW2517" s="37"/>
      <c r="NX2517" s="2"/>
      <c r="NY2517" s="37"/>
      <c r="NZ2517" s="7"/>
      <c r="OA2517" s="37"/>
      <c r="OB2517" s="37"/>
      <c r="OC2517" s="37"/>
      <c r="OD2517" s="37"/>
      <c r="OE2517" s="37"/>
      <c r="OF2517" s="37"/>
      <c r="OG2517" s="37"/>
      <c r="OH2517" s="37"/>
      <c r="OI2517" s="37"/>
      <c r="RD2517" s="2"/>
      <c r="RF2517" s="7"/>
      <c r="RO2517" s="2"/>
      <c r="RQ2517" s="7"/>
      <c r="RS2517" s="36"/>
      <c r="RU2517" s="37"/>
      <c r="RV2517" s="37"/>
      <c r="RW2517" s="37"/>
      <c r="RX2517" s="37"/>
      <c r="RY2517" s="37"/>
      <c r="RZ2517" s="2"/>
      <c r="SA2517" s="37"/>
      <c r="SB2517" s="7"/>
      <c r="SC2517" s="37"/>
      <c r="SD2517" s="37"/>
      <c r="SE2517" s="37"/>
      <c r="SF2517" s="37"/>
      <c r="SG2517" s="37"/>
      <c r="SH2517" s="37"/>
      <c r="SI2517" s="37"/>
      <c r="SJ2517" s="37"/>
      <c r="SK2517" s="37"/>
      <c r="SL2517" s="37"/>
      <c r="SM2517" s="37"/>
      <c r="SN2517" s="2"/>
      <c r="SO2517" s="37"/>
      <c r="SP2517" s="7"/>
      <c r="SQ2517" s="37"/>
      <c r="SR2517" s="37"/>
      <c r="SS2517" s="37"/>
      <c r="ST2517" s="37"/>
      <c r="SU2517" s="37"/>
      <c r="SV2517" s="37"/>
      <c r="SW2517" s="37"/>
      <c r="SX2517" s="37"/>
      <c r="SY2517" s="2"/>
      <c r="SZ2517" s="37"/>
      <c r="TA2517" s="7"/>
      <c r="TB2517" s="37"/>
      <c r="TC2517" s="36"/>
      <c r="TD2517" s="37"/>
      <c r="TE2517" s="37"/>
      <c r="TF2517" s="37"/>
      <c r="TG2517" s="37"/>
      <c r="TH2517" s="37"/>
      <c r="TI2517" s="37"/>
      <c r="TJ2517" s="2"/>
      <c r="TK2517" s="37"/>
      <c r="TL2517" s="7"/>
      <c r="TM2517" s="37"/>
      <c r="TN2517" s="37"/>
      <c r="TO2517" s="37"/>
      <c r="TP2517" s="37"/>
      <c r="TQ2517" s="37"/>
      <c r="TR2517" s="37"/>
      <c r="TS2517" s="37"/>
      <c r="TT2517" s="37"/>
      <c r="TU2517" s="37"/>
      <c r="VF2517" s="1"/>
      <c r="VT2517" s="1"/>
    </row>
    <row r="2518" spans="14:592" x14ac:dyDescent="0.3">
      <c r="N2518" s="1"/>
      <c r="O2518" s="34"/>
      <c r="Q2518" s="35"/>
      <c r="S2518" s="36"/>
      <c r="U2518" s="37"/>
      <c r="W2518" s="52"/>
      <c r="Y2518" s="53"/>
      <c r="AM2518" s="34"/>
      <c r="AO2518" s="35"/>
      <c r="AW2518" s="34"/>
      <c r="AY2518" s="35"/>
      <c r="BG2518" s="34"/>
      <c r="BI2518" s="35"/>
      <c r="BW2518" s="36"/>
      <c r="BY2518" s="37"/>
      <c r="CG2518" s="36"/>
      <c r="CI2518" s="37"/>
      <c r="CQ2518" s="36"/>
      <c r="CS2518" s="37"/>
      <c r="DG2518" s="52"/>
      <c r="DI2518" s="54"/>
      <c r="DQ2518" s="52"/>
      <c r="DS2518" s="54"/>
      <c r="EA2518" s="52"/>
      <c r="EC2518" s="54"/>
      <c r="FY2518" s="34"/>
      <c r="GA2518" s="35"/>
      <c r="GI2518" s="34"/>
      <c r="GK2518" s="35"/>
      <c r="GS2518" s="34"/>
      <c r="GU2518" s="35"/>
      <c r="HI2518" s="36"/>
      <c r="HK2518" s="37"/>
      <c r="HS2518" s="36"/>
      <c r="HU2518" s="37"/>
      <c r="IC2518" s="36"/>
      <c r="IE2518" s="37"/>
      <c r="IS2518" s="52"/>
      <c r="IU2518" s="54"/>
      <c r="JC2518" s="52"/>
      <c r="JE2518" s="54"/>
      <c r="JM2518" s="52"/>
      <c r="JO2518" s="54"/>
      <c r="KG2518" s="1"/>
      <c r="KH2518" s="67"/>
      <c r="KJ2518" s="66"/>
      <c r="KL2518" s="65"/>
      <c r="KN2518" s="53"/>
      <c r="KP2518" s="64"/>
      <c r="KR2518" s="63"/>
      <c r="KV2518" s="1"/>
      <c r="KW2518" s="34"/>
      <c r="KY2518" s="35"/>
      <c r="LA2518" s="36"/>
      <c r="LC2518" s="37"/>
      <c r="LQ2518" s="1"/>
      <c r="LR2518" s="2"/>
      <c r="LT2518" s="7"/>
      <c r="MC2518" s="2"/>
      <c r="ME2518" s="7"/>
      <c r="MG2518" s="36"/>
      <c r="MN2518" s="2"/>
      <c r="MP2518" s="7"/>
      <c r="MR2518" s="52"/>
      <c r="MT2518" s="53"/>
      <c r="MW2518" s="34"/>
      <c r="MY2518" s="35"/>
      <c r="NB2518" s="2"/>
      <c r="ND2518" s="7"/>
      <c r="NM2518" s="2"/>
      <c r="NO2518" s="7"/>
      <c r="NQ2518" s="36"/>
      <c r="NX2518" s="2"/>
      <c r="NZ2518" s="7"/>
      <c r="OB2518" s="52"/>
      <c r="OD2518" s="53"/>
      <c r="OI2518" s="37"/>
      <c r="PW2518" s="1"/>
      <c r="RD2518" s="2"/>
      <c r="RF2518" s="7"/>
      <c r="RO2518" s="2"/>
      <c r="RQ2518" s="7"/>
      <c r="RS2518" s="36"/>
      <c r="RZ2518" s="2"/>
      <c r="SB2518" s="7"/>
      <c r="SD2518" s="52"/>
      <c r="SF2518" s="53"/>
      <c r="SI2518" s="34"/>
      <c r="SK2518" s="35"/>
      <c r="SN2518" s="2"/>
      <c r="SP2518" s="7"/>
      <c r="SY2518" s="2"/>
      <c r="TA2518" s="7"/>
      <c r="TC2518" s="36"/>
      <c r="TJ2518" s="2"/>
      <c r="TL2518" s="7"/>
      <c r="TN2518" s="52"/>
      <c r="TP2518" s="53"/>
      <c r="TU2518" s="37"/>
      <c r="VF2518" s="1"/>
      <c r="VT2518" s="1"/>
    </row>
    <row r="2519" spans="14:592" x14ac:dyDescent="0.3">
      <c r="N2519" s="1"/>
      <c r="O2519" s="34"/>
      <c r="Q2519" s="35"/>
      <c r="S2519" s="36"/>
      <c r="U2519" s="37"/>
      <c r="W2519" s="52"/>
      <c r="Y2519" s="53"/>
      <c r="AM2519" s="34"/>
      <c r="AO2519" s="35"/>
      <c r="AW2519" s="34"/>
      <c r="AY2519" s="35"/>
      <c r="BG2519" s="34"/>
      <c r="BI2519" s="35"/>
      <c r="BW2519" s="36"/>
      <c r="BY2519" s="37"/>
      <c r="CG2519" s="36"/>
      <c r="CI2519" s="37"/>
      <c r="CQ2519" s="36"/>
      <c r="CS2519" s="37"/>
      <c r="DG2519" s="52"/>
      <c r="DI2519" s="54"/>
      <c r="DQ2519" s="52"/>
      <c r="DS2519" s="54"/>
      <c r="EA2519" s="52"/>
      <c r="EC2519" s="54"/>
      <c r="FY2519" s="34"/>
      <c r="GA2519" s="35"/>
      <c r="GI2519" s="34"/>
      <c r="GK2519" s="35"/>
      <c r="GS2519" s="34"/>
      <c r="GU2519" s="35"/>
      <c r="HI2519" s="36"/>
      <c r="HK2519" s="37"/>
      <c r="HS2519" s="36"/>
      <c r="HU2519" s="37"/>
      <c r="IC2519" s="36"/>
      <c r="IE2519" s="37"/>
      <c r="IS2519" s="52"/>
      <c r="IU2519" s="54"/>
      <c r="JC2519" s="52"/>
      <c r="JE2519" s="54"/>
      <c r="JM2519" s="52"/>
      <c r="JO2519" s="54"/>
      <c r="KG2519" s="1"/>
      <c r="KH2519" s="67"/>
      <c r="KJ2519" s="66"/>
      <c r="KL2519" s="65"/>
      <c r="KN2519" s="53"/>
      <c r="KP2519" s="64"/>
      <c r="KR2519" s="63"/>
      <c r="KV2519" s="1"/>
      <c r="KW2519" s="34"/>
      <c r="KY2519" s="35"/>
      <c r="LA2519" s="36"/>
      <c r="LC2519" s="37"/>
      <c r="LQ2519" s="1"/>
      <c r="LR2519" s="2"/>
      <c r="LT2519" s="7"/>
      <c r="MC2519" s="2"/>
      <c r="ME2519" s="7"/>
      <c r="MG2519" s="36"/>
      <c r="MH2519" s="36"/>
      <c r="MI2519" s="36"/>
      <c r="MJ2519" s="36"/>
      <c r="MK2519" s="36"/>
      <c r="ML2519" s="36"/>
      <c r="MM2519" s="36"/>
      <c r="MN2519" s="2"/>
      <c r="MO2519" s="36"/>
      <c r="MP2519" s="7"/>
      <c r="MQ2519" s="36"/>
      <c r="MR2519" s="36"/>
      <c r="MS2519" s="36"/>
      <c r="MT2519" s="36"/>
      <c r="MU2519" s="36"/>
      <c r="MV2519" s="36"/>
      <c r="MW2519" s="36"/>
      <c r="MX2519" s="36"/>
      <c r="MY2519" s="36"/>
      <c r="MZ2519" s="36"/>
      <c r="NA2519" s="36"/>
      <c r="NB2519" s="2"/>
      <c r="NC2519" s="36"/>
      <c r="ND2519" s="7"/>
      <c r="NE2519" s="36"/>
      <c r="NF2519" s="36"/>
      <c r="NG2519" s="36"/>
      <c r="NH2519" s="36"/>
      <c r="NI2519" s="36"/>
      <c r="NJ2519" s="36"/>
      <c r="NK2519" s="36"/>
      <c r="NL2519" s="36"/>
      <c r="NM2519" s="2"/>
      <c r="NN2519" s="36"/>
      <c r="NO2519" s="7"/>
      <c r="NP2519" s="36"/>
      <c r="NQ2519" s="36"/>
      <c r="NR2519" s="36"/>
      <c r="NS2519" s="36"/>
      <c r="NT2519" s="36"/>
      <c r="NU2519" s="36"/>
      <c r="NV2519" s="36"/>
      <c r="NW2519" s="36"/>
      <c r="NX2519" s="2"/>
      <c r="NY2519" s="36"/>
      <c r="NZ2519" s="7"/>
      <c r="OA2519" s="36"/>
      <c r="OB2519" s="36"/>
      <c r="OC2519" s="36"/>
      <c r="OD2519" s="36"/>
      <c r="OE2519" s="36"/>
      <c r="OF2519" s="36"/>
      <c r="OG2519" s="36"/>
      <c r="OI2519" s="37"/>
      <c r="RD2519" s="2"/>
      <c r="RF2519" s="7"/>
      <c r="RO2519" s="2"/>
      <c r="RQ2519" s="7"/>
      <c r="RS2519" s="36"/>
      <c r="RT2519" s="36"/>
      <c r="RU2519" s="36"/>
      <c r="RV2519" s="36"/>
      <c r="RW2519" s="36"/>
      <c r="RX2519" s="36"/>
      <c r="RY2519" s="36"/>
      <c r="RZ2519" s="2"/>
      <c r="SA2519" s="36"/>
      <c r="SB2519" s="7"/>
      <c r="SC2519" s="36"/>
      <c r="SD2519" s="36"/>
      <c r="SE2519" s="36"/>
      <c r="SF2519" s="36"/>
      <c r="SG2519" s="36"/>
      <c r="SH2519" s="36"/>
      <c r="SI2519" s="36"/>
      <c r="SJ2519" s="36"/>
      <c r="SK2519" s="36"/>
      <c r="SL2519" s="36"/>
      <c r="SM2519" s="36"/>
      <c r="SN2519" s="2"/>
      <c r="SO2519" s="36"/>
      <c r="SP2519" s="7"/>
      <c r="SQ2519" s="36"/>
      <c r="SR2519" s="36"/>
      <c r="SS2519" s="36"/>
      <c r="ST2519" s="36"/>
      <c r="SU2519" s="36"/>
      <c r="SV2519" s="36"/>
      <c r="SW2519" s="36"/>
      <c r="SX2519" s="36"/>
      <c r="SY2519" s="2"/>
      <c r="SZ2519" s="36"/>
      <c r="TA2519" s="7"/>
      <c r="TB2519" s="36"/>
      <c r="TC2519" s="36"/>
      <c r="TD2519" s="36"/>
      <c r="TE2519" s="36"/>
      <c r="TF2519" s="36"/>
      <c r="TG2519" s="36"/>
      <c r="TH2519" s="36"/>
      <c r="TI2519" s="36"/>
      <c r="TJ2519" s="2"/>
      <c r="TK2519" s="36"/>
      <c r="TL2519" s="7"/>
      <c r="TM2519" s="36"/>
      <c r="TN2519" s="36"/>
      <c r="TO2519" s="36"/>
      <c r="TP2519" s="36"/>
      <c r="TQ2519" s="36"/>
      <c r="TR2519" s="36"/>
      <c r="TS2519" s="36"/>
      <c r="TU2519" s="37"/>
      <c r="VF2519" s="1"/>
      <c r="VT2519" s="1"/>
    </row>
    <row r="2520" spans="14:592" x14ac:dyDescent="0.3">
      <c r="N2520" s="1"/>
      <c r="O2520" s="34"/>
      <c r="Q2520" s="35"/>
      <c r="S2520" s="36"/>
      <c r="U2520" s="37"/>
      <c r="W2520" s="52"/>
      <c r="Y2520" s="53"/>
      <c r="AM2520" s="34"/>
      <c r="AO2520" s="35"/>
      <c r="AW2520" s="34"/>
      <c r="AY2520" s="35"/>
      <c r="BG2520" s="34"/>
      <c r="BI2520" s="35"/>
      <c r="BW2520" s="36"/>
      <c r="BY2520" s="37"/>
      <c r="CG2520" s="36"/>
      <c r="CI2520" s="37"/>
      <c r="CQ2520" s="36"/>
      <c r="CS2520" s="37"/>
      <c r="DG2520" s="52"/>
      <c r="DI2520" s="54"/>
      <c r="DQ2520" s="52"/>
      <c r="DS2520" s="54"/>
      <c r="EA2520" s="52"/>
      <c r="EC2520" s="54"/>
      <c r="FY2520" s="34"/>
      <c r="GA2520" s="35"/>
      <c r="GI2520" s="34"/>
      <c r="GK2520" s="35"/>
      <c r="GS2520" s="34"/>
      <c r="GU2520" s="35"/>
      <c r="HI2520" s="36"/>
      <c r="HK2520" s="37"/>
      <c r="HS2520" s="36"/>
      <c r="HU2520" s="37"/>
      <c r="IC2520" s="36"/>
      <c r="IE2520" s="37"/>
      <c r="IS2520" s="52"/>
      <c r="IU2520" s="54"/>
      <c r="JC2520" s="52"/>
      <c r="JE2520" s="54"/>
      <c r="JM2520" s="52"/>
      <c r="JO2520" s="54"/>
      <c r="KG2520" s="1"/>
      <c r="KH2520" s="67"/>
      <c r="KJ2520" s="66"/>
      <c r="KL2520" s="65"/>
      <c r="KN2520" s="53"/>
      <c r="KP2520" s="64"/>
      <c r="KR2520" s="63"/>
      <c r="KV2520" s="1"/>
      <c r="KW2520" s="34"/>
      <c r="KY2520" s="35"/>
      <c r="LA2520" s="36"/>
      <c r="LC2520" s="37"/>
      <c r="LQ2520" s="1"/>
      <c r="LR2520" s="2"/>
      <c r="LT2520" s="7"/>
      <c r="MC2520" s="2"/>
      <c r="ME2520" s="7"/>
      <c r="MN2520" s="2"/>
      <c r="MP2520" s="7"/>
      <c r="MR2520" s="52"/>
      <c r="MT2520" s="53"/>
      <c r="MW2520" s="34"/>
      <c r="MY2520" s="35"/>
      <c r="NB2520" s="2"/>
      <c r="ND2520" s="7"/>
      <c r="NM2520" s="2"/>
      <c r="NO2520" s="7"/>
      <c r="NX2520" s="2"/>
      <c r="NZ2520" s="7"/>
      <c r="OB2520" s="52"/>
      <c r="OD2520" s="53"/>
      <c r="OG2520" s="36"/>
      <c r="OI2520" s="37"/>
      <c r="PW2520" s="1"/>
      <c r="RD2520" s="2"/>
      <c r="RF2520" s="7"/>
      <c r="RO2520" s="2"/>
      <c r="RQ2520" s="7"/>
      <c r="RZ2520" s="2"/>
      <c r="SB2520" s="7"/>
      <c r="SD2520" s="52"/>
      <c r="SF2520" s="53"/>
      <c r="SI2520" s="34"/>
      <c r="SK2520" s="35"/>
      <c r="SN2520" s="2"/>
      <c r="SP2520" s="7"/>
      <c r="SY2520" s="2"/>
      <c r="TA2520" s="7"/>
      <c r="TJ2520" s="2"/>
      <c r="TL2520" s="7"/>
      <c r="TN2520" s="52"/>
      <c r="TP2520" s="53"/>
      <c r="TS2520" s="36"/>
      <c r="TU2520" s="37"/>
      <c r="VF2520" s="1"/>
      <c r="VT2520" s="1"/>
    </row>
    <row r="2521" spans="14:592" x14ac:dyDescent="0.3">
      <c r="N2521" s="1"/>
      <c r="O2521" s="34"/>
      <c r="Q2521" s="35"/>
      <c r="S2521" s="36"/>
      <c r="U2521" s="37"/>
      <c r="W2521" s="52"/>
      <c r="Y2521" s="53"/>
      <c r="AM2521" s="34"/>
      <c r="AO2521" s="35"/>
      <c r="AW2521" s="34"/>
      <c r="AY2521" s="35"/>
      <c r="BG2521" s="34"/>
      <c r="BI2521" s="35"/>
      <c r="BW2521" s="36"/>
      <c r="BY2521" s="37"/>
      <c r="CG2521" s="36"/>
      <c r="CI2521" s="37"/>
      <c r="CQ2521" s="36"/>
      <c r="CS2521" s="37"/>
      <c r="DG2521" s="52"/>
      <c r="DI2521" s="54"/>
      <c r="DQ2521" s="52"/>
      <c r="DS2521" s="54"/>
      <c r="EA2521" s="52"/>
      <c r="EC2521" s="54"/>
      <c r="FY2521" s="34"/>
      <c r="GA2521" s="35"/>
      <c r="GI2521" s="34"/>
      <c r="GK2521" s="35"/>
      <c r="GS2521" s="34"/>
      <c r="GU2521" s="35"/>
      <c r="HI2521" s="36"/>
      <c r="HK2521" s="37"/>
      <c r="HS2521" s="36"/>
      <c r="HU2521" s="37"/>
      <c r="IC2521" s="36"/>
      <c r="IE2521" s="37"/>
      <c r="IS2521" s="52"/>
      <c r="IU2521" s="54"/>
      <c r="JC2521" s="52"/>
      <c r="JE2521" s="54"/>
      <c r="JM2521" s="52"/>
      <c r="JO2521" s="54"/>
      <c r="KG2521" s="1"/>
      <c r="KH2521" s="67"/>
      <c r="KJ2521" s="66"/>
      <c r="KL2521" s="65"/>
      <c r="KN2521" s="53"/>
      <c r="KP2521" s="64"/>
      <c r="KR2521" s="63"/>
      <c r="KV2521" s="1"/>
      <c r="KW2521" s="34"/>
      <c r="KY2521" s="35"/>
      <c r="LA2521" s="36"/>
      <c r="LC2521" s="37"/>
      <c r="LQ2521" s="1"/>
      <c r="LR2521" s="2"/>
      <c r="LT2521" s="7"/>
      <c r="MC2521" s="2"/>
      <c r="ME2521" s="7"/>
      <c r="MN2521" s="2"/>
      <c r="MP2521" s="7"/>
      <c r="MR2521" s="52"/>
      <c r="MT2521" s="53"/>
      <c r="MW2521" s="34"/>
      <c r="MY2521" s="35"/>
      <c r="NB2521" s="2"/>
      <c r="ND2521" s="7"/>
      <c r="NM2521" s="2"/>
      <c r="NO2521" s="7"/>
      <c r="NX2521" s="2"/>
      <c r="NZ2521" s="7"/>
      <c r="OB2521" s="52"/>
      <c r="OD2521" s="53"/>
      <c r="OG2521" s="36"/>
      <c r="OI2521" s="37"/>
      <c r="RD2521" s="2"/>
      <c r="RF2521" s="7"/>
      <c r="RO2521" s="2"/>
      <c r="RQ2521" s="7"/>
      <c r="RZ2521" s="2"/>
      <c r="SB2521" s="7"/>
      <c r="SD2521" s="52"/>
      <c r="SF2521" s="53"/>
      <c r="SI2521" s="34"/>
      <c r="SK2521" s="35"/>
      <c r="SN2521" s="2"/>
      <c r="SP2521" s="7"/>
      <c r="SY2521" s="2"/>
      <c r="TA2521" s="7"/>
      <c r="TJ2521" s="2"/>
      <c r="TL2521" s="7"/>
      <c r="TN2521" s="52"/>
      <c r="TP2521" s="53"/>
      <c r="TS2521" s="36"/>
      <c r="TU2521" s="37"/>
      <c r="VF2521" s="1"/>
      <c r="VT2521" s="1"/>
    </row>
    <row r="2522" spans="14:592" x14ac:dyDescent="0.3">
      <c r="N2522" s="1"/>
      <c r="O2522" s="34"/>
      <c r="Q2522" s="35"/>
      <c r="S2522" s="36"/>
      <c r="U2522" s="37"/>
      <c r="W2522" s="52"/>
      <c r="Y2522" s="53"/>
      <c r="AM2522" s="34"/>
      <c r="AO2522" s="35"/>
      <c r="AW2522" s="34"/>
      <c r="AY2522" s="35"/>
      <c r="BG2522" s="34"/>
      <c r="BI2522" s="35"/>
      <c r="BW2522" s="36"/>
      <c r="BY2522" s="37"/>
      <c r="CG2522" s="36"/>
      <c r="CI2522" s="37"/>
      <c r="CQ2522" s="36"/>
      <c r="CS2522" s="37"/>
      <c r="DG2522" s="52"/>
      <c r="DI2522" s="54"/>
      <c r="DQ2522" s="52"/>
      <c r="DS2522" s="54"/>
      <c r="EA2522" s="52"/>
      <c r="EC2522" s="54"/>
      <c r="FY2522" s="34"/>
      <c r="GA2522" s="35"/>
      <c r="GI2522" s="34"/>
      <c r="GK2522" s="35"/>
      <c r="GS2522" s="34"/>
      <c r="GU2522" s="35"/>
      <c r="HI2522" s="36"/>
      <c r="HK2522" s="37"/>
      <c r="HS2522" s="36"/>
      <c r="HU2522" s="37"/>
      <c r="IC2522" s="36"/>
      <c r="IE2522" s="37"/>
      <c r="IS2522" s="52"/>
      <c r="IU2522" s="54"/>
      <c r="JC2522" s="52"/>
      <c r="JE2522" s="54"/>
      <c r="JM2522" s="52"/>
      <c r="JO2522" s="54"/>
      <c r="KG2522" s="1"/>
      <c r="KH2522" s="67"/>
      <c r="KJ2522" s="66"/>
      <c r="KL2522" s="65"/>
      <c r="KN2522" s="53"/>
      <c r="KP2522" s="64"/>
      <c r="KR2522" s="63"/>
      <c r="KV2522" s="1"/>
      <c r="KW2522" s="34"/>
      <c r="KY2522" s="35"/>
      <c r="LA2522" s="36"/>
      <c r="LC2522" s="37"/>
      <c r="LQ2522" s="1"/>
      <c r="LR2522" s="2"/>
      <c r="LT2522" s="7"/>
      <c r="MC2522" s="2"/>
      <c r="ME2522" s="7"/>
      <c r="MN2522" s="2"/>
      <c r="MP2522" s="7"/>
      <c r="MR2522" s="52"/>
      <c r="MT2522" s="53"/>
      <c r="MW2522" s="34"/>
      <c r="MY2522" s="35"/>
      <c r="NB2522" s="2"/>
      <c r="ND2522" s="7"/>
      <c r="NM2522" s="2"/>
      <c r="NO2522" s="7"/>
      <c r="NX2522" s="2"/>
      <c r="NZ2522" s="7"/>
      <c r="OB2522" s="52"/>
      <c r="OD2522" s="53"/>
      <c r="OG2522" s="36"/>
      <c r="OI2522" s="37"/>
      <c r="PW2522" s="1"/>
      <c r="RD2522" s="2"/>
      <c r="RF2522" s="7"/>
      <c r="RO2522" s="2"/>
      <c r="RQ2522" s="7"/>
      <c r="RZ2522" s="2"/>
      <c r="SB2522" s="7"/>
      <c r="SD2522" s="52"/>
      <c r="SF2522" s="53"/>
      <c r="SI2522" s="34"/>
      <c r="SK2522" s="35"/>
      <c r="SN2522" s="2"/>
      <c r="SP2522" s="7"/>
      <c r="SY2522" s="2"/>
      <c r="TA2522" s="7"/>
      <c r="TJ2522" s="2"/>
      <c r="TL2522" s="7"/>
      <c r="TN2522" s="52"/>
      <c r="TP2522" s="53"/>
      <c r="TS2522" s="36"/>
      <c r="TU2522" s="37"/>
      <c r="VF2522" s="1"/>
      <c r="VT2522" s="1"/>
    </row>
    <row r="2523" spans="14:592" x14ac:dyDescent="0.3">
      <c r="N2523" s="1"/>
      <c r="O2523" s="34"/>
      <c r="Q2523" s="35"/>
      <c r="S2523" s="36"/>
      <c r="U2523" s="37"/>
      <c r="W2523" s="52"/>
      <c r="Y2523" s="53"/>
      <c r="AM2523" s="34"/>
      <c r="AO2523" s="35"/>
      <c r="AW2523" s="34"/>
      <c r="AY2523" s="35"/>
      <c r="BG2523" s="34"/>
      <c r="BI2523" s="35"/>
      <c r="BW2523" s="36"/>
      <c r="BY2523" s="37"/>
      <c r="CG2523" s="36"/>
      <c r="CI2523" s="37"/>
      <c r="CQ2523" s="36"/>
      <c r="CS2523" s="37"/>
      <c r="DG2523" s="52"/>
      <c r="DI2523" s="54"/>
      <c r="DQ2523" s="52"/>
      <c r="DS2523" s="54"/>
      <c r="EA2523" s="52"/>
      <c r="EC2523" s="54"/>
      <c r="FY2523" s="34"/>
      <c r="GA2523" s="35"/>
      <c r="GI2523" s="34"/>
      <c r="GK2523" s="35"/>
      <c r="GS2523" s="34"/>
      <c r="GU2523" s="35"/>
      <c r="HI2523" s="36"/>
      <c r="HK2523" s="37"/>
      <c r="HS2523" s="36"/>
      <c r="HU2523" s="37"/>
      <c r="IC2523" s="36"/>
      <c r="IE2523" s="37"/>
      <c r="IS2523" s="52"/>
      <c r="IU2523" s="54"/>
      <c r="JC2523" s="52"/>
      <c r="JE2523" s="54"/>
      <c r="JM2523" s="52"/>
      <c r="JO2523" s="54"/>
      <c r="KG2523" s="1"/>
      <c r="KH2523" s="67"/>
      <c r="KJ2523" s="66"/>
      <c r="KL2523" s="65"/>
      <c r="KN2523" s="53"/>
      <c r="KP2523" s="64"/>
      <c r="KR2523" s="63"/>
      <c r="KV2523" s="1"/>
      <c r="KW2523" s="34"/>
      <c r="KY2523" s="35"/>
      <c r="LA2523" s="36"/>
      <c r="LC2523" s="37"/>
      <c r="LQ2523" s="1"/>
      <c r="LR2523" s="2"/>
      <c r="LT2523" s="7"/>
      <c r="MC2523" s="2"/>
      <c r="ME2523" s="7"/>
      <c r="MN2523" s="2"/>
      <c r="MP2523" s="7"/>
      <c r="MR2523" s="52"/>
      <c r="MT2523" s="53"/>
      <c r="MW2523" s="34"/>
      <c r="MY2523" s="35"/>
      <c r="NB2523" s="2"/>
      <c r="ND2523" s="7"/>
      <c r="NM2523" s="2"/>
      <c r="NO2523" s="7"/>
      <c r="NX2523" s="2"/>
      <c r="NZ2523" s="7"/>
      <c r="OB2523" s="52"/>
      <c r="OD2523" s="53"/>
      <c r="OG2523" s="36"/>
      <c r="OI2523" s="37"/>
      <c r="RD2523" s="2"/>
      <c r="RF2523" s="7"/>
      <c r="RO2523" s="2"/>
      <c r="RQ2523" s="7"/>
      <c r="RZ2523" s="2"/>
      <c r="SB2523" s="7"/>
      <c r="SD2523" s="52"/>
      <c r="SF2523" s="53"/>
      <c r="SI2523" s="34"/>
      <c r="SK2523" s="35"/>
      <c r="SN2523" s="2"/>
      <c r="SP2523" s="7"/>
      <c r="SY2523" s="2"/>
      <c r="TA2523" s="7"/>
      <c r="TJ2523" s="2"/>
      <c r="TL2523" s="7"/>
      <c r="TN2523" s="52"/>
      <c r="TP2523" s="53"/>
      <c r="TS2523" s="36"/>
      <c r="TU2523" s="37"/>
      <c r="VF2523" s="1"/>
      <c r="VT2523" s="1"/>
    </row>
    <row r="2524" spans="14:592" x14ac:dyDescent="0.3">
      <c r="N2524" s="1"/>
      <c r="O2524" s="34"/>
      <c r="Q2524" s="35"/>
      <c r="S2524" s="36"/>
      <c r="U2524" s="37"/>
      <c r="W2524" s="52"/>
      <c r="Y2524" s="53"/>
      <c r="AM2524" s="34"/>
      <c r="AO2524" s="35"/>
      <c r="AW2524" s="34"/>
      <c r="AY2524" s="35"/>
      <c r="BG2524" s="34"/>
      <c r="BI2524" s="35"/>
      <c r="BW2524" s="36"/>
      <c r="BY2524" s="37"/>
      <c r="CG2524" s="36"/>
      <c r="CI2524" s="37"/>
      <c r="CQ2524" s="36"/>
      <c r="CS2524" s="37"/>
      <c r="DG2524" s="52"/>
      <c r="DI2524" s="54"/>
      <c r="DQ2524" s="52"/>
      <c r="DS2524" s="54"/>
      <c r="EA2524" s="52"/>
      <c r="EC2524" s="54"/>
      <c r="FY2524" s="34"/>
      <c r="GA2524" s="35"/>
      <c r="GI2524" s="34"/>
      <c r="GK2524" s="35"/>
      <c r="GS2524" s="34"/>
      <c r="GU2524" s="35"/>
      <c r="HI2524" s="36"/>
      <c r="HK2524" s="37"/>
      <c r="HS2524" s="36"/>
      <c r="HU2524" s="37"/>
      <c r="IC2524" s="36"/>
      <c r="IE2524" s="37"/>
      <c r="IS2524" s="52"/>
      <c r="IU2524" s="54"/>
      <c r="JC2524" s="52"/>
      <c r="JE2524" s="54"/>
      <c r="JM2524" s="52"/>
      <c r="JO2524" s="54"/>
      <c r="KG2524" s="1"/>
      <c r="KH2524" s="67"/>
      <c r="KJ2524" s="66"/>
      <c r="KL2524" s="65"/>
      <c r="KN2524" s="53"/>
      <c r="KP2524" s="64"/>
      <c r="KR2524" s="63"/>
      <c r="KV2524" s="1"/>
      <c r="KW2524" s="34"/>
      <c r="KY2524" s="35"/>
      <c r="LA2524" s="36"/>
      <c r="LC2524" s="37"/>
      <c r="LQ2524" s="1"/>
      <c r="LR2524" s="2"/>
      <c r="LT2524" s="7"/>
      <c r="MC2524" s="2"/>
      <c r="ME2524" s="7"/>
      <c r="MN2524" s="2"/>
      <c r="MP2524" s="7"/>
      <c r="MR2524" s="52"/>
      <c r="MT2524" s="53"/>
      <c r="MW2524" s="34"/>
      <c r="MY2524" s="35"/>
      <c r="NB2524" s="2"/>
      <c r="ND2524" s="7"/>
      <c r="NM2524" s="2"/>
      <c r="NO2524" s="7"/>
      <c r="NX2524" s="2"/>
      <c r="NZ2524" s="7"/>
      <c r="OB2524" s="52"/>
      <c r="OD2524" s="53"/>
      <c r="OG2524" s="36"/>
      <c r="OI2524" s="37"/>
      <c r="PW2524" s="1"/>
      <c r="RD2524" s="2"/>
      <c r="RF2524" s="7"/>
      <c r="RO2524" s="2"/>
      <c r="RQ2524" s="7"/>
      <c r="RZ2524" s="2"/>
      <c r="SB2524" s="7"/>
      <c r="SD2524" s="52"/>
      <c r="SF2524" s="53"/>
      <c r="SI2524" s="34"/>
      <c r="SK2524" s="35"/>
      <c r="SN2524" s="2"/>
      <c r="SP2524" s="7"/>
      <c r="SY2524" s="2"/>
      <c r="TA2524" s="7"/>
      <c r="TJ2524" s="2"/>
      <c r="TL2524" s="7"/>
      <c r="TN2524" s="52"/>
      <c r="TP2524" s="53"/>
      <c r="TS2524" s="36"/>
      <c r="TU2524" s="37"/>
      <c r="VF2524" s="1"/>
      <c r="VT2524" s="1"/>
    </row>
    <row r="2525" spans="14:592" x14ac:dyDescent="0.3">
      <c r="N2525" s="1"/>
      <c r="O2525" s="34"/>
      <c r="Q2525" s="35"/>
      <c r="S2525" s="36"/>
      <c r="U2525" s="37"/>
      <c r="W2525" s="52"/>
      <c r="Y2525" s="53"/>
      <c r="AM2525" s="34"/>
      <c r="AO2525" s="35"/>
      <c r="AW2525" s="34"/>
      <c r="AY2525" s="35"/>
      <c r="BG2525" s="34"/>
      <c r="BI2525" s="35"/>
      <c r="BW2525" s="36"/>
      <c r="BY2525" s="37"/>
      <c r="CG2525" s="36"/>
      <c r="CI2525" s="37"/>
      <c r="CQ2525" s="36"/>
      <c r="CS2525" s="37"/>
      <c r="DG2525" s="52"/>
      <c r="DI2525" s="54"/>
      <c r="DQ2525" s="52"/>
      <c r="DS2525" s="54"/>
      <c r="EA2525" s="52"/>
      <c r="EC2525" s="54"/>
      <c r="FY2525" s="34"/>
      <c r="GA2525" s="35"/>
      <c r="GI2525" s="34"/>
      <c r="GK2525" s="35"/>
      <c r="GS2525" s="34"/>
      <c r="GU2525" s="35"/>
      <c r="HI2525" s="36"/>
      <c r="HK2525" s="37"/>
      <c r="HS2525" s="36"/>
      <c r="HU2525" s="37"/>
      <c r="IC2525" s="36"/>
      <c r="IE2525" s="37"/>
      <c r="IS2525" s="52"/>
      <c r="IU2525" s="54"/>
      <c r="JC2525" s="52"/>
      <c r="JE2525" s="54"/>
      <c r="JM2525" s="52"/>
      <c r="JO2525" s="54"/>
      <c r="KG2525" s="1"/>
      <c r="KH2525" s="67"/>
      <c r="KJ2525" s="66"/>
      <c r="KL2525" s="65"/>
      <c r="KN2525" s="53"/>
      <c r="KP2525" s="64"/>
      <c r="KR2525" s="63"/>
      <c r="KV2525" s="1"/>
      <c r="KW2525" s="34"/>
      <c r="KY2525" s="35"/>
      <c r="LA2525" s="36"/>
      <c r="LC2525" s="37"/>
      <c r="LQ2525" s="1"/>
      <c r="LR2525" s="2"/>
      <c r="LT2525" s="7"/>
      <c r="MC2525" s="2"/>
      <c r="ME2525" s="7"/>
      <c r="MN2525" s="2"/>
      <c r="MP2525" s="7"/>
      <c r="MR2525" s="52"/>
      <c r="MT2525" s="53"/>
      <c r="MW2525" s="34"/>
      <c r="MY2525" s="35"/>
      <c r="NB2525" s="2"/>
      <c r="ND2525" s="7"/>
      <c r="NM2525" s="2"/>
      <c r="NO2525" s="7"/>
      <c r="NX2525" s="2"/>
      <c r="NZ2525" s="7"/>
      <c r="OB2525" s="52"/>
      <c r="OD2525" s="53"/>
      <c r="OG2525" s="36"/>
      <c r="OI2525" s="37"/>
      <c r="RD2525" s="2"/>
      <c r="RF2525" s="7"/>
      <c r="RO2525" s="2"/>
      <c r="RQ2525" s="7"/>
      <c r="RZ2525" s="2"/>
      <c r="SB2525" s="7"/>
      <c r="SD2525" s="52"/>
      <c r="SF2525" s="53"/>
      <c r="SI2525" s="34"/>
      <c r="SK2525" s="35"/>
      <c r="SN2525" s="2"/>
      <c r="SP2525" s="7"/>
      <c r="SY2525" s="2"/>
      <c r="TA2525" s="7"/>
      <c r="TJ2525" s="2"/>
      <c r="TL2525" s="7"/>
      <c r="TN2525" s="52"/>
      <c r="TP2525" s="53"/>
      <c r="TS2525" s="36"/>
      <c r="TU2525" s="37"/>
      <c r="VF2525" s="1"/>
      <c r="VT2525" s="1"/>
    </row>
    <row r="2526" spans="14:592" x14ac:dyDescent="0.3">
      <c r="N2526" s="1"/>
      <c r="O2526" s="34"/>
      <c r="Q2526" s="35"/>
      <c r="S2526" s="36"/>
      <c r="U2526" s="37"/>
      <c r="W2526" s="52"/>
      <c r="Y2526" s="53"/>
      <c r="AM2526" s="34"/>
      <c r="AO2526" s="35"/>
      <c r="AW2526" s="34"/>
      <c r="AY2526" s="35"/>
      <c r="BG2526" s="34"/>
      <c r="BI2526" s="35"/>
      <c r="BW2526" s="36"/>
      <c r="BY2526" s="37"/>
      <c r="CG2526" s="36"/>
      <c r="CI2526" s="37"/>
      <c r="CQ2526" s="36"/>
      <c r="CS2526" s="37"/>
      <c r="DG2526" s="52"/>
      <c r="DI2526" s="54"/>
      <c r="DQ2526" s="52"/>
      <c r="DS2526" s="54"/>
      <c r="EA2526" s="52"/>
      <c r="EC2526" s="54"/>
      <c r="FY2526" s="34"/>
      <c r="GA2526" s="35"/>
      <c r="GI2526" s="34"/>
      <c r="GK2526" s="35"/>
      <c r="GS2526" s="34"/>
      <c r="GU2526" s="35"/>
      <c r="HI2526" s="36"/>
      <c r="HK2526" s="37"/>
      <c r="HS2526" s="36"/>
      <c r="HU2526" s="37"/>
      <c r="IC2526" s="36"/>
      <c r="IE2526" s="37"/>
      <c r="IS2526" s="52"/>
      <c r="IU2526" s="54"/>
      <c r="JC2526" s="52"/>
      <c r="JE2526" s="54"/>
      <c r="JM2526" s="52"/>
      <c r="JO2526" s="54"/>
      <c r="KG2526" s="1"/>
      <c r="KH2526" s="67"/>
      <c r="KJ2526" s="66"/>
      <c r="KL2526" s="65"/>
      <c r="KN2526" s="53"/>
      <c r="KP2526" s="64"/>
      <c r="KR2526" s="63"/>
      <c r="KV2526" s="1"/>
      <c r="KW2526" s="34"/>
      <c r="KY2526" s="35"/>
      <c r="LA2526" s="36"/>
      <c r="LC2526" s="37"/>
      <c r="LQ2526" s="1"/>
      <c r="LR2526" s="2"/>
      <c r="LT2526" s="7"/>
      <c r="MC2526" s="2"/>
      <c r="ME2526" s="7"/>
      <c r="MN2526" s="2"/>
      <c r="MP2526" s="7"/>
      <c r="MR2526" s="52"/>
      <c r="MT2526" s="53"/>
      <c r="MW2526" s="34"/>
      <c r="MY2526" s="35"/>
      <c r="NB2526" s="2"/>
      <c r="ND2526" s="7"/>
      <c r="NM2526" s="2"/>
      <c r="NO2526" s="7"/>
      <c r="NX2526" s="2"/>
      <c r="NZ2526" s="7"/>
      <c r="OB2526" s="52"/>
      <c r="OD2526" s="53"/>
      <c r="OG2526" s="36"/>
      <c r="OI2526" s="37"/>
      <c r="PW2526" s="1"/>
      <c r="RD2526" s="2"/>
      <c r="RF2526" s="7"/>
      <c r="RO2526" s="2"/>
      <c r="RQ2526" s="7"/>
      <c r="RZ2526" s="2"/>
      <c r="SB2526" s="7"/>
      <c r="SD2526" s="52"/>
      <c r="SF2526" s="53"/>
      <c r="SI2526" s="34"/>
      <c r="SK2526" s="35"/>
      <c r="SN2526" s="2"/>
      <c r="SP2526" s="7"/>
      <c r="SY2526" s="2"/>
      <c r="TA2526" s="7"/>
      <c r="TJ2526" s="2"/>
      <c r="TL2526" s="7"/>
      <c r="TN2526" s="52"/>
      <c r="TP2526" s="53"/>
      <c r="TS2526" s="36"/>
      <c r="TU2526" s="37"/>
      <c r="VF2526" s="1"/>
      <c r="VT2526" s="1"/>
    </row>
    <row r="2527" spans="14:592" x14ac:dyDescent="0.3">
      <c r="N2527" s="1"/>
      <c r="O2527" s="34"/>
      <c r="Q2527" s="35"/>
      <c r="S2527" s="36"/>
      <c r="U2527" s="37"/>
      <c r="W2527" s="52"/>
      <c r="Y2527" s="53"/>
      <c r="AM2527" s="34"/>
      <c r="AO2527" s="35"/>
      <c r="AW2527" s="34"/>
      <c r="AY2527" s="35"/>
      <c r="BG2527" s="34"/>
      <c r="BI2527" s="35"/>
      <c r="BW2527" s="36"/>
      <c r="BY2527" s="37"/>
      <c r="CG2527" s="36"/>
      <c r="CI2527" s="37"/>
      <c r="CQ2527" s="36"/>
      <c r="CS2527" s="37"/>
      <c r="DG2527" s="52"/>
      <c r="DI2527" s="54"/>
      <c r="DQ2527" s="52"/>
      <c r="DS2527" s="54"/>
      <c r="EA2527" s="52"/>
      <c r="EC2527" s="54"/>
      <c r="FY2527" s="34"/>
      <c r="GA2527" s="35"/>
      <c r="GI2527" s="34"/>
      <c r="GK2527" s="35"/>
      <c r="GS2527" s="34"/>
      <c r="GU2527" s="35"/>
      <c r="HI2527" s="36"/>
      <c r="HK2527" s="37"/>
      <c r="HS2527" s="36"/>
      <c r="HU2527" s="37"/>
      <c r="IC2527" s="36"/>
      <c r="IE2527" s="37"/>
      <c r="IS2527" s="52"/>
      <c r="IU2527" s="54"/>
      <c r="JC2527" s="52"/>
      <c r="JE2527" s="54"/>
      <c r="JM2527" s="52"/>
      <c r="JO2527" s="54"/>
      <c r="KG2527" s="1"/>
      <c r="KH2527" s="67"/>
      <c r="KJ2527" s="66"/>
      <c r="KL2527" s="65"/>
      <c r="KN2527" s="53"/>
      <c r="KP2527" s="64"/>
      <c r="KR2527" s="63"/>
      <c r="KV2527" s="1"/>
      <c r="KW2527" s="34"/>
      <c r="KY2527" s="35"/>
      <c r="LA2527" s="36"/>
      <c r="LC2527" s="37"/>
      <c r="LQ2527" s="1"/>
      <c r="LR2527" s="2"/>
      <c r="LT2527" s="7"/>
      <c r="MC2527" s="2"/>
      <c r="ME2527" s="7"/>
      <c r="MN2527" s="2"/>
      <c r="MP2527" s="7"/>
      <c r="MR2527" s="52"/>
      <c r="MT2527" s="53"/>
      <c r="MU2527" s="53"/>
      <c r="MV2527" s="53"/>
      <c r="MW2527" s="53"/>
      <c r="MX2527" s="53"/>
      <c r="MY2527" s="53"/>
      <c r="MZ2527" s="53"/>
      <c r="NA2527" s="53"/>
      <c r="NB2527" s="2"/>
      <c r="NC2527" s="53"/>
      <c r="ND2527" s="7"/>
      <c r="NE2527" s="53"/>
      <c r="NF2527" s="53"/>
      <c r="NG2527" s="53"/>
      <c r="NH2527" s="53"/>
      <c r="NI2527" s="53"/>
      <c r="NJ2527" s="53"/>
      <c r="NK2527" s="53"/>
      <c r="NL2527" s="53"/>
      <c r="NM2527" s="2"/>
      <c r="NN2527" s="53"/>
      <c r="NO2527" s="7"/>
      <c r="NP2527" s="53"/>
      <c r="NQ2527" s="53"/>
      <c r="NR2527" s="53"/>
      <c r="NS2527" s="53"/>
      <c r="NT2527" s="53"/>
      <c r="NU2527" s="53"/>
      <c r="NV2527" s="53"/>
      <c r="NW2527" s="53"/>
      <c r="NX2527" s="2"/>
      <c r="NY2527" s="53"/>
      <c r="NZ2527" s="7"/>
      <c r="OA2527" s="53"/>
      <c r="OB2527" s="52"/>
      <c r="OC2527" s="53"/>
      <c r="OD2527" s="53"/>
      <c r="OE2527" s="53"/>
      <c r="OF2527" s="54"/>
      <c r="OG2527" s="54"/>
      <c r="OH2527" s="54"/>
      <c r="OI2527" s="54"/>
      <c r="OJ2527" s="54"/>
      <c r="OK2527" s="54"/>
      <c r="OL2527" s="54"/>
      <c r="OM2527" s="54"/>
      <c r="ON2527" s="54"/>
      <c r="OO2527" s="54"/>
      <c r="OP2527" s="54"/>
      <c r="OQ2527" s="54"/>
      <c r="OR2527" s="54"/>
      <c r="OS2527" s="54"/>
      <c r="OT2527" s="54"/>
      <c r="OU2527" s="54"/>
      <c r="OV2527" s="54"/>
      <c r="OW2527" s="54"/>
      <c r="OX2527" s="54"/>
      <c r="OY2527" s="54"/>
      <c r="OZ2527" s="54"/>
      <c r="PA2527" s="54"/>
      <c r="PB2527" s="54"/>
      <c r="PC2527" s="54"/>
      <c r="PD2527" s="54"/>
      <c r="PE2527" s="54"/>
      <c r="PF2527" s="54"/>
      <c r="PG2527" s="54"/>
      <c r="PH2527" s="54"/>
      <c r="PI2527" s="54"/>
      <c r="PJ2527" s="54"/>
      <c r="PK2527" s="54"/>
      <c r="PL2527" s="54"/>
      <c r="PM2527" s="54"/>
      <c r="PN2527" s="53"/>
      <c r="PO2527" s="53"/>
      <c r="PP2527" s="53"/>
      <c r="PQ2527" s="53"/>
      <c r="PR2527" s="53"/>
      <c r="PS2527" s="53"/>
      <c r="RD2527" s="2"/>
      <c r="RF2527" s="7"/>
      <c r="RO2527" s="2"/>
      <c r="RQ2527" s="7"/>
      <c r="RZ2527" s="2"/>
      <c r="SB2527" s="7"/>
      <c r="SD2527" s="52"/>
      <c r="SF2527" s="53"/>
      <c r="SG2527" s="53"/>
      <c r="SH2527" s="53"/>
      <c r="SI2527" s="53"/>
      <c r="SJ2527" s="53"/>
      <c r="SK2527" s="53"/>
      <c r="SL2527" s="53"/>
      <c r="SM2527" s="53"/>
      <c r="SN2527" s="2"/>
      <c r="SO2527" s="53"/>
      <c r="SP2527" s="7"/>
      <c r="SQ2527" s="53"/>
      <c r="SR2527" s="53"/>
      <c r="SS2527" s="53"/>
      <c r="ST2527" s="53"/>
      <c r="SU2527" s="53"/>
      <c r="SV2527" s="53"/>
      <c r="SW2527" s="53"/>
      <c r="SX2527" s="53"/>
      <c r="SY2527" s="2"/>
      <c r="SZ2527" s="53"/>
      <c r="TA2527" s="7"/>
      <c r="TB2527" s="53"/>
      <c r="TC2527" s="53"/>
      <c r="TD2527" s="53"/>
      <c r="TE2527" s="53"/>
      <c r="TF2527" s="53"/>
      <c r="TG2527" s="53"/>
      <c r="TH2527" s="53"/>
      <c r="TI2527" s="53"/>
      <c r="TJ2527" s="2"/>
      <c r="TK2527" s="53"/>
      <c r="TL2527" s="7"/>
      <c r="TM2527" s="53"/>
      <c r="TN2527" s="52"/>
      <c r="TO2527" s="53"/>
      <c r="TP2527" s="53"/>
      <c r="TQ2527" s="53"/>
      <c r="TR2527" s="54"/>
      <c r="TS2527" s="54"/>
      <c r="TT2527" s="54"/>
      <c r="TU2527" s="54"/>
      <c r="TV2527" s="54"/>
      <c r="TW2527" s="54"/>
      <c r="TX2527" s="54"/>
      <c r="TY2527" s="54"/>
      <c r="TZ2527" s="54"/>
      <c r="UA2527" s="54"/>
      <c r="UB2527" s="54"/>
      <c r="UC2527" s="54"/>
      <c r="UD2527" s="54"/>
      <c r="UE2527" s="54"/>
      <c r="UF2527" s="54"/>
      <c r="UG2527" s="54"/>
      <c r="UH2527" s="54"/>
      <c r="UI2527" s="54"/>
      <c r="UJ2527" s="54"/>
      <c r="UK2527" s="54"/>
      <c r="UL2527" s="54"/>
      <c r="UM2527" s="54"/>
      <c r="UN2527" s="54"/>
      <c r="UO2527" s="54"/>
      <c r="UP2527" s="54"/>
      <c r="UQ2527" s="54"/>
      <c r="UR2527" s="54"/>
      <c r="US2527" s="54"/>
      <c r="UT2527" s="54"/>
      <c r="UU2527" s="54"/>
      <c r="UV2527" s="54"/>
      <c r="UW2527" s="54"/>
      <c r="UX2527" s="54"/>
      <c r="UY2527" s="54"/>
      <c r="UZ2527" s="53"/>
      <c r="VA2527" s="53"/>
      <c r="VB2527" s="53"/>
      <c r="VC2527" s="53"/>
      <c r="VD2527" s="53"/>
      <c r="VE2527" s="53"/>
      <c r="VF2527" s="1"/>
      <c r="VT2527" s="1"/>
    </row>
    <row r="2528" spans="14:592" x14ac:dyDescent="0.3">
      <c r="N2528" s="1"/>
      <c r="O2528" s="34"/>
      <c r="Q2528" s="35"/>
      <c r="S2528" s="36"/>
      <c r="U2528" s="37"/>
      <c r="W2528" s="52"/>
      <c r="Y2528" s="53"/>
      <c r="AM2528" s="34"/>
      <c r="AO2528" s="35"/>
      <c r="AW2528" s="34"/>
      <c r="AY2528" s="35"/>
      <c r="BG2528" s="34"/>
      <c r="BI2528" s="35"/>
      <c r="BW2528" s="36"/>
      <c r="BY2528" s="37"/>
      <c r="CG2528" s="36"/>
      <c r="CI2528" s="37"/>
      <c r="CQ2528" s="36"/>
      <c r="CS2528" s="37"/>
      <c r="DG2528" s="52"/>
      <c r="DI2528" s="54"/>
      <c r="DQ2528" s="52"/>
      <c r="DS2528" s="54"/>
      <c r="EA2528" s="52"/>
      <c r="EC2528" s="54"/>
      <c r="FY2528" s="34"/>
      <c r="GA2528" s="35"/>
      <c r="GI2528" s="34"/>
      <c r="GK2528" s="35"/>
      <c r="GS2528" s="34"/>
      <c r="GU2528" s="35"/>
      <c r="HI2528" s="36"/>
      <c r="HK2528" s="37"/>
      <c r="HS2528" s="36"/>
      <c r="HU2528" s="37"/>
      <c r="IC2528" s="36"/>
      <c r="IE2528" s="37"/>
      <c r="IS2528" s="52"/>
      <c r="IU2528" s="54"/>
      <c r="JC2528" s="52"/>
      <c r="JE2528" s="54"/>
      <c r="JM2528" s="52"/>
      <c r="JO2528" s="54"/>
      <c r="KG2528" s="1"/>
      <c r="KH2528" s="67"/>
      <c r="KJ2528" s="66"/>
      <c r="KL2528" s="65"/>
      <c r="KN2528" s="53"/>
      <c r="KP2528" s="64"/>
      <c r="KR2528" s="63"/>
      <c r="KV2528" s="1"/>
      <c r="KW2528" s="34"/>
      <c r="KY2528" s="35"/>
      <c r="LA2528" s="36"/>
      <c r="LC2528" s="37"/>
      <c r="LQ2528" s="1"/>
      <c r="LR2528" s="2"/>
      <c r="LT2528" s="7"/>
      <c r="MC2528" s="2"/>
      <c r="ME2528" s="7"/>
      <c r="MN2528" s="2"/>
      <c r="MP2528" s="7"/>
      <c r="MR2528" s="52"/>
      <c r="MW2528" s="34"/>
      <c r="MY2528" s="35"/>
      <c r="NB2528" s="2"/>
      <c r="ND2528" s="7"/>
      <c r="NM2528" s="2"/>
      <c r="NO2528" s="7"/>
      <c r="NX2528" s="2"/>
      <c r="NZ2528" s="7"/>
      <c r="OB2528" s="52"/>
      <c r="OG2528" s="36"/>
      <c r="OI2528" s="37"/>
      <c r="PS2528" s="53"/>
      <c r="PW2528" s="1"/>
      <c r="RD2528" s="2"/>
      <c r="RF2528" s="7"/>
      <c r="RO2528" s="2"/>
      <c r="RQ2528" s="7"/>
      <c r="RZ2528" s="2"/>
      <c r="SB2528" s="7"/>
      <c r="SD2528" s="52"/>
      <c r="SI2528" s="34"/>
      <c r="SK2528" s="35"/>
      <c r="SN2528" s="2"/>
      <c r="SP2528" s="7"/>
      <c r="SY2528" s="2"/>
      <c r="TA2528" s="7"/>
      <c r="TJ2528" s="2"/>
      <c r="TL2528" s="7"/>
      <c r="TN2528" s="52"/>
      <c r="TS2528" s="36"/>
      <c r="TU2528" s="37"/>
      <c r="VE2528" s="53"/>
      <c r="VF2528" s="1"/>
      <c r="VT2528" s="1"/>
    </row>
    <row r="2529" spans="14:592" x14ac:dyDescent="0.3">
      <c r="N2529" s="1"/>
      <c r="O2529" s="34"/>
      <c r="Q2529" s="35"/>
      <c r="S2529" s="36"/>
      <c r="U2529" s="37"/>
      <c r="W2529" s="52"/>
      <c r="Y2529" s="53"/>
      <c r="AM2529" s="34"/>
      <c r="AO2529" s="35"/>
      <c r="AW2529" s="34"/>
      <c r="AY2529" s="35"/>
      <c r="BG2529" s="34"/>
      <c r="BI2529" s="35"/>
      <c r="BW2529" s="36"/>
      <c r="BY2529" s="37"/>
      <c r="CG2529" s="36"/>
      <c r="CI2529" s="37"/>
      <c r="CQ2529" s="36"/>
      <c r="CS2529" s="37"/>
      <c r="DG2529" s="52"/>
      <c r="DI2529" s="54"/>
      <c r="DQ2529" s="52"/>
      <c r="DS2529" s="54"/>
      <c r="EA2529" s="52"/>
      <c r="EC2529" s="54"/>
      <c r="FY2529" s="34"/>
      <c r="GA2529" s="35"/>
      <c r="GI2529" s="34"/>
      <c r="GK2529" s="35"/>
      <c r="GS2529" s="34"/>
      <c r="GU2529" s="35"/>
      <c r="HI2529" s="36"/>
      <c r="HK2529" s="37"/>
      <c r="HS2529" s="36"/>
      <c r="HU2529" s="37"/>
      <c r="IC2529" s="36"/>
      <c r="IE2529" s="37"/>
      <c r="IS2529" s="52"/>
      <c r="IU2529" s="54"/>
      <c r="JC2529" s="52"/>
      <c r="JE2529" s="54"/>
      <c r="JM2529" s="52"/>
      <c r="JO2529" s="54"/>
      <c r="KG2529" s="1"/>
      <c r="KH2529" s="67"/>
      <c r="KJ2529" s="66"/>
      <c r="KL2529" s="65"/>
      <c r="KN2529" s="53"/>
      <c r="KP2529" s="64"/>
      <c r="KR2529" s="63"/>
      <c r="KV2529" s="1"/>
      <c r="KW2529" s="34"/>
      <c r="KY2529" s="35"/>
      <c r="LA2529" s="36"/>
      <c r="LC2529" s="37"/>
      <c r="LQ2529" s="1"/>
      <c r="LR2529" s="2"/>
      <c r="LT2529" s="7"/>
      <c r="MC2529" s="2"/>
      <c r="ME2529" s="7"/>
      <c r="MN2529" s="2"/>
      <c r="MP2529" s="7"/>
      <c r="MR2529" s="52"/>
      <c r="MS2529" s="52"/>
      <c r="MT2529" s="52"/>
      <c r="MU2529" s="52"/>
      <c r="MV2529" s="52"/>
      <c r="MW2529" s="52"/>
      <c r="MX2529" s="52"/>
      <c r="MY2529" s="52"/>
      <c r="MZ2529" s="52"/>
      <c r="NA2529" s="52"/>
      <c r="NB2529" s="2"/>
      <c r="NC2529" s="52"/>
      <c r="ND2529" s="7"/>
      <c r="NE2529" s="52"/>
      <c r="NF2529" s="52"/>
      <c r="NG2529" s="52"/>
      <c r="NH2529" s="52"/>
      <c r="NI2529" s="52"/>
      <c r="NJ2529" s="52"/>
      <c r="NK2529" s="52"/>
      <c r="NL2529" s="52"/>
      <c r="NM2529" s="2"/>
      <c r="NN2529" s="52"/>
      <c r="NO2529" s="7"/>
      <c r="NP2529" s="52"/>
      <c r="NQ2529" s="52"/>
      <c r="NR2529" s="52"/>
      <c r="NS2529" s="52"/>
      <c r="NT2529" s="52"/>
      <c r="NU2529" s="52"/>
      <c r="NV2529" s="52"/>
      <c r="NW2529" s="52"/>
      <c r="NX2529" s="2"/>
      <c r="NY2529" s="52"/>
      <c r="NZ2529" s="7"/>
      <c r="OA2529" s="52"/>
      <c r="OB2529" s="52"/>
      <c r="OC2529" s="52"/>
      <c r="OD2529" s="52"/>
      <c r="OE2529" s="52"/>
      <c r="OF2529" s="52"/>
      <c r="OG2529" s="52"/>
      <c r="OH2529" s="52"/>
      <c r="OI2529" s="52"/>
      <c r="OJ2529" s="52"/>
      <c r="OK2529" s="52"/>
      <c r="OL2529" s="52"/>
      <c r="OM2529" s="52"/>
      <c r="ON2529" s="52"/>
      <c r="OO2529" s="52"/>
      <c r="OP2529" s="52"/>
      <c r="OQ2529" s="52"/>
      <c r="OR2529" s="52"/>
      <c r="OS2529" s="52"/>
      <c r="OT2529" s="52"/>
      <c r="OU2529" s="52"/>
      <c r="OV2529" s="52"/>
      <c r="OW2529" s="52"/>
      <c r="OX2529" s="52"/>
      <c r="OY2529" s="52"/>
      <c r="OZ2529" s="52"/>
      <c r="PA2529" s="52"/>
      <c r="PB2529" s="52"/>
      <c r="PC2529" s="52"/>
      <c r="PD2529" s="52"/>
      <c r="PE2529" s="52"/>
      <c r="PF2529" s="52"/>
      <c r="PG2529" s="52"/>
      <c r="PH2529" s="52"/>
      <c r="PI2529" s="52"/>
      <c r="PJ2529" s="52"/>
      <c r="PK2529" s="52"/>
      <c r="PL2529" s="52"/>
      <c r="PM2529" s="52"/>
      <c r="PN2529" s="52"/>
      <c r="PO2529" s="52"/>
      <c r="PP2529" s="52"/>
      <c r="PQ2529" s="52"/>
      <c r="PS2529" s="53"/>
      <c r="RD2529" s="2"/>
      <c r="RF2529" s="7"/>
      <c r="RO2529" s="2"/>
      <c r="RQ2529" s="7"/>
      <c r="RZ2529" s="2"/>
      <c r="SB2529" s="7"/>
      <c r="SD2529" s="52"/>
      <c r="SE2529" s="52"/>
      <c r="SF2529" s="52"/>
      <c r="SG2529" s="52"/>
      <c r="SH2529" s="52"/>
      <c r="SI2529" s="52"/>
      <c r="SJ2529" s="52"/>
      <c r="SK2529" s="52"/>
      <c r="SL2529" s="52"/>
      <c r="SM2529" s="52"/>
      <c r="SN2529" s="2"/>
      <c r="SO2529" s="52"/>
      <c r="SP2529" s="7"/>
      <c r="SQ2529" s="52"/>
      <c r="SR2529" s="52"/>
      <c r="SS2529" s="52"/>
      <c r="ST2529" s="52"/>
      <c r="SU2529" s="52"/>
      <c r="SV2529" s="52"/>
      <c r="SW2529" s="52"/>
      <c r="SX2529" s="52"/>
      <c r="SY2529" s="2"/>
      <c r="SZ2529" s="52"/>
      <c r="TA2529" s="7"/>
      <c r="TB2529" s="52"/>
      <c r="TC2529" s="52"/>
      <c r="TD2529" s="52"/>
      <c r="TE2529" s="52"/>
      <c r="TF2529" s="52"/>
      <c r="TG2529" s="52"/>
      <c r="TH2529" s="52"/>
      <c r="TI2529" s="52"/>
      <c r="TJ2529" s="2"/>
      <c r="TK2529" s="52"/>
      <c r="TL2529" s="7"/>
      <c r="TM2529" s="52"/>
      <c r="TN2529" s="52"/>
      <c r="TO2529" s="52"/>
      <c r="TP2529" s="52"/>
      <c r="TQ2529" s="52"/>
      <c r="TR2529" s="52"/>
      <c r="TS2529" s="52"/>
      <c r="TT2529" s="52"/>
      <c r="TU2529" s="52"/>
      <c r="TV2529" s="52"/>
      <c r="TW2529" s="52"/>
      <c r="TX2529" s="52"/>
      <c r="TY2529" s="52"/>
      <c r="TZ2529" s="52"/>
      <c r="UA2529" s="52"/>
      <c r="UB2529" s="52"/>
      <c r="UC2529" s="52"/>
      <c r="UD2529" s="52"/>
      <c r="UE2529" s="52"/>
      <c r="UF2529" s="52"/>
      <c r="UG2529" s="52"/>
      <c r="UH2529" s="52"/>
      <c r="UI2529" s="52"/>
      <c r="UJ2529" s="52"/>
      <c r="UK2529" s="52"/>
      <c r="UL2529" s="52"/>
      <c r="UM2529" s="52"/>
      <c r="UN2529" s="52"/>
      <c r="UO2529" s="52"/>
      <c r="UP2529" s="52"/>
      <c r="UQ2529" s="52"/>
      <c r="UR2529" s="52"/>
      <c r="US2529" s="52"/>
      <c r="UT2529" s="52"/>
      <c r="UU2529" s="52"/>
      <c r="UV2529" s="52"/>
      <c r="UW2529" s="52"/>
      <c r="UX2529" s="52"/>
      <c r="UY2529" s="52"/>
      <c r="UZ2529" s="52"/>
      <c r="VA2529" s="52"/>
      <c r="VB2529" s="52"/>
      <c r="VC2529" s="52"/>
      <c r="VE2529" s="53"/>
      <c r="VF2529" s="1"/>
      <c r="VT2529" s="1"/>
    </row>
    <row r="2530" spans="14:592" x14ac:dyDescent="0.3">
      <c r="N2530" s="1"/>
      <c r="O2530" s="34"/>
      <c r="Q2530" s="35"/>
      <c r="S2530" s="36"/>
      <c r="U2530" s="37"/>
      <c r="W2530" s="52"/>
      <c r="Y2530" s="53"/>
      <c r="AM2530" s="34"/>
      <c r="AO2530" s="35"/>
      <c r="AW2530" s="34"/>
      <c r="AY2530" s="35"/>
      <c r="BG2530" s="34"/>
      <c r="BI2530" s="35"/>
      <c r="BW2530" s="36"/>
      <c r="BY2530" s="37"/>
      <c r="CG2530" s="36"/>
      <c r="CI2530" s="37"/>
      <c r="CQ2530" s="36"/>
      <c r="CS2530" s="37"/>
      <c r="DG2530" s="52"/>
      <c r="DI2530" s="54"/>
      <c r="DQ2530" s="52"/>
      <c r="DS2530" s="54"/>
      <c r="EA2530" s="52"/>
      <c r="EC2530" s="54"/>
      <c r="FY2530" s="34"/>
      <c r="GA2530" s="35"/>
      <c r="GI2530" s="34"/>
      <c r="GK2530" s="35"/>
      <c r="GS2530" s="34"/>
      <c r="GU2530" s="35"/>
      <c r="HI2530" s="36"/>
      <c r="HK2530" s="37"/>
      <c r="HS2530" s="36"/>
      <c r="HU2530" s="37"/>
      <c r="IC2530" s="36"/>
      <c r="IE2530" s="37"/>
      <c r="IS2530" s="52"/>
      <c r="IU2530" s="54"/>
      <c r="JC2530" s="52"/>
      <c r="JE2530" s="54"/>
      <c r="JM2530" s="52"/>
      <c r="JO2530" s="54"/>
      <c r="KG2530" s="1"/>
      <c r="KH2530" s="67"/>
      <c r="KJ2530" s="66"/>
      <c r="KL2530" s="65"/>
      <c r="KN2530" s="53"/>
      <c r="KP2530" s="64"/>
      <c r="KR2530" s="63"/>
      <c r="KV2530" s="1"/>
      <c r="KW2530" s="34"/>
      <c r="KY2530" s="35"/>
      <c r="LA2530" s="36"/>
      <c r="LC2530" s="37"/>
      <c r="LQ2530" s="1"/>
      <c r="LR2530" s="2"/>
      <c r="LT2530" s="7"/>
      <c r="MC2530" s="2"/>
      <c r="ME2530" s="7"/>
      <c r="MN2530" s="2"/>
      <c r="MP2530" s="7"/>
      <c r="MW2530" s="34"/>
      <c r="MY2530" s="35"/>
      <c r="NB2530" s="2"/>
      <c r="ND2530" s="7"/>
      <c r="NM2530" s="2"/>
      <c r="NO2530" s="7"/>
      <c r="NX2530" s="2"/>
      <c r="NZ2530" s="7"/>
      <c r="OG2530" s="36"/>
      <c r="OI2530" s="37"/>
      <c r="PQ2530" s="52"/>
      <c r="PS2530" s="53"/>
      <c r="PW2530" s="1"/>
      <c r="RD2530" s="2"/>
      <c r="RF2530" s="7"/>
      <c r="RO2530" s="2"/>
      <c r="RQ2530" s="7"/>
      <c r="RZ2530" s="2"/>
      <c r="SB2530" s="7"/>
      <c r="SI2530" s="34"/>
      <c r="SK2530" s="35"/>
      <c r="SN2530" s="2"/>
      <c r="SP2530" s="7"/>
      <c r="SY2530" s="2"/>
      <c r="TA2530" s="7"/>
      <c r="TJ2530" s="2"/>
      <c r="TL2530" s="7"/>
      <c r="TS2530" s="36"/>
      <c r="TU2530" s="37"/>
      <c r="VC2530" s="52"/>
      <c r="VE2530" s="53"/>
      <c r="VF2530" s="1"/>
      <c r="VT2530" s="1"/>
    </row>
    <row r="2531" spans="14:592" x14ac:dyDescent="0.3">
      <c r="N2531" s="1"/>
      <c r="O2531" s="34"/>
      <c r="Q2531" s="35"/>
      <c r="S2531" s="36"/>
      <c r="U2531" s="37"/>
      <c r="W2531" s="52"/>
      <c r="Y2531" s="53"/>
      <c r="Z2531" s="53"/>
      <c r="AA2531" s="53"/>
      <c r="AB2531" s="53"/>
      <c r="AC2531" s="53"/>
      <c r="AD2531" s="53"/>
      <c r="AE2531" s="53"/>
      <c r="AF2531" s="53"/>
      <c r="AG2531" s="53"/>
      <c r="AH2531" s="53"/>
      <c r="AI2531" s="53"/>
      <c r="AJ2531" s="53"/>
      <c r="AK2531" s="53"/>
      <c r="AL2531" s="53"/>
      <c r="AM2531" s="34"/>
      <c r="AN2531" s="53"/>
      <c r="AO2531" s="35"/>
      <c r="AP2531" s="53"/>
      <c r="AQ2531" s="53"/>
      <c r="AR2531" s="53"/>
      <c r="AS2531" s="53"/>
      <c r="AT2531" s="53"/>
      <c r="AU2531" s="53"/>
      <c r="AV2531" s="53"/>
      <c r="AW2531" s="34"/>
      <c r="AX2531" s="53"/>
      <c r="AY2531" s="35"/>
      <c r="AZ2531" s="53"/>
      <c r="BA2531" s="53"/>
      <c r="BB2531" s="53"/>
      <c r="BC2531" s="53"/>
      <c r="BD2531" s="53"/>
      <c r="BE2531" s="53"/>
      <c r="BF2531" s="53"/>
      <c r="BG2531" s="34"/>
      <c r="BH2531" s="53"/>
      <c r="BI2531" s="35"/>
      <c r="BJ2531" s="53"/>
      <c r="BK2531" s="53"/>
      <c r="BL2531" s="53"/>
      <c r="BM2531" s="53"/>
      <c r="BN2531" s="53"/>
      <c r="BO2531" s="53"/>
      <c r="BP2531" s="53"/>
      <c r="BQ2531" s="53"/>
      <c r="BR2531" s="53"/>
      <c r="BS2531" s="53"/>
      <c r="BT2531" s="53"/>
      <c r="BU2531" s="53"/>
      <c r="BV2531" s="53"/>
      <c r="BW2531" s="36"/>
      <c r="BX2531" s="53"/>
      <c r="BY2531" s="37"/>
      <c r="BZ2531" s="53"/>
      <c r="CA2531" s="53"/>
      <c r="CB2531" s="53"/>
      <c r="CC2531" s="53"/>
      <c r="CD2531" s="53"/>
      <c r="CE2531" s="53"/>
      <c r="CF2531" s="53"/>
      <c r="CG2531" s="36"/>
      <c r="CH2531" s="53"/>
      <c r="CI2531" s="37"/>
      <c r="CJ2531" s="53"/>
      <c r="CK2531" s="53"/>
      <c r="CL2531" s="53"/>
      <c r="CM2531" s="53"/>
      <c r="CN2531" s="53"/>
      <c r="CO2531" s="53"/>
      <c r="CP2531" s="53"/>
      <c r="CQ2531" s="36"/>
      <c r="CR2531" s="53"/>
      <c r="CS2531" s="37"/>
      <c r="CT2531" s="53"/>
      <c r="CU2531" s="53"/>
      <c r="CV2531" s="53"/>
      <c r="CW2531" s="53"/>
      <c r="CX2531" s="53"/>
      <c r="CY2531" s="53"/>
      <c r="CZ2531" s="53"/>
      <c r="DA2531" s="53"/>
      <c r="DB2531" s="53"/>
      <c r="DC2531" s="53"/>
      <c r="DD2531" s="53"/>
      <c r="DE2531" s="53"/>
      <c r="DF2531" s="53"/>
      <c r="DG2531" s="52"/>
      <c r="DH2531" s="53"/>
      <c r="DI2531" s="54"/>
      <c r="DJ2531" s="54"/>
      <c r="DK2531" s="54"/>
      <c r="DL2531" s="54"/>
      <c r="DM2531" s="54"/>
      <c r="DN2531" s="54"/>
      <c r="DO2531" s="54"/>
      <c r="DP2531" s="54"/>
      <c r="DQ2531" s="52"/>
      <c r="DR2531" s="54"/>
      <c r="DS2531" s="54"/>
      <c r="DT2531" s="54"/>
      <c r="DU2531" s="54"/>
      <c r="DV2531" s="54"/>
      <c r="DW2531" s="54"/>
      <c r="DX2531" s="54"/>
      <c r="DY2531" s="54"/>
      <c r="DZ2531" s="54"/>
      <c r="EA2531" s="52"/>
      <c r="EB2531" s="54"/>
      <c r="EC2531" s="54"/>
      <c r="ED2531" s="54"/>
      <c r="EE2531" s="54"/>
      <c r="EF2531" s="54"/>
      <c r="EG2531" s="54"/>
      <c r="EH2531" s="54"/>
      <c r="EI2531" s="54"/>
      <c r="EJ2531" s="54"/>
      <c r="EK2531" s="54"/>
      <c r="EL2531" s="54"/>
      <c r="EM2531" s="54"/>
      <c r="EN2531" s="54"/>
      <c r="EO2531" s="54"/>
      <c r="EP2531" s="54"/>
      <c r="EQ2531" s="54"/>
      <c r="ER2531" s="54"/>
      <c r="ES2531" s="54"/>
      <c r="ET2531" s="54"/>
      <c r="EU2531" s="54"/>
      <c r="EV2531" s="54"/>
      <c r="EW2531" s="54"/>
      <c r="EX2531" s="54"/>
      <c r="EY2531" s="54"/>
      <c r="EZ2531" s="54"/>
      <c r="FA2531" s="54"/>
      <c r="FB2531" s="54"/>
      <c r="FC2531" s="54"/>
      <c r="FD2531" s="54"/>
      <c r="FE2531" s="54"/>
      <c r="FF2531" s="54"/>
      <c r="FG2531" s="54"/>
      <c r="FH2531" s="54"/>
      <c r="FI2531" s="54"/>
      <c r="FJ2531" s="54"/>
      <c r="FK2531" s="54"/>
      <c r="FL2531" s="54"/>
      <c r="FM2531" s="54"/>
      <c r="FN2531" s="54"/>
      <c r="FO2531" s="54"/>
      <c r="FP2531" s="54"/>
      <c r="FQ2531" s="54"/>
      <c r="FR2531" s="54"/>
      <c r="FS2531" s="54"/>
      <c r="FT2531" s="54"/>
      <c r="FU2531" s="54"/>
      <c r="FV2531" s="54"/>
      <c r="FW2531" s="54"/>
      <c r="FX2531" s="54"/>
      <c r="FY2531" s="34"/>
      <c r="FZ2531" s="54"/>
      <c r="GA2531" s="35"/>
      <c r="GB2531" s="54"/>
      <c r="GC2531" s="54"/>
      <c r="GD2531" s="54"/>
      <c r="GE2531" s="54"/>
      <c r="GF2531" s="54"/>
      <c r="GG2531" s="54"/>
      <c r="GH2531" s="54"/>
      <c r="GI2531" s="34"/>
      <c r="GJ2531" s="54"/>
      <c r="GK2531" s="35"/>
      <c r="GL2531" s="54"/>
      <c r="GM2531" s="54"/>
      <c r="GN2531" s="54"/>
      <c r="GO2531" s="54"/>
      <c r="GP2531" s="54"/>
      <c r="GQ2531" s="54"/>
      <c r="GR2531" s="54"/>
      <c r="GS2531" s="34"/>
      <c r="GT2531" s="54"/>
      <c r="GU2531" s="35"/>
      <c r="GV2531" s="54"/>
      <c r="GW2531" s="54"/>
      <c r="GX2531" s="54"/>
      <c r="GY2531" s="54"/>
      <c r="GZ2531" s="54"/>
      <c r="HA2531" s="54"/>
      <c r="HB2531" s="54"/>
      <c r="HC2531" s="54"/>
      <c r="HD2531" s="54"/>
      <c r="HE2531" s="54"/>
      <c r="HF2531" s="54"/>
      <c r="HG2531" s="54"/>
      <c r="HH2531" s="54"/>
      <c r="HI2531" s="36"/>
      <c r="HJ2531" s="54"/>
      <c r="HK2531" s="37"/>
      <c r="HL2531" s="54"/>
      <c r="HM2531" s="54"/>
      <c r="HN2531" s="54"/>
      <c r="HO2531" s="54"/>
      <c r="HP2531" s="54"/>
      <c r="HQ2531" s="54"/>
      <c r="HR2531" s="54"/>
      <c r="HS2531" s="36"/>
      <c r="HT2531" s="54"/>
      <c r="HU2531" s="37"/>
      <c r="HV2531" s="54"/>
      <c r="HW2531" s="54"/>
      <c r="HX2531" s="54"/>
      <c r="HY2531" s="54"/>
      <c r="HZ2531" s="54"/>
      <c r="IA2531" s="54"/>
      <c r="IB2531" s="54"/>
      <c r="IC2531" s="36"/>
      <c r="ID2531" s="54"/>
      <c r="IE2531" s="37"/>
      <c r="IF2531" s="54"/>
      <c r="IG2531" s="54"/>
      <c r="IH2531" s="54"/>
      <c r="II2531" s="54"/>
      <c r="IJ2531" s="54"/>
      <c r="IK2531" s="54"/>
      <c r="IL2531" s="54"/>
      <c r="IM2531" s="54"/>
      <c r="IN2531" s="54"/>
      <c r="IO2531" s="54"/>
      <c r="IP2531" s="54"/>
      <c r="IQ2531" s="54"/>
      <c r="IR2531" s="54"/>
      <c r="IS2531" s="52"/>
      <c r="IT2531" s="54"/>
      <c r="IU2531" s="54"/>
      <c r="IV2531" s="54"/>
      <c r="IW2531" s="54"/>
      <c r="IX2531" s="54"/>
      <c r="IY2531" s="54"/>
      <c r="IZ2531" s="54"/>
      <c r="JA2531" s="54"/>
      <c r="JB2531" s="54"/>
      <c r="JC2531" s="52"/>
      <c r="JD2531" s="54"/>
      <c r="JE2531" s="54"/>
      <c r="JF2531" s="54"/>
      <c r="JG2531" s="54"/>
      <c r="JH2531" s="54"/>
      <c r="JI2531" s="54"/>
      <c r="JJ2531" s="54"/>
      <c r="JK2531" s="54"/>
      <c r="JL2531" s="54"/>
      <c r="JM2531" s="52"/>
      <c r="JN2531" s="54"/>
      <c r="JO2531" s="54"/>
      <c r="KG2531" s="1"/>
      <c r="KH2531" s="67"/>
      <c r="KJ2531" s="66"/>
      <c r="KL2531" s="65"/>
      <c r="KN2531" s="53"/>
      <c r="KP2531" s="64"/>
      <c r="KR2531" s="63"/>
      <c r="KV2531" s="1"/>
      <c r="KW2531" s="34"/>
      <c r="KY2531" s="35"/>
      <c r="LA2531" s="36"/>
      <c r="LC2531" s="37"/>
      <c r="LQ2531" s="1"/>
      <c r="LR2531" s="2"/>
      <c r="LT2531" s="7"/>
      <c r="MC2531" s="2"/>
      <c r="ME2531" s="7"/>
      <c r="MN2531" s="2"/>
      <c r="MP2531" s="7"/>
      <c r="MW2531" s="34"/>
      <c r="MY2531" s="35"/>
      <c r="NB2531" s="2"/>
      <c r="ND2531" s="7"/>
      <c r="NM2531" s="2"/>
      <c r="NO2531" s="7"/>
      <c r="NX2531" s="2"/>
      <c r="NZ2531" s="7"/>
      <c r="OG2531" s="36"/>
      <c r="OI2531" s="37"/>
      <c r="PQ2531" s="52"/>
      <c r="PS2531" s="53"/>
      <c r="RD2531" s="2"/>
      <c r="RF2531" s="7"/>
      <c r="RO2531" s="2"/>
      <c r="RQ2531" s="7"/>
      <c r="RZ2531" s="2"/>
      <c r="SB2531" s="7"/>
      <c r="SI2531" s="34"/>
      <c r="SK2531" s="35"/>
      <c r="SN2531" s="2"/>
      <c r="SP2531" s="7"/>
      <c r="SY2531" s="2"/>
      <c r="TA2531" s="7"/>
      <c r="TJ2531" s="2"/>
      <c r="TL2531" s="7"/>
      <c r="TS2531" s="36"/>
      <c r="TU2531" s="37"/>
      <c r="VC2531" s="52"/>
      <c r="VE2531" s="53"/>
      <c r="VF2531" s="1"/>
      <c r="VT2531" s="1"/>
    </row>
    <row r="2532" spans="14:592" x14ac:dyDescent="0.3">
      <c r="N2532" s="1"/>
      <c r="O2532" s="34"/>
      <c r="Q2532" s="35"/>
      <c r="S2532" s="36"/>
      <c r="U2532" s="37"/>
      <c r="W2532" s="52"/>
      <c r="Y2532" s="53"/>
      <c r="Z2532" s="53"/>
      <c r="AA2532" s="53"/>
      <c r="AB2532" s="53"/>
      <c r="AC2532" s="53"/>
      <c r="AD2532" s="53"/>
      <c r="AE2532" s="53"/>
      <c r="AF2532" s="53"/>
      <c r="AG2532" s="53"/>
      <c r="AH2532" s="53"/>
      <c r="AI2532" s="53"/>
      <c r="AJ2532" s="53"/>
      <c r="AK2532" s="53"/>
      <c r="AL2532" s="53"/>
      <c r="AM2532" s="34"/>
      <c r="AN2532" s="53"/>
      <c r="AO2532" s="35"/>
      <c r="AP2532" s="53"/>
      <c r="AQ2532" s="53"/>
      <c r="AR2532" s="53"/>
      <c r="AS2532" s="53"/>
      <c r="AT2532" s="53"/>
      <c r="AU2532" s="53"/>
      <c r="AV2532" s="53"/>
      <c r="AW2532" s="34"/>
      <c r="AX2532" s="53"/>
      <c r="AY2532" s="35"/>
      <c r="AZ2532" s="53"/>
      <c r="BA2532" s="53"/>
      <c r="BB2532" s="53"/>
      <c r="BC2532" s="53"/>
      <c r="BD2532" s="53"/>
      <c r="BE2532" s="53"/>
      <c r="BF2532" s="53"/>
      <c r="BG2532" s="34"/>
      <c r="BH2532" s="53"/>
      <c r="BI2532" s="35"/>
      <c r="BJ2532" s="53"/>
      <c r="BK2532" s="53"/>
      <c r="BL2532" s="53"/>
      <c r="BM2532" s="53"/>
      <c r="BN2532" s="53"/>
      <c r="BO2532" s="53"/>
      <c r="BP2532" s="53"/>
      <c r="BQ2532" s="53"/>
      <c r="BR2532" s="53"/>
      <c r="BS2532" s="53"/>
      <c r="BT2532" s="53"/>
      <c r="BU2532" s="53"/>
      <c r="BV2532" s="53"/>
      <c r="BW2532" s="36"/>
      <c r="BX2532" s="53"/>
      <c r="BY2532" s="37"/>
      <c r="BZ2532" s="53"/>
      <c r="CA2532" s="53"/>
      <c r="CB2532" s="53"/>
      <c r="CC2532" s="53"/>
      <c r="CD2532" s="53"/>
      <c r="CE2532" s="53"/>
      <c r="CF2532" s="53"/>
      <c r="CG2532" s="36"/>
      <c r="CH2532" s="53"/>
      <c r="CI2532" s="37"/>
      <c r="CJ2532" s="53"/>
      <c r="CK2532" s="53"/>
      <c r="CL2532" s="53"/>
      <c r="CM2532" s="53"/>
      <c r="CN2532" s="53"/>
      <c r="CO2532" s="53"/>
      <c r="CP2532" s="53"/>
      <c r="CQ2532" s="36"/>
      <c r="CR2532" s="53"/>
      <c r="CS2532" s="37"/>
      <c r="CT2532" s="53"/>
      <c r="CU2532" s="53"/>
      <c r="CV2532" s="53"/>
      <c r="CW2532" s="53"/>
      <c r="CX2532" s="53"/>
      <c r="CY2532" s="53"/>
      <c r="CZ2532" s="53"/>
      <c r="DA2532" s="53"/>
      <c r="DB2532" s="53"/>
      <c r="DC2532" s="53"/>
      <c r="DD2532" s="53"/>
      <c r="DE2532" s="53"/>
      <c r="DF2532" s="53"/>
      <c r="DG2532" s="52"/>
      <c r="DH2532" s="53"/>
      <c r="DI2532" s="54"/>
      <c r="DJ2532" s="54"/>
      <c r="DK2532" s="54"/>
      <c r="DL2532" s="54"/>
      <c r="DM2532" s="54"/>
      <c r="DN2532" s="54"/>
      <c r="DO2532" s="54"/>
      <c r="DP2532" s="54"/>
      <c r="DQ2532" s="52"/>
      <c r="DR2532" s="54"/>
      <c r="DS2532" s="54"/>
      <c r="DT2532" s="54"/>
      <c r="DU2532" s="54"/>
      <c r="DV2532" s="54"/>
      <c r="DW2532" s="54"/>
      <c r="DX2532" s="54"/>
      <c r="DY2532" s="54"/>
      <c r="DZ2532" s="54"/>
      <c r="EA2532" s="52"/>
      <c r="EB2532" s="54"/>
      <c r="EC2532" s="54"/>
      <c r="ED2532" s="54"/>
      <c r="EE2532" s="54"/>
      <c r="EF2532" s="54"/>
      <c r="EG2532" s="54"/>
      <c r="EH2532" s="54"/>
      <c r="EI2532" s="54"/>
      <c r="EJ2532" s="54"/>
      <c r="EK2532" s="54"/>
      <c r="EL2532" s="54"/>
      <c r="EM2532" s="54"/>
      <c r="EN2532" s="54"/>
      <c r="EO2532" s="54"/>
      <c r="EP2532" s="54"/>
      <c r="EQ2532" s="54"/>
      <c r="ER2532" s="54"/>
      <c r="ES2532" s="54"/>
      <c r="ET2532" s="54"/>
      <c r="EU2532" s="54"/>
      <c r="EV2532" s="54"/>
      <c r="EW2532" s="54"/>
      <c r="EX2532" s="54"/>
      <c r="EY2532" s="54"/>
      <c r="EZ2532" s="54"/>
      <c r="FA2532" s="54"/>
      <c r="FB2532" s="54"/>
      <c r="FC2532" s="54"/>
      <c r="FD2532" s="54"/>
      <c r="FE2532" s="54"/>
      <c r="FF2532" s="54"/>
      <c r="FG2532" s="54"/>
      <c r="FH2532" s="54"/>
      <c r="FI2532" s="54"/>
      <c r="FJ2532" s="54"/>
      <c r="FK2532" s="54"/>
      <c r="FL2532" s="54"/>
      <c r="FM2532" s="54"/>
      <c r="FN2532" s="54"/>
      <c r="FO2532" s="54"/>
      <c r="FP2532" s="54"/>
      <c r="FQ2532" s="54"/>
      <c r="FR2532" s="54"/>
      <c r="FS2532" s="54"/>
      <c r="FT2532" s="54"/>
      <c r="FU2532" s="54"/>
      <c r="FV2532" s="54"/>
      <c r="FW2532" s="54"/>
      <c r="FX2532" s="54"/>
      <c r="FY2532" s="34"/>
      <c r="FZ2532" s="54"/>
      <c r="GA2532" s="35"/>
      <c r="GB2532" s="54"/>
      <c r="GC2532" s="54"/>
      <c r="GD2532" s="54"/>
      <c r="GE2532" s="54"/>
      <c r="GF2532" s="54"/>
      <c r="GG2532" s="54"/>
      <c r="GH2532" s="54"/>
      <c r="GI2532" s="34"/>
      <c r="GJ2532" s="54"/>
      <c r="GK2532" s="35"/>
      <c r="GL2532" s="54"/>
      <c r="GM2532" s="54"/>
      <c r="GN2532" s="54"/>
      <c r="GO2532" s="54"/>
      <c r="GP2532" s="54"/>
      <c r="GQ2532" s="54"/>
      <c r="GR2532" s="54"/>
      <c r="GS2532" s="34"/>
      <c r="GT2532" s="54"/>
      <c r="GU2532" s="35"/>
      <c r="GV2532" s="54"/>
      <c r="GW2532" s="54"/>
      <c r="GX2532" s="54"/>
      <c r="GY2532" s="54"/>
      <c r="GZ2532" s="54"/>
      <c r="HA2532" s="54"/>
      <c r="HB2532" s="54"/>
      <c r="HC2532" s="54"/>
      <c r="HD2532" s="54"/>
      <c r="HE2532" s="54"/>
      <c r="HF2532" s="54"/>
      <c r="HG2532" s="54"/>
      <c r="HH2532" s="54"/>
      <c r="HI2532" s="36"/>
      <c r="HJ2532" s="54"/>
      <c r="HK2532" s="37"/>
      <c r="HL2532" s="54"/>
      <c r="HM2532" s="54"/>
      <c r="HN2532" s="54"/>
      <c r="HO2532" s="54"/>
      <c r="HP2532" s="54"/>
      <c r="HQ2532" s="54"/>
      <c r="HR2532" s="54"/>
      <c r="HS2532" s="36"/>
      <c r="HT2532" s="54"/>
      <c r="HU2532" s="37"/>
      <c r="HV2532" s="54"/>
      <c r="HW2532" s="54"/>
      <c r="HX2532" s="54"/>
      <c r="HY2532" s="54"/>
      <c r="HZ2532" s="54"/>
      <c r="IA2532" s="54"/>
      <c r="IB2532" s="54"/>
      <c r="IC2532" s="36"/>
      <c r="ID2532" s="54"/>
      <c r="IE2532" s="37"/>
      <c r="IF2532" s="54"/>
      <c r="IG2532" s="54"/>
      <c r="IH2532" s="54"/>
      <c r="II2532" s="54"/>
      <c r="IJ2532" s="54"/>
      <c r="IK2532" s="54"/>
      <c r="IL2532" s="54"/>
      <c r="IM2532" s="54"/>
      <c r="IN2532" s="54"/>
      <c r="IO2532" s="54"/>
      <c r="IP2532" s="54"/>
      <c r="IQ2532" s="54"/>
      <c r="IR2532" s="54"/>
      <c r="IS2532" s="52"/>
      <c r="IT2532" s="54"/>
      <c r="IU2532" s="54"/>
      <c r="IV2532" s="54"/>
      <c r="IW2532" s="54"/>
      <c r="IX2532" s="54"/>
      <c r="IY2532" s="54"/>
      <c r="IZ2532" s="54"/>
      <c r="JA2532" s="54"/>
      <c r="JB2532" s="54"/>
      <c r="JC2532" s="52"/>
      <c r="JD2532" s="54"/>
      <c r="JE2532" s="54"/>
      <c r="JF2532" s="54"/>
      <c r="JG2532" s="54"/>
      <c r="JH2532" s="54"/>
      <c r="JI2532" s="54"/>
      <c r="JJ2532" s="54"/>
      <c r="JK2532" s="54"/>
      <c r="JL2532" s="54"/>
      <c r="JM2532" s="52"/>
      <c r="JN2532" s="54"/>
      <c r="JO2532" s="54"/>
      <c r="KG2532" s="1"/>
      <c r="KH2532" s="67"/>
      <c r="KJ2532" s="66"/>
      <c r="KL2532" s="65"/>
      <c r="KN2532" s="53"/>
      <c r="KP2532" s="64"/>
      <c r="KR2532" s="63"/>
      <c r="KV2532" s="1"/>
      <c r="KW2532" s="34"/>
      <c r="KY2532" s="35"/>
      <c r="LA2532" s="36"/>
      <c r="LC2532" s="37"/>
      <c r="LQ2532" s="1"/>
      <c r="LR2532" s="2"/>
      <c r="LT2532" s="7"/>
      <c r="MC2532" s="2"/>
      <c r="ME2532" s="7"/>
      <c r="MN2532" s="2"/>
      <c r="MP2532" s="7"/>
      <c r="MW2532" s="34"/>
      <c r="MY2532" s="35"/>
      <c r="NB2532" s="2"/>
      <c r="ND2532" s="7"/>
      <c r="NM2532" s="2"/>
      <c r="NO2532" s="7"/>
      <c r="NX2532" s="2"/>
      <c r="NZ2532" s="7"/>
      <c r="OG2532" s="36"/>
      <c r="OI2532" s="37"/>
      <c r="PQ2532" s="52"/>
      <c r="PS2532" s="53"/>
      <c r="PW2532" s="1"/>
      <c r="RD2532" s="2"/>
      <c r="RF2532" s="7"/>
      <c r="RO2532" s="2"/>
      <c r="RQ2532" s="7"/>
      <c r="RZ2532" s="2"/>
      <c r="SB2532" s="7"/>
      <c r="SI2532" s="34"/>
      <c r="SK2532" s="35"/>
      <c r="SN2532" s="2"/>
      <c r="SP2532" s="7"/>
      <c r="SY2532" s="2"/>
      <c r="TA2532" s="7"/>
      <c r="TJ2532" s="2"/>
      <c r="TL2532" s="7"/>
      <c r="TS2532" s="36"/>
      <c r="TU2532" s="37"/>
      <c r="VC2532" s="52"/>
      <c r="VE2532" s="53"/>
      <c r="VF2532" s="1"/>
      <c r="VT2532" s="1"/>
    </row>
    <row r="2533" spans="14:592" x14ac:dyDescent="0.3">
      <c r="N2533" s="1"/>
      <c r="O2533" s="34"/>
      <c r="Q2533" s="35"/>
      <c r="S2533" s="36"/>
      <c r="U2533" s="37"/>
      <c r="W2533" s="52"/>
      <c r="AM2533" s="34"/>
      <c r="AO2533" s="35"/>
      <c r="AW2533" s="34"/>
      <c r="AY2533" s="35"/>
      <c r="BG2533" s="34"/>
      <c r="BI2533" s="35"/>
      <c r="BW2533" s="36"/>
      <c r="BY2533" s="37"/>
      <c r="CG2533" s="36"/>
      <c r="CI2533" s="37"/>
      <c r="CQ2533" s="36"/>
      <c r="CS2533" s="37"/>
      <c r="DG2533" s="52"/>
      <c r="DQ2533" s="52"/>
      <c r="EA2533" s="52"/>
      <c r="FL2533" s="54"/>
      <c r="FY2533" s="34"/>
      <c r="GA2533" s="35"/>
      <c r="GI2533" s="34"/>
      <c r="GK2533" s="35"/>
      <c r="GS2533" s="34"/>
      <c r="GU2533" s="35"/>
      <c r="HI2533" s="36"/>
      <c r="HK2533" s="37"/>
      <c r="HS2533" s="36"/>
      <c r="HU2533" s="37"/>
      <c r="IC2533" s="36"/>
      <c r="IE2533" s="37"/>
      <c r="IS2533" s="52"/>
      <c r="JC2533" s="52"/>
      <c r="JM2533" s="52"/>
      <c r="KG2533" s="1"/>
      <c r="KH2533" s="67"/>
      <c r="KJ2533" s="66"/>
      <c r="KL2533" s="65"/>
      <c r="KN2533" s="53"/>
      <c r="KP2533" s="64"/>
      <c r="KR2533" s="63"/>
      <c r="KV2533" s="1"/>
      <c r="KW2533" s="34"/>
      <c r="KY2533" s="35"/>
      <c r="LA2533" s="36"/>
      <c r="LC2533" s="37"/>
      <c r="LQ2533" s="1"/>
      <c r="LR2533" s="2"/>
      <c r="LT2533" s="7"/>
      <c r="MC2533" s="2"/>
      <c r="ME2533" s="7"/>
      <c r="MN2533" s="2"/>
      <c r="MP2533" s="7"/>
      <c r="MW2533" s="34"/>
      <c r="MY2533" s="35"/>
      <c r="NB2533" s="2"/>
      <c r="ND2533" s="7"/>
      <c r="NM2533" s="2"/>
      <c r="NO2533" s="7"/>
      <c r="NX2533" s="2"/>
      <c r="NZ2533" s="7"/>
      <c r="OG2533" s="36"/>
      <c r="OI2533" s="37"/>
      <c r="PQ2533" s="52"/>
      <c r="PS2533" s="53"/>
      <c r="RD2533" s="2"/>
      <c r="RF2533" s="7"/>
      <c r="RO2533" s="2"/>
      <c r="RQ2533" s="7"/>
      <c r="RZ2533" s="2"/>
      <c r="SB2533" s="7"/>
      <c r="SI2533" s="34"/>
      <c r="SK2533" s="35"/>
      <c r="SN2533" s="2"/>
      <c r="SP2533" s="7"/>
      <c r="SY2533" s="2"/>
      <c r="TA2533" s="7"/>
      <c r="TJ2533" s="2"/>
      <c r="TL2533" s="7"/>
      <c r="TS2533" s="36"/>
      <c r="TU2533" s="37"/>
      <c r="VC2533" s="52"/>
      <c r="VE2533" s="53"/>
      <c r="VF2533" s="1"/>
      <c r="VT2533" s="1"/>
    </row>
    <row r="2534" spans="14:592" x14ac:dyDescent="0.3">
      <c r="N2534" s="1"/>
      <c r="O2534" s="34"/>
      <c r="Q2534" s="35"/>
      <c r="S2534" s="36"/>
      <c r="U2534" s="37"/>
      <c r="W2534" s="52"/>
      <c r="X2534" s="52"/>
      <c r="Y2534" s="52"/>
      <c r="Z2534" s="52"/>
      <c r="AA2534" s="52"/>
      <c r="AB2534" s="52"/>
      <c r="AC2534" s="52"/>
      <c r="AD2534" s="52"/>
      <c r="AE2534" s="52"/>
      <c r="AF2534" s="52"/>
      <c r="AG2534" s="52"/>
      <c r="AH2534" s="52"/>
      <c r="AI2534" s="52"/>
      <c r="AJ2534" s="52"/>
      <c r="AK2534" s="52"/>
      <c r="AL2534" s="52"/>
      <c r="AM2534" s="34"/>
      <c r="AN2534" s="52"/>
      <c r="AO2534" s="35"/>
      <c r="AP2534" s="52"/>
      <c r="AQ2534" s="52"/>
      <c r="AR2534" s="52"/>
      <c r="AS2534" s="52"/>
      <c r="AT2534" s="52"/>
      <c r="AU2534" s="52"/>
      <c r="AV2534" s="52"/>
      <c r="AW2534" s="34"/>
      <c r="AX2534" s="52"/>
      <c r="AY2534" s="35"/>
      <c r="AZ2534" s="52"/>
      <c r="BA2534" s="52"/>
      <c r="BB2534" s="52"/>
      <c r="BC2534" s="52"/>
      <c r="BD2534" s="52"/>
      <c r="BE2534" s="52"/>
      <c r="BF2534" s="52"/>
      <c r="BG2534" s="34"/>
      <c r="BH2534" s="52"/>
      <c r="BI2534" s="35"/>
      <c r="BJ2534" s="52"/>
      <c r="BK2534" s="52"/>
      <c r="BL2534" s="52"/>
      <c r="BM2534" s="52"/>
      <c r="BN2534" s="52"/>
      <c r="BO2534" s="52"/>
      <c r="BP2534" s="52"/>
      <c r="BQ2534" s="52"/>
      <c r="BR2534" s="52"/>
      <c r="BS2534" s="52"/>
      <c r="BT2534" s="52"/>
      <c r="BU2534" s="52"/>
      <c r="BV2534" s="52"/>
      <c r="BW2534" s="36"/>
      <c r="BX2534" s="52"/>
      <c r="BY2534" s="37"/>
      <c r="BZ2534" s="52"/>
      <c r="CA2534" s="52"/>
      <c r="CB2534" s="52"/>
      <c r="CC2534" s="52"/>
      <c r="CD2534" s="52"/>
      <c r="CE2534" s="52"/>
      <c r="CF2534" s="52"/>
      <c r="CG2534" s="36"/>
      <c r="CH2534" s="52"/>
      <c r="CI2534" s="37"/>
      <c r="CJ2534" s="52"/>
      <c r="CK2534" s="52"/>
      <c r="CL2534" s="52"/>
      <c r="CM2534" s="52"/>
      <c r="CN2534" s="52"/>
      <c r="CO2534" s="52"/>
      <c r="CP2534" s="52"/>
      <c r="CQ2534" s="36"/>
      <c r="CR2534" s="52"/>
      <c r="CS2534" s="37"/>
      <c r="CT2534" s="52"/>
      <c r="CU2534" s="52"/>
      <c r="CV2534" s="52"/>
      <c r="CW2534" s="52"/>
      <c r="CX2534" s="52"/>
      <c r="CY2534" s="52"/>
      <c r="CZ2534" s="52"/>
      <c r="DA2534" s="52"/>
      <c r="DB2534" s="52"/>
      <c r="DC2534" s="52"/>
      <c r="DD2534" s="52"/>
      <c r="DE2534" s="52"/>
      <c r="DF2534" s="52"/>
      <c r="DG2534" s="52"/>
      <c r="DH2534" s="52"/>
      <c r="DI2534" s="52"/>
      <c r="DJ2534" s="52"/>
      <c r="DK2534" s="52"/>
      <c r="DL2534" s="52"/>
      <c r="DM2534" s="52"/>
      <c r="DN2534" s="52"/>
      <c r="DO2534" s="52"/>
      <c r="DP2534" s="52"/>
      <c r="DQ2534" s="52"/>
      <c r="DR2534" s="52"/>
      <c r="DS2534" s="52"/>
      <c r="DT2534" s="52"/>
      <c r="DU2534" s="52"/>
      <c r="DV2534" s="52"/>
      <c r="DW2534" s="52"/>
      <c r="DX2534" s="52"/>
      <c r="DY2534" s="52"/>
      <c r="DZ2534" s="52"/>
      <c r="EA2534" s="52"/>
      <c r="EB2534" s="52"/>
      <c r="EC2534" s="52"/>
      <c r="ED2534" s="52"/>
      <c r="EE2534" s="52"/>
      <c r="EF2534" s="52"/>
      <c r="EG2534" s="52"/>
      <c r="EH2534" s="52"/>
      <c r="EI2534" s="52"/>
      <c r="EJ2534" s="52"/>
      <c r="EK2534" s="52"/>
      <c r="EL2534" s="52"/>
      <c r="EM2534" s="52"/>
      <c r="EN2534" s="52"/>
      <c r="EO2534" s="52"/>
      <c r="EP2534" s="52"/>
      <c r="EQ2534" s="52"/>
      <c r="ER2534" s="52"/>
      <c r="ES2534" s="52"/>
      <c r="ET2534" s="52"/>
      <c r="EU2534" s="52"/>
      <c r="EV2534" s="52"/>
      <c r="EW2534" s="52"/>
      <c r="EX2534" s="52"/>
      <c r="EY2534" s="52"/>
      <c r="EZ2534" s="52"/>
      <c r="FA2534" s="52"/>
      <c r="FB2534" s="52"/>
      <c r="FC2534" s="52"/>
      <c r="FD2534" s="52"/>
      <c r="FE2534" s="52"/>
      <c r="FF2534" s="52"/>
      <c r="FG2534" s="52"/>
      <c r="FH2534" s="52"/>
      <c r="FI2534" s="52"/>
      <c r="FJ2534" s="52"/>
      <c r="FK2534" s="52"/>
      <c r="FL2534" s="52"/>
      <c r="FM2534" s="52"/>
      <c r="FN2534" s="52"/>
      <c r="FO2534" s="52"/>
      <c r="FP2534" s="52"/>
      <c r="FQ2534" s="52"/>
      <c r="FR2534" s="52"/>
      <c r="FS2534" s="52"/>
      <c r="FT2534" s="52"/>
      <c r="FU2534" s="52"/>
      <c r="FV2534" s="52"/>
      <c r="FW2534" s="52"/>
      <c r="FX2534" s="52"/>
      <c r="FY2534" s="34"/>
      <c r="FZ2534" s="52"/>
      <c r="GA2534" s="35"/>
      <c r="GB2534" s="52"/>
      <c r="GC2534" s="52"/>
      <c r="GD2534" s="52"/>
      <c r="GE2534" s="52"/>
      <c r="GF2534" s="52"/>
      <c r="GG2534" s="52"/>
      <c r="GH2534" s="52"/>
      <c r="GI2534" s="34"/>
      <c r="GJ2534" s="52"/>
      <c r="GK2534" s="35"/>
      <c r="GL2534" s="52"/>
      <c r="GM2534" s="52"/>
      <c r="GN2534" s="52"/>
      <c r="GO2534" s="52"/>
      <c r="GP2534" s="52"/>
      <c r="GQ2534" s="52"/>
      <c r="GR2534" s="52"/>
      <c r="GS2534" s="34"/>
      <c r="GT2534" s="52"/>
      <c r="GU2534" s="35"/>
      <c r="GV2534" s="52"/>
      <c r="GW2534" s="52"/>
      <c r="GX2534" s="52"/>
      <c r="GY2534" s="52"/>
      <c r="GZ2534" s="52"/>
      <c r="HA2534" s="52"/>
      <c r="HB2534" s="52"/>
      <c r="HC2534" s="52"/>
      <c r="HD2534" s="52"/>
      <c r="HE2534" s="52"/>
      <c r="HF2534" s="52"/>
      <c r="HG2534" s="52"/>
      <c r="HH2534" s="52"/>
      <c r="HI2534" s="36"/>
      <c r="HJ2534" s="52"/>
      <c r="HK2534" s="37"/>
      <c r="HL2534" s="52"/>
      <c r="HM2534" s="52"/>
      <c r="HN2534" s="52"/>
      <c r="HO2534" s="52"/>
      <c r="HP2534" s="52"/>
      <c r="HQ2534" s="52"/>
      <c r="HR2534" s="52"/>
      <c r="HS2534" s="36"/>
      <c r="HT2534" s="52"/>
      <c r="HU2534" s="37"/>
      <c r="HV2534" s="52"/>
      <c r="HW2534" s="52"/>
      <c r="HX2534" s="52"/>
      <c r="HY2534" s="52"/>
      <c r="HZ2534" s="52"/>
      <c r="IA2534" s="52"/>
      <c r="IB2534" s="52"/>
      <c r="IC2534" s="36"/>
      <c r="ID2534" s="52"/>
      <c r="IE2534" s="37"/>
      <c r="IF2534" s="52"/>
      <c r="IG2534" s="52"/>
      <c r="IH2534" s="52"/>
      <c r="II2534" s="52"/>
      <c r="IJ2534" s="52"/>
      <c r="IK2534" s="52"/>
      <c r="IL2534" s="52"/>
      <c r="IM2534" s="52"/>
      <c r="IN2534" s="52"/>
      <c r="IO2534" s="52"/>
      <c r="IP2534" s="52"/>
      <c r="IQ2534" s="52"/>
      <c r="IR2534" s="52"/>
      <c r="IS2534" s="52"/>
      <c r="IT2534" s="52"/>
      <c r="IU2534" s="52"/>
      <c r="IV2534" s="52"/>
      <c r="IW2534" s="52"/>
      <c r="IX2534" s="52"/>
      <c r="IY2534" s="52"/>
      <c r="IZ2534" s="52"/>
      <c r="JA2534" s="52"/>
      <c r="JB2534" s="52"/>
      <c r="JC2534" s="52"/>
      <c r="JD2534" s="52"/>
      <c r="JE2534" s="52"/>
      <c r="JF2534" s="52"/>
      <c r="JG2534" s="52"/>
      <c r="JH2534" s="52"/>
      <c r="JI2534" s="52"/>
      <c r="JJ2534" s="52"/>
      <c r="JK2534" s="52"/>
      <c r="JL2534" s="52"/>
      <c r="JM2534" s="52"/>
      <c r="KG2534" s="1"/>
      <c r="KH2534" s="67"/>
      <c r="KJ2534" s="66"/>
      <c r="KL2534" s="65"/>
      <c r="KN2534" s="53"/>
      <c r="KP2534" s="64"/>
      <c r="KR2534" s="63"/>
      <c r="KV2534" s="1"/>
      <c r="KW2534" s="34"/>
      <c r="KY2534" s="35"/>
      <c r="LA2534" s="36"/>
      <c r="LC2534" s="37"/>
      <c r="LQ2534" s="1"/>
      <c r="LR2534" s="2"/>
      <c r="LT2534" s="7"/>
      <c r="MC2534" s="2"/>
      <c r="ME2534" s="7"/>
      <c r="MN2534" s="2"/>
      <c r="MP2534" s="7"/>
      <c r="MW2534" s="34"/>
      <c r="MY2534" s="35"/>
      <c r="NB2534" s="2"/>
      <c r="ND2534" s="7"/>
      <c r="NM2534" s="2"/>
      <c r="NO2534" s="7"/>
      <c r="NX2534" s="2"/>
      <c r="NZ2534" s="7"/>
      <c r="OG2534" s="36"/>
      <c r="OI2534" s="37"/>
      <c r="PQ2534" s="52"/>
      <c r="PS2534" s="53"/>
      <c r="PW2534" s="1"/>
      <c r="RD2534" s="2"/>
      <c r="RF2534" s="7"/>
      <c r="RO2534" s="2"/>
      <c r="RQ2534" s="7"/>
      <c r="RZ2534" s="2"/>
      <c r="SB2534" s="7"/>
      <c r="SI2534" s="34"/>
      <c r="SK2534" s="35"/>
      <c r="SN2534" s="2"/>
      <c r="SP2534" s="7"/>
      <c r="SY2534" s="2"/>
      <c r="TA2534" s="7"/>
      <c r="TJ2534" s="2"/>
      <c r="TL2534" s="7"/>
      <c r="TS2534" s="36"/>
      <c r="TU2534" s="37"/>
      <c r="VC2534" s="52"/>
      <c r="VE2534" s="53"/>
      <c r="VF2534" s="1"/>
      <c r="VT2534" s="1"/>
    </row>
    <row r="2535" spans="14:592" x14ac:dyDescent="0.3">
      <c r="N2535" s="1"/>
      <c r="O2535" s="34"/>
      <c r="Q2535" s="35"/>
      <c r="S2535" s="36"/>
      <c r="U2535" s="37"/>
      <c r="W2535" s="52"/>
      <c r="X2535" s="52"/>
      <c r="Y2535" s="52"/>
      <c r="Z2535" s="52"/>
      <c r="AA2535" s="52"/>
      <c r="AB2535" s="52"/>
      <c r="AC2535" s="52"/>
      <c r="AD2535" s="52"/>
      <c r="AE2535" s="52"/>
      <c r="AF2535" s="52"/>
      <c r="AG2535" s="52"/>
      <c r="AH2535" s="52"/>
      <c r="AI2535" s="52"/>
      <c r="AJ2535" s="52"/>
      <c r="AK2535" s="52"/>
      <c r="AL2535" s="52"/>
      <c r="AM2535" s="34"/>
      <c r="AN2535" s="52"/>
      <c r="AO2535" s="35"/>
      <c r="AP2535" s="52"/>
      <c r="AQ2535" s="52"/>
      <c r="AR2535" s="52"/>
      <c r="AS2535" s="52"/>
      <c r="AT2535" s="52"/>
      <c r="AU2535" s="52"/>
      <c r="AV2535" s="52"/>
      <c r="AW2535" s="34"/>
      <c r="AX2535" s="52"/>
      <c r="AY2535" s="35"/>
      <c r="AZ2535" s="52"/>
      <c r="BA2535" s="52"/>
      <c r="BB2535" s="52"/>
      <c r="BC2535" s="52"/>
      <c r="BD2535" s="52"/>
      <c r="BE2535" s="52"/>
      <c r="BF2535" s="52"/>
      <c r="BG2535" s="34"/>
      <c r="BH2535" s="52"/>
      <c r="BI2535" s="35"/>
      <c r="BJ2535" s="52"/>
      <c r="BK2535" s="52"/>
      <c r="BL2535" s="52"/>
      <c r="BM2535" s="52"/>
      <c r="BN2535" s="52"/>
      <c r="BO2535" s="52"/>
      <c r="BP2535" s="52"/>
      <c r="BQ2535" s="52"/>
      <c r="BR2535" s="52"/>
      <c r="BS2535" s="52"/>
      <c r="BT2535" s="52"/>
      <c r="BU2535" s="52"/>
      <c r="BV2535" s="52"/>
      <c r="BW2535" s="36"/>
      <c r="BX2535" s="52"/>
      <c r="BY2535" s="37"/>
      <c r="BZ2535" s="52"/>
      <c r="CA2535" s="52"/>
      <c r="CB2535" s="52"/>
      <c r="CC2535" s="52"/>
      <c r="CD2535" s="52"/>
      <c r="CE2535" s="52"/>
      <c r="CF2535" s="52"/>
      <c r="CG2535" s="36"/>
      <c r="CH2535" s="52"/>
      <c r="CI2535" s="37"/>
      <c r="CJ2535" s="52"/>
      <c r="CK2535" s="52"/>
      <c r="CL2535" s="52"/>
      <c r="CM2535" s="52"/>
      <c r="CN2535" s="52"/>
      <c r="CO2535" s="52"/>
      <c r="CP2535" s="52"/>
      <c r="CQ2535" s="36"/>
      <c r="CR2535" s="52"/>
      <c r="CS2535" s="37"/>
      <c r="CT2535" s="52"/>
      <c r="CU2535" s="52"/>
      <c r="CV2535" s="52"/>
      <c r="CW2535" s="52"/>
      <c r="CX2535" s="52"/>
      <c r="CY2535" s="52"/>
      <c r="CZ2535" s="52"/>
      <c r="DA2535" s="52"/>
      <c r="DB2535" s="52"/>
      <c r="DC2535" s="52"/>
      <c r="DD2535" s="52"/>
      <c r="DE2535" s="52"/>
      <c r="DF2535" s="52"/>
      <c r="DG2535" s="52"/>
      <c r="DH2535" s="52"/>
      <c r="DI2535" s="52"/>
      <c r="DJ2535" s="52"/>
      <c r="DK2535" s="52"/>
      <c r="DL2535" s="52"/>
      <c r="DM2535" s="52"/>
      <c r="DN2535" s="52"/>
      <c r="DO2535" s="52"/>
      <c r="DP2535" s="52"/>
      <c r="DQ2535" s="52"/>
      <c r="DR2535" s="52"/>
      <c r="DS2535" s="52"/>
      <c r="DT2535" s="52"/>
      <c r="DU2535" s="52"/>
      <c r="DV2535" s="52"/>
      <c r="DW2535" s="52"/>
      <c r="DX2535" s="52"/>
      <c r="DY2535" s="52"/>
      <c r="DZ2535" s="52"/>
      <c r="EA2535" s="52"/>
      <c r="EB2535" s="52"/>
      <c r="EC2535" s="52"/>
      <c r="ED2535" s="52"/>
      <c r="EE2535" s="52"/>
      <c r="EF2535" s="52"/>
      <c r="EG2535" s="52"/>
      <c r="EH2535" s="52"/>
      <c r="EI2535" s="52"/>
      <c r="EJ2535" s="52"/>
      <c r="EK2535" s="52"/>
      <c r="EL2535" s="52"/>
      <c r="EM2535" s="52"/>
      <c r="EN2535" s="52"/>
      <c r="EO2535" s="52"/>
      <c r="EP2535" s="52"/>
      <c r="EQ2535" s="52"/>
      <c r="ER2535" s="52"/>
      <c r="ES2535" s="52"/>
      <c r="ET2535" s="52"/>
      <c r="EU2535" s="52"/>
      <c r="EV2535" s="52"/>
      <c r="EW2535" s="52"/>
      <c r="EX2535" s="52"/>
      <c r="EY2535" s="52"/>
      <c r="EZ2535" s="52"/>
      <c r="FA2535" s="52"/>
      <c r="FB2535" s="52"/>
      <c r="FC2535" s="52"/>
      <c r="FD2535" s="52"/>
      <c r="FE2535" s="52"/>
      <c r="FF2535" s="52"/>
      <c r="FG2535" s="52"/>
      <c r="FH2535" s="52"/>
      <c r="FI2535" s="52"/>
      <c r="FJ2535" s="52"/>
      <c r="FK2535" s="52"/>
      <c r="FL2535" s="52"/>
      <c r="FM2535" s="52"/>
      <c r="FN2535" s="52"/>
      <c r="FO2535" s="52"/>
      <c r="FP2535" s="52"/>
      <c r="FQ2535" s="52"/>
      <c r="FR2535" s="52"/>
      <c r="FS2535" s="52"/>
      <c r="FT2535" s="52"/>
      <c r="FU2535" s="52"/>
      <c r="FV2535" s="52"/>
      <c r="FW2535" s="52"/>
      <c r="FX2535" s="52"/>
      <c r="FY2535" s="34"/>
      <c r="FZ2535" s="52"/>
      <c r="GA2535" s="35"/>
      <c r="GB2535" s="52"/>
      <c r="GC2535" s="52"/>
      <c r="GD2535" s="52"/>
      <c r="GE2535" s="52"/>
      <c r="GF2535" s="52"/>
      <c r="GG2535" s="52"/>
      <c r="GH2535" s="52"/>
      <c r="GI2535" s="34"/>
      <c r="GJ2535" s="52"/>
      <c r="GK2535" s="35"/>
      <c r="GL2535" s="52"/>
      <c r="GM2535" s="52"/>
      <c r="GN2535" s="52"/>
      <c r="GO2535" s="52"/>
      <c r="GP2535" s="52"/>
      <c r="GQ2535" s="52"/>
      <c r="GR2535" s="52"/>
      <c r="GS2535" s="34"/>
      <c r="GT2535" s="52"/>
      <c r="GU2535" s="35"/>
      <c r="GV2535" s="52"/>
      <c r="GW2535" s="52"/>
      <c r="GX2535" s="52"/>
      <c r="GY2535" s="52"/>
      <c r="GZ2535" s="52"/>
      <c r="HA2535" s="52"/>
      <c r="HB2535" s="52"/>
      <c r="HC2535" s="52"/>
      <c r="HD2535" s="52"/>
      <c r="HE2535" s="52"/>
      <c r="HF2535" s="52"/>
      <c r="HG2535" s="52"/>
      <c r="HH2535" s="52"/>
      <c r="HI2535" s="36"/>
      <c r="HJ2535" s="52"/>
      <c r="HK2535" s="37"/>
      <c r="HL2535" s="52"/>
      <c r="HM2535" s="52"/>
      <c r="HN2535" s="52"/>
      <c r="HO2535" s="52"/>
      <c r="HP2535" s="52"/>
      <c r="HQ2535" s="52"/>
      <c r="HR2535" s="52"/>
      <c r="HS2535" s="36"/>
      <c r="HT2535" s="52"/>
      <c r="HU2535" s="37"/>
      <c r="HV2535" s="52"/>
      <c r="HW2535" s="52"/>
      <c r="HX2535" s="52"/>
      <c r="HY2535" s="52"/>
      <c r="HZ2535" s="52"/>
      <c r="IA2535" s="52"/>
      <c r="IB2535" s="52"/>
      <c r="IC2535" s="36"/>
      <c r="ID2535" s="52"/>
      <c r="IE2535" s="37"/>
      <c r="IF2535" s="52"/>
      <c r="IG2535" s="52"/>
      <c r="IH2535" s="52"/>
      <c r="II2535" s="52"/>
      <c r="IJ2535" s="52"/>
      <c r="IK2535" s="52"/>
      <c r="IL2535" s="52"/>
      <c r="IM2535" s="52"/>
      <c r="IN2535" s="52"/>
      <c r="IO2535" s="52"/>
      <c r="IP2535" s="52"/>
      <c r="IQ2535" s="52"/>
      <c r="IR2535" s="52"/>
      <c r="IS2535" s="52"/>
      <c r="IT2535" s="52"/>
      <c r="IU2535" s="52"/>
      <c r="IV2535" s="52"/>
      <c r="IW2535" s="52"/>
      <c r="IX2535" s="52"/>
      <c r="IY2535" s="52"/>
      <c r="IZ2535" s="52"/>
      <c r="JA2535" s="52"/>
      <c r="JB2535" s="52"/>
      <c r="JC2535" s="52"/>
      <c r="JD2535" s="52"/>
      <c r="JE2535" s="52"/>
      <c r="JF2535" s="52"/>
      <c r="JG2535" s="52"/>
      <c r="JH2535" s="52"/>
      <c r="JI2535" s="52"/>
      <c r="JJ2535" s="52"/>
      <c r="JK2535" s="52"/>
      <c r="JL2535" s="52"/>
      <c r="JM2535" s="52"/>
      <c r="KG2535" s="1"/>
      <c r="KH2535" s="67"/>
      <c r="KJ2535" s="66"/>
      <c r="KL2535" s="65"/>
      <c r="KN2535" s="53"/>
      <c r="KP2535" s="64"/>
      <c r="KR2535" s="63"/>
      <c r="KV2535" s="1"/>
      <c r="KW2535" s="34"/>
      <c r="KY2535" s="35"/>
      <c r="LA2535" s="36"/>
      <c r="LC2535" s="37"/>
      <c r="LQ2535" s="1"/>
      <c r="LR2535" s="2"/>
      <c r="LT2535" s="7"/>
      <c r="MC2535" s="2"/>
      <c r="ME2535" s="7"/>
      <c r="MN2535" s="2"/>
      <c r="MP2535" s="7"/>
      <c r="MW2535" s="34"/>
      <c r="MY2535" s="35"/>
      <c r="NB2535" s="2"/>
      <c r="ND2535" s="7"/>
      <c r="NM2535" s="2"/>
      <c r="NO2535" s="7"/>
      <c r="NX2535" s="2"/>
      <c r="NZ2535" s="7"/>
      <c r="OG2535" s="36"/>
      <c r="OI2535" s="37"/>
      <c r="PQ2535" s="52"/>
      <c r="PS2535" s="53"/>
      <c r="RD2535" s="2"/>
      <c r="RF2535" s="7"/>
      <c r="RO2535" s="2"/>
      <c r="RQ2535" s="7"/>
      <c r="RZ2535" s="2"/>
      <c r="SB2535" s="7"/>
      <c r="SI2535" s="34"/>
      <c r="SK2535" s="35"/>
      <c r="SN2535" s="2"/>
      <c r="SP2535" s="7"/>
      <c r="SY2535" s="2"/>
      <c r="TA2535" s="7"/>
      <c r="TJ2535" s="2"/>
      <c r="TL2535" s="7"/>
      <c r="TS2535" s="36"/>
      <c r="TU2535" s="37"/>
      <c r="VC2535" s="52"/>
      <c r="VE2535" s="53"/>
      <c r="VF2535" s="1"/>
      <c r="VT2535" s="1"/>
    </row>
    <row r="2536" spans="14:592" x14ac:dyDescent="0.3">
      <c r="N2536" s="1"/>
      <c r="O2536" s="34"/>
      <c r="Q2536" s="35"/>
      <c r="S2536" s="36"/>
      <c r="U2536" s="37"/>
      <c r="AM2536" s="34"/>
      <c r="AO2536" s="35"/>
      <c r="AW2536" s="34"/>
      <c r="AY2536" s="35"/>
      <c r="BG2536" s="34"/>
      <c r="BI2536" s="35"/>
      <c r="BW2536" s="36"/>
      <c r="BY2536" s="37"/>
      <c r="CG2536" s="36"/>
      <c r="CI2536" s="37"/>
      <c r="CQ2536" s="36"/>
      <c r="CS2536" s="37"/>
      <c r="FJ2536" s="52"/>
      <c r="FL2536" s="54"/>
      <c r="FY2536" s="34"/>
      <c r="GA2536" s="35"/>
      <c r="GI2536" s="34"/>
      <c r="GK2536" s="35"/>
      <c r="GS2536" s="34"/>
      <c r="GU2536" s="35"/>
      <c r="HI2536" s="36"/>
      <c r="HK2536" s="37"/>
      <c r="HS2536" s="36"/>
      <c r="HU2536" s="37"/>
      <c r="IC2536" s="36"/>
      <c r="IE2536" s="37"/>
      <c r="KG2536" s="1"/>
      <c r="KH2536" s="67"/>
      <c r="KJ2536" s="66"/>
      <c r="KL2536" s="65"/>
      <c r="KN2536" s="53"/>
      <c r="KP2536" s="64"/>
      <c r="KR2536" s="63"/>
      <c r="KV2536" s="1"/>
      <c r="KW2536" s="34"/>
      <c r="KY2536" s="35"/>
      <c r="LA2536" s="36"/>
      <c r="LC2536" s="37"/>
      <c r="LQ2536" s="1"/>
      <c r="LR2536" s="2"/>
      <c r="LT2536" s="7"/>
      <c r="MC2536" s="2"/>
      <c r="ME2536" s="7"/>
      <c r="MN2536" s="2"/>
      <c r="MP2536" s="7"/>
      <c r="MW2536" s="34"/>
      <c r="MY2536" s="35"/>
      <c r="NB2536" s="2"/>
      <c r="ND2536" s="7"/>
      <c r="NM2536" s="2"/>
      <c r="NO2536" s="7"/>
      <c r="NX2536" s="2"/>
      <c r="NZ2536" s="7"/>
      <c r="OG2536" s="36"/>
      <c r="OI2536" s="37"/>
      <c r="PQ2536" s="52"/>
      <c r="PS2536" s="53"/>
      <c r="PW2536" s="1"/>
      <c r="RD2536" s="2"/>
      <c r="RF2536" s="7"/>
      <c r="RO2536" s="2"/>
      <c r="RQ2536" s="7"/>
      <c r="RZ2536" s="2"/>
      <c r="SB2536" s="7"/>
      <c r="SI2536" s="34"/>
      <c r="SK2536" s="35"/>
      <c r="SN2536" s="2"/>
      <c r="SP2536" s="7"/>
      <c r="SY2536" s="2"/>
      <c r="TA2536" s="7"/>
      <c r="TJ2536" s="2"/>
      <c r="TL2536" s="7"/>
      <c r="TS2536" s="36"/>
      <c r="TU2536" s="37"/>
      <c r="VC2536" s="52"/>
      <c r="VE2536" s="53"/>
      <c r="VF2536" s="1"/>
      <c r="VT2536" s="1"/>
    </row>
    <row r="2537" spans="14:592" x14ac:dyDescent="0.3">
      <c r="N2537" s="1"/>
      <c r="O2537" s="34"/>
      <c r="Q2537" s="35"/>
      <c r="S2537" s="36"/>
      <c r="U2537" s="37"/>
      <c r="V2537" s="37"/>
      <c r="W2537" s="37"/>
      <c r="X2537" s="37"/>
      <c r="Y2537" s="37"/>
      <c r="Z2537" s="37"/>
      <c r="AA2537" s="37"/>
      <c r="AB2537" s="37"/>
      <c r="AC2537" s="37"/>
      <c r="AD2537" s="37"/>
      <c r="AE2537" s="37"/>
      <c r="AF2537" s="37"/>
      <c r="AG2537" s="37"/>
      <c r="AH2537" s="37"/>
      <c r="AI2537" s="37"/>
      <c r="AJ2537" s="37"/>
      <c r="AK2537" s="37"/>
      <c r="AL2537" s="37"/>
      <c r="AM2537" s="34"/>
      <c r="AN2537" s="37"/>
      <c r="AO2537" s="35"/>
      <c r="AP2537" s="37"/>
      <c r="AQ2537" s="37"/>
      <c r="AR2537" s="37"/>
      <c r="AS2537" s="37"/>
      <c r="AT2537" s="37"/>
      <c r="AU2537" s="37"/>
      <c r="AV2537" s="37"/>
      <c r="AW2537" s="34"/>
      <c r="AX2537" s="37"/>
      <c r="AY2537" s="35"/>
      <c r="AZ2537" s="37"/>
      <c r="BA2537" s="37"/>
      <c r="BB2537" s="37"/>
      <c r="BC2537" s="37"/>
      <c r="BD2537" s="37"/>
      <c r="BE2537" s="37"/>
      <c r="BF2537" s="37"/>
      <c r="BG2537" s="34"/>
      <c r="BH2537" s="37"/>
      <c r="BI2537" s="35"/>
      <c r="BJ2537" s="37"/>
      <c r="BK2537" s="37"/>
      <c r="BL2537" s="37"/>
      <c r="BM2537" s="37"/>
      <c r="BN2537" s="37"/>
      <c r="BO2537" s="37"/>
      <c r="BP2537" s="37"/>
      <c r="BQ2537" s="37"/>
      <c r="BR2537" s="37"/>
      <c r="BS2537" s="37"/>
      <c r="BT2537" s="37"/>
      <c r="BU2537" s="37"/>
      <c r="BV2537" s="37"/>
      <c r="BW2537" s="36"/>
      <c r="BX2537" s="37"/>
      <c r="BY2537" s="37"/>
      <c r="BZ2537" s="37"/>
      <c r="CA2537" s="37"/>
      <c r="CB2537" s="37"/>
      <c r="CC2537" s="37"/>
      <c r="CD2537" s="37"/>
      <c r="CE2537" s="37"/>
      <c r="CF2537" s="37"/>
      <c r="CG2537" s="36"/>
      <c r="CH2537" s="37"/>
      <c r="CI2537" s="37"/>
      <c r="CJ2537" s="37"/>
      <c r="CK2537" s="37"/>
      <c r="CL2537" s="37"/>
      <c r="CM2537" s="37"/>
      <c r="CN2537" s="37"/>
      <c r="CO2537" s="37"/>
      <c r="CP2537" s="37"/>
      <c r="CQ2537" s="36"/>
      <c r="CR2537" s="37"/>
      <c r="CS2537" s="37"/>
      <c r="CT2537" s="37"/>
      <c r="CU2537" s="37"/>
      <c r="CV2537" s="37"/>
      <c r="CW2537" s="37"/>
      <c r="CX2537" s="37"/>
      <c r="CY2537" s="37"/>
      <c r="CZ2537" s="37"/>
      <c r="DA2537" s="37"/>
      <c r="DB2537" s="37"/>
      <c r="DC2537" s="37"/>
      <c r="DD2537" s="37"/>
      <c r="DE2537" s="37"/>
      <c r="DF2537" s="37"/>
      <c r="DG2537" s="37"/>
      <c r="DH2537" s="37"/>
      <c r="DI2537" s="37"/>
      <c r="DJ2537" s="37"/>
      <c r="DK2537" s="37"/>
      <c r="DL2537" s="37"/>
      <c r="DM2537" s="37"/>
      <c r="DN2537" s="37"/>
      <c r="DO2537" s="37"/>
      <c r="DP2537" s="37"/>
      <c r="DQ2537" s="37"/>
      <c r="DR2537" s="37"/>
      <c r="DS2537" s="37"/>
      <c r="DT2537" s="37"/>
      <c r="DU2537" s="37"/>
      <c r="DV2537" s="37"/>
      <c r="DW2537" s="37"/>
      <c r="DX2537" s="37"/>
      <c r="DY2537" s="37"/>
      <c r="DZ2537" s="37"/>
      <c r="EA2537" s="37"/>
      <c r="EB2537" s="37"/>
      <c r="EC2537" s="37"/>
      <c r="ED2537" s="37"/>
      <c r="EE2537" s="37"/>
      <c r="EF2537" s="37"/>
      <c r="EG2537" s="37"/>
      <c r="EH2537" s="37"/>
      <c r="EI2537" s="37"/>
      <c r="EJ2537" s="37"/>
      <c r="EK2537" s="37"/>
      <c r="EL2537" s="37"/>
      <c r="EM2537" s="37"/>
      <c r="EN2537" s="37"/>
      <c r="EO2537" s="37"/>
      <c r="EP2537" s="37"/>
      <c r="EQ2537" s="37"/>
      <c r="ER2537" s="37"/>
      <c r="ES2537" s="37"/>
      <c r="ET2537" s="37"/>
      <c r="EU2537" s="37"/>
      <c r="EV2537" s="37"/>
      <c r="EW2537" s="37"/>
      <c r="EX2537" s="37"/>
      <c r="EY2537" s="37"/>
      <c r="EZ2537" s="37"/>
      <c r="FA2537" s="37"/>
      <c r="FB2537" s="37"/>
      <c r="FC2537" s="37"/>
      <c r="FD2537" s="37"/>
      <c r="FE2537" s="37"/>
      <c r="FF2537" s="37"/>
      <c r="FG2537" s="37"/>
      <c r="FH2537" s="37"/>
      <c r="FI2537" s="37"/>
      <c r="FJ2537" s="37"/>
      <c r="FK2537" s="37"/>
      <c r="FL2537" s="37"/>
      <c r="FM2537" s="37"/>
      <c r="FN2537" s="37"/>
      <c r="FO2537" s="37"/>
      <c r="FP2537" s="37"/>
      <c r="FQ2537" s="37"/>
      <c r="FR2537" s="37"/>
      <c r="FS2537" s="37"/>
      <c r="FT2537" s="37"/>
      <c r="FU2537" s="37"/>
      <c r="FV2537" s="37"/>
      <c r="FW2537" s="37"/>
      <c r="FX2537" s="37"/>
      <c r="FY2537" s="34"/>
      <c r="FZ2537" s="37"/>
      <c r="GA2537" s="35"/>
      <c r="GB2537" s="37"/>
      <c r="GC2537" s="37"/>
      <c r="GD2537" s="37"/>
      <c r="GE2537" s="37"/>
      <c r="GF2537" s="37"/>
      <c r="GG2537" s="37"/>
      <c r="GH2537" s="37"/>
      <c r="GI2537" s="34"/>
      <c r="GJ2537" s="37"/>
      <c r="GK2537" s="35"/>
      <c r="GL2537" s="37"/>
      <c r="GM2537" s="37"/>
      <c r="GN2537" s="37"/>
      <c r="GO2537" s="37"/>
      <c r="GP2537" s="37"/>
      <c r="GQ2537" s="37"/>
      <c r="GR2537" s="37"/>
      <c r="GS2537" s="34"/>
      <c r="GT2537" s="37"/>
      <c r="GU2537" s="35"/>
      <c r="GV2537" s="37"/>
      <c r="GW2537" s="37"/>
      <c r="GX2537" s="37"/>
      <c r="GY2537" s="37"/>
      <c r="GZ2537" s="37"/>
      <c r="HA2537" s="37"/>
      <c r="HB2537" s="37"/>
      <c r="HC2537" s="37"/>
      <c r="HD2537" s="37"/>
      <c r="HE2537" s="37"/>
      <c r="HF2537" s="37"/>
      <c r="HG2537" s="37"/>
      <c r="HH2537" s="37"/>
      <c r="HI2537" s="36"/>
      <c r="HJ2537" s="37"/>
      <c r="HK2537" s="37"/>
      <c r="HL2537" s="37"/>
      <c r="HM2537" s="37"/>
      <c r="HN2537" s="37"/>
      <c r="HO2537" s="37"/>
      <c r="HP2537" s="37"/>
      <c r="HQ2537" s="37"/>
      <c r="HR2537" s="37"/>
      <c r="HS2537" s="36"/>
      <c r="HT2537" s="37"/>
      <c r="HU2537" s="37"/>
      <c r="HV2537" s="37"/>
      <c r="HW2537" s="37"/>
      <c r="HX2537" s="37"/>
      <c r="HY2537" s="37"/>
      <c r="HZ2537" s="37"/>
      <c r="IA2537" s="37"/>
      <c r="IB2537" s="37"/>
      <c r="IC2537" s="36"/>
      <c r="ID2537" s="37"/>
      <c r="IE2537" s="37"/>
      <c r="KG2537" s="1"/>
      <c r="KH2537" s="67"/>
      <c r="KJ2537" s="66"/>
      <c r="KL2537" s="65"/>
      <c r="KN2537" s="53"/>
      <c r="KP2537" s="64"/>
      <c r="KR2537" s="63"/>
      <c r="KV2537" s="1"/>
      <c r="KW2537" s="34"/>
      <c r="KY2537" s="35"/>
      <c r="LA2537" s="36"/>
      <c r="LC2537" s="37"/>
      <c r="LQ2537" s="1"/>
      <c r="LR2537" s="2"/>
      <c r="LT2537" s="7"/>
      <c r="MC2537" s="2"/>
      <c r="ME2537" s="7"/>
      <c r="MN2537" s="2"/>
      <c r="MP2537" s="7"/>
      <c r="MW2537" s="34"/>
      <c r="MY2537" s="35"/>
      <c r="NB2537" s="2"/>
      <c r="ND2537" s="7"/>
      <c r="NM2537" s="2"/>
      <c r="NO2537" s="7"/>
      <c r="NX2537" s="2"/>
      <c r="NZ2537" s="7"/>
      <c r="OG2537" s="36"/>
      <c r="OI2537" s="37"/>
      <c r="PQ2537" s="52"/>
      <c r="PS2537" s="53"/>
      <c r="RD2537" s="2"/>
      <c r="RF2537" s="7"/>
      <c r="RO2537" s="2"/>
      <c r="RQ2537" s="7"/>
      <c r="RZ2537" s="2"/>
      <c r="SB2537" s="7"/>
      <c r="SI2537" s="34"/>
      <c r="SK2537" s="35"/>
      <c r="SN2537" s="2"/>
      <c r="SP2537" s="7"/>
      <c r="SY2537" s="2"/>
      <c r="TA2537" s="7"/>
      <c r="TJ2537" s="2"/>
      <c r="TL2537" s="7"/>
      <c r="TS2537" s="36"/>
      <c r="TU2537" s="37"/>
      <c r="VC2537" s="52"/>
      <c r="VE2537" s="53"/>
      <c r="VF2537" s="1"/>
      <c r="VT2537" s="1"/>
    </row>
    <row r="2538" spans="14:592" x14ac:dyDescent="0.3">
      <c r="N2538" s="1"/>
      <c r="O2538" s="34"/>
      <c r="Q2538" s="35"/>
      <c r="S2538" s="36"/>
      <c r="U2538" s="37"/>
      <c r="V2538" s="37"/>
      <c r="W2538" s="37"/>
      <c r="X2538" s="37"/>
      <c r="Y2538" s="37"/>
      <c r="Z2538" s="37"/>
      <c r="AA2538" s="37"/>
      <c r="AB2538" s="37"/>
      <c r="AC2538" s="37"/>
      <c r="AD2538" s="37"/>
      <c r="AE2538" s="37"/>
      <c r="AF2538" s="37"/>
      <c r="AG2538" s="37"/>
      <c r="AH2538" s="37"/>
      <c r="AI2538" s="37"/>
      <c r="AJ2538" s="37"/>
      <c r="AK2538" s="37"/>
      <c r="AL2538" s="37"/>
      <c r="AM2538" s="34"/>
      <c r="AN2538" s="37"/>
      <c r="AO2538" s="35"/>
      <c r="AP2538" s="37"/>
      <c r="AQ2538" s="37"/>
      <c r="AR2538" s="37"/>
      <c r="AS2538" s="37"/>
      <c r="AT2538" s="37"/>
      <c r="AU2538" s="37"/>
      <c r="AV2538" s="37"/>
      <c r="AW2538" s="34"/>
      <c r="AX2538" s="37"/>
      <c r="AY2538" s="35"/>
      <c r="AZ2538" s="37"/>
      <c r="BA2538" s="37"/>
      <c r="BB2538" s="37"/>
      <c r="BC2538" s="37"/>
      <c r="BD2538" s="37"/>
      <c r="BE2538" s="37"/>
      <c r="BF2538" s="37"/>
      <c r="BG2538" s="34"/>
      <c r="BH2538" s="37"/>
      <c r="BI2538" s="35"/>
      <c r="BJ2538" s="37"/>
      <c r="BK2538" s="37"/>
      <c r="BL2538" s="37"/>
      <c r="BM2538" s="37"/>
      <c r="BN2538" s="37"/>
      <c r="BO2538" s="37"/>
      <c r="BP2538" s="37"/>
      <c r="BQ2538" s="37"/>
      <c r="BR2538" s="37"/>
      <c r="BS2538" s="37"/>
      <c r="BT2538" s="37"/>
      <c r="BU2538" s="37"/>
      <c r="BV2538" s="37"/>
      <c r="BW2538" s="36"/>
      <c r="BX2538" s="37"/>
      <c r="BY2538" s="37"/>
      <c r="BZ2538" s="37"/>
      <c r="CA2538" s="37"/>
      <c r="CB2538" s="37"/>
      <c r="CC2538" s="37"/>
      <c r="CD2538" s="37"/>
      <c r="CE2538" s="37"/>
      <c r="CF2538" s="37"/>
      <c r="CG2538" s="36"/>
      <c r="CH2538" s="37"/>
      <c r="CI2538" s="37"/>
      <c r="CJ2538" s="37"/>
      <c r="CK2538" s="37"/>
      <c r="CL2538" s="37"/>
      <c r="CM2538" s="37"/>
      <c r="CN2538" s="37"/>
      <c r="CO2538" s="37"/>
      <c r="CP2538" s="37"/>
      <c r="CQ2538" s="36"/>
      <c r="CR2538" s="37"/>
      <c r="CS2538" s="37"/>
      <c r="CT2538" s="37"/>
      <c r="CU2538" s="37"/>
      <c r="CV2538" s="37"/>
      <c r="CW2538" s="37"/>
      <c r="CX2538" s="37"/>
      <c r="CY2538" s="37"/>
      <c r="CZ2538" s="37"/>
      <c r="DA2538" s="37"/>
      <c r="DB2538" s="37"/>
      <c r="DC2538" s="37"/>
      <c r="DD2538" s="37"/>
      <c r="DE2538" s="37"/>
      <c r="DF2538" s="37"/>
      <c r="DG2538" s="37"/>
      <c r="DH2538" s="37"/>
      <c r="DI2538" s="37"/>
      <c r="DJ2538" s="37"/>
      <c r="DK2538" s="37"/>
      <c r="DL2538" s="37"/>
      <c r="DM2538" s="37"/>
      <c r="DN2538" s="37"/>
      <c r="DO2538" s="37"/>
      <c r="DP2538" s="37"/>
      <c r="DQ2538" s="37"/>
      <c r="DR2538" s="37"/>
      <c r="DS2538" s="37"/>
      <c r="DT2538" s="37"/>
      <c r="DU2538" s="37"/>
      <c r="DV2538" s="37"/>
      <c r="DW2538" s="37"/>
      <c r="DX2538" s="37"/>
      <c r="DY2538" s="37"/>
      <c r="DZ2538" s="37"/>
      <c r="EA2538" s="37"/>
      <c r="EB2538" s="37"/>
      <c r="EC2538" s="37"/>
      <c r="ED2538" s="37"/>
      <c r="EE2538" s="37"/>
      <c r="EF2538" s="37"/>
      <c r="EG2538" s="37"/>
      <c r="EH2538" s="37"/>
      <c r="EI2538" s="37"/>
      <c r="EJ2538" s="37"/>
      <c r="EK2538" s="37"/>
      <c r="EL2538" s="37"/>
      <c r="EM2538" s="37"/>
      <c r="EN2538" s="37"/>
      <c r="EO2538" s="37"/>
      <c r="EP2538" s="37"/>
      <c r="EQ2538" s="37"/>
      <c r="ER2538" s="37"/>
      <c r="ES2538" s="37"/>
      <c r="ET2538" s="37"/>
      <c r="EU2538" s="37"/>
      <c r="EV2538" s="37"/>
      <c r="EW2538" s="37"/>
      <c r="EX2538" s="37"/>
      <c r="EY2538" s="37"/>
      <c r="EZ2538" s="37"/>
      <c r="FA2538" s="37"/>
      <c r="FB2538" s="37"/>
      <c r="FC2538" s="37"/>
      <c r="FD2538" s="37"/>
      <c r="FE2538" s="37"/>
      <c r="FF2538" s="37"/>
      <c r="FG2538" s="37"/>
      <c r="FH2538" s="37"/>
      <c r="FI2538" s="37"/>
      <c r="FJ2538" s="37"/>
      <c r="FK2538" s="37"/>
      <c r="FL2538" s="37"/>
      <c r="FM2538" s="37"/>
      <c r="FN2538" s="37"/>
      <c r="FO2538" s="37"/>
      <c r="FP2538" s="37"/>
      <c r="FQ2538" s="37"/>
      <c r="FR2538" s="37"/>
      <c r="FS2538" s="37"/>
      <c r="FT2538" s="37"/>
      <c r="FU2538" s="37"/>
      <c r="FV2538" s="37"/>
      <c r="FW2538" s="37"/>
      <c r="FX2538" s="37"/>
      <c r="FY2538" s="34"/>
      <c r="FZ2538" s="37"/>
      <c r="GA2538" s="35"/>
      <c r="GB2538" s="37"/>
      <c r="GC2538" s="37"/>
      <c r="GD2538" s="37"/>
      <c r="GE2538" s="37"/>
      <c r="GF2538" s="37"/>
      <c r="GG2538" s="37"/>
      <c r="GH2538" s="37"/>
      <c r="GI2538" s="34"/>
      <c r="GJ2538" s="37"/>
      <c r="GK2538" s="35"/>
      <c r="GL2538" s="37"/>
      <c r="GM2538" s="37"/>
      <c r="GN2538" s="37"/>
      <c r="GO2538" s="37"/>
      <c r="GP2538" s="37"/>
      <c r="GQ2538" s="37"/>
      <c r="GR2538" s="37"/>
      <c r="GS2538" s="34"/>
      <c r="GT2538" s="37"/>
      <c r="GU2538" s="35"/>
      <c r="GV2538" s="37"/>
      <c r="GW2538" s="37"/>
      <c r="GX2538" s="37"/>
      <c r="GY2538" s="37"/>
      <c r="GZ2538" s="37"/>
      <c r="HA2538" s="37"/>
      <c r="HB2538" s="37"/>
      <c r="HC2538" s="37"/>
      <c r="HD2538" s="37"/>
      <c r="HE2538" s="37"/>
      <c r="HF2538" s="37"/>
      <c r="HG2538" s="37"/>
      <c r="HH2538" s="37"/>
      <c r="HI2538" s="36"/>
      <c r="HJ2538" s="37"/>
      <c r="HK2538" s="37"/>
      <c r="HL2538" s="37"/>
      <c r="HM2538" s="37"/>
      <c r="HN2538" s="37"/>
      <c r="HO2538" s="37"/>
      <c r="HP2538" s="37"/>
      <c r="HQ2538" s="37"/>
      <c r="HR2538" s="37"/>
      <c r="HS2538" s="36"/>
      <c r="HT2538" s="37"/>
      <c r="HU2538" s="37"/>
      <c r="HV2538" s="37"/>
      <c r="HW2538" s="37"/>
      <c r="HX2538" s="37"/>
      <c r="HY2538" s="37"/>
      <c r="HZ2538" s="37"/>
      <c r="IA2538" s="37"/>
      <c r="IB2538" s="37"/>
      <c r="IC2538" s="36"/>
      <c r="ID2538" s="37"/>
      <c r="IE2538" s="37"/>
      <c r="KG2538" s="1"/>
      <c r="KH2538" s="67"/>
      <c r="KJ2538" s="66"/>
      <c r="KL2538" s="65"/>
      <c r="KN2538" s="53"/>
      <c r="KP2538" s="64"/>
      <c r="KR2538" s="63"/>
      <c r="KV2538" s="1"/>
      <c r="KW2538" s="34"/>
      <c r="KY2538" s="35"/>
      <c r="LA2538" s="36"/>
      <c r="LC2538" s="37"/>
      <c r="LQ2538" s="1"/>
      <c r="LR2538" s="2"/>
      <c r="LT2538" s="7"/>
      <c r="MC2538" s="2"/>
      <c r="ME2538" s="7"/>
      <c r="MN2538" s="2"/>
      <c r="MP2538" s="7"/>
      <c r="MW2538" s="34"/>
      <c r="MY2538" s="35"/>
      <c r="NB2538" s="2"/>
      <c r="ND2538" s="7"/>
      <c r="NM2538" s="2"/>
      <c r="NO2538" s="7"/>
      <c r="NX2538" s="2"/>
      <c r="NZ2538" s="7"/>
      <c r="OG2538" s="36"/>
      <c r="OI2538" s="37"/>
      <c r="PQ2538" s="52"/>
      <c r="PS2538" s="53"/>
      <c r="PW2538" s="1"/>
      <c r="RD2538" s="2"/>
      <c r="RF2538" s="7"/>
      <c r="RO2538" s="2"/>
      <c r="RQ2538" s="7"/>
      <c r="RZ2538" s="2"/>
      <c r="SB2538" s="7"/>
      <c r="SI2538" s="34"/>
      <c r="SK2538" s="35"/>
      <c r="SN2538" s="2"/>
      <c r="SP2538" s="7"/>
      <c r="SY2538" s="2"/>
      <c r="TA2538" s="7"/>
      <c r="TJ2538" s="2"/>
      <c r="TL2538" s="7"/>
      <c r="TS2538" s="36"/>
      <c r="TU2538" s="37"/>
      <c r="VC2538" s="52"/>
      <c r="VE2538" s="53"/>
      <c r="VF2538" s="1"/>
      <c r="VT2538" s="1"/>
    </row>
    <row r="2539" spans="14:592" x14ac:dyDescent="0.3">
      <c r="N2539" s="1"/>
      <c r="O2539" s="34"/>
      <c r="Q2539" s="35"/>
      <c r="S2539" s="36"/>
      <c r="AM2539" s="34"/>
      <c r="AO2539" s="35"/>
      <c r="AW2539" s="34"/>
      <c r="AY2539" s="35"/>
      <c r="BG2539" s="34"/>
      <c r="BI2539" s="35"/>
      <c r="BW2539" s="36"/>
      <c r="CG2539" s="36"/>
      <c r="CQ2539" s="36"/>
      <c r="EZ2539" s="37"/>
      <c r="FJ2539" s="52"/>
      <c r="FL2539" s="54"/>
      <c r="FY2539" s="34"/>
      <c r="GA2539" s="35"/>
      <c r="GI2539" s="34"/>
      <c r="GK2539" s="35"/>
      <c r="GS2539" s="34"/>
      <c r="GU2539" s="35"/>
      <c r="HI2539" s="36"/>
      <c r="HS2539" s="36"/>
      <c r="IC2539" s="36"/>
      <c r="KG2539" s="1"/>
      <c r="KH2539" s="67"/>
      <c r="KJ2539" s="66"/>
      <c r="KL2539" s="65"/>
      <c r="KN2539" s="53"/>
      <c r="KP2539" s="64"/>
      <c r="KR2539" s="63"/>
      <c r="KV2539" s="1"/>
      <c r="KW2539" s="34"/>
      <c r="KY2539" s="35"/>
      <c r="LA2539" s="36"/>
      <c r="LC2539" s="37"/>
      <c r="LQ2539" s="1"/>
      <c r="LR2539" s="2"/>
      <c r="LT2539" s="7"/>
      <c r="MC2539" s="2"/>
      <c r="ME2539" s="7"/>
      <c r="MN2539" s="2"/>
      <c r="MP2539" s="7"/>
      <c r="MW2539" s="34"/>
      <c r="MY2539" s="35"/>
      <c r="NB2539" s="2"/>
      <c r="ND2539" s="7"/>
      <c r="NM2539" s="2"/>
      <c r="NO2539" s="7"/>
      <c r="NX2539" s="2"/>
      <c r="NZ2539" s="7"/>
      <c r="OG2539" s="36"/>
      <c r="OI2539" s="37"/>
      <c r="PQ2539" s="52"/>
      <c r="PS2539" s="53"/>
      <c r="RD2539" s="2"/>
      <c r="RF2539" s="7"/>
      <c r="RO2539" s="2"/>
      <c r="RQ2539" s="7"/>
      <c r="RZ2539" s="2"/>
      <c r="SB2539" s="7"/>
      <c r="SI2539" s="34"/>
      <c r="SK2539" s="35"/>
      <c r="SN2539" s="2"/>
      <c r="SP2539" s="7"/>
      <c r="SY2539" s="2"/>
      <c r="TA2539" s="7"/>
      <c r="TJ2539" s="2"/>
      <c r="TL2539" s="7"/>
      <c r="TS2539" s="36"/>
      <c r="TU2539" s="37"/>
      <c r="VC2539" s="52"/>
      <c r="VE2539" s="53"/>
      <c r="VF2539" s="1"/>
      <c r="VT2539" s="1"/>
    </row>
    <row r="2540" spans="14:592" x14ac:dyDescent="0.3">
      <c r="N2540" s="1"/>
      <c r="O2540" s="34"/>
      <c r="Q2540" s="35"/>
      <c r="S2540" s="36"/>
      <c r="T2540" s="36"/>
      <c r="U2540" s="36"/>
      <c r="V2540" s="36"/>
      <c r="W2540" s="36"/>
      <c r="X2540" s="36"/>
      <c r="Y2540" s="36"/>
      <c r="Z2540" s="36"/>
      <c r="AA2540" s="36"/>
      <c r="AB2540" s="36"/>
      <c r="AC2540" s="36"/>
      <c r="AD2540" s="36"/>
      <c r="AE2540" s="36"/>
      <c r="AF2540" s="36"/>
      <c r="AG2540" s="36"/>
      <c r="AH2540" s="36"/>
      <c r="AI2540" s="36"/>
      <c r="AJ2540" s="36"/>
      <c r="AK2540" s="36"/>
      <c r="AL2540" s="36"/>
      <c r="AM2540" s="34"/>
      <c r="AN2540" s="36"/>
      <c r="AO2540" s="35"/>
      <c r="AP2540" s="36"/>
      <c r="AQ2540" s="36"/>
      <c r="AR2540" s="36"/>
      <c r="AS2540" s="36"/>
      <c r="AT2540" s="36"/>
      <c r="AU2540" s="36"/>
      <c r="AV2540" s="36"/>
      <c r="AW2540" s="34"/>
      <c r="AX2540" s="36"/>
      <c r="AY2540" s="35"/>
      <c r="AZ2540" s="36"/>
      <c r="BA2540" s="36"/>
      <c r="BB2540" s="36"/>
      <c r="BC2540" s="36"/>
      <c r="BD2540" s="36"/>
      <c r="BE2540" s="36"/>
      <c r="BF2540" s="36"/>
      <c r="BG2540" s="34"/>
      <c r="BH2540" s="36"/>
      <c r="BI2540" s="35"/>
      <c r="BJ2540" s="36"/>
      <c r="BK2540" s="36"/>
      <c r="BL2540" s="36"/>
      <c r="BM2540" s="36"/>
      <c r="BN2540" s="36"/>
      <c r="BO2540" s="36"/>
      <c r="BP2540" s="36"/>
      <c r="BQ2540" s="36"/>
      <c r="BR2540" s="36"/>
      <c r="BS2540" s="36"/>
      <c r="BT2540" s="36"/>
      <c r="BU2540" s="36"/>
      <c r="BV2540" s="36"/>
      <c r="BW2540" s="36"/>
      <c r="BX2540" s="36"/>
      <c r="BY2540" s="36"/>
      <c r="BZ2540" s="36"/>
      <c r="CA2540" s="36"/>
      <c r="CB2540" s="36"/>
      <c r="CC2540" s="36"/>
      <c r="CD2540" s="36"/>
      <c r="CE2540" s="36"/>
      <c r="CF2540" s="36"/>
      <c r="CG2540" s="36"/>
      <c r="CH2540" s="36"/>
      <c r="CI2540" s="36"/>
      <c r="CJ2540" s="36"/>
      <c r="CK2540" s="36"/>
      <c r="CL2540" s="36"/>
      <c r="CM2540" s="36"/>
      <c r="CN2540" s="36"/>
      <c r="CO2540" s="36"/>
      <c r="CP2540" s="36"/>
      <c r="CQ2540" s="36"/>
      <c r="CR2540" s="36"/>
      <c r="CS2540" s="36"/>
      <c r="CT2540" s="36"/>
      <c r="CU2540" s="36"/>
      <c r="CV2540" s="36"/>
      <c r="CW2540" s="36"/>
      <c r="CX2540" s="36"/>
      <c r="CY2540" s="36"/>
      <c r="CZ2540" s="36"/>
      <c r="DA2540" s="36"/>
      <c r="DB2540" s="36"/>
      <c r="DC2540" s="36"/>
      <c r="DD2540" s="36"/>
      <c r="DE2540" s="36"/>
      <c r="DF2540" s="36"/>
      <c r="DG2540" s="36"/>
      <c r="DH2540" s="36"/>
      <c r="DI2540" s="36"/>
      <c r="DJ2540" s="36"/>
      <c r="DK2540" s="36"/>
      <c r="DL2540" s="36"/>
      <c r="DM2540" s="36"/>
      <c r="DN2540" s="36"/>
      <c r="DO2540" s="36"/>
      <c r="DP2540" s="36"/>
      <c r="DQ2540" s="36"/>
      <c r="DR2540" s="36"/>
      <c r="DS2540" s="36"/>
      <c r="DT2540" s="36"/>
      <c r="DU2540" s="36"/>
      <c r="DV2540" s="36"/>
      <c r="DW2540" s="36"/>
      <c r="DX2540" s="36"/>
      <c r="DY2540" s="36"/>
      <c r="DZ2540" s="36"/>
      <c r="EA2540" s="36"/>
      <c r="EB2540" s="36"/>
      <c r="EC2540" s="36"/>
      <c r="ED2540" s="36"/>
      <c r="EE2540" s="36"/>
      <c r="EF2540" s="36"/>
      <c r="EG2540" s="36"/>
      <c r="EH2540" s="36"/>
      <c r="EI2540" s="36"/>
      <c r="EJ2540" s="36"/>
      <c r="EK2540" s="36"/>
      <c r="EL2540" s="36"/>
      <c r="EM2540" s="36"/>
      <c r="EN2540" s="36"/>
      <c r="EO2540" s="36"/>
      <c r="EP2540" s="36"/>
      <c r="EQ2540" s="36"/>
      <c r="ER2540" s="36"/>
      <c r="ES2540" s="36"/>
      <c r="ET2540" s="36"/>
      <c r="EU2540" s="36"/>
      <c r="EV2540" s="36"/>
      <c r="EW2540" s="36"/>
      <c r="EX2540" s="36"/>
      <c r="EY2540" s="36"/>
      <c r="EZ2540" s="36"/>
      <c r="FA2540" s="36"/>
      <c r="FB2540" s="36"/>
      <c r="FC2540" s="36"/>
      <c r="FD2540" s="36"/>
      <c r="FE2540" s="36"/>
      <c r="FF2540" s="36"/>
      <c r="FG2540" s="36"/>
      <c r="FH2540" s="36"/>
      <c r="FI2540" s="36"/>
      <c r="FJ2540" s="36"/>
      <c r="FK2540" s="36"/>
      <c r="FL2540" s="36"/>
      <c r="FM2540" s="36"/>
      <c r="FN2540" s="36"/>
      <c r="FO2540" s="36"/>
      <c r="FP2540" s="36"/>
      <c r="FQ2540" s="36"/>
      <c r="FR2540" s="36"/>
      <c r="FS2540" s="36"/>
      <c r="FT2540" s="36"/>
      <c r="FU2540" s="36"/>
      <c r="FV2540" s="36"/>
      <c r="FW2540" s="36"/>
      <c r="FX2540" s="36"/>
      <c r="FY2540" s="34"/>
      <c r="FZ2540" s="36"/>
      <c r="GA2540" s="35"/>
      <c r="GB2540" s="36"/>
      <c r="GC2540" s="36"/>
      <c r="GD2540" s="36"/>
      <c r="GE2540" s="36"/>
      <c r="GF2540" s="36"/>
      <c r="GG2540" s="36"/>
      <c r="GH2540" s="36"/>
      <c r="GI2540" s="34"/>
      <c r="GJ2540" s="36"/>
      <c r="GK2540" s="35"/>
      <c r="GL2540" s="36"/>
      <c r="GM2540" s="36"/>
      <c r="GN2540" s="36"/>
      <c r="GO2540" s="36"/>
      <c r="GP2540" s="36"/>
      <c r="GQ2540" s="36"/>
      <c r="GR2540" s="36"/>
      <c r="GS2540" s="34"/>
      <c r="GT2540" s="36"/>
      <c r="GU2540" s="35"/>
      <c r="GV2540" s="36"/>
      <c r="GW2540" s="36"/>
      <c r="GX2540" s="36"/>
      <c r="GY2540" s="36"/>
      <c r="GZ2540" s="36"/>
      <c r="HA2540" s="36"/>
      <c r="HB2540" s="36"/>
      <c r="HC2540" s="36"/>
      <c r="HD2540" s="36"/>
      <c r="HE2540" s="36"/>
      <c r="HF2540" s="36"/>
      <c r="HG2540" s="36"/>
      <c r="HH2540" s="36"/>
      <c r="HI2540" s="36"/>
      <c r="HJ2540" s="36"/>
      <c r="HK2540" s="36"/>
      <c r="HL2540" s="36"/>
      <c r="HM2540" s="36"/>
      <c r="HN2540" s="36"/>
      <c r="HO2540" s="36"/>
      <c r="HP2540" s="36"/>
      <c r="HQ2540" s="36"/>
      <c r="HR2540" s="36"/>
      <c r="HS2540" s="36"/>
      <c r="HT2540" s="36"/>
      <c r="HU2540" s="36"/>
      <c r="HV2540" s="36"/>
      <c r="HW2540" s="36"/>
      <c r="HX2540" s="36"/>
      <c r="HY2540" s="36"/>
      <c r="HZ2540" s="36"/>
      <c r="IA2540" s="36"/>
      <c r="IB2540" s="36"/>
      <c r="IC2540" s="36"/>
      <c r="KG2540" s="1"/>
      <c r="KH2540" s="67"/>
      <c r="KJ2540" s="66"/>
      <c r="KL2540" s="65"/>
      <c r="KN2540" s="53"/>
      <c r="KP2540" s="64"/>
      <c r="KR2540" s="63"/>
      <c r="KV2540" s="1"/>
      <c r="KW2540" s="34"/>
      <c r="KY2540" s="35"/>
      <c r="LA2540" s="36"/>
      <c r="LC2540" s="37"/>
      <c r="LQ2540" s="1"/>
      <c r="LR2540" s="2"/>
      <c r="LT2540" s="7"/>
      <c r="MC2540" s="2"/>
      <c r="ME2540" s="7"/>
      <c r="MN2540" s="2"/>
      <c r="MP2540" s="7"/>
      <c r="MW2540" s="34"/>
      <c r="MY2540" s="35"/>
      <c r="NB2540" s="2"/>
      <c r="ND2540" s="7"/>
      <c r="NM2540" s="2"/>
      <c r="NO2540" s="7"/>
      <c r="NX2540" s="2"/>
      <c r="NZ2540" s="7"/>
      <c r="OG2540" s="36"/>
      <c r="OI2540" s="37"/>
      <c r="PQ2540" s="52"/>
      <c r="PS2540" s="53"/>
      <c r="PW2540" s="1"/>
      <c r="RD2540" s="2"/>
      <c r="RF2540" s="7"/>
      <c r="RO2540" s="2"/>
      <c r="RQ2540" s="7"/>
      <c r="RZ2540" s="2"/>
      <c r="SB2540" s="7"/>
      <c r="SI2540" s="34"/>
      <c r="SK2540" s="35"/>
      <c r="SN2540" s="2"/>
      <c r="SP2540" s="7"/>
      <c r="SY2540" s="2"/>
      <c r="TA2540" s="7"/>
      <c r="TJ2540" s="2"/>
      <c r="TL2540" s="7"/>
      <c r="TS2540" s="36"/>
      <c r="TU2540" s="37"/>
      <c r="VC2540" s="52"/>
      <c r="VE2540" s="53"/>
      <c r="VF2540" s="1"/>
      <c r="VT2540" s="1"/>
    </row>
    <row r="2541" spans="14:592" x14ac:dyDescent="0.3">
      <c r="N2541" s="1"/>
      <c r="O2541" s="34"/>
      <c r="Q2541" s="35"/>
      <c r="S2541" s="36"/>
      <c r="T2541" s="36"/>
      <c r="U2541" s="36"/>
      <c r="V2541" s="36"/>
      <c r="W2541" s="36"/>
      <c r="X2541" s="36"/>
      <c r="Y2541" s="36"/>
      <c r="Z2541" s="36"/>
      <c r="AA2541" s="36"/>
      <c r="AB2541" s="36"/>
      <c r="AC2541" s="36"/>
      <c r="AD2541" s="36"/>
      <c r="AE2541" s="36"/>
      <c r="AF2541" s="36"/>
      <c r="AG2541" s="36"/>
      <c r="AH2541" s="36"/>
      <c r="AI2541" s="36"/>
      <c r="AJ2541" s="36"/>
      <c r="AK2541" s="36"/>
      <c r="AL2541" s="36"/>
      <c r="AM2541" s="34"/>
      <c r="AN2541" s="36"/>
      <c r="AO2541" s="35"/>
      <c r="AP2541" s="36"/>
      <c r="AQ2541" s="36"/>
      <c r="AR2541" s="36"/>
      <c r="AS2541" s="36"/>
      <c r="AT2541" s="36"/>
      <c r="AU2541" s="36"/>
      <c r="AV2541" s="36"/>
      <c r="AW2541" s="34"/>
      <c r="AX2541" s="36"/>
      <c r="AY2541" s="35"/>
      <c r="AZ2541" s="36"/>
      <c r="BA2541" s="36"/>
      <c r="BB2541" s="36"/>
      <c r="BC2541" s="36"/>
      <c r="BD2541" s="36"/>
      <c r="BE2541" s="36"/>
      <c r="BF2541" s="36"/>
      <c r="BG2541" s="34"/>
      <c r="BH2541" s="36"/>
      <c r="BI2541" s="35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  <c r="BT2541" s="36"/>
      <c r="BU2541" s="36"/>
      <c r="BV2541" s="36"/>
      <c r="BW2541" s="36"/>
      <c r="BX2541" s="36"/>
      <c r="BY2541" s="36"/>
      <c r="BZ2541" s="36"/>
      <c r="CA2541" s="36"/>
      <c r="CB2541" s="36"/>
      <c r="CC2541" s="36"/>
      <c r="CD2541" s="36"/>
      <c r="CE2541" s="36"/>
      <c r="CF2541" s="36"/>
      <c r="CG2541" s="36"/>
      <c r="CH2541" s="36"/>
      <c r="CI2541" s="36"/>
      <c r="CJ2541" s="36"/>
      <c r="CK2541" s="36"/>
      <c r="CL2541" s="36"/>
      <c r="CM2541" s="36"/>
      <c r="CN2541" s="36"/>
      <c r="CO2541" s="36"/>
      <c r="CP2541" s="36"/>
      <c r="CQ2541" s="36"/>
      <c r="CR2541" s="36"/>
      <c r="CS2541" s="36"/>
      <c r="CT2541" s="36"/>
      <c r="CU2541" s="36"/>
      <c r="CV2541" s="36"/>
      <c r="CW2541" s="36"/>
      <c r="CX2541" s="36"/>
      <c r="CY2541" s="36"/>
      <c r="CZ2541" s="36"/>
      <c r="DA2541" s="36"/>
      <c r="DB2541" s="36"/>
      <c r="DC2541" s="36"/>
      <c r="DD2541" s="36"/>
      <c r="DE2541" s="36"/>
      <c r="DF2541" s="36"/>
      <c r="DG2541" s="36"/>
      <c r="DH2541" s="36"/>
      <c r="DI2541" s="36"/>
      <c r="DJ2541" s="36"/>
      <c r="DK2541" s="36"/>
      <c r="DL2541" s="36"/>
      <c r="DM2541" s="36"/>
      <c r="DN2541" s="36"/>
      <c r="DO2541" s="36"/>
      <c r="DP2541" s="36"/>
      <c r="DQ2541" s="36"/>
      <c r="DR2541" s="36"/>
      <c r="DS2541" s="36"/>
      <c r="DT2541" s="36"/>
      <c r="DU2541" s="36"/>
      <c r="DV2541" s="36"/>
      <c r="DW2541" s="36"/>
      <c r="DX2541" s="36"/>
      <c r="DY2541" s="36"/>
      <c r="DZ2541" s="36"/>
      <c r="EA2541" s="36"/>
      <c r="EB2541" s="36"/>
      <c r="EC2541" s="36"/>
      <c r="ED2541" s="36"/>
      <c r="EE2541" s="36"/>
      <c r="EF2541" s="36"/>
      <c r="EG2541" s="36"/>
      <c r="EH2541" s="36"/>
      <c r="EI2541" s="36"/>
      <c r="EJ2541" s="36"/>
      <c r="EK2541" s="36"/>
      <c r="EL2541" s="36"/>
      <c r="EM2541" s="36"/>
      <c r="EN2541" s="36"/>
      <c r="EO2541" s="36"/>
      <c r="EP2541" s="36"/>
      <c r="EQ2541" s="36"/>
      <c r="ER2541" s="36"/>
      <c r="ES2541" s="36"/>
      <c r="ET2541" s="36"/>
      <c r="EU2541" s="36"/>
      <c r="EV2541" s="36"/>
      <c r="EW2541" s="36"/>
      <c r="EX2541" s="36"/>
      <c r="EY2541" s="36"/>
      <c r="EZ2541" s="36"/>
      <c r="FA2541" s="36"/>
      <c r="FB2541" s="36"/>
      <c r="FC2541" s="36"/>
      <c r="FD2541" s="36"/>
      <c r="FE2541" s="36"/>
      <c r="FF2541" s="36"/>
      <c r="FG2541" s="36"/>
      <c r="FH2541" s="36"/>
      <c r="FI2541" s="36"/>
      <c r="FJ2541" s="36"/>
      <c r="FK2541" s="36"/>
      <c r="FL2541" s="36"/>
      <c r="FM2541" s="36"/>
      <c r="FN2541" s="36"/>
      <c r="FO2541" s="36"/>
      <c r="FP2541" s="36"/>
      <c r="FQ2541" s="36"/>
      <c r="FR2541" s="36"/>
      <c r="FS2541" s="36"/>
      <c r="FT2541" s="36"/>
      <c r="FU2541" s="36"/>
      <c r="FV2541" s="36"/>
      <c r="FW2541" s="36"/>
      <c r="FX2541" s="36"/>
      <c r="FY2541" s="34"/>
      <c r="FZ2541" s="36"/>
      <c r="GA2541" s="35"/>
      <c r="GB2541" s="36"/>
      <c r="GC2541" s="36"/>
      <c r="GD2541" s="36"/>
      <c r="GE2541" s="36"/>
      <c r="GF2541" s="36"/>
      <c r="GG2541" s="36"/>
      <c r="GH2541" s="36"/>
      <c r="GI2541" s="34"/>
      <c r="GJ2541" s="36"/>
      <c r="GK2541" s="35"/>
      <c r="GL2541" s="36"/>
      <c r="GM2541" s="36"/>
      <c r="GN2541" s="36"/>
      <c r="GO2541" s="36"/>
      <c r="GP2541" s="36"/>
      <c r="GQ2541" s="36"/>
      <c r="GR2541" s="36"/>
      <c r="GS2541" s="34"/>
      <c r="GT2541" s="36"/>
      <c r="GU2541" s="35"/>
      <c r="GV2541" s="36"/>
      <c r="GW2541" s="36"/>
      <c r="GX2541" s="36"/>
      <c r="GY2541" s="36"/>
      <c r="GZ2541" s="36"/>
      <c r="HA2541" s="36"/>
      <c r="HB2541" s="36"/>
      <c r="HC2541" s="36"/>
      <c r="HD2541" s="36"/>
      <c r="HE2541" s="36"/>
      <c r="HF2541" s="36"/>
      <c r="HG2541" s="36"/>
      <c r="HH2541" s="36"/>
      <c r="HI2541" s="36"/>
      <c r="HJ2541" s="36"/>
      <c r="HK2541" s="36"/>
      <c r="HL2541" s="36"/>
      <c r="HM2541" s="36"/>
      <c r="HN2541" s="36"/>
      <c r="HO2541" s="36"/>
      <c r="HP2541" s="36"/>
      <c r="HQ2541" s="36"/>
      <c r="HR2541" s="36"/>
      <c r="HS2541" s="36"/>
      <c r="HT2541" s="36"/>
      <c r="HU2541" s="36"/>
      <c r="HV2541" s="36"/>
      <c r="HW2541" s="36"/>
      <c r="HX2541" s="36"/>
      <c r="HY2541" s="36"/>
      <c r="HZ2541" s="36"/>
      <c r="IA2541" s="36"/>
      <c r="IB2541" s="36"/>
      <c r="IC2541" s="36"/>
      <c r="KG2541" s="1"/>
      <c r="KH2541" s="67"/>
      <c r="KJ2541" s="66"/>
      <c r="KL2541" s="65"/>
      <c r="KN2541" s="53"/>
      <c r="KP2541" s="64"/>
      <c r="KR2541" s="63"/>
      <c r="KV2541" s="1"/>
      <c r="KW2541" s="34"/>
      <c r="KY2541" s="35"/>
      <c r="LA2541" s="36"/>
      <c r="LC2541" s="37"/>
      <c r="LQ2541" s="1"/>
      <c r="LR2541" s="2"/>
      <c r="LT2541" s="7"/>
      <c r="MC2541" s="2"/>
      <c r="ME2541" s="7"/>
      <c r="MN2541" s="2"/>
      <c r="MP2541" s="7"/>
      <c r="MW2541" s="34"/>
      <c r="MY2541" s="35"/>
      <c r="NB2541" s="2"/>
      <c r="ND2541" s="7"/>
      <c r="NM2541" s="2"/>
      <c r="NO2541" s="7"/>
      <c r="NX2541" s="2"/>
      <c r="NZ2541" s="7"/>
      <c r="OG2541" s="36"/>
      <c r="OI2541" s="37"/>
      <c r="PQ2541" s="52"/>
      <c r="PS2541" s="53"/>
      <c r="RD2541" s="2"/>
      <c r="RF2541" s="7"/>
      <c r="RO2541" s="2"/>
      <c r="RQ2541" s="7"/>
      <c r="RZ2541" s="2"/>
      <c r="SB2541" s="7"/>
      <c r="SI2541" s="34"/>
      <c r="SK2541" s="35"/>
      <c r="SN2541" s="2"/>
      <c r="SP2541" s="7"/>
      <c r="SY2541" s="2"/>
      <c r="TA2541" s="7"/>
      <c r="TJ2541" s="2"/>
      <c r="TL2541" s="7"/>
      <c r="TS2541" s="36"/>
      <c r="TU2541" s="37"/>
      <c r="VC2541" s="52"/>
      <c r="VE2541" s="53"/>
      <c r="VF2541" s="1"/>
      <c r="VT2541" s="1"/>
    </row>
    <row r="2542" spans="14:592" x14ac:dyDescent="0.3">
      <c r="N2542" s="1"/>
      <c r="O2542" s="34"/>
      <c r="Q2542" s="35"/>
      <c r="AM2542" s="34"/>
      <c r="AO2542" s="35"/>
      <c r="AW2542" s="34"/>
      <c r="AY2542" s="35"/>
      <c r="BG2542" s="34"/>
      <c r="BI2542" s="35"/>
      <c r="EX2542" s="36"/>
      <c r="EZ2542" s="37"/>
      <c r="FJ2542" s="52"/>
      <c r="FL2542" s="54"/>
      <c r="FY2542" s="34"/>
      <c r="GA2542" s="35"/>
      <c r="GI2542" s="34"/>
      <c r="GK2542" s="35"/>
      <c r="GS2542" s="34"/>
      <c r="GU2542" s="35"/>
      <c r="KG2542" s="1"/>
      <c r="KH2542" s="67"/>
      <c r="KJ2542" s="66"/>
      <c r="KL2542" s="65"/>
      <c r="KN2542" s="53"/>
      <c r="KP2542" s="64"/>
      <c r="KR2542" s="63"/>
      <c r="KV2542" s="1"/>
      <c r="KW2542" s="34"/>
      <c r="KY2542" s="35"/>
      <c r="LA2542" s="36"/>
      <c r="LC2542" s="37"/>
      <c r="LQ2542" s="1"/>
      <c r="LR2542" s="2"/>
      <c r="LT2542" s="7"/>
      <c r="MC2542" s="2"/>
      <c r="ME2542" s="7"/>
      <c r="MN2542" s="2"/>
      <c r="MP2542" s="7"/>
      <c r="MW2542" s="34"/>
      <c r="MY2542" s="35"/>
      <c r="NB2542" s="2"/>
      <c r="ND2542" s="7"/>
      <c r="NM2542" s="2"/>
      <c r="NO2542" s="7"/>
      <c r="NX2542" s="2"/>
      <c r="NZ2542" s="7"/>
      <c r="OG2542" s="36"/>
      <c r="OI2542" s="37"/>
      <c r="PQ2542" s="52"/>
      <c r="PS2542" s="53"/>
      <c r="PW2542" s="1"/>
      <c r="RD2542" s="2"/>
      <c r="RF2542" s="7"/>
      <c r="RO2542" s="2"/>
      <c r="RQ2542" s="7"/>
      <c r="RZ2542" s="2"/>
      <c r="SB2542" s="7"/>
      <c r="SI2542" s="34"/>
      <c r="SK2542" s="35"/>
      <c r="SN2542" s="2"/>
      <c r="SP2542" s="7"/>
      <c r="SY2542" s="2"/>
      <c r="TA2542" s="7"/>
      <c r="TJ2542" s="2"/>
      <c r="TL2542" s="7"/>
      <c r="TS2542" s="36"/>
      <c r="TU2542" s="37"/>
      <c r="VC2542" s="52"/>
      <c r="VE2542" s="53"/>
      <c r="VF2542" s="1"/>
      <c r="VT2542" s="1"/>
    </row>
    <row r="2543" spans="14:592" x14ac:dyDescent="0.3">
      <c r="N2543" s="1"/>
      <c r="O2543" s="34"/>
      <c r="Q2543" s="35"/>
      <c r="R2543" s="35"/>
      <c r="S2543" s="35"/>
      <c r="T2543" s="35"/>
      <c r="U2543" s="35"/>
      <c r="V2543" s="35"/>
      <c r="W2543" s="35"/>
      <c r="X2543" s="35"/>
      <c r="Y2543" s="35"/>
      <c r="Z2543" s="35"/>
      <c r="AA2543" s="35"/>
      <c r="AB2543" s="35"/>
      <c r="AC2543" s="35"/>
      <c r="AD2543" s="35"/>
      <c r="AE2543" s="35"/>
      <c r="AF2543" s="35"/>
      <c r="AG2543" s="35"/>
      <c r="AH2543" s="35"/>
      <c r="AI2543" s="35"/>
      <c r="AJ2543" s="35"/>
      <c r="AK2543" s="35"/>
      <c r="AL2543" s="35"/>
      <c r="AM2543" s="34"/>
      <c r="AN2543" s="35"/>
      <c r="AO2543" s="35"/>
      <c r="AP2543" s="35"/>
      <c r="AQ2543" s="35"/>
      <c r="AR2543" s="35"/>
      <c r="AS2543" s="35"/>
      <c r="AT2543" s="35"/>
      <c r="AU2543" s="35"/>
      <c r="AV2543" s="35"/>
      <c r="AW2543" s="34"/>
      <c r="AX2543" s="35"/>
      <c r="AY2543" s="35"/>
      <c r="AZ2543" s="35"/>
      <c r="BA2543" s="35"/>
      <c r="BB2543" s="35"/>
      <c r="BC2543" s="35"/>
      <c r="BD2543" s="35"/>
      <c r="BE2543" s="35"/>
      <c r="BF2543" s="35"/>
      <c r="BG2543" s="34"/>
      <c r="BH2543" s="35"/>
      <c r="BI2543" s="35"/>
      <c r="BJ2543" s="35"/>
      <c r="BK2543" s="35"/>
      <c r="BL2543" s="35"/>
      <c r="BM2543" s="35"/>
      <c r="BN2543" s="35"/>
      <c r="BO2543" s="35"/>
      <c r="BP2543" s="35"/>
      <c r="BQ2543" s="35"/>
      <c r="BR2543" s="35"/>
      <c r="BS2543" s="35"/>
      <c r="BT2543" s="35"/>
      <c r="BU2543" s="35"/>
      <c r="BV2543" s="35"/>
      <c r="BW2543" s="35"/>
      <c r="BX2543" s="35"/>
      <c r="BY2543" s="35"/>
      <c r="BZ2543" s="35"/>
      <c r="CA2543" s="35"/>
      <c r="CB2543" s="35"/>
      <c r="CC2543" s="35"/>
      <c r="CD2543" s="35"/>
      <c r="CE2543" s="35"/>
      <c r="CF2543" s="35"/>
      <c r="CG2543" s="35"/>
      <c r="CH2543" s="35"/>
      <c r="CI2543" s="35"/>
      <c r="CJ2543" s="35"/>
      <c r="CK2543" s="35"/>
      <c r="CL2543" s="35"/>
      <c r="CM2543" s="35"/>
      <c r="CN2543" s="35"/>
      <c r="CO2543" s="35"/>
      <c r="CP2543" s="35"/>
      <c r="CQ2543" s="35"/>
      <c r="CR2543" s="35"/>
      <c r="CS2543" s="35"/>
      <c r="CT2543" s="35"/>
      <c r="CU2543" s="35"/>
      <c r="CV2543" s="35"/>
      <c r="CW2543" s="35"/>
      <c r="CX2543" s="35"/>
      <c r="CY2543" s="35"/>
      <c r="CZ2543" s="35"/>
      <c r="DA2543" s="35"/>
      <c r="DB2543" s="35"/>
      <c r="DC2543" s="35"/>
      <c r="DD2543" s="35"/>
      <c r="DE2543" s="35"/>
      <c r="DF2543" s="35"/>
      <c r="DG2543" s="35"/>
      <c r="DH2543" s="35"/>
      <c r="DI2543" s="35"/>
      <c r="DJ2543" s="35"/>
      <c r="DK2543" s="35"/>
      <c r="DL2543" s="35"/>
      <c r="DM2543" s="35"/>
      <c r="DN2543" s="35"/>
      <c r="DO2543" s="35"/>
      <c r="DP2543" s="35"/>
      <c r="DQ2543" s="35"/>
      <c r="DR2543" s="35"/>
      <c r="DS2543" s="35"/>
      <c r="DT2543" s="35"/>
      <c r="DU2543" s="35"/>
      <c r="DV2543" s="35"/>
      <c r="DW2543" s="35"/>
      <c r="DX2543" s="35"/>
      <c r="DY2543" s="35"/>
      <c r="DZ2543" s="35"/>
      <c r="EA2543" s="35"/>
      <c r="EB2543" s="35"/>
      <c r="EC2543" s="35"/>
      <c r="ED2543" s="35"/>
      <c r="EE2543" s="35"/>
      <c r="EF2543" s="35"/>
      <c r="EG2543" s="35"/>
      <c r="EH2543" s="35"/>
      <c r="EI2543" s="35"/>
      <c r="EJ2543" s="35"/>
      <c r="EK2543" s="35"/>
      <c r="EL2543" s="35"/>
      <c r="EM2543" s="35"/>
      <c r="EN2543" s="35"/>
      <c r="EO2543" s="35"/>
      <c r="EP2543" s="35"/>
      <c r="EQ2543" s="35"/>
      <c r="ER2543" s="35"/>
      <c r="ES2543" s="35"/>
      <c r="ET2543" s="35"/>
      <c r="EU2543" s="35"/>
      <c r="EV2543" s="35"/>
      <c r="EW2543" s="35"/>
      <c r="EX2543" s="35"/>
      <c r="EY2543" s="35"/>
      <c r="EZ2543" s="35"/>
      <c r="FA2543" s="35"/>
      <c r="FB2543" s="35"/>
      <c r="FC2543" s="35"/>
      <c r="FD2543" s="35"/>
      <c r="FE2543" s="35"/>
      <c r="FF2543" s="35"/>
      <c r="FG2543" s="35"/>
      <c r="FH2543" s="35"/>
      <c r="FI2543" s="35"/>
      <c r="FJ2543" s="35"/>
      <c r="FK2543" s="35"/>
      <c r="FL2543" s="35"/>
      <c r="FM2543" s="35"/>
      <c r="FN2543" s="35"/>
      <c r="FO2543" s="35"/>
      <c r="FP2543" s="35"/>
      <c r="FQ2543" s="35"/>
      <c r="FR2543" s="35"/>
      <c r="FS2543" s="35"/>
      <c r="FT2543" s="35"/>
      <c r="FU2543" s="35"/>
      <c r="FV2543" s="35"/>
      <c r="FW2543" s="35"/>
      <c r="FX2543" s="35"/>
      <c r="FY2543" s="34"/>
      <c r="FZ2543" s="35"/>
      <c r="GA2543" s="35"/>
      <c r="GB2543" s="35"/>
      <c r="GC2543" s="35"/>
      <c r="GD2543" s="35"/>
      <c r="GE2543" s="35"/>
      <c r="GF2543" s="35"/>
      <c r="GG2543" s="35"/>
      <c r="GH2543" s="35"/>
      <c r="GI2543" s="34"/>
      <c r="GJ2543" s="35"/>
      <c r="GK2543" s="35"/>
      <c r="GL2543" s="35"/>
      <c r="GM2543" s="35"/>
      <c r="GN2543" s="35"/>
      <c r="GO2543" s="35"/>
      <c r="GP2543" s="35"/>
      <c r="GQ2543" s="35"/>
      <c r="GR2543" s="35"/>
      <c r="GS2543" s="34"/>
      <c r="GT2543" s="35"/>
      <c r="GU2543" s="35"/>
      <c r="KG2543" s="1"/>
      <c r="KH2543" s="67"/>
      <c r="KJ2543" s="66"/>
      <c r="KL2543" s="65"/>
      <c r="KN2543" s="53"/>
      <c r="KP2543" s="64"/>
      <c r="KR2543" s="63"/>
      <c r="KV2543" s="1"/>
      <c r="KW2543" s="34"/>
      <c r="KY2543" s="35"/>
      <c r="LA2543" s="36"/>
      <c r="LC2543" s="37"/>
      <c r="LQ2543" s="1"/>
      <c r="LR2543" s="2"/>
      <c r="LT2543" s="7"/>
      <c r="LU2543" s="7"/>
      <c r="LV2543" s="7"/>
      <c r="LW2543" s="7"/>
      <c r="MC2543" s="2"/>
      <c r="ME2543" s="7"/>
      <c r="MF2543" s="7"/>
      <c r="MG2543" s="7"/>
      <c r="MN2543" s="2"/>
      <c r="MP2543" s="7"/>
      <c r="MQ2543" s="7"/>
      <c r="MW2543" s="34"/>
      <c r="MY2543" s="35"/>
      <c r="NB2543" s="2"/>
      <c r="ND2543" s="7"/>
      <c r="NE2543" s="7"/>
      <c r="NF2543" s="7"/>
      <c r="NG2543" s="7"/>
      <c r="NM2543" s="2"/>
      <c r="NO2543" s="7"/>
      <c r="NP2543" s="7"/>
      <c r="NQ2543" s="7"/>
      <c r="NX2543" s="2"/>
      <c r="NZ2543" s="7"/>
      <c r="OA2543" s="7"/>
      <c r="OG2543" s="36"/>
      <c r="OI2543" s="37"/>
      <c r="PQ2543" s="52"/>
      <c r="PS2543" s="53"/>
      <c r="RD2543" s="2"/>
      <c r="RF2543" s="7"/>
      <c r="RG2543" s="7"/>
      <c r="RH2543" s="7"/>
      <c r="RI2543" s="7"/>
      <c r="RO2543" s="2"/>
      <c r="RQ2543" s="7"/>
      <c r="RR2543" s="7"/>
      <c r="RS2543" s="7"/>
      <c r="RZ2543" s="2"/>
      <c r="SB2543" s="7"/>
      <c r="SC2543" s="7"/>
      <c r="SI2543" s="34"/>
      <c r="SK2543" s="35"/>
      <c r="SN2543" s="2"/>
      <c r="SP2543" s="7"/>
      <c r="SQ2543" s="7"/>
      <c r="SR2543" s="7"/>
      <c r="SS2543" s="7"/>
      <c r="SY2543" s="2"/>
      <c r="TA2543" s="7"/>
      <c r="TB2543" s="7"/>
      <c r="TC2543" s="7"/>
      <c r="TJ2543" s="2"/>
      <c r="TL2543" s="7"/>
      <c r="TM2543" s="7"/>
      <c r="TS2543" s="36"/>
      <c r="TU2543" s="37"/>
      <c r="VC2543" s="52"/>
      <c r="VE2543" s="53"/>
      <c r="VF2543" s="1"/>
      <c r="VT2543" s="1"/>
    </row>
    <row r="2544" spans="14:592" x14ac:dyDescent="0.3">
      <c r="N2544" s="1"/>
      <c r="O2544" s="34"/>
      <c r="Q2544" s="35"/>
      <c r="R2544" s="35"/>
      <c r="S2544" s="35"/>
      <c r="T2544" s="35"/>
      <c r="U2544" s="35"/>
      <c r="V2544" s="35"/>
      <c r="W2544" s="35"/>
      <c r="X2544" s="35"/>
      <c r="Y2544" s="35"/>
      <c r="Z2544" s="35"/>
      <c r="AA2544" s="35"/>
      <c r="AB2544" s="35"/>
      <c r="AC2544" s="35"/>
      <c r="AD2544" s="35"/>
      <c r="AE2544" s="35"/>
      <c r="AF2544" s="35"/>
      <c r="AG2544" s="35"/>
      <c r="AH2544" s="35"/>
      <c r="AI2544" s="35"/>
      <c r="AJ2544" s="35"/>
      <c r="AK2544" s="35"/>
      <c r="AL2544" s="35"/>
      <c r="AM2544" s="34"/>
      <c r="AN2544" s="35"/>
      <c r="AO2544" s="35"/>
      <c r="AP2544" s="35"/>
      <c r="AQ2544" s="35"/>
      <c r="AR2544" s="35"/>
      <c r="AS2544" s="35"/>
      <c r="AT2544" s="35"/>
      <c r="AU2544" s="35"/>
      <c r="AV2544" s="35"/>
      <c r="AW2544" s="34"/>
      <c r="AX2544" s="35"/>
      <c r="AY2544" s="35"/>
      <c r="AZ2544" s="35"/>
      <c r="BA2544" s="35"/>
      <c r="BB2544" s="35"/>
      <c r="BC2544" s="35"/>
      <c r="BD2544" s="35"/>
      <c r="BE2544" s="35"/>
      <c r="BF2544" s="35"/>
      <c r="BG2544" s="34"/>
      <c r="BH2544" s="35"/>
      <c r="BI2544" s="35"/>
      <c r="BJ2544" s="35"/>
      <c r="BK2544" s="35"/>
      <c r="BL2544" s="35"/>
      <c r="BM2544" s="35"/>
      <c r="BN2544" s="35"/>
      <c r="BO2544" s="35"/>
      <c r="BP2544" s="35"/>
      <c r="BQ2544" s="35"/>
      <c r="BR2544" s="35"/>
      <c r="BS2544" s="35"/>
      <c r="BT2544" s="35"/>
      <c r="BU2544" s="35"/>
      <c r="BV2544" s="35"/>
      <c r="BW2544" s="35"/>
      <c r="BX2544" s="35"/>
      <c r="BY2544" s="35"/>
      <c r="BZ2544" s="35"/>
      <c r="CA2544" s="35"/>
      <c r="CB2544" s="35"/>
      <c r="CC2544" s="35"/>
      <c r="CD2544" s="35"/>
      <c r="CE2544" s="35"/>
      <c r="CF2544" s="35"/>
      <c r="CG2544" s="35"/>
      <c r="CH2544" s="35"/>
      <c r="CI2544" s="35"/>
      <c r="CJ2544" s="35"/>
      <c r="CK2544" s="35"/>
      <c r="CL2544" s="35"/>
      <c r="CM2544" s="35"/>
      <c r="CN2544" s="35"/>
      <c r="CO2544" s="35"/>
      <c r="CP2544" s="35"/>
      <c r="CQ2544" s="35"/>
      <c r="CR2544" s="35"/>
      <c r="CS2544" s="35"/>
      <c r="CT2544" s="35"/>
      <c r="CU2544" s="35"/>
      <c r="CV2544" s="35"/>
      <c r="CW2544" s="35"/>
      <c r="CX2544" s="35"/>
      <c r="CY2544" s="35"/>
      <c r="CZ2544" s="35"/>
      <c r="DA2544" s="35"/>
      <c r="DB2544" s="35"/>
      <c r="DC2544" s="35"/>
      <c r="DD2544" s="35"/>
      <c r="DE2544" s="35"/>
      <c r="DF2544" s="35"/>
      <c r="DG2544" s="35"/>
      <c r="DH2544" s="35"/>
      <c r="DI2544" s="35"/>
      <c r="DJ2544" s="35"/>
      <c r="DK2544" s="35"/>
      <c r="DL2544" s="35"/>
      <c r="DM2544" s="35"/>
      <c r="DN2544" s="35"/>
      <c r="DO2544" s="35"/>
      <c r="DP2544" s="35"/>
      <c r="DQ2544" s="35"/>
      <c r="DR2544" s="35"/>
      <c r="DS2544" s="35"/>
      <c r="DT2544" s="35"/>
      <c r="DU2544" s="35"/>
      <c r="DV2544" s="35"/>
      <c r="DW2544" s="35"/>
      <c r="DX2544" s="35"/>
      <c r="DY2544" s="35"/>
      <c r="DZ2544" s="35"/>
      <c r="EA2544" s="35"/>
      <c r="EB2544" s="35"/>
      <c r="EC2544" s="35"/>
      <c r="ED2544" s="35"/>
      <c r="EE2544" s="35"/>
      <c r="EF2544" s="35"/>
      <c r="EG2544" s="35"/>
      <c r="EH2544" s="35"/>
      <c r="EI2544" s="35"/>
      <c r="EJ2544" s="35"/>
      <c r="EK2544" s="35"/>
      <c r="EL2544" s="35"/>
      <c r="EM2544" s="35"/>
      <c r="EN2544" s="35"/>
      <c r="EO2544" s="35"/>
      <c r="EP2544" s="35"/>
      <c r="EQ2544" s="35"/>
      <c r="ER2544" s="35"/>
      <c r="ES2544" s="35"/>
      <c r="ET2544" s="35"/>
      <c r="EU2544" s="35"/>
      <c r="EV2544" s="35"/>
      <c r="EW2544" s="35"/>
      <c r="EX2544" s="35"/>
      <c r="EY2544" s="35"/>
      <c r="EZ2544" s="35"/>
      <c r="FA2544" s="35"/>
      <c r="FB2544" s="35"/>
      <c r="FC2544" s="35"/>
      <c r="FD2544" s="35"/>
      <c r="FE2544" s="35"/>
      <c r="FF2544" s="35"/>
      <c r="FG2544" s="35"/>
      <c r="FH2544" s="35"/>
      <c r="FI2544" s="35"/>
      <c r="FJ2544" s="35"/>
      <c r="FK2544" s="35"/>
      <c r="FL2544" s="35"/>
      <c r="FM2544" s="35"/>
      <c r="FN2544" s="35"/>
      <c r="FO2544" s="35"/>
      <c r="FP2544" s="35"/>
      <c r="FQ2544" s="35"/>
      <c r="FR2544" s="35"/>
      <c r="FS2544" s="35"/>
      <c r="FT2544" s="35"/>
      <c r="FU2544" s="35"/>
      <c r="FV2544" s="35"/>
      <c r="FW2544" s="35"/>
      <c r="FX2544" s="35"/>
      <c r="FY2544" s="34"/>
      <c r="FZ2544" s="35"/>
      <c r="GA2544" s="35"/>
      <c r="GB2544" s="35"/>
      <c r="GC2544" s="35"/>
      <c r="GD2544" s="35"/>
      <c r="GE2544" s="35"/>
      <c r="GF2544" s="35"/>
      <c r="GG2544" s="35"/>
      <c r="GH2544" s="35"/>
      <c r="GI2544" s="34"/>
      <c r="GJ2544" s="35"/>
      <c r="GK2544" s="35"/>
      <c r="GL2544" s="35"/>
      <c r="GM2544" s="35"/>
      <c r="GN2544" s="35"/>
      <c r="GO2544" s="35"/>
      <c r="GP2544" s="35"/>
      <c r="GQ2544" s="35"/>
      <c r="GR2544" s="35"/>
      <c r="GS2544" s="34"/>
      <c r="GT2544" s="35"/>
      <c r="GU2544" s="35"/>
      <c r="KG2544" s="1"/>
      <c r="KH2544" s="67"/>
      <c r="KJ2544" s="66"/>
      <c r="KL2544" s="65"/>
      <c r="KN2544" s="53"/>
      <c r="KP2544" s="64"/>
      <c r="KR2544" s="63"/>
      <c r="KV2544" s="1"/>
      <c r="KW2544" s="34"/>
      <c r="KY2544" s="35"/>
      <c r="LA2544" s="36"/>
      <c r="LC2544" s="37"/>
      <c r="LQ2544" s="1"/>
      <c r="LR2544" s="2"/>
      <c r="LW2544" s="7"/>
      <c r="MC2544" s="2"/>
      <c r="MG2544" s="7"/>
      <c r="MN2544" s="2"/>
      <c r="MQ2544" s="7"/>
      <c r="MW2544" s="34"/>
      <c r="MY2544" s="35"/>
      <c r="NB2544" s="2"/>
      <c r="NG2544" s="7"/>
      <c r="NM2544" s="2"/>
      <c r="NQ2544" s="7"/>
      <c r="NX2544" s="2"/>
      <c r="OA2544" s="7"/>
      <c r="OG2544" s="36"/>
      <c r="OI2544" s="37"/>
      <c r="PQ2544" s="52"/>
      <c r="PS2544" s="53"/>
      <c r="PW2544" s="1"/>
      <c r="RD2544" s="2"/>
      <c r="RI2544" s="7"/>
      <c r="RO2544" s="2"/>
      <c r="RS2544" s="7"/>
      <c r="RZ2544" s="2"/>
      <c r="SC2544" s="7"/>
      <c r="SI2544" s="34"/>
      <c r="SK2544" s="35"/>
      <c r="SN2544" s="2"/>
      <c r="SS2544" s="7"/>
      <c r="SY2544" s="2"/>
      <c r="TC2544" s="7"/>
      <c r="TJ2544" s="2"/>
      <c r="TM2544" s="7"/>
      <c r="TS2544" s="36"/>
      <c r="TU2544" s="37"/>
      <c r="VC2544" s="52"/>
      <c r="VE2544" s="53"/>
      <c r="VF2544" s="1"/>
      <c r="VT2544" s="1"/>
    </row>
    <row r="2545" spans="14:592" x14ac:dyDescent="0.3">
      <c r="N2545" s="1"/>
      <c r="O2545" s="34"/>
      <c r="AM2545" s="34"/>
      <c r="AW2545" s="34"/>
      <c r="BG2545" s="34"/>
      <c r="EN2545" s="35"/>
      <c r="EX2545" s="36"/>
      <c r="EZ2545" s="37"/>
      <c r="FJ2545" s="52"/>
      <c r="FL2545" s="54"/>
      <c r="FY2545" s="34"/>
      <c r="GI2545" s="34"/>
      <c r="GS2545" s="34"/>
      <c r="KG2545" s="1"/>
      <c r="KH2545" s="67"/>
      <c r="KJ2545" s="66"/>
      <c r="KL2545" s="65"/>
      <c r="KN2545" s="53"/>
      <c r="KP2545" s="64"/>
      <c r="KR2545" s="63"/>
      <c r="KV2545" s="1"/>
      <c r="KW2545" s="34"/>
      <c r="KY2545" s="35"/>
      <c r="LA2545" s="36"/>
      <c r="LC2545" s="37"/>
      <c r="LQ2545" s="1"/>
      <c r="LR2545" s="2"/>
      <c r="LS2545" s="2"/>
      <c r="LT2545" s="2"/>
      <c r="LU2545" s="2"/>
      <c r="LW2545" s="7"/>
      <c r="MC2545" s="2"/>
      <c r="MD2545" s="2"/>
      <c r="ME2545" s="2"/>
      <c r="MG2545" s="7"/>
      <c r="MN2545" s="2"/>
      <c r="MO2545" s="2"/>
      <c r="MQ2545" s="7"/>
      <c r="MW2545" s="34"/>
      <c r="MY2545" s="35"/>
      <c r="NB2545" s="2"/>
      <c r="NC2545" s="2"/>
      <c r="ND2545" s="2"/>
      <c r="NE2545" s="2"/>
      <c r="NG2545" s="7"/>
      <c r="NM2545" s="2"/>
      <c r="NN2545" s="2"/>
      <c r="NO2545" s="2"/>
      <c r="NQ2545" s="7"/>
      <c r="NX2545" s="2"/>
      <c r="NY2545" s="2"/>
      <c r="OA2545" s="7"/>
      <c r="OG2545" s="36"/>
      <c r="OI2545" s="37"/>
      <c r="PQ2545" s="52"/>
      <c r="PS2545" s="53"/>
      <c r="RD2545" s="2"/>
      <c r="RE2545" s="2"/>
      <c r="RF2545" s="2"/>
      <c r="RG2545" s="2"/>
      <c r="RI2545" s="7"/>
      <c r="RO2545" s="2"/>
      <c r="RP2545" s="2"/>
      <c r="RQ2545" s="2"/>
      <c r="RS2545" s="7"/>
      <c r="RZ2545" s="2"/>
      <c r="SA2545" s="2"/>
      <c r="SC2545" s="7"/>
      <c r="SI2545" s="34"/>
      <c r="SK2545" s="35"/>
      <c r="SN2545" s="2"/>
      <c r="SO2545" s="2"/>
      <c r="SP2545" s="2"/>
      <c r="SQ2545" s="2"/>
      <c r="SS2545" s="7"/>
      <c r="SY2545" s="2"/>
      <c r="SZ2545" s="2"/>
      <c r="TA2545" s="2"/>
      <c r="TC2545" s="7"/>
      <c r="TJ2545" s="2"/>
      <c r="TK2545" s="2"/>
      <c r="TM2545" s="7"/>
      <c r="TS2545" s="36"/>
      <c r="TU2545" s="37"/>
      <c r="VC2545" s="52"/>
      <c r="VE2545" s="53"/>
      <c r="VF2545" s="1"/>
      <c r="VT2545" s="1"/>
    </row>
    <row r="2546" spans="14:592" x14ac:dyDescent="0.3">
      <c r="N2546" s="1"/>
      <c r="O2546" s="34"/>
      <c r="P2546" s="34"/>
      <c r="Q2546" s="34"/>
      <c r="R2546" s="34"/>
      <c r="S2546" s="34"/>
      <c r="T2546" s="34"/>
      <c r="U2546" s="34"/>
      <c r="V2546" s="34"/>
      <c r="W2546" s="34"/>
      <c r="X2546" s="34"/>
      <c r="Y2546" s="34"/>
      <c r="Z2546" s="34"/>
      <c r="AA2546" s="34"/>
      <c r="AB2546" s="34"/>
      <c r="AC2546" s="34"/>
      <c r="AD2546" s="34"/>
      <c r="AE2546" s="34"/>
      <c r="AF2546" s="34"/>
      <c r="AG2546" s="34"/>
      <c r="AH2546" s="34"/>
      <c r="AI2546" s="34"/>
      <c r="AJ2546" s="34"/>
      <c r="AK2546" s="34"/>
      <c r="AL2546" s="34"/>
      <c r="AM2546" s="34"/>
      <c r="AN2546" s="34"/>
      <c r="AO2546" s="34"/>
      <c r="AP2546" s="34"/>
      <c r="AQ2546" s="34"/>
      <c r="AR2546" s="34"/>
      <c r="AS2546" s="34"/>
      <c r="AT2546" s="34"/>
      <c r="AU2546" s="34"/>
      <c r="AV2546" s="34"/>
      <c r="AW2546" s="34"/>
      <c r="AX2546" s="34"/>
      <c r="AY2546" s="34"/>
      <c r="AZ2546" s="34"/>
      <c r="BA2546" s="34"/>
      <c r="BB2546" s="34"/>
      <c r="BC2546" s="34"/>
      <c r="BD2546" s="34"/>
      <c r="BE2546" s="34"/>
      <c r="BF2546" s="34"/>
      <c r="BG2546" s="34"/>
      <c r="BH2546" s="34"/>
      <c r="BI2546" s="34"/>
      <c r="BJ2546" s="34"/>
      <c r="BK2546" s="34"/>
      <c r="BL2546" s="34"/>
      <c r="BM2546" s="34"/>
      <c r="BN2546" s="34"/>
      <c r="BO2546" s="34"/>
      <c r="BP2546" s="34"/>
      <c r="BQ2546" s="34"/>
      <c r="BR2546" s="34"/>
      <c r="BS2546" s="34"/>
      <c r="BT2546" s="34"/>
      <c r="BU2546" s="34"/>
      <c r="BV2546" s="34"/>
      <c r="BW2546" s="34"/>
      <c r="BX2546" s="34"/>
      <c r="BY2546" s="34"/>
      <c r="BZ2546" s="34"/>
      <c r="CA2546" s="34"/>
      <c r="CB2546" s="34"/>
      <c r="CC2546" s="34"/>
      <c r="CD2546" s="34"/>
      <c r="CE2546" s="34"/>
      <c r="CF2546" s="34"/>
      <c r="CG2546" s="34"/>
      <c r="CH2546" s="34"/>
      <c r="CI2546" s="34"/>
      <c r="CJ2546" s="34"/>
      <c r="CK2546" s="34"/>
      <c r="CL2546" s="34"/>
      <c r="CM2546" s="34"/>
      <c r="CN2546" s="34"/>
      <c r="CO2546" s="34"/>
      <c r="CP2546" s="34"/>
      <c r="CQ2546" s="34"/>
      <c r="CR2546" s="34"/>
      <c r="CS2546" s="34"/>
      <c r="CT2546" s="34"/>
      <c r="CU2546" s="34"/>
      <c r="CV2546" s="34"/>
      <c r="CW2546" s="34"/>
      <c r="CX2546" s="34"/>
      <c r="CY2546" s="34"/>
      <c r="CZ2546" s="34"/>
      <c r="DA2546" s="34"/>
      <c r="DB2546" s="34"/>
      <c r="DC2546" s="34"/>
      <c r="DD2546" s="34"/>
      <c r="DE2546" s="34"/>
      <c r="DF2546" s="34"/>
      <c r="DG2546" s="34"/>
      <c r="DH2546" s="34"/>
      <c r="DI2546" s="34"/>
      <c r="DJ2546" s="34"/>
      <c r="DK2546" s="34"/>
      <c r="DL2546" s="34"/>
      <c r="DM2546" s="34"/>
      <c r="DN2546" s="34"/>
      <c r="DO2546" s="34"/>
      <c r="DP2546" s="34"/>
      <c r="DQ2546" s="34"/>
      <c r="DR2546" s="34"/>
      <c r="DS2546" s="34"/>
      <c r="DT2546" s="34"/>
      <c r="DU2546" s="34"/>
      <c r="DV2546" s="34"/>
      <c r="DW2546" s="34"/>
      <c r="DX2546" s="34"/>
      <c r="DY2546" s="34"/>
      <c r="DZ2546" s="34"/>
      <c r="EA2546" s="34"/>
      <c r="EB2546" s="34"/>
      <c r="EC2546" s="34"/>
      <c r="ED2546" s="34"/>
      <c r="EE2546" s="34"/>
      <c r="EF2546" s="34"/>
      <c r="EG2546" s="34"/>
      <c r="EH2546" s="34"/>
      <c r="EI2546" s="34"/>
      <c r="EJ2546" s="34"/>
      <c r="EK2546" s="34"/>
      <c r="EL2546" s="34"/>
      <c r="EM2546" s="34"/>
      <c r="EN2546" s="34"/>
      <c r="EO2546" s="34"/>
      <c r="EP2546" s="34"/>
      <c r="EQ2546" s="34"/>
      <c r="ER2546" s="34"/>
      <c r="ES2546" s="34"/>
      <c r="ET2546" s="34"/>
      <c r="EU2546" s="34"/>
      <c r="EV2546" s="34"/>
      <c r="EW2546" s="34"/>
      <c r="EX2546" s="34"/>
      <c r="EY2546" s="34"/>
      <c r="EZ2546" s="34"/>
      <c r="FA2546" s="34"/>
      <c r="FB2546" s="34"/>
      <c r="FC2546" s="34"/>
      <c r="FD2546" s="34"/>
      <c r="FE2546" s="34"/>
      <c r="FF2546" s="34"/>
      <c r="FG2546" s="34"/>
      <c r="FH2546" s="34"/>
      <c r="FI2546" s="34"/>
      <c r="FJ2546" s="34"/>
      <c r="FK2546" s="34"/>
      <c r="FL2546" s="34"/>
      <c r="FM2546" s="34"/>
      <c r="FN2546" s="34"/>
      <c r="FO2546" s="34"/>
      <c r="FP2546" s="34"/>
      <c r="FQ2546" s="34"/>
      <c r="FR2546" s="34"/>
      <c r="FS2546" s="34"/>
      <c r="FT2546" s="34"/>
      <c r="FU2546" s="34"/>
      <c r="FV2546" s="34"/>
      <c r="FW2546" s="34"/>
      <c r="FX2546" s="34"/>
      <c r="FY2546" s="34"/>
      <c r="FZ2546" s="34"/>
      <c r="GA2546" s="34"/>
      <c r="GB2546" s="34"/>
      <c r="GC2546" s="34"/>
      <c r="GD2546" s="34"/>
      <c r="GE2546" s="34"/>
      <c r="GF2546" s="34"/>
      <c r="GG2546" s="34"/>
      <c r="GH2546" s="34"/>
      <c r="GI2546" s="34"/>
      <c r="GJ2546" s="34"/>
      <c r="GK2546" s="34"/>
      <c r="GL2546" s="34"/>
      <c r="GM2546" s="34"/>
      <c r="GN2546" s="34"/>
      <c r="GO2546" s="34"/>
      <c r="GP2546" s="34"/>
      <c r="GQ2546" s="34"/>
      <c r="GR2546" s="34"/>
      <c r="GS2546" s="34"/>
      <c r="KG2546" s="1"/>
      <c r="KH2546" s="67"/>
      <c r="KJ2546" s="66"/>
      <c r="KL2546" s="65"/>
      <c r="KN2546" s="53"/>
      <c r="KP2546" s="64"/>
      <c r="KR2546" s="63"/>
      <c r="KV2546" s="1"/>
      <c r="KW2546" s="34"/>
      <c r="KY2546" s="35"/>
      <c r="LA2546" s="36"/>
      <c r="LC2546" s="37"/>
      <c r="LQ2546" s="1"/>
      <c r="LR2546" s="1"/>
      <c r="LS2546" s="1"/>
      <c r="LT2546" s="1"/>
      <c r="LU2546" s="2"/>
      <c r="LV2546" s="1"/>
      <c r="LW2546" s="7"/>
      <c r="LX2546" s="1"/>
      <c r="LY2546" s="1"/>
      <c r="LZ2546" s="1"/>
      <c r="MA2546" s="1"/>
      <c r="MB2546" s="1"/>
      <c r="MC2546" s="1"/>
      <c r="MD2546" s="1"/>
      <c r="ME2546" s="2"/>
      <c r="MF2546" s="1"/>
      <c r="MG2546" s="7"/>
      <c r="MH2546" s="1"/>
      <c r="MI2546" s="1"/>
      <c r="MJ2546" s="1"/>
      <c r="MK2546" s="1"/>
      <c r="ML2546" s="1"/>
      <c r="MM2546" s="1"/>
      <c r="MN2546" s="1"/>
      <c r="MO2546" s="2"/>
      <c r="MP2546" s="1"/>
      <c r="MQ2546" s="7"/>
      <c r="MR2546" s="1"/>
      <c r="MS2546" s="1"/>
      <c r="MT2546" s="1"/>
      <c r="MU2546" s="1"/>
      <c r="MW2546" s="34"/>
      <c r="MY2546" s="35"/>
      <c r="NA2546" s="1"/>
      <c r="NB2546" s="1"/>
      <c r="NC2546" s="1"/>
      <c r="ND2546" s="1"/>
      <c r="NE2546" s="2"/>
      <c r="NF2546" s="1"/>
      <c r="NG2546" s="7"/>
      <c r="NH2546" s="1"/>
      <c r="NI2546" s="1"/>
      <c r="NJ2546" s="1"/>
      <c r="NK2546" s="1"/>
      <c r="NL2546" s="1"/>
      <c r="NM2546" s="1"/>
      <c r="NN2546" s="1"/>
      <c r="NO2546" s="2"/>
      <c r="NP2546" s="1"/>
      <c r="NQ2546" s="7"/>
      <c r="NR2546" s="1"/>
      <c r="NS2546" s="1"/>
      <c r="NT2546" s="1"/>
      <c r="NU2546" s="1"/>
      <c r="NV2546" s="1"/>
      <c r="NW2546" s="1"/>
      <c r="NX2546" s="1"/>
      <c r="NY2546" s="2"/>
      <c r="NZ2546" s="1"/>
      <c r="OA2546" s="7"/>
      <c r="OB2546" s="1"/>
      <c r="OC2546" s="1"/>
      <c r="OD2546" s="1"/>
      <c r="OE2546" s="1"/>
      <c r="OG2546" s="36"/>
      <c r="OI2546" s="37"/>
      <c r="PQ2546" s="52"/>
      <c r="PS2546" s="53"/>
      <c r="PW2546" s="1"/>
      <c r="RC2546" s="1"/>
      <c r="RD2546" s="1"/>
      <c r="RE2546" s="1"/>
      <c r="RF2546" s="1"/>
      <c r="RG2546" s="2"/>
      <c r="RH2546" s="1"/>
      <c r="RI2546" s="7"/>
      <c r="RJ2546" s="1"/>
      <c r="RK2546" s="1"/>
      <c r="RL2546" s="1"/>
      <c r="RM2546" s="1"/>
      <c r="RN2546" s="1"/>
      <c r="RO2546" s="1"/>
      <c r="RP2546" s="1"/>
      <c r="RQ2546" s="2"/>
      <c r="RR2546" s="1"/>
      <c r="RS2546" s="7"/>
      <c r="RT2546" s="1"/>
      <c r="RU2546" s="1"/>
      <c r="RV2546" s="1"/>
      <c r="RW2546" s="1"/>
      <c r="RX2546" s="1"/>
      <c r="RY2546" s="1"/>
      <c r="RZ2546" s="1"/>
      <c r="SA2546" s="2"/>
      <c r="SB2546" s="1"/>
      <c r="SC2546" s="7"/>
      <c r="SD2546" s="1"/>
      <c r="SE2546" s="1"/>
      <c r="SF2546" s="1"/>
      <c r="SG2546" s="1"/>
      <c r="SI2546" s="34"/>
      <c r="SK2546" s="35"/>
      <c r="SM2546" s="1"/>
      <c r="SN2546" s="1"/>
      <c r="SO2546" s="1"/>
      <c r="SP2546" s="1"/>
      <c r="SQ2546" s="2"/>
      <c r="SR2546" s="1"/>
      <c r="SS2546" s="7"/>
      <c r="ST2546" s="1"/>
      <c r="SU2546" s="1"/>
      <c r="SV2546" s="1"/>
      <c r="SW2546" s="1"/>
      <c r="SX2546" s="1"/>
      <c r="SY2546" s="1"/>
      <c r="SZ2546" s="1"/>
      <c r="TA2546" s="2"/>
      <c r="TB2546" s="1"/>
      <c r="TC2546" s="7"/>
      <c r="TD2546" s="1"/>
      <c r="TE2546" s="1"/>
      <c r="TF2546" s="1"/>
      <c r="TG2546" s="1"/>
      <c r="TH2546" s="1"/>
      <c r="TI2546" s="1"/>
      <c r="TJ2546" s="1"/>
      <c r="TK2546" s="2"/>
      <c r="TL2546" s="1"/>
      <c r="TM2546" s="7"/>
      <c r="TN2546" s="1"/>
      <c r="TO2546" s="1"/>
      <c r="TP2546" s="1"/>
      <c r="TQ2546" s="1"/>
      <c r="TS2546" s="36"/>
      <c r="TU2546" s="37"/>
      <c r="VC2546" s="52"/>
      <c r="VE2546" s="53"/>
      <c r="VF2546" s="1"/>
      <c r="VT2546" s="1"/>
    </row>
    <row r="2547" spans="14:592" ht="15" thickBot="1" x14ac:dyDescent="0.35">
      <c r="N2547" s="1"/>
      <c r="O2547" s="34"/>
      <c r="P2547" s="34"/>
      <c r="Q2547" s="34"/>
      <c r="R2547" s="34"/>
      <c r="S2547" s="34"/>
      <c r="T2547" s="34"/>
      <c r="U2547" s="34"/>
      <c r="V2547" s="34"/>
      <c r="W2547" s="34"/>
      <c r="X2547" s="34"/>
      <c r="Y2547" s="34"/>
      <c r="Z2547" s="34"/>
      <c r="AA2547" s="34"/>
      <c r="AB2547" s="34"/>
      <c r="AC2547" s="34"/>
      <c r="AD2547" s="34"/>
      <c r="AE2547" s="34"/>
      <c r="AF2547" s="34"/>
      <c r="AG2547" s="34"/>
      <c r="AH2547" s="34"/>
      <c r="AI2547" s="34"/>
      <c r="AJ2547" s="34"/>
      <c r="AK2547" s="34"/>
      <c r="AL2547" s="34"/>
      <c r="AM2547" s="34"/>
      <c r="AN2547" s="34"/>
      <c r="AO2547" s="34"/>
      <c r="AP2547" s="34"/>
      <c r="AQ2547" s="34"/>
      <c r="AR2547" s="34"/>
      <c r="AS2547" s="34"/>
      <c r="AT2547" s="34"/>
      <c r="AU2547" s="34"/>
      <c r="AV2547" s="34"/>
      <c r="AW2547" s="34"/>
      <c r="AX2547" s="34"/>
      <c r="AY2547" s="34"/>
      <c r="AZ2547" s="34"/>
      <c r="BA2547" s="34"/>
      <c r="BB2547" s="34"/>
      <c r="BC2547" s="34"/>
      <c r="BD2547" s="34"/>
      <c r="BE2547" s="34"/>
      <c r="BF2547" s="34"/>
      <c r="BG2547" s="34"/>
      <c r="BH2547" s="34"/>
      <c r="BI2547" s="34"/>
      <c r="BJ2547" s="34"/>
      <c r="BK2547" s="34"/>
      <c r="BL2547" s="34"/>
      <c r="BM2547" s="34"/>
      <c r="BN2547" s="34"/>
      <c r="BO2547" s="34"/>
      <c r="BP2547" s="34"/>
      <c r="BQ2547" s="34"/>
      <c r="BR2547" s="34"/>
      <c r="BS2547" s="34"/>
      <c r="BT2547" s="34"/>
      <c r="BU2547" s="34"/>
      <c r="BV2547" s="34"/>
      <c r="BW2547" s="34"/>
      <c r="BX2547" s="34"/>
      <c r="BY2547" s="34"/>
      <c r="BZ2547" s="34"/>
      <c r="CA2547" s="34"/>
      <c r="CB2547" s="34"/>
      <c r="CC2547" s="34"/>
      <c r="CD2547" s="34"/>
      <c r="CE2547" s="34"/>
      <c r="CF2547" s="34"/>
      <c r="CG2547" s="34"/>
      <c r="CH2547" s="34"/>
      <c r="CI2547" s="34"/>
      <c r="CJ2547" s="34"/>
      <c r="CK2547" s="34"/>
      <c r="CL2547" s="34"/>
      <c r="CM2547" s="34"/>
      <c r="CN2547" s="34"/>
      <c r="CO2547" s="34"/>
      <c r="CP2547" s="34"/>
      <c r="CQ2547" s="34"/>
      <c r="CR2547" s="34"/>
      <c r="CS2547" s="34"/>
      <c r="CT2547" s="34"/>
      <c r="CU2547" s="34"/>
      <c r="CV2547" s="34"/>
      <c r="CW2547" s="34"/>
      <c r="CX2547" s="34"/>
      <c r="CY2547" s="34"/>
      <c r="CZ2547" s="34"/>
      <c r="DA2547" s="34"/>
      <c r="DB2547" s="34"/>
      <c r="DC2547" s="34"/>
      <c r="DD2547" s="34"/>
      <c r="DE2547" s="34"/>
      <c r="DF2547" s="34"/>
      <c r="DG2547" s="34"/>
      <c r="DH2547" s="34"/>
      <c r="DI2547" s="34"/>
      <c r="DJ2547" s="34"/>
      <c r="DK2547" s="34"/>
      <c r="DL2547" s="34"/>
      <c r="DM2547" s="34"/>
      <c r="DN2547" s="34"/>
      <c r="DO2547" s="34"/>
      <c r="DP2547" s="34"/>
      <c r="DQ2547" s="34"/>
      <c r="DR2547" s="34"/>
      <c r="DS2547" s="34"/>
      <c r="DT2547" s="34"/>
      <c r="DU2547" s="34"/>
      <c r="DV2547" s="34"/>
      <c r="DW2547" s="34"/>
      <c r="DX2547" s="34"/>
      <c r="DY2547" s="34"/>
      <c r="DZ2547" s="34"/>
      <c r="EA2547" s="34"/>
      <c r="EB2547" s="34"/>
      <c r="EC2547" s="34"/>
      <c r="ED2547" s="34"/>
      <c r="EE2547" s="34"/>
      <c r="EF2547" s="34"/>
      <c r="EG2547" s="34"/>
      <c r="EH2547" s="34"/>
      <c r="EI2547" s="34"/>
      <c r="EJ2547" s="34"/>
      <c r="EK2547" s="34"/>
      <c r="EL2547" s="34"/>
      <c r="EM2547" s="34"/>
      <c r="EN2547" s="34"/>
      <c r="EO2547" s="34"/>
      <c r="EP2547" s="34"/>
      <c r="EQ2547" s="34"/>
      <c r="ER2547" s="34"/>
      <c r="ES2547" s="34"/>
      <c r="ET2547" s="34"/>
      <c r="EU2547" s="34"/>
      <c r="EV2547" s="34"/>
      <c r="EW2547" s="34"/>
      <c r="EX2547" s="34"/>
      <c r="EY2547" s="34"/>
      <c r="EZ2547" s="34"/>
      <c r="FA2547" s="34"/>
      <c r="FB2547" s="34"/>
      <c r="FC2547" s="34"/>
      <c r="FD2547" s="34"/>
      <c r="FE2547" s="34"/>
      <c r="FF2547" s="34"/>
      <c r="FG2547" s="34"/>
      <c r="FH2547" s="34"/>
      <c r="FI2547" s="34"/>
      <c r="FJ2547" s="34"/>
      <c r="FK2547" s="34"/>
      <c r="FL2547" s="34"/>
      <c r="FM2547" s="34"/>
      <c r="FN2547" s="34"/>
      <c r="FO2547" s="34"/>
      <c r="FP2547" s="34"/>
      <c r="FQ2547" s="34"/>
      <c r="FR2547" s="34"/>
      <c r="FS2547" s="34"/>
      <c r="FT2547" s="34"/>
      <c r="FU2547" s="34"/>
      <c r="FV2547" s="34"/>
      <c r="FW2547" s="34"/>
      <c r="FX2547" s="34"/>
      <c r="FY2547" s="34"/>
      <c r="FZ2547" s="34"/>
      <c r="GA2547" s="34"/>
      <c r="GB2547" s="34"/>
      <c r="GC2547" s="34"/>
      <c r="GD2547" s="34"/>
      <c r="GE2547" s="34"/>
      <c r="GF2547" s="34"/>
      <c r="GG2547" s="34"/>
      <c r="GH2547" s="34"/>
      <c r="GI2547" s="34"/>
      <c r="GJ2547" s="34"/>
      <c r="GK2547" s="34"/>
      <c r="GL2547" s="34"/>
      <c r="GM2547" s="34"/>
      <c r="GN2547" s="34"/>
      <c r="GO2547" s="34"/>
      <c r="GP2547" s="34"/>
      <c r="GQ2547" s="34"/>
      <c r="GR2547" s="34"/>
      <c r="GS2547" s="34"/>
      <c r="KG2547" s="1"/>
      <c r="KH2547" s="67"/>
      <c r="KJ2547" s="66"/>
      <c r="KL2547" s="65"/>
      <c r="KN2547" s="53"/>
      <c r="KP2547" s="64"/>
      <c r="KR2547" s="63"/>
      <c r="KV2547" s="1"/>
      <c r="KW2547" s="34"/>
      <c r="KY2547" s="35"/>
      <c r="LA2547" s="36"/>
      <c r="LC2547" s="37"/>
      <c r="LQ2547" s="1"/>
      <c r="LU2547" s="2" t="s">
        <v>111</v>
      </c>
      <c r="LW2547" s="7" t="s">
        <v>112</v>
      </c>
      <c r="MA2547" s="1"/>
      <c r="ME2547" s="2" t="s">
        <v>113</v>
      </c>
      <c r="MG2547" s="7" t="s">
        <v>114</v>
      </c>
      <c r="MK2547" s="1"/>
      <c r="MO2547" s="2" t="s">
        <v>115</v>
      </c>
      <c r="MQ2547" s="7" t="s">
        <v>116</v>
      </c>
      <c r="MU2547" s="1"/>
      <c r="MW2547" s="34"/>
      <c r="MY2547" s="35"/>
      <c r="NA2547" s="1"/>
      <c r="NE2547" s="2" t="s">
        <v>117</v>
      </c>
      <c r="NG2547" s="7" t="s">
        <v>118</v>
      </c>
      <c r="NK2547" s="1"/>
      <c r="NO2547" s="2" t="s">
        <v>119</v>
      </c>
      <c r="NQ2547" s="7" t="s">
        <v>120</v>
      </c>
      <c r="NU2547" s="1"/>
      <c r="NY2547" s="2" t="s">
        <v>121</v>
      </c>
      <c r="OA2547" s="7" t="s">
        <v>122</v>
      </c>
      <c r="OE2547" s="1"/>
      <c r="OG2547" s="36"/>
      <c r="OI2547" s="37"/>
      <c r="PQ2547" s="52"/>
      <c r="PS2547" s="53"/>
      <c r="RC2547" s="1"/>
      <c r="RG2547" s="2" t="s">
        <v>111</v>
      </c>
      <c r="RI2547" s="7" t="s">
        <v>112</v>
      </c>
      <c r="RM2547" s="1"/>
      <c r="RQ2547" s="2" t="s">
        <v>113</v>
      </c>
      <c r="RS2547" s="7" t="s">
        <v>114</v>
      </c>
      <c r="RW2547" s="1"/>
      <c r="SA2547" s="2" t="s">
        <v>115</v>
      </c>
      <c r="SC2547" s="7" t="s">
        <v>116</v>
      </c>
      <c r="SG2547" s="1"/>
      <c r="SI2547" s="34"/>
      <c r="SK2547" s="35"/>
      <c r="SM2547" s="1"/>
      <c r="SQ2547" s="2" t="s">
        <v>117</v>
      </c>
      <c r="SS2547" s="7" t="s">
        <v>118</v>
      </c>
      <c r="SW2547" s="1"/>
      <c r="TA2547" s="2" t="s">
        <v>119</v>
      </c>
      <c r="TC2547" s="7" t="s">
        <v>120</v>
      </c>
      <c r="TG2547" s="1"/>
      <c r="TK2547" s="2" t="s">
        <v>121</v>
      </c>
      <c r="TM2547" s="7" t="s">
        <v>122</v>
      </c>
      <c r="TQ2547" s="1"/>
      <c r="TS2547" s="36"/>
      <c r="TU2547" s="37"/>
      <c r="VC2547" s="52"/>
      <c r="VE2547" s="53"/>
      <c r="VF2547" s="1"/>
      <c r="VT2547" s="1"/>
    </row>
    <row r="2548" spans="14:592" ht="15" thickBot="1" x14ac:dyDescent="0.35"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  <c r="EA2548" s="1"/>
      <c r="EB2548" s="1"/>
      <c r="EC2548" s="1"/>
      <c r="ED2548" s="1"/>
      <c r="EE2548" s="1"/>
      <c r="EF2548" s="1"/>
      <c r="EG2548" s="1"/>
      <c r="EH2548" s="1"/>
      <c r="EI2548" s="1"/>
      <c r="EJ2548" s="1"/>
      <c r="EK2548" s="1"/>
      <c r="EL2548" s="34"/>
      <c r="EM2548" s="1"/>
      <c r="EN2548" s="35" t="s">
        <v>76</v>
      </c>
      <c r="EO2548" s="1"/>
      <c r="EP2548" s="1"/>
      <c r="EQ2548" s="1"/>
      <c r="ER2548" s="1"/>
      <c r="ES2548" s="1"/>
      <c r="ET2548" s="1"/>
      <c r="EU2548" s="1"/>
      <c r="EV2548" s="1"/>
      <c r="EW2548" s="1"/>
      <c r="EX2548" s="36"/>
      <c r="EY2548" s="1"/>
      <c r="EZ2548" s="37" t="s">
        <v>76</v>
      </c>
      <c r="FA2548" s="1"/>
      <c r="FB2548" s="1"/>
      <c r="FC2548" s="1"/>
      <c r="FD2548" s="1"/>
      <c r="FE2548" s="1"/>
      <c r="FF2548" s="1"/>
      <c r="FG2548" s="1"/>
      <c r="FH2548" s="1"/>
      <c r="FI2548" s="1"/>
      <c r="FJ2548" s="52"/>
      <c r="FK2548" s="1"/>
      <c r="FL2548" s="54" t="s">
        <v>76</v>
      </c>
      <c r="FM2548" s="1"/>
      <c r="FN2548" s="1"/>
      <c r="FO2548" s="1"/>
      <c r="FP2548" s="1"/>
      <c r="FQ2548" s="1"/>
      <c r="FR2548" s="1"/>
      <c r="FS2548" s="1"/>
      <c r="FT2548" s="1"/>
      <c r="FU2548" s="1"/>
      <c r="FV2548" s="1"/>
      <c r="FW2548" s="1"/>
      <c r="FX2548" s="1"/>
      <c r="FY2548" s="1"/>
      <c r="FZ2548" s="1"/>
      <c r="GA2548" s="1"/>
      <c r="GB2548" s="1"/>
      <c r="GC2548" s="1"/>
      <c r="GD2548" s="1"/>
      <c r="GE2548" s="1"/>
      <c r="GF2548" s="1"/>
      <c r="GG2548" s="1"/>
      <c r="GH2548" s="1"/>
      <c r="GI2548" s="1"/>
      <c r="GJ2548" s="1"/>
      <c r="GK2548" s="1"/>
      <c r="GL2548" s="1"/>
      <c r="GM2548" s="1"/>
      <c r="GN2548" s="1"/>
      <c r="GO2548" s="1"/>
      <c r="GP2548" s="1"/>
      <c r="GQ2548" s="1"/>
      <c r="GR2548" s="1"/>
      <c r="GS2548" s="1"/>
      <c r="GT2548" s="1"/>
      <c r="GU2548" s="1"/>
      <c r="GV2548" s="1"/>
      <c r="GW2548" s="1"/>
      <c r="GX2548" s="1"/>
      <c r="GY2548" s="1"/>
      <c r="GZ2548" s="1"/>
      <c r="HA2548" s="1"/>
      <c r="HB2548" s="1"/>
      <c r="HC2548" s="1"/>
      <c r="HD2548" s="1"/>
      <c r="HE2548" s="1"/>
      <c r="HF2548" s="1"/>
      <c r="HG2548" s="1"/>
      <c r="HH2548" s="1"/>
      <c r="HI2548" s="1"/>
      <c r="HJ2548" s="1"/>
      <c r="HK2548" s="1"/>
      <c r="HL2548" s="1"/>
      <c r="HM2548" s="1"/>
      <c r="HN2548" s="1"/>
      <c r="HO2548" s="1"/>
      <c r="HP2548" s="1"/>
      <c r="HQ2548" s="1"/>
      <c r="HR2548" s="1"/>
      <c r="HS2548" s="1"/>
      <c r="HT2548" s="1"/>
      <c r="HU2548" s="1"/>
      <c r="HV2548" s="1"/>
      <c r="HW2548" s="1"/>
      <c r="HX2548" s="1"/>
      <c r="HY2548" s="1"/>
      <c r="HZ2548" s="1"/>
      <c r="IA2548" s="1"/>
      <c r="IB2548" s="1"/>
      <c r="IC2548" s="1"/>
      <c r="ID2548" s="1"/>
      <c r="IE2548" s="1"/>
      <c r="IF2548" s="1"/>
      <c r="IG2548" s="1"/>
      <c r="IH2548" s="1"/>
      <c r="II2548" s="1"/>
      <c r="IJ2548" s="1"/>
      <c r="IK2548" s="1"/>
      <c r="IL2548" s="1"/>
      <c r="IM2548" s="1"/>
      <c r="IN2548" s="1"/>
      <c r="IO2548" s="1"/>
      <c r="IP2548" s="1"/>
      <c r="IQ2548" s="1"/>
      <c r="IR2548" s="1"/>
      <c r="IS2548" s="1"/>
      <c r="IT2548" s="1"/>
      <c r="IU2548" s="1"/>
      <c r="IV2548" s="1"/>
      <c r="IW2548" s="1"/>
      <c r="IX2548" s="1"/>
      <c r="IY2548" s="1"/>
      <c r="IZ2548" s="1"/>
      <c r="JA2548" s="1"/>
      <c r="JB2548" s="1"/>
      <c r="JC2548" s="1"/>
      <c r="JD2548" s="1"/>
      <c r="JE2548" s="1"/>
      <c r="JF2548" s="1"/>
      <c r="JG2548" s="1"/>
      <c r="JH2548" s="1"/>
      <c r="JI2548" s="1"/>
      <c r="JJ2548" s="1"/>
      <c r="JK2548" s="1"/>
      <c r="JL2548" s="1"/>
      <c r="JM2548" s="1"/>
      <c r="JN2548" s="1"/>
      <c r="JO2548" s="1"/>
      <c r="JP2548" s="1"/>
      <c r="JQ2548" s="1"/>
      <c r="JR2548" s="1"/>
      <c r="JS2548" s="1"/>
      <c r="JT2548" s="1"/>
      <c r="JU2548" s="1"/>
      <c r="JV2548" s="1"/>
      <c r="JW2548" s="1"/>
      <c r="JX2548" s="1"/>
      <c r="JY2548" s="1"/>
      <c r="JZ2548" s="1"/>
      <c r="KA2548" s="1"/>
      <c r="KB2548" s="1"/>
      <c r="KC2548" s="1"/>
      <c r="KD2548" s="1"/>
      <c r="KE2548" s="1"/>
      <c r="KF2548" s="1"/>
      <c r="KG2548" s="1"/>
      <c r="KH2548" s="67"/>
      <c r="KJ2548" s="66"/>
      <c r="KL2548" s="65"/>
      <c r="KN2548" s="53"/>
      <c r="KP2548" s="64"/>
      <c r="KR2548" s="63"/>
      <c r="KV2548" s="1"/>
      <c r="KW2548" s="34"/>
      <c r="KY2548" s="35"/>
      <c r="LA2548" s="36"/>
      <c r="LC2548" s="37"/>
      <c r="LQ2548" s="1"/>
      <c r="LU2548" s="3">
        <f t="array" ref="LU2548">EXP(LU2557)/(EXP(LU2557)+EXP(ME2557)+EXP(MO2557))</f>
        <v>0.33713650307691023</v>
      </c>
      <c r="LW2548" s="41">
        <f t="array" ref="LW2548">LT2503</f>
        <v>-3.0238346818672892E-5</v>
      </c>
      <c r="MA2548" s="1"/>
      <c r="ME2548" s="3">
        <f t="array" ref="ME2548">EXP(ME2557)/(EXP(LU2557)+EXP(ME2557)+EXP(MO2557))</f>
        <v>0.33009203426186484</v>
      </c>
      <c r="MG2548" s="41">
        <f t="array" ref="MG2548">ME2503</f>
        <v>-2.8894054878489351E-5</v>
      </c>
      <c r="MK2548" s="1"/>
      <c r="MO2548" s="3">
        <f t="array" ref="MO2548">EXP(MO2557)/(EXP(LU2557)+EXP(ME2557)+EXP(MO2557))</f>
        <v>0.33277146266122481</v>
      </c>
      <c r="MQ2548" s="41">
        <f t="array" ref="MQ2548">MP2503</f>
        <v>-2.9409021783637735E-5</v>
      </c>
      <c r="MU2548" s="1"/>
      <c r="MW2548" s="34"/>
      <c r="MY2548" s="35"/>
      <c r="NA2548" s="1"/>
      <c r="NE2548" s="3">
        <f t="array" ref="NE2548">EXP(NE2557)/(EXP(NE2557)+EXP(NO2557)+EXP(NY2557))</f>
        <v>0.33685717054869246</v>
      </c>
      <c r="NG2548" s="41">
        <f>ND2503</f>
        <v>1.8249643071599285E-5</v>
      </c>
      <c r="NK2548" s="1"/>
      <c r="NO2548" s="3">
        <f t="array" ref="NO2548">EXP(NO2557)/(EXP(NE2557)+EXP(NO2557)+EXP(NY2557))</f>
        <v>0.33032955783302953</v>
      </c>
      <c r="NQ2548" s="41">
        <f>NO2503</f>
        <v>1.7875009863980632E-5</v>
      </c>
      <c r="NU2548" s="1"/>
      <c r="NY2548" s="3">
        <f t="array" ref="NY2548">EXP(NY2557)/(EXP(NE2557)+EXP(NO2557)+EXP(NY2557))</f>
        <v>0.33281327161827795</v>
      </c>
      <c r="OA2548" s="41">
        <f>NZ2503</f>
        <v>1.8018515758268727E-5</v>
      </c>
      <c r="OE2548" s="1"/>
      <c r="OG2548" s="36"/>
      <c r="OI2548" s="37"/>
      <c r="PQ2548" s="52"/>
      <c r="PS2548" s="53"/>
      <c r="PW2548" s="1"/>
      <c r="RC2548" s="1"/>
      <c r="RG2548" s="3">
        <f t="array" ref="RG2548">EXP(RG2557)/(EXP(RG2557)+EXP(RQ2557)+EXP(SA2557))</f>
        <v>0.33524134393125943</v>
      </c>
      <c r="RI2548" s="41">
        <f t="array" ref="RI2548">RF2503</f>
        <v>-1.3771877347771598E-4</v>
      </c>
      <c r="RM2548" s="1"/>
      <c r="RQ2548" s="3">
        <f t="array" ref="RQ2548">EXP(RQ2557)/(EXP(RG2557)+EXP(RQ2557)+EXP(SA2557))</f>
        <v>0.33170550211654759</v>
      </c>
      <c r="RS2548" s="41">
        <f t="array" ref="RS2548">RQ2503</f>
        <v>-1.3893969462669889E-4</v>
      </c>
      <c r="RW2548" s="1"/>
      <c r="SA2548" s="3">
        <f t="array" ref="SA2548">EXP(SA2557)/(EXP(RG2557)+EXP(RQ2557)+EXP(SA2557))</f>
        <v>0.33305315395219298</v>
      </c>
      <c r="SC2548" s="41">
        <f t="array" ref="SC2548">SB2503</f>
        <v>-1.3847155971228667E-4</v>
      </c>
      <c r="SG2548" s="1"/>
      <c r="SI2548" s="34"/>
      <c r="SK2548" s="35"/>
      <c r="SM2548" s="1"/>
      <c r="SQ2548" s="3">
        <f t="array" ref="SQ2548">EXP(SQ2557)/(EXP(SQ2557)+EXP(TA2557)+EXP(TK2557))</f>
        <v>0.33500496945782371</v>
      </c>
      <c r="SS2548" s="41">
        <f>SP2503</f>
        <v>2.1205984998632545E-5</v>
      </c>
      <c r="SW2548" s="1"/>
      <c r="TA2548" s="3">
        <f t="array" ref="TA2548">EXP(TA2557)/(EXP(SQ2557)+EXP(TA2557)+EXP(TK2557))</f>
        <v>0.33190615173212118</v>
      </c>
      <c r="TC2548" s="41">
        <f>TA2503</f>
        <v>2.1433067530227615E-5</v>
      </c>
      <c r="TG2548" s="1"/>
      <c r="TK2548" s="3">
        <f t="array" ref="TK2548">EXP(TK2557)/(EXP(SQ2557)+EXP(TA2557)+EXP(TK2557))</f>
        <v>0.33308887881005506</v>
      </c>
      <c r="TM2548" s="41">
        <f>TL2503</f>
        <v>2.1346001001002461E-5</v>
      </c>
      <c r="TQ2548" s="1"/>
      <c r="TS2548" s="36"/>
      <c r="TU2548" s="37"/>
      <c r="VC2548" s="52"/>
      <c r="VE2548" s="53"/>
      <c r="VF2548" s="1"/>
      <c r="VT2548" s="1"/>
    </row>
    <row r="2549" spans="14:592" x14ac:dyDescent="0.3">
      <c r="EL2549" s="34"/>
      <c r="EN2549" s="45">
        <f t="array" ref="EN2549:EN2551">AO2508:AO2510+AY2508:AY2510+BI2508:BI2510+GA2508:GA2510+GK2508:GK2510+GU2508:GU2510+EA2210:EA2212</f>
        <v>1.4286891164900568E-2</v>
      </c>
      <c r="EX2549" s="36"/>
      <c r="EZ2549" s="48">
        <f t="array" ref="EZ2549:EZ2551">BY2508:BY2510+CI2508:CI2510+CS2508:CS2510+HK2508:HK2510+HU2508:HU2510+IE2508:IE2510+EU2210:EU2212</f>
        <v>1.3091090383701074E-2</v>
      </c>
      <c r="FJ2549" s="52"/>
      <c r="FL2549" s="109">
        <f t="array" ref="FL2549:FL2551">DI2508:DI2510+DS2508:DS2510+EC2508:EC2510+IU2508:IU2510+JE2508:JE2510+JO2508:JO2510+FO2210:FO2212</f>
        <v>1.3563568110001051E-2</v>
      </c>
      <c r="KH2549" s="67"/>
      <c r="KJ2549" s="66"/>
      <c r="KL2549" s="65"/>
      <c r="KN2549" s="53"/>
      <c r="KP2549" s="64"/>
      <c r="KR2549" s="63"/>
      <c r="KV2549" s="1"/>
      <c r="KW2549" s="34"/>
      <c r="KY2549" s="35"/>
      <c r="LA2549" s="36"/>
      <c r="LC2549" s="37"/>
      <c r="LQ2549" s="1"/>
      <c r="LU2549" s="2"/>
      <c r="LW2549" s="7"/>
      <c r="MA2549" s="1"/>
      <c r="ME2549" s="2"/>
      <c r="MG2549" s="7"/>
      <c r="MK2549" s="1"/>
      <c r="MO2549" s="2"/>
      <c r="MQ2549" s="7"/>
      <c r="MU2549" s="1"/>
      <c r="MW2549" s="34"/>
      <c r="MY2549" s="35"/>
      <c r="NA2549" s="1"/>
      <c r="NE2549" s="2"/>
      <c r="NG2549" s="7"/>
      <c r="NK2549" s="1"/>
      <c r="NO2549" s="2"/>
      <c r="NQ2549" s="7"/>
      <c r="NU2549" s="1"/>
      <c r="NY2549" s="2"/>
      <c r="OA2549" s="7"/>
      <c r="OE2549" s="1"/>
      <c r="OG2549" s="36"/>
      <c r="OI2549" s="37"/>
      <c r="PQ2549" s="52"/>
      <c r="PS2549" s="53"/>
      <c r="RC2549" s="1"/>
      <c r="RG2549" s="2"/>
      <c r="RI2549" s="7"/>
      <c r="RM2549" s="1"/>
      <c r="RQ2549" s="2"/>
      <c r="RS2549" s="7"/>
      <c r="RW2549" s="1"/>
      <c r="SA2549" s="2"/>
      <c r="SC2549" s="7"/>
      <c r="SG2549" s="1"/>
      <c r="SI2549" s="34"/>
      <c r="SK2549" s="35"/>
      <c r="SM2549" s="1"/>
      <c r="SQ2549" s="2"/>
      <c r="SS2549" s="7"/>
      <c r="SW2549" s="1"/>
      <c r="TA2549" s="2"/>
      <c r="TC2549" s="7"/>
      <c r="TG2549" s="1"/>
      <c r="TK2549" s="2"/>
      <c r="TM2549" s="7"/>
      <c r="TQ2549" s="1"/>
      <c r="TS2549" s="36"/>
      <c r="TU2549" s="37"/>
      <c r="VC2549" s="52"/>
      <c r="VE2549" s="53"/>
      <c r="VF2549" s="1"/>
      <c r="VT2549" s="1"/>
    </row>
    <row r="2550" spans="14:592" ht="15" thickBot="1" x14ac:dyDescent="0.35">
      <c r="EL2550" s="34"/>
      <c r="EN2550" s="46">
        <v>-1.3748109168966882E-2</v>
      </c>
      <c r="EX2550" s="36"/>
      <c r="EZ2550" s="49">
        <v>-1.2994369421726652E-2</v>
      </c>
      <c r="FJ2550" s="52"/>
      <c r="FL2550" s="110">
        <v>-1.3289040957841544E-2</v>
      </c>
      <c r="KH2550" s="67"/>
      <c r="KJ2550" s="66"/>
      <c r="KL2550" s="65"/>
      <c r="KN2550" s="53"/>
      <c r="KP2550" s="64"/>
      <c r="KR2550" s="63"/>
      <c r="KV2550" s="1"/>
      <c r="KW2550" s="34"/>
      <c r="KY2550" s="35"/>
      <c r="LA2550" s="36"/>
      <c r="LC2550" s="37"/>
      <c r="LQ2550" s="1"/>
      <c r="LU2550" s="2"/>
      <c r="LW2550" s="7"/>
      <c r="LY2550" t="s">
        <v>123</v>
      </c>
      <c r="MA2550" s="1"/>
      <c r="ME2550" s="2"/>
      <c r="MG2550" s="7"/>
      <c r="MI2550" t="s">
        <v>123</v>
      </c>
      <c r="MK2550" s="1"/>
      <c r="MO2550" s="2"/>
      <c r="MQ2550" s="7"/>
      <c r="MS2550" t="s">
        <v>123</v>
      </c>
      <c r="MU2550" s="1"/>
      <c r="MW2550" s="34"/>
      <c r="MY2550" s="35"/>
      <c r="NA2550" s="1"/>
      <c r="NE2550" s="2"/>
      <c r="NG2550" s="7"/>
      <c r="NI2550" t="s">
        <v>123</v>
      </c>
      <c r="NK2550" s="1"/>
      <c r="NO2550" s="2"/>
      <c r="NQ2550" s="7"/>
      <c r="NS2550" t="s">
        <v>123</v>
      </c>
      <c r="NU2550" s="1"/>
      <c r="NY2550" s="2"/>
      <c r="OA2550" s="7"/>
      <c r="OC2550" t="s">
        <v>123</v>
      </c>
      <c r="OE2550" s="1"/>
      <c r="OG2550" s="36"/>
      <c r="OI2550" s="37"/>
      <c r="PQ2550" s="52"/>
      <c r="PS2550" s="53"/>
      <c r="PW2550" s="1"/>
      <c r="RC2550" s="1"/>
      <c r="RG2550" s="2"/>
      <c r="RI2550" s="7"/>
      <c r="RK2550" t="s">
        <v>123</v>
      </c>
      <c r="RM2550" s="1"/>
      <c r="RQ2550" s="2"/>
      <c r="RS2550" s="7"/>
      <c r="RU2550" t="s">
        <v>123</v>
      </c>
      <c r="RW2550" s="1"/>
      <c r="SA2550" s="2"/>
      <c r="SC2550" s="7"/>
      <c r="SE2550" t="s">
        <v>123</v>
      </c>
      <c r="SG2550" s="1"/>
      <c r="SI2550" s="34"/>
      <c r="SK2550" s="35"/>
      <c r="SM2550" s="1"/>
      <c r="SQ2550" s="2"/>
      <c r="SS2550" s="7"/>
      <c r="SU2550" t="s">
        <v>123</v>
      </c>
      <c r="SW2550" s="1"/>
      <c r="TA2550" s="2"/>
      <c r="TC2550" s="7"/>
      <c r="TE2550" t="s">
        <v>123</v>
      </c>
      <c r="TG2550" s="1"/>
      <c r="TK2550" s="2"/>
      <c r="TM2550" s="7"/>
      <c r="TO2550" t="s">
        <v>123</v>
      </c>
      <c r="TQ2550" s="1"/>
      <c r="TS2550" s="36"/>
      <c r="TU2550" s="37"/>
      <c r="VC2550" s="52"/>
      <c r="VE2550" s="53"/>
      <c r="VF2550" s="1"/>
      <c r="VT2550" s="1"/>
    </row>
    <row r="2551" spans="14:592" ht="15" thickBot="1" x14ac:dyDescent="0.35">
      <c r="EL2551" s="34"/>
      <c r="EN2551" s="47">
        <v>-1.9046099265013491E-2</v>
      </c>
      <c r="EX2551" s="36"/>
      <c r="EZ2551" s="50">
        <v>-1.8545033736365738E-2</v>
      </c>
      <c r="FJ2551" s="52"/>
      <c r="FL2551" s="85">
        <v>-1.8746376803283331E-2</v>
      </c>
      <c r="KH2551" s="67"/>
      <c r="KJ2551" s="66"/>
      <c r="KL2551" s="65"/>
      <c r="KN2551" s="53"/>
      <c r="KP2551" s="64"/>
      <c r="KR2551" s="63"/>
      <c r="KV2551" s="1"/>
      <c r="KW2551" s="34"/>
      <c r="KY2551" s="35"/>
      <c r="LA2551" s="36"/>
      <c r="LC2551" s="37"/>
      <c r="LQ2551" s="1"/>
      <c r="LU2551" s="2"/>
      <c r="LW2551" s="7"/>
      <c r="LY2551" s="43">
        <f>LU2548*(1-LU2548)</f>
        <v>0.22347548136998274</v>
      </c>
      <c r="MA2551" s="1"/>
      <c r="ME2551" s="2"/>
      <c r="MG2551" s="7"/>
      <c r="MI2551" s="43">
        <f>ME2548*(1-ME2548)</f>
        <v>0.22113128317872868</v>
      </c>
      <c r="MK2551" s="1"/>
      <c r="MO2551" s="2"/>
      <c r="MQ2551" s="7"/>
      <c r="MS2551" s="43">
        <f>MO2548*(1-MO2548)</f>
        <v>0.22203461629953386</v>
      </c>
      <c r="MU2551" s="1"/>
      <c r="MW2551" s="34"/>
      <c r="MY2551" s="35"/>
      <c r="NA2551" s="1"/>
      <c r="NE2551" s="2"/>
      <c r="NG2551" s="7"/>
      <c r="NI2551" s="43">
        <f>NE2548*(1-NE2548)</f>
        <v>0.22338441719862159</v>
      </c>
      <c r="NK2551" s="1"/>
      <c r="NO2551" s="2"/>
      <c r="NQ2551" s="7"/>
      <c r="NS2551" s="43">
        <f>NO2548*(1-NO2548)</f>
        <v>0.22121194105486472</v>
      </c>
      <c r="NU2551" s="1"/>
      <c r="NY2551" s="2"/>
      <c r="OA2551" s="7"/>
      <c r="OC2551" s="43">
        <f>NY2548*(1-NY2548)</f>
        <v>0.22204859785301631</v>
      </c>
      <c r="OE2551" s="1"/>
      <c r="OG2551" s="36"/>
      <c r="OI2551" s="37"/>
      <c r="PQ2551" s="52"/>
      <c r="PS2551" s="53"/>
      <c r="RC2551" s="1"/>
      <c r="RG2551" s="2"/>
      <c r="RI2551" s="7"/>
      <c r="RK2551" s="43">
        <f>RG2548*(1-RG2548)</f>
        <v>0.22285458525042248</v>
      </c>
      <c r="RM2551" s="1"/>
      <c r="RQ2551" s="2"/>
      <c r="RS2551" s="7"/>
      <c r="RU2551" s="43">
        <f>RQ2548*(1-RQ2548)</f>
        <v>0.22167696198215664</v>
      </c>
      <c r="RW2551" s="1"/>
      <c r="SA2551" s="2"/>
      <c r="SC2551" s="7"/>
      <c r="SE2551" s="43">
        <f>SA2548*(1-SA2548)</f>
        <v>0.22212875059468981</v>
      </c>
      <c r="SG2551" s="1"/>
      <c r="SI2551" s="34"/>
      <c r="SK2551" s="35"/>
      <c r="SM2551" s="1"/>
      <c r="SQ2551" s="2"/>
      <c r="SS2551" s="7"/>
      <c r="SU2551" s="43">
        <f>SQ2548*(1-SQ2548)</f>
        <v>0.22277663989638632</v>
      </c>
      <c r="SW2551" s="1"/>
      <c r="TA2551" s="2"/>
      <c r="TC2551" s="7"/>
      <c r="TE2551" s="43">
        <f>TA2548*(1-TA2548)</f>
        <v>0.22174445817449534</v>
      </c>
      <c r="TG2551" s="1"/>
      <c r="TK2551" s="2"/>
      <c r="TM2551" s="7"/>
      <c r="TO2551" s="43">
        <f>TK2548*(1-TK2548)</f>
        <v>0.22214067762311554</v>
      </c>
      <c r="TQ2551" s="1"/>
      <c r="TS2551" s="36"/>
      <c r="TU2551" s="37"/>
      <c r="VC2551" s="52"/>
      <c r="VE2551" s="53"/>
      <c r="VF2551" s="1"/>
      <c r="VT2551" s="1"/>
    </row>
    <row r="2552" spans="14:592" x14ac:dyDescent="0.3">
      <c r="EL2552" s="34"/>
      <c r="EN2552" s="35"/>
      <c r="EX2552" s="36"/>
      <c r="EZ2552" s="37"/>
      <c r="FJ2552" s="52"/>
      <c r="FL2552" s="53"/>
      <c r="KH2552" s="67"/>
      <c r="KJ2552" s="66"/>
      <c r="KL2552" s="65"/>
      <c r="KN2552" s="53"/>
      <c r="KP2552" s="64"/>
      <c r="KR2552" s="63"/>
      <c r="KV2552" s="1"/>
      <c r="KW2552" s="34"/>
      <c r="KY2552" s="35"/>
      <c r="LA2552" s="36"/>
      <c r="LC2552" s="37"/>
      <c r="LQ2552" s="1"/>
      <c r="LU2552" s="2"/>
      <c r="LW2552" s="7"/>
      <c r="MA2552" s="1"/>
      <c r="ME2552" s="2"/>
      <c r="MG2552" s="7"/>
      <c r="MK2552" s="1"/>
      <c r="MO2552" s="2"/>
      <c r="MQ2552" s="7"/>
      <c r="MU2552" s="1"/>
      <c r="MW2552" s="34"/>
      <c r="MY2552" s="35"/>
      <c r="NA2552" s="1"/>
      <c r="NE2552" s="2"/>
      <c r="NG2552" s="7"/>
      <c r="NK2552" s="1"/>
      <c r="NO2552" s="2"/>
      <c r="NQ2552" s="7"/>
      <c r="NU2552" s="1"/>
      <c r="NY2552" s="2"/>
      <c r="OA2552" s="7"/>
      <c r="OE2552" s="1"/>
      <c r="OG2552" s="36"/>
      <c r="OI2552" s="37"/>
      <c r="PQ2552" s="52"/>
      <c r="PS2552" s="53"/>
      <c r="PW2552" s="1"/>
      <c r="RC2552" s="1"/>
      <c r="RG2552" s="2"/>
      <c r="RI2552" s="7"/>
      <c r="RM2552" s="1"/>
      <c r="RQ2552" s="2"/>
      <c r="RS2552" s="7"/>
      <c r="RW2552" s="1"/>
      <c r="SA2552" s="2"/>
      <c r="SC2552" s="7"/>
      <c r="SG2552" s="1"/>
      <c r="SI2552" s="34"/>
      <c r="SK2552" s="35"/>
      <c r="SM2552" s="1"/>
      <c r="SQ2552" s="2"/>
      <c r="SS2552" s="7"/>
      <c r="SW2552" s="1"/>
      <c r="TA2552" s="2"/>
      <c r="TC2552" s="7"/>
      <c r="TG2552" s="1"/>
      <c r="TK2552" s="2"/>
      <c r="TM2552" s="7"/>
      <c r="TQ2552" s="1"/>
      <c r="TS2552" s="36"/>
      <c r="TU2552" s="37"/>
      <c r="VC2552" s="52"/>
      <c r="VE2552" s="53"/>
      <c r="VF2552" s="1"/>
      <c r="VT2552" s="1"/>
    </row>
    <row r="2553" spans="14:592" ht="15" thickBot="1" x14ac:dyDescent="0.35">
      <c r="EL2553" s="34" t="s">
        <v>77</v>
      </c>
      <c r="EN2553" s="35" t="s">
        <v>79</v>
      </c>
      <c r="EX2553" s="36" t="s">
        <v>78</v>
      </c>
      <c r="EZ2553" s="37" t="s">
        <v>80</v>
      </c>
      <c r="FJ2553" s="52" t="s">
        <v>211</v>
      </c>
      <c r="FL2553" s="53" t="s">
        <v>212</v>
      </c>
      <c r="KH2553" s="67"/>
      <c r="KJ2553" s="66"/>
      <c r="KL2553" s="65"/>
      <c r="KN2553" s="53"/>
      <c r="KP2553" s="64"/>
      <c r="KR2553" s="63"/>
      <c r="KV2553" s="1"/>
      <c r="KW2553" s="34"/>
      <c r="KY2553" s="35"/>
      <c r="LA2553" s="36"/>
      <c r="LC2553" s="37"/>
      <c r="LQ2553" s="1"/>
      <c r="LU2553" s="2"/>
      <c r="LW2553" s="7"/>
      <c r="MA2553" s="1"/>
      <c r="ME2553" s="2"/>
      <c r="MG2553" s="7"/>
      <c r="MK2553" s="1"/>
      <c r="MO2553" s="2"/>
      <c r="MQ2553" s="7"/>
      <c r="MU2553" s="1"/>
      <c r="MW2553" s="34"/>
      <c r="MY2553" s="35"/>
      <c r="NA2553" s="1"/>
      <c r="NE2553" s="2"/>
      <c r="NG2553" s="7"/>
      <c r="NK2553" s="1"/>
      <c r="NO2553" s="2"/>
      <c r="NQ2553" s="7"/>
      <c r="NU2553" s="1"/>
      <c r="NY2553" s="2"/>
      <c r="OA2553" s="7"/>
      <c r="OE2553" s="1"/>
      <c r="OG2553" s="36"/>
      <c r="OI2553" s="37"/>
      <c r="PQ2553" s="52"/>
      <c r="PS2553" s="53"/>
      <c r="RC2553" s="1"/>
      <c r="RG2553" s="2"/>
      <c r="RI2553" s="7"/>
      <c r="RM2553" s="1"/>
      <c r="RQ2553" s="2"/>
      <c r="RS2553" s="7"/>
      <c r="RW2553" s="1"/>
      <c r="SA2553" s="2"/>
      <c r="SC2553" s="7"/>
      <c r="SG2553" s="1"/>
      <c r="SI2553" s="34"/>
      <c r="SK2553" s="35"/>
      <c r="SM2553" s="1"/>
      <c r="SQ2553" s="2"/>
      <c r="SS2553" s="7"/>
      <c r="SW2553" s="1"/>
      <c r="TA2553" s="2"/>
      <c r="TC2553" s="7"/>
      <c r="TG2553" s="1"/>
      <c r="TK2553" s="2"/>
      <c r="TM2553" s="7"/>
      <c r="TQ2553" s="1"/>
      <c r="TS2553" s="36"/>
      <c r="TU2553" s="37"/>
      <c r="VC2553" s="52"/>
      <c r="VE2553" s="53"/>
      <c r="VF2553" s="1"/>
      <c r="VT2553" s="1"/>
    </row>
    <row r="2554" spans="14:592" x14ac:dyDescent="0.3">
      <c r="EL2554" s="100">
        <f t="array" ref="EL2554:EL2556">EA2635:EA2637</f>
        <v>0.80512026042081741</v>
      </c>
      <c r="EN2554" s="45">
        <f t="array" ref="EN2554:EN2556">EN2549:EN2551</f>
        <v>1.4286891164900568E-2</v>
      </c>
      <c r="EX2554" s="103">
        <f t="array" ref="EX2554:EX2556">EU2635:EU2637</f>
        <v>0.80723152587328451</v>
      </c>
      <c r="EZ2554" s="48">
        <f t="array" ref="EZ2554:EZ2556">EZ2549:EZ2551</f>
        <v>1.3091090383701074E-2</v>
      </c>
      <c r="FJ2554" s="111">
        <f t="array" ref="FJ2554:FJ2556">FO2635:FO2637</f>
        <v>0.80640529367663938</v>
      </c>
      <c r="FL2554" s="83">
        <f t="array" ref="FL2554:FL2556">FL2549:FL2551</f>
        <v>1.3563568110001051E-2</v>
      </c>
      <c r="KH2554" s="67"/>
      <c r="KJ2554" s="66"/>
      <c r="KL2554" s="65"/>
      <c r="KN2554" s="53"/>
      <c r="KP2554" s="64"/>
      <c r="KR2554" s="63"/>
      <c r="KV2554" s="1"/>
      <c r="KW2554" s="34"/>
      <c r="KY2554" s="35"/>
      <c r="LA2554" s="36"/>
      <c r="LC2554" s="37"/>
      <c r="LQ2554" s="1"/>
      <c r="LU2554" s="2"/>
      <c r="LW2554" s="7"/>
      <c r="MA2554" s="1"/>
      <c r="ME2554" s="2"/>
      <c r="MG2554" s="7"/>
      <c r="MK2554" s="1"/>
      <c r="MO2554" s="2"/>
      <c r="MQ2554" s="7"/>
      <c r="MU2554" s="1"/>
      <c r="MW2554" s="34"/>
      <c r="MY2554" s="35"/>
      <c r="NA2554" s="1"/>
      <c r="NE2554" s="2"/>
      <c r="NG2554" s="7"/>
      <c r="NK2554" s="1"/>
      <c r="NO2554" s="2"/>
      <c r="NQ2554" s="7"/>
      <c r="NU2554" s="1"/>
      <c r="NY2554" s="2"/>
      <c r="OA2554" s="7"/>
      <c r="OE2554" s="1"/>
      <c r="OG2554" s="36"/>
      <c r="OI2554" s="37"/>
      <c r="PQ2554" s="52"/>
      <c r="PS2554" s="53"/>
      <c r="PW2554" s="1"/>
      <c r="RC2554" s="1"/>
      <c r="RG2554" s="2"/>
      <c r="RI2554" s="7"/>
      <c r="RM2554" s="1"/>
      <c r="RQ2554" s="2"/>
      <c r="RS2554" s="7"/>
      <c r="RW2554" s="1"/>
      <c r="SA2554" s="2"/>
      <c r="SC2554" s="7"/>
      <c r="SG2554" s="1"/>
      <c r="SI2554" s="34"/>
      <c r="SK2554" s="35"/>
      <c r="SM2554" s="1"/>
      <c r="SQ2554" s="2"/>
      <c r="SS2554" s="7"/>
      <c r="SW2554" s="1"/>
      <c r="TA2554" s="2"/>
      <c r="TC2554" s="7"/>
      <c r="TG2554" s="1"/>
      <c r="TK2554" s="2"/>
      <c r="TM2554" s="7"/>
      <c r="TQ2554" s="1"/>
      <c r="TS2554" s="36"/>
      <c r="TU2554" s="37"/>
      <c r="VC2554" s="52"/>
      <c r="VE2554" s="53"/>
      <c r="VF2554" s="1"/>
      <c r="VT2554" s="1"/>
    </row>
    <row r="2555" spans="14:592" x14ac:dyDescent="0.3">
      <c r="EL2555" s="101">
        <v>0.45288531176973768</v>
      </c>
      <c r="EN2555" s="46">
        <v>-1.3748109168966882E-2</v>
      </c>
      <c r="EX2555" s="104">
        <v>0.44464487453549406</v>
      </c>
      <c r="EZ2555" s="49">
        <v>-1.2994369421726652E-2</v>
      </c>
      <c r="FJ2555" s="112">
        <v>0.44797733721276772</v>
      </c>
      <c r="FL2555" s="84">
        <v>-1.3289040957841544E-2</v>
      </c>
      <c r="KH2555" s="67"/>
      <c r="KJ2555" s="66"/>
      <c r="KL2555" s="65"/>
      <c r="KN2555" s="53"/>
      <c r="KP2555" s="64"/>
      <c r="KR2555" s="63"/>
      <c r="KV2555" s="1"/>
      <c r="KW2555" s="34"/>
      <c r="KY2555" s="35"/>
      <c r="LA2555" s="36"/>
      <c r="LC2555" s="37"/>
      <c r="LQ2555" s="1"/>
      <c r="LU2555" s="2"/>
      <c r="LW2555" s="7"/>
      <c r="MA2555" s="1"/>
      <c r="ME2555" s="2"/>
      <c r="MG2555" s="7"/>
      <c r="MK2555" s="1"/>
      <c r="MO2555" s="2"/>
      <c r="MQ2555" s="7"/>
      <c r="MU2555" s="1"/>
      <c r="MW2555" s="34"/>
      <c r="MY2555" s="35"/>
      <c r="NA2555" s="1"/>
      <c r="NE2555" s="2"/>
      <c r="NG2555" s="7"/>
      <c r="NK2555" s="1"/>
      <c r="NO2555" s="2"/>
      <c r="NQ2555" s="7"/>
      <c r="NU2555" s="1"/>
      <c r="NY2555" s="2"/>
      <c r="OA2555" s="7"/>
      <c r="OE2555" s="1"/>
      <c r="OG2555" s="36"/>
      <c r="OI2555" s="37"/>
      <c r="PQ2555" s="52"/>
      <c r="PS2555" s="53"/>
      <c r="RC2555" s="1"/>
      <c r="RG2555" s="2"/>
      <c r="RI2555" s="7"/>
      <c r="RM2555" s="1"/>
      <c r="RQ2555" s="2"/>
      <c r="RS2555" s="7"/>
      <c r="RW2555" s="1"/>
      <c r="SA2555" s="2"/>
      <c r="SC2555" s="7"/>
      <c r="SG2555" s="1"/>
      <c r="SI2555" s="34"/>
      <c r="SK2555" s="35"/>
      <c r="SM2555" s="1"/>
      <c r="SQ2555" s="2"/>
      <c r="SS2555" s="7"/>
      <c r="SW2555" s="1"/>
      <c r="TA2555" s="2"/>
      <c r="TC2555" s="7"/>
      <c r="TG2555" s="1"/>
      <c r="TK2555" s="2"/>
      <c r="TM2555" s="7"/>
      <c r="TQ2555" s="1"/>
      <c r="TS2555" s="36"/>
      <c r="TU2555" s="37"/>
      <c r="VC2555" s="52"/>
      <c r="VE2555" s="53"/>
      <c r="VF2555" s="1"/>
      <c r="VT2555" s="1"/>
    </row>
    <row r="2556" spans="14:592" ht="15" thickBot="1" x14ac:dyDescent="0.35">
      <c r="EL2556" s="102">
        <v>0.32258617110811538</v>
      </c>
      <c r="EN2556" s="47">
        <v>-1.9046099265013491E-2</v>
      </c>
      <c r="EX2556" s="105">
        <v>0.32871534288989185</v>
      </c>
      <c r="EZ2556" s="50">
        <v>-1.8545033736365738E-2</v>
      </c>
      <c r="FJ2556" s="113">
        <v>0.32620911240926331</v>
      </c>
      <c r="FL2556" s="85">
        <v>-1.8746376803283331E-2</v>
      </c>
      <c r="KH2556" s="67"/>
      <c r="KJ2556" s="66"/>
      <c r="KL2556" s="65"/>
      <c r="KN2556" s="53"/>
      <c r="KP2556" s="64"/>
      <c r="KR2556" s="63"/>
      <c r="KV2556" s="1"/>
      <c r="KW2556" s="34"/>
      <c r="KY2556" s="35"/>
      <c r="LA2556" s="36"/>
      <c r="LC2556" s="37"/>
      <c r="LQ2556" s="1"/>
      <c r="LU2556" s="2" t="s">
        <v>124</v>
      </c>
      <c r="LW2556" s="7" t="s">
        <v>125</v>
      </c>
      <c r="MA2556" s="1"/>
      <c r="ME2556" s="2" t="s">
        <v>126</v>
      </c>
      <c r="MG2556" s="7" t="s">
        <v>127</v>
      </c>
      <c r="MK2556" s="1"/>
      <c r="MO2556" s="2" t="s">
        <v>128</v>
      </c>
      <c r="MQ2556" s="7" t="s">
        <v>129</v>
      </c>
      <c r="MU2556" s="1"/>
      <c r="MW2556" s="34"/>
      <c r="MY2556" s="35"/>
      <c r="NA2556" s="1"/>
      <c r="NE2556" s="2" t="s">
        <v>130</v>
      </c>
      <c r="NG2556" s="7" t="s">
        <v>131</v>
      </c>
      <c r="NK2556" s="1"/>
      <c r="NO2556" s="2" t="s">
        <v>132</v>
      </c>
      <c r="NQ2556" s="7" t="s">
        <v>133</v>
      </c>
      <c r="NU2556" s="1"/>
      <c r="NY2556" s="2" t="s">
        <v>134</v>
      </c>
      <c r="OA2556" s="7" t="s">
        <v>135</v>
      </c>
      <c r="OE2556" s="1"/>
      <c r="OG2556" s="36"/>
      <c r="OI2556" s="37"/>
      <c r="PQ2556" s="52"/>
      <c r="PS2556" s="53"/>
      <c r="PW2556" s="1"/>
      <c r="RC2556" s="1"/>
      <c r="RG2556" s="2" t="s">
        <v>124</v>
      </c>
      <c r="RI2556" s="7" t="s">
        <v>125</v>
      </c>
      <c r="RM2556" s="1"/>
      <c r="RQ2556" s="2" t="s">
        <v>126</v>
      </c>
      <c r="RS2556" s="7" t="s">
        <v>127</v>
      </c>
      <c r="RW2556" s="1"/>
      <c r="SA2556" s="2" t="s">
        <v>128</v>
      </c>
      <c r="SC2556" s="7" t="s">
        <v>129</v>
      </c>
      <c r="SG2556" s="1"/>
      <c r="SI2556" s="34"/>
      <c r="SK2556" s="35"/>
      <c r="SM2556" s="1"/>
      <c r="SQ2556" s="2" t="s">
        <v>130</v>
      </c>
      <c r="SS2556" s="7" t="s">
        <v>131</v>
      </c>
      <c r="SW2556" s="1"/>
      <c r="TA2556" s="2" t="s">
        <v>132</v>
      </c>
      <c r="TC2556" s="7" t="s">
        <v>133</v>
      </c>
      <c r="TG2556" s="1"/>
      <c r="TK2556" s="2" t="s">
        <v>134</v>
      </c>
      <c r="TM2556" s="7" t="s">
        <v>135</v>
      </c>
      <c r="TQ2556" s="1"/>
      <c r="TS2556" s="36"/>
      <c r="TU2556" s="37"/>
      <c r="VC2556" s="52"/>
      <c r="VE2556" s="53"/>
      <c r="VF2556" s="1"/>
      <c r="VT2556" s="1"/>
    </row>
    <row r="2557" spans="14:592" ht="15" thickBot="1" x14ac:dyDescent="0.35">
      <c r="EL2557" s="34"/>
      <c r="EN2557" s="35"/>
      <c r="EX2557" s="36"/>
      <c r="EZ2557" s="37"/>
      <c r="FJ2557" s="52"/>
      <c r="FL2557" s="53"/>
      <c r="KH2557" s="67"/>
      <c r="KJ2557" s="66"/>
      <c r="KL2557" s="65"/>
      <c r="KN2557" s="53"/>
      <c r="KP2557" s="64"/>
      <c r="KR2557" s="63"/>
      <c r="KV2557" s="1"/>
      <c r="KW2557" s="34"/>
      <c r="KY2557" s="35"/>
      <c r="LA2557" s="36"/>
      <c r="LC2557" s="37"/>
      <c r="LQ2557" s="1"/>
      <c r="LU2557" s="3">
        <f>LU2568</f>
        <v>-1.9863896132126819</v>
      </c>
      <c r="LW2557" s="41">
        <f>LW2548*LY2551+MG2548*-1*ME2548*LU2548+MQ2548*-1*MO2548*LU2548</f>
        <v>-2.4264245659471483E-7</v>
      </c>
      <c r="MA2557" s="1"/>
      <c r="ME2557" s="3">
        <f>ME2568</f>
        <v>-2.0075060079135612</v>
      </c>
      <c r="MG2557" s="41">
        <f>LW2548*-1*LU2548*ME2548+MG2548*MI2551+MQ2548*-1*MO2548*ME2548</f>
        <v>2.0616761985233939E-7</v>
      </c>
      <c r="MK2557" s="1"/>
      <c r="MO2557" s="3">
        <f>MO2568</f>
        <v>-1.9994215591383366</v>
      </c>
      <c r="MQ2557" s="41">
        <f t="array" ref="MQ2557">LW2548*-1*LU2548*MO2548+MG2548*-1*ME2548*MO2548+MQ2548*MS2551</f>
        <v>3.6474836742371202E-8</v>
      </c>
      <c r="MU2557" s="1"/>
      <c r="MW2557" s="34"/>
      <c r="MY2557" s="35"/>
      <c r="NA2557" s="1"/>
      <c r="NE2557" s="3">
        <f>NE2568</f>
        <v>-2.3067793153780252</v>
      </c>
      <c r="NG2557" s="41">
        <f>NG2548*NI2551+NQ2548*-1*NO2548*NE2548+OA2548*-1*NY2548*NE2548</f>
        <v>6.75986978760716E-8</v>
      </c>
      <c r="NK2557" s="1"/>
      <c r="NO2557" s="3">
        <f>NO2568</f>
        <v>-2.3263475133942784</v>
      </c>
      <c r="NQ2557" s="41">
        <f>NG2548*-1*NE2548*NO2548+NQ2548*NS2551+OA2548*-1*NY2548*NO2548</f>
        <v>-5.7463650402830597E-8</v>
      </c>
      <c r="NU2557" s="1"/>
      <c r="NY2557" s="3">
        <f>NY2568</f>
        <v>-2.3188567428130309</v>
      </c>
      <c r="OA2557" s="41">
        <f t="array" ref="OA2557">NG2548*-1*NE2548*NY2548+NQ2548*-1*NO2548*NY2548+OA2548*OC2551</f>
        <v>-1.0135047473239732E-8</v>
      </c>
      <c r="OE2557" s="1"/>
      <c r="OG2557" s="36"/>
      <c r="OI2557" s="37"/>
      <c r="PQ2557" s="52"/>
      <c r="PS2557" s="53"/>
      <c r="RC2557" s="1"/>
      <c r="RG2557" s="3">
        <f>RG2568</f>
        <v>1.3840366766882579</v>
      </c>
      <c r="RI2557" s="41">
        <f>RI2548*RK2551+RS2548*-1*RQ2548*RG2548+SC2548*-1*SA2548*RG2548</f>
        <v>2.1981912117203346E-7</v>
      </c>
      <c r="RM2557" s="1"/>
      <c r="RQ2557" s="3">
        <f>RQ2568</f>
        <v>1.3734335080469651</v>
      </c>
      <c r="RS2557" s="41">
        <f>RI2548*-1*RG2548*RQ2548+RS2548*RU2551+SC2548*-1*SA2548*RQ2548</f>
        <v>-1.8748560754419018E-7</v>
      </c>
      <c r="RW2557" s="1"/>
      <c r="SA2557" s="3">
        <f>SA2568</f>
        <v>1.3774880733228547</v>
      </c>
      <c r="SC2557" s="41">
        <f t="array" ref="SC2557">RI2548*-1*RG2548*SA2548+RS2548*-1*RQ2548*SA2548+SC2548*SE2551</f>
        <v>-3.2333513627843277E-8</v>
      </c>
      <c r="SG2557" s="1"/>
      <c r="SI2557" s="34"/>
      <c r="SK2557" s="35"/>
      <c r="SM2557" s="1"/>
      <c r="SQ2557" s="3">
        <f>SQ2568</f>
        <v>1.6350725896773204</v>
      </c>
      <c r="SS2557" s="41">
        <f>SS2548*SU2551+TC2548*-1*TA2548*SQ2548+TM2548*-1*TK2548*SQ2548</f>
        <v>-4.0873240227702595E-8</v>
      </c>
      <c r="SW2557" s="1"/>
      <c r="TA2557" s="3">
        <f>TA2568</f>
        <v>1.6257794772103988</v>
      </c>
      <c r="TC2557" s="41">
        <f>SS2548*-1*SQ2548*TA2548+TC2548*TE2551+TM2548*-1*TK2548*TA2548</f>
        <v>3.4874929086385377E-8</v>
      </c>
      <c r="TG2557" s="1"/>
      <c r="TK2557" s="3">
        <f>TK2568</f>
        <v>1.6293365814614051</v>
      </c>
      <c r="TM2557" s="41">
        <f t="array" ref="TM2557">SS2548*-1*SQ2548*TK2548+TC2548*-1*TA2548*TK2548+TM2548*TO2551</f>
        <v>5.9983111413197595E-9</v>
      </c>
      <c r="TQ2557" s="1"/>
      <c r="TS2557" s="36"/>
      <c r="TU2557" s="37"/>
      <c r="VC2557" s="52"/>
      <c r="VE2557" s="53"/>
      <c r="VF2557" s="1"/>
      <c r="VT2557" s="1"/>
    </row>
    <row r="2558" spans="14:592" x14ac:dyDescent="0.3">
      <c r="EL2558" s="34"/>
      <c r="EN2558" s="35"/>
      <c r="EX2558" s="36"/>
      <c r="EZ2558" s="37"/>
      <c r="FJ2558" s="52"/>
      <c r="FL2558" s="53"/>
      <c r="KH2558" s="67"/>
      <c r="KJ2558" s="66"/>
      <c r="KL2558" s="65"/>
      <c r="KN2558" s="53"/>
      <c r="KP2558" s="64"/>
      <c r="KR2558" s="63"/>
      <c r="KV2558" s="1"/>
      <c r="KW2558" s="34"/>
      <c r="KY2558" s="35"/>
      <c r="LA2558" s="36"/>
      <c r="LC2558" s="37"/>
      <c r="LQ2558" s="1"/>
      <c r="LR2558" s="1"/>
      <c r="LS2558" s="1"/>
      <c r="LT2558" s="1"/>
      <c r="LU2558" s="55"/>
      <c r="LV2558" s="1"/>
      <c r="LW2558" s="7"/>
      <c r="LX2558" s="1"/>
      <c r="LY2558" s="1"/>
      <c r="LZ2558" s="1"/>
      <c r="MA2558" s="1"/>
      <c r="MB2558" s="1"/>
      <c r="MC2558" s="1"/>
      <c r="MD2558" s="1"/>
      <c r="ME2558" s="55"/>
      <c r="MF2558" s="1"/>
      <c r="MG2558" s="7"/>
      <c r="MH2558" s="1"/>
      <c r="MI2558" s="1"/>
      <c r="MJ2558" s="1"/>
      <c r="MK2558" s="1"/>
      <c r="ML2558" s="1"/>
      <c r="MM2558" s="1"/>
      <c r="MN2558" s="1"/>
      <c r="MO2558" s="55"/>
      <c r="MP2558" s="1"/>
      <c r="MQ2558" s="7"/>
      <c r="MR2558" s="1"/>
      <c r="MS2558" s="1"/>
      <c r="MT2558" s="1"/>
      <c r="MU2558" s="1"/>
      <c r="MW2558" s="34"/>
      <c r="MY2558" s="35"/>
      <c r="NA2558" s="1"/>
      <c r="NB2558" s="1"/>
      <c r="NC2558" s="1"/>
      <c r="ND2558" s="1"/>
      <c r="NE2558" s="55"/>
      <c r="NF2558" s="1"/>
      <c r="NG2558" s="7"/>
      <c r="NH2558" s="1"/>
      <c r="NI2558" s="1"/>
      <c r="NJ2558" s="1"/>
      <c r="NK2558" s="1"/>
      <c r="NL2558" s="1"/>
      <c r="NM2558" s="1"/>
      <c r="NN2558" s="1"/>
      <c r="NO2558" s="55"/>
      <c r="NP2558" s="1"/>
      <c r="NQ2558" s="7"/>
      <c r="NR2558" s="1"/>
      <c r="NS2558" s="1"/>
      <c r="NT2558" s="1"/>
      <c r="NU2558" s="1"/>
      <c r="NV2558" s="1"/>
      <c r="NW2558" s="1"/>
      <c r="NX2558" s="1"/>
      <c r="NY2558" s="55"/>
      <c r="NZ2558" s="1"/>
      <c r="OA2558" s="7"/>
      <c r="OB2558" s="1"/>
      <c r="OC2558" s="1"/>
      <c r="OD2558" s="1"/>
      <c r="OE2558" s="1"/>
      <c r="OG2558" s="36"/>
      <c r="OI2558" s="37"/>
      <c r="OO2558" s="56"/>
      <c r="OY2558" s="56"/>
      <c r="PI2558" s="56"/>
      <c r="PQ2558" s="52"/>
      <c r="PS2558" s="53"/>
      <c r="PW2558" s="1"/>
      <c r="RC2558" s="1"/>
      <c r="RD2558" s="1"/>
      <c r="RE2558" s="1"/>
      <c r="RF2558" s="1"/>
      <c r="RG2558" s="55"/>
      <c r="RH2558" s="1"/>
      <c r="RI2558" s="7"/>
      <c r="RJ2558" s="1"/>
      <c r="RK2558" s="1"/>
      <c r="RL2558" s="1"/>
      <c r="RM2558" s="1"/>
      <c r="RN2558" s="1"/>
      <c r="RO2558" s="1"/>
      <c r="RP2558" s="1"/>
      <c r="RQ2558" s="55"/>
      <c r="RR2558" s="1"/>
      <c r="RS2558" s="7"/>
      <c r="RT2558" s="1"/>
      <c r="RU2558" s="1"/>
      <c r="RV2558" s="1"/>
      <c r="RW2558" s="1"/>
      <c r="RX2558" s="1"/>
      <c r="RY2558" s="1"/>
      <c r="RZ2558" s="1"/>
      <c r="SA2558" s="55"/>
      <c r="SB2558" s="1"/>
      <c r="SC2558" s="7"/>
      <c r="SD2558" s="1"/>
      <c r="SE2558" s="1"/>
      <c r="SF2558" s="1"/>
      <c r="SG2558" s="1"/>
      <c r="SI2558" s="34"/>
      <c r="SK2558" s="35"/>
      <c r="SM2558" s="1"/>
      <c r="SN2558" s="1"/>
      <c r="SO2558" s="1"/>
      <c r="SP2558" s="1"/>
      <c r="SQ2558" s="55"/>
      <c r="SR2558" s="1"/>
      <c r="SS2558" s="7"/>
      <c r="ST2558" s="1"/>
      <c r="SU2558" s="1"/>
      <c r="SV2558" s="1"/>
      <c r="SW2558" s="1"/>
      <c r="SX2558" s="1"/>
      <c r="SY2558" s="1"/>
      <c r="SZ2558" s="1"/>
      <c r="TA2558" s="55"/>
      <c r="TB2558" s="1"/>
      <c r="TC2558" s="7"/>
      <c r="TD2558" s="1"/>
      <c r="TE2558" s="1"/>
      <c r="TF2558" s="1"/>
      <c r="TG2558" s="1"/>
      <c r="TH2558" s="1"/>
      <c r="TI2558" s="1"/>
      <c r="TJ2558" s="1"/>
      <c r="TK2558" s="55"/>
      <c r="TL2558" s="1"/>
      <c r="TM2558" s="7"/>
      <c r="TN2558" s="1"/>
      <c r="TO2558" s="1"/>
      <c r="TP2558" s="1"/>
      <c r="TQ2558" s="1"/>
      <c r="TS2558" s="36"/>
      <c r="TU2558" s="37"/>
      <c r="UA2558" s="56"/>
      <c r="UK2558" s="56"/>
      <c r="UU2558" s="56"/>
      <c r="VC2558" s="52"/>
      <c r="VE2558" s="53"/>
      <c r="VF2558" s="1"/>
      <c r="VT2558" s="1"/>
    </row>
    <row r="2559" spans="14:592" x14ac:dyDescent="0.3">
      <c r="EL2559" s="34"/>
      <c r="EN2559" s="35"/>
      <c r="EX2559" s="36"/>
      <c r="EZ2559" s="37"/>
      <c r="FJ2559" s="52"/>
      <c r="FL2559" s="53"/>
      <c r="KH2559" s="67"/>
      <c r="KJ2559" s="66"/>
      <c r="KL2559" s="65"/>
      <c r="KN2559" s="53"/>
      <c r="KP2559" s="64"/>
      <c r="KR2559" s="63"/>
      <c r="KV2559" s="1"/>
      <c r="KW2559" s="34"/>
      <c r="KY2559" s="35"/>
      <c r="LA2559" s="36"/>
      <c r="LC2559" s="37"/>
      <c r="LQ2559" s="1"/>
      <c r="LU2559" s="34"/>
      <c r="LW2559" s="35"/>
      <c r="ME2559" s="36"/>
      <c r="MG2559" s="37"/>
      <c r="MO2559" s="52"/>
      <c r="MQ2559" s="54"/>
      <c r="MW2559" s="34"/>
      <c r="MY2559" s="35"/>
      <c r="NE2559" s="34"/>
      <c r="NG2559" s="35"/>
      <c r="NO2559" s="36"/>
      <c r="NQ2559" s="37"/>
      <c r="NY2559" s="52"/>
      <c r="OA2559" s="54"/>
      <c r="OG2559" s="36"/>
      <c r="OI2559" s="37"/>
      <c r="PQ2559" s="52"/>
      <c r="PS2559" s="53"/>
      <c r="RG2559" s="34"/>
      <c r="RI2559" s="35"/>
      <c r="RQ2559" s="36"/>
      <c r="RS2559" s="37"/>
      <c r="SA2559" s="52"/>
      <c r="SC2559" s="54"/>
      <c r="SI2559" s="34"/>
      <c r="SK2559" s="35"/>
      <c r="SQ2559" s="34"/>
      <c r="SS2559" s="35"/>
      <c r="TA2559" s="36"/>
      <c r="TC2559" s="37"/>
      <c r="TK2559" s="52"/>
      <c r="TM2559" s="54"/>
      <c r="TS2559" s="36"/>
      <c r="TU2559" s="37"/>
      <c r="VC2559" s="52"/>
      <c r="VE2559" s="53"/>
      <c r="VF2559" s="1"/>
      <c r="VT2559" s="1"/>
    </row>
    <row r="2560" spans="14:592" x14ac:dyDescent="0.3">
      <c r="EL2560" s="34"/>
      <c r="EN2560" s="35"/>
      <c r="EX2560" s="36"/>
      <c r="EZ2560" s="37"/>
      <c r="FJ2560" s="52"/>
      <c r="FL2560" s="53"/>
      <c r="KH2560" s="67"/>
      <c r="KJ2560" s="66"/>
      <c r="KL2560" s="65"/>
      <c r="KN2560" s="53"/>
      <c r="KP2560" s="64"/>
      <c r="KR2560" s="63"/>
      <c r="KV2560" s="1"/>
      <c r="KW2560" s="34"/>
      <c r="KY2560" s="35"/>
      <c r="LA2560" s="36"/>
      <c r="LC2560" s="37"/>
      <c r="LQ2560" s="1"/>
      <c r="LU2560" s="34"/>
      <c r="LW2560" s="35"/>
      <c r="ME2560" s="36"/>
      <c r="MG2560" s="37"/>
      <c r="MO2560" s="52"/>
      <c r="MQ2560" s="54"/>
      <c r="MW2560" s="34"/>
      <c r="MY2560" s="35"/>
      <c r="NE2560" s="34"/>
      <c r="NG2560" s="35"/>
      <c r="NO2560" s="36"/>
      <c r="NQ2560" s="37"/>
      <c r="NY2560" s="52"/>
      <c r="OA2560" s="54"/>
      <c r="OG2560" s="36"/>
      <c r="OI2560" s="37"/>
      <c r="PQ2560" s="52"/>
      <c r="PS2560" s="53"/>
      <c r="PW2560" s="1"/>
      <c r="RG2560" s="34"/>
      <c r="RI2560" s="35"/>
      <c r="RQ2560" s="36"/>
      <c r="RS2560" s="37"/>
      <c r="SA2560" s="52"/>
      <c r="SC2560" s="54"/>
      <c r="SI2560" s="34"/>
      <c r="SK2560" s="35"/>
      <c r="SQ2560" s="34"/>
      <c r="SS2560" s="35"/>
      <c r="TA2560" s="36"/>
      <c r="TC2560" s="37"/>
      <c r="TK2560" s="52"/>
      <c r="TM2560" s="54"/>
      <c r="TS2560" s="36"/>
      <c r="TU2560" s="37"/>
      <c r="VC2560" s="52"/>
      <c r="VE2560" s="53"/>
      <c r="VF2560" s="1"/>
      <c r="VT2560" s="1"/>
    </row>
    <row r="2561" spans="142:592" x14ac:dyDescent="0.3">
      <c r="EL2561" s="34"/>
      <c r="EN2561" s="35"/>
      <c r="EX2561" s="36"/>
      <c r="EZ2561" s="37"/>
      <c r="FJ2561" s="52"/>
      <c r="FL2561" s="53"/>
      <c r="KH2561" s="67"/>
      <c r="KJ2561" s="66"/>
      <c r="KL2561" s="65"/>
      <c r="KN2561" s="53"/>
      <c r="KP2561" s="64"/>
      <c r="KR2561" s="63"/>
      <c r="KV2561" s="1"/>
      <c r="KW2561" s="34"/>
      <c r="KY2561" s="35"/>
      <c r="LA2561" s="36"/>
      <c r="LC2561" s="37"/>
      <c r="LQ2561" s="1"/>
      <c r="LU2561" s="34"/>
      <c r="LW2561" s="35"/>
      <c r="ME2561" s="36"/>
      <c r="MG2561" s="37"/>
      <c r="MO2561" s="52"/>
      <c r="MQ2561" s="54"/>
      <c r="MW2561" s="34"/>
      <c r="MY2561" s="35"/>
      <c r="NE2561" s="34"/>
      <c r="NG2561" s="35"/>
      <c r="NO2561" s="36"/>
      <c r="NQ2561" s="37"/>
      <c r="NY2561" s="52"/>
      <c r="OA2561" s="54"/>
      <c r="OG2561" s="36"/>
      <c r="OI2561" s="37"/>
      <c r="PQ2561" s="52"/>
      <c r="PS2561" s="53"/>
      <c r="RG2561" s="34"/>
      <c r="RI2561" s="35"/>
      <c r="RQ2561" s="36"/>
      <c r="RS2561" s="37"/>
      <c r="SA2561" s="52"/>
      <c r="SC2561" s="54"/>
      <c r="SI2561" s="34"/>
      <c r="SK2561" s="35"/>
      <c r="SQ2561" s="34"/>
      <c r="SS2561" s="35"/>
      <c r="TA2561" s="36"/>
      <c r="TC2561" s="37"/>
      <c r="TK2561" s="52"/>
      <c r="TM2561" s="54"/>
      <c r="TS2561" s="36"/>
      <c r="TU2561" s="37"/>
      <c r="VC2561" s="52"/>
      <c r="VE2561" s="53"/>
      <c r="VF2561" s="1"/>
      <c r="VT2561" s="1"/>
    </row>
    <row r="2562" spans="142:592" x14ac:dyDescent="0.3">
      <c r="EL2562" s="34"/>
      <c r="EN2562" s="35"/>
      <c r="EX2562" s="36"/>
      <c r="EZ2562" s="37"/>
      <c r="FJ2562" s="52"/>
      <c r="FL2562" s="53"/>
      <c r="KH2562" s="67"/>
      <c r="KJ2562" s="66"/>
      <c r="KL2562" s="65"/>
      <c r="KN2562" s="53"/>
      <c r="KP2562" s="64"/>
      <c r="KR2562" s="63"/>
      <c r="KV2562" s="1"/>
      <c r="KW2562" s="34"/>
      <c r="KY2562" s="35"/>
      <c r="LA2562" s="36"/>
      <c r="LC2562" s="37"/>
      <c r="LQ2562" s="1"/>
      <c r="LU2562" s="34"/>
      <c r="LW2562" s="35"/>
      <c r="ME2562" s="36"/>
      <c r="MG2562" s="37"/>
      <c r="MO2562" s="52"/>
      <c r="MQ2562" s="54"/>
      <c r="MW2562" s="34"/>
      <c r="MY2562" s="35"/>
      <c r="NE2562" s="34"/>
      <c r="NG2562" s="35"/>
      <c r="NO2562" s="36"/>
      <c r="NQ2562" s="37"/>
      <c r="NY2562" s="52"/>
      <c r="OA2562" s="54"/>
      <c r="OG2562" s="36"/>
      <c r="OI2562" s="37"/>
      <c r="PQ2562" s="52"/>
      <c r="PS2562" s="53"/>
      <c r="PW2562" s="1"/>
      <c r="RG2562" s="34"/>
      <c r="RI2562" s="35"/>
      <c r="RQ2562" s="36"/>
      <c r="RS2562" s="37"/>
      <c r="SA2562" s="52"/>
      <c r="SC2562" s="54"/>
      <c r="SI2562" s="34"/>
      <c r="SK2562" s="35"/>
      <c r="SQ2562" s="34"/>
      <c r="SS2562" s="35"/>
      <c r="TA2562" s="36"/>
      <c r="TC2562" s="37"/>
      <c r="TK2562" s="52"/>
      <c r="TM2562" s="54"/>
      <c r="TS2562" s="36"/>
      <c r="TU2562" s="37"/>
      <c r="VC2562" s="52"/>
      <c r="VE2562" s="53"/>
      <c r="VF2562" s="1"/>
      <c r="VT2562" s="1"/>
    </row>
    <row r="2563" spans="142:592" x14ac:dyDescent="0.3">
      <c r="EL2563" s="34"/>
      <c r="EN2563" s="35"/>
      <c r="EX2563" s="36"/>
      <c r="EZ2563" s="37"/>
      <c r="FJ2563" s="52"/>
      <c r="FL2563" s="53"/>
      <c r="KH2563" s="67"/>
      <c r="KJ2563" s="66"/>
      <c r="KL2563" s="65"/>
      <c r="KN2563" s="53"/>
      <c r="KP2563" s="64"/>
      <c r="KR2563" s="63"/>
      <c r="KV2563" s="1"/>
      <c r="KW2563" s="34"/>
      <c r="KY2563" s="35"/>
      <c r="LA2563" s="36"/>
      <c r="LC2563" s="37"/>
      <c r="LQ2563" s="1"/>
      <c r="LU2563" s="34"/>
      <c r="LW2563" s="35"/>
      <c r="ME2563" s="36"/>
      <c r="MG2563" s="37"/>
      <c r="MO2563" s="52"/>
      <c r="MQ2563" s="54"/>
      <c r="MW2563" s="34"/>
      <c r="MY2563" s="35"/>
      <c r="NE2563" s="34"/>
      <c r="NG2563" s="35"/>
      <c r="NO2563" s="36"/>
      <c r="NQ2563" s="37"/>
      <c r="NY2563" s="52"/>
      <c r="OA2563" s="54"/>
      <c r="OG2563" s="36"/>
      <c r="OI2563" s="37"/>
      <c r="PQ2563" s="52"/>
      <c r="PS2563" s="53"/>
      <c r="RG2563" s="34"/>
      <c r="RI2563" s="35"/>
      <c r="RQ2563" s="36"/>
      <c r="RS2563" s="37"/>
      <c r="SA2563" s="52"/>
      <c r="SC2563" s="54"/>
      <c r="SI2563" s="34"/>
      <c r="SK2563" s="35"/>
      <c r="SQ2563" s="34"/>
      <c r="SS2563" s="35"/>
      <c r="TA2563" s="36"/>
      <c r="TC2563" s="37"/>
      <c r="TK2563" s="52"/>
      <c r="TM2563" s="54"/>
      <c r="TS2563" s="36"/>
      <c r="TU2563" s="37"/>
      <c r="VC2563" s="52"/>
      <c r="VE2563" s="53"/>
      <c r="VF2563" s="1"/>
      <c r="VT2563" s="1"/>
    </row>
    <row r="2564" spans="142:592" x14ac:dyDescent="0.3">
      <c r="EL2564" s="34"/>
      <c r="EN2564" s="35"/>
      <c r="EX2564" s="36"/>
      <c r="EZ2564" s="37"/>
      <c r="FJ2564" s="52"/>
      <c r="FL2564" s="53"/>
      <c r="KH2564" s="67"/>
      <c r="KJ2564" s="66"/>
      <c r="KL2564" s="65"/>
      <c r="KN2564" s="53"/>
      <c r="KP2564" s="64"/>
      <c r="KR2564" s="63"/>
      <c r="KV2564" s="1"/>
      <c r="KW2564" s="34"/>
      <c r="KY2564" s="35"/>
      <c r="LA2564" s="36"/>
      <c r="LC2564" s="37"/>
      <c r="LQ2564" s="1"/>
      <c r="LU2564" s="34"/>
      <c r="LW2564" s="35"/>
      <c r="ME2564" s="36"/>
      <c r="MG2564" s="37"/>
      <c r="MO2564" s="52"/>
      <c r="MQ2564" s="54"/>
      <c r="MW2564" s="34"/>
      <c r="MY2564" s="35"/>
      <c r="NE2564" s="34"/>
      <c r="NG2564" s="35"/>
      <c r="NO2564" s="36"/>
      <c r="NQ2564" s="37"/>
      <c r="NY2564" s="52"/>
      <c r="OA2564" s="54"/>
      <c r="OG2564" s="36"/>
      <c r="OI2564" s="37"/>
      <c r="PQ2564" s="52"/>
      <c r="PS2564" s="53"/>
      <c r="PW2564" s="1"/>
      <c r="RG2564" s="34"/>
      <c r="RI2564" s="35"/>
      <c r="RQ2564" s="36"/>
      <c r="RS2564" s="37"/>
      <c r="SA2564" s="52"/>
      <c r="SC2564" s="54"/>
      <c r="SI2564" s="34"/>
      <c r="SK2564" s="35"/>
      <c r="SQ2564" s="34"/>
      <c r="SS2564" s="35"/>
      <c r="TA2564" s="36"/>
      <c r="TC2564" s="37"/>
      <c r="TK2564" s="52"/>
      <c r="TM2564" s="54"/>
      <c r="TS2564" s="36"/>
      <c r="TU2564" s="37"/>
      <c r="VC2564" s="52"/>
      <c r="VE2564" s="53"/>
      <c r="VF2564" s="1"/>
      <c r="VT2564" s="1"/>
    </row>
    <row r="2565" spans="142:592" x14ac:dyDescent="0.3">
      <c r="EL2565" s="34"/>
      <c r="EN2565" s="35"/>
      <c r="EX2565" s="36"/>
      <c r="EZ2565" s="37"/>
      <c r="FJ2565" s="52"/>
      <c r="FL2565" s="53"/>
      <c r="KH2565" s="67"/>
      <c r="KJ2565" s="66"/>
      <c r="KL2565" s="65"/>
      <c r="KN2565" s="53"/>
      <c r="KP2565" s="64"/>
      <c r="KR2565" s="63"/>
      <c r="KV2565" s="1"/>
      <c r="KW2565" s="34"/>
      <c r="KY2565" s="35"/>
      <c r="LA2565" s="36"/>
      <c r="LC2565" s="37"/>
      <c r="LQ2565" s="1"/>
      <c r="LU2565" s="34"/>
      <c r="LW2565" s="35"/>
      <c r="ME2565" s="36"/>
      <c r="MG2565" s="37"/>
      <c r="MO2565" s="52"/>
      <c r="MQ2565" s="54"/>
      <c r="MW2565" s="34"/>
      <c r="MY2565" s="35"/>
      <c r="NE2565" s="34"/>
      <c r="NG2565" s="35"/>
      <c r="NO2565" s="36"/>
      <c r="NQ2565" s="37"/>
      <c r="NY2565" s="52"/>
      <c r="OA2565" s="54"/>
      <c r="OG2565" s="36"/>
      <c r="OI2565" s="37"/>
      <c r="PQ2565" s="52"/>
      <c r="PS2565" s="53"/>
      <c r="RG2565" s="34"/>
      <c r="RI2565" s="35"/>
      <c r="RQ2565" s="36"/>
      <c r="RS2565" s="37"/>
      <c r="SA2565" s="52"/>
      <c r="SC2565" s="54"/>
      <c r="SI2565" s="34"/>
      <c r="SK2565" s="35"/>
      <c r="SQ2565" s="34"/>
      <c r="SS2565" s="35"/>
      <c r="TA2565" s="36"/>
      <c r="TC2565" s="37"/>
      <c r="TK2565" s="52"/>
      <c r="TM2565" s="54"/>
      <c r="TS2565" s="36"/>
      <c r="TU2565" s="37"/>
      <c r="VC2565" s="52"/>
      <c r="VE2565" s="53"/>
      <c r="VF2565" s="1"/>
      <c r="VT2565" s="1"/>
    </row>
    <row r="2566" spans="142:592" x14ac:dyDescent="0.3">
      <c r="EL2566" s="34"/>
      <c r="EN2566" s="35"/>
      <c r="EX2566" s="36"/>
      <c r="EZ2566" s="37"/>
      <c r="FJ2566" s="52"/>
      <c r="FL2566" s="53"/>
      <c r="KH2566" s="67"/>
      <c r="KJ2566" s="66"/>
      <c r="KL2566" s="65"/>
      <c r="KN2566" s="53"/>
      <c r="KP2566" s="64"/>
      <c r="KR2566" s="63"/>
      <c r="KV2566" s="1"/>
      <c r="KW2566" s="34"/>
      <c r="KY2566" s="35"/>
      <c r="LA2566" s="36"/>
      <c r="LC2566" s="37"/>
      <c r="LQ2566" s="1"/>
      <c r="LR2566" s="1"/>
      <c r="LS2566" s="1"/>
      <c r="LT2566" s="1"/>
      <c r="LU2566" s="2"/>
      <c r="LV2566" s="1"/>
      <c r="LW2566" s="7"/>
      <c r="LX2566" s="1"/>
      <c r="LY2566" s="1"/>
      <c r="LZ2566" s="1"/>
      <c r="MA2566" s="1"/>
      <c r="MB2566" s="1"/>
      <c r="MC2566" s="1"/>
      <c r="MD2566" s="1"/>
      <c r="ME2566" s="2"/>
      <c r="MF2566" s="1"/>
      <c r="MG2566" s="7"/>
      <c r="MH2566" s="1"/>
      <c r="MI2566" s="1"/>
      <c r="MJ2566" s="1"/>
      <c r="MK2566" s="1"/>
      <c r="ML2566" s="1"/>
      <c r="MM2566" s="1"/>
      <c r="MN2566" s="1"/>
      <c r="MO2566" s="2"/>
      <c r="MP2566" s="1"/>
      <c r="MQ2566" s="7"/>
      <c r="MR2566" s="1"/>
      <c r="MS2566" s="1"/>
      <c r="MT2566" s="1"/>
      <c r="MW2566" s="34"/>
      <c r="MY2566" s="35"/>
      <c r="NB2566" s="1"/>
      <c r="NC2566" s="1"/>
      <c r="ND2566" s="1"/>
      <c r="NE2566" s="2"/>
      <c r="NF2566" s="1"/>
      <c r="NG2566" s="7"/>
      <c r="NH2566" s="1"/>
      <c r="NI2566" s="1"/>
      <c r="NJ2566" s="1"/>
      <c r="NK2566" s="1"/>
      <c r="NL2566" s="1"/>
      <c r="NM2566" s="1"/>
      <c r="NN2566" s="1"/>
      <c r="NO2566" s="2"/>
      <c r="NP2566" s="1"/>
      <c r="NQ2566" s="7"/>
      <c r="NR2566" s="1"/>
      <c r="NS2566" s="1"/>
      <c r="NT2566" s="1"/>
      <c r="NU2566" s="1"/>
      <c r="NV2566" s="1"/>
      <c r="NW2566" s="1"/>
      <c r="NX2566" s="1"/>
      <c r="NY2566" s="2"/>
      <c r="NZ2566" s="1"/>
      <c r="OA2566" s="7"/>
      <c r="OB2566" s="1"/>
      <c r="OC2566" s="1"/>
      <c r="OD2566" s="1"/>
      <c r="OG2566" s="36"/>
      <c r="OI2566" s="37"/>
      <c r="PQ2566" s="52"/>
      <c r="PS2566" s="53"/>
      <c r="PW2566" s="1"/>
      <c r="RD2566" s="1"/>
      <c r="RE2566" s="1"/>
      <c r="RF2566" s="1"/>
      <c r="RG2566" s="2"/>
      <c r="RH2566" s="1"/>
      <c r="RI2566" s="7"/>
      <c r="RJ2566" s="1"/>
      <c r="RK2566" s="1"/>
      <c r="RL2566" s="1"/>
      <c r="RM2566" s="1"/>
      <c r="RN2566" s="1"/>
      <c r="RO2566" s="1"/>
      <c r="RP2566" s="1"/>
      <c r="RQ2566" s="2"/>
      <c r="RR2566" s="1"/>
      <c r="RS2566" s="7"/>
      <c r="RT2566" s="1"/>
      <c r="RU2566" s="1"/>
      <c r="RV2566" s="1"/>
      <c r="RW2566" s="1"/>
      <c r="RX2566" s="1"/>
      <c r="RY2566" s="1"/>
      <c r="RZ2566" s="1"/>
      <c r="SA2566" s="2"/>
      <c r="SB2566" s="1"/>
      <c r="SC2566" s="7"/>
      <c r="SD2566" s="1"/>
      <c r="SE2566" s="1"/>
      <c r="SF2566" s="1"/>
      <c r="SI2566" s="34"/>
      <c r="SK2566" s="35"/>
      <c r="SN2566" s="1"/>
      <c r="SO2566" s="1"/>
      <c r="SP2566" s="1"/>
      <c r="SQ2566" s="2"/>
      <c r="SR2566" s="1"/>
      <c r="SS2566" s="7"/>
      <c r="ST2566" s="1"/>
      <c r="SU2566" s="1"/>
      <c r="SV2566" s="1"/>
      <c r="SW2566" s="1"/>
      <c r="SX2566" s="1"/>
      <c r="SY2566" s="1"/>
      <c r="SZ2566" s="1"/>
      <c r="TA2566" s="2"/>
      <c r="TB2566" s="1"/>
      <c r="TC2566" s="7"/>
      <c r="TD2566" s="1"/>
      <c r="TE2566" s="1"/>
      <c r="TF2566" s="1"/>
      <c r="TG2566" s="1"/>
      <c r="TH2566" s="1"/>
      <c r="TI2566" s="1"/>
      <c r="TJ2566" s="1"/>
      <c r="TK2566" s="2"/>
      <c r="TL2566" s="1"/>
      <c r="TM2566" s="7"/>
      <c r="TN2566" s="1"/>
      <c r="TO2566" s="1"/>
      <c r="TP2566" s="1"/>
      <c r="TS2566" s="36"/>
      <c r="TU2566" s="37"/>
      <c r="VC2566" s="52"/>
      <c r="VE2566" s="53"/>
      <c r="VF2566" s="1"/>
      <c r="VT2566" s="1"/>
    </row>
    <row r="2567" spans="142:592" ht="15" thickBot="1" x14ac:dyDescent="0.35">
      <c r="EL2567" s="34"/>
      <c r="EN2567" s="35"/>
      <c r="EX2567" s="36"/>
      <c r="EZ2567" s="37"/>
      <c r="FJ2567" s="52"/>
      <c r="FL2567" s="53"/>
      <c r="KH2567" s="67"/>
      <c r="KJ2567" s="66"/>
      <c r="KL2567" s="65"/>
      <c r="KN2567" s="53"/>
      <c r="KP2567" s="64"/>
      <c r="KR2567" s="63"/>
      <c r="KV2567" s="1"/>
      <c r="KW2567" s="34"/>
      <c r="KY2567" s="35"/>
      <c r="LA2567" s="36"/>
      <c r="LC2567" s="37"/>
      <c r="LQ2567" s="1"/>
      <c r="LR2567" s="1"/>
      <c r="LS2567" t="s">
        <v>136</v>
      </c>
      <c r="LU2567" s="2" t="s">
        <v>137</v>
      </c>
      <c r="LW2567" s="7" t="s">
        <v>138</v>
      </c>
      <c r="LZ2567" s="1"/>
      <c r="MB2567" s="1"/>
      <c r="MC2567" t="s">
        <v>136</v>
      </c>
      <c r="ME2567" s="2" t="s">
        <v>139</v>
      </c>
      <c r="MG2567" s="7" t="s">
        <v>140</v>
      </c>
      <c r="MJ2567" s="1"/>
      <c r="ML2567" s="1"/>
      <c r="MM2567" t="s">
        <v>136</v>
      </c>
      <c r="MO2567" s="2" t="s">
        <v>141</v>
      </c>
      <c r="MQ2567" s="7" t="s">
        <v>142</v>
      </c>
      <c r="MT2567" s="1"/>
      <c r="MW2567" s="34"/>
      <c r="MY2567" s="35"/>
      <c r="NB2567" s="1"/>
      <c r="NC2567" t="s">
        <v>136</v>
      </c>
      <c r="NE2567" s="2" t="s">
        <v>143</v>
      </c>
      <c r="NG2567" s="7" t="s">
        <v>144</v>
      </c>
      <c r="NJ2567" s="1"/>
      <c r="NL2567" s="1"/>
      <c r="NM2567" t="s">
        <v>136</v>
      </c>
      <c r="NO2567" s="2" t="s">
        <v>145</v>
      </c>
      <c r="NQ2567" s="7" t="s">
        <v>146</v>
      </c>
      <c r="NT2567" s="1"/>
      <c r="NV2567" s="1"/>
      <c r="NW2567" t="s">
        <v>136</v>
      </c>
      <c r="NY2567" s="2" t="s">
        <v>147</v>
      </c>
      <c r="OA2567" s="7" t="s">
        <v>148</v>
      </c>
      <c r="OD2567" s="1"/>
      <c r="OG2567" s="36"/>
      <c r="OI2567" s="37"/>
      <c r="PQ2567" s="52"/>
      <c r="PS2567" s="53"/>
      <c r="RD2567" s="1"/>
      <c r="RE2567" t="s">
        <v>136</v>
      </c>
      <c r="RG2567" s="2" t="s">
        <v>137</v>
      </c>
      <c r="RI2567" s="7" t="s">
        <v>138</v>
      </c>
      <c r="RL2567" s="1"/>
      <c r="RN2567" s="1"/>
      <c r="RO2567" t="s">
        <v>136</v>
      </c>
      <c r="RQ2567" s="2" t="s">
        <v>139</v>
      </c>
      <c r="RS2567" s="7" t="s">
        <v>140</v>
      </c>
      <c r="RV2567" s="1"/>
      <c r="RX2567" s="1"/>
      <c r="RY2567" t="s">
        <v>136</v>
      </c>
      <c r="SA2567" s="2" t="s">
        <v>141</v>
      </c>
      <c r="SC2567" s="7" t="s">
        <v>142</v>
      </c>
      <c r="SF2567" s="1"/>
      <c r="SI2567" s="34"/>
      <c r="SK2567" s="35"/>
      <c r="SN2567" s="1"/>
      <c r="SO2567" t="s">
        <v>136</v>
      </c>
      <c r="SQ2567" s="2" t="s">
        <v>143</v>
      </c>
      <c r="SS2567" s="7" t="s">
        <v>144</v>
      </c>
      <c r="SV2567" s="1"/>
      <c r="SX2567" s="1"/>
      <c r="SY2567" t="s">
        <v>136</v>
      </c>
      <c r="TA2567" s="2" t="s">
        <v>145</v>
      </c>
      <c r="TC2567" s="7" t="s">
        <v>146</v>
      </c>
      <c r="TF2567" s="1"/>
      <c r="TH2567" s="1"/>
      <c r="TI2567" t="s">
        <v>136</v>
      </c>
      <c r="TK2567" s="2" t="s">
        <v>147</v>
      </c>
      <c r="TM2567" s="7" t="s">
        <v>148</v>
      </c>
      <c r="TP2567" s="1"/>
      <c r="TS2567" s="36"/>
      <c r="TU2567" s="37"/>
      <c r="VC2567" s="52"/>
      <c r="VE2567" s="53"/>
      <c r="VF2567" s="1"/>
      <c r="VT2567" s="1"/>
    </row>
    <row r="2568" spans="142:592" ht="15" thickBot="1" x14ac:dyDescent="0.35">
      <c r="EL2568" s="34"/>
      <c r="EN2568" s="35"/>
      <c r="EX2568" s="36"/>
      <c r="EZ2568" s="37"/>
      <c r="FJ2568" s="52"/>
      <c r="FL2568" s="53"/>
      <c r="KH2568" s="67"/>
      <c r="KJ2568" s="66"/>
      <c r="KL2568" s="65"/>
      <c r="KN2568" s="53"/>
      <c r="KP2568" s="64"/>
      <c r="KR2568" s="63"/>
      <c r="KV2568" s="1"/>
      <c r="KW2568" s="34"/>
      <c r="KY2568" s="35"/>
      <c r="LA2568" s="36"/>
      <c r="LC2568" s="37"/>
      <c r="LQ2568" s="1"/>
      <c r="LR2568" s="1"/>
      <c r="LS2568" s="57">
        <v>4</v>
      </c>
      <c r="LU2568" s="58">
        <f t="array" ref="LU2568">LU2577*LS2570</f>
        <v>-1.9863896132126819</v>
      </c>
      <c r="LW2568" s="41">
        <f>LW2557</f>
        <v>-2.4264245659471483E-7</v>
      </c>
      <c r="LZ2568" s="1"/>
      <c r="MB2568" s="1"/>
      <c r="MC2568" s="57">
        <v>4</v>
      </c>
      <c r="ME2568" s="58">
        <f t="array" ref="ME2568">ME2577*MC2570</f>
        <v>-2.0075060079135612</v>
      </c>
      <c r="MG2568" s="41">
        <f>MG2557</f>
        <v>2.0616761985233939E-7</v>
      </c>
      <c r="MJ2568" s="1"/>
      <c r="ML2568" s="1"/>
      <c r="MM2568" s="57">
        <v>4</v>
      </c>
      <c r="MO2568" s="58">
        <f t="array" ref="MO2568">MO2577*MM2570</f>
        <v>-1.9994215591383366</v>
      </c>
      <c r="MQ2568" s="41">
        <f>MQ2557</f>
        <v>3.6474836742371202E-8</v>
      </c>
      <c r="MT2568" s="1"/>
      <c r="MW2568" s="34"/>
      <c r="MY2568" s="35"/>
      <c r="NB2568" s="1"/>
      <c r="NC2568" s="57">
        <v>4</v>
      </c>
      <c r="NE2568" s="58">
        <f t="array" ref="NE2568">NE2577*NC2570</f>
        <v>-2.3067793153780252</v>
      </c>
      <c r="NG2568" s="41">
        <f>NG2557</f>
        <v>6.75986978760716E-8</v>
      </c>
      <c r="NJ2568" s="1"/>
      <c r="NL2568" s="1"/>
      <c r="NM2568" s="57">
        <v>4</v>
      </c>
      <c r="NO2568" s="58">
        <f t="array" ref="NO2568">NO2577*NM2570</f>
        <v>-2.3263475133942784</v>
      </c>
      <c r="NQ2568" s="41">
        <f>NQ2557</f>
        <v>-5.7463650402830597E-8</v>
      </c>
      <c r="NT2568" s="1"/>
      <c r="NV2568" s="1"/>
      <c r="NW2568" s="57">
        <v>4</v>
      </c>
      <c r="NY2568" s="58">
        <f t="array" ref="NY2568">NY2577*NW2570</f>
        <v>-2.3188567428130309</v>
      </c>
      <c r="OA2568" s="41">
        <f>OA2557</f>
        <v>-1.0135047473239732E-8</v>
      </c>
      <c r="OD2568" s="1"/>
      <c r="OG2568" s="36"/>
      <c r="OI2568" s="37"/>
      <c r="OO2568" s="56"/>
      <c r="OY2568" s="56"/>
      <c r="PI2568" s="56"/>
      <c r="PQ2568" s="52"/>
      <c r="PS2568" s="53"/>
      <c r="PW2568" s="1"/>
      <c r="RD2568" s="1"/>
      <c r="RE2568" s="57">
        <v>4</v>
      </c>
      <c r="RG2568" s="58">
        <f t="array" ref="RG2568">RG2577*RE2570</f>
        <v>1.3840366766882579</v>
      </c>
      <c r="RI2568" s="41">
        <f>RI2557</f>
        <v>2.1981912117203346E-7</v>
      </c>
      <c r="RL2568" s="1"/>
      <c r="RN2568" s="1"/>
      <c r="RO2568" s="57">
        <v>4</v>
      </c>
      <c r="RQ2568" s="58">
        <f t="array" ref="RQ2568">RQ2577*RO2570</f>
        <v>1.3734335080469651</v>
      </c>
      <c r="RS2568" s="41">
        <f>RS2557</f>
        <v>-1.8748560754419018E-7</v>
      </c>
      <c r="RV2568" s="1"/>
      <c r="RX2568" s="1"/>
      <c r="RY2568" s="57">
        <v>4</v>
      </c>
      <c r="SA2568" s="58">
        <f t="array" ref="SA2568">SA2577*RY2570</f>
        <v>1.3774880733228547</v>
      </c>
      <c r="SC2568" s="41">
        <f>SC2557</f>
        <v>-3.2333513627843277E-8</v>
      </c>
      <c r="SF2568" s="1"/>
      <c r="SI2568" s="34"/>
      <c r="SK2568" s="35"/>
      <c r="SN2568" s="1"/>
      <c r="SO2568" s="57">
        <v>4</v>
      </c>
      <c r="SQ2568" s="58">
        <f t="array" ref="SQ2568">SQ2577*SO2570</f>
        <v>1.6350725896773204</v>
      </c>
      <c r="SS2568" s="41">
        <f>SS2557</f>
        <v>-4.0873240227702595E-8</v>
      </c>
      <c r="SV2568" s="1"/>
      <c r="SX2568" s="1"/>
      <c r="SY2568" s="57">
        <v>4</v>
      </c>
      <c r="TA2568" s="58">
        <f t="array" ref="TA2568">TA2577*SY2570</f>
        <v>1.6257794772103988</v>
      </c>
      <c r="TC2568" s="41">
        <f>TC2557</f>
        <v>3.4874929086385377E-8</v>
      </c>
      <c r="TF2568" s="1"/>
      <c r="TH2568" s="1"/>
      <c r="TI2568" s="57">
        <v>4</v>
      </c>
      <c r="TK2568" s="58">
        <f t="array" ref="TK2568">TK2577*TI2570</f>
        <v>1.6293365814614051</v>
      </c>
      <c r="TM2568" s="41">
        <f>TM2557</f>
        <v>5.9983111413197595E-9</v>
      </c>
      <c r="TP2568" s="1"/>
      <c r="TS2568" s="36"/>
      <c r="TU2568" s="37"/>
      <c r="UA2568" s="56"/>
      <c r="UK2568" s="56"/>
      <c r="UU2568" s="56"/>
      <c r="VC2568" s="52"/>
      <c r="VE2568" s="53"/>
      <c r="VF2568" s="1"/>
      <c r="VT2568" s="1"/>
    </row>
    <row r="2569" spans="142:592" ht="15" thickBot="1" x14ac:dyDescent="0.35">
      <c r="EL2569" s="34"/>
      <c r="EN2569" s="35"/>
      <c r="EX2569" s="36"/>
      <c r="EZ2569" s="37"/>
      <c r="FJ2569" s="52"/>
      <c r="FL2569" s="53"/>
      <c r="KH2569" s="67"/>
      <c r="KJ2569" s="66"/>
      <c r="KL2569" s="65"/>
      <c r="KN2569" s="53"/>
      <c r="KP2569" s="64"/>
      <c r="KR2569" s="63"/>
      <c r="KV2569" s="1"/>
      <c r="KW2569" s="34"/>
      <c r="KY2569" s="35"/>
      <c r="LA2569" s="36"/>
      <c r="LC2569" s="37"/>
      <c r="LQ2569" s="1"/>
      <c r="LR2569" s="1"/>
      <c r="LS2569" t="s">
        <v>149</v>
      </c>
      <c r="LU2569" s="55"/>
      <c r="LW2569" s="7"/>
      <c r="LZ2569" s="1"/>
      <c r="MB2569" s="1"/>
      <c r="MC2569" t="s">
        <v>149</v>
      </c>
      <c r="ME2569" s="55"/>
      <c r="MG2569" s="7"/>
      <c r="MJ2569" s="1"/>
      <c r="ML2569" s="1"/>
      <c r="MM2569" t="s">
        <v>149</v>
      </c>
      <c r="MO2569" s="55"/>
      <c r="MQ2569" s="7"/>
      <c r="MT2569" s="1"/>
      <c r="MW2569" s="34"/>
      <c r="MY2569" s="35"/>
      <c r="NB2569" s="1"/>
      <c r="NC2569" t="s">
        <v>149</v>
      </c>
      <c r="NE2569" s="55"/>
      <c r="NG2569" s="7"/>
      <c r="NJ2569" s="1"/>
      <c r="NL2569" s="1"/>
      <c r="NM2569" t="s">
        <v>149</v>
      </c>
      <c r="NO2569" s="55"/>
      <c r="NQ2569" s="7"/>
      <c r="NT2569" s="1"/>
      <c r="NV2569" s="1"/>
      <c r="NW2569" t="s">
        <v>149</v>
      </c>
      <c r="NY2569" s="55"/>
      <c r="OA2569" s="7"/>
      <c r="OD2569" s="1"/>
      <c r="OG2569" s="36"/>
      <c r="OI2569" s="37"/>
      <c r="OO2569" s="56"/>
      <c r="OY2569" s="56"/>
      <c r="PI2569" s="56"/>
      <c r="PQ2569" s="52"/>
      <c r="PS2569" s="53"/>
      <c r="RD2569" s="1"/>
      <c r="RE2569" t="s">
        <v>149</v>
      </c>
      <c r="RG2569" s="55"/>
      <c r="RI2569" s="7"/>
      <c r="RL2569" s="1"/>
      <c r="RN2569" s="1"/>
      <c r="RO2569" t="s">
        <v>149</v>
      </c>
      <c r="RQ2569" s="55"/>
      <c r="RS2569" s="7"/>
      <c r="RV2569" s="1"/>
      <c r="RX2569" s="1"/>
      <c r="RY2569" t="s">
        <v>149</v>
      </c>
      <c r="SA2569" s="55"/>
      <c r="SC2569" s="7"/>
      <c r="SF2569" s="1"/>
      <c r="SI2569" s="34"/>
      <c r="SK2569" s="35"/>
      <c r="SN2569" s="1"/>
      <c r="SO2569" t="s">
        <v>149</v>
      </c>
      <c r="SQ2569" s="55"/>
      <c r="SS2569" s="7"/>
      <c r="SV2569" s="1"/>
      <c r="SX2569" s="1"/>
      <c r="SY2569" t="s">
        <v>149</v>
      </c>
      <c r="TA2569" s="55"/>
      <c r="TC2569" s="7"/>
      <c r="TF2569" s="1"/>
      <c r="TH2569" s="1"/>
      <c r="TI2569" t="s">
        <v>149</v>
      </c>
      <c r="TK2569" s="55"/>
      <c r="TM2569" s="7"/>
      <c r="TP2569" s="1"/>
      <c r="TS2569" s="36"/>
      <c r="TU2569" s="37"/>
      <c r="UA2569" s="56"/>
      <c r="UK2569" s="56"/>
      <c r="UU2569" s="56"/>
      <c r="VC2569" s="52"/>
      <c r="VE2569" s="53"/>
      <c r="VF2569" s="1"/>
      <c r="VT2569" s="1"/>
    </row>
    <row r="2570" spans="142:592" ht="15" thickBot="1" x14ac:dyDescent="0.35">
      <c r="EL2570" s="34"/>
      <c r="EN2570" s="35"/>
      <c r="EX2570" s="36"/>
      <c r="EZ2570" s="37"/>
      <c r="FJ2570" s="52"/>
      <c r="FL2570" s="53"/>
      <c r="KH2570" s="67"/>
      <c r="KJ2570" s="66"/>
      <c r="KL2570" s="65"/>
      <c r="KN2570" s="53"/>
      <c r="KP2570" s="64"/>
      <c r="KR2570" s="63"/>
      <c r="KV2570" s="1"/>
      <c r="KW2570" s="34"/>
      <c r="KY2570" s="35"/>
      <c r="LA2570" s="36"/>
      <c r="LC2570" s="37"/>
      <c r="LQ2570" s="1"/>
      <c r="LR2570" s="1"/>
      <c r="LS2570" s="57">
        <f>1/SQRT(LS2568)</f>
        <v>0.5</v>
      </c>
      <c r="LU2570" s="55"/>
      <c r="LW2570" s="7"/>
      <c r="LZ2570" s="1"/>
      <c r="MB2570" s="1"/>
      <c r="MC2570" s="57">
        <f>1/SQRT(MC2568)</f>
        <v>0.5</v>
      </c>
      <c r="ME2570" s="55"/>
      <c r="MG2570" s="7"/>
      <c r="MJ2570" s="1"/>
      <c r="ML2570" s="1"/>
      <c r="MM2570" s="57">
        <f>1/SQRT(MM2568)</f>
        <v>0.5</v>
      </c>
      <c r="MO2570" s="55"/>
      <c r="MQ2570" s="7"/>
      <c r="MT2570" s="1"/>
      <c r="MW2570" s="34"/>
      <c r="MY2570" s="35"/>
      <c r="NB2570" s="1"/>
      <c r="NC2570" s="57">
        <f>1/SQRT(NC2568)</f>
        <v>0.5</v>
      </c>
      <c r="NE2570" s="55"/>
      <c r="NG2570" s="7"/>
      <c r="NJ2570" s="1"/>
      <c r="NL2570" s="1"/>
      <c r="NM2570" s="57">
        <f>1/SQRT(NM2568)</f>
        <v>0.5</v>
      </c>
      <c r="NO2570" s="55"/>
      <c r="NQ2570" s="7"/>
      <c r="NT2570" s="1"/>
      <c r="NV2570" s="1"/>
      <c r="NW2570" s="57">
        <f>1/SQRT(NW2568)</f>
        <v>0.5</v>
      </c>
      <c r="NY2570" s="55"/>
      <c r="OA2570" s="7"/>
      <c r="OD2570" s="1"/>
      <c r="OG2570" s="36"/>
      <c r="OI2570" s="37"/>
      <c r="OO2570" s="56"/>
      <c r="OY2570" s="56"/>
      <c r="PI2570" s="56"/>
      <c r="PQ2570" s="52"/>
      <c r="PS2570" s="53"/>
      <c r="PW2570" s="1"/>
      <c r="RD2570" s="1"/>
      <c r="RE2570" s="57">
        <f>1/SQRT(RE2568)</f>
        <v>0.5</v>
      </c>
      <c r="RG2570" s="55"/>
      <c r="RI2570" s="7"/>
      <c r="RL2570" s="1"/>
      <c r="RN2570" s="1"/>
      <c r="RO2570" s="57">
        <f>1/SQRT(RO2568)</f>
        <v>0.5</v>
      </c>
      <c r="RQ2570" s="55"/>
      <c r="RS2570" s="7"/>
      <c r="RV2570" s="1"/>
      <c r="RX2570" s="1"/>
      <c r="RY2570" s="57">
        <f>1/SQRT(RY2568)</f>
        <v>0.5</v>
      </c>
      <c r="SA2570" s="55"/>
      <c r="SC2570" s="7"/>
      <c r="SF2570" s="1"/>
      <c r="SI2570" s="34"/>
      <c r="SK2570" s="35"/>
      <c r="SN2570" s="1"/>
      <c r="SO2570" s="57">
        <f>1/SQRT(SO2568)</f>
        <v>0.5</v>
      </c>
      <c r="SQ2570" s="55"/>
      <c r="SS2570" s="7"/>
      <c r="SV2570" s="1"/>
      <c r="SX2570" s="1"/>
      <c r="SY2570" s="57">
        <f>1/SQRT(SY2568)</f>
        <v>0.5</v>
      </c>
      <c r="TA2570" s="55"/>
      <c r="TC2570" s="7"/>
      <c r="TF2570" s="1"/>
      <c r="TH2570" s="1"/>
      <c r="TI2570" s="57">
        <f>1/SQRT(TI2568)</f>
        <v>0.5</v>
      </c>
      <c r="TK2570" s="55"/>
      <c r="TM2570" s="7"/>
      <c r="TP2570" s="1"/>
      <c r="TS2570" s="36"/>
      <c r="TU2570" s="37"/>
      <c r="UA2570" s="56"/>
      <c r="UK2570" s="56"/>
      <c r="UU2570" s="56"/>
      <c r="VC2570" s="52"/>
      <c r="VE2570" s="53"/>
      <c r="VF2570" s="1"/>
      <c r="VT2570" s="1"/>
    </row>
    <row r="2571" spans="142:592" x14ac:dyDescent="0.3">
      <c r="EL2571" s="34"/>
      <c r="EN2571" s="35"/>
      <c r="EX2571" s="36"/>
      <c r="EZ2571" s="37"/>
      <c r="FJ2571" s="52"/>
      <c r="FL2571" s="53"/>
      <c r="KH2571" s="67"/>
      <c r="KJ2571" s="66"/>
      <c r="KL2571" s="65"/>
      <c r="KN2571" s="53"/>
      <c r="KP2571" s="64"/>
      <c r="KR2571" s="63"/>
      <c r="KV2571" s="1"/>
      <c r="KW2571" s="34"/>
      <c r="KY2571" s="35"/>
      <c r="LA2571" s="36"/>
      <c r="LC2571" s="37"/>
      <c r="LQ2571" s="1"/>
      <c r="LR2571" s="1"/>
      <c r="LU2571" s="55"/>
      <c r="LW2571" s="7"/>
      <c r="LZ2571" s="1"/>
      <c r="MB2571" s="1"/>
      <c r="ME2571" s="55"/>
      <c r="MG2571" s="7"/>
      <c r="MJ2571" s="1"/>
      <c r="ML2571" s="1"/>
      <c r="MO2571" s="55"/>
      <c r="MQ2571" s="7"/>
      <c r="MT2571" s="1"/>
      <c r="MW2571" s="34"/>
      <c r="MY2571" s="35"/>
      <c r="NB2571" s="1"/>
      <c r="NE2571" s="55"/>
      <c r="NG2571" s="7"/>
      <c r="NJ2571" s="1"/>
      <c r="NL2571" s="1"/>
      <c r="NO2571" s="55"/>
      <c r="NQ2571" s="7"/>
      <c r="NT2571" s="1"/>
      <c r="NV2571" s="1"/>
      <c r="NY2571" s="55"/>
      <c r="OA2571" s="7"/>
      <c r="OD2571" s="1"/>
      <c r="OG2571" s="36"/>
      <c r="OI2571" s="37"/>
      <c r="OO2571" s="56"/>
      <c r="OY2571" s="56"/>
      <c r="PI2571" s="56"/>
      <c r="PQ2571" s="52"/>
      <c r="PS2571" s="53"/>
      <c r="RD2571" s="1"/>
      <c r="RG2571" s="55"/>
      <c r="RI2571" s="7"/>
      <c r="RL2571" s="1"/>
      <c r="RN2571" s="1"/>
      <c r="RQ2571" s="55"/>
      <c r="RS2571" s="7"/>
      <c r="RV2571" s="1"/>
      <c r="RX2571" s="1"/>
      <c r="SA2571" s="55"/>
      <c r="SC2571" s="7"/>
      <c r="SF2571" s="1"/>
      <c r="SI2571" s="34"/>
      <c r="SK2571" s="35"/>
      <c r="SN2571" s="1"/>
      <c r="SQ2571" s="55"/>
      <c r="SS2571" s="7"/>
      <c r="SV2571" s="1"/>
      <c r="SX2571" s="1"/>
      <c r="TA2571" s="55"/>
      <c r="TC2571" s="7"/>
      <c r="TF2571" s="1"/>
      <c r="TH2571" s="1"/>
      <c r="TK2571" s="55"/>
      <c r="TM2571" s="7"/>
      <c r="TP2571" s="1"/>
      <c r="TS2571" s="36"/>
      <c r="TU2571" s="37"/>
      <c r="UA2571" s="56"/>
      <c r="UK2571" s="56"/>
      <c r="UU2571" s="56"/>
      <c r="VC2571" s="52"/>
      <c r="VE2571" s="53"/>
      <c r="VF2571" s="1"/>
      <c r="VT2571" s="1"/>
    </row>
    <row r="2572" spans="142:592" x14ac:dyDescent="0.3">
      <c r="EL2572" s="34"/>
      <c r="EN2572" s="35"/>
      <c r="EX2572" s="36"/>
      <c r="EZ2572" s="37"/>
      <c r="FJ2572" s="52"/>
      <c r="FL2572" s="53"/>
      <c r="KH2572" s="67"/>
      <c r="KJ2572" s="66"/>
      <c r="KL2572" s="65"/>
      <c r="KN2572" s="53"/>
      <c r="KP2572" s="64"/>
      <c r="KR2572" s="63"/>
      <c r="KV2572" s="1"/>
      <c r="KW2572" s="34"/>
      <c r="KY2572" s="35"/>
      <c r="LA2572" s="36"/>
      <c r="LC2572" s="37"/>
      <c r="LQ2572" s="1"/>
      <c r="LR2572" s="1"/>
      <c r="LU2572" s="55"/>
      <c r="LW2572" s="7"/>
      <c r="LZ2572" s="1"/>
      <c r="MB2572" s="1"/>
      <c r="ME2572" s="55"/>
      <c r="MG2572" s="7"/>
      <c r="MJ2572" s="1"/>
      <c r="ML2572" s="1"/>
      <c r="MO2572" s="55"/>
      <c r="MQ2572" s="7"/>
      <c r="MT2572" s="1"/>
      <c r="MW2572" s="34"/>
      <c r="MY2572" s="35"/>
      <c r="NB2572" s="1"/>
      <c r="NE2572" s="55"/>
      <c r="NG2572" s="7"/>
      <c r="NJ2572" s="1"/>
      <c r="NL2572" s="1"/>
      <c r="NO2572" s="55"/>
      <c r="NQ2572" s="7"/>
      <c r="NT2572" s="1"/>
      <c r="NV2572" s="1"/>
      <c r="NY2572" s="55"/>
      <c r="OA2572" s="7"/>
      <c r="OD2572" s="1"/>
      <c r="OG2572" s="36"/>
      <c r="OI2572" s="37"/>
      <c r="OO2572" s="56"/>
      <c r="OY2572" s="56"/>
      <c r="PI2572" s="56"/>
      <c r="PQ2572" s="52"/>
      <c r="PS2572" s="53"/>
      <c r="PW2572" s="1"/>
      <c r="RD2572" s="1"/>
      <c r="RG2572" s="55"/>
      <c r="RI2572" s="7"/>
      <c r="RL2572" s="1"/>
      <c r="RN2572" s="1"/>
      <c r="RQ2572" s="55"/>
      <c r="RS2572" s="7"/>
      <c r="RV2572" s="1"/>
      <c r="RX2572" s="1"/>
      <c r="SA2572" s="55"/>
      <c r="SC2572" s="7"/>
      <c r="SF2572" s="1"/>
      <c r="SI2572" s="34"/>
      <c r="SK2572" s="35"/>
      <c r="SN2572" s="1"/>
      <c r="SQ2572" s="55"/>
      <c r="SS2572" s="7"/>
      <c r="SV2572" s="1"/>
      <c r="SX2572" s="1"/>
      <c r="TA2572" s="55"/>
      <c r="TC2572" s="7"/>
      <c r="TF2572" s="1"/>
      <c r="TH2572" s="1"/>
      <c r="TK2572" s="55"/>
      <c r="TM2572" s="7"/>
      <c r="TP2572" s="1"/>
      <c r="TS2572" s="36"/>
      <c r="TU2572" s="37"/>
      <c r="UA2572" s="56"/>
      <c r="UK2572" s="56"/>
      <c r="UU2572" s="56"/>
      <c r="VC2572" s="52"/>
      <c r="VE2572" s="53"/>
      <c r="VF2572" s="1"/>
      <c r="VT2572" s="1"/>
    </row>
    <row r="2573" spans="142:592" x14ac:dyDescent="0.3">
      <c r="EL2573" s="34"/>
      <c r="EN2573" s="35"/>
      <c r="EX2573" s="36"/>
      <c r="EZ2573" s="37"/>
      <c r="FJ2573" s="52"/>
      <c r="FL2573" s="53"/>
      <c r="KH2573" s="67"/>
      <c r="KJ2573" s="66"/>
      <c r="KL2573" s="65"/>
      <c r="KN2573" s="53"/>
      <c r="KP2573" s="64"/>
      <c r="KR2573" s="63"/>
      <c r="KV2573" s="1"/>
      <c r="KW2573" s="34"/>
      <c r="KY2573" s="35"/>
      <c r="LA2573" s="36"/>
      <c r="LC2573" s="37"/>
      <c r="LQ2573" s="1"/>
      <c r="LR2573" s="1"/>
      <c r="LU2573" s="55"/>
      <c r="LW2573" s="7"/>
      <c r="LZ2573" s="1"/>
      <c r="MB2573" s="1"/>
      <c r="ME2573" s="55"/>
      <c r="MG2573" s="7"/>
      <c r="MJ2573" s="1"/>
      <c r="ML2573" s="1"/>
      <c r="MO2573" s="55"/>
      <c r="MQ2573" s="7"/>
      <c r="MT2573" s="1"/>
      <c r="MW2573" s="34"/>
      <c r="MY2573" s="35"/>
      <c r="NB2573" s="1"/>
      <c r="NE2573" s="55"/>
      <c r="NG2573" s="7"/>
      <c r="NJ2573" s="1"/>
      <c r="NL2573" s="1"/>
      <c r="NO2573" s="55"/>
      <c r="NQ2573" s="7"/>
      <c r="NT2573" s="1"/>
      <c r="NV2573" s="1"/>
      <c r="NY2573" s="55"/>
      <c r="OA2573" s="7"/>
      <c r="OD2573" s="1"/>
      <c r="OG2573" s="36"/>
      <c r="OI2573" s="37"/>
      <c r="OO2573" s="56"/>
      <c r="OY2573" s="56"/>
      <c r="PI2573" s="56"/>
      <c r="PQ2573" s="52"/>
      <c r="PS2573" s="53"/>
      <c r="RD2573" s="1"/>
      <c r="RG2573" s="55"/>
      <c r="RI2573" s="7"/>
      <c r="RL2573" s="1"/>
      <c r="RN2573" s="1"/>
      <c r="RQ2573" s="55"/>
      <c r="RS2573" s="7"/>
      <c r="RV2573" s="1"/>
      <c r="RX2573" s="1"/>
      <c r="SA2573" s="55"/>
      <c r="SC2573" s="7"/>
      <c r="SF2573" s="1"/>
      <c r="SI2573" s="34"/>
      <c r="SK2573" s="35"/>
      <c r="SN2573" s="1"/>
      <c r="SQ2573" s="55"/>
      <c r="SS2573" s="7"/>
      <c r="SV2573" s="1"/>
      <c r="SX2573" s="1"/>
      <c r="TA2573" s="55"/>
      <c r="TC2573" s="7"/>
      <c r="TF2573" s="1"/>
      <c r="TH2573" s="1"/>
      <c r="TK2573" s="55"/>
      <c r="TM2573" s="7"/>
      <c r="TP2573" s="1"/>
      <c r="TS2573" s="36"/>
      <c r="TU2573" s="37"/>
      <c r="UA2573" s="56"/>
      <c r="UK2573" s="56"/>
      <c r="UU2573" s="56"/>
      <c r="VC2573" s="52"/>
      <c r="VE2573" s="53"/>
      <c r="VF2573" s="1"/>
      <c r="VT2573" s="1"/>
    </row>
    <row r="2574" spans="142:592" x14ac:dyDescent="0.3">
      <c r="EL2574" s="34"/>
      <c r="EN2574" s="35"/>
      <c r="EX2574" s="36"/>
      <c r="EZ2574" s="37"/>
      <c r="FJ2574" s="52"/>
      <c r="FL2574" s="53"/>
      <c r="KH2574" s="67"/>
      <c r="KJ2574" s="66"/>
      <c r="KL2574" s="65"/>
      <c r="KN2574" s="53"/>
      <c r="KP2574" s="64"/>
      <c r="KR2574" s="63"/>
      <c r="KV2574" s="1"/>
      <c r="KW2574" s="34"/>
      <c r="KY2574" s="35"/>
      <c r="LA2574" s="36"/>
      <c r="LC2574" s="37"/>
      <c r="LQ2574" s="1"/>
      <c r="LR2574" s="1"/>
      <c r="LU2574" s="55"/>
      <c r="LW2574" s="7"/>
      <c r="LZ2574" s="1"/>
      <c r="MB2574" s="1"/>
      <c r="ME2574" s="55"/>
      <c r="MG2574" s="7"/>
      <c r="MJ2574" s="1"/>
      <c r="ML2574" s="1"/>
      <c r="MO2574" s="55"/>
      <c r="MQ2574" s="7"/>
      <c r="MT2574" s="1"/>
      <c r="MW2574" s="34"/>
      <c r="MY2574" s="35"/>
      <c r="NB2574" s="1"/>
      <c r="NE2574" s="55"/>
      <c r="NG2574" s="7"/>
      <c r="NJ2574" s="1"/>
      <c r="NL2574" s="1"/>
      <c r="NO2574" s="55"/>
      <c r="NQ2574" s="7"/>
      <c r="NT2574" s="1"/>
      <c r="NV2574" s="1"/>
      <c r="NY2574" s="55"/>
      <c r="OA2574" s="7"/>
      <c r="OD2574" s="1"/>
      <c r="OG2574" s="36"/>
      <c r="OI2574" s="37"/>
      <c r="OO2574" s="56"/>
      <c r="OY2574" s="56"/>
      <c r="PI2574" s="56"/>
      <c r="PQ2574" s="52"/>
      <c r="PS2574" s="53"/>
      <c r="PW2574" s="1"/>
      <c r="RD2574" s="1"/>
      <c r="RG2574" s="55"/>
      <c r="RI2574" s="7"/>
      <c r="RL2574" s="1"/>
      <c r="RN2574" s="1"/>
      <c r="RQ2574" s="55"/>
      <c r="RS2574" s="7"/>
      <c r="RV2574" s="1"/>
      <c r="RX2574" s="1"/>
      <c r="SA2574" s="55"/>
      <c r="SC2574" s="7"/>
      <c r="SF2574" s="1"/>
      <c r="SI2574" s="34"/>
      <c r="SK2574" s="35"/>
      <c r="SN2574" s="1"/>
      <c r="SQ2574" s="55"/>
      <c r="SS2574" s="7"/>
      <c r="SV2574" s="1"/>
      <c r="SX2574" s="1"/>
      <c r="TA2574" s="55"/>
      <c r="TC2574" s="7"/>
      <c r="TF2574" s="1"/>
      <c r="TH2574" s="1"/>
      <c r="TK2574" s="55"/>
      <c r="TM2574" s="7"/>
      <c r="TP2574" s="1"/>
      <c r="TS2574" s="36"/>
      <c r="TU2574" s="37"/>
      <c r="UA2574" s="56"/>
      <c r="UK2574" s="56"/>
      <c r="UU2574" s="56"/>
      <c r="VC2574" s="52"/>
      <c r="VE2574" s="53"/>
      <c r="VF2574" s="1"/>
      <c r="VT2574" s="1"/>
    </row>
    <row r="2575" spans="142:592" x14ac:dyDescent="0.3">
      <c r="EL2575" s="34"/>
      <c r="EN2575" s="35"/>
      <c r="EX2575" s="36"/>
      <c r="EZ2575" s="37"/>
      <c r="FJ2575" s="52"/>
      <c r="FL2575" s="53"/>
      <c r="KH2575" s="67"/>
      <c r="KJ2575" s="66"/>
      <c r="KL2575" s="65"/>
      <c r="KN2575" s="53"/>
      <c r="KP2575" s="64"/>
      <c r="KR2575" s="63"/>
      <c r="KV2575" s="1"/>
      <c r="KW2575" s="34"/>
      <c r="KY2575" s="35"/>
      <c r="LA2575" s="36"/>
      <c r="LC2575" s="37"/>
      <c r="LQ2575" s="1"/>
      <c r="LR2575" s="1"/>
      <c r="LU2575" s="55"/>
      <c r="LW2575" s="7"/>
      <c r="LZ2575" s="1"/>
      <c r="MB2575" s="1"/>
      <c r="ME2575" s="55"/>
      <c r="MG2575" s="7"/>
      <c r="MJ2575" s="1"/>
      <c r="ML2575" s="1"/>
      <c r="MO2575" s="55"/>
      <c r="MQ2575" s="7"/>
      <c r="MT2575" s="1"/>
      <c r="MW2575" s="34"/>
      <c r="MY2575" s="35"/>
      <c r="NB2575" s="1"/>
      <c r="NE2575" s="55"/>
      <c r="NG2575" s="7"/>
      <c r="NJ2575" s="1"/>
      <c r="NL2575" s="1"/>
      <c r="NO2575" s="55"/>
      <c r="NQ2575" s="7"/>
      <c r="NT2575" s="1"/>
      <c r="NV2575" s="1"/>
      <c r="NY2575" s="55"/>
      <c r="OA2575" s="7"/>
      <c r="OD2575" s="1"/>
      <c r="OG2575" s="36"/>
      <c r="OI2575" s="37"/>
      <c r="OO2575" s="56"/>
      <c r="OY2575" s="56"/>
      <c r="PI2575" s="56"/>
      <c r="PQ2575" s="52"/>
      <c r="PS2575" s="53"/>
      <c r="RD2575" s="1"/>
      <c r="RG2575" s="55"/>
      <c r="RI2575" s="7"/>
      <c r="RL2575" s="1"/>
      <c r="RN2575" s="1"/>
      <c r="RQ2575" s="55"/>
      <c r="RS2575" s="7"/>
      <c r="RV2575" s="1"/>
      <c r="RX2575" s="1"/>
      <c r="SA2575" s="55"/>
      <c r="SC2575" s="7"/>
      <c r="SF2575" s="1"/>
      <c r="SI2575" s="34"/>
      <c r="SK2575" s="35"/>
      <c r="SN2575" s="1"/>
      <c r="SQ2575" s="55"/>
      <c r="SS2575" s="7"/>
      <c r="SV2575" s="1"/>
      <c r="SX2575" s="1"/>
      <c r="TA2575" s="55"/>
      <c r="TC2575" s="7"/>
      <c r="TF2575" s="1"/>
      <c r="TH2575" s="1"/>
      <c r="TK2575" s="55"/>
      <c r="TM2575" s="7"/>
      <c r="TP2575" s="1"/>
      <c r="TS2575" s="36"/>
      <c r="TU2575" s="37"/>
      <c r="UA2575" s="56"/>
      <c r="UK2575" s="56"/>
      <c r="UU2575" s="56"/>
      <c r="VC2575" s="52"/>
      <c r="VE2575" s="53"/>
      <c r="VF2575" s="1"/>
      <c r="VT2575" s="1"/>
    </row>
    <row r="2576" spans="142:592" ht="15" thickBot="1" x14ac:dyDescent="0.35">
      <c r="EL2576" s="34"/>
      <c r="EN2576" s="35"/>
      <c r="EX2576" s="36"/>
      <c r="EZ2576" s="37"/>
      <c r="FJ2576" s="52"/>
      <c r="FL2576" s="53"/>
      <c r="KH2576" s="67"/>
      <c r="KJ2576" s="66"/>
      <c r="KL2576" s="65"/>
      <c r="KN2576" s="53"/>
      <c r="KP2576" s="64"/>
      <c r="KR2576" s="63"/>
      <c r="KV2576" s="1"/>
      <c r="KW2576" s="34"/>
      <c r="KY2576" s="35"/>
      <c r="LA2576" s="36"/>
      <c r="LC2576" s="37"/>
      <c r="LQ2576" s="1"/>
      <c r="LR2576" s="1"/>
      <c r="LU2576" s="2" t="s">
        <v>150</v>
      </c>
      <c r="LW2576" s="7" t="s">
        <v>151</v>
      </c>
      <c r="LZ2576" s="1"/>
      <c r="MB2576" s="1"/>
      <c r="ME2576" s="2" t="s">
        <v>152</v>
      </c>
      <c r="MG2576" s="7" t="s">
        <v>153</v>
      </c>
      <c r="MJ2576" s="1"/>
      <c r="ML2576" s="1"/>
      <c r="MO2576" s="2" t="s">
        <v>154</v>
      </c>
      <c r="MQ2576" s="7" t="s">
        <v>155</v>
      </c>
      <c r="MT2576" s="1"/>
      <c r="MW2576" s="34"/>
      <c r="MY2576" s="35"/>
      <c r="NB2576" s="1"/>
      <c r="NE2576" s="2" t="s">
        <v>156</v>
      </c>
      <c r="NG2576" s="7" t="s">
        <v>157</v>
      </c>
      <c r="NJ2576" s="1"/>
      <c r="NL2576" s="1"/>
      <c r="NO2576" s="2" t="s">
        <v>158</v>
      </c>
      <c r="NQ2576" s="7" t="s">
        <v>159</v>
      </c>
      <c r="NT2576" s="1"/>
      <c r="NV2576" s="1"/>
      <c r="NY2576" s="2" t="s">
        <v>160</v>
      </c>
      <c r="OA2576" s="7" t="s">
        <v>161</v>
      </c>
      <c r="OD2576" s="1"/>
      <c r="OG2576" s="36"/>
      <c r="OI2576" s="37"/>
      <c r="PQ2576" s="52"/>
      <c r="PS2576" s="53"/>
      <c r="PW2576" s="1"/>
      <c r="RD2576" s="1"/>
      <c r="RG2576" s="2" t="s">
        <v>150</v>
      </c>
      <c r="RI2576" s="7" t="s">
        <v>151</v>
      </c>
      <c r="RL2576" s="1"/>
      <c r="RN2576" s="1"/>
      <c r="RQ2576" s="2" t="s">
        <v>152</v>
      </c>
      <c r="RS2576" s="7" t="s">
        <v>153</v>
      </c>
      <c r="RV2576" s="1"/>
      <c r="RX2576" s="1"/>
      <c r="SA2576" s="2" t="s">
        <v>154</v>
      </c>
      <c r="SC2576" s="7" t="s">
        <v>155</v>
      </c>
      <c r="SF2576" s="1"/>
      <c r="SI2576" s="34"/>
      <c r="SK2576" s="35"/>
      <c r="SN2576" s="1"/>
      <c r="SQ2576" s="2" t="s">
        <v>156</v>
      </c>
      <c r="SS2576" s="7" t="s">
        <v>157</v>
      </c>
      <c r="SV2576" s="1"/>
      <c r="SX2576" s="1"/>
      <c r="TA2576" s="2" t="s">
        <v>158</v>
      </c>
      <c r="TC2576" s="7" t="s">
        <v>159</v>
      </c>
      <c r="TF2576" s="1"/>
      <c r="TH2576" s="1"/>
      <c r="TK2576" s="2" t="s">
        <v>160</v>
      </c>
      <c r="TM2576" s="7" t="s">
        <v>161</v>
      </c>
      <c r="TP2576" s="1"/>
      <c r="TS2576" s="36"/>
      <c r="TU2576" s="37"/>
      <c r="VC2576" s="52"/>
      <c r="VE2576" s="53"/>
      <c r="VF2576" s="1"/>
      <c r="VT2576" s="1"/>
    </row>
    <row r="2577" spans="14:592" ht="15" thickBot="1" x14ac:dyDescent="0.35">
      <c r="EL2577" s="34"/>
      <c r="EN2577" s="35"/>
      <c r="EX2577" s="36"/>
      <c r="EZ2577" s="37"/>
      <c r="FJ2577" s="52"/>
      <c r="FL2577" s="53"/>
      <c r="KH2577" s="67"/>
      <c r="KJ2577" s="66"/>
      <c r="KL2577" s="65"/>
      <c r="KN2577" s="53"/>
      <c r="KP2577" s="64"/>
      <c r="KR2577" s="63"/>
      <c r="KV2577" s="1"/>
      <c r="KW2577" s="34"/>
      <c r="KY2577" s="35"/>
      <c r="LA2577" s="36"/>
      <c r="LC2577" s="37"/>
      <c r="LQ2577" s="1"/>
      <c r="LR2577" s="1"/>
      <c r="LU2577" s="58">
        <f>LU2580</f>
        <v>-3.9727792264253639</v>
      </c>
      <c r="LW2577" s="41">
        <f>LW2568*LS2570</f>
        <v>-1.2132122829735741E-7</v>
      </c>
      <c r="LZ2577" s="1"/>
      <c r="MB2577" s="1"/>
      <c r="ME2577" s="58">
        <f>ME2580</f>
        <v>-4.0150120158271223</v>
      </c>
      <c r="MG2577" s="41">
        <f t="array" ref="MG2577">MG2568*MC2570</f>
        <v>1.0308380992616969E-7</v>
      </c>
      <c r="MJ2577" s="1"/>
      <c r="ML2577" s="1"/>
      <c r="MO2577" s="58">
        <f>MO2580</f>
        <v>-3.9988431182766733</v>
      </c>
      <c r="MQ2577" s="41">
        <f t="array" ref="MQ2577">MQ2568*MM2570</f>
        <v>1.8237418371185601E-8</v>
      </c>
      <c r="MT2577" s="1"/>
      <c r="MW2577" s="34"/>
      <c r="MY2577" s="35"/>
      <c r="NB2577" s="1"/>
      <c r="NE2577" s="58">
        <f>NE2580</f>
        <v>-4.6135586307560503</v>
      </c>
      <c r="NG2577" s="41">
        <f t="array" ref="NG2577">NG2568*NC2570</f>
        <v>3.37993489380358E-8</v>
      </c>
      <c r="NJ2577" s="1"/>
      <c r="NL2577" s="1"/>
      <c r="NO2577" s="58">
        <f>NO2580</f>
        <v>-4.6526950267885567</v>
      </c>
      <c r="NQ2577" s="41">
        <f t="array" ref="NQ2577">NQ2568*NM2570</f>
        <v>-2.8731825201415299E-8</v>
      </c>
      <c r="NT2577" s="1"/>
      <c r="NV2577" s="1"/>
      <c r="NY2577" s="58">
        <f>NY2580</f>
        <v>-4.6377134856260618</v>
      </c>
      <c r="OA2577" s="41">
        <f t="array" ref="OA2577">OA2568*NW2570</f>
        <v>-5.0675237366198662E-9</v>
      </c>
      <c r="OD2577" s="1"/>
      <c r="OG2577" s="36"/>
      <c r="OI2577" s="37"/>
      <c r="OO2577" s="56"/>
      <c r="OY2577" s="56"/>
      <c r="PI2577" s="56"/>
      <c r="PQ2577" s="52"/>
      <c r="PS2577" s="53"/>
      <c r="RD2577" s="1"/>
      <c r="RG2577" s="58">
        <f>RG2580</f>
        <v>2.7680733533765158</v>
      </c>
      <c r="RI2577" s="41">
        <f>RI2568*RE2570</f>
        <v>1.0990956058601673E-7</v>
      </c>
      <c r="RL2577" s="1"/>
      <c r="RN2577" s="1"/>
      <c r="RQ2577" s="58">
        <f>RQ2580</f>
        <v>2.7468670160939301</v>
      </c>
      <c r="RS2577" s="41">
        <f t="array" ref="RS2577">RS2568*RO2570</f>
        <v>-9.374280377209509E-8</v>
      </c>
      <c r="RV2577" s="1"/>
      <c r="RX2577" s="1"/>
      <c r="SA2577" s="58">
        <f>SA2580</f>
        <v>2.7549761466457094</v>
      </c>
      <c r="SC2577" s="41">
        <f t="array" ref="SC2577">SC2568*RY2570</f>
        <v>-1.6166756813921639E-8</v>
      </c>
      <c r="SF2577" s="1"/>
      <c r="SI2577" s="34"/>
      <c r="SK2577" s="35"/>
      <c r="SN2577" s="1"/>
      <c r="SQ2577" s="58">
        <f>SQ2580</f>
        <v>3.2701451793546408</v>
      </c>
      <c r="SS2577" s="41">
        <f t="array" ref="SS2577">SS2568*SO2570</f>
        <v>-2.0436620113851297E-8</v>
      </c>
      <c r="SV2577" s="1"/>
      <c r="SX2577" s="1"/>
      <c r="TA2577" s="58">
        <f>TA2580</f>
        <v>3.2515589544207977</v>
      </c>
      <c r="TC2577" s="41">
        <f t="array" ref="TC2577">TC2568*SY2570</f>
        <v>1.7437464543192688E-8</v>
      </c>
      <c r="TF2577" s="1"/>
      <c r="TH2577" s="1"/>
      <c r="TK2577" s="58">
        <f>TK2580</f>
        <v>3.2586731629228103</v>
      </c>
      <c r="TM2577" s="41">
        <f t="array" ref="TM2577">TM2568*TI2570</f>
        <v>2.9991555706598797E-9</v>
      </c>
      <c r="TP2577" s="1"/>
      <c r="TS2577" s="36"/>
      <c r="TU2577" s="37"/>
      <c r="UA2577" s="56"/>
      <c r="UK2577" s="56"/>
      <c r="UU2577" s="56"/>
      <c r="VC2577" s="52"/>
      <c r="VE2577" s="53"/>
      <c r="VF2577" s="1"/>
      <c r="VT2577" s="1"/>
    </row>
    <row r="2578" spans="14:592" x14ac:dyDescent="0.3">
      <c r="EL2578" s="34"/>
      <c r="EN2578" s="35"/>
      <c r="EX2578" s="36"/>
      <c r="EZ2578" s="37"/>
      <c r="FJ2578" s="52"/>
      <c r="FL2578" s="53"/>
      <c r="KH2578" s="67"/>
      <c r="KJ2578" s="66"/>
      <c r="KL2578" s="65"/>
      <c r="KN2578" s="53"/>
      <c r="KP2578" s="64"/>
      <c r="KR2578" s="63"/>
      <c r="KV2578" s="1"/>
      <c r="KW2578" s="34"/>
      <c r="KY2578" s="35"/>
      <c r="LA2578" s="36"/>
      <c r="LC2578" s="37"/>
      <c r="LQ2578" s="1"/>
      <c r="LR2578" s="1"/>
      <c r="LS2578" s="1"/>
      <c r="LT2578" s="1"/>
      <c r="LU2578" s="2"/>
      <c r="LV2578" s="1"/>
      <c r="LW2578" s="7"/>
      <c r="LX2578" s="1"/>
      <c r="LY2578" s="1"/>
      <c r="LZ2578" s="1"/>
      <c r="MA2578" s="1"/>
      <c r="MB2578" s="1"/>
      <c r="MC2578" s="1"/>
      <c r="MD2578" s="1"/>
      <c r="ME2578" s="2"/>
      <c r="MF2578" s="1"/>
      <c r="MG2578" s="7"/>
      <c r="MH2578" s="1"/>
      <c r="MI2578" s="1"/>
      <c r="MJ2578" s="1"/>
      <c r="MK2578" s="1"/>
      <c r="ML2578" s="1"/>
      <c r="MM2578" s="1"/>
      <c r="MN2578" s="1"/>
      <c r="MO2578" s="2"/>
      <c r="MP2578" s="1"/>
      <c r="MQ2578" s="7"/>
      <c r="MR2578" s="1"/>
      <c r="MS2578" s="1"/>
      <c r="MT2578" s="1"/>
      <c r="MU2578" s="1"/>
      <c r="MW2578" s="34"/>
      <c r="MY2578" s="35"/>
      <c r="NA2578" s="1"/>
      <c r="NB2578" s="1"/>
      <c r="NC2578" s="1"/>
      <c r="ND2578" s="1"/>
      <c r="NE2578" s="2"/>
      <c r="NF2578" s="1"/>
      <c r="NG2578" s="7"/>
      <c r="NH2578" s="1"/>
      <c r="NI2578" s="1"/>
      <c r="NJ2578" s="1"/>
      <c r="NK2578" s="1"/>
      <c r="NL2578" s="1"/>
      <c r="NM2578" s="1"/>
      <c r="NN2578" s="1"/>
      <c r="NO2578" s="2"/>
      <c r="NP2578" s="1"/>
      <c r="NQ2578" s="7"/>
      <c r="NR2578" s="1"/>
      <c r="NS2578" s="1"/>
      <c r="NT2578" s="1"/>
      <c r="NU2578" s="1"/>
      <c r="NV2578" s="1"/>
      <c r="NW2578" s="1"/>
      <c r="NX2578" s="1"/>
      <c r="NY2578" s="2"/>
      <c r="NZ2578" s="1"/>
      <c r="OA2578" s="7"/>
      <c r="OB2578" s="1"/>
      <c r="OC2578" s="1"/>
      <c r="OD2578" s="1"/>
      <c r="OE2578" s="1"/>
      <c r="OG2578" s="36"/>
      <c r="OI2578" s="37"/>
      <c r="PQ2578" s="52"/>
      <c r="PS2578" s="53"/>
      <c r="PW2578" s="1"/>
      <c r="RC2578" s="1"/>
      <c r="RD2578" s="1"/>
      <c r="RE2578" s="1"/>
      <c r="RF2578" s="1"/>
      <c r="RG2578" s="2"/>
      <c r="RH2578" s="1"/>
      <c r="RI2578" s="7"/>
      <c r="RJ2578" s="1"/>
      <c r="RK2578" s="1"/>
      <c r="RL2578" s="1"/>
      <c r="RM2578" s="1"/>
      <c r="RN2578" s="1"/>
      <c r="RO2578" s="1"/>
      <c r="RP2578" s="1"/>
      <c r="RQ2578" s="2"/>
      <c r="RR2578" s="1"/>
      <c r="RS2578" s="7"/>
      <c r="RT2578" s="1"/>
      <c r="RU2578" s="1"/>
      <c r="RV2578" s="1"/>
      <c r="RW2578" s="1"/>
      <c r="RX2578" s="1"/>
      <c r="RY2578" s="1"/>
      <c r="RZ2578" s="1"/>
      <c r="SA2578" s="2"/>
      <c r="SB2578" s="1"/>
      <c r="SC2578" s="7"/>
      <c r="SD2578" s="1"/>
      <c r="SE2578" s="1"/>
      <c r="SF2578" s="1"/>
      <c r="SG2578" s="1"/>
      <c r="SI2578" s="34"/>
      <c r="SK2578" s="35"/>
      <c r="SM2578" s="1"/>
      <c r="SN2578" s="1"/>
      <c r="SO2578" s="1"/>
      <c r="SP2578" s="1"/>
      <c r="SQ2578" s="2"/>
      <c r="SR2578" s="1"/>
      <c r="SS2578" s="7"/>
      <c r="ST2578" s="1"/>
      <c r="SU2578" s="1"/>
      <c r="SV2578" s="1"/>
      <c r="SW2578" s="1"/>
      <c r="SX2578" s="1"/>
      <c r="SY2578" s="1"/>
      <c r="SZ2578" s="1"/>
      <c r="TA2578" s="2"/>
      <c r="TB2578" s="1"/>
      <c r="TC2578" s="7"/>
      <c r="TD2578" s="1"/>
      <c r="TE2578" s="1"/>
      <c r="TF2578" s="1"/>
      <c r="TG2578" s="1"/>
      <c r="TH2578" s="1"/>
      <c r="TI2578" s="1"/>
      <c r="TJ2578" s="1"/>
      <c r="TK2578" s="2"/>
      <c r="TL2578" s="1"/>
      <c r="TM2578" s="7"/>
      <c r="TN2578" s="1"/>
      <c r="TO2578" s="1"/>
      <c r="TP2578" s="1"/>
      <c r="TQ2578" s="1"/>
      <c r="TS2578" s="36"/>
      <c r="TU2578" s="37"/>
      <c r="VC2578" s="52"/>
      <c r="VE2578" s="53"/>
      <c r="VF2578" s="1"/>
      <c r="VT2578" s="1"/>
    </row>
    <row r="2579" spans="14:592" ht="15" thickBot="1" x14ac:dyDescent="0.35">
      <c r="EL2579" s="34"/>
      <c r="EN2579" s="35"/>
      <c r="EX2579" s="36"/>
      <c r="EZ2579" s="37"/>
      <c r="FJ2579" s="52"/>
      <c r="FL2579" s="53"/>
      <c r="KH2579" s="67"/>
      <c r="KJ2579" s="66"/>
      <c r="KL2579" s="65"/>
      <c r="KN2579" s="53"/>
      <c r="KP2579" s="64"/>
      <c r="KR2579" s="63"/>
      <c r="KV2579" s="1"/>
      <c r="KW2579" s="34"/>
      <c r="KY2579" s="35"/>
      <c r="LA2579" s="36"/>
      <c r="LC2579" s="37"/>
      <c r="LQ2579" s="1"/>
      <c r="LU2579" s="2" t="s">
        <v>150</v>
      </c>
      <c r="LW2579" s="7" t="s">
        <v>151</v>
      </c>
      <c r="MA2579" s="1"/>
      <c r="ME2579" s="2" t="s">
        <v>152</v>
      </c>
      <c r="MG2579" s="7" t="s">
        <v>153</v>
      </c>
      <c r="MK2579" s="1"/>
      <c r="MO2579" s="2" t="s">
        <v>154</v>
      </c>
      <c r="MQ2579" s="7" t="s">
        <v>155</v>
      </c>
      <c r="MU2579" s="1"/>
      <c r="MW2579" s="34"/>
      <c r="MY2579" s="35"/>
      <c r="NA2579" s="1"/>
      <c r="NE2579" s="2" t="s">
        <v>156</v>
      </c>
      <c r="NG2579" s="7" t="s">
        <v>157</v>
      </c>
      <c r="NK2579" s="1"/>
      <c r="NO2579" s="2" t="s">
        <v>158</v>
      </c>
      <c r="NQ2579" s="7" t="s">
        <v>159</v>
      </c>
      <c r="NU2579" s="1"/>
      <c r="NY2579" s="2" t="s">
        <v>160</v>
      </c>
      <c r="OA2579" s="7" t="s">
        <v>161</v>
      </c>
      <c r="OE2579" s="1"/>
      <c r="OG2579" s="36"/>
      <c r="OI2579" s="37"/>
      <c r="PQ2579" s="52"/>
      <c r="PS2579" s="53"/>
      <c r="RC2579" s="1"/>
      <c r="RG2579" s="2" t="s">
        <v>150</v>
      </c>
      <c r="RI2579" s="7" t="s">
        <v>151</v>
      </c>
      <c r="RM2579" s="1"/>
      <c r="RQ2579" s="2" t="s">
        <v>152</v>
      </c>
      <c r="RS2579" s="7" t="s">
        <v>153</v>
      </c>
      <c r="RW2579" s="1"/>
      <c r="SA2579" s="2" t="s">
        <v>154</v>
      </c>
      <c r="SC2579" s="7" t="s">
        <v>155</v>
      </c>
      <c r="SG2579" s="1"/>
      <c r="SI2579" s="34"/>
      <c r="SK2579" s="35"/>
      <c r="SM2579" s="1"/>
      <c r="SQ2579" s="2" t="s">
        <v>156</v>
      </c>
      <c r="SS2579" s="7" t="s">
        <v>157</v>
      </c>
      <c r="SW2579" s="1"/>
      <c r="TA2579" s="2" t="s">
        <v>158</v>
      </c>
      <c r="TC2579" s="7" t="s">
        <v>159</v>
      </c>
      <c r="TG2579" s="1"/>
      <c r="TK2579" s="2" t="s">
        <v>160</v>
      </c>
      <c r="TM2579" s="7" t="s">
        <v>161</v>
      </c>
      <c r="TQ2579" s="1"/>
      <c r="TS2579" s="36"/>
      <c r="TU2579" s="37"/>
      <c r="VC2579" s="52"/>
      <c r="VE2579" s="53"/>
      <c r="VF2579" s="1"/>
      <c r="VT2579" s="1"/>
    </row>
    <row r="2580" spans="14:592" ht="15" thickBot="1" x14ac:dyDescent="0.35">
      <c r="EL2580" s="34"/>
      <c r="EN2580" s="35"/>
      <c r="EX2580" s="36"/>
      <c r="EZ2580" s="37"/>
      <c r="FJ2580" s="52"/>
      <c r="FL2580" s="53"/>
      <c r="KH2580" s="67"/>
      <c r="KJ2580" s="66"/>
      <c r="KL2580" s="65"/>
      <c r="KN2580" s="53"/>
      <c r="KP2580" s="64"/>
      <c r="KR2580" s="63"/>
      <c r="KV2580" s="1"/>
      <c r="KW2580" s="34"/>
      <c r="KY2580" s="35"/>
      <c r="LA2580" s="36"/>
      <c r="LC2580" s="37"/>
      <c r="LQ2580" s="1"/>
      <c r="LU2580" s="3">
        <f t="array" ref="LU2580">MMULT(TRANSPOSE(LR2589:LR2592),LX2589:LX2592)</f>
        <v>-3.9727792264253639</v>
      </c>
      <c r="LW2580" s="41">
        <f>LW2577</f>
        <v>-1.2132122829735741E-7</v>
      </c>
      <c r="MA2580" s="1"/>
      <c r="ME2580" s="3">
        <f t="array" ref="ME2580">MMULT(TRANSPOSE(MB2589:MB2592),MH2589:MH2592)</f>
        <v>-4.0150120158271223</v>
      </c>
      <c r="MG2580" s="41">
        <f>MG2577</f>
        <v>1.0308380992616969E-7</v>
      </c>
      <c r="MK2580" s="1"/>
      <c r="MO2580" s="3">
        <f t="array" ref="MO2580">MMULT(TRANSPOSE(ML2589:ML2592),MR2589:MR2592)</f>
        <v>-3.9988431182766733</v>
      </c>
      <c r="MQ2580" s="41">
        <f>MQ2577</f>
        <v>1.8237418371185601E-8</v>
      </c>
      <c r="MU2580" s="1"/>
      <c r="MW2580" s="34"/>
      <c r="MY2580" s="35"/>
      <c r="NA2580" s="1"/>
      <c r="NE2580" s="3">
        <f t="array" ref="NE2580">MMULT(TRANSPOSE(NB2589:NB2592),NH2589:NH2592)</f>
        <v>-4.6135586307560503</v>
      </c>
      <c r="NG2580" s="41">
        <f>NG2577</f>
        <v>3.37993489380358E-8</v>
      </c>
      <c r="NK2580" s="1"/>
      <c r="NO2580" s="3">
        <f t="array" ref="NO2580">MMULT(TRANSPOSE(NL2589:NL2592),NR2589:NR2592)</f>
        <v>-4.6526950267885567</v>
      </c>
      <c r="NQ2580" s="41">
        <f>NQ2577</f>
        <v>-2.8731825201415299E-8</v>
      </c>
      <c r="NU2580" s="1"/>
      <c r="NY2580" s="3">
        <f t="array" ref="NY2580">MMULT(TRANSPOSE(NV2589:NV2592),OB2589:OB2592)</f>
        <v>-4.6377134856260618</v>
      </c>
      <c r="OA2580" s="41">
        <f>OA2577</f>
        <v>-5.0675237366198662E-9</v>
      </c>
      <c r="OE2580" s="1"/>
      <c r="OG2580" s="36"/>
      <c r="OI2580" s="37"/>
      <c r="PQ2580" s="52"/>
      <c r="PS2580" s="53"/>
      <c r="PW2580" s="1"/>
      <c r="RC2580" s="1"/>
      <c r="RG2580" s="3">
        <f t="array" ref="RG2580">MMULT(TRANSPOSE(RD2589:RD2592),RJ2589:RJ2592)</f>
        <v>2.7680733533765158</v>
      </c>
      <c r="RI2580" s="41">
        <f>RI2577</f>
        <v>1.0990956058601673E-7</v>
      </c>
      <c r="RM2580" s="1"/>
      <c r="RQ2580" s="3">
        <f t="array" ref="RQ2580">MMULT(TRANSPOSE(RN2589:RN2592),RT2589:RT2592)</f>
        <v>2.7468670160939301</v>
      </c>
      <c r="RS2580" s="41">
        <f>RS2577</f>
        <v>-9.374280377209509E-8</v>
      </c>
      <c r="RW2580" s="1"/>
      <c r="SA2580" s="3">
        <f t="array" ref="SA2580">MMULT(TRANSPOSE(RX2589:RX2592),SD2589:SD2592)</f>
        <v>2.7549761466457094</v>
      </c>
      <c r="SC2580" s="41">
        <f>SC2577</f>
        <v>-1.6166756813921639E-8</v>
      </c>
      <c r="SG2580" s="1"/>
      <c r="SI2580" s="34"/>
      <c r="SK2580" s="35"/>
      <c r="SM2580" s="1"/>
      <c r="SQ2580" s="3">
        <f t="array" ref="SQ2580">MMULT(TRANSPOSE(SN2589:SN2592),ST2589:ST2592)</f>
        <v>3.2701451793546408</v>
      </c>
      <c r="SS2580" s="41">
        <f>SS2577</f>
        <v>-2.0436620113851297E-8</v>
      </c>
      <c r="SW2580" s="1"/>
      <c r="TA2580" s="3">
        <f t="array" ref="TA2580">MMULT(TRANSPOSE(SX2589:SX2592),TD2589:TD2592)</f>
        <v>3.2515589544207977</v>
      </c>
      <c r="TC2580" s="41">
        <f>TC2577</f>
        <v>1.7437464543192688E-8</v>
      </c>
      <c r="TG2580" s="1"/>
      <c r="TK2580" s="3">
        <f t="array" ref="TK2580">MMULT(TRANSPOSE(TH2589:TH2592),TN2589:TN2592)</f>
        <v>3.2586731629228103</v>
      </c>
      <c r="TM2580" s="41">
        <f>TM2577</f>
        <v>2.9991555706598797E-9</v>
      </c>
      <c r="TQ2580" s="1"/>
      <c r="TS2580" s="36"/>
      <c r="TU2580" s="37"/>
      <c r="VC2580" s="52"/>
      <c r="VE2580" s="53"/>
      <c r="VF2580" s="1"/>
      <c r="VT2580" s="1"/>
    </row>
    <row r="2581" spans="14:592" x14ac:dyDescent="0.3">
      <c r="EL2581" s="34"/>
      <c r="EN2581" s="35"/>
      <c r="EX2581" s="36"/>
      <c r="EZ2581" s="37"/>
      <c r="FJ2581" s="52"/>
      <c r="FL2581" s="53"/>
      <c r="KH2581" s="67"/>
      <c r="KJ2581" s="66"/>
      <c r="KL2581" s="65"/>
      <c r="KN2581" s="53"/>
      <c r="KP2581" s="64"/>
      <c r="KR2581" s="63"/>
      <c r="KV2581" s="1"/>
      <c r="KW2581" s="34"/>
      <c r="KY2581" s="35"/>
      <c r="LA2581" s="36"/>
      <c r="LC2581" s="37"/>
      <c r="LQ2581" s="1"/>
      <c r="LR2581" s="2"/>
      <c r="LS2581" s="2"/>
      <c r="LT2581" s="2"/>
      <c r="LU2581" s="2"/>
      <c r="LV2581" s="2"/>
      <c r="LW2581" s="2"/>
      <c r="LX2581" s="2"/>
      <c r="MA2581" s="1"/>
      <c r="MB2581" s="2"/>
      <c r="MC2581" s="2"/>
      <c r="MD2581" s="2"/>
      <c r="ME2581" s="2"/>
      <c r="MF2581" s="2"/>
      <c r="MG2581" s="2"/>
      <c r="MH2581" s="2"/>
      <c r="MK2581" s="1"/>
      <c r="ML2581" s="2"/>
      <c r="MM2581" s="2"/>
      <c r="MN2581" s="2"/>
      <c r="MO2581" s="2"/>
      <c r="MP2581" s="2"/>
      <c r="MQ2581" s="2"/>
      <c r="MR2581" s="2"/>
      <c r="MU2581" s="1"/>
      <c r="MW2581" s="34"/>
      <c r="MY2581" s="35"/>
      <c r="NA2581" s="1"/>
      <c r="NB2581" s="2"/>
      <c r="NC2581" s="2"/>
      <c r="ND2581" s="2"/>
      <c r="NE2581" s="2"/>
      <c r="NF2581" s="2"/>
      <c r="NG2581" s="2"/>
      <c r="NH2581" s="2"/>
      <c r="NK2581" s="1"/>
      <c r="NL2581" s="2"/>
      <c r="NM2581" s="2"/>
      <c r="NN2581" s="2"/>
      <c r="NO2581" s="2"/>
      <c r="NP2581" s="2"/>
      <c r="NQ2581" s="2"/>
      <c r="NR2581" s="2"/>
      <c r="NU2581" s="1"/>
      <c r="NV2581" s="2"/>
      <c r="NW2581" s="2"/>
      <c r="NX2581" s="2"/>
      <c r="NY2581" s="2"/>
      <c r="NZ2581" s="2"/>
      <c r="OA2581" s="2"/>
      <c r="OB2581" s="2"/>
      <c r="OE2581" s="1"/>
      <c r="OG2581" s="36"/>
      <c r="OI2581" s="37"/>
      <c r="PQ2581" s="52"/>
      <c r="PS2581" s="53"/>
      <c r="RC2581" s="1"/>
      <c r="RD2581" s="2"/>
      <c r="RE2581" s="2"/>
      <c r="RF2581" s="2"/>
      <c r="RG2581" s="2"/>
      <c r="RH2581" s="2"/>
      <c r="RI2581" s="2"/>
      <c r="RJ2581" s="2"/>
      <c r="RM2581" s="1"/>
      <c r="RN2581" s="2"/>
      <c r="RO2581" s="2"/>
      <c r="RP2581" s="2"/>
      <c r="RQ2581" s="2"/>
      <c r="RR2581" s="2"/>
      <c r="RS2581" s="2"/>
      <c r="RT2581" s="2"/>
      <c r="RW2581" s="1"/>
      <c r="RX2581" s="2"/>
      <c r="RY2581" s="2"/>
      <c r="RZ2581" s="2"/>
      <c r="SA2581" s="2"/>
      <c r="SB2581" s="2"/>
      <c r="SC2581" s="2"/>
      <c r="SD2581" s="2"/>
      <c r="SG2581" s="1"/>
      <c r="SI2581" s="34"/>
      <c r="SK2581" s="35"/>
      <c r="SM2581" s="1"/>
      <c r="SN2581" s="2"/>
      <c r="SO2581" s="2"/>
      <c r="SP2581" s="2"/>
      <c r="SQ2581" s="2"/>
      <c r="SR2581" s="2"/>
      <c r="SS2581" s="2"/>
      <c r="ST2581" s="2"/>
      <c r="SW2581" s="1"/>
      <c r="SX2581" s="2"/>
      <c r="SY2581" s="2"/>
      <c r="SZ2581" s="2"/>
      <c r="TA2581" s="2"/>
      <c r="TB2581" s="2"/>
      <c r="TC2581" s="2"/>
      <c r="TD2581" s="2"/>
      <c r="TG2581" s="1"/>
      <c r="TH2581" s="2"/>
      <c r="TI2581" s="2"/>
      <c r="TJ2581" s="2"/>
      <c r="TK2581" s="2"/>
      <c r="TL2581" s="2"/>
      <c r="TM2581" s="2"/>
      <c r="TN2581" s="2"/>
      <c r="TQ2581" s="1"/>
      <c r="TS2581" s="36"/>
      <c r="TU2581" s="37"/>
      <c r="VC2581" s="52"/>
      <c r="VE2581" s="53"/>
      <c r="VF2581" s="1"/>
      <c r="VT2581" s="1"/>
    </row>
    <row r="2582" spans="14:592" x14ac:dyDescent="0.3">
      <c r="EA2582" s="34"/>
      <c r="EB2582" s="34"/>
      <c r="EC2582" s="34"/>
      <c r="ED2582" s="34"/>
      <c r="EE2582" s="34"/>
      <c r="EF2582" s="34"/>
      <c r="EG2582" s="34"/>
      <c r="EH2582" s="34"/>
      <c r="EI2582" s="34"/>
      <c r="EJ2582" s="34"/>
      <c r="EK2582" s="34"/>
      <c r="EL2582" s="34"/>
      <c r="EN2582" s="35"/>
      <c r="EU2582" s="36"/>
      <c r="EV2582" s="36"/>
      <c r="EW2582" s="36"/>
      <c r="EX2582" s="36"/>
      <c r="EZ2582" s="37"/>
      <c r="FA2582" s="37"/>
      <c r="FB2582" s="37"/>
      <c r="FC2582" s="37"/>
      <c r="FJ2582" s="52"/>
      <c r="FL2582" s="53"/>
      <c r="FM2582" s="53"/>
      <c r="FN2582" s="53"/>
      <c r="FO2582" s="53"/>
      <c r="FP2582" s="53"/>
      <c r="FQ2582" s="53"/>
      <c r="FR2582" s="53"/>
      <c r="FS2582" s="53"/>
      <c r="FT2582" s="53"/>
      <c r="FU2582" s="53"/>
      <c r="FV2582" s="53"/>
      <c r="FW2582" s="53"/>
      <c r="KH2582" s="67"/>
      <c r="KJ2582" s="66"/>
      <c r="KL2582" s="65"/>
      <c r="KN2582" s="53"/>
      <c r="KP2582" s="64"/>
      <c r="KR2582" s="63"/>
      <c r="KV2582" s="1"/>
      <c r="KW2582" s="34"/>
      <c r="KY2582" s="35"/>
      <c r="LA2582" s="36"/>
      <c r="LC2582" s="37"/>
      <c r="LQ2582" s="1"/>
      <c r="LR2582" s="2"/>
      <c r="LW2582" s="7"/>
      <c r="LX2582" s="2"/>
      <c r="MA2582" s="1"/>
      <c r="MB2582" s="2"/>
      <c r="MG2582" s="7"/>
      <c r="MH2582" s="2"/>
      <c r="MK2582" s="1"/>
      <c r="ML2582" s="2"/>
      <c r="MQ2582" s="7"/>
      <c r="MR2582" s="2"/>
      <c r="MU2582" s="1"/>
      <c r="MW2582" s="34"/>
      <c r="MY2582" s="35"/>
      <c r="NA2582" s="1"/>
      <c r="NB2582" s="2"/>
      <c r="NG2582" s="7"/>
      <c r="NH2582" s="2"/>
      <c r="NK2582" s="1"/>
      <c r="NL2582" s="2"/>
      <c r="NQ2582" s="7"/>
      <c r="NR2582" s="2"/>
      <c r="NU2582" s="1"/>
      <c r="NV2582" s="2"/>
      <c r="OA2582" s="7"/>
      <c r="OB2582" s="2"/>
      <c r="OE2582" s="1"/>
      <c r="OG2582" s="36"/>
      <c r="OI2582" s="37"/>
      <c r="PQ2582" s="52"/>
      <c r="PS2582" s="53"/>
      <c r="PW2582" s="1"/>
      <c r="RC2582" s="1"/>
      <c r="RD2582" s="2"/>
      <c r="RI2582" s="7"/>
      <c r="RJ2582" s="2"/>
      <c r="RM2582" s="1"/>
      <c r="RN2582" s="2"/>
      <c r="RS2582" s="7"/>
      <c r="RT2582" s="2"/>
      <c r="RW2582" s="1"/>
      <c r="RX2582" s="2"/>
      <c r="SC2582" s="7"/>
      <c r="SD2582" s="2"/>
      <c r="SG2582" s="1"/>
      <c r="SI2582" s="34"/>
      <c r="SK2582" s="35"/>
      <c r="SM2582" s="1"/>
      <c r="SN2582" s="2"/>
      <c r="SS2582" s="7"/>
      <c r="ST2582" s="2"/>
      <c r="SW2582" s="1"/>
      <c r="SX2582" s="2"/>
      <c r="TC2582" s="7"/>
      <c r="TD2582" s="2"/>
      <c r="TG2582" s="1"/>
      <c r="TH2582" s="2"/>
      <c r="TM2582" s="7"/>
      <c r="TN2582" s="2"/>
      <c r="TQ2582" s="1"/>
      <c r="TS2582" s="36"/>
      <c r="TU2582" s="37"/>
      <c r="VC2582" s="52"/>
      <c r="VE2582" s="53"/>
      <c r="VF2582" s="1"/>
      <c r="VT2582" s="1"/>
    </row>
    <row r="2583" spans="14:592" x14ac:dyDescent="0.3">
      <c r="EA2583" s="34"/>
      <c r="EB2583" s="34"/>
      <c r="EC2583" s="34"/>
      <c r="ED2583" s="34"/>
      <c r="EE2583" s="34"/>
      <c r="EF2583" s="34"/>
      <c r="EG2583" s="34"/>
      <c r="EH2583" s="34"/>
      <c r="EI2583" s="34"/>
      <c r="EJ2583" s="34"/>
      <c r="EK2583" s="34"/>
      <c r="EL2583" s="34"/>
      <c r="EN2583" s="35"/>
      <c r="EU2583" s="36"/>
      <c r="EV2583" s="36"/>
      <c r="EW2583" s="36"/>
      <c r="EX2583" s="36"/>
      <c r="EZ2583" s="37"/>
      <c r="FA2583" s="37"/>
      <c r="FB2583" s="37"/>
      <c r="FC2583" s="37"/>
      <c r="FJ2583" s="52"/>
      <c r="FL2583" s="53"/>
      <c r="FM2583" s="53"/>
      <c r="FN2583" s="53"/>
      <c r="FO2583" s="53"/>
      <c r="FP2583" s="53"/>
      <c r="FQ2583" s="53"/>
      <c r="FR2583" s="53"/>
      <c r="FS2583" s="53"/>
      <c r="FT2583" s="53"/>
      <c r="FU2583" s="53"/>
      <c r="FV2583" s="53"/>
      <c r="FW2583" s="53"/>
      <c r="KH2583" s="67"/>
      <c r="KJ2583" s="66"/>
      <c r="KL2583" s="65"/>
      <c r="KN2583" s="53"/>
      <c r="KP2583" s="64"/>
      <c r="KR2583" s="63"/>
      <c r="KV2583" s="1"/>
      <c r="KW2583" s="34"/>
      <c r="KY2583" s="35"/>
      <c r="LA2583" s="36"/>
      <c r="LC2583" s="37"/>
      <c r="LQ2583" s="1"/>
      <c r="LR2583" s="2"/>
      <c r="LW2583" s="7"/>
      <c r="LX2583" s="2"/>
      <c r="MA2583" s="1"/>
      <c r="MB2583" s="2"/>
      <c r="MG2583" s="7"/>
      <c r="MH2583" s="2"/>
      <c r="MK2583" s="1"/>
      <c r="ML2583" s="2"/>
      <c r="MQ2583" s="7"/>
      <c r="MR2583" s="2"/>
      <c r="MU2583" s="1"/>
      <c r="MW2583" s="34"/>
      <c r="MY2583" s="35"/>
      <c r="NA2583" s="1"/>
      <c r="NB2583" s="2"/>
      <c r="NG2583" s="7"/>
      <c r="NH2583" s="2"/>
      <c r="NK2583" s="1"/>
      <c r="NL2583" s="2"/>
      <c r="NQ2583" s="7"/>
      <c r="NR2583" s="2"/>
      <c r="NU2583" s="1"/>
      <c r="NV2583" s="2"/>
      <c r="OA2583" s="7"/>
      <c r="OB2583" s="2"/>
      <c r="OE2583" s="1"/>
      <c r="OG2583" s="36"/>
      <c r="OI2583" s="37"/>
      <c r="PQ2583" s="52"/>
      <c r="PS2583" s="53"/>
      <c r="RC2583" s="1"/>
      <c r="RD2583" s="2"/>
      <c r="RI2583" s="7"/>
      <c r="RJ2583" s="2"/>
      <c r="RM2583" s="1"/>
      <c r="RN2583" s="2"/>
      <c r="RS2583" s="7"/>
      <c r="RT2583" s="2"/>
      <c r="RW2583" s="1"/>
      <c r="RX2583" s="2"/>
      <c r="SC2583" s="7"/>
      <c r="SD2583" s="2"/>
      <c r="SG2583" s="1"/>
      <c r="SI2583" s="34"/>
      <c r="SK2583" s="35"/>
      <c r="SM2583" s="1"/>
      <c r="SN2583" s="2"/>
      <c r="SS2583" s="7"/>
      <c r="ST2583" s="2"/>
      <c r="SW2583" s="1"/>
      <c r="SX2583" s="2"/>
      <c r="TC2583" s="7"/>
      <c r="TD2583" s="2"/>
      <c r="TG2583" s="1"/>
      <c r="TH2583" s="2"/>
      <c r="TM2583" s="7"/>
      <c r="TN2583" s="2"/>
      <c r="TQ2583" s="1"/>
      <c r="TS2583" s="36"/>
      <c r="TU2583" s="37"/>
      <c r="VC2583" s="52"/>
      <c r="VE2583" s="53"/>
      <c r="VF2583" s="1"/>
      <c r="VT2583" s="1"/>
    </row>
    <row r="2584" spans="14:592" x14ac:dyDescent="0.3">
      <c r="EA2584" s="34"/>
      <c r="EN2584" s="35"/>
      <c r="EU2584" s="36"/>
      <c r="FC2584" s="37"/>
      <c r="FJ2584" s="52"/>
      <c r="FW2584" s="53"/>
      <c r="KH2584" s="67"/>
      <c r="KJ2584" s="66"/>
      <c r="KL2584" s="65"/>
      <c r="KN2584" s="53"/>
      <c r="KP2584" s="64"/>
      <c r="KR2584" s="63"/>
      <c r="KV2584" s="1"/>
      <c r="KW2584" s="34"/>
      <c r="KY2584" s="35"/>
      <c r="LA2584" s="36"/>
      <c r="LC2584" s="37"/>
      <c r="LQ2584" s="1"/>
      <c r="LR2584" s="2"/>
      <c r="LT2584" s="7"/>
      <c r="LU2584" s="7"/>
      <c r="LV2584" s="7"/>
      <c r="LW2584" s="7"/>
      <c r="LX2584" s="2"/>
      <c r="LY2584" s="7"/>
      <c r="LZ2584" s="7"/>
      <c r="MA2584" s="1"/>
      <c r="MB2584" s="2"/>
      <c r="MD2584" s="7"/>
      <c r="ME2584" s="7"/>
      <c r="MF2584" s="7"/>
      <c r="MG2584" s="7"/>
      <c r="MH2584" s="2"/>
      <c r="MI2584" s="7"/>
      <c r="MJ2584" s="7"/>
      <c r="MK2584" s="1"/>
      <c r="ML2584" s="2"/>
      <c r="MN2584" s="7"/>
      <c r="MO2584" s="7"/>
      <c r="MP2584" s="7"/>
      <c r="MQ2584" s="7"/>
      <c r="MR2584" s="2"/>
      <c r="MS2584" s="7"/>
      <c r="MT2584" s="7"/>
      <c r="MU2584" s="1"/>
      <c r="MW2584" s="34"/>
      <c r="MY2584" s="35"/>
      <c r="NA2584" s="1"/>
      <c r="NB2584" s="2"/>
      <c r="ND2584" s="7"/>
      <c r="NE2584" s="7"/>
      <c r="NF2584" s="7"/>
      <c r="NG2584" s="7"/>
      <c r="NH2584" s="2"/>
      <c r="NI2584" s="7"/>
      <c r="NJ2584" s="7"/>
      <c r="NK2584" s="1"/>
      <c r="NL2584" s="2"/>
      <c r="NN2584" s="7"/>
      <c r="NO2584" s="7"/>
      <c r="NP2584" s="7"/>
      <c r="NQ2584" s="7"/>
      <c r="NR2584" s="2"/>
      <c r="NS2584" s="7"/>
      <c r="NT2584" s="7"/>
      <c r="NU2584" s="1"/>
      <c r="NV2584" s="2"/>
      <c r="NX2584" s="7"/>
      <c r="NY2584" s="7"/>
      <c r="NZ2584" s="7"/>
      <c r="OA2584" s="7"/>
      <c r="OB2584" s="2"/>
      <c r="OC2584" s="7"/>
      <c r="OD2584" s="7"/>
      <c r="OE2584" s="1"/>
      <c r="OG2584" s="36"/>
      <c r="OI2584" s="37"/>
      <c r="PQ2584" s="52"/>
      <c r="PS2584" s="53"/>
      <c r="PW2584" s="1"/>
      <c r="RC2584" s="1"/>
      <c r="RD2584" s="2"/>
      <c r="RF2584" s="7"/>
      <c r="RG2584" s="7"/>
      <c r="RH2584" s="7"/>
      <c r="RI2584" s="7"/>
      <c r="RJ2584" s="2"/>
      <c r="RK2584" s="7"/>
      <c r="RL2584" s="7"/>
      <c r="RM2584" s="1"/>
      <c r="RN2584" s="2"/>
      <c r="RP2584" s="7"/>
      <c r="RQ2584" s="7"/>
      <c r="RR2584" s="7"/>
      <c r="RS2584" s="7"/>
      <c r="RT2584" s="2"/>
      <c r="RU2584" s="7"/>
      <c r="RV2584" s="7"/>
      <c r="RW2584" s="1"/>
      <c r="RX2584" s="2"/>
      <c r="RZ2584" s="7"/>
      <c r="SA2584" s="7"/>
      <c r="SB2584" s="7"/>
      <c r="SC2584" s="7"/>
      <c r="SD2584" s="2"/>
      <c r="SE2584" s="7"/>
      <c r="SF2584" s="7"/>
      <c r="SG2584" s="1"/>
      <c r="SI2584" s="34"/>
      <c r="SK2584" s="35"/>
      <c r="SM2584" s="1"/>
      <c r="SN2584" s="2"/>
      <c r="SP2584" s="7"/>
      <c r="SQ2584" s="7"/>
      <c r="SR2584" s="7"/>
      <c r="SS2584" s="7"/>
      <c r="ST2584" s="2"/>
      <c r="SU2584" s="7"/>
      <c r="SV2584" s="7"/>
      <c r="SW2584" s="1"/>
      <c r="SX2584" s="2"/>
      <c r="SZ2584" s="7"/>
      <c r="TA2584" s="7"/>
      <c r="TB2584" s="7"/>
      <c r="TC2584" s="7"/>
      <c r="TD2584" s="2"/>
      <c r="TE2584" s="7"/>
      <c r="TF2584" s="7"/>
      <c r="TG2584" s="1"/>
      <c r="TH2584" s="2"/>
      <c r="TJ2584" s="7"/>
      <c r="TK2584" s="7"/>
      <c r="TL2584" s="7"/>
      <c r="TM2584" s="7"/>
      <c r="TN2584" s="2"/>
      <c r="TO2584" s="7"/>
      <c r="TP2584" s="7"/>
      <c r="TQ2584" s="1"/>
      <c r="TS2584" s="36"/>
      <c r="TU2584" s="37"/>
      <c r="VC2584" s="52"/>
      <c r="VE2584" s="53"/>
      <c r="VF2584" s="1"/>
      <c r="VT2584" s="1"/>
    </row>
    <row r="2585" spans="14:592" x14ac:dyDescent="0.3">
      <c r="EA2585" s="34"/>
      <c r="EN2585" s="35"/>
      <c r="EU2585" s="36"/>
      <c r="FC2585" s="37"/>
      <c r="FJ2585" s="52"/>
      <c r="FW2585" s="53"/>
      <c r="KH2585" s="67"/>
      <c r="KJ2585" s="66"/>
      <c r="KL2585" s="65"/>
      <c r="KN2585" s="53"/>
      <c r="KP2585" s="64"/>
      <c r="KR2585" s="63"/>
      <c r="KV2585" s="1"/>
      <c r="KW2585" s="34"/>
      <c r="KY2585" s="35"/>
      <c r="LA2585" s="36"/>
      <c r="LC2585" s="37"/>
      <c r="LQ2585" s="1"/>
      <c r="LR2585" s="2"/>
      <c r="LT2585" s="7"/>
      <c r="LX2585" s="2"/>
      <c r="LZ2585" s="7"/>
      <c r="MA2585" s="1"/>
      <c r="MB2585" s="2"/>
      <c r="MD2585" s="7"/>
      <c r="MH2585" s="2"/>
      <c r="MJ2585" s="7"/>
      <c r="MK2585" s="1"/>
      <c r="ML2585" s="2"/>
      <c r="MN2585" s="7"/>
      <c r="MR2585" s="2"/>
      <c r="MT2585" s="7"/>
      <c r="MU2585" s="1"/>
      <c r="MW2585" s="34"/>
      <c r="MY2585" s="35"/>
      <c r="NA2585" s="1"/>
      <c r="NB2585" s="2"/>
      <c r="ND2585" s="7"/>
      <c r="NH2585" s="2"/>
      <c r="NJ2585" s="7"/>
      <c r="NK2585" s="1"/>
      <c r="NL2585" s="2"/>
      <c r="NN2585" s="7"/>
      <c r="NR2585" s="2"/>
      <c r="NT2585" s="7"/>
      <c r="NU2585" s="1"/>
      <c r="NV2585" s="2"/>
      <c r="NX2585" s="7"/>
      <c r="OB2585" s="2"/>
      <c r="OD2585" s="7"/>
      <c r="OE2585" s="1"/>
      <c r="OG2585" s="36"/>
      <c r="OI2585" s="37"/>
      <c r="PQ2585" s="52"/>
      <c r="PS2585" s="53"/>
      <c r="RC2585" s="1"/>
      <c r="RD2585" s="2"/>
      <c r="RF2585" s="7"/>
      <c r="RJ2585" s="2"/>
      <c r="RL2585" s="7"/>
      <c r="RM2585" s="1"/>
      <c r="RN2585" s="2"/>
      <c r="RP2585" s="7"/>
      <c r="RT2585" s="2"/>
      <c r="RV2585" s="7"/>
      <c r="RW2585" s="1"/>
      <c r="RX2585" s="2"/>
      <c r="RZ2585" s="7"/>
      <c r="SD2585" s="2"/>
      <c r="SF2585" s="7"/>
      <c r="SG2585" s="1"/>
      <c r="SI2585" s="34"/>
      <c r="SK2585" s="35"/>
      <c r="SM2585" s="1"/>
      <c r="SN2585" s="2"/>
      <c r="SP2585" s="7"/>
      <c r="ST2585" s="2"/>
      <c r="SV2585" s="7"/>
      <c r="SW2585" s="1"/>
      <c r="SX2585" s="2"/>
      <c r="SZ2585" s="7"/>
      <c r="TD2585" s="2"/>
      <c r="TF2585" s="7"/>
      <c r="TG2585" s="1"/>
      <c r="TH2585" s="2"/>
      <c r="TJ2585" s="7"/>
      <c r="TN2585" s="2"/>
      <c r="TP2585" s="7"/>
      <c r="TQ2585" s="1"/>
      <c r="TS2585" s="36"/>
      <c r="TU2585" s="37"/>
      <c r="VC2585" s="52"/>
      <c r="VE2585" s="53"/>
      <c r="VF2585" s="1"/>
      <c r="VT2585" s="1"/>
    </row>
    <row r="2586" spans="14:592" x14ac:dyDescent="0.3">
      <c r="EA2586" s="34"/>
      <c r="EI2586" s="35"/>
      <c r="EJ2586" s="35"/>
      <c r="EK2586" s="35"/>
      <c r="EL2586" s="35"/>
      <c r="EM2586" s="35"/>
      <c r="EN2586" s="35"/>
      <c r="EU2586" s="36"/>
      <c r="FC2586" s="37"/>
      <c r="FJ2586" s="52"/>
      <c r="FK2586" s="52"/>
      <c r="FL2586" s="52"/>
      <c r="FM2586" s="52"/>
      <c r="FN2586" s="52"/>
      <c r="FO2586" s="52"/>
      <c r="FW2586" s="53"/>
      <c r="KH2586" s="67"/>
      <c r="KJ2586" s="66"/>
      <c r="KL2586" s="65"/>
      <c r="KN2586" s="53"/>
      <c r="KP2586" s="64"/>
      <c r="KR2586" s="63"/>
      <c r="KV2586" s="1"/>
      <c r="KW2586" s="34"/>
      <c r="KY2586" s="35"/>
      <c r="LA2586" s="36"/>
      <c r="LC2586" s="37"/>
      <c r="LQ2586" s="1"/>
      <c r="LR2586" s="2"/>
      <c r="LT2586" s="7"/>
      <c r="LX2586" s="2"/>
      <c r="LZ2586" s="7"/>
      <c r="MA2586" s="1"/>
      <c r="MB2586" s="2"/>
      <c r="MD2586" s="7"/>
      <c r="MH2586" s="2"/>
      <c r="MJ2586" s="7"/>
      <c r="MK2586" s="1"/>
      <c r="ML2586" s="2"/>
      <c r="MN2586" s="7"/>
      <c r="MR2586" s="2"/>
      <c r="MT2586" s="7"/>
      <c r="MU2586" s="1"/>
      <c r="MW2586" s="34"/>
      <c r="MY2586" s="35"/>
      <c r="NA2586" s="1"/>
      <c r="NB2586" s="2"/>
      <c r="ND2586" s="7"/>
      <c r="NH2586" s="2"/>
      <c r="NJ2586" s="7"/>
      <c r="NK2586" s="1"/>
      <c r="NL2586" s="2"/>
      <c r="NN2586" s="7"/>
      <c r="NR2586" s="2"/>
      <c r="NT2586" s="7"/>
      <c r="NU2586" s="1"/>
      <c r="NV2586" s="2"/>
      <c r="NX2586" s="7"/>
      <c r="OB2586" s="2"/>
      <c r="OD2586" s="7"/>
      <c r="OE2586" s="1"/>
      <c r="OG2586" s="36"/>
      <c r="OI2586" s="37"/>
      <c r="PQ2586" s="52"/>
      <c r="PS2586" s="53"/>
      <c r="PW2586" s="1"/>
      <c r="RC2586" s="1"/>
      <c r="RD2586" s="2"/>
      <c r="RF2586" s="7"/>
      <c r="RJ2586" s="2"/>
      <c r="RL2586" s="7"/>
      <c r="RM2586" s="1"/>
      <c r="RN2586" s="2"/>
      <c r="RP2586" s="7"/>
      <c r="RT2586" s="2"/>
      <c r="RV2586" s="7"/>
      <c r="RW2586" s="1"/>
      <c r="RX2586" s="2"/>
      <c r="RZ2586" s="7"/>
      <c r="SD2586" s="2"/>
      <c r="SF2586" s="7"/>
      <c r="SG2586" s="1"/>
      <c r="SI2586" s="34"/>
      <c r="SK2586" s="35"/>
      <c r="SM2586" s="1"/>
      <c r="SN2586" s="2"/>
      <c r="SP2586" s="7"/>
      <c r="ST2586" s="2"/>
      <c r="SV2586" s="7"/>
      <c r="SW2586" s="1"/>
      <c r="SX2586" s="2"/>
      <c r="SZ2586" s="7"/>
      <c r="TD2586" s="2"/>
      <c r="TF2586" s="7"/>
      <c r="TG2586" s="1"/>
      <c r="TH2586" s="2"/>
      <c r="TJ2586" s="7"/>
      <c r="TN2586" s="2"/>
      <c r="TP2586" s="7"/>
      <c r="TQ2586" s="1"/>
      <c r="TS2586" s="36"/>
      <c r="TU2586" s="37"/>
      <c r="VC2586" s="52"/>
      <c r="VE2586" s="53"/>
      <c r="VF2586" s="1"/>
      <c r="VT2586" s="1"/>
    </row>
    <row r="2587" spans="14:592" x14ac:dyDescent="0.3">
      <c r="EA2587" s="34"/>
      <c r="EI2587" s="35"/>
      <c r="EJ2587" s="35"/>
      <c r="EK2587" s="35"/>
      <c r="EL2587" s="35"/>
      <c r="EM2587" s="35"/>
      <c r="EN2587" s="35"/>
      <c r="EU2587" s="36"/>
      <c r="FC2587" s="37"/>
      <c r="FJ2587" s="52"/>
      <c r="FK2587" s="52"/>
      <c r="FL2587" s="52"/>
      <c r="FM2587" s="52"/>
      <c r="FN2587" s="52"/>
      <c r="FO2587" s="52"/>
      <c r="FW2587" s="53"/>
      <c r="KH2587" s="67"/>
      <c r="KJ2587" s="66"/>
      <c r="KL2587" s="65"/>
      <c r="KN2587" s="53"/>
      <c r="KP2587" s="64"/>
      <c r="KR2587" s="63"/>
      <c r="KV2587" s="1"/>
      <c r="KW2587" s="34"/>
      <c r="KY2587" s="35"/>
      <c r="LA2587" s="36"/>
      <c r="LC2587" s="37"/>
      <c r="LQ2587" s="1"/>
      <c r="LR2587" s="2"/>
      <c r="LT2587" s="7"/>
      <c r="LX2587" s="2"/>
      <c r="LZ2587" s="7"/>
      <c r="MA2587" s="1"/>
      <c r="MB2587" s="2"/>
      <c r="MD2587" s="7"/>
      <c r="MH2587" s="2"/>
      <c r="MJ2587" s="7"/>
      <c r="MK2587" s="1"/>
      <c r="ML2587" s="2"/>
      <c r="MN2587" s="7"/>
      <c r="MR2587" s="2"/>
      <c r="MT2587" s="7"/>
      <c r="MU2587" s="1"/>
      <c r="MW2587" s="34"/>
      <c r="MY2587" s="35"/>
      <c r="NA2587" s="1"/>
      <c r="NB2587" s="2"/>
      <c r="ND2587" s="7"/>
      <c r="NH2587" s="2"/>
      <c r="NJ2587" s="7"/>
      <c r="NK2587" s="1"/>
      <c r="NL2587" s="2"/>
      <c r="NN2587" s="7"/>
      <c r="NR2587" s="2"/>
      <c r="NT2587" s="7"/>
      <c r="NU2587" s="1"/>
      <c r="NV2587" s="2"/>
      <c r="NX2587" s="7"/>
      <c r="OB2587" s="2"/>
      <c r="OD2587" s="7"/>
      <c r="OE2587" s="1"/>
      <c r="OG2587" s="36"/>
      <c r="OI2587" s="37"/>
      <c r="PQ2587" s="52"/>
      <c r="PS2587" s="53"/>
      <c r="RC2587" s="1"/>
      <c r="RD2587" s="2"/>
      <c r="RF2587" s="7"/>
      <c r="RJ2587" s="2"/>
      <c r="RL2587" s="7"/>
      <c r="RM2587" s="1"/>
      <c r="RN2587" s="2"/>
      <c r="RP2587" s="7"/>
      <c r="RT2587" s="2"/>
      <c r="RV2587" s="7"/>
      <c r="RW2587" s="1"/>
      <c r="RX2587" s="2"/>
      <c r="RZ2587" s="7"/>
      <c r="SD2587" s="2"/>
      <c r="SF2587" s="7"/>
      <c r="SG2587" s="1"/>
      <c r="SI2587" s="34"/>
      <c r="SK2587" s="35"/>
      <c r="SM2587" s="1"/>
      <c r="SN2587" s="2"/>
      <c r="SP2587" s="7"/>
      <c r="ST2587" s="2"/>
      <c r="SV2587" s="7"/>
      <c r="SW2587" s="1"/>
      <c r="SX2587" s="2"/>
      <c r="SZ2587" s="7"/>
      <c r="TD2587" s="2"/>
      <c r="TF2587" s="7"/>
      <c r="TG2587" s="1"/>
      <c r="TH2587" s="2"/>
      <c r="TJ2587" s="7"/>
      <c r="TN2587" s="2"/>
      <c r="TP2587" s="7"/>
      <c r="TQ2587" s="1"/>
      <c r="TS2587" s="36"/>
      <c r="TU2587" s="37"/>
      <c r="VC2587" s="52"/>
      <c r="VE2587" s="53"/>
      <c r="VF2587" s="1"/>
      <c r="VT2587" s="1"/>
    </row>
    <row r="2588" spans="14:592" ht="15" thickBot="1" x14ac:dyDescent="0.35"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34"/>
      <c r="EB2588" s="1"/>
      <c r="EC2588" s="1"/>
      <c r="ED2588" s="1"/>
      <c r="EE2588" s="1"/>
      <c r="EF2588" s="1"/>
      <c r="EG2588" s="1"/>
      <c r="EH2588" s="1"/>
      <c r="EI2588" s="35"/>
      <c r="EJ2588" s="1"/>
      <c r="EK2588" s="1"/>
      <c r="EL2588" s="1"/>
      <c r="EM2588" s="1"/>
      <c r="EN2588" s="1"/>
      <c r="EO2588" s="1"/>
      <c r="EP2588" s="1"/>
      <c r="EQ2588" s="1"/>
      <c r="ER2588" s="1"/>
      <c r="ES2588" s="1"/>
      <c r="ET2588" s="1"/>
      <c r="EU2588" s="36"/>
      <c r="EV2588" s="1"/>
      <c r="EW2588" s="1"/>
      <c r="EX2588" s="1"/>
      <c r="EY2588" s="1"/>
      <c r="EZ2588" s="1"/>
      <c r="FA2588" s="1"/>
      <c r="FB2588" s="1"/>
      <c r="FC2588" s="37"/>
      <c r="FD2588" s="1"/>
      <c r="FE2588" s="1"/>
      <c r="FF2588" s="1"/>
      <c r="FG2588" s="1"/>
      <c r="FH2588" s="1"/>
      <c r="FI2588" s="1"/>
      <c r="FJ2588" s="1"/>
      <c r="FK2588" s="1"/>
      <c r="FL2588" s="1"/>
      <c r="FM2588" s="1"/>
      <c r="FN2588" s="1"/>
      <c r="FO2588" s="52"/>
      <c r="FP2588" s="1"/>
      <c r="FQ2588" s="1"/>
      <c r="FR2588" s="1"/>
      <c r="FS2588" s="1"/>
      <c r="FT2588" s="1"/>
      <c r="FU2588" s="1"/>
      <c r="FV2588" s="1"/>
      <c r="FW2588" s="53"/>
      <c r="FX2588" s="1"/>
      <c r="FY2588" s="1"/>
      <c r="FZ2588" s="1"/>
      <c r="GA2588" s="1"/>
      <c r="GB2588" s="1"/>
      <c r="GC2588" s="1"/>
      <c r="GD2588" s="1"/>
      <c r="GE2588" s="1"/>
      <c r="GF2588" s="1"/>
      <c r="GG2588" s="1"/>
      <c r="GH2588" s="1"/>
      <c r="GI2588" s="1"/>
      <c r="GJ2588" s="1"/>
      <c r="GK2588" s="1"/>
      <c r="GL2588" s="1"/>
      <c r="GM2588" s="1"/>
      <c r="GN2588" s="1"/>
      <c r="GO2588" s="1"/>
      <c r="GP2588" s="1"/>
      <c r="GQ2588" s="1"/>
      <c r="GR2588" s="1"/>
      <c r="GS2588" s="1"/>
      <c r="GT2588" s="1"/>
      <c r="GU2588" s="1"/>
      <c r="GV2588" s="1"/>
      <c r="GW2588" s="1"/>
      <c r="GX2588" s="1"/>
      <c r="GY2588" s="1"/>
      <c r="GZ2588" s="1"/>
      <c r="HA2588" s="1"/>
      <c r="HB2588" s="1"/>
      <c r="HC2588" s="1"/>
      <c r="HD2588" s="1"/>
      <c r="HE2588" s="1"/>
      <c r="HF2588" s="1"/>
      <c r="HG2588" s="1"/>
      <c r="HH2588" s="1"/>
      <c r="HI2588" s="1"/>
      <c r="HJ2588" s="1"/>
      <c r="HK2588" s="1"/>
      <c r="HL2588" s="1"/>
      <c r="HM2588" s="1"/>
      <c r="HN2588" s="1"/>
      <c r="HO2588" s="1"/>
      <c r="HP2588" s="1"/>
      <c r="HQ2588" s="1"/>
      <c r="HR2588" s="1"/>
      <c r="HS2588" s="1"/>
      <c r="HT2588" s="1"/>
      <c r="HU2588" s="1"/>
      <c r="HV2588" s="1"/>
      <c r="HW2588" s="1"/>
      <c r="HX2588" s="1"/>
      <c r="HY2588" s="1"/>
      <c r="HZ2588" s="1"/>
      <c r="IA2588" s="1"/>
      <c r="IB2588" s="1"/>
      <c r="IC2588" s="1"/>
      <c r="ID2588" s="1"/>
      <c r="IE2588" s="1"/>
      <c r="IF2588" s="1"/>
      <c r="IG2588" s="1"/>
      <c r="IH2588" s="1"/>
      <c r="II2588" s="1"/>
      <c r="IJ2588" s="1"/>
      <c r="IK2588" s="1"/>
      <c r="IL2588" s="1"/>
      <c r="IM2588" s="1"/>
      <c r="IN2588" s="1"/>
      <c r="IO2588" s="1"/>
      <c r="IP2588" s="1"/>
      <c r="IQ2588" s="1"/>
      <c r="IR2588" s="1"/>
      <c r="IS2588" s="1"/>
      <c r="IT2588" s="1"/>
      <c r="IU2588" s="1"/>
      <c r="IV2588" s="1"/>
      <c r="IW2588" s="1"/>
      <c r="IX2588" s="1"/>
      <c r="IY2588" s="1"/>
      <c r="IZ2588" s="1"/>
      <c r="JA2588" s="1"/>
      <c r="JB2588" s="1"/>
      <c r="JC2588" s="1"/>
      <c r="JD2588" s="1"/>
      <c r="JE2588" s="1"/>
      <c r="JF2588" s="1"/>
      <c r="JG2588" s="1"/>
      <c r="JH2588" s="1"/>
      <c r="JI2588" s="1"/>
      <c r="JJ2588" s="1"/>
      <c r="JK2588" s="1"/>
      <c r="JL2588" s="1"/>
      <c r="JM2588" s="1"/>
      <c r="JN2588" s="1"/>
      <c r="JO2588" s="1"/>
      <c r="JP2588" s="1"/>
      <c r="JQ2588" s="1"/>
      <c r="JR2588" s="1"/>
      <c r="JS2588" s="1"/>
      <c r="JT2588" s="1"/>
      <c r="JU2588" s="1"/>
      <c r="JV2588" s="1"/>
      <c r="JW2588" s="1"/>
      <c r="JX2588" s="1"/>
      <c r="JY2588" s="1"/>
      <c r="JZ2588" s="1"/>
      <c r="KA2588" s="1"/>
      <c r="KB2588" s="1"/>
      <c r="KC2588" s="1"/>
      <c r="KD2588" s="1"/>
      <c r="KE2588" s="1"/>
      <c r="KF2588" s="1"/>
      <c r="KG2588" s="1"/>
      <c r="KH2588" s="67"/>
      <c r="KJ2588" s="66"/>
      <c r="KL2588" s="65"/>
      <c r="KN2588" s="53"/>
      <c r="KP2588" s="64"/>
      <c r="KR2588" s="63"/>
      <c r="KV2588" s="1"/>
      <c r="KW2588" s="34"/>
      <c r="KY2588" s="35"/>
      <c r="LA2588" s="36"/>
      <c r="LC2588" s="37"/>
      <c r="LQ2588" s="1"/>
      <c r="LR2588" s="2" t="s">
        <v>162</v>
      </c>
      <c r="LT2588" s="7" t="s">
        <v>163</v>
      </c>
      <c r="LX2588" s="2" t="s">
        <v>164</v>
      </c>
      <c r="LZ2588" s="7" t="s">
        <v>165</v>
      </c>
      <c r="MA2588" s="1"/>
      <c r="MB2588" s="2" t="s">
        <v>162</v>
      </c>
      <c r="MD2588" s="7" t="s">
        <v>163</v>
      </c>
      <c r="MH2588" s="2" t="s">
        <v>166</v>
      </c>
      <c r="MJ2588" s="7" t="s">
        <v>167</v>
      </c>
      <c r="MK2588" s="1"/>
      <c r="ML2588" s="2" t="s">
        <v>162</v>
      </c>
      <c r="MN2588" s="7" t="s">
        <v>163</v>
      </c>
      <c r="MR2588" s="2" t="s">
        <v>168</v>
      </c>
      <c r="MT2588" s="7" t="s">
        <v>169</v>
      </c>
      <c r="MU2588" s="1"/>
      <c r="MW2588" s="34"/>
      <c r="MY2588" s="35"/>
      <c r="NA2588" s="1"/>
      <c r="NB2588" s="2" t="s">
        <v>170</v>
      </c>
      <c r="ND2588" s="7" t="s">
        <v>171</v>
      </c>
      <c r="NH2588" s="2" t="s">
        <v>164</v>
      </c>
      <c r="NJ2588" s="7" t="s">
        <v>165</v>
      </c>
      <c r="NK2588" s="1"/>
      <c r="NL2588" s="2" t="s">
        <v>170</v>
      </c>
      <c r="NN2588" s="7" t="s">
        <v>171</v>
      </c>
      <c r="NR2588" s="2" t="s">
        <v>166</v>
      </c>
      <c r="NT2588" s="7" t="s">
        <v>167</v>
      </c>
      <c r="NU2588" s="1"/>
      <c r="NV2588" s="2" t="s">
        <v>170</v>
      </c>
      <c r="NX2588" s="7" t="s">
        <v>171</v>
      </c>
      <c r="OB2588" s="2" t="s">
        <v>168</v>
      </c>
      <c r="OD2588" s="7" t="s">
        <v>169</v>
      </c>
      <c r="OE2588" s="1"/>
      <c r="OG2588" s="36"/>
      <c r="OI2588" s="37"/>
      <c r="PQ2588" s="52"/>
      <c r="PS2588" s="53"/>
      <c r="PW2588" s="1"/>
      <c r="RC2588" s="1"/>
      <c r="RD2588" s="2" t="s">
        <v>162</v>
      </c>
      <c r="RF2588" s="7" t="s">
        <v>163</v>
      </c>
      <c r="RJ2588" s="2" t="s">
        <v>164</v>
      </c>
      <c r="RL2588" s="7" t="s">
        <v>165</v>
      </c>
      <c r="RM2588" s="1"/>
      <c r="RN2588" s="2" t="s">
        <v>162</v>
      </c>
      <c r="RP2588" s="7" t="s">
        <v>163</v>
      </c>
      <c r="RT2588" s="2" t="s">
        <v>166</v>
      </c>
      <c r="RV2588" s="7" t="s">
        <v>167</v>
      </c>
      <c r="RW2588" s="1"/>
      <c r="RX2588" s="2" t="s">
        <v>162</v>
      </c>
      <c r="RZ2588" s="7" t="s">
        <v>163</v>
      </c>
      <c r="SD2588" s="2" t="s">
        <v>168</v>
      </c>
      <c r="SF2588" s="7" t="s">
        <v>169</v>
      </c>
      <c r="SG2588" s="1"/>
      <c r="SI2588" s="34"/>
      <c r="SK2588" s="35"/>
      <c r="SM2588" s="1"/>
      <c r="SN2588" s="2" t="s">
        <v>170</v>
      </c>
      <c r="SP2588" s="7" t="s">
        <v>171</v>
      </c>
      <c r="ST2588" s="2" t="s">
        <v>164</v>
      </c>
      <c r="SV2588" s="7" t="s">
        <v>165</v>
      </c>
      <c r="SW2588" s="1"/>
      <c r="SX2588" s="2" t="s">
        <v>170</v>
      </c>
      <c r="SZ2588" s="7" t="s">
        <v>171</v>
      </c>
      <c r="TD2588" s="2" t="s">
        <v>166</v>
      </c>
      <c r="TF2588" s="7" t="s">
        <v>167</v>
      </c>
      <c r="TG2588" s="1"/>
      <c r="TH2588" s="2" t="s">
        <v>170</v>
      </c>
      <c r="TJ2588" s="7" t="s">
        <v>171</v>
      </c>
      <c r="TN2588" s="2" t="s">
        <v>168</v>
      </c>
      <c r="TP2588" s="7" t="s">
        <v>169</v>
      </c>
      <c r="TQ2588" s="1"/>
      <c r="TS2588" s="36"/>
      <c r="TU2588" s="37"/>
      <c r="VC2588" s="52"/>
      <c r="VE2588" s="53"/>
      <c r="VF2588" s="1"/>
      <c r="VT2588" s="1"/>
    </row>
    <row r="2589" spans="14:592" x14ac:dyDescent="0.3">
      <c r="N2589" s="1"/>
      <c r="O2589" s="127" t="s">
        <v>249</v>
      </c>
      <c r="P2589" s="127"/>
      <c r="Q2589" s="127"/>
      <c r="R2589" s="127"/>
      <c r="S2589" s="127"/>
      <c r="T2589" s="127"/>
      <c r="U2589" s="127"/>
      <c r="V2589" s="127"/>
      <c r="W2589" s="127"/>
      <c r="X2589" s="127"/>
      <c r="Y2589" s="127"/>
      <c r="Z2589" s="127"/>
      <c r="AA2589" s="127"/>
      <c r="AB2589" s="127"/>
      <c r="AC2589" s="127"/>
      <c r="AD2589" s="127"/>
      <c r="AE2589" s="127"/>
      <c r="AF2589" s="127"/>
      <c r="AG2589" s="127"/>
      <c r="AH2589" s="127"/>
      <c r="AI2589" s="127"/>
      <c r="AJ2589" s="127"/>
      <c r="AK2589" s="127"/>
      <c r="AL2589" s="127"/>
      <c r="AM2589" s="127"/>
      <c r="AN2589" s="127"/>
      <c r="AO2589" s="1"/>
      <c r="EA2589" s="34"/>
      <c r="EI2589" s="35"/>
      <c r="EU2589" s="36"/>
      <c r="FC2589" s="37"/>
      <c r="FO2589" s="52"/>
      <c r="FW2589" s="53"/>
      <c r="KG2589" s="1"/>
      <c r="KH2589" s="67"/>
      <c r="KJ2589" s="66"/>
      <c r="KL2589" s="65"/>
      <c r="KN2589" s="53"/>
      <c r="KP2589" s="64"/>
      <c r="KR2589" s="63"/>
      <c r="KV2589" s="1"/>
      <c r="KW2589" s="34"/>
      <c r="KY2589" s="35"/>
      <c r="LA2589" s="36"/>
      <c r="LC2589" s="37"/>
      <c r="LQ2589" s="1"/>
      <c r="LR2589" s="4">
        <f t="array" ref="LR2589:LR2592">LU2661:LU2664</f>
        <v>-3.8968297280103044</v>
      </c>
      <c r="LT2589" s="8">
        <f t="array" ref="LT2589:LT2592">LW2580*LX2589:LX2592</f>
        <v>-9.3408088719540182E-8</v>
      </c>
      <c r="LX2589" s="4">
        <f t="array" ref="LX2589:LX2592">ME2661:ME2664</f>
        <v>0.76992369785935288</v>
      </c>
      <c r="LZ2589" s="8">
        <f t="array" ref="LZ2589:LZ2592">LW2580*LR2589:LR2592</f>
        <v>4.7276816906786734E-7</v>
      </c>
      <c r="MA2589" s="1"/>
      <c r="MB2589" s="4">
        <f t="array" ref="MB2589:MB2592">LR2589:LR2592</f>
        <v>-3.8968297280103044</v>
      </c>
      <c r="MD2589" s="8">
        <f t="array" ref="MD2589:MD2592">MG2580*MH2589:MH2592</f>
        <v>8.0220461230513456E-8</v>
      </c>
      <c r="MH2589" s="4">
        <f t="array" ref="MH2589:MH2592">NO2661:NO2664</f>
        <v>0.77820621189659811</v>
      </c>
      <c r="MJ2589" s="8">
        <f t="array" ref="MJ2589:MJ2592">MG2580*MB2589:MB2592</f>
        <v>-4.0170005499686179E-7</v>
      </c>
      <c r="MK2589" s="1"/>
      <c r="ML2589" s="4">
        <f t="array" ref="ML2589:ML2592">LR2589:LR2592</f>
        <v>-3.8968297280103044</v>
      </c>
      <c r="MN2589" s="8">
        <f t="array" ref="MN2589:MN2592">MQ2580*MR2589:MR2592</f>
        <v>1.41346281869781E-8</v>
      </c>
      <c r="MR2589" s="4">
        <f t="array" ref="MR2589:MR2592">OY2661:OY2664</f>
        <v>0.77503448675116504</v>
      </c>
      <c r="MT2589" s="8">
        <f t="array" ref="MT2589:MT2592">MQ2580*ML2589:ML2592</f>
        <v>-7.106811407099731E-8</v>
      </c>
      <c r="MU2589" s="1"/>
      <c r="MW2589" s="34"/>
      <c r="MY2589" s="35"/>
      <c r="NA2589" s="1"/>
      <c r="NB2589" s="4">
        <f t="array" ref="NB2589:NB2592">NE2661:NE2664</f>
        <v>-3.8185952586182412</v>
      </c>
      <c r="ND2589" s="8">
        <f t="array" ref="ND2589:ND2592">NG2580*NH2589:NH2592</f>
        <v>2.6022919719611116E-8</v>
      </c>
      <c r="NH2589" s="4">
        <f t="array" ref="NH2589:NH2592">LX2589:LX2592</f>
        <v>0.76992369785935288</v>
      </c>
      <c r="NJ2589" s="8">
        <f t="array" ref="NJ2589:NJ2592">NG2580*NB2589:NB2592</f>
        <v>-1.2906603359916701E-7</v>
      </c>
      <c r="NK2589" s="1"/>
      <c r="NL2589" s="4">
        <f t="array" ref="NL2589:NL2592">NB2589:NB2592</f>
        <v>-3.8185952586182412</v>
      </c>
      <c r="NN2589" s="8">
        <f t="array" ref="NN2589:NN2592">NQ2580*NR2589:NR2592</f>
        <v>-2.235928485086861E-8</v>
      </c>
      <c r="NR2589" s="4">
        <f t="array" ref="NR2589:NR2592">MH2589:MH2592</f>
        <v>0.77820621189659811</v>
      </c>
      <c r="NT2589" s="8">
        <f t="array" ref="NT2589:NT2592">NQ2580*NL2589:NL2592</f>
        <v>1.0971521148557255E-7</v>
      </c>
      <c r="NU2589" s="1"/>
      <c r="NV2589" s="4">
        <f t="array" ref="NV2589:NV2592">NL2589:NL2592</f>
        <v>-3.8185952586182412</v>
      </c>
      <c r="NX2589" s="8">
        <f t="array" ref="NX2589:NX2592">OA2580*OB2589:OB2592</f>
        <v>-3.927505658310524E-9</v>
      </c>
      <c r="OB2589" s="4">
        <f t="array" ref="OB2589:OB2592">MR2589:MR2592</f>
        <v>0.77503448675116504</v>
      </c>
      <c r="OD2589" s="8">
        <f t="array" ref="OD2589:OD2592">OA2580*NV2589:NV2592</f>
        <v>1.9350822113592014E-8</v>
      </c>
      <c r="OE2589" s="1"/>
      <c r="OG2589" s="36"/>
      <c r="OI2589" s="37"/>
      <c r="PQ2589" s="52"/>
      <c r="PS2589" s="53"/>
      <c r="RC2589" s="1"/>
      <c r="RD2589" s="4">
        <f t="array" ref="RD2589:RD2592">RG2661:RG2664</f>
        <v>-1.0451014330435378</v>
      </c>
      <c r="RF2589" s="8">
        <f t="array" ref="RF2589:RF2592">RI2580*RJ2589:RJ2592</f>
        <v>-1.2261996290577909E-7</v>
      </c>
      <c r="RJ2589" s="4">
        <f t="array" ref="RJ2589:RJ2592">RQ2661:RQ2664</f>
        <v>-1.1156441919337401</v>
      </c>
      <c r="RL2589" s="8">
        <f t="array" ref="RL2589:RL2592">RI2580*RD2589:RD2592</f>
        <v>-1.1486663927363162E-7</v>
      </c>
      <c r="RM2589" s="1"/>
      <c r="RN2589" s="4">
        <f t="array" ref="RN2589:RN2592">RD2589:RD2592</f>
        <v>-1.0451014330435378</v>
      </c>
      <c r="RP2589" s="8">
        <f t="array" ref="RP2589:RP2592">RS2580*RT2589:RT2592</f>
        <v>1.0420124496283295E-7</v>
      </c>
      <c r="RT2589" s="4">
        <f t="array" ref="RT2589:RT2592">TA2661:TA2664</f>
        <v>-1.11156526975835</v>
      </c>
      <c r="RV2589" s="8">
        <f t="array" ref="RV2589:RV2592">RS2580*RN2589:RN2592</f>
        <v>9.797073855973573E-8</v>
      </c>
      <c r="RW2589" s="1"/>
      <c r="RX2589" s="4">
        <f t="array" ref="RX2589:RX2592">RD2589:RD2592</f>
        <v>-1.0451014330435378</v>
      </c>
      <c r="RZ2589" s="8">
        <f t="array" ref="RZ2589:RZ2592">SC2580*SD2589:SD2592</f>
        <v>1.7995730136851511E-8</v>
      </c>
      <c r="SD2589" s="4">
        <f t="array" ref="SD2589:SD2592">UK2661:UK2664</f>
        <v>-1.11313173965448</v>
      </c>
      <c r="SF2589" s="8">
        <f t="array" ref="SF2589:SF2592">SC2580*RX2589:RX2592</f>
        <v>1.6895900713895884E-8</v>
      </c>
      <c r="SG2589" s="1"/>
      <c r="SI2589" s="34"/>
      <c r="SK2589" s="35"/>
      <c r="SM2589" s="1"/>
      <c r="SN2589" s="4">
        <f t="array" ref="SN2589:SN2592">SQ2661:SQ2664</f>
        <v>-1.820115019272361</v>
      </c>
      <c r="SP2589" s="8">
        <f t="array" ref="SP2589:SP2592">SS2580*ST2589:ST2592</f>
        <v>2.2799996532774451E-8</v>
      </c>
      <c r="ST2589" s="4">
        <f t="array" ref="ST2589:ST2592">RJ2589:RJ2592</f>
        <v>-1.1156441919337401</v>
      </c>
      <c r="SV2589" s="8">
        <f t="array" ref="SV2589:SV2592">SS2580*SN2589:SN2592</f>
        <v>3.7196999212384375E-8</v>
      </c>
      <c r="SW2589" s="1"/>
      <c r="SX2589" s="4">
        <f t="array" ref="SX2589:SX2592">SN2589:SN2592</f>
        <v>-1.820115019272361</v>
      </c>
      <c r="SZ2589" s="8">
        <f t="array" ref="SZ2589:SZ2592">TC2580*TD2589:TD2592</f>
        <v>-1.9382879978855643E-8</v>
      </c>
      <c r="TD2589" s="4">
        <f t="array" ref="TD2589:TD2592">RT2589:RT2592</f>
        <v>-1.11156526975835</v>
      </c>
      <c r="TF2589" s="8">
        <f t="array" ref="TF2589:TF2592">TC2580*SX2589:SX2592</f>
        <v>-3.1738191113094271E-8</v>
      </c>
      <c r="TG2589" s="1"/>
      <c r="TH2589" s="4">
        <f t="array" ref="TH2589:TH2592">SX2589:SX2592</f>
        <v>-1.820115019272361</v>
      </c>
      <c r="TJ2589" s="8">
        <f t="array" ref="TJ2589:TJ2592">TM2580*TN2589:TN2592</f>
        <v>-3.3384552578630567E-9</v>
      </c>
      <c r="TN2589" s="4">
        <f t="array" ref="TN2589:TN2592">SD2589:SD2592</f>
        <v>-1.11313173965448</v>
      </c>
      <c r="TP2589" s="8">
        <f t="array" ref="TP2589:TP2592">TM2580*TH2589:TH2592</f>
        <v>-5.458808099292416E-9</v>
      </c>
      <c r="TQ2589" s="1"/>
      <c r="TS2589" s="36"/>
      <c r="TU2589" s="37"/>
      <c r="VC2589" s="52"/>
      <c r="VE2589" s="53"/>
      <c r="VF2589" s="1"/>
      <c r="VT2589" s="1"/>
    </row>
    <row r="2590" spans="14:592" x14ac:dyDescent="0.3">
      <c r="N2590" s="1"/>
      <c r="O2590" s="127"/>
      <c r="P2590" s="127"/>
      <c r="Q2590" s="127"/>
      <c r="R2590" s="127"/>
      <c r="S2590" s="127"/>
      <c r="T2590" s="127"/>
      <c r="U2590" s="127"/>
      <c r="V2590" s="127"/>
      <c r="W2590" s="127"/>
      <c r="X2590" s="127"/>
      <c r="Y2590" s="127"/>
      <c r="Z2590" s="127"/>
      <c r="AA2590" s="127"/>
      <c r="AB2590" s="127"/>
      <c r="AC2590" s="127"/>
      <c r="AD2590" s="127"/>
      <c r="AE2590" s="127"/>
      <c r="AF2590" s="127"/>
      <c r="AG2590" s="127"/>
      <c r="AH2590" s="127"/>
      <c r="AI2590" s="127"/>
      <c r="AJ2590" s="127"/>
      <c r="AK2590" s="127"/>
      <c r="AL2590" s="127"/>
      <c r="AM2590" s="127"/>
      <c r="AN2590" s="127"/>
      <c r="AO2590" s="1"/>
      <c r="EA2590" s="34"/>
      <c r="EI2590" s="35"/>
      <c r="EU2590" s="36"/>
      <c r="FC2590" s="37"/>
      <c r="FO2590" s="52"/>
      <c r="FW2590" s="53"/>
      <c r="KG2590" s="1"/>
      <c r="KH2590" s="67"/>
      <c r="KJ2590" s="66"/>
      <c r="KL2590" s="65"/>
      <c r="KN2590" s="53"/>
      <c r="KP2590" s="64"/>
      <c r="KR2590" s="63"/>
      <c r="KV2590" s="1"/>
      <c r="KW2590" s="34"/>
      <c r="KY2590" s="35"/>
      <c r="LA2590" s="36"/>
      <c r="LC2590" s="37"/>
      <c r="LQ2590" s="1"/>
      <c r="LR2590" s="5">
        <v>-0.56784323845994411</v>
      </c>
      <c r="LT2590" s="9">
        <v>2.0117696319914895E-8</v>
      </c>
      <c r="LX2590" s="5">
        <v>-0.16582173295020203</v>
      </c>
      <c r="LZ2590" s="9">
        <v>6.8891439170309641E-8</v>
      </c>
      <c r="MA2590" s="1"/>
      <c r="MB2590" s="5">
        <v>-0.56784323845994411</v>
      </c>
      <c r="MD2590" s="9">
        <v>-1.7668946597704157E-8</v>
      </c>
      <c r="MH2590" s="5">
        <v>-0.17140370161288127</v>
      </c>
      <c r="MJ2590" s="9">
        <v>-5.8535444461265533E-8</v>
      </c>
      <c r="MK2590" s="1"/>
      <c r="ML2590" s="5">
        <v>-0.56784323845994411</v>
      </c>
      <c r="MN2590" s="9">
        <v>-3.0869603844252321E-9</v>
      </c>
      <c r="MR2590" s="5">
        <v>-0.16926520637934739</v>
      </c>
      <c r="MT2590" s="9">
        <v>-1.0355994709042911E-8</v>
      </c>
      <c r="MU2590" s="1"/>
      <c r="MW2590" s="34"/>
      <c r="MY2590" s="35"/>
      <c r="NA2590" s="1"/>
      <c r="NB2590" s="5">
        <v>-7.4048594794386635E-2</v>
      </c>
      <c r="ND2590" s="9">
        <v>-5.6046666134936666E-9</v>
      </c>
      <c r="NH2590" s="5">
        <v>-0.16582173295020203</v>
      </c>
      <c r="NJ2590" s="9">
        <v>-2.5027942938266952E-9</v>
      </c>
      <c r="NK2590" s="1"/>
      <c r="NL2590" s="5">
        <v>-7.4048594794386635E-2</v>
      </c>
      <c r="NN2590" s="9">
        <v>4.9247411936168504E-9</v>
      </c>
      <c r="NR2590" s="5">
        <v>-0.17140370161288127</v>
      </c>
      <c r="NT2590" s="9">
        <v>2.1275512820427478E-9</v>
      </c>
      <c r="NU2590" s="1"/>
      <c r="NV2590" s="5">
        <v>-7.4048594794386635E-2</v>
      </c>
      <c r="NX2590" s="9">
        <v>8.5775545111120325E-10</v>
      </c>
      <c r="OB2590" s="5">
        <v>-0.16926520637934739</v>
      </c>
      <c r="OD2590" s="9">
        <v>3.7524301178390056E-10</v>
      </c>
      <c r="OE2590" s="1"/>
      <c r="OG2590" s="36"/>
      <c r="OI2590" s="37"/>
      <c r="PQ2590" s="52"/>
      <c r="PS2590" s="53"/>
      <c r="PW2590" s="1"/>
      <c r="RC2590" s="1"/>
      <c r="RD2590" s="5">
        <v>-0.77571424955486168</v>
      </c>
      <c r="RF2590" s="9">
        <v>2.530538293430256E-8</v>
      </c>
      <c r="RJ2590" s="5">
        <v>0.23023823222819839</v>
      </c>
      <c r="RL2590" s="9">
        <v>-8.5258412308886572E-8</v>
      </c>
      <c r="RM2590" s="1"/>
      <c r="RN2590" s="5">
        <v>-0.77571424955486168</v>
      </c>
      <c r="RP2590" s="9">
        <v>-2.2706720170224145E-8</v>
      </c>
      <c r="RT2590" s="5">
        <v>0.24222360817613364</v>
      </c>
      <c r="RV2590" s="9">
        <v>7.2717628679239403E-8</v>
      </c>
      <c r="RW2590" s="1"/>
      <c r="RX2590" s="5">
        <v>-0.77571424955486168</v>
      </c>
      <c r="RZ2590" s="9">
        <v>-3.8418910138936562E-9</v>
      </c>
      <c r="SD2590" s="5">
        <v>0.23764141801064875</v>
      </c>
      <c r="SF2590" s="9">
        <v>1.2540783629647171E-8</v>
      </c>
      <c r="SG2590" s="1"/>
      <c r="SI2590" s="34"/>
      <c r="SK2590" s="35"/>
      <c r="SM2590" s="1"/>
      <c r="SN2590" s="5">
        <v>-0.59023810768594354</v>
      </c>
      <c r="SP2590" s="9">
        <v>-4.7052912877323656E-9</v>
      </c>
      <c r="ST2590" s="5">
        <v>0.23023823222819839</v>
      </c>
      <c r="SV2590" s="9">
        <v>1.2062471983496081E-8</v>
      </c>
      <c r="SW2590" s="1"/>
      <c r="SX2590" s="5">
        <v>-0.59023810768594354</v>
      </c>
      <c r="SZ2590" s="9">
        <v>4.2237655790955288E-9</v>
      </c>
      <c r="TD2590" s="5">
        <v>0.24222360817613364</v>
      </c>
      <c r="TF2590" s="9">
        <v>-1.0292256074814788E-8</v>
      </c>
      <c r="TG2590" s="1"/>
      <c r="TH2590" s="5">
        <v>-0.59023810768594354</v>
      </c>
      <c r="TJ2590" s="9">
        <v>7.1272358264615028E-10</v>
      </c>
      <c r="TN2590" s="5">
        <v>0.23764141801064875</v>
      </c>
      <c r="TP2590" s="9">
        <v>-1.7702159086820435E-9</v>
      </c>
      <c r="TQ2590" s="1"/>
      <c r="TS2590" s="36"/>
      <c r="TU2590" s="37"/>
      <c r="VC2590" s="52"/>
      <c r="VE2590" s="53"/>
      <c r="VF2590" s="1"/>
      <c r="VT2590" s="1"/>
    </row>
    <row r="2591" spans="14:592" x14ac:dyDescent="0.3">
      <c r="N2591" s="1"/>
      <c r="O2591" s="127"/>
      <c r="P2591" s="127"/>
      <c r="Q2591" s="127"/>
      <c r="R2591" s="127"/>
      <c r="S2591" s="127"/>
      <c r="T2591" s="127"/>
      <c r="U2591" s="127"/>
      <c r="V2591" s="127"/>
      <c r="W2591" s="127"/>
      <c r="X2591" s="127"/>
      <c r="Y2591" s="127"/>
      <c r="Z2591" s="127"/>
      <c r="AA2591" s="127"/>
      <c r="AB2591" s="127"/>
      <c r="AC2591" s="127"/>
      <c r="AD2591" s="127"/>
      <c r="AE2591" s="127"/>
      <c r="AF2591" s="127"/>
      <c r="AG2591" s="127"/>
      <c r="AH2591" s="127"/>
      <c r="AI2591" s="127"/>
      <c r="AJ2591" s="127"/>
      <c r="AK2591" s="127"/>
      <c r="AL2591" s="127"/>
      <c r="AM2591" s="127"/>
      <c r="AN2591" s="127"/>
      <c r="AO2591" s="1"/>
      <c r="EA2591" s="34"/>
      <c r="EI2591" s="35"/>
      <c r="EU2591" s="36"/>
      <c r="FC2591" s="37"/>
      <c r="FO2591" s="52"/>
      <c r="FW2591" s="53"/>
      <c r="KG2591" s="1"/>
      <c r="KH2591" s="67"/>
      <c r="KJ2591" s="66"/>
      <c r="KL2591" s="65"/>
      <c r="KN2591" s="53"/>
      <c r="KP2591" s="64"/>
      <c r="KR2591" s="63"/>
      <c r="KV2591" s="1"/>
      <c r="KW2591" s="34"/>
      <c r="KY2591" s="35"/>
      <c r="LA2591" s="36"/>
      <c r="LC2591" s="37"/>
      <c r="LQ2591" s="1"/>
      <c r="LR2591" s="5">
        <v>-0.67631264120319778</v>
      </c>
      <c r="LT2591" s="9">
        <v>-2.2302519242605708E-7</v>
      </c>
      <c r="LX2591" s="5">
        <v>1.8383031193800974</v>
      </c>
      <c r="LZ2591" s="9">
        <v>8.2051080343801935E-8</v>
      </c>
      <c r="MA2591" s="1"/>
      <c r="MB2591" s="5">
        <v>-0.67631264120319778</v>
      </c>
      <c r="MD2591" s="9">
        <v>1.9057940141941252E-7</v>
      </c>
      <c r="MH2591" s="5">
        <v>1.8487811185472152</v>
      </c>
      <c r="MJ2591" s="9">
        <v>-6.9716883756456247E-8</v>
      </c>
      <c r="MK2591" s="1"/>
      <c r="ML2591" s="5">
        <v>-0.67631264120319778</v>
      </c>
      <c r="MN2591" s="9">
        <v>3.3643924094198199E-8</v>
      </c>
      <c r="MR2591" s="5">
        <v>1.8447744855902557</v>
      </c>
      <c r="MT2591" s="9">
        <v>-1.2334196587344255E-8</v>
      </c>
      <c r="MU2591" s="1"/>
      <c r="MW2591" s="34"/>
      <c r="MY2591" s="35"/>
      <c r="NA2591" s="1"/>
      <c r="NB2591" s="5">
        <v>-0.89405566052484664</v>
      </c>
      <c r="ND2591" s="9">
        <v>6.2133448585807591E-8</v>
      </c>
      <c r="NH2591" s="5">
        <v>1.8383031193800974</v>
      </c>
      <c r="NJ2591" s="9">
        <v>-3.0218499240105369E-8</v>
      </c>
      <c r="NK2591" s="1"/>
      <c r="NL2591" s="5">
        <v>-0.89405566052484664</v>
      </c>
      <c r="NN2591" s="9">
        <v>-5.3118855933775643E-8</v>
      </c>
      <c r="NR2591" s="5">
        <v>1.8487811185472152</v>
      </c>
      <c r="NT2591" s="9">
        <v>2.5687850958535789E-8</v>
      </c>
      <c r="NU2591" s="1"/>
      <c r="NV2591" s="5">
        <v>-0.89405566052484664</v>
      </c>
      <c r="NX2591" s="9">
        <v>-9.3484384944393242E-9</v>
      </c>
      <c r="OB2591" s="5">
        <v>1.8447744855902557</v>
      </c>
      <c r="OD2591" s="9">
        <v>4.5306482815690136E-9</v>
      </c>
      <c r="OE2591" s="1"/>
      <c r="OG2591" s="36"/>
      <c r="OI2591" s="37"/>
      <c r="PQ2591" s="52"/>
      <c r="PS2591" s="53"/>
      <c r="RC2591" s="1"/>
      <c r="RD2591" s="5">
        <v>-1.1719550912103203</v>
      </c>
      <c r="RF2591" s="9">
        <v>-1.1169328551299031E-7</v>
      </c>
      <c r="RJ2591" s="5">
        <v>-1.0162290242765333</v>
      </c>
      <c r="RL2591" s="9">
        <v>-1.2880906910147146E-7</v>
      </c>
      <c r="RM2591" s="1"/>
      <c r="RN2591" s="5">
        <v>-1.1719550912103203</v>
      </c>
      <c r="RP2591" s="9">
        <v>9.5046076389147133E-8</v>
      </c>
      <c r="RT2591" s="5">
        <v>-1.0139026417453922</v>
      </c>
      <c r="RV2591" s="9">
        <v>1.0986235614503686E-7</v>
      </c>
      <c r="RW2591" s="1"/>
      <c r="RX2591" s="5">
        <v>-1.1719550912103203</v>
      </c>
      <c r="RZ2591" s="9">
        <v>1.6405844049654767E-8</v>
      </c>
      <c r="SD2591" s="5">
        <v>-1.0147888187151577</v>
      </c>
      <c r="SF2591" s="9">
        <v>1.8946712956434599E-8</v>
      </c>
      <c r="SG2591" s="1"/>
      <c r="SI2591" s="34"/>
      <c r="SK2591" s="35"/>
      <c r="SM2591" s="1"/>
      <c r="SN2591" s="5">
        <v>-1.2007944671902087</v>
      </c>
      <c r="SP2591" s="9">
        <v>2.0768286517809279E-8</v>
      </c>
      <c r="ST2591" s="5">
        <v>-1.0162290242765333</v>
      </c>
      <c r="SV2591" s="9">
        <v>2.4540180360780771E-8</v>
      </c>
      <c r="SW2591" s="1"/>
      <c r="SX2591" s="5">
        <v>-1.2007944671902087</v>
      </c>
      <c r="SZ2591" s="9">
        <v>-1.7679891365684676E-8</v>
      </c>
      <c r="TD2591" s="5">
        <v>-1.0139026417453922</v>
      </c>
      <c r="TF2591" s="9">
        <v>-2.093881094529122E-8</v>
      </c>
      <c r="TG2591" s="1"/>
      <c r="TH2591" s="5">
        <v>-1.2007944671902087</v>
      </c>
      <c r="TJ2591" s="9">
        <v>-3.0435095386929239E-9</v>
      </c>
      <c r="TN2591" s="5">
        <v>-1.0147888187151577</v>
      </c>
      <c r="TP2591" s="9">
        <v>-3.6013694154910764E-9</v>
      </c>
      <c r="TQ2591" s="1"/>
      <c r="TS2591" s="36"/>
      <c r="TU2591" s="37"/>
      <c r="VC2591" s="52"/>
      <c r="VE2591" s="53"/>
      <c r="VF2591" s="1"/>
      <c r="VT2591" s="1"/>
    </row>
    <row r="2592" spans="14:592" ht="15" thickBot="1" x14ac:dyDescent="0.35">
      <c r="N2592" s="1"/>
      <c r="O2592" s="127"/>
      <c r="P2592" s="127"/>
      <c r="Q2592" s="127"/>
      <c r="R2592" s="127"/>
      <c r="S2592" s="127"/>
      <c r="T2592" s="127"/>
      <c r="U2592" s="127"/>
      <c r="V2592" s="127"/>
      <c r="W2592" s="127"/>
      <c r="X2592" s="127"/>
      <c r="Y2592" s="127"/>
      <c r="Z2592" s="127"/>
      <c r="AA2592" s="127"/>
      <c r="AB2592" s="127"/>
      <c r="AC2592" s="127"/>
      <c r="AD2592" s="127"/>
      <c r="AE2592" s="127"/>
      <c r="AF2592" s="127"/>
      <c r="AG2592" s="127"/>
      <c r="AH2592" s="127"/>
      <c r="AI2592" s="127"/>
      <c r="AJ2592" s="127"/>
      <c r="AK2592" s="127"/>
      <c r="AL2592" s="127"/>
      <c r="AM2592" s="127"/>
      <c r="AN2592" s="127"/>
      <c r="AO2592" s="1"/>
      <c r="EA2592" s="34"/>
      <c r="EI2592" s="35"/>
      <c r="EU2592" s="36"/>
      <c r="FC2592" s="37"/>
      <c r="FO2592" s="52"/>
      <c r="FW2592" s="53"/>
      <c r="KG2592" s="1"/>
      <c r="KH2592" s="67"/>
      <c r="KJ2592" s="66"/>
      <c r="KL2592" s="65"/>
      <c r="KN2592" s="53"/>
      <c r="KP2592" s="64"/>
      <c r="KR2592" s="63"/>
      <c r="KV2592" s="1"/>
      <c r="KW2592" s="34"/>
      <c r="KY2592" s="35"/>
      <c r="LA2592" s="36"/>
      <c r="LC2592" s="37"/>
      <c r="LQ2592" s="1"/>
      <c r="LR2592" s="6">
        <v>0.68822927658758704</v>
      </c>
      <c r="LT2592" s="10">
        <v>-3.1129190953438074E-8</v>
      </c>
      <c r="LX2592" s="6">
        <v>0.25658486474552222</v>
      </c>
      <c r="LZ2592" s="10">
        <v>-8.349682118580779E-8</v>
      </c>
      <c r="MA2592" s="1"/>
      <c r="MB2592" s="6">
        <v>0.68822927658758704</v>
      </c>
      <c r="MD2592" s="10">
        <v>2.5544988714798108E-8</v>
      </c>
      <c r="MH2592" s="6">
        <v>0.24780796065932997</v>
      </c>
      <c r="MJ2592" s="10">
        <v>7.0945295933380097E-8</v>
      </c>
      <c r="MK2592" s="1"/>
      <c r="ML2592" s="6">
        <v>0.68822927658758704</v>
      </c>
      <c r="MN2592" s="10">
        <v>4.5806914276725588E-9</v>
      </c>
      <c r="MR2592" s="6">
        <v>0.25116994820439442</v>
      </c>
      <c r="MT2592" s="10">
        <v>1.2551525252426235E-8</v>
      </c>
      <c r="MU2592" s="1"/>
      <c r="MW2592" s="34"/>
      <c r="MY2592" s="35"/>
      <c r="NA2592" s="1"/>
      <c r="NB2592" s="6">
        <v>-0.1647221293566733</v>
      </c>
      <c r="ND2592" s="10">
        <v>8.6724013757526268E-9</v>
      </c>
      <c r="NH2592" s="6">
        <v>0.25658486474552222</v>
      </c>
      <c r="NJ2592" s="10">
        <v>-5.5675007279424716E-9</v>
      </c>
      <c r="NK2592" s="1"/>
      <c r="NL2592" s="6">
        <v>-0.1647221293566733</v>
      </c>
      <c r="NN2592" s="10">
        <v>-7.1199750091830677E-9</v>
      </c>
      <c r="NR2592" s="6">
        <v>0.24780796065932997</v>
      </c>
      <c r="NT2592" s="10">
        <v>4.7327674274808569E-9</v>
      </c>
      <c r="NU2592" s="1"/>
      <c r="NV2592" s="6">
        <v>-0.1647221293566733</v>
      </c>
      <c r="NX2592" s="10">
        <v>-1.2728096744513511E-9</v>
      </c>
      <c r="OB2592" s="6">
        <v>0.25116994820439442</v>
      </c>
      <c r="OD2592" s="10">
        <v>8.3473330046151E-10</v>
      </c>
      <c r="OE2592" s="1"/>
      <c r="OG2592" s="36"/>
      <c r="OI2592" s="37"/>
      <c r="PQ2592" s="52"/>
      <c r="PS2592" s="53"/>
      <c r="PW2592" s="1"/>
      <c r="RC2592" s="1"/>
      <c r="RD2592" s="6">
        <v>1.3502235079004314</v>
      </c>
      <c r="RF2592" s="10">
        <v>4.8005132579356151E-8</v>
      </c>
      <c r="RJ2592" s="6">
        <v>0.43676939770664153</v>
      </c>
      <c r="RL2592" s="10">
        <v>1.484024724462465E-7</v>
      </c>
      <c r="RM2592" s="1"/>
      <c r="RN2592" s="6">
        <v>1.3502235079004314</v>
      </c>
      <c r="RP2592" s="10">
        <v>-4.060241744737166E-8</v>
      </c>
      <c r="RT2592" s="6">
        <v>0.43312569939857076</v>
      </c>
      <c r="RV2592" s="10">
        <v>-1.2657373734958003E-7</v>
      </c>
      <c r="RW2592" s="1"/>
      <c r="RX2592" s="6">
        <v>1.3502235079004314</v>
      </c>
      <c r="RZ2592" s="10">
        <v>-7.024735627774222E-9</v>
      </c>
      <c r="SD2592" s="6">
        <v>0.43451730663289428</v>
      </c>
      <c r="SF2592" s="10">
        <v>-2.1828735096666478E-8</v>
      </c>
      <c r="SG2592" s="1"/>
      <c r="SI2592" s="34"/>
      <c r="SK2592" s="35"/>
      <c r="SM2592" s="1"/>
      <c r="SN2592" s="6">
        <v>0.35523921553276816</v>
      </c>
      <c r="SP2592" s="10">
        <v>-8.9260902582862667E-9</v>
      </c>
      <c r="ST2592" s="6">
        <v>0.43676939770664153</v>
      </c>
      <c r="SV2592" s="10">
        <v>-7.2598888973857258E-9</v>
      </c>
      <c r="SW2592" s="1"/>
      <c r="SX2592" s="6">
        <v>0.35523921553276816</v>
      </c>
      <c r="SZ2592" s="10">
        <v>7.5526140260081128E-9</v>
      </c>
      <c r="TD2592" s="6">
        <v>0.43312569939857076</v>
      </c>
      <c r="TF2592" s="10">
        <v>6.1944712252042301E-9</v>
      </c>
      <c r="TG2592" s="1"/>
      <c r="TH2592" s="6">
        <v>0.35523921553276816</v>
      </c>
      <c r="TJ2592" s="10">
        <v>1.3031850007361719E-9</v>
      </c>
      <c r="TN2592" s="6">
        <v>0.43451730663289428</v>
      </c>
      <c r="TP2592" s="10">
        <v>1.0654176721819473E-9</v>
      </c>
      <c r="TQ2592" s="1"/>
      <c r="TS2592" s="36"/>
      <c r="TU2592" s="37"/>
      <c r="VC2592" s="52"/>
      <c r="VE2592" s="53"/>
      <c r="VF2592" s="1"/>
      <c r="VT2592" s="1"/>
    </row>
    <row r="2593" spans="14:592" x14ac:dyDescent="0.3">
      <c r="N2593" s="1"/>
      <c r="O2593" s="127"/>
      <c r="P2593" s="127"/>
      <c r="Q2593" s="127"/>
      <c r="R2593" s="127"/>
      <c r="S2593" s="127"/>
      <c r="T2593" s="127"/>
      <c r="U2593" s="127"/>
      <c r="V2593" s="127"/>
      <c r="W2593" s="127"/>
      <c r="X2593" s="127"/>
      <c r="Y2593" s="127"/>
      <c r="Z2593" s="127"/>
      <c r="AA2593" s="127"/>
      <c r="AB2593" s="127"/>
      <c r="AC2593" s="127"/>
      <c r="AD2593" s="127"/>
      <c r="AE2593" s="127"/>
      <c r="AF2593" s="127"/>
      <c r="AG2593" s="127"/>
      <c r="AH2593" s="127"/>
      <c r="AI2593" s="127"/>
      <c r="AJ2593" s="127"/>
      <c r="AK2593" s="127"/>
      <c r="AL2593" s="127"/>
      <c r="AM2593" s="127"/>
      <c r="AN2593" s="127"/>
      <c r="AO2593" s="1"/>
      <c r="EA2593" s="34"/>
      <c r="EI2593" s="35"/>
      <c r="EU2593" s="36"/>
      <c r="FC2593" s="37"/>
      <c r="FO2593" s="52"/>
      <c r="FW2593" s="53"/>
      <c r="KG2593" s="1"/>
      <c r="KH2593" s="67"/>
      <c r="KJ2593" s="66"/>
      <c r="KL2593" s="65"/>
      <c r="KN2593" s="53"/>
      <c r="KP2593" s="64"/>
      <c r="KR2593" s="63"/>
      <c r="KV2593" s="1"/>
      <c r="KW2593" s="34"/>
      <c r="KY2593" s="35"/>
      <c r="LA2593" s="36"/>
      <c r="LC2593" s="37"/>
      <c r="LQ2593" s="1"/>
      <c r="LR2593" s="2"/>
      <c r="LS2593" s="1"/>
      <c r="LT2593" s="7"/>
      <c r="LU2593" s="1"/>
      <c r="LV2593" s="1"/>
      <c r="LW2593" s="1"/>
      <c r="LX2593" s="2"/>
      <c r="LY2593" s="1"/>
      <c r="LZ2593" s="7"/>
      <c r="MA2593" s="1"/>
      <c r="MB2593" s="2"/>
      <c r="MC2593" s="1"/>
      <c r="MD2593" s="7"/>
      <c r="ME2593" s="1"/>
      <c r="MF2593" s="1"/>
      <c r="MG2593" s="1"/>
      <c r="MH2593" s="2"/>
      <c r="MI2593" s="1"/>
      <c r="MJ2593" s="7"/>
      <c r="MK2593" s="1"/>
      <c r="ML2593" s="2"/>
      <c r="MM2593" s="1"/>
      <c r="MN2593" s="7"/>
      <c r="MO2593" s="1"/>
      <c r="MP2593" s="1"/>
      <c r="MQ2593" s="1"/>
      <c r="MR2593" s="2"/>
      <c r="MS2593" s="1"/>
      <c r="MT2593" s="7"/>
      <c r="MU2593" s="1"/>
      <c r="MW2593" s="34"/>
      <c r="MY2593" s="35"/>
      <c r="NA2593" s="1"/>
      <c r="NB2593" s="2"/>
      <c r="NC2593" s="1"/>
      <c r="ND2593" s="7"/>
      <c r="NE2593" s="1"/>
      <c r="NF2593" s="1"/>
      <c r="NG2593" s="1"/>
      <c r="NH2593" s="2"/>
      <c r="NI2593" s="1"/>
      <c r="NJ2593" s="7"/>
      <c r="NK2593" s="1"/>
      <c r="NL2593" s="2"/>
      <c r="NM2593" s="1"/>
      <c r="NN2593" s="7"/>
      <c r="NO2593" s="1"/>
      <c r="NP2593" s="1"/>
      <c r="NQ2593" s="1"/>
      <c r="NR2593" s="2"/>
      <c r="NS2593" s="1"/>
      <c r="NT2593" s="7"/>
      <c r="NU2593" s="1"/>
      <c r="NV2593" s="2"/>
      <c r="NW2593" s="1"/>
      <c r="NX2593" s="7"/>
      <c r="NY2593" s="1"/>
      <c r="NZ2593" s="1"/>
      <c r="OA2593" s="1"/>
      <c r="OB2593" s="2"/>
      <c r="OC2593" s="1"/>
      <c r="OD2593" s="7"/>
      <c r="OE2593" s="1"/>
      <c r="OG2593" s="36"/>
      <c r="OI2593" s="37"/>
      <c r="PQ2593" s="52"/>
      <c r="PS2593" s="53"/>
      <c r="RC2593" s="1"/>
      <c r="RD2593" s="2"/>
      <c r="RE2593" s="1"/>
      <c r="RF2593" s="7"/>
      <c r="RG2593" s="1"/>
      <c r="RH2593" s="1"/>
      <c r="RI2593" s="1"/>
      <c r="RJ2593" s="2"/>
      <c r="RK2593" s="1"/>
      <c r="RL2593" s="7"/>
      <c r="RM2593" s="1"/>
      <c r="RN2593" s="2"/>
      <c r="RO2593" s="1"/>
      <c r="RP2593" s="7"/>
      <c r="RQ2593" s="1"/>
      <c r="RR2593" s="1"/>
      <c r="RS2593" s="1"/>
      <c r="RT2593" s="2"/>
      <c r="RU2593" s="1"/>
      <c r="RV2593" s="7"/>
      <c r="RW2593" s="1"/>
      <c r="RX2593" s="2"/>
      <c r="RY2593" s="1"/>
      <c r="RZ2593" s="7"/>
      <c r="SA2593" s="1"/>
      <c r="SB2593" s="1"/>
      <c r="SC2593" s="1"/>
      <c r="SD2593" s="2"/>
      <c r="SE2593" s="1"/>
      <c r="SF2593" s="7"/>
      <c r="SG2593" s="1"/>
      <c r="SI2593" s="34"/>
      <c r="SK2593" s="35"/>
      <c r="SM2593" s="1"/>
      <c r="SN2593" s="2"/>
      <c r="SO2593" s="1"/>
      <c r="SP2593" s="7"/>
      <c r="SQ2593" s="1"/>
      <c r="SR2593" s="1"/>
      <c r="SS2593" s="1"/>
      <c r="ST2593" s="2"/>
      <c r="SU2593" s="1"/>
      <c r="SV2593" s="7"/>
      <c r="SW2593" s="1"/>
      <c r="SX2593" s="2"/>
      <c r="SY2593" s="1"/>
      <c r="SZ2593" s="7"/>
      <c r="TA2593" s="1"/>
      <c r="TB2593" s="1"/>
      <c r="TC2593" s="1"/>
      <c r="TD2593" s="2"/>
      <c r="TE2593" s="1"/>
      <c r="TF2593" s="7"/>
      <c r="TG2593" s="1"/>
      <c r="TH2593" s="2"/>
      <c r="TI2593" s="1"/>
      <c r="TJ2593" s="7"/>
      <c r="TK2593" s="1"/>
      <c r="TL2593" s="1"/>
      <c r="TM2593" s="1"/>
      <c r="TN2593" s="2"/>
      <c r="TO2593" s="1"/>
      <c r="TP2593" s="7"/>
      <c r="TQ2593" s="1"/>
      <c r="TS2593" s="36"/>
      <c r="TU2593" s="37"/>
      <c r="VC2593" s="52"/>
      <c r="VE2593" s="53"/>
      <c r="VF2593" s="1"/>
      <c r="VT2593" s="1"/>
    </row>
    <row r="2594" spans="14:592" x14ac:dyDescent="0.3">
      <c r="N2594" s="1"/>
      <c r="O2594" s="127"/>
      <c r="P2594" s="127"/>
      <c r="Q2594" s="127"/>
      <c r="R2594" s="127"/>
      <c r="S2594" s="127"/>
      <c r="T2594" s="127"/>
      <c r="U2594" s="127"/>
      <c r="V2594" s="127"/>
      <c r="W2594" s="127"/>
      <c r="X2594" s="127"/>
      <c r="Y2594" s="127"/>
      <c r="Z2594" s="127"/>
      <c r="AA2594" s="127"/>
      <c r="AB2594" s="127"/>
      <c r="AC2594" s="127"/>
      <c r="AD2594" s="127"/>
      <c r="AE2594" s="127"/>
      <c r="AF2594" s="127"/>
      <c r="AG2594" s="127"/>
      <c r="AH2594" s="127"/>
      <c r="AI2594" s="127"/>
      <c r="AJ2594" s="127"/>
      <c r="AK2594" s="127"/>
      <c r="AL2594" s="127"/>
      <c r="AM2594" s="127"/>
      <c r="AN2594" s="127"/>
      <c r="AO2594" s="1"/>
      <c r="EA2594" s="34"/>
      <c r="EI2594" s="35"/>
      <c r="EU2594" s="36"/>
      <c r="FC2594" s="37"/>
      <c r="FO2594" s="52"/>
      <c r="FW2594" s="53"/>
      <c r="KG2594" s="1"/>
      <c r="KH2594" s="67"/>
      <c r="KJ2594" s="66"/>
      <c r="KL2594" s="65"/>
      <c r="KN2594" s="53"/>
      <c r="KP2594" s="64"/>
      <c r="KR2594" s="63"/>
      <c r="KV2594" s="1"/>
      <c r="KW2594" s="34"/>
      <c r="KY2594" s="35"/>
      <c r="LA2594" s="36"/>
      <c r="LC2594" s="37"/>
      <c r="LQ2594" s="1"/>
      <c r="LR2594" s="59"/>
      <c r="LT2594" s="60"/>
      <c r="LX2594" s="34"/>
      <c r="LZ2594" s="35"/>
      <c r="MB2594" s="59"/>
      <c r="MD2594" s="60"/>
      <c r="MH2594" s="36"/>
      <c r="MJ2594" s="37"/>
      <c r="ML2594" s="59"/>
      <c r="MN2594" s="60"/>
      <c r="MR2594" s="52"/>
      <c r="MT2594" s="53"/>
      <c r="MW2594" s="34"/>
      <c r="MY2594" s="35"/>
      <c r="NB2594" s="59"/>
      <c r="ND2594" s="60"/>
      <c r="NH2594" s="34"/>
      <c r="NJ2594" s="35"/>
      <c r="NL2594" s="59"/>
      <c r="NN2594" s="60"/>
      <c r="NR2594" s="36"/>
      <c r="NT2594" s="37"/>
      <c r="NV2594" s="59"/>
      <c r="NX2594" s="60"/>
      <c r="OB2594" s="52"/>
      <c r="OD2594" s="53"/>
      <c r="OG2594" s="36"/>
      <c r="OI2594" s="37"/>
      <c r="PQ2594" s="52"/>
      <c r="PS2594" s="53"/>
      <c r="PW2594" s="1"/>
      <c r="RD2594" s="59"/>
      <c r="RF2594" s="60"/>
      <c r="RJ2594" s="34"/>
      <c r="RL2594" s="35"/>
      <c r="RN2594" s="59"/>
      <c r="RP2594" s="60"/>
      <c r="RT2594" s="36"/>
      <c r="RV2594" s="37"/>
      <c r="RX2594" s="59"/>
      <c r="RZ2594" s="60"/>
      <c r="SD2594" s="52"/>
      <c r="SF2594" s="53"/>
      <c r="SI2594" s="34"/>
      <c r="SK2594" s="35"/>
      <c r="SN2594" s="59"/>
      <c r="SP2594" s="60"/>
      <c r="ST2594" s="34"/>
      <c r="SV2594" s="35"/>
      <c r="SX2594" s="59"/>
      <c r="SZ2594" s="60"/>
      <c r="TD2594" s="36"/>
      <c r="TF2594" s="37"/>
      <c r="TH2594" s="59"/>
      <c r="TJ2594" s="60"/>
      <c r="TN2594" s="52"/>
      <c r="TP2594" s="53"/>
      <c r="TS2594" s="36"/>
      <c r="TU2594" s="37"/>
      <c r="VC2594" s="52"/>
      <c r="VE2594" s="53"/>
      <c r="VF2594" s="1"/>
      <c r="VT2594" s="1"/>
    </row>
    <row r="2595" spans="14:592" x14ac:dyDescent="0.3">
      <c r="N2595" s="1"/>
      <c r="O2595" s="127"/>
      <c r="P2595" s="127"/>
      <c r="Q2595" s="127"/>
      <c r="R2595" s="127"/>
      <c r="S2595" s="127"/>
      <c r="T2595" s="127"/>
      <c r="U2595" s="127"/>
      <c r="V2595" s="127"/>
      <c r="W2595" s="127"/>
      <c r="X2595" s="127"/>
      <c r="Y2595" s="127"/>
      <c r="Z2595" s="127"/>
      <c r="AA2595" s="127"/>
      <c r="AB2595" s="127"/>
      <c r="AC2595" s="127"/>
      <c r="AD2595" s="127"/>
      <c r="AE2595" s="127"/>
      <c r="AF2595" s="127"/>
      <c r="AG2595" s="127"/>
      <c r="AH2595" s="127"/>
      <c r="AI2595" s="127"/>
      <c r="AJ2595" s="127"/>
      <c r="AK2595" s="127"/>
      <c r="AL2595" s="127"/>
      <c r="AM2595" s="127"/>
      <c r="AN2595" s="127"/>
      <c r="AO2595" s="1"/>
      <c r="EA2595" s="34"/>
      <c r="EI2595" s="35"/>
      <c r="EU2595" s="36"/>
      <c r="FC2595" s="37"/>
      <c r="FO2595" s="52"/>
      <c r="FW2595" s="53"/>
      <c r="KG2595" s="1"/>
      <c r="KH2595" s="67"/>
      <c r="KJ2595" s="66"/>
      <c r="KL2595" s="65"/>
      <c r="KN2595" s="53"/>
      <c r="KP2595" s="64"/>
      <c r="KR2595" s="63"/>
      <c r="KV2595" s="1"/>
      <c r="KW2595" s="34"/>
      <c r="KY2595" s="35"/>
      <c r="LA2595" s="36"/>
      <c r="LC2595" s="37"/>
      <c r="LQ2595" s="1"/>
      <c r="LR2595" s="59"/>
      <c r="LT2595" s="60"/>
      <c r="LX2595" s="34"/>
      <c r="LZ2595" s="35"/>
      <c r="MB2595" s="59"/>
      <c r="MD2595" s="60"/>
      <c r="MH2595" s="36"/>
      <c r="MJ2595" s="37"/>
      <c r="ML2595" s="59"/>
      <c r="MN2595" s="60"/>
      <c r="MR2595" s="52"/>
      <c r="MT2595" s="53"/>
      <c r="MW2595" s="34"/>
      <c r="MY2595" s="35"/>
      <c r="NB2595" s="59"/>
      <c r="ND2595" s="60"/>
      <c r="NH2595" s="34"/>
      <c r="NJ2595" s="35"/>
      <c r="NL2595" s="59"/>
      <c r="NN2595" s="60"/>
      <c r="NR2595" s="36"/>
      <c r="NT2595" s="37"/>
      <c r="NV2595" s="59"/>
      <c r="NX2595" s="60"/>
      <c r="OB2595" s="52"/>
      <c r="OD2595" s="53"/>
      <c r="OG2595" s="36"/>
      <c r="OI2595" s="37"/>
      <c r="PQ2595" s="52"/>
      <c r="PS2595" s="53"/>
      <c r="RD2595" s="59"/>
      <c r="RF2595" s="60"/>
      <c r="RJ2595" s="34"/>
      <c r="RL2595" s="35"/>
      <c r="RN2595" s="59"/>
      <c r="RP2595" s="60"/>
      <c r="RT2595" s="36"/>
      <c r="RV2595" s="37"/>
      <c r="RX2595" s="59"/>
      <c r="RZ2595" s="60"/>
      <c r="SD2595" s="52"/>
      <c r="SF2595" s="53"/>
      <c r="SI2595" s="34"/>
      <c r="SK2595" s="35"/>
      <c r="SN2595" s="59"/>
      <c r="SP2595" s="60"/>
      <c r="ST2595" s="34"/>
      <c r="SV2595" s="35"/>
      <c r="SX2595" s="59"/>
      <c r="SZ2595" s="60"/>
      <c r="TD2595" s="36"/>
      <c r="TF2595" s="37"/>
      <c r="TH2595" s="59"/>
      <c r="TJ2595" s="60"/>
      <c r="TN2595" s="52"/>
      <c r="TP2595" s="53"/>
      <c r="TS2595" s="36"/>
      <c r="TU2595" s="37"/>
      <c r="VC2595" s="52"/>
      <c r="VE2595" s="53"/>
      <c r="VF2595" s="1"/>
      <c r="VT2595" s="1"/>
    </row>
    <row r="2596" spans="14:592" x14ac:dyDescent="0.3">
      <c r="N2596" s="1"/>
      <c r="O2596" s="127"/>
      <c r="P2596" s="127"/>
      <c r="Q2596" s="127"/>
      <c r="R2596" s="127"/>
      <c r="S2596" s="127"/>
      <c r="T2596" s="127"/>
      <c r="U2596" s="127"/>
      <c r="V2596" s="127"/>
      <c r="W2596" s="127"/>
      <c r="X2596" s="127"/>
      <c r="Y2596" s="127"/>
      <c r="Z2596" s="127"/>
      <c r="AA2596" s="127"/>
      <c r="AB2596" s="127"/>
      <c r="AC2596" s="127"/>
      <c r="AD2596" s="127"/>
      <c r="AE2596" s="127"/>
      <c r="AF2596" s="127"/>
      <c r="AG2596" s="127"/>
      <c r="AH2596" s="127"/>
      <c r="AI2596" s="127"/>
      <c r="AJ2596" s="127"/>
      <c r="AK2596" s="127"/>
      <c r="AL2596" s="127"/>
      <c r="AM2596" s="127"/>
      <c r="AN2596" s="127"/>
      <c r="AO2596" s="1"/>
      <c r="EA2596" s="34"/>
      <c r="EI2596" s="35"/>
      <c r="EU2596" s="36"/>
      <c r="FC2596" s="37"/>
      <c r="FO2596" s="52"/>
      <c r="FW2596" s="53"/>
      <c r="KG2596" s="1"/>
      <c r="KH2596" s="67"/>
      <c r="KJ2596" s="66"/>
      <c r="KL2596" s="65"/>
      <c r="KN2596" s="53"/>
      <c r="KP2596" s="64"/>
      <c r="KR2596" s="63"/>
      <c r="KV2596" s="1"/>
      <c r="KW2596" s="34"/>
      <c r="KY2596" s="35"/>
      <c r="LA2596" s="36"/>
      <c r="LC2596" s="37"/>
      <c r="LQ2596" s="1"/>
      <c r="LR2596" s="59"/>
      <c r="LT2596" s="60"/>
      <c r="LX2596" s="34"/>
      <c r="LZ2596" s="35"/>
      <c r="MB2596" s="59"/>
      <c r="MD2596" s="60"/>
      <c r="MH2596" s="36"/>
      <c r="MJ2596" s="37"/>
      <c r="ML2596" s="59"/>
      <c r="MN2596" s="60"/>
      <c r="MR2596" s="52"/>
      <c r="MT2596" s="53"/>
      <c r="MW2596" s="34"/>
      <c r="MY2596" s="35"/>
      <c r="NB2596" s="59"/>
      <c r="ND2596" s="60"/>
      <c r="NH2596" s="34"/>
      <c r="NJ2596" s="35"/>
      <c r="NL2596" s="59"/>
      <c r="NN2596" s="60"/>
      <c r="NR2596" s="36"/>
      <c r="NT2596" s="37"/>
      <c r="NV2596" s="59"/>
      <c r="NX2596" s="60"/>
      <c r="OB2596" s="52"/>
      <c r="OD2596" s="53"/>
      <c r="OG2596" s="36"/>
      <c r="OI2596" s="37"/>
      <c r="PQ2596" s="52"/>
      <c r="PS2596" s="53"/>
      <c r="PW2596" s="1"/>
      <c r="RD2596" s="59"/>
      <c r="RF2596" s="60"/>
      <c r="RJ2596" s="34"/>
      <c r="RL2596" s="35"/>
      <c r="RN2596" s="59"/>
      <c r="RP2596" s="60"/>
      <c r="RT2596" s="36"/>
      <c r="RV2596" s="37"/>
      <c r="RX2596" s="59"/>
      <c r="RZ2596" s="60"/>
      <c r="SD2596" s="52"/>
      <c r="SF2596" s="53"/>
      <c r="SI2596" s="34"/>
      <c r="SK2596" s="35"/>
      <c r="SN2596" s="59"/>
      <c r="SP2596" s="60"/>
      <c r="ST2596" s="34"/>
      <c r="SV2596" s="35"/>
      <c r="SX2596" s="59"/>
      <c r="SZ2596" s="60"/>
      <c r="TD2596" s="36"/>
      <c r="TF2596" s="37"/>
      <c r="TH2596" s="59"/>
      <c r="TJ2596" s="60"/>
      <c r="TN2596" s="52"/>
      <c r="TP2596" s="53"/>
      <c r="TS2596" s="36"/>
      <c r="TU2596" s="37"/>
      <c r="VC2596" s="52"/>
      <c r="VE2596" s="53"/>
      <c r="VF2596" s="1"/>
      <c r="VT2596" s="1"/>
    </row>
    <row r="2597" spans="14:592" x14ac:dyDescent="0.3">
      <c r="N2597" s="1"/>
      <c r="O2597" s="127"/>
      <c r="P2597" s="127"/>
      <c r="Q2597" s="127"/>
      <c r="R2597" s="127"/>
      <c r="S2597" s="127"/>
      <c r="T2597" s="127"/>
      <c r="U2597" s="127"/>
      <c r="V2597" s="127"/>
      <c r="W2597" s="127"/>
      <c r="X2597" s="127"/>
      <c r="Y2597" s="127"/>
      <c r="Z2597" s="127"/>
      <c r="AA2597" s="127"/>
      <c r="AB2597" s="127"/>
      <c r="AC2597" s="127"/>
      <c r="AD2597" s="127"/>
      <c r="AE2597" s="127"/>
      <c r="AF2597" s="127"/>
      <c r="AG2597" s="127"/>
      <c r="AH2597" s="127"/>
      <c r="AI2597" s="127"/>
      <c r="AJ2597" s="127"/>
      <c r="AK2597" s="127"/>
      <c r="AL2597" s="127"/>
      <c r="AM2597" s="127"/>
      <c r="AN2597" s="127"/>
      <c r="AO2597" s="1"/>
      <c r="EA2597" s="34"/>
      <c r="EI2597" s="35"/>
      <c r="EU2597" s="36"/>
      <c r="FC2597" s="37"/>
      <c r="FO2597" s="52"/>
      <c r="FW2597" s="53"/>
      <c r="KG2597" s="1"/>
      <c r="KH2597" s="67"/>
      <c r="KJ2597" s="66"/>
      <c r="KL2597" s="65"/>
      <c r="KN2597" s="53"/>
      <c r="KP2597" s="64"/>
      <c r="KR2597" s="63"/>
      <c r="KV2597" s="1"/>
      <c r="KW2597" s="34"/>
      <c r="KY2597" s="35"/>
      <c r="LA2597" s="36"/>
      <c r="LC2597" s="37"/>
      <c r="LQ2597" s="1"/>
      <c r="LR2597" s="59"/>
      <c r="LT2597" s="60"/>
      <c r="LX2597" s="34"/>
      <c r="LZ2597" s="35"/>
      <c r="MB2597" s="59"/>
      <c r="MD2597" s="60"/>
      <c r="MH2597" s="36"/>
      <c r="MJ2597" s="37"/>
      <c r="ML2597" s="59"/>
      <c r="MN2597" s="60"/>
      <c r="MR2597" s="52"/>
      <c r="MT2597" s="53"/>
      <c r="MW2597" s="34"/>
      <c r="MY2597" s="35"/>
      <c r="NB2597" s="59"/>
      <c r="ND2597" s="60"/>
      <c r="NH2597" s="34"/>
      <c r="NJ2597" s="35"/>
      <c r="NL2597" s="59"/>
      <c r="NN2597" s="60"/>
      <c r="NR2597" s="36"/>
      <c r="NT2597" s="37"/>
      <c r="NV2597" s="59"/>
      <c r="NX2597" s="60"/>
      <c r="OB2597" s="52"/>
      <c r="OD2597" s="53"/>
      <c r="OG2597" s="36"/>
      <c r="OI2597" s="37"/>
      <c r="PQ2597" s="52"/>
      <c r="PS2597" s="53"/>
      <c r="RD2597" s="59"/>
      <c r="RF2597" s="60"/>
      <c r="RJ2597" s="34"/>
      <c r="RL2597" s="35"/>
      <c r="RN2597" s="59"/>
      <c r="RP2597" s="60"/>
      <c r="RT2597" s="36"/>
      <c r="RV2597" s="37"/>
      <c r="RX2597" s="59"/>
      <c r="RZ2597" s="60"/>
      <c r="SD2597" s="52"/>
      <c r="SF2597" s="53"/>
      <c r="SI2597" s="34"/>
      <c r="SK2597" s="35"/>
      <c r="SN2597" s="59"/>
      <c r="SP2597" s="60"/>
      <c r="ST2597" s="34"/>
      <c r="SV2597" s="35"/>
      <c r="SX2597" s="59"/>
      <c r="SZ2597" s="60"/>
      <c r="TD2597" s="36"/>
      <c r="TF2597" s="37"/>
      <c r="TH2597" s="59"/>
      <c r="TJ2597" s="60"/>
      <c r="TN2597" s="52"/>
      <c r="TP2597" s="53"/>
      <c r="TS2597" s="36"/>
      <c r="TU2597" s="37"/>
      <c r="VC2597" s="52"/>
      <c r="VE2597" s="53"/>
      <c r="VF2597" s="1"/>
      <c r="VT2597" s="1"/>
    </row>
    <row r="2598" spans="14:592" x14ac:dyDescent="0.3">
      <c r="N2598" s="1"/>
      <c r="O2598" s="127"/>
      <c r="P2598" s="127"/>
      <c r="Q2598" s="127"/>
      <c r="R2598" s="127"/>
      <c r="S2598" s="127"/>
      <c r="T2598" s="127"/>
      <c r="U2598" s="127"/>
      <c r="V2598" s="127"/>
      <c r="W2598" s="127"/>
      <c r="X2598" s="127"/>
      <c r="Y2598" s="127"/>
      <c r="Z2598" s="127"/>
      <c r="AA2598" s="127"/>
      <c r="AB2598" s="127"/>
      <c r="AC2598" s="127"/>
      <c r="AD2598" s="127"/>
      <c r="AE2598" s="127"/>
      <c r="AF2598" s="127"/>
      <c r="AG2598" s="127"/>
      <c r="AH2598" s="127"/>
      <c r="AI2598" s="127"/>
      <c r="AJ2598" s="127"/>
      <c r="AK2598" s="127"/>
      <c r="AL2598" s="127"/>
      <c r="AM2598" s="127"/>
      <c r="AN2598" s="127"/>
      <c r="AO2598" s="1"/>
      <c r="EA2598" s="34"/>
      <c r="EI2598" s="35"/>
      <c r="EU2598" s="36"/>
      <c r="FC2598" s="37"/>
      <c r="FO2598" s="52"/>
      <c r="FW2598" s="53"/>
      <c r="KG2598" s="1"/>
      <c r="KH2598" s="67"/>
      <c r="KJ2598" s="66"/>
      <c r="KL2598" s="65"/>
      <c r="KN2598" s="53"/>
      <c r="KP2598" s="64"/>
      <c r="KR2598" s="63"/>
      <c r="KV2598" s="1"/>
      <c r="KW2598" s="34"/>
      <c r="KY2598" s="35"/>
      <c r="LA2598" s="36"/>
      <c r="LC2598" s="37"/>
      <c r="LQ2598" s="1"/>
      <c r="LR2598" s="59"/>
      <c r="LT2598" s="60"/>
      <c r="LX2598" s="34"/>
      <c r="LZ2598" s="35"/>
      <c r="MB2598" s="59"/>
      <c r="MD2598" s="60"/>
      <c r="MH2598" s="36"/>
      <c r="MJ2598" s="37"/>
      <c r="ML2598" s="59"/>
      <c r="MN2598" s="60"/>
      <c r="MR2598" s="52"/>
      <c r="MT2598" s="53"/>
      <c r="MW2598" s="34"/>
      <c r="MY2598" s="35"/>
      <c r="NB2598" s="59"/>
      <c r="ND2598" s="60"/>
      <c r="NH2598" s="34"/>
      <c r="NJ2598" s="35"/>
      <c r="NL2598" s="59"/>
      <c r="NN2598" s="60"/>
      <c r="NR2598" s="36"/>
      <c r="NT2598" s="37"/>
      <c r="NV2598" s="59"/>
      <c r="NX2598" s="60"/>
      <c r="OB2598" s="52"/>
      <c r="OD2598" s="53"/>
      <c r="OG2598" s="36"/>
      <c r="OI2598" s="37"/>
      <c r="PQ2598" s="52"/>
      <c r="PS2598" s="53"/>
      <c r="PW2598" s="1"/>
      <c r="RD2598" s="59"/>
      <c r="RF2598" s="60"/>
      <c r="RJ2598" s="34"/>
      <c r="RL2598" s="35"/>
      <c r="RN2598" s="59"/>
      <c r="RP2598" s="60"/>
      <c r="RT2598" s="36"/>
      <c r="RV2598" s="37"/>
      <c r="RX2598" s="59"/>
      <c r="RZ2598" s="60"/>
      <c r="SD2598" s="52"/>
      <c r="SF2598" s="53"/>
      <c r="SI2598" s="34"/>
      <c r="SK2598" s="35"/>
      <c r="SN2598" s="59"/>
      <c r="SP2598" s="60"/>
      <c r="ST2598" s="34"/>
      <c r="SV2598" s="35"/>
      <c r="SX2598" s="59"/>
      <c r="SZ2598" s="60"/>
      <c r="TD2598" s="36"/>
      <c r="TF2598" s="37"/>
      <c r="TH2598" s="59"/>
      <c r="TJ2598" s="60"/>
      <c r="TN2598" s="52"/>
      <c r="TP2598" s="53"/>
      <c r="TS2598" s="36"/>
      <c r="TU2598" s="37"/>
      <c r="VC2598" s="52"/>
      <c r="VE2598" s="53"/>
      <c r="VF2598" s="1"/>
      <c r="VT2598" s="1"/>
    </row>
    <row r="2599" spans="14:592" x14ac:dyDescent="0.3">
      <c r="N2599" s="1"/>
      <c r="O2599" s="127"/>
      <c r="P2599" s="127"/>
      <c r="Q2599" s="127"/>
      <c r="R2599" s="127"/>
      <c r="S2599" s="127"/>
      <c r="T2599" s="127"/>
      <c r="U2599" s="127"/>
      <c r="V2599" s="127"/>
      <c r="W2599" s="127"/>
      <c r="X2599" s="127"/>
      <c r="Y2599" s="127"/>
      <c r="Z2599" s="127"/>
      <c r="AA2599" s="127"/>
      <c r="AB2599" s="127"/>
      <c r="AC2599" s="127"/>
      <c r="AD2599" s="127"/>
      <c r="AE2599" s="127"/>
      <c r="AF2599" s="127"/>
      <c r="AG2599" s="127"/>
      <c r="AH2599" s="127"/>
      <c r="AI2599" s="127"/>
      <c r="AJ2599" s="127"/>
      <c r="AK2599" s="127"/>
      <c r="AL2599" s="127"/>
      <c r="AM2599" s="127"/>
      <c r="AN2599" s="127"/>
      <c r="AO2599" s="1"/>
      <c r="EA2599" s="34"/>
      <c r="EI2599" s="35"/>
      <c r="EU2599" s="36"/>
      <c r="FC2599" s="37"/>
      <c r="FO2599" s="52"/>
      <c r="FW2599" s="53"/>
      <c r="KG2599" s="1"/>
      <c r="KH2599" s="67"/>
      <c r="KJ2599" s="66"/>
      <c r="KL2599" s="65"/>
      <c r="KN2599" s="53"/>
      <c r="KP2599" s="64"/>
      <c r="KR2599" s="63"/>
      <c r="KV2599" s="1"/>
      <c r="KW2599" s="34"/>
      <c r="KY2599" s="35"/>
      <c r="LA2599" s="36"/>
      <c r="LC2599" s="37"/>
      <c r="LQ2599" s="1"/>
      <c r="LR2599" s="59"/>
      <c r="LT2599" s="60"/>
      <c r="LX2599" s="34"/>
      <c r="LZ2599" s="35"/>
      <c r="MB2599" s="59"/>
      <c r="MD2599" s="60"/>
      <c r="MH2599" s="36"/>
      <c r="MJ2599" s="37"/>
      <c r="ML2599" s="59"/>
      <c r="MN2599" s="60"/>
      <c r="MR2599" s="52"/>
      <c r="MT2599" s="53"/>
      <c r="MW2599" s="34"/>
      <c r="MY2599" s="35"/>
      <c r="NB2599" s="59"/>
      <c r="ND2599" s="60"/>
      <c r="NH2599" s="34"/>
      <c r="NJ2599" s="35"/>
      <c r="NL2599" s="59"/>
      <c r="NN2599" s="60"/>
      <c r="NR2599" s="36"/>
      <c r="NT2599" s="37"/>
      <c r="NV2599" s="59"/>
      <c r="NX2599" s="60"/>
      <c r="OB2599" s="52"/>
      <c r="OD2599" s="53"/>
      <c r="OG2599" s="36"/>
      <c r="OI2599" s="37"/>
      <c r="PQ2599" s="52"/>
      <c r="PS2599" s="53"/>
      <c r="RD2599" s="59"/>
      <c r="RF2599" s="60"/>
      <c r="RJ2599" s="34"/>
      <c r="RL2599" s="35"/>
      <c r="RN2599" s="59"/>
      <c r="RP2599" s="60"/>
      <c r="RT2599" s="36"/>
      <c r="RV2599" s="37"/>
      <c r="RX2599" s="59"/>
      <c r="RZ2599" s="60"/>
      <c r="SD2599" s="52"/>
      <c r="SF2599" s="53"/>
      <c r="SI2599" s="34"/>
      <c r="SK2599" s="35"/>
      <c r="SN2599" s="59"/>
      <c r="SP2599" s="60"/>
      <c r="ST2599" s="34"/>
      <c r="SV2599" s="35"/>
      <c r="SX2599" s="59"/>
      <c r="SZ2599" s="60"/>
      <c r="TD2599" s="36"/>
      <c r="TF2599" s="37"/>
      <c r="TH2599" s="59"/>
      <c r="TJ2599" s="60"/>
      <c r="TN2599" s="52"/>
      <c r="TP2599" s="53"/>
      <c r="TS2599" s="36"/>
      <c r="TU2599" s="37"/>
      <c r="VC2599" s="52"/>
      <c r="VE2599" s="53"/>
      <c r="VF2599" s="1"/>
      <c r="VT2599" s="1"/>
    </row>
    <row r="2600" spans="14:592" x14ac:dyDescent="0.3">
      <c r="N2600" s="1"/>
      <c r="O2600" s="127"/>
      <c r="P2600" s="127"/>
      <c r="Q2600" s="127"/>
      <c r="R2600" s="127"/>
      <c r="S2600" s="127"/>
      <c r="T2600" s="127"/>
      <c r="U2600" s="127"/>
      <c r="V2600" s="127"/>
      <c r="W2600" s="127"/>
      <c r="X2600" s="127"/>
      <c r="Y2600" s="127"/>
      <c r="Z2600" s="127"/>
      <c r="AA2600" s="127"/>
      <c r="AB2600" s="127"/>
      <c r="AC2600" s="127"/>
      <c r="AD2600" s="127"/>
      <c r="AE2600" s="127"/>
      <c r="AF2600" s="127"/>
      <c r="AG2600" s="127"/>
      <c r="AH2600" s="127"/>
      <c r="AI2600" s="127"/>
      <c r="AJ2600" s="127"/>
      <c r="AK2600" s="127"/>
      <c r="AL2600" s="127"/>
      <c r="AM2600" s="127"/>
      <c r="AN2600" s="127"/>
      <c r="AO2600" s="1"/>
      <c r="EA2600" s="34"/>
      <c r="EI2600" s="35"/>
      <c r="EU2600" s="36"/>
      <c r="FC2600" s="37"/>
      <c r="FO2600" s="52"/>
      <c r="FW2600" s="53"/>
      <c r="KG2600" s="1"/>
      <c r="KH2600" s="67"/>
      <c r="KJ2600" s="66"/>
      <c r="KL2600" s="65"/>
      <c r="KN2600" s="53"/>
      <c r="KP2600" s="64"/>
      <c r="KR2600" s="63"/>
      <c r="KV2600" s="1"/>
      <c r="KW2600" s="34"/>
      <c r="KY2600" s="35"/>
      <c r="LA2600" s="36"/>
      <c r="LC2600" s="37"/>
      <c r="LQ2600" s="1"/>
      <c r="LR2600" s="59"/>
      <c r="LT2600" s="60"/>
      <c r="LU2600" s="60"/>
      <c r="LV2600" s="60"/>
      <c r="LW2600" s="60"/>
      <c r="LX2600" s="60"/>
      <c r="LY2600" s="60"/>
      <c r="LZ2600" s="60"/>
      <c r="MA2600" s="60"/>
      <c r="MB2600" s="59"/>
      <c r="MC2600" s="60"/>
      <c r="MD2600" s="60"/>
      <c r="ME2600" s="60"/>
      <c r="MF2600" s="60"/>
      <c r="MG2600" s="60"/>
      <c r="MH2600" s="60"/>
      <c r="MI2600" s="60"/>
      <c r="MJ2600" s="60"/>
      <c r="MK2600" s="60"/>
      <c r="ML2600" s="59"/>
      <c r="MM2600" s="60"/>
      <c r="MN2600" s="60"/>
      <c r="MR2600" s="52"/>
      <c r="MT2600" s="53"/>
      <c r="MW2600" s="34"/>
      <c r="MY2600" s="35"/>
      <c r="NB2600" s="59"/>
      <c r="ND2600" s="60"/>
      <c r="NE2600" s="60"/>
      <c r="NF2600" s="60"/>
      <c r="NG2600" s="60"/>
      <c r="NH2600" s="60"/>
      <c r="NI2600" s="60"/>
      <c r="NJ2600" s="60"/>
      <c r="NK2600" s="60"/>
      <c r="NL2600" s="59"/>
      <c r="NM2600" s="60"/>
      <c r="NN2600" s="60"/>
      <c r="NO2600" s="60"/>
      <c r="NP2600" s="60"/>
      <c r="NQ2600" s="60"/>
      <c r="NR2600" s="60"/>
      <c r="NS2600" s="60"/>
      <c r="NT2600" s="60"/>
      <c r="NU2600" s="60"/>
      <c r="NV2600" s="59"/>
      <c r="NW2600" s="60"/>
      <c r="NX2600" s="60"/>
      <c r="OB2600" s="52"/>
      <c r="OD2600" s="53"/>
      <c r="OG2600" s="36"/>
      <c r="OI2600" s="37"/>
      <c r="PQ2600" s="52"/>
      <c r="PS2600" s="53"/>
      <c r="PW2600" s="1"/>
      <c r="RD2600" s="59"/>
      <c r="RF2600" s="60"/>
      <c r="RG2600" s="60"/>
      <c r="RH2600" s="60"/>
      <c r="RI2600" s="60"/>
      <c r="RJ2600" s="60"/>
      <c r="RK2600" s="60"/>
      <c r="RL2600" s="60"/>
      <c r="RM2600" s="60"/>
      <c r="RN2600" s="59"/>
      <c r="RO2600" s="60"/>
      <c r="RP2600" s="60"/>
      <c r="RQ2600" s="60"/>
      <c r="RR2600" s="60"/>
      <c r="RS2600" s="60"/>
      <c r="RT2600" s="60"/>
      <c r="RU2600" s="60"/>
      <c r="RV2600" s="60"/>
      <c r="RW2600" s="60"/>
      <c r="RX2600" s="59"/>
      <c r="RY2600" s="60"/>
      <c r="RZ2600" s="60"/>
      <c r="SD2600" s="52"/>
      <c r="SF2600" s="53"/>
      <c r="SI2600" s="34"/>
      <c r="SK2600" s="35"/>
      <c r="SN2600" s="59"/>
      <c r="SP2600" s="60"/>
      <c r="SQ2600" s="60"/>
      <c r="SR2600" s="60"/>
      <c r="SS2600" s="60"/>
      <c r="ST2600" s="60"/>
      <c r="SU2600" s="60"/>
      <c r="SV2600" s="60"/>
      <c r="SW2600" s="60"/>
      <c r="SX2600" s="59"/>
      <c r="SY2600" s="60"/>
      <c r="SZ2600" s="60"/>
      <c r="TA2600" s="60"/>
      <c r="TB2600" s="60"/>
      <c r="TC2600" s="60"/>
      <c r="TD2600" s="60"/>
      <c r="TE2600" s="60"/>
      <c r="TF2600" s="60"/>
      <c r="TG2600" s="60"/>
      <c r="TH2600" s="59"/>
      <c r="TI2600" s="60"/>
      <c r="TJ2600" s="60"/>
      <c r="TN2600" s="52"/>
      <c r="TP2600" s="53"/>
      <c r="TS2600" s="36"/>
      <c r="TU2600" s="37"/>
      <c r="VC2600" s="52"/>
      <c r="VE2600" s="53"/>
      <c r="VF2600" s="1"/>
      <c r="VT2600" s="1"/>
    </row>
    <row r="2601" spans="14:592" x14ac:dyDescent="0.3">
      <c r="N2601" s="1"/>
      <c r="O2601" s="127"/>
      <c r="P2601" s="127"/>
      <c r="Q2601" s="127"/>
      <c r="R2601" s="127"/>
      <c r="S2601" s="127"/>
      <c r="T2601" s="127"/>
      <c r="U2601" s="127"/>
      <c r="V2601" s="127"/>
      <c r="W2601" s="127"/>
      <c r="X2601" s="127"/>
      <c r="Y2601" s="127"/>
      <c r="Z2601" s="127"/>
      <c r="AA2601" s="127"/>
      <c r="AB2601" s="127"/>
      <c r="AC2601" s="127"/>
      <c r="AD2601" s="127"/>
      <c r="AE2601" s="127"/>
      <c r="AF2601" s="127"/>
      <c r="AG2601" s="127"/>
      <c r="AH2601" s="127"/>
      <c r="AI2601" s="127"/>
      <c r="AJ2601" s="127"/>
      <c r="AK2601" s="127"/>
      <c r="AL2601" s="127"/>
      <c r="AM2601" s="127"/>
      <c r="AN2601" s="127"/>
      <c r="AO2601" s="1"/>
      <c r="EA2601" s="34"/>
      <c r="EI2601" s="35"/>
      <c r="EU2601" s="36"/>
      <c r="FC2601" s="37"/>
      <c r="FO2601" s="52"/>
      <c r="FW2601" s="53"/>
      <c r="KG2601" s="1"/>
      <c r="KH2601" s="67"/>
      <c r="KJ2601" s="66"/>
      <c r="KL2601" s="65"/>
      <c r="KN2601" s="53"/>
      <c r="KP2601" s="64"/>
      <c r="KR2601" s="63"/>
      <c r="KV2601" s="1"/>
      <c r="KW2601" s="34"/>
      <c r="KY2601" s="35"/>
      <c r="LA2601" s="36"/>
      <c r="LC2601" s="37"/>
      <c r="LQ2601" s="1"/>
      <c r="LR2601" s="59"/>
      <c r="LT2601" s="60"/>
      <c r="LU2601" s="60"/>
      <c r="LV2601" s="60"/>
      <c r="LW2601" s="60"/>
      <c r="LX2601" s="60"/>
      <c r="LY2601" s="60"/>
      <c r="LZ2601" s="60"/>
      <c r="MA2601" s="60"/>
      <c r="MB2601" s="59"/>
      <c r="MC2601" s="60"/>
      <c r="MD2601" s="60"/>
      <c r="ME2601" s="60"/>
      <c r="MF2601" s="60"/>
      <c r="MG2601" s="60"/>
      <c r="MH2601" s="60"/>
      <c r="MI2601" s="60"/>
      <c r="MJ2601" s="60"/>
      <c r="MK2601" s="60"/>
      <c r="ML2601" s="59"/>
      <c r="MM2601" s="60"/>
      <c r="MN2601" s="60"/>
      <c r="MR2601" s="52"/>
      <c r="MT2601" s="53"/>
      <c r="MW2601" s="34"/>
      <c r="MY2601" s="35"/>
      <c r="NB2601" s="59"/>
      <c r="ND2601" s="60"/>
      <c r="NE2601" s="60"/>
      <c r="NF2601" s="60"/>
      <c r="NG2601" s="60"/>
      <c r="NH2601" s="60"/>
      <c r="NI2601" s="60"/>
      <c r="NJ2601" s="60"/>
      <c r="NK2601" s="60"/>
      <c r="NL2601" s="59"/>
      <c r="NM2601" s="60"/>
      <c r="NN2601" s="60"/>
      <c r="NO2601" s="60"/>
      <c r="NP2601" s="60"/>
      <c r="NQ2601" s="60"/>
      <c r="NR2601" s="60"/>
      <c r="NS2601" s="60"/>
      <c r="NT2601" s="60"/>
      <c r="NU2601" s="60"/>
      <c r="NV2601" s="59"/>
      <c r="NW2601" s="60"/>
      <c r="NX2601" s="60"/>
      <c r="OB2601" s="52"/>
      <c r="OD2601" s="53"/>
      <c r="OG2601" s="36"/>
      <c r="OI2601" s="37"/>
      <c r="PQ2601" s="52"/>
      <c r="PS2601" s="53"/>
      <c r="RD2601" s="59"/>
      <c r="RF2601" s="60"/>
      <c r="RG2601" s="60"/>
      <c r="RH2601" s="60"/>
      <c r="RI2601" s="60"/>
      <c r="RJ2601" s="60"/>
      <c r="RK2601" s="60"/>
      <c r="RL2601" s="60"/>
      <c r="RM2601" s="60"/>
      <c r="RN2601" s="59"/>
      <c r="RO2601" s="60"/>
      <c r="RP2601" s="60"/>
      <c r="RQ2601" s="60"/>
      <c r="RR2601" s="60"/>
      <c r="RS2601" s="60"/>
      <c r="RT2601" s="60"/>
      <c r="RU2601" s="60"/>
      <c r="RV2601" s="60"/>
      <c r="RW2601" s="60"/>
      <c r="RX2601" s="59"/>
      <c r="RY2601" s="60"/>
      <c r="RZ2601" s="60"/>
      <c r="SD2601" s="52"/>
      <c r="SF2601" s="53"/>
      <c r="SI2601" s="34"/>
      <c r="SK2601" s="35"/>
      <c r="SN2601" s="59"/>
      <c r="SP2601" s="60"/>
      <c r="SQ2601" s="60"/>
      <c r="SR2601" s="60"/>
      <c r="SS2601" s="60"/>
      <c r="ST2601" s="60"/>
      <c r="SU2601" s="60"/>
      <c r="SV2601" s="60"/>
      <c r="SW2601" s="60"/>
      <c r="SX2601" s="59"/>
      <c r="SY2601" s="60"/>
      <c r="SZ2601" s="60"/>
      <c r="TA2601" s="60"/>
      <c r="TB2601" s="60"/>
      <c r="TC2601" s="60"/>
      <c r="TD2601" s="60"/>
      <c r="TE2601" s="60"/>
      <c r="TF2601" s="60"/>
      <c r="TG2601" s="60"/>
      <c r="TH2601" s="59"/>
      <c r="TI2601" s="60"/>
      <c r="TJ2601" s="60"/>
      <c r="TN2601" s="52"/>
      <c r="TP2601" s="53"/>
      <c r="TS2601" s="36"/>
      <c r="TU2601" s="37"/>
      <c r="VC2601" s="52"/>
      <c r="VE2601" s="53"/>
      <c r="VF2601" s="1"/>
      <c r="VT2601" s="1"/>
    </row>
    <row r="2602" spans="14:592" x14ac:dyDescent="0.3">
      <c r="N2602" s="1"/>
      <c r="O2602" s="127"/>
      <c r="P2602" s="127"/>
      <c r="Q2602" s="127"/>
      <c r="R2602" s="127"/>
      <c r="S2602" s="127"/>
      <c r="T2602" s="127"/>
      <c r="U2602" s="127"/>
      <c r="V2602" s="127"/>
      <c r="W2602" s="127"/>
      <c r="X2602" s="127"/>
      <c r="Y2602" s="127"/>
      <c r="Z2602" s="127"/>
      <c r="AA2602" s="127"/>
      <c r="AB2602" s="127"/>
      <c r="AC2602" s="127"/>
      <c r="AD2602" s="127"/>
      <c r="AE2602" s="127"/>
      <c r="AF2602" s="127"/>
      <c r="AG2602" s="127"/>
      <c r="AH2602" s="127"/>
      <c r="AI2602" s="127"/>
      <c r="AJ2602" s="127"/>
      <c r="AK2602" s="127"/>
      <c r="AL2602" s="127"/>
      <c r="AM2602" s="127"/>
      <c r="AN2602" s="127"/>
      <c r="AO2602" s="1"/>
      <c r="EA2602" s="34"/>
      <c r="EI2602" s="35"/>
      <c r="EU2602" s="36"/>
      <c r="FC2602" s="37"/>
      <c r="FO2602" s="52"/>
      <c r="FW2602" s="53"/>
      <c r="KG2602" s="1"/>
      <c r="KH2602" s="67"/>
      <c r="KJ2602" s="66"/>
      <c r="KL2602" s="65"/>
      <c r="KN2602" s="53"/>
      <c r="KP2602" s="64"/>
      <c r="KR2602" s="63"/>
      <c r="KV2602" s="1"/>
      <c r="KW2602" s="34"/>
      <c r="KY2602" s="35"/>
      <c r="LA2602" s="36"/>
      <c r="LC2602" s="37"/>
      <c r="LQ2602" s="1"/>
      <c r="LR2602" s="59"/>
      <c r="LW2602" s="60"/>
      <c r="LX2602" s="34"/>
      <c r="LZ2602" s="35"/>
      <c r="MB2602" s="59"/>
      <c r="MH2602" s="36"/>
      <c r="MJ2602" s="37"/>
      <c r="ML2602" s="59"/>
      <c r="MR2602" s="52"/>
      <c r="MT2602" s="53"/>
      <c r="MW2602" s="34"/>
      <c r="MY2602" s="35"/>
      <c r="NB2602" s="59"/>
      <c r="NG2602" s="60"/>
      <c r="NH2602" s="34"/>
      <c r="NJ2602" s="35"/>
      <c r="NL2602" s="59"/>
      <c r="NR2602" s="36"/>
      <c r="NT2602" s="37"/>
      <c r="NV2602" s="59"/>
      <c r="OB2602" s="52"/>
      <c r="OD2602" s="53"/>
      <c r="OG2602" s="36"/>
      <c r="OI2602" s="37"/>
      <c r="PQ2602" s="52"/>
      <c r="PS2602" s="53"/>
      <c r="PW2602" s="1"/>
      <c r="RD2602" s="59"/>
      <c r="RI2602" s="60"/>
      <c r="RJ2602" s="34"/>
      <c r="RL2602" s="35"/>
      <c r="RN2602" s="59"/>
      <c r="RT2602" s="36"/>
      <c r="RV2602" s="37"/>
      <c r="RX2602" s="59"/>
      <c r="SD2602" s="52"/>
      <c r="SF2602" s="53"/>
      <c r="SI2602" s="34"/>
      <c r="SK2602" s="35"/>
      <c r="SN2602" s="59"/>
      <c r="SS2602" s="60"/>
      <c r="ST2602" s="34"/>
      <c r="SV2602" s="35"/>
      <c r="SX2602" s="59"/>
      <c r="TD2602" s="36"/>
      <c r="TF2602" s="37"/>
      <c r="TH2602" s="59"/>
      <c r="TN2602" s="52"/>
      <c r="TP2602" s="53"/>
      <c r="TS2602" s="36"/>
      <c r="TU2602" s="37"/>
      <c r="VC2602" s="52"/>
      <c r="VE2602" s="53"/>
      <c r="VF2602" s="1"/>
      <c r="VT2602" s="1"/>
    </row>
    <row r="2603" spans="14:592" x14ac:dyDescent="0.3">
      <c r="N2603" s="1"/>
      <c r="O2603" s="127"/>
      <c r="P2603" s="127"/>
      <c r="Q2603" s="127"/>
      <c r="R2603" s="127"/>
      <c r="S2603" s="127"/>
      <c r="T2603" s="127"/>
      <c r="U2603" s="127"/>
      <c r="V2603" s="127"/>
      <c r="W2603" s="127"/>
      <c r="X2603" s="127"/>
      <c r="Y2603" s="127"/>
      <c r="Z2603" s="127"/>
      <c r="AA2603" s="127"/>
      <c r="AB2603" s="127"/>
      <c r="AC2603" s="127"/>
      <c r="AD2603" s="127"/>
      <c r="AE2603" s="127"/>
      <c r="AF2603" s="127"/>
      <c r="AG2603" s="127"/>
      <c r="AH2603" s="127"/>
      <c r="AI2603" s="127"/>
      <c r="AJ2603" s="127"/>
      <c r="AK2603" s="127"/>
      <c r="AL2603" s="127"/>
      <c r="AM2603" s="127"/>
      <c r="AN2603" s="127"/>
      <c r="AO2603" s="1"/>
      <c r="EA2603" s="34"/>
      <c r="EI2603" s="35"/>
      <c r="EU2603" s="36"/>
      <c r="FC2603" s="37"/>
      <c r="FO2603" s="52"/>
      <c r="FW2603" s="53"/>
      <c r="KG2603" s="1"/>
      <c r="KH2603" s="67"/>
      <c r="KJ2603" s="66"/>
      <c r="KL2603" s="65"/>
      <c r="KN2603" s="53"/>
      <c r="KP2603" s="64"/>
      <c r="KR2603" s="63"/>
      <c r="KV2603" s="1"/>
      <c r="KW2603" s="34"/>
      <c r="KY2603" s="35"/>
      <c r="LA2603" s="36"/>
      <c r="LC2603" s="37"/>
      <c r="LQ2603" s="1"/>
      <c r="LR2603" s="59"/>
      <c r="LS2603" s="59"/>
      <c r="LT2603" s="59"/>
      <c r="LU2603" s="59"/>
      <c r="LV2603" s="59"/>
      <c r="LW2603" s="59"/>
      <c r="LX2603" s="59"/>
      <c r="LY2603" s="59"/>
      <c r="LZ2603" s="59"/>
      <c r="MA2603" s="59"/>
      <c r="MB2603" s="59"/>
      <c r="MC2603" s="59"/>
      <c r="MD2603" s="59"/>
      <c r="ME2603" s="59"/>
      <c r="MF2603" s="59"/>
      <c r="MG2603" s="59"/>
      <c r="MH2603" s="59"/>
      <c r="MI2603" s="59"/>
      <c r="MJ2603" s="59"/>
      <c r="MK2603" s="59"/>
      <c r="ML2603" s="59"/>
      <c r="MR2603" s="52"/>
      <c r="MT2603" s="53"/>
      <c r="MW2603" s="34"/>
      <c r="MY2603" s="35"/>
      <c r="NB2603" s="59"/>
      <c r="NC2603" s="59"/>
      <c r="ND2603" s="59"/>
      <c r="NE2603" s="59"/>
      <c r="NF2603" s="59"/>
      <c r="NG2603" s="59"/>
      <c r="NH2603" s="59"/>
      <c r="NI2603" s="59"/>
      <c r="NJ2603" s="59"/>
      <c r="NK2603" s="59"/>
      <c r="NL2603" s="59"/>
      <c r="NM2603" s="59"/>
      <c r="NN2603" s="59"/>
      <c r="NO2603" s="59"/>
      <c r="NP2603" s="59"/>
      <c r="NQ2603" s="59"/>
      <c r="NR2603" s="59"/>
      <c r="NS2603" s="59"/>
      <c r="NT2603" s="59"/>
      <c r="NU2603" s="59"/>
      <c r="NV2603" s="59"/>
      <c r="OB2603" s="52"/>
      <c r="OD2603" s="53"/>
      <c r="OG2603" s="36"/>
      <c r="OI2603" s="37"/>
      <c r="PQ2603" s="52"/>
      <c r="PS2603" s="53"/>
      <c r="RD2603" s="59"/>
      <c r="RE2603" s="59"/>
      <c r="RF2603" s="59"/>
      <c r="RG2603" s="59"/>
      <c r="RH2603" s="59"/>
      <c r="RI2603" s="59"/>
      <c r="RJ2603" s="59"/>
      <c r="RK2603" s="59"/>
      <c r="RL2603" s="59"/>
      <c r="RM2603" s="59"/>
      <c r="RN2603" s="59"/>
      <c r="RO2603" s="59"/>
      <c r="RP2603" s="59"/>
      <c r="RQ2603" s="59"/>
      <c r="RR2603" s="59"/>
      <c r="RS2603" s="59"/>
      <c r="RT2603" s="59"/>
      <c r="RU2603" s="59"/>
      <c r="RV2603" s="59"/>
      <c r="RW2603" s="59"/>
      <c r="RX2603" s="59"/>
      <c r="SD2603" s="52"/>
      <c r="SF2603" s="53"/>
      <c r="SI2603" s="34"/>
      <c r="SK2603" s="35"/>
      <c r="SN2603" s="59"/>
      <c r="SO2603" s="59"/>
      <c r="SP2603" s="59"/>
      <c r="SQ2603" s="59"/>
      <c r="SR2603" s="59"/>
      <c r="SS2603" s="59"/>
      <c r="ST2603" s="59"/>
      <c r="SU2603" s="59"/>
      <c r="SV2603" s="59"/>
      <c r="SW2603" s="59"/>
      <c r="SX2603" s="59"/>
      <c r="SY2603" s="59"/>
      <c r="SZ2603" s="59"/>
      <c r="TA2603" s="59"/>
      <c r="TB2603" s="59"/>
      <c r="TC2603" s="59"/>
      <c r="TD2603" s="59"/>
      <c r="TE2603" s="59"/>
      <c r="TF2603" s="59"/>
      <c r="TG2603" s="59"/>
      <c r="TH2603" s="59"/>
      <c r="TN2603" s="52"/>
      <c r="TP2603" s="53"/>
      <c r="TS2603" s="36"/>
      <c r="TU2603" s="37"/>
      <c r="VC2603" s="52"/>
      <c r="VE2603" s="53"/>
      <c r="VF2603" s="1"/>
      <c r="VT2603" s="1"/>
    </row>
    <row r="2604" spans="14:592" x14ac:dyDescent="0.3">
      <c r="N2604" s="1"/>
      <c r="O2604" s="127"/>
      <c r="P2604" s="127"/>
      <c r="Q2604" s="127"/>
      <c r="R2604" s="127"/>
      <c r="S2604" s="127"/>
      <c r="T2604" s="127"/>
      <c r="U2604" s="127"/>
      <c r="V2604" s="127"/>
      <c r="W2604" s="127"/>
      <c r="X2604" s="127"/>
      <c r="Y2604" s="127"/>
      <c r="Z2604" s="127"/>
      <c r="AA2604" s="127"/>
      <c r="AB2604" s="127"/>
      <c r="AC2604" s="127"/>
      <c r="AD2604" s="127"/>
      <c r="AE2604" s="127"/>
      <c r="AF2604" s="127"/>
      <c r="AG2604" s="127"/>
      <c r="AH2604" s="127"/>
      <c r="AI2604" s="127"/>
      <c r="AJ2604" s="127"/>
      <c r="AK2604" s="127"/>
      <c r="AL2604" s="127"/>
      <c r="AM2604" s="127"/>
      <c r="AN2604" s="127"/>
      <c r="AO2604" s="1"/>
      <c r="EA2604" s="34"/>
      <c r="EI2604" s="35"/>
      <c r="EU2604" s="36"/>
      <c r="FC2604" s="37"/>
      <c r="FO2604" s="52"/>
      <c r="FW2604" s="53"/>
      <c r="KG2604" s="1"/>
      <c r="KH2604" s="67"/>
      <c r="KJ2604" s="66"/>
      <c r="KL2604" s="65"/>
      <c r="KN2604" s="53"/>
      <c r="KP2604" s="64"/>
      <c r="KR2604" s="63"/>
      <c r="KV2604" s="1"/>
      <c r="KW2604" s="34"/>
      <c r="KY2604" s="35"/>
      <c r="LA2604" s="36"/>
      <c r="LC2604" s="37"/>
      <c r="LQ2604" s="1"/>
      <c r="LR2604" s="59"/>
      <c r="LS2604" s="59"/>
      <c r="LT2604" s="59"/>
      <c r="LU2604" s="59"/>
      <c r="LV2604" s="59"/>
      <c r="LW2604" s="59"/>
      <c r="LX2604" s="59"/>
      <c r="LY2604" s="59"/>
      <c r="LZ2604" s="59"/>
      <c r="MA2604" s="59"/>
      <c r="MB2604" s="59"/>
      <c r="MC2604" s="59"/>
      <c r="MD2604" s="59"/>
      <c r="ME2604" s="59"/>
      <c r="MF2604" s="59"/>
      <c r="MG2604" s="59"/>
      <c r="MH2604" s="59"/>
      <c r="MI2604" s="59"/>
      <c r="MJ2604" s="59"/>
      <c r="MK2604" s="59"/>
      <c r="ML2604" s="59"/>
      <c r="MR2604" s="52"/>
      <c r="MT2604" s="53"/>
      <c r="MW2604" s="34"/>
      <c r="MY2604" s="35"/>
      <c r="NB2604" s="59"/>
      <c r="NC2604" s="59"/>
      <c r="ND2604" s="59"/>
      <c r="NE2604" s="59"/>
      <c r="NF2604" s="59"/>
      <c r="NG2604" s="59"/>
      <c r="NH2604" s="59"/>
      <c r="NI2604" s="59"/>
      <c r="NJ2604" s="59"/>
      <c r="NK2604" s="59"/>
      <c r="NL2604" s="59"/>
      <c r="NM2604" s="59"/>
      <c r="NN2604" s="59"/>
      <c r="NO2604" s="59"/>
      <c r="NP2604" s="59"/>
      <c r="NQ2604" s="59"/>
      <c r="NR2604" s="59"/>
      <c r="NS2604" s="59"/>
      <c r="NT2604" s="59"/>
      <c r="NU2604" s="59"/>
      <c r="NV2604" s="59"/>
      <c r="OB2604" s="52"/>
      <c r="OD2604" s="53"/>
      <c r="OG2604" s="36"/>
      <c r="OI2604" s="37"/>
      <c r="PQ2604" s="52"/>
      <c r="PS2604" s="53"/>
      <c r="PW2604" s="1"/>
      <c r="RD2604" s="59"/>
      <c r="RE2604" s="59"/>
      <c r="RF2604" s="59"/>
      <c r="RG2604" s="59"/>
      <c r="RH2604" s="59"/>
      <c r="RI2604" s="59"/>
      <c r="RJ2604" s="59"/>
      <c r="RK2604" s="59"/>
      <c r="RL2604" s="59"/>
      <c r="RM2604" s="59"/>
      <c r="RN2604" s="59"/>
      <c r="RO2604" s="59"/>
      <c r="RP2604" s="59"/>
      <c r="RQ2604" s="59"/>
      <c r="RR2604" s="59"/>
      <c r="RS2604" s="59"/>
      <c r="RT2604" s="59"/>
      <c r="RU2604" s="59"/>
      <c r="RV2604" s="59"/>
      <c r="RW2604" s="59"/>
      <c r="RX2604" s="59"/>
      <c r="SD2604" s="52"/>
      <c r="SF2604" s="53"/>
      <c r="SI2604" s="34"/>
      <c r="SK2604" s="35"/>
      <c r="SN2604" s="59"/>
      <c r="SO2604" s="59"/>
      <c r="SP2604" s="59"/>
      <c r="SQ2604" s="59"/>
      <c r="SR2604" s="59"/>
      <c r="SS2604" s="59"/>
      <c r="ST2604" s="59"/>
      <c r="SU2604" s="59"/>
      <c r="SV2604" s="59"/>
      <c r="SW2604" s="59"/>
      <c r="SX2604" s="59"/>
      <c r="SY2604" s="59"/>
      <c r="SZ2604" s="59"/>
      <c r="TA2604" s="59"/>
      <c r="TB2604" s="59"/>
      <c r="TC2604" s="59"/>
      <c r="TD2604" s="59"/>
      <c r="TE2604" s="59"/>
      <c r="TF2604" s="59"/>
      <c r="TG2604" s="59"/>
      <c r="TH2604" s="59"/>
      <c r="TN2604" s="52"/>
      <c r="TP2604" s="53"/>
      <c r="TS2604" s="36"/>
      <c r="TU2604" s="37"/>
      <c r="VC2604" s="52"/>
      <c r="VE2604" s="53"/>
      <c r="VF2604" s="1"/>
      <c r="VT2604" s="1"/>
    </row>
    <row r="2605" spans="14:592" x14ac:dyDescent="0.3">
      <c r="N2605" s="1"/>
      <c r="O2605" s="127"/>
      <c r="P2605" s="127"/>
      <c r="Q2605" s="127"/>
      <c r="R2605" s="127"/>
      <c r="S2605" s="127"/>
      <c r="T2605" s="127"/>
      <c r="U2605" s="127"/>
      <c r="V2605" s="127"/>
      <c r="W2605" s="127"/>
      <c r="X2605" s="127"/>
      <c r="Y2605" s="127"/>
      <c r="Z2605" s="127"/>
      <c r="AA2605" s="127"/>
      <c r="AB2605" s="127"/>
      <c r="AC2605" s="127"/>
      <c r="AD2605" s="127"/>
      <c r="AE2605" s="127"/>
      <c r="AF2605" s="127"/>
      <c r="AG2605" s="127"/>
      <c r="AH2605" s="127"/>
      <c r="AI2605" s="127"/>
      <c r="AJ2605" s="127"/>
      <c r="AK2605" s="127"/>
      <c r="AL2605" s="127"/>
      <c r="AM2605" s="127"/>
      <c r="AN2605" s="127"/>
      <c r="AO2605" s="1"/>
      <c r="EA2605" s="34"/>
      <c r="EI2605" s="35"/>
      <c r="EU2605" s="36"/>
      <c r="FC2605" s="37"/>
      <c r="FO2605" s="52"/>
      <c r="FW2605" s="53"/>
      <c r="KG2605" s="1"/>
      <c r="KH2605" s="67"/>
      <c r="KJ2605" s="66"/>
      <c r="KL2605" s="65"/>
      <c r="KN2605" s="53"/>
      <c r="KP2605" s="64"/>
      <c r="KR2605" s="63"/>
      <c r="KV2605" s="1"/>
      <c r="KW2605" s="34"/>
      <c r="KY2605" s="35"/>
      <c r="LA2605" s="36"/>
      <c r="LC2605" s="37"/>
      <c r="LQ2605" s="1"/>
      <c r="LU2605" s="59"/>
      <c r="LW2605" s="60"/>
      <c r="LX2605" s="34"/>
      <c r="LZ2605" s="35"/>
      <c r="MH2605" s="36"/>
      <c r="MJ2605" s="37"/>
      <c r="MR2605" s="52"/>
      <c r="MT2605" s="53"/>
      <c r="MW2605" s="61"/>
      <c r="MY2605" s="62"/>
      <c r="NE2605" s="59"/>
      <c r="NG2605" s="60"/>
      <c r="NH2605" s="34"/>
      <c r="NJ2605" s="35"/>
      <c r="NR2605" s="36"/>
      <c r="NT2605" s="37"/>
      <c r="OB2605" s="52"/>
      <c r="OD2605" s="53"/>
      <c r="OG2605" s="61"/>
      <c r="OI2605" s="62"/>
      <c r="PQ2605" s="61"/>
      <c r="PS2605" s="62"/>
      <c r="RG2605" s="59"/>
      <c r="RI2605" s="60"/>
      <c r="RJ2605" s="34"/>
      <c r="RL2605" s="35"/>
      <c r="RT2605" s="36"/>
      <c r="RV2605" s="37"/>
      <c r="SD2605" s="52"/>
      <c r="SF2605" s="53"/>
      <c r="SI2605" s="61"/>
      <c r="SK2605" s="62"/>
      <c r="SQ2605" s="59"/>
      <c r="SS2605" s="60"/>
      <c r="ST2605" s="34"/>
      <c r="SV2605" s="35"/>
      <c r="TD2605" s="36"/>
      <c r="TF2605" s="37"/>
      <c r="TN2605" s="52"/>
      <c r="TP2605" s="53"/>
      <c r="TS2605" s="61"/>
      <c r="TU2605" s="62"/>
      <c r="VC2605" s="61"/>
      <c r="VE2605" s="62"/>
      <c r="VF2605" s="1"/>
      <c r="VT2605" s="1"/>
    </row>
    <row r="2606" spans="14:592" x14ac:dyDescent="0.3">
      <c r="N2606" s="1"/>
      <c r="O2606" s="127"/>
      <c r="P2606" s="127"/>
      <c r="Q2606" s="127"/>
      <c r="R2606" s="127"/>
      <c r="S2606" s="127"/>
      <c r="T2606" s="127"/>
      <c r="U2606" s="127"/>
      <c r="V2606" s="127"/>
      <c r="W2606" s="127"/>
      <c r="X2606" s="127"/>
      <c r="Y2606" s="127"/>
      <c r="Z2606" s="127"/>
      <c r="AA2606" s="127"/>
      <c r="AB2606" s="127"/>
      <c r="AC2606" s="127"/>
      <c r="AD2606" s="127"/>
      <c r="AE2606" s="127"/>
      <c r="AF2606" s="127"/>
      <c r="AG2606" s="127"/>
      <c r="AH2606" s="127"/>
      <c r="AI2606" s="127"/>
      <c r="AJ2606" s="127"/>
      <c r="AK2606" s="127"/>
      <c r="AL2606" s="127"/>
      <c r="AM2606" s="127"/>
      <c r="AN2606" s="127"/>
      <c r="AO2606" s="1"/>
      <c r="EA2606" s="34"/>
      <c r="EI2606" s="35"/>
      <c r="EU2606" s="36"/>
      <c r="FC2606" s="37"/>
      <c r="FO2606" s="52"/>
      <c r="FW2606" s="53"/>
      <c r="KG2606" s="1"/>
      <c r="KH2606" s="67"/>
      <c r="KJ2606" s="66"/>
      <c r="KL2606" s="65"/>
      <c r="KN2606" s="53"/>
      <c r="KP2606" s="64"/>
      <c r="KR2606" s="63"/>
      <c r="KV2606" s="1"/>
      <c r="KW2606" s="34"/>
      <c r="KY2606" s="35"/>
      <c r="LA2606" s="36"/>
      <c r="LC2606" s="37"/>
      <c r="LQ2606" s="1"/>
      <c r="LU2606" s="59"/>
      <c r="LW2606" s="60"/>
      <c r="LX2606" s="34"/>
      <c r="LZ2606" s="35"/>
      <c r="MH2606" s="36"/>
      <c r="MJ2606" s="37"/>
      <c r="MR2606" s="52"/>
      <c r="MT2606" s="53"/>
      <c r="MW2606" s="61"/>
      <c r="MY2606" s="62"/>
      <c r="NE2606" s="59"/>
      <c r="NG2606" s="60"/>
      <c r="NH2606" s="34"/>
      <c r="NJ2606" s="35"/>
      <c r="NR2606" s="36"/>
      <c r="NT2606" s="37"/>
      <c r="OB2606" s="52"/>
      <c r="OD2606" s="53"/>
      <c r="OG2606" s="61"/>
      <c r="OI2606" s="62"/>
      <c r="PQ2606" s="61"/>
      <c r="PS2606" s="62"/>
      <c r="PW2606" s="1"/>
      <c r="RG2606" s="59"/>
      <c r="RI2606" s="60"/>
      <c r="RJ2606" s="34"/>
      <c r="RL2606" s="35"/>
      <c r="RT2606" s="36"/>
      <c r="RV2606" s="37"/>
      <c r="SD2606" s="52"/>
      <c r="SF2606" s="53"/>
      <c r="SI2606" s="61"/>
      <c r="SK2606" s="62"/>
      <c r="SQ2606" s="59"/>
      <c r="SS2606" s="60"/>
      <c r="ST2606" s="34"/>
      <c r="SV2606" s="35"/>
      <c r="TD2606" s="36"/>
      <c r="TF2606" s="37"/>
      <c r="TN2606" s="52"/>
      <c r="TP2606" s="53"/>
      <c r="TS2606" s="61"/>
      <c r="TU2606" s="62"/>
      <c r="VC2606" s="61"/>
      <c r="VE2606" s="62"/>
      <c r="VF2606" s="1"/>
      <c r="VT2606" s="1"/>
    </row>
    <row r="2607" spans="14:592" x14ac:dyDescent="0.3">
      <c r="N2607" s="1"/>
      <c r="O2607" s="127"/>
      <c r="P2607" s="127"/>
      <c r="Q2607" s="127"/>
      <c r="R2607" s="127"/>
      <c r="S2607" s="127"/>
      <c r="T2607" s="127"/>
      <c r="U2607" s="127"/>
      <c r="V2607" s="127"/>
      <c r="W2607" s="127"/>
      <c r="X2607" s="127"/>
      <c r="Y2607" s="127"/>
      <c r="Z2607" s="127"/>
      <c r="AA2607" s="127"/>
      <c r="AB2607" s="127"/>
      <c r="AC2607" s="127"/>
      <c r="AD2607" s="127"/>
      <c r="AE2607" s="127"/>
      <c r="AF2607" s="127"/>
      <c r="AG2607" s="127"/>
      <c r="AH2607" s="127"/>
      <c r="AI2607" s="127"/>
      <c r="AJ2607" s="127"/>
      <c r="AK2607" s="127"/>
      <c r="AL2607" s="127"/>
      <c r="AM2607" s="127"/>
      <c r="AN2607" s="127"/>
      <c r="AO2607" s="1"/>
      <c r="EA2607" s="34"/>
      <c r="EI2607" s="35"/>
      <c r="EU2607" s="36"/>
      <c r="FC2607" s="37"/>
      <c r="FO2607" s="52"/>
      <c r="FW2607" s="53"/>
      <c r="KG2607" s="1"/>
      <c r="KH2607" s="67"/>
      <c r="KJ2607" s="66"/>
      <c r="KL2607" s="65"/>
      <c r="KN2607" s="53"/>
      <c r="KP2607" s="64"/>
      <c r="KR2607" s="63"/>
      <c r="KV2607" s="1"/>
      <c r="KW2607" s="34"/>
      <c r="KY2607" s="35"/>
      <c r="LA2607" s="36"/>
      <c r="LC2607" s="37"/>
      <c r="LQ2607" s="1"/>
      <c r="LU2607" s="59"/>
      <c r="LW2607" s="60"/>
      <c r="LX2607" s="34"/>
      <c r="LZ2607" s="35"/>
      <c r="MH2607" s="36"/>
      <c r="MJ2607" s="37"/>
      <c r="MR2607" s="52"/>
      <c r="MT2607" s="53"/>
      <c r="MW2607" s="61"/>
      <c r="MY2607" s="62"/>
      <c r="NE2607" s="59"/>
      <c r="NG2607" s="60"/>
      <c r="NH2607" s="34"/>
      <c r="NJ2607" s="35"/>
      <c r="NR2607" s="36"/>
      <c r="NT2607" s="37"/>
      <c r="OB2607" s="52"/>
      <c r="OD2607" s="53"/>
      <c r="OG2607" s="61"/>
      <c r="OI2607" s="62"/>
      <c r="PQ2607" s="61"/>
      <c r="PS2607" s="62"/>
      <c r="RG2607" s="59"/>
      <c r="RI2607" s="60"/>
      <c r="RJ2607" s="34"/>
      <c r="RL2607" s="35"/>
      <c r="RT2607" s="36"/>
      <c r="RV2607" s="37"/>
      <c r="SD2607" s="52"/>
      <c r="SF2607" s="53"/>
      <c r="SI2607" s="61"/>
      <c r="SK2607" s="62"/>
      <c r="SQ2607" s="59"/>
      <c r="SS2607" s="60"/>
      <c r="ST2607" s="34"/>
      <c r="SV2607" s="35"/>
      <c r="TD2607" s="36"/>
      <c r="TF2607" s="37"/>
      <c r="TN2607" s="52"/>
      <c r="TP2607" s="53"/>
      <c r="TS2607" s="61"/>
      <c r="TU2607" s="62"/>
      <c r="VC2607" s="61"/>
      <c r="VE2607" s="62"/>
      <c r="VF2607" s="1"/>
      <c r="VT2607" s="1"/>
    </row>
    <row r="2608" spans="14:592" x14ac:dyDescent="0.3">
      <c r="N2608" s="1"/>
      <c r="O2608" s="127"/>
      <c r="P2608" s="127"/>
      <c r="Q2608" s="127"/>
      <c r="R2608" s="127"/>
      <c r="S2608" s="127"/>
      <c r="T2608" s="127"/>
      <c r="U2608" s="127"/>
      <c r="V2608" s="127"/>
      <c r="W2608" s="127"/>
      <c r="X2608" s="127"/>
      <c r="Y2608" s="127"/>
      <c r="Z2608" s="127"/>
      <c r="AA2608" s="127"/>
      <c r="AB2608" s="127"/>
      <c r="AC2608" s="127"/>
      <c r="AD2608" s="127"/>
      <c r="AE2608" s="127"/>
      <c r="AF2608" s="127"/>
      <c r="AG2608" s="127"/>
      <c r="AH2608" s="127"/>
      <c r="AI2608" s="127"/>
      <c r="AJ2608" s="127"/>
      <c r="AK2608" s="127"/>
      <c r="AL2608" s="127"/>
      <c r="AM2608" s="127"/>
      <c r="AN2608" s="127"/>
      <c r="AO2608" s="1"/>
      <c r="EA2608" s="34"/>
      <c r="EI2608" s="35"/>
      <c r="EU2608" s="36"/>
      <c r="FC2608" s="37"/>
      <c r="FO2608" s="52"/>
      <c r="FW2608" s="53"/>
      <c r="KG2608" s="1"/>
      <c r="KH2608" s="67"/>
      <c r="KJ2608" s="66"/>
      <c r="KL2608" s="65"/>
      <c r="KN2608" s="53"/>
      <c r="KP2608" s="64"/>
      <c r="KR2608" s="63"/>
      <c r="KV2608" s="1"/>
      <c r="KW2608" s="34"/>
      <c r="KY2608" s="35"/>
      <c r="LA2608" s="36"/>
      <c r="LC2608" s="37"/>
      <c r="LQ2608" s="1"/>
      <c r="LU2608" s="59"/>
      <c r="LW2608" s="60"/>
      <c r="LX2608" s="34"/>
      <c r="LZ2608" s="35"/>
      <c r="MH2608" s="36"/>
      <c r="MJ2608" s="37"/>
      <c r="MR2608" s="52"/>
      <c r="MT2608" s="53"/>
      <c r="MW2608" s="61"/>
      <c r="MY2608" s="62"/>
      <c r="NE2608" s="59"/>
      <c r="NG2608" s="60"/>
      <c r="NH2608" s="34"/>
      <c r="NJ2608" s="35"/>
      <c r="NR2608" s="36"/>
      <c r="NT2608" s="37"/>
      <c r="OB2608" s="52"/>
      <c r="OD2608" s="53"/>
      <c r="OG2608" s="61"/>
      <c r="OI2608" s="62"/>
      <c r="PQ2608" s="61"/>
      <c r="PS2608" s="62"/>
      <c r="PW2608" s="1"/>
      <c r="RG2608" s="59"/>
      <c r="RI2608" s="60"/>
      <c r="RJ2608" s="34"/>
      <c r="RL2608" s="35"/>
      <c r="RT2608" s="36"/>
      <c r="RV2608" s="37"/>
      <c r="SD2608" s="52"/>
      <c r="SF2608" s="53"/>
      <c r="SI2608" s="61"/>
      <c r="SK2608" s="62"/>
      <c r="SQ2608" s="59"/>
      <c r="SS2608" s="60"/>
      <c r="ST2608" s="34"/>
      <c r="SV2608" s="35"/>
      <c r="TD2608" s="36"/>
      <c r="TF2608" s="37"/>
      <c r="TN2608" s="52"/>
      <c r="TP2608" s="53"/>
      <c r="TS2608" s="61"/>
      <c r="TU2608" s="62"/>
      <c r="VC2608" s="61"/>
      <c r="VE2608" s="62"/>
      <c r="VF2608" s="1"/>
      <c r="VT2608" s="1"/>
    </row>
    <row r="2609" spans="14:592" x14ac:dyDescent="0.3">
      <c r="N2609" s="1"/>
      <c r="O2609" s="127"/>
      <c r="P2609" s="127"/>
      <c r="Q2609" s="127"/>
      <c r="R2609" s="127"/>
      <c r="S2609" s="127"/>
      <c r="T2609" s="127"/>
      <c r="U2609" s="127"/>
      <c r="V2609" s="127"/>
      <c r="W2609" s="127"/>
      <c r="X2609" s="127"/>
      <c r="Y2609" s="127"/>
      <c r="Z2609" s="127"/>
      <c r="AA2609" s="127"/>
      <c r="AB2609" s="127"/>
      <c r="AC2609" s="127"/>
      <c r="AD2609" s="127"/>
      <c r="AE2609" s="127"/>
      <c r="AF2609" s="127"/>
      <c r="AG2609" s="127"/>
      <c r="AH2609" s="127"/>
      <c r="AI2609" s="127"/>
      <c r="AJ2609" s="127"/>
      <c r="AK2609" s="127"/>
      <c r="AL2609" s="127"/>
      <c r="AM2609" s="127"/>
      <c r="AN2609" s="127"/>
      <c r="AO2609" s="1"/>
      <c r="EA2609" s="34"/>
      <c r="EI2609" s="35"/>
      <c r="EU2609" s="36"/>
      <c r="FC2609" s="37"/>
      <c r="FO2609" s="52"/>
      <c r="FW2609" s="53"/>
      <c r="KG2609" s="1"/>
      <c r="KH2609" s="67"/>
      <c r="KJ2609" s="66"/>
      <c r="KL2609" s="65"/>
      <c r="KN2609" s="53"/>
      <c r="KP2609" s="64"/>
      <c r="KR2609" s="63"/>
      <c r="KV2609" s="1"/>
      <c r="KW2609" s="34"/>
      <c r="KY2609" s="35"/>
      <c r="LA2609" s="36"/>
      <c r="LC2609" s="37"/>
      <c r="LQ2609" s="1"/>
      <c r="LU2609" s="59"/>
      <c r="LW2609" s="60"/>
      <c r="LX2609" s="34"/>
      <c r="LZ2609" s="35"/>
      <c r="MH2609" s="36"/>
      <c r="MJ2609" s="37"/>
      <c r="MR2609" s="52"/>
      <c r="MT2609" s="53"/>
      <c r="MW2609" s="61"/>
      <c r="MY2609" s="62"/>
      <c r="NE2609" s="59"/>
      <c r="NG2609" s="60"/>
      <c r="NH2609" s="34"/>
      <c r="NJ2609" s="35"/>
      <c r="NR2609" s="36"/>
      <c r="NT2609" s="37"/>
      <c r="OB2609" s="52"/>
      <c r="OD2609" s="53"/>
      <c r="OG2609" s="61"/>
      <c r="OI2609" s="62"/>
      <c r="PQ2609" s="61"/>
      <c r="PS2609" s="62"/>
      <c r="RG2609" s="59"/>
      <c r="RI2609" s="60"/>
      <c r="RJ2609" s="34"/>
      <c r="RL2609" s="35"/>
      <c r="RT2609" s="36"/>
      <c r="RV2609" s="37"/>
      <c r="SD2609" s="52"/>
      <c r="SF2609" s="53"/>
      <c r="SI2609" s="61"/>
      <c r="SK2609" s="62"/>
      <c r="SQ2609" s="59"/>
      <c r="SS2609" s="60"/>
      <c r="ST2609" s="34"/>
      <c r="SV2609" s="35"/>
      <c r="TD2609" s="36"/>
      <c r="TF2609" s="37"/>
      <c r="TN2609" s="52"/>
      <c r="TP2609" s="53"/>
      <c r="TS2609" s="61"/>
      <c r="TU2609" s="62"/>
      <c r="VC2609" s="61"/>
      <c r="VE2609" s="62"/>
      <c r="VF2609" s="1"/>
      <c r="VT2609" s="1"/>
    </row>
    <row r="2610" spans="14:592" x14ac:dyDescent="0.3">
      <c r="N2610" s="1"/>
      <c r="O2610" s="127"/>
      <c r="P2610" s="127"/>
      <c r="Q2610" s="127"/>
      <c r="R2610" s="127"/>
      <c r="S2610" s="127"/>
      <c r="T2610" s="127"/>
      <c r="U2610" s="127"/>
      <c r="V2610" s="127"/>
      <c r="W2610" s="127"/>
      <c r="X2610" s="127"/>
      <c r="Y2610" s="127"/>
      <c r="Z2610" s="127"/>
      <c r="AA2610" s="127"/>
      <c r="AB2610" s="127"/>
      <c r="AC2610" s="127"/>
      <c r="AD2610" s="127"/>
      <c r="AE2610" s="127"/>
      <c r="AF2610" s="127"/>
      <c r="AG2610" s="127"/>
      <c r="AH2610" s="127"/>
      <c r="AI2610" s="127"/>
      <c r="AJ2610" s="127"/>
      <c r="AK2610" s="127"/>
      <c r="AL2610" s="127"/>
      <c r="AM2610" s="127"/>
      <c r="AN2610" s="127"/>
      <c r="AO2610" s="1"/>
      <c r="EA2610" s="34"/>
      <c r="EI2610" s="35"/>
      <c r="EU2610" s="36"/>
      <c r="FC2610" s="37"/>
      <c r="FO2610" s="52"/>
      <c r="FW2610" s="53"/>
      <c r="KG2610" s="1"/>
      <c r="KH2610" s="67"/>
      <c r="KJ2610" s="66"/>
      <c r="KL2610" s="65"/>
      <c r="KN2610" s="53"/>
      <c r="KP2610" s="64"/>
      <c r="KR2610" s="63"/>
      <c r="KV2610" s="1"/>
      <c r="KW2610" s="34"/>
      <c r="KY2610" s="35"/>
      <c r="LA2610" s="36"/>
      <c r="LC2610" s="37"/>
      <c r="LQ2610" s="1"/>
      <c r="LU2610" s="59"/>
      <c r="LW2610" s="60"/>
      <c r="LX2610" s="34"/>
      <c r="LZ2610" s="35"/>
      <c r="MH2610" s="36"/>
      <c r="MJ2610" s="37"/>
      <c r="MR2610" s="52"/>
      <c r="MT2610" s="53"/>
      <c r="MW2610" s="61"/>
      <c r="MY2610" s="62"/>
      <c r="NE2610" s="59"/>
      <c r="NG2610" s="60"/>
      <c r="NH2610" s="34"/>
      <c r="NJ2610" s="35"/>
      <c r="NR2610" s="36"/>
      <c r="NT2610" s="37"/>
      <c r="OB2610" s="52"/>
      <c r="OD2610" s="53"/>
      <c r="OG2610" s="61"/>
      <c r="OI2610" s="62"/>
      <c r="PQ2610" s="61"/>
      <c r="PS2610" s="62"/>
      <c r="PW2610" s="1"/>
      <c r="RG2610" s="59"/>
      <c r="RI2610" s="60"/>
      <c r="RJ2610" s="34"/>
      <c r="RL2610" s="35"/>
      <c r="RT2610" s="36"/>
      <c r="RV2610" s="37"/>
      <c r="SD2610" s="52"/>
      <c r="SF2610" s="53"/>
      <c r="SI2610" s="61"/>
      <c r="SK2610" s="62"/>
      <c r="SQ2610" s="59"/>
      <c r="SS2610" s="60"/>
      <c r="ST2610" s="34"/>
      <c r="SV2610" s="35"/>
      <c r="TD2610" s="36"/>
      <c r="TF2610" s="37"/>
      <c r="TN2610" s="52"/>
      <c r="TP2610" s="53"/>
      <c r="TS2610" s="61"/>
      <c r="TU2610" s="62"/>
      <c r="VC2610" s="61"/>
      <c r="VE2610" s="62"/>
      <c r="VF2610" s="1"/>
      <c r="VT2610" s="1"/>
    </row>
    <row r="2611" spans="14:592" x14ac:dyDescent="0.3">
      <c r="N2611" s="1"/>
      <c r="O2611" s="127"/>
      <c r="P2611" s="127"/>
      <c r="Q2611" s="127"/>
      <c r="R2611" s="127"/>
      <c r="S2611" s="127"/>
      <c r="T2611" s="127"/>
      <c r="U2611" s="127"/>
      <c r="V2611" s="127"/>
      <c r="W2611" s="127"/>
      <c r="X2611" s="127"/>
      <c r="Y2611" s="127"/>
      <c r="Z2611" s="127"/>
      <c r="AA2611" s="127"/>
      <c r="AB2611" s="127"/>
      <c r="AC2611" s="127"/>
      <c r="AD2611" s="127"/>
      <c r="AE2611" s="127"/>
      <c r="AF2611" s="127"/>
      <c r="AG2611" s="127"/>
      <c r="AH2611" s="127"/>
      <c r="AI2611" s="127"/>
      <c r="AJ2611" s="127"/>
      <c r="AK2611" s="127"/>
      <c r="AL2611" s="127"/>
      <c r="AM2611" s="127"/>
      <c r="AN2611" s="127"/>
      <c r="AO2611" s="1"/>
      <c r="EA2611" s="34"/>
      <c r="EI2611" s="35"/>
      <c r="EU2611" s="36"/>
      <c r="FC2611" s="37"/>
      <c r="FO2611" s="52"/>
      <c r="FW2611" s="53"/>
      <c r="KG2611" s="1"/>
      <c r="KH2611" s="67"/>
      <c r="KJ2611" s="66"/>
      <c r="KL2611" s="65"/>
      <c r="KN2611" s="53"/>
      <c r="KP2611" s="64"/>
      <c r="KR2611" s="63"/>
      <c r="KV2611" s="1"/>
      <c r="KW2611" s="34"/>
      <c r="KY2611" s="35"/>
      <c r="LA2611" s="36"/>
      <c r="LC2611" s="37"/>
      <c r="LQ2611" s="1"/>
      <c r="LU2611" s="59"/>
      <c r="LW2611" s="60"/>
      <c r="LX2611" s="34"/>
      <c r="LZ2611" s="35"/>
      <c r="MA2611" s="35"/>
      <c r="MB2611" s="35"/>
      <c r="MC2611" s="35"/>
      <c r="MD2611" s="35"/>
      <c r="ME2611" s="35"/>
      <c r="MF2611" s="35"/>
      <c r="MG2611" s="35"/>
      <c r="MH2611" s="35"/>
      <c r="MI2611" s="35"/>
      <c r="MJ2611" s="35"/>
      <c r="MK2611" s="35"/>
      <c r="ML2611" s="35"/>
      <c r="MM2611" s="35"/>
      <c r="MN2611" s="35"/>
      <c r="MO2611" s="35"/>
      <c r="MP2611" s="35"/>
      <c r="MQ2611" s="35"/>
      <c r="MR2611" s="35"/>
      <c r="MS2611" s="35"/>
      <c r="MT2611" s="35"/>
      <c r="MU2611" s="35"/>
      <c r="MV2611" s="35"/>
      <c r="MW2611" s="35"/>
      <c r="MX2611" s="35"/>
      <c r="MY2611" s="35"/>
      <c r="MZ2611" s="35"/>
      <c r="NA2611" s="35"/>
      <c r="NB2611" s="35"/>
      <c r="NC2611" s="35"/>
      <c r="ND2611" s="35"/>
      <c r="NE2611" s="59"/>
      <c r="NF2611" s="35"/>
      <c r="NG2611" s="60"/>
      <c r="NH2611" s="34"/>
      <c r="NI2611" s="35"/>
      <c r="NJ2611" s="35"/>
      <c r="NR2611" s="36"/>
      <c r="NT2611" s="37"/>
      <c r="OB2611" s="52"/>
      <c r="OD2611" s="53"/>
      <c r="OG2611" s="61"/>
      <c r="OI2611" s="62"/>
      <c r="PQ2611" s="61"/>
      <c r="PS2611" s="62"/>
      <c r="RG2611" s="59"/>
      <c r="RI2611" s="60"/>
      <c r="RJ2611" s="34"/>
      <c r="RL2611" s="35"/>
      <c r="RM2611" s="35"/>
      <c r="RN2611" s="35"/>
      <c r="RO2611" s="35"/>
      <c r="RP2611" s="35"/>
      <c r="RQ2611" s="35"/>
      <c r="RR2611" s="35"/>
      <c r="RS2611" s="35"/>
      <c r="RT2611" s="35"/>
      <c r="RU2611" s="35"/>
      <c r="RV2611" s="35"/>
      <c r="RW2611" s="35"/>
      <c r="RX2611" s="35"/>
      <c r="RY2611" s="35"/>
      <c r="RZ2611" s="35"/>
      <c r="SA2611" s="35"/>
      <c r="SB2611" s="35"/>
      <c r="SC2611" s="35"/>
      <c r="SD2611" s="35"/>
      <c r="SE2611" s="35"/>
      <c r="SF2611" s="35"/>
      <c r="SG2611" s="35"/>
      <c r="SH2611" s="35"/>
      <c r="SI2611" s="35"/>
      <c r="SJ2611" s="35"/>
      <c r="SK2611" s="35"/>
      <c r="SL2611" s="35"/>
      <c r="SM2611" s="35"/>
      <c r="SN2611" s="35"/>
      <c r="SO2611" s="35"/>
      <c r="SP2611" s="35"/>
      <c r="SQ2611" s="59"/>
      <c r="SR2611" s="35"/>
      <c r="SS2611" s="60"/>
      <c r="ST2611" s="34"/>
      <c r="SU2611" s="35"/>
      <c r="SV2611" s="35"/>
      <c r="TD2611" s="36"/>
      <c r="TF2611" s="37"/>
      <c r="TN2611" s="52"/>
      <c r="TP2611" s="53"/>
      <c r="TS2611" s="61"/>
      <c r="TU2611" s="62"/>
      <c r="VC2611" s="61"/>
      <c r="VE2611" s="62"/>
      <c r="VF2611" s="1"/>
      <c r="VT2611" s="1"/>
    </row>
    <row r="2612" spans="14:592" x14ac:dyDescent="0.3">
      <c r="N2612" s="1"/>
      <c r="O2612" s="127"/>
      <c r="P2612" s="127"/>
      <c r="Q2612" s="127"/>
      <c r="R2612" s="127"/>
      <c r="S2612" s="127"/>
      <c r="T2612" s="127"/>
      <c r="U2612" s="127"/>
      <c r="V2612" s="127"/>
      <c r="W2612" s="127"/>
      <c r="X2612" s="127"/>
      <c r="Y2612" s="127"/>
      <c r="Z2612" s="127"/>
      <c r="AA2612" s="127"/>
      <c r="AB2612" s="127"/>
      <c r="AC2612" s="127"/>
      <c r="AD2612" s="127"/>
      <c r="AE2612" s="127"/>
      <c r="AF2612" s="127"/>
      <c r="AG2612" s="127"/>
      <c r="AH2612" s="127"/>
      <c r="AI2612" s="127"/>
      <c r="AJ2612" s="127"/>
      <c r="AK2612" s="127"/>
      <c r="AL2612" s="127"/>
      <c r="AM2612" s="127"/>
      <c r="AN2612" s="127"/>
      <c r="AO2612" s="1"/>
      <c r="EA2612" s="34"/>
      <c r="EI2612" s="35"/>
      <c r="EU2612" s="36"/>
      <c r="FC2612" s="37"/>
      <c r="FO2612" s="52"/>
      <c r="FW2612" s="53"/>
      <c r="KG2612" s="1"/>
      <c r="KH2612" s="67"/>
      <c r="KJ2612" s="66"/>
      <c r="KL2612" s="65"/>
      <c r="KN2612" s="53"/>
      <c r="KP2612" s="64"/>
      <c r="KR2612" s="63"/>
      <c r="KV2612" s="1"/>
      <c r="KW2612" s="34"/>
      <c r="KY2612" s="35"/>
      <c r="LA2612" s="36"/>
      <c r="LC2612" s="37"/>
      <c r="LQ2612" s="1"/>
      <c r="LU2612" s="59"/>
      <c r="LW2612" s="60"/>
      <c r="LX2612" s="34"/>
      <c r="LZ2612" s="35"/>
      <c r="MA2612" s="35"/>
      <c r="MB2612" s="35"/>
      <c r="MC2612" s="35"/>
      <c r="MD2612" s="35"/>
      <c r="ME2612" s="35"/>
      <c r="MF2612" s="35"/>
      <c r="MG2612" s="35"/>
      <c r="MH2612" s="35"/>
      <c r="MI2612" s="35"/>
      <c r="MJ2612" s="35"/>
      <c r="MK2612" s="35"/>
      <c r="ML2612" s="35"/>
      <c r="MM2612" s="35"/>
      <c r="MN2612" s="35"/>
      <c r="MO2612" s="35"/>
      <c r="MP2612" s="35"/>
      <c r="MQ2612" s="35"/>
      <c r="MR2612" s="35"/>
      <c r="MS2612" s="35"/>
      <c r="MT2612" s="35"/>
      <c r="MU2612" s="35"/>
      <c r="MV2612" s="35"/>
      <c r="MW2612" s="35"/>
      <c r="MX2612" s="35"/>
      <c r="MY2612" s="35"/>
      <c r="MZ2612" s="35"/>
      <c r="NA2612" s="35"/>
      <c r="NB2612" s="35"/>
      <c r="NC2612" s="35"/>
      <c r="ND2612" s="35"/>
      <c r="NE2612" s="59"/>
      <c r="NF2612" s="35"/>
      <c r="NG2612" s="60"/>
      <c r="NH2612" s="34"/>
      <c r="NI2612" s="35"/>
      <c r="NJ2612" s="35"/>
      <c r="NR2612" s="36"/>
      <c r="NT2612" s="37"/>
      <c r="OB2612" s="52"/>
      <c r="OD2612" s="53"/>
      <c r="OG2612" s="61"/>
      <c r="OI2612" s="62"/>
      <c r="PQ2612" s="61"/>
      <c r="PS2612" s="62"/>
      <c r="PW2612" s="1"/>
      <c r="RG2612" s="59"/>
      <c r="RI2612" s="60"/>
      <c r="RJ2612" s="34"/>
      <c r="RL2612" s="35"/>
      <c r="RM2612" s="35"/>
      <c r="RN2612" s="35"/>
      <c r="RO2612" s="35"/>
      <c r="RP2612" s="35"/>
      <c r="RQ2612" s="35"/>
      <c r="RR2612" s="35"/>
      <c r="RS2612" s="35"/>
      <c r="RT2612" s="35"/>
      <c r="RU2612" s="35"/>
      <c r="RV2612" s="35"/>
      <c r="RW2612" s="35"/>
      <c r="RX2612" s="35"/>
      <c r="RY2612" s="35"/>
      <c r="RZ2612" s="35"/>
      <c r="SA2612" s="35"/>
      <c r="SB2612" s="35"/>
      <c r="SC2612" s="35"/>
      <c r="SD2612" s="35"/>
      <c r="SE2612" s="35"/>
      <c r="SF2612" s="35"/>
      <c r="SG2612" s="35"/>
      <c r="SH2612" s="35"/>
      <c r="SI2612" s="35"/>
      <c r="SJ2612" s="35"/>
      <c r="SK2612" s="35"/>
      <c r="SL2612" s="35"/>
      <c r="SM2612" s="35"/>
      <c r="SN2612" s="35"/>
      <c r="SO2612" s="35"/>
      <c r="SP2612" s="35"/>
      <c r="SQ2612" s="59"/>
      <c r="SR2612" s="35"/>
      <c r="SS2612" s="60"/>
      <c r="ST2612" s="34"/>
      <c r="SU2612" s="35"/>
      <c r="SV2612" s="35"/>
      <c r="TD2612" s="36"/>
      <c r="TF2612" s="37"/>
      <c r="TN2612" s="52"/>
      <c r="TP2612" s="53"/>
      <c r="TS2612" s="61"/>
      <c r="TU2612" s="62"/>
      <c r="VC2612" s="61"/>
      <c r="VE2612" s="62"/>
      <c r="VF2612" s="1"/>
      <c r="VT2612" s="1"/>
    </row>
    <row r="2613" spans="14:592" x14ac:dyDescent="0.3">
      <c r="N2613" s="1"/>
      <c r="O2613" s="127"/>
      <c r="P2613" s="127"/>
      <c r="Q2613" s="127"/>
      <c r="R2613" s="127"/>
      <c r="S2613" s="127"/>
      <c r="T2613" s="127"/>
      <c r="U2613" s="127"/>
      <c r="V2613" s="127"/>
      <c r="W2613" s="127"/>
      <c r="X2613" s="127"/>
      <c r="Y2613" s="127"/>
      <c r="Z2613" s="127"/>
      <c r="AA2613" s="127"/>
      <c r="AB2613" s="127"/>
      <c r="AC2613" s="127"/>
      <c r="AD2613" s="127"/>
      <c r="AE2613" s="127"/>
      <c r="AF2613" s="127"/>
      <c r="AG2613" s="127"/>
      <c r="AH2613" s="127"/>
      <c r="AI2613" s="127"/>
      <c r="AJ2613" s="127"/>
      <c r="AK2613" s="127"/>
      <c r="AL2613" s="127"/>
      <c r="AM2613" s="127"/>
      <c r="AN2613" s="127"/>
      <c r="AO2613" s="1"/>
      <c r="EA2613" s="34"/>
      <c r="EI2613" s="35"/>
      <c r="EU2613" s="36"/>
      <c r="FC2613" s="37"/>
      <c r="FO2613" s="52"/>
      <c r="FW2613" s="53"/>
      <c r="KG2613" s="1"/>
      <c r="KH2613" s="67"/>
      <c r="KJ2613" s="66"/>
      <c r="KL2613" s="65"/>
      <c r="KN2613" s="53"/>
      <c r="KP2613" s="64"/>
      <c r="KR2613" s="63"/>
      <c r="KV2613" s="1"/>
      <c r="KW2613" s="34"/>
      <c r="KY2613" s="35"/>
      <c r="LA2613" s="36"/>
      <c r="LC2613" s="37"/>
      <c r="LQ2613" s="1"/>
      <c r="LU2613" s="59"/>
      <c r="LW2613" s="60"/>
      <c r="LX2613" s="34"/>
      <c r="MG2613" s="35"/>
      <c r="MH2613" s="36"/>
      <c r="MJ2613" s="37"/>
      <c r="MR2613" s="52"/>
      <c r="MT2613" s="53"/>
      <c r="MW2613" s="61"/>
      <c r="MY2613" s="62"/>
      <c r="NE2613" s="59"/>
      <c r="NG2613" s="60"/>
      <c r="NH2613" s="34"/>
      <c r="NR2613" s="36"/>
      <c r="NT2613" s="37"/>
      <c r="OB2613" s="52"/>
      <c r="OD2613" s="53"/>
      <c r="OG2613" s="61"/>
      <c r="OI2613" s="62"/>
      <c r="PQ2613" s="61"/>
      <c r="PS2613" s="62"/>
      <c r="RG2613" s="59"/>
      <c r="RI2613" s="60"/>
      <c r="RJ2613" s="34"/>
      <c r="RS2613" s="35"/>
      <c r="RT2613" s="36"/>
      <c r="RV2613" s="37"/>
      <c r="SD2613" s="52"/>
      <c r="SF2613" s="53"/>
      <c r="SI2613" s="61"/>
      <c r="SK2613" s="62"/>
      <c r="SQ2613" s="59"/>
      <c r="SS2613" s="60"/>
      <c r="ST2613" s="34"/>
      <c r="TD2613" s="36"/>
      <c r="TF2613" s="37"/>
      <c r="TN2613" s="52"/>
      <c r="TP2613" s="53"/>
      <c r="TS2613" s="61"/>
      <c r="TU2613" s="62"/>
      <c r="VC2613" s="61"/>
      <c r="VE2613" s="62"/>
      <c r="VF2613" s="1"/>
      <c r="VT2613" s="1"/>
    </row>
    <row r="2614" spans="14:592" x14ac:dyDescent="0.3">
      <c r="N2614" s="1"/>
      <c r="O2614" s="127"/>
      <c r="P2614" s="127"/>
      <c r="Q2614" s="127"/>
      <c r="R2614" s="127"/>
      <c r="S2614" s="127"/>
      <c r="T2614" s="127"/>
      <c r="U2614" s="127"/>
      <c r="V2614" s="127"/>
      <c r="W2614" s="127"/>
      <c r="X2614" s="127"/>
      <c r="Y2614" s="127"/>
      <c r="Z2614" s="127"/>
      <c r="AA2614" s="127"/>
      <c r="AB2614" s="127"/>
      <c r="AC2614" s="127"/>
      <c r="AD2614" s="127"/>
      <c r="AE2614" s="127"/>
      <c r="AF2614" s="127"/>
      <c r="AG2614" s="127"/>
      <c r="AH2614" s="127"/>
      <c r="AI2614" s="127"/>
      <c r="AJ2614" s="127"/>
      <c r="AK2614" s="127"/>
      <c r="AL2614" s="127"/>
      <c r="AM2614" s="127"/>
      <c r="AN2614" s="127"/>
      <c r="AO2614" s="1"/>
      <c r="EA2614" s="34"/>
      <c r="EI2614" s="35"/>
      <c r="EU2614" s="36"/>
      <c r="FC2614" s="37"/>
      <c r="FO2614" s="52"/>
      <c r="FW2614" s="53"/>
      <c r="KG2614" s="1"/>
      <c r="KH2614" s="67"/>
      <c r="KJ2614" s="66"/>
      <c r="KL2614" s="65"/>
      <c r="KN2614" s="53"/>
      <c r="KP2614" s="64"/>
      <c r="KR2614" s="63"/>
      <c r="KV2614" s="1"/>
      <c r="KW2614" s="34"/>
      <c r="KY2614" s="35"/>
      <c r="LA2614" s="36"/>
      <c r="LC2614" s="37"/>
      <c r="LQ2614" s="1"/>
      <c r="LU2614" s="59"/>
      <c r="LW2614" s="60"/>
      <c r="LX2614" s="34"/>
      <c r="LY2614" s="34"/>
      <c r="LZ2614" s="34"/>
      <c r="MA2614" s="34"/>
      <c r="MB2614" s="34"/>
      <c r="MC2614" s="34"/>
      <c r="MD2614" s="34"/>
      <c r="ME2614" s="34"/>
      <c r="MF2614" s="34"/>
      <c r="MG2614" s="34"/>
      <c r="MH2614" s="34"/>
      <c r="MI2614" s="34"/>
      <c r="MJ2614" s="34"/>
      <c r="MK2614" s="34"/>
      <c r="ML2614" s="34"/>
      <c r="MM2614" s="34"/>
      <c r="MN2614" s="34"/>
      <c r="MO2614" s="34"/>
      <c r="MP2614" s="34"/>
      <c r="MQ2614" s="34"/>
      <c r="MR2614" s="34"/>
      <c r="MS2614" s="34"/>
      <c r="MT2614" s="34"/>
      <c r="MU2614" s="34"/>
      <c r="MV2614" s="34"/>
      <c r="MW2614" s="34"/>
      <c r="MX2614" s="34"/>
      <c r="MY2614" s="34"/>
      <c r="MZ2614" s="34"/>
      <c r="NA2614" s="34"/>
      <c r="NB2614" s="34"/>
      <c r="NC2614" s="34"/>
      <c r="ND2614" s="34"/>
      <c r="NE2614" s="59"/>
      <c r="NF2614" s="34"/>
      <c r="NG2614" s="60"/>
      <c r="NH2614" s="34"/>
      <c r="NR2614" s="36"/>
      <c r="NT2614" s="37"/>
      <c r="OB2614" s="52"/>
      <c r="OD2614" s="53"/>
      <c r="OG2614" s="61"/>
      <c r="OI2614" s="62"/>
      <c r="PQ2614" s="61"/>
      <c r="PS2614" s="62"/>
      <c r="PW2614" s="1"/>
      <c r="RG2614" s="59"/>
      <c r="RI2614" s="60"/>
      <c r="RJ2614" s="34"/>
      <c r="RK2614" s="34"/>
      <c r="RL2614" s="34"/>
      <c r="RM2614" s="34"/>
      <c r="RN2614" s="34"/>
      <c r="RO2614" s="34"/>
      <c r="RP2614" s="34"/>
      <c r="RQ2614" s="34"/>
      <c r="RR2614" s="34"/>
      <c r="RS2614" s="34"/>
      <c r="RT2614" s="34"/>
      <c r="RU2614" s="34"/>
      <c r="RV2614" s="34"/>
      <c r="RW2614" s="34"/>
      <c r="RX2614" s="34"/>
      <c r="RY2614" s="34"/>
      <c r="RZ2614" s="34"/>
      <c r="SA2614" s="34"/>
      <c r="SB2614" s="34"/>
      <c r="SC2614" s="34"/>
      <c r="SD2614" s="34"/>
      <c r="SE2614" s="34"/>
      <c r="SF2614" s="34"/>
      <c r="SG2614" s="34"/>
      <c r="SH2614" s="34"/>
      <c r="SI2614" s="34"/>
      <c r="SJ2614" s="34"/>
      <c r="SK2614" s="34"/>
      <c r="SL2614" s="34"/>
      <c r="SM2614" s="34"/>
      <c r="SN2614" s="34"/>
      <c r="SO2614" s="34"/>
      <c r="SP2614" s="34"/>
      <c r="SQ2614" s="59"/>
      <c r="SR2614" s="34"/>
      <c r="SS2614" s="60"/>
      <c r="ST2614" s="34"/>
      <c r="TD2614" s="36"/>
      <c r="TF2614" s="37"/>
      <c r="TN2614" s="52"/>
      <c r="TP2614" s="53"/>
      <c r="TS2614" s="61"/>
      <c r="TU2614" s="62"/>
      <c r="VC2614" s="61"/>
      <c r="VE2614" s="62"/>
      <c r="VF2614" s="1"/>
      <c r="VT2614" s="1"/>
    </row>
    <row r="2615" spans="14:592" x14ac:dyDescent="0.3">
      <c r="N2615" s="1"/>
      <c r="O2615" s="127"/>
      <c r="P2615" s="127"/>
      <c r="Q2615" s="127"/>
      <c r="R2615" s="127"/>
      <c r="S2615" s="127"/>
      <c r="T2615" s="127"/>
      <c r="U2615" s="127"/>
      <c r="V2615" s="127"/>
      <c r="W2615" s="127"/>
      <c r="X2615" s="127"/>
      <c r="Y2615" s="127"/>
      <c r="Z2615" s="127"/>
      <c r="AA2615" s="127"/>
      <c r="AB2615" s="127"/>
      <c r="AC2615" s="127"/>
      <c r="AD2615" s="127"/>
      <c r="AE2615" s="127"/>
      <c r="AF2615" s="127"/>
      <c r="AG2615" s="127"/>
      <c r="AH2615" s="127"/>
      <c r="AI2615" s="127"/>
      <c r="AJ2615" s="127"/>
      <c r="AK2615" s="127"/>
      <c r="AL2615" s="127"/>
      <c r="AM2615" s="127"/>
      <c r="AN2615" s="127"/>
      <c r="AO2615" s="1"/>
      <c r="EA2615" s="34"/>
      <c r="EI2615" s="35"/>
      <c r="EU2615" s="36"/>
      <c r="FC2615" s="37"/>
      <c r="FO2615" s="52"/>
      <c r="FW2615" s="53"/>
      <c r="KG2615" s="1"/>
      <c r="KH2615" s="67"/>
      <c r="KJ2615" s="66"/>
      <c r="KL2615" s="65"/>
      <c r="KN2615" s="53"/>
      <c r="KP2615" s="64"/>
      <c r="KR2615" s="63"/>
      <c r="KV2615" s="1"/>
      <c r="KW2615" s="34"/>
      <c r="KY2615" s="35"/>
      <c r="LA2615" s="36"/>
      <c r="LC2615" s="37"/>
      <c r="LQ2615" s="1"/>
      <c r="LU2615" s="59"/>
      <c r="LW2615" s="60"/>
      <c r="LX2615" s="34"/>
      <c r="LY2615" s="34"/>
      <c r="LZ2615" s="34"/>
      <c r="MA2615" s="34"/>
      <c r="MB2615" s="34"/>
      <c r="MC2615" s="34"/>
      <c r="MD2615" s="34"/>
      <c r="ME2615" s="34"/>
      <c r="MF2615" s="34"/>
      <c r="MG2615" s="34"/>
      <c r="MH2615" s="34"/>
      <c r="MI2615" s="34"/>
      <c r="MJ2615" s="34"/>
      <c r="MK2615" s="34"/>
      <c r="ML2615" s="34"/>
      <c r="MM2615" s="34"/>
      <c r="MN2615" s="34"/>
      <c r="MO2615" s="34"/>
      <c r="MP2615" s="34"/>
      <c r="MQ2615" s="34"/>
      <c r="MR2615" s="34"/>
      <c r="MS2615" s="34"/>
      <c r="MT2615" s="34"/>
      <c r="MU2615" s="34"/>
      <c r="MV2615" s="34"/>
      <c r="MW2615" s="34"/>
      <c r="MX2615" s="34"/>
      <c r="MY2615" s="34"/>
      <c r="MZ2615" s="34"/>
      <c r="NA2615" s="34"/>
      <c r="NB2615" s="34"/>
      <c r="NC2615" s="34"/>
      <c r="ND2615" s="34"/>
      <c r="NE2615" s="59"/>
      <c r="NF2615" s="34"/>
      <c r="NG2615" s="60"/>
      <c r="NH2615" s="34"/>
      <c r="NR2615" s="36"/>
      <c r="NT2615" s="37"/>
      <c r="OB2615" s="52"/>
      <c r="OD2615" s="53"/>
      <c r="OG2615" s="61"/>
      <c r="OI2615" s="62"/>
      <c r="PQ2615" s="61"/>
      <c r="PS2615" s="62"/>
      <c r="RG2615" s="59"/>
      <c r="RI2615" s="60"/>
      <c r="RJ2615" s="34"/>
      <c r="RK2615" s="34"/>
      <c r="RL2615" s="34"/>
      <c r="RM2615" s="34"/>
      <c r="RN2615" s="34"/>
      <c r="RO2615" s="34"/>
      <c r="RP2615" s="34"/>
      <c r="RQ2615" s="34"/>
      <c r="RR2615" s="34"/>
      <c r="RS2615" s="34"/>
      <c r="RT2615" s="34"/>
      <c r="RU2615" s="34"/>
      <c r="RV2615" s="34"/>
      <c r="RW2615" s="34"/>
      <c r="RX2615" s="34"/>
      <c r="RY2615" s="34"/>
      <c r="RZ2615" s="34"/>
      <c r="SA2615" s="34"/>
      <c r="SB2615" s="34"/>
      <c r="SC2615" s="34"/>
      <c r="SD2615" s="34"/>
      <c r="SE2615" s="34"/>
      <c r="SF2615" s="34"/>
      <c r="SG2615" s="34"/>
      <c r="SH2615" s="34"/>
      <c r="SI2615" s="34"/>
      <c r="SJ2615" s="34"/>
      <c r="SK2615" s="34"/>
      <c r="SL2615" s="34"/>
      <c r="SM2615" s="34"/>
      <c r="SN2615" s="34"/>
      <c r="SO2615" s="34"/>
      <c r="SP2615" s="34"/>
      <c r="SQ2615" s="59"/>
      <c r="SR2615" s="34"/>
      <c r="SS2615" s="60"/>
      <c r="ST2615" s="34"/>
      <c r="TD2615" s="36"/>
      <c r="TF2615" s="37"/>
      <c r="TN2615" s="52"/>
      <c r="TP2615" s="53"/>
      <c r="TS2615" s="61"/>
      <c r="TU2615" s="62"/>
      <c r="VC2615" s="61"/>
      <c r="VE2615" s="62"/>
      <c r="VF2615" s="1"/>
      <c r="VT2615" s="1"/>
    </row>
    <row r="2616" spans="14:592" x14ac:dyDescent="0.3">
      <c r="N2616" s="1"/>
      <c r="O2616" s="127"/>
      <c r="P2616" s="127"/>
      <c r="Q2616" s="127"/>
      <c r="R2616" s="127"/>
      <c r="S2616" s="127"/>
      <c r="T2616" s="127"/>
      <c r="U2616" s="127"/>
      <c r="V2616" s="127"/>
      <c r="W2616" s="127"/>
      <c r="X2616" s="127"/>
      <c r="Y2616" s="127"/>
      <c r="Z2616" s="127"/>
      <c r="AA2616" s="127"/>
      <c r="AB2616" s="127"/>
      <c r="AC2616" s="127"/>
      <c r="AD2616" s="127"/>
      <c r="AE2616" s="127"/>
      <c r="AF2616" s="127"/>
      <c r="AG2616" s="127"/>
      <c r="AH2616" s="127"/>
      <c r="AI2616" s="127"/>
      <c r="AJ2616" s="127"/>
      <c r="AK2616" s="127"/>
      <c r="AL2616" s="127"/>
      <c r="AM2616" s="127"/>
      <c r="AN2616" s="127"/>
      <c r="AO2616" s="1"/>
      <c r="EA2616" s="34"/>
      <c r="EI2616" s="35"/>
      <c r="EU2616" s="36"/>
      <c r="FC2616" s="37"/>
      <c r="FO2616" s="52"/>
      <c r="FW2616" s="53"/>
      <c r="KG2616" s="1"/>
      <c r="KH2616" s="67"/>
      <c r="KJ2616" s="66"/>
      <c r="KL2616" s="65"/>
      <c r="KN2616" s="53"/>
      <c r="KP2616" s="64"/>
      <c r="KR2616" s="63"/>
      <c r="KV2616" s="1"/>
      <c r="KW2616" s="34"/>
      <c r="KY2616" s="35"/>
      <c r="LA2616" s="36"/>
      <c r="LC2616" s="37"/>
      <c r="LQ2616" s="1"/>
      <c r="LU2616" s="59"/>
      <c r="LW2616" s="60"/>
      <c r="ME2616" s="34"/>
      <c r="MG2616" s="35"/>
      <c r="MH2616" s="36"/>
      <c r="MJ2616" s="37"/>
      <c r="MR2616" s="52"/>
      <c r="MT2616" s="53"/>
      <c r="MW2616" s="61"/>
      <c r="MY2616" s="62"/>
      <c r="NE2616" s="59"/>
      <c r="NG2616" s="60"/>
      <c r="NR2616" s="36"/>
      <c r="NT2616" s="37"/>
      <c r="OB2616" s="52"/>
      <c r="OD2616" s="53"/>
      <c r="OG2616" s="61"/>
      <c r="OI2616" s="62"/>
      <c r="PQ2616" s="61"/>
      <c r="PS2616" s="62"/>
      <c r="PW2616" s="1"/>
      <c r="RG2616" s="59"/>
      <c r="RI2616" s="60"/>
      <c r="RQ2616" s="34"/>
      <c r="RS2616" s="35"/>
      <c r="RT2616" s="36"/>
      <c r="RV2616" s="37"/>
      <c r="SD2616" s="52"/>
      <c r="SF2616" s="53"/>
      <c r="SI2616" s="61"/>
      <c r="SK2616" s="62"/>
      <c r="SQ2616" s="59"/>
      <c r="SS2616" s="60"/>
      <c r="TD2616" s="36"/>
      <c r="TF2616" s="37"/>
      <c r="TN2616" s="52"/>
      <c r="TP2616" s="53"/>
      <c r="TS2616" s="61"/>
      <c r="TU2616" s="62"/>
      <c r="VC2616" s="61"/>
      <c r="VE2616" s="62"/>
      <c r="VF2616" s="1"/>
      <c r="VT2616" s="1"/>
    </row>
    <row r="2617" spans="14:592" x14ac:dyDescent="0.3"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EA2617" s="34"/>
      <c r="EI2617" s="35"/>
      <c r="EU2617" s="36"/>
      <c r="FC2617" s="37"/>
      <c r="FO2617" s="52"/>
      <c r="FW2617" s="53"/>
      <c r="KG2617" s="1"/>
      <c r="KH2617" s="67"/>
      <c r="KJ2617" s="66"/>
      <c r="KL2617" s="65"/>
      <c r="KN2617" s="53"/>
      <c r="KP2617" s="64"/>
      <c r="KR2617" s="63"/>
      <c r="KV2617" s="1"/>
      <c r="KW2617" s="34"/>
      <c r="KY2617" s="35"/>
      <c r="LA2617" s="36"/>
      <c r="LC2617" s="37"/>
      <c r="LQ2617" s="1"/>
      <c r="LU2617" s="59"/>
      <c r="LW2617" s="60"/>
      <c r="ME2617" s="34"/>
      <c r="MG2617" s="35"/>
      <c r="MH2617" s="36"/>
      <c r="MJ2617" s="37"/>
      <c r="MR2617" s="52"/>
      <c r="MT2617" s="53"/>
      <c r="MW2617" s="61"/>
      <c r="MY2617" s="62"/>
      <c r="NE2617" s="59"/>
      <c r="NG2617" s="60"/>
      <c r="NR2617" s="36"/>
      <c r="NT2617" s="37"/>
      <c r="OB2617" s="52"/>
      <c r="OD2617" s="53"/>
      <c r="OG2617" s="61"/>
      <c r="OI2617" s="62"/>
      <c r="PQ2617" s="61"/>
      <c r="PS2617" s="62"/>
      <c r="RG2617" s="59"/>
      <c r="RI2617" s="60"/>
      <c r="RQ2617" s="34"/>
      <c r="RS2617" s="35"/>
      <c r="RT2617" s="36"/>
      <c r="RV2617" s="37"/>
      <c r="SD2617" s="52"/>
      <c r="SF2617" s="53"/>
      <c r="SI2617" s="61"/>
      <c r="SK2617" s="62"/>
      <c r="SQ2617" s="59"/>
      <c r="SS2617" s="60"/>
      <c r="TD2617" s="36"/>
      <c r="TF2617" s="37"/>
      <c r="TN2617" s="52"/>
      <c r="TP2617" s="53"/>
      <c r="TS2617" s="61"/>
      <c r="TU2617" s="62"/>
      <c r="VC2617" s="61"/>
      <c r="VE2617" s="62"/>
      <c r="VF2617" s="1"/>
      <c r="VT2617" s="1"/>
    </row>
    <row r="2618" spans="14:592" x14ac:dyDescent="0.3">
      <c r="N2618" s="1"/>
      <c r="EA2618" s="34"/>
      <c r="EI2618" s="35"/>
      <c r="EU2618" s="36"/>
      <c r="FC2618" s="37"/>
      <c r="FO2618" s="52"/>
      <c r="FW2618" s="53"/>
      <c r="KG2618" s="1"/>
      <c r="KH2618" s="67"/>
      <c r="KJ2618" s="66"/>
      <c r="KL2618" s="65"/>
      <c r="KN2618" s="53"/>
      <c r="KP2618" s="64"/>
      <c r="KR2618" s="63"/>
      <c r="KV2618" s="1"/>
      <c r="KW2618" s="34"/>
      <c r="KY2618" s="35"/>
      <c r="LA2618" s="36"/>
      <c r="LC2618" s="37"/>
      <c r="LQ2618" s="1"/>
      <c r="LU2618" s="59"/>
      <c r="LW2618" s="60"/>
      <c r="ME2618" s="34"/>
      <c r="MG2618" s="35"/>
      <c r="MH2618" s="36"/>
      <c r="MJ2618" s="37"/>
      <c r="MR2618" s="52"/>
      <c r="MT2618" s="53"/>
      <c r="MW2618" s="61"/>
      <c r="MY2618" s="62"/>
      <c r="NE2618" s="59"/>
      <c r="NG2618" s="60"/>
      <c r="NR2618" s="36"/>
      <c r="NT2618" s="37"/>
      <c r="OB2618" s="52"/>
      <c r="OD2618" s="53"/>
      <c r="OG2618" s="61"/>
      <c r="OI2618" s="62"/>
      <c r="PQ2618" s="61"/>
      <c r="PS2618" s="62"/>
      <c r="PW2618" s="1"/>
      <c r="RG2618" s="59"/>
      <c r="RI2618" s="60"/>
      <c r="RQ2618" s="34"/>
      <c r="RS2618" s="35"/>
      <c r="RT2618" s="36"/>
      <c r="RV2618" s="37"/>
      <c r="SD2618" s="52"/>
      <c r="SF2618" s="53"/>
      <c r="SI2618" s="61"/>
      <c r="SK2618" s="62"/>
      <c r="SQ2618" s="59"/>
      <c r="SS2618" s="60"/>
      <c r="TD2618" s="36"/>
      <c r="TF2618" s="37"/>
      <c r="TN2618" s="52"/>
      <c r="TP2618" s="53"/>
      <c r="TS2618" s="61"/>
      <c r="TU2618" s="62"/>
      <c r="VC2618" s="61"/>
      <c r="VE2618" s="62"/>
      <c r="VF2618" s="1"/>
      <c r="VT2618" s="1"/>
    </row>
    <row r="2619" spans="14:592" x14ac:dyDescent="0.3">
      <c r="N2619" s="1"/>
      <c r="EA2619" s="34"/>
      <c r="EI2619" s="35"/>
      <c r="EU2619" s="36"/>
      <c r="FC2619" s="37"/>
      <c r="FO2619" s="52"/>
      <c r="FW2619" s="53"/>
      <c r="KG2619" s="1"/>
      <c r="KH2619" s="67"/>
      <c r="KJ2619" s="66"/>
      <c r="KL2619" s="65"/>
      <c r="KN2619" s="53"/>
      <c r="KP2619" s="64"/>
      <c r="KR2619" s="63"/>
      <c r="KV2619" s="1"/>
      <c r="KW2619" s="34"/>
      <c r="KY2619" s="35"/>
      <c r="LA2619" s="36"/>
      <c r="LC2619" s="37"/>
      <c r="LQ2619" s="1"/>
      <c r="LU2619" s="59"/>
      <c r="LW2619" s="60"/>
      <c r="ME2619" s="34"/>
      <c r="MG2619" s="35"/>
      <c r="MH2619" s="36"/>
      <c r="MJ2619" s="37"/>
      <c r="MR2619" s="52"/>
      <c r="MT2619" s="53"/>
      <c r="MW2619" s="61"/>
      <c r="MY2619" s="62"/>
      <c r="NE2619" s="59"/>
      <c r="NG2619" s="60"/>
      <c r="NR2619" s="36"/>
      <c r="NT2619" s="37"/>
      <c r="OB2619" s="52"/>
      <c r="OD2619" s="53"/>
      <c r="OG2619" s="61"/>
      <c r="OI2619" s="62"/>
      <c r="PQ2619" s="61"/>
      <c r="PS2619" s="62"/>
      <c r="RG2619" s="59"/>
      <c r="RI2619" s="60"/>
      <c r="RQ2619" s="34"/>
      <c r="RS2619" s="35"/>
      <c r="RT2619" s="36"/>
      <c r="RV2619" s="37"/>
      <c r="SD2619" s="52"/>
      <c r="SF2619" s="53"/>
      <c r="SI2619" s="61"/>
      <c r="SK2619" s="62"/>
      <c r="SQ2619" s="59"/>
      <c r="SS2619" s="60"/>
      <c r="TD2619" s="36"/>
      <c r="TF2619" s="37"/>
      <c r="TN2619" s="52"/>
      <c r="TP2619" s="53"/>
      <c r="TS2619" s="61"/>
      <c r="TU2619" s="62"/>
      <c r="VC2619" s="61"/>
      <c r="VE2619" s="62"/>
      <c r="VF2619" s="1"/>
      <c r="VT2619" s="1"/>
    </row>
    <row r="2620" spans="14:592" x14ac:dyDescent="0.3">
      <c r="N2620" s="1"/>
      <c r="EA2620" s="34"/>
      <c r="EI2620" s="35"/>
      <c r="EU2620" s="36"/>
      <c r="FC2620" s="37"/>
      <c r="FO2620" s="52"/>
      <c r="FW2620" s="53"/>
      <c r="KG2620" s="1"/>
      <c r="KH2620" s="67"/>
      <c r="KJ2620" s="66"/>
      <c r="KL2620" s="65"/>
      <c r="KN2620" s="53"/>
      <c r="KP2620" s="64"/>
      <c r="KR2620" s="63"/>
      <c r="KV2620" s="1"/>
      <c r="KW2620" s="34"/>
      <c r="KY2620" s="35"/>
      <c r="LA2620" s="36"/>
      <c r="LC2620" s="37"/>
      <c r="LQ2620" s="1"/>
      <c r="LU2620" s="59"/>
      <c r="LW2620" s="60"/>
      <c r="ME2620" s="34"/>
      <c r="MG2620" s="35"/>
      <c r="MH2620" s="36"/>
      <c r="MJ2620" s="37"/>
      <c r="MR2620" s="52"/>
      <c r="MT2620" s="53"/>
      <c r="MW2620" s="61"/>
      <c r="MY2620" s="62"/>
      <c r="NE2620" s="59"/>
      <c r="NG2620" s="60"/>
      <c r="NR2620" s="36"/>
      <c r="NT2620" s="37"/>
      <c r="OB2620" s="52"/>
      <c r="OD2620" s="53"/>
      <c r="OG2620" s="61"/>
      <c r="OI2620" s="62"/>
      <c r="PQ2620" s="61"/>
      <c r="PS2620" s="62"/>
      <c r="PW2620" s="1"/>
      <c r="RG2620" s="59"/>
      <c r="RI2620" s="60"/>
      <c r="RQ2620" s="34"/>
      <c r="RS2620" s="35"/>
      <c r="RT2620" s="36"/>
      <c r="RV2620" s="37"/>
      <c r="SD2620" s="52"/>
      <c r="SF2620" s="53"/>
      <c r="SI2620" s="61"/>
      <c r="SK2620" s="62"/>
      <c r="SQ2620" s="59"/>
      <c r="SS2620" s="60"/>
      <c r="TD2620" s="36"/>
      <c r="TF2620" s="37"/>
      <c r="TN2620" s="52"/>
      <c r="TP2620" s="53"/>
      <c r="TS2620" s="61"/>
      <c r="TU2620" s="62"/>
      <c r="VC2620" s="61"/>
      <c r="VE2620" s="62"/>
      <c r="VF2620" s="1"/>
      <c r="VT2620" s="1"/>
    </row>
    <row r="2621" spans="14:592" x14ac:dyDescent="0.3">
      <c r="N2621" s="1"/>
      <c r="EA2621" s="34"/>
      <c r="EI2621" s="35"/>
      <c r="EU2621" s="36"/>
      <c r="FC2621" s="37"/>
      <c r="FO2621" s="52"/>
      <c r="FW2621" s="53"/>
      <c r="KG2621" s="1"/>
      <c r="KH2621" s="67"/>
      <c r="KJ2621" s="66"/>
      <c r="KL2621" s="65"/>
      <c r="KN2621" s="53"/>
      <c r="KP2621" s="64"/>
      <c r="KR2621" s="63"/>
      <c r="KV2621" s="1"/>
      <c r="KW2621" s="34"/>
      <c r="KY2621" s="35"/>
      <c r="LA2621" s="36"/>
      <c r="LC2621" s="37"/>
      <c r="LQ2621" s="1"/>
      <c r="LU2621" s="59"/>
      <c r="LW2621" s="60"/>
      <c r="ME2621" s="34"/>
      <c r="MG2621" s="35"/>
      <c r="MH2621" s="36"/>
      <c r="MJ2621" s="37"/>
      <c r="MR2621" s="52"/>
      <c r="MT2621" s="53"/>
      <c r="MW2621" s="61"/>
      <c r="MY2621" s="62"/>
      <c r="NE2621" s="59"/>
      <c r="NG2621" s="60"/>
      <c r="NR2621" s="36"/>
      <c r="NT2621" s="37"/>
      <c r="OB2621" s="52"/>
      <c r="OD2621" s="53"/>
      <c r="OG2621" s="61"/>
      <c r="OI2621" s="62"/>
      <c r="PQ2621" s="61"/>
      <c r="PS2621" s="62"/>
      <c r="RG2621" s="59"/>
      <c r="RI2621" s="60"/>
      <c r="RQ2621" s="34"/>
      <c r="RS2621" s="35"/>
      <c r="RT2621" s="36"/>
      <c r="RV2621" s="37"/>
      <c r="SD2621" s="52"/>
      <c r="SF2621" s="53"/>
      <c r="SI2621" s="61"/>
      <c r="SK2621" s="62"/>
      <c r="SQ2621" s="59"/>
      <c r="SS2621" s="60"/>
      <c r="TD2621" s="36"/>
      <c r="TF2621" s="37"/>
      <c r="TN2621" s="52"/>
      <c r="TP2621" s="53"/>
      <c r="TS2621" s="61"/>
      <c r="TU2621" s="62"/>
      <c r="VC2621" s="61"/>
      <c r="VE2621" s="62"/>
      <c r="VF2621" s="1"/>
      <c r="VT2621" s="1"/>
    </row>
    <row r="2622" spans="14:592" x14ac:dyDescent="0.3">
      <c r="N2622" s="1"/>
      <c r="EA2622" s="34"/>
      <c r="EI2622" s="35"/>
      <c r="EU2622" s="36"/>
      <c r="FC2622" s="37"/>
      <c r="FO2622" s="52"/>
      <c r="FW2622" s="53"/>
      <c r="KG2622" s="1"/>
      <c r="KH2622" s="67"/>
      <c r="KJ2622" s="66"/>
      <c r="KL2622" s="65"/>
      <c r="KN2622" s="53"/>
      <c r="KP2622" s="64"/>
      <c r="KR2622" s="63"/>
      <c r="KV2622" s="1"/>
      <c r="KW2622" s="34"/>
      <c r="KY2622" s="35"/>
      <c r="LA2622" s="36"/>
      <c r="LC2622" s="37"/>
      <c r="LQ2622" s="1"/>
      <c r="LU2622" s="59"/>
      <c r="LW2622" s="60"/>
      <c r="ME2622" s="34"/>
      <c r="MG2622" s="35"/>
      <c r="MH2622" s="36"/>
      <c r="MJ2622" s="37"/>
      <c r="MR2622" s="52"/>
      <c r="MT2622" s="53"/>
      <c r="MW2622" s="61"/>
      <c r="MY2622" s="62"/>
      <c r="NE2622" s="59"/>
      <c r="NG2622" s="60"/>
      <c r="NR2622" s="36"/>
      <c r="NT2622" s="37"/>
      <c r="OB2622" s="52"/>
      <c r="OD2622" s="53"/>
      <c r="OG2622" s="61"/>
      <c r="OI2622" s="62"/>
      <c r="PQ2622" s="61"/>
      <c r="PS2622" s="62"/>
      <c r="PW2622" s="1"/>
      <c r="RG2622" s="59"/>
      <c r="RI2622" s="60"/>
      <c r="RQ2622" s="34"/>
      <c r="RS2622" s="35"/>
      <c r="RT2622" s="36"/>
      <c r="RV2622" s="37"/>
      <c r="SD2622" s="52"/>
      <c r="SF2622" s="53"/>
      <c r="SI2622" s="61"/>
      <c r="SK2622" s="62"/>
      <c r="SQ2622" s="59"/>
      <c r="SS2622" s="60"/>
      <c r="TD2622" s="36"/>
      <c r="TF2622" s="37"/>
      <c r="TN2622" s="52"/>
      <c r="TP2622" s="53"/>
      <c r="TS2622" s="61"/>
      <c r="TU2622" s="62"/>
      <c r="VC2622" s="61"/>
      <c r="VE2622" s="62"/>
      <c r="VF2622" s="1"/>
      <c r="VT2622" s="1"/>
    </row>
    <row r="2623" spans="14:592" x14ac:dyDescent="0.3">
      <c r="N2623" s="1"/>
      <c r="EA2623" s="34"/>
      <c r="EI2623" s="35"/>
      <c r="EU2623" s="36"/>
      <c r="FC2623" s="37"/>
      <c r="FO2623" s="52"/>
      <c r="FW2623" s="53"/>
      <c r="KG2623" s="1"/>
      <c r="KH2623" s="67"/>
      <c r="KJ2623" s="66"/>
      <c r="KL2623" s="65"/>
      <c r="KN2623" s="53"/>
      <c r="KP2623" s="64"/>
      <c r="KR2623" s="63"/>
      <c r="KV2623" s="1"/>
      <c r="KW2623" s="34"/>
      <c r="KY2623" s="35"/>
      <c r="LA2623" s="36"/>
      <c r="LC2623" s="37"/>
      <c r="LQ2623" s="1"/>
      <c r="LU2623" s="59"/>
      <c r="LW2623" s="60"/>
      <c r="ME2623" s="34"/>
      <c r="MG2623" s="35"/>
      <c r="MH2623" s="36"/>
      <c r="MJ2623" s="37"/>
      <c r="MR2623" s="52"/>
      <c r="MT2623" s="53"/>
      <c r="MW2623" s="61"/>
      <c r="MY2623" s="62"/>
      <c r="NE2623" s="59"/>
      <c r="NG2623" s="60"/>
      <c r="NR2623" s="36"/>
      <c r="NT2623" s="37"/>
      <c r="OB2623" s="52"/>
      <c r="OD2623" s="53"/>
      <c r="OG2623" s="61"/>
      <c r="OI2623" s="62"/>
      <c r="PQ2623" s="61"/>
      <c r="PS2623" s="62"/>
      <c r="RG2623" s="59"/>
      <c r="RI2623" s="60"/>
      <c r="RQ2623" s="34"/>
      <c r="RS2623" s="35"/>
      <c r="RT2623" s="36"/>
      <c r="RV2623" s="37"/>
      <c r="SD2623" s="52"/>
      <c r="SF2623" s="53"/>
      <c r="SI2623" s="61"/>
      <c r="SK2623" s="62"/>
      <c r="SQ2623" s="59"/>
      <c r="SS2623" s="60"/>
      <c r="TD2623" s="36"/>
      <c r="TF2623" s="37"/>
      <c r="TN2623" s="52"/>
      <c r="TP2623" s="53"/>
      <c r="TS2623" s="61"/>
      <c r="TU2623" s="62"/>
      <c r="VC2623" s="61"/>
      <c r="VE2623" s="62"/>
      <c r="VF2623" s="1"/>
      <c r="VT2623" s="1"/>
    </row>
    <row r="2624" spans="14:592" x14ac:dyDescent="0.3">
      <c r="N2624" s="1"/>
      <c r="EA2624" s="34"/>
      <c r="EI2624" s="35"/>
      <c r="EU2624" s="36"/>
      <c r="FC2624" s="37"/>
      <c r="FO2624" s="52"/>
      <c r="FW2624" s="53"/>
      <c r="KG2624" s="1"/>
      <c r="KH2624" s="67"/>
      <c r="KJ2624" s="66"/>
      <c r="KL2624" s="65"/>
      <c r="KN2624" s="53"/>
      <c r="KP2624" s="64"/>
      <c r="KR2624" s="63"/>
      <c r="KV2624" s="1"/>
      <c r="KW2624" s="34"/>
      <c r="KY2624" s="35"/>
      <c r="LA2624" s="36"/>
      <c r="LC2624" s="37"/>
      <c r="LQ2624" s="1"/>
      <c r="LU2624" s="59"/>
      <c r="LW2624" s="60"/>
      <c r="ME2624" s="34"/>
      <c r="MG2624" s="35"/>
      <c r="MH2624" s="36"/>
      <c r="MJ2624" s="37"/>
      <c r="MR2624" s="52"/>
      <c r="MT2624" s="53"/>
      <c r="MW2624" s="61"/>
      <c r="MY2624" s="62"/>
      <c r="NE2624" s="59"/>
      <c r="NG2624" s="60"/>
      <c r="NR2624" s="36"/>
      <c r="NT2624" s="37"/>
      <c r="OB2624" s="52"/>
      <c r="OD2624" s="53"/>
      <c r="OG2624" s="61"/>
      <c r="OI2624" s="62"/>
      <c r="PQ2624" s="61"/>
      <c r="PS2624" s="62"/>
      <c r="PW2624" s="1"/>
      <c r="RG2624" s="59"/>
      <c r="RI2624" s="60"/>
      <c r="RQ2624" s="34"/>
      <c r="RS2624" s="35"/>
      <c r="RT2624" s="36"/>
      <c r="RV2624" s="37"/>
      <c r="SD2624" s="52"/>
      <c r="SF2624" s="53"/>
      <c r="SI2624" s="61"/>
      <c r="SK2624" s="62"/>
      <c r="SQ2624" s="59"/>
      <c r="SS2624" s="60"/>
      <c r="TD2624" s="36"/>
      <c r="TF2624" s="37"/>
      <c r="TN2624" s="52"/>
      <c r="TP2624" s="53"/>
      <c r="TS2624" s="61"/>
      <c r="TU2624" s="62"/>
      <c r="VC2624" s="61"/>
      <c r="VE2624" s="62"/>
      <c r="VF2624" s="1"/>
      <c r="VT2624" s="1"/>
    </row>
    <row r="2625" spans="14:592" x14ac:dyDescent="0.3">
      <c r="N2625" s="1"/>
      <c r="EA2625" s="34"/>
      <c r="EI2625" s="35"/>
      <c r="EU2625" s="36"/>
      <c r="FC2625" s="37"/>
      <c r="FO2625" s="52"/>
      <c r="FW2625" s="53"/>
      <c r="KG2625" s="1"/>
      <c r="KH2625" s="67"/>
      <c r="KJ2625" s="66"/>
      <c r="KL2625" s="65"/>
      <c r="KN2625" s="53"/>
      <c r="KP2625" s="64"/>
      <c r="KR2625" s="63"/>
      <c r="KV2625" s="1"/>
      <c r="KW2625" s="34"/>
      <c r="KY2625" s="35"/>
      <c r="LA2625" s="36"/>
      <c r="LC2625" s="37"/>
      <c r="LQ2625" s="1"/>
      <c r="LU2625" s="59"/>
      <c r="LW2625" s="60"/>
      <c r="ME2625" s="34"/>
      <c r="MG2625" s="35"/>
      <c r="MH2625" s="36"/>
      <c r="MJ2625" s="37"/>
      <c r="MK2625" s="37"/>
      <c r="ML2625" s="37"/>
      <c r="MM2625" s="37"/>
      <c r="MN2625" s="37"/>
      <c r="MO2625" s="37"/>
      <c r="MP2625" s="37"/>
      <c r="MQ2625" s="37"/>
      <c r="MR2625" s="37"/>
      <c r="MS2625" s="37"/>
      <c r="MT2625" s="37"/>
      <c r="MU2625" s="37"/>
      <c r="MV2625" s="37"/>
      <c r="MW2625" s="37"/>
      <c r="MX2625" s="37"/>
      <c r="MY2625" s="37"/>
      <c r="MZ2625" s="37"/>
      <c r="NA2625" s="37"/>
      <c r="NB2625" s="37"/>
      <c r="NC2625" s="37"/>
      <c r="ND2625" s="37"/>
      <c r="NE2625" s="59"/>
      <c r="NF2625" s="37"/>
      <c r="NG2625" s="60"/>
      <c r="NH2625" s="37"/>
      <c r="NI2625" s="37"/>
      <c r="NJ2625" s="37"/>
      <c r="NK2625" s="37"/>
      <c r="NL2625" s="37"/>
      <c r="NM2625" s="37"/>
      <c r="NN2625" s="37"/>
      <c r="NO2625" s="37"/>
      <c r="NP2625" s="37"/>
      <c r="NQ2625" s="37"/>
      <c r="NR2625" s="36"/>
      <c r="NS2625" s="37"/>
      <c r="NT2625" s="37"/>
      <c r="OB2625" s="52"/>
      <c r="OD2625" s="53"/>
      <c r="OG2625" s="61"/>
      <c r="OI2625" s="62"/>
      <c r="PQ2625" s="61"/>
      <c r="PS2625" s="62"/>
      <c r="RG2625" s="59"/>
      <c r="RI2625" s="60"/>
      <c r="RQ2625" s="34"/>
      <c r="RS2625" s="35"/>
      <c r="RT2625" s="36"/>
      <c r="RV2625" s="37"/>
      <c r="RW2625" s="37"/>
      <c r="RX2625" s="37"/>
      <c r="RY2625" s="37"/>
      <c r="RZ2625" s="37"/>
      <c r="SA2625" s="37"/>
      <c r="SB2625" s="37"/>
      <c r="SC2625" s="37"/>
      <c r="SD2625" s="37"/>
      <c r="SE2625" s="37"/>
      <c r="SF2625" s="37"/>
      <c r="SG2625" s="37"/>
      <c r="SH2625" s="37"/>
      <c r="SI2625" s="37"/>
      <c r="SJ2625" s="37"/>
      <c r="SK2625" s="37"/>
      <c r="SL2625" s="37"/>
      <c r="SM2625" s="37"/>
      <c r="SN2625" s="37"/>
      <c r="SO2625" s="37"/>
      <c r="SP2625" s="37"/>
      <c r="SQ2625" s="59"/>
      <c r="SR2625" s="37"/>
      <c r="SS2625" s="60"/>
      <c r="ST2625" s="37"/>
      <c r="SU2625" s="37"/>
      <c r="SV2625" s="37"/>
      <c r="SW2625" s="37"/>
      <c r="SX2625" s="37"/>
      <c r="SY2625" s="37"/>
      <c r="SZ2625" s="37"/>
      <c r="TA2625" s="37"/>
      <c r="TB2625" s="37"/>
      <c r="TC2625" s="37"/>
      <c r="TD2625" s="36"/>
      <c r="TE2625" s="37"/>
      <c r="TF2625" s="37"/>
      <c r="TN2625" s="52"/>
      <c r="TP2625" s="53"/>
      <c r="TS2625" s="61"/>
      <c r="TU2625" s="62"/>
      <c r="VC2625" s="61"/>
      <c r="VE2625" s="62"/>
      <c r="VF2625" s="1"/>
      <c r="VT2625" s="1"/>
    </row>
    <row r="2626" spans="14:592" x14ac:dyDescent="0.3">
      <c r="N2626" s="1"/>
      <c r="EA2626" s="34"/>
      <c r="EI2626" s="35"/>
      <c r="EU2626" s="36"/>
      <c r="FC2626" s="37"/>
      <c r="FO2626" s="52"/>
      <c r="FW2626" s="53"/>
      <c r="KG2626" s="1"/>
      <c r="KH2626" s="67"/>
      <c r="KJ2626" s="66"/>
      <c r="KL2626" s="65"/>
      <c r="KN2626" s="53"/>
      <c r="KP2626" s="64"/>
      <c r="KR2626" s="63"/>
      <c r="KV2626" s="1"/>
      <c r="KW2626" s="34"/>
      <c r="KY2626" s="35"/>
      <c r="LA2626" s="36"/>
      <c r="LC2626" s="37"/>
      <c r="LQ2626" s="1"/>
      <c r="LU2626" s="59"/>
      <c r="LW2626" s="60"/>
      <c r="ME2626" s="34"/>
      <c r="MG2626" s="35"/>
      <c r="MH2626" s="36"/>
      <c r="MJ2626" s="37"/>
      <c r="MK2626" s="37"/>
      <c r="ML2626" s="37"/>
      <c r="MM2626" s="37"/>
      <c r="MN2626" s="37"/>
      <c r="MO2626" s="37"/>
      <c r="MP2626" s="37"/>
      <c r="MQ2626" s="37"/>
      <c r="MR2626" s="37"/>
      <c r="MS2626" s="37"/>
      <c r="MT2626" s="37"/>
      <c r="MU2626" s="37"/>
      <c r="MV2626" s="37"/>
      <c r="MW2626" s="37"/>
      <c r="MX2626" s="37"/>
      <c r="MY2626" s="37"/>
      <c r="MZ2626" s="37"/>
      <c r="NA2626" s="37"/>
      <c r="NB2626" s="37"/>
      <c r="NC2626" s="37"/>
      <c r="ND2626" s="37"/>
      <c r="NE2626" s="59"/>
      <c r="NF2626" s="37"/>
      <c r="NG2626" s="60"/>
      <c r="NH2626" s="37"/>
      <c r="NI2626" s="37"/>
      <c r="NJ2626" s="37"/>
      <c r="NK2626" s="37"/>
      <c r="NL2626" s="37"/>
      <c r="NM2626" s="37"/>
      <c r="NN2626" s="37"/>
      <c r="NO2626" s="37"/>
      <c r="NP2626" s="37"/>
      <c r="NQ2626" s="37"/>
      <c r="NR2626" s="36"/>
      <c r="NS2626" s="37"/>
      <c r="NT2626" s="37"/>
      <c r="OB2626" s="52"/>
      <c r="OD2626" s="53"/>
      <c r="OG2626" s="61"/>
      <c r="OI2626" s="62"/>
      <c r="PQ2626" s="61"/>
      <c r="PS2626" s="62"/>
      <c r="PW2626" s="1"/>
      <c r="RG2626" s="59"/>
      <c r="RI2626" s="60"/>
      <c r="RQ2626" s="34"/>
      <c r="RS2626" s="35"/>
      <c r="RT2626" s="36"/>
      <c r="RV2626" s="37"/>
      <c r="RW2626" s="37"/>
      <c r="RX2626" s="37"/>
      <c r="RY2626" s="37"/>
      <c r="RZ2626" s="37"/>
      <c r="SA2626" s="37"/>
      <c r="SB2626" s="37"/>
      <c r="SC2626" s="37"/>
      <c r="SD2626" s="37"/>
      <c r="SE2626" s="37"/>
      <c r="SF2626" s="37"/>
      <c r="SG2626" s="37"/>
      <c r="SH2626" s="37"/>
      <c r="SI2626" s="37"/>
      <c r="SJ2626" s="37"/>
      <c r="SK2626" s="37"/>
      <c r="SL2626" s="37"/>
      <c r="SM2626" s="37"/>
      <c r="SN2626" s="37"/>
      <c r="SO2626" s="37"/>
      <c r="SP2626" s="37"/>
      <c r="SQ2626" s="59"/>
      <c r="SR2626" s="37"/>
      <c r="SS2626" s="60"/>
      <c r="ST2626" s="37"/>
      <c r="SU2626" s="37"/>
      <c r="SV2626" s="37"/>
      <c r="SW2626" s="37"/>
      <c r="SX2626" s="37"/>
      <c r="SY2626" s="37"/>
      <c r="SZ2626" s="37"/>
      <c r="TA2626" s="37"/>
      <c r="TB2626" s="37"/>
      <c r="TC2626" s="37"/>
      <c r="TD2626" s="36"/>
      <c r="TE2626" s="37"/>
      <c r="TF2626" s="37"/>
      <c r="TN2626" s="52"/>
      <c r="TP2626" s="53"/>
      <c r="TS2626" s="61"/>
      <c r="TU2626" s="62"/>
      <c r="VC2626" s="61"/>
      <c r="VE2626" s="62"/>
      <c r="VF2626" s="1"/>
      <c r="VT2626" s="1"/>
    </row>
    <row r="2627" spans="14:592" x14ac:dyDescent="0.3">
      <c r="N2627" s="1"/>
      <c r="EA2627" s="34"/>
      <c r="EI2627" s="35"/>
      <c r="EU2627" s="36"/>
      <c r="FC2627" s="37"/>
      <c r="FO2627" s="52"/>
      <c r="FW2627" s="53"/>
      <c r="KG2627" s="1"/>
      <c r="KH2627" s="67"/>
      <c r="KJ2627" s="66"/>
      <c r="KL2627" s="65"/>
      <c r="KN2627" s="53"/>
      <c r="KP2627" s="64"/>
      <c r="KR2627" s="63"/>
      <c r="KV2627" s="1"/>
      <c r="KW2627" s="34"/>
      <c r="KY2627" s="35"/>
      <c r="LA2627" s="36"/>
      <c r="LC2627" s="37"/>
      <c r="LQ2627" s="1"/>
      <c r="LU2627" s="59"/>
      <c r="LW2627" s="60"/>
      <c r="ME2627" s="34"/>
      <c r="MG2627" s="35"/>
      <c r="MH2627" s="36"/>
      <c r="MR2627" s="52"/>
      <c r="MT2627" s="53"/>
      <c r="MW2627" s="61"/>
      <c r="MY2627" s="62"/>
      <c r="NE2627" s="59"/>
      <c r="NG2627" s="60"/>
      <c r="NQ2627" s="37"/>
      <c r="NR2627" s="36"/>
      <c r="OB2627" s="52"/>
      <c r="OD2627" s="53"/>
      <c r="OG2627" s="61"/>
      <c r="OI2627" s="62"/>
      <c r="PQ2627" s="61"/>
      <c r="PS2627" s="62"/>
      <c r="RG2627" s="59"/>
      <c r="RI2627" s="60"/>
      <c r="RQ2627" s="34"/>
      <c r="RS2627" s="35"/>
      <c r="RT2627" s="36"/>
      <c r="SD2627" s="52"/>
      <c r="SF2627" s="53"/>
      <c r="SI2627" s="61"/>
      <c r="SK2627" s="62"/>
      <c r="SQ2627" s="59"/>
      <c r="SS2627" s="60"/>
      <c r="TC2627" s="37"/>
      <c r="TD2627" s="36"/>
      <c r="TN2627" s="52"/>
      <c r="TP2627" s="53"/>
      <c r="TS2627" s="61"/>
      <c r="TU2627" s="62"/>
      <c r="VC2627" s="61"/>
      <c r="VE2627" s="62"/>
      <c r="VF2627" s="1"/>
      <c r="VT2627" s="1"/>
    </row>
    <row r="2628" spans="14:592" x14ac:dyDescent="0.3">
      <c r="N2628" s="1"/>
      <c r="EA2628" s="34"/>
      <c r="EI2628" s="35"/>
      <c r="EU2628" s="36"/>
      <c r="FC2628" s="37"/>
      <c r="FO2628" s="52"/>
      <c r="FW2628" s="53"/>
      <c r="KG2628" s="1"/>
      <c r="KH2628" s="67"/>
      <c r="KJ2628" s="66"/>
      <c r="KL2628" s="65"/>
      <c r="KN2628" s="53"/>
      <c r="KP2628" s="64"/>
      <c r="KR2628" s="63"/>
      <c r="KV2628" s="1"/>
      <c r="KW2628" s="34"/>
      <c r="KY2628" s="35"/>
      <c r="LA2628" s="36"/>
      <c r="LC2628" s="37"/>
      <c r="LQ2628" s="1"/>
      <c r="LU2628" s="59"/>
      <c r="LW2628" s="60"/>
      <c r="ME2628" s="34"/>
      <c r="MG2628" s="35"/>
      <c r="MH2628" s="36"/>
      <c r="MI2628" s="36"/>
      <c r="MJ2628" s="36"/>
      <c r="MK2628" s="36"/>
      <c r="ML2628" s="36"/>
      <c r="MM2628" s="36"/>
      <c r="MN2628" s="36"/>
      <c r="MO2628" s="36"/>
      <c r="MP2628" s="36"/>
      <c r="MQ2628" s="36"/>
      <c r="MR2628" s="36"/>
      <c r="MS2628" s="36"/>
      <c r="MT2628" s="36"/>
      <c r="MU2628" s="36"/>
      <c r="MV2628" s="36"/>
      <c r="MW2628" s="36"/>
      <c r="MX2628" s="36"/>
      <c r="MY2628" s="36"/>
      <c r="MZ2628" s="36"/>
      <c r="NA2628" s="36"/>
      <c r="NB2628" s="36"/>
      <c r="NC2628" s="36"/>
      <c r="ND2628" s="36"/>
      <c r="NE2628" s="59"/>
      <c r="NF2628" s="36"/>
      <c r="NG2628" s="60"/>
      <c r="NH2628" s="36"/>
      <c r="NI2628" s="36"/>
      <c r="NJ2628" s="36"/>
      <c r="NK2628" s="36"/>
      <c r="NL2628" s="36"/>
      <c r="NM2628" s="36"/>
      <c r="NN2628" s="36"/>
      <c r="NO2628" s="36"/>
      <c r="NP2628" s="36"/>
      <c r="NQ2628" s="36"/>
      <c r="NR2628" s="36"/>
      <c r="OB2628" s="52"/>
      <c r="OD2628" s="53"/>
      <c r="OG2628" s="61"/>
      <c r="OI2628" s="62"/>
      <c r="PQ2628" s="61"/>
      <c r="PS2628" s="62"/>
      <c r="PW2628" s="1"/>
      <c r="RG2628" s="59"/>
      <c r="RI2628" s="60"/>
      <c r="RQ2628" s="34"/>
      <c r="RS2628" s="35"/>
      <c r="RT2628" s="36"/>
      <c r="RU2628" s="36"/>
      <c r="RV2628" s="36"/>
      <c r="RW2628" s="36"/>
      <c r="RX2628" s="36"/>
      <c r="RY2628" s="36"/>
      <c r="RZ2628" s="36"/>
      <c r="SA2628" s="36"/>
      <c r="SB2628" s="36"/>
      <c r="SC2628" s="36"/>
      <c r="SD2628" s="36"/>
      <c r="SE2628" s="36"/>
      <c r="SF2628" s="36"/>
      <c r="SG2628" s="36"/>
      <c r="SH2628" s="36"/>
      <c r="SI2628" s="36"/>
      <c r="SJ2628" s="36"/>
      <c r="SK2628" s="36"/>
      <c r="SL2628" s="36"/>
      <c r="SM2628" s="36"/>
      <c r="SN2628" s="36"/>
      <c r="SO2628" s="36"/>
      <c r="SP2628" s="36"/>
      <c r="SQ2628" s="59"/>
      <c r="SR2628" s="36"/>
      <c r="SS2628" s="60"/>
      <c r="ST2628" s="36"/>
      <c r="SU2628" s="36"/>
      <c r="SV2628" s="36"/>
      <c r="SW2628" s="36"/>
      <c r="SX2628" s="36"/>
      <c r="SY2628" s="36"/>
      <c r="SZ2628" s="36"/>
      <c r="TA2628" s="36"/>
      <c r="TB2628" s="36"/>
      <c r="TC2628" s="36"/>
      <c r="TD2628" s="36"/>
      <c r="TN2628" s="52"/>
      <c r="TP2628" s="53"/>
      <c r="TS2628" s="61"/>
      <c r="TU2628" s="62"/>
      <c r="VC2628" s="61"/>
      <c r="VE2628" s="62"/>
      <c r="VF2628" s="1"/>
      <c r="VT2628" s="1"/>
    </row>
    <row r="2629" spans="14:592" x14ac:dyDescent="0.3">
      <c r="N2629" s="1"/>
      <c r="EA2629" s="34"/>
      <c r="EI2629" s="35"/>
      <c r="EU2629" s="36"/>
      <c r="FC2629" s="37"/>
      <c r="FO2629" s="52"/>
      <c r="FW2629" s="53"/>
      <c r="KG2629" s="1"/>
      <c r="KH2629" s="67"/>
      <c r="KJ2629" s="66"/>
      <c r="KL2629" s="65"/>
      <c r="KN2629" s="53"/>
      <c r="KP2629" s="64"/>
      <c r="KR2629" s="63"/>
      <c r="KV2629" s="1"/>
      <c r="KW2629" s="34"/>
      <c r="KY2629" s="35"/>
      <c r="LA2629" s="36"/>
      <c r="LC2629" s="37"/>
      <c r="LQ2629" s="1"/>
      <c r="LU2629" s="59"/>
      <c r="LW2629" s="60"/>
      <c r="ME2629" s="34"/>
      <c r="MG2629" s="35"/>
      <c r="MH2629" s="36"/>
      <c r="MI2629" s="36"/>
      <c r="MJ2629" s="36"/>
      <c r="MK2629" s="36"/>
      <c r="ML2629" s="36"/>
      <c r="MM2629" s="36"/>
      <c r="MN2629" s="36"/>
      <c r="MO2629" s="36"/>
      <c r="MP2629" s="36"/>
      <c r="MQ2629" s="36"/>
      <c r="MR2629" s="36"/>
      <c r="MS2629" s="36"/>
      <c r="MT2629" s="36"/>
      <c r="MU2629" s="36"/>
      <c r="MV2629" s="36"/>
      <c r="MW2629" s="36"/>
      <c r="MX2629" s="36"/>
      <c r="MY2629" s="36"/>
      <c r="MZ2629" s="36"/>
      <c r="NA2629" s="36"/>
      <c r="NB2629" s="36"/>
      <c r="NC2629" s="36"/>
      <c r="ND2629" s="36"/>
      <c r="NE2629" s="59"/>
      <c r="NF2629" s="36"/>
      <c r="NG2629" s="60"/>
      <c r="NH2629" s="36"/>
      <c r="NI2629" s="36"/>
      <c r="NJ2629" s="36"/>
      <c r="NK2629" s="36"/>
      <c r="NL2629" s="36"/>
      <c r="NM2629" s="36"/>
      <c r="NN2629" s="36"/>
      <c r="NO2629" s="36"/>
      <c r="NP2629" s="36"/>
      <c r="NQ2629" s="36"/>
      <c r="NR2629" s="36"/>
      <c r="OB2629" s="52"/>
      <c r="OD2629" s="53"/>
      <c r="OG2629" s="61"/>
      <c r="OI2629" s="62"/>
      <c r="PQ2629" s="61"/>
      <c r="PS2629" s="62"/>
      <c r="RG2629" s="59"/>
      <c r="RI2629" s="60"/>
      <c r="RQ2629" s="34"/>
      <c r="RS2629" s="35"/>
      <c r="RT2629" s="36"/>
      <c r="RU2629" s="36"/>
      <c r="RV2629" s="36"/>
      <c r="RW2629" s="36"/>
      <c r="RX2629" s="36"/>
      <c r="RY2629" s="36"/>
      <c r="RZ2629" s="36"/>
      <c r="SA2629" s="36"/>
      <c r="SB2629" s="36"/>
      <c r="SC2629" s="36"/>
      <c r="SD2629" s="36"/>
      <c r="SE2629" s="36"/>
      <c r="SF2629" s="36"/>
      <c r="SG2629" s="36"/>
      <c r="SH2629" s="36"/>
      <c r="SI2629" s="36"/>
      <c r="SJ2629" s="36"/>
      <c r="SK2629" s="36"/>
      <c r="SL2629" s="36"/>
      <c r="SM2629" s="36"/>
      <c r="SN2629" s="36"/>
      <c r="SO2629" s="36"/>
      <c r="SP2629" s="36"/>
      <c r="SQ2629" s="59"/>
      <c r="SR2629" s="36"/>
      <c r="SS2629" s="60"/>
      <c r="ST2629" s="36"/>
      <c r="SU2629" s="36"/>
      <c r="SV2629" s="36"/>
      <c r="SW2629" s="36"/>
      <c r="SX2629" s="36"/>
      <c r="SY2629" s="36"/>
      <c r="SZ2629" s="36"/>
      <c r="TA2629" s="36"/>
      <c r="TB2629" s="36"/>
      <c r="TC2629" s="36"/>
      <c r="TD2629" s="36"/>
      <c r="TN2629" s="52"/>
      <c r="TP2629" s="53"/>
      <c r="TS2629" s="61"/>
      <c r="TU2629" s="62"/>
      <c r="VC2629" s="61"/>
      <c r="VE2629" s="62"/>
      <c r="VF2629" s="1"/>
      <c r="VT2629" s="1"/>
    </row>
    <row r="2630" spans="14:592" x14ac:dyDescent="0.3">
      <c r="N2630" s="1"/>
      <c r="EA2630" s="34"/>
      <c r="EI2630" s="35"/>
      <c r="EU2630" s="36"/>
      <c r="FC2630" s="37"/>
      <c r="FO2630" s="52"/>
      <c r="FW2630" s="53"/>
      <c r="KG2630" s="1"/>
      <c r="KH2630" s="67"/>
      <c r="KJ2630" s="66"/>
      <c r="KL2630" s="65"/>
      <c r="KN2630" s="53"/>
      <c r="KP2630" s="64"/>
      <c r="KR2630" s="63"/>
      <c r="KV2630" s="1"/>
      <c r="KW2630" s="34"/>
      <c r="KY2630" s="35"/>
      <c r="LA2630" s="36"/>
      <c r="LC2630" s="37"/>
      <c r="LQ2630" s="1"/>
      <c r="LU2630" s="59"/>
      <c r="LW2630" s="60"/>
      <c r="ME2630" s="34"/>
      <c r="MG2630" s="35"/>
      <c r="MR2630" s="52"/>
      <c r="MT2630" s="53"/>
      <c r="MW2630" s="61"/>
      <c r="MY2630" s="62"/>
      <c r="NE2630" s="59"/>
      <c r="NG2630" s="60"/>
      <c r="NO2630" s="36"/>
      <c r="NQ2630" s="37"/>
      <c r="OB2630" s="52"/>
      <c r="OD2630" s="53"/>
      <c r="OG2630" s="61"/>
      <c r="OI2630" s="62"/>
      <c r="PQ2630" s="61"/>
      <c r="PS2630" s="62"/>
      <c r="PW2630" s="1"/>
      <c r="RG2630" s="59"/>
      <c r="RI2630" s="60"/>
      <c r="RQ2630" s="34"/>
      <c r="RS2630" s="35"/>
      <c r="SD2630" s="52"/>
      <c r="SF2630" s="53"/>
      <c r="SI2630" s="61"/>
      <c r="SK2630" s="62"/>
      <c r="SQ2630" s="59"/>
      <c r="SS2630" s="60"/>
      <c r="TA2630" s="36"/>
      <c r="TC2630" s="37"/>
      <c r="TN2630" s="52"/>
      <c r="TP2630" s="53"/>
      <c r="TS2630" s="61"/>
      <c r="TU2630" s="62"/>
      <c r="VC2630" s="61"/>
      <c r="VE2630" s="62"/>
      <c r="VF2630" s="1"/>
      <c r="VT2630" s="1"/>
    </row>
    <row r="2631" spans="14:592" x14ac:dyDescent="0.3">
      <c r="N2631" s="1"/>
      <c r="EA2631" s="34"/>
      <c r="EI2631" s="35"/>
      <c r="EU2631" s="36"/>
      <c r="FC2631" s="37"/>
      <c r="FO2631" s="52"/>
      <c r="FW2631" s="53"/>
      <c r="KG2631" s="1"/>
      <c r="KH2631" s="67"/>
      <c r="KJ2631" s="66"/>
      <c r="KL2631" s="65"/>
      <c r="KN2631" s="53"/>
      <c r="KP2631" s="64"/>
      <c r="KR2631" s="63"/>
      <c r="KV2631" s="1"/>
      <c r="KW2631" s="34"/>
      <c r="KY2631" s="35"/>
      <c r="LA2631" s="36"/>
      <c r="LC2631" s="37"/>
      <c r="LQ2631" s="1"/>
      <c r="LU2631" s="59"/>
      <c r="LW2631" s="60"/>
      <c r="ME2631" s="34"/>
      <c r="MG2631" s="35"/>
      <c r="MR2631" s="52"/>
      <c r="MT2631" s="53"/>
      <c r="MW2631" s="61"/>
      <c r="MY2631" s="62"/>
      <c r="NE2631" s="59"/>
      <c r="NG2631" s="60"/>
      <c r="NO2631" s="36"/>
      <c r="NQ2631" s="37"/>
      <c r="OB2631" s="52"/>
      <c r="OD2631" s="53"/>
      <c r="OG2631" s="61"/>
      <c r="OI2631" s="62"/>
      <c r="PQ2631" s="61"/>
      <c r="PS2631" s="62"/>
      <c r="RG2631" s="59"/>
      <c r="RI2631" s="60"/>
      <c r="RQ2631" s="34"/>
      <c r="RS2631" s="35"/>
      <c r="SD2631" s="52"/>
      <c r="SF2631" s="53"/>
      <c r="SI2631" s="61"/>
      <c r="SK2631" s="62"/>
      <c r="SQ2631" s="59"/>
      <c r="SS2631" s="60"/>
      <c r="TA2631" s="36"/>
      <c r="TC2631" s="37"/>
      <c r="TN2631" s="52"/>
      <c r="TP2631" s="53"/>
      <c r="TS2631" s="61"/>
      <c r="TU2631" s="62"/>
      <c r="VC2631" s="61"/>
      <c r="VE2631" s="62"/>
      <c r="VF2631" s="1"/>
      <c r="VT2631" s="1"/>
    </row>
    <row r="2632" spans="14:592" x14ac:dyDescent="0.3">
      <c r="N2632" s="1"/>
      <c r="EA2632" s="34"/>
      <c r="EI2632" s="35"/>
      <c r="EU2632" s="36"/>
      <c r="FC2632" s="37"/>
      <c r="FO2632" s="52"/>
      <c r="FW2632" s="53"/>
      <c r="KG2632" s="1"/>
      <c r="KH2632" s="67"/>
      <c r="KJ2632" s="66"/>
      <c r="KL2632" s="65"/>
      <c r="KN2632" s="53"/>
      <c r="KP2632" s="64"/>
      <c r="KR2632" s="63"/>
      <c r="KV2632" s="1"/>
      <c r="KW2632" s="34"/>
      <c r="KY2632" s="35"/>
      <c r="LA2632" s="36"/>
      <c r="LC2632" s="37"/>
      <c r="LQ2632" s="1"/>
      <c r="LU2632" s="59"/>
      <c r="LW2632" s="60"/>
      <c r="ME2632" s="34"/>
      <c r="MG2632" s="35"/>
      <c r="MR2632" s="52"/>
      <c r="MT2632" s="53"/>
      <c r="MW2632" s="61"/>
      <c r="MY2632" s="62"/>
      <c r="NE2632" s="59"/>
      <c r="NG2632" s="60"/>
      <c r="NO2632" s="36"/>
      <c r="NQ2632" s="37"/>
      <c r="OB2632" s="52"/>
      <c r="OD2632" s="53"/>
      <c r="OG2632" s="61"/>
      <c r="OI2632" s="62"/>
      <c r="PQ2632" s="61"/>
      <c r="PS2632" s="62"/>
      <c r="PW2632" s="1"/>
      <c r="RG2632" s="59"/>
      <c r="RI2632" s="60"/>
      <c r="RQ2632" s="34"/>
      <c r="RS2632" s="35"/>
      <c r="SD2632" s="52"/>
      <c r="SF2632" s="53"/>
      <c r="SI2632" s="61"/>
      <c r="SK2632" s="62"/>
      <c r="SQ2632" s="59"/>
      <c r="SS2632" s="60"/>
      <c r="TA2632" s="36"/>
      <c r="TC2632" s="37"/>
      <c r="TN2632" s="52"/>
      <c r="TP2632" s="53"/>
      <c r="TS2632" s="61"/>
      <c r="TU2632" s="62"/>
      <c r="VC2632" s="61"/>
      <c r="VE2632" s="62"/>
      <c r="VF2632" s="1"/>
      <c r="VT2632" s="1"/>
    </row>
    <row r="2633" spans="14:592" x14ac:dyDescent="0.3">
      <c r="N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2"/>
      <c r="EB2633" s="1"/>
      <c r="EC2633" s="1"/>
      <c r="ED2633" s="1"/>
      <c r="EE2633" s="1"/>
      <c r="EF2633" s="1"/>
      <c r="EG2633" s="1"/>
      <c r="EH2633" s="1"/>
      <c r="EI2633" s="7"/>
      <c r="EJ2633" s="1"/>
      <c r="EK2633" s="1"/>
      <c r="EL2633" s="1"/>
      <c r="EM2633" s="1"/>
      <c r="EN2633" s="1"/>
      <c r="EO2633" s="1"/>
      <c r="EP2633" s="1"/>
      <c r="EQ2633" s="1"/>
      <c r="ER2633" s="1"/>
      <c r="ES2633" s="1"/>
      <c r="ET2633" s="1"/>
      <c r="EU2633" s="36"/>
      <c r="EV2633" s="1"/>
      <c r="EW2633" s="1"/>
      <c r="EX2633" s="1"/>
      <c r="EY2633" s="1"/>
      <c r="EZ2633" s="1"/>
      <c r="FA2633" s="1"/>
      <c r="FB2633" s="1"/>
      <c r="FC2633" s="7"/>
      <c r="FD2633" s="1"/>
      <c r="FE2633" s="1"/>
      <c r="FF2633" s="1"/>
      <c r="FG2633" s="1"/>
      <c r="FH2633" s="1"/>
      <c r="FI2633" s="1"/>
      <c r="FJ2633" s="1"/>
      <c r="FK2633" s="1"/>
      <c r="FL2633" s="1"/>
      <c r="FM2633" s="1"/>
      <c r="FN2633" s="1"/>
      <c r="FO2633" s="2"/>
      <c r="FP2633" s="1"/>
      <c r="FQ2633" s="1"/>
      <c r="FR2633" s="1"/>
      <c r="FS2633" s="1"/>
      <c r="FT2633" s="1"/>
      <c r="FU2633" s="1"/>
      <c r="FV2633" s="1"/>
      <c r="FW2633" s="7"/>
      <c r="FX2633" s="1"/>
      <c r="FY2633" s="1"/>
      <c r="FZ2633" s="1"/>
      <c r="GA2633" s="1"/>
      <c r="GB2633" s="1"/>
      <c r="GC2633" s="1"/>
      <c r="GD2633" s="1"/>
      <c r="GE2633" s="1"/>
      <c r="GF2633" s="1"/>
      <c r="GG2633" s="1"/>
      <c r="GH2633" s="1"/>
      <c r="GI2633" s="1"/>
      <c r="GJ2633" s="1"/>
      <c r="GK2633" s="1"/>
      <c r="GL2633" s="1"/>
      <c r="GM2633" s="1"/>
      <c r="GN2633" s="1"/>
      <c r="GO2633" s="1"/>
      <c r="GP2633" s="1"/>
      <c r="GQ2633" s="1"/>
      <c r="GR2633" s="1"/>
      <c r="GS2633" s="1"/>
      <c r="GT2633" s="1"/>
      <c r="GU2633" s="1"/>
      <c r="GV2633" s="1"/>
      <c r="GW2633" s="1"/>
      <c r="GX2633" s="1"/>
      <c r="GY2633" s="1"/>
      <c r="GZ2633" s="1"/>
      <c r="HA2633" s="1"/>
      <c r="HB2633" s="1"/>
      <c r="HC2633" s="1"/>
      <c r="HD2633" s="1"/>
      <c r="HE2633" s="1"/>
      <c r="HF2633" s="1"/>
      <c r="HG2633" s="1"/>
      <c r="HH2633" s="1"/>
      <c r="HI2633" s="1"/>
      <c r="HJ2633" s="1"/>
      <c r="HK2633" s="1"/>
      <c r="HL2633" s="1"/>
      <c r="HM2633" s="1"/>
      <c r="HN2633" s="1"/>
      <c r="HO2633" s="1"/>
      <c r="HP2633" s="1"/>
      <c r="HQ2633" s="1"/>
      <c r="HR2633" s="1"/>
      <c r="HS2633" s="1"/>
      <c r="HT2633" s="1"/>
      <c r="HU2633" s="1"/>
      <c r="HV2633" s="1"/>
      <c r="HW2633" s="1"/>
      <c r="HX2633" s="1"/>
      <c r="HY2633" s="1"/>
      <c r="HZ2633" s="1"/>
      <c r="IA2633" s="1"/>
      <c r="IB2633" s="1"/>
      <c r="IC2633" s="1"/>
      <c r="ID2633" s="1"/>
      <c r="IE2633" s="1"/>
      <c r="IF2633" s="1"/>
      <c r="IG2633" s="1"/>
      <c r="IH2633" s="1"/>
      <c r="II2633" s="1"/>
      <c r="IJ2633" s="1"/>
      <c r="IK2633" s="1"/>
      <c r="IL2633" s="1"/>
      <c r="IM2633" s="1"/>
      <c r="IN2633" s="1"/>
      <c r="IO2633" s="1"/>
      <c r="IP2633" s="1"/>
      <c r="IQ2633" s="1"/>
      <c r="IR2633" s="1"/>
      <c r="IS2633" s="1"/>
      <c r="IT2633" s="1"/>
      <c r="IU2633" s="1"/>
      <c r="IV2633" s="1"/>
      <c r="IW2633" s="1"/>
      <c r="IX2633" s="1"/>
      <c r="IY2633" s="1"/>
      <c r="IZ2633" s="1"/>
      <c r="JA2633" s="1"/>
      <c r="JB2633" s="1"/>
      <c r="JC2633" s="1"/>
      <c r="JD2633" s="1"/>
      <c r="JE2633" s="1"/>
      <c r="JF2633" s="1"/>
      <c r="JG2633" s="1"/>
      <c r="JH2633" s="1"/>
      <c r="JI2633" s="1"/>
      <c r="JJ2633" s="1"/>
      <c r="JK2633" s="1"/>
      <c r="JL2633" s="1"/>
      <c r="JM2633" s="1"/>
      <c r="JN2633" s="1"/>
      <c r="JO2633" s="1"/>
      <c r="JP2633" s="1"/>
      <c r="JQ2633" s="1"/>
      <c r="JR2633" s="1"/>
      <c r="JS2633" s="1"/>
      <c r="JT2633" s="1"/>
      <c r="JU2633" s="1"/>
      <c r="JV2633" s="1"/>
      <c r="JW2633" s="1"/>
      <c r="JX2633" s="1"/>
      <c r="KG2633" s="1"/>
      <c r="KH2633" s="67"/>
      <c r="KJ2633" s="66"/>
      <c r="KL2633" s="65"/>
      <c r="KN2633" s="53"/>
      <c r="KP2633" s="64"/>
      <c r="KR2633" s="63"/>
      <c r="KV2633" s="1"/>
      <c r="KW2633" s="34"/>
      <c r="KY2633" s="35"/>
      <c r="LA2633" s="36"/>
      <c r="LC2633" s="37"/>
      <c r="LQ2633" s="1"/>
      <c r="LU2633" s="59"/>
      <c r="LW2633" s="60"/>
      <c r="ME2633" s="34"/>
      <c r="MG2633" s="35"/>
      <c r="MR2633" s="52"/>
      <c r="MT2633" s="53"/>
      <c r="MW2633" s="61"/>
      <c r="MY2633" s="62"/>
      <c r="NE2633" s="59"/>
      <c r="NG2633" s="60"/>
      <c r="NO2633" s="36"/>
      <c r="NQ2633" s="37"/>
      <c r="OB2633" s="52"/>
      <c r="OD2633" s="53"/>
      <c r="OG2633" s="61"/>
      <c r="OI2633" s="62"/>
      <c r="PQ2633" s="61"/>
      <c r="PS2633" s="62"/>
      <c r="RG2633" s="59"/>
      <c r="RI2633" s="60"/>
      <c r="RQ2633" s="34"/>
      <c r="RS2633" s="35"/>
      <c r="SD2633" s="52"/>
      <c r="SF2633" s="53"/>
      <c r="SI2633" s="61"/>
      <c r="SK2633" s="62"/>
      <c r="SQ2633" s="59"/>
      <c r="SS2633" s="60"/>
      <c r="TA2633" s="36"/>
      <c r="TC2633" s="37"/>
      <c r="TN2633" s="52"/>
      <c r="TP2633" s="53"/>
      <c r="TS2633" s="61"/>
      <c r="TU2633" s="62"/>
      <c r="VC2633" s="61"/>
      <c r="VE2633" s="62"/>
      <c r="VF2633" s="1"/>
      <c r="VT2633" s="1"/>
    </row>
    <row r="2634" spans="14:592" ht="15" thickBot="1" x14ac:dyDescent="0.35">
      <c r="N2634" s="1"/>
      <c r="AI2634" s="1"/>
      <c r="AJ2634" s="125" t="s">
        <v>17</v>
      </c>
      <c r="AK2634" s="125"/>
      <c r="AL2634" s="125"/>
      <c r="AM2634" s="125"/>
      <c r="AN2634" s="125"/>
      <c r="AO2634" s="125"/>
      <c r="AP2634" s="125"/>
      <c r="AQ2634" s="125"/>
      <c r="AR2634" s="125"/>
      <c r="AS2634" s="125"/>
      <c r="AT2634" s="125"/>
      <c r="AU2634" s="125"/>
      <c r="AV2634" s="125"/>
      <c r="AW2634" s="125"/>
      <c r="AX2634" s="125"/>
      <c r="AY2634" s="1"/>
      <c r="DX2634" s="1"/>
      <c r="EA2634" s="2" t="s">
        <v>18</v>
      </c>
      <c r="EI2634" s="7" t="s">
        <v>19</v>
      </c>
      <c r="EL2634" s="1"/>
      <c r="ER2634" s="1"/>
      <c r="EU2634" s="2" t="s">
        <v>20</v>
      </c>
      <c r="FC2634" s="7" t="s">
        <v>21</v>
      </c>
      <c r="FF2634" s="1"/>
      <c r="FL2634" s="1"/>
      <c r="FO2634" s="2" t="s">
        <v>200</v>
      </c>
      <c r="FW2634" s="7" t="s">
        <v>201</v>
      </c>
      <c r="FZ2634" s="1"/>
      <c r="GA2634" s="11"/>
      <c r="GB2634" s="1"/>
      <c r="JX2634" s="1"/>
      <c r="KG2634" s="1"/>
      <c r="KH2634" s="67"/>
      <c r="KJ2634" s="66"/>
      <c r="KL2634" s="65"/>
      <c r="KN2634" s="53"/>
      <c r="KP2634" s="64"/>
      <c r="KR2634" s="63"/>
      <c r="KV2634" s="1"/>
      <c r="KW2634" s="34"/>
      <c r="KY2634" s="35"/>
      <c r="LA2634" s="36"/>
      <c r="LC2634" s="37"/>
      <c r="LQ2634" s="1"/>
      <c r="LU2634" s="59"/>
      <c r="LW2634" s="60"/>
      <c r="ME2634" s="34"/>
      <c r="MG2634" s="35"/>
      <c r="MR2634" s="52"/>
      <c r="MT2634" s="53"/>
      <c r="MW2634" s="61"/>
      <c r="MY2634" s="62"/>
      <c r="NE2634" s="59"/>
      <c r="NG2634" s="60"/>
      <c r="NO2634" s="36"/>
      <c r="NQ2634" s="37"/>
      <c r="OB2634" s="52"/>
      <c r="OD2634" s="53"/>
      <c r="OG2634" s="61"/>
      <c r="OI2634" s="62"/>
      <c r="PQ2634" s="61"/>
      <c r="PS2634" s="62"/>
      <c r="PW2634" s="1"/>
      <c r="RG2634" s="59"/>
      <c r="RI2634" s="60"/>
      <c r="RQ2634" s="34"/>
      <c r="RS2634" s="35"/>
      <c r="SD2634" s="52"/>
      <c r="SF2634" s="53"/>
      <c r="SI2634" s="61"/>
      <c r="SK2634" s="62"/>
      <c r="SQ2634" s="59"/>
      <c r="SS2634" s="60"/>
      <c r="TA2634" s="36"/>
      <c r="TC2634" s="37"/>
      <c r="TN2634" s="52"/>
      <c r="TP2634" s="53"/>
      <c r="TS2634" s="61"/>
      <c r="TU2634" s="62"/>
      <c r="VC2634" s="61"/>
      <c r="VE2634" s="62"/>
      <c r="VF2634" s="1"/>
      <c r="VT2634" s="1"/>
    </row>
    <row r="2635" spans="14:592" x14ac:dyDescent="0.3">
      <c r="N2635" s="1"/>
      <c r="AI2635" s="1"/>
      <c r="AJ2635" s="125"/>
      <c r="AK2635" s="125"/>
      <c r="AL2635" s="125"/>
      <c r="AM2635" s="125"/>
      <c r="AN2635" s="125"/>
      <c r="AO2635" s="125"/>
      <c r="AP2635" s="125"/>
      <c r="AQ2635" s="125"/>
      <c r="AR2635" s="125"/>
      <c r="AS2635" s="125"/>
      <c r="AT2635" s="125"/>
      <c r="AU2635" s="125"/>
      <c r="AV2635" s="125"/>
      <c r="AW2635" s="125"/>
      <c r="AX2635" s="125"/>
      <c r="AY2635" s="1"/>
      <c r="DX2635" s="1"/>
      <c r="EA2635" s="4">
        <f t="array" ref="EA2635:EA2637">DY2637+EA2642:EA2644</f>
        <v>0.80512026042081741</v>
      </c>
      <c r="EI2635" s="8">
        <f t="array" ref="EI2635:EI2637">EN2554:EN2556</f>
        <v>1.4286891164900568E-2</v>
      </c>
      <c r="EL2635" s="1"/>
      <c r="ER2635" s="1"/>
      <c r="EU2635" s="4">
        <f t="array" ref="EU2635:EU2637">ES2637+EU2642:EU2644</f>
        <v>0.80723152587328451</v>
      </c>
      <c r="FC2635" s="8">
        <f t="array" ref="FC2635:FC2637">EZ2554:EZ2556</f>
        <v>1.3091090383701074E-2</v>
      </c>
      <c r="FF2635" s="1"/>
      <c r="FL2635" s="1"/>
      <c r="FO2635" s="4">
        <f t="array" ref="FO2635:FO2637">FM2637+FO2642:FO2644</f>
        <v>0.80640529367663938</v>
      </c>
      <c r="FW2635" s="8">
        <f t="array" ref="FW2635:FW2637">FL2554:FL2556</f>
        <v>1.3563568110001051E-2</v>
      </c>
      <c r="FZ2635" s="1"/>
      <c r="GA2635" s="11"/>
      <c r="GB2635" s="1"/>
      <c r="JX2635" s="1"/>
      <c r="KG2635" s="1"/>
      <c r="KH2635" s="67"/>
      <c r="KJ2635" s="66"/>
      <c r="KL2635" s="65"/>
      <c r="KN2635" s="53"/>
      <c r="KP2635" s="64"/>
      <c r="KR2635" s="63"/>
      <c r="KV2635" s="1"/>
      <c r="KW2635" s="34"/>
      <c r="KY2635" s="35"/>
      <c r="LA2635" s="36"/>
      <c r="LC2635" s="37"/>
      <c r="LQ2635" s="1"/>
      <c r="LU2635" s="59"/>
      <c r="LW2635" s="60"/>
      <c r="ME2635" s="34"/>
      <c r="MG2635" s="35"/>
      <c r="MR2635" s="52"/>
      <c r="MT2635" s="53"/>
      <c r="MW2635" s="61"/>
      <c r="MY2635" s="62"/>
      <c r="NE2635" s="59"/>
      <c r="NG2635" s="60"/>
      <c r="NO2635" s="36"/>
      <c r="NQ2635" s="37"/>
      <c r="OB2635" s="52"/>
      <c r="OD2635" s="53"/>
      <c r="OG2635" s="61"/>
      <c r="OI2635" s="62"/>
      <c r="PQ2635" s="61"/>
      <c r="PS2635" s="62"/>
      <c r="RG2635" s="59"/>
      <c r="RI2635" s="60"/>
      <c r="RQ2635" s="34"/>
      <c r="RS2635" s="35"/>
      <c r="SD2635" s="52"/>
      <c r="SF2635" s="53"/>
      <c r="SI2635" s="61"/>
      <c r="SK2635" s="62"/>
      <c r="SQ2635" s="59"/>
      <c r="SS2635" s="60"/>
      <c r="TA2635" s="36"/>
      <c r="TC2635" s="37"/>
      <c r="TN2635" s="52"/>
      <c r="TP2635" s="53"/>
      <c r="TS2635" s="61"/>
      <c r="TU2635" s="62"/>
      <c r="VC2635" s="61"/>
      <c r="VE2635" s="62"/>
      <c r="VF2635" s="1"/>
      <c r="VT2635" s="1"/>
    </row>
    <row r="2636" spans="14:592" ht="15" thickBot="1" x14ac:dyDescent="0.35">
      <c r="N2636" s="1"/>
      <c r="AI2636" s="1"/>
      <c r="AJ2636" s="125"/>
      <c r="AK2636" s="125"/>
      <c r="AL2636" s="125"/>
      <c r="AM2636" s="125"/>
      <c r="AN2636" s="125"/>
      <c r="AO2636" s="125"/>
      <c r="AP2636" s="125"/>
      <c r="AQ2636" s="125"/>
      <c r="AR2636" s="125"/>
      <c r="AS2636" s="125"/>
      <c r="AT2636" s="125"/>
      <c r="AU2636" s="125"/>
      <c r="AV2636" s="125"/>
      <c r="AW2636" s="125"/>
      <c r="AX2636" s="125"/>
      <c r="AY2636" s="1"/>
      <c r="DX2636" s="1"/>
      <c r="DY2636" s="38" t="s">
        <v>22</v>
      </c>
      <c r="DZ2636" s="2"/>
      <c r="EA2636" s="5">
        <v>0.45288531176973768</v>
      </c>
      <c r="EI2636" s="9">
        <v>-1.3748109168966882E-2</v>
      </c>
      <c r="EJ2636" s="7"/>
      <c r="EK2636" s="7" t="s">
        <v>23</v>
      </c>
      <c r="EL2636" s="1"/>
      <c r="ER2636" s="1"/>
      <c r="ES2636" s="38" t="s">
        <v>22</v>
      </c>
      <c r="ET2636" s="2"/>
      <c r="EU2636" s="5">
        <v>0.44464487453549406</v>
      </c>
      <c r="FC2636" s="9">
        <v>-1.2994369421726652E-2</v>
      </c>
      <c r="FD2636" s="7"/>
      <c r="FE2636" s="7" t="s">
        <v>23</v>
      </c>
      <c r="FF2636" s="1"/>
      <c r="FL2636" s="1"/>
      <c r="FM2636" s="38" t="s">
        <v>22</v>
      </c>
      <c r="FN2636" s="2"/>
      <c r="FO2636" s="5">
        <v>0.44797733721276772</v>
      </c>
      <c r="FW2636" s="9">
        <v>-1.3289040957841544E-2</v>
      </c>
      <c r="FX2636" s="7"/>
      <c r="FY2636" s="7" t="s">
        <v>23</v>
      </c>
      <c r="FZ2636" s="1"/>
      <c r="GA2636" s="11" t="s">
        <v>24</v>
      </c>
      <c r="GB2636" s="1"/>
      <c r="JX2636" s="1"/>
      <c r="KG2636" s="1"/>
      <c r="KH2636" s="67"/>
      <c r="KJ2636" s="66"/>
      <c r="KL2636" s="65"/>
      <c r="KN2636" s="53"/>
      <c r="KP2636" s="64"/>
      <c r="KR2636" s="63"/>
      <c r="KV2636" s="1"/>
      <c r="KW2636" s="34"/>
      <c r="KY2636" s="35"/>
      <c r="LA2636" s="36"/>
      <c r="LC2636" s="37"/>
      <c r="LQ2636" s="1"/>
      <c r="LU2636" s="59"/>
      <c r="LW2636" s="60"/>
      <c r="ME2636" s="34"/>
      <c r="MG2636" s="35"/>
      <c r="MR2636" s="52"/>
      <c r="MT2636" s="53"/>
      <c r="MW2636" s="61"/>
      <c r="MY2636" s="62"/>
      <c r="NE2636" s="59"/>
      <c r="NG2636" s="60"/>
      <c r="NO2636" s="36"/>
      <c r="NQ2636" s="37"/>
      <c r="OB2636" s="52"/>
      <c r="OD2636" s="53"/>
      <c r="OG2636" s="61"/>
      <c r="OI2636" s="62"/>
      <c r="PQ2636" s="61"/>
      <c r="PS2636" s="62"/>
      <c r="PW2636" s="1"/>
      <c r="RG2636" s="59"/>
      <c r="RI2636" s="60"/>
      <c r="RQ2636" s="34"/>
      <c r="RS2636" s="35"/>
      <c r="SD2636" s="52"/>
      <c r="SF2636" s="53"/>
      <c r="SI2636" s="61"/>
      <c r="SK2636" s="62"/>
      <c r="SQ2636" s="59"/>
      <c r="SS2636" s="60"/>
      <c r="TA2636" s="36"/>
      <c r="TC2636" s="37"/>
      <c r="TN2636" s="52"/>
      <c r="TP2636" s="53"/>
      <c r="TS2636" s="61"/>
      <c r="TU2636" s="62"/>
      <c r="VC2636" s="61"/>
      <c r="VE2636" s="62"/>
      <c r="VF2636" s="1"/>
      <c r="VT2636" s="1"/>
    </row>
    <row r="2637" spans="14:592" ht="15" thickBot="1" x14ac:dyDescent="0.35">
      <c r="N2637" s="1"/>
      <c r="AI2637" s="1"/>
      <c r="AJ2637" s="125"/>
      <c r="AK2637" s="125"/>
      <c r="AL2637" s="125"/>
      <c r="AM2637" s="125"/>
      <c r="AN2637" s="125"/>
      <c r="AO2637" s="125"/>
      <c r="AP2637" s="125"/>
      <c r="AQ2637" s="125"/>
      <c r="AR2637" s="125"/>
      <c r="AS2637" s="125"/>
      <c r="AT2637" s="125"/>
      <c r="AU2637" s="125"/>
      <c r="AV2637" s="125"/>
      <c r="AW2637" s="125"/>
      <c r="AX2637" s="125"/>
      <c r="AY2637" s="1"/>
      <c r="DX2637" s="1"/>
      <c r="DY2637" s="3">
        <v>0.52686391443289016</v>
      </c>
      <c r="DZ2637" s="38" t="s">
        <v>25</v>
      </c>
      <c r="EA2637" s="6">
        <v>0.32258617110811538</v>
      </c>
      <c r="EI2637" s="10">
        <v>-1.9046099265013491E-2</v>
      </c>
      <c r="EJ2637" s="40" t="s">
        <v>25</v>
      </c>
      <c r="EK2637" s="41">
        <f t="array" ref="EK2637">SUM(EI2635:EI2637)</f>
        <v>-1.8507317269079802E-2</v>
      </c>
      <c r="EL2637" s="1"/>
      <c r="ER2637" s="1"/>
      <c r="ES2637" s="3">
        <f>DY2637</f>
        <v>0.52686391443289016</v>
      </c>
      <c r="ET2637" s="38" t="s">
        <v>25</v>
      </c>
      <c r="EU2637" s="6">
        <v>0.32871534288989185</v>
      </c>
      <c r="FC2637" s="10">
        <v>-1.8545033736365738E-2</v>
      </c>
      <c r="FD2637" s="40" t="s">
        <v>25</v>
      </c>
      <c r="FE2637" s="41">
        <f t="array" ref="FE2637">SUM(FC2635:FC2637)</f>
        <v>-1.8448312774391316E-2</v>
      </c>
      <c r="FF2637" s="1"/>
      <c r="FL2637" s="1"/>
      <c r="FM2637" s="3">
        <f>ES2637</f>
        <v>0.52686391443289016</v>
      </c>
      <c r="FN2637" s="38" t="s">
        <v>25</v>
      </c>
      <c r="FO2637" s="6">
        <v>0.32620911240926331</v>
      </c>
      <c r="FW2637" s="10">
        <v>-1.8746376803283331E-2</v>
      </c>
      <c r="FX2637" s="40" t="s">
        <v>25</v>
      </c>
      <c r="FY2637" s="41">
        <f t="array" ref="FY2637">SUM(FW2635:FW2637)</f>
        <v>-1.8471849651123824E-2</v>
      </c>
      <c r="FZ2637" s="1"/>
      <c r="GA2637" s="42">
        <f t="array" ref="GA2637">SUM(EK2637,FE2637,FY2637)</f>
        <v>-5.5427479694594939E-2</v>
      </c>
      <c r="GB2637" s="1"/>
      <c r="JX2637" s="1"/>
      <c r="KG2637" s="1"/>
      <c r="KH2637" s="67"/>
      <c r="KJ2637" s="66"/>
      <c r="KL2637" s="65"/>
      <c r="KN2637" s="53"/>
      <c r="KP2637" s="64"/>
      <c r="KR2637" s="63"/>
      <c r="KV2637" s="1"/>
      <c r="KW2637" s="34"/>
      <c r="KY2637" s="35"/>
      <c r="LA2637" s="36"/>
      <c r="LC2637" s="37"/>
      <c r="LQ2637" s="1"/>
      <c r="LU2637" s="59"/>
      <c r="LW2637" s="60"/>
      <c r="ME2637" s="34"/>
      <c r="MG2637" s="35"/>
      <c r="MR2637" s="52"/>
      <c r="MT2637" s="53"/>
      <c r="MW2637" s="61"/>
      <c r="MY2637" s="62"/>
      <c r="NE2637" s="59"/>
      <c r="NG2637" s="60"/>
      <c r="NO2637" s="36"/>
      <c r="NQ2637" s="37"/>
      <c r="OB2637" s="52"/>
      <c r="OD2637" s="53"/>
      <c r="OG2637" s="61"/>
      <c r="OI2637" s="62"/>
      <c r="PQ2637" s="61"/>
      <c r="PS2637" s="62"/>
      <c r="RG2637" s="59"/>
      <c r="RI2637" s="60"/>
      <c r="RQ2637" s="34"/>
      <c r="RS2637" s="35"/>
      <c r="SD2637" s="52"/>
      <c r="SF2637" s="53"/>
      <c r="SI2637" s="61"/>
      <c r="SK2637" s="62"/>
      <c r="SQ2637" s="59"/>
      <c r="SS2637" s="60"/>
      <c r="TA2637" s="36"/>
      <c r="TC2637" s="37"/>
      <c r="TN2637" s="52"/>
      <c r="TP2637" s="53"/>
      <c r="TS2637" s="61"/>
      <c r="TU2637" s="62"/>
      <c r="VC2637" s="61"/>
      <c r="VE2637" s="62"/>
      <c r="VF2637" s="1"/>
      <c r="VT2637" s="1"/>
    </row>
    <row r="2638" spans="14:592" x14ac:dyDescent="0.3">
      <c r="N2638" s="1"/>
      <c r="AI2638" s="1"/>
      <c r="AJ2638" s="125"/>
      <c r="AK2638" s="125"/>
      <c r="AL2638" s="125"/>
      <c r="AM2638" s="125"/>
      <c r="AN2638" s="125"/>
      <c r="AO2638" s="125"/>
      <c r="AP2638" s="125"/>
      <c r="AQ2638" s="125"/>
      <c r="AR2638" s="125"/>
      <c r="AS2638" s="125"/>
      <c r="AT2638" s="125"/>
      <c r="AU2638" s="125"/>
      <c r="AV2638" s="125"/>
      <c r="AW2638" s="125"/>
      <c r="AX2638" s="125"/>
      <c r="AY2638" s="1"/>
      <c r="DX2638" s="1"/>
      <c r="EA2638" s="38" t="s">
        <v>26</v>
      </c>
      <c r="EI2638" s="40" t="s">
        <v>27</v>
      </c>
      <c r="EL2638" s="1"/>
      <c r="ER2638" s="1"/>
      <c r="EU2638" s="38" t="s">
        <v>26</v>
      </c>
      <c r="FC2638" s="40" t="s">
        <v>27</v>
      </c>
      <c r="FF2638" s="1"/>
      <c r="FL2638" s="1"/>
      <c r="FO2638" s="38" t="s">
        <v>26</v>
      </c>
      <c r="FW2638" s="40" t="s">
        <v>27</v>
      </c>
      <c r="FZ2638" s="1"/>
      <c r="GA2638" s="11"/>
      <c r="GB2638" s="1"/>
      <c r="JX2638" s="1"/>
      <c r="KG2638" s="1"/>
      <c r="KH2638" s="67"/>
      <c r="KJ2638" s="66"/>
      <c r="KL2638" s="65"/>
      <c r="KN2638" s="53"/>
      <c r="KP2638" s="64"/>
      <c r="KR2638" s="63"/>
      <c r="KV2638" s="1"/>
      <c r="KW2638" s="34"/>
      <c r="KY2638" s="35"/>
      <c r="LA2638" s="36"/>
      <c r="LC2638" s="37"/>
      <c r="LQ2638" s="1"/>
      <c r="LU2638" s="59"/>
      <c r="LW2638" s="60"/>
      <c r="ME2638" s="34"/>
      <c r="MG2638" s="35"/>
      <c r="MR2638" s="52"/>
      <c r="MT2638" s="53"/>
      <c r="MW2638" s="61"/>
      <c r="MY2638" s="62"/>
      <c r="NE2638" s="59"/>
      <c r="NG2638" s="60"/>
      <c r="NO2638" s="36"/>
      <c r="NQ2638" s="37"/>
      <c r="OB2638" s="52"/>
      <c r="OD2638" s="53"/>
      <c r="OG2638" s="61"/>
      <c r="OI2638" s="62"/>
      <c r="PQ2638" s="61"/>
      <c r="PS2638" s="62"/>
      <c r="PW2638" s="1"/>
      <c r="RG2638" s="59"/>
      <c r="RI2638" s="60"/>
      <c r="RQ2638" s="34"/>
      <c r="RS2638" s="35"/>
      <c r="SD2638" s="52"/>
      <c r="SF2638" s="53"/>
      <c r="SI2638" s="61"/>
      <c r="SK2638" s="62"/>
      <c r="SQ2638" s="59"/>
      <c r="SS2638" s="60"/>
      <c r="TA2638" s="36"/>
      <c r="TC2638" s="37"/>
      <c r="TN2638" s="52"/>
      <c r="TP2638" s="53"/>
      <c r="TS2638" s="61"/>
      <c r="TU2638" s="62"/>
      <c r="VC2638" s="61"/>
      <c r="VE2638" s="62"/>
      <c r="VF2638" s="1"/>
      <c r="VT2638" s="1"/>
    </row>
    <row r="2639" spans="14:592" x14ac:dyDescent="0.3">
      <c r="N2639" s="1"/>
      <c r="AI2639" s="1"/>
      <c r="AJ2639" s="125"/>
      <c r="AK2639" s="125"/>
      <c r="AL2639" s="125"/>
      <c r="AM2639" s="125"/>
      <c r="AN2639" s="125"/>
      <c r="AO2639" s="125"/>
      <c r="AP2639" s="125"/>
      <c r="AQ2639" s="125"/>
      <c r="AR2639" s="125"/>
      <c r="AS2639" s="125"/>
      <c r="AT2639" s="125"/>
      <c r="AU2639" s="125"/>
      <c r="AV2639" s="125"/>
      <c r="AW2639" s="125"/>
      <c r="AX2639" s="125"/>
      <c r="AY2639" s="1"/>
      <c r="DX2639" s="1"/>
      <c r="EA2639" s="38" t="s">
        <v>26</v>
      </c>
      <c r="EI2639" s="40" t="s">
        <v>27</v>
      </c>
      <c r="EL2639" s="1"/>
      <c r="ER2639" s="1"/>
      <c r="EU2639" s="38" t="s">
        <v>26</v>
      </c>
      <c r="FC2639" s="40" t="s">
        <v>27</v>
      </c>
      <c r="FF2639" s="1"/>
      <c r="FL2639" s="1"/>
      <c r="FO2639" s="38" t="s">
        <v>26</v>
      </c>
      <c r="FW2639" s="40" t="s">
        <v>27</v>
      </c>
      <c r="FZ2639" s="1"/>
      <c r="GA2639" s="11"/>
      <c r="GB2639" s="1"/>
      <c r="JX2639" s="1"/>
      <c r="KG2639" s="1"/>
      <c r="KH2639" s="67"/>
      <c r="KJ2639" s="66"/>
      <c r="KL2639" s="65"/>
      <c r="KN2639" s="53"/>
      <c r="KP2639" s="64"/>
      <c r="KR2639" s="63"/>
      <c r="KV2639" s="1"/>
      <c r="KW2639" s="34"/>
      <c r="KY2639" s="35"/>
      <c r="LA2639" s="36"/>
      <c r="LC2639" s="37"/>
      <c r="LQ2639" s="1"/>
      <c r="LU2639" s="59"/>
      <c r="LW2639" s="60"/>
      <c r="ME2639" s="34"/>
      <c r="MG2639" s="35"/>
      <c r="MR2639" s="52"/>
      <c r="MT2639" s="53"/>
      <c r="MW2639" s="61"/>
      <c r="MY2639" s="62"/>
      <c r="NE2639" s="59"/>
      <c r="NG2639" s="60"/>
      <c r="NO2639" s="36"/>
      <c r="NQ2639" s="37"/>
      <c r="OB2639" s="52"/>
      <c r="OD2639" s="53"/>
      <c r="OG2639" s="61"/>
      <c r="OI2639" s="62"/>
      <c r="PQ2639" s="61"/>
      <c r="PS2639" s="62"/>
      <c r="RG2639" s="59"/>
      <c r="RI2639" s="60"/>
      <c r="RQ2639" s="34"/>
      <c r="RS2639" s="35"/>
      <c r="SD2639" s="52"/>
      <c r="SF2639" s="53"/>
      <c r="SI2639" s="61"/>
      <c r="SK2639" s="62"/>
      <c r="SQ2639" s="59"/>
      <c r="SS2639" s="60"/>
      <c r="TA2639" s="36"/>
      <c r="TC2639" s="37"/>
      <c r="TN2639" s="52"/>
      <c r="TP2639" s="53"/>
      <c r="TS2639" s="61"/>
      <c r="TU2639" s="62"/>
      <c r="VC2639" s="61"/>
      <c r="VE2639" s="62"/>
      <c r="VF2639" s="1"/>
      <c r="VT2639" s="1"/>
    </row>
    <row r="2640" spans="14:592" x14ac:dyDescent="0.3">
      <c r="N2640" s="1"/>
      <c r="AI2640" s="1"/>
      <c r="AJ2640" s="125"/>
      <c r="AK2640" s="125"/>
      <c r="AL2640" s="125"/>
      <c r="AM2640" s="125"/>
      <c r="AN2640" s="125"/>
      <c r="AO2640" s="125"/>
      <c r="AP2640" s="125"/>
      <c r="AQ2640" s="125"/>
      <c r="AR2640" s="125"/>
      <c r="AS2640" s="125"/>
      <c r="AT2640" s="125"/>
      <c r="AU2640" s="125"/>
      <c r="AV2640" s="125"/>
      <c r="AW2640" s="125"/>
      <c r="AX2640" s="125"/>
      <c r="AY2640" s="1"/>
      <c r="DX2640" s="1"/>
      <c r="EA2640" s="38" t="s">
        <v>26</v>
      </c>
      <c r="EI2640" s="40" t="s">
        <v>27</v>
      </c>
      <c r="EL2640" s="1"/>
      <c r="ER2640" s="1"/>
      <c r="EU2640" s="38" t="s">
        <v>26</v>
      </c>
      <c r="FC2640" s="40" t="s">
        <v>27</v>
      </c>
      <c r="FF2640" s="1"/>
      <c r="FL2640" s="1"/>
      <c r="FO2640" s="38" t="s">
        <v>26</v>
      </c>
      <c r="FW2640" s="40" t="s">
        <v>27</v>
      </c>
      <c r="FZ2640" s="1"/>
      <c r="GA2640" s="11"/>
      <c r="GB2640" s="1"/>
      <c r="JX2640" s="1"/>
      <c r="KG2640" s="1"/>
      <c r="KH2640" s="67"/>
      <c r="KJ2640" s="66"/>
      <c r="KL2640" s="65"/>
      <c r="KN2640" s="53"/>
      <c r="KP2640" s="64"/>
      <c r="KR2640" s="63"/>
      <c r="KV2640" s="1"/>
      <c r="KW2640" s="34"/>
      <c r="KY2640" s="35"/>
      <c r="LA2640" s="36"/>
      <c r="LC2640" s="37"/>
      <c r="LQ2640" s="1"/>
      <c r="LU2640" s="59"/>
      <c r="LW2640" s="60"/>
      <c r="ME2640" s="34"/>
      <c r="MG2640" s="35"/>
      <c r="MR2640" s="52"/>
      <c r="MT2640" s="53"/>
      <c r="MU2640" s="53"/>
      <c r="MV2640" s="53"/>
      <c r="MW2640" s="53"/>
      <c r="MX2640" s="53"/>
      <c r="MY2640" s="53"/>
      <c r="MZ2640" s="53"/>
      <c r="NA2640" s="53"/>
      <c r="NB2640" s="53"/>
      <c r="NC2640" s="53"/>
      <c r="ND2640" s="53"/>
      <c r="NE2640" s="59"/>
      <c r="NF2640" s="53"/>
      <c r="NG2640" s="60"/>
      <c r="NH2640" s="53"/>
      <c r="NI2640" s="53"/>
      <c r="NJ2640" s="53"/>
      <c r="NK2640" s="53"/>
      <c r="NL2640" s="53"/>
      <c r="NM2640" s="53"/>
      <c r="NN2640" s="53"/>
      <c r="NO2640" s="36"/>
      <c r="NP2640" s="53"/>
      <c r="NQ2640" s="37"/>
      <c r="NR2640" s="53"/>
      <c r="NS2640" s="53"/>
      <c r="NT2640" s="53"/>
      <c r="NU2640" s="53"/>
      <c r="NV2640" s="53"/>
      <c r="NW2640" s="53"/>
      <c r="NX2640" s="53"/>
      <c r="NY2640" s="53"/>
      <c r="NZ2640" s="53"/>
      <c r="OA2640" s="53"/>
      <c r="OB2640" s="52"/>
      <c r="OC2640" s="53"/>
      <c r="OD2640" s="53"/>
      <c r="OE2640" s="53"/>
      <c r="OF2640" s="53"/>
      <c r="OG2640" s="53"/>
      <c r="OH2640" s="53"/>
      <c r="OI2640" s="53"/>
      <c r="OJ2640" s="53"/>
      <c r="OK2640" s="53"/>
      <c r="OL2640" s="53"/>
      <c r="OM2640" s="53"/>
      <c r="ON2640" s="53"/>
      <c r="OO2640" s="53"/>
      <c r="OP2640" s="53"/>
      <c r="OQ2640" s="53"/>
      <c r="OR2640" s="53"/>
      <c r="OS2640" s="53"/>
      <c r="OT2640" s="53"/>
      <c r="OU2640" s="53"/>
      <c r="OV2640" s="53"/>
      <c r="OW2640" s="53"/>
      <c r="OX2640" s="53"/>
      <c r="OY2640" s="53"/>
      <c r="OZ2640" s="53"/>
      <c r="PA2640" s="53"/>
      <c r="PQ2640" s="61"/>
      <c r="PS2640" s="62"/>
      <c r="PW2640" s="1"/>
      <c r="RG2640" s="59"/>
      <c r="RI2640" s="60"/>
      <c r="RQ2640" s="34"/>
      <c r="RS2640" s="35"/>
      <c r="SD2640" s="52"/>
      <c r="SF2640" s="53"/>
      <c r="SG2640" s="53"/>
      <c r="SH2640" s="53"/>
      <c r="SI2640" s="53"/>
      <c r="SJ2640" s="53"/>
      <c r="SK2640" s="53"/>
      <c r="SL2640" s="53"/>
      <c r="SM2640" s="53"/>
      <c r="SN2640" s="53"/>
      <c r="SO2640" s="53"/>
      <c r="SP2640" s="53"/>
      <c r="SQ2640" s="59"/>
      <c r="SR2640" s="53"/>
      <c r="SS2640" s="60"/>
      <c r="ST2640" s="53"/>
      <c r="SU2640" s="53"/>
      <c r="SV2640" s="53"/>
      <c r="SW2640" s="53"/>
      <c r="SX2640" s="53"/>
      <c r="SY2640" s="53"/>
      <c r="SZ2640" s="53"/>
      <c r="TA2640" s="36"/>
      <c r="TB2640" s="53"/>
      <c r="TC2640" s="37"/>
      <c r="TD2640" s="53"/>
      <c r="TE2640" s="53"/>
      <c r="TF2640" s="53"/>
      <c r="TG2640" s="53"/>
      <c r="TH2640" s="53"/>
      <c r="TI2640" s="53"/>
      <c r="TJ2640" s="53"/>
      <c r="TK2640" s="53"/>
      <c r="TL2640" s="53"/>
      <c r="TM2640" s="53"/>
      <c r="TN2640" s="52"/>
      <c r="TO2640" s="53"/>
      <c r="TP2640" s="53"/>
      <c r="TQ2640" s="53"/>
      <c r="TR2640" s="53"/>
      <c r="TS2640" s="53"/>
      <c r="TT2640" s="53"/>
      <c r="TU2640" s="53"/>
      <c r="TV2640" s="53"/>
      <c r="TW2640" s="53"/>
      <c r="TX2640" s="53"/>
      <c r="TY2640" s="53"/>
      <c r="TZ2640" s="53"/>
      <c r="UA2640" s="53"/>
      <c r="UB2640" s="53"/>
      <c r="UC2640" s="53"/>
      <c r="UD2640" s="53"/>
      <c r="UE2640" s="53"/>
      <c r="UF2640" s="53"/>
      <c r="UG2640" s="53"/>
      <c r="UH2640" s="53"/>
      <c r="UI2640" s="53"/>
      <c r="UJ2640" s="53"/>
      <c r="UK2640" s="53"/>
      <c r="UL2640" s="53"/>
      <c r="UM2640" s="53"/>
      <c r="VC2640" s="61"/>
      <c r="VE2640" s="62"/>
      <c r="VF2640" s="1"/>
      <c r="VT2640" s="1"/>
    </row>
    <row r="2641" spans="14:592" ht="15" thickBot="1" x14ac:dyDescent="0.35">
      <c r="N2641" s="1"/>
      <c r="AI2641" s="1"/>
      <c r="AJ2641" s="125"/>
      <c r="AK2641" s="125"/>
      <c r="AL2641" s="125"/>
      <c r="AM2641" s="125"/>
      <c r="AN2641" s="125"/>
      <c r="AO2641" s="125"/>
      <c r="AP2641" s="125"/>
      <c r="AQ2641" s="125"/>
      <c r="AR2641" s="125"/>
      <c r="AS2641" s="125"/>
      <c r="AT2641" s="125"/>
      <c r="AU2641" s="125"/>
      <c r="AV2641" s="125"/>
      <c r="AW2641" s="125"/>
      <c r="AX2641" s="125"/>
      <c r="AY2641" s="1"/>
      <c r="DX2641" s="1"/>
      <c r="EA2641" s="38" t="s">
        <v>28</v>
      </c>
      <c r="EI2641" s="7" t="s">
        <v>29</v>
      </c>
      <c r="EL2641" s="1"/>
      <c r="ER2641" s="1"/>
      <c r="EU2641" s="38" t="s">
        <v>28</v>
      </c>
      <c r="FC2641" s="7" t="s">
        <v>29</v>
      </c>
      <c r="FF2641" s="1"/>
      <c r="FL2641" s="1"/>
      <c r="FO2641" s="38" t="s">
        <v>28</v>
      </c>
      <c r="FW2641" s="7" t="s">
        <v>29</v>
      </c>
      <c r="FZ2641" s="1"/>
      <c r="GA2641" s="11"/>
      <c r="GB2641" s="1"/>
      <c r="JX2641" s="1"/>
      <c r="KG2641" s="1"/>
      <c r="KH2641" s="67"/>
      <c r="KJ2641" s="66"/>
      <c r="KL2641" s="65"/>
      <c r="KN2641" s="53"/>
      <c r="KP2641" s="64"/>
      <c r="KR2641" s="63"/>
      <c r="KV2641" s="1"/>
      <c r="KW2641" s="34"/>
      <c r="KY2641" s="35"/>
      <c r="LA2641" s="36"/>
      <c r="LC2641" s="37"/>
      <c r="LQ2641" s="1"/>
      <c r="LU2641" s="59"/>
      <c r="LW2641" s="60"/>
      <c r="ME2641" s="34"/>
      <c r="MG2641" s="35"/>
      <c r="MR2641" s="52"/>
      <c r="MT2641" s="53"/>
      <c r="MU2641" s="53"/>
      <c r="MV2641" s="53"/>
      <c r="MW2641" s="53"/>
      <c r="MX2641" s="53"/>
      <c r="MY2641" s="53"/>
      <c r="MZ2641" s="53"/>
      <c r="NA2641" s="53"/>
      <c r="NB2641" s="53"/>
      <c r="NC2641" s="53"/>
      <c r="ND2641" s="53"/>
      <c r="NE2641" s="59"/>
      <c r="NF2641" s="53"/>
      <c r="NG2641" s="60"/>
      <c r="NH2641" s="53"/>
      <c r="NI2641" s="53"/>
      <c r="NJ2641" s="53"/>
      <c r="NK2641" s="53"/>
      <c r="NL2641" s="53"/>
      <c r="NM2641" s="53"/>
      <c r="NN2641" s="53"/>
      <c r="NO2641" s="36"/>
      <c r="NP2641" s="53"/>
      <c r="NQ2641" s="37"/>
      <c r="NR2641" s="53"/>
      <c r="NS2641" s="53"/>
      <c r="NT2641" s="53"/>
      <c r="NU2641" s="53"/>
      <c r="NV2641" s="53"/>
      <c r="NW2641" s="53"/>
      <c r="NX2641" s="53"/>
      <c r="NY2641" s="53"/>
      <c r="NZ2641" s="53"/>
      <c r="OA2641" s="53"/>
      <c r="OB2641" s="52"/>
      <c r="OC2641" s="53"/>
      <c r="OD2641" s="53"/>
      <c r="OE2641" s="53"/>
      <c r="OF2641" s="53"/>
      <c r="OG2641" s="53"/>
      <c r="OH2641" s="53"/>
      <c r="OI2641" s="53"/>
      <c r="OJ2641" s="53"/>
      <c r="OK2641" s="53"/>
      <c r="OL2641" s="53"/>
      <c r="OM2641" s="53"/>
      <c r="ON2641" s="53"/>
      <c r="OO2641" s="53"/>
      <c r="OP2641" s="53"/>
      <c r="OQ2641" s="53"/>
      <c r="OR2641" s="53"/>
      <c r="OS2641" s="53"/>
      <c r="OT2641" s="53"/>
      <c r="OU2641" s="53"/>
      <c r="OV2641" s="53"/>
      <c r="OW2641" s="53"/>
      <c r="OX2641" s="53"/>
      <c r="OY2641" s="53"/>
      <c r="OZ2641" s="53"/>
      <c r="PA2641" s="53"/>
      <c r="PQ2641" s="61"/>
      <c r="PS2641" s="62"/>
      <c r="RG2641" s="59"/>
      <c r="RI2641" s="60"/>
      <c r="RQ2641" s="34"/>
      <c r="RS2641" s="35"/>
      <c r="SD2641" s="52"/>
      <c r="SF2641" s="53"/>
      <c r="SG2641" s="53"/>
      <c r="SH2641" s="53"/>
      <c r="SI2641" s="53"/>
      <c r="SJ2641" s="53"/>
      <c r="SK2641" s="53"/>
      <c r="SL2641" s="53"/>
      <c r="SM2641" s="53"/>
      <c r="SN2641" s="53"/>
      <c r="SO2641" s="53"/>
      <c r="SP2641" s="53"/>
      <c r="SQ2641" s="59"/>
      <c r="SR2641" s="53"/>
      <c r="SS2641" s="60"/>
      <c r="ST2641" s="53"/>
      <c r="SU2641" s="53"/>
      <c r="SV2641" s="53"/>
      <c r="SW2641" s="53"/>
      <c r="SX2641" s="53"/>
      <c r="SY2641" s="53"/>
      <c r="SZ2641" s="53"/>
      <c r="TA2641" s="36"/>
      <c r="TB2641" s="53"/>
      <c r="TC2641" s="37"/>
      <c r="TD2641" s="53"/>
      <c r="TE2641" s="53"/>
      <c r="TF2641" s="53"/>
      <c r="TG2641" s="53"/>
      <c r="TH2641" s="53"/>
      <c r="TI2641" s="53"/>
      <c r="TJ2641" s="53"/>
      <c r="TK2641" s="53"/>
      <c r="TL2641" s="53"/>
      <c r="TM2641" s="53"/>
      <c r="TN2641" s="52"/>
      <c r="TO2641" s="53"/>
      <c r="TP2641" s="53"/>
      <c r="TQ2641" s="53"/>
      <c r="TR2641" s="53"/>
      <c r="TS2641" s="53"/>
      <c r="TT2641" s="53"/>
      <c r="TU2641" s="53"/>
      <c r="TV2641" s="53"/>
      <c r="TW2641" s="53"/>
      <c r="TX2641" s="53"/>
      <c r="TY2641" s="53"/>
      <c r="TZ2641" s="53"/>
      <c r="UA2641" s="53"/>
      <c r="UB2641" s="53"/>
      <c r="UC2641" s="53"/>
      <c r="UD2641" s="53"/>
      <c r="UE2641" s="53"/>
      <c r="UF2641" s="53"/>
      <c r="UG2641" s="53"/>
      <c r="UH2641" s="53"/>
      <c r="UI2641" s="53"/>
      <c r="UJ2641" s="53"/>
      <c r="UK2641" s="53"/>
      <c r="UL2641" s="53"/>
      <c r="UM2641" s="53"/>
      <c r="VC2641" s="61"/>
      <c r="VE2641" s="62"/>
      <c r="VF2641" s="1"/>
      <c r="VT2641" s="1"/>
    </row>
    <row r="2642" spans="14:592" x14ac:dyDescent="0.3">
      <c r="N2642" s="1"/>
      <c r="AI2642" s="1"/>
      <c r="AJ2642" s="125"/>
      <c r="AK2642" s="125"/>
      <c r="AL2642" s="125"/>
      <c r="AM2642" s="125"/>
      <c r="AN2642" s="125"/>
      <c r="AO2642" s="125"/>
      <c r="AP2642" s="125"/>
      <c r="AQ2642" s="125"/>
      <c r="AR2642" s="125"/>
      <c r="AS2642" s="125"/>
      <c r="AT2642" s="125"/>
      <c r="AU2642" s="125"/>
      <c r="AV2642" s="125"/>
      <c r="AW2642" s="125"/>
      <c r="AX2642" s="125"/>
      <c r="AY2642" s="1"/>
      <c r="DX2642" s="1"/>
      <c r="EA2642" s="4">
        <f t="array" ref="EA2642:EA2644">EA2647:EA2649*DY2644</f>
        <v>0.2782563459879272</v>
      </c>
      <c r="EI2642" s="8">
        <f t="array" ref="EI2642:EI2644">EI2635:EI2637</f>
        <v>1.4286891164900568E-2</v>
      </c>
      <c r="EL2642" s="1"/>
      <c r="ER2642" s="1"/>
      <c r="EU2642" s="4">
        <f t="array" ref="EU2642:EU2644">EU2647:EU2649*ES2644</f>
        <v>0.28036761144039435</v>
      </c>
      <c r="FC2642" s="8">
        <f t="array" ref="FC2642:FC2644">FC2635:FC2637</f>
        <v>1.3091090383701074E-2</v>
      </c>
      <c r="FF2642" s="1"/>
      <c r="FL2642" s="1"/>
      <c r="FO2642" s="4">
        <f t="array" ref="FO2642:FO2644">FO2647:FO2649*FM2644</f>
        <v>0.27954137924374922</v>
      </c>
      <c r="FW2642" s="8">
        <f t="array" ref="FW2642:FW2644">FW2635:FW2637</f>
        <v>1.3563568110001051E-2</v>
      </c>
      <c r="FZ2642" s="1"/>
      <c r="GA2642" s="11"/>
      <c r="GB2642" s="1"/>
      <c r="JX2642" s="1"/>
      <c r="KG2642" s="1"/>
      <c r="KH2642" s="67"/>
      <c r="KJ2642" s="66"/>
      <c r="KL2642" s="65"/>
      <c r="KN2642" s="53"/>
      <c r="KP2642" s="64"/>
      <c r="KR2642" s="63"/>
      <c r="KV2642" s="1"/>
      <c r="KW2642" s="34"/>
      <c r="KY2642" s="35"/>
      <c r="LA2642" s="36"/>
      <c r="LC2642" s="37"/>
      <c r="LQ2642" s="1"/>
      <c r="LU2642" s="59"/>
      <c r="LW2642" s="60"/>
      <c r="ME2642" s="34"/>
      <c r="MG2642" s="35"/>
      <c r="MR2642" s="52"/>
      <c r="MW2642" s="61"/>
      <c r="MY2642" s="62"/>
      <c r="NE2642" s="59"/>
      <c r="NG2642" s="60"/>
      <c r="NO2642" s="36"/>
      <c r="NQ2642" s="37"/>
      <c r="OB2642" s="52"/>
      <c r="OG2642" s="61"/>
      <c r="OI2642" s="62"/>
      <c r="PA2642" s="53"/>
      <c r="PQ2642" s="61"/>
      <c r="PS2642" s="62"/>
      <c r="PW2642" s="1"/>
      <c r="RG2642" s="59"/>
      <c r="RI2642" s="60"/>
      <c r="RQ2642" s="34"/>
      <c r="RS2642" s="35"/>
      <c r="SD2642" s="52"/>
      <c r="SI2642" s="61"/>
      <c r="SK2642" s="62"/>
      <c r="SQ2642" s="59"/>
      <c r="SS2642" s="60"/>
      <c r="TA2642" s="36"/>
      <c r="TC2642" s="37"/>
      <c r="TN2642" s="52"/>
      <c r="TS2642" s="61"/>
      <c r="TU2642" s="62"/>
      <c r="UM2642" s="53"/>
      <c r="VC2642" s="61"/>
      <c r="VE2642" s="62"/>
      <c r="VF2642" s="1"/>
      <c r="VT2642" s="1"/>
    </row>
    <row r="2643" spans="14:592" ht="15" thickBot="1" x14ac:dyDescent="0.35">
      <c r="N2643" s="1"/>
      <c r="AI2643" s="1"/>
      <c r="AJ2643" s="125"/>
      <c r="AK2643" s="125"/>
      <c r="AL2643" s="125"/>
      <c r="AM2643" s="125"/>
      <c r="AN2643" s="125"/>
      <c r="AO2643" s="125"/>
      <c r="AP2643" s="125"/>
      <c r="AQ2643" s="125"/>
      <c r="AR2643" s="125"/>
      <c r="AS2643" s="125"/>
      <c r="AT2643" s="125"/>
      <c r="AU2643" s="125"/>
      <c r="AV2643" s="125"/>
      <c r="AW2643" s="125"/>
      <c r="AX2643" s="125"/>
      <c r="AY2643" s="1"/>
      <c r="DX2643" s="1"/>
      <c r="DY2643" s="38" t="s">
        <v>30</v>
      </c>
      <c r="DZ2643" s="2"/>
      <c r="EA2643" s="5">
        <v>-7.3978602663152468E-2</v>
      </c>
      <c r="EI2643" s="9">
        <v>-1.3748109168966882E-2</v>
      </c>
      <c r="EJ2643" s="7"/>
      <c r="EK2643" s="7" t="s">
        <v>31</v>
      </c>
      <c r="EL2643" s="1"/>
      <c r="ER2643" s="1"/>
      <c r="ES2643" s="38" t="s">
        <v>30</v>
      </c>
      <c r="ET2643" s="2"/>
      <c r="EU2643" s="5">
        <v>-8.2219039897396096E-2</v>
      </c>
      <c r="FC2643" s="9">
        <v>-1.2994369421726652E-2</v>
      </c>
      <c r="FD2643" s="7"/>
      <c r="FE2643" s="7" t="s">
        <v>31</v>
      </c>
      <c r="FF2643" s="1"/>
      <c r="FL2643" s="1"/>
      <c r="FM2643" s="38" t="s">
        <v>30</v>
      </c>
      <c r="FN2643" s="2"/>
      <c r="FO2643" s="5">
        <v>-7.8886577220122447E-2</v>
      </c>
      <c r="FW2643" s="9">
        <v>-1.3289040957841544E-2</v>
      </c>
      <c r="FX2643" s="7"/>
      <c r="FY2643" s="7" t="s">
        <v>31</v>
      </c>
      <c r="FZ2643" s="1"/>
      <c r="GA2643" s="11" t="s">
        <v>32</v>
      </c>
      <c r="GB2643" s="1"/>
      <c r="JX2643" s="1"/>
      <c r="KG2643" s="1"/>
      <c r="KH2643" s="67"/>
      <c r="KJ2643" s="66"/>
      <c r="KL2643" s="65"/>
      <c r="KN2643" s="53"/>
      <c r="KP2643" s="64"/>
      <c r="KR2643" s="63"/>
      <c r="KV2643" s="1"/>
      <c r="KW2643" s="34"/>
      <c r="KY2643" s="35"/>
      <c r="LA2643" s="36"/>
      <c r="LC2643" s="37"/>
      <c r="LQ2643" s="1"/>
      <c r="LU2643" s="59"/>
      <c r="LW2643" s="60"/>
      <c r="ME2643" s="34"/>
      <c r="MG2643" s="35"/>
      <c r="MR2643" s="52"/>
      <c r="MS2643" s="52"/>
      <c r="MT2643" s="52"/>
      <c r="MU2643" s="52"/>
      <c r="MV2643" s="52"/>
      <c r="MW2643" s="52"/>
      <c r="MX2643" s="52"/>
      <c r="MY2643" s="52"/>
      <c r="MZ2643" s="52"/>
      <c r="NA2643" s="52"/>
      <c r="NB2643" s="52"/>
      <c r="NC2643" s="52"/>
      <c r="ND2643" s="52"/>
      <c r="NE2643" s="59"/>
      <c r="NF2643" s="52"/>
      <c r="NG2643" s="60"/>
      <c r="NH2643" s="52"/>
      <c r="NI2643" s="52"/>
      <c r="NJ2643" s="52"/>
      <c r="NK2643" s="52"/>
      <c r="NL2643" s="52"/>
      <c r="NM2643" s="52"/>
      <c r="NN2643" s="52"/>
      <c r="NO2643" s="36"/>
      <c r="NP2643" s="52"/>
      <c r="NQ2643" s="37"/>
      <c r="NR2643" s="52"/>
      <c r="NS2643" s="52"/>
      <c r="NT2643" s="52"/>
      <c r="NU2643" s="52"/>
      <c r="NV2643" s="52"/>
      <c r="NW2643" s="52"/>
      <c r="NX2643" s="52"/>
      <c r="NY2643" s="52"/>
      <c r="NZ2643" s="52"/>
      <c r="OA2643" s="52"/>
      <c r="OB2643" s="52"/>
      <c r="OC2643" s="52"/>
      <c r="OD2643" s="52"/>
      <c r="OE2643" s="52"/>
      <c r="OF2643" s="52"/>
      <c r="OG2643" s="52"/>
      <c r="OH2643" s="52"/>
      <c r="OI2643" s="52"/>
      <c r="OJ2643" s="52"/>
      <c r="OK2643" s="52"/>
      <c r="OL2643" s="52"/>
      <c r="OM2643" s="52"/>
      <c r="ON2643" s="52"/>
      <c r="OO2643" s="52"/>
      <c r="OP2643" s="52"/>
      <c r="OQ2643" s="52"/>
      <c r="OR2643" s="52"/>
      <c r="OS2643" s="52"/>
      <c r="OT2643" s="52"/>
      <c r="OU2643" s="52"/>
      <c r="OV2643" s="52"/>
      <c r="OW2643" s="52"/>
      <c r="OX2643" s="52"/>
      <c r="OY2643" s="52"/>
      <c r="PA2643" s="53"/>
      <c r="PQ2643" s="61"/>
      <c r="PS2643" s="62"/>
      <c r="RG2643" s="59"/>
      <c r="RI2643" s="60"/>
      <c r="RQ2643" s="34"/>
      <c r="RS2643" s="35"/>
      <c r="SD2643" s="52"/>
      <c r="SE2643" s="52"/>
      <c r="SF2643" s="52"/>
      <c r="SG2643" s="52"/>
      <c r="SH2643" s="52"/>
      <c r="SI2643" s="52"/>
      <c r="SJ2643" s="52"/>
      <c r="SK2643" s="52"/>
      <c r="SL2643" s="52"/>
      <c r="SM2643" s="52"/>
      <c r="SN2643" s="52"/>
      <c r="SO2643" s="52"/>
      <c r="SP2643" s="52"/>
      <c r="SQ2643" s="59"/>
      <c r="SR2643" s="52"/>
      <c r="SS2643" s="60"/>
      <c r="ST2643" s="52"/>
      <c r="SU2643" s="52"/>
      <c r="SV2643" s="52"/>
      <c r="SW2643" s="52"/>
      <c r="SX2643" s="52"/>
      <c r="SY2643" s="52"/>
      <c r="SZ2643" s="52"/>
      <c r="TA2643" s="36"/>
      <c r="TB2643" s="52"/>
      <c r="TC2643" s="37"/>
      <c r="TD2643" s="52"/>
      <c r="TE2643" s="52"/>
      <c r="TF2643" s="52"/>
      <c r="TG2643" s="52"/>
      <c r="TH2643" s="52"/>
      <c r="TI2643" s="52"/>
      <c r="TJ2643" s="52"/>
      <c r="TK2643" s="52"/>
      <c r="TL2643" s="52"/>
      <c r="TM2643" s="52"/>
      <c r="TN2643" s="52"/>
      <c r="TO2643" s="52"/>
      <c r="TP2643" s="52"/>
      <c r="TQ2643" s="52"/>
      <c r="TR2643" s="52"/>
      <c r="TS2643" s="52"/>
      <c r="TT2643" s="52"/>
      <c r="TU2643" s="52"/>
      <c r="TV2643" s="52"/>
      <c r="TW2643" s="52"/>
      <c r="TX2643" s="52"/>
      <c r="TY2643" s="52"/>
      <c r="TZ2643" s="52"/>
      <c r="UA2643" s="52"/>
      <c r="UB2643" s="52"/>
      <c r="UC2643" s="52"/>
      <c r="UD2643" s="52"/>
      <c r="UE2643" s="52"/>
      <c r="UF2643" s="52"/>
      <c r="UG2643" s="52"/>
      <c r="UH2643" s="52"/>
      <c r="UI2643" s="52"/>
      <c r="UJ2643" s="52"/>
      <c r="UK2643" s="52"/>
      <c r="UM2643" s="53"/>
      <c r="VC2643" s="61"/>
      <c r="VE2643" s="62"/>
      <c r="VF2643" s="1"/>
      <c r="VT2643" s="1"/>
    </row>
    <row r="2644" spans="14:592" ht="15" thickBot="1" x14ac:dyDescent="0.35">
      <c r="N2644" s="1"/>
      <c r="AI2644" s="1"/>
      <c r="AJ2644" s="125"/>
      <c r="AK2644" s="125"/>
      <c r="AL2644" s="125"/>
      <c r="AM2644" s="125"/>
      <c r="AN2644" s="125"/>
      <c r="AO2644" s="125"/>
      <c r="AP2644" s="125"/>
      <c r="AQ2644" s="125"/>
      <c r="AR2644" s="125"/>
      <c r="AS2644" s="125"/>
      <c r="AT2644" s="125"/>
      <c r="AU2644" s="125"/>
      <c r="AV2644" s="125"/>
      <c r="AW2644" s="125"/>
      <c r="AX2644" s="125"/>
      <c r="AY2644" s="1"/>
      <c r="DX2644" s="1"/>
      <c r="DY2644" s="3">
        <v>-0.20382086316161915</v>
      </c>
      <c r="DZ2644" s="38" t="s">
        <v>25</v>
      </c>
      <c r="EA2644" s="6">
        <v>-0.20427774332477477</v>
      </c>
      <c r="EI2644" s="10">
        <v>-1.9046099265013491E-2</v>
      </c>
      <c r="EJ2644" s="40" t="s">
        <v>25</v>
      </c>
      <c r="EK2644" s="41">
        <f t="array" ref="EK2644">SUM(EI2642:EI2644*EA2647:EA2649)</f>
        <v>-4.3583262654548732E-2</v>
      </c>
      <c r="EL2644" s="1"/>
      <c r="ER2644" s="1"/>
      <c r="ES2644" s="3">
        <f>DY2644</f>
        <v>-0.20382086316161915</v>
      </c>
      <c r="ET2644" s="38" t="s">
        <v>25</v>
      </c>
      <c r="EU2644" s="6">
        <v>-0.19814857154299831</v>
      </c>
      <c r="FC2644" s="10">
        <v>-1.8545033736365738E-2</v>
      </c>
      <c r="FD2644" s="40" t="s">
        <v>25</v>
      </c>
      <c r="FE2644" s="41">
        <f t="array" ref="FE2644">SUM(FC2642:FC2644*EU2647:EU2649)</f>
        <v>-4.1278278060088755E-2</v>
      </c>
      <c r="FF2644" s="1"/>
      <c r="FL2644" s="1"/>
      <c r="FM2644" s="3">
        <f>ES2644</f>
        <v>-0.20382086316161915</v>
      </c>
      <c r="FN2644" s="38" t="s">
        <v>25</v>
      </c>
      <c r="FO2644" s="6">
        <v>-0.20065480202362682</v>
      </c>
      <c r="FW2644" s="10">
        <v>-1.8746376803283331E-2</v>
      </c>
      <c r="FX2644" s="40" t="s">
        <v>25</v>
      </c>
      <c r="FY2644" s="41">
        <f t="array" ref="FY2644">SUM(FW2642:FW2644*FO2647:FO2649)</f>
        <v>-4.2201057758944879E-2</v>
      </c>
      <c r="FZ2644" s="1"/>
      <c r="GA2644" s="42">
        <f t="array" ref="GA2644">SUM(EK2644,FE2644,FY2644)</f>
        <v>-0.12706259847358237</v>
      </c>
      <c r="GB2644" s="1"/>
      <c r="JX2644" s="1"/>
      <c r="KG2644" s="1"/>
      <c r="KH2644" s="67"/>
      <c r="KJ2644" s="66"/>
      <c r="KL2644" s="65"/>
      <c r="KN2644" s="53"/>
      <c r="KP2644" s="64"/>
      <c r="KR2644" s="63"/>
      <c r="KV2644" s="1"/>
      <c r="KW2644" s="34"/>
      <c r="KY2644" s="35"/>
      <c r="LA2644" s="36"/>
      <c r="LC2644" s="37"/>
      <c r="LQ2644" s="1"/>
      <c r="LU2644" s="59"/>
      <c r="LW2644" s="60"/>
      <c r="ME2644" s="34"/>
      <c r="MG2644" s="35"/>
      <c r="MR2644" s="52"/>
      <c r="MS2644" s="52"/>
      <c r="MT2644" s="52"/>
      <c r="MU2644" s="52"/>
      <c r="MV2644" s="52"/>
      <c r="MW2644" s="52"/>
      <c r="MX2644" s="52"/>
      <c r="MY2644" s="52"/>
      <c r="MZ2644" s="52"/>
      <c r="NA2644" s="52"/>
      <c r="NB2644" s="52"/>
      <c r="NC2644" s="52"/>
      <c r="ND2644" s="52"/>
      <c r="NE2644" s="59"/>
      <c r="NF2644" s="52"/>
      <c r="NG2644" s="60"/>
      <c r="NH2644" s="52"/>
      <c r="NI2644" s="52"/>
      <c r="NJ2644" s="52"/>
      <c r="NK2644" s="52"/>
      <c r="NL2644" s="52"/>
      <c r="NM2644" s="52"/>
      <c r="NN2644" s="52"/>
      <c r="NO2644" s="36"/>
      <c r="NP2644" s="52"/>
      <c r="NQ2644" s="37"/>
      <c r="NR2644" s="52"/>
      <c r="NS2644" s="52"/>
      <c r="NT2644" s="52"/>
      <c r="NU2644" s="52"/>
      <c r="NV2644" s="52"/>
      <c r="NW2644" s="52"/>
      <c r="NX2644" s="52"/>
      <c r="NY2644" s="52"/>
      <c r="NZ2644" s="52"/>
      <c r="OA2644" s="52"/>
      <c r="OB2644" s="52"/>
      <c r="OC2644" s="52"/>
      <c r="OD2644" s="52"/>
      <c r="OE2644" s="52"/>
      <c r="OF2644" s="52"/>
      <c r="OG2644" s="52"/>
      <c r="OH2644" s="52"/>
      <c r="OI2644" s="52"/>
      <c r="OJ2644" s="52"/>
      <c r="OK2644" s="52"/>
      <c r="OL2644" s="52"/>
      <c r="OM2644" s="52"/>
      <c r="ON2644" s="52"/>
      <c r="OO2644" s="52"/>
      <c r="OP2644" s="52"/>
      <c r="OQ2644" s="52"/>
      <c r="OR2644" s="52"/>
      <c r="OS2644" s="52"/>
      <c r="OT2644" s="52"/>
      <c r="OU2644" s="52"/>
      <c r="OV2644" s="52"/>
      <c r="OW2644" s="52"/>
      <c r="OX2644" s="52"/>
      <c r="OY2644" s="52"/>
      <c r="PA2644" s="53"/>
      <c r="PQ2644" s="61"/>
      <c r="PS2644" s="62"/>
      <c r="PW2644" s="1"/>
      <c r="RG2644" s="59"/>
      <c r="RI2644" s="60"/>
      <c r="RQ2644" s="34"/>
      <c r="RS2644" s="35"/>
      <c r="SD2644" s="52"/>
      <c r="SE2644" s="52"/>
      <c r="SF2644" s="52"/>
      <c r="SG2644" s="52"/>
      <c r="SH2644" s="52"/>
      <c r="SI2644" s="52"/>
      <c r="SJ2644" s="52"/>
      <c r="SK2644" s="52"/>
      <c r="SL2644" s="52"/>
      <c r="SM2644" s="52"/>
      <c r="SN2644" s="52"/>
      <c r="SO2644" s="52"/>
      <c r="SP2644" s="52"/>
      <c r="SQ2644" s="59"/>
      <c r="SR2644" s="52"/>
      <c r="SS2644" s="60"/>
      <c r="ST2644" s="52"/>
      <c r="SU2644" s="52"/>
      <c r="SV2644" s="52"/>
      <c r="SW2644" s="52"/>
      <c r="SX2644" s="52"/>
      <c r="SY2644" s="52"/>
      <c r="SZ2644" s="52"/>
      <c r="TA2644" s="36"/>
      <c r="TB2644" s="52"/>
      <c r="TC2644" s="37"/>
      <c r="TD2644" s="52"/>
      <c r="TE2644" s="52"/>
      <c r="TF2644" s="52"/>
      <c r="TG2644" s="52"/>
      <c r="TH2644" s="52"/>
      <c r="TI2644" s="52"/>
      <c r="TJ2644" s="52"/>
      <c r="TK2644" s="52"/>
      <c r="TL2644" s="52"/>
      <c r="TM2644" s="52"/>
      <c r="TN2644" s="52"/>
      <c r="TO2644" s="52"/>
      <c r="TP2644" s="52"/>
      <c r="TQ2644" s="52"/>
      <c r="TR2644" s="52"/>
      <c r="TS2644" s="52"/>
      <c r="TT2644" s="52"/>
      <c r="TU2644" s="52"/>
      <c r="TV2644" s="52"/>
      <c r="TW2644" s="52"/>
      <c r="TX2644" s="52"/>
      <c r="TY2644" s="52"/>
      <c r="TZ2644" s="52"/>
      <c r="UA2644" s="52"/>
      <c r="UB2644" s="52"/>
      <c r="UC2644" s="52"/>
      <c r="UD2644" s="52"/>
      <c r="UE2644" s="52"/>
      <c r="UF2644" s="52"/>
      <c r="UG2644" s="52"/>
      <c r="UH2644" s="52"/>
      <c r="UI2644" s="52"/>
      <c r="UJ2644" s="52"/>
      <c r="UK2644" s="52"/>
      <c r="UM2644" s="53"/>
      <c r="VC2644" s="61"/>
      <c r="VE2644" s="62"/>
      <c r="VF2644" s="1"/>
      <c r="VT2644" s="1"/>
    </row>
    <row r="2645" spans="14:592" x14ac:dyDescent="0.3">
      <c r="N2645" s="1"/>
      <c r="AI2645" s="1"/>
      <c r="AJ2645" s="125"/>
      <c r="AK2645" s="125"/>
      <c r="AL2645" s="125"/>
      <c r="AM2645" s="125"/>
      <c r="AN2645" s="125"/>
      <c r="AO2645" s="125"/>
      <c r="AP2645" s="125"/>
      <c r="AQ2645" s="125"/>
      <c r="AR2645" s="125"/>
      <c r="AS2645" s="125"/>
      <c r="AT2645" s="125"/>
      <c r="AU2645" s="125"/>
      <c r="AV2645" s="125"/>
      <c r="AW2645" s="125"/>
      <c r="AX2645" s="125"/>
      <c r="AY2645" s="1"/>
      <c r="DX2645" s="1"/>
      <c r="EA2645" s="38" t="s">
        <v>26</v>
      </c>
      <c r="EI2645" s="40" t="s">
        <v>27</v>
      </c>
      <c r="EL2645" s="1"/>
      <c r="ER2645" s="1"/>
      <c r="EU2645" s="38" t="s">
        <v>26</v>
      </c>
      <c r="FC2645" s="40" t="s">
        <v>27</v>
      </c>
      <c r="FF2645" s="1"/>
      <c r="FL2645" s="1"/>
      <c r="FO2645" s="38" t="s">
        <v>26</v>
      </c>
      <c r="FW2645" s="40" t="s">
        <v>27</v>
      </c>
      <c r="FZ2645" s="1"/>
      <c r="GA2645" s="1"/>
      <c r="GB2645" s="1"/>
      <c r="JX2645" s="1"/>
      <c r="KG2645" s="1"/>
      <c r="KH2645" s="67"/>
      <c r="KJ2645" s="66"/>
      <c r="KL2645" s="65"/>
      <c r="KN2645" s="53"/>
      <c r="KP2645" s="64"/>
      <c r="KR2645" s="63"/>
      <c r="KV2645" s="1"/>
      <c r="KW2645" s="34"/>
      <c r="KY2645" s="35"/>
      <c r="LA2645" s="36"/>
      <c r="LC2645" s="37"/>
      <c r="LQ2645" s="1"/>
      <c r="LU2645" s="59"/>
      <c r="LW2645" s="60"/>
      <c r="ME2645" s="34"/>
      <c r="MG2645" s="35"/>
      <c r="MW2645" s="61"/>
      <c r="MY2645" s="62"/>
      <c r="NE2645" s="59"/>
      <c r="NG2645" s="60"/>
      <c r="NO2645" s="36"/>
      <c r="NQ2645" s="37"/>
      <c r="OG2645" s="61"/>
      <c r="OI2645" s="62"/>
      <c r="OY2645" s="52"/>
      <c r="PA2645" s="53"/>
      <c r="PQ2645" s="61"/>
      <c r="PS2645" s="62"/>
      <c r="RG2645" s="59"/>
      <c r="RI2645" s="60"/>
      <c r="RQ2645" s="34"/>
      <c r="RS2645" s="35"/>
      <c r="SI2645" s="61"/>
      <c r="SK2645" s="62"/>
      <c r="SQ2645" s="59"/>
      <c r="SS2645" s="60"/>
      <c r="TA2645" s="36"/>
      <c r="TC2645" s="37"/>
      <c r="TS2645" s="61"/>
      <c r="TU2645" s="62"/>
      <c r="UK2645" s="52"/>
      <c r="UM2645" s="53"/>
      <c r="VC2645" s="61"/>
      <c r="VE2645" s="62"/>
      <c r="VF2645" s="1"/>
      <c r="VT2645" s="1"/>
    </row>
    <row r="2646" spans="14:592" ht="15" thickBot="1" x14ac:dyDescent="0.35">
      <c r="N2646" s="1"/>
      <c r="AI2646" s="1"/>
      <c r="AJ2646" s="125"/>
      <c r="AK2646" s="125"/>
      <c r="AL2646" s="125"/>
      <c r="AM2646" s="125"/>
      <c r="AN2646" s="125"/>
      <c r="AO2646" s="125"/>
      <c r="AP2646" s="125"/>
      <c r="AQ2646" s="125"/>
      <c r="AR2646" s="125"/>
      <c r="AS2646" s="125"/>
      <c r="AT2646" s="125"/>
      <c r="AU2646" s="125"/>
      <c r="AV2646" s="125"/>
      <c r="AW2646" s="125"/>
      <c r="AX2646" s="125"/>
      <c r="AY2646" s="1"/>
      <c r="DX2646" s="1"/>
      <c r="EA2646" s="2" t="s">
        <v>33</v>
      </c>
      <c r="EI2646" s="7" t="s">
        <v>34</v>
      </c>
      <c r="EL2646" s="1"/>
      <c r="ER2646" s="1"/>
      <c r="EU2646" s="2" t="s">
        <v>33</v>
      </c>
      <c r="FC2646" s="7" t="s">
        <v>34</v>
      </c>
      <c r="FF2646" s="1"/>
      <c r="FL2646" s="1"/>
      <c r="FO2646" s="2" t="s">
        <v>33</v>
      </c>
      <c r="FW2646" s="7" t="s">
        <v>34</v>
      </c>
      <c r="FZ2646" s="1"/>
      <c r="JX2646" s="1"/>
      <c r="KG2646" s="1"/>
      <c r="KH2646" s="67"/>
      <c r="KJ2646" s="66"/>
      <c r="KL2646" s="65"/>
      <c r="KN2646" s="53"/>
      <c r="KP2646" s="64"/>
      <c r="KR2646" s="63"/>
      <c r="KV2646" s="1"/>
      <c r="KW2646" s="34"/>
      <c r="KY2646" s="35"/>
      <c r="LA2646" s="36"/>
      <c r="LC2646" s="37"/>
      <c r="LQ2646" s="1"/>
      <c r="LU2646" s="59"/>
      <c r="LW2646" s="60"/>
      <c r="ME2646" s="34"/>
      <c r="MG2646" s="35"/>
      <c r="MW2646" s="61"/>
      <c r="MY2646" s="62"/>
      <c r="NE2646" s="59"/>
      <c r="NG2646" s="60"/>
      <c r="NO2646" s="36"/>
      <c r="NQ2646" s="37"/>
      <c r="OG2646" s="61"/>
      <c r="OI2646" s="62"/>
      <c r="OY2646" s="52"/>
      <c r="PA2646" s="53"/>
      <c r="PQ2646" s="61"/>
      <c r="PS2646" s="62"/>
      <c r="PW2646" s="1"/>
      <c r="RG2646" s="59"/>
      <c r="RI2646" s="60"/>
      <c r="RQ2646" s="34"/>
      <c r="RS2646" s="35"/>
      <c r="SI2646" s="61"/>
      <c r="SK2646" s="62"/>
      <c r="SQ2646" s="59"/>
      <c r="SS2646" s="60"/>
      <c r="TA2646" s="36"/>
      <c r="TC2646" s="37"/>
      <c r="TS2646" s="61"/>
      <c r="TU2646" s="62"/>
      <c r="UK2646" s="52"/>
      <c r="UM2646" s="53"/>
      <c r="VC2646" s="61"/>
      <c r="VE2646" s="62"/>
      <c r="VF2646" s="1"/>
      <c r="VT2646" s="1"/>
    </row>
    <row r="2647" spans="14:592" x14ac:dyDescent="0.3">
      <c r="N2647" s="1"/>
      <c r="AI2647" s="1"/>
      <c r="AJ2647" s="125"/>
      <c r="AK2647" s="125"/>
      <c r="AL2647" s="125"/>
      <c r="AM2647" s="125"/>
      <c r="AN2647" s="125"/>
      <c r="AO2647" s="125"/>
      <c r="AP2647" s="125"/>
      <c r="AQ2647" s="125"/>
      <c r="AR2647" s="125"/>
      <c r="AS2647" s="125"/>
      <c r="AT2647" s="125"/>
      <c r="AU2647" s="125"/>
      <c r="AV2647" s="125"/>
      <c r="AW2647" s="125"/>
      <c r="AX2647" s="125"/>
      <c r="AY2647" s="1"/>
      <c r="DX2647" s="1"/>
      <c r="EA2647" s="4">
        <f t="array" ref="EA2647:EA2649">ED2652*EA2667:EA2669</f>
        <v>-1.3652005082879304</v>
      </c>
      <c r="EI2647" s="8">
        <f t="array" ref="EI2647:EI2649">EI2642:EI2644*DY2644</f>
        <v>-2.9119664891261443E-3</v>
      </c>
      <c r="EL2647" s="1"/>
      <c r="ER2647" s="1"/>
      <c r="EU2647" s="4">
        <f t="array" ref="EU2647:EU2649">EX2652*EU2667:EU2669</f>
        <v>-1.3755589447095888</v>
      </c>
      <c r="FC2647" s="8">
        <f t="array" ref="FC2647:FC2649">FC2642:FC2644*ES2644</f>
        <v>-2.668237341732725E-3</v>
      </c>
      <c r="FF2647" s="1"/>
      <c r="FL2647" s="1"/>
      <c r="FO2647" s="4">
        <f t="array" ref="FO2647:FO2649">FR2652*FO2667:FO2669</f>
        <v>-1.3715052272253783</v>
      </c>
      <c r="FW2647" s="8">
        <f t="array" ref="FW2647:FW2649">FW2642:FW2644*FM2644</f>
        <v>-2.7645381597318258E-3</v>
      </c>
      <c r="FZ2647" s="1"/>
      <c r="JX2647" s="1"/>
      <c r="KG2647" s="1"/>
      <c r="KH2647" s="67"/>
      <c r="KJ2647" s="66"/>
      <c r="KL2647" s="65"/>
      <c r="KN2647" s="53"/>
      <c r="KP2647" s="64"/>
      <c r="KR2647" s="63"/>
      <c r="KV2647" s="1"/>
      <c r="KW2647" s="34"/>
      <c r="KY2647" s="35"/>
      <c r="LA2647" s="36"/>
      <c r="LC2647" s="37"/>
      <c r="LQ2647" s="1"/>
      <c r="LU2647" s="59"/>
      <c r="LW2647" s="60"/>
      <c r="ME2647" s="34"/>
      <c r="MG2647" s="35"/>
      <c r="MW2647" s="61"/>
      <c r="MY2647" s="62"/>
      <c r="NE2647" s="59"/>
      <c r="NG2647" s="60"/>
      <c r="NO2647" s="36"/>
      <c r="NQ2647" s="37"/>
      <c r="OG2647" s="61"/>
      <c r="OI2647" s="62"/>
      <c r="OY2647" s="52"/>
      <c r="PA2647" s="53"/>
      <c r="PQ2647" s="61"/>
      <c r="PS2647" s="62"/>
      <c r="RG2647" s="59"/>
      <c r="RI2647" s="60"/>
      <c r="RQ2647" s="34"/>
      <c r="RS2647" s="35"/>
      <c r="SI2647" s="61"/>
      <c r="SK2647" s="62"/>
      <c r="SQ2647" s="59"/>
      <c r="SS2647" s="60"/>
      <c r="TA2647" s="36"/>
      <c r="TC2647" s="37"/>
      <c r="TS2647" s="61"/>
      <c r="TU2647" s="62"/>
      <c r="UK2647" s="52"/>
      <c r="UM2647" s="53"/>
      <c r="VC2647" s="61"/>
      <c r="VE2647" s="62"/>
      <c r="VF2647" s="1"/>
      <c r="VT2647" s="1"/>
    </row>
    <row r="2648" spans="14:592" x14ac:dyDescent="0.3">
      <c r="N2648" s="1"/>
      <c r="AI2648" s="1"/>
      <c r="AJ2648" s="125"/>
      <c r="AK2648" s="125"/>
      <c r="AL2648" s="125"/>
      <c r="AM2648" s="125"/>
      <c r="AN2648" s="125"/>
      <c r="AO2648" s="125"/>
      <c r="AP2648" s="125"/>
      <c r="AQ2648" s="125"/>
      <c r="AR2648" s="125"/>
      <c r="AS2648" s="125"/>
      <c r="AT2648" s="125"/>
      <c r="AU2648" s="125"/>
      <c r="AV2648" s="125"/>
      <c r="AW2648" s="125"/>
      <c r="AX2648" s="125"/>
      <c r="AY2648" s="1"/>
      <c r="DX2648" s="1"/>
      <c r="EA2648" s="5">
        <v>0.36295893126745987</v>
      </c>
      <c r="EI2648" s="9">
        <v>2.8021514776590006E-3</v>
      </c>
      <c r="EL2648" s="1"/>
      <c r="ER2648" s="1"/>
      <c r="EU2648" s="5">
        <v>0.40338873372448014</v>
      </c>
      <c r="FC2648" s="9">
        <v>2.6485235917772763E-3</v>
      </c>
      <c r="FF2648" s="1"/>
      <c r="FL2648" s="1"/>
      <c r="FO2648" s="5">
        <v>0.38703877511091478</v>
      </c>
      <c r="FW2648" s="9">
        <v>2.7085837986173737E-3</v>
      </c>
      <c r="FZ2648" s="1"/>
      <c r="JX2648" s="1"/>
      <c r="KG2648" s="1"/>
      <c r="KH2648" s="67"/>
      <c r="KJ2648" s="66"/>
      <c r="KL2648" s="65"/>
      <c r="KN2648" s="53"/>
      <c r="KP2648" s="64"/>
      <c r="KR2648" s="63"/>
      <c r="KV2648" s="1"/>
      <c r="KW2648" s="34"/>
      <c r="KY2648" s="35"/>
      <c r="LA2648" s="36"/>
      <c r="LC2648" s="37"/>
      <c r="LQ2648" s="1"/>
      <c r="LU2648" s="59"/>
      <c r="LW2648" s="60"/>
      <c r="ME2648" s="34"/>
      <c r="MG2648" s="35"/>
      <c r="MW2648" s="61"/>
      <c r="MY2648" s="62"/>
      <c r="NE2648" s="59"/>
      <c r="NG2648" s="60"/>
      <c r="NO2648" s="36"/>
      <c r="NQ2648" s="37"/>
      <c r="OG2648" s="61"/>
      <c r="OI2648" s="62"/>
      <c r="OY2648" s="52"/>
      <c r="PA2648" s="53"/>
      <c r="PQ2648" s="61"/>
      <c r="PS2648" s="62"/>
      <c r="PW2648" s="1"/>
      <c r="RG2648" s="59"/>
      <c r="RI2648" s="60"/>
      <c r="RQ2648" s="34"/>
      <c r="RS2648" s="35"/>
      <c r="SI2648" s="61"/>
      <c r="SK2648" s="62"/>
      <c r="SQ2648" s="59"/>
      <c r="SS2648" s="60"/>
      <c r="TA2648" s="36"/>
      <c r="TC2648" s="37"/>
      <c r="TS2648" s="61"/>
      <c r="TU2648" s="62"/>
      <c r="UK2648" s="52"/>
      <c r="UM2648" s="53"/>
      <c r="VC2648" s="61"/>
      <c r="VE2648" s="62"/>
      <c r="VF2648" s="1"/>
      <c r="VT2648" s="1"/>
    </row>
    <row r="2649" spans="14:592" ht="15" thickBot="1" x14ac:dyDescent="0.35">
      <c r="N2649" s="1"/>
      <c r="AI2649" s="1"/>
      <c r="AJ2649" s="125"/>
      <c r="AK2649" s="125"/>
      <c r="AL2649" s="125"/>
      <c r="AM2649" s="125"/>
      <c r="AN2649" s="125"/>
      <c r="AO2649" s="125"/>
      <c r="AP2649" s="125"/>
      <c r="AQ2649" s="125"/>
      <c r="AR2649" s="125"/>
      <c r="AS2649" s="125"/>
      <c r="AT2649" s="125"/>
      <c r="AU2649" s="125"/>
      <c r="AV2649" s="125"/>
      <c r="AW2649" s="125"/>
      <c r="AX2649" s="125"/>
      <c r="AY2649" s="1"/>
      <c r="DX2649" s="1"/>
      <c r="EA2649" s="6">
        <v>1.0022415770204709</v>
      </c>
      <c r="EI2649" s="10">
        <v>3.8819923920569298E-3</v>
      </c>
      <c r="EL2649" s="1"/>
      <c r="ER2649" s="1"/>
      <c r="EU2649" s="6">
        <v>0.97217021098510892</v>
      </c>
      <c r="FC2649" s="10">
        <v>3.7798647835074117E-3</v>
      </c>
      <c r="FF2649" s="1"/>
      <c r="FL2649" s="1"/>
      <c r="FO2649" s="6">
        <v>0.98446645211446382</v>
      </c>
      <c r="FW2649" s="10">
        <v>3.8209027011981635E-3</v>
      </c>
      <c r="FZ2649" s="1"/>
      <c r="JX2649" s="1"/>
      <c r="KG2649" s="1"/>
      <c r="KH2649" s="67"/>
      <c r="KJ2649" s="66"/>
      <c r="KL2649" s="65"/>
      <c r="KN2649" s="53"/>
      <c r="KP2649" s="64"/>
      <c r="KR2649" s="63"/>
      <c r="KV2649" s="1"/>
      <c r="KW2649" s="34"/>
      <c r="KY2649" s="35"/>
      <c r="LA2649" s="36"/>
      <c r="LC2649" s="37"/>
      <c r="LQ2649" s="1"/>
      <c r="LU2649" s="59"/>
      <c r="LW2649" s="60"/>
      <c r="ME2649" s="34"/>
      <c r="MG2649" s="35"/>
      <c r="MW2649" s="61"/>
      <c r="MY2649" s="62"/>
      <c r="NE2649" s="59"/>
      <c r="NG2649" s="60"/>
      <c r="NO2649" s="36"/>
      <c r="NQ2649" s="37"/>
      <c r="OG2649" s="61"/>
      <c r="OI2649" s="62"/>
      <c r="OY2649" s="52"/>
      <c r="PA2649" s="53"/>
      <c r="PQ2649" s="61"/>
      <c r="PS2649" s="62"/>
      <c r="RG2649" s="59"/>
      <c r="RI2649" s="60"/>
      <c r="RQ2649" s="34"/>
      <c r="RS2649" s="35"/>
      <c r="SI2649" s="61"/>
      <c r="SK2649" s="62"/>
      <c r="SQ2649" s="59"/>
      <c r="SS2649" s="60"/>
      <c r="TA2649" s="36"/>
      <c r="TC2649" s="37"/>
      <c r="TS2649" s="61"/>
      <c r="TU2649" s="62"/>
      <c r="UK2649" s="52"/>
      <c r="UM2649" s="53"/>
      <c r="VC2649" s="61"/>
      <c r="VE2649" s="62"/>
      <c r="VF2649" s="1"/>
      <c r="VT2649" s="1"/>
    </row>
    <row r="2650" spans="14:592" x14ac:dyDescent="0.3">
      <c r="N2650" s="1"/>
      <c r="AI2650" s="1"/>
      <c r="AJ2650" s="125"/>
      <c r="AK2650" s="125"/>
      <c r="AL2650" s="125"/>
      <c r="AM2650" s="125"/>
      <c r="AN2650" s="125"/>
      <c r="AO2650" s="125"/>
      <c r="AP2650" s="125"/>
      <c r="AQ2650" s="125"/>
      <c r="AR2650" s="125"/>
      <c r="AS2650" s="125"/>
      <c r="AT2650" s="125"/>
      <c r="AU2650" s="125"/>
      <c r="AV2650" s="125"/>
      <c r="AW2650" s="125"/>
      <c r="AX2650" s="125"/>
      <c r="AY2650" s="1"/>
      <c r="DX2650" s="1"/>
      <c r="EA2650" s="2"/>
      <c r="EB2650" s="38" t="s">
        <v>35</v>
      </c>
      <c r="EC2650" s="38" t="s">
        <v>35</v>
      </c>
      <c r="ED2650" s="2"/>
      <c r="EF2650" s="7"/>
      <c r="EG2650" s="40" t="s">
        <v>35</v>
      </c>
      <c r="EH2650" s="40" t="s">
        <v>35</v>
      </c>
      <c r="EI2650" s="7"/>
      <c r="EL2650" s="1"/>
      <c r="ER2650" s="1"/>
      <c r="EU2650" s="2"/>
      <c r="EV2650" s="38" t="s">
        <v>35</v>
      </c>
      <c r="EW2650" s="38" t="s">
        <v>35</v>
      </c>
      <c r="EX2650" s="2"/>
      <c r="EZ2650" s="7"/>
      <c r="FA2650" s="40" t="s">
        <v>35</v>
      </c>
      <c r="FB2650" s="40" t="s">
        <v>35</v>
      </c>
      <c r="FC2650" s="7"/>
      <c r="FF2650" s="1"/>
      <c r="FL2650" s="1"/>
      <c r="FO2650" s="2"/>
      <c r="FP2650" s="38" t="s">
        <v>35</v>
      </c>
      <c r="FQ2650" s="38" t="s">
        <v>35</v>
      </c>
      <c r="FR2650" s="2"/>
      <c r="FT2650" s="7"/>
      <c r="FU2650" s="40" t="s">
        <v>35</v>
      </c>
      <c r="FV2650" s="40" t="s">
        <v>35</v>
      </c>
      <c r="FW2650" s="7"/>
      <c r="FZ2650" s="1"/>
      <c r="JX2650" s="1"/>
      <c r="KG2650" s="1"/>
      <c r="KH2650" s="67"/>
      <c r="KJ2650" s="66"/>
      <c r="KL2650" s="65"/>
      <c r="KN2650" s="53"/>
      <c r="KP2650" s="64"/>
      <c r="KR2650" s="63"/>
      <c r="KV2650" s="1"/>
      <c r="KW2650" s="34"/>
      <c r="KY2650" s="35"/>
      <c r="LA2650" s="36"/>
      <c r="LC2650" s="37"/>
      <c r="LQ2650" s="1"/>
      <c r="LU2650" s="59"/>
      <c r="LW2650" s="60"/>
      <c r="ME2650" s="34"/>
      <c r="MG2650" s="35"/>
      <c r="MW2650" s="61"/>
      <c r="MY2650" s="62"/>
      <c r="NE2650" s="59"/>
      <c r="NG2650" s="60"/>
      <c r="NO2650" s="36"/>
      <c r="NQ2650" s="37"/>
      <c r="OG2650" s="61"/>
      <c r="OI2650" s="62"/>
      <c r="OY2650" s="52"/>
      <c r="PA2650" s="53"/>
      <c r="PQ2650" s="61"/>
      <c r="PS2650" s="62"/>
      <c r="PW2650" s="1"/>
      <c r="RG2650" s="59"/>
      <c r="RI2650" s="60"/>
      <c r="RQ2650" s="34"/>
      <c r="RS2650" s="35"/>
      <c r="SI2650" s="61"/>
      <c r="SK2650" s="62"/>
      <c r="SQ2650" s="59"/>
      <c r="SS2650" s="60"/>
      <c r="TA2650" s="36"/>
      <c r="TC2650" s="37"/>
      <c r="TS2650" s="61"/>
      <c r="TU2650" s="62"/>
      <c r="UK2650" s="52"/>
      <c r="UM2650" s="53"/>
      <c r="VC2650" s="61"/>
      <c r="VE2650" s="62"/>
      <c r="VF2650" s="1"/>
      <c r="VT2650" s="1"/>
    </row>
    <row r="2651" spans="14:592" ht="15" thickBot="1" x14ac:dyDescent="0.35">
      <c r="N2651" s="1"/>
      <c r="AI2651" s="1"/>
      <c r="AJ2651" s="125"/>
      <c r="AK2651" s="125"/>
      <c r="AL2651" s="125"/>
      <c r="AM2651" s="125"/>
      <c r="AN2651" s="125"/>
      <c r="AO2651" s="125"/>
      <c r="AP2651" s="125"/>
      <c r="AQ2651" s="125"/>
      <c r="AR2651" s="125"/>
      <c r="AS2651" s="125"/>
      <c r="AT2651" s="125"/>
      <c r="AU2651" s="125"/>
      <c r="AV2651" s="125"/>
      <c r="AW2651" s="125"/>
      <c r="AX2651" s="125"/>
      <c r="AY2651" s="1"/>
      <c r="DX2651" s="1"/>
      <c r="EA2651" s="38" t="s">
        <v>26</v>
      </c>
      <c r="ED2651" s="2" t="s">
        <v>36</v>
      </c>
      <c r="EF2651" s="7" t="s">
        <v>37</v>
      </c>
      <c r="EI2651" s="40" t="s">
        <v>27</v>
      </c>
      <c r="EL2651" s="1"/>
      <c r="ER2651" s="1"/>
      <c r="EU2651" s="38" t="s">
        <v>26</v>
      </c>
      <c r="EX2651" s="2" t="s">
        <v>36</v>
      </c>
      <c r="EZ2651" s="7" t="s">
        <v>37</v>
      </c>
      <c r="FC2651" s="40" t="s">
        <v>27</v>
      </c>
      <c r="FF2651" s="1"/>
      <c r="FL2651" s="1"/>
      <c r="FO2651" s="38" t="s">
        <v>26</v>
      </c>
      <c r="FR2651" s="2" t="s">
        <v>36</v>
      </c>
      <c r="FT2651" s="7" t="s">
        <v>37</v>
      </c>
      <c r="FW2651" s="40" t="s">
        <v>27</v>
      </c>
      <c r="FZ2651" s="1"/>
      <c r="JX2651" s="1"/>
      <c r="KG2651" s="1"/>
      <c r="KH2651" s="67"/>
      <c r="KJ2651" s="66"/>
      <c r="KL2651" s="65"/>
      <c r="KN2651" s="53"/>
      <c r="KP2651" s="64"/>
      <c r="KR2651" s="63"/>
      <c r="KV2651" s="1"/>
      <c r="KW2651" s="34"/>
      <c r="KY2651" s="35"/>
      <c r="LA2651" s="36"/>
      <c r="LC2651" s="37"/>
      <c r="LQ2651" s="1"/>
      <c r="LU2651" s="59"/>
      <c r="LW2651" s="60"/>
      <c r="ME2651" s="34"/>
      <c r="MG2651" s="35"/>
      <c r="MO2651" s="61"/>
      <c r="MP2651" s="61"/>
      <c r="MQ2651" s="61"/>
      <c r="MR2651" s="61"/>
      <c r="MS2651" s="61"/>
      <c r="MT2651" s="61"/>
      <c r="MU2651" s="61"/>
      <c r="MV2651" s="61"/>
      <c r="MW2651" s="61"/>
      <c r="MY2651" s="62"/>
      <c r="NE2651" s="59"/>
      <c r="NG2651" s="60"/>
      <c r="NO2651" s="36"/>
      <c r="NQ2651" s="37"/>
      <c r="NY2651" s="61"/>
      <c r="NZ2651" s="61"/>
      <c r="OA2651" s="61"/>
      <c r="OB2651" s="61"/>
      <c r="OC2651" s="61"/>
      <c r="OD2651" s="61"/>
      <c r="OE2651" s="61"/>
      <c r="OF2651" s="61"/>
      <c r="OG2651" s="61"/>
      <c r="OI2651" s="62"/>
      <c r="OY2651" s="52"/>
      <c r="PA2651" s="53"/>
      <c r="PI2651" s="61"/>
      <c r="PJ2651" s="61"/>
      <c r="PK2651" s="61"/>
      <c r="PL2651" s="61"/>
      <c r="PM2651" s="61"/>
      <c r="PN2651" s="61"/>
      <c r="PO2651" s="61"/>
      <c r="PP2651" s="61"/>
      <c r="PQ2651" s="61"/>
      <c r="PS2651" s="62"/>
      <c r="RG2651" s="59"/>
      <c r="RI2651" s="60"/>
      <c r="RQ2651" s="34"/>
      <c r="RS2651" s="35"/>
      <c r="SA2651" s="61"/>
      <c r="SB2651" s="61"/>
      <c r="SC2651" s="61"/>
      <c r="SD2651" s="61"/>
      <c r="SE2651" s="61"/>
      <c r="SF2651" s="61"/>
      <c r="SG2651" s="61"/>
      <c r="SH2651" s="61"/>
      <c r="SI2651" s="61"/>
      <c r="SK2651" s="62"/>
      <c r="SQ2651" s="59"/>
      <c r="SS2651" s="60"/>
      <c r="TA2651" s="36"/>
      <c r="TC2651" s="37"/>
      <c r="TK2651" s="61"/>
      <c r="TL2651" s="61"/>
      <c r="TM2651" s="61"/>
      <c r="TN2651" s="61"/>
      <c r="TO2651" s="61"/>
      <c r="TP2651" s="61"/>
      <c r="TQ2651" s="61"/>
      <c r="TR2651" s="61"/>
      <c r="TS2651" s="61"/>
      <c r="TU2651" s="62"/>
      <c r="UK2651" s="52"/>
      <c r="UM2651" s="53"/>
      <c r="UU2651" s="61"/>
      <c r="UV2651" s="61"/>
      <c r="UW2651" s="61"/>
      <c r="UX2651" s="61"/>
      <c r="UY2651" s="61"/>
      <c r="UZ2651" s="61"/>
      <c r="VA2651" s="61"/>
      <c r="VB2651" s="61"/>
      <c r="VC2651" s="61"/>
      <c r="VE2651" s="62"/>
      <c r="VF2651" s="1"/>
      <c r="VT2651" s="1"/>
    </row>
    <row r="2652" spans="14:592" ht="15" thickBot="1" x14ac:dyDescent="0.35">
      <c r="N2652" s="1"/>
      <c r="AI2652" s="1"/>
      <c r="AJ2652" s="125"/>
      <c r="AK2652" s="125"/>
      <c r="AL2652" s="125"/>
      <c r="AM2652" s="125"/>
      <c r="AN2652" s="125"/>
      <c r="AO2652" s="125"/>
      <c r="AP2652" s="125"/>
      <c r="AQ2652" s="125"/>
      <c r="AR2652" s="125"/>
      <c r="AS2652" s="125"/>
      <c r="AT2652" s="125"/>
      <c r="AU2652" s="125"/>
      <c r="AV2652" s="125"/>
      <c r="AW2652" s="125"/>
      <c r="AX2652" s="125"/>
      <c r="AY2652" s="1"/>
      <c r="DX2652" s="1"/>
      <c r="EA2652" s="38" t="s">
        <v>26</v>
      </c>
      <c r="ED2652" s="3">
        <f>1/ED2655</f>
        <v>2.6310649238104262</v>
      </c>
      <c r="EF2652" s="41">
        <f t="array" ref="EF2652">SUM(EI2647:EI2649*EA2667:EA2669)</f>
        <v>3.3762672039216223E-3</v>
      </c>
      <c r="EI2652" s="40" t="s">
        <v>27</v>
      </c>
      <c r="EL2652" s="1"/>
      <c r="ER2652" s="1"/>
      <c r="EU2652" s="38" t="s">
        <v>26</v>
      </c>
      <c r="EX2652" s="3">
        <f>1/EX2655</f>
        <v>2.5820326086886602</v>
      </c>
      <c r="EZ2652" s="41">
        <f t="array" ref="EZ2652">SUM(FC2647:FC2649*EU2667:EU2669)</f>
        <v>3.2584306781104234E-3</v>
      </c>
      <c r="FC2652" s="40" t="s">
        <v>27</v>
      </c>
      <c r="FF2652" s="1"/>
      <c r="FL2652" s="1"/>
      <c r="FO2652" s="38" t="s">
        <v>26</v>
      </c>
      <c r="FR2652" s="3">
        <f>1/FR2655</f>
        <v>2.6007387815091847</v>
      </c>
      <c r="FT2652" s="41">
        <f t="array" ref="FT2652">SUM(FW2647:FW2649*FO2667:FO2669)</f>
        <v>3.3073125528470591E-3</v>
      </c>
      <c r="FW2652" s="40" t="s">
        <v>27</v>
      </c>
      <c r="FZ2652" s="1"/>
      <c r="JX2652" s="1"/>
      <c r="KG2652" s="1"/>
      <c r="KH2652" s="67"/>
      <c r="KJ2652" s="66"/>
      <c r="KL2652" s="65"/>
      <c r="KN2652" s="53"/>
      <c r="KP2652" s="64"/>
      <c r="KR2652" s="63"/>
      <c r="KV2652" s="1"/>
      <c r="KW2652" s="34"/>
      <c r="KY2652" s="35"/>
      <c r="LA2652" s="36"/>
      <c r="LC2652" s="37"/>
      <c r="LQ2652" s="1"/>
      <c r="LU2652" s="59"/>
      <c r="LW2652" s="60"/>
      <c r="ME2652" s="34"/>
      <c r="MG2652" s="35"/>
      <c r="MO2652" s="61"/>
      <c r="MY2652" s="62"/>
      <c r="NE2652" s="59"/>
      <c r="NG2652" s="60"/>
      <c r="NO2652" s="36"/>
      <c r="NQ2652" s="37"/>
      <c r="NY2652" s="61"/>
      <c r="OI2652" s="62"/>
      <c r="OY2652" s="52"/>
      <c r="PA2652" s="53"/>
      <c r="PI2652" s="61"/>
      <c r="PS2652" s="62"/>
      <c r="PW2652" s="1"/>
      <c r="RG2652" s="59"/>
      <c r="RI2652" s="60"/>
      <c r="RQ2652" s="34"/>
      <c r="RS2652" s="35"/>
      <c r="SA2652" s="61"/>
      <c r="SK2652" s="62"/>
      <c r="SQ2652" s="59"/>
      <c r="SS2652" s="60"/>
      <c r="TA2652" s="36"/>
      <c r="TC2652" s="37"/>
      <c r="TK2652" s="61"/>
      <c r="TU2652" s="62"/>
      <c r="UK2652" s="52"/>
      <c r="UM2652" s="53"/>
      <c r="UU2652" s="61"/>
      <c r="VE2652" s="62"/>
      <c r="VF2652" s="1"/>
      <c r="VT2652" s="1"/>
    </row>
    <row r="2653" spans="14:592" x14ac:dyDescent="0.3">
      <c r="N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DX2653" s="1"/>
      <c r="EA2653" s="38" t="s">
        <v>26</v>
      </c>
      <c r="ED2653" s="38" t="s">
        <v>26</v>
      </c>
      <c r="EF2653" s="7"/>
      <c r="EI2653" s="40" t="s">
        <v>27</v>
      </c>
      <c r="EL2653" s="1"/>
      <c r="ER2653" s="1"/>
      <c r="EU2653" s="38" t="s">
        <v>26</v>
      </c>
      <c r="EX2653" s="38" t="s">
        <v>26</v>
      </c>
      <c r="EZ2653" s="7"/>
      <c r="FC2653" s="40" t="s">
        <v>27</v>
      </c>
      <c r="FF2653" s="1"/>
      <c r="FL2653" s="1"/>
      <c r="FO2653" s="38" t="s">
        <v>26</v>
      </c>
      <c r="FR2653" s="38" t="s">
        <v>26</v>
      </c>
      <c r="FT2653" s="7"/>
      <c r="FW2653" s="40" t="s">
        <v>27</v>
      </c>
      <c r="FZ2653" s="1"/>
      <c r="JX2653" s="1"/>
      <c r="KG2653" s="1"/>
      <c r="KH2653" s="67"/>
      <c r="KJ2653" s="66"/>
      <c r="KL2653" s="65"/>
      <c r="KN2653" s="53"/>
      <c r="KP2653" s="64"/>
      <c r="KR2653" s="63"/>
      <c r="KV2653" s="1"/>
      <c r="KW2653" s="34"/>
      <c r="KY2653" s="35"/>
      <c r="LA2653" s="36"/>
      <c r="LC2653" s="37"/>
      <c r="LQ2653" s="1"/>
      <c r="LU2653" s="59"/>
      <c r="LW2653" s="60"/>
      <c r="ME2653" s="34"/>
      <c r="MG2653" s="35"/>
      <c r="MO2653" s="61"/>
      <c r="MQ2653" s="62"/>
      <c r="MR2653" s="62"/>
      <c r="MS2653" s="62"/>
      <c r="MT2653" s="62"/>
      <c r="MU2653" s="62"/>
      <c r="MV2653" s="62"/>
      <c r="MW2653" s="62"/>
      <c r="MX2653" s="62"/>
      <c r="MY2653" s="62"/>
      <c r="NE2653" s="59"/>
      <c r="NG2653" s="60"/>
      <c r="NO2653" s="36"/>
      <c r="NQ2653" s="37"/>
      <c r="NY2653" s="61"/>
      <c r="OA2653" s="62"/>
      <c r="OB2653" s="62"/>
      <c r="OC2653" s="62"/>
      <c r="OD2653" s="62"/>
      <c r="OE2653" s="62"/>
      <c r="OF2653" s="62"/>
      <c r="OG2653" s="62"/>
      <c r="OH2653" s="62"/>
      <c r="OI2653" s="62"/>
      <c r="OY2653" s="52"/>
      <c r="PA2653" s="53"/>
      <c r="PI2653" s="61"/>
      <c r="PK2653" s="62"/>
      <c r="PL2653" s="62"/>
      <c r="PM2653" s="62"/>
      <c r="PN2653" s="62"/>
      <c r="PO2653" s="62"/>
      <c r="PP2653" s="62"/>
      <c r="PQ2653" s="62"/>
      <c r="PR2653" s="62"/>
      <c r="PS2653" s="62"/>
      <c r="RG2653" s="59"/>
      <c r="RI2653" s="60"/>
      <c r="RQ2653" s="34"/>
      <c r="RS2653" s="35"/>
      <c r="SA2653" s="61"/>
      <c r="SC2653" s="62"/>
      <c r="SD2653" s="62"/>
      <c r="SE2653" s="62"/>
      <c r="SF2653" s="62"/>
      <c r="SG2653" s="62"/>
      <c r="SH2653" s="62"/>
      <c r="SI2653" s="62"/>
      <c r="SJ2653" s="62"/>
      <c r="SK2653" s="62"/>
      <c r="SQ2653" s="59"/>
      <c r="SS2653" s="60"/>
      <c r="TA2653" s="36"/>
      <c r="TC2653" s="37"/>
      <c r="TK2653" s="61"/>
      <c r="TM2653" s="62"/>
      <c r="TN2653" s="62"/>
      <c r="TO2653" s="62"/>
      <c r="TP2653" s="62"/>
      <c r="TQ2653" s="62"/>
      <c r="TR2653" s="62"/>
      <c r="TS2653" s="62"/>
      <c r="TT2653" s="62"/>
      <c r="TU2653" s="62"/>
      <c r="UK2653" s="52"/>
      <c r="UM2653" s="53"/>
      <c r="UU2653" s="61"/>
      <c r="UW2653" s="62"/>
      <c r="UX2653" s="62"/>
      <c r="UY2653" s="62"/>
      <c r="UZ2653" s="62"/>
      <c r="VA2653" s="62"/>
      <c r="VB2653" s="62"/>
      <c r="VC2653" s="62"/>
      <c r="VD2653" s="62"/>
      <c r="VE2653" s="62"/>
      <c r="VF2653" s="1"/>
      <c r="VT2653" s="1"/>
    </row>
    <row r="2654" spans="14:592" ht="15" thickBot="1" x14ac:dyDescent="0.35">
      <c r="N2654" s="1"/>
      <c r="AI2654" s="1"/>
      <c r="DX2654" s="1"/>
      <c r="EA2654" s="38" t="s">
        <v>26</v>
      </c>
      <c r="ED2654" s="2" t="s">
        <v>38</v>
      </c>
      <c r="EF2654" s="7" t="s">
        <v>39</v>
      </c>
      <c r="EI2654" s="40" t="s">
        <v>27</v>
      </c>
      <c r="EL2654" s="1"/>
      <c r="ER2654" s="1"/>
      <c r="EU2654" s="38" t="s">
        <v>26</v>
      </c>
      <c r="EX2654" s="2" t="s">
        <v>38</v>
      </c>
      <c r="EZ2654" s="7" t="s">
        <v>39</v>
      </c>
      <c r="FC2654" s="40" t="s">
        <v>27</v>
      </c>
      <c r="FF2654" s="1"/>
      <c r="FL2654" s="1"/>
      <c r="FO2654" s="38" t="s">
        <v>26</v>
      </c>
      <c r="FR2654" s="2" t="s">
        <v>38</v>
      </c>
      <c r="FT2654" s="7" t="s">
        <v>39</v>
      </c>
      <c r="FW2654" s="40" t="s">
        <v>27</v>
      </c>
      <c r="FZ2654" s="1"/>
      <c r="JX2654" s="1"/>
      <c r="KG2654" s="1"/>
      <c r="KH2654" s="67"/>
      <c r="KJ2654" s="66"/>
      <c r="KL2654" s="65"/>
      <c r="KN2654" s="53"/>
      <c r="KP2654" s="64"/>
      <c r="KR2654" s="63"/>
      <c r="KV2654" s="1"/>
      <c r="KW2654" s="34"/>
      <c r="KY2654" s="35"/>
      <c r="LA2654" s="36"/>
      <c r="LC2654" s="37"/>
      <c r="LQ2654" s="1"/>
      <c r="LU2654" s="59"/>
      <c r="LW2654" s="60" t="s">
        <v>76</v>
      </c>
      <c r="ME2654" s="34"/>
      <c r="MG2654" s="35" t="s">
        <v>76</v>
      </c>
      <c r="MO2654" s="61"/>
      <c r="MQ2654" s="62" t="s">
        <v>76</v>
      </c>
      <c r="NE2654" s="59"/>
      <c r="NG2654" s="60" t="s">
        <v>76</v>
      </c>
      <c r="NO2654" s="36"/>
      <c r="NQ2654" s="37" t="s">
        <v>76</v>
      </c>
      <c r="NY2654" s="61"/>
      <c r="OA2654" s="62" t="s">
        <v>76</v>
      </c>
      <c r="OY2654" s="52"/>
      <c r="PA2654" s="53" t="s">
        <v>76</v>
      </c>
      <c r="PI2654" s="61"/>
      <c r="PK2654" s="62" t="s">
        <v>76</v>
      </c>
      <c r="PW2654" s="1"/>
      <c r="RG2654" s="59"/>
      <c r="RI2654" s="60" t="s">
        <v>76</v>
      </c>
      <c r="RQ2654" s="34"/>
      <c r="RS2654" s="35" t="s">
        <v>76</v>
      </c>
      <c r="SA2654" s="61"/>
      <c r="SC2654" s="62" t="s">
        <v>76</v>
      </c>
      <c r="SQ2654" s="59"/>
      <c r="SS2654" s="60" t="s">
        <v>76</v>
      </c>
      <c r="TA2654" s="36"/>
      <c r="TC2654" s="37" t="s">
        <v>76</v>
      </c>
      <c r="TK2654" s="61"/>
      <c r="TM2654" s="62" t="s">
        <v>76</v>
      </c>
      <c r="UK2654" s="52"/>
      <c r="UM2654" s="53" t="s">
        <v>76</v>
      </c>
      <c r="UU2654" s="61"/>
      <c r="UW2654" s="62" t="s">
        <v>76</v>
      </c>
      <c r="VF2654" s="1"/>
      <c r="VT2654" s="1"/>
    </row>
    <row r="2655" spans="14:592" ht="15" thickBot="1" x14ac:dyDescent="0.35">
      <c r="N2655" s="1"/>
      <c r="AI2655" s="1"/>
      <c r="DX2655" s="1"/>
      <c r="EA2655" s="38" t="s">
        <v>26</v>
      </c>
      <c r="ED2655" s="3">
        <f>SQRT(ED2658+DZ2678)</f>
        <v>0.38007423950289876</v>
      </c>
      <c r="EF2655" s="41">
        <f>EF2652*((-1)/(ED2655^2))</f>
        <v>-2.3372218609890642E-2</v>
      </c>
      <c r="EI2655" s="40" t="s">
        <v>27</v>
      </c>
      <c r="EL2655" s="1"/>
      <c r="ER2655" s="1"/>
      <c r="EU2655" s="38" t="s">
        <v>26</v>
      </c>
      <c r="EX2655" s="3">
        <f>SQRT(EX2658+ET2678)</f>
        <v>0.38729177804918241</v>
      </c>
      <c r="EZ2655" s="41">
        <f>EZ2652*((-1)/(EX2655^2))</f>
        <v>-2.1723606698834171E-2</v>
      </c>
      <c r="FC2655" s="40" t="s">
        <v>27</v>
      </c>
      <c r="FF2655" s="1"/>
      <c r="FL2655" s="1"/>
      <c r="FO2655" s="38" t="s">
        <v>26</v>
      </c>
      <c r="FR2655" s="3">
        <f>SQRT(FR2658+FN2678)</f>
        <v>0.3845061284546652</v>
      </c>
      <c r="FT2655" s="41">
        <f>FT2652*((-1)/(FR2655^2))</f>
        <v>-2.2370140245438604E-2</v>
      </c>
      <c r="FW2655" s="40" t="s">
        <v>27</v>
      </c>
      <c r="FZ2655" s="1"/>
      <c r="JX2655" s="1"/>
      <c r="KG2655" s="1"/>
      <c r="KH2655" s="67"/>
      <c r="KJ2655" s="66"/>
      <c r="KL2655" s="65"/>
      <c r="KN2655" s="53"/>
      <c r="KP2655" s="64"/>
      <c r="KR2655" s="63"/>
      <c r="KV2655" s="1"/>
      <c r="KW2655" s="34"/>
      <c r="KY2655" s="35"/>
      <c r="LA2655" s="36"/>
      <c r="LC2655" s="37"/>
      <c r="LQ2655" s="1"/>
      <c r="LU2655" s="59"/>
      <c r="LW2655" s="77">
        <f t="array" ref="LW2655:LW2658">LT2589:LT2592+MD2589:MD2592+MN2589:MN2592</f>
        <v>9.4700069795137508E-10</v>
      </c>
      <c r="ME2655" s="34"/>
      <c r="MG2655" s="45">
        <f t="array" ref="MG2655:MG2658">LZ2589:LZ2592+NJ2589:NJ2592</f>
        <v>3.4370213546870034E-7</v>
      </c>
      <c r="MO2655" s="61"/>
      <c r="MQ2655" s="80">
        <f t="array" ref="MQ2655:MQ2658">LX2500:LX2503+NH2500:NH2503</f>
        <v>-3.9672293076431765E-7</v>
      </c>
      <c r="NE2655" s="59"/>
      <c r="NG2655" s="77">
        <f t="array" ref="NG2655:NG2658">ND2589:ND2592+NN2589:NN2592+NX2589:NX2592</f>
        <v>-2.6387078956801841E-10</v>
      </c>
      <c r="NO2655" s="36"/>
      <c r="NQ2655" s="48">
        <f t="array" ref="NQ2655:NQ2658">MJ2589:MJ2592+NT2589:NT2592</f>
        <v>-2.9198484351128925E-7</v>
      </c>
      <c r="NY2655" s="61"/>
      <c r="OA2655" s="80">
        <f t="array" ref="OA2655:OA2658">MI2500:MI2503+NS2500:NS2503</f>
        <v>-3.8813718166550185E-7</v>
      </c>
      <c r="OY2655" s="52"/>
      <c r="PA2655" s="83">
        <f t="array" ref="PA2655:PA2658">MT2589:MT2592+OD2589:OD2592</f>
        <v>-5.1717291957405293E-8</v>
      </c>
      <c r="PI2655" s="61"/>
      <c r="PK2655" s="80">
        <f t="array" ref="PK2655:PK2658">MT2500:MT2503+OD2500:OD2503</f>
        <v>-3.9140234218193182E-7</v>
      </c>
      <c r="RG2655" s="59"/>
      <c r="RI2655" s="77">
        <f t="array" ref="RI2655:RI2658">RF2589:RF2592+RP2589:RP2592+RZ2589:RZ2592</f>
        <v>-4.2298780609463628E-10</v>
      </c>
      <c r="RQ2655" s="34"/>
      <c r="RS2655" s="45">
        <f t="array" ref="RS2655:RS2658">RL2589:RL2592+SV2589:SV2592</f>
        <v>-7.7669640061247243E-8</v>
      </c>
      <c r="SA2655" s="61"/>
      <c r="SC2655" s="80">
        <f t="array" ref="SC2655:SC2658">RJ2500:RJ2503+ST2500:ST2503</f>
        <v>-5.8910505546341162E-6</v>
      </c>
      <c r="SQ2655" s="59"/>
      <c r="SS2655" s="77">
        <f t="array" ref="SS2655:SS2658">SP2589:SP2592+SZ2589:SZ2592+TJ2589:TJ2592</f>
        <v>7.8661296055751186E-11</v>
      </c>
      <c r="TA2655" s="36"/>
      <c r="TC2655" s="48">
        <f t="array" ref="TC2655:TC2658">RV2589:RV2592+TF2589:TF2592</f>
        <v>6.6232547446641459E-8</v>
      </c>
      <c r="TK2655" s="61"/>
      <c r="TM2655" s="80">
        <f t="array" ref="TM2655:TM2658">RU2500:RU2503+TE2500:TE2503</f>
        <v>-5.8275479665889931E-6</v>
      </c>
      <c r="UK2655" s="52"/>
      <c r="UM2655" s="83">
        <f t="array" ref="UM2655:UM2658">SF2589:SF2592+TP2589:TP2592</f>
        <v>1.1437092614603468E-8</v>
      </c>
      <c r="UU2655" s="61"/>
      <c r="UW2655" s="80">
        <f t="array" ref="UW2655:UW2658">SF2500:SF2503+TP2500:TP2503</f>
        <v>-5.8517461878734978E-6</v>
      </c>
      <c r="VF2655" s="1"/>
      <c r="VT2655" s="1"/>
    </row>
    <row r="2656" spans="14:592" ht="15" thickBot="1" x14ac:dyDescent="0.35">
      <c r="N2656" s="1"/>
      <c r="AI2656" s="1"/>
      <c r="DX2656" s="1"/>
      <c r="EA2656" s="38" t="s">
        <v>26</v>
      </c>
      <c r="ED2656" s="38" t="s">
        <v>26</v>
      </c>
      <c r="EF2656" s="7"/>
      <c r="EI2656" s="7" t="s">
        <v>40</v>
      </c>
      <c r="EJ2656" s="7" t="s">
        <v>41</v>
      </c>
      <c r="EL2656" s="1"/>
      <c r="ER2656" s="1"/>
      <c r="EU2656" s="38" t="s">
        <v>26</v>
      </c>
      <c r="EX2656" s="38" t="s">
        <v>26</v>
      </c>
      <c r="EZ2656" s="7"/>
      <c r="FC2656" s="7" t="s">
        <v>40</v>
      </c>
      <c r="FD2656" s="7" t="s">
        <v>41</v>
      </c>
      <c r="FF2656" s="1"/>
      <c r="FL2656" s="1"/>
      <c r="FO2656" s="38" t="s">
        <v>26</v>
      </c>
      <c r="FR2656" s="38" t="s">
        <v>26</v>
      </c>
      <c r="FT2656" s="7"/>
      <c r="FW2656" s="7" t="s">
        <v>40</v>
      </c>
      <c r="FX2656" s="7" t="s">
        <v>41</v>
      </c>
      <c r="FZ2656" s="1"/>
      <c r="JX2656" s="1"/>
      <c r="KG2656" s="1"/>
      <c r="KH2656" s="67"/>
      <c r="KJ2656" s="66"/>
      <c r="KL2656" s="65"/>
      <c r="KN2656" s="53"/>
      <c r="KP2656" s="64"/>
      <c r="KR2656" s="63"/>
      <c r="KV2656" s="1"/>
      <c r="KW2656" s="34"/>
      <c r="KY2656" s="35"/>
      <c r="LA2656" s="36"/>
      <c r="LC2656" s="37"/>
      <c r="LQ2656" s="1"/>
      <c r="LU2656" s="59"/>
      <c r="LW2656" s="78">
        <v>-6.3821066221449408E-10</v>
      </c>
      <c r="ME2656" s="34"/>
      <c r="MG2656" s="46">
        <v>6.6388644876482952E-8</v>
      </c>
      <c r="MO2656" s="61"/>
      <c r="MQ2656" s="81">
        <v>-5.753678557638538E-6</v>
      </c>
      <c r="NE2656" s="59"/>
      <c r="NG2656" s="78">
        <v>1.7783003123438697E-10</v>
      </c>
      <c r="NO2656" s="36"/>
      <c r="NQ2656" s="49">
        <v>-5.6407893179222782E-8</v>
      </c>
      <c r="NY2656" s="61"/>
      <c r="OA2656" s="81">
        <v>-5.6260761296563619E-6</v>
      </c>
      <c r="OY2656" s="52"/>
      <c r="PA2656" s="84">
        <v>-9.9807516972590101E-9</v>
      </c>
      <c r="PI2656" s="61"/>
      <c r="PK2656" s="81">
        <v>-5.6745982300738676E-6</v>
      </c>
      <c r="PW2656" s="1"/>
      <c r="RG2656" s="59"/>
      <c r="RI2656" s="78">
        <v>-1.2432282498152409E-9</v>
      </c>
      <c r="RQ2656" s="34"/>
      <c r="RS2656" s="46">
        <v>-7.3195940325390496E-8</v>
      </c>
      <c r="SA2656" s="61"/>
      <c r="SC2656" s="81">
        <v>-2.6477127465535987E-5</v>
      </c>
      <c r="SQ2656" s="59"/>
      <c r="SS2656" s="78">
        <v>2.3119787400931352E-10</v>
      </c>
      <c r="TA2656" s="36"/>
      <c r="TC2656" s="49">
        <v>6.242537260442461E-8</v>
      </c>
      <c r="TK2656" s="61"/>
      <c r="TM2656" s="81">
        <v>-2.6187710964241257E-5</v>
      </c>
      <c r="UK2656" s="52"/>
      <c r="UM2656" s="84">
        <v>1.0770567720965128E-8</v>
      </c>
      <c r="UU2656" s="61"/>
      <c r="UW2656" s="81">
        <v>-2.6297980855617819E-5</v>
      </c>
      <c r="VF2656" s="1"/>
      <c r="VT2656" s="1"/>
    </row>
    <row r="2657" spans="14:592" ht="15" thickBot="1" x14ac:dyDescent="0.35">
      <c r="N2657" s="1"/>
      <c r="AI2657" s="1"/>
      <c r="DX2657" s="1"/>
      <c r="EA2657" s="38" t="s">
        <v>26</v>
      </c>
      <c r="ED2657" s="38" t="s">
        <v>42</v>
      </c>
      <c r="EF2657" s="7" t="s">
        <v>43</v>
      </c>
      <c r="EI2657" s="8">
        <f t="array" ref="EI2657:EI2659">EI2647:EI2649*ED2652</f>
        <v>-7.6615728888511933E-3</v>
      </c>
      <c r="EJ2657" s="8">
        <f t="array" ref="EJ2657:EJ2659">EF2661:EF2663*2*EA2667:EA2669</f>
        <v>1.0635921575346444E-2</v>
      </c>
      <c r="EL2657" s="1"/>
      <c r="ER2657" s="1"/>
      <c r="EU2657" s="38" t="s">
        <v>26</v>
      </c>
      <c r="EX2657" s="38" t="s">
        <v>42</v>
      </c>
      <c r="EZ2657" s="7" t="s">
        <v>43</v>
      </c>
      <c r="FC2657" s="8">
        <f t="array" ref="FC2657:FC2659">FC2647:FC2649*EX2652</f>
        <v>-6.8894758240746444E-3</v>
      </c>
      <c r="FD2657" s="8">
        <f t="array" ref="FD2657:FD2659">EZ2661:EZ2663*2*EU2667:EU2669</f>
        <v>9.9607005019781616E-3</v>
      </c>
      <c r="FF2657" s="1"/>
      <c r="FL2657" s="1"/>
      <c r="FO2657" s="38" t="s">
        <v>26</v>
      </c>
      <c r="FR2657" s="38" t="s">
        <v>42</v>
      </c>
      <c r="FT2657" s="7" t="s">
        <v>43</v>
      </c>
      <c r="FW2657" s="8">
        <f t="array" ref="FW2657:FW2659">FW2647:FW2649*FR2652</f>
        <v>-7.1898416049765929E-3</v>
      </c>
      <c r="FX2657" s="8">
        <f t="array" ref="FX2657:FX2659">FT2661:FT2663*2*FO2667:FO2669</f>
        <v>1.0226921426794617E-2</v>
      </c>
      <c r="FZ2657" s="1"/>
      <c r="JX2657" s="1"/>
      <c r="KG2657" s="1"/>
      <c r="KH2657" s="67"/>
      <c r="KJ2657" s="66"/>
      <c r="KL2657" s="65"/>
      <c r="KN2657" s="53"/>
      <c r="KP2657" s="64"/>
      <c r="KR2657" s="63"/>
      <c r="KV2657" s="1"/>
      <c r="KW2657" s="34"/>
      <c r="KY2657" s="35"/>
      <c r="LA2657" s="36"/>
      <c r="LC2657" s="37"/>
      <c r="LQ2657" s="1"/>
      <c r="LU2657" s="59"/>
      <c r="LW2657" s="78">
        <v>1.1981330875536412E-9</v>
      </c>
      <c r="ME2657" s="34"/>
      <c r="MG2657" s="46">
        <v>5.1832581103696566E-8</v>
      </c>
      <c r="MO2657" s="61"/>
      <c r="MQ2657" s="81">
        <v>1.2435150307479091E-5</v>
      </c>
      <c r="NE2657" s="59"/>
      <c r="NG2657" s="78">
        <v>-3.3384584240737653E-10</v>
      </c>
      <c r="NO2657" s="36"/>
      <c r="NQ2657" s="49">
        <v>-4.4029032797920455E-8</v>
      </c>
      <c r="NY2657" s="61"/>
      <c r="OA2657" s="81">
        <v>1.2176181795348728E-5</v>
      </c>
      <c r="OY2657" s="52"/>
      <c r="PA2657" s="84">
        <v>-7.8035483057752409E-9</v>
      </c>
      <c r="PI2657" s="61"/>
      <c r="PK2657" s="81">
        <v>1.2274684328603228E-5</v>
      </c>
      <c r="RG2657" s="59"/>
      <c r="RI2657" s="78">
        <v>-2.4136507418840559E-10</v>
      </c>
      <c r="RQ2657" s="34"/>
      <c r="RS2657" s="46">
        <v>-1.042688887406907E-7</v>
      </c>
      <c r="SA2657" s="61"/>
      <c r="SC2657" s="81">
        <v>1.0181192440272618E-5</v>
      </c>
      <c r="SQ2657" s="59"/>
      <c r="SS2657" s="78">
        <v>4.4885613431679874E-11</v>
      </c>
      <c r="TA2657" s="36"/>
      <c r="TC2657" s="49">
        <v>8.8923545199745642E-8</v>
      </c>
      <c r="TK2657" s="61"/>
      <c r="TM2657" s="81">
        <v>1.0074257540829593E-5</v>
      </c>
      <c r="UK2657" s="52"/>
      <c r="UM2657" s="84">
        <v>1.5345343540943523E-8</v>
      </c>
      <c r="UU2657" s="61"/>
      <c r="UW2657" s="81">
        <v>1.0115016433770769E-5</v>
      </c>
      <c r="VF2657" s="1"/>
      <c r="VT2657" s="1"/>
    </row>
    <row r="2658" spans="14:592" ht="15" thickBot="1" x14ac:dyDescent="0.35">
      <c r="N2658" s="1"/>
      <c r="AI2658" s="1"/>
      <c r="DX2658" s="1"/>
      <c r="EA2658" s="38" t="s">
        <v>26</v>
      </c>
      <c r="ED2658" s="3">
        <f>AVERAGE(ED2661:ED2663)</f>
        <v>0.14445641753370683</v>
      </c>
      <c r="EF2658" s="41">
        <f t="array" ref="EF2658">EF2655*0.5*(1/(SQRT(ED2658+DZ2678)))</f>
        <v>-3.0746912288056275E-2</v>
      </c>
      <c r="EI2658" s="9">
        <v>7.3726424640721518E-3</v>
      </c>
      <c r="EJ2658" s="9">
        <v>-2.8277184959984479E-3</v>
      </c>
      <c r="EL2658" s="1"/>
      <c r="ER2658" s="1"/>
      <c r="EU2658" s="38" t="s">
        <v>26</v>
      </c>
      <c r="EX2658" s="3">
        <f>AVERAGE(EX2661:EX2663)</f>
        <v>0.14999491134449716</v>
      </c>
      <c r="EZ2658" s="41">
        <f t="array" ref="EZ2658">EZ2655*0.5*(1/(SQRT(EX2658+ET2678)))</f>
        <v>-2.8045530437358624E-2</v>
      </c>
      <c r="FC2658" s="9">
        <v>6.8385742788501409E-3</v>
      </c>
      <c r="FD2658" s="9">
        <v>-2.9210193993904499E-3</v>
      </c>
      <c r="FF2658" s="1"/>
      <c r="FL2658" s="1"/>
      <c r="FO2658" s="38" t="s">
        <v>26</v>
      </c>
      <c r="FR2658" s="3">
        <f>AVERAGE(FR2661:FR2663)</f>
        <v>0.14784495281919549</v>
      </c>
      <c r="FT2658" s="41">
        <f t="array" ref="FT2658">FT2655*0.5*(1/(SQRT(FR2658+FN2678)))</f>
        <v>-2.9089445642055786E-2</v>
      </c>
      <c r="FW2658" s="9">
        <v>7.0443189280316671E-3</v>
      </c>
      <c r="FX2658" s="9">
        <v>-2.8860372265513117E-3</v>
      </c>
      <c r="FZ2658" s="1"/>
      <c r="JX2658" s="1"/>
      <c r="KG2658" s="1"/>
      <c r="KH2658" s="67"/>
      <c r="KJ2658" s="66"/>
      <c r="KL2658" s="65"/>
      <c r="KN2658" s="53"/>
      <c r="KP2658" s="64"/>
      <c r="KR2658" s="63"/>
      <c r="KV2658" s="1"/>
      <c r="KW2658" s="34"/>
      <c r="KY2658" s="35"/>
      <c r="LA2658" s="36"/>
      <c r="LC2658" s="37"/>
      <c r="LQ2658" s="1"/>
      <c r="LU2658" s="59"/>
      <c r="LW2658" s="79">
        <v>-1.0035108109674072E-9</v>
      </c>
      <c r="ME2658" s="34"/>
      <c r="MG2658" s="47">
        <v>-8.9064321913750261E-8</v>
      </c>
      <c r="MO2658" s="61"/>
      <c r="MQ2658" s="82">
        <v>2.3454024027303252E-5</v>
      </c>
      <c r="NE2658" s="59"/>
      <c r="NG2658" s="79">
        <v>2.7961669211820798E-10</v>
      </c>
      <c r="NO2658" s="36"/>
      <c r="NQ2658" s="50">
        <v>7.5678063360860958E-8</v>
      </c>
      <c r="NY2658" s="61"/>
      <c r="OA2658" s="82">
        <v>2.2955249104810597E-5</v>
      </c>
      <c r="OY2658" s="52"/>
      <c r="PA2658" s="85">
        <v>1.3386258552887746E-8</v>
      </c>
      <c r="PI2658" s="61"/>
      <c r="PK2658" s="82">
        <v>2.3144947801785878E-5</v>
      </c>
      <c r="PW2658" s="1"/>
      <c r="RG2658" s="59"/>
      <c r="RI2658" s="79">
        <v>3.7797950421026848E-10</v>
      </c>
      <c r="RQ2658" s="34"/>
      <c r="RS2658" s="47">
        <v>1.4114258354886076E-7</v>
      </c>
      <c r="SA2658" s="61"/>
      <c r="SC2658" s="82">
        <v>-4.6686895251539561E-5</v>
      </c>
      <c r="SQ2658" s="59"/>
      <c r="SS2658" s="79">
        <v>-7.0291231541981989E-11</v>
      </c>
      <c r="TA2658" s="36"/>
      <c r="TC2658" s="50">
        <v>-1.2037926612437581E-7</v>
      </c>
      <c r="TK2658" s="61"/>
      <c r="TM2658" s="82">
        <v>-4.6182956143552414E-5</v>
      </c>
      <c r="UK2658" s="52"/>
      <c r="UM2658" s="85">
        <v>-2.076331742448453E-8</v>
      </c>
      <c r="UU2658" s="61"/>
      <c r="UW2658" s="82">
        <v>-4.6374984078894226E-5</v>
      </c>
      <c r="VF2658" s="1"/>
      <c r="VT2658" s="1"/>
    </row>
    <row r="2659" spans="14:592" ht="15" thickBot="1" x14ac:dyDescent="0.35">
      <c r="N2659" s="1"/>
      <c r="AI2659" s="1"/>
      <c r="DX2659" s="1"/>
      <c r="EA2659" s="38" t="s">
        <v>26</v>
      </c>
      <c r="ED2659" s="38" t="s">
        <v>26</v>
      </c>
      <c r="EF2659" s="7"/>
      <c r="EI2659" s="10">
        <v>1.021377401723992E-2</v>
      </c>
      <c r="EJ2659" s="10">
        <v>-7.8082030793479975E-3</v>
      </c>
      <c r="EL2659" s="1"/>
      <c r="ER2659" s="1"/>
      <c r="EU2659" s="38" t="s">
        <v>26</v>
      </c>
      <c r="EX2659" s="38" t="s">
        <v>26</v>
      </c>
      <c r="EZ2659" s="7"/>
      <c r="FC2659" s="10">
        <v>9.7597341274500409E-3</v>
      </c>
      <c r="FD2659" s="10">
        <v>-7.0396811025877134E-3</v>
      </c>
      <c r="FF2659" s="1"/>
      <c r="FL2659" s="1"/>
      <c r="FO2659" s="38" t="s">
        <v>26</v>
      </c>
      <c r="FR2659" s="38" t="s">
        <v>26</v>
      </c>
      <c r="FT2659" s="7"/>
      <c r="FW2659" s="10">
        <v>9.9371698353792649E-3</v>
      </c>
      <c r="FX2659" s="10">
        <v>-7.3408842002433078E-3</v>
      </c>
      <c r="FZ2659" s="1"/>
      <c r="JX2659" s="1"/>
      <c r="KG2659" s="1"/>
      <c r="KH2659" s="67"/>
      <c r="KJ2659" s="66"/>
      <c r="KL2659" s="65"/>
      <c r="KN2659" s="53"/>
      <c r="KP2659" s="64"/>
      <c r="KR2659" s="63"/>
      <c r="KV2659" s="1"/>
      <c r="KW2659" s="34"/>
      <c r="KY2659" s="35"/>
      <c r="LA2659" s="36"/>
      <c r="LC2659" s="37"/>
      <c r="LQ2659" s="1"/>
      <c r="LR2659" s="1"/>
      <c r="LS2659" s="1"/>
      <c r="LT2659" s="1"/>
      <c r="LU2659" s="2"/>
      <c r="LV2659" s="1"/>
      <c r="LW2659" s="7"/>
      <c r="LX2659" s="1"/>
      <c r="LY2659" s="1"/>
      <c r="LZ2659" s="1"/>
      <c r="MA2659" s="1"/>
      <c r="MB2659" s="1"/>
      <c r="MC2659" s="1"/>
      <c r="MD2659" s="1"/>
      <c r="ME2659" s="2"/>
      <c r="MF2659" s="1"/>
      <c r="MG2659" s="7"/>
      <c r="MH2659" s="1"/>
      <c r="MI2659" s="1"/>
      <c r="MJ2659" s="1"/>
      <c r="MK2659" s="1"/>
      <c r="ML2659" s="1"/>
      <c r="MM2659" s="1"/>
      <c r="MN2659" s="1"/>
      <c r="MO2659" s="2"/>
      <c r="MP2659" s="1"/>
      <c r="MQ2659" s="7"/>
      <c r="MR2659" s="1"/>
      <c r="MS2659" s="1"/>
      <c r="MT2659" s="1"/>
      <c r="MU2659" s="1"/>
      <c r="NA2659" s="1"/>
      <c r="NB2659" s="1"/>
      <c r="NC2659" s="1"/>
      <c r="ND2659" s="1"/>
      <c r="NE2659" s="2"/>
      <c r="NF2659" s="1"/>
      <c r="NG2659" s="7"/>
      <c r="NH2659" s="1"/>
      <c r="NI2659" s="1"/>
      <c r="NJ2659" s="1"/>
      <c r="NK2659" s="1"/>
      <c r="NL2659" s="1"/>
      <c r="NM2659" s="1"/>
      <c r="NN2659" s="1"/>
      <c r="NO2659" s="2"/>
      <c r="NP2659" s="1"/>
      <c r="NQ2659" s="7"/>
      <c r="NR2659" s="1"/>
      <c r="NS2659" s="1"/>
      <c r="NT2659" s="1"/>
      <c r="NU2659" s="1"/>
      <c r="NV2659" s="1"/>
      <c r="NW2659" s="1"/>
      <c r="NX2659" s="1"/>
      <c r="NY2659" s="2"/>
      <c r="NZ2659" s="1"/>
      <c r="OA2659" s="7"/>
      <c r="OB2659" s="1"/>
      <c r="OC2659" s="1"/>
      <c r="OD2659" s="1"/>
      <c r="OE2659" s="1"/>
      <c r="OU2659" s="1"/>
      <c r="OV2659" s="1"/>
      <c r="OW2659" s="1"/>
      <c r="OX2659" s="1"/>
      <c r="OY2659" s="2"/>
      <c r="OZ2659" s="1"/>
      <c r="PA2659" s="7"/>
      <c r="PB2659" s="1"/>
      <c r="PC2659" s="1"/>
      <c r="PD2659" s="1"/>
      <c r="PE2659" s="1"/>
      <c r="PF2659" s="1"/>
      <c r="PG2659" s="1"/>
      <c r="PH2659" s="1"/>
      <c r="PI2659" s="2"/>
      <c r="PJ2659" s="1"/>
      <c r="PK2659" s="7"/>
      <c r="PL2659" s="1"/>
      <c r="PM2659" s="1"/>
      <c r="PN2659" s="1"/>
      <c r="PO2659" s="1"/>
      <c r="PP2659" s="1"/>
      <c r="PQ2659" s="1"/>
      <c r="PR2659" s="1"/>
      <c r="PS2659" s="1"/>
      <c r="PT2659" s="1"/>
      <c r="PU2659" s="1"/>
      <c r="PV2659" s="1"/>
      <c r="PW2659" s="1"/>
      <c r="PX2659" s="1"/>
      <c r="PY2659" s="1"/>
      <c r="PZ2659" s="1"/>
      <c r="QA2659" s="1"/>
      <c r="QB2659" s="1"/>
      <c r="QC2659" s="1"/>
      <c r="RC2659" s="1"/>
      <c r="RD2659" s="1"/>
      <c r="RE2659" s="1"/>
      <c r="RF2659" s="1"/>
      <c r="RG2659" s="2"/>
      <c r="RH2659" s="1"/>
      <c r="RI2659" s="7"/>
      <c r="RJ2659" s="1"/>
      <c r="RK2659" s="1"/>
      <c r="RL2659" s="1"/>
      <c r="RM2659" s="1"/>
      <c r="RN2659" s="1"/>
      <c r="RO2659" s="1"/>
      <c r="RP2659" s="1"/>
      <c r="RQ2659" s="2"/>
      <c r="RR2659" s="1"/>
      <c r="RS2659" s="7"/>
      <c r="RT2659" s="1"/>
      <c r="RU2659" s="1"/>
      <c r="RV2659" s="1"/>
      <c r="RW2659" s="1"/>
      <c r="RX2659" s="1"/>
      <c r="RY2659" s="1"/>
      <c r="RZ2659" s="1"/>
      <c r="SA2659" s="2"/>
      <c r="SB2659" s="1"/>
      <c r="SC2659" s="7"/>
      <c r="SD2659" s="1"/>
      <c r="SE2659" s="1"/>
      <c r="SF2659" s="1"/>
      <c r="SG2659" s="1"/>
      <c r="SM2659" s="1"/>
      <c r="SN2659" s="1"/>
      <c r="SO2659" s="1"/>
      <c r="SP2659" s="1"/>
      <c r="SQ2659" s="2"/>
      <c r="SR2659" s="1"/>
      <c r="SS2659" s="7"/>
      <c r="ST2659" s="1"/>
      <c r="SU2659" s="1"/>
      <c r="SV2659" s="1"/>
      <c r="SW2659" s="1"/>
      <c r="SX2659" s="1"/>
      <c r="SY2659" s="1"/>
      <c r="SZ2659" s="1"/>
      <c r="TA2659" s="2"/>
      <c r="TB2659" s="1"/>
      <c r="TC2659" s="7"/>
      <c r="TD2659" s="1"/>
      <c r="TE2659" s="1"/>
      <c r="TF2659" s="1"/>
      <c r="TG2659" s="1"/>
      <c r="TH2659" s="1"/>
      <c r="TI2659" s="1"/>
      <c r="TJ2659" s="1"/>
      <c r="TK2659" s="2"/>
      <c r="TL2659" s="1"/>
      <c r="TM2659" s="7"/>
      <c r="TN2659" s="1"/>
      <c r="TO2659" s="1"/>
      <c r="TP2659" s="1"/>
      <c r="TQ2659" s="1"/>
      <c r="UG2659" s="1"/>
      <c r="UH2659" s="1"/>
      <c r="UI2659" s="1"/>
      <c r="UJ2659" s="1"/>
      <c r="UK2659" s="2"/>
      <c r="UL2659" s="1"/>
      <c r="UM2659" s="7"/>
      <c r="UN2659" s="1"/>
      <c r="UO2659" s="1"/>
      <c r="UP2659" s="1"/>
      <c r="UQ2659" s="1"/>
      <c r="UR2659" s="1"/>
      <c r="US2659" s="1"/>
      <c r="UT2659" s="1"/>
      <c r="UU2659" s="2"/>
      <c r="UV2659" s="1"/>
      <c r="UW2659" s="7"/>
      <c r="UX2659" s="1"/>
      <c r="UY2659" s="1"/>
      <c r="UZ2659" s="1"/>
      <c r="VA2659" s="1"/>
      <c r="VB2659" s="1"/>
      <c r="VC2659" s="1"/>
      <c r="VD2659" s="1"/>
      <c r="VE2659" s="1"/>
      <c r="VF2659" s="1"/>
      <c r="VG2659" s="1"/>
      <c r="VH2659" s="1"/>
      <c r="VI2659" s="1"/>
      <c r="VJ2659" s="1"/>
      <c r="VK2659" s="1"/>
      <c r="VL2659" s="1"/>
      <c r="VM2659" s="1"/>
      <c r="VN2659" s="1"/>
      <c r="VO2659" s="1"/>
      <c r="VT2659" s="1"/>
    </row>
    <row r="2660" spans="14:592" ht="15" thickBot="1" x14ac:dyDescent="0.35">
      <c r="N2660" s="1"/>
      <c r="AI2660" s="1"/>
      <c r="DX2660" s="1"/>
      <c r="EA2660" s="38" t="s">
        <v>26</v>
      </c>
      <c r="ED2660" s="2" t="s">
        <v>44</v>
      </c>
      <c r="EF2660" s="7" t="s">
        <v>45</v>
      </c>
      <c r="EI2660" s="40" t="s">
        <v>27</v>
      </c>
      <c r="EL2660" s="1"/>
      <c r="ER2660" s="1"/>
      <c r="EU2660" s="38" t="s">
        <v>26</v>
      </c>
      <c r="EX2660" s="2" t="s">
        <v>44</v>
      </c>
      <c r="EZ2660" s="7" t="s">
        <v>45</v>
      </c>
      <c r="FC2660" s="40" t="s">
        <v>27</v>
      </c>
      <c r="FF2660" s="1"/>
      <c r="FL2660" s="1"/>
      <c r="FO2660" s="38" t="s">
        <v>26</v>
      </c>
      <c r="FR2660" s="2" t="s">
        <v>44</v>
      </c>
      <c r="FT2660" s="7" t="s">
        <v>45</v>
      </c>
      <c r="FW2660" s="40" t="s">
        <v>27</v>
      </c>
      <c r="FZ2660" s="1"/>
      <c r="JX2660" s="1"/>
      <c r="KG2660" s="1"/>
      <c r="KH2660" s="67"/>
      <c r="KJ2660" s="66"/>
      <c r="KL2660" s="65"/>
      <c r="KN2660" s="53"/>
      <c r="KP2660" s="64"/>
      <c r="KR2660" s="63"/>
      <c r="KV2660" s="1"/>
      <c r="KW2660" s="34"/>
      <c r="KY2660" s="35"/>
      <c r="LA2660" s="36"/>
      <c r="LC2660" s="37"/>
      <c r="LQ2660" s="1"/>
      <c r="LS2660" t="s">
        <v>173</v>
      </c>
      <c r="LU2660" s="2" t="s">
        <v>162</v>
      </c>
      <c r="LW2660" s="7" t="s">
        <v>163</v>
      </c>
      <c r="LY2660" t="s">
        <v>174</v>
      </c>
      <c r="MA2660" s="1"/>
      <c r="MC2660" t="s">
        <v>175</v>
      </c>
      <c r="ME2660" s="2" t="s">
        <v>164</v>
      </c>
      <c r="MG2660" s="7" t="s">
        <v>165</v>
      </c>
      <c r="MI2660" t="s">
        <v>176</v>
      </c>
      <c r="MK2660" s="1"/>
      <c r="MM2660" t="s">
        <v>177</v>
      </c>
      <c r="MO2660" s="2" t="s">
        <v>105</v>
      </c>
      <c r="MQ2660" s="7" t="s">
        <v>106</v>
      </c>
      <c r="MS2660" t="s">
        <v>178</v>
      </c>
      <c r="MU2660" s="1"/>
      <c r="NA2660" s="1"/>
      <c r="NC2660" t="s">
        <v>173</v>
      </c>
      <c r="NE2660" s="2" t="s">
        <v>170</v>
      </c>
      <c r="NG2660" s="7" t="s">
        <v>171</v>
      </c>
      <c r="NI2660" t="s">
        <v>174</v>
      </c>
      <c r="NK2660" s="1"/>
      <c r="NM2660" t="s">
        <v>175</v>
      </c>
      <c r="NO2660" s="2" t="s">
        <v>166</v>
      </c>
      <c r="NQ2660" s="7" t="s">
        <v>167</v>
      </c>
      <c r="NS2660" t="s">
        <v>176</v>
      </c>
      <c r="NU2660" s="1"/>
      <c r="NW2660" t="s">
        <v>177</v>
      </c>
      <c r="NY2660" s="2" t="s">
        <v>107</v>
      </c>
      <c r="OA2660" s="7" t="s">
        <v>108</v>
      </c>
      <c r="OC2660" t="s">
        <v>178</v>
      </c>
      <c r="OE2660" s="1"/>
      <c r="OU2660" s="1"/>
      <c r="OW2660" t="s">
        <v>175</v>
      </c>
      <c r="OY2660" s="2" t="s">
        <v>166</v>
      </c>
      <c r="PA2660" s="7" t="s">
        <v>167</v>
      </c>
      <c r="PC2660" t="s">
        <v>176</v>
      </c>
      <c r="PE2660" s="1"/>
      <c r="PG2660" t="s">
        <v>177</v>
      </c>
      <c r="PI2660" s="2" t="s">
        <v>107</v>
      </c>
      <c r="PK2660" s="7" t="s">
        <v>108</v>
      </c>
      <c r="PM2660" t="s">
        <v>178</v>
      </c>
      <c r="PO2660" s="1"/>
      <c r="PP2660" s="11" t="s">
        <v>179</v>
      </c>
      <c r="PQ2660" s="11"/>
      <c r="PR2660" s="11"/>
      <c r="PS2660" s="11"/>
      <c r="PT2660" s="11" t="s">
        <v>180</v>
      </c>
      <c r="PU2660" s="11"/>
      <c r="PV2660" s="11"/>
      <c r="PW2660" s="11"/>
      <c r="PX2660" s="11" t="s">
        <v>181</v>
      </c>
      <c r="PY2660" s="11"/>
      <c r="PZ2660" s="11"/>
      <c r="QA2660" s="11"/>
      <c r="QB2660" s="11"/>
      <c r="QC2660" s="1"/>
      <c r="RC2660" s="1"/>
      <c r="RE2660" t="s">
        <v>173</v>
      </c>
      <c r="RG2660" s="2" t="s">
        <v>162</v>
      </c>
      <c r="RI2660" s="7" t="s">
        <v>163</v>
      </c>
      <c r="RK2660" t="s">
        <v>174</v>
      </c>
      <c r="RM2660" s="1"/>
      <c r="RO2660" t="s">
        <v>175</v>
      </c>
      <c r="RQ2660" s="2" t="s">
        <v>164</v>
      </c>
      <c r="RS2660" s="7" t="s">
        <v>165</v>
      </c>
      <c r="RU2660" t="s">
        <v>176</v>
      </c>
      <c r="RW2660" s="1"/>
      <c r="RY2660" t="s">
        <v>177</v>
      </c>
      <c r="SA2660" s="2" t="s">
        <v>105</v>
      </c>
      <c r="SC2660" s="7" t="s">
        <v>106</v>
      </c>
      <c r="SE2660" t="s">
        <v>178</v>
      </c>
      <c r="SG2660" s="1"/>
      <c r="SM2660" s="1"/>
      <c r="SO2660" t="s">
        <v>173</v>
      </c>
      <c r="SQ2660" s="2" t="s">
        <v>170</v>
      </c>
      <c r="SS2660" s="7" t="s">
        <v>171</v>
      </c>
      <c r="SU2660" t="s">
        <v>174</v>
      </c>
      <c r="SW2660" s="1"/>
      <c r="SY2660" t="s">
        <v>175</v>
      </c>
      <c r="TA2660" s="2" t="s">
        <v>166</v>
      </c>
      <c r="TC2660" s="7" t="s">
        <v>167</v>
      </c>
      <c r="TE2660" t="s">
        <v>176</v>
      </c>
      <c r="TG2660" s="1"/>
      <c r="TI2660" t="s">
        <v>177</v>
      </c>
      <c r="TK2660" s="2" t="s">
        <v>107</v>
      </c>
      <c r="TM2660" s="7" t="s">
        <v>108</v>
      </c>
      <c r="TO2660" t="s">
        <v>178</v>
      </c>
      <c r="TQ2660" s="1"/>
      <c r="UG2660" s="1"/>
      <c r="UI2660" t="s">
        <v>175</v>
      </c>
      <c r="UK2660" s="2" t="s">
        <v>166</v>
      </c>
      <c r="UM2660" s="7" t="s">
        <v>167</v>
      </c>
      <c r="UO2660" t="s">
        <v>176</v>
      </c>
      <c r="UQ2660" s="1"/>
      <c r="US2660" t="s">
        <v>177</v>
      </c>
      <c r="UU2660" s="2" t="s">
        <v>107</v>
      </c>
      <c r="UW2660" s="7" t="s">
        <v>108</v>
      </c>
      <c r="UY2660" t="s">
        <v>178</v>
      </c>
      <c r="VA2660" s="1"/>
      <c r="VB2660" s="11" t="s">
        <v>179</v>
      </c>
      <c r="VC2660" s="11"/>
      <c r="VD2660" s="11"/>
      <c r="VE2660" s="11"/>
      <c r="VF2660" s="11" t="s">
        <v>180</v>
      </c>
      <c r="VG2660" s="11"/>
      <c r="VH2660" s="11"/>
      <c r="VI2660" s="11"/>
      <c r="VJ2660" s="11" t="s">
        <v>181</v>
      </c>
      <c r="VK2660" s="11"/>
      <c r="VL2660" s="11"/>
      <c r="VM2660" s="11"/>
      <c r="VN2660" s="11"/>
      <c r="VO2660" s="1"/>
      <c r="VT2660" s="1"/>
    </row>
    <row r="2661" spans="14:592" x14ac:dyDescent="0.3">
      <c r="N2661" s="1"/>
      <c r="AI2661" s="1"/>
      <c r="DX2661" s="1"/>
      <c r="EA2661" s="38" t="s">
        <v>26</v>
      </c>
      <c r="ED2661" s="4">
        <f t="array" ref="ED2661:ED2663">EA2667:EA2669^2</f>
        <v>0.26923390666009084</v>
      </c>
      <c r="EF2661" s="8">
        <f t="array" ref="EF2661:EF2663">(1/3)*EF2658</f>
        <v>-1.0248970762685425E-2</v>
      </c>
      <c r="EI2661" s="40" t="s">
        <v>27</v>
      </c>
      <c r="EL2661" s="1"/>
      <c r="ER2661" s="1"/>
      <c r="EU2661" s="38" t="s">
        <v>26</v>
      </c>
      <c r="EX2661" s="4">
        <f t="array" ref="EX2661:EX2663">EU2667:EU2669^2</f>
        <v>0.28381475191454592</v>
      </c>
      <c r="EZ2661" s="8">
        <f t="array" ref="EZ2661:EZ2663">(1/3)*EZ2658</f>
        <v>-9.3485101457862069E-3</v>
      </c>
      <c r="FC2661" s="40" t="s">
        <v>27</v>
      </c>
      <c r="FF2661" s="1"/>
      <c r="FL2661" s="1"/>
      <c r="FO2661" s="38" t="s">
        <v>26</v>
      </c>
      <c r="FR2661" s="4">
        <f t="array" ref="FR2661:FR2663">FO2667:FO2669^2</f>
        <v>0.27810030601009805</v>
      </c>
      <c r="FT2661" s="8">
        <f t="array" ref="FT2661:FT2663">(1/3)*FT2658</f>
        <v>-9.6964818806852607E-3</v>
      </c>
      <c r="FW2661" s="40" t="s">
        <v>27</v>
      </c>
      <c r="FZ2661" s="1"/>
      <c r="JX2661" s="1"/>
      <c r="KG2661" s="1"/>
      <c r="KH2661" s="67"/>
      <c r="KJ2661" s="66"/>
      <c r="KL2661" s="65"/>
      <c r="KN2661" s="53"/>
      <c r="KP2661" s="64"/>
      <c r="KR2661" s="63"/>
      <c r="KV2661" s="1"/>
      <c r="KW2661" s="34"/>
      <c r="KY2661" s="35"/>
      <c r="LA2661" s="36"/>
      <c r="LC2661" s="37"/>
      <c r="LQ2661" s="1"/>
      <c r="LS2661" s="12">
        <v>-0.4586892215668068</v>
      </c>
      <c r="LU2661" s="114">
        <f t="array" ref="LU2661:LU2664">MMULT(LR2666:LT2669,LU2671:LU2673)+LS2661:LS2664</f>
        <v>-3.8968297280103044</v>
      </c>
      <c r="LW2661" s="8">
        <f t="array" ref="LW2661:LW2664">LW2655:LW2658</f>
        <v>9.4700069795137508E-10</v>
      </c>
      <c r="LY2661" s="12">
        <f t="array" ref="LY2661:LY2664">LW2661:LW2664</f>
        <v>9.4700069795137508E-10</v>
      </c>
      <c r="MA2661" s="1"/>
      <c r="MC2661" s="12">
        <v>-1.2402249337866086E-2</v>
      </c>
      <c r="ME2661" s="4">
        <f t="array" ref="ME2661:ME2664">MMULT(MB2666:MD2669,ME2671:ME2673)+MC2661:MC2664</f>
        <v>0.76992369785935288</v>
      </c>
      <c r="MG2661" s="8">
        <f t="array" ref="MG2661:MG2664">MG2655:MG2658</f>
        <v>3.4370213546870034E-7</v>
      </c>
      <c r="MI2661" s="12">
        <f t="array" ref="MI2661:MI2664">MG2661:MG2664</f>
        <v>3.4370213546870034E-7</v>
      </c>
      <c r="MK2661" s="1"/>
      <c r="MM2661" s="12">
        <v>0.28608491150676824</v>
      </c>
      <c r="MO2661" s="4">
        <f t="array" ref="MO2661:MO2664">MMULT(ML2666:MN2669,MO2671:MO2673)+MM2661:MM2664</f>
        <v>-2.5539789594731599</v>
      </c>
      <c r="MQ2661" s="8">
        <f t="array" ref="MQ2661:MQ2664">MQ2655:MQ2658</f>
        <v>-3.9672293076431765E-7</v>
      </c>
      <c r="MS2661" s="12">
        <f t="array" ref="MS2661:MS2664">MQ2661:MQ2664</f>
        <v>-3.9672293076431765E-7</v>
      </c>
      <c r="MU2661" s="1"/>
      <c r="NA2661" s="1"/>
      <c r="NC2661" s="12">
        <f t="array" ref="NC2661:NC2664">LS2661:LS2664</f>
        <v>-0.4586892215668068</v>
      </c>
      <c r="NE2661" s="4">
        <f t="array" ref="NE2661:NE2664">MMULT(NB2666:ND2669,NE2671:NE2673)+NC2661:NC2664</f>
        <v>-3.8185952586182412</v>
      </c>
      <c r="NG2661" s="8">
        <f t="array" ref="NG2661:NG2664">NG2655:NG2658</f>
        <v>-2.6387078956801841E-10</v>
      </c>
      <c r="NI2661" s="12">
        <f t="array" ref="NI2661:NI2664">NG2661:NG2664</f>
        <v>-2.6387078956801841E-10</v>
      </c>
      <c r="NK2661" s="1"/>
      <c r="NM2661" s="12">
        <f t="array" ref="NM2661:NM2664">MC2661:MC2664</f>
        <v>-1.2402249337866086E-2</v>
      </c>
      <c r="NO2661" s="4">
        <f t="array" ref="NO2661:NO2664">MMULT(NL2666:NN2669,NO2671:NO2673)+NM2661:NM2664</f>
        <v>0.77820621189659811</v>
      </c>
      <c r="NQ2661" s="8">
        <f t="array" ref="NQ2661:NQ2664">NQ2655:NQ2658</f>
        <v>-2.9198484351128925E-7</v>
      </c>
      <c r="NS2661" s="12">
        <f t="array" ref="NS2661:NS2664">NQ2661:NQ2664</f>
        <v>-2.9198484351128925E-7</v>
      </c>
      <c r="NU2661" s="1"/>
      <c r="NW2661" s="12">
        <f t="array" ref="NW2661:NW2664">MM2661:MM2664</f>
        <v>0.28608491150676824</v>
      </c>
      <c r="NY2661" s="4">
        <f t="array" ref="NY2661:NY2664">MMULT(NV2666:NX2669,NY2671:NY2673)+NW2661:NW2664</f>
        <v>-2.5567585059104112</v>
      </c>
      <c r="OA2661" s="8">
        <f t="array" ref="OA2661:OA2664">OA2655:OA2658</f>
        <v>-3.8813718166550185E-7</v>
      </c>
      <c r="OC2661" s="12">
        <f t="array" ref="OC2661:OC2664">OA2661:OA2664</f>
        <v>-3.8813718166550185E-7</v>
      </c>
      <c r="OE2661" s="1"/>
      <c r="OU2661" s="1"/>
      <c r="OW2661" s="12">
        <f t="array" ref="OW2661:OW2664">NM2661:NM2664</f>
        <v>-1.2402249337866086E-2</v>
      </c>
      <c r="OY2661" s="4">
        <f t="array" ref="OY2661:OY2664">MMULT(OV2666:OX2669,OY2671:OY2673)+OW2661:OW2664</f>
        <v>0.77503448675116504</v>
      </c>
      <c r="PA2661" s="8">
        <f t="array" ref="PA2661:PA2664">PA2655:PA2658</f>
        <v>-5.1717291957405293E-8</v>
      </c>
      <c r="PC2661" s="12">
        <f t="array" ref="PC2661:PC2664">PA2661:PA2664</f>
        <v>-5.1717291957405293E-8</v>
      </c>
      <c r="PE2661" s="1"/>
      <c r="PG2661" s="12">
        <f t="array" ref="PG2661:PG2664">NW2661:NW2664</f>
        <v>0.28608491150676824</v>
      </c>
      <c r="PI2661" s="4">
        <f t="array" ref="PI2661:PI2664">MMULT(PF2666:PH2669,PI2671:PI2673)+PG2661:PG2664</f>
        <v>-2.5557029341054154</v>
      </c>
      <c r="PK2661" s="8">
        <f t="array" ref="PK2661:PK2664">PK2655:PK2658</f>
        <v>-3.9140234218193182E-7</v>
      </c>
      <c r="PM2661" s="12">
        <f t="array" ref="PM2661:PM2664">PK2661:PK2664</f>
        <v>-3.9140234218193182E-7</v>
      </c>
      <c r="PO2661" s="1"/>
      <c r="PP2661" s="15">
        <f t="array" ref="PP2661:PP2664">LY2661:LY2664+NI2661:NI2664</f>
        <v>6.8312990838335667E-10</v>
      </c>
      <c r="PQ2661" s="11"/>
      <c r="PR2661" s="11"/>
      <c r="PS2661" s="11"/>
      <c r="PT2661" s="15">
        <f t="array" ref="PT2661:PT2664">PC2661:PC2664+NS2661:NS2664+MI2661:MI2664</f>
        <v>5.7704119531699211E-21</v>
      </c>
      <c r="PU2661" s="11"/>
      <c r="PV2661" s="11"/>
      <c r="PW2661" s="11"/>
      <c r="PX2661" s="15">
        <f t="array" ref="PX2661:PX2664">MS2661:MS2664+OC2661:OC2664+PM2661:PM2664</f>
        <v>-1.1762624546117514E-6</v>
      </c>
      <c r="PY2661" s="11"/>
      <c r="PZ2661" s="11"/>
      <c r="QA2661" s="11"/>
      <c r="QB2661" s="11"/>
      <c r="QC2661" s="1"/>
      <c r="RC2661" s="1"/>
      <c r="RE2661" s="12">
        <v>-0.26838684959906545</v>
      </c>
      <c r="RG2661" s="4">
        <f t="array" ref="RG2661:RG2664">MMULT(RD2666:RF2669,RG2671:RG2673)+RE2661:RE2664</f>
        <v>-1.0451014330435378</v>
      </c>
      <c r="RI2661" s="8">
        <f t="array" ref="RI2661:RI2664">RI2655:RI2658</f>
        <v>-4.2298780609463628E-10</v>
      </c>
      <c r="RK2661" s="12">
        <f t="array" ref="RK2661:RK2664">RI2661:RI2664</f>
        <v>-4.2298780609463628E-10</v>
      </c>
      <c r="RM2661" s="1"/>
      <c r="RO2661" s="12">
        <v>-0.64672258263322124</v>
      </c>
      <c r="RQ2661" s="4">
        <f t="array" ref="RQ2661:RQ2664">MMULT(RN2666:RP2669,RQ2671:RQ2673)+RO2661:RO2664</f>
        <v>-1.1156441919337401</v>
      </c>
      <c r="RS2661" s="8">
        <f t="array" ref="RS2661:RS2664">RS2655:RS2658</f>
        <v>-7.7669640061247243E-8</v>
      </c>
      <c r="RU2661" s="12">
        <f t="array" ref="RU2661:RU2664">RS2661:RS2664</f>
        <v>-7.7669640061247243E-8</v>
      </c>
      <c r="RW2661" s="1"/>
      <c r="RY2661" s="12">
        <v>0.65275807168075162</v>
      </c>
      <c r="SA2661" s="4">
        <f t="array" ref="SA2661:SA2664">MMULT(RX2666:RZ2669,SA2671:SA2673)+RY2661:RY2664</f>
        <v>0.89520977798644918</v>
      </c>
      <c r="SC2661" s="8">
        <f t="array" ref="SC2661:SC2664">SC2655:SC2658</f>
        <v>-5.8910505546341162E-6</v>
      </c>
      <c r="SE2661" s="12">
        <f t="array" ref="SE2661:SE2664">SC2661:SC2664</f>
        <v>-5.8910505546341162E-6</v>
      </c>
      <c r="SG2661" s="1"/>
      <c r="SM2661" s="1"/>
      <c r="SO2661" s="12">
        <f t="array" ref="SO2661:SO2664">RE2661:RE2664</f>
        <v>-0.26838684959906545</v>
      </c>
      <c r="SQ2661" s="4">
        <f t="array" ref="SQ2661:SQ2664">MMULT(SN2666:SP2669,SQ2671:SQ2673)+SO2661:SO2664</f>
        <v>-1.820115019272361</v>
      </c>
      <c r="SS2661" s="8">
        <f t="array" ref="SS2661:SS2664">SS2655:SS2658</f>
        <v>7.8661296055751186E-11</v>
      </c>
      <c r="SU2661" s="12">
        <f t="array" ref="SU2661:SU2664">SS2661:SS2664</f>
        <v>7.8661296055751186E-11</v>
      </c>
      <c r="SW2661" s="1"/>
      <c r="SY2661" s="12">
        <f t="array" ref="SY2661:SY2664">RO2661:RO2664</f>
        <v>-0.64672258263322124</v>
      </c>
      <c r="TA2661" s="4">
        <f t="array" ref="TA2661:TA2664">MMULT(SX2666:SZ2669,TA2671:TA2673)+SY2661:SY2664</f>
        <v>-1.11156526975835</v>
      </c>
      <c r="TC2661" s="8">
        <f t="array" ref="TC2661:TC2664">TC2655:TC2658</f>
        <v>6.6232547446641459E-8</v>
      </c>
      <c r="TE2661" s="12">
        <f t="array" ref="TE2661:TE2664">TC2661:TC2664</f>
        <v>6.6232547446641459E-8</v>
      </c>
      <c r="TG2661" s="1"/>
      <c r="TI2661" s="12">
        <f t="array" ref="TI2661:TI2664">RY2661:RY2664</f>
        <v>0.65275807168075162</v>
      </c>
      <c r="TK2661" s="4">
        <f t="array" ref="TK2661:TK2664">MMULT(TH2666:TJ2669,TK2671:TK2673)+TI2661:TI2664</f>
        <v>0.8877451167326087</v>
      </c>
      <c r="TM2661" s="8">
        <f t="array" ref="TM2661:TM2664">TM2655:TM2658</f>
        <v>-5.8275479665889931E-6</v>
      </c>
      <c r="TO2661" s="12">
        <f t="array" ref="TO2661:TO2664">TM2661:TM2664</f>
        <v>-5.8275479665889931E-6</v>
      </c>
      <c r="TQ2661" s="1"/>
      <c r="UG2661" s="1"/>
      <c r="UI2661" s="12">
        <f t="array" ref="UI2661:UI2664">SY2661:SY2664</f>
        <v>-0.64672258263322124</v>
      </c>
      <c r="UK2661" s="4">
        <f t="array" ref="UK2661:UK2664">MMULT(UH2666:UJ2669,UK2671:UK2673)+UI2661:UI2664</f>
        <v>-1.11313173965448</v>
      </c>
      <c r="UM2661" s="8">
        <f t="array" ref="UM2661:UM2664">UM2655:UM2658</f>
        <v>1.1437092614603468E-8</v>
      </c>
      <c r="UO2661" s="12">
        <f t="array" ref="UO2661:UO2664">UM2661:UM2664</f>
        <v>1.1437092614603468E-8</v>
      </c>
      <c r="UQ2661" s="1"/>
      <c r="US2661" s="12">
        <f t="array" ref="US2661:US2664">TI2661:TI2664</f>
        <v>0.65275807168075162</v>
      </c>
      <c r="UU2661" s="4">
        <f t="array" ref="UU2661:UU2664">MMULT(UR2666:UT2669,UU2671:UU2673)+US2661:US2664</f>
        <v>0.89060379476177209</v>
      </c>
      <c r="UW2661" s="8">
        <f t="array" ref="UW2661:UW2664">UW2655:UW2658</f>
        <v>-5.8517461878734978E-6</v>
      </c>
      <c r="UY2661" s="12">
        <f t="array" ref="UY2661:UY2664">UW2661:UW2664</f>
        <v>-5.8517461878734978E-6</v>
      </c>
      <c r="VA2661" s="1"/>
      <c r="VB2661" s="15">
        <f t="array" ref="VB2661:VB2664">RK2661:RK2664+SU2661:SU2664</f>
        <v>-3.4432651003888509E-10</v>
      </c>
      <c r="VC2661" s="11"/>
      <c r="VD2661" s="11"/>
      <c r="VE2661" s="11"/>
      <c r="VF2661" s="15">
        <f t="array" ref="VF2661:VF2664">UO2661:UO2664+TE2661:TE2664+RU2661:RU2664</f>
        <v>-2.3161057151484775E-21</v>
      </c>
      <c r="VG2661" s="11"/>
      <c r="VH2661" s="11"/>
      <c r="VI2661" s="11"/>
      <c r="VJ2661" s="15">
        <f t="array" ref="VJ2661:VJ2664">SE2661:SE2664+TO2661:TO2664+UY2661:UY2664</f>
        <v>-1.7570344709096607E-5</v>
      </c>
      <c r="VK2661" s="11"/>
      <c r="VL2661" s="11"/>
      <c r="VM2661" s="11"/>
      <c r="VN2661" s="11"/>
      <c r="VO2661" s="1"/>
      <c r="VT2661" s="1"/>
    </row>
    <row r="2662" spans="14:592" x14ac:dyDescent="0.3">
      <c r="N2662" s="1"/>
      <c r="AI2662" s="1"/>
      <c r="DX2662" s="1"/>
      <c r="EA2662" s="38" t="s">
        <v>26</v>
      </c>
      <c r="ED2662" s="5">
        <v>1.9030572144962822E-2</v>
      </c>
      <c r="EF2662" s="9">
        <v>-1.0248970762685425E-2</v>
      </c>
      <c r="EI2662" s="40" t="s">
        <v>27</v>
      </c>
      <c r="EL2662" s="1"/>
      <c r="ER2662" s="1"/>
      <c r="EU2662" s="38" t="s">
        <v>26</v>
      </c>
      <c r="EX2662" s="5">
        <v>2.4407544163005709E-2</v>
      </c>
      <c r="EZ2662" s="9">
        <v>-9.3485101457862069E-3</v>
      </c>
      <c r="FC2662" s="40" t="s">
        <v>27</v>
      </c>
      <c r="FF2662" s="1"/>
      <c r="FL2662" s="1"/>
      <c r="FO2662" s="38" t="s">
        <v>26</v>
      </c>
      <c r="FR2662" s="5">
        <v>2.214702957229394E-2</v>
      </c>
      <c r="FT2662" s="9">
        <v>-9.6964818806852607E-3</v>
      </c>
      <c r="FW2662" s="40" t="s">
        <v>27</v>
      </c>
      <c r="FZ2662" s="1"/>
      <c r="JX2662" s="1"/>
      <c r="KG2662" s="1"/>
      <c r="KH2662" s="67"/>
      <c r="KJ2662" s="66"/>
      <c r="KL2662" s="65"/>
      <c r="KN2662" s="53"/>
      <c r="KP2662" s="64"/>
      <c r="KR2662" s="63"/>
      <c r="KV2662" s="1"/>
      <c r="KW2662" s="34"/>
      <c r="KY2662" s="35"/>
      <c r="LA2662" s="36"/>
      <c r="LC2662" s="37"/>
      <c r="LQ2662" s="1"/>
      <c r="LS2662" s="13">
        <v>-0.16763196672300518</v>
      </c>
      <c r="LU2662" s="5">
        <v>-0.56784323845994411</v>
      </c>
      <c r="LW2662" s="9">
        <v>-6.3821066221449408E-10</v>
      </c>
      <c r="LY2662" s="13">
        <v>-6.3821066221449408E-10</v>
      </c>
      <c r="MA2662" s="1"/>
      <c r="MC2662" s="13">
        <v>-0.60815123756676703</v>
      </c>
      <c r="ME2662" s="5">
        <v>-0.16582173295020203</v>
      </c>
      <c r="MG2662" s="9">
        <v>6.6388644876482952E-8</v>
      </c>
      <c r="MI2662" s="13">
        <v>6.6388644876482952E-8</v>
      </c>
      <c r="MK2662" s="1"/>
      <c r="MM2662" s="13">
        <v>-0.41665379585851603</v>
      </c>
      <c r="MO2662" s="5">
        <v>-0.20034098550362445</v>
      </c>
      <c r="MQ2662" s="9">
        <v>-5.753678557638538E-6</v>
      </c>
      <c r="MS2662" s="13">
        <v>-5.753678557638538E-6</v>
      </c>
      <c r="MU2662" s="1"/>
      <c r="NA2662" s="1"/>
      <c r="NC2662" s="13">
        <v>-0.16763196672300518</v>
      </c>
      <c r="NE2662" s="5">
        <v>-7.4048594794386635E-2</v>
      </c>
      <c r="NG2662" s="9">
        <v>1.7783003123438697E-10</v>
      </c>
      <c r="NI2662" s="13">
        <v>1.7783003123438697E-10</v>
      </c>
      <c r="NK2662" s="1"/>
      <c r="NM2662" s="13">
        <v>-0.60815123756676703</v>
      </c>
      <c r="NO2662" s="5">
        <v>-0.17140370161288127</v>
      </c>
      <c r="NQ2662" s="9">
        <v>-5.6407893179222782E-8</v>
      </c>
      <c r="NS2662" s="13">
        <v>-5.6407893179222782E-8</v>
      </c>
      <c r="NU2662" s="1"/>
      <c r="NW2662" s="13">
        <v>-0.41665379585851603</v>
      </c>
      <c r="NY2662" s="5">
        <v>-0.21053253834365995</v>
      </c>
      <c r="OA2662" s="9">
        <v>-5.6260761296563619E-6</v>
      </c>
      <c r="OC2662" s="13">
        <v>-5.6260761296563619E-6</v>
      </c>
      <c r="OE2662" s="1"/>
      <c r="OU2662" s="1"/>
      <c r="OW2662" s="13">
        <v>-0.60815123756676703</v>
      </c>
      <c r="OY2662" s="5">
        <v>-0.16926520637934739</v>
      </c>
      <c r="PA2662" s="9">
        <v>-9.9807516972590101E-9</v>
      </c>
      <c r="PC2662" s="13">
        <v>-9.9807516972590101E-9</v>
      </c>
      <c r="PE2662" s="1"/>
      <c r="PG2662" s="13">
        <v>-0.41665379585851603</v>
      </c>
      <c r="PI2662" s="5">
        <v>-0.2066290158278285</v>
      </c>
      <c r="PK2662" s="9">
        <v>-5.6745982300738676E-6</v>
      </c>
      <c r="PM2662" s="13">
        <v>-5.6745982300738676E-6</v>
      </c>
      <c r="PO2662" s="1"/>
      <c r="PP2662" s="16">
        <v>-4.6038063098010711E-10</v>
      </c>
      <c r="PQ2662" s="11"/>
      <c r="PR2662" s="11"/>
      <c r="PS2662" s="11"/>
      <c r="PT2662" s="16">
        <v>1.164670302474663E-21</v>
      </c>
      <c r="PU2662" s="11"/>
      <c r="PV2662" s="11"/>
      <c r="PW2662" s="11"/>
      <c r="PX2662" s="16">
        <v>-1.7054352917368767E-5</v>
      </c>
      <c r="PY2662" s="11"/>
      <c r="PZ2662" s="11"/>
      <c r="QA2662" s="11"/>
      <c r="QB2662" s="11"/>
      <c r="QC2662" s="1"/>
      <c r="RC2662" s="1"/>
      <c r="RE2662" s="13">
        <v>-0.10864212960336339</v>
      </c>
      <c r="RG2662" s="5">
        <v>-0.77571424955486168</v>
      </c>
      <c r="RI2662" s="9">
        <v>-1.2432282498152409E-9</v>
      </c>
      <c r="RK2662" s="13">
        <v>-1.2432282498152409E-9</v>
      </c>
      <c r="RM2662" s="1"/>
      <c r="RO2662" s="13">
        <v>-3.7306213174249703E-2</v>
      </c>
      <c r="RQ2662" s="5">
        <v>0.23023823222819839</v>
      </c>
      <c r="RS2662" s="9">
        <v>-7.3195940325390496E-8</v>
      </c>
      <c r="RU2662" s="13">
        <v>-7.3195940325390496E-8</v>
      </c>
      <c r="RW2662" s="1"/>
      <c r="RY2662" s="13">
        <v>0.93963382173161181</v>
      </c>
      <c r="SA2662" s="5">
        <v>-0.21817144577925385</v>
      </c>
      <c r="SC2662" s="9">
        <v>-2.6477127465535987E-5</v>
      </c>
      <c r="SE2662" s="13">
        <v>-2.6477127465535987E-5</v>
      </c>
      <c r="SG2662" s="1"/>
      <c r="SM2662" s="1"/>
      <c r="SO2662" s="13">
        <v>-0.10864212960336339</v>
      </c>
      <c r="SQ2662" s="5">
        <v>-0.59023810768594354</v>
      </c>
      <c r="SS2662" s="9">
        <v>2.3119787400931352E-10</v>
      </c>
      <c r="SU2662" s="13">
        <v>2.3119787400931352E-10</v>
      </c>
      <c r="SW2662" s="1"/>
      <c r="SY2662" s="13">
        <v>-3.7306213174249703E-2</v>
      </c>
      <c r="TA2662" s="5">
        <v>0.24222360817613364</v>
      </c>
      <c r="TC2662" s="9">
        <v>6.242537260442461E-8</v>
      </c>
      <c r="TE2662" s="13">
        <v>6.242537260442461E-8</v>
      </c>
      <c r="TG2662" s="1"/>
      <c r="TI2662" s="13">
        <v>0.93963382173161181</v>
      </c>
      <c r="TK2662" s="5">
        <v>-0.21530640359264908</v>
      </c>
      <c r="TM2662" s="9">
        <v>-2.6187710964241257E-5</v>
      </c>
      <c r="TO2662" s="13">
        <v>-2.6187710964241257E-5</v>
      </c>
      <c r="TQ2662" s="1"/>
      <c r="UG2662" s="1"/>
      <c r="UI2662" s="13">
        <v>-3.7306213174249703E-2</v>
      </c>
      <c r="UK2662" s="5">
        <v>0.23764141801064875</v>
      </c>
      <c r="UM2662" s="9">
        <v>1.0770567720965128E-8</v>
      </c>
      <c r="UO2662" s="13">
        <v>1.0770567720965128E-8</v>
      </c>
      <c r="UQ2662" s="1"/>
      <c r="US2662" s="13">
        <v>0.93963382173161181</v>
      </c>
      <c r="UU2662" s="5">
        <v>-0.21641073550749113</v>
      </c>
      <c r="UW2662" s="9">
        <v>-2.6297980855617819E-5</v>
      </c>
      <c r="UY2662" s="13">
        <v>-2.6297980855617819E-5</v>
      </c>
      <c r="VA2662" s="1"/>
      <c r="VB2662" s="16">
        <v>-1.0120303758059274E-9</v>
      </c>
      <c r="VC2662" s="11"/>
      <c r="VD2662" s="11"/>
      <c r="VE2662" s="11"/>
      <c r="VF2662" s="16">
        <v>-7.5438871864836124E-22</v>
      </c>
      <c r="VG2662" s="11"/>
      <c r="VH2662" s="11"/>
      <c r="VI2662" s="11"/>
      <c r="VJ2662" s="16">
        <v>-7.8962819285395067E-5</v>
      </c>
      <c r="VK2662" s="11"/>
      <c r="VL2662" s="11"/>
      <c r="VM2662" s="11"/>
      <c r="VN2662" s="11"/>
      <c r="VO2662" s="1"/>
      <c r="VT2662" s="1"/>
    </row>
    <row r="2663" spans="14:592" ht="15" thickBot="1" x14ac:dyDescent="0.35">
      <c r="N2663" s="1"/>
      <c r="AI2663" s="1"/>
      <c r="DX2663" s="1"/>
      <c r="EA2663" s="38" t="s">
        <v>26</v>
      </c>
      <c r="ED2663" s="6">
        <v>0.14510477379606676</v>
      </c>
      <c r="EF2663" s="10">
        <v>-1.0248970762685425E-2</v>
      </c>
      <c r="EI2663" s="40" t="s">
        <v>27</v>
      </c>
      <c r="EL2663" s="1"/>
      <c r="ER2663" s="1"/>
      <c r="EU2663" s="38" t="s">
        <v>26</v>
      </c>
      <c r="EX2663" s="6">
        <v>0.14176243795593985</v>
      </c>
      <c r="EZ2663" s="10">
        <v>-9.3485101457862069E-3</v>
      </c>
      <c r="FC2663" s="40" t="s">
        <v>27</v>
      </c>
      <c r="FF2663" s="1"/>
      <c r="FL2663" s="1"/>
      <c r="FO2663" s="38" t="s">
        <v>26</v>
      </c>
      <c r="FR2663" s="6">
        <v>0.1432875228751945</v>
      </c>
      <c r="FT2663" s="10">
        <v>-9.6964818806852607E-3</v>
      </c>
      <c r="FW2663" s="40" t="s">
        <v>27</v>
      </c>
      <c r="FZ2663" s="1"/>
      <c r="JX2663" s="1"/>
      <c r="KG2663" s="1"/>
      <c r="KH2663" s="67"/>
      <c r="KJ2663" s="66"/>
      <c r="KL2663" s="65"/>
      <c r="KN2663" s="53"/>
      <c r="KP2663" s="64"/>
      <c r="KR2663" s="63"/>
      <c r="KV2663" s="1"/>
      <c r="KW2663" s="34"/>
      <c r="KY2663" s="35"/>
      <c r="LA2663" s="36"/>
      <c r="LC2663" s="37"/>
      <c r="LQ2663" s="1"/>
      <c r="LS2663" s="13">
        <v>-0.48800262219817209</v>
      </c>
      <c r="LU2663" s="5">
        <v>-0.67631264120319778</v>
      </c>
      <c r="LW2663" s="9">
        <v>1.1981330875536412E-9</v>
      </c>
      <c r="LY2663" s="13">
        <v>1.1981330875536412E-9</v>
      </c>
      <c r="MA2663" s="1"/>
      <c r="MC2663" s="13">
        <v>-0.10516430452528704</v>
      </c>
      <c r="ME2663" s="5">
        <v>1.8383031193800974</v>
      </c>
      <c r="MG2663" s="9">
        <v>5.1832581103696566E-8</v>
      </c>
      <c r="MI2663" s="13">
        <v>5.1832581103696566E-8</v>
      </c>
      <c r="MK2663" s="1"/>
      <c r="MM2663" s="13">
        <v>0.83610326905409649</v>
      </c>
      <c r="MO2663" s="5">
        <v>1.6894877630478868</v>
      </c>
      <c r="MQ2663" s="9">
        <v>1.2435150307479091E-5</v>
      </c>
      <c r="MS2663" s="13">
        <v>1.2435150307479091E-5</v>
      </c>
      <c r="MU2663" s="1"/>
      <c r="NA2663" s="1"/>
      <c r="NC2663" s="13">
        <v>-0.48800262219817209</v>
      </c>
      <c r="NE2663" s="5">
        <v>-0.89405566052484664</v>
      </c>
      <c r="NG2663" s="9">
        <v>-3.3384584240737653E-10</v>
      </c>
      <c r="NI2663" s="13">
        <v>-3.3384584240737653E-10</v>
      </c>
      <c r="NK2663" s="1"/>
      <c r="NM2663" s="13">
        <v>-0.10516430452528704</v>
      </c>
      <c r="NO2663" s="5">
        <v>1.8487811185472152</v>
      </c>
      <c r="NQ2663" s="9">
        <v>-4.4029032797920455E-8</v>
      </c>
      <c r="NS2663" s="13">
        <v>-4.4029032797920455E-8</v>
      </c>
      <c r="NU2663" s="1"/>
      <c r="NW2663" s="13">
        <v>0.83610326905409649</v>
      </c>
      <c r="NY2663" s="5">
        <v>1.6865232737856477</v>
      </c>
      <c r="OA2663" s="9">
        <v>1.2176181795348728E-5</v>
      </c>
      <c r="OC2663" s="13">
        <v>1.2176181795348728E-5</v>
      </c>
      <c r="OE2663" s="1"/>
      <c r="OU2663" s="1"/>
      <c r="OW2663" s="13">
        <v>-0.10516430452528704</v>
      </c>
      <c r="OY2663" s="5">
        <v>1.8447744855902557</v>
      </c>
      <c r="PA2663" s="9">
        <v>-7.8035483057752409E-9</v>
      </c>
      <c r="PC2663" s="13">
        <v>-7.8035483057752409E-9</v>
      </c>
      <c r="PE2663" s="1"/>
      <c r="PG2663" s="13">
        <v>0.83610326905409649</v>
      </c>
      <c r="PI2663" s="5">
        <v>1.6876588942971953</v>
      </c>
      <c r="PK2663" s="9">
        <v>1.2274684328603228E-5</v>
      </c>
      <c r="PM2663" s="13">
        <v>1.2274684328603228E-5</v>
      </c>
      <c r="PO2663" s="1"/>
      <c r="PP2663" s="16">
        <v>8.6428724514626471E-10</v>
      </c>
      <c r="PQ2663" s="11"/>
      <c r="PR2663" s="11"/>
      <c r="PS2663" s="11"/>
      <c r="PT2663" s="16">
        <v>8.7350272685599722E-22</v>
      </c>
      <c r="PU2663" s="11"/>
      <c r="PV2663" s="11"/>
      <c r="PW2663" s="11"/>
      <c r="PX2663" s="16">
        <v>3.6886016431431051E-5</v>
      </c>
      <c r="PY2663" s="11"/>
      <c r="PZ2663" s="11"/>
      <c r="QA2663" s="11"/>
      <c r="QB2663" s="11"/>
      <c r="QC2663" s="1"/>
      <c r="RC2663" s="1"/>
      <c r="RE2663" s="13">
        <v>-0.3037796773766544</v>
      </c>
      <c r="RG2663" s="5">
        <v>-1.1719550912103203</v>
      </c>
      <c r="RI2663" s="9">
        <v>-2.4136507418840559E-10</v>
      </c>
      <c r="RK2663" s="13">
        <v>-2.4136507418840559E-10</v>
      </c>
      <c r="RM2663" s="1"/>
      <c r="RO2663" s="13">
        <v>-0.37210259466982754</v>
      </c>
      <c r="RQ2663" s="5">
        <v>-1.0162290242765333</v>
      </c>
      <c r="RS2663" s="9">
        <v>-1.042688887406907E-7</v>
      </c>
      <c r="RU2663" s="13">
        <v>-1.042688887406907E-7</v>
      </c>
      <c r="RW2663" s="1"/>
      <c r="RY2663" s="13">
        <v>0.39665858009696531</v>
      </c>
      <c r="SA2663" s="5">
        <v>0.14782787221517896</v>
      </c>
      <c r="SC2663" s="9">
        <v>1.0181192440272618E-5</v>
      </c>
      <c r="SE2663" s="13">
        <v>1.0181192440272618E-5</v>
      </c>
      <c r="SG2663" s="1"/>
      <c r="SM2663" s="1"/>
      <c r="SO2663" s="13">
        <v>-0.3037796773766544</v>
      </c>
      <c r="SQ2663" s="5">
        <v>-1.2007944671902087</v>
      </c>
      <c r="SS2663" s="9">
        <v>4.4885613431679874E-11</v>
      </c>
      <c r="SU2663" s="13">
        <v>4.4885613431679874E-11</v>
      </c>
      <c r="SW2663" s="1"/>
      <c r="SY2663" s="13">
        <v>-0.37210259466982754</v>
      </c>
      <c r="TA2663" s="5">
        <v>-1.0139026417453922</v>
      </c>
      <c r="TC2663" s="9">
        <v>8.8923545199745642E-8</v>
      </c>
      <c r="TE2663" s="13">
        <v>8.8923545199745642E-8</v>
      </c>
      <c r="TG2663" s="1"/>
      <c r="TI2663" s="13">
        <v>0.39665858009696531</v>
      </c>
      <c r="TK2663" s="5">
        <v>0.14965053296962705</v>
      </c>
      <c r="TM2663" s="9">
        <v>1.0074257540829593E-5</v>
      </c>
      <c r="TO2663" s="13">
        <v>1.0074257540829593E-5</v>
      </c>
      <c r="TQ2663" s="1"/>
      <c r="UG2663" s="1"/>
      <c r="UI2663" s="13">
        <v>-0.37210259466982754</v>
      </c>
      <c r="UK2663" s="5">
        <v>-1.0147888187151577</v>
      </c>
      <c r="UM2663" s="9">
        <v>1.5345343540943523E-8</v>
      </c>
      <c r="UO2663" s="13">
        <v>1.5345343540943523E-8</v>
      </c>
      <c r="UQ2663" s="1"/>
      <c r="US2663" s="13">
        <v>0.39665858009696531</v>
      </c>
      <c r="UU2663" s="5">
        <v>0.14895922028371544</v>
      </c>
      <c r="UW2663" s="9">
        <v>1.0115016433770769E-5</v>
      </c>
      <c r="UY2663" s="13">
        <v>1.0115016433770769E-5</v>
      </c>
      <c r="VA2663" s="1"/>
      <c r="VB2663" s="16">
        <v>-1.9647946075672571E-10</v>
      </c>
      <c r="VC2663" s="11"/>
      <c r="VD2663" s="11"/>
      <c r="VE2663" s="11"/>
      <c r="VF2663" s="16">
        <v>-1.5352472168984194E-21</v>
      </c>
      <c r="VG2663" s="11"/>
      <c r="VH2663" s="11"/>
      <c r="VI2663" s="11"/>
      <c r="VJ2663" s="16">
        <v>3.037046641487298E-5</v>
      </c>
      <c r="VK2663" s="11"/>
      <c r="VL2663" s="11"/>
      <c r="VM2663" s="11"/>
      <c r="VN2663" s="11"/>
      <c r="VO2663" s="1"/>
      <c r="VT2663" s="1"/>
    </row>
    <row r="2664" spans="14:592" ht="15" thickBot="1" x14ac:dyDescent="0.35">
      <c r="N2664" s="1"/>
      <c r="AI2664" s="1"/>
      <c r="DX2664" s="1"/>
      <c r="EA2664" s="38" t="s">
        <v>26</v>
      </c>
      <c r="ED2664" s="38" t="s">
        <v>26</v>
      </c>
      <c r="EF2664" s="7"/>
      <c r="EI2664" s="40" t="s">
        <v>27</v>
      </c>
      <c r="EL2664" s="1"/>
      <c r="ER2664" s="1"/>
      <c r="EU2664" s="38" t="s">
        <v>26</v>
      </c>
      <c r="EX2664" s="38" t="s">
        <v>26</v>
      </c>
      <c r="EZ2664" s="7"/>
      <c r="FC2664" s="40" t="s">
        <v>27</v>
      </c>
      <c r="FF2664" s="1"/>
      <c r="FL2664" s="1"/>
      <c r="FO2664" s="38" t="s">
        <v>26</v>
      </c>
      <c r="FR2664" s="38" t="s">
        <v>26</v>
      </c>
      <c r="FT2664" s="7"/>
      <c r="FW2664" s="40" t="s">
        <v>27</v>
      </c>
      <c r="FZ2664" s="1"/>
      <c r="JX2664" s="1"/>
      <c r="KG2664" s="1"/>
      <c r="KH2664" s="67"/>
      <c r="KJ2664" s="66"/>
      <c r="KL2664" s="65"/>
      <c r="KN2664" s="53"/>
      <c r="KP2664" s="64"/>
      <c r="KR2664" s="63"/>
      <c r="KV2664" s="1"/>
      <c r="KW2664" s="34"/>
      <c r="KY2664" s="35"/>
      <c r="LA2664" s="36"/>
      <c r="LC2664" s="37"/>
      <c r="LQ2664" s="1"/>
      <c r="LS2664" s="14">
        <v>0.10994467656842664</v>
      </c>
      <c r="LU2664" s="6">
        <v>0.68822927658758704</v>
      </c>
      <c r="LW2664" s="10">
        <v>-1.0035108109674072E-9</v>
      </c>
      <c r="LY2664" s="14">
        <v>-1.0035108109674072E-9</v>
      </c>
      <c r="MA2664" s="1"/>
      <c r="MC2664" s="14">
        <v>1.1955088777865535</v>
      </c>
      <c r="ME2664" s="6">
        <v>0.25658486474552222</v>
      </c>
      <c r="MG2664" s="10">
        <v>-8.9064321913750261E-8</v>
      </c>
      <c r="MI2664" s="14">
        <v>-8.9064321913750261E-8</v>
      </c>
      <c r="MK2664" s="1"/>
      <c r="MM2664" s="14">
        <v>-1.2879859644859186</v>
      </c>
      <c r="MO2664" s="6">
        <v>-1.1606486490987769</v>
      </c>
      <c r="MQ2664" s="10">
        <v>2.3454024027303252E-5</v>
      </c>
      <c r="MS2664" s="14">
        <v>2.3454024027303252E-5</v>
      </c>
      <c r="MU2664" s="1"/>
      <c r="NA2664" s="1"/>
      <c r="NC2664" s="14">
        <v>0.10994467656842664</v>
      </c>
      <c r="NE2664" s="6">
        <v>-0.1647221293566733</v>
      </c>
      <c r="NG2664" s="10">
        <v>2.7961669211820798E-10</v>
      </c>
      <c r="NI2664" s="14">
        <v>2.7961669211820798E-10</v>
      </c>
      <c r="NK2664" s="1"/>
      <c r="NM2664" s="14">
        <v>1.1955088777865535</v>
      </c>
      <c r="NO2664" s="6">
        <v>0.24780796065932997</v>
      </c>
      <c r="NQ2664" s="10">
        <v>7.5678063360860958E-8</v>
      </c>
      <c r="NS2664" s="14">
        <v>7.5678063360860958E-8</v>
      </c>
      <c r="NU2664" s="1"/>
      <c r="NW2664" s="14">
        <v>-1.2879859644859186</v>
      </c>
      <c r="NY2664" s="6">
        <v>-1.1476813970029649</v>
      </c>
      <c r="OA2664" s="10">
        <v>2.2955249104810597E-5</v>
      </c>
      <c r="OC2664" s="14">
        <v>2.2955249104810597E-5</v>
      </c>
      <c r="OE2664" s="1"/>
      <c r="OU2664" s="1"/>
      <c r="OW2664" s="14">
        <v>1.1955088777865535</v>
      </c>
      <c r="OY2664" s="6">
        <v>0.25116994820439442</v>
      </c>
      <c r="PA2664" s="10">
        <v>1.3386258552887746E-8</v>
      </c>
      <c r="PC2664" s="14">
        <v>1.3386258552887746E-8</v>
      </c>
      <c r="PE2664" s="1"/>
      <c r="PG2664" s="14">
        <v>-1.2879859644859186</v>
      </c>
      <c r="PI2664" s="6">
        <v>-1.1526492601028797</v>
      </c>
      <c r="PK2664" s="10">
        <v>2.3144947801785878E-5</v>
      </c>
      <c r="PM2664" s="14">
        <v>2.3144947801785878E-5</v>
      </c>
      <c r="PO2664" s="1"/>
      <c r="PP2664" s="17">
        <v>-7.2389411884919926E-10</v>
      </c>
      <c r="PQ2664" s="11"/>
      <c r="PR2664" s="11"/>
      <c r="PS2664" s="11"/>
      <c r="PT2664" s="17">
        <v>-1.5617169965001163E-21</v>
      </c>
      <c r="PU2664" s="11"/>
      <c r="PV2664" s="11"/>
      <c r="PW2664" s="11"/>
      <c r="PX2664" s="17">
        <v>6.955422093389972E-5</v>
      </c>
      <c r="PY2664" s="11"/>
      <c r="PZ2664" s="11"/>
      <c r="QA2664" s="11"/>
      <c r="QB2664" s="11"/>
      <c r="QC2664" s="1"/>
      <c r="RC2664" s="1"/>
      <c r="RE2664" s="14">
        <v>-0.13092278194443305</v>
      </c>
      <c r="RG2664" s="6">
        <v>1.3502235079004314</v>
      </c>
      <c r="RI2664" s="10">
        <v>3.7797950421026848E-10</v>
      </c>
      <c r="RK2664" s="14">
        <v>3.7797950421026848E-10</v>
      </c>
      <c r="RM2664" s="1"/>
      <c r="RO2664" s="14">
        <v>-0.36086862701987416</v>
      </c>
      <c r="RQ2664" s="6">
        <v>0.43676939770664153</v>
      </c>
      <c r="RS2664" s="10">
        <v>1.4114258354886076E-7</v>
      </c>
      <c r="RU2664" s="14">
        <v>1.4114258354886076E-7</v>
      </c>
      <c r="RW2664" s="1"/>
      <c r="RY2664" s="14">
        <v>0.11988171302542061</v>
      </c>
      <c r="SA2664" s="6">
        <v>0.87975024388166367</v>
      </c>
      <c r="SC2664" s="10">
        <v>-4.6686895251539561E-5</v>
      </c>
      <c r="SE2664" s="14">
        <v>-4.6686895251539561E-5</v>
      </c>
      <c r="SG2664" s="1"/>
      <c r="SM2664" s="1"/>
      <c r="SO2664" s="14">
        <v>-0.13092278194443305</v>
      </c>
      <c r="SQ2664" s="6">
        <v>0.35523921553276816</v>
      </c>
      <c r="SS2664" s="10">
        <v>-7.0291231541981989E-11</v>
      </c>
      <c r="SU2664" s="14">
        <v>-7.0291231541981989E-11</v>
      </c>
      <c r="SW2664" s="1"/>
      <c r="SY2664" s="14">
        <v>-0.36086862701987416</v>
      </c>
      <c r="TA2664" s="6">
        <v>0.43312569939857076</v>
      </c>
      <c r="TC2664" s="10">
        <v>-1.2037926612437581E-7</v>
      </c>
      <c r="TE2664" s="14">
        <v>-1.2037926612437581E-7</v>
      </c>
      <c r="TG2664" s="1"/>
      <c r="TI2664" s="14">
        <v>0.11988171302542061</v>
      </c>
      <c r="TK2664" s="6">
        <v>0.88660233670298383</v>
      </c>
      <c r="TM2664" s="10">
        <v>-4.6182956143552414E-5</v>
      </c>
      <c r="TO2664" s="14">
        <v>-4.6182956143552414E-5</v>
      </c>
      <c r="TQ2664" s="1"/>
      <c r="UG2664" s="1"/>
      <c r="UI2664" s="14">
        <v>-0.36086862701987416</v>
      </c>
      <c r="UK2664" s="6">
        <v>0.43451730663289428</v>
      </c>
      <c r="UM2664" s="10">
        <v>-2.076331742448453E-8</v>
      </c>
      <c r="UO2664" s="14">
        <v>-2.076331742448453E-8</v>
      </c>
      <c r="UQ2664" s="1"/>
      <c r="US2664" s="14">
        <v>0.11988171302542061</v>
      </c>
      <c r="UU2664" s="6">
        <v>0.88398040340387152</v>
      </c>
      <c r="UW2664" s="10">
        <v>-4.6374984078894226E-5</v>
      </c>
      <c r="UY2664" s="14">
        <v>-4.6374984078894226E-5</v>
      </c>
      <c r="VA2664" s="1"/>
      <c r="VB2664" s="17">
        <v>3.0768827266828649E-10</v>
      </c>
      <c r="VC2664" s="11"/>
      <c r="VD2664" s="11"/>
      <c r="VE2664" s="11"/>
      <c r="VF2664" s="17">
        <v>4.2351647362715017E-22</v>
      </c>
      <c r="VG2664" s="11"/>
      <c r="VH2664" s="11"/>
      <c r="VI2664" s="11"/>
      <c r="VJ2664" s="17">
        <v>-1.392448354739862E-4</v>
      </c>
      <c r="VK2664" s="11"/>
      <c r="VL2664" s="11"/>
      <c r="VM2664" s="11"/>
      <c r="VN2664" s="11"/>
      <c r="VO2664" s="1"/>
      <c r="VT2664" s="1"/>
    </row>
    <row r="2665" spans="14:592" ht="15" thickBot="1" x14ac:dyDescent="0.35">
      <c r="N2665" s="1"/>
      <c r="AI2665" s="1"/>
      <c r="DX2665" s="1"/>
      <c r="EA2665" s="2"/>
      <c r="EB2665" s="38" t="s">
        <v>25</v>
      </c>
      <c r="EC2665" s="38" t="s">
        <v>25</v>
      </c>
      <c r="ED2665" s="2"/>
      <c r="EF2665" s="7"/>
      <c r="EG2665" s="40" t="s">
        <v>25</v>
      </c>
      <c r="EH2665" s="40" t="s">
        <v>25</v>
      </c>
      <c r="EI2665" s="7"/>
      <c r="EL2665" s="1"/>
      <c r="ER2665" s="1"/>
      <c r="EU2665" s="2"/>
      <c r="EV2665" s="38" t="s">
        <v>25</v>
      </c>
      <c r="EW2665" s="38" t="s">
        <v>25</v>
      </c>
      <c r="EX2665" s="2"/>
      <c r="EZ2665" s="7"/>
      <c r="FA2665" s="40" t="s">
        <v>25</v>
      </c>
      <c r="FB2665" s="40" t="s">
        <v>25</v>
      </c>
      <c r="FC2665" s="7"/>
      <c r="FF2665" s="1"/>
      <c r="FL2665" s="1"/>
      <c r="FO2665" s="2"/>
      <c r="FP2665" s="38" t="s">
        <v>25</v>
      </c>
      <c r="FQ2665" s="38" t="s">
        <v>25</v>
      </c>
      <c r="FR2665" s="2"/>
      <c r="FT2665" s="7"/>
      <c r="FU2665" s="40" t="s">
        <v>25</v>
      </c>
      <c r="FV2665" s="40" t="s">
        <v>25</v>
      </c>
      <c r="FW2665" s="7"/>
      <c r="FZ2665" s="1"/>
      <c r="JX2665" s="1"/>
      <c r="KG2665" s="1"/>
      <c r="KH2665" s="67"/>
      <c r="KJ2665" s="66"/>
      <c r="KL2665" s="65"/>
      <c r="KN2665" s="53"/>
      <c r="KP2665" s="64"/>
      <c r="KR2665" s="63"/>
      <c r="KV2665" s="1"/>
      <c r="KW2665" s="34"/>
      <c r="KY2665" s="35"/>
      <c r="LA2665" s="36"/>
      <c r="LC2665" s="37"/>
      <c r="LQ2665" s="1"/>
      <c r="LR2665" t="s">
        <v>182</v>
      </c>
      <c r="LU2665" s="2"/>
      <c r="LW2665" s="7"/>
      <c r="LX2665" t="s">
        <v>183</v>
      </c>
      <c r="MA2665" s="1"/>
      <c r="MB2665" t="s">
        <v>184</v>
      </c>
      <c r="ME2665" s="2"/>
      <c r="MG2665" s="7"/>
      <c r="MH2665" t="s">
        <v>185</v>
      </c>
      <c r="MK2665" s="1"/>
      <c r="ML2665" t="s">
        <v>186</v>
      </c>
      <c r="MO2665" s="2"/>
      <c r="MQ2665" s="7"/>
      <c r="MR2665" t="s">
        <v>187</v>
      </c>
      <c r="MU2665" s="1"/>
      <c r="NA2665" s="1"/>
      <c r="NB2665" t="s">
        <v>182</v>
      </c>
      <c r="NE2665" s="2"/>
      <c r="NG2665" s="7"/>
      <c r="NH2665" t="s">
        <v>183</v>
      </c>
      <c r="NK2665" s="1"/>
      <c r="NL2665" t="s">
        <v>184</v>
      </c>
      <c r="NO2665" s="2"/>
      <c r="NQ2665" s="7"/>
      <c r="NR2665" t="s">
        <v>185</v>
      </c>
      <c r="NU2665" s="1"/>
      <c r="NV2665" t="s">
        <v>186</v>
      </c>
      <c r="NY2665" s="2"/>
      <c r="OA2665" s="7"/>
      <c r="OB2665" t="s">
        <v>187</v>
      </c>
      <c r="OE2665" s="1"/>
      <c r="OU2665" s="1"/>
      <c r="OV2665" t="s">
        <v>184</v>
      </c>
      <c r="OY2665" s="2"/>
      <c r="PA2665" s="7"/>
      <c r="PB2665" t="s">
        <v>185</v>
      </c>
      <c r="PE2665" s="1"/>
      <c r="PF2665" t="s">
        <v>186</v>
      </c>
      <c r="PI2665" s="2"/>
      <c r="PK2665" s="7"/>
      <c r="PL2665" t="s">
        <v>187</v>
      </c>
      <c r="PO2665" s="1"/>
      <c r="PP2665" s="11" t="s">
        <v>188</v>
      </c>
      <c r="PQ2665" s="11"/>
      <c r="PR2665" s="11"/>
      <c r="PS2665" s="11"/>
      <c r="PT2665" s="11" t="s">
        <v>189</v>
      </c>
      <c r="PU2665" s="11"/>
      <c r="PV2665" s="11"/>
      <c r="PW2665" s="11"/>
      <c r="PX2665" s="11" t="s">
        <v>190</v>
      </c>
      <c r="PY2665" s="11"/>
      <c r="PZ2665" s="11"/>
      <c r="QA2665" s="11"/>
      <c r="QB2665" s="11"/>
      <c r="QC2665" s="1"/>
      <c r="RC2665" s="1"/>
      <c r="RD2665" t="s">
        <v>182</v>
      </c>
      <c r="RG2665" s="2"/>
      <c r="RI2665" s="7"/>
      <c r="RJ2665" t="s">
        <v>183</v>
      </c>
      <c r="RM2665" s="1"/>
      <c r="RN2665" t="s">
        <v>184</v>
      </c>
      <c r="RQ2665" s="2"/>
      <c r="RS2665" s="7"/>
      <c r="RT2665" t="s">
        <v>185</v>
      </c>
      <c r="RW2665" s="1"/>
      <c r="RX2665" t="s">
        <v>186</v>
      </c>
      <c r="SA2665" s="2"/>
      <c r="SC2665" s="7"/>
      <c r="SD2665" t="s">
        <v>187</v>
      </c>
      <c r="SG2665" s="1"/>
      <c r="SM2665" s="1"/>
      <c r="SN2665" t="s">
        <v>182</v>
      </c>
      <c r="SQ2665" s="2"/>
      <c r="SS2665" s="7"/>
      <c r="ST2665" t="s">
        <v>183</v>
      </c>
      <c r="SW2665" s="1"/>
      <c r="SX2665" t="s">
        <v>184</v>
      </c>
      <c r="TA2665" s="2"/>
      <c r="TC2665" s="7"/>
      <c r="TD2665" t="s">
        <v>185</v>
      </c>
      <c r="TG2665" s="1"/>
      <c r="TH2665" t="s">
        <v>186</v>
      </c>
      <c r="TK2665" s="2"/>
      <c r="TM2665" s="7"/>
      <c r="TN2665" t="s">
        <v>187</v>
      </c>
      <c r="TQ2665" s="1"/>
      <c r="UG2665" s="1"/>
      <c r="UH2665" t="s">
        <v>184</v>
      </c>
      <c r="UK2665" s="2"/>
      <c r="UM2665" s="7"/>
      <c r="UN2665" t="s">
        <v>185</v>
      </c>
      <c r="UQ2665" s="1"/>
      <c r="UR2665" t="s">
        <v>186</v>
      </c>
      <c r="UU2665" s="2"/>
      <c r="UW2665" s="7"/>
      <c r="UX2665" t="s">
        <v>187</v>
      </c>
      <c r="VA2665" s="1"/>
      <c r="VB2665" s="11" t="s">
        <v>188</v>
      </c>
      <c r="VC2665" s="11"/>
      <c r="VD2665" s="11"/>
      <c r="VE2665" s="11"/>
      <c r="VF2665" s="11" t="s">
        <v>189</v>
      </c>
      <c r="VG2665" s="11"/>
      <c r="VH2665" s="11"/>
      <c r="VI2665" s="11"/>
      <c r="VJ2665" s="11" t="s">
        <v>190</v>
      </c>
      <c r="VK2665" s="11"/>
      <c r="VL2665" s="11"/>
      <c r="VM2665" s="11"/>
      <c r="VN2665" s="11"/>
      <c r="VO2665" s="1"/>
      <c r="VT2665" s="1"/>
    </row>
    <row r="2666" spans="14:592" ht="15" thickBot="1" x14ac:dyDescent="0.35">
      <c r="N2666" s="1"/>
      <c r="AI2666" s="1"/>
      <c r="DX2666" s="1"/>
      <c r="EA2666" s="2" t="s">
        <v>46</v>
      </c>
      <c r="EI2666" s="7" t="s">
        <v>47</v>
      </c>
      <c r="EL2666" s="1"/>
      <c r="ER2666" s="1"/>
      <c r="EU2666" s="2" t="s">
        <v>46</v>
      </c>
      <c r="FC2666" s="7" t="s">
        <v>47</v>
      </c>
      <c r="FF2666" s="1"/>
      <c r="FL2666" s="1"/>
      <c r="FO2666" s="2" t="s">
        <v>46</v>
      </c>
      <c r="FW2666" s="7" t="s">
        <v>47</v>
      </c>
      <c r="FZ2666" s="1"/>
      <c r="JX2666" s="1"/>
      <c r="KG2666" s="1"/>
      <c r="KH2666" s="67" t="s">
        <v>76</v>
      </c>
      <c r="KJ2666" s="66"/>
      <c r="KL2666" s="65" t="s">
        <v>76</v>
      </c>
      <c r="KN2666" s="53"/>
      <c r="KP2666" s="64" t="s">
        <v>76</v>
      </c>
      <c r="KR2666" s="63"/>
      <c r="KV2666" s="1"/>
      <c r="KW2666" s="34"/>
      <c r="KY2666" s="35"/>
      <c r="LA2666" s="36"/>
      <c r="LC2666" s="37"/>
      <c r="LQ2666" s="1"/>
      <c r="LR2666" s="18">
        <v>0.41832906292858318</v>
      </c>
      <c r="LS2666" s="19">
        <v>1.3626644435541955</v>
      </c>
      <c r="LT2666" s="20">
        <v>0.66573865839156954</v>
      </c>
      <c r="LU2666" s="2"/>
      <c r="LW2666" s="7"/>
      <c r="LX2666" s="18">
        <f t="array" ref="LX2666:LZ2669">MMULT(LW2661:LW2664,TRANSPOSE(LU2671:LU2673))</f>
        <v>-2.0803708631731542E-9</v>
      </c>
      <c r="LY2666" s="19">
        <v>-1.3074245916465473E-9</v>
      </c>
      <c r="LZ2666" s="20">
        <v>-9.0735434129067377E-10</v>
      </c>
      <c r="MA2666" s="1"/>
      <c r="MB2666" s="18">
        <v>0.25467182626352125</v>
      </c>
      <c r="MC2666" s="19">
        <v>-0.37756696392728339</v>
      </c>
      <c r="MD2666" s="20">
        <v>-0.64083742212703398</v>
      </c>
      <c r="ME2666" s="2"/>
      <c r="MG2666" s="7"/>
      <c r="MH2666" s="18">
        <f t="array" ref="MH2666:MJ2669">MMULT(MG2661:MG2664,TRANSPOSE(ME2671:ME2673))</f>
        <v>-3.0545594570412953E-7</v>
      </c>
      <c r="MI2666" s="19">
        <v>-8.3372614511512949E-7</v>
      </c>
      <c r="MJ2666" s="20">
        <v>-4.9764061461973488E-8</v>
      </c>
      <c r="MK2666" s="1"/>
      <c r="ML2666" s="18">
        <v>0.1776952255466083</v>
      </c>
      <c r="MM2666" s="19">
        <v>1.0972773513778218</v>
      </c>
      <c r="MN2666" s="20">
        <v>0.14124928038394541</v>
      </c>
      <c r="MO2666" s="2"/>
      <c r="MQ2666" s="7"/>
      <c r="MR2666" s="18">
        <f t="array" ref="MR2666:MT2669">MMULT(MQ2661:MQ2664,TRANSPOSE(MO2671:MO2673))</f>
        <v>3.5257673867482879E-7</v>
      </c>
      <c r="MS2666" s="19">
        <v>9.6233990310785217E-7</v>
      </c>
      <c r="MT2666" s="20">
        <v>5.7440854369459206E-8</v>
      </c>
      <c r="MU2666" s="1"/>
      <c r="NA2666" s="1"/>
      <c r="NB2666" s="18">
        <f t="array" ref="NB2666:ND2669">LR2666:LT2669</f>
        <v>0.41832906292858318</v>
      </c>
      <c r="NC2666" s="19">
        <v>1.3626644435541955</v>
      </c>
      <c r="ND2666" s="20">
        <v>0.66573865839156954</v>
      </c>
      <c r="NE2666" s="2"/>
      <c r="NG2666" s="7"/>
      <c r="NH2666" s="18">
        <f t="array" ref="NH2666:NJ2669">MMULT(NG2661:NG2664,TRANSPOSE(NE2671:NE2673))</f>
        <v>3.5904173459562816E-10</v>
      </c>
      <c r="NI2666" s="19">
        <v>2.5635373423343672E-10</v>
      </c>
      <c r="NJ2666" s="20">
        <v>5.8139833550955888E-10</v>
      </c>
      <c r="NK2666" s="1"/>
      <c r="NL2666" s="18">
        <f t="array" ref="NL2666:NN2669">MB2666:MD2669</f>
        <v>0.25467182626352125</v>
      </c>
      <c r="NM2666" s="19">
        <v>-0.37756696392728339</v>
      </c>
      <c r="NN2666" s="20">
        <v>-0.64083742212703398</v>
      </c>
      <c r="NO2666" s="2"/>
      <c r="NQ2666" s="7"/>
      <c r="NR2666" s="18">
        <f t="array" ref="NR2666:NT2669">MMULT(NQ2661:NQ2664,TRANSPOSE(NO2671:NO2673))</f>
        <v>2.5651004447208546E-7</v>
      </c>
      <c r="NS2666" s="19">
        <v>7.09236978935004E-7</v>
      </c>
      <c r="NT2666" s="20">
        <v>4.4296908219279962E-8</v>
      </c>
      <c r="NU2666" s="1"/>
      <c r="NV2666" s="18">
        <f t="array" ref="NV2666:NX2669">ML2666:MN2669</f>
        <v>0.1776952255466083</v>
      </c>
      <c r="NW2666" s="19">
        <v>1.0972773513778218</v>
      </c>
      <c r="NX2666" s="20">
        <v>0.14124928038394541</v>
      </c>
      <c r="NY2666" s="2"/>
      <c r="OA2666" s="7"/>
      <c r="OB2666" s="18">
        <f t="array" ref="OB2666:OD2669">MMULT(OA2661:OA2664,TRANSPOSE(NY2671:NY2673))</f>
        <v>3.409803212146468E-7</v>
      </c>
      <c r="OC2666" s="19">
        <v>9.4279291632527476E-7</v>
      </c>
      <c r="OD2666" s="20">
        <v>5.8884142430022982E-8</v>
      </c>
      <c r="OE2666" s="1"/>
      <c r="OU2666" s="1"/>
      <c r="OV2666" s="18">
        <f t="array" ref="OV2666:OX2669">NL2666:NN2669</f>
        <v>0.25467182626352125</v>
      </c>
      <c r="OW2666" s="19">
        <v>-0.37756696392728339</v>
      </c>
      <c r="OX2666" s="20">
        <v>-0.64083742212703398</v>
      </c>
      <c r="OY2666" s="2"/>
      <c r="PA2666" s="7"/>
      <c r="PB2666" s="18">
        <f t="array" ref="PB2666:PD2669">MMULT(PA2661:PA2664,TRANSPOSE(OY2671:OY2673))</f>
        <v>4.563610861087148E-8</v>
      </c>
      <c r="PC2666" s="19">
        <v>1.2555751687216347E-7</v>
      </c>
      <c r="PD2666" s="20">
        <v>7.7085951718080103E-9</v>
      </c>
      <c r="PE2666" s="1"/>
      <c r="PF2666" s="18">
        <f t="array" ref="PF2666:PH2669">NV2666:NX2669</f>
        <v>0.1776952255466083</v>
      </c>
      <c r="PG2666" s="19">
        <v>1.0972773513778218</v>
      </c>
      <c r="PH2666" s="20">
        <v>0.14124928038394541</v>
      </c>
      <c r="PI2666" s="2"/>
      <c r="PK2666" s="7"/>
      <c r="PL2666" s="18">
        <f t="array" ref="PL2666:PN2669">MMULT(PK2661:PK2664,TRANSPOSE(PI2671:PI2673))</f>
        <v>3.4537925560904177E-7</v>
      </c>
      <c r="PM2666" s="19">
        <v>9.5023355481928805E-7</v>
      </c>
      <c r="PN2666" s="20">
        <v>5.8339524189761154E-8</v>
      </c>
      <c r="PO2666" s="1"/>
      <c r="PP2666" s="26">
        <f t="array" ref="PP2666:PR2669">LX2666:LZ2669+NH2666:NJ2669</f>
        <v>-1.721329128577526E-9</v>
      </c>
      <c r="PQ2666" s="27">
        <v>-1.0510708574131106E-9</v>
      </c>
      <c r="PR2666" s="28">
        <v>-3.2595600578111489E-10</v>
      </c>
      <c r="PS2666" s="11"/>
      <c r="PT2666" s="26">
        <f t="array" ref="PT2666:PV2669">MH2666:MJ2669+NR2666:NT2669+PB2666:PD2669</f>
        <v>-3.3097926211725923E-9</v>
      </c>
      <c r="PU2666" s="27">
        <v>1.0683506920379806E-9</v>
      </c>
      <c r="PV2666" s="28">
        <v>2.2414419291144847E-9</v>
      </c>
      <c r="PW2666" s="11"/>
      <c r="PX2666" s="26">
        <f t="array" ref="PX2666:PZ2669">MR2666:MT2669+OB2666:OD2669+PL2666:PN2669</f>
        <v>1.0389363154985175E-6</v>
      </c>
      <c r="PY2666" s="27">
        <v>2.855366374252415E-6</v>
      </c>
      <c r="PZ2666" s="28">
        <v>1.7466452098924334E-7</v>
      </c>
      <c r="QA2666" s="11"/>
      <c r="QB2666" s="11"/>
      <c r="QC2666" s="1"/>
      <c r="RC2666" s="1"/>
      <c r="RD2666" s="18">
        <v>2.7882616259547336E-3</v>
      </c>
      <c r="RE2666" s="19">
        <v>0.10172212554432643</v>
      </c>
      <c r="RF2666" s="20">
        <v>0.6576864172880007</v>
      </c>
      <c r="RG2666" s="2"/>
      <c r="RI2666" s="7"/>
      <c r="RJ2666" s="18">
        <f t="array" ref="RJ2666:RL2669">MMULT(RI2661:RI2664,TRANSPOSE(RG2671:RG2673))</f>
        <v>9.2921949179175833E-10</v>
      </c>
      <c r="RK2666" s="19">
        <v>5.8397492298695694E-10</v>
      </c>
      <c r="RL2666" s="20">
        <v>4.0527934456991566E-10</v>
      </c>
      <c r="RM2666" s="1"/>
      <c r="RN2666" s="18">
        <v>0.12805333170239516</v>
      </c>
      <c r="RO2666" s="19">
        <v>0.17527227767647752</v>
      </c>
      <c r="RP2666" s="20">
        <v>-0.48377027029568503</v>
      </c>
      <c r="RQ2666" s="2"/>
      <c r="RS2666" s="7"/>
      <c r="RT2666" s="18">
        <f t="array" ref="RT2666:RV2669">MMULT(RS2661:RS2664,TRANSPOSE(RQ2671:RQ2673))</f>
        <v>6.9026784849779144E-8</v>
      </c>
      <c r="RU2666" s="19">
        <v>1.8840502550977112E-7</v>
      </c>
      <c r="RV2666" s="20">
        <v>1.1245658210608503E-8</v>
      </c>
      <c r="RW2666" s="1"/>
      <c r="RX2666" s="18">
        <v>-0.49561756984994154</v>
      </c>
      <c r="RY2666" s="19">
        <v>6.2714039405485394E-2</v>
      </c>
      <c r="RZ2666" s="20">
        <v>0.31693212972008167</v>
      </c>
      <c r="SA2666" s="2"/>
      <c r="SC2666" s="7"/>
      <c r="SD2666" s="18">
        <f t="array" ref="SD2666:SF2669">MMULT(SC2661:SC2664,TRANSPOSE(SA2671:SA2673))</f>
        <v>5.2355113124412657E-6</v>
      </c>
      <c r="SE2666" s="19">
        <v>1.4290056309646413E-5</v>
      </c>
      <c r="SF2666" s="20">
        <v>8.5295542745646501E-7</v>
      </c>
      <c r="SG2666" s="1"/>
      <c r="SM2666" s="1"/>
      <c r="SN2666" s="18">
        <f t="array" ref="SN2666:SP2669">RD2666:RF2669</f>
        <v>2.7882616259547336E-3</v>
      </c>
      <c r="SO2666" s="19">
        <v>0.10172212554432643</v>
      </c>
      <c r="SP2666" s="20">
        <v>0.6576864172880007</v>
      </c>
      <c r="SQ2666" s="2"/>
      <c r="SS2666" s="7"/>
      <c r="ST2666" s="18">
        <f t="array" ref="ST2666:SV2669">MMULT(SS2661:SS2664,TRANSPOSE(SQ2671:SQ2673))</f>
        <v>-1.0703226464601526E-10</v>
      </c>
      <c r="SU2666" s="19">
        <v>-7.6420421587951963E-11</v>
      </c>
      <c r="SV2666" s="20">
        <v>-1.7331795865206808E-10</v>
      </c>
      <c r="SW2666" s="1"/>
      <c r="SX2666" s="18">
        <f t="array" ref="SX2666:SZ2669">RN2666:RP2669</f>
        <v>0.12805333170239516</v>
      </c>
      <c r="SY2666" s="19">
        <v>0.17527227767647752</v>
      </c>
      <c r="SZ2666" s="20">
        <v>-0.48377027029568503</v>
      </c>
      <c r="TA2666" s="2"/>
      <c r="TC2666" s="7"/>
      <c r="TD2666" s="18">
        <f t="array" ref="TD2666:TF2669">MMULT(TC2661:TC2664,TRANSPOSE(TA2671:TA2673))</f>
        <v>-5.8185601302899952E-8</v>
      </c>
      <c r="TE2666" s="19">
        <v>-1.6088017204361871E-7</v>
      </c>
      <c r="TF2666" s="20">
        <v>-1.004811427912198E-8</v>
      </c>
      <c r="TG2666" s="1"/>
      <c r="TH2666" s="18">
        <f t="array" ref="TH2666:TJ2669">RX2666:RZ2669</f>
        <v>-0.49561756984994154</v>
      </c>
      <c r="TI2666" s="19">
        <v>6.2714039405485394E-2</v>
      </c>
      <c r="TJ2666" s="20">
        <v>0.31693212972008167</v>
      </c>
      <c r="TK2666" s="2"/>
      <c r="TM2666" s="7"/>
      <c r="TN2666" s="18">
        <f t="array" ref="TN2666:TP2669">MMULT(TM2661:TM2664,TRANSPOSE(TK2671:TK2673))</f>
        <v>5.119528021032907E-6</v>
      </c>
      <c r="TO2666" s="19">
        <v>1.4155229650687678E-5</v>
      </c>
      <c r="TP2666" s="20">
        <v>8.8409505889117639E-7</v>
      </c>
      <c r="TQ2666" s="1"/>
      <c r="UG2666" s="1"/>
      <c r="UH2666" s="18">
        <f t="array" ref="UH2666:UJ2669">SX2666:SZ2669</f>
        <v>0.12805333170239516</v>
      </c>
      <c r="UI2666" s="19">
        <v>0.17527227767647752</v>
      </c>
      <c r="UJ2666" s="20">
        <v>-0.48377027029568503</v>
      </c>
      <c r="UK2666" s="2"/>
      <c r="UM2666" s="7"/>
      <c r="UN2666" s="18">
        <f t="array" ref="UN2666:UP2669">MMULT(UM2661:UM2664,TRANSPOSE(UK2671:UK2673))</f>
        <v>-1.0092260847349023E-8</v>
      </c>
      <c r="UO2666" s="19">
        <v>-2.7766592073484458E-8</v>
      </c>
      <c r="UP2666" s="20">
        <v>-1.704728023676602E-9</v>
      </c>
      <c r="UQ2666" s="1"/>
      <c r="UR2666" s="18">
        <f t="array" ref="UR2666:UT2669">TH2666:TJ2669</f>
        <v>-0.49561756984994154</v>
      </c>
      <c r="US2666" s="19">
        <v>6.2714039405485394E-2</v>
      </c>
      <c r="UT2666" s="20">
        <v>0.31693212972008167</v>
      </c>
      <c r="UU2666" s="2"/>
      <c r="UW2666" s="7"/>
      <c r="UX2666" s="18">
        <f t="array" ref="UX2666:UZ2669">MMULT(UW2661:UW2664,TRANSPOSE(UU2671:UU2673))</f>
        <v>5.163667981939058E-6</v>
      </c>
      <c r="UY2666" s="19">
        <v>1.4206674265169842E-5</v>
      </c>
      <c r="UZ2666" s="20">
        <v>8.722177960833571E-7</v>
      </c>
      <c r="VA2666" s="1"/>
      <c r="VB2666" s="26">
        <f t="array" ref="VB2666:VD2669">RJ2666:RL2669+ST2666:SV2669</f>
        <v>8.2218722714574309E-10</v>
      </c>
      <c r="VC2666" s="27">
        <v>5.0755450139900494E-10</v>
      </c>
      <c r="VD2666" s="28">
        <v>2.3196138591784758E-10</v>
      </c>
      <c r="VE2666" s="11"/>
      <c r="VF2666" s="26">
        <f t="array" ref="VF2666:VH2669">RT2666:RV2669+TD2666:TF2669+UN2666:UP2669</f>
        <v>7.4892269953016882E-10</v>
      </c>
      <c r="VG2666" s="27">
        <v>-2.4173860733205203E-10</v>
      </c>
      <c r="VH2666" s="28">
        <v>-5.0718409219007908E-10</v>
      </c>
      <c r="VI2666" s="11"/>
      <c r="VJ2666" s="26">
        <f t="array" ref="VJ2666:VL2669">SD2666:SF2669+TN2666:TP2669+UX2666:UZ2669</f>
        <v>1.551870731541323E-5</v>
      </c>
      <c r="VK2666" s="27">
        <v>4.265196022550393E-5</v>
      </c>
      <c r="VL2666" s="28">
        <v>2.6092682824309984E-6</v>
      </c>
      <c r="VM2666" s="11"/>
      <c r="VN2666" s="11"/>
      <c r="VO2666" s="1"/>
      <c r="VT2666" s="1"/>
    </row>
    <row r="2667" spans="14:592" x14ac:dyDescent="0.3">
      <c r="N2667" s="1"/>
      <c r="AI2667" s="1"/>
      <c r="DX2667" s="1"/>
      <c r="EA2667" s="4">
        <f t="array" ref="EA2667:EA2669">ED2676:ED2678-ED2672</f>
        <v>-0.51887754495650595</v>
      </c>
      <c r="EI2667" s="8">
        <f t="array" ref="EI2667:EI2669">EI2657:EI2659+EJ2657:EJ2659</f>
        <v>2.9743486864952503E-3</v>
      </c>
      <c r="EL2667" s="1"/>
      <c r="ER2667" s="1"/>
      <c r="EU2667" s="4">
        <f t="array" ref="EU2667:EU2669">EX2676:EX2678-EX2672</f>
        <v>-0.53274266950803362</v>
      </c>
      <c r="FC2667" s="8">
        <f t="array" ref="FC2667:FC2669">FC2657:FC2659+FD2657:FD2659</f>
        <v>3.0712246779035172E-3</v>
      </c>
      <c r="FF2667" s="1"/>
      <c r="FL2667" s="1"/>
      <c r="FO2667" s="4">
        <f t="array" ref="FO2667:FO2669">FR2676:FR2678-FR2672</f>
        <v>-0.5273521650757661</v>
      </c>
      <c r="FW2667" s="8">
        <f t="array" ref="FW2667:FW2669">FW2657:FW2659+FX2657:FX2659</f>
        <v>3.037079821818024E-3</v>
      </c>
      <c r="FZ2667" s="1"/>
      <c r="JX2667" s="1"/>
      <c r="KG2667" s="1"/>
      <c r="KH2667" s="68">
        <f t="array" ref="KH2667:KH2669">PA2671:PA2673+PK2671:PK2673+UM2671:UM2673+UW2671:UW2673</f>
        <v>4.5353849766834153E-6</v>
      </c>
      <c r="KJ2667" s="66"/>
      <c r="KL2667" s="71">
        <f t="array" ref="KL2667:KL2669">NQ2671:NQ2673+OA2671:OA2673+TC2671:TC2673+TM2671:TM2673</f>
        <v>4.5646489472095416E-6</v>
      </c>
      <c r="KN2667" s="53"/>
      <c r="KP2667" s="74">
        <f t="array" ref="KP2667:KP2669">MG2671:MG2673+MQ2671:MQ2673+RS2671:RS2673+SC2671:SC2673</f>
        <v>4.489627253709816E-6</v>
      </c>
      <c r="KR2667" s="63"/>
      <c r="KV2667" s="1"/>
      <c r="KW2667" s="34"/>
      <c r="KY2667" s="35"/>
      <c r="LA2667" s="36"/>
      <c r="LC2667" s="37"/>
      <c r="LQ2667" s="1"/>
      <c r="LR2667" s="21">
        <v>2.2813376952645478E-3</v>
      </c>
      <c r="LS2667">
        <v>0.45635284598565318</v>
      </c>
      <c r="LT2667" s="22">
        <v>-0.2451000650975961</v>
      </c>
      <c r="LU2667" s="2"/>
      <c r="LW2667" s="7"/>
      <c r="LX2667" s="21">
        <v>1.4020210007338881E-9</v>
      </c>
      <c r="LY2667">
        <v>8.8111055908968441E-10</v>
      </c>
      <c r="LZ2667" s="22">
        <v>6.1149185662801988E-10</v>
      </c>
      <c r="MA2667" s="1"/>
      <c r="MB2667" s="21">
        <v>-0.40155545211224908</v>
      </c>
      <c r="MC2667">
        <v>-4.938714021177678E-2</v>
      </c>
      <c r="MD2667" s="22">
        <v>0.2371843201768197</v>
      </c>
      <c r="ME2667" s="2"/>
      <c r="MG2667" s="7"/>
      <c r="MH2667" s="21">
        <v>-5.9001106516571031E-8</v>
      </c>
      <c r="MI2667">
        <v>-1.6104045701318588E-7</v>
      </c>
      <c r="MJ2667" s="22">
        <v>-9.6123016503960323E-9</v>
      </c>
      <c r="MK2667" s="1"/>
      <c r="ML2667" s="21">
        <v>-0.61350796787726203</v>
      </c>
      <c r="MM2667">
        <v>0.10474902202202778</v>
      </c>
      <c r="MN2667" s="22">
        <v>0.51684855669195096</v>
      </c>
      <c r="MO2667" s="2"/>
      <c r="MQ2667" s="7"/>
      <c r="MR2667" s="21">
        <v>5.1134256780348116E-6</v>
      </c>
      <c r="MS2667">
        <v>1.3956829908984958E-5</v>
      </c>
      <c r="MT2667" s="22">
        <v>8.33065564123729E-7</v>
      </c>
      <c r="MU2667" s="1"/>
      <c r="NA2667" s="1"/>
      <c r="NB2667" s="21">
        <v>2.2813376952645478E-3</v>
      </c>
      <c r="NC2667">
        <v>0.45635284598565318</v>
      </c>
      <c r="ND2667" s="22">
        <v>-0.2451000650975961</v>
      </c>
      <c r="NE2667" s="2"/>
      <c r="NG2667" s="7"/>
      <c r="NH2667" s="21">
        <v>-2.4196843834861349E-10</v>
      </c>
      <c r="NI2667">
        <v>-1.7276407381209072E-10</v>
      </c>
      <c r="NJ2667" s="22">
        <v>-3.9182087692444042E-10</v>
      </c>
      <c r="NK2667" s="1"/>
      <c r="NL2667" s="21">
        <v>-0.40155545211224908</v>
      </c>
      <c r="NM2667">
        <v>-4.938714021177678E-2</v>
      </c>
      <c r="NN2667" s="22">
        <v>0.2371843201768197</v>
      </c>
      <c r="NO2667" s="2"/>
      <c r="NQ2667" s="7"/>
      <c r="NR2667" s="21">
        <v>4.9554596786526856E-8</v>
      </c>
      <c r="NS2667">
        <v>1.3701589187102303E-7</v>
      </c>
      <c r="NT2667" s="22">
        <v>8.5576197618845605E-9</v>
      </c>
      <c r="NU2667" s="1"/>
      <c r="NV2667" s="21">
        <v>-0.61350796787726203</v>
      </c>
      <c r="NW2667">
        <v>0.10474902202202778</v>
      </c>
      <c r="NX2667" s="22">
        <v>0.51684855669195096</v>
      </c>
      <c r="NY2667" s="2"/>
      <c r="OA2667" s="7"/>
      <c r="OB2667" s="21">
        <v>4.9425340742581878E-6</v>
      </c>
      <c r="OC2667">
        <v>1.3665850560840981E-5</v>
      </c>
      <c r="OD2667" s="22">
        <v>8.5352984405998455E-7</v>
      </c>
      <c r="OE2667" s="1"/>
      <c r="OU2667" s="1"/>
      <c r="OV2667" s="21">
        <v>-0.40155545211224908</v>
      </c>
      <c r="OW2667">
        <v>-4.938714021177678E-2</v>
      </c>
      <c r="OX2667" s="22">
        <v>0.2371843201768197</v>
      </c>
      <c r="OY2667" s="2"/>
      <c r="PA2667" s="7"/>
      <c r="PB2667" s="21">
        <v>8.8071639336682709E-9</v>
      </c>
      <c r="PC2667">
        <v>2.4230936156857981E-8</v>
      </c>
      <c r="PD2667" s="22">
        <v>1.4876566701882167E-9</v>
      </c>
      <c r="PE2667" s="1"/>
      <c r="PF2667" s="21">
        <v>-0.61350796787726203</v>
      </c>
      <c r="PG2667">
        <v>0.10474902202202778</v>
      </c>
      <c r="PH2667" s="22">
        <v>0.51684855669195096</v>
      </c>
      <c r="PI2667" s="2"/>
      <c r="PK2667" s="7"/>
      <c r="PL2667" s="21">
        <v>5.0073499858421954E-6</v>
      </c>
      <c r="PM2667">
        <v>1.3776600360321629E-5</v>
      </c>
      <c r="PN2667" s="22">
        <v>8.4581343807260582E-7</v>
      </c>
      <c r="PO2667" s="1"/>
      <c r="PP2667" s="29">
        <v>1.1600525623852745E-9</v>
      </c>
      <c r="PQ2667" s="11">
        <v>7.0834648527759364E-10</v>
      </c>
      <c r="PR2667" s="30">
        <v>2.1967097970357947E-10</v>
      </c>
      <c r="PS2667" s="11"/>
      <c r="PT2667" s="29">
        <v>-6.3934579637590437E-10</v>
      </c>
      <c r="PU2667" s="11">
        <v>2.0637101469513272E-10</v>
      </c>
      <c r="PV2667" s="30">
        <v>4.3297478167674494E-10</v>
      </c>
      <c r="PW2667" s="11"/>
      <c r="PX2667" s="29">
        <v>1.5063309738135195E-5</v>
      </c>
      <c r="PY2667" s="11">
        <v>4.139928083014757E-5</v>
      </c>
      <c r="PZ2667" s="30">
        <v>2.5324088462563196E-6</v>
      </c>
      <c r="QA2667" s="11"/>
      <c r="QB2667" s="11"/>
      <c r="QC2667" s="1"/>
      <c r="RC2667" s="1"/>
      <c r="RD2667" s="21">
        <v>0.47307214914244466</v>
      </c>
      <c r="RE2667">
        <v>-0.31486651051833292</v>
      </c>
      <c r="RF2667" s="22">
        <v>6.526278011377272E-2</v>
      </c>
      <c r="RG2667" s="2"/>
      <c r="RI2667" s="7"/>
      <c r="RJ2667" s="21">
        <v>2.7311234646230248E-9</v>
      </c>
      <c r="RK2667">
        <v>1.7163949196176859E-9</v>
      </c>
      <c r="RL2667" s="22">
        <v>1.1911802727551804E-9</v>
      </c>
      <c r="RM2667" s="1"/>
      <c r="RN2667" s="21">
        <v>1.0285710351556574</v>
      </c>
      <c r="RO2667">
        <v>-0.48829816754420868</v>
      </c>
      <c r="RP2667" s="22">
        <v>1.9456076936109193E-2</v>
      </c>
      <c r="RQ2667" s="2"/>
      <c r="RS2667" s="7"/>
      <c r="RT2667" s="21">
        <v>6.5050905614263361E-8</v>
      </c>
      <c r="RU2667">
        <v>1.7755306955642183E-7</v>
      </c>
      <c r="RV2667" s="22">
        <v>1.0597918654629329E-8</v>
      </c>
      <c r="RW2667" s="1"/>
      <c r="RX2667" s="21">
        <v>0.10898843957742345</v>
      </c>
      <c r="RY2667">
        <v>0.46571794104806219</v>
      </c>
      <c r="RZ2667" s="22">
        <v>-0.47488583102404303</v>
      </c>
      <c r="SA2667" s="2"/>
      <c r="SC2667" s="7"/>
      <c r="SD2667" s="21">
        <v>2.3530828513722123E-5</v>
      </c>
      <c r="SE2667">
        <v>6.422617475291623E-5</v>
      </c>
      <c r="SF2667" s="22">
        <v>3.8335793192982031E-6</v>
      </c>
      <c r="SG2667" s="1"/>
      <c r="SM2667" s="1"/>
      <c r="SN2667" s="21">
        <v>0.47307214914244466</v>
      </c>
      <c r="SO2667">
        <v>-0.31486651051833292</v>
      </c>
      <c r="SP2667" s="22">
        <v>6.526278011377272E-2</v>
      </c>
      <c r="SQ2667" s="2"/>
      <c r="SS2667" s="7"/>
      <c r="ST2667" s="21">
        <v>-3.1458459594948031E-10</v>
      </c>
      <c r="SU2667">
        <v>-2.2461159284112965E-10</v>
      </c>
      <c r="SV2667" s="22">
        <v>-5.0940863648613308E-10</v>
      </c>
      <c r="SW2667" s="1"/>
      <c r="SX2667" s="21">
        <v>1.0285710351556574</v>
      </c>
      <c r="SY2667">
        <v>-0.48829816754420868</v>
      </c>
      <c r="SZ2667" s="22">
        <v>1.9456076936109193E-2</v>
      </c>
      <c r="TA2667" s="2"/>
      <c r="TC2667" s="7"/>
      <c r="TD2667" s="21">
        <v>-5.4840980478249885E-8</v>
      </c>
      <c r="TE2667">
        <v>-1.5163246880361533E-7</v>
      </c>
      <c r="TF2667" s="22">
        <v>-9.4705292492541153E-9</v>
      </c>
      <c r="TG2667" s="1"/>
      <c r="TH2667" s="21">
        <v>0.10898843957742345</v>
      </c>
      <c r="TI2667">
        <v>0.46571794104806219</v>
      </c>
      <c r="TJ2667" s="22">
        <v>-0.47488583102404303</v>
      </c>
      <c r="TK2667" s="2"/>
      <c r="TM2667" s="7"/>
      <c r="TN2667" s="21">
        <v>2.3006026009017568E-5</v>
      </c>
      <c r="TO2667">
        <v>6.3610469592006186E-5</v>
      </c>
      <c r="TP2667" s="22">
        <v>3.9729275502999698E-6</v>
      </c>
      <c r="TQ2667" s="1"/>
      <c r="UG2667" s="1"/>
      <c r="UH2667" s="21">
        <v>1.0285710351556574</v>
      </c>
      <c r="UI2667">
        <v>-0.48829816754420868</v>
      </c>
      <c r="UJ2667" s="22">
        <v>1.9456076936109193E-2</v>
      </c>
      <c r="UK2667" s="2"/>
      <c r="UM2667" s="7"/>
      <c r="UN2667" s="21">
        <v>-9.5041093551366886E-9</v>
      </c>
      <c r="UO2667">
        <v>-2.614842516235465E-8</v>
      </c>
      <c r="UP2667" s="22">
        <v>-1.6053807767012185E-9</v>
      </c>
      <c r="UQ2667" s="1"/>
      <c r="UR2667" s="21">
        <v>0.10898843957742345</v>
      </c>
      <c r="US2667">
        <v>0.46571794104806219</v>
      </c>
      <c r="UT2667" s="22">
        <v>-0.47488583102404303</v>
      </c>
      <c r="UU2667" s="2"/>
      <c r="UW2667" s="7"/>
      <c r="UX2667" s="21">
        <v>2.320572994351744E-5</v>
      </c>
      <c r="UY2667">
        <v>6.3845361000389205E-5</v>
      </c>
      <c r="UZ2667" s="22">
        <v>3.9197815774823816E-6</v>
      </c>
      <c r="VA2667" s="1"/>
      <c r="VB2667" s="29">
        <v>2.4165388686735445E-9</v>
      </c>
      <c r="VC2667" s="11">
        <v>1.4917833267765563E-9</v>
      </c>
      <c r="VD2667" s="30">
        <v>6.8177163626904732E-10</v>
      </c>
      <c r="VE2667" s="11"/>
      <c r="VF2667" s="29">
        <v>7.0581578087678763E-10</v>
      </c>
      <c r="VG2667" s="11">
        <v>-2.2782440954814654E-10</v>
      </c>
      <c r="VH2667" s="30">
        <v>-4.7799137132600446E-10</v>
      </c>
      <c r="VI2667" s="11"/>
      <c r="VJ2667" s="29">
        <v>6.9742584466257128E-5</v>
      </c>
      <c r="VK2667" s="11">
        <v>1.9168200534531161E-4</v>
      </c>
      <c r="VL2667" s="30">
        <v>1.1726288447080555E-5</v>
      </c>
      <c r="VM2667" s="11"/>
      <c r="VN2667" s="11"/>
      <c r="VO2667" s="1"/>
      <c r="VT2667" s="1"/>
    </row>
    <row r="2668" spans="14:592" x14ac:dyDescent="0.3">
      <c r="N2668" s="1"/>
      <c r="AI2668" s="1"/>
      <c r="DX2668" s="1"/>
      <c r="EA2668" s="5">
        <v>0.1379513397722647</v>
      </c>
      <c r="EI2668" s="9">
        <v>4.5449239680737039E-3</v>
      </c>
      <c r="EL2668" s="1"/>
      <c r="ER2668" s="1"/>
      <c r="EU2668" s="5">
        <v>0.1562291399291621</v>
      </c>
      <c r="FC2668" s="9">
        <v>3.917554879459691E-3</v>
      </c>
      <c r="FF2668" s="1"/>
      <c r="FL2668" s="1"/>
      <c r="FO2668" s="5">
        <v>0.14881878097973367</v>
      </c>
      <c r="FW2668" s="9">
        <v>4.1582817014803554E-3</v>
      </c>
      <c r="FZ2668" s="1"/>
      <c r="JX2668" s="1"/>
      <c r="KG2668" s="1"/>
      <c r="KH2668" s="69">
        <v>-4.0982871855565928E-6</v>
      </c>
      <c r="KJ2668" s="66"/>
      <c r="KL2668" s="72">
        <v>-3.9019458962671325E-6</v>
      </c>
      <c r="KN2668" s="53"/>
      <c r="KP2668" s="75">
        <v>-4.4207903310854121E-6</v>
      </c>
      <c r="KR2668" s="63"/>
      <c r="KV2668" s="1"/>
      <c r="KW2668" s="34"/>
      <c r="KY2668" s="35"/>
      <c r="LA2668" s="36"/>
      <c r="LC2668" s="37"/>
      <c r="LQ2668" s="1"/>
      <c r="LR2668" s="21">
        <v>-0.23660269657824928</v>
      </c>
      <c r="LS2668">
        <v>0.40861753957022789</v>
      </c>
      <c r="LT2668" s="22">
        <v>0.15023287983882974</v>
      </c>
      <c r="LU2668" s="2"/>
      <c r="LW2668" s="7"/>
      <c r="LX2668" s="21">
        <v>-2.6320584250279703E-9</v>
      </c>
      <c r="LY2668">
        <v>-1.6541367563104675E-9</v>
      </c>
      <c r="LZ2668" s="22">
        <v>-1.1479730276731173E-9</v>
      </c>
      <c r="MA2668" s="1"/>
      <c r="MB2668" s="21">
        <v>0.36486846846270193</v>
      </c>
      <c r="MC2668">
        <v>-0.9023155954865737</v>
      </c>
      <c r="MD2668" s="22">
        <v>-0.5453944674608685</v>
      </c>
      <c r="ME2668" s="2"/>
      <c r="MG2668" s="7"/>
      <c r="MH2668" s="21">
        <v>-4.6064799852712708E-8</v>
      </c>
      <c r="MI2668">
        <v>-1.2573147960230696E-7</v>
      </c>
      <c r="MJ2668" s="22">
        <v>-7.5047533477195342E-9</v>
      </c>
      <c r="MK2668" s="1"/>
      <c r="ML2668" s="21">
        <v>-0.39740404274873242</v>
      </c>
      <c r="MM2668">
        <v>-0.20251133553535794</v>
      </c>
      <c r="MN2668" s="22">
        <v>-6.1925213669062153E-2</v>
      </c>
      <c r="MO2668" s="2"/>
      <c r="MQ2668" s="7"/>
      <c r="MR2668" s="21">
        <v>-1.1051402377713561E-5</v>
      </c>
      <c r="MS2668">
        <v>-3.0164229022446357E-5</v>
      </c>
      <c r="MT2668" s="22">
        <v>-1.8004647639049132E-6</v>
      </c>
      <c r="MU2668" s="1"/>
      <c r="NA2668" s="1"/>
      <c r="NB2668" s="21">
        <v>-0.23660269657824928</v>
      </c>
      <c r="NC2668">
        <v>0.40861753957022789</v>
      </c>
      <c r="ND2668" s="22">
        <v>0.15023287983882974</v>
      </c>
      <c r="NE2668" s="2"/>
      <c r="NG2668" s="7"/>
      <c r="NH2668" s="21">
        <v>4.5425486671606556E-10</v>
      </c>
      <c r="NI2668">
        <v>3.2433536315082587E-10</v>
      </c>
      <c r="NJ2668" s="22">
        <v>7.3557750522591441E-10</v>
      </c>
      <c r="NK2668" s="1"/>
      <c r="NL2668" s="21">
        <v>0.36486846846270193</v>
      </c>
      <c r="NM2668">
        <v>-0.9023155954865737</v>
      </c>
      <c r="NN2668" s="22">
        <v>-0.5453944674608685</v>
      </c>
      <c r="NO2668" s="2"/>
      <c r="NQ2668" s="7"/>
      <c r="NR2668" s="21">
        <v>3.8679710307020849E-8</v>
      </c>
      <c r="NS2668">
        <v>1.0694739436302266E-7</v>
      </c>
      <c r="NT2668" s="22">
        <v>6.6796276182662255E-9</v>
      </c>
      <c r="NU2668" s="1"/>
      <c r="NV2668" s="21">
        <v>-0.39740404274873242</v>
      </c>
      <c r="NW2668">
        <v>-0.20251133553535794</v>
      </c>
      <c r="NX2668" s="22">
        <v>-6.1925213669062153E-2</v>
      </c>
      <c r="NY2668" s="2"/>
      <c r="OA2668" s="7"/>
      <c r="OB2668" s="21">
        <v>-1.0696832398097884E-5</v>
      </c>
      <c r="OC2668">
        <v>-2.9576187200835419E-5</v>
      </c>
      <c r="OD2668" s="22">
        <v>-1.8472438533576696E-6</v>
      </c>
      <c r="OE2668" s="1"/>
      <c r="OU2668" s="1"/>
      <c r="OV2668" s="21">
        <v>0.36486846846270193</v>
      </c>
      <c r="OW2668">
        <v>-0.9023155954865737</v>
      </c>
      <c r="OX2668" s="22">
        <v>-0.5453944674608685</v>
      </c>
      <c r="OY2668" s="2"/>
      <c r="PA2668" s="7"/>
      <c r="PB2668" s="21">
        <v>6.8859672375314383E-9</v>
      </c>
      <c r="PC2668">
        <v>1.8945194363078457E-8</v>
      </c>
      <c r="PD2668" s="22">
        <v>1.1631389138165463E-9</v>
      </c>
      <c r="PE2668" s="1"/>
      <c r="PF2668" s="21">
        <v>-0.39740404274873242</v>
      </c>
      <c r="PG2668">
        <v>-0.20251133553535794</v>
      </c>
      <c r="PH2668" s="22">
        <v>-6.1925213669062153E-2</v>
      </c>
      <c r="PI2668" s="2"/>
      <c r="PK2668" s="7"/>
      <c r="PL2668" s="21">
        <v>-1.0831364249420828E-5</v>
      </c>
      <c r="PM2668">
        <v>-2.9800069306768914E-5</v>
      </c>
      <c r="PN2668" s="22">
        <v>-1.8295732195117334E-6</v>
      </c>
      <c r="PO2668" s="1"/>
      <c r="PP2668" s="29">
        <v>-2.1778035583119049E-9</v>
      </c>
      <c r="PQ2668" s="11">
        <v>-1.3298013931596416E-9</v>
      </c>
      <c r="PR2668" s="30">
        <v>-4.1239552244720293E-10</v>
      </c>
      <c r="PS2668" s="11"/>
      <c r="PT2668" s="29">
        <v>-4.9912230816042061E-10</v>
      </c>
      <c r="PU2668" s="11">
        <v>1.6110912379415534E-10</v>
      </c>
      <c r="PV2668" s="30">
        <v>3.3801318436323758E-10</v>
      </c>
      <c r="PW2668" s="11"/>
      <c r="PX2668" s="29">
        <v>-3.2579599025232271E-5</v>
      </c>
      <c r="PY2668" s="11">
        <v>-8.9540485530050694E-5</v>
      </c>
      <c r="PZ2668" s="30">
        <v>-5.4772818367743167E-6</v>
      </c>
      <c r="QA2668" s="11"/>
      <c r="QB2668" s="11"/>
      <c r="QC2668" s="1"/>
      <c r="RC2668" s="1"/>
      <c r="RD2668" s="21">
        <v>0.30050057270702674</v>
      </c>
      <c r="RE2668">
        <v>-4.4154931516464987E-3</v>
      </c>
      <c r="RF2668" s="22">
        <v>0.2234882251849043</v>
      </c>
      <c r="RG2668" s="2"/>
      <c r="RI2668" s="7"/>
      <c r="RJ2668" s="21">
        <v>5.3023072613930436E-10</v>
      </c>
      <c r="RK2668">
        <v>3.3322745615834587E-10</v>
      </c>
      <c r="RL2668" s="22">
        <v>2.3126028140693131E-10</v>
      </c>
      <c r="RM2668" s="1"/>
      <c r="RN2668" s="21">
        <v>0.5773077416226986</v>
      </c>
      <c r="RO2668">
        <v>2.3898169348536658E-2</v>
      </c>
      <c r="RP2668" s="22">
        <v>0.50480241852665864</v>
      </c>
      <c r="RQ2668" s="2"/>
      <c r="RS2668" s="7"/>
      <c r="RT2668" s="21">
        <v>9.2666145278305262E-8</v>
      </c>
      <c r="RU2668">
        <v>2.5292743248937692E-7</v>
      </c>
      <c r="RV2668" s="22">
        <v>1.5096919257680714E-8</v>
      </c>
      <c r="RW2668" s="1"/>
      <c r="RX2668" s="21">
        <v>0.54115211937712115</v>
      </c>
      <c r="RY2668">
        <v>-0.13138849002304026</v>
      </c>
      <c r="RZ2668" s="22">
        <v>0.59817329413876796</v>
      </c>
      <c r="SA2668" s="2"/>
      <c r="SC2668" s="7"/>
      <c r="SD2668" s="21">
        <v>-9.0482584898644436E-6</v>
      </c>
      <c r="SE2668">
        <v>-2.4696751779934134E-5</v>
      </c>
      <c r="SF2668" s="22">
        <v>-1.4741179471084369E-6</v>
      </c>
      <c r="SG2668" s="1"/>
      <c r="SM2668" s="1"/>
      <c r="SN2668" s="21">
        <v>0.30050057270702674</v>
      </c>
      <c r="SO2668">
        <v>-4.4154931516464987E-3</v>
      </c>
      <c r="SP2668" s="22">
        <v>0.2234882251849043</v>
      </c>
      <c r="SQ2668" s="2"/>
      <c r="SS2668" s="7"/>
      <c r="ST2668" s="21">
        <v>-6.1074621148033393E-11</v>
      </c>
      <c r="SU2668">
        <v>-4.360692835840993E-11</v>
      </c>
      <c r="SV2668" s="22">
        <v>-9.8898483535166985E-11</v>
      </c>
      <c r="SW2668" s="1"/>
      <c r="SX2668" s="21">
        <v>0.5773077416226986</v>
      </c>
      <c r="SY2668">
        <v>2.3898169348536658E-2</v>
      </c>
      <c r="SZ2668" s="22">
        <v>0.50480241852665864</v>
      </c>
      <c r="TA2668" s="2"/>
      <c r="TC2668" s="7"/>
      <c r="TD2668" s="21">
        <v>-7.8119748475644231E-8</v>
      </c>
      <c r="TE2668">
        <v>-2.1599705585820736E-7</v>
      </c>
      <c r="TF2668" s="22">
        <v>-1.3490556814103359E-8</v>
      </c>
      <c r="TG2668" s="1"/>
      <c r="TH2668" s="21">
        <v>0.54115211937712115</v>
      </c>
      <c r="TI2668">
        <v>-0.13138849002304026</v>
      </c>
      <c r="TJ2668" s="22">
        <v>0.59817329413876796</v>
      </c>
      <c r="TK2668" s="2"/>
      <c r="TM2668" s="7"/>
      <c r="TN2668" s="21">
        <v>-8.8502821541883497E-6</v>
      </c>
      <c r="TO2668">
        <v>-2.4470571476751701E-5</v>
      </c>
      <c r="TP2668" s="22">
        <v>-1.5283617337701417E-6</v>
      </c>
      <c r="TQ2668" s="1"/>
      <c r="UG2668" s="1"/>
      <c r="UH2668" s="21">
        <v>0.5773077416226986</v>
      </c>
      <c r="UI2668">
        <v>2.3898169348536658E-2</v>
      </c>
      <c r="UJ2668" s="22">
        <v>0.50480241852665864</v>
      </c>
      <c r="UK2668" s="2"/>
      <c r="UM2668" s="7"/>
      <c r="UN2668" s="21">
        <v>-1.3540959667463002E-8</v>
      </c>
      <c r="UO2668">
        <v>-3.7254913349639868E-8</v>
      </c>
      <c r="UP2668" s="22">
        <v>-2.2872628602997576E-9</v>
      </c>
      <c r="UQ2668" s="1"/>
      <c r="UR2668" s="21">
        <v>0.54115211937712115</v>
      </c>
      <c r="US2668">
        <v>-0.13138849002304026</v>
      </c>
      <c r="UT2668" s="22">
        <v>0.59817329413876796</v>
      </c>
      <c r="UU2668" s="2"/>
      <c r="UW2668" s="7"/>
      <c r="UX2668" s="21">
        <v>-8.9256411366723882E-6</v>
      </c>
      <c r="UY2668">
        <v>-2.4556899607028499E-5</v>
      </c>
      <c r="UZ2668" s="22">
        <v>-1.5076691739455876E-6</v>
      </c>
      <c r="VA2668" s="1"/>
      <c r="VB2668" s="29">
        <v>4.6915610499127095E-10</v>
      </c>
      <c r="VC2668" s="11">
        <v>2.8962052779993595E-10</v>
      </c>
      <c r="VD2668" s="30">
        <v>1.3236179787176432E-10</v>
      </c>
      <c r="VE2668" s="11"/>
      <c r="VF2668" s="29">
        <v>1.0054371351980291E-9</v>
      </c>
      <c r="VG2668" s="11">
        <v>-3.2453671847031523E-10</v>
      </c>
      <c r="VH2668" s="30">
        <v>-6.8090041672240291E-10</v>
      </c>
      <c r="VI2668" s="11"/>
      <c r="VJ2668" s="29">
        <v>-2.682418178072518E-5</v>
      </c>
      <c r="VK2668" s="11">
        <v>-7.3724222863714328E-5</v>
      </c>
      <c r="VL2668" s="30">
        <v>-4.5101488548241662E-6</v>
      </c>
      <c r="VM2668" s="11"/>
      <c r="VN2668" s="11"/>
      <c r="VO2668" s="1"/>
      <c r="VT2668" s="1"/>
    </row>
    <row r="2669" spans="14:592" ht="15" thickBot="1" x14ac:dyDescent="0.35">
      <c r="N2669" s="1"/>
      <c r="AI2669" s="1"/>
      <c r="DX2669" s="1"/>
      <c r="EA2669" s="6">
        <v>0.38092620518424136</v>
      </c>
      <c r="EI2669" s="10">
        <v>2.4055709378919222E-3</v>
      </c>
      <c r="EL2669" s="1"/>
      <c r="ER2669" s="1"/>
      <c r="EU2669" s="6">
        <v>0.37651352957887163</v>
      </c>
      <c r="FC2669" s="10">
        <v>2.7200530248623275E-3</v>
      </c>
      <c r="FF2669" s="1"/>
      <c r="FL2669" s="1"/>
      <c r="FO2669" s="6">
        <v>0.37853338409603254</v>
      </c>
      <c r="FW2669" s="10">
        <v>2.5962856351359571E-3</v>
      </c>
      <c r="FZ2669" s="1"/>
      <c r="JX2669" s="1"/>
      <c r="KG2669" s="1"/>
      <c r="KH2669" s="70">
        <v>9.8932559019718558E-6</v>
      </c>
      <c r="KJ2669" s="66"/>
      <c r="KL2669" s="73">
        <v>1.021498389679885E-5</v>
      </c>
      <c r="KN2669" s="53"/>
      <c r="KP2669" s="76">
        <v>9.3651001333846223E-6</v>
      </c>
      <c r="KR2669" s="63"/>
      <c r="KV2669" s="1"/>
      <c r="KW2669" s="34"/>
      <c r="KY2669" s="35"/>
      <c r="LA2669" s="36"/>
      <c r="LC2669" s="37"/>
      <c r="LQ2669" s="1"/>
      <c r="LR2669" s="23">
        <v>2.6665731131953467E-2</v>
      </c>
      <c r="LS2669" s="24">
        <v>-0.77288804970589509</v>
      </c>
      <c r="LT2669" s="25">
        <v>0.4489781933163397</v>
      </c>
      <c r="LU2669" s="2"/>
      <c r="LW2669" s="7"/>
      <c r="LX2669" s="23">
        <v>2.2045122633299802E-9</v>
      </c>
      <c r="LY2669" s="24">
        <v>1.3854421808560535E-9</v>
      </c>
      <c r="LZ2669" s="25">
        <v>9.6149864813526712E-10</v>
      </c>
      <c r="MA2669" s="1"/>
      <c r="MB2669" s="23">
        <v>-0.18684684126688336</v>
      </c>
      <c r="MC2669" s="24">
        <v>0.40789683477737754</v>
      </c>
      <c r="MD2669" s="25">
        <v>0.7979535852954257</v>
      </c>
      <c r="ME2669" s="2"/>
      <c r="MG2669" s="7"/>
      <c r="MH2669" s="23">
        <v>7.9153499123775725E-8</v>
      </c>
      <c r="MI2669" s="24">
        <v>2.1604536636114703E-7</v>
      </c>
      <c r="MJ2669" s="25">
        <v>1.2895475274661143E-8</v>
      </c>
      <c r="MK2669" s="1"/>
      <c r="ML2669" s="23">
        <v>0.59849665769037286</v>
      </c>
      <c r="MM2669" s="24">
        <v>-0.21890382638545736</v>
      </c>
      <c r="MN2669" s="25">
        <v>-0.88567181176250398</v>
      </c>
      <c r="MO2669" s="2"/>
      <c r="MQ2669" s="7"/>
      <c r="MR2669" s="23">
        <v>-2.0844127372259826E-5</v>
      </c>
      <c r="MS2669" s="24">
        <v>-5.6892963475642689E-5</v>
      </c>
      <c r="MT2669" s="25">
        <v>-3.3958691924729442E-6</v>
      </c>
      <c r="MU2669" s="1"/>
      <c r="NA2669" s="1"/>
      <c r="NB2669" s="23">
        <v>2.6665731131953467E-2</v>
      </c>
      <c r="NC2669" s="24">
        <v>-0.77288804970589509</v>
      </c>
      <c r="ND2669" s="25">
        <v>0.4489781933163397</v>
      </c>
      <c r="NE2669" s="2"/>
      <c r="NG2669" s="7"/>
      <c r="NH2669" s="23">
        <v>-3.8046675164146711E-10</v>
      </c>
      <c r="NI2669" s="24">
        <v>-2.7165107322357299E-10</v>
      </c>
      <c r="NJ2669" s="25">
        <v>-6.1609198822027745E-10</v>
      </c>
      <c r="NK2669" s="1"/>
      <c r="NL2669" s="23">
        <v>-0.18684684126688336</v>
      </c>
      <c r="NM2669" s="24">
        <v>0.40789683477737754</v>
      </c>
      <c r="NN2669" s="25">
        <v>0.7979535852954257</v>
      </c>
      <c r="NO2669" s="2"/>
      <c r="NQ2669" s="7"/>
      <c r="NR2669" s="23">
        <v>-6.648353101076356E-8</v>
      </c>
      <c r="NS2669" s="24">
        <v>-1.8382351763280348E-7</v>
      </c>
      <c r="NT2669" s="25">
        <v>-1.1481089862732202E-8</v>
      </c>
      <c r="NU2669" s="1"/>
      <c r="NV2669" s="23">
        <v>0.59849665769037286</v>
      </c>
      <c r="NW2669" s="24">
        <v>-0.21890382638545736</v>
      </c>
      <c r="NX2669" s="25">
        <v>-0.88567181176250398</v>
      </c>
      <c r="NY2669" s="2"/>
      <c r="OA2669" s="7"/>
      <c r="OB2669" s="23">
        <v>-2.0166293215541866E-5</v>
      </c>
      <c r="OC2669" s="24">
        <v>-5.5758755591595799E-5</v>
      </c>
      <c r="OD2669" s="25">
        <v>-3.4825320058340234E-6</v>
      </c>
      <c r="OE2669" s="1"/>
      <c r="OU2669" s="1"/>
      <c r="OV2669" s="23">
        <v>-0.18684684126688336</v>
      </c>
      <c r="OW2669" s="24">
        <v>0.40789683477737754</v>
      </c>
      <c r="OX2669" s="25">
        <v>0.7979535852954257</v>
      </c>
      <c r="OY2669" s="2"/>
      <c r="PA2669" s="7"/>
      <c r="PB2669" s="23">
        <v>-1.1812233898788263E-8</v>
      </c>
      <c r="PC2669" s="24">
        <v>-3.2498712142422674E-8</v>
      </c>
      <c r="PD2669" s="25">
        <v>-1.9952562120683253E-9</v>
      </c>
      <c r="PE2669" s="1"/>
      <c r="PF2669" s="23">
        <v>0.59849665769037286</v>
      </c>
      <c r="PG2669" s="24">
        <v>-0.21890382638545736</v>
      </c>
      <c r="PH2669" s="25">
        <v>-0.88567181176250398</v>
      </c>
      <c r="PI2669" s="2"/>
      <c r="PK2669" s="7"/>
      <c r="PL2669" s="23">
        <v>-2.0423446621009897E-5</v>
      </c>
      <c r="PM2669" s="24">
        <v>-5.619053249194665E-5</v>
      </c>
      <c r="PN2669" s="25">
        <v>-3.4498139040910891E-6</v>
      </c>
      <c r="PO2669" s="1"/>
      <c r="PP2669" s="31">
        <v>1.824045511688513E-9</v>
      </c>
      <c r="PQ2669" s="32">
        <v>1.1137911076324804E-9</v>
      </c>
      <c r="PR2669" s="33">
        <v>3.4540665991498968E-10</v>
      </c>
      <c r="PS2669" s="11"/>
      <c r="PT2669" s="31">
        <v>8.5773421422390146E-10</v>
      </c>
      <c r="PU2669" s="32">
        <v>-2.768634140791195E-10</v>
      </c>
      <c r="PV2669" s="33">
        <v>-5.808708001393842E-10</v>
      </c>
      <c r="PW2669" s="11"/>
      <c r="PX2669" s="31">
        <v>-6.143386720881159E-5</v>
      </c>
      <c r="PY2669" s="32">
        <v>-1.6884225155918515E-4</v>
      </c>
      <c r="PZ2669" s="33">
        <v>-1.0328215102398057E-5</v>
      </c>
      <c r="QA2669" s="11"/>
      <c r="QB2669" s="11"/>
      <c r="QC2669" s="1"/>
      <c r="RC2669" s="1"/>
      <c r="RD2669" s="23">
        <v>-1.0928276262935037</v>
      </c>
      <c r="RE2669" s="24">
        <v>0.5055339807908803</v>
      </c>
      <c r="RF2669" s="25">
        <v>0.23132376626200465</v>
      </c>
      <c r="RG2669" s="2"/>
      <c r="RI2669" s="7"/>
      <c r="RJ2669" s="23">
        <v>-8.3034526704863369E-10</v>
      </c>
      <c r="RK2669" s="24">
        <v>-5.2183667869719873E-10</v>
      </c>
      <c r="RL2669" s="25">
        <v>-3.6215532343957509E-10</v>
      </c>
      <c r="RM2669" s="1"/>
      <c r="RN2669" s="23">
        <v>-0.64500598329118752</v>
      </c>
      <c r="RO2669" s="24">
        <v>-6.9058995827836311E-2</v>
      </c>
      <c r="RP2669" s="25">
        <v>-0.39290783081250125</v>
      </c>
      <c r="RQ2669" s="2"/>
      <c r="RS2669" s="7"/>
      <c r="RT2669" s="23">
        <v>-1.2543664088164359E-7</v>
      </c>
      <c r="RU2669" s="24">
        <v>-3.4237279885768391E-7</v>
      </c>
      <c r="RV2669" s="25">
        <v>-2.0435800298560751E-8</v>
      </c>
      <c r="RW2669" s="1"/>
      <c r="RX2669" s="23">
        <v>0.28849041277694865</v>
      </c>
      <c r="RY2669" s="24">
        <v>-0.39655510040215375</v>
      </c>
      <c r="RZ2669" s="25">
        <v>-0.37519432416803067</v>
      </c>
      <c r="SA2669" s="2"/>
      <c r="SC2669" s="7"/>
      <c r="SD2669" s="23">
        <v>4.1491711192313286E-5</v>
      </c>
      <c r="SE2669" s="24">
        <v>1.1324947152970073E-4</v>
      </c>
      <c r="SF2669" s="25">
        <v>6.7597180378237996E-6</v>
      </c>
      <c r="SG2669" s="1"/>
      <c r="SM2669" s="1"/>
      <c r="SN2669" s="23">
        <v>-1.0928276262935037</v>
      </c>
      <c r="SO2669" s="24">
        <v>0.5055339807908803</v>
      </c>
      <c r="SP2669" s="25">
        <v>0.23132376626200465</v>
      </c>
      <c r="SQ2669" s="2"/>
      <c r="SS2669" s="7"/>
      <c r="ST2669" s="23">
        <v>9.5643347795382386E-11</v>
      </c>
      <c r="SU2669" s="24">
        <v>6.8288800435825887E-11</v>
      </c>
      <c r="SV2669" s="25">
        <v>1.5487582042077804E-10</v>
      </c>
      <c r="SW2669" s="1"/>
      <c r="SX2669" s="23">
        <v>-0.64500598329118752</v>
      </c>
      <c r="SY2669" s="24">
        <v>-6.9058995827836311E-2</v>
      </c>
      <c r="SZ2669" s="25">
        <v>-0.39290783081250125</v>
      </c>
      <c r="TA2669" s="2"/>
      <c r="TC2669" s="7"/>
      <c r="TD2669" s="23">
        <v>1.0575374576210415E-7</v>
      </c>
      <c r="TE2669" s="24">
        <v>2.9240362618056288E-7</v>
      </c>
      <c r="TF2669" s="25">
        <v>1.8262692127749367E-8</v>
      </c>
      <c r="TG2669" s="1"/>
      <c r="TH2669" s="23">
        <v>0.28849041277694865</v>
      </c>
      <c r="TI2669" s="24">
        <v>-0.39655510040215375</v>
      </c>
      <c r="TJ2669" s="25">
        <v>-0.37519432416803067</v>
      </c>
      <c r="TK2669" s="2"/>
      <c r="TM2669" s="7"/>
      <c r="TN2669" s="23">
        <v>4.0571941994574712E-5</v>
      </c>
      <c r="TO2669" s="24">
        <v>1.1217931691127138E-4</v>
      </c>
      <c r="TP2669" s="25">
        <v>7.0063984999511664E-6</v>
      </c>
      <c r="TQ2669" s="1"/>
      <c r="UG2669" s="1"/>
      <c r="UH2669" s="23">
        <v>-0.64500598329118752</v>
      </c>
      <c r="UI2669" s="24">
        <v>-6.9058995827836311E-2</v>
      </c>
      <c r="UJ2669" s="25">
        <v>-0.39290783081250125</v>
      </c>
      <c r="UK2669" s="2"/>
      <c r="UM2669" s="7"/>
      <c r="UN2669" s="23">
        <v>1.8321860508206628E-8</v>
      </c>
      <c r="UO2669" s="24">
        <v>5.0408489678731383E-8</v>
      </c>
      <c r="UP2669" s="25">
        <v>3.0948257805323945E-9</v>
      </c>
      <c r="UQ2669" s="1"/>
      <c r="UR2669" s="23">
        <v>0.28849041277694865</v>
      </c>
      <c r="US2669" s="24">
        <v>-0.39655510040215375</v>
      </c>
      <c r="UT2669" s="25">
        <v>-0.37519432416803067</v>
      </c>
      <c r="UU2669" s="2"/>
      <c r="UW2669" s="7"/>
      <c r="UX2669" s="23">
        <v>4.0921976579804528E-5</v>
      </c>
      <c r="UY2669" s="24">
        <v>1.1258763994695839E-4</v>
      </c>
      <c r="UZ2669" s="25">
        <v>6.9123104639288769E-6</v>
      </c>
      <c r="VA2669" s="1"/>
      <c r="VB2669" s="31">
        <v>-7.3470191925325136E-10</v>
      </c>
      <c r="VC2669" s="32">
        <v>-4.5354787826137287E-10</v>
      </c>
      <c r="VD2669" s="33">
        <v>-2.0727950301879704E-10</v>
      </c>
      <c r="VE2669" s="11"/>
      <c r="VF2669" s="31">
        <v>-1.3610346113328103E-9</v>
      </c>
      <c r="VG2669" s="32">
        <v>4.3931700161035518E-10</v>
      </c>
      <c r="VH2669" s="33">
        <v>9.2171760972101049E-10</v>
      </c>
      <c r="VI2669" s="11"/>
      <c r="VJ2669" s="31">
        <v>1.2298562976669251E-4</v>
      </c>
      <c r="VK2669" s="32">
        <v>3.380164283879305E-4</v>
      </c>
      <c r="VL2669" s="33">
        <v>2.0678427001703843E-5</v>
      </c>
      <c r="VM2669" s="11"/>
      <c r="VN2669" s="11"/>
      <c r="VO2669" s="1"/>
      <c r="VT2669" s="1"/>
    </row>
    <row r="2670" spans="14:592" ht="15" thickBot="1" x14ac:dyDescent="0.35">
      <c r="N2670" s="1"/>
      <c r="AI2670" s="1"/>
      <c r="DX2670" s="1"/>
      <c r="EA2670" s="2"/>
      <c r="EB2670" s="38" t="s">
        <v>35</v>
      </c>
      <c r="EC2670" s="38" t="s">
        <v>35</v>
      </c>
      <c r="ED2670" s="2"/>
      <c r="EF2670" s="7"/>
      <c r="EG2670" s="40" t="s">
        <v>35</v>
      </c>
      <c r="EH2670" s="40" t="s">
        <v>35</v>
      </c>
      <c r="EI2670" s="7"/>
      <c r="EL2670" s="1"/>
      <c r="ER2670" s="1"/>
      <c r="EU2670" s="2"/>
      <c r="EV2670" s="38" t="s">
        <v>35</v>
      </c>
      <c r="EW2670" s="38" t="s">
        <v>35</v>
      </c>
      <c r="EX2670" s="2"/>
      <c r="EZ2670" s="7"/>
      <c r="FA2670" s="40" t="s">
        <v>35</v>
      </c>
      <c r="FB2670" s="40" t="s">
        <v>35</v>
      </c>
      <c r="FC2670" s="7"/>
      <c r="FF2670" s="1"/>
      <c r="FL2670" s="1"/>
      <c r="FO2670" s="2"/>
      <c r="FP2670" s="38" t="s">
        <v>35</v>
      </c>
      <c r="FQ2670" s="38" t="s">
        <v>35</v>
      </c>
      <c r="FR2670" s="2"/>
      <c r="FT2670" s="7"/>
      <c r="FU2670" s="40" t="s">
        <v>35</v>
      </c>
      <c r="FV2670" s="40" t="s">
        <v>35</v>
      </c>
      <c r="FW2670" s="7"/>
      <c r="FZ2670" s="1"/>
      <c r="JX2670" s="1"/>
      <c r="KG2670" s="1"/>
      <c r="KH2670" s="67"/>
      <c r="KJ2670" s="66"/>
      <c r="KL2670" s="65"/>
      <c r="KN2670" s="53"/>
      <c r="KP2670" s="64"/>
      <c r="KR2670" s="63"/>
      <c r="KV2670" s="1"/>
      <c r="KW2670" s="34"/>
      <c r="KY2670" s="35"/>
      <c r="LA2670" s="36"/>
      <c r="LC2670" s="37"/>
      <c r="LQ2670" s="1"/>
      <c r="LU2670" s="2" t="s">
        <v>191</v>
      </c>
      <c r="LW2670" s="7" t="s">
        <v>192</v>
      </c>
      <c r="MA2670" s="1"/>
      <c r="ME2670" s="2" t="s">
        <v>191</v>
      </c>
      <c r="MG2670" s="7" t="s">
        <v>192</v>
      </c>
      <c r="MK2670" s="1"/>
      <c r="MO2670" s="2" t="s">
        <v>191</v>
      </c>
      <c r="MQ2670" s="7" t="s">
        <v>192</v>
      </c>
      <c r="MU2670" s="1"/>
      <c r="NA2670" s="1"/>
      <c r="NE2670" s="2" t="s">
        <v>193</v>
      </c>
      <c r="NG2670" s="7" t="s">
        <v>50</v>
      </c>
      <c r="NK2670" s="1"/>
      <c r="NO2670" s="2" t="s">
        <v>193</v>
      </c>
      <c r="NQ2670" s="7" t="s">
        <v>50</v>
      </c>
      <c r="NU2670" s="1"/>
      <c r="NY2670" s="2" t="s">
        <v>193</v>
      </c>
      <c r="OA2670" s="7" t="s">
        <v>50</v>
      </c>
      <c r="OE2670" s="1"/>
      <c r="OU2670" s="1"/>
      <c r="OY2670" s="2" t="s">
        <v>194</v>
      </c>
      <c r="PA2670" s="7" t="s">
        <v>51</v>
      </c>
      <c r="PE2670" s="1"/>
      <c r="PI2670" s="2" t="s">
        <v>194</v>
      </c>
      <c r="PK2670" s="7" t="s">
        <v>51</v>
      </c>
      <c r="PO2670" s="1"/>
      <c r="PP2670" s="11"/>
      <c r="PQ2670" s="11"/>
      <c r="PR2670" s="11"/>
      <c r="PS2670" s="11"/>
      <c r="PT2670" s="11"/>
      <c r="PU2670" s="11"/>
      <c r="PV2670" s="11"/>
      <c r="PW2670" s="11"/>
      <c r="PX2670" s="11"/>
      <c r="PY2670" s="11"/>
      <c r="PZ2670" s="11"/>
      <c r="QA2670" s="11"/>
      <c r="QB2670" s="11"/>
      <c r="QC2670" s="1"/>
      <c r="RC2670" s="1"/>
      <c r="RG2670" s="2" t="s">
        <v>191</v>
      </c>
      <c r="RI2670" s="7" t="s">
        <v>192</v>
      </c>
      <c r="RM2670" s="1"/>
      <c r="RQ2670" s="2" t="s">
        <v>191</v>
      </c>
      <c r="RS2670" s="7" t="s">
        <v>192</v>
      </c>
      <c r="RW2670" s="1"/>
      <c r="SA2670" s="2" t="s">
        <v>191</v>
      </c>
      <c r="SC2670" s="7" t="s">
        <v>192</v>
      </c>
      <c r="SG2670" s="1"/>
      <c r="SM2670" s="1"/>
      <c r="SQ2670" s="2" t="s">
        <v>193</v>
      </c>
      <c r="SS2670" s="7" t="s">
        <v>50</v>
      </c>
      <c r="SW2670" s="1"/>
      <c r="TA2670" s="2" t="s">
        <v>193</v>
      </c>
      <c r="TC2670" s="7" t="s">
        <v>50</v>
      </c>
      <c r="TG2670" s="1"/>
      <c r="TK2670" s="2" t="s">
        <v>193</v>
      </c>
      <c r="TM2670" s="7" t="s">
        <v>50</v>
      </c>
      <c r="TQ2670" s="1"/>
      <c r="UG2670" s="1"/>
      <c r="UK2670" s="2" t="s">
        <v>194</v>
      </c>
      <c r="UM2670" s="7" t="s">
        <v>51</v>
      </c>
      <c r="UQ2670" s="1"/>
      <c r="UU2670" s="2" t="s">
        <v>194</v>
      </c>
      <c r="UW2670" s="7" t="s">
        <v>51</v>
      </c>
      <c r="VA2670" s="1"/>
      <c r="VB2670" s="11"/>
      <c r="VC2670" s="11"/>
      <c r="VD2670" s="11"/>
      <c r="VE2670" s="11"/>
      <c r="VF2670" s="11"/>
      <c r="VG2670" s="11"/>
      <c r="VH2670" s="11"/>
      <c r="VI2670" s="11"/>
      <c r="VJ2670" s="11"/>
      <c r="VK2670" s="11"/>
      <c r="VL2670" s="11"/>
      <c r="VM2670" s="11"/>
      <c r="VN2670" s="11"/>
      <c r="VO2670" s="1"/>
      <c r="VT2670" s="1"/>
    </row>
    <row r="2671" spans="14:592" ht="15" thickBot="1" x14ac:dyDescent="0.35">
      <c r="N2671" s="1"/>
      <c r="AI2671" s="1"/>
      <c r="DX2671" s="1"/>
      <c r="EA2671" s="38" t="s">
        <v>26</v>
      </c>
      <c r="ED2671" s="38" t="s">
        <v>48</v>
      </c>
      <c r="EF2671" s="7" t="s">
        <v>49</v>
      </c>
      <c r="EI2671" s="7" t="s">
        <v>50</v>
      </c>
      <c r="EJ2671" s="7" t="s">
        <v>51</v>
      </c>
      <c r="EL2671" s="1"/>
      <c r="ER2671" s="1"/>
      <c r="EU2671" s="38" t="s">
        <v>26</v>
      </c>
      <c r="EX2671" s="38" t="s">
        <v>48</v>
      </c>
      <c r="EZ2671" s="7" t="s">
        <v>49</v>
      </c>
      <c r="FC2671" s="7" t="s">
        <v>50</v>
      </c>
      <c r="FD2671" s="7" t="s">
        <v>51</v>
      </c>
      <c r="FF2671" s="1"/>
      <c r="FL2671" s="1"/>
      <c r="FO2671" s="38" t="s">
        <v>26</v>
      </c>
      <c r="FR2671" s="38" t="s">
        <v>48</v>
      </c>
      <c r="FT2671" s="7" t="s">
        <v>49</v>
      </c>
      <c r="FW2671" s="7" t="s">
        <v>50</v>
      </c>
      <c r="FX2671" s="7" t="s">
        <v>51</v>
      </c>
      <c r="FZ2671" s="1"/>
      <c r="JX2671" s="1"/>
      <c r="KG2671" s="1"/>
      <c r="KH2671" s="67"/>
      <c r="KJ2671" s="66"/>
      <c r="KL2671" s="65"/>
      <c r="KN2671" s="53"/>
      <c r="KP2671" s="64"/>
      <c r="KR2671" s="63"/>
      <c r="KV2671" s="1"/>
      <c r="KW2671" s="34"/>
      <c r="KY2671" s="35"/>
      <c r="LA2671" s="36"/>
      <c r="LC2671" s="37"/>
      <c r="LQ2671" s="1"/>
      <c r="LU2671" s="4">
        <f t="array" ref="LU2671:LU2673">PI2768:PI2770</f>
        <v>-2.19679971479807</v>
      </c>
      <c r="LW2671" s="8">
        <f t="array" ref="LW2671:LW2673">MMULT(TRANSPOSE(LR2666:LT2669),LW2661:LW2664)</f>
        <v>8.4461071677402699E-11</v>
      </c>
      <c r="MA2671" s="1"/>
      <c r="ME2671" s="4">
        <f t="array" ref="ME2671:ME2673">KR2673:KR2675</f>
        <v>-0.88872286256698652</v>
      </c>
      <c r="MG2671" s="8">
        <f t="array" ref="MG2671:MG2673">MMULT(TRANSPOSE(MB2666:MD2669),MG2661:MG2664)</f>
        <v>9.6425989924926076E-8</v>
      </c>
      <c r="MK2671" s="1"/>
      <c r="MO2671" s="4">
        <f t="array" ref="MO2671:MO2673">KR2673:KR2675</f>
        <v>-0.88872286256698652</v>
      </c>
      <c r="MQ2671" s="8">
        <f t="array" ref="MQ2671:MQ2673">MMULT(TRANSPOSE(ML2666:MN2669),MQ2661:MQ2664)</f>
        <v>1.255480785440448E-5</v>
      </c>
      <c r="MU2671" s="1"/>
      <c r="NA2671" s="1"/>
      <c r="NE2671" s="4">
        <f t="array" ref="NE2671:NE2673">QC2768:QC2770</f>
        <v>-1.3606725290943102</v>
      </c>
      <c r="NG2671" s="8">
        <f t="array" ref="NG2671:NG2673">MMULT(TRANSPOSE(NB2666:ND2669),NG2661:NG2664)</f>
        <v>-2.3534119693556543E-11</v>
      </c>
      <c r="NK2671" s="1"/>
      <c r="NO2671" s="4">
        <f t="array" ref="NO2671:NO2673">KN2673:KN2675</f>
        <v>-0.87850465588350923</v>
      </c>
      <c r="NQ2671" s="8">
        <f t="array" ref="NQ2671:NQ2673">MMULT(TRANSPOSE(NL2666:NN2669),NQ2661:NQ2664)</f>
        <v>-8.1914429147049482E-8</v>
      </c>
      <c r="NU2671" s="1"/>
      <c r="NY2671" s="4">
        <f t="array" ref="NY2671:NY2673">NO2671:NO2673</f>
        <v>-0.87850465588350923</v>
      </c>
      <c r="OA2671" s="8">
        <f t="array" ref="OA2671:OA2673">MMULT(TRANSPOSE(NV2666:NX2669),OA2661:OA2664)</f>
        <v>1.2282448404353132E-5</v>
      </c>
      <c r="OE2671" s="1"/>
      <c r="OU2671" s="1"/>
      <c r="OY2671" s="4">
        <f t="array" ref="OY2671:OY2673">KJ2673:KJ2675</f>
        <v>-0.88241489226577607</v>
      </c>
      <c r="PA2671" s="8">
        <f t="array" ref="PA2671:PA2673">MMULT(TRANSPOSE(OV2666:OX2669),PA2661:PA2664)</f>
        <v>-1.4511560777874988E-8</v>
      </c>
      <c r="PE2671" s="1"/>
      <c r="PI2671" s="4">
        <f t="array" ref="PI2671:PI2673">OY2671:OY2673</f>
        <v>-0.88241489226577607</v>
      </c>
      <c r="PK2671" s="8">
        <f t="array" ref="PK2671:PK2673">MMULT(TRANSPOSE(PF2666:PH2669),PK2661:PK2664)</f>
        <v>1.2386025627314594E-5</v>
      </c>
      <c r="PO2671" s="1"/>
      <c r="PP2671" s="11"/>
      <c r="PQ2671" s="11"/>
      <c r="PR2671" s="11"/>
      <c r="PS2671" s="11"/>
      <c r="PT2671" s="11"/>
      <c r="PU2671" s="11"/>
      <c r="PV2671" s="11"/>
      <c r="PW2671" s="11"/>
      <c r="PX2671" s="11"/>
      <c r="PY2671" s="11"/>
      <c r="PZ2671" s="11"/>
      <c r="QA2671" s="11"/>
      <c r="QB2671" s="11"/>
      <c r="QC2671" s="1"/>
      <c r="RC2671" s="1"/>
      <c r="RG2671" s="4">
        <f t="array" ref="RG2671:RG2673">PI2768:PI2770</f>
        <v>-2.19679971479807</v>
      </c>
      <c r="RI2671" s="8">
        <f t="array" ref="RI2671:RI2673">MMULT(TRANSPOSE(RD2666:RF2669),RI2661:RI2664)</f>
        <v>-1.0749128480814696E-9</v>
      </c>
      <c r="RM2671" s="1"/>
      <c r="RQ2671" s="4">
        <f t="array" ref="RQ2671:RQ2673">KR2673:KR2675</f>
        <v>-0.88872286256698652</v>
      </c>
      <c r="RS2671" s="8">
        <f t="array" ref="RS2671:RS2673">MMULT(TRANSPOSE(RN2666:RP2669),RS2661:RS2664)</f>
        <v>-2.3646612785823523E-7</v>
      </c>
      <c r="RW2671" s="1"/>
      <c r="SA2671" s="4">
        <f t="array" ref="SA2671:SA2673">RQ2671:RQ2673</f>
        <v>-0.88872286256698652</v>
      </c>
      <c r="SC2671" s="8">
        <f t="array" ref="SC2671:SC2673">MMULT(TRANSPOSE(RX2666:RZ2669),SC2661:SC2664)</f>
        <v>-7.9251404627613557E-6</v>
      </c>
      <c r="SG2671" s="1"/>
      <c r="SM2671" s="1"/>
      <c r="SQ2671" s="4">
        <f t="array" ref="SQ2671:SQ2673">QC2768:QC2770</f>
        <v>-1.3606725290943102</v>
      </c>
      <c r="SS2671" s="8">
        <f t="array" ref="SS2671:SS2673">MMULT(TRANSPOSE(SN2666:SP2669),SS2661:SS2664)</f>
        <v>1.9989695566578747E-10</v>
      </c>
      <c r="SW2671" s="1"/>
      <c r="TA2671" s="4">
        <f t="array" ref="TA2671:TA2673">KN2673:KN2675</f>
        <v>-0.87850465588350923</v>
      </c>
      <c r="TC2671" s="8">
        <f t="array" ref="TC2671:TC2673">MMULT(TRANSPOSE(SX2666:SZ2669),TC2661:TC2664)</f>
        <v>2.0167182645816371E-7</v>
      </c>
      <c r="TG2671" s="1"/>
      <c r="TK2671" s="4">
        <f t="array" ref="TK2671:TK2673">TA2671:TA2673</f>
        <v>-0.87850465588350923</v>
      </c>
      <c r="TM2671" s="8">
        <f t="array" ref="TM2671:TM2673">MMULT(TRANSPOSE(TH2666:TJ2669),TM2661:TM2664)</f>
        <v>-7.8375568544547048E-6</v>
      </c>
      <c r="TQ2671" s="1"/>
      <c r="UG2671" s="1"/>
      <c r="UK2671" s="4">
        <f t="array" ref="UK2671:UK2673">KJ2673:KJ2675</f>
        <v>-0.88241489226577607</v>
      </c>
      <c r="UM2671" s="8">
        <f t="array" ref="UM2671:UM2673">MMULT(TRANSPOSE(UH2666:UJ2669),UM2661:UM2664)</f>
        <v>3.4794301400069305E-8</v>
      </c>
      <c r="UQ2671" s="1"/>
      <c r="UU2671" s="4">
        <f t="array" ref="UU2671:UU2673">UK2671:UK2673</f>
        <v>-0.88241489226577607</v>
      </c>
      <c r="UW2671" s="8">
        <f t="array" ref="UW2671:UW2673">MMULT(TRANSPOSE(UR2666:UT2669),UW2661:UW2664)</f>
        <v>-7.870923391253374E-6</v>
      </c>
      <c r="VA2671" s="1"/>
      <c r="VB2671" s="11"/>
      <c r="VC2671" s="11"/>
      <c r="VD2671" s="11"/>
      <c r="VE2671" s="11"/>
      <c r="VF2671" s="11"/>
      <c r="VG2671" s="11"/>
      <c r="VH2671" s="11"/>
      <c r="VI2671" s="11"/>
      <c r="VJ2671" s="11"/>
      <c r="VK2671" s="11"/>
      <c r="VL2671" s="11"/>
      <c r="VM2671" s="11"/>
      <c r="VN2671" s="11"/>
      <c r="VO2671" s="1"/>
      <c r="VT2671" s="1"/>
    </row>
    <row r="2672" spans="14:592" ht="15" thickBot="1" x14ac:dyDescent="0.35">
      <c r="N2672" s="1"/>
      <c r="AI2672" s="1"/>
      <c r="DX2672" s="1"/>
      <c r="EA2672" s="38" t="s">
        <v>26</v>
      </c>
      <c r="ED2672" s="3">
        <f>AVERAGE(ED2676:ED2678)</f>
        <v>0.6105012170647206</v>
      </c>
      <c r="EF2672" s="41">
        <f t="array" ref="EF2672">SUM(EI2667:EI2669*-1)</f>
        <v>-9.9248435924608764E-3</v>
      </c>
      <c r="EI2672" s="8">
        <f t="array" ref="EI2672:EI2674">EI2667:EI2669</f>
        <v>2.9743486864952503E-3</v>
      </c>
      <c r="EJ2672" s="8">
        <f t="array" ref="EJ2672:EJ2674">EF2672*(1/3)</f>
        <v>-3.3082811974869588E-3</v>
      </c>
      <c r="EL2672" s="1"/>
      <c r="ER2672" s="1"/>
      <c r="EU2672" s="38" t="s">
        <v>26</v>
      </c>
      <c r="EX2672" s="3">
        <f>AVERAGE(EX2676:EX2678)</f>
        <v>0.61014896868882695</v>
      </c>
      <c r="EZ2672" s="41">
        <f t="array" ref="EZ2672">SUM(FC2667:FC2669*-1)</f>
        <v>-9.7088325822255357E-3</v>
      </c>
      <c r="FC2672" s="8">
        <f t="array" ref="FC2672:FC2674">FC2667:FC2669</f>
        <v>3.0712246779035172E-3</v>
      </c>
      <c r="FD2672" s="8">
        <f t="array" ref="FD2672:FD2674">EZ2672*(1/3)</f>
        <v>-3.2362775274085119E-3</v>
      </c>
      <c r="FF2672" s="1"/>
      <c r="FL2672" s="1"/>
      <c r="FO2672" s="38" t="s">
        <v>26</v>
      </c>
      <c r="FR2672" s="3">
        <f>AVERAGE(FR2676:FR2678)</f>
        <v>0.61030308981395587</v>
      </c>
      <c r="FT2672" s="41">
        <f t="array" ref="FT2672">SUM(FW2667:FW2669*-1)</f>
        <v>-9.7916471584343356E-3</v>
      </c>
      <c r="FW2672" s="8">
        <f t="array" ref="FW2672:FW2674">FW2667:FW2669</f>
        <v>3.037079821818024E-3</v>
      </c>
      <c r="FX2672" s="8">
        <f t="array" ref="FX2672:FX2674">FT2672*(1/3)</f>
        <v>-3.2638823861447785E-3</v>
      </c>
      <c r="FZ2672" s="1"/>
      <c r="JX2672" s="1"/>
      <c r="KG2672" s="1"/>
      <c r="KH2672" s="67"/>
      <c r="KJ2672" s="86" t="s">
        <v>195</v>
      </c>
      <c r="KL2672" s="65"/>
      <c r="KN2672" s="87" t="s">
        <v>195</v>
      </c>
      <c r="KP2672" s="64"/>
      <c r="KR2672" s="88" t="s">
        <v>195</v>
      </c>
      <c r="KV2672" s="1"/>
      <c r="KW2672" s="34"/>
      <c r="KY2672" s="35"/>
      <c r="LA2672" s="36"/>
      <c r="LC2672" s="37"/>
      <c r="LQ2672" s="1"/>
      <c r="LU2672" s="5">
        <v>-1.3805951721840004</v>
      </c>
      <c r="LW2672" s="9">
        <v>2.2643746349406024E-9</v>
      </c>
      <c r="MA2672" s="1"/>
      <c r="ME2672" s="5">
        <v>-2.4257229125975384</v>
      </c>
      <c r="MG2672" s="9">
        <v>-2.1614771838162603E-7</v>
      </c>
      <c r="MK2672" s="1"/>
      <c r="MO2672" s="5">
        <v>-2.4257229125975384</v>
      </c>
      <c r="MQ2672" s="9">
        <v>-8.6904417887053093E-6</v>
      </c>
      <c r="MU2672" s="1"/>
      <c r="NA2672" s="1"/>
      <c r="NE2672" s="5">
        <v>-0.97151236274811692</v>
      </c>
      <c r="NG2672" s="9">
        <v>-6.3094176833808767E-10</v>
      </c>
      <c r="NK2672" s="1"/>
      <c r="NO2672" s="5">
        <v>-2.4290198436535704</v>
      </c>
      <c r="NQ2672" s="9">
        <v>1.8362658086156411E-7</v>
      </c>
      <c r="NU2672" s="1"/>
      <c r="NY2672" s="5">
        <v>-2.4290198436535704</v>
      </c>
      <c r="OA2672" s="9">
        <v>-8.5060268128439216E-6</v>
      </c>
      <c r="OE2672" s="1"/>
      <c r="OU2672" s="1"/>
      <c r="OY2672" s="5">
        <v>-2.4277666544407137</v>
      </c>
      <c r="PA2672" s="9">
        <v>3.252113752005823E-8</v>
      </c>
      <c r="PE2672" s="1"/>
      <c r="PI2672" s="5">
        <v>-2.4277666544407137</v>
      </c>
      <c r="PK2672" s="9">
        <v>-8.5761658922836109E-6</v>
      </c>
      <c r="PO2672" s="1"/>
      <c r="PP2672" s="11"/>
      <c r="PQ2672" s="11"/>
      <c r="PR2672" s="11"/>
      <c r="PS2672" s="11"/>
      <c r="PT2672" s="11"/>
      <c r="PU2672" s="11"/>
      <c r="PV2672" s="11"/>
      <c r="PW2672" s="11"/>
      <c r="PX2672" s="11"/>
      <c r="PY2672" s="11"/>
      <c r="PZ2672" s="11"/>
      <c r="QA2672" s="11"/>
      <c r="QB2672" s="11"/>
      <c r="QC2672" s="1"/>
      <c r="RC2672" s="1"/>
      <c r="RG2672" s="5">
        <v>-1.3805951721840004</v>
      </c>
      <c r="RI2672" s="9">
        <v>5.4057095133476719E-10</v>
      </c>
      <c r="RM2672" s="1"/>
      <c r="RQ2672" s="5">
        <v>-2.4257229125975384</v>
      </c>
      <c r="RS2672" s="9">
        <v>9.889108163376871E-9</v>
      </c>
      <c r="RW2672" s="1"/>
      <c r="SA2672" s="5">
        <v>-2.4257229125975384</v>
      </c>
      <c r="SC2672" s="9">
        <v>4.4759100678381467E-6</v>
      </c>
      <c r="SG2672" s="1"/>
      <c r="SM2672" s="1"/>
      <c r="SQ2672" s="5">
        <v>-0.97151236274811692</v>
      </c>
      <c r="SS2672" s="9">
        <v>-1.0052767181053386E-10</v>
      </c>
      <c r="SW2672" s="1"/>
      <c r="TA2672" s="5">
        <v>-2.4290198436535704</v>
      </c>
      <c r="TC2672" s="9">
        <v>-8.4350844244197294E-9</v>
      </c>
      <c r="TG2672" s="1"/>
      <c r="TK2672" s="5">
        <v>-2.4290198436535704</v>
      </c>
      <c r="TM2672" s="9">
        <v>4.4288894201396455E-6</v>
      </c>
      <c r="TQ2672" s="1"/>
      <c r="UG2672" s="1"/>
      <c r="UK2672" s="5">
        <v>-2.4277666544407137</v>
      </c>
      <c r="UM2672" s="9">
        <v>-1.454023738957247E-9</v>
      </c>
      <c r="UQ2672" s="1"/>
      <c r="UU2672" s="5">
        <v>-2.4277666544407137</v>
      </c>
      <c r="UW2672" s="9">
        <v>4.4468115929459173E-6</v>
      </c>
      <c r="VA2672" s="1"/>
      <c r="VB2672" s="11"/>
      <c r="VC2672" s="11"/>
      <c r="VD2672" s="11"/>
      <c r="VE2672" s="11"/>
      <c r="VF2672" s="11"/>
      <c r="VG2672" s="11"/>
      <c r="VH2672" s="11"/>
      <c r="VI2672" s="11"/>
      <c r="VJ2672" s="11"/>
      <c r="VK2672" s="11"/>
      <c r="VL2672" s="11"/>
      <c r="VM2672" s="11"/>
      <c r="VN2672" s="11"/>
      <c r="VO2672" s="1"/>
      <c r="VT2672" s="1"/>
    </row>
    <row r="2673" spans="14:592" ht="15" thickBot="1" x14ac:dyDescent="0.35">
      <c r="N2673" s="1"/>
      <c r="AI2673" s="1"/>
      <c r="DX2673" s="1"/>
      <c r="EA2673" s="38" t="s">
        <v>26</v>
      </c>
      <c r="ED2673" s="38" t="s">
        <v>26</v>
      </c>
      <c r="EF2673" s="7"/>
      <c r="EI2673" s="9">
        <v>4.5449239680737039E-3</v>
      </c>
      <c r="EJ2673" s="9">
        <v>-3.3082811974869588E-3</v>
      </c>
      <c r="EL2673" s="1"/>
      <c r="ER2673" s="1"/>
      <c r="EU2673" s="38" t="s">
        <v>26</v>
      </c>
      <c r="EX2673" s="38" t="s">
        <v>26</v>
      </c>
      <c r="EZ2673" s="7"/>
      <c r="FC2673" s="9">
        <v>3.917554879459691E-3</v>
      </c>
      <c r="FD2673" s="9">
        <v>-3.2362775274085119E-3</v>
      </c>
      <c r="FF2673" s="1"/>
      <c r="FL2673" s="1"/>
      <c r="FO2673" s="38" t="s">
        <v>26</v>
      </c>
      <c r="FR2673" s="38" t="s">
        <v>26</v>
      </c>
      <c r="FT2673" s="7"/>
      <c r="FW2673" s="9">
        <v>4.1582817014803554E-3</v>
      </c>
      <c r="FX2673" s="9">
        <v>-3.2638823861447785E-3</v>
      </c>
      <c r="FZ2673" s="1"/>
      <c r="JX2673" s="1"/>
      <c r="KG2673" s="1"/>
      <c r="KH2673" s="67"/>
      <c r="KJ2673" s="89">
        <f t="array" ref="KJ2673:KJ2675">KJ1585:KJ1587</f>
        <v>-0.88241489226577607</v>
      </c>
      <c r="KL2673" s="65"/>
      <c r="KN2673" s="83">
        <f t="array" ref="KN2673:KN2675">KN1585:KN1587</f>
        <v>-0.87850465588350923</v>
      </c>
      <c r="KP2673" s="64"/>
      <c r="KR2673" s="92">
        <f t="array" ref="KR2673:KR2675">KR1585:KR1587</f>
        <v>-0.88872286256698652</v>
      </c>
      <c r="KV2673" s="1"/>
      <c r="KW2673" s="34"/>
      <c r="KY2673" s="35"/>
      <c r="LA2673" s="36"/>
      <c r="LC2673" s="37"/>
      <c r="LQ2673" s="1"/>
      <c r="LU2673" s="6">
        <v>-0.95813481790830002</v>
      </c>
      <c r="LW2673" s="10">
        <v>5.1632496229659159E-10</v>
      </c>
      <c r="MA2673" s="1"/>
      <c r="ME2673" s="6">
        <v>-0.1447883394559395</v>
      </c>
      <c r="MG2673" s="10">
        <v>-3.0384924283198547E-7</v>
      </c>
      <c r="MK2673" s="1"/>
      <c r="MO2673" s="6">
        <v>-0.1447883394559395</v>
      </c>
      <c r="MQ2673" s="10">
        <v>-2.4572434579847692E-5</v>
      </c>
      <c r="MU2673" s="1"/>
      <c r="NA2673" s="1"/>
      <c r="NE2673" s="6">
        <v>-2.2033448130479441</v>
      </c>
      <c r="NG2673" s="10">
        <v>-1.4386796274634859E-10</v>
      </c>
      <c r="NK2673" s="1"/>
      <c r="NO2673" s="6">
        <v>-0.15170961508338454</v>
      </c>
      <c r="NQ2673" s="10">
        <v>2.5813651950227178E-7</v>
      </c>
      <c r="NU2673" s="1"/>
      <c r="NY2673" s="6">
        <v>-0.15170961508338454</v>
      </c>
      <c r="OA2673" s="10">
        <v>-2.4047483148519949E-5</v>
      </c>
      <c r="OE2673" s="1"/>
      <c r="OU2673" s="1"/>
      <c r="OY2673" s="6">
        <v>-0.1490525679139747</v>
      </c>
      <c r="PA2673" s="10">
        <v>4.5712723329708562E-8</v>
      </c>
      <c r="PE2673" s="1"/>
      <c r="PI2673" s="6">
        <v>-0.1490525679139747</v>
      </c>
      <c r="PK2673" s="10">
        <v>-2.4247133506719494E-5</v>
      </c>
      <c r="PO2673" s="1"/>
      <c r="PP2673" s="11"/>
      <c r="PQ2673" s="11"/>
      <c r="PR2673" s="11"/>
      <c r="PS2673" s="11"/>
      <c r="PT2673" s="11"/>
      <c r="PU2673" s="11"/>
      <c r="PV2673" s="11"/>
      <c r="PW2673" s="11"/>
      <c r="PX2673" s="11"/>
      <c r="PY2673" s="11"/>
      <c r="PZ2673" s="11"/>
      <c r="QA2673" s="11"/>
      <c r="QB2673" s="11"/>
      <c r="QC2673" s="1"/>
      <c r="RC2673" s="1"/>
      <c r="RG2673" s="6">
        <v>-0.95813481790830002</v>
      </c>
      <c r="RI2673" s="10">
        <v>-3.2583647621404047E-10</v>
      </c>
      <c r="RM2673" s="1"/>
      <c r="RQ2673" s="6">
        <v>-0.1447883394559395</v>
      </c>
      <c r="RS2673" s="10">
        <v>-7.1941056631026364E-8</v>
      </c>
      <c r="RW2673" s="1"/>
      <c r="SA2673" s="6">
        <v>-0.1447883394559395</v>
      </c>
      <c r="SC2673" s="10">
        <v>3.4313325012695327E-5</v>
      </c>
      <c r="SG2673" s="1"/>
      <c r="SM2673" s="1"/>
      <c r="SQ2673" s="6">
        <v>-2.2033448130479441</v>
      </c>
      <c r="SS2673" s="10">
        <v>6.0594455663075243E-11</v>
      </c>
      <c r="SW2673" s="1"/>
      <c r="TA2673" s="6">
        <v>-0.15170961508338454</v>
      </c>
      <c r="TC2673" s="10">
        <v>6.1359992480049E-8</v>
      </c>
      <c r="TG2673" s="1"/>
      <c r="TK2673" s="6">
        <v>-0.15170961508338454</v>
      </c>
      <c r="TM2673" s="10">
        <v>3.3942970533336479E-5</v>
      </c>
      <c r="TQ2673" s="1"/>
      <c r="UG2673" s="1"/>
      <c r="UK2673" s="6">
        <v>-0.1490525679139747</v>
      </c>
      <c r="UM2673" s="10">
        <v>1.0581064150977526E-8</v>
      </c>
      <c r="UQ2673" s="1"/>
      <c r="UU2673" s="6">
        <v>-0.1490525679139747</v>
      </c>
      <c r="UW2673" s="10">
        <v>3.4084095621210664E-5</v>
      </c>
      <c r="VA2673" s="1"/>
      <c r="VB2673" s="11"/>
      <c r="VC2673" s="11"/>
      <c r="VD2673" s="11"/>
      <c r="VE2673" s="11"/>
      <c r="VF2673" s="11"/>
      <c r="VG2673" s="11"/>
      <c r="VH2673" s="11"/>
      <c r="VI2673" s="11"/>
      <c r="VJ2673" s="11"/>
      <c r="VK2673" s="11"/>
      <c r="VL2673" s="11"/>
      <c r="VM2673" s="11"/>
      <c r="VN2673" s="11"/>
      <c r="VO2673" s="1"/>
      <c r="VT2673" s="1"/>
    </row>
    <row r="2674" spans="14:592" ht="15" thickBot="1" x14ac:dyDescent="0.35">
      <c r="N2674" s="1"/>
      <c r="AI2674" s="1"/>
      <c r="DX2674" s="1"/>
      <c r="EA2674" s="38" t="s">
        <v>26</v>
      </c>
      <c r="ED2674" s="38" t="s">
        <v>26</v>
      </c>
      <c r="EF2674" s="7"/>
      <c r="EI2674" s="10">
        <v>2.4055709378919222E-3</v>
      </c>
      <c r="EJ2674" s="10">
        <v>-3.3082811974869588E-3</v>
      </c>
      <c r="EL2674" s="1"/>
      <c r="ER2674" s="1"/>
      <c r="EU2674" s="38" t="s">
        <v>26</v>
      </c>
      <c r="EX2674" s="38" t="s">
        <v>26</v>
      </c>
      <c r="EZ2674" s="7"/>
      <c r="FC2674" s="10">
        <v>2.7200530248623275E-3</v>
      </c>
      <c r="FD2674" s="10">
        <v>-3.2362775274085119E-3</v>
      </c>
      <c r="FF2674" s="1"/>
      <c r="FL2674" s="1"/>
      <c r="FO2674" s="38" t="s">
        <v>26</v>
      </c>
      <c r="FR2674" s="38" t="s">
        <v>26</v>
      </c>
      <c r="FT2674" s="7"/>
      <c r="FW2674" s="10">
        <v>2.5962856351359571E-3</v>
      </c>
      <c r="FX2674" s="10">
        <v>-3.2638823861447785E-3</v>
      </c>
      <c r="FZ2674" s="1"/>
      <c r="JX2674" s="1"/>
      <c r="KG2674" s="1"/>
      <c r="KH2674" s="67"/>
      <c r="KJ2674" s="90">
        <v>-2.4277666544407137</v>
      </c>
      <c r="KL2674" s="65"/>
      <c r="KN2674" s="84">
        <v>-2.4290198436535704</v>
      </c>
      <c r="KP2674" s="64"/>
      <c r="KR2674" s="93">
        <v>-2.4257229125975384</v>
      </c>
      <c r="KV2674" s="1"/>
      <c r="KW2674" s="34"/>
      <c r="KY2674" s="35"/>
      <c r="LA2674" s="36"/>
      <c r="LC2674" s="37"/>
      <c r="LQ2674" s="1"/>
      <c r="LR2674" s="1"/>
      <c r="LS2674" s="1"/>
      <c r="LT2674" s="1"/>
      <c r="LU2674" s="2"/>
      <c r="LV2674" s="1"/>
      <c r="LW2674" s="7"/>
      <c r="LX2674" s="1"/>
      <c r="LY2674" s="1"/>
      <c r="LZ2674" s="1"/>
      <c r="MA2674" s="1"/>
      <c r="MB2674" s="1"/>
      <c r="MC2674" s="1"/>
      <c r="MD2674" s="1"/>
      <c r="ME2674" s="2"/>
      <c r="MF2674" s="1"/>
      <c r="MG2674" s="7"/>
      <c r="MH2674" s="1"/>
      <c r="MI2674" s="1"/>
      <c r="MJ2674" s="1"/>
      <c r="MK2674" s="1"/>
      <c r="ML2674" s="1"/>
      <c r="MM2674" s="1"/>
      <c r="MN2674" s="1"/>
      <c r="MO2674" s="2"/>
      <c r="MP2674" s="1"/>
      <c r="MQ2674" s="7"/>
      <c r="MR2674" s="1"/>
      <c r="MS2674" s="1"/>
      <c r="MT2674" s="1"/>
      <c r="MU2674" s="1"/>
      <c r="MV2674" s="1"/>
      <c r="MW2674" s="1"/>
      <c r="MX2674" s="1"/>
      <c r="MY2674" s="1"/>
      <c r="MZ2674" s="1"/>
      <c r="NA2674" s="1"/>
      <c r="NB2674" s="1"/>
      <c r="NC2674" s="1"/>
      <c r="ND2674" s="1"/>
      <c r="NE2674" s="2"/>
      <c r="NF2674" s="1"/>
      <c r="NG2674" s="7"/>
      <c r="NH2674" s="1"/>
      <c r="NI2674" s="1"/>
      <c r="NJ2674" s="1"/>
      <c r="NK2674" s="1"/>
      <c r="NL2674" s="1"/>
      <c r="NM2674" s="1"/>
      <c r="NN2674" s="1"/>
      <c r="NO2674" s="2"/>
      <c r="NP2674" s="1"/>
      <c r="NQ2674" s="7"/>
      <c r="NR2674" s="1"/>
      <c r="NS2674" s="1"/>
      <c r="NT2674" s="1"/>
      <c r="NU2674" s="1"/>
      <c r="NV2674" s="1"/>
      <c r="NW2674" s="1"/>
      <c r="NX2674" s="1"/>
      <c r="NY2674" s="2"/>
      <c r="NZ2674" s="1"/>
      <c r="OA2674" s="7"/>
      <c r="OB2674" s="1"/>
      <c r="OC2674" s="1"/>
      <c r="OD2674" s="1"/>
      <c r="OE2674" s="1"/>
      <c r="OF2674" s="1"/>
      <c r="OG2674" s="1"/>
      <c r="OH2674" s="1"/>
      <c r="OI2674" s="1"/>
      <c r="OJ2674" s="1"/>
      <c r="OK2674" s="1"/>
      <c r="OL2674" s="1"/>
      <c r="OM2674" s="1"/>
      <c r="ON2674" s="1"/>
      <c r="OO2674" s="1"/>
      <c r="OP2674" s="1"/>
      <c r="OQ2674" s="1"/>
      <c r="OR2674" s="1"/>
      <c r="OS2674" s="1"/>
      <c r="OT2674" s="1"/>
      <c r="OU2674" s="1"/>
      <c r="OV2674" s="1"/>
      <c r="OW2674" s="1"/>
      <c r="OX2674" s="1"/>
      <c r="OY2674" s="2"/>
      <c r="OZ2674" s="1"/>
      <c r="PA2674" s="7"/>
      <c r="PB2674" s="1"/>
      <c r="PC2674" s="1"/>
      <c r="PD2674" s="1"/>
      <c r="PE2674" s="1"/>
      <c r="PF2674" s="1"/>
      <c r="PG2674" s="1"/>
      <c r="PH2674" s="1"/>
      <c r="PI2674" s="2"/>
      <c r="PJ2674" s="1"/>
      <c r="PK2674" s="7"/>
      <c r="PL2674" s="1"/>
      <c r="PM2674" s="1"/>
      <c r="PN2674" s="1"/>
      <c r="PO2674" s="1"/>
      <c r="PP2674" s="1"/>
      <c r="PQ2674" s="1"/>
      <c r="PR2674" s="1"/>
      <c r="PS2674" s="1"/>
      <c r="PT2674" s="1"/>
      <c r="PU2674" s="1"/>
      <c r="PV2674" s="1"/>
      <c r="PW2674" s="1"/>
      <c r="PX2674" s="1"/>
      <c r="PY2674" s="1"/>
      <c r="PZ2674" s="1"/>
      <c r="QA2674" s="1"/>
      <c r="QB2674" s="1"/>
      <c r="QC2674" s="1"/>
      <c r="QD2674" s="1"/>
      <c r="QE2674" s="1"/>
      <c r="QF2674" s="1"/>
      <c r="QG2674" s="1"/>
      <c r="QH2674" s="1"/>
      <c r="QI2674" s="1"/>
      <c r="QJ2674" s="1"/>
      <c r="QK2674" s="1"/>
      <c r="QL2674" s="1"/>
      <c r="QM2674" s="1"/>
      <c r="QN2674" s="1"/>
      <c r="QO2674" s="1"/>
      <c r="QP2674" s="1"/>
      <c r="QQ2674" s="1"/>
      <c r="QR2674" s="1"/>
      <c r="QS2674" s="1"/>
      <c r="QT2674" s="1"/>
      <c r="QU2674" s="1"/>
      <c r="QV2674" s="1"/>
      <c r="QW2674" s="1"/>
      <c r="QX2674" s="1"/>
      <c r="QY2674" s="1"/>
      <c r="QZ2674" s="1"/>
      <c r="RA2674" s="1"/>
      <c r="RB2674" s="1"/>
      <c r="RC2674" s="1"/>
      <c r="RD2674" s="1"/>
      <c r="RE2674" s="1"/>
      <c r="RF2674" s="1"/>
      <c r="RG2674" s="2"/>
      <c r="RH2674" s="1"/>
      <c r="RI2674" s="7"/>
      <c r="RJ2674" s="1"/>
      <c r="RK2674" s="1"/>
      <c r="RL2674" s="1"/>
      <c r="RM2674" s="1"/>
      <c r="RN2674" s="1"/>
      <c r="RO2674" s="1"/>
      <c r="RP2674" s="1"/>
      <c r="RQ2674" s="2"/>
      <c r="RR2674" s="1"/>
      <c r="RS2674" s="7"/>
      <c r="RT2674" s="1"/>
      <c r="RU2674" s="1"/>
      <c r="RV2674" s="1"/>
      <c r="RW2674" s="1"/>
      <c r="RX2674" s="1"/>
      <c r="RY2674" s="1"/>
      <c r="RZ2674" s="1"/>
      <c r="SA2674" s="2"/>
      <c r="SB2674" s="1"/>
      <c r="SC2674" s="7"/>
      <c r="SD2674" s="1"/>
      <c r="SE2674" s="1"/>
      <c r="SF2674" s="1"/>
      <c r="SG2674" s="1"/>
      <c r="SH2674" s="1"/>
      <c r="SI2674" s="1"/>
      <c r="SJ2674" s="1"/>
      <c r="SK2674" s="1"/>
      <c r="SL2674" s="1"/>
      <c r="SM2674" s="1"/>
      <c r="SN2674" s="1"/>
      <c r="SO2674" s="1"/>
      <c r="SP2674" s="1"/>
      <c r="SQ2674" s="2"/>
      <c r="SR2674" s="1"/>
      <c r="SS2674" s="7"/>
      <c r="ST2674" s="1"/>
      <c r="SU2674" s="1"/>
      <c r="SV2674" s="1"/>
      <c r="SW2674" s="1"/>
      <c r="SX2674" s="1"/>
      <c r="SY2674" s="1"/>
      <c r="SZ2674" s="1"/>
      <c r="TA2674" s="2"/>
      <c r="TB2674" s="1"/>
      <c r="TC2674" s="7"/>
      <c r="TD2674" s="1"/>
      <c r="TE2674" s="1"/>
      <c r="TF2674" s="1"/>
      <c r="TG2674" s="1"/>
      <c r="TH2674" s="1"/>
      <c r="TI2674" s="1"/>
      <c r="TJ2674" s="1"/>
      <c r="TK2674" s="2"/>
      <c r="TL2674" s="1"/>
      <c r="TM2674" s="7"/>
      <c r="TN2674" s="1"/>
      <c r="TO2674" s="1"/>
      <c r="TP2674" s="1"/>
      <c r="TQ2674" s="1"/>
      <c r="TR2674" s="1"/>
      <c r="TS2674" s="1"/>
      <c r="TT2674" s="1"/>
      <c r="TU2674" s="1"/>
      <c r="TV2674" s="1"/>
      <c r="TW2674" s="1"/>
      <c r="TX2674" s="1"/>
      <c r="TY2674" s="1"/>
      <c r="TZ2674" s="1"/>
      <c r="UA2674" s="1"/>
      <c r="UB2674" s="1"/>
      <c r="UC2674" s="1"/>
      <c r="UD2674" s="1"/>
      <c r="UE2674" s="1"/>
      <c r="UF2674" s="1"/>
      <c r="UG2674" s="1"/>
      <c r="UH2674" s="1"/>
      <c r="UI2674" s="1"/>
      <c r="UJ2674" s="1"/>
      <c r="UK2674" s="2"/>
      <c r="UL2674" s="1"/>
      <c r="UM2674" s="7"/>
      <c r="UN2674" s="1"/>
      <c r="UO2674" s="1"/>
      <c r="UP2674" s="1"/>
      <c r="UQ2674" s="1"/>
      <c r="UR2674" s="1"/>
      <c r="US2674" s="1"/>
      <c r="UT2674" s="1"/>
      <c r="UU2674" s="2"/>
      <c r="UV2674" s="1"/>
      <c r="UW2674" s="7"/>
      <c r="UX2674" s="1"/>
      <c r="UY2674" s="1"/>
      <c r="UZ2674" s="1"/>
      <c r="VA2674" s="1"/>
      <c r="VB2674" s="1"/>
      <c r="VC2674" s="1"/>
      <c r="VD2674" s="1"/>
      <c r="VE2674" s="1"/>
      <c r="VF2674" s="1"/>
      <c r="VG2674" s="1"/>
      <c r="VH2674" s="1"/>
      <c r="VI2674" s="1"/>
      <c r="VJ2674" s="1"/>
      <c r="VK2674" s="1"/>
      <c r="VL2674" s="1"/>
      <c r="VM2674" s="1"/>
      <c r="VN2674" s="1"/>
      <c r="VO2674" s="1"/>
      <c r="VT2674" s="1"/>
    </row>
    <row r="2675" spans="14:592" ht="15" thickBot="1" x14ac:dyDescent="0.35">
      <c r="N2675" s="1"/>
      <c r="AI2675" s="1"/>
      <c r="DX2675" s="1"/>
      <c r="EA2675" s="2"/>
      <c r="EB2675" s="38" t="s">
        <v>35</v>
      </c>
      <c r="EC2675" s="38" t="s">
        <v>35</v>
      </c>
      <c r="ED2675" s="2" t="s">
        <v>52</v>
      </c>
      <c r="EF2675" s="7" t="s">
        <v>53</v>
      </c>
      <c r="EG2675" s="40" t="s">
        <v>35</v>
      </c>
      <c r="EH2675" s="40" t="s">
        <v>35</v>
      </c>
      <c r="EI2675" s="7"/>
      <c r="EL2675" s="1"/>
      <c r="ER2675" s="1"/>
      <c r="EU2675" s="2"/>
      <c r="EV2675" s="38" t="s">
        <v>35</v>
      </c>
      <c r="EW2675" s="38" t="s">
        <v>35</v>
      </c>
      <c r="EX2675" s="2" t="s">
        <v>54</v>
      </c>
      <c r="EZ2675" s="7" t="s">
        <v>55</v>
      </c>
      <c r="FA2675" s="40" t="s">
        <v>35</v>
      </c>
      <c r="FB2675" s="40" t="s">
        <v>35</v>
      </c>
      <c r="FC2675" s="7"/>
      <c r="FF2675" s="1"/>
      <c r="FL2675" s="1"/>
      <c r="FO2675" s="2"/>
      <c r="FP2675" s="38" t="s">
        <v>35</v>
      </c>
      <c r="FQ2675" s="38" t="s">
        <v>35</v>
      </c>
      <c r="FR2675" s="2" t="s">
        <v>202</v>
      </c>
      <c r="FT2675" s="7" t="s">
        <v>203</v>
      </c>
      <c r="FU2675" s="40" t="s">
        <v>35</v>
      </c>
      <c r="FV2675" s="40" t="s">
        <v>35</v>
      </c>
      <c r="FW2675" s="7"/>
      <c r="FZ2675" s="1"/>
      <c r="JX2675" s="1"/>
      <c r="KG2675" s="1"/>
      <c r="KH2675" s="67"/>
      <c r="KJ2675" s="91">
        <v>-0.1490525679139747</v>
      </c>
      <c r="KL2675" s="65"/>
      <c r="KN2675" s="85">
        <v>-0.15170961508338454</v>
      </c>
      <c r="KP2675" s="64"/>
      <c r="KR2675" s="94">
        <v>-0.1447883394559395</v>
      </c>
      <c r="KV2675" s="1"/>
      <c r="KW2675" s="34"/>
      <c r="KY2675" s="35"/>
      <c r="LA2675" s="36"/>
      <c r="LC2675" s="37"/>
      <c r="LU2675" s="34"/>
      <c r="LW2675" s="35"/>
      <c r="ME2675" s="63"/>
      <c r="MG2675" s="64"/>
      <c r="MO2675" s="63"/>
      <c r="MQ2675" s="64"/>
      <c r="NE2675" s="36"/>
      <c r="NG2675" s="37"/>
      <c r="NO2675" s="53"/>
      <c r="NQ2675" s="65"/>
      <c r="NY2675" s="53"/>
      <c r="OA2675" s="65"/>
      <c r="OY2675" s="66"/>
      <c r="PA2675" s="67"/>
      <c r="PI2675" s="66"/>
      <c r="PK2675" s="67"/>
      <c r="RG2675" s="34"/>
      <c r="RI2675" s="35"/>
      <c r="RQ2675" s="63"/>
      <c r="RS2675" s="64"/>
      <c r="SA2675" s="63"/>
      <c r="SC2675" s="64"/>
      <c r="SQ2675" s="36"/>
      <c r="SS2675" s="37"/>
      <c r="TA2675" s="53"/>
      <c r="TC2675" s="65"/>
      <c r="TK2675" s="53"/>
      <c r="TM2675" s="65"/>
      <c r="UK2675" s="66"/>
      <c r="UM2675" s="67"/>
      <c r="UU2675" s="66"/>
      <c r="UW2675" s="67"/>
      <c r="VT2675" s="1"/>
    </row>
    <row r="2676" spans="14:592" x14ac:dyDescent="0.3">
      <c r="N2676" s="1"/>
      <c r="AI2676" s="1"/>
      <c r="DX2676" s="1"/>
      <c r="ED2676" s="4">
        <f t="array" ref="ED2676:ED2678">ED2681:ED2683</f>
        <v>9.1623672108214649E-2</v>
      </c>
      <c r="EF2676" s="8">
        <f t="array" ref="EF2676:EF2678">EI2672:EI2674+EJ2672:EJ2674</f>
        <v>-3.3393251099170847E-4</v>
      </c>
      <c r="EL2676" s="1"/>
      <c r="ER2676" s="1"/>
      <c r="EX2676" s="4">
        <f t="array" ref="EX2676:EX2678">EX2681:EX2683</f>
        <v>7.7406299180793336E-2</v>
      </c>
      <c r="EZ2676" s="8">
        <f t="array" ref="EZ2676:EZ2678">FC2672:FC2674+FD2672:FD2674</f>
        <v>-1.6505284950499473E-4</v>
      </c>
      <c r="FF2676" s="1"/>
      <c r="FL2676" s="1"/>
      <c r="FR2676" s="4">
        <f t="array" ref="FR2676:FR2678">FR2681:FR2683</f>
        <v>8.2950924738189769E-2</v>
      </c>
      <c r="FT2676" s="8">
        <f t="array" ref="FT2676:FT2678">FW2672:FW2674+FX2672:FX2674</f>
        <v>-2.268025643267545E-4</v>
      </c>
      <c r="FZ2676" s="1"/>
      <c r="JX2676" s="1"/>
      <c r="KG2676" s="1"/>
      <c r="KH2676" s="67"/>
      <c r="KJ2676" s="66"/>
      <c r="KL2676" s="65"/>
      <c r="KN2676" s="53"/>
      <c r="KP2676" s="64"/>
      <c r="KR2676" s="63"/>
      <c r="KV2676" s="1"/>
      <c r="KW2676" s="34"/>
      <c r="KY2676" s="35"/>
      <c r="LA2676" s="36"/>
      <c r="LC2676" s="37"/>
      <c r="LU2676" s="34"/>
      <c r="LW2676" s="35"/>
      <c r="ME2676" s="63"/>
      <c r="MG2676" s="64"/>
      <c r="MO2676" s="63"/>
      <c r="MQ2676" s="64"/>
      <c r="NE2676" s="36"/>
      <c r="NG2676" s="37"/>
      <c r="NO2676" s="53"/>
      <c r="NQ2676" s="65"/>
      <c r="NY2676" s="53"/>
      <c r="OA2676" s="65"/>
      <c r="OY2676" s="66"/>
      <c r="PA2676" s="67"/>
      <c r="PI2676" s="66"/>
      <c r="PK2676" s="67"/>
      <c r="RG2676" s="34"/>
      <c r="RI2676" s="35"/>
      <c r="RQ2676" s="63"/>
      <c r="RS2676" s="64"/>
      <c r="SA2676" s="63"/>
      <c r="SC2676" s="64"/>
      <c r="SQ2676" s="36"/>
      <c r="SS2676" s="37"/>
      <c r="TA2676" s="53"/>
      <c r="TC2676" s="65"/>
      <c r="TK2676" s="53"/>
      <c r="TM2676" s="65"/>
      <c r="UK2676" s="66"/>
      <c r="UM2676" s="67"/>
      <c r="UU2676" s="66"/>
      <c r="UW2676" s="67"/>
      <c r="VT2676" s="1"/>
    </row>
    <row r="2677" spans="14:592" ht="15" thickBot="1" x14ac:dyDescent="0.35">
      <c r="N2677" s="1"/>
      <c r="AI2677" s="1"/>
      <c r="DX2677" s="1"/>
      <c r="DZ2677" t="s">
        <v>56</v>
      </c>
      <c r="ED2677" s="5">
        <v>0.74845255683698531</v>
      </c>
      <c r="EF2677" s="9">
        <v>1.2366427705867451E-3</v>
      </c>
      <c r="EL2677" s="1"/>
      <c r="ER2677" s="1"/>
      <c r="ET2677" t="s">
        <v>56</v>
      </c>
      <c r="EX2677" s="5">
        <v>0.76637810861798905</v>
      </c>
      <c r="EZ2677" s="9">
        <v>6.8127735205117911E-4</v>
      </c>
      <c r="FF2677" s="1"/>
      <c r="FL2677" s="1"/>
      <c r="FN2677" t="s">
        <v>56</v>
      </c>
      <c r="FR2677" s="5">
        <v>0.75912187079368953</v>
      </c>
      <c r="FT2677" s="9">
        <v>8.9439931533557681E-4</v>
      </c>
      <c r="FZ2677" s="1"/>
      <c r="JX2677" s="1"/>
      <c r="KG2677" s="1"/>
      <c r="KH2677" s="67"/>
      <c r="KJ2677" s="66"/>
      <c r="KL2677" s="65"/>
      <c r="KN2677" s="53"/>
      <c r="KP2677" s="64"/>
      <c r="KR2677" s="63"/>
      <c r="KS2677" s="63"/>
      <c r="KT2677" s="63"/>
      <c r="KU2677" s="63"/>
      <c r="KV2677" s="63"/>
      <c r="KW2677" s="34"/>
      <c r="KX2677" s="63"/>
      <c r="KY2677" s="35"/>
      <c r="KZ2677" s="63"/>
      <c r="LA2677" s="36"/>
      <c r="LB2677" s="63"/>
      <c r="LC2677" s="37"/>
      <c r="LD2677" s="63"/>
      <c r="LE2677" s="63"/>
      <c r="LF2677" s="63"/>
      <c r="LG2677" s="63"/>
      <c r="LH2677" s="63"/>
      <c r="LI2677" s="63"/>
      <c r="LJ2677" s="63"/>
      <c r="LK2677" s="63"/>
      <c r="LL2677" s="63"/>
      <c r="LM2677" s="63"/>
      <c r="LN2677" s="63"/>
      <c r="LO2677" s="63"/>
      <c r="LP2677" s="63"/>
      <c r="LQ2677" s="63"/>
      <c r="LR2677" s="63"/>
      <c r="LS2677" s="63"/>
      <c r="LT2677" s="63"/>
      <c r="LU2677" s="34"/>
      <c r="LV2677" s="63"/>
      <c r="LW2677" s="35"/>
      <c r="LX2677" s="63"/>
      <c r="LY2677" s="63"/>
      <c r="LZ2677" s="63"/>
      <c r="MA2677" s="63"/>
      <c r="MB2677" s="63"/>
      <c r="MC2677" s="63"/>
      <c r="MD2677" s="63"/>
      <c r="ME2677" s="63"/>
      <c r="MF2677" s="63"/>
      <c r="MG2677" s="63"/>
      <c r="MH2677" s="63"/>
      <c r="MI2677" s="63"/>
      <c r="MJ2677" s="63"/>
      <c r="MK2677" s="63"/>
      <c r="ML2677" s="63"/>
      <c r="MM2677" s="63"/>
      <c r="MN2677" s="63"/>
      <c r="MO2677" s="63"/>
      <c r="MP2677" s="63"/>
      <c r="MQ2677" s="63"/>
      <c r="MR2677" s="63"/>
      <c r="MS2677" s="63"/>
      <c r="MT2677" s="63"/>
      <c r="MU2677" s="63"/>
      <c r="MV2677" s="63"/>
      <c r="MW2677" s="63"/>
      <c r="MX2677" s="63"/>
      <c r="MY2677" s="63"/>
      <c r="MZ2677" s="63"/>
      <c r="NA2677" s="63"/>
      <c r="NB2677" s="63"/>
      <c r="NC2677" s="63"/>
      <c r="ND2677" s="63"/>
      <c r="NE2677" s="36"/>
      <c r="NF2677" s="63"/>
      <c r="NG2677" s="37"/>
      <c r="NH2677" s="63"/>
      <c r="NI2677" s="63"/>
      <c r="NJ2677" s="63"/>
      <c r="NK2677" s="63"/>
      <c r="NL2677" s="63"/>
      <c r="NM2677" s="63"/>
      <c r="NN2677" s="63"/>
      <c r="NO2677" s="63"/>
      <c r="NP2677" s="63"/>
      <c r="NQ2677" s="63"/>
      <c r="NR2677" s="63"/>
      <c r="NS2677" s="63"/>
      <c r="NT2677" s="63"/>
      <c r="NU2677" s="63"/>
      <c r="NV2677" s="63"/>
      <c r="NW2677" s="63"/>
      <c r="NX2677" s="63"/>
      <c r="NY2677" s="63"/>
      <c r="NZ2677" s="63"/>
      <c r="OA2677" s="63"/>
      <c r="OB2677" s="63"/>
      <c r="OC2677" s="63"/>
      <c r="OD2677" s="63"/>
      <c r="OE2677" s="63"/>
      <c r="OF2677" s="63"/>
      <c r="OG2677" s="63"/>
      <c r="OH2677" s="63"/>
      <c r="OI2677" s="63"/>
      <c r="OJ2677" s="63"/>
      <c r="OK2677" s="63"/>
      <c r="OL2677" s="63"/>
      <c r="OM2677" s="63"/>
      <c r="ON2677" s="63"/>
      <c r="OO2677" s="63"/>
      <c r="OP2677" s="63"/>
      <c r="OQ2677" s="63"/>
      <c r="OR2677" s="63"/>
      <c r="OS2677" s="63"/>
      <c r="OT2677" s="63"/>
      <c r="OU2677" s="63"/>
      <c r="OV2677" s="63"/>
      <c r="OW2677" s="63"/>
      <c r="OX2677" s="63"/>
      <c r="OY2677" s="63"/>
      <c r="OZ2677" s="63"/>
      <c r="PA2677" s="63"/>
      <c r="PB2677" s="63"/>
      <c r="PC2677" s="63"/>
      <c r="PD2677" s="63"/>
      <c r="PE2677" s="63"/>
      <c r="PF2677" s="63"/>
      <c r="PG2677" s="63"/>
      <c r="PH2677" s="63"/>
      <c r="PI2677" s="63"/>
      <c r="PJ2677" s="63"/>
      <c r="PK2677" s="63"/>
      <c r="PL2677" s="63"/>
      <c r="PM2677" s="63"/>
      <c r="PN2677" s="63"/>
      <c r="PO2677" s="63"/>
      <c r="PP2677" s="63"/>
      <c r="PQ2677" s="63"/>
      <c r="PR2677" s="63"/>
      <c r="PS2677" s="63"/>
      <c r="PT2677" s="63"/>
      <c r="PU2677" s="63"/>
      <c r="PV2677" s="63"/>
      <c r="PW2677" s="63"/>
      <c r="PX2677" s="63"/>
      <c r="PY2677" s="63"/>
      <c r="PZ2677" s="63"/>
      <c r="QA2677" s="63"/>
      <c r="QB2677" s="63"/>
      <c r="QC2677" s="63"/>
      <c r="QD2677" s="63"/>
      <c r="QE2677" s="63"/>
      <c r="QF2677" s="63"/>
      <c r="QG2677" s="63"/>
      <c r="QH2677" s="63"/>
      <c r="QI2677" s="63"/>
      <c r="QJ2677" s="63"/>
      <c r="QK2677" s="63"/>
      <c r="QL2677" s="63"/>
      <c r="QM2677" s="63"/>
      <c r="QN2677" s="63"/>
      <c r="QO2677" s="63"/>
      <c r="QP2677" s="63"/>
      <c r="QQ2677" s="63"/>
      <c r="QR2677" s="63"/>
      <c r="QS2677" s="63"/>
      <c r="QT2677" s="63"/>
      <c r="QU2677" s="63"/>
      <c r="QV2677" s="63"/>
      <c r="QW2677" s="63"/>
      <c r="QX2677" s="63"/>
      <c r="QY2677" s="63"/>
      <c r="QZ2677" s="63"/>
      <c r="RA2677" s="63"/>
      <c r="RB2677" s="63"/>
      <c r="RC2677" s="63"/>
      <c r="RD2677" s="63"/>
      <c r="RE2677" s="63"/>
      <c r="RF2677" s="63"/>
      <c r="RG2677" s="34"/>
      <c r="RH2677" s="63"/>
      <c r="RI2677" s="35"/>
      <c r="RJ2677" s="63"/>
      <c r="RK2677" s="63"/>
      <c r="RL2677" s="63"/>
      <c r="RM2677" s="63"/>
      <c r="RN2677" s="63"/>
      <c r="RO2677" s="63"/>
      <c r="RP2677" s="63"/>
      <c r="RQ2677" s="63"/>
      <c r="RR2677" s="63"/>
      <c r="RS2677" s="64"/>
      <c r="RT2677" s="63"/>
      <c r="RU2677" s="63"/>
      <c r="RV2677" s="63"/>
      <c r="RW2677" s="63"/>
      <c r="RX2677" s="63"/>
      <c r="RY2677" s="63"/>
      <c r="RZ2677" s="63"/>
      <c r="SA2677" s="63"/>
      <c r="SC2677" s="64"/>
      <c r="SQ2677" s="36"/>
      <c r="SS2677" s="37"/>
      <c r="TA2677" s="53"/>
      <c r="TC2677" s="65"/>
      <c r="TK2677" s="53"/>
      <c r="TM2677" s="65"/>
      <c r="UK2677" s="66"/>
      <c r="UM2677" s="67"/>
      <c r="UU2677" s="66"/>
      <c r="UW2677" s="67"/>
      <c r="VT2677" s="1"/>
    </row>
    <row r="2678" spans="14:592" ht="15" thickBot="1" x14ac:dyDescent="0.35">
      <c r="N2678" s="1"/>
      <c r="AI2678" s="1"/>
      <c r="DX2678" s="1"/>
      <c r="DZ2678" s="43">
        <v>1E-8</v>
      </c>
      <c r="ED2678" s="6">
        <v>0.99142742224896196</v>
      </c>
      <c r="EF2678" s="10">
        <v>-9.0271025959503658E-4</v>
      </c>
      <c r="EL2678" s="1"/>
      <c r="ER2678" s="1"/>
      <c r="ET2678" s="43">
        <v>1E-8</v>
      </c>
      <c r="EX2678" s="6">
        <v>0.98666249826769858</v>
      </c>
      <c r="EZ2678" s="10">
        <v>-5.1622450254618438E-4</v>
      </c>
      <c r="FF2678" s="1"/>
      <c r="FL2678" s="1"/>
      <c r="FN2678" s="43">
        <v>1E-8</v>
      </c>
      <c r="FR2678" s="6">
        <v>0.98883647390998841</v>
      </c>
      <c r="FT2678" s="10">
        <v>-6.6759675100882144E-4</v>
      </c>
      <c r="FZ2678" s="1"/>
      <c r="JX2678" s="1"/>
      <c r="KG2678" s="1"/>
      <c r="KH2678" s="67"/>
      <c r="KJ2678" s="66"/>
      <c r="KL2678" s="65"/>
      <c r="KN2678" s="53"/>
      <c r="KP2678" s="64"/>
      <c r="KR2678" s="63"/>
      <c r="KS2678" s="63"/>
      <c r="KT2678" s="63"/>
      <c r="KU2678" s="63"/>
      <c r="KV2678" s="63"/>
      <c r="KW2678" s="34"/>
      <c r="KX2678" s="63"/>
      <c r="KY2678" s="35"/>
      <c r="KZ2678" s="63"/>
      <c r="LA2678" s="36"/>
      <c r="LB2678" s="63"/>
      <c r="LC2678" s="37"/>
      <c r="LD2678" s="63"/>
      <c r="LE2678" s="63"/>
      <c r="LF2678" s="63"/>
      <c r="LG2678" s="63"/>
      <c r="LH2678" s="63"/>
      <c r="LI2678" s="63"/>
      <c r="LJ2678" s="63"/>
      <c r="LK2678" s="63"/>
      <c r="LL2678" s="63"/>
      <c r="LM2678" s="63"/>
      <c r="LN2678" s="63"/>
      <c r="LO2678" s="63"/>
      <c r="LP2678" s="63"/>
      <c r="LQ2678" s="63"/>
      <c r="LR2678" s="63"/>
      <c r="LS2678" s="63"/>
      <c r="LT2678" s="63"/>
      <c r="LU2678" s="34"/>
      <c r="LV2678" s="63"/>
      <c r="LW2678" s="35"/>
      <c r="LX2678" s="63"/>
      <c r="LY2678" s="63"/>
      <c r="LZ2678" s="63"/>
      <c r="MA2678" s="63"/>
      <c r="MB2678" s="63"/>
      <c r="MC2678" s="63"/>
      <c r="MD2678" s="63"/>
      <c r="ME2678" s="63"/>
      <c r="MF2678" s="63"/>
      <c r="MG2678" s="63"/>
      <c r="MH2678" s="63"/>
      <c r="MI2678" s="63"/>
      <c r="MJ2678" s="63"/>
      <c r="MK2678" s="63"/>
      <c r="ML2678" s="63"/>
      <c r="MM2678" s="63"/>
      <c r="MN2678" s="63"/>
      <c r="MO2678" s="63"/>
      <c r="MP2678" s="63"/>
      <c r="MQ2678" s="63"/>
      <c r="MR2678" s="63"/>
      <c r="MS2678" s="63"/>
      <c r="MT2678" s="63"/>
      <c r="MU2678" s="63"/>
      <c r="MV2678" s="63"/>
      <c r="MW2678" s="63"/>
      <c r="MX2678" s="63"/>
      <c r="MY2678" s="63"/>
      <c r="MZ2678" s="63"/>
      <c r="NA2678" s="63"/>
      <c r="NB2678" s="63"/>
      <c r="NC2678" s="63"/>
      <c r="ND2678" s="63"/>
      <c r="NE2678" s="36"/>
      <c r="NF2678" s="63"/>
      <c r="NG2678" s="37"/>
      <c r="NH2678" s="63"/>
      <c r="NI2678" s="63"/>
      <c r="NJ2678" s="63"/>
      <c r="NK2678" s="63"/>
      <c r="NL2678" s="63"/>
      <c r="NM2678" s="63"/>
      <c r="NN2678" s="63"/>
      <c r="NO2678" s="63"/>
      <c r="NP2678" s="63"/>
      <c r="NQ2678" s="63"/>
      <c r="NR2678" s="63"/>
      <c r="NS2678" s="63"/>
      <c r="NT2678" s="63"/>
      <c r="NU2678" s="63"/>
      <c r="NV2678" s="63"/>
      <c r="NW2678" s="63"/>
      <c r="NX2678" s="63"/>
      <c r="NY2678" s="63"/>
      <c r="NZ2678" s="63"/>
      <c r="OA2678" s="63"/>
      <c r="OB2678" s="63"/>
      <c r="OC2678" s="63"/>
      <c r="OD2678" s="63"/>
      <c r="OE2678" s="63"/>
      <c r="OF2678" s="63"/>
      <c r="OG2678" s="63"/>
      <c r="OH2678" s="63"/>
      <c r="OI2678" s="63"/>
      <c r="OJ2678" s="63"/>
      <c r="OK2678" s="63"/>
      <c r="OL2678" s="63"/>
      <c r="OM2678" s="63"/>
      <c r="ON2678" s="63"/>
      <c r="OO2678" s="63"/>
      <c r="OP2678" s="63"/>
      <c r="OQ2678" s="63"/>
      <c r="OR2678" s="63"/>
      <c r="OS2678" s="63"/>
      <c r="OT2678" s="63"/>
      <c r="OU2678" s="63"/>
      <c r="OV2678" s="63"/>
      <c r="OW2678" s="63"/>
      <c r="OX2678" s="63"/>
      <c r="OY2678" s="63"/>
      <c r="OZ2678" s="63"/>
      <c r="PA2678" s="63"/>
      <c r="PB2678" s="63"/>
      <c r="PC2678" s="63"/>
      <c r="PD2678" s="63"/>
      <c r="PE2678" s="63"/>
      <c r="PF2678" s="63"/>
      <c r="PG2678" s="63"/>
      <c r="PH2678" s="63"/>
      <c r="PI2678" s="63"/>
      <c r="PJ2678" s="63"/>
      <c r="PK2678" s="63"/>
      <c r="PL2678" s="63"/>
      <c r="PM2678" s="63"/>
      <c r="PN2678" s="63"/>
      <c r="PO2678" s="63"/>
      <c r="PP2678" s="63"/>
      <c r="PQ2678" s="63"/>
      <c r="PR2678" s="63"/>
      <c r="PS2678" s="63"/>
      <c r="PT2678" s="63"/>
      <c r="PU2678" s="63"/>
      <c r="PV2678" s="63"/>
      <c r="PW2678" s="63"/>
      <c r="PX2678" s="63"/>
      <c r="PY2678" s="63"/>
      <c r="PZ2678" s="63"/>
      <c r="QA2678" s="63"/>
      <c r="QB2678" s="63"/>
      <c r="QC2678" s="63"/>
      <c r="QD2678" s="63"/>
      <c r="QE2678" s="63"/>
      <c r="QF2678" s="63"/>
      <c r="QG2678" s="63"/>
      <c r="QH2678" s="63"/>
      <c r="QI2678" s="63"/>
      <c r="QJ2678" s="63"/>
      <c r="QK2678" s="63"/>
      <c r="QL2678" s="63"/>
      <c r="QM2678" s="63"/>
      <c r="QN2678" s="63"/>
      <c r="QO2678" s="63"/>
      <c r="QP2678" s="63"/>
      <c r="QQ2678" s="63"/>
      <c r="QR2678" s="63"/>
      <c r="QS2678" s="63"/>
      <c r="QT2678" s="63"/>
      <c r="QU2678" s="63"/>
      <c r="QV2678" s="63"/>
      <c r="QW2678" s="63"/>
      <c r="QX2678" s="63"/>
      <c r="QY2678" s="63"/>
      <c r="QZ2678" s="63"/>
      <c r="RA2678" s="63"/>
      <c r="RB2678" s="63"/>
      <c r="RC2678" s="63"/>
      <c r="RD2678" s="63"/>
      <c r="RE2678" s="63"/>
      <c r="RF2678" s="63"/>
      <c r="RG2678" s="34"/>
      <c r="RH2678" s="63"/>
      <c r="RI2678" s="35"/>
      <c r="RJ2678" s="63"/>
      <c r="RK2678" s="63"/>
      <c r="RL2678" s="63"/>
      <c r="RM2678" s="63"/>
      <c r="RN2678" s="63"/>
      <c r="RO2678" s="63"/>
      <c r="RP2678" s="63"/>
      <c r="RQ2678" s="63"/>
      <c r="RR2678" s="63"/>
      <c r="RS2678" s="64"/>
      <c r="RT2678" s="63"/>
      <c r="RU2678" s="63"/>
      <c r="RV2678" s="63"/>
      <c r="RW2678" s="63"/>
      <c r="RX2678" s="63"/>
      <c r="RY2678" s="63"/>
      <c r="RZ2678" s="63"/>
      <c r="SA2678" s="63"/>
      <c r="SC2678" s="64"/>
      <c r="SQ2678" s="36"/>
      <c r="SS2678" s="37"/>
      <c r="TA2678" s="53"/>
      <c r="TC2678" s="65"/>
      <c r="TK2678" s="53"/>
      <c r="TM2678" s="65"/>
      <c r="UK2678" s="66"/>
      <c r="UM2678" s="67"/>
      <c r="UU2678" s="66"/>
      <c r="UW2678" s="67"/>
      <c r="VT2678" s="1"/>
    </row>
    <row r="2679" spans="14:592" x14ac:dyDescent="0.3">
      <c r="N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2"/>
      <c r="EE2679" s="1"/>
      <c r="EF2679" s="7"/>
      <c r="EG2679" s="1"/>
      <c r="EH2679" s="1"/>
      <c r="EI2679" s="1"/>
      <c r="EJ2679" s="1"/>
      <c r="EK2679" s="1"/>
      <c r="EL2679" s="1"/>
      <c r="EM2679" s="1"/>
      <c r="EN2679" s="1"/>
      <c r="EO2679" s="1"/>
      <c r="EP2679" s="1"/>
      <c r="EQ2679" s="1"/>
      <c r="ER2679" s="1"/>
      <c r="ES2679" s="1"/>
      <c r="ET2679" s="1"/>
      <c r="EU2679" s="1"/>
      <c r="EV2679" s="1"/>
      <c r="EW2679" s="1"/>
      <c r="EX2679" s="2"/>
      <c r="EY2679" s="1"/>
      <c r="EZ2679" s="7"/>
      <c r="FA2679" s="1"/>
      <c r="FB2679" s="1"/>
      <c r="FC2679" s="1"/>
      <c r="FD2679" s="1"/>
      <c r="FE2679" s="1"/>
      <c r="FF2679" s="1"/>
      <c r="FG2679" s="1"/>
      <c r="FH2679" s="1"/>
      <c r="FI2679" s="1"/>
      <c r="FJ2679" s="1"/>
      <c r="FK2679" s="1"/>
      <c r="FL2679" s="1"/>
      <c r="FM2679" s="1"/>
      <c r="FN2679" s="1"/>
      <c r="FO2679" s="1"/>
      <c r="FP2679" s="1"/>
      <c r="FQ2679" s="1"/>
      <c r="FR2679" s="2"/>
      <c r="FS2679" s="1"/>
      <c r="FT2679" s="7"/>
      <c r="FU2679" s="1"/>
      <c r="FV2679" s="1"/>
      <c r="FW2679" s="1"/>
      <c r="FX2679" s="1"/>
      <c r="FY2679" s="1"/>
      <c r="FZ2679" s="1"/>
      <c r="GA2679" s="1"/>
      <c r="GB2679" s="1"/>
      <c r="GC2679" s="1"/>
      <c r="GD2679" s="1"/>
      <c r="GE2679" s="1"/>
      <c r="GF2679" s="1"/>
      <c r="GG2679" s="1"/>
      <c r="GH2679" s="1"/>
      <c r="GI2679" s="1"/>
      <c r="GJ2679" s="1"/>
      <c r="GK2679" s="1"/>
      <c r="GL2679" s="1"/>
      <c r="GM2679" s="1"/>
      <c r="GN2679" s="1"/>
      <c r="GO2679" s="1"/>
      <c r="GP2679" s="1"/>
      <c r="GQ2679" s="1"/>
      <c r="GR2679" s="1"/>
      <c r="GS2679" s="1"/>
      <c r="GT2679" s="1"/>
      <c r="GU2679" s="1"/>
      <c r="GV2679" s="1"/>
      <c r="GW2679" s="1"/>
      <c r="GX2679" s="1"/>
      <c r="GY2679" s="1"/>
      <c r="GZ2679" s="1"/>
      <c r="HA2679" s="1"/>
      <c r="HB2679" s="1"/>
      <c r="HC2679" s="1"/>
      <c r="HD2679" s="1"/>
      <c r="HE2679" s="1"/>
      <c r="HF2679" s="1"/>
      <c r="HG2679" s="1"/>
      <c r="HH2679" s="1"/>
      <c r="HI2679" s="1"/>
      <c r="HJ2679" s="1"/>
      <c r="HK2679" s="1"/>
      <c r="HL2679" s="1"/>
      <c r="HM2679" s="1"/>
      <c r="HN2679" s="1"/>
      <c r="HO2679" s="1"/>
      <c r="HP2679" s="1"/>
      <c r="HQ2679" s="1"/>
      <c r="HR2679" s="1"/>
      <c r="HS2679" s="1"/>
      <c r="HT2679" s="1"/>
      <c r="HU2679" s="1"/>
      <c r="HV2679" s="1"/>
      <c r="HW2679" s="1"/>
      <c r="HX2679" s="1"/>
      <c r="HY2679" s="1"/>
      <c r="HZ2679" s="1"/>
      <c r="IA2679" s="1"/>
      <c r="IB2679" s="1"/>
      <c r="IC2679" s="1"/>
      <c r="ID2679" s="1"/>
      <c r="IE2679" s="1"/>
      <c r="IF2679" s="1"/>
      <c r="IG2679" s="1"/>
      <c r="IH2679" s="1"/>
      <c r="II2679" s="1"/>
      <c r="IJ2679" s="1"/>
      <c r="IK2679" s="1"/>
      <c r="IL2679" s="1"/>
      <c r="IM2679" s="1"/>
      <c r="IN2679" s="1"/>
      <c r="IO2679" s="1"/>
      <c r="IP2679" s="1"/>
      <c r="IQ2679" s="1"/>
      <c r="IR2679" s="1"/>
      <c r="IS2679" s="1"/>
      <c r="IT2679" s="1"/>
      <c r="IU2679" s="1"/>
      <c r="IV2679" s="1"/>
      <c r="IW2679" s="1"/>
      <c r="IX2679" s="1"/>
      <c r="IY2679" s="1"/>
      <c r="IZ2679" s="1"/>
      <c r="JA2679" s="1"/>
      <c r="JB2679" s="1"/>
      <c r="JC2679" s="1"/>
      <c r="JD2679" s="1"/>
      <c r="JE2679" s="1"/>
      <c r="JF2679" s="1"/>
      <c r="JG2679" s="1"/>
      <c r="JH2679" s="1"/>
      <c r="JI2679" s="1"/>
      <c r="JJ2679" s="1"/>
      <c r="JK2679" s="1"/>
      <c r="JL2679" s="1"/>
      <c r="JM2679" s="1"/>
      <c r="JN2679" s="1"/>
      <c r="JO2679" s="1"/>
      <c r="JP2679" s="1"/>
      <c r="JQ2679" s="1"/>
      <c r="JR2679" s="1"/>
      <c r="JS2679" s="1"/>
      <c r="JT2679" s="1"/>
      <c r="JU2679" s="1"/>
      <c r="JV2679" s="1"/>
      <c r="JW2679" s="1"/>
      <c r="JX2679" s="1"/>
      <c r="KG2679" s="1"/>
      <c r="KH2679" s="67"/>
      <c r="KJ2679" s="66"/>
      <c r="KL2679" s="65"/>
      <c r="KN2679" s="53"/>
      <c r="KP2679" s="64"/>
      <c r="KV2679" s="1"/>
      <c r="KW2679" s="34"/>
      <c r="KY2679" s="35"/>
      <c r="LA2679" s="36"/>
      <c r="LC2679" s="37"/>
      <c r="LU2679" s="34"/>
      <c r="LW2679" s="35"/>
      <c r="MG2679" s="64"/>
      <c r="MQ2679" s="64"/>
      <c r="NE2679" s="36"/>
      <c r="NG2679" s="37"/>
      <c r="NO2679" s="53"/>
      <c r="NQ2679" s="65"/>
      <c r="NY2679" s="53"/>
      <c r="OA2679" s="65"/>
      <c r="OY2679" s="66"/>
      <c r="PA2679" s="67"/>
      <c r="PI2679" s="66"/>
      <c r="PK2679" s="67"/>
      <c r="RG2679" s="34"/>
      <c r="RI2679" s="35"/>
      <c r="RS2679" s="64"/>
      <c r="SC2679" s="64"/>
      <c r="SQ2679" s="36"/>
      <c r="SS2679" s="37"/>
      <c r="TA2679" s="53"/>
      <c r="TC2679" s="65"/>
      <c r="TK2679" s="53"/>
      <c r="TM2679" s="65"/>
      <c r="UK2679" s="66"/>
      <c r="UM2679" s="67"/>
      <c r="UU2679" s="66"/>
      <c r="UW2679" s="67"/>
      <c r="VT2679" s="1"/>
    </row>
    <row r="2680" spans="14:592" ht="15" thickBot="1" x14ac:dyDescent="0.35">
      <c r="N2680" s="1"/>
      <c r="AI2680" s="1"/>
      <c r="AJ2680" s="125" t="s">
        <v>57</v>
      </c>
      <c r="AK2680" s="126"/>
      <c r="AL2680" s="126"/>
      <c r="AM2680" s="126"/>
      <c r="AN2680" s="126"/>
      <c r="AO2680" s="126"/>
      <c r="AP2680" s="126"/>
      <c r="AQ2680" s="126"/>
      <c r="AR2680" s="126"/>
      <c r="AS2680" s="126"/>
      <c r="AT2680" s="126"/>
      <c r="AU2680" s="126"/>
      <c r="AV2680" s="126"/>
      <c r="AW2680" s="126"/>
      <c r="AX2680" s="126"/>
      <c r="AY2680" s="1"/>
      <c r="DX2680" s="1"/>
      <c r="ED2680" s="2" t="s">
        <v>52</v>
      </c>
      <c r="EF2680" s="7" t="s">
        <v>53</v>
      </c>
      <c r="EG2680" s="1"/>
      <c r="ER2680" s="1"/>
      <c r="EX2680" s="2" t="s">
        <v>54</v>
      </c>
      <c r="EZ2680" s="7" t="s">
        <v>55</v>
      </c>
      <c r="FA2680" s="1"/>
      <c r="FL2680" s="1"/>
      <c r="FR2680" s="2" t="s">
        <v>202</v>
      </c>
      <c r="FT2680" s="7" t="s">
        <v>203</v>
      </c>
      <c r="FU2680" s="1"/>
      <c r="JX2680" s="1"/>
      <c r="KG2680" s="1"/>
      <c r="KH2680" s="67"/>
      <c r="KJ2680" s="66"/>
      <c r="KL2680" s="65"/>
      <c r="KN2680" s="53"/>
      <c r="KP2680" s="64"/>
      <c r="KV2680" s="1"/>
      <c r="KW2680" s="34"/>
      <c r="KY2680" s="35"/>
      <c r="LA2680" s="36"/>
      <c r="LC2680" s="37"/>
      <c r="LU2680" s="34"/>
      <c r="LW2680" s="35"/>
      <c r="MG2680" s="64"/>
      <c r="MQ2680" s="64"/>
      <c r="NE2680" s="36"/>
      <c r="NG2680" s="37"/>
      <c r="NO2680" s="53"/>
      <c r="NQ2680" s="65"/>
      <c r="NY2680" s="53"/>
      <c r="OA2680" s="65"/>
      <c r="OY2680" s="66"/>
      <c r="PA2680" s="67"/>
      <c r="PI2680" s="66"/>
      <c r="PK2680" s="67"/>
      <c r="RG2680" s="34"/>
      <c r="RI2680" s="35"/>
      <c r="RS2680" s="64"/>
      <c r="SC2680" s="64"/>
      <c r="SQ2680" s="36"/>
      <c r="SS2680" s="37"/>
      <c r="TA2680" s="53"/>
      <c r="TC2680" s="65"/>
      <c r="TK2680" s="53"/>
      <c r="TM2680" s="65"/>
      <c r="UK2680" s="66"/>
      <c r="UM2680" s="67"/>
      <c r="UU2680" s="66"/>
      <c r="UW2680" s="67"/>
      <c r="VT2680" s="1"/>
    </row>
    <row r="2681" spans="14:592" x14ac:dyDescent="0.3">
      <c r="N2681" s="1"/>
      <c r="AI2681" s="1"/>
      <c r="AJ2681" s="126"/>
      <c r="AK2681" s="126"/>
      <c r="AL2681" s="126"/>
      <c r="AM2681" s="126"/>
      <c r="AN2681" s="126"/>
      <c r="AO2681" s="126"/>
      <c r="AP2681" s="126"/>
      <c r="AQ2681" s="126"/>
      <c r="AR2681" s="126"/>
      <c r="AS2681" s="126"/>
      <c r="AT2681" s="126"/>
      <c r="AU2681" s="126"/>
      <c r="AV2681" s="126"/>
      <c r="AW2681" s="126"/>
      <c r="AX2681" s="126"/>
      <c r="AY2681" s="1"/>
      <c r="DX2681" s="1"/>
      <c r="ED2681" s="4">
        <f t="array" ref="ED2681:ED2683">ED2692:ED2694+EA2685:EA2687</f>
        <v>9.1623672108214649E-2</v>
      </c>
      <c r="EF2681" s="8">
        <f t="array" ref="EF2681:EF2683">EF2676:EF2678</f>
        <v>-3.3393251099170847E-4</v>
      </c>
      <c r="EG2681" s="1"/>
      <c r="ER2681" s="1"/>
      <c r="EX2681" s="4">
        <f t="array" ref="EX2681:EX2683">EX2692:EX2694+EU2685:EU2687</f>
        <v>7.7406299180793336E-2</v>
      </c>
      <c r="EZ2681" s="8">
        <f t="array" ref="EZ2681:EZ2683">EZ2676:EZ2678</f>
        <v>-1.6505284950499473E-4</v>
      </c>
      <c r="FA2681" s="1"/>
      <c r="FL2681" s="1"/>
      <c r="FR2681" s="4">
        <f t="array" ref="FR2681:FR2683">FR2692:FR2694+FO2685:FO2687</f>
        <v>8.2950924738189769E-2</v>
      </c>
      <c r="FT2681" s="8">
        <f t="array" ref="FT2681:FT2683">FT2676:FT2678</f>
        <v>-2.268025643267545E-4</v>
      </c>
      <c r="FU2681" s="1"/>
      <c r="JX2681" s="1"/>
      <c r="KG2681" s="1"/>
      <c r="KH2681" s="67"/>
      <c r="KJ2681" s="66"/>
      <c r="KL2681" s="65"/>
      <c r="KN2681" s="53"/>
      <c r="KP2681" s="64"/>
      <c r="KQ2681" s="64"/>
      <c r="KR2681" s="64"/>
      <c r="KS2681" s="64"/>
      <c r="KT2681" s="64"/>
      <c r="KU2681" s="64"/>
      <c r="KV2681" s="64"/>
      <c r="KW2681" s="34"/>
      <c r="KX2681" s="64"/>
      <c r="KY2681" s="35"/>
      <c r="KZ2681" s="64"/>
      <c r="LA2681" s="36"/>
      <c r="LB2681" s="64"/>
      <c r="LC2681" s="37"/>
      <c r="LD2681" s="64"/>
      <c r="LE2681" s="64"/>
      <c r="LF2681" s="64"/>
      <c r="LG2681" s="64"/>
      <c r="LH2681" s="64"/>
      <c r="LI2681" s="64"/>
      <c r="LJ2681" s="64"/>
      <c r="LK2681" s="64"/>
      <c r="LL2681" s="64"/>
      <c r="LM2681" s="64"/>
      <c r="LN2681" s="64"/>
      <c r="LO2681" s="64"/>
      <c r="LP2681" s="64"/>
      <c r="LQ2681" s="64"/>
      <c r="LR2681" s="64"/>
      <c r="LS2681" s="64"/>
      <c r="LT2681" s="64"/>
      <c r="LU2681" s="34"/>
      <c r="LV2681" s="64"/>
      <c r="LW2681" s="35"/>
      <c r="LX2681" s="64"/>
      <c r="LY2681" s="64"/>
      <c r="LZ2681" s="64"/>
      <c r="MA2681" s="64"/>
      <c r="MB2681" s="64"/>
      <c r="MC2681" s="64"/>
      <c r="MD2681" s="64"/>
      <c r="ME2681" s="64"/>
      <c r="MF2681" s="64"/>
      <c r="MG2681" s="64"/>
      <c r="MH2681" s="64"/>
      <c r="MI2681" s="64"/>
      <c r="MJ2681" s="64"/>
      <c r="MK2681" s="64"/>
      <c r="ML2681" s="64"/>
      <c r="MM2681" s="64"/>
      <c r="MN2681" s="64"/>
      <c r="MO2681" s="64"/>
      <c r="MP2681" s="64"/>
      <c r="MQ2681" s="64"/>
      <c r="MR2681" s="64"/>
      <c r="MS2681" s="64"/>
      <c r="MT2681" s="64"/>
      <c r="MU2681" s="64"/>
      <c r="MV2681" s="64"/>
      <c r="MW2681" s="64"/>
      <c r="MX2681" s="64"/>
      <c r="MY2681" s="64"/>
      <c r="MZ2681" s="64"/>
      <c r="NA2681" s="64"/>
      <c r="NB2681" s="64"/>
      <c r="NC2681" s="64"/>
      <c r="ND2681" s="64"/>
      <c r="NE2681" s="36"/>
      <c r="NF2681" s="64"/>
      <c r="NG2681" s="37"/>
      <c r="NH2681" s="64"/>
      <c r="NI2681" s="64"/>
      <c r="NJ2681" s="64"/>
      <c r="NK2681" s="64"/>
      <c r="NL2681" s="64"/>
      <c r="NM2681" s="64"/>
      <c r="NN2681" s="64"/>
      <c r="NO2681" s="64"/>
      <c r="NP2681" s="64"/>
      <c r="NQ2681" s="64"/>
      <c r="NR2681" s="64"/>
      <c r="NS2681" s="64"/>
      <c r="NT2681" s="64"/>
      <c r="NU2681" s="64"/>
      <c r="NV2681" s="64"/>
      <c r="NW2681" s="64"/>
      <c r="NX2681" s="64"/>
      <c r="NY2681" s="64"/>
      <c r="NZ2681" s="64"/>
      <c r="OA2681" s="64"/>
      <c r="OB2681" s="64"/>
      <c r="OC2681" s="64"/>
      <c r="OD2681" s="64"/>
      <c r="OE2681" s="64"/>
      <c r="OF2681" s="64"/>
      <c r="OG2681" s="64"/>
      <c r="OH2681" s="64"/>
      <c r="OI2681" s="64"/>
      <c r="OJ2681" s="64"/>
      <c r="OK2681" s="64"/>
      <c r="OL2681" s="64"/>
      <c r="OM2681" s="64"/>
      <c r="ON2681" s="64"/>
      <c r="OO2681" s="64"/>
      <c r="OP2681" s="64"/>
      <c r="OQ2681" s="64"/>
      <c r="OR2681" s="64"/>
      <c r="OS2681" s="64"/>
      <c r="OT2681" s="64"/>
      <c r="OU2681" s="64"/>
      <c r="OV2681" s="64"/>
      <c r="OW2681" s="64"/>
      <c r="OX2681" s="64"/>
      <c r="OY2681" s="64"/>
      <c r="OZ2681" s="64"/>
      <c r="PA2681" s="64"/>
      <c r="PB2681" s="64"/>
      <c r="PC2681" s="64"/>
      <c r="PD2681" s="64"/>
      <c r="PE2681" s="64"/>
      <c r="PF2681" s="64"/>
      <c r="PG2681" s="64"/>
      <c r="PH2681" s="64"/>
      <c r="PI2681" s="64"/>
      <c r="PJ2681" s="64"/>
      <c r="PK2681" s="64"/>
      <c r="PL2681" s="64"/>
      <c r="PM2681" s="64"/>
      <c r="PN2681" s="64"/>
      <c r="PO2681" s="64"/>
      <c r="PP2681" s="64"/>
      <c r="PQ2681" s="64"/>
      <c r="PR2681" s="64"/>
      <c r="PS2681" s="64"/>
      <c r="PT2681" s="64"/>
      <c r="PU2681" s="64"/>
      <c r="PV2681" s="64"/>
      <c r="PW2681" s="64"/>
      <c r="PX2681" s="64"/>
      <c r="PY2681" s="64"/>
      <c r="PZ2681" s="64"/>
      <c r="QA2681" s="64"/>
      <c r="QB2681" s="64"/>
      <c r="QC2681" s="64"/>
      <c r="QD2681" s="64"/>
      <c r="QE2681" s="64"/>
      <c r="QF2681" s="64"/>
      <c r="QG2681" s="64"/>
      <c r="QH2681" s="64"/>
      <c r="QI2681" s="64"/>
      <c r="QJ2681" s="64"/>
      <c r="QK2681" s="64"/>
      <c r="QL2681" s="64"/>
      <c r="QM2681" s="64"/>
      <c r="QN2681" s="64"/>
      <c r="QO2681" s="64"/>
      <c r="QP2681" s="64"/>
      <c r="QQ2681" s="64"/>
      <c r="QR2681" s="64"/>
      <c r="QS2681" s="64"/>
      <c r="QT2681" s="64"/>
      <c r="QU2681" s="64"/>
      <c r="QV2681" s="64"/>
      <c r="QW2681" s="64"/>
      <c r="QX2681" s="64"/>
      <c r="QY2681" s="64"/>
      <c r="QZ2681" s="64"/>
      <c r="RA2681" s="64"/>
      <c r="RB2681" s="64"/>
      <c r="RC2681" s="64"/>
      <c r="RD2681" s="64"/>
      <c r="RE2681" s="64"/>
      <c r="RF2681" s="64"/>
      <c r="RG2681" s="34"/>
      <c r="RH2681" s="64"/>
      <c r="RI2681" s="35"/>
      <c r="RJ2681" s="64"/>
      <c r="RK2681" s="64"/>
      <c r="RL2681" s="64"/>
      <c r="RM2681" s="64"/>
      <c r="RN2681" s="64"/>
      <c r="RO2681" s="64"/>
      <c r="RP2681" s="64"/>
      <c r="RQ2681" s="64"/>
      <c r="RR2681" s="64"/>
      <c r="RS2681" s="64"/>
      <c r="RT2681" s="64"/>
      <c r="RU2681" s="64"/>
      <c r="RV2681" s="64"/>
      <c r="RW2681" s="64"/>
      <c r="RX2681" s="64"/>
      <c r="RY2681" s="64"/>
      <c r="RZ2681" s="64"/>
      <c r="SA2681" s="64"/>
      <c r="SB2681" s="64"/>
      <c r="SC2681" s="64"/>
      <c r="SQ2681" s="36"/>
      <c r="SS2681" s="37"/>
      <c r="TA2681" s="53"/>
      <c r="TC2681" s="65"/>
      <c r="TK2681" s="53"/>
      <c r="TM2681" s="65"/>
      <c r="UK2681" s="66"/>
      <c r="UM2681" s="67"/>
      <c r="UU2681" s="66"/>
      <c r="UW2681" s="67"/>
      <c r="VT2681" s="1"/>
    </row>
    <row r="2682" spans="14:592" x14ac:dyDescent="0.3">
      <c r="N2682" s="1"/>
      <c r="AI2682" s="1"/>
      <c r="AJ2682" s="126"/>
      <c r="AK2682" s="126"/>
      <c r="AL2682" s="126"/>
      <c r="AM2682" s="126"/>
      <c r="AN2682" s="126"/>
      <c r="AO2682" s="126"/>
      <c r="AP2682" s="126"/>
      <c r="AQ2682" s="126"/>
      <c r="AR2682" s="126"/>
      <c r="AS2682" s="126"/>
      <c r="AT2682" s="126"/>
      <c r="AU2682" s="126"/>
      <c r="AV2682" s="126"/>
      <c r="AW2682" s="126"/>
      <c r="AX2682" s="126"/>
      <c r="AY2682" s="1"/>
      <c r="DX2682" s="1"/>
      <c r="ED2682" s="5">
        <v>0.74845255683698531</v>
      </c>
      <c r="EF2682" s="9">
        <v>1.2366427705867451E-3</v>
      </c>
      <c r="EG2682" s="1"/>
      <c r="ER2682" s="1"/>
      <c r="EX2682" s="5">
        <v>0.76637810861798905</v>
      </c>
      <c r="EZ2682" s="9">
        <v>6.8127735205117911E-4</v>
      </c>
      <c r="FA2682" s="1"/>
      <c r="FL2682" s="1"/>
      <c r="FR2682" s="5">
        <v>0.75912187079368953</v>
      </c>
      <c r="FT2682" s="9">
        <v>8.9439931533557681E-4</v>
      </c>
      <c r="FU2682" s="1"/>
      <c r="JX2682" s="1"/>
      <c r="KG2682" s="1"/>
      <c r="KH2682" s="67"/>
      <c r="KJ2682" s="66"/>
      <c r="KL2682" s="65"/>
      <c r="KN2682" s="53"/>
      <c r="KP2682" s="64"/>
      <c r="KQ2682" s="64"/>
      <c r="KR2682" s="64"/>
      <c r="KS2682" s="64"/>
      <c r="KT2682" s="64"/>
      <c r="KU2682" s="64"/>
      <c r="KV2682" s="64"/>
      <c r="KW2682" s="34"/>
      <c r="KX2682" s="64"/>
      <c r="KY2682" s="35"/>
      <c r="KZ2682" s="64"/>
      <c r="LA2682" s="36"/>
      <c r="LB2682" s="64"/>
      <c r="LC2682" s="37"/>
      <c r="LD2682" s="64"/>
      <c r="LE2682" s="64"/>
      <c r="LF2682" s="64"/>
      <c r="LG2682" s="64"/>
      <c r="LH2682" s="64"/>
      <c r="LI2682" s="64"/>
      <c r="LJ2682" s="64"/>
      <c r="LK2682" s="64"/>
      <c r="LL2682" s="64"/>
      <c r="LM2682" s="64"/>
      <c r="LN2682" s="64"/>
      <c r="LO2682" s="64"/>
      <c r="LP2682" s="64"/>
      <c r="LQ2682" s="64"/>
      <c r="LR2682" s="64"/>
      <c r="LS2682" s="64"/>
      <c r="LT2682" s="64"/>
      <c r="LU2682" s="34"/>
      <c r="LV2682" s="64"/>
      <c r="LW2682" s="35"/>
      <c r="LX2682" s="64"/>
      <c r="LY2682" s="64"/>
      <c r="LZ2682" s="64"/>
      <c r="MA2682" s="64"/>
      <c r="MB2682" s="64"/>
      <c r="MC2682" s="64"/>
      <c r="MD2682" s="64"/>
      <c r="ME2682" s="64"/>
      <c r="MF2682" s="64"/>
      <c r="MG2682" s="64"/>
      <c r="MH2682" s="64"/>
      <c r="MI2682" s="64"/>
      <c r="MJ2682" s="64"/>
      <c r="MK2682" s="64"/>
      <c r="ML2682" s="64"/>
      <c r="MM2682" s="64"/>
      <c r="MN2682" s="64"/>
      <c r="MO2682" s="64"/>
      <c r="MP2682" s="64"/>
      <c r="MQ2682" s="64"/>
      <c r="MR2682" s="64"/>
      <c r="MS2682" s="64"/>
      <c r="MT2682" s="64"/>
      <c r="MU2682" s="64"/>
      <c r="MV2682" s="64"/>
      <c r="MW2682" s="64"/>
      <c r="MX2682" s="64"/>
      <c r="MY2682" s="64"/>
      <c r="MZ2682" s="64"/>
      <c r="NA2682" s="64"/>
      <c r="NB2682" s="64"/>
      <c r="NC2682" s="64"/>
      <c r="ND2682" s="64"/>
      <c r="NE2682" s="36"/>
      <c r="NF2682" s="64"/>
      <c r="NG2682" s="37"/>
      <c r="NH2682" s="64"/>
      <c r="NI2682" s="64"/>
      <c r="NJ2682" s="64"/>
      <c r="NK2682" s="64"/>
      <c r="NL2682" s="64"/>
      <c r="NM2682" s="64"/>
      <c r="NN2682" s="64"/>
      <c r="NO2682" s="64"/>
      <c r="NP2682" s="64"/>
      <c r="NQ2682" s="64"/>
      <c r="NR2682" s="64"/>
      <c r="NS2682" s="64"/>
      <c r="NT2682" s="64"/>
      <c r="NU2682" s="64"/>
      <c r="NV2682" s="64"/>
      <c r="NW2682" s="64"/>
      <c r="NX2682" s="64"/>
      <c r="NY2682" s="64"/>
      <c r="NZ2682" s="64"/>
      <c r="OA2682" s="64"/>
      <c r="OB2682" s="64"/>
      <c r="OC2682" s="64"/>
      <c r="OD2682" s="64"/>
      <c r="OE2682" s="64"/>
      <c r="OF2682" s="64"/>
      <c r="OG2682" s="64"/>
      <c r="OH2682" s="64"/>
      <c r="OI2682" s="64"/>
      <c r="OJ2682" s="64"/>
      <c r="OK2682" s="64"/>
      <c r="OL2682" s="64"/>
      <c r="OM2682" s="64"/>
      <c r="ON2682" s="64"/>
      <c r="OO2682" s="64"/>
      <c r="OP2682" s="64"/>
      <c r="OQ2682" s="64"/>
      <c r="OR2682" s="64"/>
      <c r="OS2682" s="64"/>
      <c r="OT2682" s="64"/>
      <c r="OU2682" s="64"/>
      <c r="OV2682" s="64"/>
      <c r="OW2682" s="64"/>
      <c r="OX2682" s="64"/>
      <c r="OY2682" s="64"/>
      <c r="OZ2682" s="64"/>
      <c r="PA2682" s="64"/>
      <c r="PB2682" s="64"/>
      <c r="PC2682" s="64"/>
      <c r="PD2682" s="64"/>
      <c r="PE2682" s="64"/>
      <c r="PF2682" s="64"/>
      <c r="PG2682" s="64"/>
      <c r="PH2682" s="64"/>
      <c r="PI2682" s="64"/>
      <c r="PJ2682" s="64"/>
      <c r="PK2682" s="64"/>
      <c r="PL2682" s="64"/>
      <c r="PM2682" s="64"/>
      <c r="PN2682" s="64"/>
      <c r="PO2682" s="64"/>
      <c r="PP2682" s="64"/>
      <c r="PQ2682" s="64"/>
      <c r="PR2682" s="64"/>
      <c r="PS2682" s="64"/>
      <c r="PT2682" s="64"/>
      <c r="PU2682" s="64"/>
      <c r="PV2682" s="64"/>
      <c r="PW2682" s="64"/>
      <c r="PX2682" s="64"/>
      <c r="PY2682" s="64"/>
      <c r="PZ2682" s="64"/>
      <c r="QA2682" s="64"/>
      <c r="QB2682" s="64"/>
      <c r="QC2682" s="64"/>
      <c r="QD2682" s="64"/>
      <c r="QE2682" s="64"/>
      <c r="QF2682" s="64"/>
      <c r="QG2682" s="64"/>
      <c r="QH2682" s="64"/>
      <c r="QI2682" s="64"/>
      <c r="QJ2682" s="64"/>
      <c r="QK2682" s="64"/>
      <c r="QL2682" s="64"/>
      <c r="QM2682" s="64"/>
      <c r="QN2682" s="64"/>
      <c r="QO2682" s="64"/>
      <c r="QP2682" s="64"/>
      <c r="QQ2682" s="64"/>
      <c r="QR2682" s="64"/>
      <c r="QS2682" s="64"/>
      <c r="QT2682" s="64"/>
      <c r="QU2682" s="64"/>
      <c r="QV2682" s="64"/>
      <c r="QW2682" s="64"/>
      <c r="QX2682" s="64"/>
      <c r="QY2682" s="64"/>
      <c r="QZ2682" s="64"/>
      <c r="RA2682" s="64"/>
      <c r="RB2682" s="64"/>
      <c r="RC2682" s="64"/>
      <c r="RD2682" s="64"/>
      <c r="RE2682" s="64"/>
      <c r="RF2682" s="64"/>
      <c r="RG2682" s="34"/>
      <c r="RH2682" s="64"/>
      <c r="RI2682" s="35"/>
      <c r="RJ2682" s="64"/>
      <c r="RK2682" s="64"/>
      <c r="RL2682" s="64"/>
      <c r="RM2682" s="64"/>
      <c r="RN2682" s="64"/>
      <c r="RO2682" s="64"/>
      <c r="RP2682" s="64"/>
      <c r="RQ2682" s="64"/>
      <c r="RR2682" s="64"/>
      <c r="RS2682" s="64"/>
      <c r="RT2682" s="64"/>
      <c r="RU2682" s="64"/>
      <c r="RV2682" s="64"/>
      <c r="RW2682" s="64"/>
      <c r="RX2682" s="64"/>
      <c r="RY2682" s="64"/>
      <c r="RZ2682" s="64"/>
      <c r="SA2682" s="64"/>
      <c r="SB2682" s="64"/>
      <c r="SC2682" s="64"/>
      <c r="SQ2682" s="36"/>
      <c r="SS2682" s="37"/>
      <c r="TA2682" s="53"/>
      <c r="TC2682" s="65"/>
      <c r="TK2682" s="53"/>
      <c r="TM2682" s="65"/>
      <c r="UK2682" s="66"/>
      <c r="UM2682" s="67"/>
      <c r="UU2682" s="66"/>
      <c r="UW2682" s="67"/>
      <c r="VT2682" s="1"/>
    </row>
    <row r="2683" spans="14:592" ht="15" thickBot="1" x14ac:dyDescent="0.35">
      <c r="N2683" s="1"/>
      <c r="AI2683" s="1"/>
      <c r="AJ2683" s="126"/>
      <c r="AK2683" s="126"/>
      <c r="AL2683" s="126"/>
      <c r="AM2683" s="126"/>
      <c r="AN2683" s="126"/>
      <c r="AO2683" s="126"/>
      <c r="AP2683" s="126"/>
      <c r="AQ2683" s="126"/>
      <c r="AR2683" s="126"/>
      <c r="AS2683" s="126"/>
      <c r="AT2683" s="126"/>
      <c r="AU2683" s="126"/>
      <c r="AV2683" s="126"/>
      <c r="AW2683" s="126"/>
      <c r="AX2683" s="126"/>
      <c r="AY2683" s="1"/>
      <c r="DX2683" s="1"/>
      <c r="ED2683" s="6">
        <v>0.99142742224896196</v>
      </c>
      <c r="EF2683" s="10">
        <v>-9.0271025959503658E-4</v>
      </c>
      <c r="EG2683" s="1"/>
      <c r="ER2683" s="1"/>
      <c r="EX2683" s="6">
        <v>0.98666249826769858</v>
      </c>
      <c r="EZ2683" s="10">
        <v>-5.1622450254618438E-4</v>
      </c>
      <c r="FA2683" s="1"/>
      <c r="FL2683" s="1"/>
      <c r="FR2683" s="6">
        <v>0.98883647390998841</v>
      </c>
      <c r="FT2683" s="10">
        <v>-6.6759675100882144E-4</v>
      </c>
      <c r="FU2683" s="1"/>
      <c r="JX2683" s="1"/>
      <c r="KG2683" s="1"/>
      <c r="KH2683" s="67"/>
      <c r="KJ2683" s="66"/>
      <c r="KL2683" s="65"/>
      <c r="KN2683" s="53"/>
      <c r="KV2683" s="1"/>
      <c r="KW2683" s="34"/>
      <c r="KY2683" s="35"/>
      <c r="LA2683" s="36"/>
      <c r="LC2683" s="37"/>
      <c r="LU2683" s="34"/>
      <c r="LW2683" s="35"/>
      <c r="NE2683" s="36"/>
      <c r="NG2683" s="37"/>
      <c r="NO2683" s="53"/>
      <c r="NQ2683" s="65"/>
      <c r="NY2683" s="53"/>
      <c r="OA2683" s="65"/>
      <c r="OY2683" s="66"/>
      <c r="PA2683" s="67"/>
      <c r="PI2683" s="66"/>
      <c r="PK2683" s="67"/>
      <c r="RG2683" s="34"/>
      <c r="RI2683" s="35"/>
      <c r="SQ2683" s="36"/>
      <c r="SS2683" s="37"/>
      <c r="TA2683" s="53"/>
      <c r="TC2683" s="65"/>
      <c r="TK2683" s="53"/>
      <c r="TM2683" s="65"/>
      <c r="UK2683" s="66"/>
      <c r="UM2683" s="67"/>
      <c r="UU2683" s="66"/>
      <c r="UW2683" s="67"/>
      <c r="VT2683" s="1"/>
    </row>
    <row r="2684" spans="14:592" ht="15" thickBot="1" x14ac:dyDescent="0.35">
      <c r="N2684" s="1"/>
      <c r="AI2684" s="1"/>
      <c r="AJ2684" s="126"/>
      <c r="AK2684" s="126"/>
      <c r="AL2684" s="126"/>
      <c r="AM2684" s="126"/>
      <c r="AN2684" s="126"/>
      <c r="AO2684" s="126"/>
      <c r="AP2684" s="126"/>
      <c r="AQ2684" s="126"/>
      <c r="AR2684" s="126"/>
      <c r="AS2684" s="126"/>
      <c r="AT2684" s="126"/>
      <c r="AU2684" s="126"/>
      <c r="AV2684" s="126"/>
      <c r="AW2684" s="126"/>
      <c r="AX2684" s="126"/>
      <c r="AY2684" s="1"/>
      <c r="DT2684" s="34"/>
      <c r="DU2684" s="34"/>
      <c r="DV2684" s="34"/>
      <c r="DW2684" s="34"/>
      <c r="DX2684" s="2"/>
      <c r="DY2684" s="2"/>
      <c r="DZ2684" s="2"/>
      <c r="EA2684" s="2" t="s">
        <v>18</v>
      </c>
      <c r="EB2684" s="2"/>
      <c r="EC2684" s="2"/>
      <c r="ED2684" s="2"/>
      <c r="EF2684" s="7"/>
      <c r="EG2684" s="1"/>
      <c r="EN2684" s="36"/>
      <c r="EO2684" s="36"/>
      <c r="EP2684" s="36"/>
      <c r="EQ2684" s="36"/>
      <c r="ER2684" s="2"/>
      <c r="ES2684" s="2"/>
      <c r="ET2684" s="2"/>
      <c r="EU2684" s="2" t="s">
        <v>20</v>
      </c>
      <c r="EV2684" s="2"/>
      <c r="EW2684" s="2"/>
      <c r="EX2684" s="2"/>
      <c r="EZ2684" s="7"/>
      <c r="FA2684" s="1"/>
      <c r="FH2684" s="52"/>
      <c r="FI2684" s="52"/>
      <c r="FJ2684" s="52"/>
      <c r="FK2684" s="52"/>
      <c r="FL2684" s="2"/>
      <c r="FM2684" s="2"/>
      <c r="FN2684" s="2"/>
      <c r="FO2684" s="2" t="s">
        <v>200</v>
      </c>
      <c r="FP2684" s="2"/>
      <c r="FQ2684" s="2"/>
      <c r="FR2684" s="2"/>
      <c r="FT2684" s="7"/>
      <c r="FU2684" s="1"/>
      <c r="JX2684" s="1"/>
      <c r="KG2684" s="1"/>
      <c r="KH2684" s="67"/>
      <c r="KJ2684" s="66"/>
      <c r="KL2684" s="65"/>
      <c r="KN2684" s="53"/>
      <c r="KV2684" s="1"/>
      <c r="KW2684" s="34"/>
      <c r="KY2684" s="35"/>
      <c r="LA2684" s="36"/>
      <c r="LC2684" s="37"/>
      <c r="LU2684" s="34"/>
      <c r="LW2684" s="35"/>
      <c r="NE2684" s="36"/>
      <c r="NG2684" s="37"/>
      <c r="NO2684" s="53"/>
      <c r="NQ2684" s="65"/>
      <c r="NY2684" s="53"/>
      <c r="OA2684" s="65"/>
      <c r="OY2684" s="66"/>
      <c r="PA2684" s="67"/>
      <c r="PI2684" s="66"/>
      <c r="PK2684" s="67"/>
      <c r="RG2684" s="34"/>
      <c r="RI2684" s="35"/>
      <c r="SQ2684" s="36"/>
      <c r="SS2684" s="37"/>
      <c r="TA2684" s="53"/>
      <c r="TC2684" s="65"/>
      <c r="TK2684" s="53"/>
      <c r="TM2684" s="65"/>
      <c r="UK2684" s="66"/>
      <c r="UM2684" s="67"/>
      <c r="UU2684" s="66"/>
      <c r="UW2684" s="67"/>
      <c r="VT2684" s="1"/>
    </row>
    <row r="2685" spans="14:592" x14ac:dyDescent="0.3">
      <c r="N2685" s="1"/>
      <c r="AI2685" s="1"/>
      <c r="AJ2685" s="126"/>
      <c r="AK2685" s="126"/>
      <c r="AL2685" s="126"/>
      <c r="AM2685" s="126"/>
      <c r="AN2685" s="126"/>
      <c r="AO2685" s="126"/>
      <c r="AP2685" s="126"/>
      <c r="AQ2685" s="126"/>
      <c r="AR2685" s="126"/>
      <c r="AS2685" s="126"/>
      <c r="AT2685" s="126"/>
      <c r="AU2685" s="126"/>
      <c r="AV2685" s="126"/>
      <c r="AW2685" s="126"/>
      <c r="AX2685" s="126"/>
      <c r="AY2685" s="1"/>
      <c r="DT2685" s="34"/>
      <c r="DX2685" s="1"/>
      <c r="EA2685" s="4">
        <f t="array" ref="EA2685:EA2687">EA2768:EA2770</f>
        <v>0.79147467156223161</v>
      </c>
      <c r="ED2685" s="2"/>
      <c r="EF2685" s="7"/>
      <c r="EG2685" s="1"/>
      <c r="EN2685" s="36"/>
      <c r="ER2685" s="1"/>
      <c r="EU2685" s="4">
        <f t="array" ref="EU2685:EU2687">EU2768:EU2770</f>
        <v>0.78075852821856817</v>
      </c>
      <c r="EX2685" s="2"/>
      <c r="EZ2685" s="7"/>
      <c r="FA2685" s="1"/>
      <c r="FH2685" s="52"/>
      <c r="FL2685" s="1"/>
      <c r="FO2685" s="4">
        <f t="array" ref="FO2685:FO2687">FO2768:FO2770</f>
        <v>0.78492042059189249</v>
      </c>
      <c r="FR2685" s="2"/>
      <c r="FT2685" s="7"/>
      <c r="FU2685" s="1"/>
      <c r="JX2685" s="1"/>
      <c r="KG2685" s="1"/>
      <c r="KH2685" s="67"/>
      <c r="KJ2685" s="66"/>
      <c r="KL2685" s="65"/>
      <c r="KN2685" s="53"/>
      <c r="KO2685" s="53"/>
      <c r="KP2685" s="53"/>
      <c r="KQ2685" s="53"/>
      <c r="KR2685" s="53"/>
      <c r="KS2685" s="53"/>
      <c r="KT2685" s="53"/>
      <c r="KU2685" s="53"/>
      <c r="KV2685" s="53"/>
      <c r="KW2685" s="34"/>
      <c r="KX2685" s="53"/>
      <c r="KY2685" s="35"/>
      <c r="KZ2685" s="53"/>
      <c r="LA2685" s="36"/>
      <c r="LB2685" s="53"/>
      <c r="LC2685" s="37"/>
      <c r="LD2685" s="53"/>
      <c r="LE2685" s="53"/>
      <c r="LF2685" s="53"/>
      <c r="LG2685" s="53"/>
      <c r="LH2685" s="53"/>
      <c r="LI2685" s="53"/>
      <c r="LJ2685" s="53"/>
      <c r="LK2685" s="53"/>
      <c r="LL2685" s="53"/>
      <c r="LM2685" s="53"/>
      <c r="LN2685" s="53"/>
      <c r="LO2685" s="53"/>
      <c r="LP2685" s="53"/>
      <c r="LQ2685" s="53"/>
      <c r="LR2685" s="53"/>
      <c r="LS2685" s="53"/>
      <c r="LT2685" s="53"/>
      <c r="LU2685" s="34"/>
      <c r="LV2685" s="53"/>
      <c r="LW2685" s="35"/>
      <c r="LX2685" s="53"/>
      <c r="LY2685" s="53"/>
      <c r="LZ2685" s="53"/>
      <c r="MA2685" s="53"/>
      <c r="MB2685" s="53"/>
      <c r="MC2685" s="53"/>
      <c r="MD2685" s="53"/>
      <c r="ME2685" s="53"/>
      <c r="MF2685" s="53"/>
      <c r="MG2685" s="53"/>
      <c r="MH2685" s="53"/>
      <c r="MI2685" s="53"/>
      <c r="MJ2685" s="53"/>
      <c r="MK2685" s="53"/>
      <c r="ML2685" s="53"/>
      <c r="MM2685" s="53"/>
      <c r="MN2685" s="53"/>
      <c r="MO2685" s="53"/>
      <c r="MP2685" s="53"/>
      <c r="MQ2685" s="53"/>
      <c r="MR2685" s="53"/>
      <c r="MS2685" s="53"/>
      <c r="MT2685" s="53"/>
      <c r="MU2685" s="53"/>
      <c r="MV2685" s="53"/>
      <c r="MW2685" s="53"/>
      <c r="MX2685" s="53"/>
      <c r="MY2685" s="53"/>
      <c r="MZ2685" s="53"/>
      <c r="NA2685" s="53"/>
      <c r="NB2685" s="53"/>
      <c r="NC2685" s="53"/>
      <c r="ND2685" s="53"/>
      <c r="NE2685" s="36"/>
      <c r="NF2685" s="53"/>
      <c r="NG2685" s="37"/>
      <c r="NH2685" s="53"/>
      <c r="NI2685" s="53"/>
      <c r="NJ2685" s="53"/>
      <c r="NK2685" s="53"/>
      <c r="NL2685" s="53"/>
      <c r="NM2685" s="53"/>
      <c r="NN2685" s="53"/>
      <c r="NO2685" s="53"/>
      <c r="NP2685" s="53"/>
      <c r="NQ2685" s="53"/>
      <c r="NR2685" s="53"/>
      <c r="NS2685" s="53"/>
      <c r="NT2685" s="53"/>
      <c r="NU2685" s="53"/>
      <c r="NV2685" s="53"/>
      <c r="NW2685" s="53"/>
      <c r="NX2685" s="53"/>
      <c r="NY2685" s="53"/>
      <c r="NZ2685" s="53"/>
      <c r="OA2685" s="53"/>
      <c r="OB2685" s="53"/>
      <c r="OC2685" s="53"/>
      <c r="OD2685" s="53"/>
      <c r="OE2685" s="53"/>
      <c r="OF2685" s="53"/>
      <c r="OG2685" s="53"/>
      <c r="OH2685" s="53"/>
      <c r="OI2685" s="53"/>
      <c r="OJ2685" s="53"/>
      <c r="OK2685" s="53"/>
      <c r="OL2685" s="53"/>
      <c r="OM2685" s="53"/>
      <c r="ON2685" s="53"/>
      <c r="OO2685" s="53"/>
      <c r="OP2685" s="53"/>
      <c r="OQ2685" s="53"/>
      <c r="OR2685" s="53"/>
      <c r="OS2685" s="53"/>
      <c r="OT2685" s="53"/>
      <c r="OU2685" s="53"/>
      <c r="OV2685" s="53"/>
      <c r="OW2685" s="53"/>
      <c r="OX2685" s="53"/>
      <c r="OY2685" s="53"/>
      <c r="OZ2685" s="53"/>
      <c r="PA2685" s="53"/>
      <c r="PB2685" s="53"/>
      <c r="PC2685" s="53"/>
      <c r="PD2685" s="53"/>
      <c r="PE2685" s="53"/>
      <c r="PF2685" s="53"/>
      <c r="PG2685" s="53"/>
      <c r="PH2685" s="53"/>
      <c r="PI2685" s="53"/>
      <c r="PJ2685" s="53"/>
      <c r="PK2685" s="53"/>
      <c r="PL2685" s="53"/>
      <c r="PM2685" s="53"/>
      <c r="PN2685" s="53"/>
      <c r="PO2685" s="53"/>
      <c r="PP2685" s="53"/>
      <c r="PQ2685" s="53"/>
      <c r="PR2685" s="53"/>
      <c r="PS2685" s="53"/>
      <c r="PT2685" s="53"/>
      <c r="PU2685" s="53"/>
      <c r="PV2685" s="53"/>
      <c r="PW2685" s="53"/>
      <c r="PX2685" s="53"/>
      <c r="PY2685" s="53"/>
      <c r="PZ2685" s="53"/>
      <c r="QA2685" s="53"/>
      <c r="QB2685" s="53"/>
      <c r="QC2685" s="53"/>
      <c r="QD2685" s="53"/>
      <c r="QE2685" s="53"/>
      <c r="QF2685" s="53"/>
      <c r="QG2685" s="53"/>
      <c r="QH2685" s="53"/>
      <c r="QI2685" s="53"/>
      <c r="QJ2685" s="53"/>
      <c r="QK2685" s="53"/>
      <c r="QL2685" s="53"/>
      <c r="QM2685" s="53"/>
      <c r="QN2685" s="53"/>
      <c r="QO2685" s="53"/>
      <c r="QP2685" s="53"/>
      <c r="QQ2685" s="53"/>
      <c r="QR2685" s="53"/>
      <c r="QS2685" s="53"/>
      <c r="QT2685" s="53"/>
      <c r="QU2685" s="53"/>
      <c r="QV2685" s="53"/>
      <c r="QW2685" s="53"/>
      <c r="QX2685" s="53"/>
      <c r="QY2685" s="53"/>
      <c r="QZ2685" s="53"/>
      <c r="RA2685" s="53"/>
      <c r="RB2685" s="53"/>
      <c r="RC2685" s="53"/>
      <c r="RD2685" s="53"/>
      <c r="RE2685" s="53"/>
      <c r="RF2685" s="53"/>
      <c r="RG2685" s="34"/>
      <c r="RH2685" s="53"/>
      <c r="RI2685" s="35"/>
      <c r="RJ2685" s="53"/>
      <c r="RK2685" s="53"/>
      <c r="RL2685" s="53"/>
      <c r="RM2685" s="53"/>
      <c r="RN2685" s="53"/>
      <c r="RO2685" s="53"/>
      <c r="RP2685" s="53"/>
      <c r="RQ2685" s="53"/>
      <c r="RR2685" s="53"/>
      <c r="RS2685" s="53"/>
      <c r="RT2685" s="53"/>
      <c r="RU2685" s="53"/>
      <c r="RV2685" s="53"/>
      <c r="RW2685" s="53"/>
      <c r="RX2685" s="53"/>
      <c r="RY2685" s="53"/>
      <c r="RZ2685" s="53"/>
      <c r="SA2685" s="53"/>
      <c r="SB2685" s="53"/>
      <c r="SC2685" s="53"/>
      <c r="SD2685" s="53"/>
      <c r="SE2685" s="53"/>
      <c r="SF2685" s="53"/>
      <c r="SG2685" s="53"/>
      <c r="SH2685" s="53"/>
      <c r="SI2685" s="53"/>
      <c r="SJ2685" s="53"/>
      <c r="SK2685" s="53"/>
      <c r="SL2685" s="53"/>
      <c r="SM2685" s="53"/>
      <c r="SN2685" s="53"/>
      <c r="SO2685" s="53"/>
      <c r="SP2685" s="53"/>
      <c r="SQ2685" s="36"/>
      <c r="SR2685" s="53"/>
      <c r="SS2685" s="37"/>
      <c r="ST2685" s="53"/>
      <c r="SU2685" s="53"/>
      <c r="SV2685" s="53"/>
      <c r="SW2685" s="53"/>
      <c r="SX2685" s="53"/>
      <c r="SY2685" s="53"/>
      <c r="SZ2685" s="53"/>
      <c r="TA2685" s="53"/>
      <c r="TB2685" s="53"/>
      <c r="TC2685" s="65"/>
      <c r="TD2685" s="53"/>
      <c r="TE2685" s="53"/>
      <c r="TF2685" s="53"/>
      <c r="TG2685" s="53"/>
      <c r="TH2685" s="53"/>
      <c r="TI2685" s="53"/>
      <c r="TJ2685" s="53"/>
      <c r="TK2685" s="53"/>
      <c r="TM2685" s="65"/>
      <c r="UK2685" s="66"/>
      <c r="UM2685" s="67"/>
      <c r="UU2685" s="66"/>
      <c r="UW2685" s="67"/>
      <c r="VT2685" s="1"/>
    </row>
    <row r="2686" spans="14:592" x14ac:dyDescent="0.3">
      <c r="N2686" s="1"/>
      <c r="AI2686" s="1"/>
      <c r="AJ2686" s="126"/>
      <c r="AK2686" s="126"/>
      <c r="AL2686" s="126"/>
      <c r="AM2686" s="126"/>
      <c r="AN2686" s="126"/>
      <c r="AO2686" s="126"/>
      <c r="AP2686" s="126"/>
      <c r="AQ2686" s="126"/>
      <c r="AR2686" s="126"/>
      <c r="AS2686" s="126"/>
      <c r="AT2686" s="126"/>
      <c r="AU2686" s="126"/>
      <c r="AV2686" s="126"/>
      <c r="AW2686" s="126"/>
      <c r="AX2686" s="126"/>
      <c r="AY2686" s="1"/>
      <c r="DT2686" s="34"/>
      <c r="DX2686" s="1"/>
      <c r="EA2686" s="5">
        <v>0.84083547326231722</v>
      </c>
      <c r="ED2686" s="2"/>
      <c r="EF2686" s="7"/>
      <c r="EG2686" s="1"/>
      <c r="EN2686" s="36"/>
      <c r="ER2686" s="1"/>
      <c r="EU2686" s="5">
        <v>0.85631654058724405</v>
      </c>
      <c r="EX2686" s="2"/>
      <c r="EZ2686" s="7"/>
      <c r="FA2686" s="1"/>
      <c r="FH2686" s="52"/>
      <c r="FL2686" s="1"/>
      <c r="FO2686" s="5">
        <v>0.8499806725716299</v>
      </c>
      <c r="FR2686" s="2"/>
      <c r="FT2686" s="7"/>
      <c r="FU2686" s="1"/>
      <c r="JX2686" s="1"/>
      <c r="KG2686" s="1"/>
      <c r="KH2686" s="67"/>
      <c r="KJ2686" s="66"/>
      <c r="KL2686" s="65"/>
      <c r="KN2686" s="53"/>
      <c r="KO2686" s="53"/>
      <c r="KP2686" s="53"/>
      <c r="KQ2686" s="53"/>
      <c r="KR2686" s="53"/>
      <c r="KS2686" s="53"/>
      <c r="KT2686" s="53"/>
      <c r="KU2686" s="53"/>
      <c r="KV2686" s="53"/>
      <c r="KW2686" s="34"/>
      <c r="KX2686" s="53"/>
      <c r="KY2686" s="35"/>
      <c r="KZ2686" s="53"/>
      <c r="LA2686" s="36"/>
      <c r="LB2686" s="53"/>
      <c r="LC2686" s="37"/>
      <c r="LD2686" s="53"/>
      <c r="LE2686" s="53"/>
      <c r="LF2686" s="53"/>
      <c r="LG2686" s="53"/>
      <c r="LH2686" s="53"/>
      <c r="LI2686" s="53"/>
      <c r="LJ2686" s="53"/>
      <c r="LK2686" s="53"/>
      <c r="LL2686" s="53"/>
      <c r="LM2686" s="53"/>
      <c r="LN2686" s="53"/>
      <c r="LO2686" s="53"/>
      <c r="LP2686" s="53"/>
      <c r="LQ2686" s="53"/>
      <c r="LR2686" s="53"/>
      <c r="LS2686" s="53"/>
      <c r="LT2686" s="53"/>
      <c r="LU2686" s="34"/>
      <c r="LV2686" s="53"/>
      <c r="LW2686" s="35"/>
      <c r="LX2686" s="53"/>
      <c r="LY2686" s="53"/>
      <c r="LZ2686" s="53"/>
      <c r="MA2686" s="53"/>
      <c r="MB2686" s="53"/>
      <c r="MC2686" s="53"/>
      <c r="MD2686" s="53"/>
      <c r="ME2686" s="53"/>
      <c r="MF2686" s="53"/>
      <c r="MG2686" s="53"/>
      <c r="MH2686" s="53"/>
      <c r="MI2686" s="53"/>
      <c r="MJ2686" s="53"/>
      <c r="MK2686" s="53"/>
      <c r="ML2686" s="53"/>
      <c r="MM2686" s="53"/>
      <c r="MN2686" s="53"/>
      <c r="MO2686" s="53"/>
      <c r="MP2686" s="53"/>
      <c r="MQ2686" s="53"/>
      <c r="MR2686" s="53"/>
      <c r="MS2686" s="53"/>
      <c r="MT2686" s="53"/>
      <c r="MU2686" s="53"/>
      <c r="MV2686" s="53"/>
      <c r="MW2686" s="53"/>
      <c r="MX2686" s="53"/>
      <c r="MY2686" s="53"/>
      <c r="MZ2686" s="53"/>
      <c r="NA2686" s="53"/>
      <c r="NB2686" s="53"/>
      <c r="NC2686" s="53"/>
      <c r="ND2686" s="53"/>
      <c r="NE2686" s="36"/>
      <c r="NF2686" s="53"/>
      <c r="NG2686" s="37"/>
      <c r="NH2686" s="53"/>
      <c r="NI2686" s="53"/>
      <c r="NJ2686" s="53"/>
      <c r="NK2686" s="53"/>
      <c r="NL2686" s="53"/>
      <c r="NM2686" s="53"/>
      <c r="NN2686" s="53"/>
      <c r="NO2686" s="53"/>
      <c r="NP2686" s="53"/>
      <c r="NQ2686" s="53"/>
      <c r="NR2686" s="53"/>
      <c r="NS2686" s="53"/>
      <c r="NT2686" s="53"/>
      <c r="NU2686" s="53"/>
      <c r="NV2686" s="53"/>
      <c r="NW2686" s="53"/>
      <c r="NX2686" s="53"/>
      <c r="NY2686" s="53"/>
      <c r="NZ2686" s="53"/>
      <c r="OA2686" s="53"/>
      <c r="OB2686" s="53"/>
      <c r="OC2686" s="53"/>
      <c r="OD2686" s="53"/>
      <c r="OE2686" s="53"/>
      <c r="OF2686" s="53"/>
      <c r="OG2686" s="53"/>
      <c r="OH2686" s="53"/>
      <c r="OI2686" s="53"/>
      <c r="OJ2686" s="53"/>
      <c r="OK2686" s="53"/>
      <c r="OL2686" s="53"/>
      <c r="OM2686" s="53"/>
      <c r="ON2686" s="53"/>
      <c r="OO2686" s="53"/>
      <c r="OP2686" s="53"/>
      <c r="OQ2686" s="53"/>
      <c r="OR2686" s="53"/>
      <c r="OS2686" s="53"/>
      <c r="OT2686" s="53"/>
      <c r="OU2686" s="53"/>
      <c r="OV2686" s="53"/>
      <c r="OW2686" s="53"/>
      <c r="OX2686" s="53"/>
      <c r="OY2686" s="53"/>
      <c r="OZ2686" s="53"/>
      <c r="PA2686" s="53"/>
      <c r="PB2686" s="53"/>
      <c r="PC2686" s="53"/>
      <c r="PD2686" s="53"/>
      <c r="PE2686" s="53"/>
      <c r="PF2686" s="53"/>
      <c r="PG2686" s="53"/>
      <c r="PH2686" s="53"/>
      <c r="PI2686" s="53"/>
      <c r="PJ2686" s="53"/>
      <c r="PK2686" s="53"/>
      <c r="PL2686" s="53"/>
      <c r="PM2686" s="53"/>
      <c r="PN2686" s="53"/>
      <c r="PO2686" s="53"/>
      <c r="PP2686" s="53"/>
      <c r="PQ2686" s="53"/>
      <c r="PR2686" s="53"/>
      <c r="PS2686" s="53"/>
      <c r="PT2686" s="53"/>
      <c r="PU2686" s="53"/>
      <c r="PV2686" s="53"/>
      <c r="PW2686" s="53"/>
      <c r="PX2686" s="53"/>
      <c r="PY2686" s="53"/>
      <c r="PZ2686" s="53"/>
      <c r="QA2686" s="53"/>
      <c r="QB2686" s="53"/>
      <c r="QC2686" s="53"/>
      <c r="QD2686" s="53"/>
      <c r="QE2686" s="53"/>
      <c r="QF2686" s="53"/>
      <c r="QG2686" s="53"/>
      <c r="QH2686" s="53"/>
      <c r="QI2686" s="53"/>
      <c r="QJ2686" s="53"/>
      <c r="QK2686" s="53"/>
      <c r="QL2686" s="53"/>
      <c r="QM2686" s="53"/>
      <c r="QN2686" s="53"/>
      <c r="QO2686" s="53"/>
      <c r="QP2686" s="53"/>
      <c r="QQ2686" s="53"/>
      <c r="QR2686" s="53"/>
      <c r="QS2686" s="53"/>
      <c r="QT2686" s="53"/>
      <c r="QU2686" s="53"/>
      <c r="QV2686" s="53"/>
      <c r="QW2686" s="53"/>
      <c r="QX2686" s="53"/>
      <c r="QY2686" s="53"/>
      <c r="QZ2686" s="53"/>
      <c r="RA2686" s="53"/>
      <c r="RB2686" s="53"/>
      <c r="RC2686" s="53"/>
      <c r="RD2686" s="53"/>
      <c r="RE2686" s="53"/>
      <c r="RF2686" s="53"/>
      <c r="RG2686" s="34"/>
      <c r="RH2686" s="53"/>
      <c r="RI2686" s="35"/>
      <c r="RJ2686" s="53"/>
      <c r="RK2686" s="53"/>
      <c r="RL2686" s="53"/>
      <c r="RM2686" s="53"/>
      <c r="RN2686" s="53"/>
      <c r="RO2686" s="53"/>
      <c r="RP2686" s="53"/>
      <c r="RQ2686" s="53"/>
      <c r="RR2686" s="53"/>
      <c r="RS2686" s="53"/>
      <c r="RT2686" s="53"/>
      <c r="RU2686" s="53"/>
      <c r="RV2686" s="53"/>
      <c r="RW2686" s="53"/>
      <c r="RX2686" s="53"/>
      <c r="RY2686" s="53"/>
      <c r="RZ2686" s="53"/>
      <c r="SA2686" s="53"/>
      <c r="SB2686" s="53"/>
      <c r="SC2686" s="53"/>
      <c r="SD2686" s="53"/>
      <c r="SE2686" s="53"/>
      <c r="SF2686" s="53"/>
      <c r="SG2686" s="53"/>
      <c r="SH2686" s="53"/>
      <c r="SI2686" s="53"/>
      <c r="SJ2686" s="53"/>
      <c r="SK2686" s="53"/>
      <c r="SL2686" s="53"/>
      <c r="SM2686" s="53"/>
      <c r="SN2686" s="53"/>
      <c r="SO2686" s="53"/>
      <c r="SP2686" s="53"/>
      <c r="SQ2686" s="36"/>
      <c r="SR2686" s="53"/>
      <c r="SS2686" s="37"/>
      <c r="ST2686" s="53"/>
      <c r="SU2686" s="53"/>
      <c r="SV2686" s="53"/>
      <c r="SW2686" s="53"/>
      <c r="SX2686" s="53"/>
      <c r="SY2686" s="53"/>
      <c r="SZ2686" s="53"/>
      <c r="TA2686" s="53"/>
      <c r="TB2686" s="53"/>
      <c r="TC2686" s="65"/>
      <c r="TD2686" s="53"/>
      <c r="TE2686" s="53"/>
      <c r="TF2686" s="53"/>
      <c r="TG2686" s="53"/>
      <c r="TH2686" s="53"/>
      <c r="TI2686" s="53"/>
      <c r="TJ2686" s="53"/>
      <c r="TK2686" s="53"/>
      <c r="TM2686" s="65"/>
      <c r="UK2686" s="66"/>
      <c r="UM2686" s="67"/>
      <c r="UU2686" s="66"/>
      <c r="UW2686" s="67"/>
      <c r="VT2686" s="1"/>
    </row>
    <row r="2687" spans="14:592" ht="15" thickBot="1" x14ac:dyDescent="0.35">
      <c r="N2687" s="1"/>
      <c r="AI2687" s="1"/>
      <c r="AJ2687" s="126"/>
      <c r="AK2687" s="126"/>
      <c r="AL2687" s="126"/>
      <c r="AM2687" s="126"/>
      <c r="AN2687" s="126"/>
      <c r="AO2687" s="126"/>
      <c r="AP2687" s="126"/>
      <c r="AQ2687" s="126"/>
      <c r="AR2687" s="126"/>
      <c r="AS2687" s="126"/>
      <c r="AT2687" s="126"/>
      <c r="AU2687" s="126"/>
      <c r="AV2687" s="126"/>
      <c r="AW2687" s="126"/>
      <c r="AX2687" s="126"/>
      <c r="AY2687" s="1"/>
      <c r="DT2687" s="34"/>
      <c r="DX2687" s="1"/>
      <c r="EA2687" s="6">
        <v>0.99142742224896196</v>
      </c>
      <c r="ED2687" s="2"/>
      <c r="EF2687" s="7"/>
      <c r="EG2687" s="1"/>
      <c r="EN2687" s="36"/>
      <c r="ER2687" s="1"/>
      <c r="EU2687" s="6">
        <v>0.98666249826769858</v>
      </c>
      <c r="EX2687" s="2"/>
      <c r="EZ2687" s="7"/>
      <c r="FA2687" s="1"/>
      <c r="FH2687" s="52"/>
      <c r="FL2687" s="1"/>
      <c r="FO2687" s="6">
        <v>0.98883647390998841</v>
      </c>
      <c r="FR2687" s="2"/>
      <c r="FT2687" s="7"/>
      <c r="FU2687" s="1"/>
      <c r="JX2687" s="1"/>
      <c r="KG2687" s="1"/>
      <c r="KH2687" s="67"/>
      <c r="KJ2687" s="66"/>
      <c r="KL2687" s="65"/>
      <c r="KV2687" s="1"/>
      <c r="KW2687" s="34"/>
      <c r="KY2687" s="35"/>
      <c r="LA2687" s="36"/>
      <c r="LC2687" s="37"/>
      <c r="LU2687" s="34"/>
      <c r="LW2687" s="35"/>
      <c r="NE2687" s="36"/>
      <c r="NG2687" s="37"/>
      <c r="NQ2687" s="65"/>
      <c r="OA2687" s="65"/>
      <c r="OY2687" s="66"/>
      <c r="PA2687" s="67"/>
      <c r="PI2687" s="66"/>
      <c r="PK2687" s="67"/>
      <c r="RG2687" s="34"/>
      <c r="RI2687" s="35"/>
      <c r="SQ2687" s="36"/>
      <c r="SS2687" s="37"/>
      <c r="TC2687" s="65"/>
      <c r="TM2687" s="65"/>
      <c r="UK2687" s="66"/>
      <c r="UM2687" s="67"/>
      <c r="UU2687" s="66"/>
      <c r="UW2687" s="67"/>
      <c r="VT2687" s="1"/>
    </row>
    <row r="2688" spans="14:592" x14ac:dyDescent="0.3">
      <c r="N2688" s="1"/>
      <c r="AI2688" s="1"/>
      <c r="AJ2688" s="126"/>
      <c r="AK2688" s="126"/>
      <c r="AL2688" s="126"/>
      <c r="AM2688" s="126"/>
      <c r="AN2688" s="126"/>
      <c r="AO2688" s="126"/>
      <c r="AP2688" s="126"/>
      <c r="AQ2688" s="126"/>
      <c r="AR2688" s="126"/>
      <c r="AS2688" s="126"/>
      <c r="AT2688" s="126"/>
      <c r="AU2688" s="126"/>
      <c r="AV2688" s="126"/>
      <c r="AW2688" s="126"/>
      <c r="AX2688" s="126"/>
      <c r="AY2688" s="1"/>
      <c r="DT2688" s="34"/>
      <c r="DX2688" s="1"/>
      <c r="ED2688" s="2"/>
      <c r="EF2688" s="7"/>
      <c r="EG2688" s="1"/>
      <c r="EN2688" s="36"/>
      <c r="ER2688" s="1"/>
      <c r="EX2688" s="2"/>
      <c r="EZ2688" s="7"/>
      <c r="FA2688" s="1"/>
      <c r="FH2688" s="52"/>
      <c r="FL2688" s="1"/>
      <c r="FR2688" s="2"/>
      <c r="FT2688" s="7"/>
      <c r="FU2688" s="1"/>
      <c r="JX2688" s="1"/>
      <c r="KG2688" s="1"/>
      <c r="KH2688" s="67"/>
      <c r="KJ2688" s="66"/>
      <c r="KL2688" s="65"/>
      <c r="KV2688" s="1"/>
      <c r="KW2688" s="34"/>
      <c r="KY2688" s="35"/>
      <c r="LA2688" s="36"/>
      <c r="LC2688" s="37"/>
      <c r="LU2688" s="34"/>
      <c r="LW2688" s="35"/>
      <c r="NE2688" s="36"/>
      <c r="NG2688" s="37"/>
      <c r="NQ2688" s="65"/>
      <c r="OA2688" s="65"/>
      <c r="OY2688" s="66"/>
      <c r="PA2688" s="67"/>
      <c r="PI2688" s="66"/>
      <c r="PK2688" s="67"/>
      <c r="RG2688" s="34"/>
      <c r="RI2688" s="35"/>
      <c r="SQ2688" s="36"/>
      <c r="SS2688" s="37"/>
      <c r="TC2688" s="65"/>
      <c r="TM2688" s="65"/>
      <c r="UK2688" s="66"/>
      <c r="UM2688" s="67"/>
      <c r="UU2688" s="66"/>
      <c r="UW2688" s="67"/>
      <c r="VT2688" s="1"/>
    </row>
    <row r="2689" spans="14:592" ht="15" thickBot="1" x14ac:dyDescent="0.35">
      <c r="N2689" s="1"/>
      <c r="AI2689" s="1"/>
      <c r="AJ2689" s="126"/>
      <c r="AK2689" s="126"/>
      <c r="AL2689" s="126"/>
      <c r="AM2689" s="126"/>
      <c r="AN2689" s="126"/>
      <c r="AO2689" s="126"/>
      <c r="AP2689" s="126"/>
      <c r="AQ2689" s="126"/>
      <c r="AR2689" s="126"/>
      <c r="AS2689" s="126"/>
      <c r="AT2689" s="126"/>
      <c r="AU2689" s="126"/>
      <c r="AV2689" s="126"/>
      <c r="AW2689" s="126"/>
      <c r="AX2689" s="126"/>
      <c r="AY2689" s="1"/>
      <c r="DT2689" s="34"/>
      <c r="DV2689" s="35"/>
      <c r="DW2689" s="35"/>
      <c r="DX2689" s="7"/>
      <c r="DY2689" s="7"/>
      <c r="DZ2689" s="7"/>
      <c r="EA2689" s="7" t="s">
        <v>19</v>
      </c>
      <c r="EB2689" s="7"/>
      <c r="EC2689" s="7"/>
      <c r="ED2689" s="2"/>
      <c r="EE2689" s="7"/>
      <c r="EF2689" s="7"/>
      <c r="EG2689" s="1"/>
      <c r="EN2689" s="36"/>
      <c r="EP2689" s="37"/>
      <c r="EQ2689" s="37"/>
      <c r="ER2689" s="7"/>
      <c r="ES2689" s="7"/>
      <c r="ET2689" s="7"/>
      <c r="EU2689" s="7" t="s">
        <v>21</v>
      </c>
      <c r="EV2689" s="7"/>
      <c r="EW2689" s="7"/>
      <c r="EX2689" s="2"/>
      <c r="EY2689" s="7"/>
      <c r="EZ2689" s="7"/>
      <c r="FA2689" s="1"/>
      <c r="FH2689" s="52"/>
      <c r="FJ2689" s="53"/>
      <c r="FK2689" s="53"/>
      <c r="FL2689" s="7"/>
      <c r="FM2689" s="7"/>
      <c r="FN2689" s="7"/>
      <c r="FO2689" s="7" t="s">
        <v>201</v>
      </c>
      <c r="FP2689" s="7"/>
      <c r="FQ2689" s="7"/>
      <c r="FR2689" s="2"/>
      <c r="FS2689" s="7"/>
      <c r="FT2689" s="7"/>
      <c r="FU2689" s="1"/>
      <c r="JX2689" s="1"/>
      <c r="KG2689" s="1"/>
      <c r="KH2689" s="67"/>
      <c r="KJ2689" s="66"/>
      <c r="KL2689" s="65"/>
      <c r="KM2689" s="65"/>
      <c r="KN2689" s="65"/>
      <c r="KO2689" s="65"/>
      <c r="KP2689" s="65"/>
      <c r="KQ2689" s="65"/>
      <c r="KR2689" s="65"/>
      <c r="KS2689" s="65"/>
      <c r="KT2689" s="65"/>
      <c r="KU2689" s="65"/>
      <c r="KV2689" s="65"/>
      <c r="KW2689" s="34"/>
      <c r="KX2689" s="65"/>
      <c r="KY2689" s="35"/>
      <c r="KZ2689" s="65"/>
      <c r="LA2689" s="36"/>
      <c r="LB2689" s="65"/>
      <c r="LC2689" s="37"/>
      <c r="LD2689" s="65"/>
      <c r="LE2689" s="65"/>
      <c r="LF2689" s="65"/>
      <c r="LG2689" s="65"/>
      <c r="LH2689" s="65"/>
      <c r="LI2689" s="65"/>
      <c r="LJ2689" s="65"/>
      <c r="LK2689" s="65"/>
      <c r="LL2689" s="65"/>
      <c r="LM2689" s="65"/>
      <c r="LN2689" s="65"/>
      <c r="LO2689" s="65"/>
      <c r="LP2689" s="65"/>
      <c r="LQ2689" s="65"/>
      <c r="LR2689" s="65"/>
      <c r="LS2689" s="65"/>
      <c r="LT2689" s="65"/>
      <c r="LU2689" s="34"/>
      <c r="LV2689" s="65"/>
      <c r="LW2689" s="35"/>
      <c r="LX2689" s="65"/>
      <c r="LY2689" s="65"/>
      <c r="LZ2689" s="65"/>
      <c r="MA2689" s="65"/>
      <c r="MB2689" s="65"/>
      <c r="MC2689" s="65"/>
      <c r="MD2689" s="65"/>
      <c r="ME2689" s="65"/>
      <c r="MF2689" s="65"/>
      <c r="MG2689" s="65"/>
      <c r="MH2689" s="65"/>
      <c r="MI2689" s="65"/>
      <c r="MJ2689" s="65"/>
      <c r="MK2689" s="65"/>
      <c r="ML2689" s="65"/>
      <c r="MM2689" s="65"/>
      <c r="MN2689" s="65"/>
      <c r="MO2689" s="65"/>
      <c r="MP2689" s="65"/>
      <c r="MQ2689" s="65"/>
      <c r="MR2689" s="65"/>
      <c r="MS2689" s="65"/>
      <c r="MT2689" s="65"/>
      <c r="MU2689" s="65"/>
      <c r="MV2689" s="65"/>
      <c r="MW2689" s="65"/>
      <c r="MX2689" s="65"/>
      <c r="MY2689" s="65"/>
      <c r="MZ2689" s="65"/>
      <c r="NA2689" s="65"/>
      <c r="NB2689" s="65"/>
      <c r="NC2689" s="65"/>
      <c r="ND2689" s="65"/>
      <c r="NE2689" s="36"/>
      <c r="NF2689" s="65"/>
      <c r="NG2689" s="37"/>
      <c r="NH2689" s="65"/>
      <c r="NI2689" s="65"/>
      <c r="NJ2689" s="65"/>
      <c r="NK2689" s="65"/>
      <c r="NL2689" s="65"/>
      <c r="NM2689" s="65"/>
      <c r="NN2689" s="65"/>
      <c r="NO2689" s="65"/>
      <c r="NP2689" s="65"/>
      <c r="NQ2689" s="65"/>
      <c r="NR2689" s="65"/>
      <c r="NS2689" s="65"/>
      <c r="NT2689" s="65"/>
      <c r="NU2689" s="65"/>
      <c r="NV2689" s="65"/>
      <c r="NW2689" s="65"/>
      <c r="NX2689" s="65"/>
      <c r="NY2689" s="65"/>
      <c r="NZ2689" s="65"/>
      <c r="OA2689" s="65"/>
      <c r="OB2689" s="65"/>
      <c r="OC2689" s="65"/>
      <c r="OD2689" s="65"/>
      <c r="OE2689" s="65"/>
      <c r="OF2689" s="65"/>
      <c r="OG2689" s="65"/>
      <c r="OH2689" s="65"/>
      <c r="OI2689" s="65"/>
      <c r="OJ2689" s="65"/>
      <c r="OK2689" s="65"/>
      <c r="OL2689" s="65"/>
      <c r="OM2689" s="65"/>
      <c r="ON2689" s="65"/>
      <c r="OO2689" s="65"/>
      <c r="OP2689" s="65"/>
      <c r="OQ2689" s="65"/>
      <c r="OR2689" s="65"/>
      <c r="OS2689" s="65"/>
      <c r="OT2689" s="65"/>
      <c r="OU2689" s="65"/>
      <c r="OV2689" s="65"/>
      <c r="OW2689" s="65"/>
      <c r="OX2689" s="65"/>
      <c r="OY2689" s="65"/>
      <c r="OZ2689" s="65"/>
      <c r="PA2689" s="65"/>
      <c r="PB2689" s="65"/>
      <c r="PC2689" s="65"/>
      <c r="PD2689" s="65"/>
      <c r="PE2689" s="65"/>
      <c r="PF2689" s="65"/>
      <c r="PG2689" s="65"/>
      <c r="PH2689" s="65"/>
      <c r="PI2689" s="65"/>
      <c r="PJ2689" s="65"/>
      <c r="PK2689" s="65"/>
      <c r="PL2689" s="65"/>
      <c r="PM2689" s="65"/>
      <c r="PN2689" s="65"/>
      <c r="PO2689" s="65"/>
      <c r="PP2689" s="65"/>
      <c r="PQ2689" s="65"/>
      <c r="PR2689" s="65"/>
      <c r="PS2689" s="65"/>
      <c r="PT2689" s="65"/>
      <c r="PU2689" s="65"/>
      <c r="PV2689" s="65"/>
      <c r="PW2689" s="65"/>
      <c r="PX2689" s="65"/>
      <c r="PY2689" s="65"/>
      <c r="PZ2689" s="65"/>
      <c r="QA2689" s="65"/>
      <c r="QB2689" s="65"/>
      <c r="QC2689" s="65"/>
      <c r="QD2689" s="65"/>
      <c r="QE2689" s="65"/>
      <c r="QF2689" s="65"/>
      <c r="QG2689" s="65"/>
      <c r="QH2689" s="65"/>
      <c r="QI2689" s="65"/>
      <c r="QJ2689" s="65"/>
      <c r="QK2689" s="65"/>
      <c r="QL2689" s="65"/>
      <c r="QM2689" s="65"/>
      <c r="QN2689" s="65"/>
      <c r="QO2689" s="65"/>
      <c r="QP2689" s="65"/>
      <c r="QQ2689" s="65"/>
      <c r="QR2689" s="65"/>
      <c r="QS2689" s="65"/>
      <c r="QT2689" s="65"/>
      <c r="QU2689" s="65"/>
      <c r="QV2689" s="65"/>
      <c r="QW2689" s="65"/>
      <c r="QX2689" s="65"/>
      <c r="QY2689" s="65"/>
      <c r="QZ2689" s="65"/>
      <c r="RA2689" s="65"/>
      <c r="RB2689" s="65"/>
      <c r="RC2689" s="65"/>
      <c r="RD2689" s="65"/>
      <c r="RE2689" s="65"/>
      <c r="RF2689" s="65"/>
      <c r="RG2689" s="34"/>
      <c r="RH2689" s="65"/>
      <c r="RI2689" s="35"/>
      <c r="RJ2689" s="65"/>
      <c r="RK2689" s="65"/>
      <c r="RL2689" s="65"/>
      <c r="RM2689" s="65"/>
      <c r="RN2689" s="65"/>
      <c r="RO2689" s="65"/>
      <c r="RP2689" s="65"/>
      <c r="RQ2689" s="65"/>
      <c r="RR2689" s="65"/>
      <c r="RS2689" s="65"/>
      <c r="RT2689" s="65"/>
      <c r="RU2689" s="65"/>
      <c r="RV2689" s="65"/>
      <c r="RW2689" s="65"/>
      <c r="RX2689" s="65"/>
      <c r="RY2689" s="65"/>
      <c r="RZ2689" s="65"/>
      <c r="SA2689" s="65"/>
      <c r="SB2689" s="65"/>
      <c r="SC2689" s="65"/>
      <c r="SD2689" s="65"/>
      <c r="SE2689" s="65"/>
      <c r="SF2689" s="65"/>
      <c r="SG2689" s="65"/>
      <c r="SH2689" s="65"/>
      <c r="SI2689" s="65"/>
      <c r="SJ2689" s="65"/>
      <c r="SK2689" s="65"/>
      <c r="SL2689" s="65"/>
      <c r="SM2689" s="65"/>
      <c r="SN2689" s="65"/>
      <c r="SO2689" s="65"/>
      <c r="SP2689" s="65"/>
      <c r="SQ2689" s="36"/>
      <c r="SR2689" s="65"/>
      <c r="SS2689" s="37"/>
      <c r="ST2689" s="65"/>
      <c r="SU2689" s="65"/>
      <c r="SV2689" s="65"/>
      <c r="SW2689" s="65"/>
      <c r="SX2689" s="65"/>
      <c r="SY2689" s="65"/>
      <c r="SZ2689" s="65"/>
      <c r="TA2689" s="65"/>
      <c r="TB2689" s="65"/>
      <c r="TC2689" s="65"/>
      <c r="TD2689" s="65"/>
      <c r="TE2689" s="65"/>
      <c r="TF2689" s="65"/>
      <c r="TG2689" s="65"/>
      <c r="TH2689" s="65"/>
      <c r="TI2689" s="65"/>
      <c r="TJ2689" s="65"/>
      <c r="TK2689" s="65"/>
      <c r="TL2689" s="65"/>
      <c r="TM2689" s="65"/>
      <c r="UK2689" s="66"/>
      <c r="UM2689" s="67"/>
      <c r="UU2689" s="66"/>
      <c r="UW2689" s="67"/>
      <c r="VT2689" s="1"/>
    </row>
    <row r="2690" spans="14:592" x14ac:dyDescent="0.3">
      <c r="N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DT2690" s="34"/>
      <c r="DV2690" s="35"/>
      <c r="DX2690" s="1"/>
      <c r="EA2690" s="8">
        <f t="array" ref="EA2690:EA2692">EF2681:EF2683</f>
        <v>-3.3393251099170847E-4</v>
      </c>
      <c r="ED2690" s="2"/>
      <c r="EF2690" s="7"/>
      <c r="EG2690" s="1"/>
      <c r="EN2690" s="36"/>
      <c r="EP2690" s="37"/>
      <c r="ER2690" s="1"/>
      <c r="EU2690" s="8">
        <f t="array" ref="EU2690:EU2692">EZ2681:EZ2683</f>
        <v>-1.6505284950499473E-4</v>
      </c>
      <c r="EX2690" s="2"/>
      <c r="EZ2690" s="7"/>
      <c r="FA2690" s="1"/>
      <c r="FH2690" s="52"/>
      <c r="FJ2690" s="53"/>
      <c r="FL2690" s="1"/>
      <c r="FO2690" s="8">
        <f t="array" ref="FO2690:FO2692">FT2681:FT2683</f>
        <v>-2.268025643267545E-4</v>
      </c>
      <c r="FR2690" s="2"/>
      <c r="FT2690" s="7"/>
      <c r="FU2690" s="1"/>
      <c r="JX2690" s="1"/>
      <c r="KG2690" s="1"/>
      <c r="KH2690" s="67"/>
      <c r="KJ2690" s="66"/>
      <c r="KL2690" s="65"/>
      <c r="KM2690" s="65"/>
      <c r="KN2690" s="65"/>
      <c r="KO2690" s="65"/>
      <c r="KP2690" s="65"/>
      <c r="KQ2690" s="65"/>
      <c r="KR2690" s="65"/>
      <c r="KS2690" s="65"/>
      <c r="KT2690" s="65"/>
      <c r="KU2690" s="65"/>
      <c r="KV2690" s="65"/>
      <c r="KW2690" s="34"/>
      <c r="KX2690" s="65"/>
      <c r="KY2690" s="35"/>
      <c r="KZ2690" s="65"/>
      <c r="LA2690" s="36"/>
      <c r="LB2690" s="65"/>
      <c r="LC2690" s="37"/>
      <c r="LD2690" s="65"/>
      <c r="LE2690" s="65"/>
      <c r="LF2690" s="65"/>
      <c r="LG2690" s="65"/>
      <c r="LH2690" s="65"/>
      <c r="LI2690" s="65"/>
      <c r="LJ2690" s="65"/>
      <c r="LK2690" s="65"/>
      <c r="LL2690" s="65"/>
      <c r="LM2690" s="65"/>
      <c r="LN2690" s="65"/>
      <c r="LO2690" s="65"/>
      <c r="LP2690" s="65"/>
      <c r="LQ2690" s="65"/>
      <c r="LR2690" s="65"/>
      <c r="LS2690" s="65"/>
      <c r="LT2690" s="65"/>
      <c r="LU2690" s="34"/>
      <c r="LV2690" s="65"/>
      <c r="LW2690" s="35"/>
      <c r="LX2690" s="65"/>
      <c r="LY2690" s="65"/>
      <c r="LZ2690" s="65"/>
      <c r="MA2690" s="65"/>
      <c r="MB2690" s="65"/>
      <c r="MC2690" s="65"/>
      <c r="MD2690" s="65"/>
      <c r="ME2690" s="65"/>
      <c r="MF2690" s="65"/>
      <c r="MG2690" s="65"/>
      <c r="MH2690" s="65"/>
      <c r="MI2690" s="65"/>
      <c r="MJ2690" s="65"/>
      <c r="MK2690" s="65"/>
      <c r="ML2690" s="65"/>
      <c r="MM2690" s="65"/>
      <c r="MN2690" s="65"/>
      <c r="MO2690" s="65"/>
      <c r="MP2690" s="65"/>
      <c r="MQ2690" s="65"/>
      <c r="MR2690" s="65"/>
      <c r="MS2690" s="65"/>
      <c r="MT2690" s="65"/>
      <c r="MU2690" s="65"/>
      <c r="MV2690" s="65"/>
      <c r="MW2690" s="65"/>
      <c r="MX2690" s="65"/>
      <c r="MY2690" s="65"/>
      <c r="MZ2690" s="65"/>
      <c r="NA2690" s="65"/>
      <c r="NB2690" s="65"/>
      <c r="NC2690" s="65"/>
      <c r="ND2690" s="65"/>
      <c r="NE2690" s="36"/>
      <c r="NF2690" s="65"/>
      <c r="NG2690" s="37"/>
      <c r="NH2690" s="65"/>
      <c r="NI2690" s="65"/>
      <c r="NJ2690" s="65"/>
      <c r="NK2690" s="65"/>
      <c r="NL2690" s="65"/>
      <c r="NM2690" s="65"/>
      <c r="NN2690" s="65"/>
      <c r="NO2690" s="65"/>
      <c r="NP2690" s="65"/>
      <c r="NQ2690" s="65"/>
      <c r="NR2690" s="65"/>
      <c r="NS2690" s="65"/>
      <c r="NT2690" s="65"/>
      <c r="NU2690" s="65"/>
      <c r="NV2690" s="65"/>
      <c r="NW2690" s="65"/>
      <c r="NX2690" s="65"/>
      <c r="NY2690" s="65"/>
      <c r="NZ2690" s="65"/>
      <c r="OA2690" s="65"/>
      <c r="OB2690" s="65"/>
      <c r="OC2690" s="65"/>
      <c r="OD2690" s="65"/>
      <c r="OE2690" s="65"/>
      <c r="OF2690" s="65"/>
      <c r="OG2690" s="65"/>
      <c r="OH2690" s="65"/>
      <c r="OI2690" s="65"/>
      <c r="OJ2690" s="65"/>
      <c r="OK2690" s="65"/>
      <c r="OL2690" s="65"/>
      <c r="OM2690" s="65"/>
      <c r="ON2690" s="65"/>
      <c r="OO2690" s="65"/>
      <c r="OP2690" s="65"/>
      <c r="OQ2690" s="65"/>
      <c r="OR2690" s="65"/>
      <c r="OS2690" s="65"/>
      <c r="OT2690" s="65"/>
      <c r="OU2690" s="65"/>
      <c r="OV2690" s="65"/>
      <c r="OW2690" s="65"/>
      <c r="OX2690" s="65"/>
      <c r="OY2690" s="65"/>
      <c r="OZ2690" s="65"/>
      <c r="PA2690" s="65"/>
      <c r="PB2690" s="65"/>
      <c r="PC2690" s="65"/>
      <c r="PD2690" s="65"/>
      <c r="PE2690" s="65"/>
      <c r="PF2690" s="65"/>
      <c r="PG2690" s="65"/>
      <c r="PH2690" s="65"/>
      <c r="PI2690" s="65"/>
      <c r="PJ2690" s="65"/>
      <c r="PK2690" s="65"/>
      <c r="PL2690" s="65"/>
      <c r="PM2690" s="65"/>
      <c r="PN2690" s="65"/>
      <c r="PO2690" s="65"/>
      <c r="PP2690" s="65"/>
      <c r="PQ2690" s="65"/>
      <c r="PR2690" s="65"/>
      <c r="PS2690" s="65"/>
      <c r="PT2690" s="65"/>
      <c r="PU2690" s="65"/>
      <c r="PV2690" s="65"/>
      <c r="PW2690" s="65"/>
      <c r="PX2690" s="65"/>
      <c r="PY2690" s="65"/>
      <c r="PZ2690" s="65"/>
      <c r="QA2690" s="65"/>
      <c r="QB2690" s="65"/>
      <c r="QC2690" s="65"/>
      <c r="QD2690" s="65"/>
      <c r="QE2690" s="65"/>
      <c r="QF2690" s="65"/>
      <c r="QG2690" s="65"/>
      <c r="QH2690" s="65"/>
      <c r="QI2690" s="65"/>
      <c r="QJ2690" s="65"/>
      <c r="QK2690" s="65"/>
      <c r="QL2690" s="65"/>
      <c r="QM2690" s="65"/>
      <c r="QN2690" s="65"/>
      <c r="QO2690" s="65"/>
      <c r="QP2690" s="65"/>
      <c r="QQ2690" s="65"/>
      <c r="QR2690" s="65"/>
      <c r="QS2690" s="65"/>
      <c r="QT2690" s="65"/>
      <c r="QU2690" s="65"/>
      <c r="QV2690" s="65"/>
      <c r="QW2690" s="65"/>
      <c r="QX2690" s="65"/>
      <c r="QY2690" s="65"/>
      <c r="QZ2690" s="65"/>
      <c r="RA2690" s="65"/>
      <c r="RB2690" s="65"/>
      <c r="RC2690" s="65"/>
      <c r="RD2690" s="65"/>
      <c r="RE2690" s="65"/>
      <c r="RF2690" s="65"/>
      <c r="RG2690" s="34"/>
      <c r="RH2690" s="65"/>
      <c r="RI2690" s="35"/>
      <c r="RJ2690" s="65"/>
      <c r="RK2690" s="65"/>
      <c r="RL2690" s="65"/>
      <c r="RM2690" s="65"/>
      <c r="RN2690" s="65"/>
      <c r="RO2690" s="65"/>
      <c r="RP2690" s="65"/>
      <c r="RQ2690" s="65"/>
      <c r="RR2690" s="65"/>
      <c r="RS2690" s="65"/>
      <c r="RT2690" s="65"/>
      <c r="RU2690" s="65"/>
      <c r="RV2690" s="65"/>
      <c r="RW2690" s="65"/>
      <c r="RX2690" s="65"/>
      <c r="RY2690" s="65"/>
      <c r="RZ2690" s="65"/>
      <c r="SA2690" s="65"/>
      <c r="SB2690" s="65"/>
      <c r="SC2690" s="65"/>
      <c r="SD2690" s="65"/>
      <c r="SE2690" s="65"/>
      <c r="SF2690" s="65"/>
      <c r="SG2690" s="65"/>
      <c r="SH2690" s="65"/>
      <c r="SI2690" s="65"/>
      <c r="SJ2690" s="65"/>
      <c r="SK2690" s="65"/>
      <c r="SL2690" s="65"/>
      <c r="SM2690" s="65"/>
      <c r="SN2690" s="65"/>
      <c r="SO2690" s="65"/>
      <c r="SP2690" s="65"/>
      <c r="SQ2690" s="36"/>
      <c r="SR2690" s="65"/>
      <c r="SS2690" s="37"/>
      <c r="ST2690" s="65"/>
      <c r="SU2690" s="65"/>
      <c r="SV2690" s="65"/>
      <c r="SW2690" s="65"/>
      <c r="SX2690" s="65"/>
      <c r="SY2690" s="65"/>
      <c r="SZ2690" s="65"/>
      <c r="TA2690" s="65"/>
      <c r="TB2690" s="65"/>
      <c r="TC2690" s="65"/>
      <c r="TD2690" s="65"/>
      <c r="TE2690" s="65"/>
      <c r="TF2690" s="65"/>
      <c r="TG2690" s="65"/>
      <c r="TH2690" s="65"/>
      <c r="TI2690" s="65"/>
      <c r="TJ2690" s="65"/>
      <c r="TK2690" s="65"/>
      <c r="TL2690" s="65"/>
      <c r="TM2690" s="65"/>
      <c r="UK2690" s="66"/>
      <c r="UM2690" s="67"/>
      <c r="UU2690" s="66"/>
      <c r="UW2690" s="67"/>
      <c r="VT2690" s="1"/>
    </row>
    <row r="2691" spans="14:592" ht="15" thickBot="1" x14ac:dyDescent="0.35">
      <c r="N2691" s="1"/>
      <c r="AI2691" s="1"/>
      <c r="DT2691" s="34"/>
      <c r="DV2691" s="35"/>
      <c r="DX2691" s="1"/>
      <c r="EA2691" s="9">
        <v>1.2366427705867451E-3</v>
      </c>
      <c r="ED2691" s="2" t="s">
        <v>58</v>
      </c>
      <c r="EF2691" s="7" t="s">
        <v>59</v>
      </c>
      <c r="EG2691" s="1"/>
      <c r="EN2691" s="36"/>
      <c r="EP2691" s="37"/>
      <c r="ER2691" s="1"/>
      <c r="EU2691" s="9">
        <v>6.8127735205117911E-4</v>
      </c>
      <c r="EX2691" s="2" t="s">
        <v>60</v>
      </c>
      <c r="EZ2691" s="7" t="s">
        <v>61</v>
      </c>
      <c r="FA2691" s="1"/>
      <c r="FH2691" s="52"/>
      <c r="FJ2691" s="53"/>
      <c r="FL2691" s="1"/>
      <c r="FO2691" s="9">
        <v>8.9439931533557681E-4</v>
      </c>
      <c r="FR2691" s="2" t="s">
        <v>204</v>
      </c>
      <c r="FT2691" s="7" t="s">
        <v>205</v>
      </c>
      <c r="FU2691" s="1"/>
      <c r="JX2691" s="1"/>
      <c r="KG2691" s="1"/>
      <c r="KH2691" s="67"/>
      <c r="KJ2691" s="66"/>
      <c r="KV2691" s="1"/>
      <c r="KW2691" s="34"/>
      <c r="KY2691" s="35"/>
      <c r="LA2691" s="36"/>
      <c r="LC2691" s="37"/>
      <c r="LU2691" s="34"/>
      <c r="LW2691" s="35"/>
      <c r="NE2691" s="36"/>
      <c r="NG2691" s="37"/>
      <c r="OY2691" s="66"/>
      <c r="PA2691" s="67"/>
      <c r="PI2691" s="66"/>
      <c r="PK2691" s="67"/>
      <c r="RG2691" s="34"/>
      <c r="RI2691" s="35"/>
      <c r="SQ2691" s="36"/>
      <c r="SS2691" s="37"/>
      <c r="UK2691" s="66"/>
      <c r="UM2691" s="67"/>
      <c r="UU2691" s="66"/>
      <c r="UW2691" s="67"/>
      <c r="VT2691" s="1"/>
    </row>
    <row r="2692" spans="14:592" ht="15" thickBot="1" x14ac:dyDescent="0.35">
      <c r="N2692" s="1"/>
      <c r="AI2692" s="1"/>
      <c r="DT2692" s="34"/>
      <c r="DV2692" s="35"/>
      <c r="DX2692" s="1"/>
      <c r="EA2692" s="10">
        <v>-9.0271025959503658E-4</v>
      </c>
      <c r="ED2692" s="4">
        <f t="array" ref="ED2692:ED2694">ED2697:ED2699</f>
        <v>-0.69985099945401696</v>
      </c>
      <c r="EF2692" s="8">
        <f t="array" ref="EF2692:EF2694">EF2681:EF2683</f>
        <v>-3.3393251099170847E-4</v>
      </c>
      <c r="EG2692" s="1"/>
      <c r="EN2692" s="36"/>
      <c r="EP2692" s="37"/>
      <c r="ER2692" s="1"/>
      <c r="EU2692" s="10">
        <v>-5.1622450254618438E-4</v>
      </c>
      <c r="EX2692" s="4">
        <f t="array" ref="EX2692:EX2694">EX2697:EX2699</f>
        <v>-0.70335222903777483</v>
      </c>
      <c r="EZ2692" s="8">
        <f t="array" ref="EZ2692:EZ2694">EZ2681:EZ2683</f>
        <v>-1.6505284950499473E-4</v>
      </c>
      <c r="FA2692" s="1"/>
      <c r="FH2692" s="52"/>
      <c r="FJ2692" s="53"/>
      <c r="FL2692" s="1"/>
      <c r="FO2692" s="10">
        <v>-6.6759675100882144E-4</v>
      </c>
      <c r="FR2692" s="4">
        <f t="array" ref="FR2692:FR2694">FR2697:FR2699</f>
        <v>-0.70196949585370272</v>
      </c>
      <c r="FT2692" s="8">
        <f t="array" ref="FT2692:FT2694">FT2681:FT2683</f>
        <v>-2.268025643267545E-4</v>
      </c>
      <c r="FU2692" s="1"/>
      <c r="JX2692" s="1"/>
      <c r="KG2692" s="1"/>
      <c r="KH2692" s="67"/>
      <c r="KJ2692" s="66"/>
      <c r="KV2692" s="1"/>
      <c r="KW2692" s="34"/>
      <c r="KY2692" s="35"/>
      <c r="LA2692" s="36"/>
      <c r="LC2692" s="37"/>
      <c r="LU2692" s="34"/>
      <c r="LW2692" s="35"/>
      <c r="NE2692" s="36"/>
      <c r="NG2692" s="37"/>
      <c r="OY2692" s="66"/>
      <c r="PA2692" s="67"/>
      <c r="PI2692" s="66"/>
      <c r="PK2692" s="67"/>
      <c r="RG2692" s="34"/>
      <c r="RI2692" s="35"/>
      <c r="SQ2692" s="36"/>
      <c r="SS2692" s="37"/>
      <c r="UK2692" s="66"/>
      <c r="UM2692" s="67"/>
      <c r="UU2692" s="66"/>
      <c r="UW2692" s="67"/>
      <c r="VT2692" s="1"/>
    </row>
    <row r="2693" spans="14:592" x14ac:dyDescent="0.3">
      <c r="N2693" s="1"/>
      <c r="AI2693" s="1"/>
      <c r="DT2693" s="34"/>
      <c r="DV2693" s="35"/>
      <c r="DX2693" s="1"/>
      <c r="ED2693" s="5">
        <v>-9.2382916425331862E-2</v>
      </c>
      <c r="EF2693" s="9">
        <v>1.2366427705867451E-3</v>
      </c>
      <c r="EG2693" s="1"/>
      <c r="EN2693" s="36"/>
      <c r="EP2693" s="37"/>
      <c r="ER2693" s="1"/>
      <c r="EX2693" s="5">
        <v>-8.993843196925505E-2</v>
      </c>
      <c r="EZ2693" s="9">
        <v>6.8127735205117911E-4</v>
      </c>
      <c r="FA2693" s="1"/>
      <c r="FH2693" s="52"/>
      <c r="FJ2693" s="53"/>
      <c r="FL2693" s="1"/>
      <c r="FR2693" s="5">
        <v>-9.0858801777940423E-2</v>
      </c>
      <c r="FT2693" s="9">
        <v>8.9439931533557681E-4</v>
      </c>
      <c r="FU2693" s="1"/>
      <c r="JX2693" s="1"/>
      <c r="KG2693" s="1"/>
      <c r="KH2693" s="67"/>
      <c r="KJ2693" s="66"/>
      <c r="KK2693" s="66"/>
      <c r="KL2693" s="66"/>
      <c r="KM2693" s="66"/>
      <c r="KN2693" s="66"/>
      <c r="KO2693" s="66"/>
      <c r="KP2693" s="66"/>
      <c r="KQ2693" s="66"/>
      <c r="KR2693" s="66"/>
      <c r="KS2693" s="66"/>
      <c r="KT2693" s="66"/>
      <c r="KU2693" s="66"/>
      <c r="KV2693" s="66"/>
      <c r="KW2693" s="34"/>
      <c r="KX2693" s="66"/>
      <c r="KY2693" s="35"/>
      <c r="KZ2693" s="66"/>
      <c r="LA2693" s="36"/>
      <c r="LB2693" s="66"/>
      <c r="LC2693" s="37"/>
      <c r="LD2693" s="66"/>
      <c r="LE2693" s="66"/>
      <c r="LF2693" s="66"/>
      <c r="LG2693" s="66"/>
      <c r="LH2693" s="66"/>
      <c r="LI2693" s="66"/>
      <c r="LJ2693" s="66"/>
      <c r="LK2693" s="66"/>
      <c r="LL2693" s="66"/>
      <c r="LM2693" s="66"/>
      <c r="LN2693" s="66"/>
      <c r="LO2693" s="66"/>
      <c r="LP2693" s="66"/>
      <c r="LQ2693" s="66"/>
      <c r="LR2693" s="66"/>
      <c r="LS2693" s="66"/>
      <c r="LT2693" s="66"/>
      <c r="LU2693" s="34"/>
      <c r="LV2693" s="66"/>
      <c r="LW2693" s="35"/>
      <c r="LX2693" s="66"/>
      <c r="LY2693" s="66"/>
      <c r="LZ2693" s="66"/>
      <c r="MA2693" s="66"/>
      <c r="MB2693" s="66"/>
      <c r="MC2693" s="66"/>
      <c r="MD2693" s="66"/>
      <c r="ME2693" s="66"/>
      <c r="MF2693" s="66"/>
      <c r="MG2693" s="66"/>
      <c r="MH2693" s="66"/>
      <c r="MI2693" s="66"/>
      <c r="MJ2693" s="66"/>
      <c r="MK2693" s="66"/>
      <c r="ML2693" s="66"/>
      <c r="MM2693" s="66"/>
      <c r="MN2693" s="66"/>
      <c r="MO2693" s="66"/>
      <c r="MP2693" s="66"/>
      <c r="MQ2693" s="66"/>
      <c r="MR2693" s="66"/>
      <c r="MS2693" s="66"/>
      <c r="MT2693" s="66"/>
      <c r="MU2693" s="66"/>
      <c r="MV2693" s="66"/>
      <c r="MW2693" s="66"/>
      <c r="MX2693" s="66"/>
      <c r="MY2693" s="66"/>
      <c r="MZ2693" s="66"/>
      <c r="NA2693" s="66"/>
      <c r="NB2693" s="66"/>
      <c r="NC2693" s="66"/>
      <c r="ND2693" s="66"/>
      <c r="NE2693" s="36"/>
      <c r="NF2693" s="66"/>
      <c r="NG2693" s="37"/>
      <c r="NH2693" s="66"/>
      <c r="NI2693" s="66"/>
      <c r="NJ2693" s="66"/>
      <c r="NK2693" s="66"/>
      <c r="NL2693" s="66"/>
      <c r="NM2693" s="66"/>
      <c r="NN2693" s="66"/>
      <c r="NO2693" s="66"/>
      <c r="NP2693" s="66"/>
      <c r="NQ2693" s="66"/>
      <c r="NR2693" s="66"/>
      <c r="NS2693" s="66"/>
      <c r="NT2693" s="66"/>
      <c r="NU2693" s="66"/>
      <c r="NV2693" s="66"/>
      <c r="NW2693" s="66"/>
      <c r="NX2693" s="66"/>
      <c r="NY2693" s="66"/>
      <c r="NZ2693" s="66"/>
      <c r="OA2693" s="66"/>
      <c r="OB2693" s="66"/>
      <c r="OC2693" s="66"/>
      <c r="OD2693" s="66"/>
      <c r="OE2693" s="66"/>
      <c r="OF2693" s="66"/>
      <c r="OG2693" s="66"/>
      <c r="OH2693" s="66"/>
      <c r="OI2693" s="66"/>
      <c r="OJ2693" s="66"/>
      <c r="OK2693" s="66"/>
      <c r="OL2693" s="66"/>
      <c r="OM2693" s="66"/>
      <c r="ON2693" s="66"/>
      <c r="OO2693" s="66"/>
      <c r="OP2693" s="66"/>
      <c r="OQ2693" s="66"/>
      <c r="OR2693" s="66"/>
      <c r="OS2693" s="66"/>
      <c r="OT2693" s="66"/>
      <c r="OU2693" s="66"/>
      <c r="OV2693" s="66"/>
      <c r="OW2693" s="66"/>
      <c r="OX2693" s="66"/>
      <c r="OY2693" s="66"/>
      <c r="OZ2693" s="66"/>
      <c r="PA2693" s="66"/>
      <c r="PB2693" s="66"/>
      <c r="PC2693" s="66"/>
      <c r="PD2693" s="66"/>
      <c r="PE2693" s="66"/>
      <c r="PF2693" s="66"/>
      <c r="PG2693" s="66"/>
      <c r="PH2693" s="66"/>
      <c r="PI2693" s="66"/>
      <c r="PJ2693" s="66"/>
      <c r="PK2693" s="66"/>
      <c r="PL2693" s="66"/>
      <c r="PM2693" s="66"/>
      <c r="PN2693" s="66"/>
      <c r="PO2693" s="66"/>
      <c r="PP2693" s="66"/>
      <c r="PQ2693" s="66"/>
      <c r="PR2693" s="66"/>
      <c r="PS2693" s="66"/>
      <c r="PT2693" s="66"/>
      <c r="PU2693" s="66"/>
      <c r="PV2693" s="66"/>
      <c r="PW2693" s="66"/>
      <c r="PX2693" s="66"/>
      <c r="PY2693" s="66"/>
      <c r="PZ2693" s="66"/>
      <c r="QA2693" s="66"/>
      <c r="QB2693" s="66"/>
      <c r="QC2693" s="66"/>
      <c r="QD2693" s="66"/>
      <c r="QE2693" s="66"/>
      <c r="QF2693" s="66"/>
      <c r="QG2693" s="66"/>
      <c r="QH2693" s="66"/>
      <c r="QI2693" s="66"/>
      <c r="QJ2693" s="66"/>
      <c r="QK2693" s="66"/>
      <c r="QL2693" s="66"/>
      <c r="QM2693" s="66"/>
      <c r="QN2693" s="66"/>
      <c r="QO2693" s="66"/>
      <c r="QP2693" s="66"/>
      <c r="QQ2693" s="66"/>
      <c r="QR2693" s="66"/>
      <c r="QS2693" s="66"/>
      <c r="QT2693" s="66"/>
      <c r="QU2693" s="66"/>
      <c r="QV2693" s="66"/>
      <c r="QW2693" s="66"/>
      <c r="QX2693" s="66"/>
      <c r="QY2693" s="66"/>
      <c r="QZ2693" s="66"/>
      <c r="RA2693" s="66"/>
      <c r="RB2693" s="66"/>
      <c r="RC2693" s="66"/>
      <c r="RD2693" s="66"/>
      <c r="RE2693" s="66"/>
      <c r="RF2693" s="66"/>
      <c r="RG2693" s="34"/>
      <c r="RH2693" s="66"/>
      <c r="RI2693" s="35"/>
      <c r="RJ2693" s="66"/>
      <c r="RK2693" s="66"/>
      <c r="RL2693" s="66"/>
      <c r="RM2693" s="66"/>
      <c r="RN2693" s="66"/>
      <c r="RO2693" s="66"/>
      <c r="RP2693" s="66"/>
      <c r="RQ2693" s="66"/>
      <c r="RR2693" s="66"/>
      <c r="RS2693" s="66"/>
      <c r="RT2693" s="66"/>
      <c r="RU2693" s="66"/>
      <c r="RV2693" s="66"/>
      <c r="RW2693" s="66"/>
      <c r="RX2693" s="66"/>
      <c r="RY2693" s="66"/>
      <c r="RZ2693" s="66"/>
      <c r="SA2693" s="66"/>
      <c r="SB2693" s="66"/>
      <c r="SC2693" s="66"/>
      <c r="SD2693" s="66"/>
      <c r="SE2693" s="66"/>
      <c r="SF2693" s="66"/>
      <c r="SG2693" s="66"/>
      <c r="SH2693" s="66"/>
      <c r="SI2693" s="66"/>
      <c r="SJ2693" s="66"/>
      <c r="SK2693" s="66"/>
      <c r="SL2693" s="66"/>
      <c r="SM2693" s="66"/>
      <c r="SN2693" s="66"/>
      <c r="SO2693" s="66"/>
      <c r="SP2693" s="66"/>
      <c r="SQ2693" s="36"/>
      <c r="SR2693" s="66"/>
      <c r="SS2693" s="37"/>
      <c r="ST2693" s="66"/>
      <c r="SU2693" s="66"/>
      <c r="SV2693" s="66"/>
      <c r="SW2693" s="66"/>
      <c r="SX2693" s="66"/>
      <c r="SY2693" s="66"/>
      <c r="SZ2693" s="66"/>
      <c r="TA2693" s="66"/>
      <c r="TB2693" s="66"/>
      <c r="TC2693" s="66"/>
      <c r="TD2693" s="66"/>
      <c r="TE2693" s="66"/>
      <c r="TF2693" s="66"/>
      <c r="TG2693" s="66"/>
      <c r="TH2693" s="66"/>
      <c r="TI2693" s="66"/>
      <c r="TJ2693" s="66"/>
      <c r="TK2693" s="66"/>
      <c r="TL2693" s="66"/>
      <c r="TM2693" s="66"/>
      <c r="TN2693" s="66"/>
      <c r="TO2693" s="66"/>
      <c r="TP2693" s="66"/>
      <c r="TQ2693" s="66"/>
      <c r="TR2693" s="66"/>
      <c r="TS2693" s="66"/>
      <c r="TT2693" s="66"/>
      <c r="TU2693" s="66"/>
      <c r="TV2693" s="66"/>
      <c r="TW2693" s="66"/>
      <c r="TX2693" s="66"/>
      <c r="TY2693" s="66"/>
      <c r="TZ2693" s="66"/>
      <c r="UA2693" s="66"/>
      <c r="UB2693" s="66"/>
      <c r="UC2693" s="66"/>
      <c r="UD2693" s="66"/>
      <c r="UE2693" s="66"/>
      <c r="UF2693" s="66"/>
      <c r="UG2693" s="66"/>
      <c r="UH2693" s="66"/>
      <c r="UI2693" s="66"/>
      <c r="UJ2693" s="66"/>
      <c r="UK2693" s="66"/>
      <c r="UL2693" s="66"/>
      <c r="UM2693" s="66"/>
      <c r="UN2693" s="66"/>
      <c r="UO2693" s="66"/>
      <c r="UP2693" s="66"/>
      <c r="UQ2693" s="66"/>
      <c r="UR2693" s="66"/>
      <c r="US2693" s="66"/>
      <c r="UT2693" s="66"/>
      <c r="UU2693" s="66"/>
      <c r="UW2693" s="67"/>
      <c r="VT2693" s="1"/>
    </row>
    <row r="2694" spans="14:592" ht="15" thickBot="1" x14ac:dyDescent="0.35">
      <c r="N2694" s="1"/>
      <c r="AI2694" s="1"/>
      <c r="DT2694" s="34"/>
      <c r="DV2694" s="35"/>
      <c r="DX2694" s="1"/>
      <c r="ED2694" s="6">
        <v>0</v>
      </c>
      <c r="EF2694" s="10">
        <v>-9.0271025959503658E-4</v>
      </c>
      <c r="EG2694" s="1"/>
      <c r="EN2694" s="36"/>
      <c r="EP2694" s="37"/>
      <c r="ER2694" s="1"/>
      <c r="EX2694" s="6">
        <v>0</v>
      </c>
      <c r="EZ2694" s="10">
        <v>-5.1622450254618438E-4</v>
      </c>
      <c r="FA2694" s="1"/>
      <c r="FH2694" s="52"/>
      <c r="FJ2694" s="53"/>
      <c r="FL2694" s="1"/>
      <c r="FR2694" s="6">
        <v>0</v>
      </c>
      <c r="FT2694" s="10">
        <v>-6.6759675100882144E-4</v>
      </c>
      <c r="FU2694" s="1"/>
      <c r="JX2694" s="1"/>
      <c r="KG2694" s="1"/>
      <c r="KH2694" s="67"/>
      <c r="KJ2694" s="66"/>
      <c r="KK2694" s="66"/>
      <c r="KL2694" s="66"/>
      <c r="KM2694" s="66"/>
      <c r="KN2694" s="66"/>
      <c r="KO2694" s="66"/>
      <c r="KP2694" s="66"/>
      <c r="KQ2694" s="66"/>
      <c r="KR2694" s="66"/>
      <c r="KS2694" s="66"/>
      <c r="KT2694" s="66"/>
      <c r="KU2694" s="66"/>
      <c r="KV2694" s="66"/>
      <c r="KW2694" s="34"/>
      <c r="KX2694" s="66"/>
      <c r="KY2694" s="35"/>
      <c r="KZ2694" s="66"/>
      <c r="LA2694" s="36"/>
      <c r="LB2694" s="66"/>
      <c r="LC2694" s="37"/>
      <c r="LD2694" s="66"/>
      <c r="LE2694" s="66"/>
      <c r="LF2694" s="66"/>
      <c r="LG2694" s="66"/>
      <c r="LH2694" s="66"/>
      <c r="LI2694" s="66"/>
      <c r="LJ2694" s="66"/>
      <c r="LK2694" s="66"/>
      <c r="LL2694" s="66"/>
      <c r="LM2694" s="66"/>
      <c r="LN2694" s="66"/>
      <c r="LO2694" s="66"/>
      <c r="LP2694" s="66"/>
      <c r="LQ2694" s="66"/>
      <c r="LR2694" s="66"/>
      <c r="LS2694" s="66"/>
      <c r="LT2694" s="66"/>
      <c r="LU2694" s="34"/>
      <c r="LV2694" s="66"/>
      <c r="LW2694" s="35"/>
      <c r="LX2694" s="66"/>
      <c r="LY2694" s="66"/>
      <c r="LZ2694" s="66"/>
      <c r="MA2694" s="66"/>
      <c r="MB2694" s="66"/>
      <c r="MC2694" s="66"/>
      <c r="MD2694" s="66"/>
      <c r="ME2694" s="66"/>
      <c r="MF2694" s="66"/>
      <c r="MG2694" s="66"/>
      <c r="MH2694" s="66"/>
      <c r="MI2694" s="66"/>
      <c r="MJ2694" s="66"/>
      <c r="MK2694" s="66"/>
      <c r="ML2694" s="66"/>
      <c r="MM2694" s="66"/>
      <c r="MN2694" s="66"/>
      <c r="MO2694" s="66"/>
      <c r="MP2694" s="66"/>
      <c r="MQ2694" s="66"/>
      <c r="MR2694" s="66"/>
      <c r="MS2694" s="66"/>
      <c r="MT2694" s="66"/>
      <c r="MU2694" s="66"/>
      <c r="MV2694" s="66"/>
      <c r="MW2694" s="66"/>
      <c r="MX2694" s="66"/>
      <c r="MY2694" s="66"/>
      <c r="MZ2694" s="66"/>
      <c r="NA2694" s="66"/>
      <c r="NB2694" s="66"/>
      <c r="NC2694" s="66"/>
      <c r="ND2694" s="66"/>
      <c r="NE2694" s="36"/>
      <c r="NF2694" s="66"/>
      <c r="NG2694" s="37"/>
      <c r="NH2694" s="66"/>
      <c r="NI2694" s="66"/>
      <c r="NJ2694" s="66"/>
      <c r="NK2694" s="66"/>
      <c r="NL2694" s="66"/>
      <c r="NM2694" s="66"/>
      <c r="NN2694" s="66"/>
      <c r="NO2694" s="66"/>
      <c r="NP2694" s="66"/>
      <c r="NQ2694" s="66"/>
      <c r="NR2694" s="66"/>
      <c r="NS2694" s="66"/>
      <c r="NT2694" s="66"/>
      <c r="NU2694" s="66"/>
      <c r="NV2694" s="66"/>
      <c r="NW2694" s="66"/>
      <c r="NX2694" s="66"/>
      <c r="NY2694" s="66"/>
      <c r="NZ2694" s="66"/>
      <c r="OA2694" s="66"/>
      <c r="OB2694" s="66"/>
      <c r="OC2694" s="66"/>
      <c r="OD2694" s="66"/>
      <c r="OE2694" s="66"/>
      <c r="OF2694" s="66"/>
      <c r="OG2694" s="66"/>
      <c r="OH2694" s="66"/>
      <c r="OI2694" s="66"/>
      <c r="OJ2694" s="66"/>
      <c r="OK2694" s="66"/>
      <c r="OL2694" s="66"/>
      <c r="OM2694" s="66"/>
      <c r="ON2694" s="66"/>
      <c r="OO2694" s="66"/>
      <c r="OP2694" s="66"/>
      <c r="OQ2694" s="66"/>
      <c r="OR2694" s="66"/>
      <c r="OS2694" s="66"/>
      <c r="OT2694" s="66"/>
      <c r="OU2694" s="66"/>
      <c r="OV2694" s="66"/>
      <c r="OW2694" s="66"/>
      <c r="OX2694" s="66"/>
      <c r="OY2694" s="66"/>
      <c r="OZ2694" s="66"/>
      <c r="PA2694" s="66"/>
      <c r="PB2694" s="66"/>
      <c r="PC2694" s="66"/>
      <c r="PD2694" s="66"/>
      <c r="PE2694" s="66"/>
      <c r="PF2694" s="66"/>
      <c r="PG2694" s="66"/>
      <c r="PH2694" s="66"/>
      <c r="PI2694" s="66"/>
      <c r="PJ2694" s="66"/>
      <c r="PK2694" s="66"/>
      <c r="PL2694" s="66"/>
      <c r="PM2694" s="66"/>
      <c r="PN2694" s="66"/>
      <c r="PO2694" s="66"/>
      <c r="PP2694" s="66"/>
      <c r="PQ2694" s="66"/>
      <c r="PR2694" s="66"/>
      <c r="PS2694" s="66"/>
      <c r="PT2694" s="66"/>
      <c r="PU2694" s="66"/>
      <c r="PV2694" s="66"/>
      <c r="PW2694" s="66"/>
      <c r="PX2694" s="66"/>
      <c r="PY2694" s="66"/>
      <c r="PZ2694" s="66"/>
      <c r="QA2694" s="66"/>
      <c r="QB2694" s="66"/>
      <c r="QC2694" s="66"/>
      <c r="QD2694" s="66"/>
      <c r="QE2694" s="66"/>
      <c r="QF2694" s="66"/>
      <c r="QG2694" s="66"/>
      <c r="QH2694" s="66"/>
      <c r="QI2694" s="66"/>
      <c r="QJ2694" s="66"/>
      <c r="QK2694" s="66"/>
      <c r="QL2694" s="66"/>
      <c r="QM2694" s="66"/>
      <c r="QN2694" s="66"/>
      <c r="QO2694" s="66"/>
      <c r="QP2694" s="66"/>
      <c r="QQ2694" s="66"/>
      <c r="QR2694" s="66"/>
      <c r="QS2694" s="66"/>
      <c r="QT2694" s="66"/>
      <c r="QU2694" s="66"/>
      <c r="QV2694" s="66"/>
      <c r="QW2694" s="66"/>
      <c r="QX2694" s="66"/>
      <c r="QY2694" s="66"/>
      <c r="QZ2694" s="66"/>
      <c r="RA2694" s="66"/>
      <c r="RB2694" s="66"/>
      <c r="RC2694" s="66"/>
      <c r="RD2694" s="66"/>
      <c r="RE2694" s="66"/>
      <c r="RF2694" s="66"/>
      <c r="RG2694" s="34"/>
      <c r="RH2694" s="66"/>
      <c r="RI2694" s="35"/>
      <c r="RJ2694" s="66"/>
      <c r="RK2694" s="66"/>
      <c r="RL2694" s="66"/>
      <c r="RM2694" s="66"/>
      <c r="RN2694" s="66"/>
      <c r="RO2694" s="66"/>
      <c r="RP2694" s="66"/>
      <c r="RQ2694" s="66"/>
      <c r="RR2694" s="66"/>
      <c r="RS2694" s="66"/>
      <c r="RT2694" s="66"/>
      <c r="RU2694" s="66"/>
      <c r="RV2694" s="66"/>
      <c r="RW2694" s="66"/>
      <c r="RX2694" s="66"/>
      <c r="RY2694" s="66"/>
      <c r="RZ2694" s="66"/>
      <c r="SA2694" s="66"/>
      <c r="SB2694" s="66"/>
      <c r="SC2694" s="66"/>
      <c r="SD2694" s="66"/>
      <c r="SE2694" s="66"/>
      <c r="SF2694" s="66"/>
      <c r="SG2694" s="66"/>
      <c r="SH2694" s="66"/>
      <c r="SI2694" s="66"/>
      <c r="SJ2694" s="66"/>
      <c r="SK2694" s="66"/>
      <c r="SL2694" s="66"/>
      <c r="SM2694" s="66"/>
      <c r="SN2694" s="66"/>
      <c r="SO2694" s="66"/>
      <c r="SP2694" s="66"/>
      <c r="SQ2694" s="36"/>
      <c r="SR2694" s="66"/>
      <c r="SS2694" s="37"/>
      <c r="ST2694" s="66"/>
      <c r="SU2694" s="66"/>
      <c r="SV2694" s="66"/>
      <c r="SW2694" s="66"/>
      <c r="SX2694" s="66"/>
      <c r="SY2694" s="66"/>
      <c r="SZ2694" s="66"/>
      <c r="TA2694" s="66"/>
      <c r="TB2694" s="66"/>
      <c r="TC2694" s="66"/>
      <c r="TD2694" s="66"/>
      <c r="TE2694" s="66"/>
      <c r="TF2694" s="66"/>
      <c r="TG2694" s="66"/>
      <c r="TH2694" s="66"/>
      <c r="TI2694" s="66"/>
      <c r="TJ2694" s="66"/>
      <c r="TK2694" s="66"/>
      <c r="TL2694" s="66"/>
      <c r="TM2694" s="66"/>
      <c r="TN2694" s="66"/>
      <c r="TO2694" s="66"/>
      <c r="TP2694" s="66"/>
      <c r="TQ2694" s="66"/>
      <c r="TR2694" s="66"/>
      <c r="TS2694" s="66"/>
      <c r="TT2694" s="66"/>
      <c r="TU2694" s="66"/>
      <c r="TV2694" s="66"/>
      <c r="TW2694" s="66"/>
      <c r="TX2694" s="66"/>
      <c r="TY2694" s="66"/>
      <c r="TZ2694" s="66"/>
      <c r="UA2694" s="66"/>
      <c r="UB2694" s="66"/>
      <c r="UC2694" s="66"/>
      <c r="UD2694" s="66"/>
      <c r="UE2694" s="66"/>
      <c r="UF2694" s="66"/>
      <c r="UG2694" s="66"/>
      <c r="UH2694" s="66"/>
      <c r="UI2694" s="66"/>
      <c r="UJ2694" s="66"/>
      <c r="UK2694" s="66"/>
      <c r="UL2694" s="66"/>
      <c r="UM2694" s="66"/>
      <c r="UN2694" s="66"/>
      <c r="UO2694" s="66"/>
      <c r="UP2694" s="66"/>
      <c r="UQ2694" s="66"/>
      <c r="UR2694" s="66"/>
      <c r="US2694" s="66"/>
      <c r="UT2694" s="66"/>
      <c r="UU2694" s="66"/>
      <c r="UW2694" s="67"/>
      <c r="VT2694" s="1"/>
    </row>
    <row r="2695" spans="14:592" x14ac:dyDescent="0.3">
      <c r="N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34"/>
      <c r="DU2695" s="1"/>
      <c r="DV2695" s="35"/>
      <c r="DW2695" s="1"/>
      <c r="DX2695" s="1"/>
      <c r="DY2695" s="1"/>
      <c r="DZ2695" s="1"/>
      <c r="EA2695" s="1"/>
      <c r="EB2695" s="1"/>
      <c r="EC2695" s="1"/>
      <c r="ED2695" s="2"/>
      <c r="EE2695" s="1"/>
      <c r="EF2695" s="7"/>
      <c r="EG2695" s="1"/>
      <c r="EH2695" s="1"/>
      <c r="EI2695" s="1"/>
      <c r="EJ2695" s="1"/>
      <c r="EK2695" s="1"/>
      <c r="EL2695" s="1"/>
      <c r="EM2695" s="1"/>
      <c r="EN2695" s="36"/>
      <c r="EO2695" s="1"/>
      <c r="EP2695" s="37"/>
      <c r="EQ2695" s="1"/>
      <c r="ER2695" s="1"/>
      <c r="ES2695" s="1"/>
      <c r="ET2695" s="1"/>
      <c r="EU2695" s="1"/>
      <c r="EV2695" s="1"/>
      <c r="EW2695" s="1"/>
      <c r="EX2695" s="2"/>
      <c r="EY2695" s="1"/>
      <c r="EZ2695" s="7"/>
      <c r="FA2695" s="1"/>
      <c r="FB2695" s="1"/>
      <c r="FC2695" s="1"/>
      <c r="FD2695" s="1"/>
      <c r="FE2695" s="1"/>
      <c r="FF2695" s="1"/>
      <c r="FG2695" s="1"/>
      <c r="FH2695" s="52"/>
      <c r="FI2695" s="1"/>
      <c r="FJ2695" s="53"/>
      <c r="FK2695" s="1"/>
      <c r="FL2695" s="1"/>
      <c r="FM2695" s="1"/>
      <c r="FN2695" s="1"/>
      <c r="FO2695" s="1"/>
      <c r="FP2695" s="1"/>
      <c r="FQ2695" s="1"/>
      <c r="FR2695" s="2"/>
      <c r="FS2695" s="1"/>
      <c r="FT2695" s="7"/>
      <c r="FU2695" s="1"/>
      <c r="FV2695" s="1"/>
      <c r="FW2695" s="1"/>
      <c r="FX2695" s="1"/>
      <c r="FY2695" s="1"/>
      <c r="FZ2695" s="1"/>
      <c r="GA2695" s="1"/>
      <c r="GB2695" s="1"/>
      <c r="GC2695" s="1"/>
      <c r="GD2695" s="1"/>
      <c r="GE2695" s="1"/>
      <c r="GF2695" s="1"/>
      <c r="GG2695" s="1"/>
      <c r="GH2695" s="1"/>
      <c r="GI2695" s="1"/>
      <c r="GJ2695" s="1"/>
      <c r="GK2695" s="1"/>
      <c r="GL2695" s="1"/>
      <c r="GM2695" s="1"/>
      <c r="GN2695" s="1"/>
      <c r="GO2695" s="1"/>
      <c r="GP2695" s="1"/>
      <c r="GQ2695" s="1"/>
      <c r="GR2695" s="1"/>
      <c r="GS2695" s="1"/>
      <c r="GT2695" s="1"/>
      <c r="GU2695" s="1"/>
      <c r="GV2695" s="1"/>
      <c r="GW2695" s="1"/>
      <c r="GX2695" s="1"/>
      <c r="GY2695" s="1"/>
      <c r="GZ2695" s="1"/>
      <c r="HA2695" s="1"/>
      <c r="HB2695" s="1"/>
      <c r="HC2695" s="1"/>
      <c r="HD2695" s="1"/>
      <c r="HE2695" s="1"/>
      <c r="HF2695" s="1"/>
      <c r="HG2695" s="1"/>
      <c r="HH2695" s="1"/>
      <c r="HI2695" s="1"/>
      <c r="HJ2695" s="1"/>
      <c r="HK2695" s="1"/>
      <c r="HL2695" s="1"/>
      <c r="HM2695" s="1"/>
      <c r="HN2695" s="1"/>
      <c r="HO2695" s="1"/>
      <c r="HP2695" s="1"/>
      <c r="HQ2695" s="1"/>
      <c r="HR2695" s="1"/>
      <c r="HS2695" s="1"/>
      <c r="HT2695" s="1"/>
      <c r="HU2695" s="1"/>
      <c r="HV2695" s="1"/>
      <c r="HW2695" s="1"/>
      <c r="HX2695" s="1"/>
      <c r="HY2695" s="1"/>
      <c r="HZ2695" s="1"/>
      <c r="IA2695" s="1"/>
      <c r="IB2695" s="1"/>
      <c r="IC2695" s="1"/>
      <c r="ID2695" s="1"/>
      <c r="IE2695" s="1"/>
      <c r="IF2695" s="1"/>
      <c r="IG2695" s="1"/>
      <c r="IH2695" s="1"/>
      <c r="II2695" s="1"/>
      <c r="IJ2695" s="1"/>
      <c r="IK2695" s="1"/>
      <c r="IL2695" s="1"/>
      <c r="IM2695" s="1"/>
      <c r="IN2695" s="1"/>
      <c r="IO2695" s="1"/>
      <c r="IP2695" s="1"/>
      <c r="IQ2695" s="1"/>
      <c r="IR2695" s="1"/>
      <c r="IS2695" s="1"/>
      <c r="IT2695" s="1"/>
      <c r="IU2695" s="1"/>
      <c r="IV2695" s="1"/>
      <c r="IW2695" s="1"/>
      <c r="IX2695" s="1"/>
      <c r="IY2695" s="1"/>
      <c r="IZ2695" s="1"/>
      <c r="JA2695" s="1"/>
      <c r="JB2695" s="1"/>
      <c r="JC2695" s="1"/>
      <c r="JD2695" s="1"/>
      <c r="JE2695" s="1"/>
      <c r="JF2695" s="1"/>
      <c r="JG2695" s="1"/>
      <c r="JH2695" s="1"/>
      <c r="JI2695" s="1"/>
      <c r="JJ2695" s="1"/>
      <c r="JK2695" s="1"/>
      <c r="JL2695" s="1"/>
      <c r="JM2695" s="1"/>
      <c r="JN2695" s="1"/>
      <c r="JO2695" s="1"/>
      <c r="JP2695" s="1"/>
      <c r="JQ2695" s="1"/>
      <c r="JR2695" s="1"/>
      <c r="JS2695" s="1"/>
      <c r="JT2695" s="1"/>
      <c r="JU2695" s="1"/>
      <c r="JV2695" s="1"/>
      <c r="JW2695" s="1"/>
      <c r="JX2695" s="1"/>
      <c r="KG2695" s="1"/>
      <c r="KH2695" s="67"/>
      <c r="KV2695" s="1"/>
      <c r="KW2695" s="34"/>
      <c r="KY2695" s="35"/>
      <c r="LA2695" s="36"/>
      <c r="LC2695" s="37"/>
      <c r="LU2695" s="34"/>
      <c r="LW2695" s="35"/>
      <c r="NE2695" s="36"/>
      <c r="NG2695" s="37"/>
      <c r="PA2695" s="67"/>
      <c r="PK2695" s="67"/>
      <c r="RG2695" s="34"/>
      <c r="RI2695" s="35"/>
      <c r="SQ2695" s="36"/>
      <c r="SS2695" s="37"/>
      <c r="UM2695" s="67"/>
      <c r="UW2695" s="67"/>
      <c r="VT2695" s="1"/>
    </row>
    <row r="2696" spans="14:592" ht="15" customHeight="1" thickBot="1" x14ac:dyDescent="0.35">
      <c r="N2696" s="1"/>
      <c r="AI2696" s="1"/>
      <c r="AJ2696" s="125" t="s">
        <v>62</v>
      </c>
      <c r="AK2696" s="125"/>
      <c r="AL2696" s="125"/>
      <c r="AM2696" s="125"/>
      <c r="AN2696" s="125"/>
      <c r="AO2696" s="125"/>
      <c r="AP2696" s="125"/>
      <c r="AQ2696" s="125"/>
      <c r="AR2696" s="125"/>
      <c r="AS2696" s="125"/>
      <c r="AT2696" s="125"/>
      <c r="AU2696" s="125"/>
      <c r="AV2696" s="125"/>
      <c r="AW2696" s="125"/>
      <c r="AX2696" s="125"/>
      <c r="AY2696" s="1"/>
      <c r="DT2696" s="34"/>
      <c r="DV2696" s="35"/>
      <c r="EB2696" s="1"/>
      <c r="ED2696" s="2" t="s">
        <v>58</v>
      </c>
      <c r="EF2696" s="7" t="s">
        <v>59</v>
      </c>
      <c r="EH2696" s="1"/>
      <c r="EN2696" s="36"/>
      <c r="EP2696" s="37"/>
      <c r="EV2696" s="1"/>
      <c r="EX2696" s="2" t="s">
        <v>60</v>
      </c>
      <c r="EZ2696" s="7" t="s">
        <v>61</v>
      </c>
      <c r="FB2696" s="1"/>
      <c r="FH2696" s="52"/>
      <c r="FJ2696" s="53"/>
      <c r="FP2696" s="1"/>
      <c r="FR2696" s="2" t="s">
        <v>204</v>
      </c>
      <c r="FT2696" s="7" t="s">
        <v>205</v>
      </c>
      <c r="FV2696" s="1"/>
      <c r="JX2696" s="1"/>
      <c r="KG2696" s="1"/>
      <c r="KH2696" s="67"/>
      <c r="KV2696" s="1"/>
      <c r="KW2696" s="34"/>
      <c r="KY2696" s="35"/>
      <c r="LA2696" s="36"/>
      <c r="LC2696" s="37"/>
      <c r="LU2696" s="34"/>
      <c r="LW2696" s="35"/>
      <c r="NE2696" s="36"/>
      <c r="NG2696" s="37"/>
      <c r="PA2696" s="67"/>
      <c r="PK2696" s="67"/>
      <c r="RG2696" s="34"/>
      <c r="RI2696" s="35"/>
      <c r="SQ2696" s="36"/>
      <c r="SS2696" s="37"/>
      <c r="UM2696" s="67"/>
      <c r="UW2696" s="67"/>
      <c r="VT2696" s="1"/>
    </row>
    <row r="2697" spans="14:592" x14ac:dyDescent="0.3">
      <c r="N2697" s="1"/>
      <c r="AI2697" s="1"/>
      <c r="AJ2697" s="125"/>
      <c r="AK2697" s="125"/>
      <c r="AL2697" s="125"/>
      <c r="AM2697" s="125"/>
      <c r="AN2697" s="125"/>
      <c r="AO2697" s="125"/>
      <c r="AP2697" s="125"/>
      <c r="AQ2697" s="125"/>
      <c r="AR2697" s="125"/>
      <c r="AS2697" s="125"/>
      <c r="AT2697" s="125"/>
      <c r="AU2697" s="125"/>
      <c r="AV2697" s="125"/>
      <c r="AW2697" s="125"/>
      <c r="AX2697" s="125"/>
      <c r="AY2697" s="1"/>
      <c r="DT2697" s="34"/>
      <c r="DV2697" s="35"/>
      <c r="EB2697" s="1"/>
      <c r="ED2697" s="4">
        <f t="array" ref="ED2697:ED2699">ED2706:ED2708*EC2701:EC2703</f>
        <v>-0.69985099945401696</v>
      </c>
      <c r="EF2697" s="8">
        <f t="array" ref="EF2697:EF2699">EF2692:EF2694</f>
        <v>-3.3393251099170847E-4</v>
      </c>
      <c r="EH2697" s="1"/>
      <c r="EN2697" s="36"/>
      <c r="EP2697" s="37"/>
      <c r="EV2697" s="1"/>
      <c r="EX2697" s="4">
        <f t="array" ref="EX2697:EX2699">EX2706:EX2708*EW2701:EW2703</f>
        <v>-0.70335222903777483</v>
      </c>
      <c r="EZ2697" s="8">
        <f t="array" ref="EZ2697:EZ2699">EZ2692:EZ2694</f>
        <v>-1.6505284950499473E-4</v>
      </c>
      <c r="FB2697" s="1"/>
      <c r="FH2697" s="52"/>
      <c r="FJ2697" s="53"/>
      <c r="FP2697" s="1"/>
      <c r="FR2697" s="4">
        <f t="array" ref="FR2697:FR2699">FR2706:FR2708*FQ2701:FQ2703</f>
        <v>-0.70196949585370272</v>
      </c>
      <c r="FT2697" s="8">
        <f t="array" ref="FT2697:FT2699">FT2692:FT2694</f>
        <v>-2.268025643267545E-4</v>
      </c>
      <c r="FV2697" s="1"/>
      <c r="JX2697" s="1"/>
      <c r="KG2697" s="1"/>
      <c r="KH2697" s="67"/>
      <c r="KI2697" s="67"/>
      <c r="KJ2697" s="67"/>
      <c r="KK2697" s="67"/>
      <c r="KL2697" s="67"/>
      <c r="KM2697" s="67"/>
      <c r="KN2697" s="67"/>
      <c r="KO2697" s="67"/>
      <c r="KP2697" s="67"/>
      <c r="KQ2697" s="67"/>
      <c r="KR2697" s="67"/>
      <c r="KS2697" s="67"/>
      <c r="KT2697" s="67"/>
      <c r="KU2697" s="67"/>
      <c r="KV2697" s="67"/>
      <c r="KW2697" s="34"/>
      <c r="KX2697" s="67"/>
      <c r="KY2697" s="35"/>
      <c r="KZ2697" s="67"/>
      <c r="LA2697" s="36"/>
      <c r="LB2697" s="67"/>
      <c r="LC2697" s="37"/>
      <c r="LD2697" s="67"/>
      <c r="LE2697" s="67"/>
      <c r="LF2697" s="67"/>
      <c r="LG2697" s="67"/>
      <c r="LH2697" s="67"/>
      <c r="LI2697" s="67"/>
      <c r="LJ2697" s="67"/>
      <c r="LK2697" s="67"/>
      <c r="LL2697" s="67"/>
      <c r="LM2697" s="67"/>
      <c r="LN2697" s="67"/>
      <c r="LO2697" s="67"/>
      <c r="LP2697" s="67"/>
      <c r="LQ2697" s="67"/>
      <c r="LR2697" s="67"/>
      <c r="LS2697" s="67"/>
      <c r="LT2697" s="67"/>
      <c r="LU2697" s="34"/>
      <c r="LV2697" s="67"/>
      <c r="LW2697" s="35"/>
      <c r="LX2697" s="67"/>
      <c r="LY2697" s="67"/>
      <c r="LZ2697" s="67"/>
      <c r="MA2697" s="67"/>
      <c r="MB2697" s="67"/>
      <c r="MC2697" s="67"/>
      <c r="MD2697" s="67"/>
      <c r="ME2697" s="67"/>
      <c r="MF2697" s="67"/>
      <c r="MG2697" s="67"/>
      <c r="MH2697" s="67"/>
      <c r="MI2697" s="67"/>
      <c r="MJ2697" s="67"/>
      <c r="MK2697" s="67"/>
      <c r="ML2697" s="67"/>
      <c r="MM2697" s="67"/>
      <c r="MN2697" s="67"/>
      <c r="MO2697" s="67"/>
      <c r="MP2697" s="67"/>
      <c r="MQ2697" s="67"/>
      <c r="MR2697" s="67"/>
      <c r="MS2697" s="67"/>
      <c r="MT2697" s="67"/>
      <c r="MU2697" s="67"/>
      <c r="MV2697" s="67"/>
      <c r="MW2697" s="67"/>
      <c r="MX2697" s="67"/>
      <c r="MY2697" s="67"/>
      <c r="MZ2697" s="67"/>
      <c r="NA2697" s="67"/>
      <c r="NB2697" s="67"/>
      <c r="NC2697" s="67"/>
      <c r="ND2697" s="67"/>
      <c r="NE2697" s="36"/>
      <c r="NF2697" s="67"/>
      <c r="NG2697" s="37"/>
      <c r="NH2697" s="67"/>
      <c r="NI2697" s="67"/>
      <c r="NJ2697" s="67"/>
      <c r="NK2697" s="67"/>
      <c r="NL2697" s="67"/>
      <c r="NM2697" s="67"/>
      <c r="NN2697" s="67"/>
      <c r="NO2697" s="67"/>
      <c r="NP2697" s="67"/>
      <c r="NQ2697" s="67"/>
      <c r="NR2697" s="67"/>
      <c r="NS2697" s="67"/>
      <c r="NT2697" s="67"/>
      <c r="NU2697" s="67"/>
      <c r="NV2697" s="67"/>
      <c r="NW2697" s="67"/>
      <c r="NX2697" s="67"/>
      <c r="NY2697" s="67"/>
      <c r="NZ2697" s="67"/>
      <c r="OA2697" s="67"/>
      <c r="OB2697" s="67"/>
      <c r="OC2697" s="67"/>
      <c r="OD2697" s="67"/>
      <c r="OE2697" s="67"/>
      <c r="OF2697" s="67"/>
      <c r="OG2697" s="67"/>
      <c r="OH2697" s="67"/>
      <c r="OI2697" s="67"/>
      <c r="OJ2697" s="67"/>
      <c r="OK2697" s="67"/>
      <c r="OL2697" s="67"/>
      <c r="OM2697" s="67"/>
      <c r="ON2697" s="67"/>
      <c r="OO2697" s="67"/>
      <c r="OP2697" s="67"/>
      <c r="OQ2697" s="67"/>
      <c r="OR2697" s="67"/>
      <c r="OS2697" s="67"/>
      <c r="OT2697" s="67"/>
      <c r="OU2697" s="67"/>
      <c r="OV2697" s="67"/>
      <c r="OW2697" s="67"/>
      <c r="OX2697" s="67"/>
      <c r="OY2697" s="67"/>
      <c r="OZ2697" s="67"/>
      <c r="PA2697" s="67"/>
      <c r="PB2697" s="67"/>
      <c r="PC2697" s="67"/>
      <c r="PD2697" s="67"/>
      <c r="PE2697" s="67"/>
      <c r="PF2697" s="67"/>
      <c r="PG2697" s="67"/>
      <c r="PH2697" s="67"/>
      <c r="PI2697" s="67"/>
      <c r="PJ2697" s="67"/>
      <c r="PK2697" s="67"/>
      <c r="PL2697" s="67"/>
      <c r="PM2697" s="67"/>
      <c r="PN2697" s="67"/>
      <c r="PO2697" s="67"/>
      <c r="PP2697" s="67"/>
      <c r="PQ2697" s="67"/>
      <c r="PR2697" s="67"/>
      <c r="PS2697" s="67"/>
      <c r="PT2697" s="67"/>
      <c r="PU2697" s="67"/>
      <c r="PV2697" s="67"/>
      <c r="PW2697" s="67"/>
      <c r="PX2697" s="67"/>
      <c r="PY2697" s="67"/>
      <c r="PZ2697" s="67"/>
      <c r="QA2697" s="67"/>
      <c r="QB2697" s="67"/>
      <c r="QC2697" s="67"/>
      <c r="QD2697" s="67"/>
      <c r="QE2697" s="67"/>
      <c r="QF2697" s="67"/>
      <c r="QG2697" s="67"/>
      <c r="QH2697" s="67"/>
      <c r="QI2697" s="67"/>
      <c r="QJ2697" s="67"/>
      <c r="QK2697" s="67"/>
      <c r="QL2697" s="67"/>
      <c r="QM2697" s="67"/>
      <c r="QN2697" s="67"/>
      <c r="QO2697" s="67"/>
      <c r="QP2697" s="67"/>
      <c r="QQ2697" s="67"/>
      <c r="QR2697" s="67"/>
      <c r="QS2697" s="67"/>
      <c r="QT2697" s="67"/>
      <c r="QU2697" s="67"/>
      <c r="QV2697" s="67"/>
      <c r="QW2697" s="67"/>
      <c r="QX2697" s="67"/>
      <c r="QY2697" s="67"/>
      <c r="QZ2697" s="67"/>
      <c r="RA2697" s="67"/>
      <c r="RB2697" s="67"/>
      <c r="RC2697" s="67"/>
      <c r="RD2697" s="67"/>
      <c r="RE2697" s="67"/>
      <c r="RF2697" s="67"/>
      <c r="RG2697" s="34"/>
      <c r="RH2697" s="67"/>
      <c r="RI2697" s="35"/>
      <c r="RJ2697" s="67"/>
      <c r="RK2697" s="67"/>
      <c r="RL2697" s="67"/>
      <c r="RM2697" s="67"/>
      <c r="RN2697" s="67"/>
      <c r="RO2697" s="67"/>
      <c r="RP2697" s="67"/>
      <c r="RQ2697" s="67"/>
      <c r="RR2697" s="67"/>
      <c r="RS2697" s="67"/>
      <c r="RT2697" s="67"/>
      <c r="RU2697" s="67"/>
      <c r="RV2697" s="67"/>
      <c r="RW2697" s="67"/>
      <c r="RX2697" s="67"/>
      <c r="RY2697" s="67"/>
      <c r="RZ2697" s="67"/>
      <c r="SA2697" s="67"/>
      <c r="SB2697" s="67"/>
      <c r="SC2697" s="67"/>
      <c r="SD2697" s="67"/>
      <c r="SE2697" s="67"/>
      <c r="SF2697" s="67"/>
      <c r="SG2697" s="67"/>
      <c r="SH2697" s="67"/>
      <c r="SI2697" s="67"/>
      <c r="SJ2697" s="67"/>
      <c r="SK2697" s="67"/>
      <c r="SL2697" s="67"/>
      <c r="SM2697" s="67"/>
      <c r="SN2697" s="67"/>
      <c r="SO2697" s="67"/>
      <c r="SP2697" s="67"/>
      <c r="SQ2697" s="36"/>
      <c r="SR2697" s="67"/>
      <c r="SS2697" s="37"/>
      <c r="ST2697" s="67"/>
      <c r="SU2697" s="67"/>
      <c r="SV2697" s="67"/>
      <c r="SW2697" s="67"/>
      <c r="SX2697" s="67"/>
      <c r="SY2697" s="67"/>
      <c r="SZ2697" s="67"/>
      <c r="TA2697" s="67"/>
      <c r="TB2697" s="67"/>
      <c r="TC2697" s="67"/>
      <c r="TD2697" s="67"/>
      <c r="TE2697" s="67"/>
      <c r="TF2697" s="67"/>
      <c r="TG2697" s="67"/>
      <c r="TH2697" s="67"/>
      <c r="TI2697" s="67"/>
      <c r="TJ2697" s="67"/>
      <c r="TK2697" s="67"/>
      <c r="TL2697" s="67"/>
      <c r="TM2697" s="67"/>
      <c r="TN2697" s="67"/>
      <c r="TO2697" s="67"/>
      <c r="TP2697" s="67"/>
      <c r="TQ2697" s="67"/>
      <c r="TR2697" s="67"/>
      <c r="TS2697" s="67"/>
      <c r="TT2697" s="67"/>
      <c r="TU2697" s="67"/>
      <c r="TV2697" s="67"/>
      <c r="TW2697" s="67"/>
      <c r="TX2697" s="67"/>
      <c r="TY2697" s="67"/>
      <c r="TZ2697" s="67"/>
      <c r="UA2697" s="67"/>
      <c r="UB2697" s="67"/>
      <c r="UC2697" s="67"/>
      <c r="UD2697" s="67"/>
      <c r="UE2697" s="67"/>
      <c r="UF2697" s="67"/>
      <c r="UG2697" s="67"/>
      <c r="UH2697" s="67"/>
      <c r="UI2697" s="67"/>
      <c r="UJ2697" s="67"/>
      <c r="UK2697" s="67"/>
      <c r="UL2697" s="67"/>
      <c r="UM2697" s="67"/>
      <c r="UN2697" s="67"/>
      <c r="UO2697" s="67"/>
      <c r="UP2697" s="67"/>
      <c r="UQ2697" s="67"/>
      <c r="UR2697" s="67"/>
      <c r="US2697" s="67"/>
      <c r="UT2697" s="67"/>
      <c r="UU2697" s="67"/>
      <c r="UV2697" s="67"/>
      <c r="UW2697" s="67"/>
      <c r="VT2697" s="1"/>
    </row>
    <row r="2698" spans="14:592" x14ac:dyDescent="0.3">
      <c r="N2698" s="1"/>
      <c r="AI2698" s="1"/>
      <c r="AJ2698" s="125"/>
      <c r="AK2698" s="125"/>
      <c r="AL2698" s="125"/>
      <c r="AM2698" s="125"/>
      <c r="AN2698" s="125"/>
      <c r="AO2698" s="125"/>
      <c r="AP2698" s="125"/>
      <c r="AQ2698" s="125"/>
      <c r="AR2698" s="125"/>
      <c r="AS2698" s="125"/>
      <c r="AT2698" s="125"/>
      <c r="AU2698" s="125"/>
      <c r="AV2698" s="125"/>
      <c r="AW2698" s="125"/>
      <c r="AX2698" s="125"/>
      <c r="AY2698" s="1"/>
      <c r="DT2698" s="34"/>
      <c r="DV2698" s="35"/>
      <c r="EB2698" s="1"/>
      <c r="ED2698" s="5">
        <v>-9.2382916425331862E-2</v>
      </c>
      <c r="EF2698" s="9">
        <v>1.2366427705867451E-3</v>
      </c>
      <c r="EH2698" s="1"/>
      <c r="EN2698" s="36"/>
      <c r="EP2698" s="37"/>
      <c r="EV2698" s="1"/>
      <c r="EX2698" s="5">
        <v>-8.993843196925505E-2</v>
      </c>
      <c r="EZ2698" s="9">
        <v>6.8127735205117911E-4</v>
      </c>
      <c r="FB2698" s="1"/>
      <c r="FH2698" s="52"/>
      <c r="FJ2698" s="53"/>
      <c r="FP2698" s="1"/>
      <c r="FR2698" s="5">
        <v>-9.0858801777940423E-2</v>
      </c>
      <c r="FT2698" s="9">
        <v>8.9439931533557681E-4</v>
      </c>
      <c r="FV2698" s="1"/>
      <c r="JX2698" s="1"/>
      <c r="KG2698" s="1"/>
      <c r="KH2698" s="67"/>
      <c r="KI2698" s="67"/>
      <c r="KJ2698" s="67"/>
      <c r="KK2698" s="67"/>
      <c r="KL2698" s="67"/>
      <c r="KM2698" s="67"/>
      <c r="KN2698" s="67"/>
      <c r="KO2698" s="67"/>
      <c r="KP2698" s="67"/>
      <c r="KQ2698" s="67"/>
      <c r="KR2698" s="67"/>
      <c r="KS2698" s="67"/>
      <c r="KT2698" s="67"/>
      <c r="KU2698" s="67"/>
      <c r="KV2698" s="67"/>
      <c r="KW2698" s="34"/>
      <c r="KX2698" s="67"/>
      <c r="KY2698" s="35"/>
      <c r="KZ2698" s="67"/>
      <c r="LA2698" s="36"/>
      <c r="LB2698" s="67"/>
      <c r="LC2698" s="37"/>
      <c r="LD2698" s="67"/>
      <c r="LE2698" s="67"/>
      <c r="LF2698" s="67"/>
      <c r="LG2698" s="67"/>
      <c r="LH2698" s="67"/>
      <c r="LI2698" s="67"/>
      <c r="LJ2698" s="67"/>
      <c r="LK2698" s="67"/>
      <c r="LL2698" s="67"/>
      <c r="LM2698" s="67"/>
      <c r="LN2698" s="67"/>
      <c r="LO2698" s="67"/>
      <c r="LP2698" s="67"/>
      <c r="LQ2698" s="67"/>
      <c r="LR2698" s="67"/>
      <c r="LS2698" s="67"/>
      <c r="LT2698" s="67"/>
      <c r="LU2698" s="34"/>
      <c r="LV2698" s="67"/>
      <c r="LW2698" s="35"/>
      <c r="LX2698" s="67"/>
      <c r="LY2698" s="67"/>
      <c r="LZ2698" s="67"/>
      <c r="MA2698" s="67"/>
      <c r="MB2698" s="67"/>
      <c r="MC2698" s="67"/>
      <c r="MD2698" s="67"/>
      <c r="ME2698" s="67"/>
      <c r="MF2698" s="67"/>
      <c r="MG2698" s="67"/>
      <c r="MH2698" s="67"/>
      <c r="MI2698" s="67"/>
      <c r="MJ2698" s="67"/>
      <c r="MK2698" s="67"/>
      <c r="ML2698" s="67"/>
      <c r="MM2698" s="67"/>
      <c r="MN2698" s="67"/>
      <c r="MO2698" s="67"/>
      <c r="MP2698" s="67"/>
      <c r="MQ2698" s="67"/>
      <c r="MR2698" s="67"/>
      <c r="MS2698" s="67"/>
      <c r="MT2698" s="67"/>
      <c r="MU2698" s="67"/>
      <c r="MV2698" s="67"/>
      <c r="MW2698" s="67"/>
      <c r="MX2698" s="67"/>
      <c r="MY2698" s="67"/>
      <c r="MZ2698" s="67"/>
      <c r="NA2698" s="67"/>
      <c r="NB2698" s="67"/>
      <c r="NC2698" s="67"/>
      <c r="ND2698" s="67"/>
      <c r="NE2698" s="36"/>
      <c r="NF2698" s="67"/>
      <c r="NG2698" s="37"/>
      <c r="NH2698" s="67"/>
      <c r="NI2698" s="67"/>
      <c r="NJ2698" s="67"/>
      <c r="NK2698" s="67"/>
      <c r="NL2698" s="67"/>
      <c r="NM2698" s="67"/>
      <c r="NN2698" s="67"/>
      <c r="NO2698" s="67"/>
      <c r="NP2698" s="67"/>
      <c r="NQ2698" s="67"/>
      <c r="NR2698" s="67"/>
      <c r="NS2698" s="67"/>
      <c r="NT2698" s="67"/>
      <c r="NU2698" s="67"/>
      <c r="NV2698" s="67"/>
      <c r="NW2698" s="67"/>
      <c r="NX2698" s="67"/>
      <c r="NY2698" s="67"/>
      <c r="NZ2698" s="67"/>
      <c r="OA2698" s="67"/>
      <c r="OB2698" s="67"/>
      <c r="OC2698" s="67"/>
      <c r="OD2698" s="67"/>
      <c r="OE2698" s="67"/>
      <c r="OF2698" s="67"/>
      <c r="OG2698" s="67"/>
      <c r="OH2698" s="67"/>
      <c r="OI2698" s="67"/>
      <c r="OJ2698" s="67"/>
      <c r="OK2698" s="67"/>
      <c r="OL2698" s="67"/>
      <c r="OM2698" s="67"/>
      <c r="ON2698" s="67"/>
      <c r="OO2698" s="67"/>
      <c r="OP2698" s="67"/>
      <c r="OQ2698" s="67"/>
      <c r="OR2698" s="67"/>
      <c r="OS2698" s="67"/>
      <c r="OT2698" s="67"/>
      <c r="OU2698" s="67"/>
      <c r="OV2698" s="67"/>
      <c r="OW2698" s="67"/>
      <c r="OX2698" s="67"/>
      <c r="OY2698" s="67"/>
      <c r="OZ2698" s="67"/>
      <c r="PA2698" s="67"/>
      <c r="PB2698" s="67"/>
      <c r="PC2698" s="67"/>
      <c r="PD2698" s="67"/>
      <c r="PE2698" s="67"/>
      <c r="PF2698" s="67"/>
      <c r="PG2698" s="67"/>
      <c r="PH2698" s="67"/>
      <c r="PI2698" s="67"/>
      <c r="PJ2698" s="67"/>
      <c r="PK2698" s="67"/>
      <c r="PL2698" s="67"/>
      <c r="PM2698" s="67"/>
      <c r="PN2698" s="67"/>
      <c r="PO2698" s="67"/>
      <c r="PP2698" s="67"/>
      <c r="PQ2698" s="67"/>
      <c r="PR2698" s="67"/>
      <c r="PS2698" s="67"/>
      <c r="PT2698" s="67"/>
      <c r="PU2698" s="67"/>
      <c r="PV2698" s="67"/>
      <c r="PW2698" s="67"/>
      <c r="PX2698" s="67"/>
      <c r="PY2698" s="67"/>
      <c r="PZ2698" s="67"/>
      <c r="QA2698" s="67"/>
      <c r="QB2698" s="67"/>
      <c r="QC2698" s="67"/>
      <c r="QD2698" s="67"/>
      <c r="QE2698" s="67"/>
      <c r="QF2698" s="67"/>
      <c r="QG2698" s="67"/>
      <c r="QH2698" s="67"/>
      <c r="QI2698" s="67"/>
      <c r="QJ2698" s="67"/>
      <c r="QK2698" s="67"/>
      <c r="QL2698" s="67"/>
      <c r="QM2698" s="67"/>
      <c r="QN2698" s="67"/>
      <c r="QO2698" s="67"/>
      <c r="QP2698" s="67"/>
      <c r="QQ2698" s="67"/>
      <c r="QR2698" s="67"/>
      <c r="QS2698" s="67"/>
      <c r="QT2698" s="67"/>
      <c r="QU2698" s="67"/>
      <c r="QV2698" s="67"/>
      <c r="QW2698" s="67"/>
      <c r="QX2698" s="67"/>
      <c r="QY2698" s="67"/>
      <c r="QZ2698" s="67"/>
      <c r="RA2698" s="67"/>
      <c r="RB2698" s="67"/>
      <c r="RC2698" s="67"/>
      <c r="RD2698" s="67"/>
      <c r="RE2698" s="67"/>
      <c r="RF2698" s="67"/>
      <c r="RG2698" s="34"/>
      <c r="RH2698" s="67"/>
      <c r="RI2698" s="35"/>
      <c r="RJ2698" s="67"/>
      <c r="RK2698" s="67"/>
      <c r="RL2698" s="67"/>
      <c r="RM2698" s="67"/>
      <c r="RN2698" s="67"/>
      <c r="RO2698" s="67"/>
      <c r="RP2698" s="67"/>
      <c r="RQ2698" s="67"/>
      <c r="RR2698" s="67"/>
      <c r="RS2698" s="67"/>
      <c r="RT2698" s="67"/>
      <c r="RU2698" s="67"/>
      <c r="RV2698" s="67"/>
      <c r="RW2698" s="67"/>
      <c r="RX2698" s="67"/>
      <c r="RY2698" s="67"/>
      <c r="RZ2698" s="67"/>
      <c r="SA2698" s="67"/>
      <c r="SB2698" s="67"/>
      <c r="SC2698" s="67"/>
      <c r="SD2698" s="67"/>
      <c r="SE2698" s="67"/>
      <c r="SF2698" s="67"/>
      <c r="SG2698" s="67"/>
      <c r="SH2698" s="67"/>
      <c r="SI2698" s="67"/>
      <c r="SJ2698" s="67"/>
      <c r="SK2698" s="67"/>
      <c r="SL2698" s="67"/>
      <c r="SM2698" s="67"/>
      <c r="SN2698" s="67"/>
      <c r="SO2698" s="67"/>
      <c r="SP2698" s="67"/>
      <c r="SQ2698" s="36"/>
      <c r="SR2698" s="67"/>
      <c r="SS2698" s="37"/>
      <c r="ST2698" s="67"/>
      <c r="SU2698" s="67"/>
      <c r="SV2698" s="67"/>
      <c r="SW2698" s="67"/>
      <c r="SX2698" s="67"/>
      <c r="SY2698" s="67"/>
      <c r="SZ2698" s="67"/>
      <c r="TA2698" s="67"/>
      <c r="TB2698" s="67"/>
      <c r="TC2698" s="67"/>
      <c r="TD2698" s="67"/>
      <c r="TE2698" s="67"/>
      <c r="TF2698" s="67"/>
      <c r="TG2698" s="67"/>
      <c r="TH2698" s="67"/>
      <c r="TI2698" s="67"/>
      <c r="TJ2698" s="67"/>
      <c r="TK2698" s="67"/>
      <c r="TL2698" s="67"/>
      <c r="TM2698" s="67"/>
      <c r="TN2698" s="67"/>
      <c r="TO2698" s="67"/>
      <c r="TP2698" s="67"/>
      <c r="TQ2698" s="67"/>
      <c r="TR2698" s="67"/>
      <c r="TS2698" s="67"/>
      <c r="TT2698" s="67"/>
      <c r="TU2698" s="67"/>
      <c r="TV2698" s="67"/>
      <c r="TW2698" s="67"/>
      <c r="TX2698" s="67"/>
      <c r="TY2698" s="67"/>
      <c r="TZ2698" s="67"/>
      <c r="UA2698" s="67"/>
      <c r="UB2698" s="67"/>
      <c r="UC2698" s="67"/>
      <c r="UD2698" s="67"/>
      <c r="UE2698" s="67"/>
      <c r="UF2698" s="67"/>
      <c r="UG2698" s="67"/>
      <c r="UH2698" s="67"/>
      <c r="UI2698" s="67"/>
      <c r="UJ2698" s="67"/>
      <c r="UK2698" s="67"/>
      <c r="UL2698" s="67"/>
      <c r="UM2698" s="67"/>
      <c r="UN2698" s="67"/>
      <c r="UO2698" s="67"/>
      <c r="UP2698" s="67"/>
      <c r="UQ2698" s="67"/>
      <c r="UR2698" s="67"/>
      <c r="US2698" s="67"/>
      <c r="UT2698" s="67"/>
      <c r="UU2698" s="67"/>
      <c r="UV2698" s="67"/>
      <c r="UW2698" s="67"/>
      <c r="VT2698" s="1"/>
    </row>
    <row r="2699" spans="14:592" ht="15" thickBot="1" x14ac:dyDescent="0.35">
      <c r="N2699" s="1"/>
      <c r="AI2699" s="1"/>
      <c r="AJ2699" s="125"/>
      <c r="AK2699" s="125"/>
      <c r="AL2699" s="125"/>
      <c r="AM2699" s="125"/>
      <c r="AN2699" s="125"/>
      <c r="AO2699" s="125"/>
      <c r="AP2699" s="125"/>
      <c r="AQ2699" s="125"/>
      <c r="AR2699" s="125"/>
      <c r="AS2699" s="125"/>
      <c r="AT2699" s="125"/>
      <c r="AU2699" s="125"/>
      <c r="AV2699" s="125"/>
      <c r="AW2699" s="125"/>
      <c r="AX2699" s="125"/>
      <c r="AY2699" s="1"/>
      <c r="DT2699" s="34"/>
      <c r="DV2699" s="35"/>
      <c r="EB2699" s="1"/>
      <c r="ED2699" s="6">
        <v>0</v>
      </c>
      <c r="EF2699" s="10">
        <v>-9.0271025959503658E-4</v>
      </c>
      <c r="EH2699" s="1"/>
      <c r="EN2699" s="36"/>
      <c r="EP2699" s="37"/>
      <c r="EV2699" s="1"/>
      <c r="EX2699" s="6">
        <v>0</v>
      </c>
      <c r="EZ2699" s="10">
        <v>-5.1622450254618438E-4</v>
      </c>
      <c r="FB2699" s="1"/>
      <c r="FH2699" s="52"/>
      <c r="FJ2699" s="53"/>
      <c r="FP2699" s="1"/>
      <c r="FR2699" s="6">
        <v>0</v>
      </c>
      <c r="FT2699" s="10">
        <v>-6.6759675100882144E-4</v>
      </c>
      <c r="FV2699" s="1"/>
      <c r="JX2699" s="1"/>
      <c r="KG2699" s="1"/>
      <c r="KV2699" s="1"/>
      <c r="KW2699" s="34"/>
      <c r="KY2699" s="35"/>
      <c r="LA2699" s="36"/>
      <c r="LC2699" s="37"/>
      <c r="LU2699" s="34"/>
      <c r="LW2699" s="35"/>
      <c r="NE2699" s="36"/>
      <c r="NG2699" s="37"/>
      <c r="RG2699" s="34"/>
      <c r="RI2699" s="35"/>
      <c r="SQ2699" s="36"/>
      <c r="SS2699" s="37"/>
      <c r="VT2699" s="1"/>
    </row>
    <row r="2700" spans="14:592" ht="15" thickBot="1" x14ac:dyDescent="0.35">
      <c r="N2700" s="1"/>
      <c r="AI2700" s="1"/>
      <c r="AJ2700" s="125"/>
      <c r="AK2700" s="125"/>
      <c r="AL2700" s="125"/>
      <c r="AM2700" s="125"/>
      <c r="AN2700" s="125"/>
      <c r="AO2700" s="125"/>
      <c r="AP2700" s="125"/>
      <c r="AQ2700" s="125"/>
      <c r="AR2700" s="125"/>
      <c r="AS2700" s="125"/>
      <c r="AT2700" s="125"/>
      <c r="AU2700" s="125"/>
      <c r="AV2700" s="125"/>
      <c r="AW2700" s="125"/>
      <c r="AX2700" s="125"/>
      <c r="AY2700" s="1"/>
      <c r="DT2700" s="34"/>
      <c r="DV2700" s="35"/>
      <c r="EB2700" s="1"/>
      <c r="EC2700" t="s">
        <v>63</v>
      </c>
      <c r="ED2700" s="2"/>
      <c r="EF2700" s="7"/>
      <c r="EH2700" s="1"/>
      <c r="EN2700" s="36"/>
      <c r="EP2700" s="37"/>
      <c r="EV2700" s="1"/>
      <c r="EW2700" t="s">
        <v>63</v>
      </c>
      <c r="EX2700" s="2"/>
      <c r="EZ2700" s="7"/>
      <c r="FB2700" s="1"/>
      <c r="FH2700" s="52"/>
      <c r="FJ2700" s="53"/>
      <c r="FP2700" s="1"/>
      <c r="FQ2700" t="s">
        <v>63</v>
      </c>
      <c r="FR2700" s="2"/>
      <c r="FT2700" s="7"/>
      <c r="FV2700" s="1"/>
      <c r="JX2700" s="1"/>
      <c r="KG2700" s="1"/>
      <c r="KV2700" s="1"/>
      <c r="KW2700" s="34"/>
      <c r="KY2700" s="35"/>
      <c r="LA2700" s="36"/>
      <c r="LC2700" s="37"/>
      <c r="LU2700" s="34"/>
      <c r="LW2700" s="35"/>
      <c r="NE2700" s="36"/>
      <c r="NG2700" s="37"/>
      <c r="RG2700" s="34"/>
      <c r="RI2700" s="35"/>
      <c r="SQ2700" s="36"/>
      <c r="SS2700" s="37"/>
      <c r="VT2700" s="1"/>
    </row>
    <row r="2701" spans="14:592" x14ac:dyDescent="0.3">
      <c r="N2701" s="1"/>
      <c r="AI2701" s="1"/>
      <c r="AJ2701" s="125"/>
      <c r="AK2701" s="125"/>
      <c r="AL2701" s="125"/>
      <c r="AM2701" s="125"/>
      <c r="AN2701" s="125"/>
      <c r="AO2701" s="125"/>
      <c r="AP2701" s="125"/>
      <c r="AQ2701" s="125"/>
      <c r="AR2701" s="125"/>
      <c r="AS2701" s="125"/>
      <c r="AT2701" s="125"/>
      <c r="AU2701" s="125"/>
      <c r="AV2701" s="125"/>
      <c r="AW2701" s="125"/>
      <c r="AX2701" s="125"/>
      <c r="AY2701" s="1"/>
      <c r="DT2701" s="34"/>
      <c r="DV2701" s="35"/>
      <c r="EB2701" s="1"/>
      <c r="EC2701" s="12">
        <v>1</v>
      </c>
      <c r="ED2701" s="2"/>
      <c r="EF2701" s="7"/>
      <c r="EH2701" s="1"/>
      <c r="EN2701" s="36"/>
      <c r="EP2701" s="37"/>
      <c r="EV2701" s="1"/>
      <c r="EW2701" s="12">
        <f t="array" ref="EW2701:EW2703">EC2701:EC2703</f>
        <v>1</v>
      </c>
      <c r="EX2701" s="2"/>
      <c r="EZ2701" s="7"/>
      <c r="FB2701" s="1"/>
      <c r="FH2701" s="52"/>
      <c r="FJ2701" s="53"/>
      <c r="FP2701" s="1"/>
      <c r="FQ2701" s="12">
        <f t="array" ref="FQ2701:FQ2703">EW2701:EW2703</f>
        <v>1</v>
      </c>
      <c r="FR2701" s="2"/>
      <c r="FT2701" s="7"/>
      <c r="FV2701" s="1"/>
      <c r="JX2701" s="1"/>
      <c r="KG2701" s="1"/>
      <c r="KV2701" s="1"/>
      <c r="KW2701" s="34"/>
      <c r="KY2701" s="35"/>
      <c r="LA2701" s="36"/>
      <c r="LC2701" s="37"/>
      <c r="LU2701" s="34"/>
      <c r="LW2701" s="35"/>
      <c r="NE2701" s="36"/>
      <c r="NG2701" s="37"/>
      <c r="RG2701" s="34"/>
      <c r="RI2701" s="35"/>
      <c r="SQ2701" s="36"/>
      <c r="SS2701" s="37"/>
      <c r="VT2701" s="1"/>
    </row>
    <row r="2702" spans="14:592" x14ac:dyDescent="0.3">
      <c r="N2702" s="1"/>
      <c r="AI2702" s="1"/>
      <c r="AJ2702" s="125"/>
      <c r="AK2702" s="125"/>
      <c r="AL2702" s="125"/>
      <c r="AM2702" s="125"/>
      <c r="AN2702" s="125"/>
      <c r="AO2702" s="125"/>
      <c r="AP2702" s="125"/>
      <c r="AQ2702" s="125"/>
      <c r="AR2702" s="125"/>
      <c r="AS2702" s="125"/>
      <c r="AT2702" s="125"/>
      <c r="AU2702" s="125"/>
      <c r="AV2702" s="125"/>
      <c r="AW2702" s="125"/>
      <c r="AX2702" s="125"/>
      <c r="AY2702" s="1"/>
      <c r="DT2702" s="34"/>
      <c r="DV2702" s="35"/>
      <c r="EB2702" s="1"/>
      <c r="EC2702" s="13">
        <v>1</v>
      </c>
      <c r="ED2702" s="2"/>
      <c r="EF2702" s="7"/>
      <c r="EH2702" s="1"/>
      <c r="EN2702" s="36"/>
      <c r="EP2702" s="37"/>
      <c r="EV2702" s="1"/>
      <c r="EW2702" s="13">
        <v>1</v>
      </c>
      <c r="EX2702" s="2"/>
      <c r="EZ2702" s="7"/>
      <c r="FB2702" s="1"/>
      <c r="FH2702" s="52"/>
      <c r="FJ2702" s="53"/>
      <c r="FP2702" s="1"/>
      <c r="FQ2702" s="13">
        <v>1</v>
      </c>
      <c r="FR2702" s="2"/>
      <c r="FT2702" s="7"/>
      <c r="FV2702" s="1"/>
      <c r="JX2702" s="1"/>
      <c r="KG2702" s="1"/>
      <c r="KV2702" s="1"/>
      <c r="KW2702" s="34"/>
      <c r="KY2702" s="35"/>
      <c r="LA2702" s="36"/>
      <c r="LC2702" s="37"/>
      <c r="LU2702" s="34"/>
      <c r="LW2702" s="35"/>
      <c r="NE2702" s="36"/>
      <c r="NG2702" s="37"/>
      <c r="RG2702" s="34"/>
      <c r="RI2702" s="35"/>
      <c r="SQ2702" s="36"/>
      <c r="SS2702" s="37"/>
      <c r="VT2702" s="1"/>
    </row>
    <row r="2703" spans="14:592" ht="15" thickBot="1" x14ac:dyDescent="0.35">
      <c r="N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DT2703" s="34"/>
      <c r="DV2703" s="35"/>
      <c r="EB2703" s="1"/>
      <c r="EC2703" s="14">
        <v>0</v>
      </c>
      <c r="ED2703" s="2"/>
      <c r="EF2703" s="7"/>
      <c r="EH2703" s="1"/>
      <c r="EN2703" s="36"/>
      <c r="EP2703" s="37"/>
      <c r="EV2703" s="1"/>
      <c r="EW2703" s="14">
        <v>0</v>
      </c>
      <c r="EX2703" s="2"/>
      <c r="EZ2703" s="7"/>
      <c r="FB2703" s="1"/>
      <c r="FH2703" s="52"/>
      <c r="FJ2703" s="53"/>
      <c r="FP2703" s="1"/>
      <c r="FQ2703" s="14">
        <v>0</v>
      </c>
      <c r="FR2703" s="2"/>
      <c r="FT2703" s="7"/>
      <c r="FV2703" s="1"/>
      <c r="JX2703" s="1"/>
      <c r="KG2703" s="1"/>
      <c r="KV2703" s="1"/>
      <c r="KW2703" s="34"/>
      <c r="KY2703" s="35"/>
      <c r="LA2703" s="36"/>
      <c r="LC2703" s="37"/>
      <c r="LU2703" s="34"/>
      <c r="LW2703" s="35"/>
      <c r="NE2703" s="36"/>
      <c r="NG2703" s="37"/>
      <c r="RG2703" s="34"/>
      <c r="RI2703" s="35"/>
      <c r="SQ2703" s="36"/>
      <c r="SS2703" s="37"/>
      <c r="VT2703" s="1"/>
    </row>
    <row r="2704" spans="14:592" x14ac:dyDescent="0.3">
      <c r="N2704" s="1"/>
      <c r="AI2704" s="1"/>
      <c r="DT2704" s="34"/>
      <c r="DV2704" s="35"/>
      <c r="EB2704" s="1"/>
      <c r="ED2704" s="2"/>
      <c r="EF2704" s="7"/>
      <c r="EH2704" s="1"/>
      <c r="EN2704" s="36"/>
      <c r="EP2704" s="37"/>
      <c r="EV2704" s="1"/>
      <c r="EX2704" s="2"/>
      <c r="EZ2704" s="7"/>
      <c r="FB2704" s="1"/>
      <c r="FH2704" s="52"/>
      <c r="FJ2704" s="53"/>
      <c r="FP2704" s="1"/>
      <c r="FR2704" s="2"/>
      <c r="FT2704" s="7"/>
      <c r="FV2704" s="1"/>
      <c r="JX2704" s="1"/>
      <c r="KG2704" s="1"/>
      <c r="KV2704" s="1"/>
      <c r="KW2704" s="34"/>
      <c r="KY2704" s="35"/>
      <c r="LA2704" s="36"/>
      <c r="LC2704" s="37"/>
      <c r="LU2704" s="34"/>
      <c r="LW2704" s="35"/>
      <c r="NE2704" s="36"/>
      <c r="NG2704" s="37"/>
      <c r="RG2704" s="34"/>
      <c r="RI2704" s="35"/>
      <c r="SQ2704" s="36"/>
      <c r="SS2704" s="37"/>
      <c r="VT2704" s="1"/>
    </row>
    <row r="2705" spans="14:592" ht="15" thickBot="1" x14ac:dyDescent="0.35">
      <c r="N2705" s="1"/>
      <c r="AI2705" s="1"/>
      <c r="DT2705" s="34"/>
      <c r="DV2705" s="35"/>
      <c r="EB2705" s="1"/>
      <c r="ED2705" s="2" t="s">
        <v>64</v>
      </c>
      <c r="EF2705" s="7" t="s">
        <v>65</v>
      </c>
      <c r="EH2705" s="1"/>
      <c r="EN2705" s="36"/>
      <c r="EP2705" s="37"/>
      <c r="EV2705" s="1"/>
      <c r="EX2705" s="2" t="s">
        <v>66</v>
      </c>
      <c r="EZ2705" s="7" t="s">
        <v>67</v>
      </c>
      <c r="FB2705" s="1"/>
      <c r="FH2705" s="52"/>
      <c r="FJ2705" s="53"/>
      <c r="FP2705" s="1"/>
      <c r="FR2705" s="2" t="s">
        <v>206</v>
      </c>
      <c r="FT2705" s="7" t="s">
        <v>207</v>
      </c>
      <c r="FV2705" s="1"/>
      <c r="JX2705" s="1"/>
      <c r="KG2705" s="1"/>
      <c r="KV2705" s="1"/>
      <c r="KW2705" s="34"/>
      <c r="KY2705" s="35"/>
      <c r="LA2705" s="36"/>
      <c r="LC2705" s="37"/>
      <c r="LU2705" s="34"/>
      <c r="LW2705" s="35"/>
      <c r="NE2705" s="36"/>
      <c r="NG2705" s="37"/>
      <c r="RG2705" s="34"/>
      <c r="RI2705" s="35"/>
      <c r="SQ2705" s="36"/>
      <c r="SS2705" s="37"/>
      <c r="VT2705" s="1"/>
    </row>
    <row r="2706" spans="14:592" x14ac:dyDescent="0.3">
      <c r="N2706" s="1"/>
      <c r="AI2706" s="1"/>
      <c r="DT2706" s="34"/>
      <c r="DV2706" s="35"/>
      <c r="EB2706" s="1"/>
      <c r="ED2706" s="4">
        <f t="array" ref="ED2706:ED2708">ED2711:ED2713</f>
        <v>-0.69985099945401696</v>
      </c>
      <c r="EF2706" s="8">
        <f t="array" ref="EF2706:EF2708">EF2697:EF2699*EC2701:EC2703</f>
        <v>-3.3393251099170847E-4</v>
      </c>
      <c r="EH2706" s="1"/>
      <c r="EN2706" s="36"/>
      <c r="EP2706" s="37"/>
      <c r="EV2706" s="1"/>
      <c r="EX2706" s="4">
        <f t="array" ref="EX2706:EX2708">EX2711:EX2713</f>
        <v>-0.70335222903777483</v>
      </c>
      <c r="EZ2706" s="8">
        <f t="array" ref="EZ2706:EZ2708">EZ2697:EZ2699*EW2701:EW2703</f>
        <v>-1.6505284950499473E-4</v>
      </c>
      <c r="FB2706" s="1"/>
      <c r="FH2706" s="52"/>
      <c r="FJ2706" s="53"/>
      <c r="FP2706" s="1"/>
      <c r="FR2706" s="4">
        <f t="array" ref="FR2706:FR2708">FR2711:FR2713</f>
        <v>-0.70196949585370272</v>
      </c>
      <c r="FT2706" s="8">
        <f t="array" ref="FT2706:FT2708">FT2697:FT2699*FQ2701:FQ2703</f>
        <v>-2.268025643267545E-4</v>
      </c>
      <c r="FV2706" s="1"/>
      <c r="JX2706" s="1"/>
      <c r="KG2706" s="1"/>
      <c r="KV2706" s="1"/>
      <c r="KW2706" s="34"/>
      <c r="KY2706" s="35"/>
      <c r="LA2706" s="36"/>
      <c r="LC2706" s="37"/>
      <c r="LU2706" s="34"/>
      <c r="LW2706" s="35"/>
      <c r="NE2706" s="36"/>
      <c r="NG2706" s="37"/>
      <c r="RG2706" s="34"/>
      <c r="RI2706" s="35"/>
      <c r="SQ2706" s="36"/>
      <c r="SS2706" s="37"/>
      <c r="VT2706" s="1"/>
    </row>
    <row r="2707" spans="14:592" x14ac:dyDescent="0.3">
      <c r="N2707" s="1"/>
      <c r="AI2707" s="1"/>
      <c r="DT2707" s="34"/>
      <c r="DV2707" s="35"/>
      <c r="EB2707" s="1"/>
      <c r="ED2707" s="5">
        <v>-9.2382916425331862E-2</v>
      </c>
      <c r="EF2707" s="9">
        <v>1.2366427705867451E-3</v>
      </c>
      <c r="EH2707" s="1"/>
      <c r="EN2707" s="36"/>
      <c r="EP2707" s="37"/>
      <c r="EV2707" s="1"/>
      <c r="EX2707" s="5">
        <v>-8.993843196925505E-2</v>
      </c>
      <c r="EZ2707" s="9">
        <v>6.8127735205117911E-4</v>
      </c>
      <c r="FB2707" s="1"/>
      <c r="FH2707" s="52"/>
      <c r="FJ2707" s="53"/>
      <c r="FP2707" s="1"/>
      <c r="FR2707" s="5">
        <v>-9.0858801777940423E-2</v>
      </c>
      <c r="FT2707" s="9">
        <v>8.9439931533557681E-4</v>
      </c>
      <c r="FV2707" s="1"/>
      <c r="JX2707" s="1"/>
      <c r="KG2707" s="1"/>
      <c r="KV2707" s="1"/>
      <c r="KW2707" s="34"/>
      <c r="KY2707" s="35"/>
      <c r="LA2707" s="36"/>
      <c r="LC2707" s="37"/>
      <c r="LU2707" s="34"/>
      <c r="LW2707" s="35"/>
      <c r="NE2707" s="36"/>
      <c r="NG2707" s="37"/>
      <c r="RG2707" s="34"/>
      <c r="RI2707" s="35"/>
      <c r="SQ2707" s="36"/>
      <c r="SS2707" s="37"/>
      <c r="VT2707" s="1"/>
    </row>
    <row r="2708" spans="14:592" ht="15" thickBot="1" x14ac:dyDescent="0.35">
      <c r="N2708" s="1"/>
      <c r="AI2708" s="1"/>
      <c r="DT2708" s="34"/>
      <c r="DV2708" s="35"/>
      <c r="EB2708" s="1"/>
      <c r="ED2708" s="6">
        <v>8.2929188460835218E-2</v>
      </c>
      <c r="EF2708" s="10">
        <v>0</v>
      </c>
      <c r="EH2708" s="1"/>
      <c r="EN2708" s="36"/>
      <c r="EP2708" s="37"/>
      <c r="EV2708" s="1"/>
      <c r="EX2708" s="6">
        <v>8.2177570599715172E-2</v>
      </c>
      <c r="EZ2708" s="10">
        <v>0</v>
      </c>
      <c r="FB2708" s="1"/>
      <c r="FH2708" s="52"/>
      <c r="FJ2708" s="53"/>
      <c r="FP2708" s="1"/>
      <c r="FR2708" s="6">
        <v>8.248002198133253E-2</v>
      </c>
      <c r="FT2708" s="10">
        <v>0</v>
      </c>
      <c r="FV2708" s="1"/>
      <c r="JX2708" s="1"/>
      <c r="KG2708" s="1"/>
      <c r="KV2708" s="1"/>
      <c r="KW2708" s="34"/>
      <c r="KY2708" s="35"/>
      <c r="LA2708" s="36"/>
      <c r="LC2708" s="37"/>
      <c r="LU2708" s="34"/>
      <c r="LW2708" s="35"/>
      <c r="NE2708" s="36"/>
      <c r="NG2708" s="37"/>
      <c r="RG2708" s="34"/>
      <c r="RI2708" s="35"/>
      <c r="SQ2708" s="36"/>
      <c r="SS2708" s="37"/>
      <c r="VT2708" s="1"/>
    </row>
    <row r="2709" spans="14:592" x14ac:dyDescent="0.3">
      <c r="N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34"/>
      <c r="DU2709" s="1"/>
      <c r="DV2709" s="35"/>
      <c r="DW2709" s="1"/>
      <c r="DX2709" s="1"/>
      <c r="DY2709" s="1"/>
      <c r="DZ2709" s="1"/>
      <c r="EA2709" s="1"/>
      <c r="EB2709" s="1"/>
      <c r="EC2709" s="1"/>
      <c r="ED2709" s="2"/>
      <c r="EE2709" s="1"/>
      <c r="EF2709" s="7"/>
      <c r="EG2709" s="1"/>
      <c r="EH2709" s="1"/>
      <c r="EI2709" s="1"/>
      <c r="EJ2709" s="1"/>
      <c r="EK2709" s="1"/>
      <c r="EL2709" s="1"/>
      <c r="EM2709" s="1"/>
      <c r="EN2709" s="36"/>
      <c r="EO2709" s="1"/>
      <c r="EP2709" s="37"/>
      <c r="EQ2709" s="1"/>
      <c r="ER2709" s="1"/>
      <c r="ES2709" s="1"/>
      <c r="ET2709" s="1"/>
      <c r="EU2709" s="1"/>
      <c r="EV2709" s="1"/>
      <c r="EW2709" s="1"/>
      <c r="EX2709" s="2"/>
      <c r="EY2709" s="1"/>
      <c r="EZ2709" s="7"/>
      <c r="FA2709" s="1"/>
      <c r="FB2709" s="1"/>
      <c r="FC2709" s="1"/>
      <c r="FD2709" s="1"/>
      <c r="FE2709" s="1"/>
      <c r="FF2709" s="1"/>
      <c r="FG2709" s="1"/>
      <c r="FH2709" s="52"/>
      <c r="FI2709" s="1"/>
      <c r="FJ2709" s="53"/>
      <c r="FK2709" s="1"/>
      <c r="FL2709" s="1"/>
      <c r="FM2709" s="1"/>
      <c r="FN2709" s="1"/>
      <c r="FO2709" s="1"/>
      <c r="FP2709" s="1"/>
      <c r="FQ2709" s="1"/>
      <c r="FR2709" s="2"/>
      <c r="FS2709" s="1"/>
      <c r="FT2709" s="7"/>
      <c r="FU2709" s="1"/>
      <c r="FV2709" s="1"/>
      <c r="FW2709" s="1"/>
      <c r="FX2709" s="1"/>
      <c r="FY2709" s="1"/>
      <c r="FZ2709" s="1"/>
      <c r="GA2709" s="1"/>
      <c r="GB2709" s="1"/>
      <c r="GC2709" s="1"/>
      <c r="GD2709" s="1"/>
      <c r="GE2709" s="1"/>
      <c r="GF2709" s="1"/>
      <c r="GG2709" s="1"/>
      <c r="GH2709" s="1"/>
      <c r="GI2709" s="1"/>
      <c r="GJ2709" s="1"/>
      <c r="GK2709" s="1"/>
      <c r="GL2709" s="1"/>
      <c r="GM2709" s="1"/>
      <c r="GN2709" s="1"/>
      <c r="GO2709" s="1"/>
      <c r="GP2709" s="1"/>
      <c r="GQ2709" s="1"/>
      <c r="GR2709" s="1"/>
      <c r="GS2709" s="1"/>
      <c r="GT2709" s="1"/>
      <c r="GU2709" s="1"/>
      <c r="GV2709" s="1"/>
      <c r="GW2709" s="1"/>
      <c r="GX2709" s="1"/>
      <c r="GY2709" s="1"/>
      <c r="GZ2709" s="1"/>
      <c r="HA2709" s="1"/>
      <c r="HB2709" s="1"/>
      <c r="HC2709" s="1"/>
      <c r="HD2709" s="1"/>
      <c r="HE2709" s="1"/>
      <c r="HF2709" s="1"/>
      <c r="HG2709" s="1"/>
      <c r="HH2709" s="1"/>
      <c r="HI2709" s="1"/>
      <c r="HJ2709" s="1"/>
      <c r="HK2709" s="1"/>
      <c r="HL2709" s="1"/>
      <c r="HM2709" s="1"/>
      <c r="HN2709" s="1"/>
      <c r="HO2709" s="1"/>
      <c r="HP2709" s="1"/>
      <c r="HQ2709" s="1"/>
      <c r="HR2709" s="1"/>
      <c r="HS2709" s="1"/>
      <c r="HT2709" s="1"/>
      <c r="HU2709" s="1"/>
      <c r="HV2709" s="1"/>
      <c r="HW2709" s="1"/>
      <c r="HX2709" s="1"/>
      <c r="HY2709" s="1"/>
      <c r="HZ2709" s="1"/>
      <c r="IA2709" s="1"/>
      <c r="IB2709" s="1"/>
      <c r="IC2709" s="1"/>
      <c r="ID2709" s="1"/>
      <c r="IE2709" s="1"/>
      <c r="IF2709" s="1"/>
      <c r="IG2709" s="1"/>
      <c r="IH2709" s="1"/>
      <c r="II2709" s="1"/>
      <c r="IJ2709" s="1"/>
      <c r="IK2709" s="1"/>
      <c r="IL2709" s="1"/>
      <c r="IM2709" s="1"/>
      <c r="IN2709" s="1"/>
      <c r="IO2709" s="1"/>
      <c r="IP2709" s="1"/>
      <c r="IQ2709" s="1"/>
      <c r="IR2709" s="1"/>
      <c r="IS2709" s="1"/>
      <c r="IT2709" s="1"/>
      <c r="IU2709" s="1"/>
      <c r="IV2709" s="1"/>
      <c r="IW2709" s="1"/>
      <c r="IX2709" s="1"/>
      <c r="IY2709" s="1"/>
      <c r="IZ2709" s="1"/>
      <c r="JA2709" s="1"/>
      <c r="JB2709" s="1"/>
      <c r="JC2709" s="1"/>
      <c r="JD2709" s="1"/>
      <c r="JE2709" s="1"/>
      <c r="JF2709" s="1"/>
      <c r="JG2709" s="1"/>
      <c r="JH2709" s="1"/>
      <c r="JI2709" s="1"/>
      <c r="JJ2709" s="1"/>
      <c r="JK2709" s="1"/>
      <c r="JL2709" s="1"/>
      <c r="JM2709" s="1"/>
      <c r="JN2709" s="1"/>
      <c r="JO2709" s="1"/>
      <c r="JP2709" s="1"/>
      <c r="JQ2709" s="1"/>
      <c r="JR2709" s="1"/>
      <c r="JS2709" s="1"/>
      <c r="JT2709" s="1"/>
      <c r="JU2709" s="1"/>
      <c r="JV2709" s="1"/>
      <c r="JW2709" s="1"/>
      <c r="JX2709" s="1"/>
      <c r="KG2709" s="1"/>
      <c r="KV2709" s="1"/>
      <c r="KW2709" s="34"/>
      <c r="KY2709" s="35"/>
      <c r="LA2709" s="36"/>
      <c r="LC2709" s="37"/>
      <c r="LU2709" s="34"/>
      <c r="LW2709" s="35"/>
      <c r="NE2709" s="36"/>
      <c r="NG2709" s="37"/>
      <c r="RG2709" s="34"/>
      <c r="RI2709" s="35"/>
      <c r="SQ2709" s="36"/>
      <c r="SS2709" s="37"/>
      <c r="VT2709" s="1"/>
    </row>
    <row r="2710" spans="14:592" ht="15" thickBot="1" x14ac:dyDescent="0.35">
      <c r="N2710" s="1"/>
      <c r="AI2710" s="1"/>
      <c r="AJ2710" s="125" t="s">
        <v>7</v>
      </c>
      <c r="AK2710" s="125"/>
      <c r="AL2710" s="125"/>
      <c r="AM2710" s="125"/>
      <c r="AN2710" s="125"/>
      <c r="AO2710" s="125"/>
      <c r="AP2710" s="125"/>
      <c r="AQ2710" s="125"/>
      <c r="AR2710" s="125"/>
      <c r="AS2710" s="125"/>
      <c r="AT2710" s="125"/>
      <c r="AU2710" s="125"/>
      <c r="AV2710" s="125"/>
      <c r="AW2710" s="125"/>
      <c r="AX2710" s="125"/>
      <c r="AY2710" s="1"/>
      <c r="DT2710" s="34"/>
      <c r="DV2710" s="35"/>
      <c r="DY2710" s="1"/>
      <c r="EB2710" t="s">
        <v>8</v>
      </c>
      <c r="ED2710" s="2" t="s">
        <v>64</v>
      </c>
      <c r="EF2710" s="7" t="s">
        <v>65</v>
      </c>
      <c r="EH2710" t="s">
        <v>9</v>
      </c>
      <c r="EK2710" s="1"/>
      <c r="EN2710" s="36"/>
      <c r="EP2710" s="37"/>
      <c r="ES2710" s="1"/>
      <c r="EV2710" t="s">
        <v>8</v>
      </c>
      <c r="EX2710" s="2" t="s">
        <v>66</v>
      </c>
      <c r="EZ2710" s="7" t="s">
        <v>67</v>
      </c>
      <c r="FB2710" t="s">
        <v>9</v>
      </c>
      <c r="FE2710" s="1"/>
      <c r="FH2710" s="52"/>
      <c r="FJ2710" s="53"/>
      <c r="FM2710" s="1"/>
      <c r="FP2710" t="s">
        <v>8</v>
      </c>
      <c r="FR2710" s="2" t="s">
        <v>206</v>
      </c>
      <c r="FT2710" s="7" t="s">
        <v>207</v>
      </c>
      <c r="FV2710" t="s">
        <v>9</v>
      </c>
      <c r="FY2710" s="1"/>
      <c r="FZ2710" s="11" t="s">
        <v>10</v>
      </c>
      <c r="GA2710" s="11"/>
      <c r="GB2710" s="11"/>
      <c r="GC2710" s="11"/>
      <c r="GD2710" s="1"/>
      <c r="JX2710" s="1"/>
      <c r="KG2710" s="1"/>
      <c r="KV2710" s="1"/>
      <c r="KW2710" s="34"/>
      <c r="KY2710" s="35"/>
      <c r="LA2710" s="36"/>
      <c r="LC2710" s="37"/>
      <c r="LU2710" s="34"/>
      <c r="LW2710" s="35"/>
      <c r="NE2710" s="36"/>
      <c r="NG2710" s="37"/>
      <c r="RG2710" s="34"/>
      <c r="RI2710" s="35"/>
      <c r="SQ2710" s="36"/>
      <c r="SS2710" s="37"/>
      <c r="VT2710" s="1"/>
    </row>
    <row r="2711" spans="14:592" x14ac:dyDescent="0.3">
      <c r="N2711" s="1"/>
      <c r="AI2711" s="1"/>
      <c r="AJ2711" s="125"/>
      <c r="AK2711" s="125"/>
      <c r="AL2711" s="125"/>
      <c r="AM2711" s="125"/>
      <c r="AN2711" s="125"/>
      <c r="AO2711" s="125"/>
      <c r="AP2711" s="125"/>
      <c r="AQ2711" s="125"/>
      <c r="AR2711" s="125"/>
      <c r="AS2711" s="125"/>
      <c r="AT2711" s="125"/>
      <c r="AU2711" s="125"/>
      <c r="AV2711" s="125"/>
      <c r="AW2711" s="125"/>
      <c r="AX2711" s="125"/>
      <c r="AY2711" s="1"/>
      <c r="DT2711" s="34"/>
      <c r="DV2711" s="35"/>
      <c r="DY2711" s="1"/>
      <c r="EB2711" s="12">
        <v>-0.55437761062925173</v>
      </c>
      <c r="ED2711" s="4">
        <f t="array" ref="ED2711:ED2713">MMULT(DZ2715:EC2717,ED2720:ED2723)+EB2711:EB2713</f>
        <v>-0.69985099945401696</v>
      </c>
      <c r="EF2711" s="8">
        <f t="array" ref="EF2711:EF2713">EF2706:EF2708</f>
        <v>-3.3393251099170847E-4</v>
      </c>
      <c r="EH2711" s="12">
        <f t="array" ref="EH2711:EH2713">EF2711:EF2713</f>
        <v>-3.3393251099170847E-4</v>
      </c>
      <c r="EK2711" s="1"/>
      <c r="EN2711" s="36"/>
      <c r="EP2711" s="37"/>
      <c r="ES2711" s="1"/>
      <c r="EV2711" s="12">
        <f t="array" ref="EV2711:EV2713">EB2711:EB2713</f>
        <v>-0.55437761062925173</v>
      </c>
      <c r="EX2711" s="4">
        <f t="array" ref="EX2711:EX2713">MMULT(ET2715:EW2717,EX2720:EX2723)+EV2711:EV2713</f>
        <v>-0.70335222903777483</v>
      </c>
      <c r="EZ2711" s="8">
        <f t="array" ref="EZ2711:EZ2713">EZ2706:EZ2708</f>
        <v>-1.6505284950499473E-4</v>
      </c>
      <c r="FB2711" s="12">
        <f t="array" ref="FB2711:FB2713">EZ2711:EZ2713</f>
        <v>-1.6505284950499473E-4</v>
      </c>
      <c r="FE2711" s="1"/>
      <c r="FH2711" s="52"/>
      <c r="FJ2711" s="53"/>
      <c r="FM2711" s="1"/>
      <c r="FP2711" s="12">
        <f t="array" ref="FP2711:FP2713">EV2711:EV2713</f>
        <v>-0.55437761062925173</v>
      </c>
      <c r="FR2711" s="4">
        <f t="array" ref="FR2711:FR2713">MMULT(FN2715:FQ2717,FR2720:FR2723)+FP2711:FP2713</f>
        <v>-0.70196949585370272</v>
      </c>
      <c r="FT2711" s="8">
        <f t="array" ref="FT2711:FT2713">FT2706:FT2708</f>
        <v>-2.268025643267545E-4</v>
      </c>
      <c r="FV2711" s="12">
        <f t="array" ref="FV2711:FV2713">FT2711:FT2713</f>
        <v>-2.268025643267545E-4</v>
      </c>
      <c r="FY2711" s="1"/>
      <c r="FZ2711" s="15">
        <f t="array" ref="FZ2711:FZ2713">EH2711:EH2713+FB2711:FB2713+FV2711:FV2713</f>
        <v>-7.2578792482345771E-4</v>
      </c>
      <c r="GA2711" s="11"/>
      <c r="GB2711" s="11"/>
      <c r="GC2711" s="11"/>
      <c r="GD2711" s="1"/>
      <c r="JX2711" s="1"/>
      <c r="KG2711" s="1"/>
      <c r="KV2711" s="1"/>
      <c r="KW2711" s="34"/>
      <c r="KY2711" s="35"/>
      <c r="LA2711" s="36"/>
      <c r="LC2711" s="37"/>
      <c r="LU2711" s="34"/>
      <c r="LW2711" s="35"/>
      <c r="NE2711" s="36"/>
      <c r="NG2711" s="37"/>
      <c r="RG2711" s="34"/>
      <c r="RI2711" s="35"/>
      <c r="SQ2711" s="36"/>
      <c r="SS2711" s="37"/>
      <c r="VT2711" s="1"/>
    </row>
    <row r="2712" spans="14:592" x14ac:dyDescent="0.3">
      <c r="N2712" s="1"/>
      <c r="AI2712" s="1"/>
      <c r="AJ2712" s="125"/>
      <c r="AK2712" s="125"/>
      <c r="AL2712" s="125"/>
      <c r="AM2712" s="125"/>
      <c r="AN2712" s="125"/>
      <c r="AO2712" s="125"/>
      <c r="AP2712" s="125"/>
      <c r="AQ2712" s="125"/>
      <c r="AR2712" s="125"/>
      <c r="AS2712" s="125"/>
      <c r="AT2712" s="125"/>
      <c r="AU2712" s="125"/>
      <c r="AV2712" s="125"/>
      <c r="AW2712" s="125"/>
      <c r="AX2712" s="125"/>
      <c r="AY2712" s="1"/>
      <c r="DT2712" s="34"/>
      <c r="DV2712" s="35"/>
      <c r="DY2712" s="1"/>
      <c r="EB2712" s="13">
        <v>-0.43076362491666914</v>
      </c>
      <c r="ED2712" s="5">
        <v>-9.2382916425331862E-2</v>
      </c>
      <c r="EF2712" s="9">
        <v>1.2366427705867451E-3</v>
      </c>
      <c r="EH2712" s="13">
        <v>1.2366427705867451E-3</v>
      </c>
      <c r="EK2712" s="1"/>
      <c r="EN2712" s="36"/>
      <c r="EP2712" s="37"/>
      <c r="ES2712" s="1"/>
      <c r="EV2712" s="13">
        <v>-0.43076362491666914</v>
      </c>
      <c r="EX2712" s="5">
        <v>-8.993843196925505E-2</v>
      </c>
      <c r="EZ2712" s="9">
        <v>6.8127735205117911E-4</v>
      </c>
      <c r="FB2712" s="13">
        <v>6.8127735205117911E-4</v>
      </c>
      <c r="FE2712" s="1"/>
      <c r="FH2712" s="52"/>
      <c r="FJ2712" s="53"/>
      <c r="FM2712" s="1"/>
      <c r="FP2712" s="13">
        <v>-0.43076362491666914</v>
      </c>
      <c r="FR2712" s="5">
        <v>-9.0858801777940423E-2</v>
      </c>
      <c r="FT2712" s="9">
        <v>8.9439931533557681E-4</v>
      </c>
      <c r="FV2712" s="13">
        <v>8.9439931533557681E-4</v>
      </c>
      <c r="FY2712" s="1"/>
      <c r="FZ2712" s="16">
        <v>2.812319437973501E-3</v>
      </c>
      <c r="GA2712" s="11"/>
      <c r="GB2712" s="11"/>
      <c r="GC2712" s="11"/>
      <c r="GD2712" s="1"/>
      <c r="JX2712" s="1"/>
      <c r="KG2712" s="1"/>
      <c r="KV2712" s="1"/>
      <c r="KW2712" s="34"/>
      <c r="KY2712" s="35"/>
      <c r="LA2712" s="36"/>
      <c r="LC2712" s="37"/>
      <c r="LU2712" s="34"/>
      <c r="LW2712" s="35"/>
      <c r="NE2712" s="36"/>
      <c r="NG2712" s="37"/>
      <c r="RG2712" s="34"/>
      <c r="RI2712" s="35"/>
      <c r="SQ2712" s="36"/>
      <c r="SS2712" s="37"/>
      <c r="VT2712" s="1"/>
    </row>
    <row r="2713" spans="14:592" ht="15" thickBot="1" x14ac:dyDescent="0.35">
      <c r="N2713" s="1"/>
      <c r="AI2713" s="1"/>
      <c r="AJ2713" s="125"/>
      <c r="AK2713" s="125"/>
      <c r="AL2713" s="125"/>
      <c r="AM2713" s="125"/>
      <c r="AN2713" s="125"/>
      <c r="AO2713" s="125"/>
      <c r="AP2713" s="125"/>
      <c r="AQ2713" s="125"/>
      <c r="AR2713" s="125"/>
      <c r="AS2713" s="125"/>
      <c r="AT2713" s="125"/>
      <c r="AU2713" s="125"/>
      <c r="AV2713" s="125"/>
      <c r="AW2713" s="125"/>
      <c r="AX2713" s="125"/>
      <c r="AY2713" s="1"/>
      <c r="DT2713" s="34"/>
      <c r="DV2713" s="35"/>
      <c r="DY2713" s="1"/>
      <c r="EB2713" s="14">
        <v>8.4617695311539551E-2</v>
      </c>
      <c r="ED2713" s="6">
        <v>8.2929188460835218E-2</v>
      </c>
      <c r="EF2713" s="10">
        <v>0</v>
      </c>
      <c r="EH2713" s="14">
        <v>0</v>
      </c>
      <c r="EK2713" s="1"/>
      <c r="EN2713" s="36"/>
      <c r="EP2713" s="37"/>
      <c r="ES2713" s="1"/>
      <c r="EV2713" s="14">
        <v>8.4617695311539551E-2</v>
      </c>
      <c r="EX2713" s="6">
        <v>8.2177570599715172E-2</v>
      </c>
      <c r="EZ2713" s="10">
        <v>0</v>
      </c>
      <c r="FB2713" s="14">
        <v>0</v>
      </c>
      <c r="FE2713" s="1"/>
      <c r="FH2713" s="52"/>
      <c r="FJ2713" s="53"/>
      <c r="FM2713" s="1"/>
      <c r="FP2713" s="14">
        <v>8.4617695311539551E-2</v>
      </c>
      <c r="FR2713" s="6">
        <v>8.248002198133253E-2</v>
      </c>
      <c r="FT2713" s="10">
        <v>0</v>
      </c>
      <c r="FV2713" s="14">
        <v>0</v>
      </c>
      <c r="FY2713" s="1"/>
      <c r="FZ2713" s="17">
        <v>0</v>
      </c>
      <c r="GA2713" s="11"/>
      <c r="GB2713" s="11"/>
      <c r="GC2713" s="11"/>
      <c r="GD2713" s="1"/>
      <c r="JX2713" s="1"/>
      <c r="KG2713" s="1"/>
      <c r="KV2713" s="1"/>
      <c r="KW2713" s="34"/>
      <c r="KY2713" s="35"/>
      <c r="LA2713" s="36"/>
      <c r="LC2713" s="37"/>
      <c r="LU2713" s="34"/>
      <c r="LW2713" s="35"/>
      <c r="NE2713" s="36"/>
      <c r="NG2713" s="37"/>
      <c r="RG2713" s="34"/>
      <c r="RI2713" s="35"/>
      <c r="SQ2713" s="36"/>
      <c r="SS2713" s="37"/>
      <c r="VT2713" s="1"/>
    </row>
    <row r="2714" spans="14:592" ht="15" thickBot="1" x14ac:dyDescent="0.35">
      <c r="N2714" s="1"/>
      <c r="AI2714" s="1"/>
      <c r="AJ2714" s="125"/>
      <c r="AK2714" s="125"/>
      <c r="AL2714" s="125"/>
      <c r="AM2714" s="125"/>
      <c r="AN2714" s="125"/>
      <c r="AO2714" s="125"/>
      <c r="AP2714" s="125"/>
      <c r="AQ2714" s="125"/>
      <c r="AR2714" s="125"/>
      <c r="AS2714" s="125"/>
      <c r="AT2714" s="125"/>
      <c r="AU2714" s="125"/>
      <c r="AV2714" s="125"/>
      <c r="AW2714" s="125"/>
      <c r="AX2714" s="125"/>
      <c r="AY2714" s="1"/>
      <c r="DT2714" s="34"/>
      <c r="DV2714" s="35"/>
      <c r="DY2714" s="1"/>
      <c r="DZ2714" t="s">
        <v>11</v>
      </c>
      <c r="ED2714" s="2"/>
      <c r="EF2714" s="7"/>
      <c r="EG2714" t="s">
        <v>12</v>
      </c>
      <c r="EK2714" s="1"/>
      <c r="EN2714" s="36"/>
      <c r="EP2714" s="37"/>
      <c r="ES2714" s="1"/>
      <c r="ET2714" t="s">
        <v>11</v>
      </c>
      <c r="EX2714" s="2"/>
      <c r="EZ2714" s="7"/>
      <c r="FA2714" t="s">
        <v>12</v>
      </c>
      <c r="FE2714" s="1"/>
      <c r="FH2714" s="52"/>
      <c r="FJ2714" s="53"/>
      <c r="FM2714" s="1"/>
      <c r="FN2714" t="s">
        <v>11</v>
      </c>
      <c r="FR2714" s="2"/>
      <c r="FT2714" s="7"/>
      <c r="FU2714" t="s">
        <v>12</v>
      </c>
      <c r="FY2714" s="1"/>
      <c r="FZ2714" s="11" t="s">
        <v>13</v>
      </c>
      <c r="GA2714" s="11"/>
      <c r="GB2714" s="11"/>
      <c r="GC2714" s="11"/>
      <c r="GD2714" s="1"/>
      <c r="JX2714" s="1"/>
      <c r="KG2714" s="1"/>
      <c r="KV2714" s="1"/>
      <c r="KW2714" s="34"/>
      <c r="KY2714" s="35"/>
      <c r="LA2714" s="36"/>
      <c r="LC2714" s="37"/>
      <c r="LU2714" s="34"/>
      <c r="LW2714" s="35"/>
      <c r="NE2714" s="36"/>
      <c r="NG2714" s="37"/>
      <c r="RG2714" s="34"/>
      <c r="RI2714" s="35"/>
      <c r="SQ2714" s="36"/>
      <c r="SS2714" s="37"/>
      <c r="VT2714" s="1"/>
    </row>
    <row r="2715" spans="14:592" x14ac:dyDescent="0.3">
      <c r="N2715" s="1"/>
      <c r="AI2715" s="1"/>
      <c r="AJ2715" s="125"/>
      <c r="AK2715" s="125"/>
      <c r="AL2715" s="125"/>
      <c r="AM2715" s="125"/>
      <c r="AN2715" s="125"/>
      <c r="AO2715" s="125"/>
      <c r="AP2715" s="125"/>
      <c r="AQ2715" s="125"/>
      <c r="AR2715" s="125"/>
      <c r="AS2715" s="125"/>
      <c r="AT2715" s="125"/>
      <c r="AU2715" s="125"/>
      <c r="AV2715" s="125"/>
      <c r="AW2715" s="125"/>
      <c r="AX2715" s="125"/>
      <c r="AY2715" s="1"/>
      <c r="DT2715" s="34"/>
      <c r="DV2715" s="35"/>
      <c r="DY2715" s="1"/>
      <c r="DZ2715" s="18">
        <v>0.3924883500094602</v>
      </c>
      <c r="EA2715" s="19">
        <v>9.664392469328352E-2</v>
      </c>
      <c r="EB2715" s="19">
        <v>-0.12743374643677424</v>
      </c>
      <c r="EC2715" s="20">
        <v>-0.52855975121749788</v>
      </c>
      <c r="ED2715" s="2"/>
      <c r="EF2715" s="7"/>
      <c r="EG2715" s="18">
        <f t="array" ref="EG2715:EJ2717">MMULT(EF2711:EF2713,TRANSPOSE(ED2720:ED2723))</f>
        <v>-7.8756842147334374E-5</v>
      </c>
      <c r="EH2715" s="19">
        <v>0</v>
      </c>
      <c r="EI2715" s="19">
        <v>0</v>
      </c>
      <c r="EJ2715" s="20">
        <v>-1.5038874385723053E-4</v>
      </c>
      <c r="EK2715" s="1"/>
      <c r="EN2715" s="36"/>
      <c r="EP2715" s="37"/>
      <c r="ES2715" s="1"/>
      <c r="ET2715" s="18">
        <f t="array" ref="ET2715:EW2717">DZ2715:EC2717</f>
        <v>0.3924883500094602</v>
      </c>
      <c r="EU2715" s="19">
        <v>9.664392469328352E-2</v>
      </c>
      <c r="EV2715" s="19">
        <v>-0.12743374643677424</v>
      </c>
      <c r="EW2715" s="20">
        <v>-0.52855975121749788</v>
      </c>
      <c r="EX2715" s="2"/>
      <c r="EZ2715" s="7"/>
      <c r="FA2715" s="18">
        <f t="array" ref="FA2715:FD2717">MMULT(EZ2711:EZ2713,TRANSPOSE(EX2720:EX2723))</f>
        <v>-3.8744139575814563E-5</v>
      </c>
      <c r="FB2715" s="19">
        <v>0</v>
      </c>
      <c r="FC2715" s="19">
        <v>0</v>
      </c>
      <c r="FD2715" s="20">
        <v>-7.5290085170556689E-5</v>
      </c>
      <c r="FE2715" s="1"/>
      <c r="FH2715" s="52"/>
      <c r="FJ2715" s="53"/>
      <c r="FM2715" s="1"/>
      <c r="FN2715" s="18">
        <f t="array" ref="FN2715:FQ2717">ET2715:EW2717</f>
        <v>0.3924883500094602</v>
      </c>
      <c r="FO2715" s="19">
        <v>9.664392469328352E-2</v>
      </c>
      <c r="FP2715" s="19">
        <v>-0.12743374643677424</v>
      </c>
      <c r="FQ2715" s="20">
        <v>-0.52855975121749788</v>
      </c>
      <c r="FR2715" s="2"/>
      <c r="FT2715" s="7"/>
      <c r="FU2715" s="18">
        <f t="array" ref="FU2715:FX2717">MMULT(FT2711:FT2713,TRANSPOSE(FR2720:FR2723))</f>
        <v>-5.3350603605137541E-5</v>
      </c>
      <c r="FV2715" s="19">
        <v>0</v>
      </c>
      <c r="FW2715" s="19">
        <v>0</v>
      </c>
      <c r="FX2715" s="20">
        <v>-1.0294712811252993E-4</v>
      </c>
      <c r="FY2715" s="1"/>
      <c r="FZ2715" s="26">
        <f t="array" ref="FZ2715:GC2717">EG2715:EJ2717+FA2715:FD2717+FU2715:FX2717</f>
        <v>-1.7085158532828649E-4</v>
      </c>
      <c r="GA2715" s="27">
        <v>0</v>
      </c>
      <c r="GB2715" s="27">
        <v>0</v>
      </c>
      <c r="GC2715" s="28">
        <v>-3.2862595714031712E-4</v>
      </c>
      <c r="GD2715" s="1"/>
      <c r="JX2715" s="1"/>
      <c r="KG2715" s="1"/>
      <c r="KV2715" s="1"/>
      <c r="KW2715" s="34"/>
      <c r="KY2715" s="35"/>
      <c r="LA2715" s="36"/>
      <c r="LC2715" s="37"/>
      <c r="LU2715" s="34"/>
      <c r="LW2715" s="35"/>
      <c r="NE2715" s="36"/>
      <c r="NG2715" s="37"/>
      <c r="RG2715" s="34"/>
      <c r="RI2715" s="35"/>
      <c r="SQ2715" s="36"/>
      <c r="SS2715" s="37"/>
      <c r="VT2715" s="1"/>
    </row>
    <row r="2716" spans="14:592" x14ac:dyDescent="0.3">
      <c r="N2716" s="1"/>
      <c r="AI2716" s="1"/>
      <c r="AJ2716" s="125"/>
      <c r="AK2716" s="125"/>
      <c r="AL2716" s="125"/>
      <c r="AM2716" s="125"/>
      <c r="AN2716" s="125"/>
      <c r="AO2716" s="125"/>
      <c r="AP2716" s="125"/>
      <c r="AQ2716" s="125"/>
      <c r="AR2716" s="125"/>
      <c r="AS2716" s="125"/>
      <c r="AT2716" s="125"/>
      <c r="AU2716" s="125"/>
      <c r="AV2716" s="125"/>
      <c r="AW2716" s="125"/>
      <c r="AX2716" s="125"/>
      <c r="AY2716" s="1"/>
      <c r="DT2716" s="34"/>
      <c r="DV2716" s="35"/>
      <c r="DY2716" s="1"/>
      <c r="DZ2716" s="21">
        <v>0.4615770030715905</v>
      </c>
      <c r="EA2716">
        <v>0.35065070413440691</v>
      </c>
      <c r="EB2716">
        <v>-0.21992888924336096</v>
      </c>
      <c r="EC2716" s="22">
        <v>0.50963902298883179</v>
      </c>
      <c r="ED2716" s="2"/>
      <c r="EF2716" s="7"/>
      <c r="EG2716" s="21">
        <v>2.9165797360221932E-4</v>
      </c>
      <c r="EH2716">
        <v>0</v>
      </c>
      <c r="EI2716">
        <v>0</v>
      </c>
      <c r="EJ2716" s="22">
        <v>5.5693035792278318E-4</v>
      </c>
      <c r="EK2716" s="1"/>
      <c r="EN2716" s="36"/>
      <c r="EP2716" s="37"/>
      <c r="ES2716" s="1"/>
      <c r="ET2716" s="21">
        <v>0.4615770030715905</v>
      </c>
      <c r="EU2716">
        <v>0.35065070413440691</v>
      </c>
      <c r="EV2716">
        <v>-0.21992888924336096</v>
      </c>
      <c r="EW2716" s="22">
        <v>0.50963902298883179</v>
      </c>
      <c r="EX2716" s="2"/>
      <c r="EZ2716" s="7"/>
      <c r="FA2716" s="21">
        <v>1.5992153359893055E-4</v>
      </c>
      <c r="FB2716">
        <v>0</v>
      </c>
      <c r="FC2716">
        <v>0</v>
      </c>
      <c r="FD2716" s="22">
        <v>3.107697323283861E-4</v>
      </c>
      <c r="FE2716" s="1"/>
      <c r="FH2716" s="52"/>
      <c r="FJ2716" s="53"/>
      <c r="FM2716" s="1"/>
      <c r="FN2716" s="21">
        <v>0.4615770030715905</v>
      </c>
      <c r="FO2716">
        <v>0.35065070413440691</v>
      </c>
      <c r="FP2716">
        <v>-0.21992888924336096</v>
      </c>
      <c r="FQ2716" s="22">
        <v>0.50963902298883179</v>
      </c>
      <c r="FR2716" s="2"/>
      <c r="FT2716" s="7"/>
      <c r="FU2716" s="21">
        <v>2.1038890578163505E-4</v>
      </c>
      <c r="FV2716">
        <v>0</v>
      </c>
      <c r="FW2716">
        <v>0</v>
      </c>
      <c r="FX2716" s="22">
        <v>4.059735443156498E-4</v>
      </c>
      <c r="FY2716" s="1"/>
      <c r="FZ2716" s="29">
        <v>6.6196841298278488E-4</v>
      </c>
      <c r="GA2716" s="11">
        <v>0</v>
      </c>
      <c r="GB2716" s="11">
        <v>0</v>
      </c>
      <c r="GC2716" s="30">
        <v>1.2736736345668191E-3</v>
      </c>
      <c r="GD2716" s="1"/>
      <c r="JX2716" s="1"/>
      <c r="KG2716" s="1"/>
      <c r="KV2716" s="1"/>
      <c r="KW2716" s="34"/>
      <c r="KY2716" s="35"/>
      <c r="LA2716" s="36"/>
      <c r="LC2716" s="37"/>
      <c r="LU2716" s="34"/>
      <c r="LW2716" s="35"/>
      <c r="NE2716" s="36"/>
      <c r="NG2716" s="37"/>
      <c r="RG2716" s="34"/>
      <c r="RI2716" s="35"/>
      <c r="SQ2716" s="36"/>
      <c r="SS2716" s="37"/>
      <c r="VT2716" s="1"/>
    </row>
    <row r="2717" spans="14:592" ht="15" thickBot="1" x14ac:dyDescent="0.35">
      <c r="N2717" s="1"/>
      <c r="AI2717" s="1"/>
      <c r="AJ2717" s="125"/>
      <c r="AK2717" s="125"/>
      <c r="AL2717" s="125"/>
      <c r="AM2717" s="125"/>
      <c r="AN2717" s="125"/>
      <c r="AO2717" s="125"/>
      <c r="AP2717" s="125"/>
      <c r="AQ2717" s="125"/>
      <c r="AR2717" s="125"/>
      <c r="AS2717" s="125"/>
      <c r="AT2717" s="125"/>
      <c r="AU2717" s="125"/>
      <c r="AV2717" s="125"/>
      <c r="AW2717" s="125"/>
      <c r="AX2717" s="125"/>
      <c r="AY2717" s="1"/>
      <c r="DT2717" s="34"/>
      <c r="DV2717" s="35"/>
      <c r="DY2717" s="1"/>
      <c r="DZ2717" s="23">
        <v>0.17601704178132019</v>
      </c>
      <c r="EA2717" s="24">
        <v>-0.95711069751382771</v>
      </c>
      <c r="EB2717" s="24">
        <v>0.19367407027067562</v>
      </c>
      <c r="EC2717" s="25">
        <v>-9.5927350260935032E-2</v>
      </c>
      <c r="ED2717" s="2"/>
      <c r="EF2717" s="7"/>
      <c r="EG2717" s="23">
        <v>0</v>
      </c>
      <c r="EH2717" s="24">
        <v>0</v>
      </c>
      <c r="EI2717" s="24">
        <v>0</v>
      </c>
      <c r="EJ2717" s="25">
        <v>0</v>
      </c>
      <c r="EK2717" s="1"/>
      <c r="EN2717" s="36"/>
      <c r="EP2717" s="37"/>
      <c r="ES2717" s="1"/>
      <c r="ET2717" s="23">
        <v>0.17601704178132019</v>
      </c>
      <c r="EU2717" s="24">
        <v>-0.95711069751382771</v>
      </c>
      <c r="EV2717" s="24">
        <v>0.19367407027067562</v>
      </c>
      <c r="EW2717" s="25">
        <v>-9.5927350260935032E-2</v>
      </c>
      <c r="EX2717" s="2"/>
      <c r="EZ2717" s="7"/>
      <c r="FA2717" s="23">
        <v>0</v>
      </c>
      <c r="FB2717" s="24">
        <v>0</v>
      </c>
      <c r="FC2717" s="24">
        <v>0</v>
      </c>
      <c r="FD2717" s="25">
        <v>0</v>
      </c>
      <c r="FE2717" s="1"/>
      <c r="FH2717" s="52"/>
      <c r="FJ2717" s="53"/>
      <c r="FM2717" s="1"/>
      <c r="FN2717" s="23">
        <v>0.17601704178132019</v>
      </c>
      <c r="FO2717" s="24">
        <v>-0.95711069751382771</v>
      </c>
      <c r="FP2717" s="24">
        <v>0.19367407027067562</v>
      </c>
      <c r="FQ2717" s="25">
        <v>-9.5927350260935032E-2</v>
      </c>
      <c r="FR2717" s="2"/>
      <c r="FT2717" s="7"/>
      <c r="FU2717" s="23">
        <v>0</v>
      </c>
      <c r="FV2717" s="24">
        <v>0</v>
      </c>
      <c r="FW2717" s="24">
        <v>0</v>
      </c>
      <c r="FX2717" s="25">
        <v>0</v>
      </c>
      <c r="FY2717" s="1"/>
      <c r="FZ2717" s="31">
        <v>0</v>
      </c>
      <c r="GA2717" s="32">
        <v>0</v>
      </c>
      <c r="GB2717" s="32">
        <v>0</v>
      </c>
      <c r="GC2717" s="33">
        <v>0</v>
      </c>
      <c r="GD2717" s="1"/>
      <c r="JX2717" s="1"/>
      <c r="KG2717" s="1"/>
      <c r="KV2717" s="1"/>
      <c r="KW2717" s="34"/>
      <c r="KY2717" s="35"/>
      <c r="LA2717" s="36"/>
      <c r="LC2717" s="37"/>
      <c r="LU2717" s="34"/>
      <c r="LW2717" s="35"/>
      <c r="NE2717" s="36"/>
      <c r="NG2717" s="37"/>
      <c r="RG2717" s="34"/>
      <c r="RI2717" s="35"/>
      <c r="SQ2717" s="36"/>
      <c r="SS2717" s="37"/>
      <c r="VT2717" s="1"/>
    </row>
    <row r="2718" spans="14:592" x14ac:dyDescent="0.3">
      <c r="N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DT2718" s="34"/>
      <c r="DV2718" s="35"/>
      <c r="DY2718" s="1"/>
      <c r="ED2718" s="2"/>
      <c r="EF2718" s="7"/>
      <c r="EK2718" s="1"/>
      <c r="EN2718" s="36"/>
      <c r="EP2718" s="37"/>
      <c r="ES2718" s="1"/>
      <c r="EX2718" s="2"/>
      <c r="EZ2718" s="7"/>
      <c r="FE2718" s="1"/>
      <c r="FH2718" s="52"/>
      <c r="FJ2718" s="53"/>
      <c r="FM2718" s="1"/>
      <c r="FR2718" s="2"/>
      <c r="FT2718" s="7"/>
      <c r="FY2718" s="1"/>
      <c r="FZ2718" s="1"/>
      <c r="GA2718" s="1"/>
      <c r="GB2718" s="1"/>
      <c r="GC2718" s="1"/>
      <c r="GD2718" s="1"/>
      <c r="JX2718" s="1"/>
      <c r="KG2718" s="1"/>
      <c r="KV2718" s="1"/>
      <c r="KW2718" s="34"/>
      <c r="KY2718" s="35"/>
      <c r="LA2718" s="36"/>
      <c r="LC2718" s="37"/>
      <c r="LU2718" s="34"/>
      <c r="LW2718" s="35"/>
      <c r="NE2718" s="36"/>
      <c r="NG2718" s="37"/>
      <c r="RG2718" s="34"/>
      <c r="RI2718" s="35"/>
      <c r="SQ2718" s="36"/>
      <c r="SS2718" s="37"/>
      <c r="VT2718" s="1"/>
    </row>
    <row r="2719" spans="14:592" ht="15" thickBot="1" x14ac:dyDescent="0.35">
      <c r="N2719" s="1"/>
      <c r="AI2719" s="1"/>
      <c r="DT2719" s="34"/>
      <c r="DV2719" s="35"/>
      <c r="DY2719" s="1"/>
      <c r="ED2719" s="2" t="s">
        <v>68</v>
      </c>
      <c r="EF2719" s="7" t="s">
        <v>69</v>
      </c>
      <c r="EK2719" s="1"/>
      <c r="EN2719" s="36"/>
      <c r="EP2719" s="37"/>
      <c r="ES2719" s="1"/>
      <c r="EX2719" s="2" t="s">
        <v>70</v>
      </c>
      <c r="EZ2719" s="7" t="s">
        <v>71</v>
      </c>
      <c r="FE2719" s="1"/>
      <c r="FH2719" s="52"/>
      <c r="FJ2719" s="53"/>
      <c r="FM2719" s="1"/>
      <c r="FR2719" s="2" t="s">
        <v>208</v>
      </c>
      <c r="FT2719" s="7" t="s">
        <v>209</v>
      </c>
      <c r="FY2719" s="1"/>
      <c r="JX2719" s="1"/>
      <c r="KG2719" s="1"/>
      <c r="KV2719" s="1"/>
      <c r="KW2719" s="34"/>
      <c r="KY2719" s="35"/>
      <c r="LA2719" s="36"/>
      <c r="LC2719" s="37"/>
      <c r="LU2719" s="34"/>
      <c r="LW2719" s="35"/>
      <c r="NE2719" s="36"/>
      <c r="NG2719" s="37"/>
      <c r="RG2719" s="34"/>
      <c r="RI2719" s="35"/>
      <c r="SQ2719" s="36"/>
      <c r="SS2719" s="37"/>
      <c r="VT2719" s="1"/>
    </row>
    <row r="2720" spans="14:592" x14ac:dyDescent="0.3">
      <c r="N2720" s="1"/>
      <c r="AI2720" s="1"/>
      <c r="DT2720" s="34"/>
      <c r="DV2720" s="35"/>
      <c r="DY2720" s="1"/>
      <c r="ED2720" s="4">
        <f t="array" ref="ED2720:ED2723">ED2726:ED2729</f>
        <v>0.23584658442942055</v>
      </c>
      <c r="EF2720" s="8">
        <f t="array" ref="EF2720:EF2723">MMULT(TRANSPOSE(DZ2715:EC2717), EF2711:EF2713)</f>
        <v>4.397412436639266E-4</v>
      </c>
      <c r="EK2720" s="1"/>
      <c r="EN2720" s="36"/>
      <c r="EP2720" s="37"/>
      <c r="ES2720" s="1"/>
      <c r="EX2720" s="4">
        <f t="array" ref="EX2720:EX2723">EX2726:EX2729</f>
        <v>0.23473778060791439</v>
      </c>
      <c r="EZ2720" s="8">
        <f t="array" ref="EZ2720:EZ2723">MMULT(TRANSPOSE(ET2715:EW2717), EZ2711:EZ2713)</f>
        <v>2.4968063785375696E-4</v>
      </c>
      <c r="FE2720" s="1"/>
      <c r="FH2720" s="52"/>
      <c r="FJ2720" s="53"/>
      <c r="FM2720" s="1"/>
      <c r="FR2720" s="4">
        <f t="array" ref="FR2720:FR2723">FR2726:FR2729</f>
        <v>0.23522927866139695</v>
      </c>
      <c r="FT2720" s="8">
        <f t="array" ref="FT2720:FT2723">MMULT(TRANSPOSE(FN2715:FQ2717), FT2711:FT2713)</f>
        <v>3.2381679127135567E-4</v>
      </c>
      <c r="FY2720" s="1"/>
      <c r="JX2720" s="1"/>
      <c r="KG2720" s="1"/>
      <c r="KV2720" s="1"/>
      <c r="KW2720" s="34"/>
      <c r="KY2720" s="35"/>
      <c r="LA2720" s="36"/>
      <c r="LC2720" s="37"/>
      <c r="LU2720" s="34"/>
      <c r="LW2720" s="35"/>
      <c r="NE2720" s="36"/>
      <c r="NG2720" s="37"/>
      <c r="RG2720" s="34"/>
      <c r="RI2720" s="35"/>
      <c r="SQ2720" s="36"/>
      <c r="SS2720" s="37"/>
      <c r="VT2720" s="1"/>
    </row>
    <row r="2721" spans="14:592" x14ac:dyDescent="0.3">
      <c r="N2721" s="1"/>
      <c r="AI2721" s="1"/>
      <c r="DT2721" s="34"/>
      <c r="DV2721" s="35"/>
      <c r="DY2721" s="1"/>
      <c r="ED2721" s="5">
        <v>0</v>
      </c>
      <c r="EF2721" s="9">
        <v>4.013571098240442E-4</v>
      </c>
      <c r="EK2721" s="1"/>
      <c r="EN2721" s="36"/>
      <c r="EP2721" s="37"/>
      <c r="ES2721" s="1"/>
      <c r="EX2721" s="5">
        <v>0</v>
      </c>
      <c r="EZ2721" s="9">
        <v>2.229390280495976E-4</v>
      </c>
      <c r="FE2721" s="1"/>
      <c r="FH2721" s="52"/>
      <c r="FJ2721" s="53"/>
      <c r="FM2721" s="1"/>
      <c r="FR2721" s="5">
        <v>0</v>
      </c>
      <c r="FT2721" s="9">
        <v>2.9170265975271299E-4</v>
      </c>
      <c r="FY2721" s="1"/>
      <c r="JX2721" s="1"/>
      <c r="KG2721" s="1"/>
      <c r="KV2721" s="1"/>
      <c r="KW2721" s="34"/>
      <c r="KY2721" s="35"/>
      <c r="LA2721" s="36"/>
      <c r="LC2721" s="37"/>
      <c r="LU2721" s="34"/>
      <c r="LW2721" s="35"/>
      <c r="NE2721" s="36"/>
      <c r="NG2721" s="37"/>
      <c r="RG2721" s="34"/>
      <c r="RI2721" s="35"/>
      <c r="SQ2721" s="36"/>
      <c r="SS2721" s="37"/>
      <c r="VT2721" s="1"/>
    </row>
    <row r="2722" spans="14:592" x14ac:dyDescent="0.3">
      <c r="N2722" s="1"/>
      <c r="AI2722" s="1"/>
      <c r="DT2722" s="34"/>
      <c r="DV2722" s="35"/>
      <c r="DY2722" s="1"/>
      <c r="ED2722" s="5">
        <v>0</v>
      </c>
      <c r="EF2722" s="9">
        <v>-2.2941919999326259E-4</v>
      </c>
      <c r="EK2722" s="1"/>
      <c r="EN2722" s="36"/>
      <c r="EP2722" s="37"/>
      <c r="ES2722" s="1"/>
      <c r="EX2722" s="5">
        <v>0</v>
      </c>
      <c r="EZ2722" s="9">
        <v>-1.2879926833078744E-4</v>
      </c>
      <c r="FE2722" s="1"/>
      <c r="FH2722" s="52"/>
      <c r="FJ2722" s="53"/>
      <c r="FM2722" s="1"/>
      <c r="FR2722" s="5">
        <v>0</v>
      </c>
      <c r="FT2722" s="9">
        <v>-1.6780194748815014E-4</v>
      </c>
      <c r="FY2722" s="1"/>
      <c r="JX2722" s="1"/>
      <c r="KG2722" s="1"/>
      <c r="KV2722" s="1"/>
      <c r="KW2722" s="34"/>
      <c r="KY2722" s="35"/>
      <c r="LA2722" s="36"/>
      <c r="LC2722" s="37"/>
      <c r="LU2722" s="34"/>
      <c r="LW2722" s="35"/>
      <c r="NE2722" s="36"/>
      <c r="NG2722" s="37"/>
      <c r="RG2722" s="34"/>
      <c r="RI2722" s="35"/>
      <c r="SQ2722" s="36"/>
      <c r="SS2722" s="37"/>
      <c r="VT2722" s="1"/>
    </row>
    <row r="2723" spans="14:592" ht="15" thickBot="1" x14ac:dyDescent="0.35">
      <c r="N2723" s="1"/>
      <c r="AI2723" s="1"/>
      <c r="DT2723" s="34"/>
      <c r="DV2723" s="35"/>
      <c r="DY2723" s="1"/>
      <c r="ED2723" s="6">
        <v>0.45035670055188093</v>
      </c>
      <c r="EF2723" s="10">
        <v>8.067446983212426E-4</v>
      </c>
      <c r="EK2723" s="1"/>
      <c r="EN2723" s="36"/>
      <c r="EP2723" s="37"/>
      <c r="ES2723" s="1"/>
      <c r="EX2723" s="6">
        <v>0.45615743924662328</v>
      </c>
      <c r="EZ2723" s="10">
        <v>4.3444581715588044E-4</v>
      </c>
      <c r="FE2723" s="1"/>
      <c r="FH2723" s="52"/>
      <c r="FJ2723" s="53"/>
      <c r="FM2723" s="1"/>
      <c r="FR2723" s="6">
        <v>0.45390636749685942</v>
      </c>
      <c r="FT2723" s="10">
        <v>5.7569950020554337E-4</v>
      </c>
      <c r="FY2723" s="1"/>
      <c r="JX2723" s="1"/>
      <c r="KG2723" s="1"/>
      <c r="KV2723" s="1"/>
      <c r="KW2723" s="34"/>
      <c r="KY2723" s="35"/>
      <c r="LA2723" s="36"/>
      <c r="LC2723" s="37"/>
      <c r="LU2723" s="34"/>
      <c r="LW2723" s="35"/>
      <c r="NE2723" s="36"/>
      <c r="NG2723" s="37"/>
      <c r="RG2723" s="34"/>
      <c r="RI2723" s="35"/>
      <c r="SQ2723" s="36"/>
      <c r="SS2723" s="37"/>
      <c r="VT2723" s="1"/>
    </row>
    <row r="2724" spans="14:592" x14ac:dyDescent="0.3">
      <c r="N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  <c r="DP2724" s="1"/>
      <c r="DQ2724" s="1"/>
      <c r="DR2724" s="1"/>
      <c r="DS2724" s="1"/>
      <c r="DT2724" s="34"/>
      <c r="DU2724" s="1"/>
      <c r="DV2724" s="35"/>
      <c r="DW2724" s="1"/>
      <c r="DX2724" s="1"/>
      <c r="DY2724" s="1"/>
      <c r="DZ2724" s="1"/>
      <c r="EA2724" s="1"/>
      <c r="EB2724" s="1"/>
      <c r="EC2724" s="1"/>
      <c r="ED2724" s="2"/>
      <c r="EE2724" s="1"/>
      <c r="EF2724" s="7"/>
      <c r="EG2724" s="1"/>
      <c r="EH2724" s="1"/>
      <c r="EI2724" s="1"/>
      <c r="EJ2724" s="1"/>
      <c r="EK2724" s="1"/>
      <c r="EL2724" s="1"/>
      <c r="EM2724" s="1"/>
      <c r="EN2724" s="36"/>
      <c r="EO2724" s="1"/>
      <c r="EP2724" s="37"/>
      <c r="EQ2724" s="1"/>
      <c r="ER2724" s="1"/>
      <c r="ES2724" s="1"/>
      <c r="ET2724" s="1"/>
      <c r="EU2724" s="1"/>
      <c r="EV2724" s="1"/>
      <c r="EW2724" s="1"/>
      <c r="EX2724" s="2"/>
      <c r="EY2724" s="1"/>
      <c r="EZ2724" s="7"/>
      <c r="FA2724" s="1"/>
      <c r="FB2724" s="1"/>
      <c r="FC2724" s="1"/>
      <c r="FD2724" s="1"/>
      <c r="FE2724" s="1"/>
      <c r="FF2724" s="1"/>
      <c r="FG2724" s="1"/>
      <c r="FH2724" s="52"/>
      <c r="FI2724" s="1"/>
      <c r="FJ2724" s="53"/>
      <c r="FK2724" s="1"/>
      <c r="FL2724" s="1"/>
      <c r="FM2724" s="1"/>
      <c r="FN2724" s="1"/>
      <c r="FO2724" s="1"/>
      <c r="FP2724" s="1"/>
      <c r="FQ2724" s="1"/>
      <c r="FR2724" s="2"/>
      <c r="FS2724" s="1"/>
      <c r="FT2724" s="7"/>
      <c r="FU2724" s="1"/>
      <c r="FV2724" s="1"/>
      <c r="FW2724" s="1"/>
      <c r="FX2724" s="1"/>
      <c r="FY2724" s="1"/>
      <c r="FZ2724" s="1"/>
      <c r="GA2724" s="1"/>
      <c r="GB2724" s="1"/>
      <c r="GC2724" s="1"/>
      <c r="GD2724" s="1"/>
      <c r="GE2724" s="1"/>
      <c r="GF2724" s="1"/>
      <c r="GG2724" s="1"/>
      <c r="GH2724" s="1"/>
      <c r="GI2724" s="1"/>
      <c r="GJ2724" s="1"/>
      <c r="GK2724" s="1"/>
      <c r="GL2724" s="1"/>
      <c r="GM2724" s="1"/>
      <c r="GN2724" s="1"/>
      <c r="GO2724" s="1"/>
      <c r="GP2724" s="1"/>
      <c r="GQ2724" s="1"/>
      <c r="GR2724" s="1"/>
      <c r="GS2724" s="1"/>
      <c r="GT2724" s="1"/>
      <c r="GU2724" s="1"/>
      <c r="GV2724" s="1"/>
      <c r="GW2724" s="1"/>
      <c r="GX2724" s="1"/>
      <c r="GY2724" s="1"/>
      <c r="GZ2724" s="1"/>
      <c r="HA2724" s="1"/>
      <c r="HB2724" s="1"/>
      <c r="HC2724" s="1"/>
      <c r="HD2724" s="1"/>
      <c r="HE2724" s="1"/>
      <c r="HF2724" s="1"/>
      <c r="HG2724" s="1"/>
      <c r="HH2724" s="1"/>
      <c r="HI2724" s="1"/>
      <c r="HJ2724" s="1"/>
      <c r="HK2724" s="1"/>
      <c r="HL2724" s="1"/>
      <c r="HM2724" s="1"/>
      <c r="HN2724" s="1"/>
      <c r="HO2724" s="1"/>
      <c r="HP2724" s="1"/>
      <c r="HQ2724" s="1"/>
      <c r="HR2724" s="1"/>
      <c r="HS2724" s="1"/>
      <c r="HT2724" s="1"/>
      <c r="HU2724" s="1"/>
      <c r="HV2724" s="1"/>
      <c r="HW2724" s="1"/>
      <c r="HX2724" s="1"/>
      <c r="HY2724" s="1"/>
      <c r="HZ2724" s="1"/>
      <c r="IA2724" s="1"/>
      <c r="IB2724" s="1"/>
      <c r="IC2724" s="1"/>
      <c r="ID2724" s="1"/>
      <c r="IE2724" s="1"/>
      <c r="IF2724" s="1"/>
      <c r="IG2724" s="1"/>
      <c r="IH2724" s="1"/>
      <c r="II2724" s="1"/>
      <c r="IJ2724" s="1"/>
      <c r="IK2724" s="1"/>
      <c r="IL2724" s="1"/>
      <c r="IM2724" s="1"/>
      <c r="IN2724" s="1"/>
      <c r="IO2724" s="1"/>
      <c r="IP2724" s="1"/>
      <c r="IQ2724" s="1"/>
      <c r="IR2724" s="1"/>
      <c r="IS2724" s="1"/>
      <c r="IT2724" s="1"/>
      <c r="IU2724" s="1"/>
      <c r="IV2724" s="1"/>
      <c r="IW2724" s="1"/>
      <c r="IX2724" s="1"/>
      <c r="IY2724" s="1"/>
      <c r="IZ2724" s="1"/>
      <c r="JA2724" s="1"/>
      <c r="JB2724" s="1"/>
      <c r="JC2724" s="1"/>
      <c r="JD2724" s="1"/>
      <c r="JE2724" s="1"/>
      <c r="JF2724" s="1"/>
      <c r="JG2724" s="1"/>
      <c r="JH2724" s="1"/>
      <c r="JI2724" s="1"/>
      <c r="JJ2724" s="1"/>
      <c r="JK2724" s="1"/>
      <c r="JL2724" s="1"/>
      <c r="JM2724" s="1"/>
      <c r="JN2724" s="1"/>
      <c r="JO2724" s="1"/>
      <c r="JP2724" s="1"/>
      <c r="JQ2724" s="1"/>
      <c r="JR2724" s="1"/>
      <c r="JS2724" s="1"/>
      <c r="JT2724" s="1"/>
      <c r="JU2724" s="1"/>
      <c r="JV2724" s="1"/>
      <c r="JW2724" s="1"/>
      <c r="JX2724" s="1"/>
      <c r="KG2724" s="1"/>
      <c r="KV2724" s="1"/>
      <c r="KW2724" s="34"/>
      <c r="KY2724" s="35"/>
      <c r="LA2724" s="36"/>
      <c r="LC2724" s="37"/>
      <c r="LU2724" s="34"/>
      <c r="LW2724" s="35"/>
      <c r="NE2724" s="36"/>
      <c r="NG2724" s="37"/>
      <c r="RG2724" s="34"/>
      <c r="RI2724" s="35"/>
      <c r="SQ2724" s="36"/>
      <c r="SS2724" s="37"/>
      <c r="VT2724" s="1"/>
    </row>
    <row r="2725" spans="14:592" ht="15" thickBot="1" x14ac:dyDescent="0.35">
      <c r="N2725" s="1"/>
      <c r="AI2725" s="1"/>
      <c r="AJ2725" s="125" t="s">
        <v>72</v>
      </c>
      <c r="AK2725" s="125"/>
      <c r="AL2725" s="125"/>
      <c r="AM2725" s="125"/>
      <c r="AN2725" s="125"/>
      <c r="AO2725" s="125"/>
      <c r="AP2725" s="125"/>
      <c r="AQ2725" s="125"/>
      <c r="AR2725" s="125"/>
      <c r="AS2725" s="125"/>
      <c r="AT2725" s="125"/>
      <c r="AU2725" s="125"/>
      <c r="AV2725" s="125"/>
      <c r="AW2725" s="125"/>
      <c r="AX2725" s="125"/>
      <c r="AY2725" s="1"/>
      <c r="DT2725" s="34"/>
      <c r="DV2725" s="35"/>
      <c r="DZ2725" s="1"/>
      <c r="ED2725" s="2" t="s">
        <v>68</v>
      </c>
      <c r="EF2725" s="7" t="s">
        <v>69</v>
      </c>
      <c r="EJ2725" s="1"/>
      <c r="EN2725" s="36"/>
      <c r="EP2725" s="37"/>
      <c r="ET2725" s="1"/>
      <c r="EX2725" s="2" t="s">
        <v>70</v>
      </c>
      <c r="EZ2725" s="7" t="s">
        <v>71</v>
      </c>
      <c r="FD2725" s="1"/>
      <c r="FH2725" s="52"/>
      <c r="FJ2725" s="53"/>
      <c r="FN2725" s="1"/>
      <c r="FR2725" s="2" t="s">
        <v>208</v>
      </c>
      <c r="FT2725" s="7" t="s">
        <v>209</v>
      </c>
      <c r="FX2725" s="1"/>
      <c r="FY2725" s="11"/>
      <c r="FZ2725" s="11"/>
      <c r="GA2725" s="11"/>
      <c r="GB2725" s="1"/>
      <c r="JX2725" s="1"/>
      <c r="KG2725" s="1"/>
      <c r="KV2725" s="1"/>
      <c r="KW2725" s="34"/>
      <c r="KY2725" s="35"/>
      <c r="LA2725" s="36"/>
      <c r="LC2725" s="37"/>
      <c r="LU2725" s="34"/>
      <c r="LW2725" s="35"/>
      <c r="NE2725" s="36"/>
      <c r="NG2725" s="37"/>
      <c r="RG2725" s="34"/>
      <c r="RI2725" s="35"/>
      <c r="SQ2725" s="36"/>
      <c r="SS2725" s="37"/>
      <c r="VT2725" s="1"/>
    </row>
    <row r="2726" spans="14:592" x14ac:dyDescent="0.3">
      <c r="N2726" s="1"/>
      <c r="AI2726" s="1"/>
      <c r="AJ2726" s="125"/>
      <c r="AK2726" s="125"/>
      <c r="AL2726" s="125"/>
      <c r="AM2726" s="125"/>
      <c r="AN2726" s="125"/>
      <c r="AO2726" s="125"/>
      <c r="AP2726" s="125"/>
      <c r="AQ2726" s="125"/>
      <c r="AR2726" s="125"/>
      <c r="AS2726" s="125"/>
      <c r="AT2726" s="125"/>
      <c r="AU2726" s="125"/>
      <c r="AV2726" s="125"/>
      <c r="AW2726" s="125"/>
      <c r="AX2726" s="125"/>
      <c r="AY2726" s="1"/>
      <c r="DT2726" s="34"/>
      <c r="DV2726" s="35"/>
      <c r="DZ2726" s="1"/>
      <c r="ED2726" s="4">
        <f t="array" ref="ED2726:ED2729">IF(ED2731:ED2734&gt;0,ED2731:ED2734, 0)</f>
        <v>0.23584658442942055</v>
      </c>
      <c r="EF2726" s="8">
        <f t="array" ref="EF2726:EF2729">EF2720:EF2723</f>
        <v>4.397412436639266E-4</v>
      </c>
      <c r="EJ2726" s="1"/>
      <c r="EN2726" s="36"/>
      <c r="EP2726" s="37"/>
      <c r="ET2726" s="1"/>
      <c r="EX2726" s="4">
        <f t="array" ref="EX2726:EX2729">IF(EX2731:EX2734&gt;0,EX2731:EX2734, 0)</f>
        <v>0.23473778060791439</v>
      </c>
      <c r="EZ2726" s="8">
        <f t="array" ref="EZ2726:EZ2729">EZ2720:EZ2723</f>
        <v>2.4968063785375696E-4</v>
      </c>
      <c r="FD2726" s="1"/>
      <c r="FH2726" s="52"/>
      <c r="FJ2726" s="53"/>
      <c r="FN2726" s="1"/>
      <c r="FR2726" s="4">
        <f t="array" ref="FR2726:FR2729">IF(FR2731:FR2734&gt;0,FR2731:FR2734, 0)</f>
        <v>0.23522927866139695</v>
      </c>
      <c r="FT2726" s="8">
        <f t="array" ref="FT2726:FT2729">FT2720:FT2723</f>
        <v>3.2381679127135567E-4</v>
      </c>
      <c r="FX2726" s="1"/>
      <c r="FY2726" s="11"/>
      <c r="FZ2726" s="11"/>
      <c r="GA2726" s="11"/>
      <c r="GB2726" s="1"/>
      <c r="JX2726" s="1"/>
      <c r="KG2726" s="1"/>
      <c r="KV2726" s="1"/>
      <c r="KW2726" s="34"/>
      <c r="KY2726" s="35"/>
      <c r="LA2726" s="36"/>
      <c r="LC2726" s="37"/>
      <c r="LU2726" s="34"/>
      <c r="LW2726" s="35"/>
      <c r="NE2726" s="36"/>
      <c r="NG2726" s="37"/>
      <c r="RG2726" s="34"/>
      <c r="RI2726" s="35"/>
      <c r="SQ2726" s="36"/>
      <c r="SS2726" s="37"/>
      <c r="VT2726" s="1"/>
    </row>
    <row r="2727" spans="14:592" x14ac:dyDescent="0.3">
      <c r="N2727" s="1"/>
      <c r="AI2727" s="1"/>
      <c r="AJ2727" s="125"/>
      <c r="AK2727" s="125"/>
      <c r="AL2727" s="125"/>
      <c r="AM2727" s="125"/>
      <c r="AN2727" s="125"/>
      <c r="AO2727" s="125"/>
      <c r="AP2727" s="125"/>
      <c r="AQ2727" s="125"/>
      <c r="AR2727" s="125"/>
      <c r="AS2727" s="125"/>
      <c r="AT2727" s="125"/>
      <c r="AU2727" s="125"/>
      <c r="AV2727" s="125"/>
      <c r="AW2727" s="125"/>
      <c r="AX2727" s="125"/>
      <c r="AY2727" s="1"/>
      <c r="DT2727" s="34"/>
      <c r="DV2727" s="35"/>
      <c r="DZ2727" s="1"/>
      <c r="ED2727" s="5">
        <v>0</v>
      </c>
      <c r="EF2727" s="9">
        <v>4.013571098240442E-4</v>
      </c>
      <c r="EJ2727" s="1"/>
      <c r="EN2727" s="36"/>
      <c r="EP2727" s="37"/>
      <c r="ET2727" s="1"/>
      <c r="EX2727" s="5">
        <v>0</v>
      </c>
      <c r="EZ2727" s="9">
        <v>2.229390280495976E-4</v>
      </c>
      <c r="FD2727" s="1"/>
      <c r="FH2727" s="52"/>
      <c r="FJ2727" s="53"/>
      <c r="FN2727" s="1"/>
      <c r="FR2727" s="5">
        <v>0</v>
      </c>
      <c r="FT2727" s="9">
        <v>2.9170265975271299E-4</v>
      </c>
      <c r="FX2727" s="1"/>
      <c r="FY2727" s="11"/>
      <c r="FZ2727" s="11"/>
      <c r="GA2727" s="11"/>
      <c r="GB2727" s="1"/>
      <c r="JX2727" s="1"/>
      <c r="KG2727" s="1"/>
      <c r="KV2727" s="1"/>
      <c r="KW2727" s="34"/>
      <c r="KY2727" s="35"/>
      <c r="LA2727" s="36"/>
      <c r="LC2727" s="37"/>
      <c r="LU2727" s="34"/>
      <c r="LW2727" s="35"/>
      <c r="NE2727" s="36"/>
      <c r="NG2727" s="37"/>
      <c r="RG2727" s="34"/>
      <c r="RI2727" s="35"/>
      <c r="SQ2727" s="36"/>
      <c r="SS2727" s="37"/>
      <c r="VT2727" s="1"/>
    </row>
    <row r="2728" spans="14:592" x14ac:dyDescent="0.3">
      <c r="N2728" s="1"/>
      <c r="AI2728" s="1"/>
      <c r="AJ2728" s="125"/>
      <c r="AK2728" s="125"/>
      <c r="AL2728" s="125"/>
      <c r="AM2728" s="125"/>
      <c r="AN2728" s="125"/>
      <c r="AO2728" s="125"/>
      <c r="AP2728" s="125"/>
      <c r="AQ2728" s="125"/>
      <c r="AR2728" s="125"/>
      <c r="AS2728" s="125"/>
      <c r="AT2728" s="125"/>
      <c r="AU2728" s="125"/>
      <c r="AV2728" s="125"/>
      <c r="AW2728" s="125"/>
      <c r="AX2728" s="125"/>
      <c r="AY2728" s="1"/>
      <c r="DT2728" s="34"/>
      <c r="DV2728" s="35"/>
      <c r="DZ2728" s="1"/>
      <c r="ED2728" s="5">
        <v>0</v>
      </c>
      <c r="EF2728" s="9">
        <v>-2.2941919999326259E-4</v>
      </c>
      <c r="EJ2728" s="1"/>
      <c r="EN2728" s="36"/>
      <c r="EP2728" s="37"/>
      <c r="ET2728" s="1"/>
      <c r="EX2728" s="5">
        <v>0</v>
      </c>
      <c r="EZ2728" s="9">
        <v>-1.2879926833078744E-4</v>
      </c>
      <c r="FD2728" s="1"/>
      <c r="FH2728" s="52"/>
      <c r="FJ2728" s="53"/>
      <c r="FN2728" s="1"/>
      <c r="FR2728" s="5">
        <v>0</v>
      </c>
      <c r="FT2728" s="9">
        <v>-1.6780194748815014E-4</v>
      </c>
      <c r="FX2728" s="1"/>
      <c r="FY2728" s="11"/>
      <c r="FZ2728" s="11"/>
      <c r="GA2728" s="11"/>
      <c r="GB2728" s="1"/>
      <c r="JX2728" s="1"/>
      <c r="KG2728" s="1"/>
      <c r="KV2728" s="1"/>
      <c r="KW2728" s="34"/>
      <c r="KY2728" s="35"/>
      <c r="LA2728" s="36"/>
      <c r="LC2728" s="37"/>
      <c r="LU2728" s="34"/>
      <c r="LW2728" s="35"/>
      <c r="NE2728" s="36"/>
      <c r="NG2728" s="37"/>
      <c r="RG2728" s="34"/>
      <c r="RI2728" s="35"/>
      <c r="SQ2728" s="36"/>
      <c r="SS2728" s="37"/>
      <c r="VT2728" s="1"/>
    </row>
    <row r="2729" spans="14:592" ht="15" thickBot="1" x14ac:dyDescent="0.35">
      <c r="N2729" s="1"/>
      <c r="AI2729" s="1"/>
      <c r="AJ2729" s="125"/>
      <c r="AK2729" s="125"/>
      <c r="AL2729" s="125"/>
      <c r="AM2729" s="125"/>
      <c r="AN2729" s="125"/>
      <c r="AO2729" s="125"/>
      <c r="AP2729" s="125"/>
      <c r="AQ2729" s="125"/>
      <c r="AR2729" s="125"/>
      <c r="AS2729" s="125"/>
      <c r="AT2729" s="125"/>
      <c r="AU2729" s="125"/>
      <c r="AV2729" s="125"/>
      <c r="AW2729" s="125"/>
      <c r="AX2729" s="125"/>
      <c r="AY2729" s="1"/>
      <c r="DT2729" s="34"/>
      <c r="DV2729" s="35"/>
      <c r="DZ2729" s="1"/>
      <c r="ED2729" s="6">
        <v>0.45035670055188093</v>
      </c>
      <c r="EF2729" s="10">
        <v>8.067446983212426E-4</v>
      </c>
      <c r="EJ2729" s="1"/>
      <c r="EN2729" s="36"/>
      <c r="EP2729" s="37"/>
      <c r="ET2729" s="1"/>
      <c r="EX2729" s="6">
        <v>0.45615743924662328</v>
      </c>
      <c r="EZ2729" s="10">
        <v>4.3444581715588044E-4</v>
      </c>
      <c r="FD2729" s="1"/>
      <c r="FH2729" s="52"/>
      <c r="FJ2729" s="53"/>
      <c r="FN2729" s="1"/>
      <c r="FR2729" s="6">
        <v>0.45390636749685942</v>
      </c>
      <c r="FT2729" s="10">
        <v>5.7569950020554337E-4</v>
      </c>
      <c r="FX2729" s="1"/>
      <c r="FY2729" s="11"/>
      <c r="FZ2729" s="11"/>
      <c r="GA2729" s="11"/>
      <c r="GB2729" s="1"/>
      <c r="JX2729" s="1"/>
      <c r="KG2729" s="1"/>
      <c r="KV2729" s="1"/>
      <c r="KW2729" s="34"/>
      <c r="KY2729" s="35"/>
      <c r="LA2729" s="36"/>
      <c r="LC2729" s="37"/>
      <c r="LU2729" s="34"/>
      <c r="LW2729" s="35"/>
      <c r="NE2729" s="36"/>
      <c r="NG2729" s="37"/>
      <c r="RG2729" s="34"/>
      <c r="RI2729" s="35"/>
      <c r="SQ2729" s="36"/>
      <c r="SS2729" s="37"/>
      <c r="VT2729" s="1"/>
    </row>
    <row r="2730" spans="14:592" ht="15" thickBot="1" x14ac:dyDescent="0.35">
      <c r="N2730" s="1"/>
      <c r="AI2730" s="1"/>
      <c r="AJ2730" s="125"/>
      <c r="AK2730" s="125"/>
      <c r="AL2730" s="125"/>
      <c r="AM2730" s="125"/>
      <c r="AN2730" s="125"/>
      <c r="AO2730" s="125"/>
      <c r="AP2730" s="125"/>
      <c r="AQ2730" s="125"/>
      <c r="AR2730" s="125"/>
      <c r="AS2730" s="125"/>
      <c r="AT2730" s="125"/>
      <c r="AU2730" s="125"/>
      <c r="AV2730" s="125"/>
      <c r="AW2730" s="125"/>
      <c r="AX2730" s="125"/>
      <c r="AY2730" s="1"/>
      <c r="DT2730" s="34"/>
      <c r="DV2730" s="35"/>
      <c r="DZ2730" s="1"/>
      <c r="ED2730" s="2" t="s">
        <v>73</v>
      </c>
      <c r="EF2730" s="7" t="s">
        <v>74</v>
      </c>
      <c r="EJ2730" s="1"/>
      <c r="EN2730" s="36"/>
      <c r="EP2730" s="37"/>
      <c r="ET2730" s="1"/>
      <c r="EX2730" s="2" t="s">
        <v>73</v>
      </c>
      <c r="EZ2730" s="7" t="s">
        <v>74</v>
      </c>
      <c r="FD2730" s="1"/>
      <c r="FH2730" s="52"/>
      <c r="FJ2730" s="53"/>
      <c r="FN2730" s="1"/>
      <c r="FR2730" s="2" t="s">
        <v>73</v>
      </c>
      <c r="FT2730" s="7" t="s">
        <v>74</v>
      </c>
      <c r="FX2730" s="1"/>
      <c r="FY2730" s="11"/>
      <c r="FZ2730" s="11"/>
      <c r="GA2730" s="11"/>
      <c r="GB2730" s="1"/>
      <c r="JX2730" s="1"/>
      <c r="KG2730" s="1"/>
      <c r="KV2730" s="1"/>
      <c r="KW2730" s="34"/>
      <c r="KY2730" s="35"/>
      <c r="LA2730" s="36"/>
      <c r="LC2730" s="37"/>
      <c r="LU2730" s="34"/>
      <c r="LW2730" s="35"/>
      <c r="NE2730" s="36"/>
      <c r="NG2730" s="37"/>
      <c r="RG2730" s="34"/>
      <c r="RI2730" s="35"/>
      <c r="SQ2730" s="36"/>
      <c r="SS2730" s="37"/>
      <c r="VT2730" s="1"/>
    </row>
    <row r="2731" spans="14:592" x14ac:dyDescent="0.3">
      <c r="N2731" s="1"/>
      <c r="AI2731" s="1"/>
      <c r="AJ2731" s="125"/>
      <c r="AK2731" s="125"/>
      <c r="AL2731" s="125"/>
      <c r="AM2731" s="125"/>
      <c r="AN2731" s="125"/>
      <c r="AO2731" s="125"/>
      <c r="AP2731" s="125"/>
      <c r="AQ2731" s="125"/>
      <c r="AR2731" s="125"/>
      <c r="AS2731" s="125"/>
      <c r="AT2731" s="125"/>
      <c r="AU2731" s="125"/>
      <c r="AV2731" s="125"/>
      <c r="AW2731" s="125"/>
      <c r="AX2731" s="125"/>
      <c r="AY2731" s="1"/>
      <c r="DT2731" s="34"/>
      <c r="DV2731" s="35"/>
      <c r="DZ2731" s="1"/>
      <c r="ED2731" s="4">
        <f t="array" ref="ED2731:ED2734">MMULT(EA2741:EC2744,ED2747:ED2749)+EC2736:EC2739</f>
        <v>0.23584658442942055</v>
      </c>
      <c r="EF2731" s="8">
        <f t="array" ref="EF2731:EF2734">EF2726:EF2729*IF(ED2731:ED2734&gt;0, 1, 0)</f>
        <v>4.397412436639266E-4</v>
      </c>
      <c r="EJ2731" s="1"/>
      <c r="EN2731" s="36"/>
      <c r="EP2731" s="37"/>
      <c r="ET2731" s="1"/>
      <c r="EX2731" s="4">
        <f t="array" ref="EX2731:EX2734">MMULT(EU2741:EW2744,EX2747:EX2749)+EW2736:EW2739</f>
        <v>0.23473778060791439</v>
      </c>
      <c r="EZ2731" s="8">
        <f t="array" ref="EZ2731:EZ2734">EZ2726:EZ2729*IF(EX2731:EX2734&gt;0, 1, 0)</f>
        <v>2.4968063785375696E-4</v>
      </c>
      <c r="FD2731" s="1"/>
      <c r="FH2731" s="52"/>
      <c r="FJ2731" s="53"/>
      <c r="FN2731" s="1"/>
      <c r="FR2731" s="4">
        <f t="array" ref="FR2731:FR2734">MMULT(FO2741:FQ2744,FR2747:FR2749)+FQ2736:FQ2739</f>
        <v>0.23522927866139695</v>
      </c>
      <c r="FT2731" s="8">
        <f t="array" ref="FT2731:FT2734">FT2726:FT2729*IF(FR2731:FR2734&gt;0, 1, 0)</f>
        <v>3.2381679127135567E-4</v>
      </c>
      <c r="FX2731" s="1"/>
      <c r="FY2731" s="11"/>
      <c r="FZ2731" s="11"/>
      <c r="GA2731" s="11"/>
      <c r="GB2731" s="1"/>
      <c r="JX2731" s="1"/>
      <c r="KG2731" s="1"/>
      <c r="KV2731" s="1"/>
      <c r="KW2731" s="34"/>
      <c r="KY2731" s="35"/>
      <c r="LA2731" s="36"/>
      <c r="LC2731" s="37"/>
      <c r="LU2731" s="34"/>
      <c r="LW2731" s="35"/>
      <c r="NE2731" s="36"/>
      <c r="NG2731" s="37"/>
      <c r="RG2731" s="34"/>
      <c r="RI2731" s="35"/>
      <c r="SQ2731" s="36"/>
      <c r="SS2731" s="37"/>
      <c r="VT2731" s="1"/>
    </row>
    <row r="2732" spans="14:592" x14ac:dyDescent="0.3">
      <c r="N2732" s="1"/>
      <c r="AI2732" s="1"/>
      <c r="AJ2732" s="125"/>
      <c r="AK2732" s="125"/>
      <c r="AL2732" s="125"/>
      <c r="AM2732" s="125"/>
      <c r="AN2732" s="125"/>
      <c r="AO2732" s="125"/>
      <c r="AP2732" s="125"/>
      <c r="AQ2732" s="125"/>
      <c r="AR2732" s="125"/>
      <c r="AS2732" s="125"/>
      <c r="AT2732" s="125"/>
      <c r="AU2732" s="125"/>
      <c r="AV2732" s="125"/>
      <c r="AW2732" s="125"/>
      <c r="AX2732" s="125"/>
      <c r="AY2732" s="1"/>
      <c r="DT2732" s="34"/>
      <c r="DV2732" s="35"/>
      <c r="DZ2732" s="1"/>
      <c r="ED2732" s="5">
        <v>-1.4687688823944414</v>
      </c>
      <c r="EF2732" s="9">
        <v>0</v>
      </c>
      <c r="EJ2732" s="1"/>
      <c r="EN2732" s="36"/>
      <c r="EP2732" s="37"/>
      <c r="ET2732" s="1"/>
      <c r="EX2732" s="5">
        <v>-1.4507289229911515</v>
      </c>
      <c r="EZ2732" s="9">
        <v>0</v>
      </c>
      <c r="FD2732" s="1"/>
      <c r="FH2732" s="52"/>
      <c r="FJ2732" s="53"/>
      <c r="FN2732" s="1"/>
      <c r="FR2732" s="5">
        <v>-1.4581117611085412</v>
      </c>
      <c r="FT2732" s="9">
        <v>0</v>
      </c>
      <c r="FX2732" s="1"/>
      <c r="FY2732" s="11"/>
      <c r="FZ2732" s="11"/>
      <c r="GA2732" s="11"/>
      <c r="GB2732" s="1"/>
      <c r="JX2732" s="1"/>
      <c r="KG2732" s="1"/>
      <c r="KV2732" s="1"/>
      <c r="KW2732" s="34"/>
      <c r="KY2732" s="35"/>
      <c r="LA2732" s="36"/>
      <c r="LC2732" s="37"/>
      <c r="LU2732" s="34"/>
      <c r="LW2732" s="35"/>
      <c r="NE2732" s="36"/>
      <c r="NG2732" s="37"/>
      <c r="RG2732" s="34"/>
      <c r="RI2732" s="35"/>
      <c r="SQ2732" s="36"/>
      <c r="SS2732" s="37"/>
      <c r="VT2732" s="1"/>
    </row>
    <row r="2733" spans="14:592" x14ac:dyDescent="0.3">
      <c r="N2733" s="1"/>
      <c r="AI2733" s="1"/>
      <c r="AJ2733" s="125"/>
      <c r="AK2733" s="125"/>
      <c r="AL2733" s="125"/>
      <c r="AM2733" s="125"/>
      <c r="AN2733" s="125"/>
      <c r="AO2733" s="125"/>
      <c r="AP2733" s="125"/>
      <c r="AQ2733" s="125"/>
      <c r="AR2733" s="125"/>
      <c r="AS2733" s="125"/>
      <c r="AT2733" s="125"/>
      <c r="AU2733" s="125"/>
      <c r="AV2733" s="125"/>
      <c r="AW2733" s="125"/>
      <c r="AX2733" s="125"/>
      <c r="AY2733" s="1"/>
      <c r="DT2733" s="34"/>
      <c r="DV2733" s="35"/>
      <c r="DZ2733" s="1"/>
      <c r="ED2733" s="5">
        <v>-1.0472300498885754</v>
      </c>
      <c r="EF2733" s="9">
        <v>0</v>
      </c>
      <c r="EJ2733" s="1"/>
      <c r="EN2733" s="36"/>
      <c r="EP2733" s="37"/>
      <c r="ER2733" s="44"/>
      <c r="ET2733" s="1"/>
      <c r="EX2733" s="5">
        <v>-1.0471032721471873</v>
      </c>
      <c r="EZ2733" s="9">
        <v>0</v>
      </c>
      <c r="FD2733" s="1"/>
      <c r="FH2733" s="52"/>
      <c r="FJ2733" s="53"/>
      <c r="FN2733" s="1"/>
      <c r="FR2733" s="5">
        <v>-1.0473337659457922</v>
      </c>
      <c r="FT2733" s="9">
        <v>0</v>
      </c>
      <c r="FX2733" s="1"/>
      <c r="FY2733" s="11"/>
      <c r="FZ2733" s="11"/>
      <c r="GA2733" s="11"/>
      <c r="GB2733" s="1"/>
      <c r="JX2733" s="1"/>
      <c r="KG2733" s="1"/>
      <c r="KV2733" s="1"/>
      <c r="KW2733" s="34"/>
      <c r="KY2733" s="35"/>
      <c r="LA2733" s="36"/>
      <c r="LC2733" s="37"/>
      <c r="LU2733" s="34"/>
      <c r="LW2733" s="35"/>
      <c r="NE2733" s="36"/>
      <c r="NG2733" s="37"/>
      <c r="PZ2733" s="44"/>
      <c r="RG2733" s="34"/>
      <c r="RI2733" s="35"/>
      <c r="SQ2733" s="36"/>
      <c r="SS2733" s="37"/>
      <c r="VT2733" s="1"/>
    </row>
    <row r="2734" spans="14:592" ht="15" thickBot="1" x14ac:dyDescent="0.35">
      <c r="N2734" s="1"/>
      <c r="AI2734" s="1"/>
      <c r="AJ2734" s="125"/>
      <c r="AK2734" s="125"/>
      <c r="AL2734" s="125"/>
      <c r="AM2734" s="125"/>
      <c r="AN2734" s="125"/>
      <c r="AO2734" s="125"/>
      <c r="AP2734" s="125"/>
      <c r="AQ2734" s="125"/>
      <c r="AR2734" s="125"/>
      <c r="AS2734" s="125"/>
      <c r="AT2734" s="125"/>
      <c r="AU2734" s="125"/>
      <c r="AV2734" s="125"/>
      <c r="AW2734" s="125"/>
      <c r="AX2734" s="125"/>
      <c r="AY2734" s="1"/>
      <c r="DT2734" s="34"/>
      <c r="DV2734" s="35"/>
      <c r="DZ2734" s="1"/>
      <c r="ED2734" s="6">
        <v>0.45035670055188093</v>
      </c>
      <c r="EF2734" s="10">
        <v>8.067446983212426E-4</v>
      </c>
      <c r="EJ2734" s="1"/>
      <c r="EN2734" s="36"/>
      <c r="EP2734" s="37"/>
      <c r="ER2734" s="44"/>
      <c r="ET2734" s="1"/>
      <c r="EX2734" s="6">
        <v>0.45615743924662328</v>
      </c>
      <c r="EZ2734" s="10">
        <v>4.3444581715588044E-4</v>
      </c>
      <c r="FD2734" s="1"/>
      <c r="FH2734" s="52"/>
      <c r="FJ2734" s="53"/>
      <c r="FN2734" s="1"/>
      <c r="FR2734" s="6">
        <v>0.45390636749685942</v>
      </c>
      <c r="FT2734" s="10">
        <v>5.7569950020554337E-4</v>
      </c>
      <c r="FX2734" s="1"/>
      <c r="FY2734" s="11"/>
      <c r="FZ2734" s="11"/>
      <c r="GA2734" s="11"/>
      <c r="GB2734" s="1"/>
      <c r="JX2734" s="1"/>
      <c r="KG2734" s="1"/>
      <c r="KV2734" s="1"/>
      <c r="KW2734" s="34"/>
      <c r="KY2734" s="35"/>
      <c r="LA2734" s="36"/>
      <c r="LC2734" s="37"/>
      <c r="LU2734" s="34"/>
      <c r="LW2734" s="35"/>
      <c r="NE2734" s="36"/>
      <c r="NG2734" s="37"/>
      <c r="PZ2734" s="44"/>
      <c r="RG2734" s="34"/>
      <c r="RI2734" s="35"/>
      <c r="SQ2734" s="36"/>
      <c r="SS2734" s="37"/>
      <c r="VT2734" s="1"/>
    </row>
    <row r="2735" spans="14:592" ht="15" thickBot="1" x14ac:dyDescent="0.35">
      <c r="N2735" s="1"/>
      <c r="AI2735" s="1"/>
      <c r="AJ2735" s="125"/>
      <c r="AK2735" s="125"/>
      <c r="AL2735" s="125"/>
      <c r="AM2735" s="125"/>
      <c r="AN2735" s="125"/>
      <c r="AO2735" s="125"/>
      <c r="AP2735" s="125"/>
      <c r="AQ2735" s="125"/>
      <c r="AR2735" s="125"/>
      <c r="AS2735" s="125"/>
      <c r="AT2735" s="125"/>
      <c r="AU2735" s="125"/>
      <c r="AV2735" s="125"/>
      <c r="AW2735" s="125"/>
      <c r="AX2735" s="125"/>
      <c r="AY2735" s="1"/>
      <c r="DT2735" s="34"/>
      <c r="DV2735" s="35"/>
      <c r="DZ2735" s="1"/>
      <c r="EC2735" t="s">
        <v>8</v>
      </c>
      <c r="ED2735" s="2"/>
      <c r="EF2735" s="7"/>
      <c r="EG2735" t="s">
        <v>9</v>
      </c>
      <c r="EJ2735" s="1"/>
      <c r="EN2735" s="36"/>
      <c r="EP2735" s="37"/>
      <c r="ER2735" s="44"/>
      <c r="ET2735" s="1"/>
      <c r="EW2735" t="s">
        <v>8</v>
      </c>
      <c r="EX2735" s="2"/>
      <c r="EZ2735" s="7"/>
      <c r="FA2735" t="s">
        <v>9</v>
      </c>
      <c r="FD2735" s="1"/>
      <c r="FH2735" s="52"/>
      <c r="FJ2735" s="53"/>
      <c r="FN2735" s="1"/>
      <c r="FQ2735" t="s">
        <v>8</v>
      </c>
      <c r="FR2735" s="2"/>
      <c r="FT2735" s="7"/>
      <c r="FU2735" t="s">
        <v>9</v>
      </c>
      <c r="FX2735" s="1"/>
      <c r="FY2735" s="11" t="s">
        <v>10</v>
      </c>
      <c r="FZ2735" s="11"/>
      <c r="GA2735" s="11"/>
      <c r="GB2735" s="1"/>
      <c r="JX2735" s="1"/>
      <c r="KG2735" s="1"/>
      <c r="KV2735" s="1"/>
      <c r="KW2735" s="34"/>
      <c r="KY2735" s="35"/>
      <c r="LA2735" s="36"/>
      <c r="LC2735" s="37"/>
      <c r="LU2735" s="34"/>
      <c r="LW2735" s="35"/>
      <c r="NE2735" s="36"/>
      <c r="NG2735" s="37"/>
      <c r="PZ2735" s="44"/>
      <c r="RG2735" s="34"/>
      <c r="RI2735" s="35"/>
      <c r="SQ2735" s="36"/>
      <c r="SS2735" s="37"/>
      <c r="VT2735" s="1"/>
    </row>
    <row r="2736" spans="14:592" x14ac:dyDescent="0.3">
      <c r="N2736" s="1"/>
      <c r="AI2736" s="1"/>
      <c r="AJ2736" s="125"/>
      <c r="AK2736" s="125"/>
      <c r="AL2736" s="125"/>
      <c r="AM2736" s="125"/>
      <c r="AN2736" s="125"/>
      <c r="AO2736" s="125"/>
      <c r="AP2736" s="125"/>
      <c r="AQ2736" s="125"/>
      <c r="AR2736" s="125"/>
      <c r="AS2736" s="125"/>
      <c r="AT2736" s="125"/>
      <c r="AU2736" s="125"/>
      <c r="AV2736" s="125"/>
      <c r="AW2736" s="125"/>
      <c r="AX2736" s="125"/>
      <c r="AY2736" s="1"/>
      <c r="DT2736" s="34"/>
      <c r="DV2736" s="35"/>
      <c r="DZ2736" s="1"/>
      <c r="EC2736" s="12">
        <v>0.21</v>
      </c>
      <c r="ED2736" s="2"/>
      <c r="EF2736" s="7"/>
      <c r="EG2736" s="12">
        <f t="array" ref="EG2736:EG2739">EF2731:EF2734</f>
        <v>4.397412436639266E-4</v>
      </c>
      <c r="EJ2736" s="1"/>
      <c r="EN2736" s="36"/>
      <c r="EP2736" s="37"/>
      <c r="ER2736" s="44"/>
      <c r="ET2736" s="1"/>
      <c r="EW2736" s="12">
        <v>0.21</v>
      </c>
      <c r="EX2736" s="2"/>
      <c r="EZ2736" s="7"/>
      <c r="FA2736" s="12">
        <f t="array" ref="FA2736:FA2739">EZ2731:EZ2734</f>
        <v>2.4968063785375696E-4</v>
      </c>
      <c r="FD2736" s="1"/>
      <c r="FH2736" s="52"/>
      <c r="FJ2736" s="53"/>
      <c r="FN2736" s="1"/>
      <c r="FQ2736" s="12">
        <v>0.21</v>
      </c>
      <c r="FR2736" s="2"/>
      <c r="FT2736" s="7"/>
      <c r="FU2736" s="12">
        <f t="array" ref="FU2736:FU2739">FT2731:FT2734</f>
        <v>3.2381679127135567E-4</v>
      </c>
      <c r="FX2736" s="1"/>
      <c r="FY2736" s="15">
        <f t="array" ref="FY2736:FY2739">EG2736:EG2739+FA2736:FA2739+FU2736:FU2739</f>
        <v>1.0132386727890392E-3</v>
      </c>
      <c r="FZ2736" s="11"/>
      <c r="GA2736" s="11"/>
      <c r="GB2736" s="1"/>
      <c r="JX2736" s="1"/>
      <c r="KG2736" s="1"/>
      <c r="KV2736" s="1"/>
      <c r="KW2736" s="34"/>
      <c r="KY2736" s="35"/>
      <c r="LA2736" s="36"/>
      <c r="LC2736" s="37"/>
      <c r="LU2736" s="34"/>
      <c r="LW2736" s="35"/>
      <c r="NE2736" s="36"/>
      <c r="NG2736" s="37"/>
      <c r="PZ2736" s="44"/>
      <c r="RG2736" s="34"/>
      <c r="RI2736" s="35"/>
      <c r="SQ2736" s="36"/>
      <c r="SS2736" s="37"/>
      <c r="VT2736" s="1"/>
    </row>
    <row r="2737" spans="14:592" x14ac:dyDescent="0.3">
      <c r="N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DT2737" s="34"/>
      <c r="DV2737" s="35"/>
      <c r="DZ2737" s="1"/>
      <c r="EC2737" s="13">
        <v>-0.8</v>
      </c>
      <c r="ED2737" s="2"/>
      <c r="EF2737" s="7"/>
      <c r="EG2737" s="13">
        <v>0</v>
      </c>
      <c r="EJ2737" s="1"/>
      <c r="EN2737" s="36"/>
      <c r="EP2737" s="37"/>
      <c r="ER2737" s="44"/>
      <c r="ET2737" s="1"/>
      <c r="EW2737" s="13">
        <v>-0.8</v>
      </c>
      <c r="EX2737" s="2"/>
      <c r="EZ2737" s="7"/>
      <c r="FA2737" s="13">
        <v>0</v>
      </c>
      <c r="FD2737" s="1"/>
      <c r="FH2737" s="52"/>
      <c r="FJ2737" s="53"/>
      <c r="FN2737" s="1"/>
      <c r="FQ2737" s="13">
        <v>-0.8</v>
      </c>
      <c r="FR2737" s="2"/>
      <c r="FT2737" s="7"/>
      <c r="FU2737" s="13">
        <v>0</v>
      </c>
      <c r="FX2737" s="1"/>
      <c r="FY2737" s="16">
        <v>0</v>
      </c>
      <c r="FZ2737" s="11"/>
      <c r="GA2737" s="11"/>
      <c r="GB2737" s="1"/>
      <c r="JX2737" s="1"/>
      <c r="KG2737" s="1"/>
      <c r="KV2737" s="1"/>
      <c r="KW2737" s="34"/>
      <c r="KY2737" s="35"/>
      <c r="LA2737" s="36"/>
      <c r="LC2737" s="37"/>
      <c r="LU2737" s="34"/>
      <c r="LW2737" s="35"/>
      <c r="NE2737" s="36"/>
      <c r="NG2737" s="37"/>
      <c r="PZ2737" s="44"/>
      <c r="RG2737" s="34"/>
      <c r="RI2737" s="35"/>
      <c r="SQ2737" s="36"/>
      <c r="SS2737" s="37"/>
      <c r="VT2737" s="1"/>
    </row>
    <row r="2738" spans="14:592" x14ac:dyDescent="0.3">
      <c r="N2738" s="1"/>
      <c r="AI2738" s="1"/>
      <c r="DT2738" s="34"/>
      <c r="DV2738" s="35"/>
      <c r="DZ2738" s="1"/>
      <c r="EC2738" s="13">
        <v>-0.9</v>
      </c>
      <c r="ED2738" s="2"/>
      <c r="EF2738" s="7"/>
      <c r="EG2738" s="13">
        <v>0</v>
      </c>
      <c r="EJ2738" s="1"/>
      <c r="EN2738" s="36"/>
      <c r="EP2738" s="37"/>
      <c r="ER2738" s="44"/>
      <c r="ET2738" s="1"/>
      <c r="EW2738" s="13">
        <v>-0.9</v>
      </c>
      <c r="EX2738" s="2"/>
      <c r="EZ2738" s="7"/>
      <c r="FA2738" s="13">
        <v>0</v>
      </c>
      <c r="FD2738" s="1"/>
      <c r="FH2738" s="52"/>
      <c r="FJ2738" s="53"/>
      <c r="FN2738" s="1"/>
      <c r="FQ2738" s="13">
        <v>-0.9</v>
      </c>
      <c r="FR2738" s="2"/>
      <c r="FT2738" s="7"/>
      <c r="FU2738" s="13">
        <v>0</v>
      </c>
      <c r="FX2738" s="1"/>
      <c r="FY2738" s="16">
        <v>0</v>
      </c>
      <c r="FZ2738" s="11"/>
      <c r="GA2738" s="11"/>
      <c r="GB2738" s="1"/>
      <c r="JX2738" s="1"/>
      <c r="KG2738" s="1"/>
      <c r="KV2738" s="1"/>
      <c r="KW2738" s="34"/>
      <c r="KY2738" s="35"/>
      <c r="LA2738" s="36"/>
      <c r="LC2738" s="37"/>
      <c r="LU2738" s="34"/>
      <c r="LW2738" s="35"/>
      <c r="NE2738" s="36"/>
      <c r="NG2738" s="37"/>
      <c r="PZ2738" s="44"/>
      <c r="RG2738" s="34"/>
      <c r="RI2738" s="35"/>
      <c r="SQ2738" s="36"/>
      <c r="SS2738" s="37"/>
      <c r="VT2738" s="1"/>
    </row>
    <row r="2739" spans="14:592" ht="15" thickBot="1" x14ac:dyDescent="0.35">
      <c r="N2739" s="1"/>
      <c r="AI2739" s="1"/>
      <c r="DT2739" s="34"/>
      <c r="DV2739" s="35"/>
      <c r="DZ2739" s="1"/>
      <c r="EC2739" s="14">
        <v>0.75</v>
      </c>
      <c r="ED2739" s="2"/>
      <c r="EF2739" s="7"/>
      <c r="EG2739" s="14">
        <v>8.067446983212426E-4</v>
      </c>
      <c r="EJ2739" s="1"/>
      <c r="EN2739" s="36"/>
      <c r="EP2739" s="37"/>
      <c r="ER2739" s="44"/>
      <c r="ET2739" s="1"/>
      <c r="EW2739" s="14">
        <v>0.75</v>
      </c>
      <c r="EX2739" s="2"/>
      <c r="EZ2739" s="7"/>
      <c r="FA2739" s="14">
        <v>4.3444581715588044E-4</v>
      </c>
      <c r="FD2739" s="1"/>
      <c r="FH2739" s="52"/>
      <c r="FJ2739" s="53"/>
      <c r="FN2739" s="1"/>
      <c r="FQ2739" s="14">
        <v>0.75</v>
      </c>
      <c r="FR2739" s="2"/>
      <c r="FT2739" s="7"/>
      <c r="FU2739" s="14">
        <v>5.7569950020554337E-4</v>
      </c>
      <c r="FX2739" s="1"/>
      <c r="FY2739" s="17">
        <v>1.8168900156826664E-3</v>
      </c>
      <c r="FZ2739" s="11"/>
      <c r="GA2739" s="11"/>
      <c r="GB2739" s="1"/>
      <c r="JX2739" s="1"/>
      <c r="KG2739" s="1"/>
      <c r="KV2739" s="1"/>
      <c r="KW2739" s="34"/>
      <c r="KY2739" s="35"/>
      <c r="LA2739" s="36"/>
      <c r="LC2739" s="37"/>
      <c r="LU2739" s="34"/>
      <c r="LW2739" s="35"/>
      <c r="NE2739" s="36"/>
      <c r="NG2739" s="37"/>
      <c r="PZ2739" s="44"/>
      <c r="RG2739" s="34"/>
      <c r="RI2739" s="35"/>
      <c r="SQ2739" s="36"/>
      <c r="SS2739" s="37"/>
      <c r="VT2739" s="1"/>
    </row>
    <row r="2740" spans="14:592" ht="15" thickBot="1" x14ac:dyDescent="0.35">
      <c r="N2740" s="1"/>
      <c r="AI2740" s="1"/>
      <c r="DT2740" s="34"/>
      <c r="DV2740" s="35"/>
      <c r="DZ2740" s="1"/>
      <c r="EA2740" t="s">
        <v>11</v>
      </c>
      <c r="ED2740" s="2"/>
      <c r="EF2740" s="7"/>
      <c r="EI2740" t="s">
        <v>75</v>
      </c>
      <c r="EJ2740" s="1"/>
      <c r="EN2740" s="36"/>
      <c r="EP2740" s="37"/>
      <c r="ER2740" s="44"/>
      <c r="ET2740" s="1"/>
      <c r="EU2740" t="s">
        <v>11</v>
      </c>
      <c r="EX2740" s="2"/>
      <c r="EZ2740" s="7"/>
      <c r="FC2740" t="s">
        <v>75</v>
      </c>
      <c r="FD2740" s="1"/>
      <c r="FH2740" s="52"/>
      <c r="FJ2740" s="53"/>
      <c r="FN2740" s="1"/>
      <c r="FO2740" t="s">
        <v>11</v>
      </c>
      <c r="FR2740" s="2"/>
      <c r="FT2740" s="7"/>
      <c r="FW2740" t="s">
        <v>75</v>
      </c>
      <c r="FX2740" s="1"/>
      <c r="FY2740" s="11" t="s">
        <v>13</v>
      </c>
      <c r="FZ2740" s="11"/>
      <c r="GA2740" s="11"/>
      <c r="GB2740" s="1"/>
      <c r="JX2740" s="1"/>
      <c r="KG2740" s="1"/>
      <c r="KV2740" s="1"/>
      <c r="KW2740" s="34"/>
      <c r="KY2740" s="35"/>
      <c r="LA2740" s="36"/>
      <c r="LC2740" s="37"/>
      <c r="LD2740" s="37"/>
      <c r="LE2740" s="37"/>
      <c r="LF2740" s="37"/>
      <c r="LG2740" s="37"/>
      <c r="LH2740" s="37"/>
      <c r="LI2740" s="37"/>
      <c r="LJ2740" s="37"/>
      <c r="LK2740" s="37"/>
      <c r="LL2740" s="37"/>
      <c r="LM2740" s="37"/>
      <c r="LN2740" s="37"/>
      <c r="LO2740" s="37"/>
      <c r="LP2740" s="37"/>
      <c r="LQ2740" s="37"/>
      <c r="LR2740" s="37"/>
      <c r="LS2740" s="37"/>
      <c r="LT2740" s="37"/>
      <c r="LU2740" s="34"/>
      <c r="LV2740" s="37"/>
      <c r="LW2740" s="35"/>
      <c r="LX2740" s="37"/>
      <c r="LY2740" s="37"/>
      <c r="LZ2740" s="37"/>
      <c r="MA2740" s="37"/>
      <c r="MB2740" s="37"/>
      <c r="MC2740" s="37"/>
      <c r="MD2740" s="37"/>
      <c r="ME2740" s="37"/>
      <c r="MF2740" s="37"/>
      <c r="MG2740" s="37"/>
      <c r="MH2740" s="37"/>
      <c r="MI2740" s="37"/>
      <c r="MJ2740" s="37"/>
      <c r="MK2740" s="37"/>
      <c r="ML2740" s="37"/>
      <c r="MM2740" s="37"/>
      <c r="MN2740" s="37"/>
      <c r="MO2740" s="37"/>
      <c r="MP2740" s="37"/>
      <c r="MQ2740" s="37"/>
      <c r="MR2740" s="37"/>
      <c r="MS2740" s="37"/>
      <c r="MT2740" s="37"/>
      <c r="MU2740" s="37"/>
      <c r="MV2740" s="37"/>
      <c r="MW2740" s="37"/>
      <c r="MX2740" s="37"/>
      <c r="MY2740" s="37"/>
      <c r="MZ2740" s="37"/>
      <c r="NA2740" s="37"/>
      <c r="NB2740" s="37"/>
      <c r="NC2740" s="37"/>
      <c r="ND2740" s="37"/>
      <c r="NE2740" s="36"/>
      <c r="NF2740" s="37"/>
      <c r="NG2740" s="37"/>
      <c r="NH2740" s="37"/>
      <c r="NI2740" s="37"/>
      <c r="NJ2740" s="37"/>
      <c r="NK2740" s="37"/>
      <c r="NL2740" s="37"/>
      <c r="NM2740" s="37"/>
      <c r="NN2740" s="37"/>
      <c r="NO2740" s="37"/>
      <c r="NP2740" s="37"/>
      <c r="NQ2740" s="37"/>
      <c r="NR2740" s="37"/>
      <c r="NS2740" s="37"/>
      <c r="NT2740" s="37"/>
      <c r="NU2740" s="37"/>
      <c r="NV2740" s="37"/>
      <c r="NW2740" s="37"/>
      <c r="NX2740" s="37"/>
      <c r="NY2740" s="37"/>
      <c r="NZ2740" s="37"/>
      <c r="OA2740" s="37"/>
      <c r="OB2740" s="37"/>
      <c r="OC2740" s="37"/>
      <c r="OD2740" s="37"/>
      <c r="OE2740" s="37"/>
      <c r="OF2740" s="37"/>
      <c r="OG2740" s="37"/>
      <c r="OH2740" s="37"/>
      <c r="OI2740" s="37"/>
      <c r="OJ2740" s="37"/>
      <c r="OK2740" s="37"/>
      <c r="OL2740" s="37"/>
      <c r="OM2740" s="37"/>
      <c r="ON2740" s="37"/>
      <c r="OO2740" s="37"/>
      <c r="OP2740" s="37"/>
      <c r="OQ2740" s="37"/>
      <c r="OR2740" s="37"/>
      <c r="OS2740" s="37"/>
      <c r="OT2740" s="37"/>
      <c r="OU2740" s="37"/>
      <c r="OV2740" s="37"/>
      <c r="OW2740" s="37"/>
      <c r="OX2740" s="37"/>
      <c r="OY2740" s="37"/>
      <c r="OZ2740" s="37"/>
      <c r="PA2740" s="37"/>
      <c r="PB2740" s="37"/>
      <c r="PC2740" s="37"/>
      <c r="PD2740" s="37"/>
      <c r="PE2740" s="37"/>
      <c r="PF2740" s="37"/>
      <c r="PG2740" s="37"/>
      <c r="PH2740" s="37"/>
      <c r="PI2740" s="37"/>
      <c r="PJ2740" s="37"/>
      <c r="PK2740" s="37"/>
      <c r="PL2740" s="37"/>
      <c r="PM2740" s="37"/>
      <c r="PN2740" s="37"/>
      <c r="PO2740" s="37"/>
      <c r="PP2740" s="37"/>
      <c r="PQ2740" s="37"/>
      <c r="PR2740" s="37"/>
      <c r="PS2740" s="37"/>
      <c r="PT2740" s="37"/>
      <c r="PU2740" s="37"/>
      <c r="PV2740" s="37"/>
      <c r="PW2740" s="37"/>
      <c r="PX2740" s="37"/>
      <c r="PY2740" s="37"/>
      <c r="PZ2740" s="37"/>
      <c r="QA2740" s="37"/>
      <c r="QB2740" s="37"/>
      <c r="QC2740" s="37"/>
      <c r="QD2740" s="37"/>
      <c r="QE2740" s="37"/>
      <c r="QF2740" s="37"/>
      <c r="QG2740" s="37"/>
      <c r="QH2740" s="37"/>
      <c r="QI2740" s="37"/>
      <c r="QJ2740" s="37"/>
      <c r="QK2740" s="37"/>
      <c r="QL2740" s="37"/>
      <c r="QM2740" s="37"/>
      <c r="QN2740" s="37"/>
      <c r="QO2740" s="37"/>
      <c r="QP2740" s="37"/>
      <c r="QQ2740" s="37"/>
      <c r="QR2740" s="37"/>
      <c r="QS2740" s="37"/>
      <c r="QT2740" s="37"/>
      <c r="QU2740" s="37"/>
      <c r="QV2740" s="37"/>
      <c r="QW2740" s="37"/>
      <c r="QX2740" s="37"/>
      <c r="QY2740" s="37"/>
      <c r="QZ2740" s="37"/>
      <c r="RA2740" s="37"/>
      <c r="RB2740" s="37"/>
      <c r="RC2740" s="37"/>
      <c r="RD2740" s="37"/>
      <c r="RE2740" s="37"/>
      <c r="RF2740" s="37"/>
      <c r="RG2740" s="34"/>
      <c r="RH2740" s="37"/>
      <c r="RI2740" s="35"/>
      <c r="RJ2740" s="37"/>
      <c r="RK2740" s="37"/>
      <c r="RL2740" s="37"/>
      <c r="RM2740" s="37"/>
      <c r="RN2740" s="37"/>
      <c r="RO2740" s="37"/>
      <c r="RP2740" s="37"/>
      <c r="RQ2740" s="37"/>
      <c r="RR2740" s="37"/>
      <c r="RS2740" s="37"/>
      <c r="RT2740" s="37"/>
      <c r="RU2740" s="37"/>
      <c r="RV2740" s="37"/>
      <c r="RW2740" s="37"/>
      <c r="RX2740" s="37"/>
      <c r="RY2740" s="37"/>
      <c r="RZ2740" s="37"/>
      <c r="SA2740" s="37"/>
      <c r="SB2740" s="37"/>
      <c r="SC2740" s="37"/>
      <c r="SD2740" s="37"/>
      <c r="SE2740" s="37"/>
      <c r="SF2740" s="37"/>
      <c r="SG2740" s="37"/>
      <c r="SH2740" s="37"/>
      <c r="SI2740" s="37"/>
      <c r="SJ2740" s="37"/>
      <c r="SK2740" s="37"/>
      <c r="SL2740" s="37"/>
      <c r="SM2740" s="37"/>
      <c r="SN2740" s="37"/>
      <c r="SO2740" s="37"/>
      <c r="SP2740" s="37"/>
      <c r="SQ2740" s="37"/>
      <c r="SR2740" s="37"/>
      <c r="SS2740" s="37"/>
      <c r="VT2740" s="1"/>
    </row>
    <row r="2741" spans="14:592" x14ac:dyDescent="0.3">
      <c r="N2741" s="1"/>
      <c r="AI2741" s="1"/>
      <c r="DT2741" s="34"/>
      <c r="DV2741" s="35"/>
      <c r="DZ2741" s="1"/>
      <c r="EA2741" s="18">
        <v>-4.7450942822278165E-2</v>
      </c>
      <c r="EB2741" s="19">
        <v>-6.7234803429650061E-2</v>
      </c>
      <c r="EC2741" s="20">
        <v>0.12097326429039637</v>
      </c>
      <c r="ED2741" s="2"/>
      <c r="EF2741" s="7"/>
      <c r="EG2741" s="18">
        <f t="array" ref="EG2741:EI2744">MMULT(EF2731:EF2734,TRANSPOSE(ED2747:ED2749))</f>
        <v>3.4804405640127356E-4</v>
      </c>
      <c r="EH2741" s="19">
        <v>3.697500367291177E-4</v>
      </c>
      <c r="EI2741" s="20">
        <v>4.3597152766227943E-4</v>
      </c>
      <c r="EJ2741" s="1"/>
      <c r="EN2741" s="36"/>
      <c r="EP2741" s="37"/>
      <c r="ER2741" s="44"/>
      <c r="ET2741" s="1"/>
      <c r="EU2741" s="18">
        <f t="array" ref="EU2741:EW2744">EA2741:EC2744</f>
        <v>-4.7450942822278165E-2</v>
      </c>
      <c r="EV2741" s="19">
        <v>-6.7234803429650061E-2</v>
      </c>
      <c r="EW2741" s="20">
        <v>0.12097326429039637</v>
      </c>
      <c r="EX2741" s="2"/>
      <c r="EZ2741" s="7"/>
      <c r="FA2741" s="18">
        <f t="array" ref="FA2741:FC2744">MMULT(EZ2731:EZ2734,TRANSPOSE(EX2747:EX2749))</f>
        <v>1.9494028733537262E-4</v>
      </c>
      <c r="FB2741" s="19">
        <v>2.1380566005854565E-4</v>
      </c>
      <c r="FC2741" s="20">
        <v>2.4635052191386038E-4</v>
      </c>
      <c r="FD2741" s="1"/>
      <c r="FH2741" s="52"/>
      <c r="FJ2741" s="53"/>
      <c r="FN2741" s="1"/>
      <c r="FO2741" s="18">
        <f t="array" ref="FO2741:FQ2744">EU2741:EW2744</f>
        <v>-4.7450942822278165E-2</v>
      </c>
      <c r="FP2741" s="19">
        <v>-6.7234803429650061E-2</v>
      </c>
      <c r="FQ2741" s="20">
        <v>0.12097326429039637</v>
      </c>
      <c r="FR2741" s="2"/>
      <c r="FT2741" s="7"/>
      <c r="FU2741" s="18">
        <f t="array" ref="FU2741:FW2744">MMULT(FT2731:FT2734,TRANSPOSE(FR2747:FR2749))</f>
        <v>2.5417041199942954E-4</v>
      </c>
      <c r="FV2741" s="19">
        <v>2.7523801403481397E-4</v>
      </c>
      <c r="FW2741" s="20">
        <v>3.2020185407361407E-4</v>
      </c>
      <c r="FX2741" s="1"/>
      <c r="FY2741" s="26">
        <f t="array" ref="FY2741:GA2744">EG2741:EI2744+FA2741:FC2744+FU2741:FW2744</f>
        <v>7.9715475573607572E-4</v>
      </c>
      <c r="FZ2741" s="27">
        <v>8.5879371082247732E-4</v>
      </c>
      <c r="GA2741" s="28">
        <v>1.0025239036497539E-3</v>
      </c>
      <c r="GB2741" s="1"/>
      <c r="JX2741" s="1"/>
      <c r="KG2741" s="1"/>
      <c r="KV2741" s="1"/>
      <c r="KW2741" s="34"/>
      <c r="KY2741" s="35"/>
      <c r="LA2741" s="36"/>
      <c r="LC2741" s="37"/>
      <c r="LD2741" s="37"/>
      <c r="LE2741" s="37"/>
      <c r="LF2741" s="37"/>
      <c r="LG2741" s="37"/>
      <c r="LH2741" s="37"/>
      <c r="LI2741" s="37"/>
      <c r="LJ2741" s="37"/>
      <c r="LK2741" s="37"/>
      <c r="LL2741" s="37"/>
      <c r="LM2741" s="37"/>
      <c r="LN2741" s="37"/>
      <c r="LO2741" s="37"/>
      <c r="LP2741" s="37"/>
      <c r="LQ2741" s="37"/>
      <c r="LR2741" s="37"/>
      <c r="LS2741" s="37"/>
      <c r="LT2741" s="37"/>
      <c r="LU2741" s="34"/>
      <c r="LV2741" s="37"/>
      <c r="LW2741" s="35"/>
      <c r="LX2741" s="37"/>
      <c r="LY2741" s="37"/>
      <c r="LZ2741" s="37"/>
      <c r="MA2741" s="37"/>
      <c r="MB2741" s="37"/>
      <c r="MC2741" s="37"/>
      <c r="MD2741" s="37"/>
      <c r="ME2741" s="37"/>
      <c r="MF2741" s="37"/>
      <c r="MG2741" s="37"/>
      <c r="MH2741" s="37"/>
      <c r="MI2741" s="37"/>
      <c r="MJ2741" s="37"/>
      <c r="MK2741" s="37"/>
      <c r="ML2741" s="37"/>
      <c r="MM2741" s="37"/>
      <c r="MN2741" s="37"/>
      <c r="MO2741" s="37"/>
      <c r="MP2741" s="37"/>
      <c r="MQ2741" s="37"/>
      <c r="MR2741" s="37"/>
      <c r="MS2741" s="37"/>
      <c r="MT2741" s="37"/>
      <c r="MU2741" s="37"/>
      <c r="MV2741" s="37"/>
      <c r="MW2741" s="37"/>
      <c r="MX2741" s="37"/>
      <c r="MY2741" s="37"/>
      <c r="MZ2741" s="37"/>
      <c r="NA2741" s="37"/>
      <c r="NB2741" s="37"/>
      <c r="NC2741" s="37"/>
      <c r="ND2741" s="37"/>
      <c r="NE2741" s="36"/>
      <c r="NF2741" s="37"/>
      <c r="NG2741" s="37"/>
      <c r="NH2741" s="37"/>
      <c r="NI2741" s="37"/>
      <c r="NJ2741" s="37"/>
      <c r="NK2741" s="37"/>
      <c r="NL2741" s="37"/>
      <c r="NM2741" s="37"/>
      <c r="NN2741" s="37"/>
      <c r="NO2741" s="37"/>
      <c r="NP2741" s="37"/>
      <c r="NQ2741" s="37"/>
      <c r="NR2741" s="37"/>
      <c r="NS2741" s="37"/>
      <c r="NT2741" s="37"/>
      <c r="NU2741" s="37"/>
      <c r="NV2741" s="37"/>
      <c r="NW2741" s="37"/>
      <c r="NX2741" s="37"/>
      <c r="NY2741" s="37"/>
      <c r="NZ2741" s="37"/>
      <c r="OA2741" s="37"/>
      <c r="OB2741" s="37"/>
      <c r="OC2741" s="37"/>
      <c r="OD2741" s="37"/>
      <c r="OE2741" s="37"/>
      <c r="OF2741" s="37"/>
      <c r="OG2741" s="37"/>
      <c r="OH2741" s="37"/>
      <c r="OI2741" s="37"/>
      <c r="OJ2741" s="37"/>
      <c r="OK2741" s="37"/>
      <c r="OL2741" s="37"/>
      <c r="OM2741" s="37"/>
      <c r="ON2741" s="37"/>
      <c r="OO2741" s="37"/>
      <c r="OP2741" s="37"/>
      <c r="OQ2741" s="37"/>
      <c r="OR2741" s="37"/>
      <c r="OS2741" s="37"/>
      <c r="OT2741" s="37"/>
      <c r="OU2741" s="37"/>
      <c r="OV2741" s="37"/>
      <c r="OW2741" s="37"/>
      <c r="OX2741" s="37"/>
      <c r="OY2741" s="37"/>
      <c r="OZ2741" s="37"/>
      <c r="PA2741" s="37"/>
      <c r="PB2741" s="37"/>
      <c r="PC2741" s="37"/>
      <c r="PD2741" s="37"/>
      <c r="PE2741" s="37"/>
      <c r="PF2741" s="37"/>
      <c r="PG2741" s="37"/>
      <c r="PH2741" s="37"/>
      <c r="PI2741" s="37"/>
      <c r="PJ2741" s="37"/>
      <c r="PK2741" s="37"/>
      <c r="PL2741" s="37"/>
      <c r="PM2741" s="37"/>
      <c r="PN2741" s="37"/>
      <c r="PO2741" s="37"/>
      <c r="PP2741" s="37"/>
      <c r="PQ2741" s="37"/>
      <c r="PR2741" s="37"/>
      <c r="PS2741" s="37"/>
      <c r="PT2741" s="37"/>
      <c r="PU2741" s="37"/>
      <c r="PV2741" s="37"/>
      <c r="PW2741" s="37"/>
      <c r="PX2741" s="37"/>
      <c r="PY2741" s="37"/>
      <c r="PZ2741" s="37"/>
      <c r="QA2741" s="37"/>
      <c r="QB2741" s="37"/>
      <c r="QC2741" s="37"/>
      <c r="QD2741" s="37"/>
      <c r="QE2741" s="37"/>
      <c r="QF2741" s="37"/>
      <c r="QG2741" s="37"/>
      <c r="QH2741" s="37"/>
      <c r="QI2741" s="37"/>
      <c r="QJ2741" s="37"/>
      <c r="QK2741" s="37"/>
      <c r="QL2741" s="37"/>
      <c r="QM2741" s="37"/>
      <c r="QN2741" s="37"/>
      <c r="QO2741" s="37"/>
      <c r="QP2741" s="37"/>
      <c r="QQ2741" s="37"/>
      <c r="QR2741" s="37"/>
      <c r="QS2741" s="37"/>
      <c r="QT2741" s="37"/>
      <c r="QU2741" s="37"/>
      <c r="QV2741" s="37"/>
      <c r="QW2741" s="37"/>
      <c r="QX2741" s="37"/>
      <c r="QY2741" s="37"/>
      <c r="QZ2741" s="37"/>
      <c r="RA2741" s="37"/>
      <c r="RB2741" s="37"/>
      <c r="RC2741" s="37"/>
      <c r="RD2741" s="37"/>
      <c r="RE2741" s="37"/>
      <c r="RF2741" s="37"/>
      <c r="RG2741" s="34"/>
      <c r="RH2741" s="37"/>
      <c r="RI2741" s="35"/>
      <c r="RJ2741" s="37"/>
      <c r="RK2741" s="37"/>
      <c r="RL2741" s="37"/>
      <c r="RM2741" s="37"/>
      <c r="RN2741" s="37"/>
      <c r="RO2741" s="37"/>
      <c r="RP2741" s="37"/>
      <c r="RQ2741" s="37"/>
      <c r="RR2741" s="37"/>
      <c r="RS2741" s="37"/>
      <c r="RT2741" s="37"/>
      <c r="RU2741" s="37"/>
      <c r="RV2741" s="37"/>
      <c r="RW2741" s="37"/>
      <c r="RX2741" s="37"/>
      <c r="RY2741" s="37"/>
      <c r="RZ2741" s="37"/>
      <c r="SA2741" s="37"/>
      <c r="SB2741" s="37"/>
      <c r="SC2741" s="37"/>
      <c r="SD2741" s="37"/>
      <c r="SE2741" s="37"/>
      <c r="SF2741" s="37"/>
      <c r="SG2741" s="37"/>
      <c r="SH2741" s="37"/>
      <c r="SI2741" s="37"/>
      <c r="SJ2741" s="37"/>
      <c r="SK2741" s="37"/>
      <c r="SL2741" s="37"/>
      <c r="SM2741" s="37"/>
      <c r="SN2741" s="37"/>
      <c r="SO2741" s="37"/>
      <c r="SP2741" s="37"/>
      <c r="SQ2741" s="37"/>
      <c r="SR2741" s="37"/>
      <c r="SS2741" s="37"/>
      <c r="VT2741" s="1"/>
    </row>
    <row r="2742" spans="14:592" x14ac:dyDescent="0.3">
      <c r="N2742" s="1"/>
      <c r="AI2742" s="1"/>
      <c r="DT2742" s="34"/>
      <c r="DV2742" s="35"/>
      <c r="DZ2742" s="1"/>
      <c r="EA2742" s="21">
        <v>-0.62896633493413945</v>
      </c>
      <c r="EB2742">
        <v>0.53673284214613803</v>
      </c>
      <c r="EC2742" s="22">
        <v>-0.62764248638450526</v>
      </c>
      <c r="ED2742" s="2"/>
      <c r="EF2742" s="7"/>
      <c r="EG2742" s="21">
        <v>0</v>
      </c>
      <c r="EH2742">
        <v>0</v>
      </c>
      <c r="EI2742" s="22">
        <v>0</v>
      </c>
      <c r="EJ2742" s="1"/>
      <c r="EN2742" s="36"/>
      <c r="EP2742" s="37"/>
      <c r="ER2742" s="44"/>
      <c r="ET2742" s="1"/>
      <c r="EU2742" s="21">
        <v>-0.62896633493413945</v>
      </c>
      <c r="EV2742">
        <v>0.53673284214613803</v>
      </c>
      <c r="EW2742" s="22">
        <v>-0.62764248638450526</v>
      </c>
      <c r="EX2742" s="2"/>
      <c r="EZ2742" s="7"/>
      <c r="FA2742" s="21">
        <v>0</v>
      </c>
      <c r="FB2742">
        <v>0</v>
      </c>
      <c r="FC2742" s="22">
        <v>0</v>
      </c>
      <c r="FD2742" s="1"/>
      <c r="FH2742" s="52"/>
      <c r="FJ2742" s="53"/>
      <c r="FN2742" s="1"/>
      <c r="FO2742" s="21">
        <v>-0.62896633493413945</v>
      </c>
      <c r="FP2742">
        <v>0.53673284214613803</v>
      </c>
      <c r="FQ2742" s="22">
        <v>-0.62764248638450526</v>
      </c>
      <c r="FR2742" s="2"/>
      <c r="FT2742" s="7"/>
      <c r="FU2742" s="21">
        <v>0</v>
      </c>
      <c r="FV2742">
        <v>0</v>
      </c>
      <c r="FW2742" s="22">
        <v>0</v>
      </c>
      <c r="FX2742" s="1"/>
      <c r="FY2742" s="29">
        <v>0</v>
      </c>
      <c r="FZ2742" s="11">
        <v>0</v>
      </c>
      <c r="GA2742" s="30">
        <v>0</v>
      </c>
      <c r="GB2742" s="1"/>
      <c r="JX2742" s="1"/>
      <c r="KG2742" s="1"/>
      <c r="KV2742" s="1"/>
      <c r="KW2742" s="34"/>
      <c r="KY2742" s="35"/>
      <c r="LA2742" s="36"/>
      <c r="LU2742" s="34"/>
      <c r="LW2742" s="35"/>
      <c r="NE2742" s="36"/>
      <c r="PZ2742" s="44"/>
      <c r="QK2742" s="37"/>
      <c r="RG2742" s="34"/>
      <c r="RI2742" s="35"/>
      <c r="SQ2742" s="36"/>
      <c r="VT2742" s="1"/>
    </row>
    <row r="2743" spans="14:592" x14ac:dyDescent="0.3">
      <c r="N2743" s="1"/>
      <c r="AI2743" s="1"/>
      <c r="DT2743" s="34"/>
      <c r="DV2743" s="35"/>
      <c r="DZ2743" s="1"/>
      <c r="EA2743" s="21">
        <v>0.32145101035180274</v>
      </c>
      <c r="EB2743">
        <v>8.4063713968465723E-2</v>
      </c>
      <c r="EC2743" s="22">
        <v>-0.47641826809423166</v>
      </c>
      <c r="ED2743" s="2"/>
      <c r="EF2743" s="7"/>
      <c r="EG2743" s="21">
        <v>0</v>
      </c>
      <c r="EH2743">
        <v>0</v>
      </c>
      <c r="EI2743" s="22">
        <v>0</v>
      </c>
      <c r="EJ2743" s="1"/>
      <c r="EN2743" s="36"/>
      <c r="EP2743" s="37"/>
      <c r="ER2743" s="44"/>
      <c r="ET2743" s="1"/>
      <c r="EU2743" s="21">
        <v>0.32145101035180274</v>
      </c>
      <c r="EV2743">
        <v>8.4063713968465723E-2</v>
      </c>
      <c r="EW2743" s="22">
        <v>-0.47641826809423166</v>
      </c>
      <c r="EX2743" s="2"/>
      <c r="EZ2743" s="7"/>
      <c r="FA2743" s="21">
        <v>0</v>
      </c>
      <c r="FB2743">
        <v>0</v>
      </c>
      <c r="FC2743" s="22">
        <v>0</v>
      </c>
      <c r="FD2743" s="1"/>
      <c r="FH2743" s="52"/>
      <c r="FJ2743" s="53"/>
      <c r="FN2743" s="1"/>
      <c r="FO2743" s="21">
        <v>0.32145101035180274</v>
      </c>
      <c r="FP2743">
        <v>8.4063713968465723E-2</v>
      </c>
      <c r="FQ2743" s="22">
        <v>-0.47641826809423166</v>
      </c>
      <c r="FR2743" s="2"/>
      <c r="FT2743" s="7"/>
      <c r="FU2743" s="21">
        <v>0</v>
      </c>
      <c r="FV2743">
        <v>0</v>
      </c>
      <c r="FW2743" s="22">
        <v>0</v>
      </c>
      <c r="FX2743" s="1"/>
      <c r="FY2743" s="29">
        <v>0</v>
      </c>
      <c r="FZ2743" s="11">
        <v>0</v>
      </c>
      <c r="GA2743" s="30">
        <v>0</v>
      </c>
      <c r="GB2743" s="1"/>
      <c r="JX2743" s="1"/>
      <c r="KG2743" s="1"/>
      <c r="KV2743" s="1"/>
      <c r="KW2743" s="34"/>
      <c r="KY2743" s="35"/>
      <c r="LA2743" s="36"/>
      <c r="LU2743" s="34"/>
      <c r="LW2743" s="35"/>
      <c r="NE2743" s="36"/>
      <c r="PZ2743" s="44"/>
      <c r="QK2743" s="37"/>
      <c r="RG2743" s="34"/>
      <c r="RI2743" s="35"/>
      <c r="SQ2743" s="36"/>
      <c r="VT2743" s="1"/>
    </row>
    <row r="2744" spans="14:592" ht="15" thickBot="1" x14ac:dyDescent="0.35">
      <c r="N2744" s="1"/>
      <c r="AI2744" s="1"/>
      <c r="DT2744" s="34"/>
      <c r="DV2744" s="35"/>
      <c r="DZ2744" s="1"/>
      <c r="EA2744" s="23">
        <v>-0.49604479172103477</v>
      </c>
      <c r="EB2744" s="24">
        <v>4.7732576323233356E-2</v>
      </c>
      <c r="EC2744" s="25">
        <v>5.3285136734296371E-2</v>
      </c>
      <c r="ED2744" s="2"/>
      <c r="EF2744" s="7"/>
      <c r="EG2744" s="23">
        <v>6.385179951383771E-4</v>
      </c>
      <c r="EH2744" s="24">
        <v>6.783395602148074E-4</v>
      </c>
      <c r="EI2744" s="25">
        <v>7.9982881666964601E-4</v>
      </c>
      <c r="EJ2744" s="1"/>
      <c r="EN2744" s="36"/>
      <c r="EP2744" s="37"/>
      <c r="ER2744" s="44"/>
      <c r="ET2744" s="1"/>
      <c r="EU2744" s="23">
        <v>-0.49604479172103477</v>
      </c>
      <c r="EV2744" s="24">
        <v>4.7732576323233356E-2</v>
      </c>
      <c r="EW2744" s="25">
        <v>5.3285136734296371E-2</v>
      </c>
      <c r="EX2744" s="2"/>
      <c r="EZ2744" s="7"/>
      <c r="FA2744" s="23">
        <v>3.3919727679333837E-4</v>
      </c>
      <c r="FB2744" s="24">
        <v>3.720231392195219E-4</v>
      </c>
      <c r="FC2744" s="25">
        <v>4.2865139531697279E-4</v>
      </c>
      <c r="FD2744" s="1"/>
      <c r="FH2744" s="52"/>
      <c r="FJ2744" s="53"/>
      <c r="FN2744" s="1"/>
      <c r="FO2744" s="23">
        <v>-0.49604479172103477</v>
      </c>
      <c r="FP2744" s="24">
        <v>4.7732576323233356E-2</v>
      </c>
      <c r="FQ2744" s="25">
        <v>5.3285136734296371E-2</v>
      </c>
      <c r="FR2744" s="2"/>
      <c r="FT2744" s="7"/>
      <c r="FU2744" s="23">
        <v>4.5187829383587741E-4</v>
      </c>
      <c r="FV2744" s="24">
        <v>4.893334483838589E-4</v>
      </c>
      <c r="FW2744" s="25">
        <v>5.6927266381499213E-4</v>
      </c>
      <c r="FX2744" s="1"/>
      <c r="FY2744" s="31">
        <v>1.429593565767593E-3</v>
      </c>
      <c r="FZ2744" s="32">
        <v>1.5396961478181881E-3</v>
      </c>
      <c r="GA2744" s="33">
        <v>1.797752875801611E-3</v>
      </c>
      <c r="GB2744" s="1"/>
      <c r="JX2744" s="1"/>
      <c r="KG2744" s="1"/>
      <c r="KV2744" s="1"/>
      <c r="KW2744" s="34"/>
      <c r="KY2744" s="35"/>
      <c r="LA2744" s="36"/>
      <c r="LB2744" s="36"/>
      <c r="LC2744" s="36"/>
      <c r="LD2744" s="36"/>
      <c r="LE2744" s="36"/>
      <c r="LF2744" s="36"/>
      <c r="LG2744" s="36"/>
      <c r="LH2744" s="36"/>
      <c r="LI2744" s="36"/>
      <c r="LJ2744" s="36"/>
      <c r="LK2744" s="36"/>
      <c r="LL2744" s="36"/>
      <c r="LM2744" s="36"/>
      <c r="LN2744" s="36"/>
      <c r="LO2744" s="36"/>
      <c r="LP2744" s="36"/>
      <c r="LQ2744" s="36"/>
      <c r="LR2744" s="36"/>
      <c r="LS2744" s="36"/>
      <c r="LT2744" s="36"/>
      <c r="LU2744" s="34"/>
      <c r="LV2744" s="36"/>
      <c r="LW2744" s="35"/>
      <c r="LX2744" s="36"/>
      <c r="LY2744" s="36"/>
      <c r="LZ2744" s="36"/>
      <c r="MA2744" s="36"/>
      <c r="MB2744" s="36"/>
      <c r="MC2744" s="36"/>
      <c r="MD2744" s="36"/>
      <c r="ME2744" s="36"/>
      <c r="MF2744" s="36"/>
      <c r="MG2744" s="36"/>
      <c r="MH2744" s="36"/>
      <c r="MI2744" s="36"/>
      <c r="MJ2744" s="36"/>
      <c r="MK2744" s="36"/>
      <c r="ML2744" s="36"/>
      <c r="MM2744" s="36"/>
      <c r="MN2744" s="36"/>
      <c r="MO2744" s="36"/>
      <c r="MP2744" s="36"/>
      <c r="MQ2744" s="36"/>
      <c r="MR2744" s="36"/>
      <c r="MS2744" s="36"/>
      <c r="MT2744" s="36"/>
      <c r="MU2744" s="36"/>
      <c r="MV2744" s="36"/>
      <c r="MW2744" s="36"/>
      <c r="MX2744" s="36"/>
      <c r="MY2744" s="36"/>
      <c r="MZ2744" s="36"/>
      <c r="NA2744" s="36"/>
      <c r="NB2744" s="36"/>
      <c r="NC2744" s="36"/>
      <c r="ND2744" s="36"/>
      <c r="NE2744" s="36"/>
      <c r="NF2744" s="36"/>
      <c r="NG2744" s="36"/>
      <c r="NH2744" s="36"/>
      <c r="NI2744" s="36"/>
      <c r="NJ2744" s="36"/>
      <c r="NK2744" s="36"/>
      <c r="NL2744" s="36"/>
      <c r="NM2744" s="36"/>
      <c r="NN2744" s="36"/>
      <c r="NO2744" s="36"/>
      <c r="NP2744" s="36"/>
      <c r="NQ2744" s="36"/>
      <c r="NR2744" s="36"/>
      <c r="NS2744" s="36"/>
      <c r="NT2744" s="36"/>
      <c r="NU2744" s="36"/>
      <c r="NV2744" s="36"/>
      <c r="NW2744" s="36"/>
      <c r="NX2744" s="36"/>
      <c r="NY2744" s="36"/>
      <c r="NZ2744" s="36"/>
      <c r="OA2744" s="36"/>
      <c r="OB2744" s="36"/>
      <c r="OC2744" s="36"/>
      <c r="OD2744" s="36"/>
      <c r="OE2744" s="36"/>
      <c r="OF2744" s="36"/>
      <c r="OG2744" s="36"/>
      <c r="OH2744" s="36"/>
      <c r="OI2744" s="36"/>
      <c r="OJ2744" s="36"/>
      <c r="OK2744" s="36"/>
      <c r="OL2744" s="36"/>
      <c r="OM2744" s="36"/>
      <c r="ON2744" s="36"/>
      <c r="OO2744" s="36"/>
      <c r="OP2744" s="36"/>
      <c r="OQ2744" s="36"/>
      <c r="OR2744" s="36"/>
      <c r="OS2744" s="36"/>
      <c r="OT2744" s="36"/>
      <c r="OU2744" s="36"/>
      <c r="OV2744" s="36"/>
      <c r="OW2744" s="36"/>
      <c r="OX2744" s="36"/>
      <c r="OY2744" s="36"/>
      <c r="OZ2744" s="36"/>
      <c r="PA2744" s="36"/>
      <c r="PB2744" s="36"/>
      <c r="PC2744" s="36"/>
      <c r="PD2744" s="36"/>
      <c r="PE2744" s="36"/>
      <c r="PF2744" s="36"/>
      <c r="PG2744" s="36"/>
      <c r="PH2744" s="36"/>
      <c r="PI2744" s="36"/>
      <c r="PJ2744" s="36"/>
      <c r="PK2744" s="36"/>
      <c r="PL2744" s="36"/>
      <c r="PM2744" s="36"/>
      <c r="PN2744" s="36"/>
      <c r="PO2744" s="36"/>
      <c r="PP2744" s="36"/>
      <c r="PQ2744" s="36"/>
      <c r="PR2744" s="36"/>
      <c r="PS2744" s="36"/>
      <c r="PT2744" s="36"/>
      <c r="PU2744" s="36"/>
      <c r="PV2744" s="36"/>
      <c r="PW2744" s="36"/>
      <c r="PX2744" s="36"/>
      <c r="PY2744" s="36"/>
      <c r="PZ2744" s="36"/>
      <c r="QA2744" s="36"/>
      <c r="QB2744" s="36"/>
      <c r="QC2744" s="36"/>
      <c r="QD2744" s="36"/>
      <c r="QE2744" s="36"/>
      <c r="QF2744" s="36"/>
      <c r="QG2744" s="36"/>
      <c r="QH2744" s="36"/>
      <c r="QI2744" s="36"/>
      <c r="QJ2744" s="36"/>
      <c r="QK2744" s="36"/>
      <c r="QL2744" s="36"/>
      <c r="QM2744" s="36"/>
      <c r="QN2744" s="36"/>
      <c r="QO2744" s="36"/>
      <c r="QP2744" s="36"/>
      <c r="QQ2744" s="36"/>
      <c r="QR2744" s="36"/>
      <c r="QS2744" s="36"/>
      <c r="QT2744" s="36"/>
      <c r="QU2744" s="36"/>
      <c r="QV2744" s="36"/>
      <c r="QW2744" s="36"/>
      <c r="QX2744" s="36"/>
      <c r="QY2744" s="36"/>
      <c r="QZ2744" s="36"/>
      <c r="RA2744" s="36"/>
      <c r="RB2744" s="36"/>
      <c r="RC2744" s="36"/>
      <c r="RD2744" s="36"/>
      <c r="RE2744" s="36"/>
      <c r="RF2744" s="36"/>
      <c r="RG2744" s="34"/>
      <c r="RH2744" s="36"/>
      <c r="RI2744" s="35"/>
      <c r="RJ2744" s="36"/>
      <c r="RK2744" s="36"/>
      <c r="RL2744" s="36"/>
      <c r="RM2744" s="36"/>
      <c r="RN2744" s="36"/>
      <c r="RO2744" s="36"/>
      <c r="RP2744" s="36"/>
      <c r="RQ2744" s="36"/>
      <c r="RR2744" s="36"/>
      <c r="RS2744" s="36"/>
      <c r="RT2744" s="36"/>
      <c r="RU2744" s="36"/>
      <c r="RV2744" s="36"/>
      <c r="RW2744" s="36"/>
      <c r="RX2744" s="36"/>
      <c r="RY2744" s="36"/>
      <c r="RZ2744" s="36"/>
      <c r="SA2744" s="36"/>
      <c r="SB2744" s="36"/>
      <c r="SC2744" s="36"/>
      <c r="SD2744" s="36"/>
      <c r="SE2744" s="36"/>
      <c r="SF2744" s="36"/>
      <c r="SG2744" s="36"/>
      <c r="SH2744" s="36"/>
      <c r="SI2744" s="36"/>
      <c r="SJ2744" s="36"/>
      <c r="SK2744" s="36"/>
      <c r="SL2744" s="36"/>
      <c r="SM2744" s="36"/>
      <c r="SN2744" s="36"/>
      <c r="SO2744" s="36"/>
      <c r="SP2744" s="36"/>
      <c r="SQ2744" s="36"/>
      <c r="VT2744" s="1"/>
    </row>
    <row r="2745" spans="14:592" x14ac:dyDescent="0.3">
      <c r="N2745" s="1"/>
      <c r="AI2745" s="1"/>
      <c r="DT2745" s="34"/>
      <c r="DV2745" s="35"/>
      <c r="DZ2745" s="1"/>
      <c r="ED2745" s="2"/>
      <c r="EF2745" s="7"/>
      <c r="EJ2745" s="1"/>
      <c r="EN2745" s="36"/>
      <c r="EP2745" s="37"/>
      <c r="ER2745" s="44"/>
      <c r="ET2745" s="1"/>
      <c r="EX2745" s="2"/>
      <c r="EZ2745" s="7"/>
      <c r="FD2745" s="1"/>
      <c r="FH2745" s="52"/>
      <c r="FJ2745" s="53"/>
      <c r="FN2745" s="1"/>
      <c r="FR2745" s="2"/>
      <c r="FT2745" s="7"/>
      <c r="FX2745" s="1"/>
      <c r="FY2745" s="1"/>
      <c r="FZ2745" s="1"/>
      <c r="GA2745" s="1"/>
      <c r="GB2745" s="1"/>
      <c r="JX2745" s="1"/>
      <c r="KG2745" s="1"/>
      <c r="KV2745" s="1"/>
      <c r="KW2745" s="34"/>
      <c r="KY2745" s="35"/>
      <c r="LA2745" s="36"/>
      <c r="LB2745" s="36"/>
      <c r="LC2745" s="36"/>
      <c r="LD2745" s="36"/>
      <c r="LE2745" s="36"/>
      <c r="LF2745" s="36"/>
      <c r="LG2745" s="36"/>
      <c r="LH2745" s="36"/>
      <c r="LI2745" s="36"/>
      <c r="LJ2745" s="36"/>
      <c r="LK2745" s="36"/>
      <c r="LL2745" s="36"/>
      <c r="LM2745" s="36"/>
      <c r="LN2745" s="36"/>
      <c r="LO2745" s="36"/>
      <c r="LP2745" s="36"/>
      <c r="LQ2745" s="36"/>
      <c r="LR2745" s="36"/>
      <c r="LS2745" s="36"/>
      <c r="LT2745" s="36"/>
      <c r="LU2745" s="34"/>
      <c r="LV2745" s="36"/>
      <c r="LW2745" s="35"/>
      <c r="LX2745" s="36"/>
      <c r="LY2745" s="36"/>
      <c r="LZ2745" s="36"/>
      <c r="MA2745" s="36"/>
      <c r="MB2745" s="36"/>
      <c r="MC2745" s="36"/>
      <c r="MD2745" s="36"/>
      <c r="ME2745" s="36"/>
      <c r="MF2745" s="36"/>
      <c r="MG2745" s="36"/>
      <c r="MH2745" s="36"/>
      <c r="MI2745" s="36"/>
      <c r="MJ2745" s="36"/>
      <c r="MK2745" s="36"/>
      <c r="ML2745" s="36"/>
      <c r="MM2745" s="36"/>
      <c r="MN2745" s="36"/>
      <c r="MO2745" s="36"/>
      <c r="MP2745" s="36"/>
      <c r="MQ2745" s="36"/>
      <c r="MR2745" s="36"/>
      <c r="MS2745" s="36"/>
      <c r="MT2745" s="36"/>
      <c r="MU2745" s="36"/>
      <c r="MV2745" s="36"/>
      <c r="MW2745" s="36"/>
      <c r="MX2745" s="36"/>
      <c r="MY2745" s="36"/>
      <c r="MZ2745" s="36"/>
      <c r="NA2745" s="36"/>
      <c r="NB2745" s="36"/>
      <c r="NC2745" s="36"/>
      <c r="ND2745" s="36"/>
      <c r="NE2745" s="36"/>
      <c r="NF2745" s="36"/>
      <c r="NG2745" s="36"/>
      <c r="NH2745" s="36"/>
      <c r="NI2745" s="36"/>
      <c r="NJ2745" s="36"/>
      <c r="NK2745" s="36"/>
      <c r="NL2745" s="36"/>
      <c r="NM2745" s="36"/>
      <c r="NN2745" s="36"/>
      <c r="NO2745" s="36"/>
      <c r="NP2745" s="36"/>
      <c r="NQ2745" s="36"/>
      <c r="NR2745" s="36"/>
      <c r="NS2745" s="36"/>
      <c r="NT2745" s="36"/>
      <c r="NU2745" s="36"/>
      <c r="NV2745" s="36"/>
      <c r="NW2745" s="36"/>
      <c r="NX2745" s="36"/>
      <c r="NY2745" s="36"/>
      <c r="NZ2745" s="36"/>
      <c r="OA2745" s="36"/>
      <c r="OB2745" s="36"/>
      <c r="OC2745" s="36"/>
      <c r="OD2745" s="36"/>
      <c r="OE2745" s="36"/>
      <c r="OF2745" s="36"/>
      <c r="OG2745" s="36"/>
      <c r="OH2745" s="36"/>
      <c r="OI2745" s="36"/>
      <c r="OJ2745" s="36"/>
      <c r="OK2745" s="36"/>
      <c r="OL2745" s="36"/>
      <c r="OM2745" s="36"/>
      <c r="ON2745" s="36"/>
      <c r="OO2745" s="36"/>
      <c r="OP2745" s="36"/>
      <c r="OQ2745" s="36"/>
      <c r="OR2745" s="36"/>
      <c r="OS2745" s="36"/>
      <c r="OT2745" s="36"/>
      <c r="OU2745" s="36"/>
      <c r="OV2745" s="36"/>
      <c r="OW2745" s="36"/>
      <c r="OX2745" s="36"/>
      <c r="OY2745" s="36"/>
      <c r="OZ2745" s="36"/>
      <c r="PA2745" s="36"/>
      <c r="PB2745" s="36"/>
      <c r="PC2745" s="36"/>
      <c r="PD2745" s="36"/>
      <c r="PE2745" s="36"/>
      <c r="PF2745" s="36"/>
      <c r="PG2745" s="36"/>
      <c r="PH2745" s="36"/>
      <c r="PI2745" s="36"/>
      <c r="PJ2745" s="36"/>
      <c r="PK2745" s="36"/>
      <c r="PL2745" s="36"/>
      <c r="PM2745" s="36"/>
      <c r="PN2745" s="36"/>
      <c r="PO2745" s="36"/>
      <c r="PP2745" s="36"/>
      <c r="PQ2745" s="36"/>
      <c r="PR2745" s="36"/>
      <c r="PS2745" s="36"/>
      <c r="PT2745" s="36"/>
      <c r="PU2745" s="36"/>
      <c r="PV2745" s="36"/>
      <c r="PW2745" s="36"/>
      <c r="PX2745" s="36"/>
      <c r="PY2745" s="36"/>
      <c r="PZ2745" s="36"/>
      <c r="QA2745" s="36"/>
      <c r="QB2745" s="36"/>
      <c r="QC2745" s="36"/>
      <c r="QD2745" s="36"/>
      <c r="QE2745" s="36"/>
      <c r="QF2745" s="36"/>
      <c r="QG2745" s="36"/>
      <c r="QH2745" s="36"/>
      <c r="QI2745" s="36"/>
      <c r="QJ2745" s="36"/>
      <c r="QK2745" s="36"/>
      <c r="QL2745" s="36"/>
      <c r="QM2745" s="36"/>
      <c r="QN2745" s="36"/>
      <c r="QO2745" s="36"/>
      <c r="QP2745" s="36"/>
      <c r="QQ2745" s="36"/>
      <c r="QR2745" s="36"/>
      <c r="QS2745" s="36"/>
      <c r="QT2745" s="36"/>
      <c r="QU2745" s="36"/>
      <c r="QV2745" s="36"/>
      <c r="QW2745" s="36"/>
      <c r="QX2745" s="36"/>
      <c r="QY2745" s="36"/>
      <c r="QZ2745" s="36"/>
      <c r="RA2745" s="36"/>
      <c r="RB2745" s="36"/>
      <c r="RC2745" s="36"/>
      <c r="RD2745" s="36"/>
      <c r="RE2745" s="36"/>
      <c r="RF2745" s="36"/>
      <c r="RG2745" s="34"/>
      <c r="RH2745" s="36"/>
      <c r="RI2745" s="35"/>
      <c r="RJ2745" s="36"/>
      <c r="RK2745" s="36"/>
      <c r="RL2745" s="36"/>
      <c r="RM2745" s="36"/>
      <c r="RN2745" s="36"/>
      <c r="RO2745" s="36"/>
      <c r="RP2745" s="36"/>
      <c r="RQ2745" s="36"/>
      <c r="RR2745" s="36"/>
      <c r="RS2745" s="36"/>
      <c r="RT2745" s="36"/>
      <c r="RU2745" s="36"/>
      <c r="RV2745" s="36"/>
      <c r="RW2745" s="36"/>
      <c r="RX2745" s="36"/>
      <c r="RY2745" s="36"/>
      <c r="RZ2745" s="36"/>
      <c r="SA2745" s="36"/>
      <c r="SB2745" s="36"/>
      <c r="SC2745" s="36"/>
      <c r="SD2745" s="36"/>
      <c r="SE2745" s="36"/>
      <c r="SF2745" s="36"/>
      <c r="SG2745" s="36"/>
      <c r="SH2745" s="36"/>
      <c r="SI2745" s="36"/>
      <c r="SJ2745" s="36"/>
      <c r="SK2745" s="36"/>
      <c r="SL2745" s="36"/>
      <c r="SM2745" s="36"/>
      <c r="SN2745" s="36"/>
      <c r="SO2745" s="36"/>
      <c r="SP2745" s="36"/>
      <c r="SQ2745" s="36"/>
      <c r="VT2745" s="1"/>
    </row>
    <row r="2746" spans="14:592" ht="15" thickBot="1" x14ac:dyDescent="0.35">
      <c r="N2746" s="1"/>
      <c r="AI2746" s="1"/>
      <c r="DT2746" s="34"/>
      <c r="DV2746" s="35"/>
      <c r="DZ2746" s="1"/>
      <c r="ED2746" s="2" t="s">
        <v>18</v>
      </c>
      <c r="EF2746" s="7" t="s">
        <v>19</v>
      </c>
      <c r="EJ2746" s="1"/>
      <c r="EN2746" s="36"/>
      <c r="EP2746" s="37"/>
      <c r="ER2746" s="44"/>
      <c r="ET2746" s="1"/>
      <c r="EX2746" s="2" t="s">
        <v>20</v>
      </c>
      <c r="EZ2746" s="7" t="s">
        <v>21</v>
      </c>
      <c r="FD2746" s="1"/>
      <c r="FH2746" s="52"/>
      <c r="FJ2746" s="53"/>
      <c r="FN2746" s="1"/>
      <c r="FR2746" s="2" t="s">
        <v>200</v>
      </c>
      <c r="FT2746" s="7" t="s">
        <v>201</v>
      </c>
      <c r="FX2746" s="1"/>
      <c r="JX2746" s="1"/>
      <c r="KG2746" s="1"/>
      <c r="KV2746" s="1"/>
      <c r="KW2746" s="34"/>
      <c r="KY2746" s="35"/>
      <c r="LU2746" s="34"/>
      <c r="LW2746" s="35"/>
      <c r="PZ2746" s="44"/>
      <c r="QC2746" s="36"/>
      <c r="QK2746" s="37"/>
      <c r="RG2746" s="34"/>
      <c r="RI2746" s="35"/>
      <c r="VT2746" s="1"/>
    </row>
    <row r="2747" spans="14:592" x14ac:dyDescent="0.3">
      <c r="N2747" s="1"/>
      <c r="AI2747" s="1"/>
      <c r="DT2747" s="34"/>
      <c r="DV2747" s="35"/>
      <c r="DZ2747" s="1"/>
      <c r="ED2747" s="4">
        <f t="array" ref="ED2747:ED2749">EA2768:EA2770</f>
        <v>0.79147467156223161</v>
      </c>
      <c r="EF2747" s="8">
        <f t="array" ref="EF2747:EF2749">MMULT(TRANSPOSE(EA2741:EC2744),EF2731:EF2734)</f>
        <v>-4.2104764246050425E-4</v>
      </c>
      <c r="EJ2747" s="1"/>
      <c r="EN2747" s="36"/>
      <c r="EP2747" s="37"/>
      <c r="ER2747" s="44"/>
      <c r="ET2747" s="1"/>
      <c r="EX2747" s="4">
        <f t="array" ref="EX2747:EX2749">EU2768:EU2770</f>
        <v>0.78075852821856817</v>
      </c>
      <c r="EZ2747" s="8">
        <f t="array" ref="EZ2747:EZ2749">MMULT(TRANSPOSE(EU2741:EW2744),EZ2731:EZ2734)</f>
        <v>-2.2735216655579203E-4</v>
      </c>
      <c r="FD2747" s="1"/>
      <c r="FH2747" s="52"/>
      <c r="FJ2747" s="53"/>
      <c r="FN2747" s="1"/>
      <c r="FR2747" s="4">
        <f t="array" ref="FR2747:FR2749">FO2768:FO2770</f>
        <v>0.78492042059189249</v>
      </c>
      <c r="FT2747" s="8">
        <f t="array" ref="FT2747:FT2749">MMULT(TRANSPOSE(FO2741:FQ2744),FT2731:FT2734)</f>
        <v>-3.0093815072087328E-4</v>
      </c>
      <c r="FX2747" s="1"/>
      <c r="JX2747" s="1"/>
      <c r="KG2747" s="1"/>
      <c r="KV2747" s="1"/>
      <c r="KW2747" s="34"/>
      <c r="KY2747" s="35"/>
      <c r="LU2747" s="34"/>
      <c r="LW2747" s="35"/>
      <c r="PZ2747" s="44"/>
      <c r="QC2747" s="36"/>
      <c r="QK2747" s="37"/>
      <c r="RG2747" s="34"/>
      <c r="RI2747" s="35"/>
      <c r="VT2747" s="1"/>
    </row>
    <row r="2748" spans="14:592" x14ac:dyDescent="0.3">
      <c r="N2748" s="1"/>
      <c r="AI2748" s="1"/>
      <c r="DT2748" s="34"/>
      <c r="DV2748" s="35"/>
      <c r="DZ2748" s="1"/>
      <c r="ED2748" s="5">
        <v>0.84083547326231722</v>
      </c>
      <c r="EF2748" s="9">
        <v>8.9420868083286258E-6</v>
      </c>
      <c r="EJ2748" s="1"/>
      <c r="EN2748" s="36"/>
      <c r="EP2748" s="37"/>
      <c r="ER2748" s="44"/>
      <c r="ET2748" s="1"/>
      <c r="EX2748" s="5">
        <v>0.85631654058724405</v>
      </c>
      <c r="EZ2748" s="9">
        <v>3.9499895194155527E-6</v>
      </c>
      <c r="FD2748" s="1"/>
      <c r="FH2748" s="52"/>
      <c r="FJ2748" s="53"/>
      <c r="FN2748" s="1"/>
      <c r="FR2748" s="5">
        <v>0.8499806725716299</v>
      </c>
      <c r="FT2748" s="9">
        <v>5.7078620244587737E-6</v>
      </c>
      <c r="FX2748" s="1"/>
      <c r="JX2748" s="1"/>
      <c r="KG2748" s="1"/>
      <c r="KV2748" s="1"/>
      <c r="KW2748" s="34"/>
      <c r="KY2748" s="35"/>
      <c r="KZ2748" s="35"/>
      <c r="LA2748" s="35"/>
      <c r="LB2748" s="35"/>
      <c r="LC2748" s="35"/>
      <c r="LD2748" s="35"/>
      <c r="LE2748" s="35"/>
      <c r="LF2748" s="35"/>
      <c r="LG2748" s="35"/>
      <c r="LH2748" s="35"/>
      <c r="LI2748" s="35"/>
      <c r="LJ2748" s="35"/>
      <c r="LK2748" s="35"/>
      <c r="LL2748" s="35"/>
      <c r="LM2748" s="35"/>
      <c r="LN2748" s="35"/>
      <c r="LO2748" s="35"/>
      <c r="LP2748" s="35"/>
      <c r="LQ2748" s="35"/>
      <c r="LR2748" s="35"/>
      <c r="LS2748" s="35"/>
      <c r="LT2748" s="35"/>
      <c r="LU2748" s="34"/>
      <c r="LV2748" s="35"/>
      <c r="LW2748" s="35"/>
      <c r="LX2748" s="35"/>
      <c r="LY2748" s="35"/>
      <c r="LZ2748" s="35"/>
      <c r="MA2748" s="35"/>
      <c r="MB2748" s="35"/>
      <c r="MC2748" s="35"/>
      <c r="MD2748" s="35"/>
      <c r="ME2748" s="35"/>
      <c r="MF2748" s="35"/>
      <c r="MG2748" s="35"/>
      <c r="MH2748" s="35"/>
      <c r="MI2748" s="35"/>
      <c r="MJ2748" s="35"/>
      <c r="MK2748" s="35"/>
      <c r="ML2748" s="35"/>
      <c r="MM2748" s="35"/>
      <c r="MN2748" s="35"/>
      <c r="MO2748" s="35"/>
      <c r="MP2748" s="35"/>
      <c r="MQ2748" s="35"/>
      <c r="MR2748" s="35"/>
      <c r="MS2748" s="35"/>
      <c r="MT2748" s="35"/>
      <c r="MU2748" s="35"/>
      <c r="MV2748" s="35"/>
      <c r="MW2748" s="35"/>
      <c r="MX2748" s="35"/>
      <c r="MY2748" s="35"/>
      <c r="MZ2748" s="35"/>
      <c r="NA2748" s="35"/>
      <c r="NB2748" s="35"/>
      <c r="NC2748" s="35"/>
      <c r="ND2748" s="35"/>
      <c r="NE2748" s="35"/>
      <c r="NF2748" s="35"/>
      <c r="NG2748" s="35"/>
      <c r="NH2748" s="35"/>
      <c r="NI2748" s="35"/>
      <c r="NJ2748" s="35"/>
      <c r="NK2748" s="35"/>
      <c r="NL2748" s="35"/>
      <c r="NM2748" s="35"/>
      <c r="NN2748" s="35"/>
      <c r="NO2748" s="35"/>
      <c r="NP2748" s="35"/>
      <c r="NQ2748" s="35"/>
      <c r="NR2748" s="35"/>
      <c r="NS2748" s="35"/>
      <c r="NT2748" s="35"/>
      <c r="NU2748" s="35"/>
      <c r="NV2748" s="35"/>
      <c r="NW2748" s="35"/>
      <c r="NX2748" s="35"/>
      <c r="NY2748" s="35"/>
      <c r="NZ2748" s="35"/>
      <c r="OA2748" s="35"/>
      <c r="OB2748" s="35"/>
      <c r="OC2748" s="35"/>
      <c r="OD2748" s="35"/>
      <c r="OE2748" s="35"/>
      <c r="OF2748" s="35"/>
      <c r="OG2748" s="35"/>
      <c r="OH2748" s="35"/>
      <c r="OI2748" s="35"/>
      <c r="OJ2748" s="35"/>
      <c r="OK2748" s="35"/>
      <c r="OL2748" s="35"/>
      <c r="OM2748" s="35"/>
      <c r="ON2748" s="35"/>
      <c r="OO2748" s="35"/>
      <c r="OP2748" s="35"/>
      <c r="OQ2748" s="35"/>
      <c r="OR2748" s="35"/>
      <c r="OS2748" s="35"/>
      <c r="OT2748" s="35"/>
      <c r="OU2748" s="35"/>
      <c r="OV2748" s="35"/>
      <c r="OW2748" s="35"/>
      <c r="OX2748" s="35"/>
      <c r="OY2748" s="35"/>
      <c r="OZ2748" s="35"/>
      <c r="PA2748" s="35"/>
      <c r="PB2748" s="35"/>
      <c r="PC2748" s="35"/>
      <c r="PD2748" s="35"/>
      <c r="PE2748" s="35"/>
      <c r="PF2748" s="35"/>
      <c r="PG2748" s="35"/>
      <c r="PH2748" s="35"/>
      <c r="PI2748" s="35"/>
      <c r="PJ2748" s="35"/>
      <c r="PK2748" s="35"/>
      <c r="PL2748" s="35"/>
      <c r="PM2748" s="35"/>
      <c r="PN2748" s="35"/>
      <c r="PO2748" s="35"/>
      <c r="PP2748" s="35"/>
      <c r="PQ2748" s="35"/>
      <c r="PR2748" s="35"/>
      <c r="PS2748" s="35"/>
      <c r="PT2748" s="35"/>
      <c r="PU2748" s="35"/>
      <c r="PV2748" s="35"/>
      <c r="PW2748" s="35"/>
      <c r="PX2748" s="35"/>
      <c r="PY2748" s="35"/>
      <c r="PZ2748" s="35"/>
      <c r="QA2748" s="35"/>
      <c r="QB2748" s="35"/>
      <c r="QC2748" s="35"/>
      <c r="QD2748" s="35"/>
      <c r="QE2748" s="35"/>
      <c r="QF2748" s="35"/>
      <c r="QG2748" s="35"/>
      <c r="QH2748" s="35"/>
      <c r="QI2748" s="35"/>
      <c r="QJ2748" s="35"/>
      <c r="QK2748" s="35"/>
      <c r="QL2748" s="35"/>
      <c r="QM2748" s="35"/>
      <c r="QN2748" s="35"/>
      <c r="QO2748" s="35"/>
      <c r="QP2748" s="35"/>
      <c r="QQ2748" s="35"/>
      <c r="QR2748" s="35"/>
      <c r="QS2748" s="35"/>
      <c r="QT2748" s="35"/>
      <c r="QU2748" s="35"/>
      <c r="QV2748" s="35"/>
      <c r="QW2748" s="35"/>
      <c r="QX2748" s="35"/>
      <c r="QY2748" s="35"/>
      <c r="QZ2748" s="35"/>
      <c r="RA2748" s="35"/>
      <c r="RB2748" s="35"/>
      <c r="RC2748" s="35"/>
      <c r="RD2748" s="35"/>
      <c r="RE2748" s="35"/>
      <c r="RF2748" s="35"/>
      <c r="RG2748" s="34"/>
      <c r="RH2748" s="35"/>
      <c r="RI2748" s="35"/>
      <c r="VT2748" s="1"/>
    </row>
    <row r="2749" spans="14:592" ht="15" thickBot="1" x14ac:dyDescent="0.35">
      <c r="N2749" s="1"/>
      <c r="AI2749" s="1"/>
      <c r="DT2749" s="34"/>
      <c r="DV2749" s="35"/>
      <c r="DZ2749" s="1"/>
      <c r="ED2749" s="6">
        <v>0.99142742224896196</v>
      </c>
      <c r="EF2749" s="10">
        <v>9.6184435248859875E-5</v>
      </c>
      <c r="EJ2749" s="1"/>
      <c r="EN2749" s="36"/>
      <c r="EP2749" s="37"/>
      <c r="ER2749" s="44"/>
      <c r="ET2749" s="1"/>
      <c r="EX2749" s="6">
        <v>0.98666249826769858</v>
      </c>
      <c r="EZ2749" s="10">
        <v>5.3354186562071494E-5</v>
      </c>
      <c r="FD2749" s="1"/>
      <c r="FH2749" s="52"/>
      <c r="FJ2749" s="53"/>
      <c r="FN2749" s="1"/>
      <c r="FR2749" s="6">
        <v>0.98883647390998841</v>
      </c>
      <c r="FT2749" s="10">
        <v>6.9849400858456294E-5</v>
      </c>
      <c r="FX2749" s="1"/>
      <c r="JX2749" s="1"/>
      <c r="KG2749" s="1"/>
      <c r="KV2749" s="1"/>
      <c r="KW2749" s="34"/>
      <c r="KY2749" s="35"/>
      <c r="KZ2749" s="35"/>
      <c r="LA2749" s="35"/>
      <c r="LB2749" s="35"/>
      <c r="LC2749" s="35"/>
      <c r="LD2749" s="35"/>
      <c r="LE2749" s="35"/>
      <c r="LF2749" s="35"/>
      <c r="LG2749" s="35"/>
      <c r="LH2749" s="35"/>
      <c r="LI2749" s="35"/>
      <c r="LJ2749" s="35"/>
      <c r="LK2749" s="35"/>
      <c r="LL2749" s="35"/>
      <c r="LM2749" s="35"/>
      <c r="LN2749" s="35"/>
      <c r="LO2749" s="35"/>
      <c r="LP2749" s="35"/>
      <c r="LQ2749" s="35"/>
      <c r="LR2749" s="35"/>
      <c r="LS2749" s="35"/>
      <c r="LT2749" s="35"/>
      <c r="LU2749" s="34"/>
      <c r="LV2749" s="35"/>
      <c r="LW2749" s="35"/>
      <c r="LX2749" s="35"/>
      <c r="LY2749" s="35"/>
      <c r="LZ2749" s="35"/>
      <c r="MA2749" s="35"/>
      <c r="MB2749" s="35"/>
      <c r="MC2749" s="35"/>
      <c r="MD2749" s="35"/>
      <c r="ME2749" s="35"/>
      <c r="MF2749" s="35"/>
      <c r="MG2749" s="35"/>
      <c r="MH2749" s="35"/>
      <c r="MI2749" s="35"/>
      <c r="MJ2749" s="35"/>
      <c r="MK2749" s="35"/>
      <c r="ML2749" s="35"/>
      <c r="MM2749" s="35"/>
      <c r="MN2749" s="35"/>
      <c r="MO2749" s="35"/>
      <c r="MP2749" s="35"/>
      <c r="MQ2749" s="35"/>
      <c r="MR2749" s="35"/>
      <c r="MS2749" s="35"/>
      <c r="MT2749" s="35"/>
      <c r="MU2749" s="35"/>
      <c r="MV2749" s="35"/>
      <c r="MW2749" s="35"/>
      <c r="MX2749" s="35"/>
      <c r="MY2749" s="35"/>
      <c r="MZ2749" s="35"/>
      <c r="NA2749" s="35"/>
      <c r="NB2749" s="35"/>
      <c r="NC2749" s="35"/>
      <c r="ND2749" s="35"/>
      <c r="NE2749" s="35"/>
      <c r="NF2749" s="35"/>
      <c r="NG2749" s="35"/>
      <c r="NH2749" s="35"/>
      <c r="NI2749" s="35"/>
      <c r="NJ2749" s="35"/>
      <c r="NK2749" s="35"/>
      <c r="NL2749" s="35"/>
      <c r="NM2749" s="35"/>
      <c r="NN2749" s="35"/>
      <c r="NO2749" s="35"/>
      <c r="NP2749" s="35"/>
      <c r="NQ2749" s="35"/>
      <c r="NR2749" s="35"/>
      <c r="NS2749" s="35"/>
      <c r="NT2749" s="35"/>
      <c r="NU2749" s="35"/>
      <c r="NV2749" s="35"/>
      <c r="NW2749" s="35"/>
      <c r="NX2749" s="35"/>
      <c r="NY2749" s="35"/>
      <c r="NZ2749" s="35"/>
      <c r="OA2749" s="35"/>
      <c r="OB2749" s="35"/>
      <c r="OC2749" s="35"/>
      <c r="OD2749" s="35"/>
      <c r="OE2749" s="35"/>
      <c r="OF2749" s="35"/>
      <c r="OG2749" s="35"/>
      <c r="OH2749" s="35"/>
      <c r="OI2749" s="35"/>
      <c r="OJ2749" s="35"/>
      <c r="OK2749" s="35"/>
      <c r="OL2749" s="35"/>
      <c r="OM2749" s="35"/>
      <c r="ON2749" s="35"/>
      <c r="OO2749" s="35"/>
      <c r="OP2749" s="35"/>
      <c r="OQ2749" s="35"/>
      <c r="OR2749" s="35"/>
      <c r="OS2749" s="35"/>
      <c r="OT2749" s="35"/>
      <c r="OU2749" s="35"/>
      <c r="OV2749" s="35"/>
      <c r="OW2749" s="35"/>
      <c r="OX2749" s="35"/>
      <c r="OY2749" s="35"/>
      <c r="OZ2749" s="35"/>
      <c r="PA2749" s="35"/>
      <c r="PB2749" s="35"/>
      <c r="PC2749" s="35"/>
      <c r="PD2749" s="35"/>
      <c r="PE2749" s="35"/>
      <c r="PF2749" s="35"/>
      <c r="PG2749" s="35"/>
      <c r="PH2749" s="35"/>
      <c r="PI2749" s="35"/>
      <c r="PJ2749" s="35"/>
      <c r="PK2749" s="35"/>
      <c r="PL2749" s="35"/>
      <c r="PM2749" s="35"/>
      <c r="PN2749" s="35"/>
      <c r="PO2749" s="35"/>
      <c r="PP2749" s="35"/>
      <c r="PQ2749" s="35"/>
      <c r="PR2749" s="35"/>
      <c r="PS2749" s="35"/>
      <c r="PT2749" s="35"/>
      <c r="PU2749" s="35"/>
      <c r="PV2749" s="35"/>
      <c r="PW2749" s="35"/>
      <c r="PX2749" s="35"/>
      <c r="PY2749" s="35"/>
      <c r="PZ2749" s="35"/>
      <c r="QA2749" s="35"/>
      <c r="QB2749" s="35"/>
      <c r="QC2749" s="35"/>
      <c r="QD2749" s="35"/>
      <c r="QE2749" s="35"/>
      <c r="QF2749" s="35"/>
      <c r="QG2749" s="35"/>
      <c r="QH2749" s="35"/>
      <c r="QI2749" s="35"/>
      <c r="QJ2749" s="35"/>
      <c r="QK2749" s="35"/>
      <c r="QL2749" s="35"/>
      <c r="QM2749" s="35"/>
      <c r="QN2749" s="35"/>
      <c r="QO2749" s="35"/>
      <c r="QP2749" s="35"/>
      <c r="QQ2749" s="35"/>
      <c r="QR2749" s="35"/>
      <c r="QS2749" s="35"/>
      <c r="QT2749" s="35"/>
      <c r="QU2749" s="35"/>
      <c r="QV2749" s="35"/>
      <c r="QW2749" s="35"/>
      <c r="QX2749" s="35"/>
      <c r="QY2749" s="35"/>
      <c r="QZ2749" s="35"/>
      <c r="RA2749" s="35"/>
      <c r="RB2749" s="35"/>
      <c r="RC2749" s="35"/>
      <c r="RD2749" s="35"/>
      <c r="RE2749" s="35"/>
      <c r="RF2749" s="35"/>
      <c r="RG2749" s="34"/>
      <c r="RH2749" s="35"/>
      <c r="RI2749" s="35"/>
      <c r="VT2749" s="1"/>
    </row>
    <row r="2750" spans="14:592" x14ac:dyDescent="0.3">
      <c r="N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  <c r="DN2750" s="1"/>
      <c r="DO2750" s="1"/>
      <c r="DP2750" s="1"/>
      <c r="DQ2750" s="1"/>
      <c r="DR2750" s="1"/>
      <c r="DS2750" s="1"/>
      <c r="DT2750" s="34"/>
      <c r="DU2750" s="1"/>
      <c r="DV2750" s="35"/>
      <c r="DW2750" s="1"/>
      <c r="DX2750" s="1"/>
      <c r="DY2750" s="1"/>
      <c r="DZ2750" s="1"/>
      <c r="EA2750" s="1"/>
      <c r="EB2750" s="1"/>
      <c r="EC2750" s="1"/>
      <c r="ED2750" s="2"/>
      <c r="EE2750" s="1"/>
      <c r="EF2750" s="7"/>
      <c r="EG2750" s="1"/>
      <c r="EH2750" s="1"/>
      <c r="EI2750" s="1"/>
      <c r="EJ2750" s="1"/>
      <c r="EK2750" s="1"/>
      <c r="EL2750" s="1"/>
      <c r="EM2750" s="1"/>
      <c r="EN2750" s="36"/>
      <c r="EO2750" s="1"/>
      <c r="EP2750" s="37"/>
      <c r="EQ2750" s="1"/>
      <c r="ER2750" s="1"/>
      <c r="ES2750" s="1"/>
      <c r="ET2750" s="1"/>
      <c r="EU2750" s="1"/>
      <c r="EV2750" s="1"/>
      <c r="EW2750" s="1"/>
      <c r="EX2750" s="2"/>
      <c r="EY2750" s="1"/>
      <c r="EZ2750" s="7"/>
      <c r="FA2750" s="1"/>
      <c r="FB2750" s="1"/>
      <c r="FC2750" s="1"/>
      <c r="FD2750" s="1"/>
      <c r="FE2750" s="1"/>
      <c r="FF2750" s="1"/>
      <c r="FG2750" s="1"/>
      <c r="FH2750" s="52"/>
      <c r="FI2750" s="1"/>
      <c r="FJ2750" s="53"/>
      <c r="FK2750" s="1"/>
      <c r="FL2750" s="1"/>
      <c r="FM2750" s="1"/>
      <c r="FN2750" s="1"/>
      <c r="FO2750" s="1"/>
      <c r="FP2750" s="1"/>
      <c r="FQ2750" s="1"/>
      <c r="FR2750" s="2"/>
      <c r="FS2750" s="1"/>
      <c r="FT2750" s="7"/>
      <c r="FU2750" s="1"/>
      <c r="FV2750" s="1"/>
      <c r="FW2750" s="1"/>
      <c r="FX2750" s="1"/>
      <c r="FY2750" s="1"/>
      <c r="FZ2750" s="1"/>
      <c r="GA2750" s="1"/>
      <c r="GB2750" s="1"/>
      <c r="GC2750" s="1"/>
      <c r="GD2750" s="1"/>
      <c r="GE2750" s="1"/>
      <c r="GF2750" s="1"/>
      <c r="GG2750" s="1"/>
      <c r="GH2750" s="1"/>
      <c r="GI2750" s="1"/>
      <c r="GJ2750" s="1"/>
      <c r="GK2750" s="1"/>
      <c r="GL2750" s="1"/>
      <c r="GM2750" s="1"/>
      <c r="GN2750" s="1"/>
      <c r="GO2750" s="1"/>
      <c r="GP2750" s="1"/>
      <c r="GQ2750" s="1"/>
      <c r="GR2750" s="1"/>
      <c r="GS2750" s="1"/>
      <c r="GT2750" s="1"/>
      <c r="GU2750" s="1"/>
      <c r="GV2750" s="1"/>
      <c r="GW2750" s="1"/>
      <c r="GX2750" s="1"/>
      <c r="GY2750" s="1"/>
      <c r="GZ2750" s="1"/>
      <c r="HA2750" s="1"/>
      <c r="HB2750" s="1"/>
      <c r="HC2750" s="1"/>
      <c r="HD2750" s="1"/>
      <c r="HE2750" s="1"/>
      <c r="HF2750" s="1"/>
      <c r="HG2750" s="1"/>
      <c r="HH2750" s="1"/>
      <c r="HI2750" s="1"/>
      <c r="HJ2750" s="1"/>
      <c r="HK2750" s="1"/>
      <c r="HL2750" s="1"/>
      <c r="HM2750" s="1"/>
      <c r="HN2750" s="1"/>
      <c r="HO2750" s="1"/>
      <c r="HP2750" s="1"/>
      <c r="HQ2750" s="1"/>
      <c r="HR2750" s="1"/>
      <c r="HS2750" s="1"/>
      <c r="HT2750" s="1"/>
      <c r="HU2750" s="1"/>
      <c r="HV2750" s="1"/>
      <c r="HW2750" s="1"/>
      <c r="HX2750" s="1"/>
      <c r="HY2750" s="1"/>
      <c r="HZ2750" s="1"/>
      <c r="IA2750" s="1"/>
      <c r="IB2750" s="1"/>
      <c r="IC2750" s="1"/>
      <c r="ID2750" s="1"/>
      <c r="IE2750" s="1"/>
      <c r="IF2750" s="1"/>
      <c r="IG2750" s="1"/>
      <c r="IH2750" s="1"/>
      <c r="II2750" s="1"/>
      <c r="IJ2750" s="1"/>
      <c r="IK2750" s="1"/>
      <c r="IL2750" s="1"/>
      <c r="IM2750" s="1"/>
      <c r="IN2750" s="1"/>
      <c r="IO2750" s="1"/>
      <c r="IP2750" s="1"/>
      <c r="IQ2750" s="1"/>
      <c r="IR2750" s="1"/>
      <c r="IS2750" s="1"/>
      <c r="IT2750" s="1"/>
      <c r="IU2750" s="1"/>
      <c r="IV2750" s="1"/>
      <c r="IW2750" s="1"/>
      <c r="IX2750" s="1"/>
      <c r="IY2750" s="1"/>
      <c r="IZ2750" s="1"/>
      <c r="JA2750" s="1"/>
      <c r="JB2750" s="1"/>
      <c r="JC2750" s="1"/>
      <c r="JD2750" s="1"/>
      <c r="JE2750" s="1"/>
      <c r="JF2750" s="1"/>
      <c r="JG2750" s="1"/>
      <c r="JH2750" s="1"/>
      <c r="JI2750" s="1"/>
      <c r="JJ2750" s="1"/>
      <c r="JK2750" s="1"/>
      <c r="JL2750" s="1"/>
      <c r="JM2750" s="1"/>
      <c r="JN2750" s="1"/>
      <c r="JO2750" s="1"/>
      <c r="JP2750" s="1"/>
      <c r="JQ2750" s="1"/>
      <c r="JR2750" s="1"/>
      <c r="JS2750" s="1"/>
      <c r="JT2750" s="1"/>
      <c r="JU2750" s="1"/>
      <c r="JV2750" s="1"/>
      <c r="JW2750" s="1"/>
      <c r="JX2750" s="1"/>
      <c r="KG2750" s="1"/>
      <c r="KV2750" s="1"/>
      <c r="KW2750" s="34"/>
      <c r="LU2750" s="34"/>
      <c r="PQ2750" s="35"/>
      <c r="PZ2750" s="44"/>
      <c r="QC2750" s="36"/>
      <c r="QK2750" s="37"/>
      <c r="RG2750" s="34"/>
      <c r="VT2750" s="1"/>
    </row>
    <row r="2751" spans="14:592" x14ac:dyDescent="0.3">
      <c r="N2751" s="1"/>
      <c r="DT2751" s="34"/>
      <c r="DV2751" s="35"/>
      <c r="ED2751" s="34"/>
      <c r="EF2751" s="35"/>
      <c r="EN2751" s="36"/>
      <c r="EP2751" s="37"/>
      <c r="ER2751" s="44"/>
      <c r="EX2751" s="36"/>
      <c r="EZ2751" s="37"/>
      <c r="FH2751" s="52"/>
      <c r="FJ2751" s="53"/>
      <c r="FR2751" s="52"/>
      <c r="FT2751" s="53"/>
      <c r="KG2751" s="1"/>
      <c r="KV2751" s="1"/>
      <c r="KW2751" s="34"/>
      <c r="LU2751" s="34"/>
      <c r="PQ2751" s="35"/>
      <c r="PZ2751" s="44"/>
      <c r="QC2751" s="36"/>
      <c r="QK2751" s="37"/>
      <c r="RG2751" s="34"/>
      <c r="VT2751" s="1"/>
    </row>
    <row r="2752" spans="14:592" x14ac:dyDescent="0.3">
      <c r="N2752" s="1"/>
      <c r="DT2752" s="34"/>
      <c r="DV2752" s="35"/>
      <c r="EA2752" s="34"/>
      <c r="EB2752" s="34"/>
      <c r="EC2752" s="34"/>
      <c r="ED2752" s="34"/>
      <c r="EF2752" s="35"/>
      <c r="EG2752" s="35"/>
      <c r="EH2752" s="35"/>
      <c r="EI2752" s="35"/>
      <c r="EN2752" s="36"/>
      <c r="EP2752" s="37"/>
      <c r="ER2752" s="44"/>
      <c r="EU2752" s="36"/>
      <c r="EV2752" s="36"/>
      <c r="EW2752" s="36"/>
      <c r="EX2752" s="36"/>
      <c r="EZ2752" s="37"/>
      <c r="FA2752" s="37"/>
      <c r="FB2752" s="37"/>
      <c r="FC2752" s="37"/>
      <c r="FH2752" s="52"/>
      <c r="FJ2752" s="53"/>
      <c r="FO2752" s="52"/>
      <c r="FP2752" s="52"/>
      <c r="FQ2752" s="52"/>
      <c r="FR2752" s="52"/>
      <c r="FT2752" s="53"/>
      <c r="FU2752" s="53"/>
      <c r="FV2752" s="53"/>
      <c r="FW2752" s="53"/>
      <c r="KG2752" s="1"/>
      <c r="KV2752" s="1"/>
      <c r="KW2752" s="34"/>
      <c r="LU2752" s="34"/>
      <c r="PQ2752" s="35"/>
      <c r="PZ2752" s="44"/>
      <c r="QC2752" s="36"/>
      <c r="QK2752" s="37"/>
      <c r="RG2752" s="34"/>
      <c r="VT2752" s="1"/>
    </row>
    <row r="2753" spans="14:592" x14ac:dyDescent="0.3">
      <c r="N2753" s="1"/>
      <c r="DT2753" s="34"/>
      <c r="DV2753" s="35"/>
      <c r="EA2753" s="34"/>
      <c r="EI2753" s="35"/>
      <c r="EN2753" s="36"/>
      <c r="EP2753" s="37"/>
      <c r="EU2753" s="36"/>
      <c r="FC2753" s="37"/>
      <c r="FH2753" s="52"/>
      <c r="FJ2753" s="53"/>
      <c r="FO2753" s="52"/>
      <c r="FW2753" s="53"/>
      <c r="KG2753" s="1"/>
      <c r="KV2753" s="1"/>
      <c r="KW2753" s="34"/>
      <c r="KX2753" s="34"/>
      <c r="KY2753" s="34"/>
      <c r="KZ2753" s="34"/>
      <c r="LA2753" s="34"/>
      <c r="LB2753" s="34"/>
      <c r="LC2753" s="34"/>
      <c r="LD2753" s="34"/>
      <c r="LE2753" s="34"/>
      <c r="LF2753" s="34"/>
      <c r="LG2753" s="34"/>
      <c r="LH2753" s="34"/>
      <c r="LI2753" s="34"/>
      <c r="LJ2753" s="34"/>
      <c r="LK2753" s="34"/>
      <c r="LL2753" s="34"/>
      <c r="LM2753" s="34"/>
      <c r="LN2753" s="34"/>
      <c r="LO2753" s="34"/>
      <c r="LP2753" s="34"/>
      <c r="LQ2753" s="34"/>
      <c r="LR2753" s="34"/>
      <c r="LS2753" s="34"/>
      <c r="LT2753" s="34"/>
      <c r="LU2753" s="34"/>
      <c r="LV2753" s="34"/>
      <c r="LW2753" s="34"/>
      <c r="LX2753" s="34"/>
      <c r="LY2753" s="34"/>
      <c r="LZ2753" s="34"/>
      <c r="MA2753" s="34"/>
      <c r="MB2753" s="34"/>
      <c r="MC2753" s="34"/>
      <c r="MD2753" s="34"/>
      <c r="ME2753" s="34"/>
      <c r="MF2753" s="34"/>
      <c r="MG2753" s="34"/>
      <c r="MH2753" s="34"/>
      <c r="MI2753" s="34"/>
      <c r="MJ2753" s="34"/>
      <c r="MK2753" s="34"/>
      <c r="ML2753" s="34"/>
      <c r="MM2753" s="34"/>
      <c r="MN2753" s="34"/>
      <c r="MO2753" s="34"/>
      <c r="MP2753" s="34"/>
      <c r="MQ2753" s="34"/>
      <c r="MR2753" s="34"/>
      <c r="MS2753" s="34"/>
      <c r="MT2753" s="34"/>
      <c r="MU2753" s="34"/>
      <c r="MV2753" s="34"/>
      <c r="MW2753" s="34"/>
      <c r="MX2753" s="34"/>
      <c r="MY2753" s="34"/>
      <c r="MZ2753" s="34"/>
      <c r="NA2753" s="34"/>
      <c r="NB2753" s="34"/>
      <c r="NC2753" s="34"/>
      <c r="ND2753" s="34"/>
      <c r="NE2753" s="34"/>
      <c r="NF2753" s="34"/>
      <c r="NG2753" s="34"/>
      <c r="NH2753" s="34"/>
      <c r="NI2753" s="34"/>
      <c r="NJ2753" s="34"/>
      <c r="NK2753" s="34"/>
      <c r="NL2753" s="34"/>
      <c r="NM2753" s="34"/>
      <c r="NN2753" s="34"/>
      <c r="NO2753" s="34"/>
      <c r="NP2753" s="34"/>
      <c r="NQ2753" s="34"/>
      <c r="NR2753" s="34"/>
      <c r="NS2753" s="34"/>
      <c r="NT2753" s="34"/>
      <c r="NU2753" s="34"/>
      <c r="NV2753" s="34"/>
      <c r="NW2753" s="34"/>
      <c r="NX2753" s="34"/>
      <c r="NY2753" s="34"/>
      <c r="NZ2753" s="34"/>
      <c r="OA2753" s="34"/>
      <c r="OB2753" s="34"/>
      <c r="OC2753" s="34"/>
      <c r="OD2753" s="34"/>
      <c r="OE2753" s="34"/>
      <c r="OF2753" s="34"/>
      <c r="OG2753" s="34"/>
      <c r="OH2753" s="34"/>
      <c r="OI2753" s="34"/>
      <c r="OJ2753" s="34"/>
      <c r="OK2753" s="34"/>
      <c r="OL2753" s="34"/>
      <c r="OM2753" s="34"/>
      <c r="ON2753" s="34"/>
      <c r="OO2753" s="34"/>
      <c r="OP2753" s="34"/>
      <c r="OQ2753" s="34"/>
      <c r="OR2753" s="34"/>
      <c r="OS2753" s="34"/>
      <c r="OT2753" s="34"/>
      <c r="OU2753" s="34"/>
      <c r="OV2753" s="34"/>
      <c r="OW2753" s="34"/>
      <c r="OX2753" s="34"/>
      <c r="OY2753" s="34"/>
      <c r="OZ2753" s="34"/>
      <c r="PA2753" s="34"/>
      <c r="PB2753" s="34"/>
      <c r="PC2753" s="34"/>
      <c r="PD2753" s="34"/>
      <c r="PE2753" s="34"/>
      <c r="PF2753" s="34"/>
      <c r="PG2753" s="34"/>
      <c r="PH2753" s="34"/>
      <c r="PI2753" s="34"/>
      <c r="PJ2753" s="34"/>
      <c r="PK2753" s="34"/>
      <c r="PL2753" s="34"/>
      <c r="PM2753" s="34"/>
      <c r="PN2753" s="34"/>
      <c r="PO2753" s="34"/>
      <c r="PP2753" s="34"/>
      <c r="PQ2753" s="34"/>
      <c r="PR2753" s="34"/>
      <c r="PS2753" s="34"/>
      <c r="PT2753" s="34"/>
      <c r="PU2753" s="34"/>
      <c r="PV2753" s="34"/>
      <c r="PW2753" s="34"/>
      <c r="PX2753" s="34"/>
      <c r="PY2753" s="34"/>
      <c r="PZ2753" s="34"/>
      <c r="QA2753" s="34"/>
      <c r="QB2753" s="34"/>
      <c r="QC2753" s="34"/>
      <c r="QD2753" s="34"/>
      <c r="QE2753" s="34"/>
      <c r="QF2753" s="34"/>
      <c r="QG2753" s="34"/>
      <c r="QH2753" s="34"/>
      <c r="QI2753" s="34"/>
      <c r="QJ2753" s="34"/>
      <c r="QK2753" s="34"/>
      <c r="QL2753" s="34"/>
      <c r="QM2753" s="34"/>
      <c r="QN2753" s="34"/>
      <c r="QO2753" s="34"/>
      <c r="QP2753" s="34"/>
      <c r="QQ2753" s="34"/>
      <c r="QR2753" s="34"/>
      <c r="QS2753" s="34"/>
      <c r="QT2753" s="34"/>
      <c r="QU2753" s="34"/>
      <c r="QV2753" s="34"/>
      <c r="QW2753" s="34"/>
      <c r="QX2753" s="34"/>
      <c r="QY2753" s="34"/>
      <c r="QZ2753" s="34"/>
      <c r="RA2753" s="34"/>
      <c r="RB2753" s="34"/>
      <c r="RC2753" s="34"/>
      <c r="RD2753" s="34"/>
      <c r="RE2753" s="34"/>
      <c r="RF2753" s="34"/>
      <c r="RG2753" s="34"/>
      <c r="VT2753" s="1"/>
    </row>
    <row r="2754" spans="14:592" x14ac:dyDescent="0.3">
      <c r="N2754" s="1"/>
      <c r="DT2754" s="34"/>
      <c r="DV2754" s="35"/>
      <c r="EA2754" s="34"/>
      <c r="EI2754" s="35"/>
      <c r="EN2754" s="36"/>
      <c r="EP2754" s="37"/>
      <c r="EU2754" s="36"/>
      <c r="FC2754" s="37"/>
      <c r="FH2754" s="52"/>
      <c r="FJ2754" s="53"/>
      <c r="FO2754" s="52"/>
      <c r="FW2754" s="53"/>
      <c r="KG2754" s="1"/>
      <c r="KV2754" s="1"/>
      <c r="KW2754" s="34"/>
      <c r="KX2754" s="34"/>
      <c r="KY2754" s="34"/>
      <c r="KZ2754" s="34"/>
      <c r="LA2754" s="34"/>
      <c r="LB2754" s="34"/>
      <c r="LC2754" s="34"/>
      <c r="LD2754" s="34"/>
      <c r="LE2754" s="34"/>
      <c r="LF2754" s="34"/>
      <c r="LG2754" s="34"/>
      <c r="LH2754" s="34"/>
      <c r="LI2754" s="34"/>
      <c r="LJ2754" s="34"/>
      <c r="LK2754" s="34"/>
      <c r="LL2754" s="34"/>
      <c r="LM2754" s="34"/>
      <c r="LN2754" s="34"/>
      <c r="LO2754" s="34"/>
      <c r="LP2754" s="34"/>
      <c r="LQ2754" s="34"/>
      <c r="LR2754" s="34"/>
      <c r="LS2754" s="34"/>
      <c r="LT2754" s="34"/>
      <c r="LU2754" s="34"/>
      <c r="LV2754" s="34"/>
      <c r="LW2754" s="34"/>
      <c r="LX2754" s="34"/>
      <c r="LY2754" s="34"/>
      <c r="LZ2754" s="34"/>
      <c r="MA2754" s="34"/>
      <c r="MB2754" s="34"/>
      <c r="MC2754" s="34"/>
      <c r="MD2754" s="34"/>
      <c r="ME2754" s="34"/>
      <c r="MF2754" s="34"/>
      <c r="MG2754" s="34"/>
      <c r="MH2754" s="34"/>
      <c r="MI2754" s="34"/>
      <c r="MJ2754" s="34"/>
      <c r="MK2754" s="34"/>
      <c r="ML2754" s="34"/>
      <c r="MM2754" s="34"/>
      <c r="MN2754" s="34"/>
      <c r="MO2754" s="34"/>
      <c r="MP2754" s="34"/>
      <c r="MQ2754" s="34"/>
      <c r="MR2754" s="34"/>
      <c r="MS2754" s="34"/>
      <c r="MT2754" s="34"/>
      <c r="MU2754" s="34"/>
      <c r="MV2754" s="34"/>
      <c r="MW2754" s="34"/>
      <c r="MX2754" s="34"/>
      <c r="MY2754" s="34"/>
      <c r="MZ2754" s="34"/>
      <c r="NA2754" s="34"/>
      <c r="NB2754" s="34"/>
      <c r="NC2754" s="34"/>
      <c r="ND2754" s="34"/>
      <c r="NE2754" s="34"/>
      <c r="NF2754" s="34"/>
      <c r="NG2754" s="34"/>
      <c r="NH2754" s="34"/>
      <c r="NI2754" s="34"/>
      <c r="NJ2754" s="34"/>
      <c r="NK2754" s="34"/>
      <c r="NL2754" s="34"/>
      <c r="NM2754" s="34"/>
      <c r="NN2754" s="34"/>
      <c r="NO2754" s="34"/>
      <c r="NP2754" s="34"/>
      <c r="NQ2754" s="34"/>
      <c r="NR2754" s="34"/>
      <c r="NS2754" s="34"/>
      <c r="NT2754" s="34"/>
      <c r="NU2754" s="34"/>
      <c r="NV2754" s="34"/>
      <c r="NW2754" s="34"/>
      <c r="NX2754" s="34"/>
      <c r="NY2754" s="34"/>
      <c r="NZ2754" s="34"/>
      <c r="OA2754" s="34"/>
      <c r="OB2754" s="34"/>
      <c r="OC2754" s="34"/>
      <c r="OD2754" s="34"/>
      <c r="OE2754" s="34"/>
      <c r="OF2754" s="34"/>
      <c r="OG2754" s="34"/>
      <c r="OH2754" s="34"/>
      <c r="OI2754" s="34"/>
      <c r="OJ2754" s="34"/>
      <c r="OK2754" s="34"/>
      <c r="OL2754" s="34"/>
      <c r="OM2754" s="34"/>
      <c r="ON2754" s="34"/>
      <c r="OO2754" s="34"/>
      <c r="OP2754" s="34"/>
      <c r="OQ2754" s="34"/>
      <c r="OR2754" s="34"/>
      <c r="OS2754" s="34"/>
      <c r="OT2754" s="34"/>
      <c r="OU2754" s="34"/>
      <c r="OV2754" s="34"/>
      <c r="OW2754" s="34"/>
      <c r="OX2754" s="34"/>
      <c r="OY2754" s="34"/>
      <c r="OZ2754" s="34"/>
      <c r="PA2754" s="34"/>
      <c r="PB2754" s="34"/>
      <c r="PC2754" s="34"/>
      <c r="PD2754" s="34"/>
      <c r="PE2754" s="34"/>
      <c r="PF2754" s="34"/>
      <c r="PG2754" s="34"/>
      <c r="PH2754" s="34"/>
      <c r="PI2754" s="34"/>
      <c r="PJ2754" s="34"/>
      <c r="PK2754" s="34"/>
      <c r="PL2754" s="34"/>
      <c r="PM2754" s="34"/>
      <c r="PN2754" s="34"/>
      <c r="PO2754" s="34"/>
      <c r="PP2754" s="34"/>
      <c r="PQ2754" s="34"/>
      <c r="PR2754" s="34"/>
      <c r="PS2754" s="34"/>
      <c r="PT2754" s="34"/>
      <c r="PU2754" s="34"/>
      <c r="PV2754" s="34"/>
      <c r="PW2754" s="34"/>
      <c r="PX2754" s="34"/>
      <c r="PY2754" s="34"/>
      <c r="PZ2754" s="34"/>
      <c r="QA2754" s="34"/>
      <c r="QB2754" s="34"/>
      <c r="QC2754" s="34"/>
      <c r="QD2754" s="34"/>
      <c r="QE2754" s="34"/>
      <c r="QF2754" s="34"/>
      <c r="QG2754" s="34"/>
      <c r="QH2754" s="34"/>
      <c r="QI2754" s="34"/>
      <c r="QJ2754" s="34"/>
      <c r="QK2754" s="34"/>
      <c r="QL2754" s="34"/>
      <c r="QM2754" s="34"/>
      <c r="QN2754" s="34"/>
      <c r="QO2754" s="34"/>
      <c r="QP2754" s="34"/>
      <c r="QQ2754" s="34"/>
      <c r="QR2754" s="34"/>
      <c r="QS2754" s="34"/>
      <c r="QT2754" s="34"/>
      <c r="QU2754" s="34"/>
      <c r="QV2754" s="34"/>
      <c r="QW2754" s="34"/>
      <c r="QX2754" s="34"/>
      <c r="QY2754" s="34"/>
      <c r="QZ2754" s="34"/>
      <c r="RA2754" s="34"/>
      <c r="RB2754" s="34"/>
      <c r="RC2754" s="34"/>
      <c r="RD2754" s="34"/>
      <c r="RE2754" s="34"/>
      <c r="RF2754" s="34"/>
      <c r="RG2754" s="34"/>
      <c r="VT2754" s="1"/>
    </row>
    <row r="2755" spans="14:592" x14ac:dyDescent="0.3">
      <c r="N2755" s="1"/>
      <c r="DT2755" s="34"/>
      <c r="DV2755" s="35"/>
      <c r="EA2755" s="34"/>
      <c r="EI2755" s="35"/>
      <c r="EN2755" s="36"/>
      <c r="EP2755" s="37"/>
      <c r="EU2755" s="36"/>
      <c r="FC2755" s="37"/>
      <c r="FH2755" s="52"/>
      <c r="FJ2755" s="53"/>
      <c r="FO2755" s="52"/>
      <c r="FW2755" s="53"/>
      <c r="KG2755" s="1"/>
      <c r="KV2755" s="1"/>
      <c r="PI2755" s="34"/>
      <c r="PQ2755" s="35"/>
      <c r="QC2755" s="36"/>
      <c r="QK2755" s="37"/>
      <c r="VT2755" s="1"/>
    </row>
    <row r="2756" spans="14:592" x14ac:dyDescent="0.3">
      <c r="N2756" s="1"/>
      <c r="DT2756" s="34"/>
      <c r="DV2756" s="35"/>
      <c r="EA2756" s="34"/>
      <c r="EI2756" s="35"/>
      <c r="EN2756" s="36"/>
      <c r="EP2756" s="37"/>
      <c r="EU2756" s="36"/>
      <c r="FC2756" s="37"/>
      <c r="FH2756" s="52"/>
      <c r="FJ2756" s="53"/>
      <c r="FO2756" s="52"/>
      <c r="FW2756" s="53"/>
      <c r="KG2756" s="1"/>
      <c r="KV2756" s="1"/>
      <c r="PI2756" s="34"/>
      <c r="PQ2756" s="35"/>
      <c r="QC2756" s="36"/>
      <c r="QK2756" s="37"/>
      <c r="VT2756" s="1"/>
    </row>
    <row r="2757" spans="14:592" x14ac:dyDescent="0.3">
      <c r="N2757" s="1"/>
      <c r="DT2757" s="34"/>
      <c r="DV2757" s="35"/>
      <c r="EA2757" s="34"/>
      <c r="EI2757" s="35"/>
      <c r="EN2757" s="36"/>
      <c r="EP2757" s="37"/>
      <c r="EU2757" s="36"/>
      <c r="FC2757" s="37"/>
      <c r="FH2757" s="52"/>
      <c r="FJ2757" s="53"/>
      <c r="FO2757" s="52"/>
      <c r="FW2757" s="53"/>
      <c r="KG2757" s="1"/>
      <c r="KV2757" s="1"/>
      <c r="PI2757" s="34"/>
      <c r="PQ2757" s="35"/>
      <c r="QC2757" s="36"/>
      <c r="QK2757" s="37"/>
      <c r="VT2757" s="1"/>
    </row>
    <row r="2758" spans="14:592" x14ac:dyDescent="0.3">
      <c r="N2758" s="1"/>
      <c r="DT2758" s="34"/>
      <c r="DV2758" s="35"/>
      <c r="DW2758" s="35"/>
      <c r="DX2758" s="35"/>
      <c r="DY2758" s="35"/>
      <c r="DZ2758" s="35"/>
      <c r="EA2758" s="34"/>
      <c r="EB2758" s="35"/>
      <c r="EC2758" s="35"/>
      <c r="ED2758" s="35"/>
      <c r="EE2758" s="35"/>
      <c r="EF2758" s="35"/>
      <c r="EG2758" s="35"/>
      <c r="EH2758" s="35"/>
      <c r="EI2758" s="35"/>
      <c r="EN2758" s="36"/>
      <c r="EP2758" s="37"/>
      <c r="EQ2758" s="37"/>
      <c r="ER2758" s="37"/>
      <c r="ES2758" s="37"/>
      <c r="ET2758" s="37"/>
      <c r="EU2758" s="36"/>
      <c r="EV2758" s="37"/>
      <c r="EW2758" s="37"/>
      <c r="EX2758" s="37"/>
      <c r="EY2758" s="37"/>
      <c r="EZ2758" s="37"/>
      <c r="FA2758" s="37"/>
      <c r="FB2758" s="37"/>
      <c r="FC2758" s="37"/>
      <c r="FH2758" s="52"/>
      <c r="FJ2758" s="53"/>
      <c r="FK2758" s="53"/>
      <c r="FL2758" s="53"/>
      <c r="FM2758" s="53"/>
      <c r="FN2758" s="53"/>
      <c r="FO2758" s="52"/>
      <c r="FP2758" s="53"/>
      <c r="FQ2758" s="53"/>
      <c r="FR2758" s="53"/>
      <c r="FS2758" s="53"/>
      <c r="FT2758" s="53"/>
      <c r="FU2758" s="53"/>
      <c r="FV2758" s="53"/>
      <c r="FW2758" s="53"/>
      <c r="KG2758" s="1"/>
      <c r="KV2758" s="1"/>
      <c r="PI2758" s="34"/>
      <c r="PQ2758" s="35"/>
      <c r="QC2758" s="36"/>
      <c r="QK2758" s="37"/>
      <c r="VT2758" s="1"/>
    </row>
    <row r="2759" spans="14:592" x14ac:dyDescent="0.3">
      <c r="N2759" s="1"/>
      <c r="DT2759" s="34"/>
      <c r="EA2759" s="34"/>
      <c r="EI2759" s="35"/>
      <c r="EN2759" s="36"/>
      <c r="EU2759" s="36"/>
      <c r="FC2759" s="37"/>
      <c r="FH2759" s="52"/>
      <c r="FO2759" s="52"/>
      <c r="FW2759" s="53"/>
      <c r="KG2759" s="1"/>
      <c r="KV2759" s="1"/>
      <c r="PI2759" s="34"/>
      <c r="PQ2759" s="35"/>
      <c r="QC2759" s="36"/>
      <c r="QK2759" s="37"/>
      <c r="VT2759" s="1"/>
    </row>
    <row r="2760" spans="14:592" x14ac:dyDescent="0.3">
      <c r="N2760" s="1"/>
      <c r="DT2760" s="34"/>
      <c r="EA2760" s="34"/>
      <c r="EI2760" s="35"/>
      <c r="EN2760" s="36"/>
      <c r="EU2760" s="36"/>
      <c r="FC2760" s="37"/>
      <c r="FH2760" s="52"/>
      <c r="FO2760" s="52"/>
      <c r="FW2760" s="53"/>
      <c r="KG2760" s="1"/>
      <c r="KV2760" s="1"/>
      <c r="PI2760" s="34"/>
      <c r="PQ2760" s="35"/>
      <c r="QC2760" s="36"/>
      <c r="QK2760" s="37"/>
      <c r="VT2760" s="1"/>
    </row>
    <row r="2761" spans="14:592" x14ac:dyDescent="0.3">
      <c r="N2761" s="1"/>
      <c r="DT2761" s="34"/>
      <c r="EA2761" s="34"/>
      <c r="EI2761" s="35"/>
      <c r="EN2761" s="36"/>
      <c r="EU2761" s="36"/>
      <c r="FC2761" s="37"/>
      <c r="FH2761" s="52"/>
      <c r="FO2761" s="52"/>
      <c r="FW2761" s="53"/>
      <c r="KG2761" s="1"/>
      <c r="KV2761" s="1"/>
      <c r="PI2761" s="34"/>
      <c r="PQ2761" s="35"/>
      <c r="QC2761" s="36"/>
      <c r="QK2761" s="37"/>
      <c r="VT2761" s="1"/>
    </row>
    <row r="2762" spans="14:592" ht="15" thickBot="1" x14ac:dyDescent="0.35">
      <c r="N2762" s="1"/>
      <c r="DT2762" s="34"/>
      <c r="DU2762" s="34"/>
      <c r="DV2762" s="34"/>
      <c r="DW2762" s="34"/>
      <c r="DX2762" s="34"/>
      <c r="DY2762" s="34"/>
      <c r="DZ2762" s="34"/>
      <c r="EA2762" s="34"/>
      <c r="EI2762" s="35" t="s">
        <v>76</v>
      </c>
      <c r="EN2762" s="36"/>
      <c r="EO2762" s="36"/>
      <c r="EP2762" s="36"/>
      <c r="EQ2762" s="36"/>
      <c r="ER2762" s="36"/>
      <c r="ES2762" s="36"/>
      <c r="ET2762" s="36"/>
      <c r="EU2762" s="36"/>
      <c r="FC2762" s="37" t="s">
        <v>76</v>
      </c>
      <c r="FH2762" s="52"/>
      <c r="FI2762" s="52"/>
      <c r="FJ2762" s="52"/>
      <c r="FK2762" s="52"/>
      <c r="FL2762" s="52"/>
      <c r="FM2762" s="52"/>
      <c r="FN2762" s="52"/>
      <c r="FO2762" s="52"/>
      <c r="FW2762" s="53" t="s">
        <v>76</v>
      </c>
      <c r="KG2762" s="1"/>
      <c r="KV2762" s="1"/>
      <c r="PI2762" s="34"/>
      <c r="PQ2762" s="35" t="s">
        <v>76</v>
      </c>
      <c r="QC2762" s="36"/>
      <c r="QK2762" s="37" t="s">
        <v>76</v>
      </c>
      <c r="VT2762" s="1"/>
    </row>
    <row r="2763" spans="14:592" x14ac:dyDescent="0.3">
      <c r="N2763" s="1"/>
      <c r="EA2763" s="34"/>
      <c r="EI2763" s="45">
        <f t="array" ref="EI2763:EI2765">EF2747:EF2749+EA2690:EA2692</f>
        <v>-7.5498015345221267E-4</v>
      </c>
      <c r="EU2763" s="36"/>
      <c r="FC2763" s="48">
        <f t="array" ref="FC2763:FC2765">EZ2747:EZ2749+EU2690:EU2692</f>
        <v>-3.9240501606078678E-4</v>
      </c>
      <c r="FO2763" s="52"/>
      <c r="FW2763" s="83">
        <f t="array" ref="FW2763:FW2765">FT2747:FT2749+FO2690:FO2692</f>
        <v>-5.2774071504762773E-4</v>
      </c>
      <c r="KG2763" s="1"/>
      <c r="KV2763" s="1"/>
      <c r="PI2763" s="34"/>
      <c r="PQ2763" s="45">
        <f t="array" ref="PQ2763:PQ2765">RI2671:RI2673+LW2671:LW2673+PI2373:PI2375</f>
        <v>-6.9601070102821524E-5</v>
      </c>
      <c r="QC2763" s="36"/>
      <c r="QK2763" s="48">
        <f t="array" ref="QK2763:QK2765">SS2671:SS2673+NG2671:NG2673+QC2373:QC2375</f>
        <v>1.390917806589758E-6</v>
      </c>
      <c r="VT2763" s="1"/>
    </row>
    <row r="2764" spans="14:592" x14ac:dyDescent="0.3">
      <c r="N2764" s="1"/>
      <c r="EA2764" s="34"/>
      <c r="EI2764" s="46">
        <v>1.2455848573950737E-3</v>
      </c>
      <c r="EU2764" s="36"/>
      <c r="FC2764" s="49">
        <v>6.8522734157059468E-4</v>
      </c>
      <c r="FO2764" s="52"/>
      <c r="FW2764" s="84">
        <v>9.0010717736003555E-4</v>
      </c>
      <c r="KG2764" s="1"/>
      <c r="KV2764" s="1"/>
      <c r="PI2764" s="34"/>
      <c r="PQ2764" s="46">
        <v>1.2529019456839524E-4</v>
      </c>
      <c r="QC2764" s="36"/>
      <c r="QK2764" s="49">
        <v>-2.0019886324416969E-5</v>
      </c>
      <c r="VT2764" s="1"/>
    </row>
    <row r="2765" spans="14:592" ht="15" thickBot="1" x14ac:dyDescent="0.35">
      <c r="N2765" s="1"/>
      <c r="EA2765" s="34"/>
      <c r="EI2765" s="47">
        <v>-8.0652582434617671E-4</v>
      </c>
      <c r="EU2765" s="36"/>
      <c r="FC2765" s="50">
        <v>-4.6287031598411289E-4</v>
      </c>
      <c r="FO2765" s="52"/>
      <c r="FW2765" s="85">
        <v>-5.9774735015036512E-4</v>
      </c>
      <c r="KG2765" s="1"/>
      <c r="KV2765" s="1"/>
      <c r="PI2765" s="34"/>
      <c r="PQ2765" s="47">
        <v>-5.5687119483277761E-5</v>
      </c>
      <c r="QC2765" s="36"/>
      <c r="QK2765" s="50">
        <v>1.8628330137715951E-5</v>
      </c>
      <c r="VT2765" s="1"/>
    </row>
    <row r="2766" spans="14:592" x14ac:dyDescent="0.3">
      <c r="N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  <c r="DN2766" s="1"/>
      <c r="DO2766" s="1"/>
      <c r="DP2766" s="1"/>
      <c r="DQ2766" s="1"/>
      <c r="DR2766" s="1"/>
      <c r="DS2766" s="1"/>
      <c r="DT2766" s="1"/>
      <c r="DU2766" s="1"/>
      <c r="DV2766" s="1"/>
      <c r="DW2766" s="1"/>
      <c r="DX2766" s="1"/>
      <c r="DY2766" s="1"/>
      <c r="DZ2766" s="1"/>
      <c r="EA2766" s="2"/>
      <c r="EB2766" s="1"/>
      <c r="EC2766" s="1"/>
      <c r="ED2766" s="1"/>
      <c r="EE2766" s="1"/>
      <c r="EF2766" s="1"/>
      <c r="EG2766" s="1"/>
      <c r="EH2766" s="1"/>
      <c r="EI2766" s="7"/>
      <c r="EJ2766" s="1"/>
      <c r="EK2766" s="1"/>
      <c r="EL2766" s="1"/>
      <c r="EM2766" s="1"/>
      <c r="EN2766" s="1"/>
      <c r="EO2766" s="1"/>
      <c r="EP2766" s="1"/>
      <c r="EQ2766" s="1"/>
      <c r="ER2766" s="1"/>
      <c r="ES2766" s="1"/>
      <c r="ET2766" s="1"/>
      <c r="EU2766" s="2"/>
      <c r="EV2766" s="1"/>
      <c r="EW2766" s="1"/>
      <c r="EX2766" s="1"/>
      <c r="EY2766" s="1"/>
      <c r="EZ2766" s="1"/>
      <c r="FA2766" s="1"/>
      <c r="FB2766" s="1"/>
      <c r="FC2766" s="7"/>
      <c r="FD2766" s="1"/>
      <c r="FE2766" s="1"/>
      <c r="FF2766" s="1"/>
      <c r="FG2766" s="1"/>
      <c r="FH2766" s="1"/>
      <c r="FI2766" s="1"/>
      <c r="FJ2766" s="1"/>
      <c r="FK2766" s="1"/>
      <c r="FL2766" s="1"/>
      <c r="FM2766" s="1"/>
      <c r="FN2766" s="1"/>
      <c r="FO2766" s="2"/>
      <c r="FP2766" s="1"/>
      <c r="FQ2766" s="1"/>
      <c r="FR2766" s="1"/>
      <c r="FS2766" s="1"/>
      <c r="FT2766" s="1"/>
      <c r="FU2766" s="1"/>
      <c r="FV2766" s="1"/>
      <c r="FW2766" s="7"/>
      <c r="FX2766" s="1"/>
      <c r="FY2766" s="1"/>
      <c r="FZ2766" s="1"/>
      <c r="GA2766" s="1"/>
      <c r="GB2766" s="1"/>
      <c r="GC2766" s="1"/>
      <c r="GD2766" s="1"/>
      <c r="GE2766" s="1"/>
      <c r="GF2766" s="1"/>
      <c r="GG2766" s="1"/>
      <c r="GH2766" s="1"/>
      <c r="GI2766" s="1"/>
      <c r="GJ2766" s="1"/>
      <c r="GK2766" s="1"/>
      <c r="GL2766" s="1"/>
      <c r="GM2766" s="1"/>
      <c r="GN2766" s="1"/>
      <c r="GO2766" s="1"/>
      <c r="GP2766" s="1"/>
      <c r="GQ2766" s="1"/>
      <c r="GR2766" s="1"/>
      <c r="GS2766" s="1"/>
      <c r="GT2766" s="1"/>
      <c r="GU2766" s="1"/>
      <c r="GV2766" s="1"/>
      <c r="GW2766" s="1"/>
      <c r="GX2766" s="1"/>
      <c r="GY2766" s="1"/>
      <c r="GZ2766" s="1"/>
      <c r="HA2766" s="1"/>
      <c r="HB2766" s="1"/>
      <c r="HC2766" s="1"/>
      <c r="HD2766" s="1"/>
      <c r="HE2766" s="1"/>
      <c r="HF2766" s="1"/>
      <c r="HG2766" s="1"/>
      <c r="HH2766" s="1"/>
      <c r="HI2766" s="1"/>
      <c r="HJ2766" s="1"/>
      <c r="HK2766" s="1"/>
      <c r="HL2766" s="1"/>
      <c r="HM2766" s="1"/>
      <c r="HN2766" s="1"/>
      <c r="HO2766" s="1"/>
      <c r="HP2766" s="1"/>
      <c r="HQ2766" s="1"/>
      <c r="HR2766" s="1"/>
      <c r="HS2766" s="1"/>
      <c r="HT2766" s="1"/>
      <c r="HU2766" s="1"/>
      <c r="HV2766" s="1"/>
      <c r="HW2766" s="1"/>
      <c r="HX2766" s="1"/>
      <c r="HY2766" s="1"/>
      <c r="HZ2766" s="1"/>
      <c r="IA2766" s="1"/>
      <c r="IB2766" s="1"/>
      <c r="IC2766" s="1"/>
      <c r="ID2766" s="1"/>
      <c r="IE2766" s="1"/>
      <c r="IF2766" s="1"/>
      <c r="IG2766" s="1"/>
      <c r="IH2766" s="1"/>
      <c r="II2766" s="1"/>
      <c r="IJ2766" s="1"/>
      <c r="IK2766" s="1"/>
      <c r="IL2766" s="1"/>
      <c r="IM2766" s="1"/>
      <c r="IN2766" s="1"/>
      <c r="IO2766" s="1"/>
      <c r="IP2766" s="1"/>
      <c r="IQ2766" s="1"/>
      <c r="IR2766" s="1"/>
      <c r="IS2766" s="1"/>
      <c r="IT2766" s="1"/>
      <c r="IU2766" s="1"/>
      <c r="IV2766" s="1"/>
      <c r="IW2766" s="1"/>
      <c r="IX2766" s="1"/>
      <c r="IY2766" s="1"/>
      <c r="IZ2766" s="1"/>
      <c r="JA2766" s="1"/>
      <c r="JB2766" s="1"/>
      <c r="JC2766" s="1"/>
      <c r="JD2766" s="1"/>
      <c r="JE2766" s="1"/>
      <c r="JF2766" s="1"/>
      <c r="JG2766" s="1"/>
      <c r="JH2766" s="1"/>
      <c r="JI2766" s="1"/>
      <c r="JJ2766" s="1"/>
      <c r="JK2766" s="1"/>
      <c r="JL2766" s="1"/>
      <c r="JM2766" s="1"/>
      <c r="JN2766" s="1"/>
      <c r="JO2766" s="1"/>
      <c r="JP2766" s="1"/>
      <c r="JQ2766" s="1"/>
      <c r="JR2766" s="1"/>
      <c r="JS2766" s="1"/>
      <c r="JT2766" s="1"/>
      <c r="JU2766" s="1"/>
      <c r="JV2766" s="1"/>
      <c r="JW2766" s="1"/>
      <c r="JX2766" s="1"/>
      <c r="KG2766" s="1"/>
      <c r="KV2766" s="1"/>
      <c r="LQ2766" s="1"/>
      <c r="LR2766" s="1"/>
      <c r="LS2766" s="1"/>
      <c r="LT2766" s="1"/>
      <c r="LU2766" s="1"/>
      <c r="LV2766" s="1"/>
      <c r="LW2766" s="1"/>
      <c r="LX2766" s="1"/>
      <c r="LY2766" s="1"/>
      <c r="LZ2766" s="1"/>
      <c r="MA2766" s="1"/>
      <c r="MB2766" s="1"/>
      <c r="MC2766" s="1"/>
      <c r="MD2766" s="1"/>
      <c r="ME2766" s="1"/>
      <c r="MF2766" s="1"/>
      <c r="MG2766" s="1"/>
      <c r="MH2766" s="1"/>
      <c r="MI2766" s="1"/>
      <c r="MJ2766" s="1"/>
      <c r="MK2766" s="1"/>
      <c r="ML2766" s="1"/>
      <c r="MM2766" s="1"/>
      <c r="MN2766" s="1"/>
      <c r="MO2766" s="1"/>
      <c r="MP2766" s="1"/>
      <c r="MQ2766" s="1"/>
      <c r="MR2766" s="1"/>
      <c r="MS2766" s="1"/>
      <c r="MT2766" s="1"/>
      <c r="MU2766" s="1"/>
      <c r="MV2766" s="1"/>
      <c r="MW2766" s="1"/>
      <c r="MX2766" s="1"/>
      <c r="MY2766" s="1"/>
      <c r="MZ2766" s="1"/>
      <c r="NA2766" s="1"/>
      <c r="NB2766" s="1"/>
      <c r="NC2766" s="1"/>
      <c r="ND2766" s="1"/>
      <c r="NE2766" s="1"/>
      <c r="NF2766" s="1"/>
      <c r="NG2766" s="1"/>
      <c r="NH2766" s="1"/>
      <c r="NI2766" s="1"/>
      <c r="NJ2766" s="1"/>
      <c r="NK2766" s="1"/>
      <c r="NL2766" s="1"/>
      <c r="NM2766" s="1"/>
      <c r="NN2766" s="1"/>
      <c r="NO2766" s="1"/>
      <c r="NP2766" s="1"/>
      <c r="NQ2766" s="1"/>
      <c r="NR2766" s="1"/>
      <c r="NS2766" s="1"/>
      <c r="NT2766" s="1"/>
      <c r="NU2766" s="1"/>
      <c r="NV2766" s="1"/>
      <c r="NW2766" s="1"/>
      <c r="NX2766" s="1"/>
      <c r="NY2766" s="1"/>
      <c r="NZ2766" s="1"/>
      <c r="OA2766" s="1"/>
      <c r="OB2766" s="1"/>
      <c r="OC2766" s="1"/>
      <c r="OD2766" s="1"/>
      <c r="OE2766" s="1"/>
      <c r="OF2766" s="1"/>
      <c r="OG2766" s="1"/>
      <c r="OH2766" s="1"/>
      <c r="OI2766" s="1"/>
      <c r="OJ2766" s="1"/>
      <c r="OK2766" s="1"/>
      <c r="OL2766" s="1"/>
      <c r="OM2766" s="1"/>
      <c r="ON2766" s="1"/>
      <c r="OO2766" s="1"/>
      <c r="OP2766" s="1"/>
      <c r="OQ2766" s="1"/>
      <c r="OR2766" s="1"/>
      <c r="OS2766" s="1"/>
      <c r="OT2766" s="1"/>
      <c r="OU2766" s="1"/>
      <c r="OV2766" s="1"/>
      <c r="OW2766" s="1"/>
      <c r="OX2766" s="1"/>
      <c r="OY2766" s="1"/>
      <c r="OZ2766" s="1"/>
      <c r="PA2766" s="1"/>
      <c r="PB2766" s="1"/>
      <c r="PC2766" s="1"/>
      <c r="PD2766" s="1"/>
      <c r="PE2766" s="1"/>
      <c r="PF2766" s="1"/>
      <c r="PG2766" s="1"/>
      <c r="PH2766" s="1"/>
      <c r="PI2766" s="2"/>
      <c r="PJ2766" s="1"/>
      <c r="PK2766" s="1"/>
      <c r="PL2766" s="1"/>
      <c r="PM2766" s="1"/>
      <c r="PN2766" s="1"/>
      <c r="PO2766" s="1"/>
      <c r="PP2766" s="1"/>
      <c r="PQ2766" s="7"/>
      <c r="PR2766" s="1"/>
      <c r="PS2766" s="1"/>
      <c r="PT2766" s="1"/>
      <c r="PU2766" s="1"/>
      <c r="PV2766" s="1"/>
      <c r="PW2766" s="1"/>
      <c r="PX2766" s="1"/>
      <c r="PY2766" s="1"/>
      <c r="PZ2766" s="1"/>
      <c r="QA2766" s="1"/>
      <c r="QB2766" s="1"/>
      <c r="QC2766" s="2"/>
      <c r="QD2766" s="1"/>
      <c r="QE2766" s="1"/>
      <c r="QF2766" s="1"/>
      <c r="QG2766" s="1"/>
      <c r="QH2766" s="1"/>
      <c r="QI2766" s="1"/>
      <c r="QJ2766" s="1"/>
      <c r="QK2766" s="7"/>
      <c r="QL2766" s="1"/>
      <c r="QM2766" s="1"/>
      <c r="QN2766" s="1"/>
      <c r="QO2766" s="1"/>
      <c r="QP2766" s="1"/>
      <c r="QQ2766" s="1"/>
      <c r="QR2766" s="1"/>
      <c r="QS2766" s="1"/>
      <c r="QT2766" s="1"/>
      <c r="QU2766" s="1"/>
      <c r="QV2766" s="1"/>
      <c r="QW2766" s="1"/>
      <c r="QX2766" s="1"/>
      <c r="QY2766" s="1"/>
      <c r="QZ2766" s="1"/>
      <c r="RA2766" s="1"/>
      <c r="RB2766" s="1"/>
      <c r="RC2766" s="1"/>
      <c r="RD2766" s="1"/>
      <c r="RE2766" s="1"/>
      <c r="RF2766" s="1"/>
      <c r="RG2766" s="1"/>
      <c r="RH2766" s="1"/>
      <c r="RI2766" s="1"/>
      <c r="RJ2766" s="1"/>
      <c r="RK2766" s="1"/>
      <c r="RL2766" s="1"/>
      <c r="RM2766" s="1"/>
      <c r="RN2766" s="1"/>
      <c r="RO2766" s="1"/>
      <c r="RP2766" s="1"/>
      <c r="RQ2766" s="1"/>
      <c r="RR2766" s="1"/>
      <c r="RS2766" s="1"/>
      <c r="RT2766" s="1"/>
      <c r="RU2766" s="1"/>
      <c r="RV2766" s="1"/>
      <c r="RW2766" s="1"/>
      <c r="RX2766" s="1"/>
      <c r="RY2766" s="1"/>
      <c r="RZ2766" s="1"/>
      <c r="SA2766" s="1"/>
      <c r="SB2766" s="1"/>
      <c r="SC2766" s="1"/>
      <c r="SD2766" s="1"/>
      <c r="SE2766" s="1"/>
      <c r="SF2766" s="1"/>
      <c r="SG2766" s="1"/>
      <c r="SH2766" s="1"/>
      <c r="SI2766" s="1"/>
      <c r="SJ2766" s="1"/>
      <c r="SK2766" s="1"/>
      <c r="SL2766" s="1"/>
      <c r="SM2766" s="1"/>
      <c r="SN2766" s="1"/>
      <c r="SO2766" s="1"/>
      <c r="SP2766" s="1"/>
      <c r="SQ2766" s="1"/>
      <c r="SR2766" s="1"/>
      <c r="SS2766" s="1"/>
      <c r="ST2766" s="1"/>
      <c r="SU2766" s="1"/>
      <c r="SV2766" s="1"/>
      <c r="SW2766" s="1"/>
      <c r="SX2766" s="1"/>
      <c r="SY2766" s="1"/>
      <c r="SZ2766" s="1"/>
      <c r="TA2766" s="1"/>
      <c r="TB2766" s="1"/>
      <c r="TC2766" s="1"/>
      <c r="TD2766" s="1"/>
      <c r="TE2766" s="1"/>
      <c r="TF2766" s="1"/>
      <c r="TG2766" s="1"/>
      <c r="TH2766" s="1"/>
      <c r="TI2766" s="1"/>
      <c r="TJ2766" s="1"/>
      <c r="TK2766" s="1"/>
      <c r="TL2766" s="1"/>
      <c r="TM2766" s="1"/>
      <c r="TN2766" s="1"/>
      <c r="TO2766" s="1"/>
      <c r="TP2766" s="1"/>
      <c r="TQ2766" s="1"/>
      <c r="TR2766" s="1"/>
      <c r="TS2766" s="1"/>
      <c r="TT2766" s="1"/>
      <c r="TU2766" s="1"/>
      <c r="TV2766" s="1"/>
      <c r="VT2766" s="1"/>
    </row>
    <row r="2767" spans="14:592" ht="15" thickBot="1" x14ac:dyDescent="0.35">
      <c r="N2767" s="1"/>
      <c r="AI2767" s="1"/>
      <c r="AJ2767" s="125" t="s">
        <v>17</v>
      </c>
      <c r="AK2767" s="125"/>
      <c r="AL2767" s="125"/>
      <c r="AM2767" s="125"/>
      <c r="AN2767" s="125"/>
      <c r="AO2767" s="125"/>
      <c r="AP2767" s="125"/>
      <c r="AQ2767" s="125"/>
      <c r="AR2767" s="125"/>
      <c r="AS2767" s="125"/>
      <c r="AT2767" s="125"/>
      <c r="AU2767" s="125"/>
      <c r="AV2767" s="125"/>
      <c r="AW2767" s="125"/>
      <c r="AX2767" s="125"/>
      <c r="AY2767" s="1"/>
      <c r="DX2767" s="1"/>
      <c r="EA2767" s="2" t="s">
        <v>18</v>
      </c>
      <c r="EI2767" s="7" t="s">
        <v>19</v>
      </c>
      <c r="EL2767" s="1"/>
      <c r="ER2767" s="1"/>
      <c r="EU2767" s="2" t="s">
        <v>20</v>
      </c>
      <c r="FC2767" s="7" t="s">
        <v>21</v>
      </c>
      <c r="FF2767" s="1"/>
      <c r="FL2767" s="1"/>
      <c r="FO2767" s="2" t="s">
        <v>200</v>
      </c>
      <c r="FW2767" s="7" t="s">
        <v>201</v>
      </c>
      <c r="FZ2767" s="1"/>
      <c r="GA2767" s="11"/>
      <c r="GB2767" s="1"/>
      <c r="JX2767" s="1"/>
      <c r="KG2767" s="1"/>
      <c r="KV2767" s="1"/>
      <c r="LQ2767" s="1"/>
      <c r="LR2767" s="125" t="s">
        <v>17</v>
      </c>
      <c r="LS2767" s="125"/>
      <c r="LT2767" s="125"/>
      <c r="LU2767" s="125"/>
      <c r="LV2767" s="125"/>
      <c r="LW2767" s="125"/>
      <c r="LX2767" s="125"/>
      <c r="LY2767" s="125"/>
      <c r="LZ2767" s="125"/>
      <c r="MA2767" s="125"/>
      <c r="MB2767" s="125"/>
      <c r="MC2767" s="125"/>
      <c r="MD2767" s="125"/>
      <c r="ME2767" s="125"/>
      <c r="MF2767" s="125"/>
      <c r="MG2767" s="1"/>
      <c r="PF2767" s="1"/>
      <c r="PI2767" s="2" t="s">
        <v>18</v>
      </c>
      <c r="PQ2767" s="7" t="s">
        <v>19</v>
      </c>
      <c r="PT2767" s="1"/>
      <c r="PZ2767" s="1"/>
      <c r="QC2767" s="2" t="s">
        <v>20</v>
      </c>
      <c r="QK2767" s="7" t="s">
        <v>21</v>
      </c>
      <c r="QN2767" s="1"/>
      <c r="QO2767" s="11"/>
      <c r="QP2767" s="1"/>
      <c r="TV2767" s="1"/>
      <c r="VT2767" s="1"/>
    </row>
    <row r="2768" spans="14:592" x14ac:dyDescent="0.3">
      <c r="N2768" s="1"/>
      <c r="AI2768" s="1"/>
      <c r="AJ2768" s="125"/>
      <c r="AK2768" s="125"/>
      <c r="AL2768" s="125"/>
      <c r="AM2768" s="125"/>
      <c r="AN2768" s="125"/>
      <c r="AO2768" s="125"/>
      <c r="AP2768" s="125"/>
      <c r="AQ2768" s="125"/>
      <c r="AR2768" s="125"/>
      <c r="AS2768" s="125"/>
      <c r="AT2768" s="125"/>
      <c r="AU2768" s="125"/>
      <c r="AV2768" s="125"/>
      <c r="AW2768" s="125"/>
      <c r="AX2768" s="125"/>
      <c r="AY2768" s="1"/>
      <c r="DX2768" s="1"/>
      <c r="EA2768" s="4">
        <f t="array" ref="EA2768:EA2770">DY2770+EA2775:EA2777</f>
        <v>0.79147467156223161</v>
      </c>
      <c r="EI2768" s="8">
        <f t="array" ref="EI2768:EI2770">EI2763:EI2765</f>
        <v>-7.5498015345221267E-4</v>
      </c>
      <c r="EL2768" s="1"/>
      <c r="ER2768" s="1"/>
      <c r="EU2768" s="4">
        <f t="array" ref="EU2768:EU2770">ES2770+EU2775:EU2777</f>
        <v>0.78075852821856817</v>
      </c>
      <c r="FC2768" s="8">
        <f t="array" ref="FC2768:FC2770">FC2763:FC2765</f>
        <v>-3.9240501606078678E-4</v>
      </c>
      <c r="FF2768" s="1"/>
      <c r="FL2768" s="1"/>
      <c r="FO2768" s="4">
        <f t="array" ref="FO2768:FO2770">FM2770+FO2775:FO2777</f>
        <v>0.78492042059189249</v>
      </c>
      <c r="FW2768" s="8">
        <f t="array" ref="FW2768:FW2770">FW2763:FW2765</f>
        <v>-5.2774071504762773E-4</v>
      </c>
      <c r="FZ2768" s="1"/>
      <c r="GA2768" s="11"/>
      <c r="GB2768" s="1"/>
      <c r="JX2768" s="1"/>
      <c r="KG2768" s="1"/>
      <c r="KV2768" s="1"/>
      <c r="LQ2768" s="1"/>
      <c r="LR2768" s="125"/>
      <c r="LS2768" s="125"/>
      <c r="LT2768" s="125"/>
      <c r="LU2768" s="125"/>
      <c r="LV2768" s="125"/>
      <c r="LW2768" s="125"/>
      <c r="LX2768" s="125"/>
      <c r="LY2768" s="125"/>
      <c r="LZ2768" s="125"/>
      <c r="MA2768" s="125"/>
      <c r="MB2768" s="125"/>
      <c r="MC2768" s="125"/>
      <c r="MD2768" s="125"/>
      <c r="ME2768" s="125"/>
      <c r="MF2768" s="125"/>
      <c r="MG2768" s="1"/>
      <c r="PF2768" s="1"/>
      <c r="PI2768" s="4">
        <f t="array" ref="PI2768:PI2770">PG2770+PI2775:PI2777</f>
        <v>-2.19679971479807</v>
      </c>
      <c r="PQ2768" s="8">
        <f t="array" ref="PQ2768:PQ2770">PQ2763:PQ2765</f>
        <v>-6.9601070102821524E-5</v>
      </c>
      <c r="PT2768" s="1"/>
      <c r="PZ2768" s="1"/>
      <c r="QC2768" s="4">
        <f t="array" ref="QC2768:QC2770">QA2770+QC2775:QC2777</f>
        <v>-1.3606725290943102</v>
      </c>
      <c r="QK2768" s="8">
        <f t="array" ref="QK2768:QK2770">QK2763:QK2765</f>
        <v>1.390917806589758E-6</v>
      </c>
      <c r="QN2768" s="1"/>
      <c r="QO2768" s="11"/>
      <c r="QP2768" s="1"/>
      <c r="TV2768" s="1"/>
      <c r="VT2768" s="1"/>
    </row>
    <row r="2769" spans="14:592" ht="15" thickBot="1" x14ac:dyDescent="0.35">
      <c r="N2769" s="1"/>
      <c r="AI2769" s="1"/>
      <c r="AJ2769" s="125"/>
      <c r="AK2769" s="125"/>
      <c r="AL2769" s="125"/>
      <c r="AM2769" s="125"/>
      <c r="AN2769" s="125"/>
      <c r="AO2769" s="125"/>
      <c r="AP2769" s="125"/>
      <c r="AQ2769" s="125"/>
      <c r="AR2769" s="125"/>
      <c r="AS2769" s="125"/>
      <c r="AT2769" s="125"/>
      <c r="AU2769" s="125"/>
      <c r="AV2769" s="125"/>
      <c r="AW2769" s="125"/>
      <c r="AX2769" s="125"/>
      <c r="AY2769" s="1"/>
      <c r="DX2769" s="1"/>
      <c r="DY2769" s="38" t="s">
        <v>22</v>
      </c>
      <c r="DZ2769" s="2"/>
      <c r="EA2769" s="5">
        <v>0.84083547326231722</v>
      </c>
      <c r="EI2769" s="9">
        <v>1.2455848573950737E-3</v>
      </c>
      <c r="EJ2769" s="7"/>
      <c r="EK2769" s="7" t="s">
        <v>23</v>
      </c>
      <c r="EL2769" s="1"/>
      <c r="ER2769" s="1"/>
      <c r="ES2769" s="38" t="s">
        <v>22</v>
      </c>
      <c r="ET2769" s="2"/>
      <c r="EU2769" s="5">
        <v>0.85631654058724405</v>
      </c>
      <c r="FC2769" s="9">
        <v>6.8522734157059468E-4</v>
      </c>
      <c r="FD2769" s="7"/>
      <c r="FE2769" s="7" t="s">
        <v>23</v>
      </c>
      <c r="FF2769" s="1"/>
      <c r="FL2769" s="1"/>
      <c r="FM2769" s="38" t="s">
        <v>22</v>
      </c>
      <c r="FN2769" s="2"/>
      <c r="FO2769" s="5">
        <v>0.8499806725716299</v>
      </c>
      <c r="FW2769" s="9">
        <v>9.0010717736003555E-4</v>
      </c>
      <c r="FX2769" s="7"/>
      <c r="FY2769" s="7" t="s">
        <v>23</v>
      </c>
      <c r="FZ2769" s="1"/>
      <c r="GA2769" s="11" t="s">
        <v>24</v>
      </c>
      <c r="GB2769" s="1"/>
      <c r="JX2769" s="1"/>
      <c r="KG2769" s="1"/>
      <c r="KV2769" s="1"/>
      <c r="LQ2769" s="1"/>
      <c r="LR2769" s="125"/>
      <c r="LS2769" s="125"/>
      <c r="LT2769" s="125"/>
      <c r="LU2769" s="125"/>
      <c r="LV2769" s="125"/>
      <c r="LW2769" s="125"/>
      <c r="LX2769" s="125"/>
      <c r="LY2769" s="125"/>
      <c r="LZ2769" s="125"/>
      <c r="MA2769" s="125"/>
      <c r="MB2769" s="125"/>
      <c r="MC2769" s="125"/>
      <c r="MD2769" s="125"/>
      <c r="ME2769" s="125"/>
      <c r="MF2769" s="125"/>
      <c r="MG2769" s="1"/>
      <c r="PF2769" s="1"/>
      <c r="PG2769" s="38" t="s">
        <v>22</v>
      </c>
      <c r="PH2769" s="2"/>
      <c r="PI2769" s="5">
        <v>-1.3805951721840004</v>
      </c>
      <c r="PQ2769" s="9">
        <v>1.2529019456839524E-4</v>
      </c>
      <c r="PR2769" s="7"/>
      <c r="PS2769" s="7" t="s">
        <v>23</v>
      </c>
      <c r="PT2769" s="1"/>
      <c r="PZ2769" s="1"/>
      <c r="QA2769" s="38" t="s">
        <v>22</v>
      </c>
      <c r="QB2769" s="2"/>
      <c r="QC2769" s="5">
        <v>-0.97151236274811692</v>
      </c>
      <c r="QK2769" s="9">
        <v>-2.0019886324416969E-5</v>
      </c>
      <c r="QL2769" s="7"/>
      <c r="QM2769" s="7" t="s">
        <v>23</v>
      </c>
      <c r="QN2769" s="1"/>
      <c r="QO2769" s="11" t="s">
        <v>24</v>
      </c>
      <c r="QP2769" s="1"/>
      <c r="QU2769" s="39"/>
      <c r="TV2769" s="1"/>
      <c r="VT2769" s="1"/>
    </row>
    <row r="2770" spans="14:592" ht="15" thickBot="1" x14ac:dyDescent="0.35">
      <c r="N2770" s="1"/>
      <c r="AI2770" s="1"/>
      <c r="AJ2770" s="125"/>
      <c r="AK2770" s="125"/>
      <c r="AL2770" s="125"/>
      <c r="AM2770" s="125"/>
      <c r="AN2770" s="125"/>
      <c r="AO2770" s="125"/>
      <c r="AP2770" s="125"/>
      <c r="AQ2770" s="125"/>
      <c r="AR2770" s="125"/>
      <c r="AS2770" s="125"/>
      <c r="AT2770" s="125"/>
      <c r="AU2770" s="125"/>
      <c r="AV2770" s="125"/>
      <c r="AW2770" s="125"/>
      <c r="AX2770" s="125"/>
      <c r="AY2770" s="1"/>
      <c r="DX2770" s="1"/>
      <c r="DY2770" s="3">
        <v>0.8745791890245036</v>
      </c>
      <c r="DZ2770" s="38" t="s">
        <v>25</v>
      </c>
      <c r="EA2770" s="6">
        <v>0.99142742224896196</v>
      </c>
      <c r="EI2770" s="10">
        <v>-8.0652582434617671E-4</v>
      </c>
      <c r="EJ2770" s="40" t="s">
        <v>25</v>
      </c>
      <c r="EK2770" s="41">
        <f t="array" ref="EK2770">SUM(EI2768:EI2770)</f>
        <v>-3.1592112040331572E-4</v>
      </c>
      <c r="EL2770" s="1"/>
      <c r="ER2770" s="1"/>
      <c r="ES2770" s="3">
        <f>DY2770</f>
        <v>0.8745791890245036</v>
      </c>
      <c r="ET2770" s="38" t="s">
        <v>25</v>
      </c>
      <c r="EU2770" s="6">
        <v>0.98666249826769858</v>
      </c>
      <c r="FC2770" s="10">
        <v>-4.6287031598411289E-4</v>
      </c>
      <c r="FD2770" s="40" t="s">
        <v>25</v>
      </c>
      <c r="FE2770" s="41">
        <f t="array" ref="FE2770">SUM(FC2768:FC2770)</f>
        <v>-1.70047990474305E-4</v>
      </c>
      <c r="FF2770" s="1"/>
      <c r="FL2770" s="1"/>
      <c r="FM2770" s="3">
        <f>ES2770</f>
        <v>0.8745791890245036</v>
      </c>
      <c r="FN2770" s="38" t="s">
        <v>25</v>
      </c>
      <c r="FO2770" s="6">
        <v>0.98883647390998841</v>
      </c>
      <c r="FW2770" s="10">
        <v>-5.9774735015036512E-4</v>
      </c>
      <c r="FX2770" s="40" t="s">
        <v>25</v>
      </c>
      <c r="FY2770" s="41">
        <f t="array" ref="FY2770">SUM(FW2768:FW2770)</f>
        <v>-2.253808878379573E-4</v>
      </c>
      <c r="FZ2770" s="1"/>
      <c r="GA2770" s="42">
        <f t="array" ref="GA2770">SUM(EK2770,FE2770,FY2770)</f>
        <v>-7.1134999871557802E-4</v>
      </c>
      <c r="GB2770" s="1"/>
      <c r="JX2770" s="1"/>
      <c r="KG2770" s="1"/>
      <c r="KV2770" s="1"/>
      <c r="LQ2770" s="1"/>
      <c r="LR2770" s="125"/>
      <c r="LS2770" s="125"/>
      <c r="LT2770" s="125"/>
      <c r="LU2770" s="125"/>
      <c r="LV2770" s="125"/>
      <c r="LW2770" s="125"/>
      <c r="LX2770" s="125"/>
      <c r="LY2770" s="125"/>
      <c r="LZ2770" s="125"/>
      <c r="MA2770" s="125"/>
      <c r="MB2770" s="125"/>
      <c r="MC2770" s="125"/>
      <c r="MD2770" s="125"/>
      <c r="ME2770" s="125"/>
      <c r="MF2770" s="125"/>
      <c r="MG2770" s="1"/>
      <c r="PF2770" s="1"/>
      <c r="PG2770" s="3">
        <v>-1.511843234963457</v>
      </c>
      <c r="PH2770" s="38" t="s">
        <v>25</v>
      </c>
      <c r="PI2770" s="6">
        <v>-0.95813481790830002</v>
      </c>
      <c r="PQ2770" s="10">
        <v>-5.5687119483277761E-5</v>
      </c>
      <c r="PR2770" s="40" t="s">
        <v>25</v>
      </c>
      <c r="PS2770" s="41">
        <f t="array" ref="PS2770">SUM(PQ2768:PQ2770)</f>
        <v>2.0049822959522642E-9</v>
      </c>
      <c r="PT2770" s="1"/>
      <c r="PZ2770" s="1"/>
      <c r="QA2770" s="3">
        <f>PG2770</f>
        <v>-1.511843234963457</v>
      </c>
      <c r="QB2770" s="38" t="s">
        <v>25</v>
      </c>
      <c r="QC2770" s="6">
        <v>-2.2033448130479441</v>
      </c>
      <c r="QK2770" s="10">
        <v>1.8628330137715951E-5</v>
      </c>
      <c r="QL2770" s="40" t="s">
        <v>25</v>
      </c>
      <c r="QM2770" s="41">
        <f t="array" ref="QM2770">SUM(QK2768:QK2770)</f>
        <v>-6.3838011126152064E-10</v>
      </c>
      <c r="QN2770" s="1"/>
      <c r="QO2770" s="42">
        <f>SUM(PS2770,QM2770)</f>
        <v>1.3666021846907436E-9</v>
      </c>
      <c r="QP2770" s="1"/>
      <c r="QV2770" s="39"/>
      <c r="RF2770" s="39"/>
      <c r="TV2770" s="1"/>
      <c r="VT2770" s="1"/>
    </row>
    <row r="2771" spans="14:592" x14ac:dyDescent="0.3">
      <c r="N2771" s="1"/>
      <c r="AI2771" s="1"/>
      <c r="AJ2771" s="125"/>
      <c r="AK2771" s="125"/>
      <c r="AL2771" s="125"/>
      <c r="AM2771" s="125"/>
      <c r="AN2771" s="125"/>
      <c r="AO2771" s="125"/>
      <c r="AP2771" s="125"/>
      <c r="AQ2771" s="125"/>
      <c r="AR2771" s="125"/>
      <c r="AS2771" s="125"/>
      <c r="AT2771" s="125"/>
      <c r="AU2771" s="125"/>
      <c r="AV2771" s="125"/>
      <c r="AW2771" s="125"/>
      <c r="AX2771" s="125"/>
      <c r="AY2771" s="1"/>
      <c r="DX2771" s="1"/>
      <c r="EA2771" s="38" t="s">
        <v>26</v>
      </c>
      <c r="EI2771" s="40" t="s">
        <v>27</v>
      </c>
      <c r="EL2771" s="1"/>
      <c r="ER2771" s="1"/>
      <c r="EU2771" s="38" t="s">
        <v>26</v>
      </c>
      <c r="FC2771" s="40" t="s">
        <v>27</v>
      </c>
      <c r="FF2771" s="1"/>
      <c r="FL2771" s="1"/>
      <c r="FO2771" s="38" t="s">
        <v>26</v>
      </c>
      <c r="FW2771" s="40" t="s">
        <v>27</v>
      </c>
      <c r="FZ2771" s="1"/>
      <c r="GA2771" s="11"/>
      <c r="GB2771" s="1"/>
      <c r="JX2771" s="1"/>
      <c r="KG2771" s="1"/>
      <c r="KV2771" s="1"/>
      <c r="LQ2771" s="1"/>
      <c r="LR2771" s="125"/>
      <c r="LS2771" s="125"/>
      <c r="LT2771" s="125"/>
      <c r="LU2771" s="125"/>
      <c r="LV2771" s="125"/>
      <c r="LW2771" s="125"/>
      <c r="LX2771" s="125"/>
      <c r="LY2771" s="125"/>
      <c r="LZ2771" s="125"/>
      <c r="MA2771" s="125"/>
      <c r="MB2771" s="125"/>
      <c r="MC2771" s="125"/>
      <c r="MD2771" s="125"/>
      <c r="ME2771" s="125"/>
      <c r="MF2771" s="125"/>
      <c r="MG2771" s="1"/>
      <c r="PF2771" s="1"/>
      <c r="PI2771" s="38" t="s">
        <v>26</v>
      </c>
      <c r="PQ2771" s="40" t="s">
        <v>27</v>
      </c>
      <c r="PT2771" s="1"/>
      <c r="PZ2771" s="1"/>
      <c r="QC2771" s="38" t="s">
        <v>26</v>
      </c>
      <c r="QK2771" s="40" t="s">
        <v>27</v>
      </c>
      <c r="QN2771" s="1"/>
      <c r="QO2771" s="11"/>
      <c r="QP2771" s="1"/>
      <c r="QW2771" s="39"/>
      <c r="RE2771" s="39"/>
      <c r="TV2771" s="1"/>
      <c r="VT2771" s="1"/>
    </row>
    <row r="2772" spans="14:592" x14ac:dyDescent="0.3">
      <c r="N2772" s="1"/>
      <c r="AI2772" s="1"/>
      <c r="AJ2772" s="125"/>
      <c r="AK2772" s="125"/>
      <c r="AL2772" s="125"/>
      <c r="AM2772" s="125"/>
      <c r="AN2772" s="125"/>
      <c r="AO2772" s="125"/>
      <c r="AP2772" s="125"/>
      <c r="AQ2772" s="125"/>
      <c r="AR2772" s="125"/>
      <c r="AS2772" s="125"/>
      <c r="AT2772" s="125"/>
      <c r="AU2772" s="125"/>
      <c r="AV2772" s="125"/>
      <c r="AW2772" s="125"/>
      <c r="AX2772" s="125"/>
      <c r="AY2772" s="1"/>
      <c r="DX2772" s="1"/>
      <c r="EA2772" s="38" t="s">
        <v>26</v>
      </c>
      <c r="EI2772" s="40" t="s">
        <v>27</v>
      </c>
      <c r="EL2772" s="1"/>
      <c r="ER2772" s="1"/>
      <c r="EU2772" s="38" t="s">
        <v>26</v>
      </c>
      <c r="FC2772" s="40" t="s">
        <v>27</v>
      </c>
      <c r="FF2772" s="1"/>
      <c r="FL2772" s="1"/>
      <c r="FO2772" s="38" t="s">
        <v>26</v>
      </c>
      <c r="FW2772" s="40" t="s">
        <v>27</v>
      </c>
      <c r="FZ2772" s="1"/>
      <c r="GA2772" s="11"/>
      <c r="GB2772" s="1"/>
      <c r="JX2772" s="1"/>
      <c r="KG2772" s="1"/>
      <c r="KV2772" s="1"/>
      <c r="LQ2772" s="1"/>
      <c r="LR2772" s="125"/>
      <c r="LS2772" s="125"/>
      <c r="LT2772" s="125"/>
      <c r="LU2772" s="125"/>
      <c r="LV2772" s="125"/>
      <c r="LW2772" s="125"/>
      <c r="LX2772" s="125"/>
      <c r="LY2772" s="125"/>
      <c r="LZ2772" s="125"/>
      <c r="MA2772" s="125"/>
      <c r="MB2772" s="125"/>
      <c r="MC2772" s="125"/>
      <c r="MD2772" s="125"/>
      <c r="ME2772" s="125"/>
      <c r="MF2772" s="125"/>
      <c r="MG2772" s="1"/>
      <c r="PF2772" s="1"/>
      <c r="PI2772" s="38" t="s">
        <v>26</v>
      </c>
      <c r="PQ2772" s="40" t="s">
        <v>27</v>
      </c>
      <c r="PT2772" s="1"/>
      <c r="PZ2772" s="1"/>
      <c r="QC2772" s="38" t="s">
        <v>26</v>
      </c>
      <c r="QK2772" s="40" t="s">
        <v>27</v>
      </c>
      <c r="QN2772" s="1"/>
      <c r="QO2772" s="11"/>
      <c r="QP2772" s="1"/>
      <c r="QW2772" s="39"/>
      <c r="RE2772" s="39"/>
      <c r="TV2772" s="1"/>
      <c r="VT2772" s="1"/>
    </row>
    <row r="2773" spans="14:592" x14ac:dyDescent="0.3">
      <c r="N2773" s="1"/>
      <c r="AI2773" s="1"/>
      <c r="AJ2773" s="125"/>
      <c r="AK2773" s="125"/>
      <c r="AL2773" s="125"/>
      <c r="AM2773" s="125"/>
      <c r="AN2773" s="125"/>
      <c r="AO2773" s="125"/>
      <c r="AP2773" s="125"/>
      <c r="AQ2773" s="125"/>
      <c r="AR2773" s="125"/>
      <c r="AS2773" s="125"/>
      <c r="AT2773" s="125"/>
      <c r="AU2773" s="125"/>
      <c r="AV2773" s="125"/>
      <c r="AW2773" s="125"/>
      <c r="AX2773" s="125"/>
      <c r="AY2773" s="1"/>
      <c r="DX2773" s="1"/>
      <c r="EA2773" s="38" t="s">
        <v>26</v>
      </c>
      <c r="EI2773" s="40" t="s">
        <v>27</v>
      </c>
      <c r="EL2773" s="1"/>
      <c r="ER2773" s="1"/>
      <c r="EU2773" s="38" t="s">
        <v>26</v>
      </c>
      <c r="FC2773" s="40" t="s">
        <v>27</v>
      </c>
      <c r="FF2773" s="1"/>
      <c r="FL2773" s="1"/>
      <c r="FO2773" s="38" t="s">
        <v>26</v>
      </c>
      <c r="FW2773" s="40" t="s">
        <v>27</v>
      </c>
      <c r="FZ2773" s="1"/>
      <c r="GA2773" s="11"/>
      <c r="GB2773" s="1"/>
      <c r="JX2773" s="1"/>
      <c r="KG2773" s="1"/>
      <c r="KV2773" s="1"/>
      <c r="LQ2773" s="1"/>
      <c r="LR2773" s="125"/>
      <c r="LS2773" s="125"/>
      <c r="LT2773" s="125"/>
      <c r="LU2773" s="125"/>
      <c r="LV2773" s="125"/>
      <c r="LW2773" s="125"/>
      <c r="LX2773" s="125"/>
      <c r="LY2773" s="125"/>
      <c r="LZ2773" s="125"/>
      <c r="MA2773" s="125"/>
      <c r="MB2773" s="125"/>
      <c r="MC2773" s="125"/>
      <c r="MD2773" s="125"/>
      <c r="ME2773" s="125"/>
      <c r="MF2773" s="125"/>
      <c r="MG2773" s="1"/>
      <c r="PF2773" s="1"/>
      <c r="PI2773" s="38" t="s">
        <v>26</v>
      </c>
      <c r="PQ2773" s="40" t="s">
        <v>27</v>
      </c>
      <c r="PT2773" s="1"/>
      <c r="PZ2773" s="1"/>
      <c r="QC2773" s="38" t="s">
        <v>26</v>
      </c>
      <c r="QK2773" s="40" t="s">
        <v>27</v>
      </c>
      <c r="QN2773" s="1"/>
      <c r="QO2773" s="11"/>
      <c r="QP2773" s="1"/>
      <c r="QW2773" s="39"/>
      <c r="RE2773" s="39"/>
      <c r="TV2773" s="1"/>
      <c r="VT2773" s="1"/>
    </row>
    <row r="2774" spans="14:592" ht="15" thickBot="1" x14ac:dyDescent="0.35">
      <c r="N2774" s="1"/>
      <c r="AI2774" s="1"/>
      <c r="AJ2774" s="125"/>
      <c r="AK2774" s="125"/>
      <c r="AL2774" s="125"/>
      <c r="AM2774" s="125"/>
      <c r="AN2774" s="125"/>
      <c r="AO2774" s="125"/>
      <c r="AP2774" s="125"/>
      <c r="AQ2774" s="125"/>
      <c r="AR2774" s="125"/>
      <c r="AS2774" s="125"/>
      <c r="AT2774" s="125"/>
      <c r="AU2774" s="125"/>
      <c r="AV2774" s="125"/>
      <c r="AW2774" s="125"/>
      <c r="AX2774" s="125"/>
      <c r="AY2774" s="1"/>
      <c r="DX2774" s="1"/>
      <c r="EA2774" s="38" t="s">
        <v>28</v>
      </c>
      <c r="EI2774" s="7" t="s">
        <v>29</v>
      </c>
      <c r="EL2774" s="1"/>
      <c r="ER2774" s="1"/>
      <c r="EU2774" s="38" t="s">
        <v>28</v>
      </c>
      <c r="FC2774" s="7" t="s">
        <v>29</v>
      </c>
      <c r="FF2774" s="1"/>
      <c r="FL2774" s="1"/>
      <c r="FO2774" s="38" t="s">
        <v>28</v>
      </c>
      <c r="FW2774" s="7" t="s">
        <v>29</v>
      </c>
      <c r="FZ2774" s="1"/>
      <c r="GA2774" s="11"/>
      <c r="GB2774" s="1"/>
      <c r="JX2774" s="1"/>
      <c r="KG2774" s="1"/>
      <c r="KV2774" s="1"/>
      <c r="LQ2774" s="1"/>
      <c r="LR2774" s="125"/>
      <c r="LS2774" s="125"/>
      <c r="LT2774" s="125"/>
      <c r="LU2774" s="125"/>
      <c r="LV2774" s="125"/>
      <c r="LW2774" s="125"/>
      <c r="LX2774" s="125"/>
      <c r="LY2774" s="125"/>
      <c r="LZ2774" s="125"/>
      <c r="MA2774" s="125"/>
      <c r="MB2774" s="125"/>
      <c r="MC2774" s="125"/>
      <c r="MD2774" s="125"/>
      <c r="ME2774" s="125"/>
      <c r="MF2774" s="125"/>
      <c r="MG2774" s="1"/>
      <c r="PF2774" s="1"/>
      <c r="PI2774" s="38" t="s">
        <v>28</v>
      </c>
      <c r="PQ2774" s="7" t="s">
        <v>29</v>
      </c>
      <c r="PT2774" s="1"/>
      <c r="PZ2774" s="1"/>
      <c r="QC2774" s="38" t="s">
        <v>28</v>
      </c>
      <c r="QK2774" s="7" t="s">
        <v>29</v>
      </c>
      <c r="QN2774" s="1"/>
      <c r="QO2774" s="11"/>
      <c r="QP2774" s="1"/>
      <c r="QW2774" s="39"/>
      <c r="TV2774" s="1"/>
      <c r="VT2774" s="1"/>
    </row>
    <row r="2775" spans="14:592" x14ac:dyDescent="0.3">
      <c r="N2775" s="1"/>
      <c r="AI2775" s="1"/>
      <c r="AJ2775" s="125"/>
      <c r="AK2775" s="125"/>
      <c r="AL2775" s="125"/>
      <c r="AM2775" s="125"/>
      <c r="AN2775" s="125"/>
      <c r="AO2775" s="125"/>
      <c r="AP2775" s="125"/>
      <c r="AQ2775" s="125"/>
      <c r="AR2775" s="125"/>
      <c r="AS2775" s="125"/>
      <c r="AT2775" s="125"/>
      <c r="AU2775" s="125"/>
      <c r="AV2775" s="125"/>
      <c r="AW2775" s="125"/>
      <c r="AX2775" s="125"/>
      <c r="AY2775" s="1"/>
      <c r="DX2775" s="1"/>
      <c r="EA2775" s="4">
        <f t="array" ref="EA2775:EA2777">EA2780:EA2782*DY2777</f>
        <v>-8.3104517462272029E-2</v>
      </c>
      <c r="EI2775" s="8">
        <f t="array" ref="EI2775:EI2777">EI2768:EI2770</f>
        <v>-7.5498015345221267E-4</v>
      </c>
      <c r="EL2775" s="1"/>
      <c r="ER2775" s="1"/>
      <c r="EU2775" s="4">
        <f t="array" ref="EU2775:EU2777">EU2780:EU2782*ES2777</f>
        <v>-9.3820660805935388E-2</v>
      </c>
      <c r="FC2775" s="8">
        <f t="array" ref="FC2775:FC2777">FC2768:FC2770</f>
        <v>-3.9240501606078678E-4</v>
      </c>
      <c r="FF2775" s="1"/>
      <c r="FL2775" s="1"/>
      <c r="FO2775" s="4">
        <f t="array" ref="FO2775:FO2777">FO2780:FO2782*FM2777</f>
        <v>-8.9658768432611072E-2</v>
      </c>
      <c r="FW2775" s="8">
        <f t="array" ref="FW2775:FW2777">FW2768:FW2770</f>
        <v>-5.2774071504762773E-4</v>
      </c>
      <c r="FZ2775" s="1"/>
      <c r="GA2775" s="11"/>
      <c r="GB2775" s="1"/>
      <c r="JX2775" s="1"/>
      <c r="KG2775" s="1"/>
      <c r="KV2775" s="1"/>
      <c r="LQ2775" s="1"/>
      <c r="LR2775" s="125"/>
      <c r="LS2775" s="125"/>
      <c r="LT2775" s="125"/>
      <c r="LU2775" s="125"/>
      <c r="LV2775" s="125"/>
      <c r="LW2775" s="125"/>
      <c r="LX2775" s="125"/>
      <c r="LY2775" s="125"/>
      <c r="LZ2775" s="125"/>
      <c r="MA2775" s="125"/>
      <c r="MB2775" s="125"/>
      <c r="MC2775" s="125"/>
      <c r="MD2775" s="125"/>
      <c r="ME2775" s="125"/>
      <c r="MF2775" s="125"/>
      <c r="MG2775" s="1"/>
      <c r="PF2775" s="1"/>
      <c r="PI2775" s="4">
        <f t="array" ref="PI2775:PI2777">PI2780:PI2782*PG2777</f>
        <v>-0.68495647983461327</v>
      </c>
      <c r="PQ2775" s="8">
        <f t="array" ref="PQ2775:PQ2777">PQ2768:PQ2770</f>
        <v>-6.9601070102821524E-5</v>
      </c>
      <c r="PT2775" s="1"/>
      <c r="PZ2775" s="1"/>
      <c r="QC2775" s="4">
        <f t="array" ref="QC2775:QC2777">QC2780:QC2782*QA2777</f>
        <v>0.15117070586914669</v>
      </c>
      <c r="QK2775" s="8">
        <f t="array" ref="QK2775:QK2777">QK2768:QK2770</f>
        <v>1.390917806589758E-6</v>
      </c>
      <c r="QN2775" s="1"/>
      <c r="QO2775" s="11"/>
      <c r="QP2775" s="1"/>
      <c r="TV2775" s="1"/>
      <c r="VT2775" s="1"/>
    </row>
    <row r="2776" spans="14:592" ht="15" thickBot="1" x14ac:dyDescent="0.35">
      <c r="N2776" s="1"/>
      <c r="AI2776" s="1"/>
      <c r="AJ2776" s="125"/>
      <c r="AK2776" s="125"/>
      <c r="AL2776" s="125"/>
      <c r="AM2776" s="125"/>
      <c r="AN2776" s="125"/>
      <c r="AO2776" s="125"/>
      <c r="AP2776" s="125"/>
      <c r="AQ2776" s="125"/>
      <c r="AR2776" s="125"/>
      <c r="AS2776" s="125"/>
      <c r="AT2776" s="125"/>
      <c r="AU2776" s="125"/>
      <c r="AV2776" s="125"/>
      <c r="AW2776" s="125"/>
      <c r="AX2776" s="125"/>
      <c r="AY2776" s="1"/>
      <c r="DX2776" s="1"/>
      <c r="DY2776" s="38" t="s">
        <v>30</v>
      </c>
      <c r="DZ2776" s="2"/>
      <c r="EA2776" s="5">
        <v>-3.3743715762186356E-2</v>
      </c>
      <c r="EI2776" s="9">
        <v>1.2455848573950737E-3</v>
      </c>
      <c r="EJ2776" s="7"/>
      <c r="EK2776" s="7" t="s">
        <v>31</v>
      </c>
      <c r="EL2776" s="1"/>
      <c r="ER2776" s="1"/>
      <c r="ES2776" s="38" t="s">
        <v>30</v>
      </c>
      <c r="ET2776" s="2"/>
      <c r="EU2776" s="5">
        <v>-1.8262648437259572E-2</v>
      </c>
      <c r="FC2776" s="9">
        <v>6.8522734157059468E-4</v>
      </c>
      <c r="FD2776" s="7"/>
      <c r="FE2776" s="7" t="s">
        <v>31</v>
      </c>
      <c r="FF2776" s="1"/>
      <c r="FL2776" s="1"/>
      <c r="FM2776" s="38" t="s">
        <v>30</v>
      </c>
      <c r="FN2776" s="2"/>
      <c r="FO2776" s="5">
        <v>-2.4598516452873694E-2</v>
      </c>
      <c r="FW2776" s="9">
        <v>9.0010717736003555E-4</v>
      </c>
      <c r="FX2776" s="7"/>
      <c r="FY2776" s="7" t="s">
        <v>31</v>
      </c>
      <c r="FZ2776" s="1"/>
      <c r="GA2776" s="11" t="s">
        <v>32</v>
      </c>
      <c r="GB2776" s="1"/>
      <c r="JX2776" s="1"/>
      <c r="KG2776" s="1"/>
      <c r="KV2776" s="1"/>
      <c r="LQ2776" s="1"/>
      <c r="LR2776" s="125"/>
      <c r="LS2776" s="125"/>
      <c r="LT2776" s="125"/>
      <c r="LU2776" s="125"/>
      <c r="LV2776" s="125"/>
      <c r="LW2776" s="125"/>
      <c r="LX2776" s="125"/>
      <c r="LY2776" s="125"/>
      <c r="LZ2776" s="125"/>
      <c r="MA2776" s="125"/>
      <c r="MB2776" s="125"/>
      <c r="MC2776" s="125"/>
      <c r="MD2776" s="125"/>
      <c r="ME2776" s="125"/>
      <c r="MF2776" s="125"/>
      <c r="MG2776" s="1"/>
      <c r="PF2776" s="1"/>
      <c r="PG2776" s="38" t="s">
        <v>30</v>
      </c>
      <c r="PH2776" s="2"/>
      <c r="PI2776" s="5">
        <v>0.13124806277945647</v>
      </c>
      <c r="PQ2776" s="9">
        <v>1.2529019456839524E-4</v>
      </c>
      <c r="PR2776" s="7"/>
      <c r="PS2776" s="7" t="s">
        <v>31</v>
      </c>
      <c r="PT2776" s="1"/>
      <c r="PZ2776" s="1"/>
      <c r="QA2776" s="38" t="s">
        <v>30</v>
      </c>
      <c r="QB2776" s="2"/>
      <c r="QC2776" s="5">
        <v>0.54033087221534004</v>
      </c>
      <c r="QK2776" s="9">
        <v>-2.0019886324416969E-5</v>
      </c>
      <c r="QL2776" s="7"/>
      <c r="QM2776" s="7" t="s">
        <v>31</v>
      </c>
      <c r="QN2776" s="1"/>
      <c r="QO2776" s="11" t="s">
        <v>32</v>
      </c>
      <c r="QP2776" s="1"/>
      <c r="QU2776" s="39"/>
      <c r="TV2776" s="1"/>
      <c r="VT2776" s="1"/>
    </row>
    <row r="2777" spans="14:592" ht="15" thickBot="1" x14ac:dyDescent="0.35">
      <c r="N2777" s="1"/>
      <c r="AI2777" s="1"/>
      <c r="AJ2777" s="125"/>
      <c r="AK2777" s="125"/>
      <c r="AL2777" s="125"/>
      <c r="AM2777" s="125"/>
      <c r="AN2777" s="125"/>
      <c r="AO2777" s="125"/>
      <c r="AP2777" s="125"/>
      <c r="AQ2777" s="125"/>
      <c r="AR2777" s="125"/>
      <c r="AS2777" s="125"/>
      <c r="AT2777" s="125"/>
      <c r="AU2777" s="125"/>
      <c r="AV2777" s="125"/>
      <c r="AW2777" s="125"/>
      <c r="AX2777" s="125"/>
      <c r="AY2777" s="1"/>
      <c r="DX2777" s="1"/>
      <c r="DY2777" s="3">
        <v>-8.5046083667533343E-2</v>
      </c>
      <c r="DZ2777" s="38" t="s">
        <v>25</v>
      </c>
      <c r="EA2777" s="6">
        <v>0.11684823322445839</v>
      </c>
      <c r="EI2777" s="10">
        <v>-8.0652582434617671E-4</v>
      </c>
      <c r="EJ2777" s="40" t="s">
        <v>25</v>
      </c>
      <c r="EK2777" s="41">
        <f t="array" ref="EK2777">SUM(EI2775:EI2777*EA2780:EA2782)</f>
        <v>8.6458440522176971E-4</v>
      </c>
      <c r="EL2777" s="1"/>
      <c r="ER2777" s="1"/>
      <c r="ES2777" s="3">
        <f>DY2777</f>
        <v>-8.5046083667533343E-2</v>
      </c>
      <c r="ET2777" s="38" t="s">
        <v>25</v>
      </c>
      <c r="EU2777" s="6">
        <v>0.11208330924319497</v>
      </c>
      <c r="FC2777" s="10">
        <v>-4.6287031598411289E-4</v>
      </c>
      <c r="FD2777" s="40" t="s">
        <v>25</v>
      </c>
      <c r="FE2777" s="41">
        <f t="array" ref="FE2777">SUM(FC2775:FC2777*EU2780:EU2782)</f>
        <v>3.2427601254478343E-4</v>
      </c>
      <c r="FF2777" s="1"/>
      <c r="FL2777" s="1"/>
      <c r="FM2777" s="3">
        <f>ES2777</f>
        <v>-8.5046083667533343E-2</v>
      </c>
      <c r="FN2777" s="38" t="s">
        <v>25</v>
      </c>
      <c r="FO2777" s="6">
        <v>0.11425728488548478</v>
      </c>
      <c r="FW2777" s="10">
        <v>-5.9774735015036512E-4</v>
      </c>
      <c r="FX2777" s="40" t="s">
        <v>25</v>
      </c>
      <c r="FY2777" s="41">
        <f t="array" ref="FY2777">SUM(FW2775:FW2777*FO2780:FO2782)</f>
        <v>5.0703931403793079E-4</v>
      </c>
      <c r="FZ2777" s="1"/>
      <c r="GA2777" s="42">
        <f t="array" ref="GA2777">SUM(EK2777,FE2777,FY2777)</f>
        <v>1.6958997318044838E-3</v>
      </c>
      <c r="GB2777" s="1"/>
      <c r="JX2777" s="1"/>
      <c r="KG2777" s="1"/>
      <c r="KV2777" s="1"/>
      <c r="LQ2777" s="1"/>
      <c r="LR2777" s="125"/>
      <c r="LS2777" s="125"/>
      <c r="LT2777" s="125"/>
      <c r="LU2777" s="125"/>
      <c r="LV2777" s="125"/>
      <c r="LW2777" s="125"/>
      <c r="LX2777" s="125"/>
      <c r="LY2777" s="125"/>
      <c r="LZ2777" s="125"/>
      <c r="MA2777" s="125"/>
      <c r="MB2777" s="125"/>
      <c r="MC2777" s="125"/>
      <c r="MD2777" s="125"/>
      <c r="ME2777" s="125"/>
      <c r="MF2777" s="125"/>
      <c r="MG2777" s="1"/>
      <c r="PF2777" s="1"/>
      <c r="PG2777" s="3">
        <v>0.51412854902208238</v>
      </c>
      <c r="PH2777" s="38" t="s">
        <v>25</v>
      </c>
      <c r="PI2777" s="6">
        <v>0.55370841705515694</v>
      </c>
      <c r="PQ2777" s="10">
        <v>-5.5687119483277761E-5</v>
      </c>
      <c r="PR2777" s="40" t="s">
        <v>25</v>
      </c>
      <c r="PS2777" s="41">
        <f t="array" ref="PS2777">SUM(PQ2775:PQ2777*PI2780:PI2782)</f>
        <v>6.4737452484548081E-5</v>
      </c>
      <c r="PT2777" s="1"/>
      <c r="PZ2777" s="1"/>
      <c r="QA2777" s="3">
        <f>PG2777</f>
        <v>0.51412854902208238</v>
      </c>
      <c r="QB2777" s="38" t="s">
        <v>25</v>
      </c>
      <c r="QC2777" s="6">
        <v>-0.69150157808448687</v>
      </c>
      <c r="QK2777" s="10">
        <v>1.8628330137715951E-5</v>
      </c>
      <c r="QL2777" s="40" t="s">
        <v>25</v>
      </c>
      <c r="QM2777" s="41">
        <f t="array" ref="QM2777">SUM(QK2775:QK2777*QC2780:QC2782)</f>
        <v>-4.5686271156664684E-5</v>
      </c>
      <c r="QN2777" s="1"/>
      <c r="QO2777" s="42">
        <f>SUM(PS2777,QM2777)</f>
        <v>1.9051181327883397E-5</v>
      </c>
      <c r="QP2777" s="1"/>
      <c r="QV2777" s="39"/>
      <c r="RF2777" s="39"/>
      <c r="TV2777" s="1"/>
      <c r="VT2777" s="1"/>
    </row>
    <row r="2778" spans="14:592" x14ac:dyDescent="0.3">
      <c r="N2778" s="1"/>
      <c r="AI2778" s="1"/>
      <c r="AJ2778" s="125"/>
      <c r="AK2778" s="125"/>
      <c r="AL2778" s="125"/>
      <c r="AM2778" s="125"/>
      <c r="AN2778" s="125"/>
      <c r="AO2778" s="125"/>
      <c r="AP2778" s="125"/>
      <c r="AQ2778" s="125"/>
      <c r="AR2778" s="125"/>
      <c r="AS2778" s="125"/>
      <c r="AT2778" s="125"/>
      <c r="AU2778" s="125"/>
      <c r="AV2778" s="125"/>
      <c r="AW2778" s="125"/>
      <c r="AX2778" s="125"/>
      <c r="AY2778" s="1"/>
      <c r="DX2778" s="1"/>
      <c r="EA2778" s="38" t="s">
        <v>26</v>
      </c>
      <c r="EI2778" s="40" t="s">
        <v>27</v>
      </c>
      <c r="EL2778" s="1"/>
      <c r="ER2778" s="1"/>
      <c r="EU2778" s="38" t="s">
        <v>26</v>
      </c>
      <c r="FC2778" s="40" t="s">
        <v>27</v>
      </c>
      <c r="FF2778" s="1"/>
      <c r="FL2778" s="1"/>
      <c r="FO2778" s="38" t="s">
        <v>26</v>
      </c>
      <c r="FW2778" s="40" t="s">
        <v>27</v>
      </c>
      <c r="FZ2778" s="1"/>
      <c r="GA2778" s="1"/>
      <c r="GB2778" s="1"/>
      <c r="JX2778" s="1"/>
      <c r="KG2778" s="1"/>
      <c r="KV2778" s="1"/>
      <c r="LQ2778" s="1"/>
      <c r="LR2778" s="125"/>
      <c r="LS2778" s="125"/>
      <c r="LT2778" s="125"/>
      <c r="LU2778" s="125"/>
      <c r="LV2778" s="125"/>
      <c r="LW2778" s="125"/>
      <c r="LX2778" s="125"/>
      <c r="LY2778" s="125"/>
      <c r="LZ2778" s="125"/>
      <c r="MA2778" s="125"/>
      <c r="MB2778" s="125"/>
      <c r="MC2778" s="125"/>
      <c r="MD2778" s="125"/>
      <c r="ME2778" s="125"/>
      <c r="MF2778" s="125"/>
      <c r="MG2778" s="1"/>
      <c r="PF2778" s="1"/>
      <c r="PI2778" s="38" t="s">
        <v>26</v>
      </c>
      <c r="PQ2778" s="40" t="s">
        <v>27</v>
      </c>
      <c r="PT2778" s="1"/>
      <c r="PZ2778" s="1"/>
      <c r="QC2778" s="38" t="s">
        <v>26</v>
      </c>
      <c r="QK2778" s="40" t="s">
        <v>27</v>
      </c>
      <c r="QN2778" s="1"/>
      <c r="QO2778" s="1"/>
      <c r="QP2778" s="1"/>
      <c r="QW2778" s="39"/>
      <c r="RE2778" s="39"/>
      <c r="TV2778" s="1"/>
      <c r="VT2778" s="1"/>
    </row>
    <row r="2779" spans="14:592" ht="15" thickBot="1" x14ac:dyDescent="0.35">
      <c r="N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DX2779" s="1"/>
      <c r="EA2779" s="2" t="s">
        <v>33</v>
      </c>
      <c r="EI2779" s="7" t="s">
        <v>34</v>
      </c>
      <c r="EL2779" s="1"/>
      <c r="ER2779" s="1"/>
      <c r="EU2779" s="2" t="s">
        <v>33</v>
      </c>
      <c r="FC2779" s="7" t="s">
        <v>34</v>
      </c>
      <c r="FF2779" s="1"/>
      <c r="FL2779" s="1"/>
      <c r="FO2779" s="2" t="s">
        <v>33</v>
      </c>
      <c r="FW2779" s="7" t="s">
        <v>34</v>
      </c>
      <c r="FZ2779" s="1"/>
      <c r="JX2779" s="1"/>
      <c r="KG2779" s="1"/>
      <c r="KV2779" s="1"/>
      <c r="LQ2779" s="1"/>
      <c r="LR2779" s="1"/>
      <c r="LS2779" s="1"/>
      <c r="LT2779" s="1"/>
      <c r="LU2779" s="1"/>
      <c r="LV2779" s="1"/>
      <c r="LW2779" s="1"/>
      <c r="LX2779" s="1"/>
      <c r="LY2779" s="1"/>
      <c r="LZ2779" s="1"/>
      <c r="MA2779" s="1"/>
      <c r="MB2779" s="1"/>
      <c r="MC2779" s="1"/>
      <c r="MD2779" s="1"/>
      <c r="ME2779" s="1"/>
      <c r="MF2779" s="1"/>
      <c r="MG2779" s="1"/>
      <c r="PF2779" s="1"/>
      <c r="PI2779" s="2" t="s">
        <v>33</v>
      </c>
      <c r="PQ2779" s="7" t="s">
        <v>34</v>
      </c>
      <c r="PT2779" s="1"/>
      <c r="PZ2779" s="1"/>
      <c r="QC2779" s="2" t="s">
        <v>33</v>
      </c>
      <c r="QK2779" s="7" t="s">
        <v>34</v>
      </c>
      <c r="QN2779" s="1"/>
      <c r="TV2779" s="1"/>
      <c r="VT2779" s="1"/>
    </row>
    <row r="2780" spans="14:592" x14ac:dyDescent="0.3">
      <c r="N2780" s="1"/>
      <c r="AI2780" s="1"/>
      <c r="DX2780" s="1"/>
      <c r="EA2780" s="4">
        <f t="array" ref="EA2780:EA2782">ED2785*EA2800:EA2802</f>
        <v>0.97717042194616055</v>
      </c>
      <c r="EI2780" s="8">
        <f t="array" ref="EI2780:EI2782">EI2775:EI2777*DY2777</f>
        <v>6.4208105297824041E-5</v>
      </c>
      <c r="EL2780" s="1"/>
      <c r="ER2780" s="1"/>
      <c r="EU2780" s="4">
        <f t="array" ref="EU2780:EU2782">EX2785*EU2800:EU2802</f>
        <v>1.1031743821703077</v>
      </c>
      <c r="FC2780" s="8">
        <f t="array" ref="FC2780:FC2782">FC2775:FC2777*ES2777</f>
        <v>3.337250982746544E-5</v>
      </c>
      <c r="FF2780" s="1"/>
      <c r="FL2780" s="1"/>
      <c r="FO2780" s="4">
        <f t="array" ref="FO2780:FO2782">FR2785*FO2800:FO2802</f>
        <v>1.0542374741570686</v>
      </c>
      <c r="FW2780" s="8">
        <f t="array" ref="FW2780:FW2782">FW2775:FW2777*FM2777</f>
        <v>4.4882281006704418E-5</v>
      </c>
      <c r="FZ2780" s="1"/>
      <c r="JX2780" s="1"/>
      <c r="KG2780" s="1"/>
      <c r="KV2780" s="1"/>
      <c r="LQ2780" s="1"/>
      <c r="PF2780" s="1"/>
      <c r="PI2780" s="4">
        <f t="array" ref="PI2780:PI2782">PL2785*PI2800:PI2802</f>
        <v>-1.3322669615166491</v>
      </c>
      <c r="PQ2780" s="8">
        <f t="array" ref="PQ2780:PQ2782">PQ2775:PQ2777*PG2777</f>
        <v>-3.578389718234787E-5</v>
      </c>
      <c r="PT2780" s="1"/>
      <c r="PZ2780" s="1"/>
      <c r="QC2780" s="4">
        <f t="array" ref="QC2780:QC2782">QF2785*QC2800:QC2802</f>
        <v>0.29403289538518457</v>
      </c>
      <c r="QK2780" s="8">
        <f t="array" ref="QK2780:QK2782">QK2775:QK2777*QA2777</f>
        <v>7.151105537109697E-7</v>
      </c>
      <c r="QN2780" s="1"/>
      <c r="TV2780" s="1"/>
      <c r="VT2780" s="1"/>
    </row>
    <row r="2781" spans="14:592" x14ac:dyDescent="0.3">
      <c r="N2781" s="1"/>
      <c r="AI2781" s="1"/>
      <c r="DX2781" s="1"/>
      <c r="EA2781" s="5">
        <v>0.39676977830159793</v>
      </c>
      <c r="EI2781" s="9">
        <v>-1.0593211399703402E-4</v>
      </c>
      <c r="EL2781" s="1"/>
      <c r="ER2781" s="1"/>
      <c r="EU2781" s="5">
        <v>0.2147382648289001</v>
      </c>
      <c r="FC2781" s="9">
        <v>-5.8275901822494245E-5</v>
      </c>
      <c r="FF2781" s="1"/>
      <c r="FL2781" s="1"/>
      <c r="FO2781" s="5">
        <v>0.28923749797857262</v>
      </c>
      <c r="FW2781" s="9">
        <v>-7.6550590315508854E-5</v>
      </c>
      <c r="FZ2781" s="1"/>
      <c r="JX2781" s="1"/>
      <c r="KG2781" s="1"/>
      <c r="KV2781" s="1"/>
      <c r="LQ2781" s="1"/>
      <c r="PF2781" s="1"/>
      <c r="PI2781" s="5">
        <v>0.25528258064855919</v>
      </c>
      <c r="PQ2781" s="9">
        <v>6.4415265940143427E-5</v>
      </c>
      <c r="PT2781" s="1"/>
      <c r="PZ2781" s="1"/>
      <c r="QC2781" s="5">
        <v>1.0509645364823579</v>
      </c>
      <c r="QK2781" s="9">
        <v>-1.0292795107559527E-5</v>
      </c>
      <c r="QN2781" s="1"/>
      <c r="TV2781" s="1"/>
      <c r="VT2781" s="1"/>
    </row>
    <row r="2782" spans="14:592" ht="15" thickBot="1" x14ac:dyDescent="0.35">
      <c r="N2782" s="1"/>
      <c r="AI2782" s="1"/>
      <c r="DX2782" s="1"/>
      <c r="EA2782" s="6">
        <v>-1.3739402002477585</v>
      </c>
      <c r="EI2782" s="10">
        <v>6.8591862737371243E-5</v>
      </c>
      <c r="EL2782" s="1"/>
      <c r="ER2782" s="1"/>
      <c r="EU2782" s="6">
        <v>-1.317912646999208</v>
      </c>
      <c r="FC2782" s="10">
        <v>3.9365307620402458E-5</v>
      </c>
      <c r="FF2782" s="1"/>
      <c r="FL2782" s="1"/>
      <c r="FO2782" s="6">
        <v>-1.3434749721356414</v>
      </c>
      <c r="FW2782" s="10">
        <v>5.0836071152934299E-5</v>
      </c>
      <c r="FZ2782" s="1"/>
      <c r="JX2782" s="1"/>
      <c r="KG2782" s="1"/>
      <c r="KV2782" s="1"/>
      <c r="LQ2782" s="1"/>
      <c r="PF2782" s="1"/>
      <c r="PI2782" s="6">
        <v>1.0769843808680901</v>
      </c>
      <c r="PQ2782" s="10">
        <v>-2.8630337939156929E-5</v>
      </c>
      <c r="PT2782" s="1"/>
      <c r="PZ2782" s="1"/>
      <c r="QC2782" s="6">
        <v>-1.3449974318675428</v>
      </c>
      <c r="QK2782" s="10">
        <v>9.5773563444082301E-6</v>
      </c>
      <c r="QN2782" s="1"/>
      <c r="TV2782" s="1"/>
      <c r="VT2782" s="1"/>
    </row>
    <row r="2783" spans="14:592" x14ac:dyDescent="0.3">
      <c r="N2783" s="1"/>
      <c r="AI2783" s="1"/>
      <c r="DX2783" s="1"/>
      <c r="EA2783" s="2"/>
      <c r="EB2783" s="38" t="s">
        <v>35</v>
      </c>
      <c r="EC2783" s="38" t="s">
        <v>35</v>
      </c>
      <c r="ED2783" s="2"/>
      <c r="EF2783" s="7"/>
      <c r="EG2783" s="40" t="s">
        <v>35</v>
      </c>
      <c r="EH2783" s="40" t="s">
        <v>35</v>
      </c>
      <c r="EI2783" s="7"/>
      <c r="EL2783" s="1"/>
      <c r="ER2783" s="1"/>
      <c r="EU2783" s="2"/>
      <c r="EV2783" s="38" t="s">
        <v>35</v>
      </c>
      <c r="EW2783" s="38" t="s">
        <v>35</v>
      </c>
      <c r="EX2783" s="2"/>
      <c r="EZ2783" s="7"/>
      <c r="FA2783" s="40" t="s">
        <v>35</v>
      </c>
      <c r="FB2783" s="40" t="s">
        <v>35</v>
      </c>
      <c r="FC2783" s="7"/>
      <c r="FF2783" s="1"/>
      <c r="FL2783" s="1"/>
      <c r="FO2783" s="2"/>
      <c r="FP2783" s="38" t="s">
        <v>35</v>
      </c>
      <c r="FQ2783" s="38" t="s">
        <v>35</v>
      </c>
      <c r="FR2783" s="2"/>
      <c r="FT2783" s="7"/>
      <c r="FU2783" s="40" t="s">
        <v>35</v>
      </c>
      <c r="FV2783" s="40" t="s">
        <v>35</v>
      </c>
      <c r="FW2783" s="7"/>
      <c r="FZ2783" s="1"/>
      <c r="JX2783" s="1"/>
      <c r="KG2783" s="1"/>
      <c r="KV2783" s="1"/>
      <c r="LQ2783" s="1"/>
      <c r="PF2783" s="1"/>
      <c r="PI2783" s="2"/>
      <c r="PJ2783" s="38" t="s">
        <v>35</v>
      </c>
      <c r="PK2783" s="38" t="s">
        <v>35</v>
      </c>
      <c r="PL2783" s="2"/>
      <c r="PN2783" s="7"/>
      <c r="PO2783" s="40" t="s">
        <v>35</v>
      </c>
      <c r="PP2783" s="40" t="s">
        <v>35</v>
      </c>
      <c r="PQ2783" s="7"/>
      <c r="PT2783" s="1"/>
      <c r="PZ2783" s="1"/>
      <c r="QC2783" s="2"/>
      <c r="QD2783" s="38" t="s">
        <v>35</v>
      </c>
      <c r="QE2783" s="38" t="s">
        <v>35</v>
      </c>
      <c r="QF2783" s="2"/>
      <c r="QH2783" s="7"/>
      <c r="QI2783" s="40" t="s">
        <v>35</v>
      </c>
      <c r="QJ2783" s="40" t="s">
        <v>35</v>
      </c>
      <c r="QK2783" s="7"/>
      <c r="QN2783" s="1"/>
      <c r="QX2783" s="39"/>
      <c r="QY2783" s="39"/>
      <c r="RC2783" s="39"/>
      <c r="RD2783" s="39"/>
      <c r="TV2783" s="1"/>
      <c r="VT2783" s="1"/>
    </row>
    <row r="2784" spans="14:592" ht="15" thickBot="1" x14ac:dyDescent="0.35">
      <c r="N2784" s="1"/>
      <c r="AI2784" s="1"/>
      <c r="DX2784" s="1"/>
      <c r="EA2784" s="38" t="s">
        <v>26</v>
      </c>
      <c r="ED2784" s="2" t="s">
        <v>36</v>
      </c>
      <c r="EF2784" s="7" t="s">
        <v>37</v>
      </c>
      <c r="EI2784" s="40" t="s">
        <v>27</v>
      </c>
      <c r="EL2784" s="1"/>
      <c r="ER2784" s="1"/>
      <c r="EU2784" s="38" t="s">
        <v>26</v>
      </c>
      <c r="EX2784" s="2" t="s">
        <v>36</v>
      </c>
      <c r="EZ2784" s="7" t="s">
        <v>37</v>
      </c>
      <c r="FC2784" s="40" t="s">
        <v>27</v>
      </c>
      <c r="FF2784" s="1"/>
      <c r="FL2784" s="1"/>
      <c r="FO2784" s="38" t="s">
        <v>26</v>
      </c>
      <c r="FR2784" s="2" t="s">
        <v>36</v>
      </c>
      <c r="FT2784" s="7" t="s">
        <v>37</v>
      </c>
      <c r="FW2784" s="40" t="s">
        <v>27</v>
      </c>
      <c r="FZ2784" s="1"/>
      <c r="JX2784" s="1"/>
      <c r="KG2784" s="1"/>
      <c r="KV2784" s="1"/>
      <c r="LQ2784" s="1"/>
      <c r="PF2784" s="1"/>
      <c r="PI2784" s="38" t="s">
        <v>26</v>
      </c>
      <c r="PL2784" s="2" t="s">
        <v>36</v>
      </c>
      <c r="PN2784" s="7" t="s">
        <v>37</v>
      </c>
      <c r="PQ2784" s="40" t="s">
        <v>27</v>
      </c>
      <c r="PT2784" s="1"/>
      <c r="PZ2784" s="1"/>
      <c r="QC2784" s="38" t="s">
        <v>26</v>
      </c>
      <c r="QF2784" s="2" t="s">
        <v>36</v>
      </c>
      <c r="QH2784" s="7" t="s">
        <v>37</v>
      </c>
      <c r="QK2784" s="40" t="s">
        <v>27</v>
      </c>
      <c r="QN2784" s="1"/>
      <c r="QW2784" s="39"/>
      <c r="RE2784" s="39"/>
      <c r="TV2784" s="1"/>
      <c r="VT2784" s="1"/>
    </row>
    <row r="2785" spans="14:592" ht="15" thickBot="1" x14ac:dyDescent="0.35">
      <c r="N2785" s="1"/>
      <c r="AI2785" s="1"/>
      <c r="DX2785" s="1"/>
      <c r="EA2785" s="38" t="s">
        <v>26</v>
      </c>
      <c r="ED2785" s="3">
        <f>1/ED2788</f>
        <v>1.0900032617122069</v>
      </c>
      <c r="EF2785" s="41">
        <f t="array" ref="EF2785">SUM(EI2780:EI2782*EA2800:EA2802)</f>
        <v>-6.7458071225064966E-5</v>
      </c>
      <c r="EI2785" s="40" t="s">
        <v>27</v>
      </c>
      <c r="EL2785" s="1"/>
      <c r="ER2785" s="1"/>
      <c r="EU2785" s="38" t="s">
        <v>26</v>
      </c>
      <c r="EX2785" s="3">
        <f>1/EX2788</f>
        <v>0.70760098840497598</v>
      </c>
      <c r="EZ2785" s="41">
        <f t="array" ref="EZ2785">SUM(FC2780:FC2782*EU2800:EU2802)</f>
        <v>-3.8974514374864029E-5</v>
      </c>
      <c r="FC2785" s="40" t="s">
        <v>27</v>
      </c>
      <c r="FF2785" s="1"/>
      <c r="FL2785" s="1"/>
      <c r="FO2785" s="38" t="s">
        <v>26</v>
      </c>
      <c r="FR2785" s="3">
        <f>1/FR2788</f>
        <v>0.75478821054984702</v>
      </c>
      <c r="FT2785" s="41">
        <f t="array" ref="FT2785">SUM(FW2780:FW2782*FO2800:FO2802)</f>
        <v>-5.7130871046575211E-5</v>
      </c>
      <c r="FW2785" s="40" t="s">
        <v>27</v>
      </c>
      <c r="FZ2785" s="1"/>
      <c r="JX2785" s="1"/>
      <c r="KG2785" s="1"/>
      <c r="KV2785" s="1"/>
      <c r="LQ2785" s="1"/>
      <c r="PF2785" s="1"/>
      <c r="PI2785" s="38" t="s">
        <v>26</v>
      </c>
      <c r="PL2785" s="3">
        <f>1/PL2788</f>
        <v>2.5208119346713311</v>
      </c>
      <c r="PN2785" s="41">
        <f t="array" ref="PN2785">SUM(PQ2780:PQ2782*PI2800:PI2802)</f>
        <v>1.3203433407897715E-5</v>
      </c>
      <c r="PQ2785" s="40" t="s">
        <v>27</v>
      </c>
      <c r="PT2785" s="1"/>
      <c r="PZ2785" s="1"/>
      <c r="QC2785" s="38" t="s">
        <v>26</v>
      </c>
      <c r="QF2785" s="3">
        <f>1/QF2788</f>
        <v>1.8952356273788469</v>
      </c>
      <c r="QH2785" s="41">
        <f t="array" ref="QH2785">SUM(QK2780:QK2782*QC2800:QC2802)</f>
        <v>-1.2393507150607288E-5</v>
      </c>
      <c r="QK2785" s="40" t="s">
        <v>27</v>
      </c>
      <c r="QN2785" s="1"/>
      <c r="QW2785" s="39"/>
      <c r="RE2785" s="39"/>
      <c r="TV2785" s="1"/>
      <c r="VT2785" s="1"/>
    </row>
    <row r="2786" spans="14:592" x14ac:dyDescent="0.3">
      <c r="N2786" s="1"/>
      <c r="AI2786" s="1"/>
      <c r="DX2786" s="1"/>
      <c r="EA2786" s="38" t="s">
        <v>26</v>
      </c>
      <c r="ED2786" s="38" t="s">
        <v>26</v>
      </c>
      <c r="EF2786" s="7"/>
      <c r="EI2786" s="40" t="s">
        <v>27</v>
      </c>
      <c r="EL2786" s="1"/>
      <c r="ER2786" s="1"/>
      <c r="EU2786" s="38" t="s">
        <v>26</v>
      </c>
      <c r="EX2786" s="38" t="s">
        <v>26</v>
      </c>
      <c r="EZ2786" s="7"/>
      <c r="FC2786" s="40" t="s">
        <v>27</v>
      </c>
      <c r="FF2786" s="1"/>
      <c r="FL2786" s="1"/>
      <c r="FO2786" s="38" t="s">
        <v>26</v>
      </c>
      <c r="FR2786" s="38" t="s">
        <v>26</v>
      </c>
      <c r="FT2786" s="7"/>
      <c r="FW2786" s="40" t="s">
        <v>27</v>
      </c>
      <c r="FZ2786" s="1"/>
      <c r="JX2786" s="1"/>
      <c r="KG2786" s="1"/>
      <c r="KV2786" s="1"/>
      <c r="LQ2786" s="1"/>
      <c r="PF2786" s="1"/>
      <c r="PI2786" s="38" t="s">
        <v>26</v>
      </c>
      <c r="PL2786" s="38" t="s">
        <v>26</v>
      </c>
      <c r="PN2786" s="7"/>
      <c r="PQ2786" s="40" t="s">
        <v>27</v>
      </c>
      <c r="PT2786" s="1"/>
      <c r="PZ2786" s="1"/>
      <c r="QC2786" s="38" t="s">
        <v>26</v>
      </c>
      <c r="QF2786" s="38" t="s">
        <v>26</v>
      </c>
      <c r="QH2786" s="7"/>
      <c r="QK2786" s="40" t="s">
        <v>27</v>
      </c>
      <c r="QN2786" s="1"/>
      <c r="QW2786" s="39"/>
      <c r="QZ2786" s="39"/>
      <c r="RE2786" s="39"/>
      <c r="TV2786" s="1"/>
      <c r="VT2786" s="1"/>
    </row>
    <row r="2787" spans="14:592" ht="15" thickBot="1" x14ac:dyDescent="0.35">
      <c r="N2787" s="1"/>
      <c r="AI2787" s="1"/>
      <c r="DX2787" s="1"/>
      <c r="EA2787" s="38" t="s">
        <v>26</v>
      </c>
      <c r="ED2787" s="2" t="s">
        <v>38</v>
      </c>
      <c r="EF2787" s="7" t="s">
        <v>39</v>
      </c>
      <c r="EI2787" s="40" t="s">
        <v>27</v>
      </c>
      <c r="EL2787" s="1"/>
      <c r="ER2787" s="1"/>
      <c r="EU2787" s="38" t="s">
        <v>26</v>
      </c>
      <c r="EX2787" s="2" t="s">
        <v>38</v>
      </c>
      <c r="EZ2787" s="7" t="s">
        <v>39</v>
      </c>
      <c r="FC2787" s="40" t="s">
        <v>27</v>
      </c>
      <c r="FF2787" s="1"/>
      <c r="FL2787" s="1"/>
      <c r="FO2787" s="38" t="s">
        <v>26</v>
      </c>
      <c r="FR2787" s="2" t="s">
        <v>38</v>
      </c>
      <c r="FT2787" s="7" t="s">
        <v>39</v>
      </c>
      <c r="FW2787" s="40" t="s">
        <v>27</v>
      </c>
      <c r="FZ2787" s="1"/>
      <c r="JX2787" s="1"/>
      <c r="KG2787" s="1"/>
      <c r="KV2787" s="1"/>
      <c r="LQ2787" s="1"/>
      <c r="PF2787" s="1"/>
      <c r="PI2787" s="38" t="s">
        <v>26</v>
      </c>
      <c r="PL2787" s="2" t="s">
        <v>38</v>
      </c>
      <c r="PN2787" s="7" t="s">
        <v>39</v>
      </c>
      <c r="PQ2787" s="40" t="s">
        <v>27</v>
      </c>
      <c r="PT2787" s="1"/>
      <c r="PZ2787" s="1"/>
      <c r="QC2787" s="38" t="s">
        <v>26</v>
      </c>
      <c r="QF2787" s="2" t="s">
        <v>38</v>
      </c>
      <c r="QH2787" s="7" t="s">
        <v>39</v>
      </c>
      <c r="QK2787" s="40" t="s">
        <v>27</v>
      </c>
      <c r="QN2787" s="1"/>
      <c r="QW2787" s="39"/>
      <c r="RE2787" s="39"/>
      <c r="TV2787" s="1"/>
      <c r="VT2787" s="1"/>
    </row>
    <row r="2788" spans="14:592" ht="15" thickBot="1" x14ac:dyDescent="0.35">
      <c r="N2788" s="1"/>
      <c r="AI2788" s="1"/>
      <c r="DX2788" s="1"/>
      <c r="EA2788" s="38" t="s">
        <v>26</v>
      </c>
      <c r="ED2788" s="3">
        <f>SQRT(ED2791+DZ2811)</f>
        <v>0.91742844735085727</v>
      </c>
      <c r="EF2788" s="41">
        <f>EF2785*((-1)/(ED2788^2))</f>
        <v>8.0147414086032678E-5</v>
      </c>
      <c r="EI2788" s="40" t="s">
        <v>27</v>
      </c>
      <c r="EL2788" s="1"/>
      <c r="ER2788" s="1"/>
      <c r="EU2788" s="38" t="s">
        <v>26</v>
      </c>
      <c r="EX2788" s="3">
        <f>SQRT(EX2791+ET2811)</f>
        <v>1.4132258382709855</v>
      </c>
      <c r="EZ2788" s="41">
        <f>EZ2785*((-1)/(EX2788^2))</f>
        <v>1.9514506561809396E-5</v>
      </c>
      <c r="FC2788" s="40" t="s">
        <v>27</v>
      </c>
      <c r="FF2788" s="1"/>
      <c r="FL2788" s="1"/>
      <c r="FO2788" s="38" t="s">
        <v>26</v>
      </c>
      <c r="FR2788" s="3">
        <f>SQRT(FR2791+FN2811)</f>
        <v>1.324874959654605</v>
      </c>
      <c r="FT2788" s="41">
        <f>FT2785*((-1)/(FR2788^2))</f>
        <v>3.2547756760109945E-5</v>
      </c>
      <c r="FW2788" s="40" t="s">
        <v>27</v>
      </c>
      <c r="FZ2788" s="1"/>
      <c r="JX2788" s="1"/>
      <c r="KG2788" s="1"/>
      <c r="KV2788" s="1"/>
      <c r="LQ2788" s="1"/>
      <c r="PF2788" s="1"/>
      <c r="PI2788" s="38" t="s">
        <v>26</v>
      </c>
      <c r="PL2788" s="3">
        <f>SQRT(PL2791+PH2811)</f>
        <v>0.39669758233288521</v>
      </c>
      <c r="PN2788" s="41">
        <f>PN2785*((-1)/(PL2788^2))</f>
        <v>-8.3901122657554478E-5</v>
      </c>
      <c r="PQ2788" s="40" t="s">
        <v>27</v>
      </c>
      <c r="PT2788" s="1"/>
      <c r="PZ2788" s="1"/>
      <c r="QC2788" s="38" t="s">
        <v>26</v>
      </c>
      <c r="QF2788" s="3">
        <f>SQRT(QF2791+QB2811)</f>
        <v>0.52763887801276843</v>
      </c>
      <c r="QH2788" s="41">
        <f t="array" ref="QH2788">QH2785*((-1)/(QF2788^2))</f>
        <v>4.4516462449601791E-5</v>
      </c>
      <c r="QK2788" s="40" t="s">
        <v>27</v>
      </c>
      <c r="QN2788" s="1"/>
      <c r="QW2788" s="39"/>
      <c r="RE2788" s="39"/>
      <c r="TV2788" s="1"/>
      <c r="VT2788" s="1"/>
    </row>
    <row r="2789" spans="14:592" ht="15" thickBot="1" x14ac:dyDescent="0.35">
      <c r="N2789" s="1"/>
      <c r="AI2789" s="1"/>
      <c r="DX2789" s="1"/>
      <c r="EA2789" s="38" t="s">
        <v>26</v>
      </c>
      <c r="ED2789" s="38" t="s">
        <v>26</v>
      </c>
      <c r="EF2789" s="7"/>
      <c r="EI2789" s="7" t="s">
        <v>40</v>
      </c>
      <c r="EJ2789" s="7" t="s">
        <v>41</v>
      </c>
      <c r="EL2789" s="1"/>
      <c r="ER2789" s="1"/>
      <c r="EU2789" s="38" t="s">
        <v>26</v>
      </c>
      <c r="EX2789" s="38" t="s">
        <v>26</v>
      </c>
      <c r="EZ2789" s="7"/>
      <c r="FC2789" s="7" t="s">
        <v>40</v>
      </c>
      <c r="FD2789" s="7" t="s">
        <v>41</v>
      </c>
      <c r="FF2789" s="1"/>
      <c r="FL2789" s="1"/>
      <c r="FO2789" s="38" t="s">
        <v>26</v>
      </c>
      <c r="FR2789" s="38" t="s">
        <v>26</v>
      </c>
      <c r="FT2789" s="7"/>
      <c r="FW2789" s="7" t="s">
        <v>40</v>
      </c>
      <c r="FX2789" s="7" t="s">
        <v>41</v>
      </c>
      <c r="FZ2789" s="1"/>
      <c r="JX2789" s="1"/>
      <c r="KG2789" s="1"/>
      <c r="KV2789" s="1"/>
      <c r="LQ2789" s="1"/>
      <c r="PF2789" s="1"/>
      <c r="PI2789" s="38" t="s">
        <v>26</v>
      </c>
      <c r="PL2789" s="38" t="s">
        <v>26</v>
      </c>
      <c r="PN2789" s="7"/>
      <c r="PQ2789" s="7" t="s">
        <v>40</v>
      </c>
      <c r="PR2789" s="7" t="s">
        <v>41</v>
      </c>
      <c r="PT2789" s="1"/>
      <c r="PZ2789" s="1"/>
      <c r="QC2789" s="38" t="s">
        <v>26</v>
      </c>
      <c r="QF2789" s="38" t="s">
        <v>26</v>
      </c>
      <c r="QH2789" s="7"/>
      <c r="QK2789" s="7" t="s">
        <v>40</v>
      </c>
      <c r="QL2789" s="7" t="s">
        <v>41</v>
      </c>
      <c r="QN2789" s="1"/>
      <c r="QW2789" s="39"/>
      <c r="QZ2789" s="39"/>
      <c r="TV2789" s="1"/>
      <c r="VT2789" s="1"/>
    </row>
    <row r="2790" spans="14:592" ht="15" thickBot="1" x14ac:dyDescent="0.35">
      <c r="N2790" s="1"/>
      <c r="AI2790" s="1"/>
      <c r="DX2790" s="1"/>
      <c r="EA2790" s="38" t="s">
        <v>26</v>
      </c>
      <c r="ED2790" s="38" t="s">
        <v>42</v>
      </c>
      <c r="EF2790" s="7" t="s">
        <v>43</v>
      </c>
      <c r="EI2790" s="8">
        <f t="array" ref="EI2790:EI2792">EI2780:EI2782*ED2785</f>
        <v>6.998704420298904E-5</v>
      </c>
      <c r="EJ2790" s="8">
        <f t="array" ref="EJ2790:EJ2792">EF2794:EF2796*2*EA2800:EA2802</f>
        <v>2.6105894146780734E-5</v>
      </c>
      <c r="EL2790" s="1"/>
      <c r="ER2790" s="1"/>
      <c r="EU2790" s="38" t="s">
        <v>26</v>
      </c>
      <c r="EX2790" s="38" t="s">
        <v>42</v>
      </c>
      <c r="EZ2790" s="7" t="s">
        <v>43</v>
      </c>
      <c r="FC2790" s="8">
        <f t="array" ref="FC2790:FC2792">FC2780:FC2782*EX2785</f>
        <v>2.3614420939469321E-5</v>
      </c>
      <c r="FD2790" s="8">
        <f t="array" ref="FD2790:FD2792">EZ2794:EZ2796*2*EU2800:EU2802</f>
        <v>7.1759679065608313E-6</v>
      </c>
      <c r="FF2790" s="1"/>
      <c r="FL2790" s="1"/>
      <c r="FO2790" s="38" t="s">
        <v>26</v>
      </c>
      <c r="FR2790" s="38" t="s">
        <v>42</v>
      </c>
      <c r="FT2790" s="7" t="s">
        <v>43</v>
      </c>
      <c r="FW2790" s="8">
        <f t="array" ref="FW2790:FW2792">FW2780:FW2782*FR2785</f>
        <v>3.3876616566445813E-5</v>
      </c>
      <c r="FX2790" s="8">
        <f t="array" ref="FX2790:FX2792">FT2794:FT2796*2*FO2800:FO2802</f>
        <v>1.1437688292085654E-5</v>
      </c>
      <c r="FZ2790" s="1"/>
      <c r="JX2790" s="1"/>
      <c r="KG2790" s="1"/>
      <c r="KV2790" s="1"/>
      <c r="LQ2790" s="1"/>
      <c r="PF2790" s="1"/>
      <c r="PI2790" s="38" t="s">
        <v>26</v>
      </c>
      <c r="PL2790" s="38" t="s">
        <v>42</v>
      </c>
      <c r="PN2790" s="7" t="s">
        <v>43</v>
      </c>
      <c r="PQ2790" s="8">
        <f t="array" ref="PQ2790:PQ2792">PQ2780:PQ2782*PL2785</f>
        <v>-9.0204475086314329E-5</v>
      </c>
      <c r="PR2790" s="8">
        <f t="array" ref="PR2790:PR2792">PN2794:PN2796*2*PI2800:PI2802</f>
        <v>3.725956458360526E-5</v>
      </c>
      <c r="PT2790" s="1"/>
      <c r="PZ2790" s="1"/>
      <c r="QC2790" s="38" t="s">
        <v>26</v>
      </c>
      <c r="QF2790" s="38" t="s">
        <v>42</v>
      </c>
      <c r="QH2790" s="7" t="s">
        <v>43</v>
      </c>
      <c r="QK2790" s="8">
        <f t="array" ref="QK2790:QK2792">QK2780:QK2782*QF2785</f>
        <v>1.3553029989076443E-6</v>
      </c>
      <c r="QL2790" s="8">
        <f t="array" ref="QL2790:QL2792">QH2794:QH2796*2*QC2800:QC2802</f>
        <v>4.3631014487874204E-6</v>
      </c>
      <c r="QN2790" s="1"/>
      <c r="QW2790" s="39"/>
      <c r="QZ2790" s="39"/>
      <c r="TV2790" s="1"/>
      <c r="VT2790" s="1"/>
    </row>
    <row r="2791" spans="14:592" ht="15" thickBot="1" x14ac:dyDescent="0.35">
      <c r="N2791" s="1"/>
      <c r="AI2791" s="1"/>
      <c r="DX2791" s="1"/>
      <c r="EA2791" s="38" t="s">
        <v>26</v>
      </c>
      <c r="ED2791" s="3">
        <f>AVERAGE(ED2794:ED2796)</f>
        <v>0.84167494600860471</v>
      </c>
      <c r="EF2791" s="41">
        <f t="array" ref="EF2791">EF2788*0.5*(1/(SQRT(ED2791+DZ2811)))</f>
        <v>4.3680471385787245E-5</v>
      </c>
      <c r="EI2791" s="9">
        <v>-1.1546634977683641E-4</v>
      </c>
      <c r="EJ2791" s="9">
        <v>1.0600023906120517E-5</v>
      </c>
      <c r="EL2791" s="1"/>
      <c r="ER2791" s="1"/>
      <c r="EU2791" s="38" t="s">
        <v>26</v>
      </c>
      <c r="EX2791" s="3">
        <f>AVERAGE(EX2794:EX2796)</f>
        <v>1.9972072599567294</v>
      </c>
      <c r="EZ2791" s="41">
        <f t="array" ref="EZ2791">EZ2788*0.5*(1/(SQRT(EX2791+ET2811)))</f>
        <v>6.904242065685859E-6</v>
      </c>
      <c r="FC2791" s="9">
        <v>-4.1236085729788268E-5</v>
      </c>
      <c r="FD2791" s="9">
        <v>1.3968370926917117E-6</v>
      </c>
      <c r="FF2791" s="1"/>
      <c r="FL2791" s="1"/>
      <c r="FO2791" s="38" t="s">
        <v>26</v>
      </c>
      <c r="FR2791" s="3">
        <f>AVERAGE(FR2794:FR2796)</f>
        <v>1.7552936487197914</v>
      </c>
      <c r="FT2791" s="41">
        <f t="array" ref="FT2791">FT2788*0.5*(1/(SQRT(FR2791+FN2811)))</f>
        <v>1.2283331541187535E-5</v>
      </c>
      <c r="FW2791" s="9">
        <v>-5.7779483080777376E-5</v>
      </c>
      <c r="FX2791" s="9">
        <v>3.1380105767031243E-6</v>
      </c>
      <c r="FZ2791" s="1"/>
      <c r="JX2791" s="1"/>
      <c r="KG2791" s="1"/>
      <c r="KV2791" s="1"/>
      <c r="LQ2791" s="1"/>
      <c r="PF2791" s="1"/>
      <c r="PI2791" s="38" t="s">
        <v>26</v>
      </c>
      <c r="PL2791" s="3">
        <f>AVERAGE(PL2794:PL2796)</f>
        <v>0.15736896182875626</v>
      </c>
      <c r="PN2791" s="41">
        <f t="array" ref="PN2791">PN2788*0.5*(1/(SQRT(PL2791+PH2811)))</f>
        <v>-1.0574947566374328E-4</v>
      </c>
      <c r="PQ2791" s="9">
        <v>1.6237877115694125E-4</v>
      </c>
      <c r="PR2791" s="9">
        <v>-7.139498370443934E-6</v>
      </c>
      <c r="PT2791" s="1"/>
      <c r="PZ2791" s="1"/>
      <c r="QC2791" s="38" t="s">
        <v>26</v>
      </c>
      <c r="QF2791" s="3">
        <f>AVERAGE(QF2794:QF2796)</f>
        <v>0.27840277559057314</v>
      </c>
      <c r="QH2791" s="41">
        <f>QH2788*0.5*(1/(SQRT(QF2791+QB2811)))</f>
        <v>4.2184592819678968E-5</v>
      </c>
      <c r="QK2791" s="9">
        <v>-1.9507271993157507E-5</v>
      </c>
      <c r="QL2791" s="9">
        <v>1.5595074441393346E-5</v>
      </c>
      <c r="QN2791" s="1"/>
      <c r="QW2791" s="39"/>
      <c r="TV2791" s="1"/>
      <c r="VT2791" s="1"/>
    </row>
    <row r="2792" spans="14:592" ht="15" thickBot="1" x14ac:dyDescent="0.35">
      <c r="N2792" s="1"/>
      <c r="AI2792" s="1"/>
      <c r="DX2792" s="1"/>
      <c r="EA2792" s="38" t="s">
        <v>26</v>
      </c>
      <c r="ED2792" s="38" t="s">
        <v>26</v>
      </c>
      <c r="EF2792" s="7"/>
      <c r="EI2792" s="10">
        <v>7.476535411065064E-5</v>
      </c>
      <c r="EJ2792" s="10">
        <v>-3.6705918052901253E-5</v>
      </c>
      <c r="EL2792" s="1"/>
      <c r="ER2792" s="1"/>
      <c r="EU2792" s="38" t="s">
        <v>26</v>
      </c>
      <c r="EX2792" s="38" t="s">
        <v>26</v>
      </c>
      <c r="EZ2792" s="7"/>
      <c r="FC2792" s="10">
        <v>2.7854930581062713E-5</v>
      </c>
      <c r="FD2792" s="10">
        <v>-8.5728049992525432E-6</v>
      </c>
      <c r="FF2792" s="1"/>
      <c r="FL2792" s="1"/>
      <c r="FO2792" s="38" t="s">
        <v>26</v>
      </c>
      <c r="FR2792" s="38" t="s">
        <v>26</v>
      </c>
      <c r="FT2792" s="7"/>
      <c r="FW2792" s="10">
        <v>3.8370467176907979E-5</v>
      </c>
      <c r="FX2792" s="10">
        <v>-1.4575698868788778E-5</v>
      </c>
      <c r="FZ2792" s="1"/>
      <c r="JX2792" s="1"/>
      <c r="KG2792" s="1"/>
      <c r="KV2792" s="1"/>
      <c r="LQ2792" s="1"/>
      <c r="PF2792" s="1"/>
      <c r="PI2792" s="38" t="s">
        <v>26</v>
      </c>
      <c r="PL2792" s="38" t="s">
        <v>26</v>
      </c>
      <c r="PN2792" s="7"/>
      <c r="PQ2792" s="10">
        <v>-7.2171697570700189E-5</v>
      </c>
      <c r="PR2792" s="10">
        <v>-3.0120066213161323E-5</v>
      </c>
      <c r="PT2792" s="1"/>
      <c r="PZ2792" s="1"/>
      <c r="QC2792" s="38" t="s">
        <v>26</v>
      </c>
      <c r="QF2792" s="38" t="s">
        <v>26</v>
      </c>
      <c r="QH2792" s="7"/>
      <c r="QK2792" s="10">
        <v>1.8151346960025312E-5</v>
      </c>
      <c r="QL2792" s="10">
        <v>-1.9958175890180771E-5</v>
      </c>
      <c r="QN2792" s="1"/>
      <c r="QW2792" s="39"/>
      <c r="QZ2792" s="39"/>
      <c r="TV2792" s="1"/>
      <c r="VT2792" s="1"/>
    </row>
    <row r="2793" spans="14:592" ht="15" thickBot="1" x14ac:dyDescent="0.35">
      <c r="N2793" s="1"/>
      <c r="AI2793" s="1"/>
      <c r="DX2793" s="1"/>
      <c r="EA2793" s="38" t="s">
        <v>26</v>
      </c>
      <c r="ED2793" s="2" t="s">
        <v>44</v>
      </c>
      <c r="EF2793" s="7" t="s">
        <v>45</v>
      </c>
      <c r="EI2793" s="40" t="s">
        <v>27</v>
      </c>
      <c r="EL2793" s="1"/>
      <c r="ER2793" s="1"/>
      <c r="EU2793" s="38" t="s">
        <v>26</v>
      </c>
      <c r="EX2793" s="2" t="s">
        <v>44</v>
      </c>
      <c r="EZ2793" s="7" t="s">
        <v>45</v>
      </c>
      <c r="FC2793" s="40" t="s">
        <v>27</v>
      </c>
      <c r="FF2793" s="1"/>
      <c r="FL2793" s="1"/>
      <c r="FO2793" s="38" t="s">
        <v>26</v>
      </c>
      <c r="FR2793" s="2" t="s">
        <v>44</v>
      </c>
      <c r="FT2793" s="7" t="s">
        <v>45</v>
      </c>
      <c r="FW2793" s="40" t="s">
        <v>27</v>
      </c>
      <c r="FZ2793" s="1"/>
      <c r="JX2793" s="1"/>
      <c r="KG2793" s="1"/>
      <c r="KV2793" s="1"/>
      <c r="LQ2793" s="1"/>
      <c r="PF2793" s="1"/>
      <c r="PI2793" s="38" t="s">
        <v>26</v>
      </c>
      <c r="PL2793" s="2" t="s">
        <v>44</v>
      </c>
      <c r="PN2793" s="7" t="s">
        <v>45</v>
      </c>
      <c r="PQ2793" s="40" t="s">
        <v>27</v>
      </c>
      <c r="PT2793" s="1"/>
      <c r="PZ2793" s="1"/>
      <c r="QC2793" s="38" t="s">
        <v>26</v>
      </c>
      <c r="QF2793" s="2" t="s">
        <v>44</v>
      </c>
      <c r="QH2793" s="7" t="s">
        <v>45</v>
      </c>
      <c r="QK2793" s="40" t="s">
        <v>27</v>
      </c>
      <c r="QN2793" s="1"/>
      <c r="QW2793" s="39"/>
      <c r="RE2793" s="39"/>
      <c r="TV2793" s="1"/>
      <c r="VT2793" s="1"/>
    </row>
    <row r="2794" spans="14:592" x14ac:dyDescent="0.3">
      <c r="N2794" s="1"/>
      <c r="AI2794" s="1"/>
      <c r="DX2794" s="1"/>
      <c r="EA2794" s="38" t="s">
        <v>26</v>
      </c>
      <c r="ED2794" s="4">
        <f t="array" ref="ED2794:ED2796">EA2800:EA2802^2</f>
        <v>0.8036834600626509</v>
      </c>
      <c r="EF2794" s="8">
        <f t="array" ref="EF2794:EF2796">(1/3)*EF2791</f>
        <v>1.4560157128595748E-5</v>
      </c>
      <c r="EI2794" s="40" t="s">
        <v>27</v>
      </c>
      <c r="EL2794" s="1"/>
      <c r="ER2794" s="1"/>
      <c r="EU2794" s="38" t="s">
        <v>26</v>
      </c>
      <c r="EX2794" s="4">
        <f t="array" ref="EX2794:EX2796">EU2800:EU2802^2</f>
        <v>2.4305887000364108</v>
      </c>
      <c r="EZ2794" s="8">
        <f t="array" ref="EZ2794:EZ2796">(1/3)*EZ2791</f>
        <v>2.3014140218952863E-6</v>
      </c>
      <c r="FC2794" s="40" t="s">
        <v>27</v>
      </c>
      <c r="FF2794" s="1"/>
      <c r="FL2794" s="1"/>
      <c r="FO2794" s="38" t="s">
        <v>26</v>
      </c>
      <c r="FR2794" s="4">
        <f t="array" ref="FR2794:FR2796">FO2800:FO2802^2</f>
        <v>1.9508626013056247</v>
      </c>
      <c r="FT2794" s="8">
        <f t="array" ref="FT2794:FT2796">(1/3)*FT2791</f>
        <v>4.0944438470625115E-6</v>
      </c>
      <c r="FW2794" s="40" t="s">
        <v>27</v>
      </c>
      <c r="FZ2794" s="1"/>
      <c r="JX2794" s="1"/>
      <c r="KG2794" s="1"/>
      <c r="KV2794" s="1"/>
      <c r="LQ2794" s="1"/>
      <c r="PF2794" s="1"/>
      <c r="PI2794" s="38" t="s">
        <v>26</v>
      </c>
      <c r="PL2794" s="4">
        <f t="array" ref="PL2794:PL2796">PI2800:PI2802^2</f>
        <v>0.27931973641716884</v>
      </c>
      <c r="PN2794" s="8">
        <f t="array" ref="PN2794:PN2796">(1/3)*PN2791</f>
        <v>-3.5249825221247755E-5</v>
      </c>
      <c r="PQ2794" s="40" t="s">
        <v>27</v>
      </c>
      <c r="PT2794" s="1"/>
      <c r="PZ2794" s="1"/>
      <c r="QC2794" s="38" t="s">
        <v>26</v>
      </c>
      <c r="QF2794" s="4">
        <f t="array" ref="QF2794:QF2796">QC2800:QC2802^2</f>
        <v>2.4069408478686858E-2</v>
      </c>
      <c r="QH2794" s="8">
        <f t="array" ref="QH2794:QH2796">(1/3)*QH2791</f>
        <v>1.4061530939892989E-5</v>
      </c>
      <c r="QK2794" s="40" t="s">
        <v>27</v>
      </c>
      <c r="QN2794" s="1"/>
      <c r="QW2794" s="39"/>
      <c r="RE2794" s="39"/>
      <c r="TV2794" s="1"/>
      <c r="VT2794" s="1"/>
    </row>
    <row r="2795" spans="14:592" x14ac:dyDescent="0.3">
      <c r="N2795" s="1"/>
      <c r="AI2795" s="1"/>
      <c r="DX2795" s="1"/>
      <c r="EA2795" s="38" t="s">
        <v>26</v>
      </c>
      <c r="ED2795" s="5">
        <v>0.1325017379127692</v>
      </c>
      <c r="EF2795" s="9">
        <v>1.4560157128595748E-5</v>
      </c>
      <c r="EI2795" s="40" t="s">
        <v>27</v>
      </c>
      <c r="EL2795" s="1"/>
      <c r="ER2795" s="1"/>
      <c r="EU2795" s="38" t="s">
        <v>26</v>
      </c>
      <c r="EX2795" s="5">
        <v>9.2096264936827238E-2</v>
      </c>
      <c r="EZ2795" s="9">
        <v>2.3014140218952863E-6</v>
      </c>
      <c r="FC2795" s="40" t="s">
        <v>27</v>
      </c>
      <c r="FF2795" s="1"/>
      <c r="FL2795" s="1"/>
      <c r="FO2795" s="38" t="s">
        <v>26</v>
      </c>
      <c r="FR2795" s="5">
        <v>0.14684493656392514</v>
      </c>
      <c r="FT2795" s="9">
        <v>4.0944438470625115E-6</v>
      </c>
      <c r="FW2795" s="40" t="s">
        <v>27</v>
      </c>
      <c r="FZ2795" s="1"/>
      <c r="JX2795" s="1"/>
      <c r="KG2795" s="1"/>
      <c r="KV2795" s="1"/>
      <c r="LQ2795" s="1"/>
      <c r="PF2795" s="1"/>
      <c r="PI2795" s="38" t="s">
        <v>26</v>
      </c>
      <c r="PL2795" s="5">
        <v>1.0255609366686604E-2</v>
      </c>
      <c r="PN2795" s="9">
        <v>-3.5249825221247755E-5</v>
      </c>
      <c r="PQ2795" s="40" t="s">
        <v>27</v>
      </c>
      <c r="PT2795" s="1"/>
      <c r="PZ2795" s="1"/>
      <c r="QC2795" s="38" t="s">
        <v>26</v>
      </c>
      <c r="QF2795" s="5">
        <v>0.30750324237157817</v>
      </c>
      <c r="QH2795" s="9">
        <v>1.4061530939892989E-5</v>
      </c>
      <c r="QK2795" s="40" t="s">
        <v>27</v>
      </c>
      <c r="QN2795" s="1"/>
      <c r="QW2795" s="39"/>
      <c r="RE2795" s="39"/>
      <c r="TV2795" s="1"/>
      <c r="VT2795" s="1"/>
    </row>
    <row r="2796" spans="14:592" ht="15" thickBot="1" x14ac:dyDescent="0.35">
      <c r="N2796" s="1"/>
      <c r="AI2796" s="1"/>
      <c r="DX2796" s="1"/>
      <c r="EA2796" s="38" t="s">
        <v>26</v>
      </c>
      <c r="ED2796" s="6">
        <v>1.5888396400503941</v>
      </c>
      <c r="EF2796" s="10">
        <v>1.4560157128595748E-5</v>
      </c>
      <c r="EI2796" s="40" t="s">
        <v>27</v>
      </c>
      <c r="EL2796" s="1"/>
      <c r="ER2796" s="1"/>
      <c r="EU2796" s="38" t="s">
        <v>26</v>
      </c>
      <c r="EX2796" s="6">
        <v>3.4689368148969506</v>
      </c>
      <c r="EZ2796" s="10">
        <v>2.3014140218952863E-6</v>
      </c>
      <c r="FC2796" s="40" t="s">
        <v>27</v>
      </c>
      <c r="FF2796" s="1"/>
      <c r="FL2796" s="1"/>
      <c r="FO2796" s="38" t="s">
        <v>26</v>
      </c>
      <c r="FR2796" s="6">
        <v>3.1681734082898236</v>
      </c>
      <c r="FT2796" s="10">
        <v>4.0944438470625115E-6</v>
      </c>
      <c r="FW2796" s="40" t="s">
        <v>27</v>
      </c>
      <c r="FZ2796" s="1"/>
      <c r="JX2796" s="1"/>
      <c r="KG2796" s="1"/>
      <c r="KV2796" s="1"/>
      <c r="LQ2796" s="1"/>
      <c r="PF2796" s="1"/>
      <c r="PI2796" s="38" t="s">
        <v>26</v>
      </c>
      <c r="PL2796" s="6">
        <v>0.18253153970241329</v>
      </c>
      <c r="PN2796" s="10">
        <v>-3.5249825221247755E-5</v>
      </c>
      <c r="PQ2796" s="40" t="s">
        <v>27</v>
      </c>
      <c r="PT2796" s="1"/>
      <c r="PZ2796" s="1"/>
      <c r="QC2796" s="38" t="s">
        <v>26</v>
      </c>
      <c r="QF2796" s="6">
        <v>0.50363567592145431</v>
      </c>
      <c r="QH2796" s="10">
        <v>1.4061530939892989E-5</v>
      </c>
      <c r="QK2796" s="40" t="s">
        <v>27</v>
      </c>
      <c r="QN2796" s="1"/>
      <c r="QW2796" s="39"/>
      <c r="RE2796" s="39"/>
      <c r="TV2796" s="1"/>
      <c r="VT2796" s="1"/>
    </row>
    <row r="2797" spans="14:592" x14ac:dyDescent="0.3">
      <c r="N2797" s="1"/>
      <c r="AI2797" s="1"/>
      <c r="DX2797" s="1"/>
      <c r="EA2797" s="38" t="s">
        <v>26</v>
      </c>
      <c r="ED2797" s="38" t="s">
        <v>26</v>
      </c>
      <c r="EF2797" s="7"/>
      <c r="EI2797" s="40" t="s">
        <v>27</v>
      </c>
      <c r="EL2797" s="1"/>
      <c r="ER2797" s="1"/>
      <c r="EU2797" s="38" t="s">
        <v>26</v>
      </c>
      <c r="EX2797" s="38" t="s">
        <v>26</v>
      </c>
      <c r="EZ2797" s="7"/>
      <c r="FC2797" s="40" t="s">
        <v>27</v>
      </c>
      <c r="FF2797" s="1"/>
      <c r="FL2797" s="1"/>
      <c r="FO2797" s="38" t="s">
        <v>26</v>
      </c>
      <c r="FR2797" s="38" t="s">
        <v>26</v>
      </c>
      <c r="FT2797" s="7"/>
      <c r="FW2797" s="40" t="s">
        <v>27</v>
      </c>
      <c r="FZ2797" s="1"/>
      <c r="JX2797" s="1"/>
      <c r="KG2797" s="1"/>
      <c r="KV2797" s="1"/>
      <c r="LQ2797" s="1"/>
      <c r="PF2797" s="1"/>
      <c r="PI2797" s="38" t="s">
        <v>26</v>
      </c>
      <c r="PL2797" s="38" t="s">
        <v>26</v>
      </c>
      <c r="PN2797" s="7"/>
      <c r="PQ2797" s="40" t="s">
        <v>27</v>
      </c>
      <c r="PT2797" s="1"/>
      <c r="PZ2797" s="1"/>
      <c r="QC2797" s="38" t="s">
        <v>26</v>
      </c>
      <c r="QF2797" s="38" t="s">
        <v>26</v>
      </c>
      <c r="QH2797" s="7"/>
      <c r="QK2797" s="40" t="s">
        <v>27</v>
      </c>
      <c r="QN2797" s="1"/>
      <c r="QW2797" s="39"/>
      <c r="QZ2797" s="39"/>
      <c r="RE2797" s="39"/>
      <c r="TV2797" s="1"/>
      <c r="VT2797" s="1"/>
    </row>
    <row r="2798" spans="14:592" x14ac:dyDescent="0.3">
      <c r="N2798" s="1"/>
      <c r="AI2798" s="1"/>
      <c r="DX2798" s="1"/>
      <c r="EA2798" s="2"/>
      <c r="EB2798" s="38" t="s">
        <v>25</v>
      </c>
      <c r="EC2798" s="38" t="s">
        <v>25</v>
      </c>
      <c r="ED2798" s="2"/>
      <c r="EF2798" s="7"/>
      <c r="EG2798" s="40" t="s">
        <v>25</v>
      </c>
      <c r="EH2798" s="40" t="s">
        <v>25</v>
      </c>
      <c r="EI2798" s="7"/>
      <c r="EL2798" s="1"/>
      <c r="ER2798" s="1"/>
      <c r="EU2798" s="2"/>
      <c r="EV2798" s="38" t="s">
        <v>25</v>
      </c>
      <c r="EW2798" s="38" t="s">
        <v>25</v>
      </c>
      <c r="EX2798" s="2"/>
      <c r="EZ2798" s="7"/>
      <c r="FA2798" s="40" t="s">
        <v>25</v>
      </c>
      <c r="FB2798" s="40" t="s">
        <v>25</v>
      </c>
      <c r="FC2798" s="7"/>
      <c r="FF2798" s="1"/>
      <c r="FL2798" s="1"/>
      <c r="FO2798" s="2"/>
      <c r="FP2798" s="38" t="s">
        <v>25</v>
      </c>
      <c r="FQ2798" s="38" t="s">
        <v>25</v>
      </c>
      <c r="FR2798" s="2"/>
      <c r="FT2798" s="7"/>
      <c r="FU2798" s="40" t="s">
        <v>25</v>
      </c>
      <c r="FV2798" s="40" t="s">
        <v>25</v>
      </c>
      <c r="FW2798" s="7"/>
      <c r="FZ2798" s="1"/>
      <c r="JX2798" s="1"/>
      <c r="KG2798" s="1"/>
      <c r="KV2798" s="1"/>
      <c r="LQ2798" s="1"/>
      <c r="PF2798" s="1"/>
      <c r="PI2798" s="2"/>
      <c r="PJ2798" s="38" t="s">
        <v>25</v>
      </c>
      <c r="PK2798" s="38" t="s">
        <v>25</v>
      </c>
      <c r="PL2798" s="2"/>
      <c r="PN2798" s="7"/>
      <c r="PO2798" s="40" t="s">
        <v>25</v>
      </c>
      <c r="PP2798" s="40" t="s">
        <v>25</v>
      </c>
      <c r="PQ2798" s="7"/>
      <c r="PT2798" s="1"/>
      <c r="PZ2798" s="1"/>
      <c r="QC2798" s="2"/>
      <c r="QD2798" s="38" t="s">
        <v>25</v>
      </c>
      <c r="QE2798" s="38" t="s">
        <v>25</v>
      </c>
      <c r="QF2798" s="2"/>
      <c r="QH2798" s="7"/>
      <c r="QI2798" s="40" t="s">
        <v>25</v>
      </c>
      <c r="QJ2798" s="40" t="s">
        <v>25</v>
      </c>
      <c r="QK2798" s="7"/>
      <c r="QN2798" s="1"/>
      <c r="QX2798" s="39"/>
      <c r="QY2798" s="39"/>
      <c r="RC2798" s="39"/>
      <c r="RD2798" s="39"/>
      <c r="TV2798" s="1"/>
      <c r="VT2798" s="1"/>
    </row>
    <row r="2799" spans="14:592" ht="15" thickBot="1" x14ac:dyDescent="0.35">
      <c r="N2799" s="1"/>
      <c r="AI2799" s="1"/>
      <c r="DX2799" s="1"/>
      <c r="EA2799" s="2" t="s">
        <v>46</v>
      </c>
      <c r="EI2799" s="7" t="s">
        <v>47</v>
      </c>
      <c r="EL2799" s="1"/>
      <c r="ER2799" s="1"/>
      <c r="EU2799" s="2" t="s">
        <v>46</v>
      </c>
      <c r="FC2799" s="7" t="s">
        <v>47</v>
      </c>
      <c r="FF2799" s="1"/>
      <c r="FL2799" s="1"/>
      <c r="FO2799" s="2" t="s">
        <v>46</v>
      </c>
      <c r="FW2799" s="7" t="s">
        <v>47</v>
      </c>
      <c r="FZ2799" s="1"/>
      <c r="JX2799" s="1"/>
      <c r="KG2799" s="1"/>
      <c r="KV2799" s="1"/>
      <c r="LQ2799" s="1"/>
      <c r="PF2799" s="1"/>
      <c r="PI2799" s="2" t="s">
        <v>46</v>
      </c>
      <c r="PQ2799" s="7" t="s">
        <v>47</v>
      </c>
      <c r="PT2799" s="1"/>
      <c r="PZ2799" s="1"/>
      <c r="QC2799" s="2" t="s">
        <v>46</v>
      </c>
      <c r="QK2799" s="7" t="s">
        <v>47</v>
      </c>
      <c r="QN2799" s="1"/>
      <c r="TV2799" s="1"/>
      <c r="VT2799" s="1"/>
    </row>
    <row r="2800" spans="14:592" x14ac:dyDescent="0.3">
      <c r="N2800" s="1"/>
      <c r="AI2800" s="1"/>
      <c r="DX2800" s="1"/>
      <c r="EA2800" s="4">
        <f t="array" ref="EA2800:EA2802">ED2809:ED2811-ED2805</f>
        <v>0.89648394300324807</v>
      </c>
      <c r="EI2800" s="8">
        <f t="array" ref="EI2800:EI2802">EI2790:EI2792+EJ2790:EJ2792</f>
        <v>9.6092938349769781E-5</v>
      </c>
      <c r="EL2800" s="1"/>
      <c r="ER2800" s="1"/>
      <c r="EU2800" s="4">
        <f t="array" ref="EU2800:EU2802">EX2809:EX2811-EX2805</f>
        <v>1.5590345410017095</v>
      </c>
      <c r="FC2800" s="8">
        <f t="array" ref="FC2800:FC2802">FC2790:FC2792+FD2790:FD2792</f>
        <v>3.0790388846030151E-5</v>
      </c>
      <c r="FF2800" s="1"/>
      <c r="FL2800" s="1"/>
      <c r="FO2800" s="4">
        <f t="array" ref="FO2800:FO2802">FR2809:FR2811-FR2805</f>
        <v>1.3967328310402189</v>
      </c>
      <c r="FW2800" s="8">
        <f t="array" ref="FW2800:FW2802">FW2790:FW2792+FX2790:FX2792</f>
        <v>4.5314304858531465E-5</v>
      </c>
      <c r="FZ2800" s="1"/>
      <c r="JX2800" s="1"/>
      <c r="KG2800" s="1"/>
      <c r="KV2800" s="1"/>
      <c r="LQ2800" s="1"/>
      <c r="PF2800" s="1"/>
      <c r="PI2800" s="4">
        <f t="array" ref="PI2800:PI2802">PL2809:PL2811-PL2805</f>
        <v>-0.52850708265563373</v>
      </c>
      <c r="PQ2800" s="8">
        <f t="array" ref="PQ2800:PQ2802">PQ2790:PQ2792+PR2790:PR2792</f>
        <v>-5.2944910502709069E-5</v>
      </c>
      <c r="PT2800" s="1"/>
      <c r="PZ2800" s="1"/>
      <c r="QC2800" s="4">
        <f t="array" ref="QC2800:QC2802">QF2809:QF2811-QF2805</f>
        <v>0.1551431870198845</v>
      </c>
      <c r="QK2800" s="8">
        <f t="array" ref="QK2800:QK2802">QK2790:QK2792+QL2790:QL2792</f>
        <v>5.718404447695065E-6</v>
      </c>
      <c r="QN2800" s="1"/>
      <c r="TV2800" s="1"/>
      <c r="VT2800" s="1"/>
    </row>
    <row r="2801" spans="14:592" x14ac:dyDescent="0.3">
      <c r="N2801" s="1"/>
      <c r="AI2801" s="1"/>
      <c r="DX2801" s="1"/>
      <c r="EA2801" s="5">
        <v>0.36400788166297882</v>
      </c>
      <c r="EI2801" s="9">
        <v>-1.0486632587071589E-4</v>
      </c>
      <c r="EL2801" s="1"/>
      <c r="ER2801" s="1"/>
      <c r="EU2801" s="5">
        <v>0.30347366432167922</v>
      </c>
      <c r="FC2801" s="9">
        <v>-3.9839248637096557E-5</v>
      </c>
      <c r="FF2801" s="1"/>
      <c r="FL2801" s="1"/>
      <c r="FO2801" s="5">
        <v>0.38320351846496026</v>
      </c>
      <c r="FW2801" s="9">
        <v>-5.4641472504074252E-5</v>
      </c>
      <c r="FZ2801" s="1"/>
      <c r="JX2801" s="1"/>
      <c r="KG2801" s="1"/>
      <c r="KV2801" s="1"/>
      <c r="LQ2801" s="1"/>
      <c r="PF2801" s="1"/>
      <c r="PI2801" s="5">
        <v>0.10126998255498321</v>
      </c>
      <c r="PQ2801" s="9">
        <v>1.5523927278649732E-4</v>
      </c>
      <c r="PT2801" s="1"/>
      <c r="PZ2801" s="1"/>
      <c r="QC2801" s="5">
        <v>0.55452974886076056</v>
      </c>
      <c r="QK2801" s="9">
        <v>-3.9121975517641615E-6</v>
      </c>
      <c r="QN2801" s="1"/>
      <c r="TV2801" s="1"/>
      <c r="VT2801" s="1"/>
    </row>
    <row r="2802" spans="14:592" ht="15" thickBot="1" x14ac:dyDescent="0.35">
      <c r="N2802" s="1"/>
      <c r="AI2802" s="1"/>
      <c r="DX2802" s="1"/>
      <c r="EA2802" s="6">
        <v>-1.2604918246662269</v>
      </c>
      <c r="EI2802" s="10">
        <v>3.8059436057749387E-5</v>
      </c>
      <c r="EL2802" s="1"/>
      <c r="ER2802" s="1"/>
      <c r="EU2802" s="6">
        <v>-1.8625082053233888</v>
      </c>
      <c r="FC2802" s="10">
        <v>1.9282125581810172E-5</v>
      </c>
      <c r="FF2802" s="1"/>
      <c r="FL2802" s="1"/>
      <c r="FO2802" s="6">
        <v>-1.7799363495051792</v>
      </c>
      <c r="FW2802" s="10">
        <v>2.3794768308119202E-5</v>
      </c>
      <c r="FZ2802" s="1"/>
      <c r="JX2802" s="1"/>
      <c r="KG2802" s="1"/>
      <c r="KV2802" s="1"/>
      <c r="LQ2802" s="1"/>
      <c r="PF2802" s="1"/>
      <c r="PI2802" s="6">
        <v>0.42723710010065052</v>
      </c>
      <c r="PQ2802" s="10">
        <v>-1.0229176378386152E-4</v>
      </c>
      <c r="PT2802" s="1"/>
      <c r="PZ2802" s="1"/>
      <c r="QC2802" s="6">
        <v>-0.70967293588064517</v>
      </c>
      <c r="QK2802" s="10">
        <v>-1.8068289301554593E-6</v>
      </c>
      <c r="QN2802" s="1"/>
      <c r="TV2802" s="1"/>
      <c r="VT2802" s="1"/>
    </row>
    <row r="2803" spans="14:592" x14ac:dyDescent="0.3">
      <c r="N2803" s="1"/>
      <c r="AI2803" s="1"/>
      <c r="DX2803" s="1"/>
      <c r="EA2803" s="2"/>
      <c r="EB2803" s="38" t="s">
        <v>35</v>
      </c>
      <c r="EC2803" s="38" t="s">
        <v>35</v>
      </c>
      <c r="ED2803" s="2"/>
      <c r="EF2803" s="7"/>
      <c r="EG2803" s="40" t="s">
        <v>35</v>
      </c>
      <c r="EH2803" s="40" t="s">
        <v>35</v>
      </c>
      <c r="EI2803" s="7"/>
      <c r="EL2803" s="1"/>
      <c r="ER2803" s="1"/>
      <c r="EU2803" s="2"/>
      <c r="EV2803" s="38" t="s">
        <v>35</v>
      </c>
      <c r="EW2803" s="38" t="s">
        <v>35</v>
      </c>
      <c r="EX2803" s="2"/>
      <c r="EZ2803" s="7"/>
      <c r="FA2803" s="40" t="s">
        <v>35</v>
      </c>
      <c r="FB2803" s="40" t="s">
        <v>35</v>
      </c>
      <c r="FC2803" s="7"/>
      <c r="FF2803" s="1"/>
      <c r="FL2803" s="1"/>
      <c r="FO2803" s="2"/>
      <c r="FP2803" s="38" t="s">
        <v>35</v>
      </c>
      <c r="FQ2803" s="38" t="s">
        <v>35</v>
      </c>
      <c r="FR2803" s="2"/>
      <c r="FT2803" s="7"/>
      <c r="FU2803" s="40" t="s">
        <v>35</v>
      </c>
      <c r="FV2803" s="40" t="s">
        <v>35</v>
      </c>
      <c r="FW2803" s="7"/>
      <c r="FZ2803" s="1"/>
      <c r="JX2803" s="1"/>
      <c r="KG2803" s="1"/>
      <c r="KV2803" s="1"/>
      <c r="LQ2803" s="1"/>
      <c r="PF2803" s="1"/>
      <c r="PI2803" s="2"/>
      <c r="PJ2803" s="38" t="s">
        <v>35</v>
      </c>
      <c r="PK2803" s="38" t="s">
        <v>35</v>
      </c>
      <c r="PL2803" s="2"/>
      <c r="PN2803" s="7"/>
      <c r="PO2803" s="40" t="s">
        <v>35</v>
      </c>
      <c r="PP2803" s="40" t="s">
        <v>35</v>
      </c>
      <c r="PQ2803" s="7"/>
      <c r="PT2803" s="1"/>
      <c r="PZ2803" s="1"/>
      <c r="QC2803" s="2"/>
      <c r="QD2803" s="38" t="s">
        <v>35</v>
      </c>
      <c r="QE2803" s="38" t="s">
        <v>35</v>
      </c>
      <c r="QF2803" s="2"/>
      <c r="QH2803" s="7"/>
      <c r="QI2803" s="40" t="s">
        <v>35</v>
      </c>
      <c r="QJ2803" s="40" t="s">
        <v>35</v>
      </c>
      <c r="QK2803" s="7"/>
      <c r="QN2803" s="1"/>
      <c r="QX2803" s="39"/>
      <c r="QY2803" s="39"/>
      <c r="RC2803" s="39"/>
      <c r="RD2803" s="39"/>
      <c r="TV2803" s="1"/>
      <c r="VT2803" s="1"/>
    </row>
    <row r="2804" spans="14:592" ht="15" thickBot="1" x14ac:dyDescent="0.35">
      <c r="N2804" s="1"/>
      <c r="AI2804" s="1"/>
      <c r="DX2804" s="1"/>
      <c r="EA2804" s="38" t="s">
        <v>26</v>
      </c>
      <c r="ED2804" s="38" t="s">
        <v>48</v>
      </c>
      <c r="EF2804" s="7" t="s">
        <v>49</v>
      </c>
      <c r="EI2804" s="7" t="s">
        <v>50</v>
      </c>
      <c r="EJ2804" s="7" t="s">
        <v>51</v>
      </c>
      <c r="EL2804" s="1"/>
      <c r="ER2804" s="1"/>
      <c r="EU2804" s="38" t="s">
        <v>26</v>
      </c>
      <c r="EX2804" s="38" t="s">
        <v>48</v>
      </c>
      <c r="EZ2804" s="7" t="s">
        <v>49</v>
      </c>
      <c r="FC2804" s="7" t="s">
        <v>50</v>
      </c>
      <c r="FD2804" s="7" t="s">
        <v>51</v>
      </c>
      <c r="FF2804" s="1"/>
      <c r="FL2804" s="1"/>
      <c r="FO2804" s="38" t="s">
        <v>26</v>
      </c>
      <c r="FR2804" s="38" t="s">
        <v>48</v>
      </c>
      <c r="FT2804" s="7" t="s">
        <v>49</v>
      </c>
      <c r="FW2804" s="7" t="s">
        <v>50</v>
      </c>
      <c r="FX2804" s="7" t="s">
        <v>51</v>
      </c>
      <c r="FZ2804" s="1"/>
      <c r="JX2804" s="1"/>
      <c r="KG2804" s="1"/>
      <c r="KV2804" s="1"/>
      <c r="LQ2804" s="1"/>
      <c r="PF2804" s="1"/>
      <c r="PI2804" s="38" t="s">
        <v>26</v>
      </c>
      <c r="PL2804" s="38" t="s">
        <v>48</v>
      </c>
      <c r="PN2804" s="7" t="s">
        <v>49</v>
      </c>
      <c r="PQ2804" s="7" t="s">
        <v>50</v>
      </c>
      <c r="PR2804" s="7" t="s">
        <v>51</v>
      </c>
      <c r="PT2804" s="1"/>
      <c r="PZ2804" s="1"/>
      <c r="QC2804" s="38" t="s">
        <v>26</v>
      </c>
      <c r="QF2804" s="38" t="s">
        <v>48</v>
      </c>
      <c r="QH2804" s="7" t="s">
        <v>49</v>
      </c>
      <c r="QK2804" s="7" t="s">
        <v>50</v>
      </c>
      <c r="QL2804" s="7" t="s">
        <v>51</v>
      </c>
      <c r="QN2804" s="1"/>
      <c r="QW2804" s="39"/>
      <c r="QZ2804" s="39"/>
      <c r="TV2804" s="1"/>
      <c r="VT2804" s="1"/>
    </row>
    <row r="2805" spans="14:592" ht="15" thickBot="1" x14ac:dyDescent="0.35">
      <c r="N2805" s="1"/>
      <c r="AI2805" s="1"/>
      <c r="DX2805" s="1"/>
      <c r="EA2805" s="38" t="s">
        <v>26</v>
      </c>
      <c r="ED2805" s="3">
        <f>AVERAGE(ED2809:ED2811)</f>
        <v>-0.84331225191654635</v>
      </c>
      <c r="EF2805" s="41">
        <f t="array" ref="EF2805">SUM(EI2800:EI2802*-1)</f>
        <v>-2.9286048536803276E-5</v>
      </c>
      <c r="EI2805" s="8">
        <f t="array" ref="EI2805:EI2807">EI2800:EI2802</f>
        <v>9.6092938349769781E-5</v>
      </c>
      <c r="EJ2805" s="8">
        <f t="array" ref="EJ2805:EJ2807">EF2805*(1/3)</f>
        <v>-9.7620161789344255E-6</v>
      </c>
      <c r="EL2805" s="1"/>
      <c r="ER2805" s="1"/>
      <c r="EU2805" s="38" t="s">
        <v>26</v>
      </c>
      <c r="EX2805" s="3">
        <f>AVERAGE(EX2809:EX2811)</f>
        <v>-0.16158437552814706</v>
      </c>
      <c r="EZ2805" s="41">
        <f t="array" ref="EZ2805">SUM(FC2800:FC2802*-1)</f>
        <v>-1.0233265790743766E-5</v>
      </c>
      <c r="FC2805" s="8">
        <f t="array" ref="FC2805:FC2807">FC2800:FC2802</f>
        <v>3.0790388846030151E-5</v>
      </c>
      <c r="FD2805" s="8">
        <f t="array" ref="FD2805:FD2807">EZ2805*(1/3)</f>
        <v>-3.4110885969145885E-6</v>
      </c>
      <c r="FF2805" s="1"/>
      <c r="FL2805" s="1"/>
      <c r="FO2805" s="38" t="s">
        <v>26</v>
      </c>
      <c r="FR2805" s="3">
        <f>AVERAGE(FR2809:FR2811)</f>
        <v>-0.26306159488998082</v>
      </c>
      <c r="FT2805" s="41">
        <f t="array" ref="FT2805">SUM(FW2800:FW2802*-1)</f>
        <v>-1.4467600662576416E-5</v>
      </c>
      <c r="FW2805" s="8">
        <f t="array" ref="FW2805:FW2807">FW2800:FW2802</f>
        <v>4.5314304858531465E-5</v>
      </c>
      <c r="FX2805" s="8">
        <f t="array" ref="FX2805:FX2807">FT2805*(1/3)</f>
        <v>-4.8225335541921379E-6</v>
      </c>
      <c r="FZ2805" s="1"/>
      <c r="JX2805" s="1"/>
      <c r="KG2805" s="1"/>
      <c r="KV2805" s="1"/>
      <c r="LQ2805" s="1"/>
      <c r="PF2805" s="1"/>
      <c r="PI2805" s="38" t="s">
        <v>26</v>
      </c>
      <c r="PL2805" s="3">
        <f>AVERAGE(PL2809:PL2811)</f>
        <v>0.58167877374233545</v>
      </c>
      <c r="PN2805" s="41">
        <f t="array" ref="PN2805">SUM(PQ2800:PQ2802*-1)</f>
        <v>-2.5984999267467329E-9</v>
      </c>
      <c r="PQ2805" s="8">
        <f t="array" ref="PQ2805:PQ2807">PQ2800:PQ2802</f>
        <v>-5.2944910502709069E-5</v>
      </c>
      <c r="PR2805" s="8">
        <f t="array" ref="PR2805:PR2807">PN2805*(1/3)</f>
        <v>-8.6616664224891098E-10</v>
      </c>
      <c r="PT2805" s="1"/>
      <c r="PZ2805" s="1"/>
      <c r="QC2805" s="38" t="s">
        <v>26</v>
      </c>
      <c r="QF2805" s="3">
        <f>AVERAGE(QF2809:QF2811)</f>
        <v>0.77507785190793177</v>
      </c>
      <c r="QH2805" s="41">
        <f t="array" ref="QH2805">SUM(QK2800:QK2802*-1)</f>
        <v>6.2203422455577452E-10</v>
      </c>
      <c r="QK2805" s="8">
        <f t="array" ref="QK2805:QK2807">QK2800:QK2802</f>
        <v>5.718404447695065E-6</v>
      </c>
      <c r="QL2805" s="8">
        <f t="array" ref="QL2805:QL2807">QH2805*(1/3)</f>
        <v>2.073447415185915E-10</v>
      </c>
      <c r="QN2805" s="1"/>
      <c r="QW2805" s="39"/>
      <c r="TV2805" s="1"/>
      <c r="VT2805" s="1"/>
    </row>
    <row r="2806" spans="14:592" x14ac:dyDescent="0.3">
      <c r="N2806" s="1"/>
      <c r="AI2806" s="1"/>
      <c r="DX2806" s="1"/>
      <c r="EA2806" s="38" t="s">
        <v>26</v>
      </c>
      <c r="ED2806" s="38" t="s">
        <v>26</v>
      </c>
      <c r="EF2806" s="7"/>
      <c r="EI2806" s="9">
        <v>-1.0486632587071589E-4</v>
      </c>
      <c r="EJ2806" s="9">
        <v>-9.7620161789344255E-6</v>
      </c>
      <c r="EL2806" s="1"/>
      <c r="ER2806" s="1"/>
      <c r="EU2806" s="38" t="s">
        <v>26</v>
      </c>
      <c r="EX2806" s="38" t="s">
        <v>26</v>
      </c>
      <c r="EZ2806" s="7"/>
      <c r="FC2806" s="9">
        <v>-3.9839248637096557E-5</v>
      </c>
      <c r="FD2806" s="9">
        <v>-3.4110885969145885E-6</v>
      </c>
      <c r="FF2806" s="1"/>
      <c r="FL2806" s="1"/>
      <c r="FO2806" s="38" t="s">
        <v>26</v>
      </c>
      <c r="FR2806" s="38" t="s">
        <v>26</v>
      </c>
      <c r="FT2806" s="7"/>
      <c r="FW2806" s="9">
        <v>-5.4641472504074252E-5</v>
      </c>
      <c r="FX2806" s="9">
        <v>-4.8225335541921379E-6</v>
      </c>
      <c r="FZ2806" s="1"/>
      <c r="JX2806" s="1"/>
      <c r="KG2806" s="1"/>
      <c r="KV2806" s="1"/>
      <c r="LQ2806" s="1"/>
      <c r="PF2806" s="1"/>
      <c r="PI2806" s="38" t="s">
        <v>26</v>
      </c>
      <c r="PL2806" s="38" t="s">
        <v>26</v>
      </c>
      <c r="PN2806" s="7"/>
      <c r="PQ2806" s="9">
        <v>1.5523927278649732E-4</v>
      </c>
      <c r="PR2806" s="9">
        <v>-8.6616664224891098E-10</v>
      </c>
      <c r="PT2806" s="1"/>
      <c r="PZ2806" s="1"/>
      <c r="QC2806" s="38" t="s">
        <v>26</v>
      </c>
      <c r="QF2806" s="38" t="s">
        <v>26</v>
      </c>
      <c r="QH2806" s="7"/>
      <c r="QK2806" s="9">
        <v>-3.9121975517641615E-6</v>
      </c>
      <c r="QL2806" s="9">
        <v>2.073447415185915E-10</v>
      </c>
      <c r="QN2806" s="1"/>
      <c r="QW2806" s="39"/>
      <c r="QZ2806" s="39"/>
      <c r="TV2806" s="1"/>
      <c r="VT2806" s="1"/>
    </row>
    <row r="2807" spans="14:592" ht="15" thickBot="1" x14ac:dyDescent="0.35">
      <c r="N2807" s="1"/>
      <c r="AI2807" s="1"/>
      <c r="DX2807" s="1"/>
      <c r="EA2807" s="38" t="s">
        <v>26</v>
      </c>
      <c r="ED2807" s="38" t="s">
        <v>26</v>
      </c>
      <c r="EF2807" s="7"/>
      <c r="EI2807" s="10">
        <v>3.8059436057749387E-5</v>
      </c>
      <c r="EJ2807" s="10">
        <v>-9.7620161789344255E-6</v>
      </c>
      <c r="EL2807" s="1"/>
      <c r="ER2807" s="1"/>
      <c r="EU2807" s="38" t="s">
        <v>26</v>
      </c>
      <c r="EX2807" s="38" t="s">
        <v>26</v>
      </c>
      <c r="EZ2807" s="7"/>
      <c r="FC2807" s="10">
        <v>1.9282125581810172E-5</v>
      </c>
      <c r="FD2807" s="10">
        <v>-3.4110885969145885E-6</v>
      </c>
      <c r="FF2807" s="1"/>
      <c r="FL2807" s="1"/>
      <c r="FO2807" s="38" t="s">
        <v>26</v>
      </c>
      <c r="FR2807" s="38" t="s">
        <v>26</v>
      </c>
      <c r="FT2807" s="7"/>
      <c r="FW2807" s="10">
        <v>2.3794768308119202E-5</v>
      </c>
      <c r="FX2807" s="10">
        <v>-4.8225335541921379E-6</v>
      </c>
      <c r="FZ2807" s="1"/>
      <c r="JX2807" s="1"/>
      <c r="KG2807" s="1"/>
      <c r="KV2807" s="1"/>
      <c r="LQ2807" s="1"/>
      <c r="PF2807" s="1"/>
      <c r="PI2807" s="38" t="s">
        <v>26</v>
      </c>
      <c r="PL2807" s="38" t="s">
        <v>26</v>
      </c>
      <c r="PN2807" s="7"/>
      <c r="PQ2807" s="10">
        <v>-1.0229176378386152E-4</v>
      </c>
      <c r="PR2807" s="10">
        <v>-8.6616664224891098E-10</v>
      </c>
      <c r="PT2807" s="1"/>
      <c r="PZ2807" s="1"/>
      <c r="QC2807" s="38" t="s">
        <v>26</v>
      </c>
      <c r="QF2807" s="38" t="s">
        <v>26</v>
      </c>
      <c r="QH2807" s="7"/>
      <c r="QK2807" s="10">
        <v>-1.8068289301554593E-6</v>
      </c>
      <c r="QL2807" s="10">
        <v>2.073447415185915E-10</v>
      </c>
      <c r="QN2807" s="1"/>
      <c r="QW2807" s="39"/>
      <c r="QZ2807" s="39"/>
      <c r="TV2807" s="1"/>
      <c r="VT2807" s="1"/>
    </row>
    <row r="2808" spans="14:592" ht="15" thickBot="1" x14ac:dyDescent="0.35">
      <c r="N2808" s="1"/>
      <c r="AI2808" s="1"/>
      <c r="DX2808" s="1"/>
      <c r="EA2808" s="2"/>
      <c r="EB2808" s="38" t="s">
        <v>35</v>
      </c>
      <c r="EC2808" s="38" t="s">
        <v>35</v>
      </c>
      <c r="ED2808" s="2" t="s">
        <v>14</v>
      </c>
      <c r="EF2808" s="7" t="s">
        <v>15</v>
      </c>
      <c r="EG2808" s="40" t="s">
        <v>35</v>
      </c>
      <c r="EH2808" s="40" t="s">
        <v>35</v>
      </c>
      <c r="EI2808" s="7"/>
      <c r="EL2808" s="1"/>
      <c r="ER2808" s="1"/>
      <c r="EU2808" s="2"/>
      <c r="EV2808" s="38" t="s">
        <v>35</v>
      </c>
      <c r="EW2808" s="38" t="s">
        <v>35</v>
      </c>
      <c r="EX2808" s="2" t="s">
        <v>14</v>
      </c>
      <c r="EZ2808" s="7" t="s">
        <v>15</v>
      </c>
      <c r="FA2808" s="40" t="s">
        <v>35</v>
      </c>
      <c r="FB2808" s="40" t="s">
        <v>35</v>
      </c>
      <c r="FC2808" s="7"/>
      <c r="FF2808" s="1"/>
      <c r="FL2808" s="1"/>
      <c r="FO2808" s="2"/>
      <c r="FP2808" s="38" t="s">
        <v>35</v>
      </c>
      <c r="FQ2808" s="38" t="s">
        <v>35</v>
      </c>
      <c r="FR2808" s="2" t="s">
        <v>14</v>
      </c>
      <c r="FT2808" s="7" t="s">
        <v>15</v>
      </c>
      <c r="FU2808" s="40" t="s">
        <v>35</v>
      </c>
      <c r="FV2808" s="40" t="s">
        <v>35</v>
      </c>
      <c r="FW2808" s="7"/>
      <c r="FZ2808" s="1"/>
      <c r="JX2808" s="1"/>
      <c r="KG2808" s="1"/>
      <c r="KV2808" s="1"/>
      <c r="LQ2808" s="1"/>
      <c r="PF2808" s="1"/>
      <c r="PI2808" s="2"/>
      <c r="PJ2808" s="38" t="s">
        <v>35</v>
      </c>
      <c r="PK2808" s="38" t="s">
        <v>35</v>
      </c>
      <c r="PL2808" s="2" t="s">
        <v>14</v>
      </c>
      <c r="PN2808" s="7" t="s">
        <v>15</v>
      </c>
      <c r="PO2808" s="40" t="s">
        <v>35</v>
      </c>
      <c r="PP2808" s="40" t="s">
        <v>35</v>
      </c>
      <c r="PQ2808" s="7"/>
      <c r="PT2808" s="1"/>
      <c r="PZ2808" s="1"/>
      <c r="QC2808" s="2"/>
      <c r="QD2808" s="38" t="s">
        <v>35</v>
      </c>
      <c r="QE2808" s="38" t="s">
        <v>35</v>
      </c>
      <c r="QF2808" s="2" t="s">
        <v>14</v>
      </c>
      <c r="QH2808" s="7" t="s">
        <v>15</v>
      </c>
      <c r="QI2808" s="40" t="s">
        <v>35</v>
      </c>
      <c r="QJ2808" s="40" t="s">
        <v>35</v>
      </c>
      <c r="QK2808" s="7"/>
      <c r="QN2808" s="1"/>
      <c r="QX2808" s="39"/>
      <c r="QY2808" s="39"/>
      <c r="RC2808" s="39"/>
      <c r="RD2808" s="39"/>
      <c r="TV2808" s="1"/>
      <c r="VT2808" s="1"/>
    </row>
    <row r="2809" spans="14:592" x14ac:dyDescent="0.3">
      <c r="N2809" s="1"/>
      <c r="AI2809" s="1"/>
      <c r="DX2809" s="1"/>
      <c r="ED2809" s="4">
        <f t="array" ref="ED2809:ED2811">ED2814:ED2816</f>
        <v>5.3171691086701695E-2</v>
      </c>
      <c r="EF2809" s="8">
        <f t="array" ref="EF2809:EF2811">EI2805:EI2807+EJ2805:EJ2807</f>
        <v>8.6330922170835348E-5</v>
      </c>
      <c r="EL2809" s="1"/>
      <c r="ER2809" s="1"/>
      <c r="EX2809" s="4">
        <f t="array" ref="EX2809:EX2811">EX2814:EX2816</f>
        <v>1.3974501654735625</v>
      </c>
      <c r="EZ2809" s="8">
        <f t="array" ref="EZ2809:EZ2811">FC2805:FC2807+FD2805:FD2807</f>
        <v>2.7379300249115562E-5</v>
      </c>
      <c r="FF2809" s="1"/>
      <c r="FL2809" s="1"/>
      <c r="FR2809" s="4">
        <f t="array" ref="FR2809:FR2811">FR2814:FR2816</f>
        <v>1.1336712361502381</v>
      </c>
      <c r="FT2809" s="8">
        <f t="array" ref="FT2809:FT2811">FW2805:FW2807+FX2805:FX2807</f>
        <v>4.0491771304339329E-5</v>
      </c>
      <c r="FZ2809" s="1"/>
      <c r="JX2809" s="1"/>
      <c r="KG2809" s="1"/>
      <c r="KV2809" s="1"/>
      <c r="LQ2809" s="1"/>
      <c r="PF2809" s="1"/>
      <c r="PL2809" s="4">
        <f t="array" ref="PL2809:PL2811">PL2814:PL2816</f>
        <v>5.3171691086701695E-2</v>
      </c>
      <c r="PN2809" s="8">
        <f t="array" ref="PN2809:PN2811">PQ2805:PQ2807+PR2805:PR2807</f>
        <v>-5.2945776669351318E-5</v>
      </c>
      <c r="PT2809" s="1"/>
      <c r="PZ2809" s="1"/>
      <c r="QF2809" s="4">
        <f t="array" ref="QF2809:QF2811">QF2814:QF2816</f>
        <v>0.93022103892781627</v>
      </c>
      <c r="QH2809" s="8">
        <f t="array" ref="QH2809:QH2811">QK2805:QK2807+QL2805:QL2807</f>
        <v>5.7186117924365838E-6</v>
      </c>
      <c r="QN2809" s="1"/>
      <c r="TV2809" s="1"/>
      <c r="VT2809" s="1"/>
    </row>
    <row r="2810" spans="14:592" ht="15" thickBot="1" x14ac:dyDescent="0.35">
      <c r="N2810" s="1"/>
      <c r="AI2810" s="1"/>
      <c r="DX2810" s="1"/>
      <c r="DZ2810" t="s">
        <v>56</v>
      </c>
      <c r="ED2810" s="5">
        <v>-0.47930437025356754</v>
      </c>
      <c r="EF2810" s="9">
        <v>-1.1462834204965032E-4</v>
      </c>
      <c r="EL2810" s="1"/>
      <c r="ER2810" s="1"/>
      <c r="ET2810" t="s">
        <v>56</v>
      </c>
      <c r="EX2810" s="5">
        <v>0.14188928879353213</v>
      </c>
      <c r="EZ2810" s="9">
        <v>-4.3250337234011144E-5</v>
      </c>
      <c r="FF2810" s="1"/>
      <c r="FL2810" s="1"/>
      <c r="FN2810" t="s">
        <v>56</v>
      </c>
      <c r="FR2810" s="5">
        <v>0.12014192357497944</v>
      </c>
      <c r="FT2810" s="9">
        <v>-5.9464006058266388E-5</v>
      </c>
      <c r="FZ2810" s="1"/>
      <c r="JX2810" s="1"/>
      <c r="KG2810" s="1"/>
      <c r="KV2810" s="1"/>
      <c r="LQ2810" s="1"/>
      <c r="PF2810" s="1"/>
      <c r="PH2810" t="s">
        <v>56</v>
      </c>
      <c r="PL2810" s="5">
        <v>0.68294875629731866</v>
      </c>
      <c r="PN2810" s="9">
        <v>1.5523840661985506E-4</v>
      </c>
      <c r="PT2810" s="1"/>
      <c r="PZ2810" s="1"/>
      <c r="QB2810" t="s">
        <v>56</v>
      </c>
      <c r="QF2810" s="5">
        <v>1.3296076007686923</v>
      </c>
      <c r="QH2810" s="9">
        <v>-3.9119902070226426E-6</v>
      </c>
      <c r="QN2810" s="1"/>
      <c r="TV2810" s="1"/>
      <c r="VT2810" s="1"/>
    </row>
    <row r="2811" spans="14:592" ht="15" thickBot="1" x14ac:dyDescent="0.35">
      <c r="N2811" s="1"/>
      <c r="AI2811" s="1"/>
      <c r="DX2811" s="1"/>
      <c r="DZ2811" s="43">
        <v>1E-8</v>
      </c>
      <c r="ED2811" s="6">
        <v>-2.1038040765827732</v>
      </c>
      <c r="EF2811" s="10">
        <v>2.8297419878814962E-5</v>
      </c>
      <c r="EL2811" s="1"/>
      <c r="ER2811" s="1"/>
      <c r="ET2811" s="43">
        <v>1E-8</v>
      </c>
      <c r="EX2811" s="6">
        <v>-2.0240925808515358</v>
      </c>
      <c r="EZ2811" s="10">
        <v>1.5871036984895582E-5</v>
      </c>
      <c r="FF2811" s="1"/>
      <c r="FL2811" s="1"/>
      <c r="FN2811" s="43">
        <v>1E-8</v>
      </c>
      <c r="FR2811" s="6">
        <v>-2.04299794439516</v>
      </c>
      <c r="FT2811" s="10">
        <v>1.8972234753927066E-5</v>
      </c>
      <c r="FZ2811" s="1"/>
      <c r="JX2811" s="1"/>
      <c r="KG2811" s="1"/>
      <c r="KV2811" s="1"/>
      <c r="LQ2811" s="1"/>
      <c r="PF2811" s="1"/>
      <c r="PH2811" s="43">
        <v>1E-8</v>
      </c>
      <c r="PL2811" s="6">
        <v>1.008915873842986</v>
      </c>
      <c r="PN2811" s="10">
        <v>-1.0229262995050376E-4</v>
      </c>
      <c r="PT2811" s="1"/>
      <c r="PZ2811" s="1"/>
      <c r="QB2811" s="43">
        <v>1E-8</v>
      </c>
      <c r="QF2811" s="6">
        <v>6.5404916027286597E-2</v>
      </c>
      <c r="QH2811" s="10">
        <v>-1.8066215854139406E-6</v>
      </c>
      <c r="QN2811" s="1"/>
      <c r="TV2811" s="1"/>
      <c r="VT2811" s="1"/>
    </row>
    <row r="2812" spans="14:592" x14ac:dyDescent="0.3">
      <c r="N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/>
      <c r="EC2812" s="1"/>
      <c r="ED2812" s="2"/>
      <c r="EE2812" s="1"/>
      <c r="EF2812" s="7"/>
      <c r="EG2812" s="1"/>
      <c r="EH2812" s="1"/>
      <c r="EI2812" s="1"/>
      <c r="EJ2812" s="1"/>
      <c r="EK2812" s="1"/>
      <c r="EL2812" s="1"/>
      <c r="EM2812" s="1"/>
      <c r="EN2812" s="1"/>
      <c r="EO2812" s="1"/>
      <c r="EP2812" s="1"/>
      <c r="EQ2812" s="1"/>
      <c r="ER2812" s="1"/>
      <c r="ES2812" s="1"/>
      <c r="ET2812" s="1"/>
      <c r="EU2812" s="1"/>
      <c r="EV2812" s="1"/>
      <c r="EW2812" s="1"/>
      <c r="EX2812" s="2"/>
      <c r="EY2812" s="1"/>
      <c r="EZ2812" s="7"/>
      <c r="FA2812" s="1"/>
      <c r="FB2812" s="1"/>
      <c r="FC2812" s="1"/>
      <c r="FD2812" s="1"/>
      <c r="FE2812" s="1"/>
      <c r="FF2812" s="1"/>
      <c r="FL2812" s="1"/>
      <c r="FM2812" s="1"/>
      <c r="FN2812" s="1"/>
      <c r="FO2812" s="1"/>
      <c r="FP2812" s="1"/>
      <c r="FQ2812" s="1"/>
      <c r="FR2812" s="2"/>
      <c r="FS2812" s="1"/>
      <c r="FT2812" s="7"/>
      <c r="FU2812" s="1"/>
      <c r="FV2812" s="1"/>
      <c r="FW2812" s="1"/>
      <c r="FX2812" s="1"/>
      <c r="FY2812" s="1"/>
      <c r="FZ2812" s="1"/>
      <c r="GA2812" s="1"/>
      <c r="GB2812" s="1"/>
      <c r="GC2812" s="1"/>
      <c r="GD2812" s="1"/>
      <c r="GE2812" s="1"/>
      <c r="GF2812" s="1"/>
      <c r="GG2812" s="1"/>
      <c r="GH2812" s="1"/>
      <c r="GI2812" s="1"/>
      <c r="GJ2812" s="1"/>
      <c r="GK2812" s="1"/>
      <c r="GL2812" s="1"/>
      <c r="GM2812" s="1"/>
      <c r="GN2812" s="1"/>
      <c r="GO2812" s="1"/>
      <c r="GP2812" s="1"/>
      <c r="GQ2812" s="1"/>
      <c r="GR2812" s="1"/>
      <c r="GS2812" s="1"/>
      <c r="GT2812" s="1"/>
      <c r="GU2812" s="1"/>
      <c r="GV2812" s="1"/>
      <c r="GW2812" s="1"/>
      <c r="GX2812" s="1"/>
      <c r="GY2812" s="1"/>
      <c r="GZ2812" s="1"/>
      <c r="HA2812" s="1"/>
      <c r="HB2812" s="1"/>
      <c r="HC2812" s="1"/>
      <c r="HD2812" s="1"/>
      <c r="HE2812" s="1"/>
      <c r="HF2812" s="1"/>
      <c r="HG2812" s="1"/>
      <c r="HH2812" s="1"/>
      <c r="HI2812" s="1"/>
      <c r="HJ2812" s="1"/>
      <c r="HK2812" s="1"/>
      <c r="HL2812" s="1"/>
      <c r="HM2812" s="1"/>
      <c r="HN2812" s="1"/>
      <c r="HO2812" s="1"/>
      <c r="HP2812" s="1"/>
      <c r="HQ2812" s="1"/>
      <c r="HR2812" s="1"/>
      <c r="HS2812" s="1"/>
      <c r="HT2812" s="1"/>
      <c r="HU2812" s="1"/>
      <c r="HV2812" s="1"/>
      <c r="HW2812" s="1"/>
      <c r="HX2812" s="1"/>
      <c r="HY2812" s="1"/>
      <c r="HZ2812" s="1"/>
      <c r="IA2812" s="1"/>
      <c r="IB2812" s="1"/>
      <c r="IC2812" s="1"/>
      <c r="ID2812" s="1"/>
      <c r="IE2812" s="1"/>
      <c r="IF2812" s="1"/>
      <c r="IG2812" s="1"/>
      <c r="IH2812" s="1"/>
      <c r="II2812" s="1"/>
      <c r="IJ2812" s="1"/>
      <c r="IK2812" s="1"/>
      <c r="IL2812" s="1"/>
      <c r="IM2812" s="1"/>
      <c r="IN2812" s="1"/>
      <c r="IO2812" s="1"/>
      <c r="IP2812" s="1"/>
      <c r="IQ2812" s="1"/>
      <c r="IR2812" s="1"/>
      <c r="IS2812" s="1"/>
      <c r="IT2812" s="1"/>
      <c r="IU2812" s="1"/>
      <c r="IV2812" s="1"/>
      <c r="IW2812" s="1"/>
      <c r="IX2812" s="1"/>
      <c r="IY2812" s="1"/>
      <c r="IZ2812" s="1"/>
      <c r="JA2812" s="1"/>
      <c r="JB2812" s="1"/>
      <c r="JC2812" s="1"/>
      <c r="JD2812" s="1"/>
      <c r="JE2812" s="1"/>
      <c r="JF2812" s="1"/>
      <c r="JG2812" s="1"/>
      <c r="JH2812" s="1"/>
      <c r="JI2812" s="1"/>
      <c r="JJ2812" s="1"/>
      <c r="JK2812" s="1"/>
      <c r="JL2812" s="1"/>
      <c r="JM2812" s="1"/>
      <c r="JN2812" s="1"/>
      <c r="JO2812" s="1"/>
      <c r="JP2812" s="1"/>
      <c r="JQ2812" s="1"/>
      <c r="JR2812" s="1"/>
      <c r="JS2812" s="1"/>
      <c r="JT2812" s="1"/>
      <c r="JU2812" s="1"/>
      <c r="JV2812" s="1"/>
      <c r="JW2812" s="1"/>
      <c r="JX2812" s="1"/>
      <c r="KG2812" s="1"/>
      <c r="KV2812" s="1"/>
      <c r="LQ2812" s="1"/>
      <c r="LR2812" s="1"/>
      <c r="LS2812" s="1"/>
      <c r="LT2812" s="1"/>
      <c r="LU2812" s="1"/>
      <c r="LV2812" s="1"/>
      <c r="LW2812" s="1"/>
      <c r="LX2812" s="1"/>
      <c r="LY2812" s="1"/>
      <c r="LZ2812" s="1"/>
      <c r="MA2812" s="1"/>
      <c r="MB2812" s="1"/>
      <c r="MC2812" s="1"/>
      <c r="MD2812" s="1"/>
      <c r="ME2812" s="1"/>
      <c r="MF2812" s="1"/>
      <c r="MG2812" s="1"/>
      <c r="MH2812" s="1"/>
      <c r="MI2812" s="1"/>
      <c r="MJ2812" s="1"/>
      <c r="MK2812" s="1"/>
      <c r="ML2812" s="1"/>
      <c r="MM2812" s="1"/>
      <c r="MN2812" s="1"/>
      <c r="MO2812" s="1"/>
      <c r="MP2812" s="1"/>
      <c r="MQ2812" s="1"/>
      <c r="MR2812" s="1"/>
      <c r="MS2812" s="1"/>
      <c r="MT2812" s="1"/>
      <c r="MU2812" s="1"/>
      <c r="MV2812" s="1"/>
      <c r="MW2812" s="1"/>
      <c r="MX2812" s="1"/>
      <c r="MY2812" s="1"/>
      <c r="MZ2812" s="1"/>
      <c r="NA2812" s="1"/>
      <c r="NB2812" s="1"/>
      <c r="NC2812" s="1"/>
      <c r="ND2812" s="1"/>
      <c r="NE2812" s="1"/>
      <c r="NF2812" s="1"/>
      <c r="NG2812" s="1"/>
      <c r="NH2812" s="1"/>
      <c r="NI2812" s="1"/>
      <c r="NJ2812" s="1"/>
      <c r="NK2812" s="1"/>
      <c r="NL2812" s="1"/>
      <c r="NM2812" s="1"/>
      <c r="NN2812" s="1"/>
      <c r="NO2812" s="1"/>
      <c r="NP2812" s="1"/>
      <c r="NQ2812" s="1"/>
      <c r="NR2812" s="1"/>
      <c r="NS2812" s="1"/>
      <c r="NT2812" s="1"/>
      <c r="NU2812" s="1"/>
      <c r="NV2812" s="1"/>
      <c r="NW2812" s="1"/>
      <c r="NX2812" s="1"/>
      <c r="NY2812" s="1"/>
      <c r="NZ2812" s="1"/>
      <c r="OA2812" s="1"/>
      <c r="OB2812" s="1"/>
      <c r="OC2812" s="1"/>
      <c r="OD2812" s="1"/>
      <c r="OE2812" s="1"/>
      <c r="OF2812" s="1"/>
      <c r="OG2812" s="1"/>
      <c r="OH2812" s="1"/>
      <c r="OI2812" s="1"/>
      <c r="OJ2812" s="1"/>
      <c r="OK2812" s="1"/>
      <c r="OL2812" s="1"/>
      <c r="OM2812" s="1"/>
      <c r="ON2812" s="1"/>
      <c r="OO2812" s="1"/>
      <c r="OP2812" s="1"/>
      <c r="OQ2812" s="1"/>
      <c r="OR2812" s="1"/>
      <c r="OS2812" s="1"/>
      <c r="OT2812" s="1"/>
      <c r="OU2812" s="1"/>
      <c r="OV2812" s="1"/>
      <c r="OW2812" s="1"/>
      <c r="OX2812" s="1"/>
      <c r="OY2812" s="1"/>
      <c r="OZ2812" s="1"/>
      <c r="PA2812" s="1"/>
      <c r="PB2812" s="1"/>
      <c r="PC2812" s="1"/>
      <c r="PD2812" s="1"/>
      <c r="PE2812" s="1"/>
      <c r="PF2812" s="1"/>
      <c r="PG2812" s="1"/>
      <c r="PH2812" s="1"/>
      <c r="PI2812" s="1"/>
      <c r="PJ2812" s="1"/>
      <c r="PK2812" s="1"/>
      <c r="PL2812" s="2"/>
      <c r="PM2812" s="1"/>
      <c r="PN2812" s="7"/>
      <c r="PO2812" s="1"/>
      <c r="PP2812" s="1"/>
      <c r="PQ2812" s="1"/>
      <c r="PR2812" s="1"/>
      <c r="PS2812" s="1"/>
      <c r="PT2812" s="1"/>
      <c r="PU2812" s="1"/>
      <c r="PV2812" s="1"/>
      <c r="PW2812" s="1"/>
      <c r="PX2812" s="1"/>
      <c r="PY2812" s="1"/>
      <c r="PZ2812" s="1"/>
      <c r="QA2812" s="1"/>
      <c r="QB2812" s="1"/>
      <c r="QC2812" s="1"/>
      <c r="QD2812" s="1"/>
      <c r="QE2812" s="1"/>
      <c r="QF2812" s="2"/>
      <c r="QG2812" s="1"/>
      <c r="QH2812" s="7"/>
      <c r="QI2812" s="1"/>
      <c r="QJ2812" s="1"/>
      <c r="QK2812" s="1"/>
      <c r="QL2812" s="1"/>
      <c r="QM2812" s="1"/>
      <c r="QN2812" s="1"/>
      <c r="QO2812" s="1"/>
      <c r="QP2812" s="1"/>
      <c r="QQ2812" s="1"/>
      <c r="QR2812" s="1"/>
      <c r="QS2812" s="1"/>
      <c r="QT2812" s="1"/>
      <c r="QU2812" s="1"/>
      <c r="QV2812" s="1"/>
      <c r="QW2812" s="1"/>
      <c r="QX2812" s="1"/>
      <c r="QY2812" s="1"/>
      <c r="QZ2812" s="1"/>
      <c r="RA2812" s="1"/>
      <c r="RB2812" s="1"/>
      <c r="RC2812" s="1"/>
      <c r="RD2812" s="1"/>
      <c r="RE2812" s="1"/>
      <c r="RF2812" s="1"/>
      <c r="RG2812" s="1"/>
      <c r="RH2812" s="1"/>
      <c r="RI2812" s="1"/>
      <c r="RJ2812" s="1"/>
      <c r="RK2812" s="1"/>
      <c r="RL2812" s="1"/>
      <c r="RM2812" s="1"/>
      <c r="RN2812" s="1"/>
      <c r="RO2812" s="1"/>
      <c r="RP2812" s="1"/>
      <c r="RQ2812" s="1"/>
      <c r="RR2812" s="1"/>
      <c r="RS2812" s="1"/>
      <c r="RT2812" s="1"/>
      <c r="RU2812" s="1"/>
      <c r="RV2812" s="1"/>
      <c r="RW2812" s="1"/>
      <c r="RX2812" s="1"/>
      <c r="RY2812" s="1"/>
      <c r="RZ2812" s="1"/>
      <c r="SA2812" s="1"/>
      <c r="SB2812" s="1"/>
      <c r="SC2812" s="1"/>
      <c r="SD2812" s="1"/>
      <c r="SE2812" s="1"/>
      <c r="SF2812" s="1"/>
      <c r="SG2812" s="1"/>
      <c r="SH2812" s="1"/>
      <c r="SI2812" s="1"/>
      <c r="SJ2812" s="1"/>
      <c r="SK2812" s="1"/>
      <c r="SL2812" s="1"/>
      <c r="SM2812" s="1"/>
      <c r="SN2812" s="1"/>
      <c r="SO2812" s="1"/>
      <c r="SP2812" s="1"/>
      <c r="SQ2812" s="1"/>
      <c r="SR2812" s="1"/>
      <c r="SS2812" s="1"/>
      <c r="ST2812" s="1"/>
      <c r="SU2812" s="1"/>
      <c r="SV2812" s="1"/>
      <c r="SW2812" s="1"/>
      <c r="SX2812" s="1"/>
      <c r="SY2812" s="1"/>
      <c r="SZ2812" s="1"/>
      <c r="TA2812" s="1"/>
      <c r="TB2812" s="1"/>
      <c r="TC2812" s="1"/>
      <c r="TD2812" s="1"/>
      <c r="TE2812" s="1"/>
      <c r="TF2812" s="1"/>
      <c r="TG2812" s="1"/>
      <c r="TH2812" s="1"/>
      <c r="TI2812" s="1"/>
      <c r="TJ2812" s="1"/>
      <c r="TK2812" s="1"/>
      <c r="TL2812" s="1"/>
      <c r="TM2812" s="1"/>
      <c r="TN2812" s="1"/>
      <c r="TO2812" s="1"/>
      <c r="TP2812" s="1"/>
      <c r="TQ2812" s="1"/>
      <c r="TR2812" s="1"/>
      <c r="TS2812" s="1"/>
      <c r="TT2812" s="1"/>
      <c r="TU2812" s="1"/>
      <c r="TV2812" s="1"/>
      <c r="VT2812" s="1"/>
    </row>
    <row r="2813" spans="14:592" ht="15" thickBot="1" x14ac:dyDescent="0.35">
      <c r="N2813" s="1"/>
      <c r="AI2813" s="1"/>
      <c r="AJ2813" s="128" t="s">
        <v>57</v>
      </c>
      <c r="AK2813" s="128"/>
      <c r="AL2813" s="128"/>
      <c r="AM2813" s="128"/>
      <c r="AN2813" s="128"/>
      <c r="AO2813" s="128"/>
      <c r="AP2813" s="128"/>
      <c r="AQ2813" s="128"/>
      <c r="AR2813" s="128"/>
      <c r="AS2813" s="128"/>
      <c r="AT2813" s="128"/>
      <c r="AU2813" s="128"/>
      <c r="AV2813" s="128"/>
      <c r="AW2813" s="128"/>
      <c r="AX2813" s="128"/>
      <c r="AY2813" s="1"/>
      <c r="DX2813" s="1"/>
      <c r="ED2813" s="2" t="s">
        <v>52</v>
      </c>
      <c r="EF2813" s="7" t="s">
        <v>53</v>
      </c>
      <c r="EG2813" s="1"/>
      <c r="ER2813" s="1"/>
      <c r="EX2813" s="2" t="s">
        <v>54</v>
      </c>
      <c r="EZ2813" s="7" t="s">
        <v>55</v>
      </c>
      <c r="FA2813" s="1"/>
      <c r="FL2813" s="1"/>
      <c r="FR2813" s="2" t="s">
        <v>202</v>
      </c>
      <c r="FT2813" s="7" t="s">
        <v>203</v>
      </c>
      <c r="FU2813" s="1"/>
      <c r="JX2813" s="1"/>
      <c r="KG2813" s="1"/>
      <c r="KV2813" s="1"/>
      <c r="LQ2813" s="1"/>
      <c r="LR2813" s="128" t="s">
        <v>57</v>
      </c>
      <c r="LS2813" s="128"/>
      <c r="LT2813" s="128"/>
      <c r="LU2813" s="128"/>
      <c r="LV2813" s="128"/>
      <c r="LW2813" s="128"/>
      <c r="LX2813" s="128"/>
      <c r="LY2813" s="128"/>
      <c r="LZ2813" s="128"/>
      <c r="MA2813" s="128"/>
      <c r="MB2813" s="128"/>
      <c r="MC2813" s="128"/>
      <c r="MD2813" s="128"/>
      <c r="ME2813" s="128"/>
      <c r="MF2813" s="128"/>
      <c r="MG2813" s="1"/>
      <c r="PF2813" s="1"/>
      <c r="PL2813" s="2" t="s">
        <v>52</v>
      </c>
      <c r="PN2813" s="7" t="s">
        <v>53</v>
      </c>
      <c r="PO2813" s="1"/>
      <c r="PZ2813" s="1"/>
      <c r="QF2813" s="2" t="s">
        <v>54</v>
      </c>
      <c r="QH2813" s="7" t="s">
        <v>55</v>
      </c>
      <c r="QI2813" s="1"/>
      <c r="TV2813" s="1"/>
      <c r="VT2813" s="1"/>
    </row>
    <row r="2814" spans="14:592" x14ac:dyDescent="0.3">
      <c r="N2814" s="1"/>
      <c r="AI2814" s="1"/>
      <c r="AJ2814" s="128"/>
      <c r="AK2814" s="128"/>
      <c r="AL2814" s="128"/>
      <c r="AM2814" s="128"/>
      <c r="AN2814" s="128"/>
      <c r="AO2814" s="128"/>
      <c r="AP2814" s="128"/>
      <c r="AQ2814" s="128"/>
      <c r="AR2814" s="128"/>
      <c r="AS2814" s="128"/>
      <c r="AT2814" s="128"/>
      <c r="AU2814" s="128"/>
      <c r="AV2814" s="128"/>
      <c r="AW2814" s="128"/>
      <c r="AX2814" s="128"/>
      <c r="AY2814" s="1"/>
      <c r="DX2814" s="1"/>
      <c r="ED2814" s="4">
        <f t="array" ref="ED2814:ED2816">ED2825:ED2827+EA2818:EA2820</f>
        <v>5.3171691086701695E-2</v>
      </c>
      <c r="EF2814" s="8">
        <f t="array" ref="EF2814:EF2816">EF2809:EF2811</f>
        <v>8.6330922170835348E-5</v>
      </c>
      <c r="EG2814" s="1"/>
      <c r="ER2814" s="1"/>
      <c r="EX2814" s="4">
        <f t="array" ref="EX2814:EX2816">EX2825:EX2827+EU2818:EU2820</f>
        <v>1.3974501654735625</v>
      </c>
      <c r="EZ2814" s="8">
        <f t="array" ref="EZ2814:EZ2816">EZ2809:EZ2811</f>
        <v>2.7379300249115562E-5</v>
      </c>
      <c r="FA2814" s="1"/>
      <c r="FL2814" s="1"/>
      <c r="FR2814" s="4">
        <f t="array" ref="FR2814:FR2816">FR2825:FR2827+FO2818:FO2820</f>
        <v>1.1336712361502381</v>
      </c>
      <c r="FT2814" s="8">
        <f t="array" ref="FT2814:FT2816">FT2809:FT2811</f>
        <v>4.0491771304339329E-5</v>
      </c>
      <c r="FU2814" s="1"/>
      <c r="JX2814" s="1"/>
      <c r="KG2814" s="1"/>
      <c r="KV2814" s="1"/>
      <c r="LQ2814" s="1"/>
      <c r="LR2814" s="128"/>
      <c r="LS2814" s="128"/>
      <c r="LT2814" s="128"/>
      <c r="LU2814" s="128"/>
      <c r="LV2814" s="128"/>
      <c r="LW2814" s="128"/>
      <c r="LX2814" s="128"/>
      <c r="LY2814" s="128"/>
      <c r="LZ2814" s="128"/>
      <c r="MA2814" s="128"/>
      <c r="MB2814" s="128"/>
      <c r="MC2814" s="128"/>
      <c r="MD2814" s="128"/>
      <c r="ME2814" s="128"/>
      <c r="MF2814" s="128"/>
      <c r="MG2814" s="1"/>
      <c r="PF2814" s="1"/>
      <c r="PL2814" s="4">
        <f t="array" ref="PL2814:PL2816">PL2825:PL2827+PI2818:PI2820</f>
        <v>5.3171691086701695E-2</v>
      </c>
      <c r="PN2814" s="8">
        <f t="array" ref="PN2814:PN2816">PN2809:PN2811</f>
        <v>-5.2945776669351318E-5</v>
      </c>
      <c r="PO2814" s="1"/>
      <c r="PZ2814" s="1"/>
      <c r="QF2814" s="4">
        <f t="array" ref="QF2814:QF2816">QF2825:QF2827+QC2818:QC2820</f>
        <v>0.93022103892781627</v>
      </c>
      <c r="QH2814" s="8">
        <f t="array" ref="QH2814:QH2816">QH2809:QH2811</f>
        <v>5.7186117924365838E-6</v>
      </c>
      <c r="QI2814" s="1"/>
      <c r="TV2814" s="1"/>
      <c r="VT2814" s="1"/>
    </row>
    <row r="2815" spans="14:592" x14ac:dyDescent="0.3">
      <c r="N2815" s="1"/>
      <c r="AI2815" s="1"/>
      <c r="AJ2815" s="128"/>
      <c r="AK2815" s="128"/>
      <c r="AL2815" s="128"/>
      <c r="AM2815" s="128"/>
      <c r="AN2815" s="128"/>
      <c r="AO2815" s="128"/>
      <c r="AP2815" s="128"/>
      <c r="AQ2815" s="128"/>
      <c r="AR2815" s="128"/>
      <c r="AS2815" s="128"/>
      <c r="AT2815" s="128"/>
      <c r="AU2815" s="128"/>
      <c r="AV2815" s="128"/>
      <c r="AW2815" s="128"/>
      <c r="AX2815" s="128"/>
      <c r="AY2815" s="1"/>
      <c r="DX2815" s="1"/>
      <c r="ED2815" s="5">
        <v>-0.47930437025356754</v>
      </c>
      <c r="EF2815" s="9">
        <v>-1.1462834204965032E-4</v>
      </c>
      <c r="EG2815" s="1"/>
      <c r="ER2815" s="1"/>
      <c r="EX2815" s="5">
        <v>0.14188928879353213</v>
      </c>
      <c r="EZ2815" s="9">
        <v>-4.3250337234011144E-5</v>
      </c>
      <c r="FA2815" s="1"/>
      <c r="FL2815" s="1"/>
      <c r="FR2815" s="5">
        <v>0.12014192357497944</v>
      </c>
      <c r="FT2815" s="9">
        <v>-5.9464006058266388E-5</v>
      </c>
      <c r="FU2815" s="1"/>
      <c r="JX2815" s="1"/>
      <c r="KG2815" s="1"/>
      <c r="KV2815" s="1"/>
      <c r="LQ2815" s="1"/>
      <c r="LR2815" s="128"/>
      <c r="LS2815" s="128"/>
      <c r="LT2815" s="128"/>
      <c r="LU2815" s="128"/>
      <c r="LV2815" s="128"/>
      <c r="LW2815" s="128"/>
      <c r="LX2815" s="128"/>
      <c r="LY2815" s="128"/>
      <c r="LZ2815" s="128"/>
      <c r="MA2815" s="128"/>
      <c r="MB2815" s="128"/>
      <c r="MC2815" s="128"/>
      <c r="MD2815" s="128"/>
      <c r="ME2815" s="128"/>
      <c r="MF2815" s="128"/>
      <c r="MG2815" s="1"/>
      <c r="PF2815" s="1"/>
      <c r="PL2815" s="5">
        <v>0.68294875629731866</v>
      </c>
      <c r="PN2815" s="9">
        <v>1.5523840661985506E-4</v>
      </c>
      <c r="PO2815" s="1"/>
      <c r="PZ2815" s="1"/>
      <c r="QF2815" s="5">
        <v>1.3296076007686923</v>
      </c>
      <c r="QH2815" s="9">
        <v>-3.9119902070226426E-6</v>
      </c>
      <c r="QI2815" s="1"/>
      <c r="TV2815" s="1"/>
      <c r="VT2815" s="1"/>
    </row>
    <row r="2816" spans="14:592" ht="15" thickBot="1" x14ac:dyDescent="0.35">
      <c r="N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DX2816" s="1"/>
      <c r="ED2816" s="6">
        <v>-2.1038040765827732</v>
      </c>
      <c r="EF2816" s="10">
        <v>2.8297419878814962E-5</v>
      </c>
      <c r="EG2816" s="1"/>
      <c r="ER2816" s="1"/>
      <c r="EX2816" s="6">
        <v>-2.0240925808515358</v>
      </c>
      <c r="EZ2816" s="10">
        <v>1.5871036984895582E-5</v>
      </c>
      <c r="FA2816" s="1"/>
      <c r="FL2816" s="1"/>
      <c r="FR2816" s="6">
        <v>-2.04299794439516</v>
      </c>
      <c r="FT2816" s="10">
        <v>1.8972234753927066E-5</v>
      </c>
      <c r="FU2816" s="1"/>
      <c r="JX2816" s="1"/>
      <c r="KG2816" s="1"/>
      <c r="KV2816" s="1"/>
      <c r="LQ2816" s="1"/>
      <c r="LR2816" s="1"/>
      <c r="LS2816" s="1"/>
      <c r="LT2816" s="1"/>
      <c r="LU2816" s="1"/>
      <c r="LV2816" s="1"/>
      <c r="LW2816" s="1"/>
      <c r="LX2816" s="1"/>
      <c r="LY2816" s="1"/>
      <c r="LZ2816" s="1"/>
      <c r="MA2816" s="1"/>
      <c r="MB2816" s="1"/>
      <c r="MC2816" s="1"/>
      <c r="MD2816" s="1"/>
      <c r="ME2816" s="1"/>
      <c r="MF2816" s="1"/>
      <c r="MG2816" s="1"/>
      <c r="PF2816" s="1"/>
      <c r="PL2816" s="6">
        <v>1.008915873842986</v>
      </c>
      <c r="PN2816" s="10">
        <v>-1.0229262995050376E-4</v>
      </c>
      <c r="PO2816" s="1"/>
      <c r="PZ2816" s="1"/>
      <c r="QF2816" s="6">
        <v>6.5404916027286597E-2</v>
      </c>
      <c r="QH2816" s="10">
        <v>-1.8066215854139406E-6</v>
      </c>
      <c r="QI2816" s="1"/>
      <c r="TV2816" s="1"/>
      <c r="VT2816" s="1"/>
    </row>
    <row r="2817" spans="14:592" ht="15" thickBot="1" x14ac:dyDescent="0.35">
      <c r="N2817" s="1"/>
      <c r="O2817" s="34"/>
      <c r="P2817" s="34"/>
      <c r="Q2817" s="34"/>
      <c r="R2817" s="34"/>
      <c r="S2817" s="34"/>
      <c r="T2817" s="34"/>
      <c r="U2817" s="34"/>
      <c r="V2817" s="34"/>
      <c r="W2817" s="34"/>
      <c r="X2817" s="34"/>
      <c r="Y2817" s="34"/>
      <c r="Z2817" s="34"/>
      <c r="AA2817" s="34"/>
      <c r="AB2817" s="34"/>
      <c r="AC2817" s="34"/>
      <c r="AD2817" s="34"/>
      <c r="AE2817" s="34"/>
      <c r="AF2817" s="34"/>
      <c r="AG2817" s="34"/>
      <c r="AH2817" s="34"/>
      <c r="AI2817" s="34"/>
      <c r="AJ2817" s="34"/>
      <c r="AK2817" s="34"/>
      <c r="AL2817" s="34"/>
      <c r="AM2817" s="34"/>
      <c r="AN2817" s="34"/>
      <c r="AO2817" s="34"/>
      <c r="AP2817" s="34"/>
      <c r="AQ2817" s="34"/>
      <c r="AR2817" s="34"/>
      <c r="AS2817" s="34"/>
      <c r="AT2817" s="34"/>
      <c r="AU2817" s="34"/>
      <c r="AV2817" s="34"/>
      <c r="AW2817" s="34"/>
      <c r="AX2817" s="34"/>
      <c r="AY2817" s="34"/>
      <c r="AZ2817" s="34"/>
      <c r="BA2817" s="34"/>
      <c r="BB2817" s="34"/>
      <c r="BC2817" s="34"/>
      <c r="BD2817" s="34"/>
      <c r="BE2817" s="34"/>
      <c r="BF2817" s="34"/>
      <c r="BG2817" s="34"/>
      <c r="BH2817" s="34"/>
      <c r="BI2817" s="34"/>
      <c r="BJ2817" s="34"/>
      <c r="BK2817" s="34"/>
      <c r="BL2817" s="34"/>
      <c r="BM2817" s="34"/>
      <c r="BN2817" s="34"/>
      <c r="BO2817" s="34"/>
      <c r="BP2817" s="34"/>
      <c r="BQ2817" s="34"/>
      <c r="BR2817" s="34"/>
      <c r="BS2817" s="34"/>
      <c r="BT2817" s="34"/>
      <c r="BU2817" s="34"/>
      <c r="BV2817" s="34"/>
      <c r="BW2817" s="34"/>
      <c r="BX2817" s="34"/>
      <c r="BY2817" s="34"/>
      <c r="BZ2817" s="34"/>
      <c r="CA2817" s="34"/>
      <c r="CB2817" s="34"/>
      <c r="CC2817" s="34"/>
      <c r="CD2817" s="34"/>
      <c r="CE2817" s="34"/>
      <c r="CF2817" s="34"/>
      <c r="CG2817" s="34"/>
      <c r="CH2817" s="34"/>
      <c r="CI2817" s="34"/>
      <c r="CJ2817" s="34"/>
      <c r="CK2817" s="34"/>
      <c r="CL2817" s="34"/>
      <c r="CM2817" s="34"/>
      <c r="CN2817" s="34"/>
      <c r="CO2817" s="34"/>
      <c r="CP2817" s="34"/>
      <c r="CQ2817" s="34"/>
      <c r="CR2817" s="34"/>
      <c r="CS2817" s="34"/>
      <c r="CT2817" s="34"/>
      <c r="CU2817" s="34"/>
      <c r="CV2817" s="34"/>
      <c r="CW2817" s="34"/>
      <c r="CX2817" s="34"/>
      <c r="CY2817" s="34"/>
      <c r="CZ2817" s="34"/>
      <c r="DA2817" s="34"/>
      <c r="DB2817" s="34"/>
      <c r="DC2817" s="34"/>
      <c r="DD2817" s="34"/>
      <c r="DE2817" s="34"/>
      <c r="DF2817" s="34"/>
      <c r="DG2817" s="34"/>
      <c r="DH2817" s="34"/>
      <c r="DI2817" s="34"/>
      <c r="DJ2817" s="34"/>
      <c r="DK2817" s="34"/>
      <c r="DL2817" s="34"/>
      <c r="DM2817" s="34"/>
      <c r="DN2817" s="34"/>
      <c r="DO2817" s="34"/>
      <c r="DP2817" s="34"/>
      <c r="DQ2817" s="34"/>
      <c r="DR2817" s="34"/>
      <c r="DS2817" s="34"/>
      <c r="DT2817" s="34"/>
      <c r="DU2817" s="34"/>
      <c r="DV2817" s="34"/>
      <c r="DW2817" s="34"/>
      <c r="DX2817" s="2"/>
      <c r="DY2817" s="2"/>
      <c r="DZ2817" s="2"/>
      <c r="EA2817" s="2" t="s">
        <v>77</v>
      </c>
      <c r="EB2817" s="2"/>
      <c r="EC2817" s="2"/>
      <c r="ED2817" s="2"/>
      <c r="EF2817" s="7"/>
      <c r="EG2817" s="1"/>
      <c r="EL2817" s="36"/>
      <c r="EM2817" s="36"/>
      <c r="EN2817" s="36"/>
      <c r="EO2817" s="36"/>
      <c r="EP2817" s="36"/>
      <c r="EQ2817" s="36"/>
      <c r="ER2817" s="2"/>
      <c r="ES2817" s="2"/>
      <c r="ET2817" s="2"/>
      <c r="EU2817" s="2" t="s">
        <v>78</v>
      </c>
      <c r="EV2817" s="2"/>
      <c r="EW2817" s="2"/>
      <c r="EX2817" s="2"/>
      <c r="EZ2817" s="7"/>
      <c r="FA2817" s="1"/>
      <c r="FF2817" s="52"/>
      <c r="FG2817" s="52"/>
      <c r="FH2817" s="52"/>
      <c r="FI2817" s="52"/>
      <c r="FJ2817" s="52"/>
      <c r="FK2817" s="52"/>
      <c r="FL2817" s="2"/>
      <c r="FM2817" s="2"/>
      <c r="FN2817" s="2"/>
      <c r="FO2817" s="2" t="s">
        <v>211</v>
      </c>
      <c r="FP2817" s="2"/>
      <c r="FQ2817" s="2"/>
      <c r="FR2817" s="2"/>
      <c r="FT2817" s="7"/>
      <c r="FU2817" s="1"/>
      <c r="JX2817" s="1"/>
      <c r="KG2817" s="1"/>
      <c r="KV2817" s="1"/>
      <c r="KW2817" s="34"/>
      <c r="KX2817" s="34"/>
      <c r="KY2817" s="34"/>
      <c r="KZ2817" s="34"/>
      <c r="LA2817" s="34"/>
      <c r="LB2817" s="34"/>
      <c r="LC2817" s="34"/>
      <c r="LD2817" s="34"/>
      <c r="LE2817" s="34"/>
      <c r="LF2817" s="34"/>
      <c r="LG2817" s="34"/>
      <c r="LH2817" s="34"/>
      <c r="LI2817" s="34"/>
      <c r="LJ2817" s="34"/>
      <c r="LK2817" s="34"/>
      <c r="LL2817" s="34"/>
      <c r="LM2817" s="34"/>
      <c r="LN2817" s="34"/>
      <c r="LO2817" s="34"/>
      <c r="LP2817" s="34"/>
      <c r="LQ2817" s="34"/>
      <c r="LR2817" s="34"/>
      <c r="LS2817" s="34"/>
      <c r="LT2817" s="34"/>
      <c r="LU2817" s="34"/>
      <c r="LV2817" s="34"/>
      <c r="LW2817" s="34"/>
      <c r="LX2817" s="34"/>
      <c r="LY2817" s="34"/>
      <c r="LZ2817" s="34"/>
      <c r="MA2817" s="34"/>
      <c r="MB2817" s="34"/>
      <c r="MC2817" s="34"/>
      <c r="MD2817" s="34"/>
      <c r="ME2817" s="34"/>
      <c r="MF2817" s="34"/>
      <c r="MG2817" s="34"/>
      <c r="MH2817" s="34"/>
      <c r="MI2817" s="34"/>
      <c r="MJ2817" s="34"/>
      <c r="MK2817" s="34"/>
      <c r="ML2817" s="34"/>
      <c r="MM2817" s="34"/>
      <c r="MN2817" s="34"/>
      <c r="MO2817" s="34"/>
      <c r="MP2817" s="34"/>
      <c r="MQ2817" s="34"/>
      <c r="MR2817" s="34"/>
      <c r="MS2817" s="34"/>
      <c r="MT2817" s="34"/>
      <c r="MU2817" s="34"/>
      <c r="MV2817" s="34"/>
      <c r="MW2817" s="34"/>
      <c r="MX2817" s="34"/>
      <c r="MY2817" s="34"/>
      <c r="MZ2817" s="34"/>
      <c r="NA2817" s="34"/>
      <c r="NB2817" s="34"/>
      <c r="NC2817" s="34"/>
      <c r="ND2817" s="34"/>
      <c r="NE2817" s="34"/>
      <c r="NF2817" s="34"/>
      <c r="NG2817" s="34"/>
      <c r="NH2817" s="34"/>
      <c r="NI2817" s="34"/>
      <c r="NJ2817" s="34"/>
      <c r="NK2817" s="34"/>
      <c r="NL2817" s="34"/>
      <c r="NM2817" s="34"/>
      <c r="NN2817" s="34"/>
      <c r="NO2817" s="34"/>
      <c r="NP2817" s="34"/>
      <c r="NQ2817" s="34"/>
      <c r="NR2817" s="34"/>
      <c r="NS2817" s="34"/>
      <c r="NT2817" s="34"/>
      <c r="NU2817" s="34"/>
      <c r="NV2817" s="34"/>
      <c r="NW2817" s="34"/>
      <c r="NX2817" s="34"/>
      <c r="NY2817" s="34"/>
      <c r="NZ2817" s="34"/>
      <c r="OA2817" s="34"/>
      <c r="OB2817" s="34"/>
      <c r="OC2817" s="34"/>
      <c r="OD2817" s="34"/>
      <c r="OE2817" s="34"/>
      <c r="OF2817" s="34"/>
      <c r="OG2817" s="34"/>
      <c r="OH2817" s="34"/>
      <c r="OI2817" s="34"/>
      <c r="OJ2817" s="34"/>
      <c r="OK2817" s="34"/>
      <c r="OL2817" s="34"/>
      <c r="OM2817" s="34"/>
      <c r="ON2817" s="34"/>
      <c r="OO2817" s="34"/>
      <c r="OP2817" s="34"/>
      <c r="OQ2817" s="34"/>
      <c r="OR2817" s="34"/>
      <c r="OS2817" s="34"/>
      <c r="OT2817" s="34"/>
      <c r="OU2817" s="34"/>
      <c r="OV2817" s="34"/>
      <c r="OW2817" s="34"/>
      <c r="OX2817" s="34"/>
      <c r="OY2817" s="34"/>
      <c r="OZ2817" s="34"/>
      <c r="PA2817" s="34"/>
      <c r="PB2817" s="34"/>
      <c r="PC2817" s="34"/>
      <c r="PD2817" s="34"/>
      <c r="PE2817" s="34"/>
      <c r="PF2817" s="2"/>
      <c r="PG2817" s="2"/>
      <c r="PH2817" s="2"/>
      <c r="PI2817" s="2" t="s">
        <v>77</v>
      </c>
      <c r="PJ2817" s="2"/>
      <c r="PK2817" s="2"/>
      <c r="PL2817" s="2"/>
      <c r="PN2817" s="7"/>
      <c r="PO2817" s="1"/>
      <c r="PT2817" s="36"/>
      <c r="PU2817" s="36"/>
      <c r="PV2817" s="36"/>
      <c r="PW2817" s="36"/>
      <c r="PX2817" s="36"/>
      <c r="PY2817" s="36"/>
      <c r="PZ2817" s="2"/>
      <c r="QA2817" s="2"/>
      <c r="QB2817" s="2"/>
      <c r="QC2817" s="2" t="s">
        <v>78</v>
      </c>
      <c r="QD2817" s="2"/>
      <c r="QE2817" s="2"/>
      <c r="QF2817" s="2"/>
      <c r="QH2817" s="7"/>
      <c r="QI2817" s="1"/>
      <c r="TV2817" s="1"/>
      <c r="VT2817" s="1"/>
    </row>
    <row r="2818" spans="14:592" x14ac:dyDescent="0.3">
      <c r="N2818" s="1"/>
      <c r="O2818" s="34"/>
      <c r="AI2818" s="1"/>
      <c r="DX2818" s="1"/>
      <c r="EA2818" s="4">
        <f t="array" ref="EA2818:EA2820">EL3167:EL3169</f>
        <v>5.3171691086701695E-2</v>
      </c>
      <c r="ED2818" s="2"/>
      <c r="EF2818" s="7"/>
      <c r="EG2818" s="1"/>
      <c r="EL2818" s="36"/>
      <c r="ER2818" s="1"/>
      <c r="EU2818" s="4">
        <f t="array" ref="EU2818:EU2820">EX3167:EX3169</f>
        <v>1.3974501654735625</v>
      </c>
      <c r="EX2818" s="2"/>
      <c r="EZ2818" s="7"/>
      <c r="FA2818" s="1"/>
      <c r="FF2818" s="52"/>
      <c r="FL2818" s="1"/>
      <c r="FO2818" s="4">
        <f t="array" ref="FO2818:FO2820">FJ3167:FJ3169</f>
        <v>1.1336712361502381</v>
      </c>
      <c r="FR2818" s="2"/>
      <c r="FT2818" s="7"/>
      <c r="FU2818" s="1"/>
      <c r="JX2818" s="1"/>
      <c r="KG2818" s="1"/>
      <c r="KV2818" s="1"/>
      <c r="KW2818" s="34"/>
      <c r="LQ2818" s="1"/>
      <c r="PF2818" s="1"/>
      <c r="PI2818" s="4">
        <f t="array" ref="PI2818:PI2820">PT3167:PT3169</f>
        <v>5.3171691086701695E-2</v>
      </c>
      <c r="PL2818" s="2"/>
      <c r="PN2818" s="7"/>
      <c r="PO2818" s="1"/>
      <c r="PT2818" s="36"/>
      <c r="PZ2818" s="1"/>
      <c r="QC2818" s="4">
        <f t="array" ref="QC2818:QC2820">QF3167:QF3169</f>
        <v>0.93022103892781627</v>
      </c>
      <c r="QF2818" s="2"/>
      <c r="QH2818" s="7"/>
      <c r="QI2818" s="1"/>
      <c r="TV2818" s="1"/>
      <c r="VT2818" s="1"/>
    </row>
    <row r="2819" spans="14:592" x14ac:dyDescent="0.3">
      <c r="N2819" s="1"/>
      <c r="O2819" s="34"/>
      <c r="AI2819" s="1"/>
      <c r="DX2819" s="1"/>
      <c r="EA2819" s="5">
        <v>0.68294875629731866</v>
      </c>
      <c r="ED2819" s="2"/>
      <c r="EF2819" s="7"/>
      <c r="EG2819" s="1"/>
      <c r="EL2819" s="36"/>
      <c r="ER2819" s="1"/>
      <c r="EU2819" s="5">
        <v>1.2792110027997159</v>
      </c>
      <c r="EX2819" s="2"/>
      <c r="EZ2819" s="7"/>
      <c r="FA2819" s="1"/>
      <c r="FF2819" s="52"/>
      <c r="FL2819" s="1"/>
      <c r="FO2819" s="5">
        <v>1.2646247003874842</v>
      </c>
      <c r="FR2819" s="2"/>
      <c r="FT2819" s="7"/>
      <c r="FU2819" s="1"/>
      <c r="JX2819" s="1"/>
      <c r="KG2819" s="1"/>
      <c r="KV2819" s="1"/>
      <c r="KW2819" s="34"/>
      <c r="LQ2819" s="1"/>
      <c r="PF2819" s="1"/>
      <c r="PI2819" s="5">
        <v>0.68294875629731866</v>
      </c>
      <c r="PL2819" s="2"/>
      <c r="PN2819" s="7"/>
      <c r="PO2819" s="1"/>
      <c r="PT2819" s="36"/>
      <c r="PZ2819" s="1"/>
      <c r="QC2819" s="5">
        <v>1.3296076007686923</v>
      </c>
      <c r="QF2819" s="2"/>
      <c r="QH2819" s="7"/>
      <c r="QI2819" s="1"/>
      <c r="TV2819" s="1"/>
      <c r="VT2819" s="1"/>
    </row>
    <row r="2820" spans="14:592" ht="15" thickBot="1" x14ac:dyDescent="0.35">
      <c r="N2820" s="1"/>
      <c r="O2820" s="34"/>
      <c r="AI2820" s="1"/>
      <c r="DX2820" s="1"/>
      <c r="EA2820" s="6">
        <v>0</v>
      </c>
      <c r="ED2820" s="2"/>
      <c r="EF2820" s="7"/>
      <c r="EG2820" s="1"/>
      <c r="EL2820" s="36"/>
      <c r="ER2820" s="1"/>
      <c r="EU2820" s="6">
        <v>0</v>
      </c>
      <c r="EX2820" s="2"/>
      <c r="EZ2820" s="7"/>
      <c r="FA2820" s="1"/>
      <c r="FF2820" s="52"/>
      <c r="FL2820" s="1"/>
      <c r="FO2820" s="6">
        <v>0</v>
      </c>
      <c r="FR2820" s="2"/>
      <c r="FT2820" s="7"/>
      <c r="FU2820" s="1"/>
      <c r="JX2820" s="1"/>
      <c r="KG2820" s="1"/>
      <c r="KV2820" s="1"/>
      <c r="KW2820" s="34"/>
      <c r="LQ2820" s="1"/>
      <c r="PF2820" s="1"/>
      <c r="PI2820" s="6">
        <v>0.22824060790247586</v>
      </c>
      <c r="PL2820" s="2"/>
      <c r="PN2820" s="7"/>
      <c r="PO2820" s="1"/>
      <c r="PT2820" s="36"/>
      <c r="PZ2820" s="1"/>
      <c r="QC2820" s="6">
        <v>-0.59675923447320101</v>
      </c>
      <c r="QF2820" s="2"/>
      <c r="QH2820" s="7"/>
      <c r="QI2820" s="1"/>
      <c r="TV2820" s="1"/>
      <c r="VT2820" s="1"/>
    </row>
    <row r="2821" spans="14:592" x14ac:dyDescent="0.3">
      <c r="N2821" s="1"/>
      <c r="O2821" s="34"/>
      <c r="AI2821" s="1"/>
      <c r="DX2821" s="1"/>
      <c r="ED2821" s="2"/>
      <c r="EF2821" s="7"/>
      <c r="EG2821" s="1"/>
      <c r="EL2821" s="36"/>
      <c r="ER2821" s="1"/>
      <c r="EX2821" s="2"/>
      <c r="EZ2821" s="7"/>
      <c r="FA2821" s="1"/>
      <c r="FF2821" s="52"/>
      <c r="FL2821" s="1"/>
      <c r="FR2821" s="2"/>
      <c r="FT2821" s="7"/>
      <c r="FU2821" s="1"/>
      <c r="JX2821" s="1"/>
      <c r="KG2821" s="1"/>
      <c r="KV2821" s="1"/>
      <c r="KW2821" s="34"/>
      <c r="LQ2821" s="1"/>
      <c r="PF2821" s="1"/>
      <c r="PL2821" s="2"/>
      <c r="PN2821" s="7"/>
      <c r="PO2821" s="1"/>
      <c r="PT2821" s="36"/>
      <c r="PZ2821" s="1"/>
      <c r="QF2821" s="2"/>
      <c r="QH2821" s="7"/>
      <c r="QI2821" s="1"/>
      <c r="TV2821" s="1"/>
      <c r="VT2821" s="1"/>
    </row>
    <row r="2822" spans="14:592" ht="15" thickBot="1" x14ac:dyDescent="0.35">
      <c r="N2822" s="1"/>
      <c r="O2822" s="34"/>
      <c r="Q2822" s="35"/>
      <c r="R2822" s="35"/>
      <c r="S2822" s="35"/>
      <c r="T2822" s="35"/>
      <c r="U2822" s="35"/>
      <c r="V2822" s="35"/>
      <c r="W2822" s="35"/>
      <c r="X2822" s="35"/>
      <c r="Y2822" s="35"/>
      <c r="Z2822" s="35"/>
      <c r="AA2822" s="35"/>
      <c r="AB2822" s="35"/>
      <c r="AC2822" s="35"/>
      <c r="AD2822" s="35"/>
      <c r="AE2822" s="35"/>
      <c r="AF2822" s="35"/>
      <c r="AG2822" s="35"/>
      <c r="AH2822" s="35"/>
      <c r="AI2822" s="35"/>
      <c r="AJ2822" s="35"/>
      <c r="AK2822" s="35"/>
      <c r="AL2822" s="35"/>
      <c r="AM2822" s="35"/>
      <c r="AN2822" s="35"/>
      <c r="AO2822" s="35"/>
      <c r="AP2822" s="35"/>
      <c r="AQ2822" s="35"/>
      <c r="AR2822" s="35"/>
      <c r="AS2822" s="35"/>
      <c r="AT2822" s="35"/>
      <c r="AU2822" s="35"/>
      <c r="AV2822" s="35"/>
      <c r="AW2822" s="35"/>
      <c r="AX2822" s="35"/>
      <c r="AY2822" s="35"/>
      <c r="AZ2822" s="35"/>
      <c r="BA2822" s="35"/>
      <c r="BB2822" s="35"/>
      <c r="BC2822" s="35"/>
      <c r="BD2822" s="35"/>
      <c r="BE2822" s="35"/>
      <c r="BF2822" s="35"/>
      <c r="BG2822" s="35"/>
      <c r="BH2822" s="35"/>
      <c r="BI2822" s="35"/>
      <c r="BJ2822" s="35"/>
      <c r="BK2822" s="35"/>
      <c r="BL2822" s="35"/>
      <c r="BM2822" s="35"/>
      <c r="BN2822" s="35"/>
      <c r="BO2822" s="35"/>
      <c r="BP2822" s="35"/>
      <c r="BQ2822" s="35"/>
      <c r="BR2822" s="35"/>
      <c r="BS2822" s="35"/>
      <c r="BT2822" s="35"/>
      <c r="BU2822" s="35"/>
      <c r="BV2822" s="35"/>
      <c r="BW2822" s="35"/>
      <c r="BX2822" s="35"/>
      <c r="BY2822" s="35"/>
      <c r="BZ2822" s="35"/>
      <c r="CA2822" s="35"/>
      <c r="CB2822" s="35"/>
      <c r="CC2822" s="35"/>
      <c r="CD2822" s="35"/>
      <c r="CE2822" s="35"/>
      <c r="CF2822" s="35"/>
      <c r="CG2822" s="35"/>
      <c r="CH2822" s="35"/>
      <c r="CI2822" s="35"/>
      <c r="CJ2822" s="35"/>
      <c r="CK2822" s="35"/>
      <c r="CL2822" s="35"/>
      <c r="CM2822" s="35"/>
      <c r="CN2822" s="35"/>
      <c r="CO2822" s="35"/>
      <c r="CP2822" s="35"/>
      <c r="CQ2822" s="35"/>
      <c r="CR2822" s="35"/>
      <c r="CS2822" s="35"/>
      <c r="CT2822" s="35"/>
      <c r="CU2822" s="35"/>
      <c r="CV2822" s="35"/>
      <c r="CW2822" s="35"/>
      <c r="CX2822" s="35"/>
      <c r="CY2822" s="35"/>
      <c r="CZ2822" s="35"/>
      <c r="DA2822" s="35"/>
      <c r="DB2822" s="35"/>
      <c r="DC2822" s="35"/>
      <c r="DD2822" s="35"/>
      <c r="DE2822" s="35"/>
      <c r="DF2822" s="35"/>
      <c r="DG2822" s="35"/>
      <c r="DH2822" s="35"/>
      <c r="DI2822" s="35"/>
      <c r="DJ2822" s="35"/>
      <c r="DK2822" s="35"/>
      <c r="DL2822" s="35"/>
      <c r="DM2822" s="35"/>
      <c r="DN2822" s="35"/>
      <c r="DO2822" s="35"/>
      <c r="DP2822" s="35"/>
      <c r="DQ2822" s="35"/>
      <c r="DR2822" s="35"/>
      <c r="DS2822" s="35"/>
      <c r="DT2822" s="35"/>
      <c r="DU2822" s="35"/>
      <c r="DV2822" s="35"/>
      <c r="DW2822" s="35"/>
      <c r="DX2822" s="7"/>
      <c r="DY2822" s="7"/>
      <c r="DZ2822" s="7"/>
      <c r="EA2822" s="7" t="s">
        <v>79</v>
      </c>
      <c r="EB2822" s="7"/>
      <c r="EC2822" s="7"/>
      <c r="ED2822" s="2"/>
      <c r="EE2822" s="7"/>
      <c r="EF2822" s="7"/>
      <c r="EG2822" s="1"/>
      <c r="EL2822" s="36"/>
      <c r="EN2822" s="37"/>
      <c r="EO2822" s="37"/>
      <c r="EP2822" s="37"/>
      <c r="EQ2822" s="37"/>
      <c r="ER2822" s="7"/>
      <c r="ES2822" s="7"/>
      <c r="ET2822" s="7"/>
      <c r="EU2822" s="7" t="s">
        <v>80</v>
      </c>
      <c r="EV2822" s="7"/>
      <c r="EW2822" s="7"/>
      <c r="EX2822" s="2"/>
      <c r="EY2822" s="7"/>
      <c r="EZ2822" s="7"/>
      <c r="FA2822" s="1"/>
      <c r="FF2822" s="52"/>
      <c r="FH2822" s="53"/>
      <c r="FI2822" s="53"/>
      <c r="FJ2822" s="53"/>
      <c r="FK2822" s="53"/>
      <c r="FL2822" s="7"/>
      <c r="FM2822" s="7"/>
      <c r="FN2822" s="7"/>
      <c r="FO2822" s="7" t="s">
        <v>212</v>
      </c>
      <c r="FP2822" s="7"/>
      <c r="FQ2822" s="7"/>
      <c r="FR2822" s="2"/>
      <c r="FS2822" s="7"/>
      <c r="FT2822" s="7"/>
      <c r="FU2822" s="1"/>
      <c r="JX2822" s="1"/>
      <c r="KG2822" s="1"/>
      <c r="KV2822" s="1"/>
      <c r="KW2822" s="34"/>
      <c r="KY2822" s="35"/>
      <c r="KZ2822" s="35"/>
      <c r="LA2822" s="35"/>
      <c r="LB2822" s="35"/>
      <c r="LC2822" s="35"/>
      <c r="LD2822" s="35"/>
      <c r="LE2822" s="35"/>
      <c r="LF2822" s="35"/>
      <c r="LG2822" s="35"/>
      <c r="LH2822" s="35"/>
      <c r="LI2822" s="35"/>
      <c r="LJ2822" s="35"/>
      <c r="LK2822" s="35"/>
      <c r="LL2822" s="35"/>
      <c r="LM2822" s="35"/>
      <c r="LN2822" s="35"/>
      <c r="LO2822" s="35"/>
      <c r="LP2822" s="35"/>
      <c r="LQ2822" s="35"/>
      <c r="LR2822" s="35"/>
      <c r="LS2822" s="35"/>
      <c r="LT2822" s="35"/>
      <c r="LU2822" s="35"/>
      <c r="LV2822" s="35"/>
      <c r="LW2822" s="35"/>
      <c r="LX2822" s="35"/>
      <c r="LY2822" s="35"/>
      <c r="LZ2822" s="35"/>
      <c r="MA2822" s="35"/>
      <c r="MB2822" s="35"/>
      <c r="MC2822" s="35"/>
      <c r="MD2822" s="35"/>
      <c r="ME2822" s="35"/>
      <c r="MF2822" s="35"/>
      <c r="MG2822" s="35"/>
      <c r="MH2822" s="35"/>
      <c r="MI2822" s="35"/>
      <c r="MJ2822" s="35"/>
      <c r="MK2822" s="35"/>
      <c r="ML2822" s="35"/>
      <c r="MM2822" s="35"/>
      <c r="MN2822" s="35"/>
      <c r="MO2822" s="35"/>
      <c r="MP2822" s="35"/>
      <c r="MQ2822" s="35"/>
      <c r="MR2822" s="35"/>
      <c r="MS2822" s="35"/>
      <c r="MT2822" s="35"/>
      <c r="MU2822" s="35"/>
      <c r="MV2822" s="35"/>
      <c r="MW2822" s="35"/>
      <c r="MX2822" s="35"/>
      <c r="MY2822" s="35"/>
      <c r="MZ2822" s="35"/>
      <c r="NA2822" s="35"/>
      <c r="NB2822" s="35"/>
      <c r="NC2822" s="35"/>
      <c r="ND2822" s="35"/>
      <c r="NE2822" s="35"/>
      <c r="NF2822" s="35"/>
      <c r="NG2822" s="35"/>
      <c r="NH2822" s="35"/>
      <c r="NI2822" s="35"/>
      <c r="NJ2822" s="35"/>
      <c r="NK2822" s="35"/>
      <c r="NL2822" s="35"/>
      <c r="NM2822" s="35"/>
      <c r="NN2822" s="35"/>
      <c r="NO2822" s="35"/>
      <c r="NP2822" s="35"/>
      <c r="NQ2822" s="35"/>
      <c r="NR2822" s="35"/>
      <c r="NS2822" s="35"/>
      <c r="NT2822" s="35"/>
      <c r="NU2822" s="35"/>
      <c r="NV2822" s="35"/>
      <c r="NW2822" s="35"/>
      <c r="NX2822" s="35"/>
      <c r="NY2822" s="35"/>
      <c r="NZ2822" s="35"/>
      <c r="OA2822" s="35"/>
      <c r="OB2822" s="35"/>
      <c r="OC2822" s="35"/>
      <c r="OD2822" s="35"/>
      <c r="OE2822" s="35"/>
      <c r="OF2822" s="35"/>
      <c r="OG2822" s="35"/>
      <c r="OH2822" s="35"/>
      <c r="OI2822" s="35"/>
      <c r="OJ2822" s="35"/>
      <c r="OK2822" s="35"/>
      <c r="OL2822" s="35"/>
      <c r="OM2822" s="35"/>
      <c r="ON2822" s="35"/>
      <c r="OO2822" s="35"/>
      <c r="OP2822" s="35"/>
      <c r="OQ2822" s="35"/>
      <c r="OR2822" s="35"/>
      <c r="OS2822" s="35"/>
      <c r="OT2822" s="35"/>
      <c r="OU2822" s="35"/>
      <c r="OV2822" s="35"/>
      <c r="OW2822" s="35"/>
      <c r="OX2822" s="35"/>
      <c r="OY2822" s="35"/>
      <c r="OZ2822" s="35"/>
      <c r="PA2822" s="35"/>
      <c r="PB2822" s="35"/>
      <c r="PC2822" s="35"/>
      <c r="PD2822" s="35"/>
      <c r="PE2822" s="35"/>
      <c r="PF2822" s="7"/>
      <c r="PG2822" s="7"/>
      <c r="PH2822" s="7"/>
      <c r="PI2822" s="7" t="s">
        <v>79</v>
      </c>
      <c r="PJ2822" s="7"/>
      <c r="PK2822" s="7"/>
      <c r="PL2822" s="2"/>
      <c r="PM2822" s="7"/>
      <c r="PN2822" s="7"/>
      <c r="PO2822" s="1"/>
      <c r="PT2822" s="36"/>
      <c r="PV2822" s="37"/>
      <c r="PW2822" s="37"/>
      <c r="PX2822" s="37"/>
      <c r="PY2822" s="37"/>
      <c r="PZ2822" s="7"/>
      <c r="QA2822" s="7"/>
      <c r="QB2822" s="7"/>
      <c r="QC2822" s="7" t="s">
        <v>80</v>
      </c>
      <c r="QD2822" s="7"/>
      <c r="QE2822" s="7"/>
      <c r="QF2822" s="2"/>
      <c r="QG2822" s="7"/>
      <c r="QH2822" s="7"/>
      <c r="QI2822" s="1"/>
      <c r="TV2822" s="1"/>
      <c r="VT2822" s="1"/>
    </row>
    <row r="2823" spans="14:592" x14ac:dyDescent="0.3">
      <c r="N2823" s="1"/>
      <c r="O2823" s="34"/>
      <c r="Q2823" s="35"/>
      <c r="AI2823" s="1"/>
      <c r="DX2823" s="1"/>
      <c r="EA2823" s="8">
        <f t="array" ref="EA2823:EA2825">EF2814:EF2816</f>
        <v>8.6330922170835348E-5</v>
      </c>
      <c r="ED2823" s="2"/>
      <c r="EF2823" s="7"/>
      <c r="EG2823" s="1"/>
      <c r="EL2823" s="36"/>
      <c r="EN2823" s="37"/>
      <c r="ER2823" s="1"/>
      <c r="EU2823" s="8">
        <f t="array" ref="EU2823:EU2825">EZ2814:EZ2816</f>
        <v>2.7379300249115562E-5</v>
      </c>
      <c r="EX2823" s="2"/>
      <c r="EZ2823" s="7"/>
      <c r="FA2823" s="1"/>
      <c r="FF2823" s="52"/>
      <c r="FH2823" s="53"/>
      <c r="FL2823" s="1"/>
      <c r="FO2823" s="8">
        <f t="array" ref="FO2823:FO2825">FT2814:FT2816</f>
        <v>4.0491771304339329E-5</v>
      </c>
      <c r="FR2823" s="2"/>
      <c r="FT2823" s="7"/>
      <c r="FU2823" s="1"/>
      <c r="JX2823" s="1"/>
      <c r="KG2823" s="1"/>
      <c r="KV2823" s="1"/>
      <c r="KW2823" s="34"/>
      <c r="KY2823" s="35"/>
      <c r="LQ2823" s="1"/>
      <c r="PF2823" s="1"/>
      <c r="PI2823" s="8">
        <f t="array" ref="PI2823:PI2825">PN2814:PN2816</f>
        <v>-5.2945776669351318E-5</v>
      </c>
      <c r="PL2823" s="2"/>
      <c r="PN2823" s="7"/>
      <c r="PO2823" s="1"/>
      <c r="PT2823" s="36"/>
      <c r="PV2823" s="37"/>
      <c r="PZ2823" s="1"/>
      <c r="QC2823" s="8">
        <f t="array" ref="QC2823:QC2825">QH2814:QH2816</f>
        <v>5.7186117924365838E-6</v>
      </c>
      <c r="QF2823" s="2"/>
      <c r="QH2823" s="7"/>
      <c r="QI2823" s="1"/>
      <c r="TV2823" s="1"/>
      <c r="VT2823" s="1"/>
    </row>
    <row r="2824" spans="14:592" ht="15" thickBot="1" x14ac:dyDescent="0.35">
      <c r="N2824" s="1"/>
      <c r="O2824" s="34"/>
      <c r="Q2824" s="35"/>
      <c r="AI2824" s="1"/>
      <c r="DX2824" s="1"/>
      <c r="EA2824" s="9">
        <v>-1.1462834204965032E-4</v>
      </c>
      <c r="ED2824" s="2" t="s">
        <v>58</v>
      </c>
      <c r="EF2824" s="7" t="s">
        <v>59</v>
      </c>
      <c r="EG2824" s="1"/>
      <c r="EL2824" s="36"/>
      <c r="EN2824" s="37"/>
      <c r="ER2824" s="1"/>
      <c r="EU2824" s="9">
        <v>-4.3250337234011144E-5</v>
      </c>
      <c r="EX2824" s="2" t="s">
        <v>60</v>
      </c>
      <c r="EZ2824" s="7" t="s">
        <v>61</v>
      </c>
      <c r="FA2824" s="1"/>
      <c r="FF2824" s="52"/>
      <c r="FH2824" s="53"/>
      <c r="FL2824" s="1"/>
      <c r="FO2824" s="9">
        <v>-5.9464006058266388E-5</v>
      </c>
      <c r="FR2824" s="2" t="s">
        <v>204</v>
      </c>
      <c r="FT2824" s="7" t="s">
        <v>205</v>
      </c>
      <c r="FU2824" s="1"/>
      <c r="JX2824" s="1"/>
      <c r="KG2824" s="1"/>
      <c r="KV2824" s="1"/>
      <c r="KW2824" s="34"/>
      <c r="KY2824" s="35"/>
      <c r="LQ2824" s="1"/>
      <c r="PF2824" s="1"/>
      <c r="PI2824" s="9">
        <v>1.5523840661985506E-4</v>
      </c>
      <c r="PL2824" s="2" t="s">
        <v>58</v>
      </c>
      <c r="PN2824" s="7" t="s">
        <v>59</v>
      </c>
      <c r="PO2824" s="1"/>
      <c r="PT2824" s="36"/>
      <c r="PV2824" s="37"/>
      <c r="PZ2824" s="1"/>
      <c r="QC2824" s="9">
        <v>-3.9119902070226426E-6</v>
      </c>
      <c r="QF2824" s="2" t="s">
        <v>60</v>
      </c>
      <c r="QH2824" s="7" t="s">
        <v>61</v>
      </c>
      <c r="QI2824" s="1"/>
      <c r="TV2824" s="1"/>
      <c r="VT2824" s="1"/>
    </row>
    <row r="2825" spans="14:592" ht="15" thickBot="1" x14ac:dyDescent="0.35">
      <c r="N2825" s="1"/>
      <c r="O2825" s="34"/>
      <c r="Q2825" s="35"/>
      <c r="AI2825" s="1"/>
      <c r="DX2825" s="1"/>
      <c r="EA2825" s="10">
        <v>2.8297419878814962E-5</v>
      </c>
      <c r="ED2825" s="4">
        <f t="array" ref="ED2825:ED2827">ED2853:ED2855</f>
        <v>0</v>
      </c>
      <c r="EF2825" s="8">
        <f t="array" ref="EF2825:EF2827">EF2814:EF2816</f>
        <v>8.6330922170835348E-5</v>
      </c>
      <c r="EG2825" s="1"/>
      <c r="EL2825" s="36"/>
      <c r="EN2825" s="37"/>
      <c r="ER2825" s="1"/>
      <c r="EU2825" s="10">
        <v>1.5871036984895582E-5</v>
      </c>
      <c r="EX2825" s="4">
        <f t="array" ref="EX2825:EX2827">EX2853:EX2855</f>
        <v>0</v>
      </c>
      <c r="EZ2825" s="8">
        <f t="array" ref="EZ2825:EZ2827">EZ2814:EZ2816</f>
        <v>2.7379300249115562E-5</v>
      </c>
      <c r="FA2825" s="1"/>
      <c r="FF2825" s="52"/>
      <c r="FH2825" s="53"/>
      <c r="FL2825" s="1"/>
      <c r="FO2825" s="10">
        <v>1.8972234753927066E-5</v>
      </c>
      <c r="FR2825" s="4">
        <f t="array" ref="FR2825:FR2827">FR2853:FR2855</f>
        <v>0</v>
      </c>
      <c r="FT2825" s="8">
        <f t="array" ref="FT2825:FT2827">FT2814:FT2816</f>
        <v>4.0491771304339329E-5</v>
      </c>
      <c r="FU2825" s="1"/>
      <c r="JX2825" s="1"/>
      <c r="KG2825" s="1"/>
      <c r="KV2825" s="1"/>
      <c r="KW2825" s="34"/>
      <c r="KY2825" s="35"/>
      <c r="LQ2825" s="1"/>
      <c r="PF2825" s="1"/>
      <c r="PI2825" s="10">
        <v>-1.0229262995050376E-4</v>
      </c>
      <c r="PL2825" s="4">
        <f t="array" ref="PL2825:PL2827">PL2853:PL2855</f>
        <v>0</v>
      </c>
      <c r="PN2825" s="8">
        <f t="array" ref="PN2825:PN2827">PN2814:PN2816</f>
        <v>-5.2945776669351318E-5</v>
      </c>
      <c r="PO2825" s="1"/>
      <c r="PT2825" s="36"/>
      <c r="PV2825" s="37"/>
      <c r="PZ2825" s="1"/>
      <c r="QC2825" s="10">
        <v>-1.8066215854139406E-6</v>
      </c>
      <c r="QF2825" s="4">
        <f t="array" ref="QF2825:QF2827">QF2853:QF2855</f>
        <v>0</v>
      </c>
      <c r="QH2825" s="8">
        <f t="array" ref="QH2825:QH2827">QH2814:QH2816</f>
        <v>5.7186117924365838E-6</v>
      </c>
      <c r="QI2825" s="1"/>
      <c r="TV2825" s="1"/>
      <c r="VT2825" s="1"/>
    </row>
    <row r="2826" spans="14:592" x14ac:dyDescent="0.3">
      <c r="N2826" s="1"/>
      <c r="O2826" s="34"/>
      <c r="Q2826" s="35"/>
      <c r="AI2826" s="1"/>
      <c r="DX2826" s="1"/>
      <c r="ED2826" s="5">
        <v>-1.1622531265508862</v>
      </c>
      <c r="EF2826" s="9">
        <v>-1.1462834204965032E-4</v>
      </c>
      <c r="EG2826" s="1"/>
      <c r="EL2826" s="36"/>
      <c r="EN2826" s="37"/>
      <c r="ER2826" s="1"/>
      <c r="EX2826" s="5">
        <v>-1.1373217140061838</v>
      </c>
      <c r="EZ2826" s="9">
        <v>-4.3250337234011144E-5</v>
      </c>
      <c r="FA2826" s="1"/>
      <c r="FF2826" s="52"/>
      <c r="FH2826" s="53"/>
      <c r="FL2826" s="1"/>
      <c r="FR2826" s="5">
        <v>-1.1444827768125048</v>
      </c>
      <c r="FT2826" s="9">
        <v>-5.9464006058266388E-5</v>
      </c>
      <c r="FU2826" s="1"/>
      <c r="JX2826" s="1"/>
      <c r="KG2826" s="1"/>
      <c r="KV2826" s="1"/>
      <c r="KW2826" s="34"/>
      <c r="KY2826" s="35"/>
      <c r="LQ2826" s="1"/>
      <c r="PF2826" s="1"/>
      <c r="PL2826" s="5">
        <v>0</v>
      </c>
      <c r="PN2826" s="9">
        <v>1.5523840661985506E-4</v>
      </c>
      <c r="PO2826" s="1"/>
      <c r="PT2826" s="36"/>
      <c r="PV2826" s="37"/>
      <c r="PZ2826" s="1"/>
      <c r="QF2826" s="5">
        <v>0</v>
      </c>
      <c r="QH2826" s="9">
        <v>-3.9119902070226426E-6</v>
      </c>
      <c r="QI2826" s="1"/>
      <c r="TV2826" s="1"/>
      <c r="VT2826" s="1"/>
    </row>
    <row r="2827" spans="14:592" ht="15" thickBot="1" x14ac:dyDescent="0.35">
      <c r="N2827" s="1"/>
      <c r="O2827" s="34"/>
      <c r="Q2827" s="35"/>
      <c r="AI2827" s="1"/>
      <c r="DX2827" s="1"/>
      <c r="ED2827" s="6">
        <v>-2.1038040765827732</v>
      </c>
      <c r="EF2827" s="10">
        <v>2.8297419878814962E-5</v>
      </c>
      <c r="EG2827" s="1"/>
      <c r="EL2827" s="36"/>
      <c r="EN2827" s="37"/>
      <c r="ER2827" s="1"/>
      <c r="EX2827" s="6">
        <v>-2.0240925808515358</v>
      </c>
      <c r="EZ2827" s="10">
        <v>1.5871036984895582E-5</v>
      </c>
      <c r="FA2827" s="1"/>
      <c r="FF2827" s="52"/>
      <c r="FH2827" s="53"/>
      <c r="FL2827" s="1"/>
      <c r="FR2827" s="6">
        <v>-2.04299794439516</v>
      </c>
      <c r="FT2827" s="10">
        <v>1.8972234753927066E-5</v>
      </c>
      <c r="FU2827" s="1"/>
      <c r="JX2827" s="1"/>
      <c r="KG2827" s="1"/>
      <c r="KV2827" s="1"/>
      <c r="KW2827" s="34"/>
      <c r="KY2827" s="35"/>
      <c r="LQ2827" s="1"/>
      <c r="PF2827" s="1"/>
      <c r="PL2827" s="6">
        <v>0.78067526594051007</v>
      </c>
      <c r="PN2827" s="10">
        <v>-1.0229262995050376E-4</v>
      </c>
      <c r="PO2827" s="1"/>
      <c r="PT2827" s="36"/>
      <c r="PV2827" s="37"/>
      <c r="PZ2827" s="1"/>
      <c r="QF2827" s="6">
        <v>0.6621641505004876</v>
      </c>
      <c r="QH2827" s="10">
        <v>-1.8066215854139406E-6</v>
      </c>
      <c r="QI2827" s="1"/>
      <c r="TV2827" s="1"/>
      <c r="VT2827" s="1"/>
    </row>
    <row r="2828" spans="14:592" x14ac:dyDescent="0.3">
      <c r="N2828" s="1"/>
      <c r="O2828" s="34"/>
      <c r="Q2828" s="35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  <c r="EA2828" s="1"/>
      <c r="EB2828" s="1"/>
      <c r="EC2828" s="1"/>
      <c r="ED2828" s="2"/>
      <c r="EE2828" s="1"/>
      <c r="EF2828" s="7"/>
      <c r="EG2828" s="1"/>
      <c r="EH2828" s="1"/>
      <c r="EI2828" s="1"/>
      <c r="EJ2828" s="1"/>
      <c r="EK2828" s="1"/>
      <c r="EL2828" s="36"/>
      <c r="EM2828" s="1"/>
      <c r="EN2828" s="37"/>
      <c r="EO2828" s="1"/>
      <c r="EP2828" s="1"/>
      <c r="EQ2828" s="1"/>
      <c r="ER2828" s="1"/>
      <c r="ES2828" s="1"/>
      <c r="ET2828" s="1"/>
      <c r="EU2828" s="1"/>
      <c r="EV2828" s="1"/>
      <c r="EW2828" s="1"/>
      <c r="EX2828" s="2"/>
      <c r="EY2828" s="1"/>
      <c r="EZ2828" s="7"/>
      <c r="FA2828" s="1"/>
      <c r="FB2828" s="1"/>
      <c r="FC2828" s="1"/>
      <c r="FD2828" s="1"/>
      <c r="FE2828" s="1"/>
      <c r="FF2828" s="52"/>
      <c r="FG2828" s="1"/>
      <c r="FH2828" s="53"/>
      <c r="FI2828" s="1"/>
      <c r="FJ2828" s="1"/>
      <c r="FK2828" s="1"/>
      <c r="FL2828" s="1"/>
      <c r="FM2828" s="1"/>
      <c r="FN2828" s="1"/>
      <c r="FO2828" s="1"/>
      <c r="FP2828" s="1"/>
      <c r="FQ2828" s="1"/>
      <c r="FR2828" s="2"/>
      <c r="FS2828" s="1"/>
      <c r="FT2828" s="7"/>
      <c r="FU2828" s="1"/>
      <c r="FV2828" s="1"/>
      <c r="FW2828" s="1"/>
      <c r="FX2828" s="1"/>
      <c r="FY2828" s="1"/>
      <c r="FZ2828" s="1"/>
      <c r="GA2828" s="1"/>
      <c r="GB2828" s="1"/>
      <c r="GC2828" s="1"/>
      <c r="GD2828" s="1"/>
      <c r="GE2828" s="1"/>
      <c r="GF2828" s="1"/>
      <c r="GG2828" s="1"/>
      <c r="GH2828" s="1"/>
      <c r="GI2828" s="1"/>
      <c r="GJ2828" s="1"/>
      <c r="GK2828" s="1"/>
      <c r="GL2828" s="1"/>
      <c r="GM2828" s="1"/>
      <c r="GN2828" s="1"/>
      <c r="GO2828" s="1"/>
      <c r="GP2828" s="1"/>
      <c r="GQ2828" s="1"/>
      <c r="GR2828" s="1"/>
      <c r="GS2828" s="1"/>
      <c r="GT2828" s="1"/>
      <c r="GU2828" s="1"/>
      <c r="GV2828" s="1"/>
      <c r="GW2828" s="1"/>
      <c r="GX2828" s="1"/>
      <c r="GY2828" s="1"/>
      <c r="GZ2828" s="1"/>
      <c r="HA2828" s="1"/>
      <c r="HB2828" s="1"/>
      <c r="HC2828" s="1"/>
      <c r="HD2828" s="1"/>
      <c r="HE2828" s="1"/>
      <c r="HF2828" s="1"/>
      <c r="HG2828" s="1"/>
      <c r="HH2828" s="1"/>
      <c r="HI2828" s="1"/>
      <c r="HJ2828" s="1"/>
      <c r="HK2828" s="1"/>
      <c r="HL2828" s="1"/>
      <c r="HM2828" s="1"/>
      <c r="HN2828" s="1"/>
      <c r="HO2828" s="1"/>
      <c r="HP2828" s="1"/>
      <c r="HQ2828" s="1"/>
      <c r="HR2828" s="1"/>
      <c r="HS2828" s="1"/>
      <c r="HT2828" s="1"/>
      <c r="HU2828" s="1"/>
      <c r="HV2828" s="1"/>
      <c r="HW2828" s="1"/>
      <c r="HX2828" s="1"/>
      <c r="HY2828" s="1"/>
      <c r="HZ2828" s="1"/>
      <c r="IA2828" s="1"/>
      <c r="IB2828" s="1"/>
      <c r="IC2828" s="1"/>
      <c r="ID2828" s="1"/>
      <c r="IE2828" s="1"/>
      <c r="IF2828" s="1"/>
      <c r="IG2828" s="1"/>
      <c r="IH2828" s="1"/>
      <c r="II2828" s="1"/>
      <c r="IJ2828" s="1"/>
      <c r="IK2828" s="1"/>
      <c r="IL2828" s="1"/>
      <c r="IM2828" s="1"/>
      <c r="IN2828" s="1"/>
      <c r="IO2828" s="1"/>
      <c r="IP2828" s="1"/>
      <c r="IQ2828" s="1"/>
      <c r="IR2828" s="1"/>
      <c r="IS2828" s="1"/>
      <c r="IT2828" s="1"/>
      <c r="IU2828" s="1"/>
      <c r="IV2828" s="1"/>
      <c r="IW2828" s="1"/>
      <c r="IX2828" s="1"/>
      <c r="IY2828" s="1"/>
      <c r="IZ2828" s="1"/>
      <c r="JA2828" s="1"/>
      <c r="JB2828" s="1"/>
      <c r="JC2828" s="1"/>
      <c r="JD2828" s="1"/>
      <c r="JE2828" s="1"/>
      <c r="JF2828" s="1"/>
      <c r="JG2828" s="1"/>
      <c r="JH2828" s="1"/>
      <c r="JI2828" s="1"/>
      <c r="JJ2828" s="1"/>
      <c r="JK2828" s="1"/>
      <c r="JL2828" s="1"/>
      <c r="JM2828" s="1"/>
      <c r="JN2828" s="1"/>
      <c r="JO2828" s="1"/>
      <c r="JP2828" s="1"/>
      <c r="JQ2828" s="1"/>
      <c r="JR2828" s="1"/>
      <c r="JS2828" s="1"/>
      <c r="JT2828" s="1"/>
      <c r="JU2828" s="1"/>
      <c r="JV2828" s="1"/>
      <c r="JW2828" s="1"/>
      <c r="JX2828" s="1"/>
      <c r="KG2828" s="1"/>
      <c r="KV2828" s="1"/>
      <c r="KW2828" s="34"/>
      <c r="KY2828" s="35"/>
      <c r="LQ2828" s="1"/>
      <c r="LR2828" s="1"/>
      <c r="LS2828" s="1"/>
      <c r="LT2828" s="1"/>
      <c r="LU2828" s="1"/>
      <c r="LV2828" s="1"/>
      <c r="LW2828" s="1"/>
      <c r="LX2828" s="1"/>
      <c r="LY2828" s="1"/>
      <c r="LZ2828" s="1"/>
      <c r="MA2828" s="1"/>
      <c r="MB2828" s="1"/>
      <c r="MC2828" s="1"/>
      <c r="MD2828" s="1"/>
      <c r="ME2828" s="1"/>
      <c r="MF2828" s="1"/>
      <c r="MG2828" s="1"/>
      <c r="MH2828" s="1"/>
      <c r="MI2828" s="1"/>
      <c r="MJ2828" s="1"/>
      <c r="MK2828" s="1"/>
      <c r="ML2828" s="1"/>
      <c r="MM2828" s="1"/>
      <c r="MN2828" s="1"/>
      <c r="MO2828" s="1"/>
      <c r="MP2828" s="1"/>
      <c r="MQ2828" s="1"/>
      <c r="MR2828" s="1"/>
      <c r="MS2828" s="1"/>
      <c r="MT2828" s="1"/>
      <c r="MU2828" s="1"/>
      <c r="MV2828" s="1"/>
      <c r="MW2828" s="1"/>
      <c r="MX2828" s="1"/>
      <c r="MY2828" s="1"/>
      <c r="MZ2828" s="1"/>
      <c r="NA2828" s="1"/>
      <c r="NB2828" s="1"/>
      <c r="NC2828" s="1"/>
      <c r="ND2828" s="1"/>
      <c r="NE2828" s="1"/>
      <c r="NF2828" s="1"/>
      <c r="NG2828" s="1"/>
      <c r="NH2828" s="1"/>
      <c r="NI2828" s="1"/>
      <c r="NJ2828" s="1"/>
      <c r="NK2828" s="1"/>
      <c r="NL2828" s="1"/>
      <c r="NM2828" s="1"/>
      <c r="NN2828" s="1"/>
      <c r="NO2828" s="1"/>
      <c r="NP2828" s="1"/>
      <c r="NQ2828" s="1"/>
      <c r="NR2828" s="1"/>
      <c r="NS2828" s="1"/>
      <c r="NT2828" s="1"/>
      <c r="NU2828" s="1"/>
      <c r="NV2828" s="1"/>
      <c r="NW2828" s="1"/>
      <c r="NX2828" s="1"/>
      <c r="NY2828" s="1"/>
      <c r="NZ2828" s="1"/>
      <c r="OA2828" s="1"/>
      <c r="OB2828" s="1"/>
      <c r="OC2828" s="1"/>
      <c r="OD2828" s="1"/>
      <c r="OE2828" s="1"/>
      <c r="OF2828" s="1"/>
      <c r="OG2828" s="1"/>
      <c r="OH2828" s="1"/>
      <c r="OI2828" s="1"/>
      <c r="OJ2828" s="1"/>
      <c r="OK2828" s="1"/>
      <c r="OL2828" s="1"/>
      <c r="OM2828" s="1"/>
      <c r="ON2828" s="1"/>
      <c r="OO2828" s="1"/>
      <c r="OP2828" s="1"/>
      <c r="OQ2828" s="1"/>
      <c r="OR2828" s="1"/>
      <c r="OS2828" s="1"/>
      <c r="OT2828" s="1"/>
      <c r="OU2828" s="1"/>
      <c r="OV2828" s="1"/>
      <c r="OW2828" s="1"/>
      <c r="OX2828" s="1"/>
      <c r="OY2828" s="1"/>
      <c r="OZ2828" s="1"/>
      <c r="PA2828" s="1"/>
      <c r="PB2828" s="1"/>
      <c r="PC2828" s="1"/>
      <c r="PD2828" s="1"/>
      <c r="PE2828" s="1"/>
      <c r="PF2828" s="1"/>
      <c r="PG2828" s="1"/>
      <c r="PH2828" s="1"/>
      <c r="PI2828" s="1"/>
      <c r="PJ2828" s="1"/>
      <c r="PK2828" s="1"/>
      <c r="PL2828" s="2"/>
      <c r="PM2828" s="1"/>
      <c r="PN2828" s="7"/>
      <c r="PO2828" s="1"/>
      <c r="PP2828" s="1"/>
      <c r="PQ2828" s="1"/>
      <c r="PR2828" s="1"/>
      <c r="PS2828" s="1"/>
      <c r="PT2828" s="36"/>
      <c r="PU2828" s="1"/>
      <c r="PV2828" s="37"/>
      <c r="PW2828" s="1"/>
      <c r="PX2828" s="1"/>
      <c r="PY2828" s="1"/>
      <c r="PZ2828" s="1"/>
      <c r="QA2828" s="1"/>
      <c r="QB2828" s="1"/>
      <c r="QC2828" s="1"/>
      <c r="QD2828" s="1"/>
      <c r="QE2828" s="1"/>
      <c r="QF2828" s="2"/>
      <c r="QG2828" s="1"/>
      <c r="QH2828" s="7"/>
      <c r="QI2828" s="1"/>
      <c r="QJ2828" s="1"/>
      <c r="QK2828" s="1"/>
      <c r="QL2828" s="1"/>
      <c r="QM2828" s="1"/>
      <c r="QN2828" s="1"/>
      <c r="QO2828" s="1"/>
      <c r="QP2828" s="1"/>
      <c r="QQ2828" s="1"/>
      <c r="QR2828" s="1"/>
      <c r="QS2828" s="1"/>
      <c r="QT2828" s="1"/>
      <c r="QU2828" s="1"/>
      <c r="QV2828" s="1"/>
      <c r="QW2828" s="1"/>
      <c r="QX2828" s="1"/>
      <c r="QY2828" s="1"/>
      <c r="QZ2828" s="1"/>
      <c r="RA2828" s="1"/>
      <c r="RB2828" s="1"/>
      <c r="RC2828" s="1"/>
      <c r="RD2828" s="1"/>
      <c r="RE2828" s="1"/>
      <c r="RF2828" s="1"/>
      <c r="RG2828" s="1"/>
      <c r="RH2828" s="1"/>
      <c r="RI2828" s="1"/>
      <c r="RJ2828" s="1"/>
      <c r="RK2828" s="1"/>
      <c r="RL2828" s="1"/>
      <c r="RM2828" s="1"/>
      <c r="RN2828" s="1"/>
      <c r="RO2828" s="1"/>
      <c r="RP2828" s="1"/>
      <c r="RQ2828" s="1"/>
      <c r="RR2828" s="1"/>
      <c r="RS2828" s="1"/>
      <c r="RT2828" s="1"/>
      <c r="RU2828" s="1"/>
      <c r="RV2828" s="1"/>
      <c r="RW2828" s="1"/>
      <c r="RX2828" s="1"/>
      <c r="RY2828" s="1"/>
      <c r="RZ2828" s="1"/>
      <c r="SA2828" s="1"/>
      <c r="SB2828" s="1"/>
      <c r="SC2828" s="1"/>
      <c r="SD2828" s="1"/>
      <c r="SE2828" s="1"/>
      <c r="SF2828" s="1"/>
      <c r="SG2828" s="1"/>
      <c r="SH2828" s="1"/>
      <c r="SI2828" s="1"/>
      <c r="SJ2828" s="1"/>
      <c r="SK2828" s="1"/>
      <c r="SL2828" s="1"/>
      <c r="SM2828" s="1"/>
      <c r="SN2828" s="1"/>
      <c r="SO2828" s="1"/>
      <c r="SP2828" s="1"/>
      <c r="SQ2828" s="1"/>
      <c r="SR2828" s="1"/>
      <c r="SS2828" s="1"/>
      <c r="ST2828" s="1"/>
      <c r="SU2828" s="1"/>
      <c r="SV2828" s="1"/>
      <c r="SW2828" s="1"/>
      <c r="SX2828" s="1"/>
      <c r="SY2828" s="1"/>
      <c r="SZ2828" s="1"/>
      <c r="TA2828" s="1"/>
      <c r="TB2828" s="1"/>
      <c r="TC2828" s="1"/>
      <c r="TD2828" s="1"/>
      <c r="TE2828" s="1"/>
      <c r="TF2828" s="1"/>
      <c r="TG2828" s="1"/>
      <c r="TH2828" s="1"/>
      <c r="TI2828" s="1"/>
      <c r="TJ2828" s="1"/>
      <c r="TK2828" s="1"/>
      <c r="TL2828" s="1"/>
      <c r="TM2828" s="1"/>
      <c r="TN2828" s="1"/>
      <c r="TO2828" s="1"/>
      <c r="TP2828" s="1"/>
      <c r="TQ2828" s="1"/>
      <c r="TR2828" s="1"/>
      <c r="TS2828" s="1"/>
      <c r="TT2828" s="1"/>
      <c r="TU2828" s="1"/>
      <c r="TV2828" s="1"/>
      <c r="VT2828" s="1"/>
    </row>
    <row r="2829" spans="14:592" x14ac:dyDescent="0.3">
      <c r="N2829" s="1"/>
      <c r="O2829" s="34"/>
      <c r="Q2829" s="35"/>
      <c r="ED2829" s="34"/>
      <c r="EF2829" s="35"/>
      <c r="EL2829" s="36"/>
      <c r="EN2829" s="37"/>
      <c r="EX2829" s="36"/>
      <c r="EZ2829" s="37"/>
      <c r="FF2829" s="52"/>
      <c r="FH2829" s="53"/>
      <c r="FR2829" s="52"/>
      <c r="FT2829" s="53"/>
      <c r="KG2829" s="1"/>
      <c r="KV2829" s="1"/>
      <c r="KW2829" s="34"/>
      <c r="KY2829" s="35"/>
      <c r="PL2829" s="34"/>
      <c r="PN2829" s="35"/>
      <c r="PT2829" s="36"/>
      <c r="PV2829" s="37"/>
      <c r="QF2829" s="36"/>
      <c r="QH2829" s="37"/>
      <c r="VT2829" s="1"/>
    </row>
    <row r="2830" spans="14:592" x14ac:dyDescent="0.3">
      <c r="N2830" s="1"/>
      <c r="O2830" s="34"/>
      <c r="Q2830" s="35"/>
      <c r="ED2830" s="34"/>
      <c r="EF2830" s="35"/>
      <c r="EL2830" s="36"/>
      <c r="EN2830" s="37"/>
      <c r="EX2830" s="36"/>
      <c r="EZ2830" s="37"/>
      <c r="FF2830" s="52"/>
      <c r="FH2830" s="53"/>
      <c r="FR2830" s="52"/>
      <c r="FT2830" s="53"/>
      <c r="KG2830" s="1"/>
      <c r="KV2830" s="1"/>
      <c r="KW2830" s="34"/>
      <c r="KY2830" s="35"/>
      <c r="PL2830" s="34"/>
      <c r="PN2830" s="35"/>
      <c r="PT2830" s="36"/>
      <c r="PV2830" s="37"/>
      <c r="QF2830" s="36"/>
      <c r="QH2830" s="37"/>
      <c r="VT2830" s="1"/>
    </row>
    <row r="2831" spans="14:592" x14ac:dyDescent="0.3">
      <c r="N2831" s="1"/>
      <c r="O2831" s="34"/>
      <c r="Q2831" s="35"/>
      <c r="S2831" s="36"/>
      <c r="T2831" s="36"/>
      <c r="U2831" s="36"/>
      <c r="V2831" s="36"/>
      <c r="W2831" s="36"/>
      <c r="X2831" s="36"/>
      <c r="Y2831" s="36"/>
      <c r="Z2831" s="36"/>
      <c r="AA2831" s="36"/>
      <c r="AB2831" s="36"/>
      <c r="AC2831" s="36"/>
      <c r="AD2831" s="36"/>
      <c r="AE2831" s="36"/>
      <c r="AF2831" s="36"/>
      <c r="AG2831" s="36"/>
      <c r="AH2831" s="36"/>
      <c r="AI2831" s="36"/>
      <c r="AJ2831" s="36"/>
      <c r="AK2831" s="36"/>
      <c r="AL2831" s="36"/>
      <c r="AM2831" s="36"/>
      <c r="AN2831" s="36"/>
      <c r="AO2831" s="36"/>
      <c r="AP2831" s="36"/>
      <c r="AQ2831" s="36"/>
      <c r="AR2831" s="36"/>
      <c r="AS2831" s="36"/>
      <c r="AT2831" s="36"/>
      <c r="AU2831" s="36"/>
      <c r="AV2831" s="36"/>
      <c r="AW2831" s="36"/>
      <c r="AX2831" s="36"/>
      <c r="AY2831" s="36"/>
      <c r="AZ2831" s="36"/>
      <c r="BA2831" s="36"/>
      <c r="BB2831" s="36"/>
      <c r="BC2831" s="36"/>
      <c r="BD2831" s="36"/>
      <c r="BE2831" s="36"/>
      <c r="BF2831" s="36"/>
      <c r="BG2831" s="36"/>
      <c r="BH2831" s="36"/>
      <c r="BI2831" s="36"/>
      <c r="BJ2831" s="36"/>
      <c r="BK2831" s="36"/>
      <c r="BL2831" s="36"/>
      <c r="BM2831" s="36"/>
      <c r="BN2831" s="36"/>
      <c r="BO2831" s="36"/>
      <c r="BP2831" s="36"/>
      <c r="BQ2831" s="36"/>
      <c r="BR2831" s="36"/>
      <c r="BS2831" s="36"/>
      <c r="BT2831" s="36"/>
      <c r="BU2831" s="36"/>
      <c r="BV2831" s="36"/>
      <c r="BW2831" s="36"/>
      <c r="BX2831" s="36"/>
      <c r="BY2831" s="36"/>
      <c r="BZ2831" s="36"/>
      <c r="CA2831" s="36"/>
      <c r="CB2831" s="36"/>
      <c r="CC2831" s="36"/>
      <c r="CD2831" s="36"/>
      <c r="CE2831" s="36"/>
      <c r="CF2831" s="36"/>
      <c r="CG2831" s="36"/>
      <c r="CH2831" s="36"/>
      <c r="CI2831" s="36"/>
      <c r="CJ2831" s="36"/>
      <c r="CK2831" s="36"/>
      <c r="CL2831" s="36"/>
      <c r="CM2831" s="36"/>
      <c r="CN2831" s="36"/>
      <c r="CO2831" s="36"/>
      <c r="CP2831" s="36"/>
      <c r="CQ2831" s="36"/>
      <c r="CR2831" s="36"/>
      <c r="CS2831" s="36"/>
      <c r="CT2831" s="36"/>
      <c r="CU2831" s="36"/>
      <c r="CV2831" s="36"/>
      <c r="CW2831" s="36"/>
      <c r="CX2831" s="36"/>
      <c r="CY2831" s="36"/>
      <c r="CZ2831" s="36"/>
      <c r="DA2831" s="36"/>
      <c r="DB2831" s="36"/>
      <c r="DC2831" s="36"/>
      <c r="DD2831" s="36"/>
      <c r="DE2831" s="36"/>
      <c r="DF2831" s="36"/>
      <c r="DG2831" s="36"/>
      <c r="DH2831" s="36"/>
      <c r="DI2831" s="36"/>
      <c r="DJ2831" s="36"/>
      <c r="DK2831" s="36"/>
      <c r="DL2831" s="36"/>
      <c r="DM2831" s="36"/>
      <c r="DN2831" s="36"/>
      <c r="DO2831" s="36"/>
      <c r="DP2831" s="36"/>
      <c r="DQ2831" s="36"/>
      <c r="DR2831" s="36"/>
      <c r="DS2831" s="36"/>
      <c r="DT2831" s="36"/>
      <c r="DU2831" s="36"/>
      <c r="DV2831" s="36"/>
      <c r="DW2831" s="36"/>
      <c r="DX2831" s="36"/>
      <c r="DY2831" s="36"/>
      <c r="DZ2831" s="36"/>
      <c r="EA2831" s="36"/>
      <c r="EB2831" s="36"/>
      <c r="EC2831" s="36"/>
      <c r="ED2831" s="34"/>
      <c r="EE2831" s="36"/>
      <c r="EF2831" s="35"/>
      <c r="EG2831" s="36"/>
      <c r="EH2831" s="36"/>
      <c r="EI2831" s="36"/>
      <c r="EJ2831" s="36"/>
      <c r="EK2831" s="36"/>
      <c r="EL2831" s="36"/>
      <c r="EN2831" s="37"/>
      <c r="EX2831" s="36"/>
      <c r="EZ2831" s="37"/>
      <c r="FF2831" s="52"/>
      <c r="FH2831" s="53"/>
      <c r="FR2831" s="52"/>
      <c r="FT2831" s="53"/>
      <c r="KG2831" s="1"/>
      <c r="KV2831" s="1"/>
      <c r="KW2831" s="34"/>
      <c r="KY2831" s="35"/>
      <c r="LA2831" s="36"/>
      <c r="LB2831" s="36"/>
      <c r="LC2831" s="36"/>
      <c r="LD2831" s="36"/>
      <c r="LE2831" s="36"/>
      <c r="LF2831" s="36"/>
      <c r="LG2831" s="36"/>
      <c r="LH2831" s="36"/>
      <c r="LI2831" s="36"/>
      <c r="LJ2831" s="36"/>
      <c r="LK2831" s="36"/>
      <c r="LL2831" s="36"/>
      <c r="LM2831" s="36"/>
      <c r="LN2831" s="36"/>
      <c r="LO2831" s="36"/>
      <c r="LP2831" s="36"/>
      <c r="LQ2831" s="36"/>
      <c r="LR2831" s="36"/>
      <c r="LS2831" s="36"/>
      <c r="LT2831" s="36"/>
      <c r="LU2831" s="36"/>
      <c r="LV2831" s="36"/>
      <c r="LW2831" s="36"/>
      <c r="LX2831" s="36"/>
      <c r="LY2831" s="36"/>
      <c r="LZ2831" s="36"/>
      <c r="MA2831" s="36"/>
      <c r="MB2831" s="36"/>
      <c r="MC2831" s="36"/>
      <c r="MD2831" s="36"/>
      <c r="ME2831" s="36"/>
      <c r="MF2831" s="36"/>
      <c r="MG2831" s="36"/>
      <c r="MH2831" s="36"/>
      <c r="MI2831" s="36"/>
      <c r="MJ2831" s="36"/>
      <c r="MK2831" s="36"/>
      <c r="ML2831" s="36"/>
      <c r="MM2831" s="36"/>
      <c r="MN2831" s="36"/>
      <c r="MO2831" s="36"/>
      <c r="MP2831" s="36"/>
      <c r="MQ2831" s="36"/>
      <c r="MR2831" s="36"/>
      <c r="MS2831" s="36"/>
      <c r="MT2831" s="36"/>
      <c r="MU2831" s="36"/>
      <c r="MV2831" s="36"/>
      <c r="MW2831" s="36"/>
      <c r="MX2831" s="36"/>
      <c r="MY2831" s="36"/>
      <c r="MZ2831" s="36"/>
      <c r="NA2831" s="36"/>
      <c r="NB2831" s="36"/>
      <c r="NC2831" s="36"/>
      <c r="ND2831" s="36"/>
      <c r="NE2831" s="36"/>
      <c r="NF2831" s="36"/>
      <c r="NG2831" s="36"/>
      <c r="NH2831" s="36"/>
      <c r="NI2831" s="36"/>
      <c r="NJ2831" s="36"/>
      <c r="NK2831" s="36"/>
      <c r="NL2831" s="36"/>
      <c r="NM2831" s="36"/>
      <c r="NN2831" s="36"/>
      <c r="NO2831" s="36"/>
      <c r="NP2831" s="36"/>
      <c r="NQ2831" s="36"/>
      <c r="NR2831" s="36"/>
      <c r="NS2831" s="36"/>
      <c r="NT2831" s="36"/>
      <c r="NU2831" s="36"/>
      <c r="NV2831" s="36"/>
      <c r="NW2831" s="36"/>
      <c r="NX2831" s="36"/>
      <c r="NY2831" s="36"/>
      <c r="NZ2831" s="36"/>
      <c r="OA2831" s="36"/>
      <c r="OB2831" s="36"/>
      <c r="OC2831" s="36"/>
      <c r="OD2831" s="36"/>
      <c r="OE2831" s="36"/>
      <c r="OF2831" s="36"/>
      <c r="OG2831" s="36"/>
      <c r="OH2831" s="36"/>
      <c r="OI2831" s="36"/>
      <c r="OJ2831" s="36"/>
      <c r="OK2831" s="36"/>
      <c r="OL2831" s="36"/>
      <c r="OM2831" s="36"/>
      <c r="ON2831" s="36"/>
      <c r="OO2831" s="36"/>
      <c r="OP2831" s="36"/>
      <c r="OQ2831" s="36"/>
      <c r="OR2831" s="36"/>
      <c r="OS2831" s="36"/>
      <c r="OT2831" s="36"/>
      <c r="OU2831" s="36"/>
      <c r="OV2831" s="36"/>
      <c r="OW2831" s="36"/>
      <c r="OX2831" s="36"/>
      <c r="OY2831" s="36"/>
      <c r="OZ2831" s="36"/>
      <c r="PA2831" s="36"/>
      <c r="PB2831" s="36"/>
      <c r="PC2831" s="36"/>
      <c r="PD2831" s="36"/>
      <c r="PE2831" s="36"/>
      <c r="PF2831" s="36"/>
      <c r="PG2831" s="36"/>
      <c r="PH2831" s="36"/>
      <c r="PI2831" s="36"/>
      <c r="PJ2831" s="36"/>
      <c r="PK2831" s="36"/>
      <c r="PL2831" s="34"/>
      <c r="PM2831" s="36"/>
      <c r="PN2831" s="35"/>
      <c r="PO2831" s="36"/>
      <c r="PP2831" s="36"/>
      <c r="PQ2831" s="36"/>
      <c r="PR2831" s="36"/>
      <c r="PS2831" s="36"/>
      <c r="PT2831" s="36"/>
      <c r="PV2831" s="37"/>
      <c r="QF2831" s="36"/>
      <c r="QH2831" s="37"/>
      <c r="VT2831" s="1"/>
    </row>
    <row r="2832" spans="14:592" x14ac:dyDescent="0.3">
      <c r="N2832" s="1"/>
      <c r="O2832" s="34"/>
      <c r="Q2832" s="35"/>
      <c r="S2832" s="36"/>
      <c r="ED2832" s="34"/>
      <c r="EF2832" s="35"/>
      <c r="EN2832" s="37"/>
      <c r="EX2832" s="36"/>
      <c r="EZ2832" s="37"/>
      <c r="FF2832" s="52"/>
      <c r="FH2832" s="53"/>
      <c r="FR2832" s="52"/>
      <c r="FT2832" s="53"/>
      <c r="KG2832" s="1"/>
      <c r="KV2832" s="1"/>
      <c r="KW2832" s="34"/>
      <c r="KY2832" s="35"/>
      <c r="LA2832" s="36"/>
      <c r="PL2832" s="34"/>
      <c r="PN2832" s="35"/>
      <c r="PV2832" s="37"/>
      <c r="QF2832" s="36"/>
      <c r="QH2832" s="37"/>
      <c r="VT2832" s="1"/>
    </row>
    <row r="2833" spans="14:592" x14ac:dyDescent="0.3">
      <c r="N2833" s="1"/>
      <c r="O2833" s="34"/>
      <c r="Q2833" s="35"/>
      <c r="S2833" s="36"/>
      <c r="ED2833" s="34"/>
      <c r="EF2833" s="35"/>
      <c r="EN2833" s="37"/>
      <c r="EX2833" s="36"/>
      <c r="EZ2833" s="37"/>
      <c r="FF2833" s="52"/>
      <c r="FH2833" s="53"/>
      <c r="FR2833" s="52"/>
      <c r="FT2833" s="53"/>
      <c r="KG2833" s="1"/>
      <c r="KV2833" s="1"/>
      <c r="KW2833" s="34"/>
      <c r="KY2833" s="35"/>
      <c r="LA2833" s="36"/>
      <c r="PL2833" s="34"/>
      <c r="PN2833" s="35"/>
      <c r="PV2833" s="37"/>
      <c r="QF2833" s="36"/>
      <c r="QH2833" s="37"/>
      <c r="VT2833" s="1"/>
    </row>
    <row r="2834" spans="14:592" x14ac:dyDescent="0.3">
      <c r="N2834" s="1"/>
      <c r="O2834" s="34"/>
      <c r="Q2834" s="35"/>
      <c r="S2834" s="36"/>
      <c r="ED2834" s="34"/>
      <c r="EF2834" s="35"/>
      <c r="EN2834" s="37"/>
      <c r="EX2834" s="36"/>
      <c r="EZ2834" s="37"/>
      <c r="FF2834" s="52"/>
      <c r="FH2834" s="53"/>
      <c r="FR2834" s="52"/>
      <c r="FT2834" s="53"/>
      <c r="KG2834" s="1"/>
      <c r="KV2834" s="1"/>
      <c r="KW2834" s="34"/>
      <c r="KY2834" s="35"/>
      <c r="LA2834" s="36"/>
      <c r="PL2834" s="34"/>
      <c r="PN2834" s="35"/>
      <c r="PV2834" s="37"/>
      <c r="QF2834" s="36"/>
      <c r="QH2834" s="37"/>
      <c r="VT2834" s="1"/>
    </row>
    <row r="2835" spans="14:592" x14ac:dyDescent="0.3">
      <c r="N2835" s="1"/>
      <c r="O2835" s="34"/>
      <c r="Q2835" s="35"/>
      <c r="S2835" s="36"/>
      <c r="U2835" s="37"/>
      <c r="V2835" s="37"/>
      <c r="W2835" s="37"/>
      <c r="X2835" s="37"/>
      <c r="Y2835" s="37"/>
      <c r="Z2835" s="37"/>
      <c r="AA2835" s="37"/>
      <c r="AB2835" s="37"/>
      <c r="AC2835" s="37"/>
      <c r="AD2835" s="37"/>
      <c r="AE2835" s="37"/>
      <c r="AF2835" s="37"/>
      <c r="AG2835" s="37"/>
      <c r="AH2835" s="37"/>
      <c r="AI2835" s="37"/>
      <c r="AJ2835" s="37"/>
      <c r="AK2835" s="37"/>
      <c r="AL2835" s="37"/>
      <c r="AM2835" s="37"/>
      <c r="AN2835" s="37"/>
      <c r="AO2835" s="37"/>
      <c r="AP2835" s="37"/>
      <c r="AQ2835" s="37"/>
      <c r="AR2835" s="37"/>
      <c r="AS2835" s="37"/>
      <c r="AT2835" s="37"/>
      <c r="AU2835" s="37"/>
      <c r="AV2835" s="37"/>
      <c r="AW2835" s="37"/>
      <c r="AX2835" s="37"/>
      <c r="AY2835" s="37"/>
      <c r="AZ2835" s="37"/>
      <c r="BA2835" s="37"/>
      <c r="BB2835" s="37"/>
      <c r="BC2835" s="37"/>
      <c r="BD2835" s="37"/>
      <c r="BE2835" s="37"/>
      <c r="BF2835" s="37"/>
      <c r="BG2835" s="37"/>
      <c r="BH2835" s="37"/>
      <c r="BI2835" s="37"/>
      <c r="BJ2835" s="37"/>
      <c r="BK2835" s="37"/>
      <c r="BL2835" s="37"/>
      <c r="BM2835" s="37"/>
      <c r="BN2835" s="37"/>
      <c r="BO2835" s="37"/>
      <c r="BP2835" s="37"/>
      <c r="BQ2835" s="37"/>
      <c r="BR2835" s="37"/>
      <c r="BS2835" s="37"/>
      <c r="BT2835" s="37"/>
      <c r="BU2835" s="37"/>
      <c r="BV2835" s="37"/>
      <c r="BW2835" s="37"/>
      <c r="BX2835" s="37"/>
      <c r="BY2835" s="37"/>
      <c r="BZ2835" s="37"/>
      <c r="CA2835" s="37"/>
      <c r="CB2835" s="37"/>
      <c r="CC2835" s="37"/>
      <c r="CD2835" s="37"/>
      <c r="CE2835" s="37"/>
      <c r="CF2835" s="37"/>
      <c r="CG2835" s="37"/>
      <c r="CH2835" s="37"/>
      <c r="CI2835" s="37"/>
      <c r="CJ2835" s="37"/>
      <c r="CK2835" s="37"/>
      <c r="CL2835" s="37"/>
      <c r="CM2835" s="37"/>
      <c r="CN2835" s="37"/>
      <c r="CO2835" s="37"/>
      <c r="CP2835" s="37"/>
      <c r="CQ2835" s="37"/>
      <c r="CR2835" s="37"/>
      <c r="CS2835" s="37"/>
      <c r="CT2835" s="37"/>
      <c r="CU2835" s="37"/>
      <c r="CV2835" s="37"/>
      <c r="CW2835" s="37"/>
      <c r="CX2835" s="37"/>
      <c r="CY2835" s="37"/>
      <c r="CZ2835" s="37"/>
      <c r="DA2835" s="37"/>
      <c r="DB2835" s="37"/>
      <c r="DC2835" s="37"/>
      <c r="DD2835" s="37"/>
      <c r="DE2835" s="37"/>
      <c r="DF2835" s="37"/>
      <c r="DG2835" s="37"/>
      <c r="DH2835" s="37"/>
      <c r="DI2835" s="37"/>
      <c r="DJ2835" s="37"/>
      <c r="DK2835" s="37"/>
      <c r="DL2835" s="37"/>
      <c r="DM2835" s="37"/>
      <c r="DN2835" s="37"/>
      <c r="DO2835" s="37"/>
      <c r="DP2835" s="37"/>
      <c r="DQ2835" s="37"/>
      <c r="DR2835" s="37"/>
      <c r="DS2835" s="37"/>
      <c r="DT2835" s="37"/>
      <c r="DU2835" s="37"/>
      <c r="DV2835" s="37"/>
      <c r="DW2835" s="37"/>
      <c r="DX2835" s="37"/>
      <c r="DY2835" s="37"/>
      <c r="DZ2835" s="37"/>
      <c r="EA2835" s="37"/>
      <c r="EB2835" s="37"/>
      <c r="EC2835" s="37"/>
      <c r="ED2835" s="34"/>
      <c r="EE2835" s="37"/>
      <c r="EF2835" s="35"/>
      <c r="EG2835" s="37"/>
      <c r="EH2835" s="37"/>
      <c r="EI2835" s="37"/>
      <c r="EJ2835" s="37"/>
      <c r="EK2835" s="37"/>
      <c r="EL2835" s="37"/>
      <c r="EM2835" s="37"/>
      <c r="EN2835" s="37"/>
      <c r="EX2835" s="36"/>
      <c r="EZ2835" s="37"/>
      <c r="FF2835" s="52"/>
      <c r="FH2835" s="53"/>
      <c r="FR2835" s="52"/>
      <c r="FT2835" s="53"/>
      <c r="KG2835" s="1"/>
      <c r="KV2835" s="1"/>
      <c r="KW2835" s="34"/>
      <c r="KY2835" s="35"/>
      <c r="LA2835" s="36"/>
      <c r="LC2835" s="37"/>
      <c r="LD2835" s="37"/>
      <c r="LE2835" s="37"/>
      <c r="LF2835" s="37"/>
      <c r="LG2835" s="37"/>
      <c r="LH2835" s="37"/>
      <c r="LI2835" s="37"/>
      <c r="LJ2835" s="37"/>
      <c r="LK2835" s="37"/>
      <c r="LL2835" s="37"/>
      <c r="LM2835" s="37"/>
      <c r="LN2835" s="37"/>
      <c r="LO2835" s="37"/>
      <c r="LP2835" s="37"/>
      <c r="LQ2835" s="37"/>
      <c r="LR2835" s="37"/>
      <c r="LS2835" s="37"/>
      <c r="LT2835" s="37"/>
      <c r="LU2835" s="37"/>
      <c r="LV2835" s="37"/>
      <c r="LW2835" s="37"/>
      <c r="LX2835" s="37"/>
      <c r="LY2835" s="37"/>
      <c r="LZ2835" s="37"/>
      <c r="MA2835" s="37"/>
      <c r="MB2835" s="37"/>
      <c r="MC2835" s="37"/>
      <c r="MD2835" s="37"/>
      <c r="ME2835" s="37"/>
      <c r="MF2835" s="37"/>
      <c r="MG2835" s="37"/>
      <c r="MH2835" s="37"/>
      <c r="MI2835" s="37"/>
      <c r="MJ2835" s="37"/>
      <c r="MK2835" s="37"/>
      <c r="ML2835" s="37"/>
      <c r="MM2835" s="37"/>
      <c r="MN2835" s="37"/>
      <c r="MO2835" s="37"/>
      <c r="MP2835" s="37"/>
      <c r="MQ2835" s="37"/>
      <c r="MR2835" s="37"/>
      <c r="MS2835" s="37"/>
      <c r="MT2835" s="37"/>
      <c r="MU2835" s="37"/>
      <c r="MV2835" s="37"/>
      <c r="MW2835" s="37"/>
      <c r="MX2835" s="37"/>
      <c r="MY2835" s="37"/>
      <c r="MZ2835" s="37"/>
      <c r="NA2835" s="37"/>
      <c r="NB2835" s="37"/>
      <c r="NC2835" s="37"/>
      <c r="ND2835" s="37"/>
      <c r="NE2835" s="37"/>
      <c r="NF2835" s="37"/>
      <c r="NG2835" s="37"/>
      <c r="NH2835" s="37"/>
      <c r="NI2835" s="37"/>
      <c r="NJ2835" s="37"/>
      <c r="NK2835" s="37"/>
      <c r="NL2835" s="37"/>
      <c r="NM2835" s="37"/>
      <c r="NN2835" s="37"/>
      <c r="NO2835" s="37"/>
      <c r="NP2835" s="37"/>
      <c r="NQ2835" s="37"/>
      <c r="NR2835" s="37"/>
      <c r="NS2835" s="37"/>
      <c r="NT2835" s="37"/>
      <c r="NU2835" s="37"/>
      <c r="NV2835" s="37"/>
      <c r="NW2835" s="37"/>
      <c r="NX2835" s="37"/>
      <c r="NY2835" s="37"/>
      <c r="NZ2835" s="37"/>
      <c r="OA2835" s="37"/>
      <c r="OB2835" s="37"/>
      <c r="OC2835" s="37"/>
      <c r="OD2835" s="37"/>
      <c r="OE2835" s="37"/>
      <c r="OF2835" s="37"/>
      <c r="OG2835" s="37"/>
      <c r="OH2835" s="37"/>
      <c r="OI2835" s="37"/>
      <c r="OJ2835" s="37"/>
      <c r="OK2835" s="37"/>
      <c r="OL2835" s="37"/>
      <c r="OM2835" s="37"/>
      <c r="ON2835" s="37"/>
      <c r="OO2835" s="37"/>
      <c r="OP2835" s="37"/>
      <c r="OQ2835" s="37"/>
      <c r="OR2835" s="37"/>
      <c r="OS2835" s="37"/>
      <c r="OT2835" s="37"/>
      <c r="OU2835" s="37"/>
      <c r="OV2835" s="37"/>
      <c r="OW2835" s="37"/>
      <c r="OX2835" s="37"/>
      <c r="OY2835" s="37"/>
      <c r="OZ2835" s="37"/>
      <c r="PA2835" s="37"/>
      <c r="PB2835" s="37"/>
      <c r="PC2835" s="37"/>
      <c r="PD2835" s="37"/>
      <c r="PE2835" s="37"/>
      <c r="PF2835" s="37"/>
      <c r="PG2835" s="37"/>
      <c r="PH2835" s="37"/>
      <c r="PI2835" s="37"/>
      <c r="PJ2835" s="37"/>
      <c r="PK2835" s="37"/>
      <c r="PL2835" s="34"/>
      <c r="PM2835" s="37"/>
      <c r="PN2835" s="35"/>
      <c r="PO2835" s="37"/>
      <c r="PP2835" s="37"/>
      <c r="PQ2835" s="37"/>
      <c r="PR2835" s="37"/>
      <c r="PS2835" s="37"/>
      <c r="PT2835" s="37"/>
      <c r="PU2835" s="37"/>
      <c r="PV2835" s="37"/>
      <c r="QF2835" s="36"/>
      <c r="QH2835" s="37"/>
      <c r="VT2835" s="1"/>
    </row>
    <row r="2836" spans="14:592" x14ac:dyDescent="0.3">
      <c r="N2836" s="1"/>
      <c r="O2836" s="34"/>
      <c r="Q2836" s="35"/>
      <c r="S2836" s="36"/>
      <c r="U2836" s="37"/>
      <c r="ED2836" s="34"/>
      <c r="EF2836" s="35"/>
      <c r="EX2836" s="36"/>
      <c r="EZ2836" s="37"/>
      <c r="FF2836" s="52"/>
      <c r="FH2836" s="53"/>
      <c r="FR2836" s="52"/>
      <c r="FT2836" s="53"/>
      <c r="KG2836" s="1"/>
      <c r="KV2836" s="1"/>
      <c r="KW2836" s="34"/>
      <c r="KY2836" s="35"/>
      <c r="LA2836" s="36"/>
      <c r="LC2836" s="37"/>
      <c r="PL2836" s="34"/>
      <c r="PN2836" s="35"/>
      <c r="QF2836" s="36"/>
      <c r="QH2836" s="37"/>
      <c r="VT2836" s="1"/>
    </row>
    <row r="2837" spans="14:592" x14ac:dyDescent="0.3">
      <c r="N2837" s="1"/>
      <c r="O2837" s="34"/>
      <c r="Q2837" s="35"/>
      <c r="S2837" s="36"/>
      <c r="U2837" s="37"/>
      <c r="ED2837" s="34"/>
      <c r="EF2837" s="35"/>
      <c r="EX2837" s="36"/>
      <c r="EZ2837" s="37"/>
      <c r="FF2837" s="52"/>
      <c r="FH2837" s="53"/>
      <c r="FR2837" s="52"/>
      <c r="FT2837" s="53"/>
      <c r="KG2837" s="1"/>
      <c r="KV2837" s="1"/>
      <c r="KW2837" s="34"/>
      <c r="KY2837" s="35"/>
      <c r="LA2837" s="36"/>
      <c r="LC2837" s="37"/>
      <c r="PL2837" s="34"/>
      <c r="PN2837" s="35"/>
      <c r="QF2837" s="36"/>
      <c r="QH2837" s="37"/>
      <c r="VT2837" s="1"/>
    </row>
    <row r="2838" spans="14:592" x14ac:dyDescent="0.3">
      <c r="N2838" s="1"/>
      <c r="O2838" s="34"/>
      <c r="Q2838" s="35"/>
      <c r="S2838" s="36"/>
      <c r="U2838" s="37"/>
      <c r="ED2838" s="34"/>
      <c r="EF2838" s="35"/>
      <c r="EX2838" s="36"/>
      <c r="EZ2838" s="37"/>
      <c r="FF2838" s="52"/>
      <c r="FH2838" s="53"/>
      <c r="FR2838" s="52"/>
      <c r="FT2838" s="53"/>
      <c r="KG2838" s="1"/>
      <c r="KV2838" s="1"/>
      <c r="KW2838" s="34"/>
      <c r="KY2838" s="35"/>
      <c r="LA2838" s="36"/>
      <c r="LC2838" s="37"/>
      <c r="PL2838" s="34"/>
      <c r="PN2838" s="35"/>
      <c r="QF2838" s="36"/>
      <c r="QH2838" s="37"/>
      <c r="VT2838" s="1"/>
    </row>
    <row r="2839" spans="14:592" x14ac:dyDescent="0.3">
      <c r="N2839" s="1"/>
      <c r="O2839" s="34"/>
      <c r="Q2839" s="35"/>
      <c r="S2839" s="36"/>
      <c r="U2839" s="37"/>
      <c r="ED2839" s="34"/>
      <c r="EF2839" s="35"/>
      <c r="EX2839" s="36"/>
      <c r="EZ2839" s="37"/>
      <c r="FF2839" s="52"/>
      <c r="FH2839" s="53"/>
      <c r="FR2839" s="52"/>
      <c r="FT2839" s="53"/>
      <c r="KG2839" s="1"/>
      <c r="KV2839" s="1"/>
      <c r="KW2839" s="34"/>
      <c r="KY2839" s="35"/>
      <c r="LA2839" s="36"/>
      <c r="LC2839" s="37"/>
      <c r="PL2839" s="34"/>
      <c r="PN2839" s="35"/>
      <c r="QF2839" s="36"/>
      <c r="QH2839" s="37"/>
      <c r="VT2839" s="1"/>
    </row>
    <row r="2840" spans="14:592" x14ac:dyDescent="0.3">
      <c r="N2840" s="1"/>
      <c r="O2840" s="34"/>
      <c r="Q2840" s="35"/>
      <c r="S2840" s="36"/>
      <c r="U2840" s="37"/>
      <c r="ED2840" s="34"/>
      <c r="EF2840" s="35"/>
      <c r="EX2840" s="36"/>
      <c r="EZ2840" s="37"/>
      <c r="FF2840" s="52"/>
      <c r="FH2840" s="53"/>
      <c r="FR2840" s="52"/>
      <c r="FT2840" s="53"/>
      <c r="KG2840" s="1"/>
      <c r="KV2840" s="1"/>
      <c r="KW2840" s="34"/>
      <c r="KY2840" s="35"/>
      <c r="LA2840" s="36"/>
      <c r="LC2840" s="37"/>
      <c r="PL2840" s="34"/>
      <c r="PN2840" s="35"/>
      <c r="QF2840" s="36"/>
      <c r="QH2840" s="37"/>
      <c r="VT2840" s="1"/>
    </row>
    <row r="2841" spans="14:592" x14ac:dyDescent="0.3">
      <c r="N2841" s="1"/>
      <c r="O2841" s="34"/>
      <c r="Q2841" s="35"/>
      <c r="S2841" s="36"/>
      <c r="U2841" s="37"/>
      <c r="ED2841" s="34"/>
      <c r="EF2841" s="35"/>
      <c r="EX2841" s="36"/>
      <c r="EZ2841" s="37"/>
      <c r="FF2841" s="52"/>
      <c r="FH2841" s="53"/>
      <c r="FR2841" s="52"/>
      <c r="FT2841" s="53"/>
      <c r="KG2841" s="1"/>
      <c r="KV2841" s="1"/>
      <c r="KW2841" s="34"/>
      <c r="KY2841" s="35"/>
      <c r="LA2841" s="36"/>
      <c r="LC2841" s="37"/>
      <c r="PL2841" s="34"/>
      <c r="PN2841" s="35"/>
      <c r="QF2841" s="36"/>
      <c r="QH2841" s="37"/>
      <c r="VT2841" s="1"/>
    </row>
    <row r="2842" spans="14:592" x14ac:dyDescent="0.3">
      <c r="N2842" s="1"/>
      <c r="O2842" s="34"/>
      <c r="Q2842" s="35"/>
      <c r="S2842" s="36"/>
      <c r="U2842" s="37"/>
      <c r="ED2842" s="34"/>
      <c r="EF2842" s="35"/>
      <c r="EX2842" s="36"/>
      <c r="EZ2842" s="37"/>
      <c r="FF2842" s="52"/>
      <c r="FH2842" s="53"/>
      <c r="FR2842" s="52"/>
      <c r="FT2842" s="53"/>
      <c r="KG2842" s="1"/>
      <c r="KV2842" s="1"/>
      <c r="KW2842" s="34"/>
      <c r="KY2842" s="35"/>
      <c r="LA2842" s="36"/>
      <c r="LC2842" s="37"/>
      <c r="PL2842" s="34"/>
      <c r="PN2842" s="35"/>
      <c r="QF2842" s="36"/>
      <c r="QH2842" s="37"/>
      <c r="VT2842" s="1"/>
    </row>
    <row r="2843" spans="14:592" x14ac:dyDescent="0.3">
      <c r="N2843" s="1"/>
      <c r="O2843" s="34"/>
      <c r="Q2843" s="35"/>
      <c r="S2843" s="36"/>
      <c r="U2843" s="37"/>
      <c r="ED2843" s="34"/>
      <c r="EF2843" s="35"/>
      <c r="EX2843" s="36"/>
      <c r="EZ2843" s="37"/>
      <c r="FF2843" s="52"/>
      <c r="FH2843" s="53"/>
      <c r="FR2843" s="52"/>
      <c r="FT2843" s="53"/>
      <c r="KG2843" s="1"/>
      <c r="KV2843" s="1"/>
      <c r="KW2843" s="34"/>
      <c r="KY2843" s="35"/>
      <c r="LA2843" s="36"/>
      <c r="LC2843" s="37"/>
      <c r="PL2843" s="34"/>
      <c r="PN2843" s="35"/>
      <c r="QF2843" s="36"/>
      <c r="QH2843" s="37"/>
      <c r="VT2843" s="1"/>
    </row>
    <row r="2844" spans="14:592" x14ac:dyDescent="0.3">
      <c r="N2844" s="1"/>
      <c r="O2844" s="34"/>
      <c r="Q2844" s="35"/>
      <c r="S2844" s="36"/>
      <c r="U2844" s="37"/>
      <c r="W2844" s="52"/>
      <c r="X2844" s="52"/>
      <c r="Y2844" s="52"/>
      <c r="Z2844" s="52"/>
      <c r="AA2844" s="52"/>
      <c r="AB2844" s="52"/>
      <c r="AC2844" s="52"/>
      <c r="AD2844" s="52"/>
      <c r="AE2844" s="52"/>
      <c r="AF2844" s="52"/>
      <c r="AG2844" s="52"/>
      <c r="AH2844" s="52"/>
      <c r="AI2844" s="52"/>
      <c r="AJ2844" s="52"/>
      <c r="AK2844" s="52"/>
      <c r="AL2844" s="52"/>
      <c r="AM2844" s="52"/>
      <c r="AN2844" s="52"/>
      <c r="AO2844" s="52"/>
      <c r="AP2844" s="52"/>
      <c r="AQ2844" s="52"/>
      <c r="AR2844" s="52"/>
      <c r="AS2844" s="52"/>
      <c r="AT2844" s="52"/>
      <c r="AU2844" s="52"/>
      <c r="AV2844" s="52"/>
      <c r="AW2844" s="52"/>
      <c r="AX2844" s="52"/>
      <c r="AY2844" s="52"/>
      <c r="AZ2844" s="52"/>
      <c r="BA2844" s="52"/>
      <c r="BB2844" s="52"/>
      <c r="BC2844" s="52"/>
      <c r="BD2844" s="52"/>
      <c r="BE2844" s="52"/>
      <c r="BF2844" s="52"/>
      <c r="BG2844" s="52"/>
      <c r="BH2844" s="52"/>
      <c r="BI2844" s="52"/>
      <c r="BJ2844" s="52"/>
      <c r="BK2844" s="52"/>
      <c r="BL2844" s="52"/>
      <c r="BM2844" s="52"/>
      <c r="BN2844" s="52"/>
      <c r="BO2844" s="52"/>
      <c r="BP2844" s="52"/>
      <c r="BQ2844" s="52"/>
      <c r="BR2844" s="52"/>
      <c r="BS2844" s="52"/>
      <c r="BT2844" s="52"/>
      <c r="BU2844" s="52"/>
      <c r="BV2844" s="52"/>
      <c r="BW2844" s="52"/>
      <c r="BX2844" s="52"/>
      <c r="BY2844" s="52"/>
      <c r="BZ2844" s="52"/>
      <c r="CA2844" s="52"/>
      <c r="CB2844" s="52"/>
      <c r="CC2844" s="52"/>
      <c r="CD2844" s="52"/>
      <c r="CE2844" s="52"/>
      <c r="CF2844" s="52"/>
      <c r="CG2844" s="52"/>
      <c r="CH2844" s="52"/>
      <c r="CI2844" s="52"/>
      <c r="CJ2844" s="52"/>
      <c r="CK2844" s="52"/>
      <c r="CL2844" s="52"/>
      <c r="CM2844" s="52"/>
      <c r="CN2844" s="52"/>
      <c r="CO2844" s="52"/>
      <c r="CP2844" s="52"/>
      <c r="CQ2844" s="52"/>
      <c r="CR2844" s="52"/>
      <c r="CS2844" s="52"/>
      <c r="CT2844" s="52"/>
      <c r="CU2844" s="52"/>
      <c r="CV2844" s="52"/>
      <c r="CW2844" s="52"/>
      <c r="CX2844" s="52"/>
      <c r="CY2844" s="52"/>
      <c r="CZ2844" s="52"/>
      <c r="DA2844" s="52"/>
      <c r="DB2844" s="52"/>
      <c r="DC2844" s="52"/>
      <c r="DD2844" s="52"/>
      <c r="DE2844" s="52"/>
      <c r="DF2844" s="52"/>
      <c r="DG2844" s="52"/>
      <c r="DH2844" s="52"/>
      <c r="DI2844" s="52"/>
      <c r="DJ2844" s="52"/>
      <c r="DK2844" s="52"/>
      <c r="DL2844" s="52"/>
      <c r="DM2844" s="52"/>
      <c r="DN2844" s="52"/>
      <c r="DO2844" s="52"/>
      <c r="DP2844" s="52"/>
      <c r="DQ2844" s="52"/>
      <c r="DR2844" s="52"/>
      <c r="DS2844" s="52"/>
      <c r="DT2844" s="52"/>
      <c r="DU2844" s="52"/>
      <c r="DV2844" s="52"/>
      <c r="DW2844" s="52"/>
      <c r="DX2844" s="52"/>
      <c r="DY2844" s="52"/>
      <c r="DZ2844" s="52"/>
      <c r="EA2844" s="52"/>
      <c r="EB2844" s="52"/>
      <c r="EC2844" s="52"/>
      <c r="ED2844" s="34"/>
      <c r="EE2844" s="52"/>
      <c r="EF2844" s="35"/>
      <c r="EG2844" s="52"/>
      <c r="EH2844" s="52"/>
      <c r="EI2844" s="52"/>
      <c r="EJ2844" s="52"/>
      <c r="EK2844" s="52"/>
      <c r="EL2844" s="52"/>
      <c r="EM2844" s="52"/>
      <c r="EN2844" s="52"/>
      <c r="EO2844" s="52"/>
      <c r="EP2844" s="52"/>
      <c r="EQ2844" s="52"/>
      <c r="ER2844" s="52"/>
      <c r="ES2844" s="52"/>
      <c r="ET2844" s="52"/>
      <c r="EU2844" s="52"/>
      <c r="EV2844" s="52"/>
      <c r="EW2844" s="52"/>
      <c r="EX2844" s="36"/>
      <c r="EY2844" s="52"/>
      <c r="EZ2844" s="37"/>
      <c r="FA2844" s="52"/>
      <c r="FB2844" s="52"/>
      <c r="FC2844" s="52"/>
      <c r="FD2844" s="52"/>
      <c r="FE2844" s="52"/>
      <c r="FF2844" s="52"/>
      <c r="FH2844" s="53"/>
      <c r="FR2844" s="52"/>
      <c r="FT2844" s="53"/>
      <c r="KG2844" s="1"/>
      <c r="KV2844" s="1"/>
      <c r="KW2844" s="34"/>
      <c r="KY2844" s="35"/>
      <c r="LA2844" s="36"/>
      <c r="LC2844" s="37"/>
      <c r="PL2844" s="34"/>
      <c r="PN2844" s="35"/>
      <c r="QF2844" s="36"/>
      <c r="QH2844" s="37"/>
      <c r="VT2844" s="1"/>
    </row>
    <row r="2845" spans="14:592" x14ac:dyDescent="0.3">
      <c r="N2845" s="1"/>
      <c r="O2845" s="34"/>
      <c r="Q2845" s="35"/>
      <c r="S2845" s="36"/>
      <c r="U2845" s="37"/>
      <c r="W2845" s="52"/>
      <c r="ED2845" s="34"/>
      <c r="EF2845" s="35"/>
      <c r="EX2845" s="36"/>
      <c r="EZ2845" s="37"/>
      <c r="FH2845" s="53"/>
      <c r="FR2845" s="52"/>
      <c r="FT2845" s="53"/>
      <c r="KG2845" s="1"/>
      <c r="KV2845" s="1"/>
      <c r="KW2845" s="34"/>
      <c r="KY2845" s="35"/>
      <c r="LA2845" s="36"/>
      <c r="LC2845" s="37"/>
      <c r="PL2845" s="34"/>
      <c r="PN2845" s="35"/>
      <c r="QF2845" s="36"/>
      <c r="QH2845" s="37"/>
      <c r="VT2845" s="1"/>
    </row>
    <row r="2846" spans="14:592" x14ac:dyDescent="0.3">
      <c r="N2846" s="1"/>
      <c r="O2846" s="34"/>
      <c r="Q2846" s="35"/>
      <c r="S2846" s="36"/>
      <c r="U2846" s="37"/>
      <c r="W2846" s="52"/>
      <c r="ED2846" s="34"/>
      <c r="EF2846" s="35"/>
      <c r="EX2846" s="36"/>
      <c r="EZ2846" s="37"/>
      <c r="FH2846" s="53"/>
      <c r="FR2846" s="52"/>
      <c r="FT2846" s="53"/>
      <c r="KG2846" s="1"/>
      <c r="KV2846" s="1"/>
      <c r="KW2846" s="34"/>
      <c r="KY2846" s="35"/>
      <c r="LA2846" s="36"/>
      <c r="LC2846" s="37"/>
      <c r="PL2846" s="34"/>
      <c r="PN2846" s="35"/>
      <c r="QF2846" s="36"/>
      <c r="QH2846" s="37"/>
      <c r="VT2846" s="1"/>
    </row>
    <row r="2847" spans="14:592" x14ac:dyDescent="0.3">
      <c r="N2847" s="1"/>
      <c r="O2847" s="34"/>
      <c r="Q2847" s="35"/>
      <c r="S2847" s="36"/>
      <c r="U2847" s="37"/>
      <c r="W2847" s="52"/>
      <c r="ED2847" s="34"/>
      <c r="EF2847" s="35"/>
      <c r="EX2847" s="36"/>
      <c r="EZ2847" s="37"/>
      <c r="FH2847" s="53"/>
      <c r="FR2847" s="52"/>
      <c r="FT2847" s="53"/>
      <c r="KG2847" s="1"/>
      <c r="KV2847" s="1"/>
      <c r="KW2847" s="34"/>
      <c r="KY2847" s="35"/>
      <c r="LA2847" s="36"/>
      <c r="LC2847" s="37"/>
      <c r="PL2847" s="34"/>
      <c r="PN2847" s="35"/>
      <c r="QF2847" s="36"/>
      <c r="QH2847" s="37"/>
      <c r="VT2847" s="1"/>
    </row>
    <row r="2848" spans="14:592" x14ac:dyDescent="0.3">
      <c r="N2848" s="1"/>
      <c r="O2848" s="34"/>
      <c r="Q2848" s="35"/>
      <c r="S2848" s="36"/>
      <c r="U2848" s="37"/>
      <c r="W2848" s="52"/>
      <c r="Y2848" s="53"/>
      <c r="Z2848" s="54"/>
      <c r="AA2848" s="54"/>
      <c r="AB2848" s="54"/>
      <c r="AC2848" s="54"/>
      <c r="AD2848" s="54"/>
      <c r="AE2848" s="54"/>
      <c r="AF2848" s="54"/>
      <c r="AG2848" s="54"/>
      <c r="AH2848" s="54"/>
      <c r="AI2848" s="54"/>
      <c r="AJ2848" s="54"/>
      <c r="AK2848" s="54"/>
      <c r="AL2848" s="54"/>
      <c r="AM2848" s="54"/>
      <c r="AN2848" s="54"/>
      <c r="AO2848" s="54"/>
      <c r="AP2848" s="54"/>
      <c r="AQ2848" s="54"/>
      <c r="AR2848" s="54"/>
      <c r="AS2848" s="54"/>
      <c r="AT2848" s="54"/>
      <c r="AU2848" s="54"/>
      <c r="AV2848" s="54"/>
      <c r="AW2848" s="54"/>
      <c r="AX2848" s="54"/>
      <c r="AY2848" s="54"/>
      <c r="AZ2848" s="54"/>
      <c r="BA2848" s="54"/>
      <c r="BB2848" s="54"/>
      <c r="BC2848" s="54"/>
      <c r="BD2848" s="54"/>
      <c r="BE2848" s="54"/>
      <c r="BF2848" s="54"/>
      <c r="BG2848" s="54"/>
      <c r="BH2848" s="54"/>
      <c r="BI2848" s="54"/>
      <c r="BJ2848" s="54"/>
      <c r="BK2848" s="54"/>
      <c r="BL2848" s="54"/>
      <c r="BM2848" s="54"/>
      <c r="BN2848" s="54"/>
      <c r="BO2848" s="54"/>
      <c r="BP2848" s="54"/>
      <c r="BQ2848" s="54"/>
      <c r="BR2848" s="54"/>
      <c r="BS2848" s="54"/>
      <c r="BT2848" s="54"/>
      <c r="BU2848" s="54"/>
      <c r="BV2848" s="54"/>
      <c r="BW2848" s="54"/>
      <c r="BX2848" s="54"/>
      <c r="BY2848" s="54"/>
      <c r="BZ2848" s="54"/>
      <c r="CA2848" s="54"/>
      <c r="CB2848" s="54"/>
      <c r="CC2848" s="54"/>
      <c r="CD2848" s="54"/>
      <c r="CE2848" s="54"/>
      <c r="CF2848" s="54"/>
      <c r="CG2848" s="54"/>
      <c r="CH2848" s="54"/>
      <c r="CI2848" s="54"/>
      <c r="CJ2848" s="54"/>
      <c r="CK2848" s="54"/>
      <c r="CL2848" s="54"/>
      <c r="CM2848" s="54"/>
      <c r="CN2848" s="54"/>
      <c r="CO2848" s="54"/>
      <c r="CP2848" s="54"/>
      <c r="CQ2848" s="54"/>
      <c r="CR2848" s="54"/>
      <c r="CS2848" s="54"/>
      <c r="CT2848" s="54"/>
      <c r="CU2848" s="54"/>
      <c r="CV2848" s="54"/>
      <c r="CW2848" s="54"/>
      <c r="CX2848" s="54"/>
      <c r="CY2848" s="54"/>
      <c r="CZ2848" s="54"/>
      <c r="DA2848" s="54"/>
      <c r="DB2848" s="54"/>
      <c r="DC2848" s="54"/>
      <c r="DD2848" s="54"/>
      <c r="DE2848" s="54"/>
      <c r="DF2848" s="54"/>
      <c r="DG2848" s="54"/>
      <c r="DH2848" s="54"/>
      <c r="DI2848" s="54"/>
      <c r="DJ2848" s="54"/>
      <c r="DK2848" s="54"/>
      <c r="DL2848" s="54"/>
      <c r="DM2848" s="54"/>
      <c r="DN2848" s="54"/>
      <c r="DO2848" s="54"/>
      <c r="DP2848" s="54"/>
      <c r="DQ2848" s="54"/>
      <c r="DR2848" s="54"/>
      <c r="DS2848" s="54"/>
      <c r="DT2848" s="54"/>
      <c r="DU2848" s="54"/>
      <c r="DV2848" s="54"/>
      <c r="DW2848" s="54"/>
      <c r="DX2848" s="53"/>
      <c r="DY2848" s="53"/>
      <c r="DZ2848" s="53"/>
      <c r="EA2848" s="53"/>
      <c r="EB2848" s="53"/>
      <c r="EC2848" s="53"/>
      <c r="ED2848" s="34"/>
      <c r="EE2848" s="53"/>
      <c r="EF2848" s="35"/>
      <c r="EG2848" s="53"/>
      <c r="EH2848" s="53"/>
      <c r="EI2848" s="53"/>
      <c r="EJ2848" s="53"/>
      <c r="EK2848" s="53"/>
      <c r="EL2848" s="53"/>
      <c r="EM2848" s="53"/>
      <c r="EN2848" s="54"/>
      <c r="EO2848" s="53"/>
      <c r="EP2848" s="53"/>
      <c r="EQ2848" s="53"/>
      <c r="ER2848" s="53"/>
      <c r="ES2848" s="53"/>
      <c r="ET2848" s="53"/>
      <c r="EU2848" s="53"/>
      <c r="EV2848" s="53"/>
      <c r="EW2848" s="53"/>
      <c r="EX2848" s="36"/>
      <c r="EY2848" s="53"/>
      <c r="EZ2848" s="37"/>
      <c r="FA2848" s="53"/>
      <c r="FB2848" s="53"/>
      <c r="FC2848" s="53"/>
      <c r="FD2848" s="53"/>
      <c r="FE2848" s="53"/>
      <c r="FF2848" s="53"/>
      <c r="FG2848" s="53"/>
      <c r="FH2848" s="53"/>
      <c r="FR2848" s="52"/>
      <c r="FT2848" s="53"/>
      <c r="KG2848" s="1"/>
      <c r="KV2848" s="1"/>
      <c r="KW2848" s="34"/>
      <c r="KY2848" s="35"/>
      <c r="LA2848" s="36"/>
      <c r="LC2848" s="37"/>
      <c r="PL2848" s="34"/>
      <c r="PN2848" s="35"/>
      <c r="QF2848" s="36"/>
      <c r="QH2848" s="37"/>
      <c r="VT2848" s="1"/>
    </row>
    <row r="2849" spans="14:592" x14ac:dyDescent="0.3">
      <c r="N2849" s="1"/>
      <c r="O2849" s="34"/>
      <c r="Q2849" s="35"/>
      <c r="S2849" s="36"/>
      <c r="U2849" s="37"/>
      <c r="W2849" s="52"/>
      <c r="Y2849" s="53"/>
      <c r="ED2849" s="34"/>
      <c r="EF2849" s="35"/>
      <c r="EX2849" s="36"/>
      <c r="EZ2849" s="37"/>
      <c r="FR2849" s="52"/>
      <c r="FT2849" s="53"/>
      <c r="KG2849" s="1"/>
      <c r="KV2849" s="1"/>
      <c r="KW2849" s="34"/>
      <c r="KY2849" s="35"/>
      <c r="LA2849" s="36"/>
      <c r="LC2849" s="37"/>
      <c r="PL2849" s="34"/>
      <c r="PN2849" s="35"/>
      <c r="QF2849" s="36"/>
      <c r="QH2849" s="37"/>
      <c r="VT2849" s="1"/>
    </row>
    <row r="2850" spans="14:592" x14ac:dyDescent="0.3">
      <c r="N2850" s="1"/>
      <c r="O2850" s="34"/>
      <c r="Q2850" s="35"/>
      <c r="S2850" s="36"/>
      <c r="U2850" s="37"/>
      <c r="W2850" s="52"/>
      <c r="Y2850" s="53"/>
      <c r="ED2850" s="34"/>
      <c r="EF2850" s="35"/>
      <c r="EX2850" s="36"/>
      <c r="EZ2850" s="37"/>
      <c r="FR2850" s="52"/>
      <c r="FT2850" s="53"/>
      <c r="KG2850" s="1"/>
      <c r="KV2850" s="1"/>
      <c r="KW2850" s="34"/>
      <c r="KY2850" s="35"/>
      <c r="LA2850" s="36"/>
      <c r="LC2850" s="37"/>
      <c r="PL2850" s="34"/>
      <c r="PN2850" s="35"/>
      <c r="QF2850" s="36"/>
      <c r="QH2850" s="37"/>
      <c r="VT2850" s="1"/>
    </row>
    <row r="2851" spans="14:592" x14ac:dyDescent="0.3">
      <c r="N2851" s="1"/>
      <c r="O2851" s="34"/>
      <c r="Q2851" s="35"/>
      <c r="S2851" s="36"/>
      <c r="U2851" s="37"/>
      <c r="W2851" s="52"/>
      <c r="Y2851" s="53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  <c r="EA2851" s="1"/>
      <c r="EB2851" s="1"/>
      <c r="EC2851" s="1"/>
      <c r="ED2851" s="2"/>
      <c r="EE2851" s="1"/>
      <c r="EF2851" s="7"/>
      <c r="EG2851" s="1"/>
      <c r="EH2851" s="1"/>
      <c r="EI2851" s="1"/>
      <c r="EJ2851" s="1"/>
      <c r="EK2851" s="1"/>
      <c r="EL2851" s="1"/>
      <c r="EM2851" s="1"/>
      <c r="EN2851" s="1"/>
      <c r="EO2851" s="1"/>
      <c r="EP2851" s="1"/>
      <c r="EQ2851" s="1"/>
      <c r="ER2851" s="1"/>
      <c r="ES2851" s="1"/>
      <c r="ET2851" s="1"/>
      <c r="EU2851" s="1"/>
      <c r="EV2851" s="1"/>
      <c r="EW2851" s="1"/>
      <c r="EX2851" s="2"/>
      <c r="EY2851" s="1"/>
      <c r="EZ2851" s="7"/>
      <c r="FA2851" s="1"/>
      <c r="FB2851" s="1"/>
      <c r="FC2851" s="1"/>
      <c r="FD2851" s="1"/>
      <c r="FE2851" s="1"/>
      <c r="FF2851" s="1"/>
      <c r="FG2851" s="1"/>
      <c r="FH2851" s="1"/>
      <c r="FI2851" s="1"/>
      <c r="FJ2851" s="1"/>
      <c r="FK2851" s="1"/>
      <c r="FL2851" s="1"/>
      <c r="FM2851" s="1"/>
      <c r="FN2851" s="1"/>
      <c r="FO2851" s="1"/>
      <c r="FP2851" s="1"/>
      <c r="FQ2851" s="1"/>
      <c r="FR2851" s="2"/>
      <c r="FS2851" s="1"/>
      <c r="FT2851" s="7"/>
      <c r="FU2851" s="1"/>
      <c r="FV2851" s="1"/>
      <c r="FW2851" s="1"/>
      <c r="FX2851" s="1"/>
      <c r="FY2851" s="1"/>
      <c r="FZ2851" s="1"/>
      <c r="GA2851" s="1"/>
      <c r="GB2851" s="1"/>
      <c r="GC2851" s="1"/>
      <c r="GD2851" s="1"/>
      <c r="GE2851" s="1"/>
      <c r="GF2851" s="1"/>
      <c r="GG2851" s="1"/>
      <c r="GH2851" s="1"/>
      <c r="GI2851" s="1"/>
      <c r="GJ2851" s="1"/>
      <c r="GK2851" s="1"/>
      <c r="GL2851" s="1"/>
      <c r="GM2851" s="1"/>
      <c r="GN2851" s="1"/>
      <c r="GO2851" s="1"/>
      <c r="GP2851" s="1"/>
      <c r="GQ2851" s="1"/>
      <c r="GR2851" s="1"/>
      <c r="GS2851" s="1"/>
      <c r="GT2851" s="1"/>
      <c r="GU2851" s="1"/>
      <c r="GV2851" s="1"/>
      <c r="GW2851" s="1"/>
      <c r="GX2851" s="1"/>
      <c r="GY2851" s="1"/>
      <c r="GZ2851" s="1"/>
      <c r="HA2851" s="1"/>
      <c r="HB2851" s="1"/>
      <c r="HC2851" s="1"/>
      <c r="HD2851" s="1"/>
      <c r="HE2851" s="1"/>
      <c r="HF2851" s="1"/>
      <c r="HG2851" s="1"/>
      <c r="HH2851" s="1"/>
      <c r="HI2851" s="1"/>
      <c r="HJ2851" s="1"/>
      <c r="HK2851" s="1"/>
      <c r="HL2851" s="1"/>
      <c r="HM2851" s="1"/>
      <c r="HN2851" s="1"/>
      <c r="HO2851" s="1"/>
      <c r="HP2851" s="1"/>
      <c r="HQ2851" s="1"/>
      <c r="HR2851" s="1"/>
      <c r="HS2851" s="1"/>
      <c r="HT2851" s="1"/>
      <c r="HU2851" s="1"/>
      <c r="HV2851" s="1"/>
      <c r="HW2851" s="1"/>
      <c r="HX2851" s="1"/>
      <c r="HY2851" s="1"/>
      <c r="HZ2851" s="1"/>
      <c r="IA2851" s="1"/>
      <c r="IB2851" s="1"/>
      <c r="IC2851" s="1"/>
      <c r="ID2851" s="1"/>
      <c r="IE2851" s="1"/>
      <c r="IF2851" s="1"/>
      <c r="IG2851" s="1"/>
      <c r="IH2851" s="1"/>
      <c r="II2851" s="1"/>
      <c r="IJ2851" s="1"/>
      <c r="IK2851" s="1"/>
      <c r="IL2851" s="1"/>
      <c r="IM2851" s="1"/>
      <c r="IN2851" s="1"/>
      <c r="IO2851" s="1"/>
      <c r="IP2851" s="1"/>
      <c r="IQ2851" s="1"/>
      <c r="IR2851" s="1"/>
      <c r="IS2851" s="1"/>
      <c r="IT2851" s="1"/>
      <c r="IU2851" s="1"/>
      <c r="IV2851" s="1"/>
      <c r="IW2851" s="1"/>
      <c r="IX2851" s="1"/>
      <c r="IY2851" s="1"/>
      <c r="IZ2851" s="1"/>
      <c r="JA2851" s="1"/>
      <c r="JB2851" s="1"/>
      <c r="JC2851" s="1"/>
      <c r="JD2851" s="1"/>
      <c r="JE2851" s="1"/>
      <c r="JF2851" s="1"/>
      <c r="JG2851" s="1"/>
      <c r="JH2851" s="1"/>
      <c r="JI2851" s="1"/>
      <c r="JJ2851" s="1"/>
      <c r="JK2851" s="1"/>
      <c r="JL2851" s="1"/>
      <c r="JM2851" s="1"/>
      <c r="JN2851" s="1"/>
      <c r="JO2851" s="1"/>
      <c r="JP2851" s="1"/>
      <c r="JQ2851" s="1"/>
      <c r="JR2851" s="1"/>
      <c r="JS2851" s="1"/>
      <c r="JT2851" s="1"/>
      <c r="JU2851" s="1"/>
      <c r="JV2851" s="1"/>
      <c r="JW2851" s="1"/>
      <c r="JX2851" s="1"/>
      <c r="KG2851" s="1"/>
      <c r="KV2851" s="1"/>
      <c r="KW2851" s="34"/>
      <c r="KY2851" s="35"/>
      <c r="LA2851" s="36"/>
      <c r="LC2851" s="37"/>
      <c r="LQ2851" s="1"/>
      <c r="LR2851" s="1"/>
      <c r="LS2851" s="1"/>
      <c r="LT2851" s="1"/>
      <c r="LU2851" s="1"/>
      <c r="LV2851" s="1"/>
      <c r="LW2851" s="1"/>
      <c r="LX2851" s="1"/>
      <c r="LY2851" s="1"/>
      <c r="LZ2851" s="1"/>
      <c r="MA2851" s="1"/>
      <c r="MB2851" s="1"/>
      <c r="MC2851" s="1"/>
      <c r="MD2851" s="1"/>
      <c r="ME2851" s="1"/>
      <c r="MF2851" s="1"/>
      <c r="MG2851" s="1"/>
      <c r="MH2851" s="1"/>
      <c r="MI2851" s="1"/>
      <c r="MJ2851" s="1"/>
      <c r="MK2851" s="1"/>
      <c r="ML2851" s="1"/>
      <c r="MM2851" s="1"/>
      <c r="MN2851" s="1"/>
      <c r="MO2851" s="1"/>
      <c r="MP2851" s="1"/>
      <c r="MQ2851" s="1"/>
      <c r="MR2851" s="1"/>
      <c r="MS2851" s="1"/>
      <c r="MT2851" s="1"/>
      <c r="MU2851" s="1"/>
      <c r="MV2851" s="1"/>
      <c r="MW2851" s="1"/>
      <c r="MX2851" s="1"/>
      <c r="MY2851" s="1"/>
      <c r="MZ2851" s="1"/>
      <c r="NA2851" s="1"/>
      <c r="NB2851" s="1"/>
      <c r="NC2851" s="1"/>
      <c r="ND2851" s="1"/>
      <c r="NE2851" s="1"/>
      <c r="NF2851" s="1"/>
      <c r="NG2851" s="1"/>
      <c r="NH2851" s="1"/>
      <c r="NI2851" s="1"/>
      <c r="NJ2851" s="1"/>
      <c r="NK2851" s="1"/>
      <c r="NL2851" s="1"/>
      <c r="NM2851" s="1"/>
      <c r="NN2851" s="1"/>
      <c r="NO2851" s="1"/>
      <c r="NP2851" s="1"/>
      <c r="NQ2851" s="1"/>
      <c r="NR2851" s="1"/>
      <c r="NS2851" s="1"/>
      <c r="NT2851" s="1"/>
      <c r="NU2851" s="1"/>
      <c r="NV2851" s="1"/>
      <c r="NW2851" s="1"/>
      <c r="NX2851" s="1"/>
      <c r="NY2851" s="1"/>
      <c r="NZ2851" s="1"/>
      <c r="OA2851" s="1"/>
      <c r="OB2851" s="1"/>
      <c r="OC2851" s="1"/>
      <c r="OD2851" s="1"/>
      <c r="OE2851" s="1"/>
      <c r="OF2851" s="1"/>
      <c r="OG2851" s="1"/>
      <c r="OH2851" s="1"/>
      <c r="OI2851" s="1"/>
      <c r="OJ2851" s="1"/>
      <c r="OK2851" s="1"/>
      <c r="OL2851" s="1"/>
      <c r="OM2851" s="1"/>
      <c r="ON2851" s="1"/>
      <c r="OO2851" s="1"/>
      <c r="OP2851" s="1"/>
      <c r="OQ2851" s="1"/>
      <c r="OR2851" s="1"/>
      <c r="OS2851" s="1"/>
      <c r="OT2851" s="1"/>
      <c r="OU2851" s="1"/>
      <c r="OV2851" s="1"/>
      <c r="OW2851" s="1"/>
      <c r="OX2851" s="1"/>
      <c r="OY2851" s="1"/>
      <c r="OZ2851" s="1"/>
      <c r="PA2851" s="1"/>
      <c r="PB2851" s="1"/>
      <c r="PC2851" s="1"/>
      <c r="PD2851" s="1"/>
      <c r="PE2851" s="1"/>
      <c r="PF2851" s="1"/>
      <c r="PG2851" s="1"/>
      <c r="PH2851" s="1"/>
      <c r="PI2851" s="1"/>
      <c r="PJ2851" s="1"/>
      <c r="PK2851" s="1"/>
      <c r="PL2851" s="2"/>
      <c r="PM2851" s="1"/>
      <c r="PN2851" s="7"/>
      <c r="PO2851" s="1"/>
      <c r="PP2851" s="1"/>
      <c r="PQ2851" s="1"/>
      <c r="PR2851" s="1"/>
      <c r="PS2851" s="1"/>
      <c r="PT2851" s="1"/>
      <c r="PU2851" s="1"/>
      <c r="PV2851" s="1"/>
      <c r="PW2851" s="1"/>
      <c r="PX2851" s="1"/>
      <c r="PY2851" s="1"/>
      <c r="PZ2851" s="1"/>
      <c r="QA2851" s="1"/>
      <c r="QB2851" s="1"/>
      <c r="QC2851" s="1"/>
      <c r="QD2851" s="1"/>
      <c r="QE2851" s="1"/>
      <c r="QF2851" s="2"/>
      <c r="QG2851" s="1"/>
      <c r="QH2851" s="7"/>
      <c r="QI2851" s="1"/>
      <c r="QJ2851" s="1"/>
      <c r="QK2851" s="1"/>
      <c r="QL2851" s="1"/>
      <c r="QM2851" s="1"/>
      <c r="QN2851" s="1"/>
      <c r="QO2851" s="1"/>
      <c r="QP2851" s="1"/>
      <c r="QQ2851" s="1"/>
      <c r="QR2851" s="1"/>
      <c r="QS2851" s="1"/>
      <c r="QT2851" s="1"/>
      <c r="QU2851" s="1"/>
      <c r="QV2851" s="1"/>
      <c r="QW2851" s="1"/>
      <c r="QX2851" s="1"/>
      <c r="QY2851" s="1"/>
      <c r="QZ2851" s="1"/>
      <c r="RA2851" s="1"/>
      <c r="RB2851" s="1"/>
      <c r="RC2851" s="1"/>
      <c r="RD2851" s="1"/>
      <c r="RE2851" s="1"/>
      <c r="RF2851" s="1"/>
      <c r="RG2851" s="1"/>
      <c r="RH2851" s="1"/>
      <c r="RI2851" s="1"/>
      <c r="RJ2851" s="1"/>
      <c r="RK2851" s="1"/>
      <c r="RL2851" s="1"/>
      <c r="RM2851" s="1"/>
      <c r="RN2851" s="1"/>
      <c r="RO2851" s="1"/>
      <c r="RP2851" s="1"/>
      <c r="RQ2851" s="1"/>
      <c r="RR2851" s="1"/>
      <c r="RS2851" s="1"/>
      <c r="RT2851" s="1"/>
      <c r="RU2851" s="1"/>
      <c r="RV2851" s="1"/>
      <c r="RW2851" s="1"/>
      <c r="RX2851" s="1"/>
      <c r="RY2851" s="1"/>
      <c r="RZ2851" s="1"/>
      <c r="SA2851" s="1"/>
      <c r="SB2851" s="1"/>
      <c r="SC2851" s="1"/>
      <c r="SD2851" s="1"/>
      <c r="SE2851" s="1"/>
      <c r="SF2851" s="1"/>
      <c r="SG2851" s="1"/>
      <c r="SH2851" s="1"/>
      <c r="SI2851" s="1"/>
      <c r="SJ2851" s="1"/>
      <c r="SK2851" s="1"/>
      <c r="SL2851" s="1"/>
      <c r="SM2851" s="1"/>
      <c r="SN2851" s="1"/>
      <c r="SO2851" s="1"/>
      <c r="SP2851" s="1"/>
      <c r="SQ2851" s="1"/>
      <c r="SR2851" s="1"/>
      <c r="SS2851" s="1"/>
      <c r="ST2851" s="1"/>
      <c r="SU2851" s="1"/>
      <c r="SV2851" s="1"/>
      <c r="SW2851" s="1"/>
      <c r="SX2851" s="1"/>
      <c r="SY2851" s="1"/>
      <c r="SZ2851" s="1"/>
      <c r="TA2851" s="1"/>
      <c r="TB2851" s="1"/>
      <c r="TC2851" s="1"/>
      <c r="TD2851" s="1"/>
      <c r="TE2851" s="1"/>
      <c r="TF2851" s="1"/>
      <c r="TG2851" s="1"/>
      <c r="TH2851" s="1"/>
      <c r="TI2851" s="1"/>
      <c r="TJ2851" s="1"/>
      <c r="TK2851" s="1"/>
      <c r="TL2851" s="1"/>
      <c r="TM2851" s="1"/>
      <c r="TN2851" s="1"/>
      <c r="TO2851" s="1"/>
      <c r="TP2851" s="1"/>
      <c r="TQ2851" s="1"/>
      <c r="TR2851" s="1"/>
      <c r="TS2851" s="1"/>
      <c r="TT2851" s="1"/>
      <c r="TU2851" s="1"/>
      <c r="TV2851" s="1"/>
      <c r="VT2851" s="1"/>
    </row>
    <row r="2852" spans="14:592" ht="15" thickBot="1" x14ac:dyDescent="0.35">
      <c r="N2852" s="1"/>
      <c r="O2852" s="34"/>
      <c r="Q2852" s="35"/>
      <c r="S2852" s="36"/>
      <c r="U2852" s="37"/>
      <c r="W2852" s="52"/>
      <c r="Y2852" s="53"/>
      <c r="AI2852" s="1"/>
      <c r="AJ2852" s="125" t="s">
        <v>62</v>
      </c>
      <c r="AK2852" s="126"/>
      <c r="AL2852" s="126"/>
      <c r="AM2852" s="126"/>
      <c r="AN2852" s="126"/>
      <c r="AO2852" s="126"/>
      <c r="AP2852" s="126"/>
      <c r="AQ2852" s="126"/>
      <c r="AR2852" s="126"/>
      <c r="AS2852" s="126"/>
      <c r="AT2852" s="126"/>
      <c r="AU2852" s="126"/>
      <c r="AV2852" s="126"/>
      <c r="AW2852" s="126"/>
      <c r="AX2852" s="126"/>
      <c r="AY2852" s="1"/>
      <c r="EB2852" s="1"/>
      <c r="ED2852" s="2" t="s">
        <v>58</v>
      </c>
      <c r="EF2852" s="7" t="s">
        <v>59</v>
      </c>
      <c r="EH2852" s="1"/>
      <c r="EV2852" s="1"/>
      <c r="EX2852" s="2" t="s">
        <v>60</v>
      </c>
      <c r="EZ2852" s="7" t="s">
        <v>61</v>
      </c>
      <c r="FB2852" s="1"/>
      <c r="FP2852" s="1"/>
      <c r="FR2852" s="2" t="s">
        <v>204</v>
      </c>
      <c r="FT2852" s="7" t="s">
        <v>205</v>
      </c>
      <c r="FV2852" s="1"/>
      <c r="JX2852" s="1"/>
      <c r="KG2852" s="1"/>
      <c r="KV2852" s="1"/>
      <c r="KW2852" s="34"/>
      <c r="KY2852" s="35"/>
      <c r="LA2852" s="36"/>
      <c r="LC2852" s="37"/>
      <c r="LQ2852" s="1"/>
      <c r="LR2852" s="125" t="s">
        <v>62</v>
      </c>
      <c r="LS2852" s="126"/>
      <c r="LT2852" s="126"/>
      <c r="LU2852" s="126"/>
      <c r="LV2852" s="126"/>
      <c r="LW2852" s="126"/>
      <c r="LX2852" s="126"/>
      <c r="LY2852" s="126"/>
      <c r="LZ2852" s="126"/>
      <c r="MA2852" s="126"/>
      <c r="MB2852" s="126"/>
      <c r="MC2852" s="126"/>
      <c r="MD2852" s="126"/>
      <c r="ME2852" s="126"/>
      <c r="MF2852" s="126"/>
      <c r="MG2852" s="1"/>
      <c r="PJ2852" s="1"/>
      <c r="PL2852" s="2" t="s">
        <v>58</v>
      </c>
      <c r="PN2852" s="7" t="s">
        <v>59</v>
      </c>
      <c r="PP2852" s="1"/>
      <c r="QD2852" s="1"/>
      <c r="QF2852" s="2" t="s">
        <v>60</v>
      </c>
      <c r="QH2852" s="7" t="s">
        <v>61</v>
      </c>
      <c r="QJ2852" s="1"/>
      <c r="TV2852" s="1"/>
      <c r="VT2852" s="1"/>
    </row>
    <row r="2853" spans="14:592" x14ac:dyDescent="0.3">
      <c r="N2853" s="1"/>
      <c r="O2853" s="34"/>
      <c r="Q2853" s="35"/>
      <c r="S2853" s="36"/>
      <c r="U2853" s="37"/>
      <c r="W2853" s="52"/>
      <c r="Y2853" s="53"/>
      <c r="AI2853" s="1"/>
      <c r="AJ2853" s="126"/>
      <c r="AK2853" s="126"/>
      <c r="AL2853" s="126"/>
      <c r="AM2853" s="126"/>
      <c r="AN2853" s="126"/>
      <c r="AO2853" s="126"/>
      <c r="AP2853" s="126"/>
      <c r="AQ2853" s="126"/>
      <c r="AR2853" s="126"/>
      <c r="AS2853" s="126"/>
      <c r="AT2853" s="126"/>
      <c r="AU2853" s="126"/>
      <c r="AV2853" s="126"/>
      <c r="AW2853" s="126"/>
      <c r="AX2853" s="126"/>
      <c r="AY2853" s="1"/>
      <c r="EB2853" s="1"/>
      <c r="ED2853" s="4">
        <f t="array" ref="ED2853:ED2855">ED2862:ED2864*EC2857:EC2859</f>
        <v>0</v>
      </c>
      <c r="EF2853" s="8">
        <f t="array" ref="EF2853:EF2855">EF2825:EF2827</f>
        <v>8.6330922170835348E-5</v>
      </c>
      <c r="EH2853" s="1"/>
      <c r="EV2853" s="1"/>
      <c r="EX2853" s="4">
        <f t="array" ref="EX2853:EX2855">EX2862:EX2864*EW2857:EW2859</f>
        <v>0</v>
      </c>
      <c r="EZ2853" s="8">
        <f t="array" ref="EZ2853:EZ2855">EZ2825:EZ2827</f>
        <v>2.7379300249115562E-5</v>
      </c>
      <c r="FB2853" s="1"/>
      <c r="FP2853" s="1"/>
      <c r="FR2853" s="4">
        <f t="array" ref="FR2853:FR2855">FR2862:FR2864*FQ2857:FQ2859</f>
        <v>0</v>
      </c>
      <c r="FT2853" s="8">
        <f t="array" ref="FT2853:FT2855">FT2825:FT2827</f>
        <v>4.0491771304339329E-5</v>
      </c>
      <c r="FV2853" s="1"/>
      <c r="JX2853" s="1"/>
      <c r="KG2853" s="1"/>
      <c r="KV2853" s="1"/>
      <c r="KW2853" s="34"/>
      <c r="KY2853" s="35"/>
      <c r="LA2853" s="36"/>
      <c r="LC2853" s="37"/>
      <c r="LQ2853" s="1"/>
      <c r="LR2853" s="126"/>
      <c r="LS2853" s="126"/>
      <c r="LT2853" s="126"/>
      <c r="LU2853" s="126"/>
      <c r="LV2853" s="126"/>
      <c r="LW2853" s="126"/>
      <c r="LX2853" s="126"/>
      <c r="LY2853" s="126"/>
      <c r="LZ2853" s="126"/>
      <c r="MA2853" s="126"/>
      <c r="MB2853" s="126"/>
      <c r="MC2853" s="126"/>
      <c r="MD2853" s="126"/>
      <c r="ME2853" s="126"/>
      <c r="MF2853" s="126"/>
      <c r="MG2853" s="1"/>
      <c r="PJ2853" s="1"/>
      <c r="PL2853" s="4">
        <f t="array" ref="PL2853:PL2855">PL2862:PL2864*PK2857:PK2859</f>
        <v>0</v>
      </c>
      <c r="PN2853" s="8">
        <f t="array" ref="PN2853:PN2855">PN2825:PN2827</f>
        <v>-5.2945776669351318E-5</v>
      </c>
      <c r="PP2853" s="1"/>
      <c r="QD2853" s="1"/>
      <c r="QF2853" s="4">
        <f t="array" ref="QF2853:QF2855">QF2862:QF2864*QE2857:QE2859</f>
        <v>0</v>
      </c>
      <c r="QH2853" s="8">
        <f t="array" ref="QH2853:QH2855">QH2825:QH2827</f>
        <v>5.7186117924365838E-6</v>
      </c>
      <c r="QJ2853" s="1"/>
      <c r="TV2853" s="1"/>
      <c r="VT2853" s="1"/>
    </row>
    <row r="2854" spans="14:592" x14ac:dyDescent="0.3">
      <c r="N2854" s="1"/>
      <c r="O2854" s="34"/>
      <c r="Q2854" s="35"/>
      <c r="S2854" s="36"/>
      <c r="U2854" s="37"/>
      <c r="W2854" s="52"/>
      <c r="Y2854" s="53"/>
      <c r="AI2854" s="1"/>
      <c r="AJ2854" s="126"/>
      <c r="AK2854" s="126"/>
      <c r="AL2854" s="126"/>
      <c r="AM2854" s="126"/>
      <c r="AN2854" s="126"/>
      <c r="AO2854" s="126"/>
      <c r="AP2854" s="126"/>
      <c r="AQ2854" s="126"/>
      <c r="AR2854" s="126"/>
      <c r="AS2854" s="126"/>
      <c r="AT2854" s="126"/>
      <c r="AU2854" s="126"/>
      <c r="AV2854" s="126"/>
      <c r="AW2854" s="126"/>
      <c r="AX2854" s="126"/>
      <c r="AY2854" s="1"/>
      <c r="EB2854" s="1"/>
      <c r="ED2854" s="5">
        <v>-1.1622531265508862</v>
      </c>
      <c r="EF2854" s="9">
        <v>-1.1462834204965032E-4</v>
      </c>
      <c r="EH2854" s="1"/>
      <c r="EV2854" s="1"/>
      <c r="EX2854" s="5">
        <v>-1.1373217140061838</v>
      </c>
      <c r="EZ2854" s="9">
        <v>-4.3250337234011144E-5</v>
      </c>
      <c r="FB2854" s="1"/>
      <c r="FP2854" s="1"/>
      <c r="FR2854" s="5">
        <v>-1.1444827768125048</v>
      </c>
      <c r="FT2854" s="9">
        <v>-5.9464006058266388E-5</v>
      </c>
      <c r="FV2854" s="1"/>
      <c r="JX2854" s="1"/>
      <c r="KG2854" s="1"/>
      <c r="KV2854" s="1"/>
      <c r="KW2854" s="34"/>
      <c r="KY2854" s="35"/>
      <c r="LA2854" s="36"/>
      <c r="LC2854" s="37"/>
      <c r="LQ2854" s="1"/>
      <c r="LR2854" s="126"/>
      <c r="LS2854" s="126"/>
      <c r="LT2854" s="126"/>
      <c r="LU2854" s="126"/>
      <c r="LV2854" s="126"/>
      <c r="LW2854" s="126"/>
      <c r="LX2854" s="126"/>
      <c r="LY2854" s="126"/>
      <c r="LZ2854" s="126"/>
      <c r="MA2854" s="126"/>
      <c r="MB2854" s="126"/>
      <c r="MC2854" s="126"/>
      <c r="MD2854" s="126"/>
      <c r="ME2854" s="126"/>
      <c r="MF2854" s="126"/>
      <c r="MG2854" s="1"/>
      <c r="PJ2854" s="1"/>
      <c r="PL2854" s="5">
        <v>0</v>
      </c>
      <c r="PN2854" s="9">
        <v>1.5523840661985506E-4</v>
      </c>
      <c r="PP2854" s="1"/>
      <c r="QD2854" s="1"/>
      <c r="QF2854" s="5">
        <v>0</v>
      </c>
      <c r="QH2854" s="9">
        <v>-3.9119902070226426E-6</v>
      </c>
      <c r="QJ2854" s="1"/>
      <c r="TV2854" s="1"/>
      <c r="VT2854" s="1"/>
    </row>
    <row r="2855" spans="14:592" ht="15" thickBot="1" x14ac:dyDescent="0.35">
      <c r="N2855" s="1"/>
      <c r="O2855" s="34"/>
      <c r="Q2855" s="35"/>
      <c r="S2855" s="36"/>
      <c r="U2855" s="37"/>
      <c r="W2855" s="52"/>
      <c r="Y2855" s="53"/>
      <c r="AI2855" s="1"/>
      <c r="AJ2855" s="126"/>
      <c r="AK2855" s="126"/>
      <c r="AL2855" s="126"/>
      <c r="AM2855" s="126"/>
      <c r="AN2855" s="126"/>
      <c r="AO2855" s="126"/>
      <c r="AP2855" s="126"/>
      <c r="AQ2855" s="126"/>
      <c r="AR2855" s="126"/>
      <c r="AS2855" s="126"/>
      <c r="AT2855" s="126"/>
      <c r="AU2855" s="126"/>
      <c r="AV2855" s="126"/>
      <c r="AW2855" s="126"/>
      <c r="AX2855" s="126"/>
      <c r="AY2855" s="1"/>
      <c r="EB2855" s="1"/>
      <c r="ED2855" s="6">
        <v>-2.1038040765827732</v>
      </c>
      <c r="EF2855" s="10">
        <v>2.8297419878814962E-5</v>
      </c>
      <c r="EH2855" s="1"/>
      <c r="EV2855" s="1"/>
      <c r="EX2855" s="6">
        <v>-2.0240925808515358</v>
      </c>
      <c r="EZ2855" s="10">
        <v>1.5871036984895582E-5</v>
      </c>
      <c r="FB2855" s="1"/>
      <c r="FP2855" s="1"/>
      <c r="FR2855" s="6">
        <v>-2.04299794439516</v>
      </c>
      <c r="FT2855" s="10">
        <v>1.8972234753927066E-5</v>
      </c>
      <c r="FV2855" s="1"/>
      <c r="JX2855" s="1"/>
      <c r="KG2855" s="1"/>
      <c r="KV2855" s="1"/>
      <c r="KW2855" s="34"/>
      <c r="KY2855" s="35"/>
      <c r="LA2855" s="36"/>
      <c r="LC2855" s="37"/>
      <c r="LQ2855" s="1"/>
      <c r="LR2855" s="126"/>
      <c r="LS2855" s="126"/>
      <c r="LT2855" s="126"/>
      <c r="LU2855" s="126"/>
      <c r="LV2855" s="126"/>
      <c r="LW2855" s="126"/>
      <c r="LX2855" s="126"/>
      <c r="LY2855" s="126"/>
      <c r="LZ2855" s="126"/>
      <c r="MA2855" s="126"/>
      <c r="MB2855" s="126"/>
      <c r="MC2855" s="126"/>
      <c r="MD2855" s="126"/>
      <c r="ME2855" s="126"/>
      <c r="MF2855" s="126"/>
      <c r="MG2855" s="1"/>
      <c r="PJ2855" s="1"/>
      <c r="PL2855" s="6">
        <v>0.78067526594051007</v>
      </c>
      <c r="PN2855" s="10">
        <v>-1.0229262995050376E-4</v>
      </c>
      <c r="PP2855" s="1"/>
      <c r="QD2855" s="1"/>
      <c r="QF2855" s="6">
        <v>0.6621641505004876</v>
      </c>
      <c r="QH2855" s="10">
        <v>-1.8066215854139406E-6</v>
      </c>
      <c r="QJ2855" s="1"/>
      <c r="TV2855" s="1"/>
      <c r="VT2855" s="1"/>
    </row>
    <row r="2856" spans="14:592" ht="15" thickBot="1" x14ac:dyDescent="0.35">
      <c r="N2856" s="1"/>
      <c r="O2856" s="34"/>
      <c r="Q2856" s="35"/>
      <c r="S2856" s="36"/>
      <c r="U2856" s="37"/>
      <c r="W2856" s="52"/>
      <c r="Y2856" s="53"/>
      <c r="AI2856" s="1"/>
      <c r="AJ2856" s="126"/>
      <c r="AK2856" s="126"/>
      <c r="AL2856" s="126"/>
      <c r="AM2856" s="126"/>
      <c r="AN2856" s="126"/>
      <c r="AO2856" s="126"/>
      <c r="AP2856" s="126"/>
      <c r="AQ2856" s="126"/>
      <c r="AR2856" s="126"/>
      <c r="AS2856" s="126"/>
      <c r="AT2856" s="126"/>
      <c r="AU2856" s="126"/>
      <c r="AV2856" s="126"/>
      <c r="AW2856" s="126"/>
      <c r="AX2856" s="126"/>
      <c r="AY2856" s="1"/>
      <c r="EB2856" s="1"/>
      <c r="EC2856" t="s">
        <v>63</v>
      </c>
      <c r="ED2856" s="2"/>
      <c r="EF2856" s="7"/>
      <c r="EH2856" s="1"/>
      <c r="EV2856" s="1"/>
      <c r="EW2856" t="s">
        <v>63</v>
      </c>
      <c r="EX2856" s="2"/>
      <c r="EZ2856" s="7"/>
      <c r="FB2856" s="1"/>
      <c r="FP2856" s="1"/>
      <c r="FQ2856" t="s">
        <v>63</v>
      </c>
      <c r="FR2856" s="2"/>
      <c r="FT2856" s="7"/>
      <c r="FV2856" s="1"/>
      <c r="JX2856" s="1"/>
      <c r="KG2856" s="1"/>
      <c r="KV2856" s="1"/>
      <c r="KW2856" s="34"/>
      <c r="KY2856" s="35"/>
      <c r="LA2856" s="36"/>
      <c r="LC2856" s="37"/>
      <c r="LQ2856" s="1"/>
      <c r="LR2856" s="126"/>
      <c r="LS2856" s="126"/>
      <c r="LT2856" s="126"/>
      <c r="LU2856" s="126"/>
      <c r="LV2856" s="126"/>
      <c r="LW2856" s="126"/>
      <c r="LX2856" s="126"/>
      <c r="LY2856" s="126"/>
      <c r="LZ2856" s="126"/>
      <c r="MA2856" s="126"/>
      <c r="MB2856" s="126"/>
      <c r="MC2856" s="126"/>
      <c r="MD2856" s="126"/>
      <c r="ME2856" s="126"/>
      <c r="MF2856" s="126"/>
      <c r="MG2856" s="1"/>
      <c r="PJ2856" s="1"/>
      <c r="PK2856" t="s">
        <v>63</v>
      </c>
      <c r="PL2856" s="2"/>
      <c r="PN2856" s="7"/>
      <c r="PP2856" s="1"/>
      <c r="QD2856" s="1"/>
      <c r="QE2856" t="s">
        <v>63</v>
      </c>
      <c r="QF2856" s="2"/>
      <c r="QH2856" s="7"/>
      <c r="QJ2856" s="1"/>
      <c r="TV2856" s="1"/>
      <c r="VT2856" s="1"/>
    </row>
    <row r="2857" spans="14:592" x14ac:dyDescent="0.3">
      <c r="N2857" s="1"/>
      <c r="O2857" s="34"/>
      <c r="Q2857" s="35"/>
      <c r="S2857" s="36"/>
      <c r="U2857" s="37"/>
      <c r="W2857" s="52"/>
      <c r="Y2857" s="53"/>
      <c r="AI2857" s="1"/>
      <c r="AJ2857" s="126"/>
      <c r="AK2857" s="126"/>
      <c r="AL2857" s="126"/>
      <c r="AM2857" s="126"/>
      <c r="AN2857" s="126"/>
      <c r="AO2857" s="126"/>
      <c r="AP2857" s="126"/>
      <c r="AQ2857" s="126"/>
      <c r="AR2857" s="126"/>
      <c r="AS2857" s="126"/>
      <c r="AT2857" s="126"/>
      <c r="AU2857" s="126"/>
      <c r="AV2857" s="126"/>
      <c r="AW2857" s="126"/>
      <c r="AX2857" s="126"/>
      <c r="AY2857" s="1"/>
      <c r="EB2857" s="1"/>
      <c r="EC2857" s="12">
        <v>0</v>
      </c>
      <c r="ED2857" s="2"/>
      <c r="EF2857" s="7"/>
      <c r="EH2857" s="1"/>
      <c r="EV2857" s="1"/>
      <c r="EW2857" s="12">
        <f t="array" ref="EW2857:EW2859">EC2857:EC2859</f>
        <v>0</v>
      </c>
      <c r="EX2857" s="2"/>
      <c r="EZ2857" s="7"/>
      <c r="FB2857" s="1"/>
      <c r="FP2857" s="1"/>
      <c r="FQ2857" s="12">
        <f t="array" ref="FQ2857:FQ2859">EW2857:EW2859</f>
        <v>0</v>
      </c>
      <c r="FR2857" s="2"/>
      <c r="FT2857" s="7"/>
      <c r="FV2857" s="1"/>
      <c r="JX2857" s="1"/>
      <c r="KG2857" s="1"/>
      <c r="KV2857" s="1"/>
      <c r="KW2857" s="34"/>
      <c r="KY2857" s="35"/>
      <c r="LA2857" s="36"/>
      <c r="LC2857" s="37"/>
      <c r="LQ2857" s="1"/>
      <c r="LR2857" s="126"/>
      <c r="LS2857" s="126"/>
      <c r="LT2857" s="126"/>
      <c r="LU2857" s="126"/>
      <c r="LV2857" s="126"/>
      <c r="LW2857" s="126"/>
      <c r="LX2857" s="126"/>
      <c r="LY2857" s="126"/>
      <c r="LZ2857" s="126"/>
      <c r="MA2857" s="126"/>
      <c r="MB2857" s="126"/>
      <c r="MC2857" s="126"/>
      <c r="MD2857" s="126"/>
      <c r="ME2857" s="126"/>
      <c r="MF2857" s="126"/>
      <c r="MG2857" s="1"/>
      <c r="PJ2857" s="1"/>
      <c r="PK2857" s="12">
        <v>0</v>
      </c>
      <c r="PL2857" s="2"/>
      <c r="PN2857" s="7"/>
      <c r="PP2857" s="1"/>
      <c r="QD2857" s="1"/>
      <c r="QE2857" s="12">
        <f t="array" ref="QE2857:QE2859">PK2857:PK2859</f>
        <v>0</v>
      </c>
      <c r="QF2857" s="2"/>
      <c r="QH2857" s="7"/>
      <c r="QJ2857" s="1"/>
      <c r="TV2857" s="1"/>
      <c r="VT2857" s="1"/>
    </row>
    <row r="2858" spans="14:592" x14ac:dyDescent="0.3">
      <c r="N2858" s="1"/>
      <c r="O2858" s="34"/>
      <c r="Q2858" s="35"/>
      <c r="S2858" s="36"/>
      <c r="U2858" s="37"/>
      <c r="W2858" s="52"/>
      <c r="Y2858" s="53"/>
      <c r="AI2858" s="1"/>
      <c r="AJ2858" s="126"/>
      <c r="AK2858" s="126"/>
      <c r="AL2858" s="126"/>
      <c r="AM2858" s="126"/>
      <c r="AN2858" s="126"/>
      <c r="AO2858" s="126"/>
      <c r="AP2858" s="126"/>
      <c r="AQ2858" s="126"/>
      <c r="AR2858" s="126"/>
      <c r="AS2858" s="126"/>
      <c r="AT2858" s="126"/>
      <c r="AU2858" s="126"/>
      <c r="AV2858" s="126"/>
      <c r="AW2858" s="126"/>
      <c r="AX2858" s="126"/>
      <c r="AY2858" s="1"/>
      <c r="EB2858" s="1"/>
      <c r="EC2858" s="13">
        <v>1</v>
      </c>
      <c r="ED2858" s="2"/>
      <c r="EF2858" s="7"/>
      <c r="EH2858" s="1"/>
      <c r="EV2858" s="1"/>
      <c r="EW2858" s="13">
        <v>1</v>
      </c>
      <c r="EX2858" s="2"/>
      <c r="EZ2858" s="7"/>
      <c r="FB2858" s="1"/>
      <c r="FP2858" s="1"/>
      <c r="FQ2858" s="13">
        <v>1</v>
      </c>
      <c r="FR2858" s="2"/>
      <c r="FT2858" s="7"/>
      <c r="FV2858" s="1"/>
      <c r="JX2858" s="1"/>
      <c r="KG2858" s="1"/>
      <c r="KV2858" s="1"/>
      <c r="KW2858" s="34"/>
      <c r="KY2858" s="35"/>
      <c r="LA2858" s="36"/>
      <c r="LC2858" s="37"/>
      <c r="LQ2858" s="1"/>
      <c r="LR2858" s="126"/>
      <c r="LS2858" s="126"/>
      <c r="LT2858" s="126"/>
      <c r="LU2858" s="126"/>
      <c r="LV2858" s="126"/>
      <c r="LW2858" s="126"/>
      <c r="LX2858" s="126"/>
      <c r="LY2858" s="126"/>
      <c r="LZ2858" s="126"/>
      <c r="MA2858" s="126"/>
      <c r="MB2858" s="126"/>
      <c r="MC2858" s="126"/>
      <c r="MD2858" s="126"/>
      <c r="ME2858" s="126"/>
      <c r="MF2858" s="126"/>
      <c r="MG2858" s="1"/>
      <c r="PJ2858" s="1"/>
      <c r="PK2858" s="13">
        <v>0</v>
      </c>
      <c r="PL2858" s="2"/>
      <c r="PN2858" s="7"/>
      <c r="PP2858" s="1"/>
      <c r="QD2858" s="1"/>
      <c r="QE2858" s="13">
        <v>0</v>
      </c>
      <c r="QF2858" s="2"/>
      <c r="QH2858" s="7"/>
      <c r="QJ2858" s="1"/>
      <c r="TV2858" s="1"/>
      <c r="VT2858" s="1"/>
    </row>
    <row r="2859" spans="14:592" ht="15" thickBot="1" x14ac:dyDescent="0.35">
      <c r="N2859" s="1"/>
      <c r="O2859" s="34"/>
      <c r="Q2859" s="35"/>
      <c r="S2859" s="36"/>
      <c r="U2859" s="37"/>
      <c r="W2859" s="52"/>
      <c r="Y2859" s="53"/>
      <c r="AI2859" s="1"/>
      <c r="AJ2859" s="126"/>
      <c r="AK2859" s="126"/>
      <c r="AL2859" s="126"/>
      <c r="AM2859" s="126"/>
      <c r="AN2859" s="126"/>
      <c r="AO2859" s="126"/>
      <c r="AP2859" s="126"/>
      <c r="AQ2859" s="126"/>
      <c r="AR2859" s="126"/>
      <c r="AS2859" s="126"/>
      <c r="AT2859" s="126"/>
      <c r="AU2859" s="126"/>
      <c r="AV2859" s="126"/>
      <c r="AW2859" s="126"/>
      <c r="AX2859" s="126"/>
      <c r="AY2859" s="1"/>
      <c r="EB2859" s="1"/>
      <c r="EC2859" s="14">
        <v>1</v>
      </c>
      <c r="ED2859" s="2"/>
      <c r="EF2859" s="7"/>
      <c r="EH2859" s="1"/>
      <c r="EV2859" s="1"/>
      <c r="EW2859" s="14">
        <v>1</v>
      </c>
      <c r="EX2859" s="2"/>
      <c r="EZ2859" s="7"/>
      <c r="FB2859" s="1"/>
      <c r="FP2859" s="1"/>
      <c r="FQ2859" s="14">
        <v>1</v>
      </c>
      <c r="FR2859" s="2"/>
      <c r="FT2859" s="7"/>
      <c r="FV2859" s="1"/>
      <c r="JX2859" s="1"/>
      <c r="KG2859" s="1"/>
      <c r="KV2859" s="1"/>
      <c r="KW2859" s="34"/>
      <c r="KY2859" s="35"/>
      <c r="LA2859" s="36"/>
      <c r="LC2859" s="37"/>
      <c r="LQ2859" s="1"/>
      <c r="LR2859" s="126"/>
      <c r="LS2859" s="126"/>
      <c r="LT2859" s="126"/>
      <c r="LU2859" s="126"/>
      <c r="LV2859" s="126"/>
      <c r="LW2859" s="126"/>
      <c r="LX2859" s="126"/>
      <c r="LY2859" s="126"/>
      <c r="LZ2859" s="126"/>
      <c r="MA2859" s="126"/>
      <c r="MB2859" s="126"/>
      <c r="MC2859" s="126"/>
      <c r="MD2859" s="126"/>
      <c r="ME2859" s="126"/>
      <c r="MF2859" s="126"/>
      <c r="MG2859" s="1"/>
      <c r="PJ2859" s="1"/>
      <c r="PK2859" s="14">
        <v>1</v>
      </c>
      <c r="PL2859" s="2"/>
      <c r="PN2859" s="7"/>
      <c r="PP2859" s="1"/>
      <c r="QD2859" s="1"/>
      <c r="QE2859" s="14">
        <v>1</v>
      </c>
      <c r="QF2859" s="2"/>
      <c r="QH2859" s="7"/>
      <c r="QJ2859" s="1"/>
      <c r="TV2859" s="1"/>
      <c r="VT2859" s="1"/>
    </row>
    <row r="2860" spans="14:592" x14ac:dyDescent="0.3">
      <c r="N2860" s="1"/>
      <c r="O2860" s="34"/>
      <c r="Q2860" s="35"/>
      <c r="S2860" s="36"/>
      <c r="U2860" s="37"/>
      <c r="W2860" s="52"/>
      <c r="Y2860" s="53"/>
      <c r="AI2860" s="1"/>
      <c r="AJ2860" s="126"/>
      <c r="AK2860" s="126"/>
      <c r="AL2860" s="126"/>
      <c r="AM2860" s="126"/>
      <c r="AN2860" s="126"/>
      <c r="AO2860" s="126"/>
      <c r="AP2860" s="126"/>
      <c r="AQ2860" s="126"/>
      <c r="AR2860" s="126"/>
      <c r="AS2860" s="126"/>
      <c r="AT2860" s="126"/>
      <c r="AU2860" s="126"/>
      <c r="AV2860" s="126"/>
      <c r="AW2860" s="126"/>
      <c r="AX2860" s="126"/>
      <c r="AY2860" s="1"/>
      <c r="EB2860" s="1"/>
      <c r="ED2860" s="2"/>
      <c r="EF2860" s="7"/>
      <c r="EH2860" s="1"/>
      <c r="EV2860" s="1"/>
      <c r="EX2860" s="2"/>
      <c r="EZ2860" s="7"/>
      <c r="FB2860" s="1"/>
      <c r="FP2860" s="1"/>
      <c r="FR2860" s="2"/>
      <c r="FT2860" s="7"/>
      <c r="FV2860" s="1"/>
      <c r="JX2860" s="1"/>
      <c r="KG2860" s="1"/>
      <c r="KV2860" s="1"/>
      <c r="KW2860" s="34"/>
      <c r="KY2860" s="35"/>
      <c r="LA2860" s="36"/>
      <c r="LC2860" s="37"/>
      <c r="LQ2860" s="1"/>
      <c r="LR2860" s="126"/>
      <c r="LS2860" s="126"/>
      <c r="LT2860" s="126"/>
      <c r="LU2860" s="126"/>
      <c r="LV2860" s="126"/>
      <c r="LW2860" s="126"/>
      <c r="LX2860" s="126"/>
      <c r="LY2860" s="126"/>
      <c r="LZ2860" s="126"/>
      <c r="MA2860" s="126"/>
      <c r="MB2860" s="126"/>
      <c r="MC2860" s="126"/>
      <c r="MD2860" s="126"/>
      <c r="ME2860" s="126"/>
      <c r="MF2860" s="126"/>
      <c r="MG2860" s="1"/>
      <c r="PJ2860" s="1"/>
      <c r="PL2860" s="2"/>
      <c r="PN2860" s="7"/>
      <c r="PP2860" s="1"/>
      <c r="QD2860" s="1"/>
      <c r="QF2860" s="2"/>
      <c r="QH2860" s="7"/>
      <c r="QJ2860" s="1"/>
      <c r="TV2860" s="1"/>
      <c r="VT2860" s="1"/>
    </row>
    <row r="2861" spans="14:592" ht="15" thickBot="1" x14ac:dyDescent="0.35">
      <c r="N2861" s="1"/>
      <c r="O2861" s="34"/>
      <c r="Q2861" s="35"/>
      <c r="S2861" s="36"/>
      <c r="U2861" s="37"/>
      <c r="W2861" s="52"/>
      <c r="Y2861" s="53"/>
      <c r="AI2861" s="1"/>
      <c r="AJ2861" s="126"/>
      <c r="AK2861" s="126"/>
      <c r="AL2861" s="126"/>
      <c r="AM2861" s="126"/>
      <c r="AN2861" s="126"/>
      <c r="AO2861" s="126"/>
      <c r="AP2861" s="126"/>
      <c r="AQ2861" s="126"/>
      <c r="AR2861" s="126"/>
      <c r="AS2861" s="126"/>
      <c r="AT2861" s="126"/>
      <c r="AU2861" s="126"/>
      <c r="AV2861" s="126"/>
      <c r="AW2861" s="126"/>
      <c r="AX2861" s="126"/>
      <c r="AY2861" s="1"/>
      <c r="EB2861" s="1"/>
      <c r="ED2861" s="2" t="s">
        <v>14</v>
      </c>
      <c r="EF2861" s="7" t="s">
        <v>15</v>
      </c>
      <c r="EH2861" s="1"/>
      <c r="EV2861" s="1"/>
      <c r="EX2861" s="2" t="s">
        <v>14</v>
      </c>
      <c r="EZ2861" s="7" t="s">
        <v>15</v>
      </c>
      <c r="FB2861" s="1"/>
      <c r="FP2861" s="1"/>
      <c r="FR2861" s="2" t="s">
        <v>14</v>
      </c>
      <c r="FT2861" s="7" t="s">
        <v>15</v>
      </c>
      <c r="FV2861" s="1"/>
      <c r="JX2861" s="1"/>
      <c r="KG2861" s="1"/>
      <c r="KV2861" s="1"/>
      <c r="KW2861" s="34"/>
      <c r="KY2861" s="35"/>
      <c r="LA2861" s="36"/>
      <c r="LC2861" s="37"/>
      <c r="LQ2861" s="1"/>
      <c r="LR2861" s="126"/>
      <c r="LS2861" s="126"/>
      <c r="LT2861" s="126"/>
      <c r="LU2861" s="126"/>
      <c r="LV2861" s="126"/>
      <c r="LW2861" s="126"/>
      <c r="LX2861" s="126"/>
      <c r="LY2861" s="126"/>
      <c r="LZ2861" s="126"/>
      <c r="MA2861" s="126"/>
      <c r="MB2861" s="126"/>
      <c r="MC2861" s="126"/>
      <c r="MD2861" s="126"/>
      <c r="ME2861" s="126"/>
      <c r="MF2861" s="126"/>
      <c r="MG2861" s="1"/>
      <c r="PJ2861" s="1"/>
      <c r="PL2861" s="2" t="s">
        <v>14</v>
      </c>
      <c r="PN2861" s="7" t="s">
        <v>15</v>
      </c>
      <c r="PP2861" s="1"/>
      <c r="QD2861" s="1"/>
      <c r="QF2861" s="2" t="s">
        <v>14</v>
      </c>
      <c r="QH2861" s="7" t="s">
        <v>15</v>
      </c>
      <c r="QJ2861" s="1"/>
      <c r="TV2861" s="1"/>
      <c r="VT2861" s="1"/>
    </row>
    <row r="2862" spans="14:592" x14ac:dyDescent="0.3">
      <c r="N2862" s="1"/>
      <c r="O2862" s="34"/>
      <c r="Q2862" s="35"/>
      <c r="S2862" s="36"/>
      <c r="U2862" s="37"/>
      <c r="W2862" s="52"/>
      <c r="Y2862" s="53"/>
      <c r="AI2862" s="1"/>
      <c r="AJ2862" s="126"/>
      <c r="AK2862" s="126"/>
      <c r="AL2862" s="126"/>
      <c r="AM2862" s="126"/>
      <c r="AN2862" s="126"/>
      <c r="AO2862" s="126"/>
      <c r="AP2862" s="126"/>
      <c r="AQ2862" s="126"/>
      <c r="AR2862" s="126"/>
      <c r="AS2862" s="126"/>
      <c r="AT2862" s="126"/>
      <c r="AU2862" s="126"/>
      <c r="AV2862" s="126"/>
      <c r="AW2862" s="126"/>
      <c r="AX2862" s="126"/>
      <c r="AY2862" s="1"/>
      <c r="EB2862" s="1"/>
      <c r="ED2862" s="4">
        <f t="array" ref="ED2862:ED2864">ED2867:ED2869</f>
        <v>3.7394721494329852</v>
      </c>
      <c r="EF2862" s="8">
        <f t="array" ref="EF2862:EF2864">EF2853:EF2855*EC2857:EC2859</f>
        <v>0</v>
      </c>
      <c r="EH2862" s="1"/>
      <c r="EV2862" s="1"/>
      <c r="EX2862" s="4">
        <f t="array" ref="EX2862:EX2864">EX2867:EX2869</f>
        <v>3.7154511227185303</v>
      </c>
      <c r="EZ2862" s="8">
        <f t="array" ref="EZ2862:EZ2864">EZ2853:EZ2855*EW2857:EW2859</f>
        <v>0</v>
      </c>
      <c r="FB2862" s="1"/>
      <c r="FP2862" s="1"/>
      <c r="FR2862" s="4">
        <f t="array" ref="FR2862:FR2864">FR2867:FR2869</f>
        <v>3.7353930066707788</v>
      </c>
      <c r="FT2862" s="8">
        <f t="array" ref="FT2862:FT2864">FT2853:FT2855*FQ2857:FQ2859</f>
        <v>0</v>
      </c>
      <c r="FV2862" s="1"/>
      <c r="JX2862" s="1"/>
      <c r="KG2862" s="1"/>
      <c r="KV2862" s="1"/>
      <c r="KW2862" s="34"/>
      <c r="KY2862" s="35"/>
      <c r="LA2862" s="36"/>
      <c r="LC2862" s="37"/>
      <c r="LQ2862" s="1"/>
      <c r="LR2862" s="126"/>
      <c r="LS2862" s="126"/>
      <c r="LT2862" s="126"/>
      <c r="LU2862" s="126"/>
      <c r="LV2862" s="126"/>
      <c r="LW2862" s="126"/>
      <c r="LX2862" s="126"/>
      <c r="LY2862" s="126"/>
      <c r="LZ2862" s="126"/>
      <c r="MA2862" s="126"/>
      <c r="MB2862" s="126"/>
      <c r="MC2862" s="126"/>
      <c r="MD2862" s="126"/>
      <c r="ME2862" s="126"/>
      <c r="MF2862" s="126"/>
      <c r="MG2862" s="1"/>
      <c r="PJ2862" s="1"/>
      <c r="PL2862" s="4">
        <f t="array" ref="PL2862:PL2864">PL2867:PL2869</f>
        <v>-0.11438789904343027</v>
      </c>
      <c r="PN2862" s="8">
        <f t="array" ref="PN2862:PN2864">PN2853:PN2855*PK2857:PK2859</f>
        <v>0</v>
      </c>
      <c r="PP2862" s="1"/>
      <c r="QD2862" s="1"/>
      <c r="QF2862" s="4">
        <f t="array" ref="QF2862:QF2864">QF2867:QF2869</f>
        <v>-0.7141347624090062</v>
      </c>
      <c r="QH2862" s="8">
        <f t="array" ref="QH2862:QH2864">QH2853:QH2855*QE2857:QE2859</f>
        <v>0</v>
      </c>
      <c r="QJ2862" s="1"/>
      <c r="TV2862" s="1"/>
      <c r="VT2862" s="1"/>
    </row>
    <row r="2863" spans="14:592" x14ac:dyDescent="0.3">
      <c r="N2863" s="1"/>
      <c r="O2863" s="34"/>
      <c r="Q2863" s="35"/>
      <c r="S2863" s="36"/>
      <c r="U2863" s="37"/>
      <c r="W2863" s="52"/>
      <c r="Y2863" s="53"/>
      <c r="AI2863" s="1"/>
      <c r="AJ2863" s="126"/>
      <c r="AK2863" s="126"/>
      <c r="AL2863" s="126"/>
      <c r="AM2863" s="126"/>
      <c r="AN2863" s="126"/>
      <c r="AO2863" s="126"/>
      <c r="AP2863" s="126"/>
      <c r="AQ2863" s="126"/>
      <c r="AR2863" s="126"/>
      <c r="AS2863" s="126"/>
      <c r="AT2863" s="126"/>
      <c r="AU2863" s="126"/>
      <c r="AV2863" s="126"/>
      <c r="AW2863" s="126"/>
      <c r="AX2863" s="126"/>
      <c r="AY2863" s="1"/>
      <c r="EB2863" s="1"/>
      <c r="ED2863" s="5">
        <v>-1.1622531265508862</v>
      </c>
      <c r="EF2863" s="9">
        <v>-1.1462834204965032E-4</v>
      </c>
      <c r="EH2863" s="1"/>
      <c r="EV2863" s="1"/>
      <c r="EX2863" s="5">
        <v>-1.1373217140061838</v>
      </c>
      <c r="EZ2863" s="9">
        <v>-4.3250337234011144E-5</v>
      </c>
      <c r="FB2863" s="1"/>
      <c r="FP2863" s="1"/>
      <c r="FR2863" s="5">
        <v>-1.1444827768125048</v>
      </c>
      <c r="FT2863" s="9">
        <v>-5.9464006058266388E-5</v>
      </c>
      <c r="FV2863" s="1"/>
      <c r="JX2863" s="1"/>
      <c r="KG2863" s="1"/>
      <c r="KV2863" s="1"/>
      <c r="KW2863" s="34"/>
      <c r="KY2863" s="35"/>
      <c r="LA2863" s="36"/>
      <c r="LC2863" s="37"/>
      <c r="LQ2863" s="1"/>
      <c r="LR2863" s="126"/>
      <c r="LS2863" s="126"/>
      <c r="LT2863" s="126"/>
      <c r="LU2863" s="126"/>
      <c r="LV2863" s="126"/>
      <c r="LW2863" s="126"/>
      <c r="LX2863" s="126"/>
      <c r="LY2863" s="126"/>
      <c r="LZ2863" s="126"/>
      <c r="MA2863" s="126"/>
      <c r="MB2863" s="126"/>
      <c r="MC2863" s="126"/>
      <c r="MD2863" s="126"/>
      <c r="ME2863" s="126"/>
      <c r="MF2863" s="126"/>
      <c r="MG2863" s="1"/>
      <c r="PJ2863" s="1"/>
      <c r="PL2863" s="5">
        <v>-1.6900007141614095</v>
      </c>
      <c r="PN2863" s="9">
        <v>0</v>
      </c>
      <c r="PP2863" s="1"/>
      <c r="QD2863" s="1"/>
      <c r="QF2863" s="5">
        <v>-1.7023290176597095</v>
      </c>
      <c r="QH2863" s="9">
        <v>0</v>
      </c>
      <c r="QJ2863" s="1"/>
      <c r="TV2863" s="1"/>
      <c r="VT2863" s="1"/>
    </row>
    <row r="2864" spans="14:592" ht="15" thickBot="1" x14ac:dyDescent="0.35">
      <c r="N2864" s="1"/>
      <c r="O2864" s="34"/>
      <c r="Q2864" s="35"/>
      <c r="S2864" s="36"/>
      <c r="U2864" s="37"/>
      <c r="W2864" s="52"/>
      <c r="Y2864" s="53"/>
      <c r="AI2864" s="1"/>
      <c r="AJ2864" s="126"/>
      <c r="AK2864" s="126"/>
      <c r="AL2864" s="126"/>
      <c r="AM2864" s="126"/>
      <c r="AN2864" s="126"/>
      <c r="AO2864" s="126"/>
      <c r="AP2864" s="126"/>
      <c r="AQ2864" s="126"/>
      <c r="AR2864" s="126"/>
      <c r="AS2864" s="126"/>
      <c r="AT2864" s="126"/>
      <c r="AU2864" s="126"/>
      <c r="AV2864" s="126"/>
      <c r="AW2864" s="126"/>
      <c r="AX2864" s="126"/>
      <c r="AY2864" s="1"/>
      <c r="EB2864" s="1"/>
      <c r="ED2864" s="6">
        <v>-2.1038040765827732</v>
      </c>
      <c r="EF2864" s="10">
        <v>2.8297419878814962E-5</v>
      </c>
      <c r="EH2864" s="1"/>
      <c r="EV2864" s="1"/>
      <c r="EX2864" s="6">
        <v>-2.0240925808515358</v>
      </c>
      <c r="EZ2864" s="10">
        <v>1.5871036984895582E-5</v>
      </c>
      <c r="FB2864" s="1"/>
      <c r="FP2864" s="1"/>
      <c r="FR2864" s="6">
        <v>-2.04299794439516</v>
      </c>
      <c r="FT2864" s="10">
        <v>1.8972234753927066E-5</v>
      </c>
      <c r="FV2864" s="1"/>
      <c r="JX2864" s="1"/>
      <c r="KG2864" s="1"/>
      <c r="KV2864" s="1"/>
      <c r="KW2864" s="34"/>
      <c r="KY2864" s="35"/>
      <c r="LA2864" s="36"/>
      <c r="LC2864" s="37"/>
      <c r="LQ2864" s="1"/>
      <c r="LR2864" s="126"/>
      <c r="LS2864" s="126"/>
      <c r="LT2864" s="126"/>
      <c r="LU2864" s="126"/>
      <c r="LV2864" s="126"/>
      <c r="LW2864" s="126"/>
      <c r="LX2864" s="126"/>
      <c r="LY2864" s="126"/>
      <c r="LZ2864" s="126"/>
      <c r="MA2864" s="126"/>
      <c r="MB2864" s="126"/>
      <c r="MC2864" s="126"/>
      <c r="MD2864" s="126"/>
      <c r="ME2864" s="126"/>
      <c r="MF2864" s="126"/>
      <c r="MG2864" s="1"/>
      <c r="PJ2864" s="1"/>
      <c r="PL2864" s="6">
        <v>0.78067526594051007</v>
      </c>
      <c r="PN2864" s="10">
        <v>-1.0229262995050376E-4</v>
      </c>
      <c r="PP2864" s="1"/>
      <c r="QD2864" s="1"/>
      <c r="QF2864" s="6">
        <v>0.6621641505004876</v>
      </c>
      <c r="QH2864" s="10">
        <v>-1.8066215854139406E-6</v>
      </c>
      <c r="QJ2864" s="1"/>
      <c r="TV2864" s="1"/>
      <c r="VT2864" s="1"/>
    </row>
    <row r="2865" spans="14:592" x14ac:dyDescent="0.3">
      <c r="N2865" s="1"/>
      <c r="O2865" s="34"/>
      <c r="Q2865" s="35"/>
      <c r="S2865" s="36"/>
      <c r="U2865" s="37"/>
      <c r="W2865" s="52"/>
      <c r="Y2865" s="53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/>
      <c r="EC2865" s="1"/>
      <c r="ED2865" s="2"/>
      <c r="EE2865" s="1"/>
      <c r="EF2865" s="7"/>
      <c r="EG2865" s="1"/>
      <c r="EH2865" s="1"/>
      <c r="EI2865" s="1"/>
      <c r="EJ2865" s="1"/>
      <c r="EK2865" s="1"/>
      <c r="EL2865" s="1"/>
      <c r="EM2865" s="1"/>
      <c r="EN2865" s="1"/>
      <c r="EO2865" s="1"/>
      <c r="EP2865" s="1"/>
      <c r="EQ2865" s="1"/>
      <c r="ER2865" s="1"/>
      <c r="ES2865" s="1"/>
      <c r="ET2865" s="1"/>
      <c r="EU2865" s="1"/>
      <c r="EV2865" s="1"/>
      <c r="EW2865" s="1"/>
      <c r="EX2865" s="2"/>
      <c r="EY2865" s="1"/>
      <c r="EZ2865" s="7"/>
      <c r="FA2865" s="1"/>
      <c r="FB2865" s="1"/>
      <c r="FC2865" s="1"/>
      <c r="FD2865" s="1"/>
      <c r="FE2865" s="1"/>
      <c r="FF2865" s="1"/>
      <c r="FG2865" s="1"/>
      <c r="FH2865" s="1"/>
      <c r="FI2865" s="1"/>
      <c r="FJ2865" s="1"/>
      <c r="FK2865" s="1"/>
      <c r="FL2865" s="1"/>
      <c r="FM2865" s="1"/>
      <c r="FN2865" s="1"/>
      <c r="FO2865" s="1"/>
      <c r="FP2865" s="1"/>
      <c r="FQ2865" s="1"/>
      <c r="FR2865" s="2"/>
      <c r="FS2865" s="1"/>
      <c r="FT2865" s="7"/>
      <c r="FU2865" s="1"/>
      <c r="FV2865" s="1"/>
      <c r="FW2865" s="1"/>
      <c r="FX2865" s="1"/>
      <c r="FY2865" s="1"/>
      <c r="FZ2865" s="1"/>
      <c r="GA2865" s="1"/>
      <c r="GB2865" s="1"/>
      <c r="GC2865" s="1"/>
      <c r="GD2865" s="1"/>
      <c r="GE2865" s="1"/>
      <c r="GF2865" s="1"/>
      <c r="GG2865" s="1"/>
      <c r="GH2865" s="1"/>
      <c r="GI2865" s="1"/>
      <c r="GJ2865" s="1"/>
      <c r="GK2865" s="1"/>
      <c r="GL2865" s="1"/>
      <c r="GM2865" s="1"/>
      <c r="GN2865" s="1"/>
      <c r="GO2865" s="1"/>
      <c r="GP2865" s="1"/>
      <c r="GQ2865" s="1"/>
      <c r="GR2865" s="1"/>
      <c r="GS2865" s="1"/>
      <c r="GT2865" s="1"/>
      <c r="GU2865" s="1"/>
      <c r="GV2865" s="1"/>
      <c r="GW2865" s="1"/>
      <c r="GX2865" s="1"/>
      <c r="GY2865" s="1"/>
      <c r="GZ2865" s="1"/>
      <c r="HA2865" s="1"/>
      <c r="HB2865" s="1"/>
      <c r="HC2865" s="1"/>
      <c r="HD2865" s="1"/>
      <c r="HE2865" s="1"/>
      <c r="HF2865" s="1"/>
      <c r="HG2865" s="1"/>
      <c r="HH2865" s="1"/>
      <c r="HI2865" s="1"/>
      <c r="HJ2865" s="1"/>
      <c r="HK2865" s="1"/>
      <c r="HL2865" s="1"/>
      <c r="HM2865" s="1"/>
      <c r="HN2865" s="1"/>
      <c r="HO2865" s="1"/>
      <c r="HP2865" s="1"/>
      <c r="HQ2865" s="1"/>
      <c r="HR2865" s="1"/>
      <c r="HS2865" s="1"/>
      <c r="HT2865" s="1"/>
      <c r="HU2865" s="1"/>
      <c r="HV2865" s="1"/>
      <c r="HW2865" s="1"/>
      <c r="HX2865" s="1"/>
      <c r="HY2865" s="1"/>
      <c r="HZ2865" s="1"/>
      <c r="IA2865" s="1"/>
      <c r="IB2865" s="1"/>
      <c r="IC2865" s="1"/>
      <c r="ID2865" s="1"/>
      <c r="IE2865" s="1"/>
      <c r="IF2865" s="1"/>
      <c r="IG2865" s="1"/>
      <c r="IH2865" s="1"/>
      <c r="II2865" s="1"/>
      <c r="IJ2865" s="1"/>
      <c r="IK2865" s="1"/>
      <c r="IL2865" s="1"/>
      <c r="IM2865" s="1"/>
      <c r="IN2865" s="1"/>
      <c r="IO2865" s="1"/>
      <c r="IP2865" s="1"/>
      <c r="IQ2865" s="1"/>
      <c r="IR2865" s="1"/>
      <c r="IS2865" s="1"/>
      <c r="IT2865" s="1"/>
      <c r="IU2865" s="1"/>
      <c r="IV2865" s="1"/>
      <c r="IW2865" s="1"/>
      <c r="IX2865" s="1"/>
      <c r="IY2865" s="1"/>
      <c r="IZ2865" s="1"/>
      <c r="JA2865" s="1"/>
      <c r="JB2865" s="1"/>
      <c r="JC2865" s="1"/>
      <c r="JD2865" s="1"/>
      <c r="JE2865" s="1"/>
      <c r="JF2865" s="1"/>
      <c r="JG2865" s="1"/>
      <c r="JH2865" s="1"/>
      <c r="JI2865" s="1"/>
      <c r="JJ2865" s="1"/>
      <c r="JK2865" s="1"/>
      <c r="JL2865" s="1"/>
      <c r="JM2865" s="1"/>
      <c r="JN2865" s="1"/>
      <c r="JO2865" s="1"/>
      <c r="JP2865" s="1"/>
      <c r="JQ2865" s="1"/>
      <c r="JR2865" s="1"/>
      <c r="JS2865" s="1"/>
      <c r="JT2865" s="1"/>
      <c r="JU2865" s="1"/>
      <c r="JV2865" s="1"/>
      <c r="JW2865" s="1"/>
      <c r="JX2865" s="1"/>
      <c r="KG2865" s="1"/>
      <c r="KV2865" s="1"/>
      <c r="KW2865" s="34"/>
      <c r="KY2865" s="35"/>
      <c r="LA2865" s="36"/>
      <c r="LC2865" s="37"/>
      <c r="LQ2865" s="1"/>
      <c r="LR2865" s="1"/>
      <c r="LS2865" s="1"/>
      <c r="LT2865" s="1"/>
      <c r="LU2865" s="1"/>
      <c r="LV2865" s="1"/>
      <c r="LW2865" s="1"/>
      <c r="LX2865" s="1"/>
      <c r="LY2865" s="1"/>
      <c r="LZ2865" s="1"/>
      <c r="MA2865" s="1"/>
      <c r="MB2865" s="1"/>
      <c r="MC2865" s="1"/>
      <c r="MD2865" s="1"/>
      <c r="ME2865" s="1"/>
      <c r="MF2865" s="1"/>
      <c r="MG2865" s="1"/>
      <c r="MH2865" s="1"/>
      <c r="MI2865" s="1"/>
      <c r="MJ2865" s="1"/>
      <c r="MK2865" s="1"/>
      <c r="ML2865" s="1"/>
      <c r="MM2865" s="1"/>
      <c r="MN2865" s="1"/>
      <c r="MO2865" s="1"/>
      <c r="MP2865" s="1"/>
      <c r="MQ2865" s="1"/>
      <c r="MR2865" s="1"/>
      <c r="MS2865" s="1"/>
      <c r="MT2865" s="1"/>
      <c r="MU2865" s="1"/>
      <c r="MV2865" s="1"/>
      <c r="MW2865" s="1"/>
      <c r="MX2865" s="1"/>
      <c r="MY2865" s="1"/>
      <c r="MZ2865" s="1"/>
      <c r="NA2865" s="1"/>
      <c r="NB2865" s="1"/>
      <c r="NC2865" s="1"/>
      <c r="ND2865" s="1"/>
      <c r="NE2865" s="1"/>
      <c r="NF2865" s="1"/>
      <c r="NG2865" s="1"/>
      <c r="NH2865" s="1"/>
      <c r="NI2865" s="1"/>
      <c r="NJ2865" s="1"/>
      <c r="NK2865" s="1"/>
      <c r="NL2865" s="1"/>
      <c r="NM2865" s="1"/>
      <c r="NN2865" s="1"/>
      <c r="NO2865" s="1"/>
      <c r="NP2865" s="1"/>
      <c r="NQ2865" s="1"/>
      <c r="NR2865" s="1"/>
      <c r="NS2865" s="1"/>
      <c r="NT2865" s="1"/>
      <c r="NU2865" s="1"/>
      <c r="NV2865" s="1"/>
      <c r="NW2865" s="1"/>
      <c r="NX2865" s="1"/>
      <c r="NY2865" s="1"/>
      <c r="NZ2865" s="1"/>
      <c r="OA2865" s="1"/>
      <c r="OB2865" s="1"/>
      <c r="OC2865" s="1"/>
      <c r="OD2865" s="1"/>
      <c r="OE2865" s="1"/>
      <c r="OF2865" s="1"/>
      <c r="OG2865" s="1"/>
      <c r="OH2865" s="1"/>
      <c r="OI2865" s="1"/>
      <c r="OJ2865" s="1"/>
      <c r="OK2865" s="1"/>
      <c r="OL2865" s="1"/>
      <c r="OM2865" s="1"/>
      <c r="ON2865" s="1"/>
      <c r="OO2865" s="1"/>
      <c r="OP2865" s="1"/>
      <c r="OQ2865" s="1"/>
      <c r="OR2865" s="1"/>
      <c r="OS2865" s="1"/>
      <c r="OT2865" s="1"/>
      <c r="OU2865" s="1"/>
      <c r="OV2865" s="1"/>
      <c r="OW2865" s="1"/>
      <c r="OX2865" s="1"/>
      <c r="OY2865" s="1"/>
      <c r="OZ2865" s="1"/>
      <c r="PA2865" s="1"/>
      <c r="PB2865" s="1"/>
      <c r="PC2865" s="1"/>
      <c r="PD2865" s="1"/>
      <c r="PE2865" s="1"/>
      <c r="PF2865" s="1"/>
      <c r="PG2865" s="1"/>
      <c r="PH2865" s="1"/>
      <c r="PI2865" s="1"/>
      <c r="PJ2865" s="1"/>
      <c r="PK2865" s="1"/>
      <c r="PL2865" s="2"/>
      <c r="PM2865" s="1"/>
      <c r="PN2865" s="7"/>
      <c r="PO2865" s="1"/>
      <c r="PP2865" s="1"/>
      <c r="PQ2865" s="1"/>
      <c r="PR2865" s="1"/>
      <c r="PS2865" s="1"/>
      <c r="PT2865" s="1"/>
      <c r="PU2865" s="1"/>
      <c r="PV2865" s="1"/>
      <c r="PW2865" s="1"/>
      <c r="PX2865" s="1"/>
      <c r="PY2865" s="1"/>
      <c r="PZ2865" s="1"/>
      <c r="QA2865" s="1"/>
      <c r="QB2865" s="1"/>
      <c r="QC2865" s="1"/>
      <c r="QD2865" s="1"/>
      <c r="QE2865" s="1"/>
      <c r="QF2865" s="2"/>
      <c r="QG2865" s="1"/>
      <c r="QH2865" s="7"/>
      <c r="QI2865" s="1"/>
      <c r="QJ2865" s="1"/>
      <c r="QK2865" s="1"/>
      <c r="QL2865" s="1"/>
      <c r="QM2865" s="1"/>
      <c r="QN2865" s="1"/>
      <c r="QO2865" s="1"/>
      <c r="QP2865" s="1"/>
      <c r="QQ2865" s="1"/>
      <c r="QR2865" s="1"/>
      <c r="QS2865" s="1"/>
      <c r="QT2865" s="1"/>
      <c r="QU2865" s="1"/>
      <c r="QV2865" s="1"/>
      <c r="QW2865" s="1"/>
      <c r="QX2865" s="1"/>
      <c r="QY2865" s="1"/>
      <c r="QZ2865" s="1"/>
      <c r="RA2865" s="1"/>
      <c r="RB2865" s="1"/>
      <c r="RC2865" s="1"/>
      <c r="RD2865" s="1"/>
      <c r="RE2865" s="1"/>
      <c r="RF2865" s="1"/>
      <c r="RG2865" s="1"/>
      <c r="RH2865" s="1"/>
      <c r="RI2865" s="1"/>
      <c r="RJ2865" s="1"/>
      <c r="RK2865" s="1"/>
      <c r="RL2865" s="1"/>
      <c r="RM2865" s="1"/>
      <c r="RN2865" s="1"/>
      <c r="RO2865" s="1"/>
      <c r="RP2865" s="1"/>
      <c r="RQ2865" s="1"/>
      <c r="RR2865" s="1"/>
      <c r="RS2865" s="1"/>
      <c r="RT2865" s="1"/>
      <c r="RU2865" s="1"/>
      <c r="RV2865" s="1"/>
      <c r="RW2865" s="1"/>
      <c r="RX2865" s="1"/>
      <c r="RY2865" s="1"/>
      <c r="RZ2865" s="1"/>
      <c r="SA2865" s="1"/>
      <c r="SB2865" s="1"/>
      <c r="SC2865" s="1"/>
      <c r="SD2865" s="1"/>
      <c r="SE2865" s="1"/>
      <c r="SF2865" s="1"/>
      <c r="SG2865" s="1"/>
      <c r="SH2865" s="1"/>
      <c r="SI2865" s="1"/>
      <c r="SJ2865" s="1"/>
      <c r="SK2865" s="1"/>
      <c r="SL2865" s="1"/>
      <c r="SM2865" s="1"/>
      <c r="SN2865" s="1"/>
      <c r="SO2865" s="1"/>
      <c r="SP2865" s="1"/>
      <c r="SQ2865" s="1"/>
      <c r="SR2865" s="1"/>
      <c r="SS2865" s="1"/>
      <c r="ST2865" s="1"/>
      <c r="SU2865" s="1"/>
      <c r="SV2865" s="1"/>
      <c r="SW2865" s="1"/>
      <c r="SX2865" s="1"/>
      <c r="SY2865" s="1"/>
      <c r="SZ2865" s="1"/>
      <c r="TA2865" s="1"/>
      <c r="TB2865" s="1"/>
      <c r="TC2865" s="1"/>
      <c r="TD2865" s="1"/>
      <c r="TE2865" s="1"/>
      <c r="TF2865" s="1"/>
      <c r="TG2865" s="1"/>
      <c r="TH2865" s="1"/>
      <c r="TI2865" s="1"/>
      <c r="TJ2865" s="1"/>
      <c r="TK2865" s="1"/>
      <c r="TL2865" s="1"/>
      <c r="TM2865" s="1"/>
      <c r="TN2865" s="1"/>
      <c r="TO2865" s="1"/>
      <c r="TP2865" s="1"/>
      <c r="TQ2865" s="1"/>
      <c r="TR2865" s="1"/>
      <c r="TS2865" s="1"/>
      <c r="TT2865" s="1"/>
      <c r="TU2865" s="1"/>
      <c r="TV2865" s="1"/>
      <c r="VT2865" s="1"/>
    </row>
    <row r="2866" spans="14:592" ht="15" customHeight="1" thickBot="1" x14ac:dyDescent="0.35">
      <c r="N2866" s="1"/>
      <c r="O2866" s="34"/>
      <c r="Q2866" s="35"/>
      <c r="S2866" s="36"/>
      <c r="U2866" s="37"/>
      <c r="W2866" s="52"/>
      <c r="Y2866" s="53"/>
      <c r="AI2866" s="1"/>
      <c r="AJ2866" s="129" t="s">
        <v>81</v>
      </c>
      <c r="AK2866" s="129"/>
      <c r="AL2866" s="129"/>
      <c r="AM2866" s="129"/>
      <c r="AN2866" s="129"/>
      <c r="AO2866" s="129"/>
      <c r="AP2866" s="129"/>
      <c r="AQ2866" s="129"/>
      <c r="AR2866" s="129"/>
      <c r="AS2866" s="129"/>
      <c r="AT2866" s="129"/>
      <c r="AU2866" s="129"/>
      <c r="AV2866" s="129"/>
      <c r="AW2866" s="129"/>
      <c r="AX2866" s="129"/>
      <c r="AY2866" s="1"/>
      <c r="AZ2866" s="44"/>
      <c r="BA2866" s="44"/>
      <c r="DU2866" s="1"/>
      <c r="EB2866" t="s">
        <v>82</v>
      </c>
      <c r="ED2866" s="2" t="s">
        <v>83</v>
      </c>
      <c r="EF2866" s="7" t="s">
        <v>84</v>
      </c>
      <c r="EH2866" t="s">
        <v>85</v>
      </c>
      <c r="EO2866" s="1"/>
      <c r="EV2866" t="s">
        <v>82</v>
      </c>
      <c r="EX2866" s="2" t="s">
        <v>86</v>
      </c>
      <c r="EY2866" s="1"/>
      <c r="EZ2866" s="7" t="s">
        <v>87</v>
      </c>
      <c r="FB2866" t="s">
        <v>85</v>
      </c>
      <c r="FI2866" s="1"/>
      <c r="FP2866" t="s">
        <v>82</v>
      </c>
      <c r="FR2866" s="2" t="s">
        <v>213</v>
      </c>
      <c r="FT2866" s="7" t="s">
        <v>214</v>
      </c>
      <c r="FV2866" t="s">
        <v>85</v>
      </c>
      <c r="GC2866" s="1"/>
      <c r="GD2866" s="11" t="s">
        <v>88</v>
      </c>
      <c r="GE2866" s="11"/>
      <c r="GF2866" s="11"/>
      <c r="GG2866" s="11"/>
      <c r="GH2866" s="11"/>
      <c r="GI2866" s="11"/>
      <c r="GJ2866" s="11"/>
      <c r="GK2866" s="11"/>
      <c r="GL2866" s="1"/>
      <c r="JX2866" s="1"/>
      <c r="KG2866" s="1"/>
      <c r="KV2866" s="1"/>
      <c r="KW2866" s="34"/>
      <c r="KY2866" s="35"/>
      <c r="LA2866" s="36"/>
      <c r="LC2866" s="37"/>
      <c r="LQ2866" s="1"/>
      <c r="LR2866" s="129" t="s">
        <v>196</v>
      </c>
      <c r="LS2866" s="129"/>
      <c r="LT2866" s="129"/>
      <c r="LU2866" s="129"/>
      <c r="LV2866" s="129"/>
      <c r="LW2866" s="129"/>
      <c r="LX2866" s="129"/>
      <c r="LY2866" s="129"/>
      <c r="LZ2866" s="129"/>
      <c r="MA2866" s="129"/>
      <c r="MB2866" s="129"/>
      <c r="MC2866" s="129"/>
      <c r="MD2866" s="129"/>
      <c r="ME2866" s="129"/>
      <c r="MF2866" s="129"/>
      <c r="MG2866" s="1"/>
      <c r="PC2866" s="1"/>
      <c r="PJ2866" t="s">
        <v>82</v>
      </c>
      <c r="PL2866" s="2" t="s">
        <v>83</v>
      </c>
      <c r="PN2866" s="7" t="s">
        <v>84</v>
      </c>
      <c r="PP2866" t="s">
        <v>85</v>
      </c>
      <c r="PW2866" s="1"/>
      <c r="QD2866" t="s">
        <v>82</v>
      </c>
      <c r="QF2866" s="2" t="s">
        <v>86</v>
      </c>
      <c r="QG2866" s="1"/>
      <c r="QH2866" s="7" t="s">
        <v>87</v>
      </c>
      <c r="QJ2866" t="s">
        <v>85</v>
      </c>
      <c r="QQ2866" s="1"/>
      <c r="QR2866" s="11" t="s">
        <v>88</v>
      </c>
      <c r="QS2866" s="11"/>
      <c r="QT2866" s="11"/>
      <c r="QU2866" s="11"/>
      <c r="QV2866" s="11"/>
      <c r="QW2866" s="11"/>
      <c r="QX2866" s="11"/>
      <c r="QY2866" s="11"/>
      <c r="QZ2866" s="1"/>
      <c r="TV2866" s="1"/>
      <c r="VT2866" s="1"/>
    </row>
    <row r="2867" spans="14:592" ht="14.4" customHeight="1" x14ac:dyDescent="0.3">
      <c r="N2867" s="1"/>
      <c r="O2867" s="34"/>
      <c r="Q2867" s="35"/>
      <c r="S2867" s="36"/>
      <c r="U2867" s="37"/>
      <c r="W2867" s="52"/>
      <c r="Y2867" s="53"/>
      <c r="AI2867" s="1"/>
      <c r="AJ2867" s="129"/>
      <c r="AK2867" s="129"/>
      <c r="AL2867" s="129"/>
      <c r="AM2867" s="129"/>
      <c r="AN2867" s="129"/>
      <c r="AO2867" s="129"/>
      <c r="AP2867" s="129"/>
      <c r="AQ2867" s="129"/>
      <c r="AR2867" s="129"/>
      <c r="AS2867" s="129"/>
      <c r="AT2867" s="129"/>
      <c r="AU2867" s="129"/>
      <c r="AV2867" s="129"/>
      <c r="AW2867" s="129"/>
      <c r="AX2867" s="129"/>
      <c r="AY2867" s="1"/>
      <c r="AZ2867" s="44"/>
      <c r="BA2867" s="44"/>
      <c r="DU2867" s="1"/>
      <c r="EB2867" s="12">
        <v>0.75989519406431172</v>
      </c>
      <c r="ED2867" s="4">
        <f t="array" ref="ED2867:ED2869">MMULT(DV2871:EC2873,ED2876:ED2883)+EB2867:EB2869</f>
        <v>3.7394721494329852</v>
      </c>
      <c r="EF2867" s="8">
        <f t="array" ref="EF2867:EF2869">EF2862:EF2864</f>
        <v>0</v>
      </c>
      <c r="EH2867" s="12">
        <f t="array" ref="EH2867:EH2869">EF2867:EF2869</f>
        <v>0</v>
      </c>
      <c r="EO2867" s="1"/>
      <c r="EV2867" s="12">
        <f t="array" ref="EV2867:EV2869">EB2867:EB2869</f>
        <v>0.75989519406431172</v>
      </c>
      <c r="EX2867" s="4">
        <f t="array" ref="EX2867:EX2869">MMULT(EP2871:EW2873,EX2876:EX2883)+EV2867:EV2869</f>
        <v>3.7154511227185303</v>
      </c>
      <c r="EZ2867" s="8">
        <f t="array" ref="EZ2867:EZ2869">EZ2862:EZ2864</f>
        <v>0</v>
      </c>
      <c r="FB2867" s="12">
        <f t="array" ref="FB2867:FB2869">EZ2867:EZ2869</f>
        <v>0</v>
      </c>
      <c r="FI2867" s="1"/>
      <c r="FP2867" s="12">
        <f t="array" ref="FP2867:FP2869">EV2867:EV2869</f>
        <v>0.75989519406431172</v>
      </c>
      <c r="FR2867" s="4">
        <f t="array" ref="FR2867:FR2869">MMULT(FJ2871:FQ2873,FR2876:FR2883)+FP2867:FP2869</f>
        <v>3.7353930066707788</v>
      </c>
      <c r="FT2867" s="8">
        <f t="array" ref="FT2867:FT2869">FT2862:FT2864</f>
        <v>0</v>
      </c>
      <c r="FV2867" s="12">
        <f t="array" ref="FV2867:FV2869">FT2867:FT2869</f>
        <v>0</v>
      </c>
      <c r="GC2867" s="1"/>
      <c r="GD2867" s="15">
        <f t="array" ref="GD2867:GD2869">EH2867:EH2869+FB2867:FB2869+FV2867:FV2869</f>
        <v>0</v>
      </c>
      <c r="GE2867" s="11"/>
      <c r="GF2867" s="11"/>
      <c r="GG2867" s="11"/>
      <c r="GH2867" s="11"/>
      <c r="GI2867" s="11"/>
      <c r="GJ2867" s="11"/>
      <c r="GK2867" s="11"/>
      <c r="GL2867" s="1"/>
      <c r="JX2867" s="1"/>
      <c r="KG2867" s="1"/>
      <c r="KV2867" s="1"/>
      <c r="KW2867" s="34"/>
      <c r="KY2867" s="35"/>
      <c r="LA2867" s="36"/>
      <c r="LC2867" s="37"/>
      <c r="LQ2867" s="1"/>
      <c r="LR2867" s="129"/>
      <c r="LS2867" s="129"/>
      <c r="LT2867" s="129"/>
      <c r="LU2867" s="129"/>
      <c r="LV2867" s="129"/>
      <c r="LW2867" s="129"/>
      <c r="LX2867" s="129"/>
      <c r="LY2867" s="129"/>
      <c r="LZ2867" s="129"/>
      <c r="MA2867" s="129"/>
      <c r="MB2867" s="129"/>
      <c r="MC2867" s="129"/>
      <c r="MD2867" s="129"/>
      <c r="ME2867" s="129"/>
      <c r="MF2867" s="129"/>
      <c r="MG2867" s="1"/>
      <c r="PC2867" s="1"/>
      <c r="PJ2867" s="12">
        <v>0.32152914410001854</v>
      </c>
      <c r="PL2867" s="4">
        <f t="array" ref="PL2867:PL2869">MMULT(PD2871:PK2873,PL2876:PL2883)+PJ2867:PJ2869</f>
        <v>-0.11438789904343027</v>
      </c>
      <c r="PN2867" s="8">
        <f t="array" ref="PN2867:PN2869">PN2862:PN2864</f>
        <v>0</v>
      </c>
      <c r="PP2867" s="12">
        <f t="array" ref="PP2867:PP2869">PN2867:PN2869</f>
        <v>0</v>
      </c>
      <c r="PW2867" s="1"/>
      <c r="QD2867" s="12">
        <f t="array" ref="QD2867:QD2869">PJ2867:PJ2869</f>
        <v>0.32152914410001854</v>
      </c>
      <c r="QF2867" s="4">
        <f t="array" ref="QF2867:QF2869">MMULT(PX2871:QE2873,QF2876:QF2883)+QD2867:QD2869</f>
        <v>-0.7141347624090062</v>
      </c>
      <c r="QH2867" s="8">
        <f t="array" ref="QH2867:QH2869">QH2862:QH2864</f>
        <v>0</v>
      </c>
      <c r="QJ2867" s="12">
        <f t="array" ref="QJ2867:QJ2869">QH2867:QH2869</f>
        <v>0</v>
      </c>
      <c r="QQ2867" s="1"/>
      <c r="QR2867" s="15">
        <f t="array" ref="QR2867:QR2869">PP2867:PP2869+QJ2867:QJ2869</f>
        <v>0</v>
      </c>
      <c r="QS2867" s="11"/>
      <c r="QT2867" s="11"/>
      <c r="QU2867" s="11"/>
      <c r="QV2867" s="11"/>
      <c r="QW2867" s="11"/>
      <c r="QX2867" s="11"/>
      <c r="QY2867" s="11"/>
      <c r="QZ2867" s="1"/>
      <c r="TV2867" s="1"/>
      <c r="VT2867" s="1"/>
    </row>
    <row r="2868" spans="14:592" ht="14.4" customHeight="1" x14ac:dyDescent="0.3">
      <c r="N2868" s="1"/>
      <c r="O2868" s="34"/>
      <c r="Q2868" s="35"/>
      <c r="S2868" s="36"/>
      <c r="U2868" s="37"/>
      <c r="W2868" s="52"/>
      <c r="Y2868" s="53"/>
      <c r="AI2868" s="1"/>
      <c r="AJ2868" s="129"/>
      <c r="AK2868" s="129"/>
      <c r="AL2868" s="129"/>
      <c r="AM2868" s="129"/>
      <c r="AN2868" s="129"/>
      <c r="AO2868" s="129"/>
      <c r="AP2868" s="129"/>
      <c r="AQ2868" s="129"/>
      <c r="AR2868" s="129"/>
      <c r="AS2868" s="129"/>
      <c r="AT2868" s="129"/>
      <c r="AU2868" s="129"/>
      <c r="AV2868" s="129"/>
      <c r="AW2868" s="129"/>
      <c r="AX2868" s="129"/>
      <c r="AY2868" s="1"/>
      <c r="AZ2868" s="44"/>
      <c r="BA2868" s="44"/>
      <c r="DU2868" s="1"/>
      <c r="EB2868" s="13">
        <v>1.0082592894810871</v>
      </c>
      <c r="ED2868" s="5">
        <v>-1.1622531265508862</v>
      </c>
      <c r="EF2868" s="9">
        <v>-1.1462834204965032E-4</v>
      </c>
      <c r="EH2868" s="13">
        <v>-1.1462834204965032E-4</v>
      </c>
      <c r="EO2868" s="1"/>
      <c r="EV2868" s="13">
        <v>1.0082592894810871</v>
      </c>
      <c r="EX2868" s="5">
        <v>-1.1373217140061838</v>
      </c>
      <c r="EZ2868" s="9">
        <v>-4.3250337234011144E-5</v>
      </c>
      <c r="FB2868" s="13">
        <v>-4.3250337234011144E-5</v>
      </c>
      <c r="FI2868" s="1"/>
      <c r="FP2868" s="13">
        <v>1.0082592894810871</v>
      </c>
      <c r="FR2868" s="5">
        <v>-1.1444827768125048</v>
      </c>
      <c r="FT2868" s="9">
        <v>-5.9464006058266388E-5</v>
      </c>
      <c r="FV2868" s="13">
        <v>-5.9464006058266388E-5</v>
      </c>
      <c r="GC2868" s="1"/>
      <c r="GD2868" s="16">
        <v>-2.1734268534192786E-4</v>
      </c>
      <c r="GE2868" s="11"/>
      <c r="GF2868" s="11"/>
      <c r="GG2868" s="11"/>
      <c r="GH2868" s="11"/>
      <c r="GI2868" s="11"/>
      <c r="GJ2868" s="11"/>
      <c r="GK2868" s="11"/>
      <c r="GL2868" s="1"/>
      <c r="JX2868" s="1"/>
      <c r="KG2868" s="1"/>
      <c r="KV2868" s="1"/>
      <c r="KW2868" s="34"/>
      <c r="KY2868" s="35"/>
      <c r="LA2868" s="36"/>
      <c r="LC2868" s="37"/>
      <c r="LQ2868" s="1"/>
      <c r="LR2868" s="129"/>
      <c r="LS2868" s="129"/>
      <c r="LT2868" s="129"/>
      <c r="LU2868" s="129"/>
      <c r="LV2868" s="129"/>
      <c r="LW2868" s="129"/>
      <c r="LX2868" s="129"/>
      <c r="LY2868" s="129"/>
      <c r="LZ2868" s="129"/>
      <c r="MA2868" s="129"/>
      <c r="MB2868" s="129"/>
      <c r="MC2868" s="129"/>
      <c r="MD2868" s="129"/>
      <c r="ME2868" s="129"/>
      <c r="MF2868" s="129"/>
      <c r="MG2868" s="1"/>
      <c r="PC2868" s="1"/>
      <c r="PJ2868" s="13">
        <v>-0.51224073910588974</v>
      </c>
      <c r="PL2868" s="5">
        <v>-1.6900007141614095</v>
      </c>
      <c r="PN2868" s="9">
        <v>0</v>
      </c>
      <c r="PP2868" s="13">
        <v>0</v>
      </c>
      <c r="PW2868" s="1"/>
      <c r="QD2868" s="13">
        <v>-0.51224073910588974</v>
      </c>
      <c r="QF2868" s="5">
        <v>-1.7023290176597095</v>
      </c>
      <c r="QH2868" s="9">
        <v>0</v>
      </c>
      <c r="QJ2868" s="13">
        <v>0</v>
      </c>
      <c r="QQ2868" s="1"/>
      <c r="QR2868" s="16">
        <v>0</v>
      </c>
      <c r="QS2868" s="11"/>
      <c r="QT2868" s="11"/>
      <c r="QU2868" s="11"/>
      <c r="QV2868" s="11"/>
      <c r="QW2868" s="11"/>
      <c r="QX2868" s="11"/>
      <c r="QY2868" s="11"/>
      <c r="QZ2868" s="1"/>
      <c r="TV2868" s="1"/>
      <c r="VT2868" s="1"/>
    </row>
    <row r="2869" spans="14:592" ht="15" customHeight="1" thickBot="1" x14ac:dyDescent="0.35">
      <c r="N2869" s="1"/>
      <c r="O2869" s="34"/>
      <c r="Q2869" s="35"/>
      <c r="S2869" s="36"/>
      <c r="U2869" s="37"/>
      <c r="W2869" s="52"/>
      <c r="Y2869" s="53"/>
      <c r="AI2869" s="1"/>
      <c r="AJ2869" s="129"/>
      <c r="AK2869" s="129"/>
      <c r="AL2869" s="129"/>
      <c r="AM2869" s="129"/>
      <c r="AN2869" s="129"/>
      <c r="AO2869" s="129"/>
      <c r="AP2869" s="129"/>
      <c r="AQ2869" s="129"/>
      <c r="AR2869" s="129"/>
      <c r="AS2869" s="129"/>
      <c r="AT2869" s="129"/>
      <c r="AU2869" s="129"/>
      <c r="AV2869" s="129"/>
      <c r="AW2869" s="129"/>
      <c r="AX2869" s="129"/>
      <c r="AY2869" s="1"/>
      <c r="AZ2869" s="44"/>
      <c r="BA2869" s="44"/>
      <c r="DU2869" s="1"/>
      <c r="EB2869" s="14">
        <v>-0.16257985325865118</v>
      </c>
      <c r="ED2869" s="6">
        <v>-2.1038040765827732</v>
      </c>
      <c r="EF2869" s="10">
        <v>2.8297419878814962E-5</v>
      </c>
      <c r="EH2869" s="14">
        <v>2.8297419878814962E-5</v>
      </c>
      <c r="EO2869" s="1"/>
      <c r="EV2869" s="14">
        <v>-0.16257985325865118</v>
      </c>
      <c r="EX2869" s="6">
        <v>-2.0240925808515358</v>
      </c>
      <c r="EZ2869" s="10">
        <v>1.5871036984895582E-5</v>
      </c>
      <c r="FB2869" s="14">
        <v>1.5871036984895582E-5</v>
      </c>
      <c r="FI2869" s="1"/>
      <c r="FP2869" s="14">
        <v>-0.16257985325865118</v>
      </c>
      <c r="FR2869" s="6">
        <v>-2.04299794439516</v>
      </c>
      <c r="FT2869" s="10">
        <v>1.8972234753927066E-5</v>
      </c>
      <c r="FV2869" s="14">
        <v>1.8972234753927066E-5</v>
      </c>
      <c r="GC2869" s="1"/>
      <c r="GD2869" s="17">
        <v>6.3140691617637613E-5</v>
      </c>
      <c r="GE2869" s="11"/>
      <c r="GF2869" s="11"/>
      <c r="GG2869" s="11"/>
      <c r="GH2869" s="11"/>
      <c r="GI2869" s="11"/>
      <c r="GJ2869" s="11"/>
      <c r="GK2869" s="11"/>
      <c r="GL2869" s="1"/>
      <c r="JX2869" s="1"/>
      <c r="KG2869" s="1"/>
      <c r="KV2869" s="1"/>
      <c r="KW2869" s="34"/>
      <c r="KY2869" s="35"/>
      <c r="LA2869" s="36"/>
      <c r="LC2869" s="37"/>
      <c r="LQ2869" s="1"/>
      <c r="LR2869" s="129"/>
      <c r="LS2869" s="129"/>
      <c r="LT2869" s="129"/>
      <c r="LU2869" s="129"/>
      <c r="LV2869" s="129"/>
      <c r="LW2869" s="129"/>
      <c r="LX2869" s="129"/>
      <c r="LY2869" s="129"/>
      <c r="LZ2869" s="129"/>
      <c r="MA2869" s="129"/>
      <c r="MB2869" s="129"/>
      <c r="MC2869" s="129"/>
      <c r="MD2869" s="129"/>
      <c r="ME2869" s="129"/>
      <c r="MF2869" s="129"/>
      <c r="MG2869" s="1"/>
      <c r="PC2869" s="1"/>
      <c r="PJ2869" s="14">
        <v>0.69454271735025686</v>
      </c>
      <c r="PL2869" s="6">
        <v>0.78067526594051007</v>
      </c>
      <c r="PN2869" s="10">
        <v>-1.0229262995050376E-4</v>
      </c>
      <c r="PP2869" s="14">
        <v>-1.0229262995050376E-4</v>
      </c>
      <c r="PW2869" s="1"/>
      <c r="QD2869" s="14">
        <v>0.69454271735025686</v>
      </c>
      <c r="QF2869" s="6">
        <v>0.6621641505004876</v>
      </c>
      <c r="QH2869" s="10">
        <v>-1.8066215854139406E-6</v>
      </c>
      <c r="QJ2869" s="14">
        <v>-1.8066215854139406E-6</v>
      </c>
      <c r="QQ2869" s="1"/>
      <c r="QR2869" s="17">
        <v>-1.040992515359177E-4</v>
      </c>
      <c r="QS2869" s="11"/>
      <c r="QT2869" s="11"/>
      <c r="QU2869" s="11"/>
      <c r="QV2869" s="11"/>
      <c r="QW2869" s="11"/>
      <c r="QX2869" s="11"/>
      <c r="QY2869" s="11"/>
      <c r="QZ2869" s="1"/>
      <c r="TV2869" s="1"/>
      <c r="VT2869" s="1"/>
    </row>
    <row r="2870" spans="14:592" ht="15" customHeight="1" thickBot="1" x14ac:dyDescent="0.35">
      <c r="N2870" s="1"/>
      <c r="O2870" s="34"/>
      <c r="Q2870" s="35"/>
      <c r="S2870" s="36"/>
      <c r="U2870" s="37"/>
      <c r="W2870" s="52"/>
      <c r="Y2870" s="53"/>
      <c r="AI2870" s="1"/>
      <c r="AJ2870" s="129"/>
      <c r="AK2870" s="129"/>
      <c r="AL2870" s="129"/>
      <c r="AM2870" s="129"/>
      <c r="AN2870" s="129"/>
      <c r="AO2870" s="129"/>
      <c r="AP2870" s="129"/>
      <c r="AQ2870" s="129"/>
      <c r="AR2870" s="129"/>
      <c r="AS2870" s="129"/>
      <c r="AT2870" s="129"/>
      <c r="AU2870" s="129"/>
      <c r="AV2870" s="129"/>
      <c r="AW2870" s="129"/>
      <c r="AX2870" s="129"/>
      <c r="AY2870" s="1"/>
      <c r="AZ2870" s="44"/>
      <c r="BA2870" s="44"/>
      <c r="DU2870" s="1"/>
      <c r="DV2870" t="s">
        <v>11</v>
      </c>
      <c r="ED2870" s="2"/>
      <c r="EF2870" s="7"/>
      <c r="EG2870" t="s">
        <v>75</v>
      </c>
      <c r="EO2870" s="1"/>
      <c r="EP2870" t="s">
        <v>11</v>
      </c>
      <c r="EX2870" s="2"/>
      <c r="EY2870" s="1"/>
      <c r="EZ2870" s="7"/>
      <c r="FA2870" t="s">
        <v>75</v>
      </c>
      <c r="FI2870" s="1"/>
      <c r="FJ2870" t="s">
        <v>11</v>
      </c>
      <c r="FR2870" s="2"/>
      <c r="FT2870" s="7"/>
      <c r="FU2870" t="s">
        <v>75</v>
      </c>
      <c r="GC2870" s="1"/>
      <c r="GD2870" s="11" t="s">
        <v>13</v>
      </c>
      <c r="GE2870" s="11"/>
      <c r="GF2870" s="11"/>
      <c r="GG2870" s="11"/>
      <c r="GH2870" s="11"/>
      <c r="GI2870" s="11"/>
      <c r="GJ2870" s="11"/>
      <c r="GK2870" s="11"/>
      <c r="GL2870" s="1"/>
      <c r="JX2870" s="1"/>
      <c r="KG2870" s="1"/>
      <c r="KV2870" s="1"/>
      <c r="KW2870" s="34"/>
      <c r="KY2870" s="35"/>
      <c r="LA2870" s="36"/>
      <c r="LC2870" s="37"/>
      <c r="LQ2870" s="1"/>
      <c r="LR2870" s="129"/>
      <c r="LS2870" s="129"/>
      <c r="LT2870" s="129"/>
      <c r="LU2870" s="129"/>
      <c r="LV2870" s="129"/>
      <c r="LW2870" s="129"/>
      <c r="LX2870" s="129"/>
      <c r="LY2870" s="129"/>
      <c r="LZ2870" s="129"/>
      <c r="MA2870" s="129"/>
      <c r="MB2870" s="129"/>
      <c r="MC2870" s="129"/>
      <c r="MD2870" s="129"/>
      <c r="ME2870" s="129"/>
      <c r="MF2870" s="129"/>
      <c r="MG2870" s="1"/>
      <c r="PC2870" s="1"/>
      <c r="PD2870" t="s">
        <v>11</v>
      </c>
      <c r="PL2870" s="2"/>
      <c r="PN2870" s="7"/>
      <c r="PO2870" t="s">
        <v>75</v>
      </c>
      <c r="PW2870" s="1"/>
      <c r="PX2870" t="s">
        <v>11</v>
      </c>
      <c r="QF2870" s="2"/>
      <c r="QH2870" s="7"/>
      <c r="QI2870" t="s">
        <v>75</v>
      </c>
      <c r="QQ2870" s="1"/>
      <c r="QR2870" s="11" t="s">
        <v>13</v>
      </c>
      <c r="QS2870" s="11"/>
      <c r="QT2870" s="11"/>
      <c r="QU2870" s="11"/>
      <c r="QV2870" s="11"/>
      <c r="QW2870" s="11"/>
      <c r="QX2870" s="11"/>
      <c r="QY2870" s="11"/>
      <c r="QZ2870" s="1"/>
      <c r="TV2870" s="1"/>
      <c r="VT2870" s="1"/>
    </row>
    <row r="2871" spans="14:592" ht="14.4" customHeight="1" x14ac:dyDescent="0.3">
      <c r="N2871" s="1"/>
      <c r="O2871" s="34"/>
      <c r="Q2871" s="35"/>
      <c r="S2871" s="36"/>
      <c r="U2871" s="37"/>
      <c r="W2871" s="52"/>
      <c r="Y2871" s="53"/>
      <c r="AI2871" s="1"/>
      <c r="AJ2871" s="129"/>
      <c r="AK2871" s="129"/>
      <c r="AL2871" s="129"/>
      <c r="AM2871" s="129"/>
      <c r="AN2871" s="129"/>
      <c r="AO2871" s="129"/>
      <c r="AP2871" s="129"/>
      <c r="AQ2871" s="129"/>
      <c r="AR2871" s="129"/>
      <c r="AS2871" s="129"/>
      <c r="AT2871" s="129"/>
      <c r="AU2871" s="129"/>
      <c r="AV2871" s="129"/>
      <c r="AW2871" s="129"/>
      <c r="AX2871" s="129"/>
      <c r="AY2871" s="1"/>
      <c r="AZ2871" s="44"/>
      <c r="BA2871" s="44"/>
      <c r="DU2871" s="1"/>
      <c r="DV2871" s="18">
        <v>-0.37482806762990195</v>
      </c>
      <c r="DW2871" s="19">
        <v>9.2468373272437468E-2</v>
      </c>
      <c r="DX2871" s="19">
        <v>0.35482013092505554</v>
      </c>
      <c r="DY2871" s="19">
        <v>-1.3064157350062362</v>
      </c>
      <c r="DZ2871" s="19">
        <v>1.5311794258839238E-2</v>
      </c>
      <c r="EA2871" s="19">
        <v>0.37653796263517197</v>
      </c>
      <c r="EB2871" s="19">
        <v>0.71769977648989758</v>
      </c>
      <c r="EC2871" s="20">
        <v>0.36550333824128101</v>
      </c>
      <c r="ED2871" s="2"/>
      <c r="EF2871" s="7"/>
      <c r="EG2871" s="18">
        <f t="array" ref="EG2871:EN2873">MMULT(EF2867:EF2869,TRANSPOSE(ED2876:ED2883))</f>
        <v>0</v>
      </c>
      <c r="EH2871" s="19">
        <v>0</v>
      </c>
      <c r="EI2871" s="19">
        <v>0</v>
      </c>
      <c r="EJ2871" s="19">
        <v>0</v>
      </c>
      <c r="EK2871" s="19">
        <v>0</v>
      </c>
      <c r="EL2871" s="19">
        <v>0</v>
      </c>
      <c r="EM2871" s="19">
        <v>0</v>
      </c>
      <c r="EN2871" s="20">
        <v>0</v>
      </c>
      <c r="EO2871" s="1"/>
      <c r="EP2871" s="18">
        <f t="array" ref="EP2871:EW2873">DV2871:EC2873</f>
        <v>-0.37482806762990195</v>
      </c>
      <c r="EQ2871" s="19">
        <v>9.2468373272437468E-2</v>
      </c>
      <c r="ER2871" s="19">
        <v>0.35482013092505554</v>
      </c>
      <c r="ES2871" s="19">
        <v>-1.3064157350062362</v>
      </c>
      <c r="ET2871" s="19">
        <v>1.5311794258839238E-2</v>
      </c>
      <c r="EU2871" s="19">
        <v>0.37653796263517197</v>
      </c>
      <c r="EV2871" s="19">
        <v>0.71769977648989758</v>
      </c>
      <c r="EW2871" s="20">
        <v>0.36550333824128101</v>
      </c>
      <c r="EX2871" s="2"/>
      <c r="EZ2871" s="7"/>
      <c r="FA2871" s="18">
        <f t="array" ref="FA2871:FH2873">MMULT(EZ2867:EZ2869,TRANSPOSE(EX2876:EX2883))</f>
        <v>0</v>
      </c>
      <c r="FB2871" s="19">
        <v>0</v>
      </c>
      <c r="FC2871" s="19">
        <v>0</v>
      </c>
      <c r="FD2871" s="19">
        <v>0</v>
      </c>
      <c r="FE2871" s="19">
        <v>0</v>
      </c>
      <c r="FF2871" s="19">
        <v>0</v>
      </c>
      <c r="FG2871" s="19">
        <v>0</v>
      </c>
      <c r="FH2871" s="20">
        <v>0</v>
      </c>
      <c r="FI2871" s="1"/>
      <c r="FJ2871" s="18">
        <f t="array" ref="FJ2871:FQ2873">EP2871:EW2873</f>
        <v>-0.37482806762990195</v>
      </c>
      <c r="FK2871" s="19">
        <v>9.2468373272437468E-2</v>
      </c>
      <c r="FL2871" s="19">
        <v>0.35482013092505554</v>
      </c>
      <c r="FM2871" s="19">
        <v>-1.3064157350062362</v>
      </c>
      <c r="FN2871" s="19">
        <v>1.5311794258839238E-2</v>
      </c>
      <c r="FO2871" s="19">
        <v>0.37653796263517197</v>
      </c>
      <c r="FP2871" s="19">
        <v>0.71769977648989758</v>
      </c>
      <c r="FQ2871" s="20">
        <v>0.36550333824128101</v>
      </c>
      <c r="FR2871" s="2"/>
      <c r="FT2871" s="7"/>
      <c r="FU2871" s="18">
        <f t="array" ref="FU2871:GB2873">MMULT(FT2867:FT2869,TRANSPOSE(FR2876:FR2883))</f>
        <v>0</v>
      </c>
      <c r="FV2871" s="19">
        <v>0</v>
      </c>
      <c r="FW2871" s="19">
        <v>0</v>
      </c>
      <c r="FX2871" s="19">
        <v>0</v>
      </c>
      <c r="FY2871" s="19">
        <v>0</v>
      </c>
      <c r="FZ2871" s="19">
        <v>0</v>
      </c>
      <c r="GA2871" s="19">
        <v>0</v>
      </c>
      <c r="GB2871" s="20">
        <v>0</v>
      </c>
      <c r="GC2871" s="1"/>
      <c r="GD2871" s="26">
        <f t="array" ref="GD2871:GK2873">EG2871:EN2873+FA2871:FH2873+FU2871:GB2873</f>
        <v>0</v>
      </c>
      <c r="GE2871" s="27">
        <v>0</v>
      </c>
      <c r="GF2871" s="27">
        <v>0</v>
      </c>
      <c r="GG2871" s="27">
        <v>0</v>
      </c>
      <c r="GH2871" s="27">
        <v>0</v>
      </c>
      <c r="GI2871" s="27">
        <v>0</v>
      </c>
      <c r="GJ2871" s="27">
        <v>0</v>
      </c>
      <c r="GK2871" s="28">
        <v>0</v>
      </c>
      <c r="GL2871" s="1"/>
      <c r="JX2871" s="1"/>
      <c r="KG2871" s="1"/>
      <c r="KV2871" s="1"/>
      <c r="KW2871" s="34"/>
      <c r="KY2871" s="35"/>
      <c r="LA2871" s="36"/>
      <c r="LC2871" s="37"/>
      <c r="LQ2871" s="1"/>
      <c r="LR2871" s="129"/>
      <c r="LS2871" s="129"/>
      <c r="LT2871" s="129"/>
      <c r="LU2871" s="129"/>
      <c r="LV2871" s="129"/>
      <c r="LW2871" s="129"/>
      <c r="LX2871" s="129"/>
      <c r="LY2871" s="129"/>
      <c r="LZ2871" s="129"/>
      <c r="MA2871" s="129"/>
      <c r="MB2871" s="129"/>
      <c r="MC2871" s="129"/>
      <c r="MD2871" s="129"/>
      <c r="ME2871" s="129"/>
      <c r="MF2871" s="129"/>
      <c r="MG2871" s="1"/>
      <c r="PC2871" s="1"/>
      <c r="PD2871" s="18">
        <v>-3.2335134746244681E-3</v>
      </c>
      <c r="PE2871" s="19">
        <v>-0.63685571827586729</v>
      </c>
      <c r="PF2871" s="19">
        <v>-0.28592310310736713</v>
      </c>
      <c r="PG2871" s="19">
        <v>0.48307256898280426</v>
      </c>
      <c r="PH2871" s="19">
        <v>0.18454849867032067</v>
      </c>
      <c r="PI2871" s="19">
        <v>5.5905268097045701E-3</v>
      </c>
      <c r="PJ2871" s="19">
        <v>0.30875263561233923</v>
      </c>
      <c r="PK2871" s="20">
        <v>-0.18884443582454435</v>
      </c>
      <c r="PL2871" s="2"/>
      <c r="PN2871" s="7"/>
      <c r="PO2871" s="18">
        <f t="array" ref="PO2871:PV2873">MMULT(PN2867:PN2869,TRANSPOSE(PL2876:PL2883))</f>
        <v>0</v>
      </c>
      <c r="PP2871" s="19">
        <v>0</v>
      </c>
      <c r="PQ2871" s="19">
        <v>0</v>
      </c>
      <c r="PR2871" s="19">
        <v>0</v>
      </c>
      <c r="PS2871" s="19">
        <v>0</v>
      </c>
      <c r="PT2871" s="19">
        <v>0</v>
      </c>
      <c r="PU2871" s="19">
        <v>0</v>
      </c>
      <c r="PV2871" s="20">
        <v>0</v>
      </c>
      <c r="PW2871" s="1"/>
      <c r="PX2871" s="18">
        <f t="array" ref="PX2871:QE2873">PD2871:PK2873</f>
        <v>-3.2335134746244681E-3</v>
      </c>
      <c r="PY2871" s="19">
        <v>-0.63685571827586729</v>
      </c>
      <c r="PZ2871" s="19">
        <v>-0.28592310310736713</v>
      </c>
      <c r="QA2871" s="19">
        <v>0.48307256898280426</v>
      </c>
      <c r="QB2871" s="19">
        <v>0.18454849867032067</v>
      </c>
      <c r="QC2871" s="19">
        <v>5.5905268097045701E-3</v>
      </c>
      <c r="QD2871" s="19">
        <v>0.30875263561233923</v>
      </c>
      <c r="QE2871" s="20">
        <v>-0.18884443582454435</v>
      </c>
      <c r="QF2871" s="2"/>
      <c r="QH2871" s="7"/>
      <c r="QI2871" s="18">
        <f t="array" ref="QI2871:QP2873">MMULT(QH2867:QH2869,TRANSPOSE(QF2876:QF2883))</f>
        <v>0</v>
      </c>
      <c r="QJ2871" s="19">
        <v>0</v>
      </c>
      <c r="QK2871" s="19">
        <v>0</v>
      </c>
      <c r="QL2871" s="19">
        <v>0</v>
      </c>
      <c r="QM2871" s="19">
        <v>0</v>
      </c>
      <c r="QN2871" s="19">
        <v>0</v>
      </c>
      <c r="QO2871" s="19">
        <v>0</v>
      </c>
      <c r="QP2871" s="20">
        <v>0</v>
      </c>
      <c r="QQ2871" s="1"/>
      <c r="QR2871" s="26">
        <f t="array" ref="QR2871:QY2873">PO2871:PV2873+QI2871:QP2873</f>
        <v>0</v>
      </c>
      <c r="QS2871" s="27">
        <v>0</v>
      </c>
      <c r="QT2871" s="27">
        <v>0</v>
      </c>
      <c r="QU2871" s="27">
        <v>0</v>
      </c>
      <c r="QV2871" s="27">
        <v>0</v>
      </c>
      <c r="QW2871" s="27">
        <v>0</v>
      </c>
      <c r="QX2871" s="27">
        <v>0</v>
      </c>
      <c r="QY2871" s="28">
        <v>0</v>
      </c>
      <c r="QZ2871" s="1"/>
      <c r="TV2871" s="1"/>
      <c r="VT2871" s="1"/>
    </row>
    <row r="2872" spans="14:592" ht="14.4" customHeight="1" x14ac:dyDescent="0.3">
      <c r="N2872" s="1"/>
      <c r="O2872" s="34"/>
      <c r="Q2872" s="35"/>
      <c r="S2872" s="36"/>
      <c r="U2872" s="37"/>
      <c r="W2872" s="52"/>
      <c r="Y2872" s="53"/>
      <c r="AI2872" s="1"/>
      <c r="AJ2872" s="129"/>
      <c r="AK2872" s="129"/>
      <c r="AL2872" s="129"/>
      <c r="AM2872" s="129"/>
      <c r="AN2872" s="129"/>
      <c r="AO2872" s="129"/>
      <c r="AP2872" s="129"/>
      <c r="AQ2872" s="129"/>
      <c r="AR2872" s="129"/>
      <c r="AS2872" s="129"/>
      <c r="AT2872" s="129"/>
      <c r="AU2872" s="129"/>
      <c r="AV2872" s="129"/>
      <c r="AW2872" s="129"/>
      <c r="AX2872" s="129"/>
      <c r="AY2872" s="1"/>
      <c r="AZ2872" s="44"/>
      <c r="BA2872" s="44"/>
      <c r="DU2872" s="1"/>
      <c r="DV2872" s="21">
        <v>0.31625944723178817</v>
      </c>
      <c r="DW2872">
        <v>0.24630378764462413</v>
      </c>
      <c r="DX2872">
        <v>-0.62947781198324737</v>
      </c>
      <c r="DY2872">
        <v>-1.4123409430034196E-2</v>
      </c>
      <c r="DZ2872">
        <v>-0.50288590681483947</v>
      </c>
      <c r="EA2872">
        <v>0.46089155803590948</v>
      </c>
      <c r="EB2872">
        <v>-0.12261049563907438</v>
      </c>
      <c r="EC2872" s="22">
        <v>1.1153330247406332</v>
      </c>
      <c r="ED2872" s="2"/>
      <c r="EF2872" s="7"/>
      <c r="EG2872" s="21">
        <v>-6.9477158891957614E-5</v>
      </c>
      <c r="EH2872">
        <v>-1.9788891240885482E-5</v>
      </c>
      <c r="EI2872">
        <v>-8.6922105172651721E-5</v>
      </c>
      <c r="EJ2872">
        <v>2.0444865881772542E-4</v>
      </c>
      <c r="EK2872">
        <v>-7.0900857946748749E-5</v>
      </c>
      <c r="EL2872">
        <v>-3.1840926916533261E-5</v>
      </c>
      <c r="EM2872">
        <v>-1.5994240816858963E-4</v>
      </c>
      <c r="EN2872" s="22">
        <v>1.6428335939914829E-4</v>
      </c>
      <c r="EO2872" s="1"/>
      <c r="EP2872" s="21">
        <v>0.31625944723178817</v>
      </c>
      <c r="EQ2872">
        <v>0.24630378764462413</v>
      </c>
      <c r="ER2872">
        <v>-0.62947781198324737</v>
      </c>
      <c r="ES2872">
        <v>-1.4123409430034196E-2</v>
      </c>
      <c r="ET2872">
        <v>-0.50288590681483947</v>
      </c>
      <c r="EU2872">
        <v>0.46089155803590948</v>
      </c>
      <c r="EV2872">
        <v>-0.12261049563907438</v>
      </c>
      <c r="EW2872" s="22">
        <v>1.1153330247406332</v>
      </c>
      <c r="EX2872" s="2"/>
      <c r="EY2872" s="1"/>
      <c r="EZ2872" s="7"/>
      <c r="FA2872" s="21">
        <v>-2.6298049972462662E-5</v>
      </c>
      <c r="FB2872">
        <v>-7.2154867361479995E-6</v>
      </c>
      <c r="FC2872">
        <v>-3.1844758264618319E-5</v>
      </c>
      <c r="FD2872">
        <v>7.5817344863692869E-5</v>
      </c>
      <c r="FE2872">
        <v>-2.8051513871453611E-5</v>
      </c>
      <c r="FF2872">
        <v>-1.3372492982426704E-5</v>
      </c>
      <c r="FG2872">
        <v>-6.0831392272298155E-5</v>
      </c>
      <c r="FH2872" s="22">
        <v>6.1429663185739734E-5</v>
      </c>
      <c r="FI2872" s="1"/>
      <c r="FJ2872" s="21">
        <v>0.31625944723178817</v>
      </c>
      <c r="FK2872">
        <v>0.24630378764462413</v>
      </c>
      <c r="FL2872">
        <v>-0.62947781198324737</v>
      </c>
      <c r="FM2872">
        <v>-1.4123409430034196E-2</v>
      </c>
      <c r="FN2872">
        <v>-0.50288590681483947</v>
      </c>
      <c r="FO2872">
        <v>0.46089155803590948</v>
      </c>
      <c r="FP2872">
        <v>-0.12261049563907438</v>
      </c>
      <c r="FQ2872" s="22">
        <v>1.1153330247406332</v>
      </c>
      <c r="FR2872" s="2"/>
      <c r="FT2872" s="7"/>
      <c r="FU2872" s="21">
        <v>-3.610305042230603E-5</v>
      </c>
      <c r="FV2872">
        <v>-1.0077537922169719E-5</v>
      </c>
      <c r="FW2872">
        <v>-4.4383061033581806E-5</v>
      </c>
      <c r="FX2872">
        <v>1.0507920825084267E-4</v>
      </c>
      <c r="FY2872">
        <v>-3.8379734668367685E-5</v>
      </c>
      <c r="FZ2872">
        <v>-1.8188090679873884E-5</v>
      </c>
      <c r="GA2872">
        <v>-8.356527869165049E-5</v>
      </c>
      <c r="GB2872" s="22">
        <v>8.4542271934339445E-5</v>
      </c>
      <c r="GC2872" s="1"/>
      <c r="GD2872" s="29">
        <v>-1.318782592867263E-4</v>
      </c>
      <c r="GE2872" s="11">
        <v>-3.70819158992032E-5</v>
      </c>
      <c r="GF2872" s="11">
        <v>-1.6314992447085183E-4</v>
      </c>
      <c r="GG2872" s="11">
        <v>3.8534521193226096E-4</v>
      </c>
      <c r="GH2872" s="11">
        <v>-1.3733210648657004E-4</v>
      </c>
      <c r="GI2872" s="11">
        <v>-6.3401510578833849E-5</v>
      </c>
      <c r="GJ2872" s="11">
        <v>-3.0433907913253829E-4</v>
      </c>
      <c r="GK2872" s="30">
        <v>3.1025529451922742E-4</v>
      </c>
      <c r="GL2872" s="1"/>
      <c r="JX2872" s="1"/>
      <c r="KG2872" s="1"/>
      <c r="KV2872" s="1"/>
      <c r="KW2872" s="34"/>
      <c r="KY2872" s="35"/>
      <c r="LA2872" s="36"/>
      <c r="LC2872" s="37"/>
      <c r="LQ2872" s="1"/>
      <c r="LR2872" s="129"/>
      <c r="LS2872" s="129"/>
      <c r="LT2872" s="129"/>
      <c r="LU2872" s="129"/>
      <c r="LV2872" s="129"/>
      <c r="LW2872" s="129"/>
      <c r="LX2872" s="129"/>
      <c r="LY2872" s="129"/>
      <c r="LZ2872" s="129"/>
      <c r="MA2872" s="129"/>
      <c r="MB2872" s="129"/>
      <c r="MC2872" s="129"/>
      <c r="MD2872" s="129"/>
      <c r="ME2872" s="129"/>
      <c r="MF2872" s="129"/>
      <c r="MG2872" s="1"/>
      <c r="PC2872" s="1"/>
      <c r="PD2872" s="21">
        <v>-0.12855888861106296</v>
      </c>
      <c r="PE2872">
        <v>0.88383798114374934</v>
      </c>
      <c r="PF2872">
        <v>0.59053826162340894</v>
      </c>
      <c r="PG2872">
        <v>0.35953810328085373</v>
      </c>
      <c r="PH2872">
        <v>-0.23589636042231804</v>
      </c>
      <c r="PI2872">
        <v>-8.5036953087050671E-2</v>
      </c>
      <c r="PJ2872">
        <v>-0.23693913461517652</v>
      </c>
      <c r="PK2872" s="22">
        <v>0.27858336669586592</v>
      </c>
      <c r="PL2872" s="2"/>
      <c r="PN2872" s="7"/>
      <c r="PO2872" s="21">
        <v>0</v>
      </c>
      <c r="PP2872">
        <v>0</v>
      </c>
      <c r="PQ2872">
        <v>0</v>
      </c>
      <c r="PR2872">
        <v>0</v>
      </c>
      <c r="PS2872">
        <v>0</v>
      </c>
      <c r="PT2872">
        <v>0</v>
      </c>
      <c r="PU2872">
        <v>0</v>
      </c>
      <c r="PV2872" s="22">
        <v>0</v>
      </c>
      <c r="PW2872" s="1"/>
      <c r="PX2872" s="21">
        <v>-0.12855888861106296</v>
      </c>
      <c r="PY2872">
        <v>0.88383798114374934</v>
      </c>
      <c r="PZ2872">
        <v>0.59053826162340894</v>
      </c>
      <c r="QA2872">
        <v>0.35953810328085373</v>
      </c>
      <c r="QB2872">
        <v>-0.23589636042231804</v>
      </c>
      <c r="QC2872">
        <v>-8.5036953087050671E-2</v>
      </c>
      <c r="QD2872">
        <v>-0.23693913461517652</v>
      </c>
      <c r="QE2872" s="22">
        <v>0.27858336669586592</v>
      </c>
      <c r="QF2872" s="2"/>
      <c r="QH2872" s="7"/>
      <c r="QI2872" s="21">
        <v>0</v>
      </c>
      <c r="QJ2872">
        <v>0</v>
      </c>
      <c r="QK2872">
        <v>0</v>
      </c>
      <c r="QL2872">
        <v>0</v>
      </c>
      <c r="QM2872">
        <v>0</v>
      </c>
      <c r="QN2872">
        <v>0</v>
      </c>
      <c r="QO2872">
        <v>0</v>
      </c>
      <c r="QP2872" s="22">
        <v>0</v>
      </c>
      <c r="QQ2872" s="1"/>
      <c r="QR2872" s="29">
        <v>0</v>
      </c>
      <c r="QS2872" s="11">
        <v>0</v>
      </c>
      <c r="QT2872" s="11">
        <v>0</v>
      </c>
      <c r="QU2872" s="11">
        <v>0</v>
      </c>
      <c r="QV2872" s="11">
        <v>0</v>
      </c>
      <c r="QW2872" s="11">
        <v>0</v>
      </c>
      <c r="QX2872" s="11">
        <v>0</v>
      </c>
      <c r="QY2872" s="30">
        <v>0</v>
      </c>
      <c r="QZ2872" s="1"/>
      <c r="TV2872" s="1"/>
      <c r="VT2872" s="1"/>
    </row>
    <row r="2873" spans="14:592" ht="15" customHeight="1" thickBot="1" x14ac:dyDescent="0.35">
      <c r="N2873" s="1"/>
      <c r="O2873" s="34"/>
      <c r="Q2873" s="35"/>
      <c r="S2873" s="36"/>
      <c r="U2873" s="37"/>
      <c r="W2873" s="52"/>
      <c r="Y2873" s="53"/>
      <c r="AI2873" s="1"/>
      <c r="AJ2873" s="129"/>
      <c r="AK2873" s="129"/>
      <c r="AL2873" s="129"/>
      <c r="AM2873" s="129"/>
      <c r="AN2873" s="129"/>
      <c r="AO2873" s="129"/>
      <c r="AP2873" s="129"/>
      <c r="AQ2873" s="129"/>
      <c r="AR2873" s="129"/>
      <c r="AS2873" s="129"/>
      <c r="AT2873" s="129"/>
      <c r="AU2873" s="129"/>
      <c r="AV2873" s="129"/>
      <c r="AW2873" s="129"/>
      <c r="AX2873" s="129"/>
      <c r="AY2873" s="1"/>
      <c r="AZ2873" s="44"/>
      <c r="BA2873" s="44"/>
      <c r="DU2873" s="1"/>
      <c r="DV2873" s="23">
        <v>-0.34047602189071613</v>
      </c>
      <c r="DW2873" s="24">
        <v>1.6784199518252396E-2</v>
      </c>
      <c r="DX2873" s="24">
        <v>-0.50756866384899602</v>
      </c>
      <c r="DY2873" s="24">
        <v>0.62270952296962268</v>
      </c>
      <c r="DZ2873" s="24">
        <v>0.10742886077569228</v>
      </c>
      <c r="EA2873" s="24">
        <v>1.2067373830305974</v>
      </c>
      <c r="EB2873" s="24">
        <v>0.14087288879646251</v>
      </c>
      <c r="EC2873" s="25">
        <v>0.58640795609235374</v>
      </c>
      <c r="ED2873" s="2"/>
      <c r="EF2873" s="7"/>
      <c r="EG2873" s="23">
        <v>1.7151293493377925E-5</v>
      </c>
      <c r="EH2873" s="24">
        <v>4.8851318475581871E-6</v>
      </c>
      <c r="EI2873" s="24">
        <v>2.1457793621019601E-5</v>
      </c>
      <c r="EJ2873" s="24">
        <v>-5.0470672774102199E-5</v>
      </c>
      <c r="EK2873" s="24">
        <v>1.7502751162695406E-5</v>
      </c>
      <c r="EL2873" s="24">
        <v>7.8603254847525833E-6</v>
      </c>
      <c r="EM2873" s="24">
        <v>3.948375593197539E-5</v>
      </c>
      <c r="EN2873" s="25">
        <v>-4.0555373277634721E-5</v>
      </c>
      <c r="EO2873" s="1"/>
      <c r="EP2873" s="23">
        <v>-0.34047602189071613</v>
      </c>
      <c r="EQ2873" s="24">
        <v>1.6784199518252396E-2</v>
      </c>
      <c r="ER2873" s="24">
        <v>-0.50756866384899602</v>
      </c>
      <c r="ES2873" s="24">
        <v>0.62270952296962268</v>
      </c>
      <c r="ET2873" s="24">
        <v>0.10742886077569228</v>
      </c>
      <c r="EU2873" s="24">
        <v>1.2067373830305974</v>
      </c>
      <c r="EV2873" s="24">
        <v>0.14087288879646251</v>
      </c>
      <c r="EW2873" s="25">
        <v>0.58640795609235374</v>
      </c>
      <c r="EX2873" s="2"/>
      <c r="EZ2873" s="7"/>
      <c r="FA2873" s="23">
        <v>9.6502674993102823E-6</v>
      </c>
      <c r="FB2873" s="24">
        <v>2.6477772007607488E-6</v>
      </c>
      <c r="FC2873" s="24">
        <v>1.1685673881760477E-5</v>
      </c>
      <c r="FD2873" s="24">
        <v>-2.7821745710736406E-5</v>
      </c>
      <c r="FE2873" s="24">
        <v>1.0293714283135131E-5</v>
      </c>
      <c r="FF2873" s="24">
        <v>4.907137013892541E-6</v>
      </c>
      <c r="FG2873" s="24">
        <v>2.2322537541675404E-5</v>
      </c>
      <c r="FH2873" s="25">
        <v>-2.254207755919813E-5</v>
      </c>
      <c r="FI2873" s="1"/>
      <c r="FJ2873" s="23">
        <v>-0.34047602189071613</v>
      </c>
      <c r="FK2873" s="24">
        <v>1.6784199518252396E-2</v>
      </c>
      <c r="FL2873" s="24">
        <v>-0.50756866384899602</v>
      </c>
      <c r="FM2873" s="24">
        <v>0.62270952296962268</v>
      </c>
      <c r="FN2873" s="24">
        <v>0.10742886077569228</v>
      </c>
      <c r="FO2873" s="24">
        <v>1.2067373830305974</v>
      </c>
      <c r="FP2873" s="24">
        <v>0.14087288879646251</v>
      </c>
      <c r="FQ2873" s="25">
        <v>0.58640795609235374</v>
      </c>
      <c r="FR2873" s="2"/>
      <c r="FT2873" s="7"/>
      <c r="FU2873" s="23">
        <v>1.1518826149615539E-5</v>
      </c>
      <c r="FV2873" s="24">
        <v>3.2152797612334352E-6</v>
      </c>
      <c r="FW2873" s="24">
        <v>1.4160597457929423E-5</v>
      </c>
      <c r="FX2873" s="24">
        <v>-3.3525951896653929E-5</v>
      </c>
      <c r="FY2873" s="24">
        <v>1.2245211585782171E-5</v>
      </c>
      <c r="FZ2873" s="24">
        <v>5.8029848471050092E-6</v>
      </c>
      <c r="GA2873" s="24">
        <v>2.6661844529308083E-5</v>
      </c>
      <c r="GB2873" s="25">
        <v>-2.6973558226080091E-5</v>
      </c>
      <c r="GC2873" s="1"/>
      <c r="GD2873" s="31">
        <v>3.8320387142303742E-5</v>
      </c>
      <c r="GE2873" s="32">
        <v>1.0748188809552372E-5</v>
      </c>
      <c r="GF2873" s="32">
        <v>4.73040649607095E-5</v>
      </c>
      <c r="GG2873" s="32">
        <v>-1.1181837038149253E-4</v>
      </c>
      <c r="GH2873" s="32">
        <v>4.0041677031612703E-5</v>
      </c>
      <c r="GI2873" s="32">
        <v>1.8570447345750131E-5</v>
      </c>
      <c r="GJ2873" s="32">
        <v>8.8468138002958867E-5</v>
      </c>
      <c r="GK2873" s="33">
        <v>-9.0071009062912949E-5</v>
      </c>
      <c r="GL2873" s="1"/>
      <c r="JX2873" s="1"/>
      <c r="KG2873" s="1"/>
      <c r="KV2873" s="1"/>
      <c r="KW2873" s="34"/>
      <c r="KY2873" s="35"/>
      <c r="LA2873" s="36"/>
      <c r="LC2873" s="37"/>
      <c r="LQ2873" s="1"/>
      <c r="LR2873" s="129"/>
      <c r="LS2873" s="129"/>
      <c r="LT2873" s="129"/>
      <c r="LU2873" s="129"/>
      <c r="LV2873" s="129"/>
      <c r="LW2873" s="129"/>
      <c r="LX2873" s="129"/>
      <c r="LY2873" s="129"/>
      <c r="LZ2873" s="129"/>
      <c r="MA2873" s="129"/>
      <c r="MB2873" s="129"/>
      <c r="MC2873" s="129"/>
      <c r="MD2873" s="129"/>
      <c r="ME2873" s="129"/>
      <c r="MF2873" s="129"/>
      <c r="MG2873" s="1"/>
      <c r="PC2873" s="1"/>
      <c r="PD2873" s="23">
        <v>-0.71891972258531123</v>
      </c>
      <c r="PE2873" s="24">
        <v>-0.41869515372990668</v>
      </c>
      <c r="PF2873" s="24">
        <v>0.52700563229818242</v>
      </c>
      <c r="PG2873" s="24">
        <v>0.26919694267086497</v>
      </c>
      <c r="PH2873" s="24">
        <v>-0.26303799003744915</v>
      </c>
      <c r="PI2873" s="24">
        <v>0.96566087542169099</v>
      </c>
      <c r="PJ2873" s="24">
        <v>-9.0396932620355044E-2</v>
      </c>
      <c r="PK2873" s="25">
        <v>0.20007298949449998</v>
      </c>
      <c r="PL2873" s="2"/>
      <c r="PN2873" s="7"/>
      <c r="PO2873" s="23">
        <v>4.0445249576106995E-6</v>
      </c>
      <c r="PP2873" s="24">
        <v>2.0246991351741456E-5</v>
      </c>
      <c r="PQ2873" s="24">
        <v>1.1479606882174693E-4</v>
      </c>
      <c r="PR2873" s="24">
        <v>1.2526791399928368E-4</v>
      </c>
      <c r="PS2873" s="24">
        <v>1.032312751260066E-6</v>
      </c>
      <c r="PT2873" s="24">
        <v>-9.2009003223842342E-5</v>
      </c>
      <c r="PU2873" s="24">
        <v>1.2419560671901529E-4</v>
      </c>
      <c r="PV2873" s="25">
        <v>4.349562969321153E-5</v>
      </c>
      <c r="PW2873" s="1"/>
      <c r="PX2873" s="23">
        <v>-0.71891972258531123</v>
      </c>
      <c r="PY2873" s="24">
        <v>-0.41869515372990668</v>
      </c>
      <c r="PZ2873" s="24">
        <v>0.52700563229818242</v>
      </c>
      <c r="QA2873" s="24">
        <v>0.26919694267086497</v>
      </c>
      <c r="QB2873" s="24">
        <v>-0.26303799003744915</v>
      </c>
      <c r="QC2873" s="24">
        <v>0.96566087542169099</v>
      </c>
      <c r="QD2873" s="24">
        <v>-9.0396932620355044E-2</v>
      </c>
      <c r="QE2873" s="25">
        <v>0.20007298949449998</v>
      </c>
      <c r="QF2873" s="2"/>
      <c r="QH2873" s="7"/>
      <c r="QI2873" s="23">
        <v>7.1999753405532082E-7</v>
      </c>
      <c r="QJ2873" s="24">
        <v>4.3870044178953173E-7</v>
      </c>
      <c r="QK2873" s="24">
        <v>1.441714867007774E-6</v>
      </c>
      <c r="QL2873" s="24">
        <v>3.8317055990362782E-6</v>
      </c>
      <c r="QM2873" s="24">
        <v>2.0118682765504461E-7</v>
      </c>
      <c r="QN2873" s="24">
        <v>-9.3778444344758221E-7</v>
      </c>
      <c r="QO2873" s="24">
        <v>2.7446361812359408E-6</v>
      </c>
      <c r="QP2873" s="25">
        <v>8.7533516818301438E-7</v>
      </c>
      <c r="QQ2873" s="1"/>
      <c r="QR2873" s="31">
        <v>4.7645224916660206E-6</v>
      </c>
      <c r="QS2873" s="32">
        <v>2.0685691793530988E-5</v>
      </c>
      <c r="QT2873" s="32">
        <v>1.162377836887547E-4</v>
      </c>
      <c r="QU2873" s="32">
        <v>1.2909961959831995E-4</v>
      </c>
      <c r="QV2873" s="32">
        <v>1.2334995789151108E-6</v>
      </c>
      <c r="QW2873" s="32">
        <v>-9.2946787667289927E-5</v>
      </c>
      <c r="QX2873" s="32">
        <v>1.2694024290025124E-4</v>
      </c>
      <c r="QY2873" s="33">
        <v>4.4370964861394547E-5</v>
      </c>
      <c r="QZ2873" s="1"/>
      <c r="TV2873" s="1"/>
      <c r="VT2873" s="1"/>
    </row>
    <row r="2874" spans="14:592" ht="14.4" customHeight="1" x14ac:dyDescent="0.3">
      <c r="N2874" s="1"/>
      <c r="O2874" s="34"/>
      <c r="Q2874" s="35"/>
      <c r="S2874" s="36"/>
      <c r="U2874" s="37"/>
      <c r="W2874" s="52"/>
      <c r="Y2874" s="53"/>
      <c r="AI2874" s="1"/>
      <c r="AJ2874" s="129"/>
      <c r="AK2874" s="129"/>
      <c r="AL2874" s="129"/>
      <c r="AM2874" s="129"/>
      <c r="AN2874" s="129"/>
      <c r="AO2874" s="129"/>
      <c r="AP2874" s="129"/>
      <c r="AQ2874" s="129"/>
      <c r="AR2874" s="129"/>
      <c r="AS2874" s="129"/>
      <c r="AT2874" s="129"/>
      <c r="AU2874" s="129"/>
      <c r="AV2874" s="129"/>
      <c r="AW2874" s="129"/>
      <c r="AX2874" s="129"/>
      <c r="AY2874" s="1"/>
      <c r="AZ2874" s="44"/>
      <c r="BA2874" s="44"/>
      <c r="DU2874" s="1"/>
      <c r="ED2874" s="2"/>
      <c r="EF2874" s="7"/>
      <c r="EO2874" s="1"/>
      <c r="EX2874" s="2"/>
      <c r="EY2874" s="1"/>
      <c r="EZ2874" s="7"/>
      <c r="FI2874" s="1"/>
      <c r="FR2874" s="2"/>
      <c r="FT2874" s="7"/>
      <c r="GC2874" s="1"/>
      <c r="GD2874" s="1"/>
      <c r="GE2874" s="1"/>
      <c r="GF2874" s="1"/>
      <c r="GG2874" s="1"/>
      <c r="GH2874" s="1"/>
      <c r="GI2874" s="1"/>
      <c r="GJ2874" s="1"/>
      <c r="GK2874" s="1"/>
      <c r="GL2874" s="1"/>
      <c r="JX2874" s="1"/>
      <c r="KG2874" s="1"/>
      <c r="KV2874" s="1"/>
      <c r="KW2874" s="34"/>
      <c r="KY2874" s="35"/>
      <c r="LA2874" s="36"/>
      <c r="LC2874" s="37"/>
      <c r="LQ2874" s="1"/>
      <c r="LR2874" s="129"/>
      <c r="LS2874" s="129"/>
      <c r="LT2874" s="129"/>
      <c r="LU2874" s="129"/>
      <c r="LV2874" s="129"/>
      <c r="LW2874" s="129"/>
      <c r="LX2874" s="129"/>
      <c r="LY2874" s="129"/>
      <c r="LZ2874" s="129"/>
      <c r="MA2874" s="129"/>
      <c r="MB2874" s="129"/>
      <c r="MC2874" s="129"/>
      <c r="MD2874" s="129"/>
      <c r="ME2874" s="129"/>
      <c r="MF2874" s="129"/>
      <c r="MG2874" s="1"/>
      <c r="PC2874" s="1"/>
      <c r="PL2874" s="2"/>
      <c r="PN2874" s="7"/>
      <c r="PW2874" s="1"/>
      <c r="QF2874" s="2"/>
      <c r="QH2874" s="7"/>
      <c r="QQ2874" s="1"/>
      <c r="QR2874" s="1"/>
      <c r="QS2874" s="1"/>
      <c r="QT2874" s="1"/>
      <c r="QU2874" s="1"/>
      <c r="QV2874" s="1"/>
      <c r="QW2874" s="1"/>
      <c r="QX2874" s="1"/>
      <c r="QY2874" s="1"/>
      <c r="QZ2874" s="1"/>
      <c r="TV2874" s="1"/>
      <c r="VT2874" s="1"/>
    </row>
    <row r="2875" spans="14:592" ht="15" customHeight="1" thickBot="1" x14ac:dyDescent="0.35">
      <c r="N2875" s="1"/>
      <c r="O2875" s="34"/>
      <c r="Q2875" s="35"/>
      <c r="S2875" s="36"/>
      <c r="U2875" s="37"/>
      <c r="W2875" s="52"/>
      <c r="Y2875" s="53"/>
      <c r="AI2875" s="1"/>
      <c r="AJ2875" s="129"/>
      <c r="AK2875" s="129"/>
      <c r="AL2875" s="129"/>
      <c r="AM2875" s="129"/>
      <c r="AN2875" s="129"/>
      <c r="AO2875" s="129"/>
      <c r="AP2875" s="129"/>
      <c r="AQ2875" s="129"/>
      <c r="AR2875" s="129"/>
      <c r="AS2875" s="129"/>
      <c r="AT2875" s="129"/>
      <c r="AU2875" s="129"/>
      <c r="AV2875" s="129"/>
      <c r="AW2875" s="129"/>
      <c r="AX2875" s="129"/>
      <c r="AY2875" s="1"/>
      <c r="AZ2875" s="44"/>
      <c r="BA2875" s="44"/>
      <c r="DU2875" s="1"/>
      <c r="ED2875" s="2" t="s">
        <v>89</v>
      </c>
      <c r="EF2875" s="7" t="s">
        <v>90</v>
      </c>
      <c r="EO2875" s="1"/>
      <c r="EX2875" s="2" t="s">
        <v>91</v>
      </c>
      <c r="EZ2875" s="7" t="s">
        <v>92</v>
      </c>
      <c r="FI2875" s="1"/>
      <c r="FR2875" s="2" t="s">
        <v>215</v>
      </c>
      <c r="FT2875" s="7" t="s">
        <v>216</v>
      </c>
      <c r="GC2875" s="1"/>
      <c r="JX2875" s="1"/>
      <c r="KG2875" s="1"/>
      <c r="KV2875" s="1"/>
      <c r="KW2875" s="34"/>
      <c r="KY2875" s="35"/>
      <c r="LA2875" s="36"/>
      <c r="LC2875" s="37"/>
      <c r="LQ2875" s="1"/>
      <c r="LR2875" s="129"/>
      <c r="LS2875" s="129"/>
      <c r="LT2875" s="129"/>
      <c r="LU2875" s="129"/>
      <c r="LV2875" s="129"/>
      <c r="LW2875" s="129"/>
      <c r="LX2875" s="129"/>
      <c r="LY2875" s="129"/>
      <c r="LZ2875" s="129"/>
      <c r="MA2875" s="129"/>
      <c r="MB2875" s="129"/>
      <c r="MC2875" s="129"/>
      <c r="MD2875" s="129"/>
      <c r="ME2875" s="129"/>
      <c r="MF2875" s="129"/>
      <c r="MG2875" s="1"/>
      <c r="PC2875" s="1"/>
      <c r="PL2875" s="2" t="s">
        <v>89</v>
      </c>
      <c r="PN2875" s="7" t="s">
        <v>90</v>
      </c>
      <c r="PW2875" s="1"/>
      <c r="QF2875" s="2" t="s">
        <v>91</v>
      </c>
      <c r="QH2875" s="7" t="s">
        <v>92</v>
      </c>
      <c r="QQ2875" s="1"/>
      <c r="TV2875" s="1"/>
      <c r="VT2875" s="1"/>
    </row>
    <row r="2876" spans="14:592" ht="14.4" customHeight="1" x14ac:dyDescent="0.3">
      <c r="N2876" s="1"/>
      <c r="O2876" s="34"/>
      <c r="Q2876" s="35"/>
      <c r="S2876" s="36"/>
      <c r="U2876" s="37"/>
      <c r="W2876" s="52"/>
      <c r="Y2876" s="53"/>
      <c r="AI2876" s="1"/>
      <c r="AJ2876" s="129"/>
      <c r="AK2876" s="129"/>
      <c r="AL2876" s="129"/>
      <c r="AM2876" s="129"/>
      <c r="AN2876" s="129"/>
      <c r="AO2876" s="129"/>
      <c r="AP2876" s="129"/>
      <c r="AQ2876" s="129"/>
      <c r="AR2876" s="129"/>
      <c r="AS2876" s="129"/>
      <c r="AT2876" s="129"/>
      <c r="AU2876" s="129"/>
      <c r="AV2876" s="129"/>
      <c r="AW2876" s="129"/>
      <c r="AX2876" s="129"/>
      <c r="AY2876" s="1"/>
      <c r="AZ2876" s="44"/>
      <c r="BA2876" s="44"/>
      <c r="DU2876" s="1"/>
      <c r="ED2876" s="4">
        <f t="array" ref="ED2876:ED2883">ED2886:ED2893</f>
        <v>0.60610803270507174</v>
      </c>
      <c r="EF2876" s="8">
        <f t="array" ref="EF2876:EF2883">MMULT(TRANSPOSE(DV2871:EC2873),EF2867:EF2869)</f>
        <v>-4.588688904382894E-5</v>
      </c>
      <c r="EO2876" s="1"/>
      <c r="EX2876" s="4">
        <f t="array" ref="EX2876:EX2883">EX2886:EX2893</f>
        <v>0.6080426571051667</v>
      </c>
      <c r="EY2876" s="1"/>
      <c r="EZ2876" s="8">
        <f t="array" ref="EZ2876:EZ2883">MMULT(TRANSPOSE(EP2871:EW2873),EZ2867:EZ2869)</f>
        <v>-1.9082035282114464E-5</v>
      </c>
      <c r="FI2876" s="1"/>
      <c r="FR2876" s="4">
        <f t="array" ref="FR2876:FR2883">FR2886:FR2893</f>
        <v>0.60714124081936394</v>
      </c>
      <c r="FT2876" s="8">
        <f t="array" ref="FT2876:FT2883">MMULT(TRANSPOSE(FJ2871:FQ2873),FT2867:FT2869)</f>
        <v>-2.5265644701568907E-5</v>
      </c>
      <c r="GC2876" s="1"/>
      <c r="JX2876" s="1"/>
      <c r="KG2876" s="1"/>
      <c r="KV2876" s="1"/>
      <c r="KW2876" s="34"/>
      <c r="KY2876" s="35"/>
      <c r="LA2876" s="36"/>
      <c r="LC2876" s="37"/>
      <c r="LQ2876" s="1"/>
      <c r="LR2876" s="129"/>
      <c r="LS2876" s="129"/>
      <c r="LT2876" s="129"/>
      <c r="LU2876" s="129"/>
      <c r="LV2876" s="129"/>
      <c r="LW2876" s="129"/>
      <c r="LX2876" s="129"/>
      <c r="LY2876" s="129"/>
      <c r="LZ2876" s="129"/>
      <c r="MA2876" s="129"/>
      <c r="MB2876" s="129"/>
      <c r="MC2876" s="129"/>
      <c r="MD2876" s="129"/>
      <c r="ME2876" s="129"/>
      <c r="MF2876" s="129"/>
      <c r="MG2876" s="1"/>
      <c r="PC2876" s="1"/>
      <c r="PL2876" s="4">
        <f t="array" ref="PL2876:PL2883">PL2886:PL2893</f>
        <v>-3.9538771850598814E-2</v>
      </c>
      <c r="PN2876" s="8">
        <f t="array" ref="PN2876:PN2883">MMULT(TRANSPOSE(PD2871:PK2873),PN2867:PN2869)</f>
        <v>7.3540189146538063E-5</v>
      </c>
      <c r="PW2876" s="1"/>
      <c r="QF2876" s="4">
        <f t="array" ref="QF2876:QF2883">QF2886:QF2893</f>
        <v>-0.39853256479848381</v>
      </c>
      <c r="QH2876" s="8">
        <f t="array" ref="QH2876:QH2883">MMULT(TRANSPOSE(PX2871:QE2873),QH2867:QH2869)</f>
        <v>1.2988158890024254E-6</v>
      </c>
      <c r="QQ2876" s="1"/>
      <c r="TV2876" s="1"/>
      <c r="VT2876" s="1"/>
    </row>
    <row r="2877" spans="14:592" ht="14.4" customHeight="1" x14ac:dyDescent="0.3">
      <c r="N2877" s="1"/>
      <c r="O2877" s="34"/>
      <c r="Q2877" s="35"/>
      <c r="S2877" s="36"/>
      <c r="U2877" s="37"/>
      <c r="W2877" s="52"/>
      <c r="Y2877" s="53"/>
      <c r="AI2877" s="1"/>
      <c r="AJ2877" s="129"/>
      <c r="AK2877" s="129"/>
      <c r="AL2877" s="129"/>
      <c r="AM2877" s="129"/>
      <c r="AN2877" s="129"/>
      <c r="AO2877" s="129"/>
      <c r="AP2877" s="129"/>
      <c r="AQ2877" s="129"/>
      <c r="AR2877" s="129"/>
      <c r="AS2877" s="129"/>
      <c r="AT2877" s="129"/>
      <c r="AU2877" s="129"/>
      <c r="AV2877" s="129"/>
      <c r="AW2877" s="129"/>
      <c r="AX2877" s="129"/>
      <c r="AY2877" s="1"/>
      <c r="AZ2877" s="44"/>
      <c r="BA2877" s="44"/>
      <c r="DU2877" s="1"/>
      <c r="ED2877" s="5">
        <v>0.17263523913059903</v>
      </c>
      <c r="EF2877" s="9">
        <v>-2.775844527715462E-5</v>
      </c>
      <c r="EO2877" s="1"/>
      <c r="EX2877" s="5">
        <v>0.16683076243100123</v>
      </c>
      <c r="EZ2877" s="9">
        <v>-1.0386339226328209E-5</v>
      </c>
      <c r="FI2877" s="1"/>
      <c r="FR2877" s="5">
        <v>0.16947290621985919</v>
      </c>
      <c r="FT2877" s="9">
        <v>-1.4327776147256852E-5</v>
      </c>
      <c r="GC2877" s="1"/>
      <c r="JX2877" s="1"/>
      <c r="KG2877" s="1"/>
      <c r="KV2877" s="1"/>
      <c r="KW2877" s="34"/>
      <c r="KY2877" s="35"/>
      <c r="LA2877" s="36"/>
      <c r="LC2877" s="37"/>
      <c r="LQ2877" s="1"/>
      <c r="LR2877" s="129"/>
      <c r="LS2877" s="129"/>
      <c r="LT2877" s="129"/>
      <c r="LU2877" s="129"/>
      <c r="LV2877" s="129"/>
      <c r="LW2877" s="129"/>
      <c r="LX2877" s="129"/>
      <c r="LY2877" s="129"/>
      <c r="LZ2877" s="129"/>
      <c r="MA2877" s="129"/>
      <c r="MB2877" s="129"/>
      <c r="MC2877" s="129"/>
      <c r="MD2877" s="129"/>
      <c r="ME2877" s="129"/>
      <c r="MF2877" s="129"/>
      <c r="MG2877" s="1"/>
      <c r="PC2877" s="1"/>
      <c r="PL2877" s="5">
        <v>-0.19793206374240596</v>
      </c>
      <c r="PN2877" s="9">
        <v>4.282942842256263E-5</v>
      </c>
      <c r="PW2877" s="1"/>
      <c r="QF2877" s="5">
        <v>-0.24282918201102688</v>
      </c>
      <c r="QH2877" s="9">
        <v>7.5642370243665764E-7</v>
      </c>
      <c r="QQ2877" s="1"/>
      <c r="TV2877" s="1"/>
      <c r="VT2877" s="1"/>
    </row>
    <row r="2878" spans="14:592" ht="14.4" customHeight="1" x14ac:dyDescent="0.3">
      <c r="N2878" s="1"/>
      <c r="O2878" s="34"/>
      <c r="Q2878" s="35"/>
      <c r="S2878" s="36"/>
      <c r="U2878" s="37"/>
      <c r="W2878" s="52"/>
      <c r="Y2878" s="53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44"/>
      <c r="BA2878" s="44"/>
      <c r="DU2878" s="1"/>
      <c r="ED2878" s="5">
        <v>0.75829505703748312</v>
      </c>
      <c r="EF2878" s="9">
        <v>5.7793114346417026E-5</v>
      </c>
      <c r="EO2878" s="1"/>
      <c r="EX2878" s="5">
        <v>0.73628924769576787</v>
      </c>
      <c r="EY2878" s="1"/>
      <c r="EZ2878" s="9">
        <v>1.9169486613281461E-5</v>
      </c>
      <c r="FI2878" s="1"/>
      <c r="FR2878" s="5">
        <v>0.74638531736480429</v>
      </c>
      <c r="FT2878" s="9">
        <v>2.7801560581035846E-5</v>
      </c>
      <c r="GC2878" s="1"/>
      <c r="JX2878" s="1"/>
      <c r="KG2878" s="1"/>
      <c r="KV2878" s="1"/>
      <c r="KW2878" s="34"/>
      <c r="KY2878" s="35"/>
      <c r="LA2878" s="36"/>
      <c r="LC2878" s="37"/>
      <c r="LQ2878" s="1"/>
      <c r="LR2878" s="1"/>
      <c r="LS2878" s="1"/>
      <c r="LT2878" s="1"/>
      <c r="LU2878" s="1"/>
      <c r="LV2878" s="1"/>
      <c r="LW2878" s="1"/>
      <c r="LX2878" s="1"/>
      <c r="LY2878" s="1"/>
      <c r="LZ2878" s="1"/>
      <c r="MA2878" s="1"/>
      <c r="MB2878" s="1"/>
      <c r="MC2878" s="1"/>
      <c r="MD2878" s="1"/>
      <c r="ME2878" s="1"/>
      <c r="MF2878" s="1"/>
      <c r="MG2878" s="1"/>
      <c r="PC2878" s="1"/>
      <c r="PL2878" s="5">
        <v>-1.1222320598980904</v>
      </c>
      <c r="PN2878" s="9">
        <v>-5.3908792126509229E-5</v>
      </c>
      <c r="PW2878" s="1"/>
      <c r="QF2878" s="5">
        <v>-0.7980170715592565</v>
      </c>
      <c r="QH2878" s="9">
        <v>-9.5209975094461856E-7</v>
      </c>
      <c r="QQ2878" s="1"/>
      <c r="TV2878" s="1"/>
      <c r="VT2878" s="1"/>
    </row>
    <row r="2879" spans="14:592" ht="14.4" customHeight="1" x14ac:dyDescent="0.3">
      <c r="N2879" s="1"/>
      <c r="O2879" s="34"/>
      <c r="Q2879" s="35"/>
      <c r="S2879" s="36"/>
      <c r="U2879" s="37"/>
      <c r="W2879" s="52"/>
      <c r="Y2879" s="53"/>
      <c r="AI2879" s="1"/>
      <c r="AJ2879" s="106"/>
      <c r="AK2879" s="106"/>
      <c r="AL2879" s="106"/>
      <c r="AM2879" s="106"/>
      <c r="AN2879" s="106"/>
      <c r="AO2879" s="106"/>
      <c r="AP2879" s="106"/>
      <c r="AQ2879" s="106"/>
      <c r="AR2879" s="106"/>
      <c r="AS2879" s="106"/>
      <c r="AT2879" s="106"/>
      <c r="AU2879" s="106"/>
      <c r="AV2879" s="106"/>
      <c r="AW2879" s="107"/>
      <c r="AX2879" s="107"/>
      <c r="AY2879" s="44"/>
      <c r="AZ2879" s="44"/>
      <c r="BA2879" s="44"/>
      <c r="DU2879" s="1"/>
      <c r="ED2879" s="5">
        <v>-1.7835786085885301</v>
      </c>
      <c r="EF2879" s="9">
        <v>1.9240015841061199E-5</v>
      </c>
      <c r="EO2879" s="1"/>
      <c r="EX2879" s="5">
        <v>-1.7529885247708941</v>
      </c>
      <c r="EZ2879" s="9">
        <v>1.0493888090640559E-5</v>
      </c>
      <c r="FI2879" s="1"/>
      <c r="FR2879" s="5">
        <v>-1.7671061069763745</v>
      </c>
      <c r="FT2879" s="9">
        <v>1.2654025757196549E-5</v>
      </c>
      <c r="GC2879" s="1"/>
      <c r="JX2879" s="1"/>
      <c r="KG2879" s="1"/>
      <c r="KV2879" s="1"/>
      <c r="KW2879" s="34"/>
      <c r="KY2879" s="35"/>
      <c r="LA2879" s="36"/>
      <c r="LC2879" s="37"/>
      <c r="LQ2879" s="1"/>
      <c r="PC2879" s="1"/>
      <c r="PL2879" s="5">
        <v>-1.2246035130771096</v>
      </c>
      <c r="PN2879" s="9">
        <v>-2.7536863240437765E-5</v>
      </c>
      <c r="PW2879" s="1"/>
      <c r="QF2879" s="5">
        <v>-2.1209231805775985</v>
      </c>
      <c r="QH2879" s="9">
        <v>-4.8633700735662374E-7</v>
      </c>
      <c r="QQ2879" s="1"/>
      <c r="TV2879" s="1"/>
      <c r="VT2879" s="1"/>
    </row>
    <row r="2880" spans="14:592" ht="14.4" customHeight="1" x14ac:dyDescent="0.3">
      <c r="N2880" s="1"/>
      <c r="O2880" s="34"/>
      <c r="Q2880" s="35"/>
      <c r="S2880" s="36"/>
      <c r="U2880" s="37"/>
      <c r="W2880" s="52"/>
      <c r="Y2880" s="53"/>
      <c r="AI2880" s="1"/>
      <c r="AJ2880" s="106"/>
      <c r="AK2880" s="106"/>
      <c r="AL2880" s="106"/>
      <c r="AM2880" s="106"/>
      <c r="AN2880" s="106"/>
      <c r="AO2880" s="106"/>
      <c r="AP2880" s="106"/>
      <c r="AQ2880" s="106"/>
      <c r="AR2880" s="106"/>
      <c r="AS2880" s="106"/>
      <c r="AT2880" s="106"/>
      <c r="AU2880" s="106"/>
      <c r="AV2880" s="106"/>
      <c r="AW2880" s="107"/>
      <c r="AX2880" s="107"/>
      <c r="AY2880" s="44"/>
      <c r="AZ2880" s="44"/>
      <c r="BA2880" s="44"/>
      <c r="DU2880" s="1"/>
      <c r="ED2880" s="5">
        <v>0.61852816396872101</v>
      </c>
      <c r="EF2880" s="9">
        <v>6.0684937318792512E-5</v>
      </c>
      <c r="EO2880" s="1"/>
      <c r="EX2880" s="5">
        <v>0.64858485888046435</v>
      </c>
      <c r="EY2880" s="1"/>
      <c r="EZ2880" s="9">
        <v>2.345499248258952E-5</v>
      </c>
      <c r="FI2880" s="1"/>
      <c r="FR2880" s="5">
        <v>0.64542800279484913</v>
      </c>
      <c r="FT2880" s="9">
        <v>3.1941776175437783E-5</v>
      </c>
      <c r="GC2880" s="1"/>
      <c r="JX2880" s="1"/>
      <c r="KG2880" s="1"/>
      <c r="KV2880" s="1"/>
      <c r="KW2880" s="34"/>
      <c r="KY2880" s="35"/>
      <c r="LA2880" s="36"/>
      <c r="LC2880" s="37"/>
      <c r="LQ2880" s="1"/>
      <c r="PC2880" s="1"/>
      <c r="PL2880" s="5">
        <v>-1.0091760782370833E-2</v>
      </c>
      <c r="PN2880" s="9">
        <v>2.6906847777825083E-5</v>
      </c>
      <c r="PW2880" s="1"/>
      <c r="QF2880" s="5">
        <v>-0.11136080144251562</v>
      </c>
      <c r="QH2880" s="9">
        <v>4.7521011058555272E-7</v>
      </c>
      <c r="QQ2880" s="1"/>
      <c r="TV2880" s="1"/>
      <c r="VT2880" s="1"/>
    </row>
    <row r="2881" spans="14:592" ht="14.4" customHeight="1" x14ac:dyDescent="0.3">
      <c r="N2881" s="1"/>
      <c r="O2881" s="34"/>
      <c r="Q2881" s="35"/>
      <c r="S2881" s="36"/>
      <c r="U2881" s="37"/>
      <c r="W2881" s="52"/>
      <c r="Y2881" s="53"/>
      <c r="AI2881" s="1"/>
      <c r="AJ2881" s="106"/>
      <c r="AK2881" s="106"/>
      <c r="AL2881" s="106"/>
      <c r="AM2881" s="106"/>
      <c r="AN2881" s="106"/>
      <c r="AO2881" s="106"/>
      <c r="AP2881" s="106"/>
      <c r="AQ2881" s="106"/>
      <c r="AR2881" s="106"/>
      <c r="AS2881" s="106"/>
      <c r="AT2881" s="106"/>
      <c r="AU2881" s="106"/>
      <c r="AV2881" s="106"/>
      <c r="AW2881" s="107"/>
      <c r="AX2881" s="107"/>
      <c r="AY2881" s="44"/>
      <c r="AZ2881" s="44"/>
      <c r="BA2881" s="44"/>
      <c r="DU2881" s="1"/>
      <c r="ED2881" s="5">
        <v>0.27777534200696741</v>
      </c>
      <c r="EF2881" s="9">
        <v>-1.8683680751257323E-5</v>
      </c>
      <c r="EO2881" s="1"/>
      <c r="EX2881" s="5">
        <v>0.30918817835045365</v>
      </c>
      <c r="EZ2881" s="9">
        <v>-7.8154167622718614E-7</v>
      </c>
      <c r="FI2881" s="1"/>
      <c r="FR2881" s="5">
        <v>0.30586722768143315</v>
      </c>
      <c r="FT2881" s="9">
        <v>-4.5119534820550578E-6</v>
      </c>
      <c r="GC2881" s="1"/>
      <c r="JX2881" s="1"/>
      <c r="KG2881" s="1"/>
      <c r="KV2881" s="1"/>
      <c r="KW2881" s="34"/>
      <c r="KY2881" s="35"/>
      <c r="LA2881" s="36"/>
      <c r="LC2881" s="37"/>
      <c r="LQ2881" s="1"/>
      <c r="PC2881" s="1"/>
      <c r="PL2881" s="5">
        <v>0.89946854693600753</v>
      </c>
      <c r="PN2881" s="9">
        <v>-9.8779990587190546E-5</v>
      </c>
      <c r="PW2881" s="1"/>
      <c r="QF2881" s="5">
        <v>0.51908183264217622</v>
      </c>
      <c r="QH2881" s="9">
        <v>-1.7445837817265492E-6</v>
      </c>
      <c r="QQ2881" s="1"/>
      <c r="TV2881" s="1"/>
      <c r="VT2881" s="1"/>
    </row>
    <row r="2882" spans="14:592" ht="14.4" customHeight="1" x14ac:dyDescent="0.3">
      <c r="N2882" s="1"/>
      <c r="O2882" s="34"/>
      <c r="Q2882" s="35"/>
      <c r="S2882" s="36"/>
      <c r="U2882" s="37"/>
      <c r="W2882" s="52"/>
      <c r="Y2882" s="53"/>
      <c r="AI2882" s="1"/>
      <c r="AJ2882" s="106"/>
      <c r="AK2882" s="106"/>
      <c r="AL2882" s="106"/>
      <c r="AM2882" s="106"/>
      <c r="AN2882" s="106"/>
      <c r="AO2882" s="106"/>
      <c r="AP2882" s="106"/>
      <c r="AQ2882" s="106"/>
      <c r="AR2882" s="106"/>
      <c r="AS2882" s="106"/>
      <c r="AT2882" s="106"/>
      <c r="AU2882" s="106"/>
      <c r="AV2882" s="106"/>
      <c r="AW2882" s="107"/>
      <c r="AX2882" s="107"/>
      <c r="AY2882" s="44"/>
      <c r="AZ2882" s="44"/>
      <c r="BA2882" s="44"/>
      <c r="DU2882" s="1"/>
      <c r="ED2882" s="5">
        <v>1.3953129331602119</v>
      </c>
      <c r="EF2882" s="9">
        <v>1.8040977116808086E-5</v>
      </c>
      <c r="EO2882" s="1"/>
      <c r="EX2882" s="5">
        <v>1.4064952128156274</v>
      </c>
      <c r="EY2882" s="1"/>
      <c r="EZ2882" s="9">
        <v>7.5387441130769586E-6</v>
      </c>
      <c r="FI2882" s="1"/>
      <c r="FR2882" s="5">
        <v>1.4053085930633102</v>
      </c>
      <c r="FT2882" s="9">
        <v>9.9635847721993111E-6</v>
      </c>
      <c r="GC2882" s="1"/>
      <c r="JX2882" s="1"/>
      <c r="KG2882" s="1"/>
      <c r="KV2882" s="1"/>
      <c r="KW2882" s="34"/>
      <c r="KY2882" s="35"/>
      <c r="LA2882" s="36"/>
      <c r="LC2882" s="37"/>
      <c r="LQ2882" s="1"/>
      <c r="PC2882" s="1"/>
      <c r="PL2882" s="5">
        <v>-1.2141207707643229</v>
      </c>
      <c r="PN2882" s="9">
        <v>9.2469399771946007E-6</v>
      </c>
      <c r="PW2882" s="1"/>
      <c r="QF2882" s="5">
        <v>-1.5192092264341448</v>
      </c>
      <c r="QH2882" s="9">
        <v>1.63313049727143E-7</v>
      </c>
      <c r="QQ2882" s="1"/>
      <c r="TV2882" s="1"/>
      <c r="VT2882" s="1"/>
    </row>
    <row r="2883" spans="14:592" ht="15" customHeight="1" thickBot="1" x14ac:dyDescent="0.35">
      <c r="N2883" s="1"/>
      <c r="O2883" s="34"/>
      <c r="Q2883" s="35"/>
      <c r="S2883" s="36"/>
      <c r="U2883" s="37"/>
      <c r="W2883" s="52"/>
      <c r="Y2883" s="53"/>
      <c r="AI2883" s="1"/>
      <c r="AJ2883" s="106"/>
      <c r="AK2883" s="106"/>
      <c r="AL2883" s="106"/>
      <c r="AM2883" s="106"/>
      <c r="AN2883" s="106"/>
      <c r="AO2883" s="106"/>
      <c r="AP2883" s="106"/>
      <c r="AQ2883" s="106"/>
      <c r="AR2883" s="106"/>
      <c r="AS2883" s="106"/>
      <c r="AT2883" s="106"/>
      <c r="AU2883" s="106"/>
      <c r="AV2883" s="106"/>
      <c r="AW2883" s="107"/>
      <c r="AX2883" s="107"/>
      <c r="AY2883" s="44"/>
      <c r="AZ2883" s="44"/>
      <c r="BA2883" s="44"/>
      <c r="DU2883" s="1"/>
      <c r="ED2883" s="6">
        <v>-1.4331827230650365</v>
      </c>
      <c r="EF2883" s="10">
        <v>-1.1125494330541738E-4</v>
      </c>
      <c r="EO2883" s="1"/>
      <c r="EX2883" s="6">
        <v>-1.4203279584472872</v>
      </c>
      <c r="EZ2883" s="10">
        <v>-3.8931627088883313E-5</v>
      </c>
      <c r="FI2883" s="1"/>
      <c r="FR2883" s="6">
        <v>-1.4217385867258905</v>
      </c>
      <c r="FT2883" s="10">
        <v>-5.5196700335606895E-5</v>
      </c>
      <c r="GC2883" s="1"/>
      <c r="JX2883" s="1"/>
      <c r="KG2883" s="1"/>
      <c r="KV2883" s="1"/>
      <c r="KW2883" s="34"/>
      <c r="KY2883" s="35"/>
      <c r="LA2883" s="36"/>
      <c r="LC2883" s="37"/>
      <c r="LQ2883" s="1"/>
      <c r="PC2883" s="1"/>
      <c r="PL2883" s="6">
        <v>-0.42520785431225805</v>
      </c>
      <c r="PN2883" s="10">
        <v>-2.0465992277451912E-5</v>
      </c>
      <c r="PW2883" s="1"/>
      <c r="QF2883" s="6">
        <v>-0.48451495058521288</v>
      </c>
      <c r="QH2883" s="10">
        <v>-3.6145618147906021E-7</v>
      </c>
      <c r="QQ2883" s="1"/>
      <c r="TV2883" s="1"/>
      <c r="VT2883" s="1"/>
    </row>
    <row r="2884" spans="14:592" x14ac:dyDescent="0.3">
      <c r="N2884" s="1"/>
      <c r="O2884" s="34"/>
      <c r="Q2884" s="35"/>
      <c r="S2884" s="36"/>
      <c r="U2884" s="37"/>
      <c r="W2884" s="52"/>
      <c r="Y2884" s="53"/>
      <c r="AI2884" s="1"/>
      <c r="AW2884" s="44"/>
      <c r="AX2884" s="44"/>
      <c r="AY2884" s="44"/>
      <c r="AZ2884" s="44"/>
      <c r="BA2884" s="44"/>
      <c r="DU2884" s="1"/>
      <c r="DV2884" s="1"/>
      <c r="DW2884" s="1"/>
      <c r="DX2884" s="1"/>
      <c r="DY2884" s="1"/>
      <c r="DZ2884" s="1"/>
      <c r="EA2884" s="1"/>
      <c r="EB2884" s="1"/>
      <c r="EC2884" s="1"/>
      <c r="ED2884" s="2"/>
      <c r="EE2884" s="1"/>
      <c r="EF2884" s="7"/>
      <c r="EG2884" s="1"/>
      <c r="EH2884" s="1"/>
      <c r="EI2884" s="1"/>
      <c r="EJ2884" s="1"/>
      <c r="EK2884" s="1"/>
      <c r="EL2884" s="1"/>
      <c r="EM2884" s="1"/>
      <c r="EN2884" s="1"/>
      <c r="EO2884" s="1"/>
      <c r="EP2884" s="1"/>
      <c r="EQ2884" s="1"/>
      <c r="ER2884" s="1"/>
      <c r="ES2884" s="1"/>
      <c r="ET2884" s="1"/>
      <c r="EU2884" s="1"/>
      <c r="EV2884" s="1"/>
      <c r="EW2884" s="1"/>
      <c r="EX2884" s="2"/>
      <c r="EY2884" s="1"/>
      <c r="EZ2884" s="7"/>
      <c r="FA2884" s="1"/>
      <c r="FB2884" s="1"/>
      <c r="FC2884" s="1"/>
      <c r="FD2884" s="1"/>
      <c r="FE2884" s="1"/>
      <c r="FF2884" s="1"/>
      <c r="FG2884" s="1"/>
      <c r="FH2884" s="1"/>
      <c r="FI2884" s="1"/>
      <c r="FJ2884" s="1"/>
      <c r="FK2884" s="1"/>
      <c r="FL2884" s="1"/>
      <c r="FM2884" s="1"/>
      <c r="FN2884" s="1"/>
      <c r="FO2884" s="1"/>
      <c r="FP2884" s="1"/>
      <c r="FQ2884" s="1"/>
      <c r="FR2884" s="2"/>
      <c r="FS2884" s="1"/>
      <c r="FT2884" s="7"/>
      <c r="FU2884" s="1"/>
      <c r="FV2884" s="1"/>
      <c r="FW2884" s="1"/>
      <c r="FX2884" s="1"/>
      <c r="FY2884" s="1"/>
      <c r="FZ2884" s="1"/>
      <c r="GA2884" s="1"/>
      <c r="GB2884" s="1"/>
      <c r="GC2884" s="1"/>
      <c r="JX2884" s="1"/>
      <c r="KG2884" s="1"/>
      <c r="KV2884" s="1"/>
      <c r="KW2884" s="34"/>
      <c r="KY2884" s="35"/>
      <c r="LA2884" s="36"/>
      <c r="LC2884" s="37"/>
      <c r="LQ2884" s="1"/>
      <c r="PC2884" s="1"/>
      <c r="PD2884" s="1"/>
      <c r="PE2884" s="1"/>
      <c r="PF2884" s="1"/>
      <c r="PG2884" s="1"/>
      <c r="PH2884" s="1"/>
      <c r="PI2884" s="1"/>
      <c r="PJ2884" s="1"/>
      <c r="PK2884" s="1"/>
      <c r="PL2884" s="2"/>
      <c r="PM2884" s="1"/>
      <c r="PN2884" s="7"/>
      <c r="PO2884" s="1"/>
      <c r="PP2884" s="1"/>
      <c r="PQ2884" s="1"/>
      <c r="PR2884" s="1"/>
      <c r="PS2884" s="1"/>
      <c r="PT2884" s="1"/>
      <c r="PU2884" s="1"/>
      <c r="PV2884" s="1"/>
      <c r="PW2884" s="1"/>
      <c r="PX2884" s="1"/>
      <c r="PY2884" s="1"/>
      <c r="PZ2884" s="1"/>
      <c r="QA2884" s="1"/>
      <c r="QB2884" s="1"/>
      <c r="QC2884" s="1"/>
      <c r="QD2884" s="1"/>
      <c r="QE2884" s="1"/>
      <c r="QF2884" s="2"/>
      <c r="QG2884" s="1"/>
      <c r="QH2884" s="7"/>
      <c r="QI2884" s="1"/>
      <c r="QJ2884" s="1"/>
      <c r="QK2884" s="1"/>
      <c r="QL2884" s="1"/>
      <c r="QM2884" s="1"/>
      <c r="QN2884" s="1"/>
      <c r="QO2884" s="1"/>
      <c r="QP2884" s="1"/>
      <c r="QQ2884" s="1"/>
      <c r="TV2884" s="1"/>
      <c r="VT2884" s="1"/>
    </row>
    <row r="2885" spans="14:592" ht="15" thickBot="1" x14ac:dyDescent="0.35">
      <c r="N2885" s="1"/>
      <c r="O2885" s="34"/>
      <c r="Q2885" s="35"/>
      <c r="S2885" s="36"/>
      <c r="U2885" s="37"/>
      <c r="W2885" s="52"/>
      <c r="Y2885" s="53"/>
      <c r="AI2885" s="1"/>
      <c r="AW2885" s="44"/>
      <c r="AX2885" s="44"/>
      <c r="AY2885" s="44"/>
      <c r="AZ2885" s="44"/>
      <c r="BA2885" s="44"/>
      <c r="DZ2885" s="1"/>
      <c r="ED2885" s="2" t="s">
        <v>89</v>
      </c>
      <c r="EF2885" s="7" t="s">
        <v>90</v>
      </c>
      <c r="EJ2885" s="1"/>
      <c r="ET2885" s="1"/>
      <c r="EX2885" s="2" t="s">
        <v>91</v>
      </c>
      <c r="EZ2885" s="7" t="s">
        <v>92</v>
      </c>
      <c r="FD2885" s="1"/>
      <c r="FN2885" s="1"/>
      <c r="FR2885" s="2" t="s">
        <v>215</v>
      </c>
      <c r="FT2885" s="7" t="s">
        <v>216</v>
      </c>
      <c r="FX2885" s="1"/>
      <c r="JX2885" s="1"/>
      <c r="KG2885" s="1"/>
      <c r="KV2885" s="1"/>
      <c r="KW2885" s="34"/>
      <c r="KY2885" s="35"/>
      <c r="LA2885" s="36"/>
      <c r="LC2885" s="37"/>
      <c r="LQ2885" s="1"/>
      <c r="PH2885" s="1"/>
      <c r="PL2885" s="2" t="s">
        <v>89</v>
      </c>
      <c r="PN2885" s="7" t="s">
        <v>90</v>
      </c>
      <c r="PR2885" s="1"/>
      <c r="QB2885" s="1"/>
      <c r="QF2885" s="2" t="s">
        <v>91</v>
      </c>
      <c r="QH2885" s="7" t="s">
        <v>92</v>
      </c>
      <c r="QL2885" s="1"/>
      <c r="TV2885" s="1"/>
      <c r="VT2885" s="1"/>
    </row>
    <row r="2886" spans="14:592" x14ac:dyDescent="0.3">
      <c r="N2886" s="1"/>
      <c r="O2886" s="34"/>
      <c r="Q2886" s="35"/>
      <c r="S2886" s="36"/>
      <c r="U2886" s="37"/>
      <c r="W2886" s="52"/>
      <c r="Y2886" s="53"/>
      <c r="AI2886" s="1"/>
      <c r="AW2886" s="44"/>
      <c r="AX2886" s="44"/>
      <c r="AY2886" s="44"/>
      <c r="AZ2886" s="44"/>
      <c r="BA2886" s="44"/>
      <c r="DZ2886" s="1"/>
      <c r="ED2886" s="4">
        <f t="array" ref="ED2886:ED2889">EA2902:EA2905</f>
        <v>0.60610803270507174</v>
      </c>
      <c r="EF2886" s="8">
        <f t="array" ref="EF2886:EF2893">EF2876:EF2883</f>
        <v>-4.588688904382894E-5</v>
      </c>
      <c r="EJ2886" s="1"/>
      <c r="ET2886" s="1"/>
      <c r="EX2886" s="4">
        <f t="array" ref="EX2886:EX2889">EU2902:EU2905</f>
        <v>0.6080426571051667</v>
      </c>
      <c r="EY2886" s="1"/>
      <c r="EZ2886" s="8">
        <f t="array" ref="EZ2886:EZ2893">EZ2876:EZ2883</f>
        <v>-1.9082035282114464E-5</v>
      </c>
      <c r="FD2886" s="1"/>
      <c r="FN2886" s="1"/>
      <c r="FR2886" s="4">
        <f t="array" ref="FR2886:FR2889">FO2902:FO2905</f>
        <v>0.60714124081936394</v>
      </c>
      <c r="FT2886" s="8">
        <f t="array" ref="FT2886:FT2893">FT2876:FT2883</f>
        <v>-2.5265644701568907E-5</v>
      </c>
      <c r="FX2886" s="1"/>
      <c r="JX2886" s="1"/>
      <c r="KG2886" s="1"/>
      <c r="KV2886" s="1"/>
      <c r="KW2886" s="34"/>
      <c r="KY2886" s="35"/>
      <c r="LA2886" s="36"/>
      <c r="LC2886" s="37"/>
      <c r="LQ2886" s="1"/>
      <c r="PH2886" s="1"/>
      <c r="PL2886" s="4">
        <f t="array" ref="PL2886:PL2889">PI2902:PI2905</f>
        <v>-3.9538771850598814E-2</v>
      </c>
      <c r="PN2886" s="8">
        <f t="array" ref="PN2886:PN2893">PN2876:PN2883</f>
        <v>7.3540189146538063E-5</v>
      </c>
      <c r="PR2886" s="1"/>
      <c r="PW2886" s="1"/>
      <c r="QB2886" s="1"/>
      <c r="QF2886" s="4">
        <f t="array" ref="QF2886:QF2889">QC2902:QC2905</f>
        <v>-0.39853256479848381</v>
      </c>
      <c r="QH2886" s="8">
        <f t="array" ref="QH2886:QH2893">QH2876:QH2883</f>
        <v>1.2988158890024254E-6</v>
      </c>
      <c r="QL2886" s="1"/>
      <c r="TV2886" s="1"/>
      <c r="VT2886" s="1"/>
    </row>
    <row r="2887" spans="14:592" x14ac:dyDescent="0.3">
      <c r="N2887" s="1"/>
      <c r="O2887" s="34"/>
      <c r="Q2887" s="35"/>
      <c r="S2887" s="36"/>
      <c r="U2887" s="37"/>
      <c r="W2887" s="52"/>
      <c r="Y2887" s="53"/>
      <c r="AI2887" s="1"/>
      <c r="DZ2887" s="1"/>
      <c r="ED2887" s="5">
        <v>0.17263523913059903</v>
      </c>
      <c r="EF2887" s="9">
        <v>-2.775844527715462E-5</v>
      </c>
      <c r="EJ2887" s="1"/>
      <c r="ET2887" s="1"/>
      <c r="EX2887" s="5">
        <v>0.16683076243100123</v>
      </c>
      <c r="EZ2887" s="9">
        <v>-1.0386339226328209E-5</v>
      </c>
      <c r="FD2887" s="1"/>
      <c r="FN2887" s="1"/>
      <c r="FR2887" s="5">
        <v>0.16947290621985919</v>
      </c>
      <c r="FT2887" s="9">
        <v>-1.4327776147256852E-5</v>
      </c>
      <c r="FX2887" s="1"/>
      <c r="JX2887" s="1"/>
      <c r="KG2887" s="1"/>
      <c r="KV2887" s="1"/>
      <c r="KW2887" s="34"/>
      <c r="KY2887" s="35"/>
      <c r="LA2887" s="36"/>
      <c r="LC2887" s="37"/>
      <c r="LQ2887" s="1"/>
      <c r="PH2887" s="1"/>
      <c r="PL2887" s="5">
        <v>-0.19793206374240596</v>
      </c>
      <c r="PN2887" s="9">
        <v>4.282942842256263E-5</v>
      </c>
      <c r="PR2887" s="1"/>
      <c r="QB2887" s="1"/>
      <c r="QF2887" s="5">
        <v>-0.24282918201102688</v>
      </c>
      <c r="QH2887" s="9">
        <v>7.5642370243665764E-7</v>
      </c>
      <c r="QL2887" s="1"/>
      <c r="TV2887" s="1"/>
      <c r="VT2887" s="1"/>
    </row>
    <row r="2888" spans="14:592" x14ac:dyDescent="0.3">
      <c r="N2888" s="1"/>
      <c r="O2888" s="34"/>
      <c r="Q2888" s="35"/>
      <c r="S2888" s="36"/>
      <c r="U2888" s="37"/>
      <c r="W2888" s="52"/>
      <c r="Y2888" s="53"/>
      <c r="AI2888" s="1"/>
      <c r="DZ2888" s="1"/>
      <c r="ED2888" s="5">
        <v>0.75829505703748312</v>
      </c>
      <c r="EF2888" s="9">
        <v>5.7793114346417026E-5</v>
      </c>
      <c r="EJ2888" s="1"/>
      <c r="ET2888" s="1"/>
      <c r="EX2888" s="5">
        <v>0.73628924769576787</v>
      </c>
      <c r="EY2888" s="1"/>
      <c r="EZ2888" s="9">
        <v>1.9169486613281461E-5</v>
      </c>
      <c r="FD2888" s="1"/>
      <c r="FN2888" s="1"/>
      <c r="FR2888" s="5">
        <v>0.74638531736480429</v>
      </c>
      <c r="FT2888" s="9">
        <v>2.7801560581035846E-5</v>
      </c>
      <c r="FX2888" s="1"/>
      <c r="JX2888" s="1"/>
      <c r="KG2888" s="1"/>
      <c r="KV2888" s="1"/>
      <c r="KW2888" s="34"/>
      <c r="KY2888" s="35"/>
      <c r="LA2888" s="36"/>
      <c r="LC2888" s="37"/>
      <c r="LQ2888" s="1"/>
      <c r="PH2888" s="1"/>
      <c r="PL2888" s="5">
        <v>-1.1222320598980904</v>
      </c>
      <c r="PN2888" s="9">
        <v>-5.3908792126509229E-5</v>
      </c>
      <c r="PR2888" s="1"/>
      <c r="PW2888" s="1"/>
      <c r="QB2888" s="1"/>
      <c r="QF2888" s="5">
        <v>-0.7980170715592565</v>
      </c>
      <c r="QH2888" s="9">
        <v>-9.5209975094461856E-7</v>
      </c>
      <c r="QL2888" s="1"/>
      <c r="TV2888" s="1"/>
      <c r="VT2888" s="1"/>
    </row>
    <row r="2889" spans="14:592" x14ac:dyDescent="0.3">
      <c r="N2889" s="1"/>
      <c r="O2889" s="34"/>
      <c r="Q2889" s="35"/>
      <c r="S2889" s="36"/>
      <c r="U2889" s="37"/>
      <c r="W2889" s="52"/>
      <c r="Y2889" s="53"/>
      <c r="AI2889" s="1"/>
      <c r="DZ2889" s="1"/>
      <c r="ED2889" s="5">
        <v>-1.7835786085885301</v>
      </c>
      <c r="EF2889" s="9">
        <v>1.9240015841061199E-5</v>
      </c>
      <c r="EJ2889" s="1"/>
      <c r="ET2889" s="1"/>
      <c r="EX2889" s="5">
        <v>-1.7529885247708941</v>
      </c>
      <c r="EZ2889" s="9">
        <v>1.0493888090640559E-5</v>
      </c>
      <c r="FD2889" s="1"/>
      <c r="FN2889" s="1"/>
      <c r="FR2889" s="5">
        <v>-1.7671061069763745</v>
      </c>
      <c r="FT2889" s="9">
        <v>1.2654025757196549E-5</v>
      </c>
      <c r="FX2889" s="1"/>
      <c r="JX2889" s="1"/>
      <c r="KG2889" s="1"/>
      <c r="KV2889" s="1"/>
      <c r="KW2889" s="34"/>
      <c r="KY2889" s="35"/>
      <c r="LA2889" s="36"/>
      <c r="LC2889" s="37"/>
      <c r="LQ2889" s="1"/>
      <c r="PH2889" s="1"/>
      <c r="PL2889" s="5">
        <v>-1.2246035130771096</v>
      </c>
      <c r="PN2889" s="9">
        <v>-2.7536863240437765E-5</v>
      </c>
      <c r="PR2889" s="1"/>
      <c r="QB2889" s="1"/>
      <c r="QF2889" s="5">
        <v>-2.1209231805775985</v>
      </c>
      <c r="QH2889" s="9">
        <v>-4.8633700735662374E-7</v>
      </c>
      <c r="QL2889" s="1"/>
      <c r="TV2889" s="1"/>
      <c r="VT2889" s="1"/>
    </row>
    <row r="2890" spans="14:592" x14ac:dyDescent="0.3">
      <c r="N2890" s="1"/>
      <c r="O2890" s="34"/>
      <c r="Q2890" s="35"/>
      <c r="S2890" s="36"/>
      <c r="U2890" s="37"/>
      <c r="W2890" s="52"/>
      <c r="Y2890" s="53"/>
      <c r="AI2890" s="1"/>
      <c r="DZ2890" s="1"/>
      <c r="ED2890" s="5">
        <f t="array" ref="ED2890:ED2893">EG2902:EG2905</f>
        <v>0.61852816396872101</v>
      </c>
      <c r="EF2890" s="9">
        <v>6.0684937318792512E-5</v>
      </c>
      <c r="EJ2890" s="1"/>
      <c r="ET2890" s="1"/>
      <c r="EX2890" s="5">
        <f t="array" ref="EX2890:EX2893">FA2902:FA2905</f>
        <v>0.64858485888046435</v>
      </c>
      <c r="EY2890" s="1"/>
      <c r="EZ2890" s="9">
        <v>2.345499248258952E-5</v>
      </c>
      <c r="FD2890" s="1"/>
      <c r="FN2890" s="1"/>
      <c r="FR2890" s="5">
        <f t="array" ref="FR2890:FR2893">FU2902:FU2905</f>
        <v>0.64542800279484913</v>
      </c>
      <c r="FT2890" s="9">
        <v>3.1941776175437783E-5</v>
      </c>
      <c r="FX2890" s="1"/>
      <c r="JX2890" s="1"/>
      <c r="KG2890" s="1"/>
      <c r="KV2890" s="1"/>
      <c r="KW2890" s="34"/>
      <c r="KY2890" s="35"/>
      <c r="LA2890" s="36"/>
      <c r="LC2890" s="37"/>
      <c r="LQ2890" s="1"/>
      <c r="PH2890" s="1"/>
      <c r="PL2890" s="5">
        <f t="array" ref="PL2890:PL2893">PO2902:PO2905</f>
        <v>-1.0091760782370833E-2</v>
      </c>
      <c r="PN2890" s="9">
        <v>2.6906847777825083E-5</v>
      </c>
      <c r="PR2890" s="1"/>
      <c r="PW2890" s="1"/>
      <c r="QB2890" s="1"/>
      <c r="QF2890" s="5">
        <f t="array" ref="QF2890:QF2893">QI2902:QI2905</f>
        <v>-0.11136080144251562</v>
      </c>
      <c r="QH2890" s="9">
        <v>4.7521011058555272E-7</v>
      </c>
      <c r="QL2890" s="1"/>
      <c r="TV2890" s="1"/>
      <c r="VT2890" s="1"/>
    </row>
    <row r="2891" spans="14:592" x14ac:dyDescent="0.3">
      <c r="N2891" s="1"/>
      <c r="O2891" s="34"/>
      <c r="Q2891" s="35"/>
      <c r="S2891" s="36"/>
      <c r="U2891" s="37"/>
      <c r="W2891" s="52"/>
      <c r="Y2891" s="53"/>
      <c r="AI2891" s="1"/>
      <c r="DZ2891" s="1"/>
      <c r="ED2891" s="5">
        <v>0.27777534200696741</v>
      </c>
      <c r="EF2891" s="9">
        <v>-1.8683680751257323E-5</v>
      </c>
      <c r="EJ2891" s="1"/>
      <c r="ET2891" s="1"/>
      <c r="EX2891" s="5">
        <v>0.30918817835045365</v>
      </c>
      <c r="EZ2891" s="9">
        <v>-7.8154167622718614E-7</v>
      </c>
      <c r="FD2891" s="1"/>
      <c r="FN2891" s="1"/>
      <c r="FR2891" s="5">
        <v>0.30586722768143315</v>
      </c>
      <c r="FT2891" s="9">
        <v>-4.5119534820550578E-6</v>
      </c>
      <c r="FX2891" s="1"/>
      <c r="JX2891" s="1"/>
      <c r="KG2891" s="1"/>
      <c r="KV2891" s="1"/>
      <c r="KW2891" s="34"/>
      <c r="KY2891" s="35"/>
      <c r="LA2891" s="36"/>
      <c r="LC2891" s="37"/>
      <c r="LQ2891" s="1"/>
      <c r="PH2891" s="1"/>
      <c r="PL2891" s="5">
        <v>0.89946854693600753</v>
      </c>
      <c r="PN2891" s="9">
        <v>-9.8779990587190546E-5</v>
      </c>
      <c r="PR2891" s="1"/>
      <c r="QB2891" s="1"/>
      <c r="QF2891" s="5">
        <v>0.51908183264217622</v>
      </c>
      <c r="QH2891" s="9">
        <v>-1.7445837817265492E-6</v>
      </c>
      <c r="QL2891" s="1"/>
      <c r="TV2891" s="1"/>
      <c r="VT2891" s="1"/>
    </row>
    <row r="2892" spans="14:592" x14ac:dyDescent="0.3">
      <c r="N2892" s="1"/>
      <c r="O2892" s="34"/>
      <c r="Q2892" s="35"/>
      <c r="S2892" s="36"/>
      <c r="U2892" s="37"/>
      <c r="W2892" s="52"/>
      <c r="Y2892" s="53"/>
      <c r="AI2892" s="1"/>
      <c r="DZ2892" s="1"/>
      <c r="ED2892" s="5">
        <v>1.3953129331602119</v>
      </c>
      <c r="EF2892" s="9">
        <v>1.8040977116808086E-5</v>
      </c>
      <c r="EJ2892" s="1"/>
      <c r="ET2892" s="1"/>
      <c r="EX2892" s="5">
        <v>1.4064952128156274</v>
      </c>
      <c r="EY2892" s="1"/>
      <c r="EZ2892" s="9">
        <v>7.5387441130769586E-6</v>
      </c>
      <c r="FD2892" s="1"/>
      <c r="FN2892" s="1"/>
      <c r="FR2892" s="5">
        <v>1.4053085930633102</v>
      </c>
      <c r="FT2892" s="9">
        <v>9.9635847721993111E-6</v>
      </c>
      <c r="FX2892" s="1"/>
      <c r="JX2892" s="1"/>
      <c r="KG2892" s="1"/>
      <c r="KV2892" s="1"/>
      <c r="KW2892" s="34"/>
      <c r="KY2892" s="35"/>
      <c r="LA2892" s="36"/>
      <c r="LC2892" s="37"/>
      <c r="LQ2892" s="1"/>
      <c r="PH2892" s="1"/>
      <c r="PL2892" s="5">
        <v>-1.2141207707643229</v>
      </c>
      <c r="PN2892" s="9">
        <v>9.2469399771946007E-6</v>
      </c>
      <c r="PR2892" s="1"/>
      <c r="PW2892" s="1"/>
      <c r="QB2892" s="1"/>
      <c r="QF2892" s="5">
        <v>-1.5192092264341448</v>
      </c>
      <c r="QH2892" s="9">
        <v>1.63313049727143E-7</v>
      </c>
      <c r="QL2892" s="1"/>
      <c r="TV2892" s="1"/>
      <c r="VT2892" s="1"/>
    </row>
    <row r="2893" spans="14:592" ht="15" thickBot="1" x14ac:dyDescent="0.35">
      <c r="N2893" s="1"/>
      <c r="O2893" s="34"/>
      <c r="Q2893" s="35"/>
      <c r="S2893" s="36"/>
      <c r="U2893" s="37"/>
      <c r="W2893" s="52"/>
      <c r="Y2893" s="53"/>
      <c r="AI2893" s="1"/>
      <c r="DZ2893" s="1"/>
      <c r="ED2893" s="6">
        <v>-1.4331827230650365</v>
      </c>
      <c r="EF2893" s="10">
        <v>-1.1125494330541738E-4</v>
      </c>
      <c r="EJ2893" s="1"/>
      <c r="ET2893" s="1"/>
      <c r="EX2893" s="6">
        <v>-1.4203279584472872</v>
      </c>
      <c r="EZ2893" s="10">
        <v>-3.8931627088883313E-5</v>
      </c>
      <c r="FD2893" s="1"/>
      <c r="FN2893" s="1"/>
      <c r="FR2893" s="6">
        <v>-1.4217385867258905</v>
      </c>
      <c r="FT2893" s="10">
        <v>-5.5196700335606895E-5</v>
      </c>
      <c r="FX2893" s="1"/>
      <c r="JX2893" s="1"/>
      <c r="KG2893" s="1"/>
      <c r="KV2893" s="1"/>
      <c r="KW2893" s="34"/>
      <c r="KY2893" s="35"/>
      <c r="LA2893" s="36"/>
      <c r="LC2893" s="37"/>
      <c r="LQ2893" s="1"/>
      <c r="PH2893" s="1"/>
      <c r="PL2893" s="6">
        <v>-0.42520785431225805</v>
      </c>
      <c r="PN2893" s="10">
        <v>-2.0465992277451912E-5</v>
      </c>
      <c r="PR2893" s="1"/>
      <c r="QB2893" s="1"/>
      <c r="QF2893" s="6">
        <v>-0.48451495058521288</v>
      </c>
      <c r="QH2893" s="10">
        <v>-3.6145618147906021E-7</v>
      </c>
      <c r="QL2893" s="1"/>
      <c r="TV2893" s="1"/>
      <c r="VT2893" s="1"/>
    </row>
    <row r="2894" spans="14:592" x14ac:dyDescent="0.3">
      <c r="N2894" s="1"/>
      <c r="O2894" s="34"/>
      <c r="Q2894" s="35"/>
      <c r="S2894" s="36"/>
      <c r="U2894" s="37"/>
      <c r="W2894" s="52"/>
      <c r="Y2894" s="53"/>
      <c r="AI2894" s="1"/>
      <c r="DZ2894" s="1"/>
      <c r="ED2894" s="2"/>
      <c r="EF2894" s="7"/>
      <c r="EJ2894" s="1"/>
      <c r="ET2894" s="1"/>
      <c r="EX2894" s="2"/>
      <c r="EY2894" s="1"/>
      <c r="EZ2894" s="7"/>
      <c r="FD2894" s="1"/>
      <c r="FN2894" s="1"/>
      <c r="FR2894" s="2"/>
      <c r="FT2894" s="7"/>
      <c r="FX2894" s="1"/>
      <c r="JX2894" s="1"/>
      <c r="KG2894" s="1"/>
      <c r="KV2894" s="1"/>
      <c r="KW2894" s="34"/>
      <c r="KY2894" s="35"/>
      <c r="LA2894" s="36"/>
      <c r="LC2894" s="37"/>
      <c r="LQ2894" s="1"/>
      <c r="PH2894" s="1"/>
      <c r="PL2894" s="2"/>
      <c r="PN2894" s="7"/>
      <c r="PR2894" s="1"/>
      <c r="PW2894" s="1"/>
      <c r="QB2894" s="1"/>
      <c r="QF2894" s="2"/>
      <c r="QH2894" s="7"/>
      <c r="QL2894" s="1"/>
      <c r="TV2894" s="1"/>
      <c r="VT2894" s="1"/>
    </row>
    <row r="2895" spans="14:592" x14ac:dyDescent="0.3">
      <c r="N2895" s="1"/>
      <c r="O2895" s="34"/>
      <c r="Q2895" s="35"/>
      <c r="S2895" s="36"/>
      <c r="U2895" s="37"/>
      <c r="W2895" s="52"/>
      <c r="Y2895" s="53"/>
      <c r="AI2895" s="1"/>
      <c r="DZ2895" s="1"/>
      <c r="EA2895" s="2"/>
      <c r="EB2895" s="2"/>
      <c r="EC2895" s="2"/>
      <c r="ED2895" s="2"/>
      <c r="EE2895" s="2"/>
      <c r="EF2895" s="2"/>
      <c r="EG2895" s="2"/>
      <c r="EJ2895" s="1"/>
      <c r="ET2895" s="1"/>
      <c r="EU2895" s="2"/>
      <c r="EV2895" s="2"/>
      <c r="EW2895" s="2"/>
      <c r="EX2895" s="2"/>
      <c r="EY2895" s="2"/>
      <c r="EZ2895" s="2"/>
      <c r="FA2895" s="2"/>
      <c r="FD2895" s="1"/>
      <c r="FN2895" s="1"/>
      <c r="FO2895" s="2"/>
      <c r="FP2895" s="2"/>
      <c r="FQ2895" s="2"/>
      <c r="FR2895" s="2"/>
      <c r="FS2895" s="2"/>
      <c r="FT2895" s="2"/>
      <c r="FU2895" s="2"/>
      <c r="FX2895" s="1"/>
      <c r="JX2895" s="1"/>
      <c r="KG2895" s="1"/>
      <c r="KV2895" s="1"/>
      <c r="KW2895" s="34"/>
      <c r="KY2895" s="35"/>
      <c r="LA2895" s="36"/>
      <c r="LC2895" s="37"/>
      <c r="LQ2895" s="1"/>
      <c r="PH2895" s="1"/>
      <c r="PI2895" s="2"/>
      <c r="PJ2895" s="2"/>
      <c r="PK2895" s="2"/>
      <c r="PL2895" s="2"/>
      <c r="PM2895" s="2"/>
      <c r="PN2895" s="2"/>
      <c r="PO2895" s="2"/>
      <c r="PR2895" s="1"/>
      <c r="QB2895" s="1"/>
      <c r="QC2895" s="2"/>
      <c r="QD2895" s="2"/>
      <c r="QE2895" s="2"/>
      <c r="QF2895" s="2"/>
      <c r="QG2895" s="2"/>
      <c r="QH2895" s="2"/>
      <c r="QI2895" s="2"/>
      <c r="QL2895" s="1"/>
      <c r="TV2895" s="1"/>
      <c r="VT2895" s="1"/>
    </row>
    <row r="2896" spans="14:592" x14ac:dyDescent="0.3">
      <c r="N2896" s="1"/>
      <c r="O2896" s="34"/>
      <c r="Q2896" s="35"/>
      <c r="S2896" s="36"/>
      <c r="U2896" s="37"/>
      <c r="W2896" s="52"/>
      <c r="Y2896" s="53"/>
      <c r="AI2896" s="1"/>
      <c r="DZ2896" s="1"/>
      <c r="EA2896" s="2"/>
      <c r="EF2896" s="7"/>
      <c r="EG2896" s="2"/>
      <c r="EJ2896" s="1"/>
      <c r="ET2896" s="1"/>
      <c r="EU2896" s="2"/>
      <c r="EY2896" s="1"/>
      <c r="EZ2896" s="7"/>
      <c r="FA2896" s="2"/>
      <c r="FD2896" s="1"/>
      <c r="FN2896" s="1"/>
      <c r="FO2896" s="2"/>
      <c r="FT2896" s="7"/>
      <c r="FU2896" s="2"/>
      <c r="FX2896" s="1"/>
      <c r="JX2896" s="1"/>
      <c r="KG2896" s="1"/>
      <c r="KV2896" s="1"/>
      <c r="KW2896" s="34"/>
      <c r="KY2896" s="35"/>
      <c r="LA2896" s="36"/>
      <c r="LC2896" s="37"/>
      <c r="LQ2896" s="1"/>
      <c r="PH2896" s="1"/>
      <c r="PI2896" s="2"/>
      <c r="PN2896" s="7"/>
      <c r="PO2896" s="2"/>
      <c r="PR2896" s="1"/>
      <c r="PW2896" s="1"/>
      <c r="QB2896" s="1"/>
      <c r="QC2896" s="2"/>
      <c r="QH2896" s="7"/>
      <c r="QI2896" s="2"/>
      <c r="QL2896" s="1"/>
      <c r="TV2896" s="1"/>
      <c r="VT2896" s="1"/>
    </row>
    <row r="2897" spans="14:592" x14ac:dyDescent="0.3">
      <c r="N2897" s="1"/>
      <c r="O2897" s="34"/>
      <c r="Q2897" s="35"/>
      <c r="S2897" s="36"/>
      <c r="U2897" s="37"/>
      <c r="W2897" s="52"/>
      <c r="Y2897" s="53"/>
      <c r="AI2897" s="1"/>
      <c r="DZ2897" s="1"/>
      <c r="EA2897" s="2"/>
      <c r="EF2897" s="7"/>
      <c r="EG2897" s="2"/>
      <c r="EJ2897" s="1"/>
      <c r="ET2897" s="1"/>
      <c r="EU2897" s="2"/>
      <c r="EZ2897" s="7"/>
      <c r="FA2897" s="2"/>
      <c r="FD2897" s="1"/>
      <c r="FN2897" s="1"/>
      <c r="FO2897" s="2"/>
      <c r="FT2897" s="7"/>
      <c r="FU2897" s="2"/>
      <c r="FX2897" s="1"/>
      <c r="JX2897" s="1"/>
      <c r="KG2897" s="1"/>
      <c r="KV2897" s="1"/>
      <c r="KW2897" s="34"/>
      <c r="KY2897" s="35"/>
      <c r="LA2897" s="36"/>
      <c r="LC2897" s="37"/>
      <c r="LQ2897" s="1"/>
      <c r="PH2897" s="1"/>
      <c r="PI2897" s="2"/>
      <c r="PN2897" s="7"/>
      <c r="PO2897" s="2"/>
      <c r="PR2897" s="1"/>
      <c r="QB2897" s="1"/>
      <c r="QC2897" s="2"/>
      <c r="QH2897" s="7"/>
      <c r="QI2897" s="2"/>
      <c r="QL2897" s="1"/>
      <c r="TV2897" s="1"/>
      <c r="VT2897" s="1"/>
    </row>
    <row r="2898" spans="14:592" x14ac:dyDescent="0.3">
      <c r="N2898" s="1"/>
      <c r="O2898" s="34"/>
      <c r="Q2898" s="35"/>
      <c r="S2898" s="36"/>
      <c r="U2898" s="37"/>
      <c r="W2898" s="52"/>
      <c r="Y2898" s="53"/>
      <c r="AI2898" s="1"/>
      <c r="DZ2898" s="1"/>
      <c r="EA2898" s="2"/>
      <c r="EC2898" s="7"/>
      <c r="ED2898" s="7"/>
      <c r="EE2898" s="7"/>
      <c r="EF2898" s="7"/>
      <c r="EG2898" s="2"/>
      <c r="EH2898" s="7"/>
      <c r="EI2898" s="7"/>
      <c r="EJ2898" s="1"/>
      <c r="ET2898" s="1"/>
      <c r="EU2898" s="2"/>
      <c r="EW2898" s="7"/>
      <c r="EX2898" s="7"/>
      <c r="EY2898" s="7"/>
      <c r="EZ2898" s="7"/>
      <c r="FA2898" s="2"/>
      <c r="FB2898" s="7"/>
      <c r="FC2898" s="7"/>
      <c r="FD2898" s="1"/>
      <c r="FN2898" s="1"/>
      <c r="FO2898" s="2"/>
      <c r="FQ2898" s="7"/>
      <c r="FR2898" s="7"/>
      <c r="FS2898" s="7"/>
      <c r="FT2898" s="7"/>
      <c r="FU2898" s="2"/>
      <c r="FV2898" s="7"/>
      <c r="FW2898" s="7"/>
      <c r="FX2898" s="1"/>
      <c r="JX2898" s="1"/>
      <c r="KG2898" s="1"/>
      <c r="KV2898" s="1"/>
      <c r="KW2898" s="34"/>
      <c r="KY2898" s="35"/>
      <c r="LA2898" s="36"/>
      <c r="LC2898" s="37"/>
      <c r="LQ2898" s="1"/>
      <c r="PH2898" s="1"/>
      <c r="PI2898" s="2"/>
      <c r="PK2898" s="7"/>
      <c r="PL2898" s="7"/>
      <c r="PM2898" s="7"/>
      <c r="PN2898" s="7"/>
      <c r="PO2898" s="2"/>
      <c r="PP2898" s="7"/>
      <c r="PQ2898" s="7"/>
      <c r="PR2898" s="1"/>
      <c r="PW2898" s="1"/>
      <c r="QB2898" s="1"/>
      <c r="QC2898" s="2"/>
      <c r="QE2898" s="7"/>
      <c r="QF2898" s="7"/>
      <c r="QG2898" s="7"/>
      <c r="QH2898" s="7"/>
      <c r="QI2898" s="2"/>
      <c r="QJ2898" s="7"/>
      <c r="QK2898" s="7"/>
      <c r="QL2898" s="1"/>
      <c r="TV2898" s="1"/>
      <c r="VT2898" s="1"/>
    </row>
    <row r="2899" spans="14:592" x14ac:dyDescent="0.3">
      <c r="N2899" s="1"/>
      <c r="O2899" s="34"/>
      <c r="Q2899" s="35"/>
      <c r="S2899" s="36"/>
      <c r="U2899" s="37"/>
      <c r="W2899" s="52"/>
      <c r="Y2899" s="53"/>
      <c r="AI2899" s="1"/>
      <c r="DZ2899" s="1"/>
      <c r="EA2899" s="2"/>
      <c r="EC2899" s="7"/>
      <c r="EG2899" s="2"/>
      <c r="EI2899" s="7"/>
      <c r="EJ2899" s="1"/>
      <c r="ET2899" s="1"/>
      <c r="EU2899" s="2"/>
      <c r="EW2899" s="7"/>
      <c r="FA2899" s="2"/>
      <c r="FC2899" s="7"/>
      <c r="FD2899" s="1"/>
      <c r="FN2899" s="1"/>
      <c r="FO2899" s="2"/>
      <c r="FQ2899" s="7"/>
      <c r="FU2899" s="2"/>
      <c r="FW2899" s="7"/>
      <c r="FX2899" s="1"/>
      <c r="JX2899" s="1"/>
      <c r="KG2899" s="1"/>
      <c r="KV2899" s="1"/>
      <c r="KW2899" s="34"/>
      <c r="KY2899" s="35"/>
      <c r="LA2899" s="36"/>
      <c r="LC2899" s="37"/>
      <c r="LQ2899" s="1"/>
      <c r="PH2899" s="1"/>
      <c r="PI2899" s="2"/>
      <c r="PK2899" s="7"/>
      <c r="PO2899" s="2"/>
      <c r="PQ2899" s="7"/>
      <c r="PR2899" s="1"/>
      <c r="QB2899" s="1"/>
      <c r="QC2899" s="2"/>
      <c r="QE2899" s="7"/>
      <c r="QI2899" s="2"/>
      <c r="QK2899" s="7"/>
      <c r="QL2899" s="1"/>
      <c r="TV2899" s="1"/>
      <c r="VT2899" s="1"/>
    </row>
    <row r="2900" spans="14:592" x14ac:dyDescent="0.3">
      <c r="N2900" s="1"/>
      <c r="O2900" s="34"/>
      <c r="Q2900" s="35"/>
      <c r="S2900" s="36"/>
      <c r="U2900" s="37"/>
      <c r="W2900" s="52"/>
      <c r="Y2900" s="53"/>
      <c r="AI2900" s="1"/>
      <c r="DZ2900" s="1"/>
      <c r="EA2900" s="2"/>
      <c r="EC2900" s="7"/>
      <c r="EG2900" s="2"/>
      <c r="EI2900" s="7"/>
      <c r="EJ2900" s="1"/>
      <c r="ET2900" s="1"/>
      <c r="EU2900" s="2"/>
      <c r="EW2900" s="7"/>
      <c r="EY2900" s="1"/>
      <c r="FA2900" s="2"/>
      <c r="FC2900" s="7"/>
      <c r="FD2900" s="1"/>
      <c r="FN2900" s="1"/>
      <c r="FO2900" s="2"/>
      <c r="FQ2900" s="7"/>
      <c r="FU2900" s="2"/>
      <c r="FW2900" s="7"/>
      <c r="FX2900" s="1"/>
      <c r="JX2900" s="1"/>
      <c r="KG2900" s="1"/>
      <c r="KV2900" s="1"/>
      <c r="KW2900" s="34"/>
      <c r="KY2900" s="35"/>
      <c r="LA2900" s="36"/>
      <c r="LC2900" s="37"/>
      <c r="LQ2900" s="1"/>
      <c r="PH2900" s="1"/>
      <c r="PI2900" s="2"/>
      <c r="PK2900" s="7"/>
      <c r="PO2900" s="2"/>
      <c r="PQ2900" s="7"/>
      <c r="PR2900" s="1"/>
      <c r="PW2900" s="1"/>
      <c r="QB2900" s="1"/>
      <c r="QC2900" s="2"/>
      <c r="QE2900" s="7"/>
      <c r="QI2900" s="2"/>
      <c r="QK2900" s="7"/>
      <c r="QL2900" s="1"/>
      <c r="TV2900" s="1"/>
      <c r="VT2900" s="1"/>
    </row>
    <row r="2901" spans="14:592" ht="15" thickBot="1" x14ac:dyDescent="0.35">
      <c r="N2901" s="1"/>
      <c r="O2901" s="34"/>
      <c r="Q2901" s="35"/>
      <c r="S2901" s="36"/>
      <c r="U2901" s="37"/>
      <c r="W2901" s="52"/>
      <c r="Y2901" s="53"/>
      <c r="AI2901" s="1"/>
      <c r="DZ2901" s="1"/>
      <c r="EA2901" s="2" t="s">
        <v>93</v>
      </c>
      <c r="EC2901" s="7" t="s">
        <v>94</v>
      </c>
      <c r="EG2901" s="2" t="s">
        <v>95</v>
      </c>
      <c r="EI2901" s="7" t="s">
        <v>96</v>
      </c>
      <c r="EJ2901" s="1"/>
      <c r="ET2901" s="1"/>
      <c r="EU2901" s="2" t="s">
        <v>97</v>
      </c>
      <c r="EW2901" s="7" t="s">
        <v>98</v>
      </c>
      <c r="FA2901" s="2" t="s">
        <v>99</v>
      </c>
      <c r="FC2901" s="7" t="s">
        <v>100</v>
      </c>
      <c r="FD2901" s="1"/>
      <c r="FN2901" s="1"/>
      <c r="FO2901" s="2" t="s">
        <v>217</v>
      </c>
      <c r="FQ2901" s="7" t="s">
        <v>218</v>
      </c>
      <c r="FU2901" s="2" t="s">
        <v>219</v>
      </c>
      <c r="FW2901" s="7" t="s">
        <v>220</v>
      </c>
      <c r="FX2901" s="1"/>
      <c r="JX2901" s="1"/>
      <c r="KG2901" s="1"/>
      <c r="KV2901" s="1"/>
      <c r="KW2901" s="34"/>
      <c r="KY2901" s="35"/>
      <c r="LA2901" s="36"/>
      <c r="LC2901" s="37"/>
      <c r="LQ2901" s="1"/>
      <c r="PH2901" s="1"/>
      <c r="PI2901" s="2" t="s">
        <v>93</v>
      </c>
      <c r="PK2901" s="7" t="s">
        <v>94</v>
      </c>
      <c r="PO2901" s="2" t="s">
        <v>95</v>
      </c>
      <c r="PQ2901" s="7" t="s">
        <v>96</v>
      </c>
      <c r="PR2901" s="1"/>
      <c r="QB2901" s="1"/>
      <c r="QC2901" s="2" t="s">
        <v>97</v>
      </c>
      <c r="QE2901" s="7" t="s">
        <v>98</v>
      </c>
      <c r="QI2901" s="2" t="s">
        <v>99</v>
      </c>
      <c r="QK2901" s="7" t="s">
        <v>100</v>
      </c>
      <c r="QL2901" s="1"/>
      <c r="TV2901" s="1"/>
      <c r="VT2901" s="1"/>
    </row>
    <row r="2902" spans="14:592" x14ac:dyDescent="0.3">
      <c r="N2902" s="1"/>
      <c r="O2902" s="34"/>
      <c r="Q2902" s="35"/>
      <c r="S2902" s="36"/>
      <c r="U2902" s="37"/>
      <c r="W2902" s="52"/>
      <c r="Y2902" s="53"/>
      <c r="AI2902" s="1"/>
      <c r="DZ2902" s="1"/>
      <c r="EA2902" s="4">
        <f t="array" ref="EA2902:EA2905">AW2934:AW2937</f>
        <v>0.60610803270507174</v>
      </c>
      <c r="EC2902" s="8">
        <f t="array" ref="EC2902:EC2905">EF2886:EF2889</f>
        <v>-4.588688904382894E-5</v>
      </c>
      <c r="EG2902" s="4">
        <f t="array" ref="EG2902:EG2905">GI2934:GI2937</f>
        <v>0.61852816396872101</v>
      </c>
      <c r="EI2902" s="8">
        <f t="array" ref="EI2902:EI2905">EF2890:EF2893</f>
        <v>6.0684937318792512E-5</v>
      </c>
      <c r="EJ2902" s="1"/>
      <c r="ET2902" s="1"/>
      <c r="EU2902" s="4">
        <f t="array" ref="EU2902:EU2905">CG2934:CG2937</f>
        <v>0.6080426571051667</v>
      </c>
      <c r="EW2902" s="8">
        <f t="array" ref="EW2902:EW2905">EZ2886:EZ2889</f>
        <v>-1.9082035282114464E-5</v>
      </c>
      <c r="EY2902" s="1"/>
      <c r="FA2902" s="4">
        <f t="array" ref="FA2902:FA2905">HS2934:HS2937</f>
        <v>0.64858485888046435</v>
      </c>
      <c r="FC2902" s="8">
        <f t="array" ref="FC2902:FC2905">EZ2890:EZ2893</f>
        <v>2.345499248258952E-5</v>
      </c>
      <c r="FD2902" s="1"/>
      <c r="FN2902" s="1"/>
      <c r="FO2902" s="4">
        <f t="array" ref="FO2902:FO2905">DQ2934:DQ2937</f>
        <v>0.60714124081936394</v>
      </c>
      <c r="FQ2902" s="8">
        <f t="array" ref="FQ2902:FQ2905">FT2886:FT2889</f>
        <v>-2.5265644701568907E-5</v>
      </c>
      <c r="FU2902" s="4">
        <f t="array" ref="FU2902:FU2905">JC2934:JC2937</f>
        <v>0.64542800279484913</v>
      </c>
      <c r="FW2902" s="8">
        <f t="array" ref="FW2902:FW2905">FT2890:FT2893</f>
        <v>3.1941776175437783E-5</v>
      </c>
      <c r="FX2902" s="1"/>
      <c r="JX2902" s="1"/>
      <c r="KG2902" s="1"/>
      <c r="KV2902" s="1"/>
      <c r="KW2902" s="34"/>
      <c r="KY2902" s="35"/>
      <c r="LA2902" s="36"/>
      <c r="LC2902" s="37"/>
      <c r="LQ2902" s="1"/>
      <c r="PH2902" s="1"/>
      <c r="PI2902" s="4">
        <f t="array" ref="PI2902:PI2905">ME2934:ME2937</f>
        <v>-3.9538771850598814E-2</v>
      </c>
      <c r="PK2902" s="8">
        <f t="array" ref="PK2902:PK2905">PN2886:PN2889</f>
        <v>7.3540189146538063E-5</v>
      </c>
      <c r="PO2902" s="4">
        <f t="array" ref="PO2902:PO2905">RQ2934:RQ2937</f>
        <v>-1.0091760782370833E-2</v>
      </c>
      <c r="PQ2902" s="8">
        <f t="array" ref="PQ2902:PQ2905">PN2890:PN2893</f>
        <v>2.6906847777825083E-5</v>
      </c>
      <c r="PR2902" s="1"/>
      <c r="PW2902" s="1"/>
      <c r="QB2902" s="1"/>
      <c r="QC2902" s="4">
        <f t="array" ref="QC2902:QC2905">NO2934:NO2937</f>
        <v>-0.39853256479848381</v>
      </c>
      <c r="QE2902" s="8">
        <f t="array" ref="QE2902:QE2905">QH2886:QH2889</f>
        <v>1.2988158890024254E-6</v>
      </c>
      <c r="QI2902" s="4">
        <f t="array" ref="QI2902:QI2905">TA2934:TA2937</f>
        <v>-0.11136080144251562</v>
      </c>
      <c r="QK2902" s="8">
        <f t="array" ref="QK2902:QK2905">QH2890:QH2893</f>
        <v>4.7521011058555272E-7</v>
      </c>
      <c r="QL2902" s="1"/>
      <c r="TV2902" s="1"/>
      <c r="VT2902" s="1"/>
    </row>
    <row r="2903" spans="14:592" x14ac:dyDescent="0.3">
      <c r="N2903" s="1"/>
      <c r="O2903" s="34"/>
      <c r="Q2903" s="35"/>
      <c r="S2903" s="36"/>
      <c r="U2903" s="37"/>
      <c r="W2903" s="52"/>
      <c r="Y2903" s="53"/>
      <c r="AI2903" s="1"/>
      <c r="DZ2903" s="1"/>
      <c r="EA2903" s="5">
        <v>0.17263523913059903</v>
      </c>
      <c r="EC2903" s="9">
        <v>-2.775844527715462E-5</v>
      </c>
      <c r="EG2903" s="5">
        <v>0.27777534200696741</v>
      </c>
      <c r="EI2903" s="9">
        <v>-1.8683680751257323E-5</v>
      </c>
      <c r="EJ2903" s="1"/>
      <c r="ET2903" s="1"/>
      <c r="EU2903" s="5">
        <v>0.16683076243100123</v>
      </c>
      <c r="EW2903" s="9">
        <v>-1.0386339226328209E-5</v>
      </c>
      <c r="FA2903" s="5">
        <v>0.30918817835045365</v>
      </c>
      <c r="FC2903" s="9">
        <v>-7.8154167622718614E-7</v>
      </c>
      <c r="FD2903" s="1"/>
      <c r="FN2903" s="1"/>
      <c r="FO2903" s="5">
        <v>0.16947290621985919</v>
      </c>
      <c r="FQ2903" s="9">
        <v>-1.4327776147256852E-5</v>
      </c>
      <c r="FU2903" s="5">
        <v>0.30586722768143315</v>
      </c>
      <c r="FW2903" s="9">
        <v>-4.5119534820550578E-6</v>
      </c>
      <c r="FX2903" s="1"/>
      <c r="JX2903" s="1"/>
      <c r="KG2903" s="1"/>
      <c r="KV2903" s="1"/>
      <c r="KW2903" s="34"/>
      <c r="KY2903" s="35"/>
      <c r="LA2903" s="36"/>
      <c r="LC2903" s="37"/>
      <c r="LQ2903" s="1"/>
      <c r="PH2903" s="1"/>
      <c r="PI2903" s="5">
        <v>-0.19793206374240596</v>
      </c>
      <c r="PK2903" s="9">
        <v>4.282942842256263E-5</v>
      </c>
      <c r="PO2903" s="5">
        <v>0.89946854693600753</v>
      </c>
      <c r="PQ2903" s="9">
        <v>-9.8779990587190546E-5</v>
      </c>
      <c r="PR2903" s="1"/>
      <c r="QB2903" s="1"/>
      <c r="QC2903" s="5">
        <v>-0.24282918201102688</v>
      </c>
      <c r="QE2903" s="9">
        <v>7.5642370243665764E-7</v>
      </c>
      <c r="QI2903" s="5">
        <v>0.51908183264217622</v>
      </c>
      <c r="QK2903" s="9">
        <v>-1.7445837817265492E-6</v>
      </c>
      <c r="QL2903" s="1"/>
      <c r="TV2903" s="1"/>
      <c r="VT2903" s="1"/>
    </row>
    <row r="2904" spans="14:592" x14ac:dyDescent="0.3">
      <c r="N2904" s="1"/>
      <c r="O2904" s="34"/>
      <c r="Q2904" s="35"/>
      <c r="S2904" s="36"/>
      <c r="U2904" s="37"/>
      <c r="W2904" s="52"/>
      <c r="Y2904" s="53"/>
      <c r="AI2904" s="1"/>
      <c r="DZ2904" s="1"/>
      <c r="EA2904" s="5">
        <v>0.75829505703748312</v>
      </c>
      <c r="EC2904" s="9">
        <v>5.7793114346417026E-5</v>
      </c>
      <c r="EG2904" s="5">
        <v>1.3953129331602119</v>
      </c>
      <c r="EI2904" s="9">
        <v>1.8040977116808086E-5</v>
      </c>
      <c r="EJ2904" s="1"/>
      <c r="ET2904" s="1"/>
      <c r="EU2904" s="5">
        <v>0.73628924769576787</v>
      </c>
      <c r="EW2904" s="9">
        <v>1.9169486613281461E-5</v>
      </c>
      <c r="EY2904" s="1"/>
      <c r="FA2904" s="5">
        <v>1.4064952128156274</v>
      </c>
      <c r="FC2904" s="9">
        <v>7.5387441130769586E-6</v>
      </c>
      <c r="FD2904" s="1"/>
      <c r="FN2904" s="1"/>
      <c r="FO2904" s="5">
        <v>0.74638531736480429</v>
      </c>
      <c r="FQ2904" s="9">
        <v>2.7801560581035846E-5</v>
      </c>
      <c r="FU2904" s="5">
        <v>1.4053085930633102</v>
      </c>
      <c r="FW2904" s="9">
        <v>9.9635847721993111E-6</v>
      </c>
      <c r="FX2904" s="1"/>
      <c r="JX2904" s="1"/>
      <c r="KG2904" s="1"/>
      <c r="KV2904" s="1"/>
      <c r="KW2904" s="34"/>
      <c r="KY2904" s="35"/>
      <c r="LA2904" s="36"/>
      <c r="LC2904" s="37"/>
      <c r="LQ2904" s="1"/>
      <c r="PH2904" s="1"/>
      <c r="PI2904" s="5">
        <v>-1.1222320598980904</v>
      </c>
      <c r="PK2904" s="9">
        <v>-5.3908792126509229E-5</v>
      </c>
      <c r="PO2904" s="5">
        <v>-1.2141207707643229</v>
      </c>
      <c r="PQ2904" s="9">
        <v>9.2469399771946007E-6</v>
      </c>
      <c r="PR2904" s="1"/>
      <c r="PW2904" s="1"/>
      <c r="QB2904" s="1"/>
      <c r="QC2904" s="5">
        <v>-0.7980170715592565</v>
      </c>
      <c r="QE2904" s="9">
        <v>-9.5209975094461856E-7</v>
      </c>
      <c r="QI2904" s="5">
        <v>-1.5192092264341448</v>
      </c>
      <c r="QK2904" s="9">
        <v>1.63313049727143E-7</v>
      </c>
      <c r="QL2904" s="1"/>
      <c r="TV2904" s="1"/>
      <c r="VT2904" s="1"/>
    </row>
    <row r="2905" spans="14:592" ht="15" thickBot="1" x14ac:dyDescent="0.35">
      <c r="N2905" s="1"/>
      <c r="O2905" s="34"/>
      <c r="Q2905" s="35"/>
      <c r="S2905" s="36"/>
      <c r="U2905" s="37"/>
      <c r="W2905" s="52"/>
      <c r="Y2905" s="53"/>
      <c r="AI2905" s="1"/>
      <c r="DZ2905" s="1"/>
      <c r="EA2905" s="6">
        <v>-1.7835786085885301</v>
      </c>
      <c r="EC2905" s="10">
        <v>1.9240015841061199E-5</v>
      </c>
      <c r="EG2905" s="6">
        <v>-1.4331827230650365</v>
      </c>
      <c r="EI2905" s="10">
        <v>-1.1125494330541738E-4</v>
      </c>
      <c r="EJ2905" s="1"/>
      <c r="ET2905" s="1"/>
      <c r="EU2905" s="6">
        <v>-1.7529885247708941</v>
      </c>
      <c r="EW2905" s="10">
        <v>1.0493888090640559E-5</v>
      </c>
      <c r="FA2905" s="6">
        <v>-1.4203279584472872</v>
      </c>
      <c r="FC2905" s="10">
        <v>-3.8931627088883313E-5</v>
      </c>
      <c r="FD2905" s="1"/>
      <c r="FN2905" s="1"/>
      <c r="FO2905" s="6">
        <v>-1.7671061069763745</v>
      </c>
      <c r="FQ2905" s="10">
        <v>1.2654025757196549E-5</v>
      </c>
      <c r="FU2905" s="6">
        <v>-1.4217385867258905</v>
      </c>
      <c r="FW2905" s="10">
        <v>-5.5196700335606895E-5</v>
      </c>
      <c r="FX2905" s="1"/>
      <c r="JX2905" s="1"/>
      <c r="KG2905" s="1"/>
      <c r="KV2905" s="1"/>
      <c r="KW2905" s="34"/>
      <c r="KY2905" s="35"/>
      <c r="LA2905" s="36"/>
      <c r="LC2905" s="37"/>
      <c r="LQ2905" s="1"/>
      <c r="PH2905" s="1"/>
      <c r="PI2905" s="6">
        <v>-1.2246035130771096</v>
      </c>
      <c r="PK2905" s="10">
        <v>-2.7536863240437765E-5</v>
      </c>
      <c r="PO2905" s="6">
        <v>-0.42520785431225805</v>
      </c>
      <c r="PQ2905" s="10">
        <v>-2.0465992277451912E-5</v>
      </c>
      <c r="PR2905" s="1"/>
      <c r="QB2905" s="1"/>
      <c r="QC2905" s="6">
        <v>-2.1209231805775985</v>
      </c>
      <c r="QE2905" s="10">
        <v>-4.8633700735662374E-7</v>
      </c>
      <c r="QI2905" s="6">
        <v>-0.48451495058521288</v>
      </c>
      <c r="QK2905" s="10">
        <v>-3.6145618147906021E-7</v>
      </c>
      <c r="QL2905" s="1"/>
      <c r="TV2905" s="1"/>
      <c r="VT2905" s="1"/>
    </row>
    <row r="2906" spans="14:592" x14ac:dyDescent="0.3">
      <c r="N2906" s="1"/>
      <c r="O2906" s="34"/>
      <c r="Q2906" s="35"/>
      <c r="S2906" s="36"/>
      <c r="U2906" s="37"/>
      <c r="W2906" s="52"/>
      <c r="Y2906" s="53"/>
      <c r="AI2906" s="1"/>
      <c r="DZ2906" s="1"/>
      <c r="EA2906" s="2"/>
      <c r="EB2906" s="1"/>
      <c r="EC2906" s="7"/>
      <c r="ED2906" s="1"/>
      <c r="EE2906" s="1"/>
      <c r="EF2906" s="1"/>
      <c r="EG2906" s="2"/>
      <c r="EH2906" s="1"/>
      <c r="EI2906" s="7"/>
      <c r="EJ2906" s="1"/>
      <c r="ET2906" s="1"/>
      <c r="EU2906" s="2"/>
      <c r="EV2906" s="1"/>
      <c r="EW2906" s="7"/>
      <c r="EX2906" s="1"/>
      <c r="EY2906" s="1"/>
      <c r="EZ2906" s="1"/>
      <c r="FA2906" s="2"/>
      <c r="FB2906" s="1"/>
      <c r="FC2906" s="7"/>
      <c r="FD2906" s="1"/>
      <c r="FN2906" s="1"/>
      <c r="FO2906" s="2"/>
      <c r="FP2906" s="1"/>
      <c r="FQ2906" s="7"/>
      <c r="FR2906" s="1"/>
      <c r="FS2906" s="1"/>
      <c r="FT2906" s="1"/>
      <c r="FU2906" s="2"/>
      <c r="FV2906" s="1"/>
      <c r="FW2906" s="7"/>
      <c r="FX2906" s="1"/>
      <c r="JX2906" s="1"/>
      <c r="KG2906" s="1"/>
      <c r="KV2906" s="1"/>
      <c r="KW2906" s="34"/>
      <c r="KY2906" s="35"/>
      <c r="LA2906" s="36"/>
      <c r="LC2906" s="37"/>
      <c r="LQ2906" s="1"/>
      <c r="PH2906" s="1"/>
      <c r="PI2906" s="2"/>
      <c r="PJ2906" s="1"/>
      <c r="PK2906" s="7"/>
      <c r="PL2906" s="1"/>
      <c r="PM2906" s="1"/>
      <c r="PN2906" s="1"/>
      <c r="PO2906" s="2"/>
      <c r="PP2906" s="1"/>
      <c r="PQ2906" s="7"/>
      <c r="PR2906" s="1"/>
      <c r="PW2906" s="1"/>
      <c r="QB2906" s="1"/>
      <c r="QC2906" s="2"/>
      <c r="QD2906" s="1"/>
      <c r="QE2906" s="7"/>
      <c r="QF2906" s="1"/>
      <c r="QG2906" s="1"/>
      <c r="QH2906" s="1"/>
      <c r="QI2906" s="2"/>
      <c r="QJ2906" s="1"/>
      <c r="QK2906" s="7"/>
      <c r="QL2906" s="1"/>
      <c r="TV2906" s="1"/>
      <c r="VT2906" s="1"/>
    </row>
    <row r="2907" spans="14:592" x14ac:dyDescent="0.3">
      <c r="N2907" s="1"/>
      <c r="O2907" s="34"/>
      <c r="Q2907" s="35"/>
      <c r="S2907" s="36"/>
      <c r="U2907" s="37"/>
      <c r="W2907" s="52"/>
      <c r="Y2907" s="53"/>
      <c r="AI2907" s="1"/>
      <c r="EA2907" s="34"/>
      <c r="EC2907" s="35"/>
      <c r="EG2907" s="34"/>
      <c r="EI2907" s="35"/>
      <c r="EU2907" s="36"/>
      <c r="EW2907" s="37"/>
      <c r="FA2907" s="36"/>
      <c r="FC2907" s="37"/>
      <c r="FO2907" s="52"/>
      <c r="FQ2907" s="54"/>
      <c r="FU2907" s="52"/>
      <c r="FW2907" s="54"/>
      <c r="JX2907" s="1"/>
      <c r="KG2907" s="1"/>
      <c r="KV2907" s="1"/>
      <c r="KW2907" s="34"/>
      <c r="KY2907" s="35"/>
      <c r="LA2907" s="36"/>
      <c r="LC2907" s="37"/>
      <c r="LQ2907" s="1"/>
      <c r="PI2907" s="34"/>
      <c r="PK2907" s="35"/>
      <c r="PO2907" s="34"/>
      <c r="PQ2907" s="35"/>
      <c r="QC2907" s="36"/>
      <c r="QE2907" s="37"/>
      <c r="QI2907" s="36"/>
      <c r="QK2907" s="37"/>
      <c r="TV2907" s="1"/>
      <c r="VT2907" s="1"/>
    </row>
    <row r="2908" spans="14:592" x14ac:dyDescent="0.3">
      <c r="N2908" s="1"/>
      <c r="O2908" s="34"/>
      <c r="Q2908" s="35"/>
      <c r="S2908" s="36"/>
      <c r="U2908" s="37"/>
      <c r="W2908" s="52"/>
      <c r="Y2908" s="53"/>
      <c r="AI2908" s="1"/>
      <c r="AY2908" s="35"/>
      <c r="AZ2908" s="35"/>
      <c r="BA2908" s="35"/>
      <c r="BB2908" s="35"/>
      <c r="BC2908" s="35"/>
      <c r="BD2908" s="35"/>
      <c r="BE2908" s="35"/>
      <c r="BF2908" s="35"/>
      <c r="BG2908" s="35"/>
      <c r="BH2908" s="35"/>
      <c r="BI2908" s="35"/>
      <c r="BJ2908" s="35"/>
      <c r="BK2908" s="35"/>
      <c r="BL2908" s="35"/>
      <c r="BM2908" s="35"/>
      <c r="BN2908" s="35"/>
      <c r="BO2908" s="35"/>
      <c r="BP2908" s="35"/>
      <c r="BQ2908" s="35"/>
      <c r="BR2908" s="35"/>
      <c r="BS2908" s="35"/>
      <c r="BT2908" s="35"/>
      <c r="BU2908" s="35"/>
      <c r="BV2908" s="35"/>
      <c r="BW2908" s="35"/>
      <c r="BX2908" s="35"/>
      <c r="BY2908" s="35"/>
      <c r="BZ2908" s="35"/>
      <c r="CA2908" s="35"/>
      <c r="CB2908" s="35"/>
      <c r="CC2908" s="35"/>
      <c r="CD2908" s="35"/>
      <c r="CE2908" s="35"/>
      <c r="CF2908" s="35"/>
      <c r="CG2908" s="35"/>
      <c r="CH2908" s="35"/>
      <c r="CI2908" s="35"/>
      <c r="CJ2908" s="35"/>
      <c r="CK2908" s="35"/>
      <c r="CL2908" s="35"/>
      <c r="CM2908" s="35"/>
      <c r="CN2908" s="35"/>
      <c r="CO2908" s="35"/>
      <c r="CP2908" s="35"/>
      <c r="CQ2908" s="35"/>
      <c r="CR2908" s="35"/>
      <c r="CS2908" s="35"/>
      <c r="CT2908" s="35"/>
      <c r="CU2908" s="35"/>
      <c r="CV2908" s="35"/>
      <c r="CW2908" s="35"/>
      <c r="CX2908" s="35"/>
      <c r="CY2908" s="35"/>
      <c r="CZ2908" s="35"/>
      <c r="DA2908" s="35"/>
      <c r="DB2908" s="35"/>
      <c r="DC2908" s="35"/>
      <c r="DD2908" s="35"/>
      <c r="DE2908" s="35"/>
      <c r="DF2908" s="35"/>
      <c r="DG2908" s="35"/>
      <c r="DH2908" s="35"/>
      <c r="DI2908" s="35"/>
      <c r="DJ2908" s="35"/>
      <c r="DK2908" s="35"/>
      <c r="DL2908" s="35"/>
      <c r="DM2908" s="35"/>
      <c r="DN2908" s="35"/>
      <c r="DO2908" s="35"/>
      <c r="DP2908" s="35"/>
      <c r="DQ2908" s="35"/>
      <c r="DR2908" s="35"/>
      <c r="DS2908" s="35"/>
      <c r="DT2908" s="35"/>
      <c r="DU2908" s="35"/>
      <c r="DV2908" s="35"/>
      <c r="DW2908" s="35"/>
      <c r="DX2908" s="35"/>
      <c r="DY2908" s="35"/>
      <c r="DZ2908" s="35"/>
      <c r="EA2908" s="34"/>
      <c r="EB2908" s="35"/>
      <c r="EC2908" s="35"/>
      <c r="EG2908" s="34"/>
      <c r="EI2908" s="35"/>
      <c r="EJ2908" s="35"/>
      <c r="EK2908" s="35"/>
      <c r="EL2908" s="35"/>
      <c r="EM2908" s="35"/>
      <c r="EN2908" s="35"/>
      <c r="EO2908" s="35"/>
      <c r="EP2908" s="35"/>
      <c r="EQ2908" s="35"/>
      <c r="ER2908" s="35"/>
      <c r="ES2908" s="35"/>
      <c r="ET2908" s="35"/>
      <c r="EU2908" s="35"/>
      <c r="EV2908" s="35"/>
      <c r="EW2908" s="35"/>
      <c r="EX2908" s="35"/>
      <c r="EY2908" s="35"/>
      <c r="EZ2908" s="35"/>
      <c r="FA2908" s="35"/>
      <c r="FB2908" s="35"/>
      <c r="FC2908" s="35"/>
      <c r="FD2908" s="35"/>
      <c r="FE2908" s="35"/>
      <c r="FF2908" s="35"/>
      <c r="FG2908" s="35"/>
      <c r="FH2908" s="35"/>
      <c r="FI2908" s="35"/>
      <c r="FJ2908" s="35"/>
      <c r="FK2908" s="35"/>
      <c r="FL2908" s="35"/>
      <c r="FM2908" s="35"/>
      <c r="FN2908" s="35"/>
      <c r="FO2908" s="35"/>
      <c r="FP2908" s="35"/>
      <c r="FQ2908" s="35"/>
      <c r="FR2908" s="35"/>
      <c r="FS2908" s="35"/>
      <c r="FT2908" s="35"/>
      <c r="FU2908" s="35"/>
      <c r="FV2908" s="35"/>
      <c r="FW2908" s="35"/>
      <c r="FX2908" s="35"/>
      <c r="FY2908" s="35"/>
      <c r="FZ2908" s="35"/>
      <c r="GA2908" s="35"/>
      <c r="GB2908" s="35"/>
      <c r="GC2908" s="35"/>
      <c r="GD2908" s="35"/>
      <c r="GE2908" s="35"/>
      <c r="GF2908" s="35"/>
      <c r="GG2908" s="35"/>
      <c r="GH2908" s="35"/>
      <c r="GI2908" s="35"/>
      <c r="GJ2908" s="35"/>
      <c r="GK2908" s="35"/>
      <c r="JX2908" s="1"/>
      <c r="KG2908" s="1"/>
      <c r="KV2908" s="1"/>
      <c r="KW2908" s="34"/>
      <c r="KY2908" s="35"/>
      <c r="LA2908" s="36"/>
      <c r="LC2908" s="37"/>
      <c r="LQ2908" s="1"/>
      <c r="MG2908" s="35"/>
      <c r="MH2908" s="35"/>
      <c r="MI2908" s="35"/>
      <c r="MJ2908" s="35"/>
      <c r="MK2908" s="35"/>
      <c r="ML2908" s="35"/>
      <c r="MM2908" s="35"/>
      <c r="MN2908" s="35"/>
      <c r="MO2908" s="35"/>
      <c r="MP2908" s="35"/>
      <c r="MQ2908" s="35"/>
      <c r="MR2908" s="35"/>
      <c r="MS2908" s="35"/>
      <c r="MT2908" s="35"/>
      <c r="MU2908" s="35"/>
      <c r="MV2908" s="35"/>
      <c r="MW2908" s="35"/>
      <c r="MX2908" s="35"/>
      <c r="MY2908" s="35"/>
      <c r="MZ2908" s="35"/>
      <c r="NA2908" s="35"/>
      <c r="NB2908" s="35"/>
      <c r="NC2908" s="35"/>
      <c r="ND2908" s="35"/>
      <c r="NE2908" s="35"/>
      <c r="NF2908" s="35"/>
      <c r="NG2908" s="35"/>
      <c r="NH2908" s="35"/>
      <c r="NI2908" s="35"/>
      <c r="NJ2908" s="35"/>
      <c r="NK2908" s="35"/>
      <c r="NL2908" s="35"/>
      <c r="NM2908" s="35"/>
      <c r="NN2908" s="35"/>
      <c r="NO2908" s="35"/>
      <c r="NP2908" s="35"/>
      <c r="NQ2908" s="35"/>
      <c r="NR2908" s="35"/>
      <c r="NS2908" s="35"/>
      <c r="NT2908" s="35"/>
      <c r="NU2908" s="35"/>
      <c r="NV2908" s="35"/>
      <c r="NW2908" s="35"/>
      <c r="NX2908" s="35"/>
      <c r="NY2908" s="35"/>
      <c r="NZ2908" s="35"/>
      <c r="OA2908" s="35"/>
      <c r="OB2908" s="35"/>
      <c r="OC2908" s="35"/>
      <c r="OD2908" s="35"/>
      <c r="OE2908" s="35"/>
      <c r="OF2908" s="35"/>
      <c r="OG2908" s="35"/>
      <c r="OH2908" s="35"/>
      <c r="OI2908" s="35"/>
      <c r="OJ2908" s="35"/>
      <c r="OK2908" s="35"/>
      <c r="OL2908" s="35"/>
      <c r="OM2908" s="35"/>
      <c r="ON2908" s="35"/>
      <c r="OO2908" s="35"/>
      <c r="OP2908" s="35"/>
      <c r="OQ2908" s="35"/>
      <c r="OR2908" s="35"/>
      <c r="OS2908" s="35"/>
      <c r="OT2908" s="35"/>
      <c r="OU2908" s="35"/>
      <c r="OV2908" s="35"/>
      <c r="OW2908" s="35"/>
      <c r="OX2908" s="35"/>
      <c r="OY2908" s="35"/>
      <c r="OZ2908" s="35"/>
      <c r="PA2908" s="35"/>
      <c r="PB2908" s="35"/>
      <c r="PC2908" s="35"/>
      <c r="PD2908" s="35"/>
      <c r="PE2908" s="35"/>
      <c r="PF2908" s="35"/>
      <c r="PG2908" s="35"/>
      <c r="PH2908" s="35"/>
      <c r="PI2908" s="34"/>
      <c r="PJ2908" s="35"/>
      <c r="PK2908" s="35"/>
      <c r="PO2908" s="34"/>
      <c r="PQ2908" s="35"/>
      <c r="PR2908" s="35"/>
      <c r="PS2908" s="35"/>
      <c r="PT2908" s="35"/>
      <c r="PU2908" s="35"/>
      <c r="PV2908" s="35"/>
      <c r="PW2908" s="35"/>
      <c r="PX2908" s="35"/>
      <c r="PY2908" s="35"/>
      <c r="PZ2908" s="35"/>
      <c r="QA2908" s="35"/>
      <c r="QB2908" s="35"/>
      <c r="QC2908" s="35"/>
      <c r="QD2908" s="35"/>
      <c r="QE2908" s="35"/>
      <c r="QF2908" s="35"/>
      <c r="QG2908" s="35"/>
      <c r="QH2908" s="35"/>
      <c r="QI2908" s="35"/>
      <c r="QJ2908" s="35"/>
      <c r="QK2908" s="35"/>
      <c r="QL2908" s="35"/>
      <c r="QM2908" s="35"/>
      <c r="QN2908" s="35"/>
      <c r="QO2908" s="35"/>
      <c r="QP2908" s="35"/>
      <c r="QQ2908" s="35"/>
      <c r="QR2908" s="35"/>
      <c r="QS2908" s="35"/>
      <c r="QT2908" s="35"/>
      <c r="QU2908" s="35"/>
      <c r="QV2908" s="35"/>
      <c r="QW2908" s="35"/>
      <c r="QX2908" s="35"/>
      <c r="QY2908" s="35"/>
      <c r="QZ2908" s="35"/>
      <c r="RA2908" s="35"/>
      <c r="RB2908" s="35"/>
      <c r="RC2908" s="35"/>
      <c r="RD2908" s="35"/>
      <c r="RE2908" s="35"/>
      <c r="RF2908" s="35"/>
      <c r="RG2908" s="35"/>
      <c r="RH2908" s="35"/>
      <c r="RI2908" s="35"/>
      <c r="RJ2908" s="35"/>
      <c r="RK2908" s="35"/>
      <c r="RL2908" s="35"/>
      <c r="RM2908" s="35"/>
      <c r="RN2908" s="35"/>
      <c r="RO2908" s="35"/>
      <c r="RP2908" s="35"/>
      <c r="RQ2908" s="35"/>
      <c r="RR2908" s="35"/>
      <c r="RS2908" s="35"/>
      <c r="TV2908" s="1"/>
      <c r="VT2908" s="1"/>
    </row>
    <row r="2909" spans="14:592" x14ac:dyDescent="0.3">
      <c r="N2909" s="1"/>
      <c r="O2909" s="34"/>
      <c r="Q2909" s="35"/>
      <c r="S2909" s="36"/>
      <c r="U2909" s="37"/>
      <c r="W2909" s="52"/>
      <c r="Y2909" s="53"/>
      <c r="AI2909" s="1"/>
      <c r="AY2909" s="35"/>
      <c r="AZ2909" s="35"/>
      <c r="BA2909" s="35"/>
      <c r="BB2909" s="35"/>
      <c r="BC2909" s="35"/>
      <c r="BD2909" s="35"/>
      <c r="BE2909" s="35"/>
      <c r="BF2909" s="35"/>
      <c r="BG2909" s="35"/>
      <c r="BH2909" s="35"/>
      <c r="BI2909" s="35"/>
      <c r="BJ2909" s="35"/>
      <c r="BK2909" s="35"/>
      <c r="BL2909" s="35"/>
      <c r="BM2909" s="35"/>
      <c r="BN2909" s="35"/>
      <c r="BO2909" s="35"/>
      <c r="BP2909" s="35"/>
      <c r="BQ2909" s="35"/>
      <c r="BR2909" s="35"/>
      <c r="BS2909" s="35"/>
      <c r="BT2909" s="35"/>
      <c r="BU2909" s="35"/>
      <c r="BV2909" s="35"/>
      <c r="BW2909" s="35"/>
      <c r="BX2909" s="35"/>
      <c r="BY2909" s="35"/>
      <c r="BZ2909" s="35"/>
      <c r="CA2909" s="35"/>
      <c r="CB2909" s="35"/>
      <c r="CC2909" s="35"/>
      <c r="CD2909" s="35"/>
      <c r="CE2909" s="35"/>
      <c r="CF2909" s="35"/>
      <c r="CG2909" s="35"/>
      <c r="CH2909" s="35"/>
      <c r="CI2909" s="35"/>
      <c r="CJ2909" s="35"/>
      <c r="CK2909" s="35"/>
      <c r="CL2909" s="35"/>
      <c r="CM2909" s="35"/>
      <c r="CN2909" s="35"/>
      <c r="CO2909" s="35"/>
      <c r="CP2909" s="35"/>
      <c r="CQ2909" s="35"/>
      <c r="CR2909" s="35"/>
      <c r="CS2909" s="35"/>
      <c r="CT2909" s="35"/>
      <c r="CU2909" s="35"/>
      <c r="CV2909" s="35"/>
      <c r="CW2909" s="35"/>
      <c r="CX2909" s="35"/>
      <c r="CY2909" s="35"/>
      <c r="CZ2909" s="35"/>
      <c r="DA2909" s="35"/>
      <c r="DB2909" s="35"/>
      <c r="DC2909" s="35"/>
      <c r="DD2909" s="35"/>
      <c r="DE2909" s="35"/>
      <c r="DF2909" s="35"/>
      <c r="DG2909" s="35"/>
      <c r="DH2909" s="35"/>
      <c r="DI2909" s="35"/>
      <c r="DJ2909" s="35"/>
      <c r="DK2909" s="35"/>
      <c r="DL2909" s="35"/>
      <c r="DM2909" s="35"/>
      <c r="DN2909" s="35"/>
      <c r="DO2909" s="35"/>
      <c r="DP2909" s="35"/>
      <c r="DQ2909" s="35"/>
      <c r="DR2909" s="35"/>
      <c r="DS2909" s="35"/>
      <c r="DT2909" s="35"/>
      <c r="DU2909" s="35"/>
      <c r="DV2909" s="35"/>
      <c r="DW2909" s="35"/>
      <c r="DX2909" s="35"/>
      <c r="DY2909" s="35"/>
      <c r="DZ2909" s="35"/>
      <c r="EA2909" s="34"/>
      <c r="EB2909" s="35"/>
      <c r="EC2909" s="35"/>
      <c r="EG2909" s="34"/>
      <c r="EI2909" s="35"/>
      <c r="EJ2909" s="35"/>
      <c r="EK2909" s="35"/>
      <c r="EL2909" s="35"/>
      <c r="EM2909" s="35"/>
      <c r="EN2909" s="35"/>
      <c r="EO2909" s="35"/>
      <c r="EP2909" s="35"/>
      <c r="EQ2909" s="35"/>
      <c r="ER2909" s="35"/>
      <c r="ES2909" s="35"/>
      <c r="ET2909" s="35"/>
      <c r="EU2909" s="35"/>
      <c r="EV2909" s="35"/>
      <c r="EW2909" s="35"/>
      <c r="EX2909" s="35"/>
      <c r="EY2909" s="35"/>
      <c r="EZ2909" s="35"/>
      <c r="FA2909" s="35"/>
      <c r="FB2909" s="35"/>
      <c r="FC2909" s="35"/>
      <c r="FD2909" s="35"/>
      <c r="FE2909" s="35"/>
      <c r="FF2909" s="35"/>
      <c r="FG2909" s="35"/>
      <c r="FH2909" s="35"/>
      <c r="FI2909" s="35"/>
      <c r="FJ2909" s="35"/>
      <c r="FK2909" s="35"/>
      <c r="FL2909" s="35"/>
      <c r="FM2909" s="35"/>
      <c r="FN2909" s="35"/>
      <c r="FO2909" s="35"/>
      <c r="FP2909" s="35"/>
      <c r="FQ2909" s="35"/>
      <c r="FR2909" s="35"/>
      <c r="FS2909" s="35"/>
      <c r="FT2909" s="35"/>
      <c r="FU2909" s="35"/>
      <c r="FV2909" s="35"/>
      <c r="FW2909" s="35"/>
      <c r="FX2909" s="35"/>
      <c r="FY2909" s="35"/>
      <c r="FZ2909" s="35"/>
      <c r="GA2909" s="35"/>
      <c r="GB2909" s="35"/>
      <c r="GC2909" s="35"/>
      <c r="GD2909" s="35"/>
      <c r="GE2909" s="35"/>
      <c r="GF2909" s="35"/>
      <c r="GG2909" s="35"/>
      <c r="GH2909" s="35"/>
      <c r="GI2909" s="35"/>
      <c r="GJ2909" s="35"/>
      <c r="GK2909" s="35"/>
      <c r="JX2909" s="1"/>
      <c r="KG2909" s="1"/>
      <c r="KV2909" s="1"/>
      <c r="KW2909" s="34"/>
      <c r="KY2909" s="35"/>
      <c r="LA2909" s="36"/>
      <c r="LC2909" s="37"/>
      <c r="LQ2909" s="1"/>
      <c r="MG2909" s="35"/>
      <c r="MH2909" s="35"/>
      <c r="MI2909" s="35"/>
      <c r="MJ2909" s="35"/>
      <c r="MK2909" s="35"/>
      <c r="ML2909" s="35"/>
      <c r="MM2909" s="35"/>
      <c r="MN2909" s="35"/>
      <c r="MO2909" s="35"/>
      <c r="MP2909" s="35"/>
      <c r="MQ2909" s="35"/>
      <c r="MR2909" s="35"/>
      <c r="MS2909" s="35"/>
      <c r="MT2909" s="35"/>
      <c r="MU2909" s="35"/>
      <c r="MV2909" s="35"/>
      <c r="MW2909" s="35"/>
      <c r="MX2909" s="35"/>
      <c r="MY2909" s="35"/>
      <c r="MZ2909" s="35"/>
      <c r="NA2909" s="35"/>
      <c r="NB2909" s="35"/>
      <c r="NC2909" s="35"/>
      <c r="ND2909" s="35"/>
      <c r="NE2909" s="35"/>
      <c r="NF2909" s="35"/>
      <c r="NG2909" s="35"/>
      <c r="NH2909" s="35"/>
      <c r="NI2909" s="35"/>
      <c r="NJ2909" s="35"/>
      <c r="NK2909" s="35"/>
      <c r="NL2909" s="35"/>
      <c r="NM2909" s="35"/>
      <c r="NN2909" s="35"/>
      <c r="NO2909" s="35"/>
      <c r="NP2909" s="35"/>
      <c r="NQ2909" s="35"/>
      <c r="NR2909" s="35"/>
      <c r="NS2909" s="35"/>
      <c r="NT2909" s="35"/>
      <c r="NU2909" s="35"/>
      <c r="NV2909" s="35"/>
      <c r="NW2909" s="35"/>
      <c r="NX2909" s="35"/>
      <c r="NY2909" s="35"/>
      <c r="NZ2909" s="35"/>
      <c r="OA2909" s="35"/>
      <c r="OB2909" s="35"/>
      <c r="OC2909" s="35"/>
      <c r="OD2909" s="35"/>
      <c r="OE2909" s="35"/>
      <c r="OF2909" s="35"/>
      <c r="OG2909" s="35"/>
      <c r="OH2909" s="35"/>
      <c r="OI2909" s="35"/>
      <c r="OJ2909" s="35"/>
      <c r="OK2909" s="35"/>
      <c r="OL2909" s="35"/>
      <c r="OM2909" s="35"/>
      <c r="ON2909" s="35"/>
      <c r="OO2909" s="35"/>
      <c r="OP2909" s="35"/>
      <c r="OQ2909" s="35"/>
      <c r="OR2909" s="35"/>
      <c r="OS2909" s="35"/>
      <c r="OT2909" s="35"/>
      <c r="OU2909" s="35"/>
      <c r="OV2909" s="35"/>
      <c r="OW2909" s="35"/>
      <c r="OX2909" s="35"/>
      <c r="OY2909" s="35"/>
      <c r="OZ2909" s="35"/>
      <c r="PA2909" s="35"/>
      <c r="PB2909" s="35"/>
      <c r="PC2909" s="35"/>
      <c r="PD2909" s="35"/>
      <c r="PE2909" s="35"/>
      <c r="PF2909" s="35"/>
      <c r="PG2909" s="35"/>
      <c r="PH2909" s="35"/>
      <c r="PI2909" s="34"/>
      <c r="PJ2909" s="35"/>
      <c r="PK2909" s="35"/>
      <c r="PO2909" s="34"/>
      <c r="PQ2909" s="35"/>
      <c r="PR2909" s="35"/>
      <c r="PS2909" s="35"/>
      <c r="PT2909" s="35"/>
      <c r="PU2909" s="35"/>
      <c r="PV2909" s="35"/>
      <c r="PW2909" s="35"/>
      <c r="PX2909" s="35"/>
      <c r="PY2909" s="35"/>
      <c r="PZ2909" s="35"/>
      <c r="QA2909" s="35"/>
      <c r="QB2909" s="35"/>
      <c r="QC2909" s="35"/>
      <c r="QD2909" s="35"/>
      <c r="QE2909" s="35"/>
      <c r="QF2909" s="35"/>
      <c r="QG2909" s="35"/>
      <c r="QH2909" s="35"/>
      <c r="QI2909" s="35"/>
      <c r="QJ2909" s="35"/>
      <c r="QK2909" s="35"/>
      <c r="QL2909" s="35"/>
      <c r="QM2909" s="35"/>
      <c r="QN2909" s="35"/>
      <c r="QO2909" s="35"/>
      <c r="QP2909" s="35"/>
      <c r="QQ2909" s="35"/>
      <c r="QR2909" s="35"/>
      <c r="QS2909" s="35"/>
      <c r="QT2909" s="35"/>
      <c r="QU2909" s="35"/>
      <c r="QV2909" s="35"/>
      <c r="QW2909" s="35"/>
      <c r="QX2909" s="35"/>
      <c r="QY2909" s="35"/>
      <c r="QZ2909" s="35"/>
      <c r="RA2909" s="35"/>
      <c r="RB2909" s="35"/>
      <c r="RC2909" s="35"/>
      <c r="RD2909" s="35"/>
      <c r="RE2909" s="35"/>
      <c r="RF2909" s="35"/>
      <c r="RG2909" s="35"/>
      <c r="RH2909" s="35"/>
      <c r="RI2909" s="35"/>
      <c r="RJ2909" s="35"/>
      <c r="RK2909" s="35"/>
      <c r="RL2909" s="35"/>
      <c r="RM2909" s="35"/>
      <c r="RN2909" s="35"/>
      <c r="RO2909" s="35"/>
      <c r="RP2909" s="35"/>
      <c r="RQ2909" s="35"/>
      <c r="RR2909" s="35"/>
      <c r="RS2909" s="35"/>
      <c r="TV2909" s="1"/>
      <c r="VT2909" s="1"/>
    </row>
    <row r="2910" spans="14:592" x14ac:dyDescent="0.3">
      <c r="N2910" s="1"/>
      <c r="O2910" s="34"/>
      <c r="Q2910" s="35"/>
      <c r="S2910" s="36"/>
      <c r="U2910" s="37"/>
      <c r="W2910" s="52"/>
      <c r="Y2910" s="53"/>
      <c r="AI2910" s="1"/>
      <c r="AY2910" s="35"/>
      <c r="EA2910" s="34"/>
      <c r="EG2910" s="34"/>
      <c r="EU2910" s="36"/>
      <c r="EW2910" s="37"/>
      <c r="EY2910" s="1"/>
      <c r="FA2910" s="36"/>
      <c r="FC2910" s="37"/>
      <c r="FO2910" s="52"/>
      <c r="FQ2910" s="54"/>
      <c r="FU2910" s="52"/>
      <c r="FW2910" s="54"/>
      <c r="GK2910" s="35"/>
      <c r="JX2910" s="1"/>
      <c r="KG2910" s="1"/>
      <c r="KV2910" s="1"/>
      <c r="KW2910" s="34"/>
      <c r="KY2910" s="35"/>
      <c r="LA2910" s="36"/>
      <c r="LC2910" s="37"/>
      <c r="LQ2910" s="1"/>
      <c r="MG2910" s="35"/>
      <c r="PI2910" s="34"/>
      <c r="PO2910" s="34"/>
      <c r="PW2910" s="1"/>
      <c r="QC2910" s="36"/>
      <c r="QE2910" s="37"/>
      <c r="QI2910" s="36"/>
      <c r="QK2910" s="37"/>
      <c r="RS2910" s="35"/>
      <c r="TV2910" s="1"/>
      <c r="VT2910" s="1"/>
    </row>
    <row r="2911" spans="14:592" x14ac:dyDescent="0.3">
      <c r="N2911" s="1"/>
      <c r="O2911" s="34"/>
      <c r="Q2911" s="35"/>
      <c r="S2911" s="36"/>
      <c r="U2911" s="37"/>
      <c r="W2911" s="52"/>
      <c r="Y2911" s="53"/>
      <c r="AI2911" s="1"/>
      <c r="AW2911" s="34"/>
      <c r="AX2911" s="34"/>
      <c r="AY2911" s="34"/>
      <c r="AZ2911" s="34"/>
      <c r="BA2911" s="34"/>
      <c r="BB2911" s="34"/>
      <c r="BC2911" s="34"/>
      <c r="BD2911" s="34"/>
      <c r="BE2911" s="34"/>
      <c r="BF2911" s="34"/>
      <c r="BG2911" s="34"/>
      <c r="BH2911" s="34"/>
      <c r="BI2911" s="34"/>
      <c r="BJ2911" s="34"/>
      <c r="BK2911" s="34"/>
      <c r="BL2911" s="34"/>
      <c r="BM2911" s="34"/>
      <c r="BN2911" s="34"/>
      <c r="BO2911" s="34"/>
      <c r="BP2911" s="34"/>
      <c r="BQ2911" s="34"/>
      <c r="BR2911" s="34"/>
      <c r="BS2911" s="34"/>
      <c r="BT2911" s="34"/>
      <c r="BU2911" s="34"/>
      <c r="BV2911" s="34"/>
      <c r="BW2911" s="34"/>
      <c r="BX2911" s="34"/>
      <c r="BY2911" s="34"/>
      <c r="BZ2911" s="34"/>
      <c r="CA2911" s="34"/>
      <c r="CB2911" s="34"/>
      <c r="CC2911" s="34"/>
      <c r="CD2911" s="34"/>
      <c r="CE2911" s="34"/>
      <c r="CF2911" s="34"/>
      <c r="CG2911" s="34"/>
      <c r="CH2911" s="34"/>
      <c r="CI2911" s="34"/>
      <c r="CJ2911" s="34"/>
      <c r="CK2911" s="34"/>
      <c r="CL2911" s="34"/>
      <c r="CM2911" s="34"/>
      <c r="CN2911" s="34"/>
      <c r="CO2911" s="34"/>
      <c r="CP2911" s="34"/>
      <c r="CQ2911" s="34"/>
      <c r="CR2911" s="34"/>
      <c r="CS2911" s="34"/>
      <c r="CT2911" s="34"/>
      <c r="CU2911" s="34"/>
      <c r="CV2911" s="34"/>
      <c r="CW2911" s="34"/>
      <c r="CX2911" s="34"/>
      <c r="CY2911" s="34"/>
      <c r="CZ2911" s="34"/>
      <c r="DA2911" s="34"/>
      <c r="DB2911" s="34"/>
      <c r="DC2911" s="34"/>
      <c r="DD2911" s="34"/>
      <c r="DE2911" s="34"/>
      <c r="DF2911" s="34"/>
      <c r="DG2911" s="34"/>
      <c r="DH2911" s="34"/>
      <c r="DI2911" s="34"/>
      <c r="DJ2911" s="34"/>
      <c r="DK2911" s="34"/>
      <c r="DL2911" s="34"/>
      <c r="DM2911" s="34"/>
      <c r="DN2911" s="34"/>
      <c r="DO2911" s="34"/>
      <c r="DP2911" s="34"/>
      <c r="DQ2911" s="34"/>
      <c r="DR2911" s="34"/>
      <c r="DS2911" s="34"/>
      <c r="DT2911" s="34"/>
      <c r="DU2911" s="34"/>
      <c r="DV2911" s="34"/>
      <c r="DW2911" s="34"/>
      <c r="DX2911" s="34"/>
      <c r="DY2911" s="34"/>
      <c r="DZ2911" s="34"/>
      <c r="EA2911" s="34"/>
      <c r="EG2911" s="34"/>
      <c r="EH2911" s="34"/>
      <c r="EI2911" s="34"/>
      <c r="EJ2911" s="34"/>
      <c r="EK2911" s="34"/>
      <c r="EL2911" s="34"/>
      <c r="EM2911" s="34"/>
      <c r="EN2911" s="34"/>
      <c r="EO2911" s="34"/>
      <c r="EP2911" s="34"/>
      <c r="EQ2911" s="34"/>
      <c r="ER2911" s="34"/>
      <c r="ES2911" s="34"/>
      <c r="ET2911" s="34"/>
      <c r="EU2911" s="34"/>
      <c r="EV2911" s="34"/>
      <c r="EW2911" s="34"/>
      <c r="EX2911" s="34"/>
      <c r="EY2911" s="34"/>
      <c r="EZ2911" s="34"/>
      <c r="FA2911" s="34"/>
      <c r="FB2911" s="34"/>
      <c r="FC2911" s="34"/>
      <c r="FD2911" s="34"/>
      <c r="FE2911" s="34"/>
      <c r="FF2911" s="34"/>
      <c r="FG2911" s="34"/>
      <c r="FH2911" s="34"/>
      <c r="FI2911" s="34"/>
      <c r="FJ2911" s="34"/>
      <c r="FK2911" s="34"/>
      <c r="FL2911" s="34"/>
      <c r="FM2911" s="34"/>
      <c r="FN2911" s="34"/>
      <c r="FO2911" s="34"/>
      <c r="FP2911" s="34"/>
      <c r="FQ2911" s="34"/>
      <c r="FR2911" s="34"/>
      <c r="FS2911" s="34"/>
      <c r="FT2911" s="34"/>
      <c r="FU2911" s="34"/>
      <c r="FV2911" s="34"/>
      <c r="FW2911" s="34"/>
      <c r="FX2911" s="34"/>
      <c r="FY2911" s="34"/>
      <c r="FZ2911" s="34"/>
      <c r="GA2911" s="34"/>
      <c r="GB2911" s="34"/>
      <c r="GC2911" s="34"/>
      <c r="GD2911" s="34"/>
      <c r="GE2911" s="34"/>
      <c r="GF2911" s="34"/>
      <c r="GG2911" s="34"/>
      <c r="GH2911" s="34"/>
      <c r="GI2911" s="34"/>
      <c r="GK2911" s="35"/>
      <c r="JX2911" s="1"/>
      <c r="KG2911" s="1"/>
      <c r="KV2911" s="1"/>
      <c r="KW2911" s="34"/>
      <c r="KY2911" s="35"/>
      <c r="LA2911" s="36"/>
      <c r="LC2911" s="37"/>
      <c r="LQ2911" s="1"/>
      <c r="ME2911" s="34"/>
      <c r="MF2911" s="34"/>
      <c r="MG2911" s="34"/>
      <c r="MH2911" s="34"/>
      <c r="MI2911" s="34"/>
      <c r="MJ2911" s="34"/>
      <c r="MK2911" s="34"/>
      <c r="ML2911" s="34"/>
      <c r="MM2911" s="34"/>
      <c r="MN2911" s="34"/>
      <c r="MO2911" s="34"/>
      <c r="MP2911" s="34"/>
      <c r="MQ2911" s="34"/>
      <c r="MR2911" s="34"/>
      <c r="MS2911" s="34"/>
      <c r="MT2911" s="34"/>
      <c r="MU2911" s="34"/>
      <c r="MV2911" s="34"/>
      <c r="MW2911" s="34"/>
      <c r="MX2911" s="34"/>
      <c r="MY2911" s="34"/>
      <c r="MZ2911" s="34"/>
      <c r="NA2911" s="34"/>
      <c r="NB2911" s="34"/>
      <c r="NC2911" s="34"/>
      <c r="ND2911" s="34"/>
      <c r="NE2911" s="34"/>
      <c r="NF2911" s="34"/>
      <c r="NG2911" s="34"/>
      <c r="NH2911" s="34"/>
      <c r="NI2911" s="34"/>
      <c r="NJ2911" s="34"/>
      <c r="NK2911" s="34"/>
      <c r="NL2911" s="34"/>
      <c r="NM2911" s="34"/>
      <c r="NN2911" s="34"/>
      <c r="NO2911" s="34"/>
      <c r="NP2911" s="34"/>
      <c r="NQ2911" s="34"/>
      <c r="NR2911" s="34"/>
      <c r="NS2911" s="34"/>
      <c r="NT2911" s="34"/>
      <c r="NU2911" s="34"/>
      <c r="NV2911" s="34"/>
      <c r="NW2911" s="34"/>
      <c r="NX2911" s="34"/>
      <c r="NY2911" s="34"/>
      <c r="NZ2911" s="34"/>
      <c r="OA2911" s="34"/>
      <c r="OB2911" s="34"/>
      <c r="OC2911" s="34"/>
      <c r="OD2911" s="34"/>
      <c r="OE2911" s="34"/>
      <c r="OF2911" s="34"/>
      <c r="OG2911" s="34"/>
      <c r="OH2911" s="34"/>
      <c r="OI2911" s="34"/>
      <c r="OJ2911" s="34"/>
      <c r="OK2911" s="34"/>
      <c r="OL2911" s="34"/>
      <c r="OM2911" s="34"/>
      <c r="ON2911" s="34"/>
      <c r="OO2911" s="34"/>
      <c r="OP2911" s="34"/>
      <c r="OQ2911" s="34"/>
      <c r="OR2911" s="34"/>
      <c r="OS2911" s="34"/>
      <c r="OT2911" s="34"/>
      <c r="OU2911" s="34"/>
      <c r="OV2911" s="34"/>
      <c r="OW2911" s="34"/>
      <c r="OX2911" s="34"/>
      <c r="OY2911" s="34"/>
      <c r="OZ2911" s="34"/>
      <c r="PA2911" s="34"/>
      <c r="PB2911" s="34"/>
      <c r="PC2911" s="34"/>
      <c r="PD2911" s="34"/>
      <c r="PE2911" s="34"/>
      <c r="PF2911" s="34"/>
      <c r="PG2911" s="34"/>
      <c r="PH2911" s="34"/>
      <c r="PI2911" s="34"/>
      <c r="PO2911" s="34"/>
      <c r="PP2911" s="34"/>
      <c r="PQ2911" s="34"/>
      <c r="PR2911" s="34"/>
      <c r="PS2911" s="34"/>
      <c r="PT2911" s="34"/>
      <c r="PU2911" s="34"/>
      <c r="PV2911" s="34"/>
      <c r="PW2911" s="34"/>
      <c r="PX2911" s="34"/>
      <c r="PY2911" s="34"/>
      <c r="PZ2911" s="34"/>
      <c r="QA2911" s="34"/>
      <c r="QB2911" s="34"/>
      <c r="QC2911" s="34"/>
      <c r="QD2911" s="34"/>
      <c r="QE2911" s="34"/>
      <c r="QF2911" s="34"/>
      <c r="QG2911" s="34"/>
      <c r="QH2911" s="34"/>
      <c r="QI2911" s="34"/>
      <c r="QJ2911" s="34"/>
      <c r="QK2911" s="34"/>
      <c r="QL2911" s="34"/>
      <c r="QM2911" s="34"/>
      <c r="QN2911" s="34"/>
      <c r="QO2911" s="34"/>
      <c r="QP2911" s="34"/>
      <c r="QQ2911" s="34"/>
      <c r="QR2911" s="34"/>
      <c r="QS2911" s="34"/>
      <c r="QT2911" s="34"/>
      <c r="QU2911" s="34"/>
      <c r="QV2911" s="34"/>
      <c r="QW2911" s="34"/>
      <c r="QX2911" s="34"/>
      <c r="QY2911" s="34"/>
      <c r="QZ2911" s="34"/>
      <c r="RA2911" s="34"/>
      <c r="RB2911" s="34"/>
      <c r="RC2911" s="34"/>
      <c r="RD2911" s="34"/>
      <c r="RE2911" s="34"/>
      <c r="RF2911" s="34"/>
      <c r="RG2911" s="34"/>
      <c r="RH2911" s="34"/>
      <c r="RI2911" s="34"/>
      <c r="RJ2911" s="34"/>
      <c r="RK2911" s="34"/>
      <c r="RL2911" s="34"/>
      <c r="RM2911" s="34"/>
      <c r="RN2911" s="34"/>
      <c r="RO2911" s="34"/>
      <c r="RP2911" s="34"/>
      <c r="RQ2911" s="34"/>
      <c r="RS2911" s="35"/>
      <c r="TV2911" s="1"/>
      <c r="VT2911" s="1"/>
    </row>
    <row r="2912" spans="14:592" x14ac:dyDescent="0.3">
      <c r="N2912" s="1"/>
      <c r="O2912" s="34"/>
      <c r="Q2912" s="35"/>
      <c r="S2912" s="36"/>
      <c r="U2912" s="37"/>
      <c r="W2912" s="52"/>
      <c r="Y2912" s="53"/>
      <c r="AI2912" s="1"/>
      <c r="AW2912" s="34"/>
      <c r="AX2912" s="34"/>
      <c r="AY2912" s="34"/>
      <c r="AZ2912" s="34"/>
      <c r="BA2912" s="34"/>
      <c r="BB2912" s="34"/>
      <c r="BC2912" s="34"/>
      <c r="BD2912" s="34"/>
      <c r="BE2912" s="34"/>
      <c r="BF2912" s="34"/>
      <c r="BG2912" s="34"/>
      <c r="BH2912" s="34"/>
      <c r="BI2912" s="34"/>
      <c r="BJ2912" s="34"/>
      <c r="BK2912" s="34"/>
      <c r="BL2912" s="34"/>
      <c r="BM2912" s="34"/>
      <c r="BN2912" s="34"/>
      <c r="BO2912" s="34"/>
      <c r="BP2912" s="34"/>
      <c r="BQ2912" s="34"/>
      <c r="BR2912" s="34"/>
      <c r="BS2912" s="34"/>
      <c r="BT2912" s="34"/>
      <c r="BU2912" s="34"/>
      <c r="BV2912" s="34"/>
      <c r="BW2912" s="34"/>
      <c r="BX2912" s="34"/>
      <c r="BY2912" s="34"/>
      <c r="BZ2912" s="34"/>
      <c r="CA2912" s="34"/>
      <c r="CB2912" s="34"/>
      <c r="CC2912" s="34"/>
      <c r="CD2912" s="34"/>
      <c r="CE2912" s="34"/>
      <c r="CF2912" s="34"/>
      <c r="CG2912" s="34"/>
      <c r="CH2912" s="34"/>
      <c r="CI2912" s="34"/>
      <c r="CJ2912" s="34"/>
      <c r="CK2912" s="34"/>
      <c r="CL2912" s="34"/>
      <c r="CM2912" s="34"/>
      <c r="CN2912" s="34"/>
      <c r="CO2912" s="34"/>
      <c r="CP2912" s="34"/>
      <c r="CQ2912" s="34"/>
      <c r="CR2912" s="34"/>
      <c r="CS2912" s="34"/>
      <c r="CT2912" s="34"/>
      <c r="CU2912" s="34"/>
      <c r="CV2912" s="34"/>
      <c r="CW2912" s="34"/>
      <c r="CX2912" s="34"/>
      <c r="CY2912" s="34"/>
      <c r="CZ2912" s="34"/>
      <c r="DA2912" s="34"/>
      <c r="DB2912" s="34"/>
      <c r="DC2912" s="34"/>
      <c r="DD2912" s="34"/>
      <c r="DE2912" s="34"/>
      <c r="DF2912" s="34"/>
      <c r="DG2912" s="34"/>
      <c r="DH2912" s="34"/>
      <c r="DI2912" s="34"/>
      <c r="DJ2912" s="34"/>
      <c r="DK2912" s="34"/>
      <c r="DL2912" s="34"/>
      <c r="DM2912" s="34"/>
      <c r="DN2912" s="34"/>
      <c r="DO2912" s="34"/>
      <c r="DP2912" s="34"/>
      <c r="DQ2912" s="34"/>
      <c r="DR2912" s="34"/>
      <c r="DS2912" s="34"/>
      <c r="DT2912" s="34"/>
      <c r="DU2912" s="34"/>
      <c r="DV2912" s="34"/>
      <c r="DW2912" s="34"/>
      <c r="DX2912" s="34"/>
      <c r="DY2912" s="34"/>
      <c r="DZ2912" s="34"/>
      <c r="EA2912" s="34"/>
      <c r="EG2912" s="34"/>
      <c r="EH2912" s="34"/>
      <c r="EI2912" s="34"/>
      <c r="EJ2912" s="34"/>
      <c r="EK2912" s="34"/>
      <c r="EL2912" s="34"/>
      <c r="EM2912" s="34"/>
      <c r="EN2912" s="34"/>
      <c r="EO2912" s="34"/>
      <c r="EP2912" s="34"/>
      <c r="EQ2912" s="34"/>
      <c r="ER2912" s="34"/>
      <c r="ES2912" s="34"/>
      <c r="ET2912" s="34"/>
      <c r="EU2912" s="34"/>
      <c r="EV2912" s="34"/>
      <c r="EW2912" s="34"/>
      <c r="EX2912" s="34"/>
      <c r="EY2912" s="34"/>
      <c r="EZ2912" s="34"/>
      <c r="FA2912" s="34"/>
      <c r="FB2912" s="34"/>
      <c r="FC2912" s="34"/>
      <c r="FD2912" s="34"/>
      <c r="FE2912" s="34"/>
      <c r="FF2912" s="34"/>
      <c r="FG2912" s="34"/>
      <c r="FH2912" s="34"/>
      <c r="FI2912" s="34"/>
      <c r="FJ2912" s="34"/>
      <c r="FK2912" s="34"/>
      <c r="FL2912" s="34"/>
      <c r="FM2912" s="34"/>
      <c r="FN2912" s="34"/>
      <c r="FO2912" s="34"/>
      <c r="FP2912" s="34"/>
      <c r="FQ2912" s="34"/>
      <c r="FR2912" s="34"/>
      <c r="FS2912" s="34"/>
      <c r="FT2912" s="34"/>
      <c r="FU2912" s="34"/>
      <c r="FV2912" s="34"/>
      <c r="FW2912" s="34"/>
      <c r="FX2912" s="34"/>
      <c r="FY2912" s="34"/>
      <c r="FZ2912" s="34"/>
      <c r="GA2912" s="34"/>
      <c r="GB2912" s="34"/>
      <c r="GC2912" s="34"/>
      <c r="GD2912" s="34"/>
      <c r="GE2912" s="34"/>
      <c r="GF2912" s="34"/>
      <c r="GG2912" s="34"/>
      <c r="GH2912" s="34"/>
      <c r="GI2912" s="34"/>
      <c r="GK2912" s="35"/>
      <c r="JX2912" s="1"/>
      <c r="KG2912" s="1"/>
      <c r="KV2912" s="1"/>
      <c r="KW2912" s="34"/>
      <c r="KY2912" s="35"/>
      <c r="LA2912" s="36"/>
      <c r="LC2912" s="37"/>
      <c r="LQ2912" s="1"/>
      <c r="ME2912" s="34"/>
      <c r="MF2912" s="34"/>
      <c r="MG2912" s="34"/>
      <c r="MH2912" s="34"/>
      <c r="MI2912" s="34"/>
      <c r="MJ2912" s="34"/>
      <c r="MK2912" s="34"/>
      <c r="ML2912" s="34"/>
      <c r="MM2912" s="34"/>
      <c r="MN2912" s="34"/>
      <c r="MO2912" s="34"/>
      <c r="MP2912" s="34"/>
      <c r="MQ2912" s="34"/>
      <c r="MR2912" s="34"/>
      <c r="MS2912" s="34"/>
      <c r="MT2912" s="34"/>
      <c r="MU2912" s="34"/>
      <c r="MV2912" s="34"/>
      <c r="MW2912" s="34"/>
      <c r="MX2912" s="34"/>
      <c r="MY2912" s="34"/>
      <c r="MZ2912" s="34"/>
      <c r="NA2912" s="34"/>
      <c r="NB2912" s="34"/>
      <c r="NC2912" s="34"/>
      <c r="ND2912" s="34"/>
      <c r="NE2912" s="34"/>
      <c r="NF2912" s="34"/>
      <c r="NG2912" s="34"/>
      <c r="NH2912" s="34"/>
      <c r="NI2912" s="34"/>
      <c r="NJ2912" s="34"/>
      <c r="NK2912" s="34"/>
      <c r="NL2912" s="34"/>
      <c r="NM2912" s="34"/>
      <c r="NN2912" s="34"/>
      <c r="NO2912" s="34"/>
      <c r="NP2912" s="34"/>
      <c r="NQ2912" s="34"/>
      <c r="NR2912" s="34"/>
      <c r="NS2912" s="34"/>
      <c r="NT2912" s="34"/>
      <c r="NU2912" s="34"/>
      <c r="NV2912" s="34"/>
      <c r="NW2912" s="34"/>
      <c r="NX2912" s="34"/>
      <c r="NY2912" s="34"/>
      <c r="NZ2912" s="34"/>
      <c r="OA2912" s="34"/>
      <c r="OB2912" s="34"/>
      <c r="OC2912" s="34"/>
      <c r="OD2912" s="34"/>
      <c r="OE2912" s="34"/>
      <c r="OF2912" s="34"/>
      <c r="OG2912" s="34"/>
      <c r="OH2912" s="34"/>
      <c r="OI2912" s="34"/>
      <c r="OJ2912" s="34"/>
      <c r="OK2912" s="34"/>
      <c r="OL2912" s="34"/>
      <c r="OM2912" s="34"/>
      <c r="ON2912" s="34"/>
      <c r="OO2912" s="34"/>
      <c r="OP2912" s="34"/>
      <c r="OQ2912" s="34"/>
      <c r="OR2912" s="34"/>
      <c r="OS2912" s="34"/>
      <c r="OT2912" s="34"/>
      <c r="OU2912" s="34"/>
      <c r="OV2912" s="34"/>
      <c r="OW2912" s="34"/>
      <c r="OX2912" s="34"/>
      <c r="OY2912" s="34"/>
      <c r="OZ2912" s="34"/>
      <c r="PA2912" s="34"/>
      <c r="PB2912" s="34"/>
      <c r="PC2912" s="34"/>
      <c r="PD2912" s="34"/>
      <c r="PE2912" s="34"/>
      <c r="PF2912" s="34"/>
      <c r="PG2912" s="34"/>
      <c r="PH2912" s="34"/>
      <c r="PI2912" s="34"/>
      <c r="PO2912" s="34"/>
      <c r="PP2912" s="34"/>
      <c r="PQ2912" s="34"/>
      <c r="PR2912" s="34"/>
      <c r="PS2912" s="34"/>
      <c r="PT2912" s="34"/>
      <c r="PU2912" s="34"/>
      <c r="PV2912" s="34"/>
      <c r="PW2912" s="34"/>
      <c r="PX2912" s="34"/>
      <c r="PY2912" s="34"/>
      <c r="PZ2912" s="34"/>
      <c r="QA2912" s="34"/>
      <c r="QB2912" s="34"/>
      <c r="QC2912" s="34"/>
      <c r="QD2912" s="34"/>
      <c r="QE2912" s="34"/>
      <c r="QF2912" s="34"/>
      <c r="QG2912" s="34"/>
      <c r="QH2912" s="34"/>
      <c r="QI2912" s="34"/>
      <c r="QJ2912" s="34"/>
      <c r="QK2912" s="34"/>
      <c r="QL2912" s="34"/>
      <c r="QM2912" s="34"/>
      <c r="QN2912" s="34"/>
      <c r="QO2912" s="34"/>
      <c r="QP2912" s="34"/>
      <c r="QQ2912" s="34"/>
      <c r="QR2912" s="34"/>
      <c r="QS2912" s="34"/>
      <c r="QT2912" s="34"/>
      <c r="QU2912" s="34"/>
      <c r="QV2912" s="34"/>
      <c r="QW2912" s="34"/>
      <c r="QX2912" s="34"/>
      <c r="QY2912" s="34"/>
      <c r="QZ2912" s="34"/>
      <c r="RA2912" s="34"/>
      <c r="RB2912" s="34"/>
      <c r="RC2912" s="34"/>
      <c r="RD2912" s="34"/>
      <c r="RE2912" s="34"/>
      <c r="RF2912" s="34"/>
      <c r="RG2912" s="34"/>
      <c r="RH2912" s="34"/>
      <c r="RI2912" s="34"/>
      <c r="RJ2912" s="34"/>
      <c r="RK2912" s="34"/>
      <c r="RL2912" s="34"/>
      <c r="RM2912" s="34"/>
      <c r="RN2912" s="34"/>
      <c r="RO2912" s="34"/>
      <c r="RP2912" s="34"/>
      <c r="RQ2912" s="34"/>
      <c r="RS2912" s="35"/>
      <c r="TV2912" s="1"/>
      <c r="VT2912" s="1"/>
    </row>
    <row r="2913" spans="14:592" x14ac:dyDescent="0.3">
      <c r="N2913" s="1"/>
      <c r="O2913" s="34"/>
      <c r="Q2913" s="35"/>
      <c r="S2913" s="36"/>
      <c r="U2913" s="37"/>
      <c r="W2913" s="52"/>
      <c r="Y2913" s="53"/>
      <c r="AI2913" s="1"/>
      <c r="AW2913" s="34"/>
      <c r="AY2913" s="35"/>
      <c r="EU2913" s="36"/>
      <c r="EW2913" s="37"/>
      <c r="FA2913" s="36"/>
      <c r="FC2913" s="37"/>
      <c r="FO2913" s="52"/>
      <c r="FQ2913" s="54"/>
      <c r="FU2913" s="52"/>
      <c r="FW2913" s="54"/>
      <c r="GI2913" s="34"/>
      <c r="GK2913" s="35"/>
      <c r="JX2913" s="1"/>
      <c r="KG2913" s="1"/>
      <c r="KV2913" s="1"/>
      <c r="KW2913" s="34"/>
      <c r="KY2913" s="35"/>
      <c r="LA2913" s="36"/>
      <c r="LC2913" s="37"/>
      <c r="LQ2913" s="1"/>
      <c r="ME2913" s="34"/>
      <c r="MG2913" s="35"/>
      <c r="QC2913" s="36"/>
      <c r="QE2913" s="37"/>
      <c r="QI2913" s="36"/>
      <c r="QK2913" s="37"/>
      <c r="RQ2913" s="34"/>
      <c r="RS2913" s="35"/>
      <c r="TV2913" s="1"/>
      <c r="VT2913" s="1"/>
    </row>
    <row r="2914" spans="14:592" x14ac:dyDescent="0.3">
      <c r="N2914" s="1"/>
      <c r="O2914" s="34"/>
      <c r="Q2914" s="35"/>
      <c r="S2914" s="36"/>
      <c r="U2914" s="37"/>
      <c r="W2914" s="52"/>
      <c r="Y2914" s="53"/>
      <c r="AI2914" s="1"/>
      <c r="AW2914" s="34"/>
      <c r="AY2914" s="35"/>
      <c r="CI2914" s="37"/>
      <c r="CJ2914" s="37"/>
      <c r="CK2914" s="37"/>
      <c r="CL2914" s="37"/>
      <c r="CM2914" s="37"/>
      <c r="CN2914" s="37"/>
      <c r="CO2914" s="37"/>
      <c r="CP2914" s="37"/>
      <c r="CQ2914" s="37"/>
      <c r="CR2914" s="37"/>
      <c r="CS2914" s="37"/>
      <c r="CT2914" s="37"/>
      <c r="CU2914" s="37"/>
      <c r="CV2914" s="37"/>
      <c r="CW2914" s="37"/>
      <c r="CX2914" s="37"/>
      <c r="CY2914" s="37"/>
      <c r="CZ2914" s="37"/>
      <c r="DA2914" s="37"/>
      <c r="DB2914" s="37"/>
      <c r="DC2914" s="37"/>
      <c r="DD2914" s="37"/>
      <c r="DE2914" s="37"/>
      <c r="DF2914" s="37"/>
      <c r="DG2914" s="37"/>
      <c r="DH2914" s="37"/>
      <c r="DI2914" s="37"/>
      <c r="DJ2914" s="37"/>
      <c r="DK2914" s="37"/>
      <c r="DL2914" s="37"/>
      <c r="DM2914" s="37"/>
      <c r="DN2914" s="37"/>
      <c r="DO2914" s="37"/>
      <c r="DP2914" s="37"/>
      <c r="DQ2914" s="37"/>
      <c r="DR2914" s="37"/>
      <c r="DS2914" s="37"/>
      <c r="DT2914" s="37"/>
      <c r="DU2914" s="37"/>
      <c r="DV2914" s="37"/>
      <c r="DW2914" s="37"/>
      <c r="DX2914" s="37"/>
      <c r="DY2914" s="37"/>
      <c r="DZ2914" s="37"/>
      <c r="EA2914" s="37"/>
      <c r="EB2914" s="37"/>
      <c r="EC2914" s="37"/>
      <c r="ED2914" s="37"/>
      <c r="EE2914" s="37"/>
      <c r="EF2914" s="37"/>
      <c r="EG2914" s="37"/>
      <c r="EH2914" s="37"/>
      <c r="EI2914" s="37"/>
      <c r="EJ2914" s="37"/>
      <c r="EK2914" s="37"/>
      <c r="EL2914" s="37"/>
      <c r="EM2914" s="37"/>
      <c r="EN2914" s="37"/>
      <c r="EO2914" s="37"/>
      <c r="EP2914" s="37"/>
      <c r="EQ2914" s="37"/>
      <c r="ER2914" s="37"/>
      <c r="ES2914" s="37"/>
      <c r="ET2914" s="37"/>
      <c r="EU2914" s="36"/>
      <c r="EV2914" s="37"/>
      <c r="EW2914" s="37"/>
      <c r="EY2914" s="1"/>
      <c r="FA2914" s="36"/>
      <c r="FC2914" s="37"/>
      <c r="FD2914" s="37"/>
      <c r="FE2914" s="37"/>
      <c r="FF2914" s="37"/>
      <c r="FG2914" s="37"/>
      <c r="FH2914" s="37"/>
      <c r="FI2914" s="37"/>
      <c r="FJ2914" s="37"/>
      <c r="FK2914" s="37"/>
      <c r="FL2914" s="37"/>
      <c r="FM2914" s="37"/>
      <c r="FN2914" s="37"/>
      <c r="FO2914" s="37"/>
      <c r="FP2914" s="37"/>
      <c r="FQ2914" s="37"/>
      <c r="FR2914" s="37"/>
      <c r="FS2914" s="37"/>
      <c r="FT2914" s="37"/>
      <c r="FU2914" s="37"/>
      <c r="FV2914" s="37"/>
      <c r="FW2914" s="37"/>
      <c r="FX2914" s="37"/>
      <c r="FY2914" s="37"/>
      <c r="FZ2914" s="37"/>
      <c r="GA2914" s="37"/>
      <c r="GB2914" s="37"/>
      <c r="GC2914" s="37"/>
      <c r="GD2914" s="37"/>
      <c r="GE2914" s="37"/>
      <c r="GF2914" s="37"/>
      <c r="GG2914" s="37"/>
      <c r="GH2914" s="37"/>
      <c r="GI2914" s="34"/>
      <c r="GJ2914" s="37"/>
      <c r="GK2914" s="35"/>
      <c r="GL2914" s="37"/>
      <c r="GM2914" s="37"/>
      <c r="GN2914" s="37"/>
      <c r="GO2914" s="37"/>
      <c r="GP2914" s="37"/>
      <c r="GQ2914" s="37"/>
      <c r="GR2914" s="37"/>
      <c r="GS2914" s="37"/>
      <c r="GT2914" s="37"/>
      <c r="GU2914" s="37"/>
      <c r="GV2914" s="37"/>
      <c r="GW2914" s="37"/>
      <c r="GX2914" s="37"/>
      <c r="GY2914" s="37"/>
      <c r="GZ2914" s="37"/>
      <c r="HA2914" s="37"/>
      <c r="HB2914" s="37"/>
      <c r="HC2914" s="37"/>
      <c r="HD2914" s="37"/>
      <c r="HE2914" s="37"/>
      <c r="HF2914" s="37"/>
      <c r="HG2914" s="37"/>
      <c r="HH2914" s="37"/>
      <c r="HI2914" s="37"/>
      <c r="HJ2914" s="37"/>
      <c r="HK2914" s="37"/>
      <c r="HL2914" s="37"/>
      <c r="HM2914" s="37"/>
      <c r="HN2914" s="37"/>
      <c r="HO2914" s="37"/>
      <c r="HP2914" s="37"/>
      <c r="HQ2914" s="37"/>
      <c r="HR2914" s="37"/>
      <c r="HS2914" s="37"/>
      <c r="HT2914" s="37"/>
      <c r="HU2914" s="37"/>
      <c r="JX2914" s="1"/>
      <c r="KG2914" s="1"/>
      <c r="KV2914" s="1"/>
      <c r="KW2914" s="34"/>
      <c r="KY2914" s="35"/>
      <c r="LA2914" s="36"/>
      <c r="LC2914" s="37"/>
      <c r="LQ2914" s="1"/>
      <c r="ME2914" s="34"/>
      <c r="MG2914" s="35"/>
      <c r="NQ2914" s="37"/>
      <c r="NR2914" s="37"/>
      <c r="NS2914" s="37"/>
      <c r="NT2914" s="37"/>
      <c r="NU2914" s="37"/>
      <c r="NV2914" s="37"/>
      <c r="NW2914" s="37"/>
      <c r="NX2914" s="37"/>
      <c r="NY2914" s="37"/>
      <c r="NZ2914" s="37"/>
      <c r="OA2914" s="37"/>
      <c r="OB2914" s="37"/>
      <c r="OC2914" s="37"/>
      <c r="OD2914" s="37"/>
      <c r="OE2914" s="37"/>
      <c r="OF2914" s="37"/>
      <c r="OG2914" s="37"/>
      <c r="OH2914" s="37"/>
      <c r="OI2914" s="37"/>
      <c r="OJ2914" s="37"/>
      <c r="OK2914" s="37"/>
      <c r="OL2914" s="37"/>
      <c r="OM2914" s="37"/>
      <c r="ON2914" s="37"/>
      <c r="OO2914" s="37"/>
      <c r="OP2914" s="37"/>
      <c r="OQ2914" s="37"/>
      <c r="OR2914" s="37"/>
      <c r="OS2914" s="37"/>
      <c r="OT2914" s="37"/>
      <c r="OU2914" s="37"/>
      <c r="OV2914" s="37"/>
      <c r="OW2914" s="37"/>
      <c r="OX2914" s="37"/>
      <c r="OY2914" s="37"/>
      <c r="OZ2914" s="37"/>
      <c r="PA2914" s="37"/>
      <c r="PB2914" s="37"/>
      <c r="PC2914" s="37"/>
      <c r="PD2914" s="37"/>
      <c r="PE2914" s="37"/>
      <c r="PF2914" s="37"/>
      <c r="PG2914" s="37"/>
      <c r="PH2914" s="37"/>
      <c r="PI2914" s="37"/>
      <c r="PJ2914" s="37"/>
      <c r="PK2914" s="37"/>
      <c r="PL2914" s="37"/>
      <c r="PM2914" s="37"/>
      <c r="PN2914" s="37"/>
      <c r="PO2914" s="37"/>
      <c r="PP2914" s="37"/>
      <c r="PQ2914" s="37"/>
      <c r="PR2914" s="37"/>
      <c r="PS2914" s="37"/>
      <c r="PT2914" s="37"/>
      <c r="PU2914" s="37"/>
      <c r="PV2914" s="37"/>
      <c r="PW2914" s="37"/>
      <c r="PX2914" s="37"/>
      <c r="PY2914" s="37"/>
      <c r="PZ2914" s="37"/>
      <c r="QA2914" s="37"/>
      <c r="QB2914" s="37"/>
      <c r="QC2914" s="36"/>
      <c r="QD2914" s="37"/>
      <c r="QE2914" s="37"/>
      <c r="QI2914" s="36"/>
      <c r="QK2914" s="37"/>
      <c r="QL2914" s="37"/>
      <c r="QM2914" s="37"/>
      <c r="QN2914" s="37"/>
      <c r="QO2914" s="37"/>
      <c r="QP2914" s="37"/>
      <c r="QQ2914" s="37"/>
      <c r="QR2914" s="37"/>
      <c r="QS2914" s="37"/>
      <c r="QT2914" s="37"/>
      <c r="QU2914" s="37"/>
      <c r="QV2914" s="37"/>
      <c r="QW2914" s="37"/>
      <c r="QX2914" s="37"/>
      <c r="QY2914" s="37"/>
      <c r="QZ2914" s="37"/>
      <c r="RA2914" s="37"/>
      <c r="RB2914" s="37"/>
      <c r="RC2914" s="37"/>
      <c r="RD2914" s="37"/>
      <c r="RE2914" s="37"/>
      <c r="RF2914" s="37"/>
      <c r="RG2914" s="37"/>
      <c r="RH2914" s="37"/>
      <c r="RI2914" s="37"/>
      <c r="RJ2914" s="37"/>
      <c r="RK2914" s="37"/>
      <c r="RL2914" s="37"/>
      <c r="RM2914" s="37"/>
      <c r="RN2914" s="37"/>
      <c r="RO2914" s="37"/>
      <c r="RP2914" s="37"/>
      <c r="RQ2914" s="34"/>
      <c r="RR2914" s="37"/>
      <c r="RS2914" s="35"/>
      <c r="RT2914" s="37"/>
      <c r="RU2914" s="37"/>
      <c r="RV2914" s="37"/>
      <c r="RW2914" s="37"/>
      <c r="RX2914" s="37"/>
      <c r="RY2914" s="37"/>
      <c r="RZ2914" s="37"/>
      <c r="SA2914" s="37"/>
      <c r="SB2914" s="37"/>
      <c r="SC2914" s="37"/>
      <c r="SD2914" s="37"/>
      <c r="SE2914" s="37"/>
      <c r="SF2914" s="37"/>
      <c r="SG2914" s="37"/>
      <c r="SH2914" s="37"/>
      <c r="SI2914" s="37"/>
      <c r="SJ2914" s="37"/>
      <c r="SK2914" s="37"/>
      <c r="SL2914" s="37"/>
      <c r="SM2914" s="37"/>
      <c r="SN2914" s="37"/>
      <c r="SO2914" s="37"/>
      <c r="SP2914" s="37"/>
      <c r="SQ2914" s="37"/>
      <c r="SR2914" s="37"/>
      <c r="SS2914" s="37"/>
      <c r="ST2914" s="37"/>
      <c r="SU2914" s="37"/>
      <c r="SV2914" s="37"/>
      <c r="SW2914" s="37"/>
      <c r="SX2914" s="37"/>
      <c r="SY2914" s="37"/>
      <c r="SZ2914" s="37"/>
      <c r="TA2914" s="37"/>
      <c r="TB2914" s="37"/>
      <c r="TC2914" s="37"/>
      <c r="TV2914" s="1"/>
      <c r="VT2914" s="1"/>
    </row>
    <row r="2915" spans="14:592" x14ac:dyDescent="0.3">
      <c r="N2915" s="1"/>
      <c r="O2915" s="34"/>
      <c r="Q2915" s="35"/>
      <c r="S2915" s="36"/>
      <c r="U2915" s="37"/>
      <c r="W2915" s="52"/>
      <c r="Y2915" s="53"/>
      <c r="AI2915" s="1"/>
      <c r="AW2915" s="34"/>
      <c r="AY2915" s="35"/>
      <c r="CI2915" s="37"/>
      <c r="CJ2915" s="37"/>
      <c r="CK2915" s="37"/>
      <c r="CL2915" s="37"/>
      <c r="CM2915" s="37"/>
      <c r="CN2915" s="37"/>
      <c r="CO2915" s="37"/>
      <c r="CP2915" s="37"/>
      <c r="CQ2915" s="37"/>
      <c r="CR2915" s="37"/>
      <c r="CS2915" s="37"/>
      <c r="CT2915" s="37"/>
      <c r="CU2915" s="37"/>
      <c r="CV2915" s="37"/>
      <c r="CW2915" s="37"/>
      <c r="CX2915" s="37"/>
      <c r="CY2915" s="37"/>
      <c r="CZ2915" s="37"/>
      <c r="DA2915" s="37"/>
      <c r="DB2915" s="37"/>
      <c r="DC2915" s="37"/>
      <c r="DD2915" s="37"/>
      <c r="DE2915" s="37"/>
      <c r="DF2915" s="37"/>
      <c r="DG2915" s="37"/>
      <c r="DH2915" s="37"/>
      <c r="DI2915" s="37"/>
      <c r="DJ2915" s="37"/>
      <c r="DK2915" s="37"/>
      <c r="DL2915" s="37"/>
      <c r="DM2915" s="37"/>
      <c r="DN2915" s="37"/>
      <c r="DO2915" s="37"/>
      <c r="DP2915" s="37"/>
      <c r="DQ2915" s="37"/>
      <c r="DR2915" s="37"/>
      <c r="DS2915" s="37"/>
      <c r="DT2915" s="37"/>
      <c r="DU2915" s="37"/>
      <c r="DV2915" s="37"/>
      <c r="DW2915" s="37"/>
      <c r="DX2915" s="37"/>
      <c r="DY2915" s="37"/>
      <c r="DZ2915" s="37"/>
      <c r="EA2915" s="37"/>
      <c r="EB2915" s="37"/>
      <c r="EC2915" s="37"/>
      <c r="ED2915" s="37"/>
      <c r="EE2915" s="37"/>
      <c r="EF2915" s="37"/>
      <c r="EG2915" s="37"/>
      <c r="EH2915" s="37"/>
      <c r="EI2915" s="37"/>
      <c r="EJ2915" s="37"/>
      <c r="EK2915" s="37"/>
      <c r="EL2915" s="37"/>
      <c r="EM2915" s="37"/>
      <c r="EN2915" s="37"/>
      <c r="EO2915" s="37"/>
      <c r="EP2915" s="37"/>
      <c r="EQ2915" s="37"/>
      <c r="ER2915" s="37"/>
      <c r="ES2915" s="37"/>
      <c r="ET2915" s="37"/>
      <c r="EU2915" s="36"/>
      <c r="EV2915" s="37"/>
      <c r="EW2915" s="37"/>
      <c r="FA2915" s="36"/>
      <c r="FC2915" s="37"/>
      <c r="FD2915" s="37"/>
      <c r="FE2915" s="37"/>
      <c r="FF2915" s="37"/>
      <c r="FG2915" s="37"/>
      <c r="FH2915" s="37"/>
      <c r="FI2915" s="37"/>
      <c r="FJ2915" s="37"/>
      <c r="FK2915" s="37"/>
      <c r="FL2915" s="37"/>
      <c r="FM2915" s="37"/>
      <c r="FN2915" s="37"/>
      <c r="FO2915" s="37"/>
      <c r="FP2915" s="37"/>
      <c r="FQ2915" s="37"/>
      <c r="FR2915" s="37"/>
      <c r="FS2915" s="37"/>
      <c r="FT2915" s="37"/>
      <c r="FU2915" s="37"/>
      <c r="FV2915" s="37"/>
      <c r="FW2915" s="37"/>
      <c r="FX2915" s="37"/>
      <c r="FY2915" s="37"/>
      <c r="FZ2915" s="37"/>
      <c r="GA2915" s="37"/>
      <c r="GB2915" s="37"/>
      <c r="GC2915" s="37"/>
      <c r="GD2915" s="37"/>
      <c r="GE2915" s="37"/>
      <c r="GF2915" s="37"/>
      <c r="GG2915" s="37"/>
      <c r="GH2915" s="37"/>
      <c r="GI2915" s="34"/>
      <c r="GJ2915" s="37"/>
      <c r="GK2915" s="35"/>
      <c r="GL2915" s="37"/>
      <c r="GM2915" s="37"/>
      <c r="GN2915" s="37"/>
      <c r="GO2915" s="37"/>
      <c r="GP2915" s="37"/>
      <c r="GQ2915" s="37"/>
      <c r="GR2915" s="37"/>
      <c r="GS2915" s="37"/>
      <c r="GT2915" s="37"/>
      <c r="GU2915" s="37"/>
      <c r="GV2915" s="37"/>
      <c r="GW2915" s="37"/>
      <c r="GX2915" s="37"/>
      <c r="GY2915" s="37"/>
      <c r="GZ2915" s="37"/>
      <c r="HA2915" s="37"/>
      <c r="HB2915" s="37"/>
      <c r="HC2915" s="37"/>
      <c r="HD2915" s="37"/>
      <c r="HE2915" s="37"/>
      <c r="HF2915" s="37"/>
      <c r="HG2915" s="37"/>
      <c r="HH2915" s="37"/>
      <c r="HI2915" s="37"/>
      <c r="HJ2915" s="37"/>
      <c r="HK2915" s="37"/>
      <c r="HL2915" s="37"/>
      <c r="HM2915" s="37"/>
      <c r="HN2915" s="37"/>
      <c r="HO2915" s="37"/>
      <c r="HP2915" s="37"/>
      <c r="HQ2915" s="37"/>
      <c r="HR2915" s="37"/>
      <c r="HS2915" s="37"/>
      <c r="HT2915" s="37"/>
      <c r="HU2915" s="51"/>
      <c r="JX2915" s="1"/>
      <c r="KG2915" s="1"/>
      <c r="KV2915" s="1"/>
      <c r="KW2915" s="34"/>
      <c r="KY2915" s="35"/>
      <c r="LA2915" s="36"/>
      <c r="LC2915" s="37"/>
      <c r="LQ2915" s="1"/>
      <c r="ME2915" s="34"/>
      <c r="MG2915" s="35"/>
      <c r="NQ2915" s="37"/>
      <c r="NR2915" s="37"/>
      <c r="NS2915" s="37"/>
      <c r="NT2915" s="37"/>
      <c r="NU2915" s="37"/>
      <c r="NV2915" s="37"/>
      <c r="NW2915" s="37"/>
      <c r="NX2915" s="37"/>
      <c r="NY2915" s="37"/>
      <c r="NZ2915" s="37"/>
      <c r="OA2915" s="37"/>
      <c r="OB2915" s="37"/>
      <c r="OC2915" s="37"/>
      <c r="OD2915" s="37"/>
      <c r="OE2915" s="37"/>
      <c r="OF2915" s="37"/>
      <c r="OG2915" s="37"/>
      <c r="OH2915" s="37"/>
      <c r="OI2915" s="37"/>
      <c r="OJ2915" s="37"/>
      <c r="OK2915" s="37"/>
      <c r="OL2915" s="37"/>
      <c r="OM2915" s="37"/>
      <c r="ON2915" s="37"/>
      <c r="OO2915" s="37"/>
      <c r="OP2915" s="37"/>
      <c r="OQ2915" s="37"/>
      <c r="OR2915" s="37"/>
      <c r="OS2915" s="37"/>
      <c r="OT2915" s="37"/>
      <c r="OU2915" s="37"/>
      <c r="OV2915" s="37"/>
      <c r="OW2915" s="37"/>
      <c r="OX2915" s="37"/>
      <c r="OY2915" s="37"/>
      <c r="OZ2915" s="37"/>
      <c r="PA2915" s="37"/>
      <c r="PB2915" s="37"/>
      <c r="PC2915" s="37"/>
      <c r="PD2915" s="37"/>
      <c r="PE2915" s="37"/>
      <c r="PF2915" s="37"/>
      <c r="PG2915" s="37"/>
      <c r="PH2915" s="37"/>
      <c r="PI2915" s="37"/>
      <c r="PJ2915" s="37"/>
      <c r="PK2915" s="37"/>
      <c r="PL2915" s="37"/>
      <c r="PM2915" s="37"/>
      <c r="PN2915" s="37"/>
      <c r="PO2915" s="37"/>
      <c r="PP2915" s="37"/>
      <c r="PQ2915" s="37"/>
      <c r="PR2915" s="37"/>
      <c r="PS2915" s="37"/>
      <c r="PT2915" s="37"/>
      <c r="PU2915" s="37"/>
      <c r="PV2915" s="37"/>
      <c r="PW2915" s="37"/>
      <c r="PX2915" s="37"/>
      <c r="PY2915" s="37"/>
      <c r="PZ2915" s="37"/>
      <c r="QA2915" s="37"/>
      <c r="QB2915" s="37"/>
      <c r="QC2915" s="36"/>
      <c r="QD2915" s="37"/>
      <c r="QE2915" s="37"/>
      <c r="QI2915" s="36"/>
      <c r="QK2915" s="37"/>
      <c r="QL2915" s="37"/>
      <c r="QM2915" s="37"/>
      <c r="QN2915" s="37"/>
      <c r="QO2915" s="37"/>
      <c r="QP2915" s="37"/>
      <c r="QQ2915" s="37"/>
      <c r="QR2915" s="37"/>
      <c r="QS2915" s="37"/>
      <c r="QT2915" s="37"/>
      <c r="QU2915" s="37"/>
      <c r="QV2915" s="37"/>
      <c r="QW2915" s="37"/>
      <c r="QX2915" s="37"/>
      <c r="QY2915" s="37"/>
      <c r="QZ2915" s="37"/>
      <c r="RA2915" s="37"/>
      <c r="RB2915" s="37"/>
      <c r="RC2915" s="37"/>
      <c r="RD2915" s="37"/>
      <c r="RE2915" s="37"/>
      <c r="RF2915" s="37"/>
      <c r="RG2915" s="37"/>
      <c r="RH2915" s="37"/>
      <c r="RI2915" s="37"/>
      <c r="RJ2915" s="37"/>
      <c r="RK2915" s="37"/>
      <c r="RL2915" s="37"/>
      <c r="RM2915" s="37"/>
      <c r="RN2915" s="37"/>
      <c r="RO2915" s="37"/>
      <c r="RP2915" s="37"/>
      <c r="RQ2915" s="34"/>
      <c r="RR2915" s="37"/>
      <c r="RS2915" s="35"/>
      <c r="RT2915" s="37"/>
      <c r="RU2915" s="37"/>
      <c r="RV2915" s="37"/>
      <c r="RW2915" s="37"/>
      <c r="RX2915" s="37"/>
      <c r="RY2915" s="37"/>
      <c r="RZ2915" s="37"/>
      <c r="SA2915" s="37"/>
      <c r="SB2915" s="37"/>
      <c r="SC2915" s="37"/>
      <c r="SD2915" s="37"/>
      <c r="SE2915" s="37"/>
      <c r="SF2915" s="37"/>
      <c r="SG2915" s="37"/>
      <c r="SH2915" s="37"/>
      <c r="SI2915" s="37"/>
      <c r="SJ2915" s="37"/>
      <c r="SK2915" s="37"/>
      <c r="SL2915" s="37"/>
      <c r="SM2915" s="37"/>
      <c r="SN2915" s="37"/>
      <c r="SO2915" s="37"/>
      <c r="SP2915" s="37"/>
      <c r="SQ2915" s="37"/>
      <c r="SR2915" s="37"/>
      <c r="SS2915" s="37"/>
      <c r="ST2915" s="37"/>
      <c r="SU2915" s="37"/>
      <c r="SV2915" s="37"/>
      <c r="SW2915" s="37"/>
      <c r="SX2915" s="37"/>
      <c r="SY2915" s="37"/>
      <c r="SZ2915" s="37"/>
      <c r="TA2915" s="37"/>
      <c r="TB2915" s="37"/>
      <c r="TC2915" s="51"/>
      <c r="TV2915" s="1"/>
      <c r="VT2915" s="1"/>
    </row>
    <row r="2916" spans="14:592" x14ac:dyDescent="0.3">
      <c r="N2916" s="1"/>
      <c r="O2916" s="34"/>
      <c r="Q2916" s="35"/>
      <c r="S2916" s="36"/>
      <c r="U2916" s="37"/>
      <c r="W2916" s="52"/>
      <c r="Y2916" s="53"/>
      <c r="AI2916" s="1"/>
      <c r="AW2916" s="34"/>
      <c r="AY2916" s="35"/>
      <c r="CI2916" s="37"/>
      <c r="EU2916" s="36"/>
      <c r="EY2916" s="1"/>
      <c r="FA2916" s="36"/>
      <c r="FO2916" s="52"/>
      <c r="FQ2916" s="54"/>
      <c r="FU2916" s="52"/>
      <c r="FW2916" s="54"/>
      <c r="GI2916" s="34"/>
      <c r="GK2916" s="35"/>
      <c r="HU2916" s="51"/>
      <c r="JX2916" s="1"/>
      <c r="KG2916" s="1"/>
      <c r="KV2916" s="1"/>
      <c r="KW2916" s="34"/>
      <c r="KY2916" s="35"/>
      <c r="LA2916" s="36"/>
      <c r="LC2916" s="37"/>
      <c r="LQ2916" s="1"/>
      <c r="ME2916" s="34"/>
      <c r="MG2916" s="35"/>
      <c r="NQ2916" s="37"/>
      <c r="PW2916" s="1"/>
      <c r="QC2916" s="36"/>
      <c r="QI2916" s="36"/>
      <c r="RQ2916" s="34"/>
      <c r="RS2916" s="35"/>
      <c r="TC2916" s="51"/>
      <c r="TV2916" s="1"/>
      <c r="VT2916" s="1"/>
    </row>
    <row r="2917" spans="14:592" x14ac:dyDescent="0.3">
      <c r="N2917" s="1"/>
      <c r="O2917" s="34"/>
      <c r="Q2917" s="35"/>
      <c r="S2917" s="36"/>
      <c r="U2917" s="37"/>
      <c r="W2917" s="52"/>
      <c r="Y2917" s="53"/>
      <c r="AI2917" s="1"/>
      <c r="AW2917" s="34"/>
      <c r="AY2917" s="35"/>
      <c r="CG2917" s="36"/>
      <c r="CH2917" s="36"/>
      <c r="CI2917" s="36"/>
      <c r="CJ2917" s="36"/>
      <c r="CK2917" s="36"/>
      <c r="CL2917" s="36"/>
      <c r="CM2917" s="36"/>
      <c r="CN2917" s="36"/>
      <c r="CO2917" s="36"/>
      <c r="CP2917" s="36"/>
      <c r="CQ2917" s="36"/>
      <c r="CR2917" s="36"/>
      <c r="CS2917" s="36"/>
      <c r="CT2917" s="36"/>
      <c r="CU2917" s="36"/>
      <c r="CV2917" s="36"/>
      <c r="CW2917" s="36"/>
      <c r="CX2917" s="36"/>
      <c r="CY2917" s="36"/>
      <c r="CZ2917" s="36"/>
      <c r="DA2917" s="36"/>
      <c r="DB2917" s="36"/>
      <c r="DC2917" s="36"/>
      <c r="DD2917" s="36"/>
      <c r="DE2917" s="36"/>
      <c r="DF2917" s="36"/>
      <c r="DG2917" s="36"/>
      <c r="DH2917" s="36"/>
      <c r="DI2917" s="36"/>
      <c r="DJ2917" s="36"/>
      <c r="DK2917" s="36"/>
      <c r="DL2917" s="36"/>
      <c r="DM2917" s="36"/>
      <c r="DN2917" s="36"/>
      <c r="DO2917" s="36"/>
      <c r="DP2917" s="36"/>
      <c r="DQ2917" s="36"/>
      <c r="DR2917" s="36"/>
      <c r="DS2917" s="36"/>
      <c r="DT2917" s="36"/>
      <c r="DU2917" s="36"/>
      <c r="DV2917" s="36"/>
      <c r="DW2917" s="36"/>
      <c r="DX2917" s="36"/>
      <c r="DY2917" s="36"/>
      <c r="DZ2917" s="36"/>
      <c r="EA2917" s="36"/>
      <c r="EB2917" s="36"/>
      <c r="EC2917" s="36"/>
      <c r="ED2917" s="36"/>
      <c r="EE2917" s="36"/>
      <c r="EF2917" s="36"/>
      <c r="EG2917" s="36"/>
      <c r="EH2917" s="36"/>
      <c r="EI2917" s="36"/>
      <c r="EJ2917" s="36"/>
      <c r="EK2917" s="36"/>
      <c r="EL2917" s="36"/>
      <c r="EM2917" s="36"/>
      <c r="EN2917" s="36"/>
      <c r="EO2917" s="36"/>
      <c r="EP2917" s="36"/>
      <c r="EQ2917" s="36"/>
      <c r="ER2917" s="36"/>
      <c r="ES2917" s="36"/>
      <c r="ET2917" s="36"/>
      <c r="EU2917" s="36"/>
      <c r="FA2917" s="36"/>
      <c r="FB2917" s="36"/>
      <c r="FC2917" s="36"/>
      <c r="FD2917" s="36"/>
      <c r="FE2917" s="36"/>
      <c r="FF2917" s="36"/>
      <c r="FG2917" s="36"/>
      <c r="FH2917" s="36"/>
      <c r="FI2917" s="36"/>
      <c r="FJ2917" s="36"/>
      <c r="FK2917" s="36"/>
      <c r="FL2917" s="36"/>
      <c r="FM2917" s="36"/>
      <c r="FN2917" s="36"/>
      <c r="FO2917" s="36"/>
      <c r="FP2917" s="36"/>
      <c r="FQ2917" s="36"/>
      <c r="FR2917" s="36"/>
      <c r="FS2917" s="36"/>
      <c r="FT2917" s="36"/>
      <c r="FU2917" s="36"/>
      <c r="FV2917" s="36"/>
      <c r="FW2917" s="36"/>
      <c r="FX2917" s="36"/>
      <c r="FY2917" s="36"/>
      <c r="FZ2917" s="36"/>
      <c r="GA2917" s="36"/>
      <c r="GB2917" s="36"/>
      <c r="GC2917" s="36"/>
      <c r="GD2917" s="36"/>
      <c r="GE2917" s="36"/>
      <c r="GF2917" s="36"/>
      <c r="GG2917" s="36"/>
      <c r="GH2917" s="36"/>
      <c r="GI2917" s="34"/>
      <c r="GJ2917" s="36"/>
      <c r="GK2917" s="35"/>
      <c r="GL2917" s="36"/>
      <c r="GM2917" s="36"/>
      <c r="GN2917" s="36"/>
      <c r="GO2917" s="36"/>
      <c r="GP2917" s="36"/>
      <c r="GQ2917" s="36"/>
      <c r="GR2917" s="36"/>
      <c r="GS2917" s="36"/>
      <c r="GT2917" s="36"/>
      <c r="GU2917" s="36"/>
      <c r="GV2917" s="36"/>
      <c r="GW2917" s="36"/>
      <c r="GX2917" s="36"/>
      <c r="GY2917" s="36"/>
      <c r="GZ2917" s="36"/>
      <c r="HA2917" s="36"/>
      <c r="HB2917" s="36"/>
      <c r="HC2917" s="36"/>
      <c r="HD2917" s="36"/>
      <c r="HE2917" s="36"/>
      <c r="HF2917" s="36"/>
      <c r="HG2917" s="36"/>
      <c r="HH2917" s="36"/>
      <c r="HI2917" s="36"/>
      <c r="HJ2917" s="36"/>
      <c r="HK2917" s="36"/>
      <c r="HL2917" s="36"/>
      <c r="HM2917" s="36"/>
      <c r="HN2917" s="36"/>
      <c r="HO2917" s="36"/>
      <c r="HP2917" s="36"/>
      <c r="HQ2917" s="36"/>
      <c r="HR2917" s="36"/>
      <c r="HS2917" s="36"/>
      <c r="HU2917" s="51"/>
      <c r="JX2917" s="1"/>
      <c r="KG2917" s="1"/>
      <c r="KV2917" s="1"/>
      <c r="KW2917" s="34"/>
      <c r="KY2917" s="35"/>
      <c r="LA2917" s="36"/>
      <c r="LC2917" s="37"/>
      <c r="LQ2917" s="1"/>
      <c r="ME2917" s="34"/>
      <c r="MG2917" s="35"/>
      <c r="NO2917" s="36"/>
      <c r="NP2917" s="36"/>
      <c r="NQ2917" s="36"/>
      <c r="NR2917" s="36"/>
      <c r="NS2917" s="36"/>
      <c r="NT2917" s="36"/>
      <c r="NU2917" s="36"/>
      <c r="NV2917" s="36"/>
      <c r="NW2917" s="36"/>
      <c r="NX2917" s="36"/>
      <c r="NY2917" s="36"/>
      <c r="NZ2917" s="36"/>
      <c r="OA2917" s="36"/>
      <c r="OB2917" s="36"/>
      <c r="OC2917" s="36"/>
      <c r="OD2917" s="36"/>
      <c r="OE2917" s="36"/>
      <c r="OF2917" s="36"/>
      <c r="OG2917" s="36"/>
      <c r="OH2917" s="36"/>
      <c r="OI2917" s="36"/>
      <c r="OJ2917" s="36"/>
      <c r="OK2917" s="36"/>
      <c r="OL2917" s="36"/>
      <c r="OM2917" s="36"/>
      <c r="ON2917" s="36"/>
      <c r="OO2917" s="36"/>
      <c r="OP2917" s="36"/>
      <c r="OQ2917" s="36"/>
      <c r="OR2917" s="36"/>
      <c r="OS2917" s="36"/>
      <c r="OT2917" s="36"/>
      <c r="OU2917" s="36"/>
      <c r="OV2917" s="36"/>
      <c r="OW2917" s="36"/>
      <c r="OX2917" s="36"/>
      <c r="OY2917" s="36"/>
      <c r="OZ2917" s="36"/>
      <c r="PA2917" s="36"/>
      <c r="PB2917" s="36"/>
      <c r="PC2917" s="36"/>
      <c r="PD2917" s="36"/>
      <c r="PE2917" s="36"/>
      <c r="PF2917" s="36"/>
      <c r="PG2917" s="36"/>
      <c r="PH2917" s="36"/>
      <c r="PI2917" s="36"/>
      <c r="PJ2917" s="36"/>
      <c r="PK2917" s="36"/>
      <c r="PL2917" s="36"/>
      <c r="PM2917" s="36"/>
      <c r="PN2917" s="36"/>
      <c r="PO2917" s="36"/>
      <c r="PP2917" s="36"/>
      <c r="PQ2917" s="36"/>
      <c r="PR2917" s="36"/>
      <c r="PS2917" s="36"/>
      <c r="PT2917" s="36"/>
      <c r="PU2917" s="36"/>
      <c r="PV2917" s="36"/>
      <c r="PW2917" s="36"/>
      <c r="PX2917" s="36"/>
      <c r="PY2917" s="36"/>
      <c r="PZ2917" s="36"/>
      <c r="QA2917" s="36"/>
      <c r="QB2917" s="36"/>
      <c r="QC2917" s="36"/>
      <c r="QI2917" s="36"/>
      <c r="QJ2917" s="36"/>
      <c r="QK2917" s="36"/>
      <c r="QL2917" s="36"/>
      <c r="QM2917" s="36"/>
      <c r="QN2917" s="36"/>
      <c r="QO2917" s="36"/>
      <c r="QP2917" s="36"/>
      <c r="QQ2917" s="36"/>
      <c r="QR2917" s="36"/>
      <c r="QS2917" s="36"/>
      <c r="QT2917" s="36"/>
      <c r="QU2917" s="36"/>
      <c r="QV2917" s="36"/>
      <c r="QW2917" s="36"/>
      <c r="QX2917" s="36"/>
      <c r="QY2917" s="36"/>
      <c r="QZ2917" s="36"/>
      <c r="RA2917" s="36"/>
      <c r="RB2917" s="36"/>
      <c r="RC2917" s="36"/>
      <c r="RD2917" s="36"/>
      <c r="RE2917" s="36"/>
      <c r="RF2917" s="36"/>
      <c r="RG2917" s="36"/>
      <c r="RH2917" s="36"/>
      <c r="RI2917" s="36"/>
      <c r="RJ2917" s="36"/>
      <c r="RK2917" s="36"/>
      <c r="RL2917" s="36"/>
      <c r="RM2917" s="36"/>
      <c r="RN2917" s="36"/>
      <c r="RO2917" s="36"/>
      <c r="RP2917" s="36"/>
      <c r="RQ2917" s="34"/>
      <c r="RR2917" s="36"/>
      <c r="RS2917" s="35"/>
      <c r="RT2917" s="36"/>
      <c r="RU2917" s="36"/>
      <c r="RV2917" s="36"/>
      <c r="RW2917" s="36"/>
      <c r="RX2917" s="36"/>
      <c r="RY2917" s="36"/>
      <c r="RZ2917" s="36"/>
      <c r="SA2917" s="36"/>
      <c r="SB2917" s="36"/>
      <c r="SC2917" s="36"/>
      <c r="SD2917" s="36"/>
      <c r="SE2917" s="36"/>
      <c r="SF2917" s="36"/>
      <c r="SG2917" s="36"/>
      <c r="SH2917" s="36"/>
      <c r="SI2917" s="36"/>
      <c r="SJ2917" s="36"/>
      <c r="SK2917" s="36"/>
      <c r="SL2917" s="36"/>
      <c r="SM2917" s="36"/>
      <c r="SN2917" s="36"/>
      <c r="SO2917" s="36"/>
      <c r="SP2917" s="36"/>
      <c r="SQ2917" s="36"/>
      <c r="SR2917" s="36"/>
      <c r="SS2917" s="36"/>
      <c r="ST2917" s="36"/>
      <c r="SU2917" s="36"/>
      <c r="SV2917" s="36"/>
      <c r="SW2917" s="36"/>
      <c r="SX2917" s="36"/>
      <c r="SY2917" s="36"/>
      <c r="SZ2917" s="36"/>
      <c r="TA2917" s="36"/>
      <c r="TC2917" s="51"/>
      <c r="TV2917" s="1"/>
      <c r="VT2917" s="1"/>
    </row>
    <row r="2918" spans="14:592" x14ac:dyDescent="0.3">
      <c r="N2918" s="1"/>
      <c r="O2918" s="34"/>
      <c r="Q2918" s="35"/>
      <c r="S2918" s="36"/>
      <c r="U2918" s="37"/>
      <c r="W2918" s="52"/>
      <c r="Y2918" s="53"/>
      <c r="AI2918" s="1"/>
      <c r="AW2918" s="34"/>
      <c r="AY2918" s="35"/>
      <c r="CG2918" s="36"/>
      <c r="CH2918" s="36"/>
      <c r="CI2918" s="36"/>
      <c r="CJ2918" s="36"/>
      <c r="CK2918" s="36"/>
      <c r="CL2918" s="36"/>
      <c r="CM2918" s="36"/>
      <c r="CN2918" s="36"/>
      <c r="CO2918" s="36"/>
      <c r="CP2918" s="36"/>
      <c r="CQ2918" s="36"/>
      <c r="CR2918" s="36"/>
      <c r="CS2918" s="36"/>
      <c r="CT2918" s="36"/>
      <c r="CU2918" s="36"/>
      <c r="CV2918" s="36"/>
      <c r="CW2918" s="36"/>
      <c r="CX2918" s="36"/>
      <c r="CY2918" s="36"/>
      <c r="CZ2918" s="36"/>
      <c r="DA2918" s="36"/>
      <c r="DB2918" s="36"/>
      <c r="DC2918" s="36"/>
      <c r="DD2918" s="36"/>
      <c r="DE2918" s="36"/>
      <c r="DF2918" s="36"/>
      <c r="DG2918" s="36"/>
      <c r="DH2918" s="36"/>
      <c r="DI2918" s="36"/>
      <c r="DJ2918" s="36"/>
      <c r="DK2918" s="36"/>
      <c r="DL2918" s="36"/>
      <c r="DM2918" s="36"/>
      <c r="DN2918" s="36"/>
      <c r="DO2918" s="36"/>
      <c r="DP2918" s="36"/>
      <c r="DQ2918" s="36"/>
      <c r="DR2918" s="36"/>
      <c r="DS2918" s="36"/>
      <c r="DT2918" s="36"/>
      <c r="DU2918" s="36"/>
      <c r="DV2918" s="36"/>
      <c r="DW2918" s="36"/>
      <c r="DX2918" s="36"/>
      <c r="DY2918" s="36"/>
      <c r="DZ2918" s="36"/>
      <c r="EA2918" s="36"/>
      <c r="EB2918" s="36"/>
      <c r="EC2918" s="36"/>
      <c r="ED2918" s="36"/>
      <c r="EE2918" s="36"/>
      <c r="EF2918" s="36"/>
      <c r="EG2918" s="36"/>
      <c r="EH2918" s="36"/>
      <c r="EI2918" s="36"/>
      <c r="EJ2918" s="36"/>
      <c r="EK2918" s="36"/>
      <c r="EL2918" s="36"/>
      <c r="EM2918" s="36"/>
      <c r="EN2918" s="36"/>
      <c r="EO2918" s="36"/>
      <c r="EP2918" s="36"/>
      <c r="EQ2918" s="36"/>
      <c r="ER2918" s="36"/>
      <c r="ES2918" s="36"/>
      <c r="ET2918" s="36"/>
      <c r="EU2918" s="36"/>
      <c r="EY2918" s="1"/>
      <c r="FA2918" s="36"/>
      <c r="FB2918" s="36"/>
      <c r="FC2918" s="36"/>
      <c r="FD2918" s="36"/>
      <c r="FE2918" s="36"/>
      <c r="FF2918" s="36"/>
      <c r="FG2918" s="36"/>
      <c r="FH2918" s="36"/>
      <c r="FI2918" s="36"/>
      <c r="FJ2918" s="36"/>
      <c r="FK2918" s="36"/>
      <c r="FL2918" s="36"/>
      <c r="FM2918" s="36"/>
      <c r="FN2918" s="36"/>
      <c r="FO2918" s="36"/>
      <c r="FP2918" s="36"/>
      <c r="FQ2918" s="36"/>
      <c r="FR2918" s="36"/>
      <c r="FS2918" s="36"/>
      <c r="FT2918" s="36"/>
      <c r="FU2918" s="36"/>
      <c r="FV2918" s="36"/>
      <c r="FW2918" s="36"/>
      <c r="FX2918" s="36"/>
      <c r="FY2918" s="36"/>
      <c r="FZ2918" s="36"/>
      <c r="GA2918" s="36"/>
      <c r="GB2918" s="36"/>
      <c r="GC2918" s="36"/>
      <c r="GD2918" s="36"/>
      <c r="GE2918" s="36"/>
      <c r="GF2918" s="36"/>
      <c r="GG2918" s="36"/>
      <c r="GH2918" s="36"/>
      <c r="GI2918" s="34"/>
      <c r="GJ2918" s="36"/>
      <c r="GK2918" s="35"/>
      <c r="GL2918" s="36"/>
      <c r="GM2918" s="36"/>
      <c r="GN2918" s="36"/>
      <c r="GO2918" s="36"/>
      <c r="GP2918" s="36"/>
      <c r="GQ2918" s="36"/>
      <c r="GR2918" s="36"/>
      <c r="GS2918" s="36"/>
      <c r="GT2918" s="36"/>
      <c r="GU2918" s="36"/>
      <c r="GV2918" s="36"/>
      <c r="GW2918" s="36"/>
      <c r="GX2918" s="36"/>
      <c r="GY2918" s="36"/>
      <c r="GZ2918" s="36"/>
      <c r="HA2918" s="36"/>
      <c r="HB2918" s="36"/>
      <c r="HC2918" s="36"/>
      <c r="HD2918" s="36"/>
      <c r="HE2918" s="36"/>
      <c r="HF2918" s="36"/>
      <c r="HG2918" s="36"/>
      <c r="HH2918" s="36"/>
      <c r="HI2918" s="36"/>
      <c r="HJ2918" s="36"/>
      <c r="HK2918" s="36"/>
      <c r="HL2918" s="36"/>
      <c r="HM2918" s="36"/>
      <c r="HN2918" s="36"/>
      <c r="HO2918" s="36"/>
      <c r="HP2918" s="36"/>
      <c r="HQ2918" s="36"/>
      <c r="HR2918" s="36"/>
      <c r="HS2918" s="36"/>
      <c r="HU2918" s="51"/>
      <c r="JX2918" s="1"/>
      <c r="KG2918" s="1"/>
      <c r="KV2918" s="1"/>
      <c r="KW2918" s="34"/>
      <c r="KY2918" s="35"/>
      <c r="LA2918" s="36"/>
      <c r="LC2918" s="37"/>
      <c r="LQ2918" s="1"/>
      <c r="ME2918" s="34"/>
      <c r="MG2918" s="35"/>
      <c r="NO2918" s="36"/>
      <c r="NP2918" s="36"/>
      <c r="NQ2918" s="36"/>
      <c r="NR2918" s="36"/>
      <c r="NS2918" s="36"/>
      <c r="NT2918" s="36"/>
      <c r="NU2918" s="36"/>
      <c r="NV2918" s="36"/>
      <c r="NW2918" s="36"/>
      <c r="NX2918" s="36"/>
      <c r="NY2918" s="36"/>
      <c r="NZ2918" s="36"/>
      <c r="OA2918" s="36"/>
      <c r="OB2918" s="36"/>
      <c r="OC2918" s="36"/>
      <c r="OD2918" s="36"/>
      <c r="OE2918" s="36"/>
      <c r="OF2918" s="36"/>
      <c r="OG2918" s="36"/>
      <c r="OH2918" s="36"/>
      <c r="OI2918" s="36"/>
      <c r="OJ2918" s="36"/>
      <c r="OK2918" s="36"/>
      <c r="OL2918" s="36"/>
      <c r="OM2918" s="36"/>
      <c r="ON2918" s="36"/>
      <c r="OO2918" s="36"/>
      <c r="OP2918" s="36"/>
      <c r="OQ2918" s="36"/>
      <c r="OR2918" s="36"/>
      <c r="OS2918" s="36"/>
      <c r="OT2918" s="36"/>
      <c r="OU2918" s="36"/>
      <c r="OV2918" s="36"/>
      <c r="OW2918" s="36"/>
      <c r="OX2918" s="36"/>
      <c r="OY2918" s="36"/>
      <c r="OZ2918" s="36"/>
      <c r="PA2918" s="36"/>
      <c r="PB2918" s="36"/>
      <c r="PC2918" s="36"/>
      <c r="PD2918" s="36"/>
      <c r="PE2918" s="36"/>
      <c r="PF2918" s="36"/>
      <c r="PG2918" s="36"/>
      <c r="PH2918" s="36"/>
      <c r="PI2918" s="36"/>
      <c r="PJ2918" s="36"/>
      <c r="PK2918" s="36"/>
      <c r="PL2918" s="36"/>
      <c r="PM2918" s="36"/>
      <c r="PN2918" s="36"/>
      <c r="PO2918" s="36"/>
      <c r="PP2918" s="36"/>
      <c r="PQ2918" s="36"/>
      <c r="PR2918" s="36"/>
      <c r="PS2918" s="36"/>
      <c r="PT2918" s="36"/>
      <c r="PU2918" s="36"/>
      <c r="PV2918" s="36"/>
      <c r="PW2918" s="36"/>
      <c r="PX2918" s="36"/>
      <c r="PY2918" s="36"/>
      <c r="PZ2918" s="36"/>
      <c r="QA2918" s="36"/>
      <c r="QB2918" s="36"/>
      <c r="QC2918" s="36"/>
      <c r="QI2918" s="36"/>
      <c r="QJ2918" s="36"/>
      <c r="QK2918" s="36"/>
      <c r="QL2918" s="36"/>
      <c r="QM2918" s="36"/>
      <c r="QN2918" s="36"/>
      <c r="QO2918" s="36"/>
      <c r="QP2918" s="36"/>
      <c r="QQ2918" s="36"/>
      <c r="QR2918" s="36"/>
      <c r="QS2918" s="36"/>
      <c r="QT2918" s="36"/>
      <c r="QU2918" s="36"/>
      <c r="QV2918" s="36"/>
      <c r="QW2918" s="36"/>
      <c r="QX2918" s="36"/>
      <c r="QY2918" s="36"/>
      <c r="QZ2918" s="36"/>
      <c r="RA2918" s="36"/>
      <c r="RB2918" s="36"/>
      <c r="RC2918" s="36"/>
      <c r="RD2918" s="36"/>
      <c r="RE2918" s="36"/>
      <c r="RF2918" s="36"/>
      <c r="RG2918" s="36"/>
      <c r="RH2918" s="36"/>
      <c r="RI2918" s="36"/>
      <c r="RJ2918" s="36"/>
      <c r="RK2918" s="36"/>
      <c r="RL2918" s="36"/>
      <c r="RM2918" s="36"/>
      <c r="RN2918" s="36"/>
      <c r="RO2918" s="36"/>
      <c r="RP2918" s="36"/>
      <c r="RQ2918" s="34"/>
      <c r="RR2918" s="36"/>
      <c r="RS2918" s="35"/>
      <c r="RT2918" s="36"/>
      <c r="RU2918" s="36"/>
      <c r="RV2918" s="36"/>
      <c r="RW2918" s="36"/>
      <c r="RX2918" s="36"/>
      <c r="RY2918" s="36"/>
      <c r="RZ2918" s="36"/>
      <c r="SA2918" s="36"/>
      <c r="SB2918" s="36"/>
      <c r="SC2918" s="36"/>
      <c r="SD2918" s="36"/>
      <c r="SE2918" s="36"/>
      <c r="SF2918" s="36"/>
      <c r="SG2918" s="36"/>
      <c r="SH2918" s="36"/>
      <c r="SI2918" s="36"/>
      <c r="SJ2918" s="36"/>
      <c r="SK2918" s="36"/>
      <c r="SL2918" s="36"/>
      <c r="SM2918" s="36"/>
      <c r="SN2918" s="36"/>
      <c r="SO2918" s="36"/>
      <c r="SP2918" s="36"/>
      <c r="SQ2918" s="36"/>
      <c r="SR2918" s="36"/>
      <c r="SS2918" s="36"/>
      <c r="ST2918" s="36"/>
      <c r="SU2918" s="36"/>
      <c r="SV2918" s="36"/>
      <c r="SW2918" s="36"/>
      <c r="SX2918" s="36"/>
      <c r="SY2918" s="36"/>
      <c r="SZ2918" s="36"/>
      <c r="TA2918" s="36"/>
      <c r="TC2918" s="51"/>
      <c r="TV2918" s="1"/>
      <c r="VT2918" s="1"/>
    </row>
    <row r="2919" spans="14:592" x14ac:dyDescent="0.3">
      <c r="N2919" s="1"/>
      <c r="O2919" s="34"/>
      <c r="Q2919" s="35"/>
      <c r="S2919" s="36"/>
      <c r="U2919" s="37"/>
      <c r="W2919" s="52"/>
      <c r="Y2919" s="53"/>
      <c r="AI2919" s="1"/>
      <c r="AW2919" s="34"/>
      <c r="AY2919" s="35"/>
      <c r="CG2919" s="36"/>
      <c r="CI2919" s="37"/>
      <c r="FO2919" s="52"/>
      <c r="FQ2919" s="54"/>
      <c r="FU2919" s="52"/>
      <c r="FW2919" s="54"/>
      <c r="GI2919" s="34"/>
      <c r="GK2919" s="35"/>
      <c r="HS2919" s="36"/>
      <c r="HU2919" s="51"/>
      <c r="JX2919" s="1"/>
      <c r="KG2919" s="1"/>
      <c r="KV2919" s="1"/>
      <c r="KW2919" s="34"/>
      <c r="KY2919" s="35"/>
      <c r="LA2919" s="36"/>
      <c r="LC2919" s="37"/>
      <c r="LQ2919" s="1"/>
      <c r="ME2919" s="34"/>
      <c r="MG2919" s="35"/>
      <c r="NO2919" s="36"/>
      <c r="NQ2919" s="37"/>
      <c r="RQ2919" s="34"/>
      <c r="RS2919" s="35"/>
      <c r="TA2919" s="36"/>
      <c r="TC2919" s="51"/>
      <c r="TV2919" s="1"/>
      <c r="VT2919" s="1"/>
    </row>
    <row r="2920" spans="14:592" x14ac:dyDescent="0.3">
      <c r="N2920" s="1"/>
      <c r="O2920" s="34"/>
      <c r="Q2920" s="35"/>
      <c r="S2920" s="36"/>
      <c r="U2920" s="37"/>
      <c r="W2920" s="52"/>
      <c r="Y2920" s="53"/>
      <c r="AI2920" s="1"/>
      <c r="AW2920" s="34"/>
      <c r="AY2920" s="35"/>
      <c r="CG2920" s="36"/>
      <c r="CI2920" s="37"/>
      <c r="DS2920" s="54"/>
      <c r="DT2920" s="54"/>
      <c r="DU2920" s="54"/>
      <c r="DV2920" s="54"/>
      <c r="DW2920" s="54"/>
      <c r="DX2920" s="54"/>
      <c r="DY2920" s="54"/>
      <c r="DZ2920" s="54"/>
      <c r="EA2920" s="54"/>
      <c r="EB2920" s="54"/>
      <c r="EC2920" s="54"/>
      <c r="ED2920" s="54"/>
      <c r="EE2920" s="54"/>
      <c r="EF2920" s="54"/>
      <c r="EG2920" s="54"/>
      <c r="EH2920" s="54"/>
      <c r="EI2920" s="54"/>
      <c r="EJ2920" s="54"/>
      <c r="EK2920" s="54"/>
      <c r="EL2920" s="54"/>
      <c r="EM2920" s="54"/>
      <c r="EN2920" s="54"/>
      <c r="EO2920" s="54"/>
      <c r="EP2920" s="54"/>
      <c r="EQ2920" s="54"/>
      <c r="ER2920" s="54"/>
      <c r="ES2920" s="54"/>
      <c r="ET2920" s="54"/>
      <c r="EU2920" s="54"/>
      <c r="EV2920" s="54"/>
      <c r="EW2920" s="54"/>
      <c r="EX2920" s="54"/>
      <c r="EY2920" s="54"/>
      <c r="EZ2920" s="54"/>
      <c r="FA2920" s="54"/>
      <c r="FB2920" s="54"/>
      <c r="FC2920" s="54"/>
      <c r="FD2920" s="54"/>
      <c r="FE2920" s="54"/>
      <c r="FF2920" s="54"/>
      <c r="FG2920" s="54"/>
      <c r="FH2920" s="54"/>
      <c r="FI2920" s="54"/>
      <c r="FJ2920" s="54"/>
      <c r="FK2920" s="54"/>
      <c r="FL2920" s="54"/>
      <c r="FM2920" s="54"/>
      <c r="FN2920" s="54"/>
      <c r="FO2920" s="52"/>
      <c r="FP2920" s="54"/>
      <c r="FQ2920" s="54"/>
      <c r="FU2920" s="52"/>
      <c r="FW2920" s="54"/>
      <c r="FX2920" s="54"/>
      <c r="FY2920" s="54"/>
      <c r="FZ2920" s="54"/>
      <c r="GA2920" s="54"/>
      <c r="GB2920" s="54"/>
      <c r="GC2920" s="54"/>
      <c r="GD2920" s="54"/>
      <c r="GE2920" s="54"/>
      <c r="GF2920" s="54"/>
      <c r="GG2920" s="54"/>
      <c r="GH2920" s="54"/>
      <c r="GI2920" s="34"/>
      <c r="GJ2920" s="54"/>
      <c r="GK2920" s="35"/>
      <c r="GL2920" s="54"/>
      <c r="GM2920" s="54"/>
      <c r="GN2920" s="54"/>
      <c r="GO2920" s="54"/>
      <c r="GP2920" s="54"/>
      <c r="GQ2920" s="54"/>
      <c r="GR2920" s="54"/>
      <c r="GS2920" s="54"/>
      <c r="GT2920" s="54"/>
      <c r="GU2920" s="54"/>
      <c r="GV2920" s="54"/>
      <c r="GW2920" s="54"/>
      <c r="GX2920" s="54"/>
      <c r="GY2920" s="54"/>
      <c r="GZ2920" s="54"/>
      <c r="HA2920" s="54"/>
      <c r="HB2920" s="54"/>
      <c r="HC2920" s="54"/>
      <c r="HD2920" s="54"/>
      <c r="HE2920" s="54"/>
      <c r="HF2920" s="54"/>
      <c r="HG2920" s="54"/>
      <c r="HH2920" s="54"/>
      <c r="HI2920" s="54"/>
      <c r="HJ2920" s="54"/>
      <c r="HK2920" s="54"/>
      <c r="HL2920" s="54"/>
      <c r="HM2920" s="54"/>
      <c r="HN2920" s="54"/>
      <c r="HO2920" s="54"/>
      <c r="HP2920" s="54"/>
      <c r="HQ2920" s="54"/>
      <c r="HR2920" s="54"/>
      <c r="HS2920" s="36"/>
      <c r="HT2920" s="54"/>
      <c r="HU2920" s="51"/>
      <c r="HV2920" s="54"/>
      <c r="HW2920" s="54"/>
      <c r="HX2920" s="54"/>
      <c r="HY2920" s="54"/>
      <c r="HZ2920" s="54"/>
      <c r="IA2920" s="54"/>
      <c r="IB2920" s="54"/>
      <c r="IC2920" s="54"/>
      <c r="ID2920" s="54"/>
      <c r="IE2920" s="54"/>
      <c r="IF2920" s="54"/>
      <c r="IG2920" s="54"/>
      <c r="IH2920" s="54"/>
      <c r="II2920" s="54"/>
      <c r="IJ2920" s="54"/>
      <c r="IK2920" s="54"/>
      <c r="IL2920" s="54"/>
      <c r="IM2920" s="54"/>
      <c r="IN2920" s="54"/>
      <c r="IO2920" s="54"/>
      <c r="IP2920" s="54"/>
      <c r="IQ2920" s="54"/>
      <c r="IR2920" s="54"/>
      <c r="IS2920" s="54"/>
      <c r="IT2920" s="54"/>
      <c r="IU2920" s="54"/>
      <c r="IV2920" s="54"/>
      <c r="IW2920" s="54"/>
      <c r="IX2920" s="54"/>
      <c r="IY2920" s="54"/>
      <c r="IZ2920" s="54"/>
      <c r="JA2920" s="54"/>
      <c r="JB2920" s="54"/>
      <c r="JC2920" s="54"/>
      <c r="JD2920" s="54"/>
      <c r="JE2920" s="54"/>
      <c r="JX2920" s="1"/>
      <c r="KG2920" s="1"/>
      <c r="KV2920" s="1"/>
      <c r="KW2920" s="34"/>
      <c r="KY2920" s="35"/>
      <c r="LA2920" s="36"/>
      <c r="LC2920" s="37"/>
      <c r="LQ2920" s="1"/>
      <c r="ME2920" s="34"/>
      <c r="MG2920" s="35"/>
      <c r="NO2920" s="36"/>
      <c r="NQ2920" s="37"/>
      <c r="PW2920" s="1"/>
      <c r="RQ2920" s="34"/>
      <c r="RS2920" s="35"/>
      <c r="TA2920" s="36"/>
      <c r="TC2920" s="51"/>
      <c r="TV2920" s="1"/>
      <c r="VT2920" s="1"/>
    </row>
    <row r="2921" spans="14:592" x14ac:dyDescent="0.3">
      <c r="N2921" s="1"/>
      <c r="O2921" s="34"/>
      <c r="Q2921" s="35"/>
      <c r="S2921" s="36"/>
      <c r="U2921" s="37"/>
      <c r="W2921" s="52"/>
      <c r="Y2921" s="53"/>
      <c r="AI2921" s="1"/>
      <c r="AW2921" s="34"/>
      <c r="AY2921" s="35"/>
      <c r="CG2921" s="36"/>
      <c r="CI2921" s="37"/>
      <c r="DS2921" s="54"/>
      <c r="DT2921" s="54"/>
      <c r="DU2921" s="54"/>
      <c r="DV2921" s="54"/>
      <c r="DW2921" s="54"/>
      <c r="DX2921" s="54"/>
      <c r="DY2921" s="54"/>
      <c r="DZ2921" s="54"/>
      <c r="EA2921" s="54"/>
      <c r="EB2921" s="54"/>
      <c r="EC2921" s="54"/>
      <c r="ED2921" s="54"/>
      <c r="EE2921" s="54"/>
      <c r="EF2921" s="54"/>
      <c r="EG2921" s="54"/>
      <c r="EH2921" s="54"/>
      <c r="EI2921" s="54"/>
      <c r="EJ2921" s="54"/>
      <c r="EK2921" s="54"/>
      <c r="EL2921" s="54"/>
      <c r="EM2921" s="54"/>
      <c r="EN2921" s="54"/>
      <c r="EO2921" s="54"/>
      <c r="EP2921" s="54"/>
      <c r="EQ2921" s="54"/>
      <c r="ER2921" s="54"/>
      <c r="ES2921" s="54"/>
      <c r="ET2921" s="54"/>
      <c r="EU2921" s="54"/>
      <c r="EV2921" s="54"/>
      <c r="EW2921" s="54"/>
      <c r="EX2921" s="54"/>
      <c r="EY2921" s="54"/>
      <c r="EZ2921" s="54"/>
      <c r="FA2921" s="54"/>
      <c r="FB2921" s="54"/>
      <c r="FC2921" s="54"/>
      <c r="FD2921" s="54"/>
      <c r="FE2921" s="54"/>
      <c r="FF2921" s="54"/>
      <c r="FG2921" s="54"/>
      <c r="FH2921" s="54"/>
      <c r="FI2921" s="54"/>
      <c r="FJ2921" s="54"/>
      <c r="FK2921" s="54"/>
      <c r="FL2921" s="54"/>
      <c r="FM2921" s="54"/>
      <c r="FN2921" s="54"/>
      <c r="FO2921" s="52"/>
      <c r="FP2921" s="54"/>
      <c r="FQ2921" s="54"/>
      <c r="FU2921" s="52"/>
      <c r="FW2921" s="54"/>
      <c r="FX2921" s="54"/>
      <c r="FY2921" s="54"/>
      <c r="FZ2921" s="54"/>
      <c r="GA2921" s="54"/>
      <c r="GB2921" s="54"/>
      <c r="GC2921" s="54"/>
      <c r="GD2921" s="54"/>
      <c r="GE2921" s="54"/>
      <c r="GF2921" s="54"/>
      <c r="GG2921" s="54"/>
      <c r="GH2921" s="54"/>
      <c r="GI2921" s="34"/>
      <c r="GJ2921" s="54"/>
      <c r="GK2921" s="35"/>
      <c r="GL2921" s="54"/>
      <c r="GM2921" s="54"/>
      <c r="GN2921" s="54"/>
      <c r="GO2921" s="54"/>
      <c r="GP2921" s="54"/>
      <c r="GQ2921" s="54"/>
      <c r="GR2921" s="54"/>
      <c r="GS2921" s="54"/>
      <c r="GT2921" s="54"/>
      <c r="GU2921" s="54"/>
      <c r="GV2921" s="54"/>
      <c r="GW2921" s="54"/>
      <c r="GX2921" s="54"/>
      <c r="GY2921" s="54"/>
      <c r="GZ2921" s="54"/>
      <c r="HA2921" s="54"/>
      <c r="HB2921" s="54"/>
      <c r="HC2921" s="54"/>
      <c r="HD2921" s="54"/>
      <c r="HE2921" s="54"/>
      <c r="HF2921" s="54"/>
      <c r="HG2921" s="54"/>
      <c r="HH2921" s="54"/>
      <c r="HI2921" s="54"/>
      <c r="HJ2921" s="54"/>
      <c r="HK2921" s="54"/>
      <c r="HL2921" s="54"/>
      <c r="HM2921" s="54"/>
      <c r="HN2921" s="54"/>
      <c r="HO2921" s="54"/>
      <c r="HP2921" s="54"/>
      <c r="HQ2921" s="54"/>
      <c r="HR2921" s="54"/>
      <c r="HS2921" s="36"/>
      <c r="HT2921" s="54"/>
      <c r="HU2921" s="51"/>
      <c r="HV2921" s="54"/>
      <c r="HW2921" s="54"/>
      <c r="HX2921" s="54"/>
      <c r="HY2921" s="54"/>
      <c r="HZ2921" s="54"/>
      <c r="IA2921" s="54"/>
      <c r="IB2921" s="54"/>
      <c r="IC2921" s="54"/>
      <c r="ID2921" s="54"/>
      <c r="IE2921" s="54"/>
      <c r="IF2921" s="54"/>
      <c r="IG2921" s="54"/>
      <c r="IH2921" s="54"/>
      <c r="II2921" s="54"/>
      <c r="IJ2921" s="54"/>
      <c r="IK2921" s="54"/>
      <c r="IL2921" s="54"/>
      <c r="IM2921" s="54"/>
      <c r="IN2921" s="54"/>
      <c r="IO2921" s="54"/>
      <c r="IP2921" s="54"/>
      <c r="IQ2921" s="54"/>
      <c r="IR2921" s="54"/>
      <c r="IS2921" s="54"/>
      <c r="IT2921" s="54"/>
      <c r="IU2921" s="54"/>
      <c r="IV2921" s="54"/>
      <c r="IW2921" s="54"/>
      <c r="IX2921" s="54"/>
      <c r="IY2921" s="54"/>
      <c r="IZ2921" s="54"/>
      <c r="JA2921" s="54"/>
      <c r="JB2921" s="54"/>
      <c r="JC2921" s="54"/>
      <c r="JD2921" s="54"/>
      <c r="JE2921" s="54"/>
      <c r="JX2921" s="1"/>
      <c r="KG2921" s="1"/>
      <c r="KV2921" s="1"/>
      <c r="KW2921" s="34"/>
      <c r="KY2921" s="35"/>
      <c r="LA2921" s="36"/>
      <c r="LC2921" s="37"/>
      <c r="LQ2921" s="1"/>
      <c r="ME2921" s="34"/>
      <c r="MG2921" s="35"/>
      <c r="NO2921" s="36"/>
      <c r="NQ2921" s="37"/>
      <c r="RQ2921" s="34"/>
      <c r="RS2921" s="35"/>
      <c r="TA2921" s="36"/>
      <c r="TC2921" s="51"/>
      <c r="TV2921" s="1"/>
      <c r="VT2921" s="1"/>
    </row>
    <row r="2922" spans="14:592" x14ac:dyDescent="0.3">
      <c r="N2922" s="1"/>
      <c r="O2922" s="34"/>
      <c r="Q2922" s="35"/>
      <c r="S2922" s="36"/>
      <c r="U2922" s="37"/>
      <c r="W2922" s="52"/>
      <c r="Y2922" s="53"/>
      <c r="AI2922" s="1"/>
      <c r="AW2922" s="34"/>
      <c r="AY2922" s="35"/>
      <c r="CG2922" s="36"/>
      <c r="CI2922" s="37"/>
      <c r="DS2922" s="54"/>
      <c r="EY2922" s="1"/>
      <c r="FO2922" s="52"/>
      <c r="FU2922" s="52"/>
      <c r="GI2922" s="34"/>
      <c r="GK2922" s="35"/>
      <c r="HS2922" s="36"/>
      <c r="HU2922" s="51"/>
      <c r="JE2922" s="54"/>
      <c r="JX2922" s="1"/>
      <c r="KG2922" s="1"/>
      <c r="KV2922" s="1"/>
      <c r="KW2922" s="34"/>
      <c r="KY2922" s="35"/>
      <c r="LA2922" s="36"/>
      <c r="LC2922" s="37"/>
      <c r="LQ2922" s="1"/>
      <c r="ME2922" s="34"/>
      <c r="MG2922" s="35"/>
      <c r="NO2922" s="36"/>
      <c r="NQ2922" s="37"/>
      <c r="PW2922" s="1"/>
      <c r="RQ2922" s="34"/>
      <c r="RS2922" s="35"/>
      <c r="TA2922" s="36"/>
      <c r="TC2922" s="51"/>
      <c r="TV2922" s="1"/>
      <c r="VT2922" s="1"/>
    </row>
    <row r="2923" spans="14:592" x14ac:dyDescent="0.3">
      <c r="N2923" s="1"/>
      <c r="O2923" s="34"/>
      <c r="Q2923" s="35"/>
      <c r="S2923" s="36"/>
      <c r="U2923" s="37"/>
      <c r="W2923" s="52"/>
      <c r="Y2923" s="53"/>
      <c r="AI2923" s="1"/>
      <c r="AW2923" s="34"/>
      <c r="AY2923" s="35"/>
      <c r="CG2923" s="36"/>
      <c r="CI2923" s="37"/>
      <c r="DQ2923" s="52"/>
      <c r="DR2923" s="52"/>
      <c r="DS2923" s="52"/>
      <c r="DT2923" s="52"/>
      <c r="DU2923" s="52"/>
      <c r="DV2923" s="52"/>
      <c r="DW2923" s="52"/>
      <c r="DX2923" s="52"/>
      <c r="DY2923" s="52"/>
      <c r="DZ2923" s="52"/>
      <c r="EA2923" s="52"/>
      <c r="EB2923" s="52"/>
      <c r="EC2923" s="52"/>
      <c r="ED2923" s="52"/>
      <c r="EE2923" s="52"/>
      <c r="EF2923" s="52"/>
      <c r="EG2923" s="52"/>
      <c r="EH2923" s="52"/>
      <c r="EI2923" s="52"/>
      <c r="EJ2923" s="52"/>
      <c r="EK2923" s="52"/>
      <c r="EL2923" s="52"/>
      <c r="EM2923" s="52"/>
      <c r="EN2923" s="52"/>
      <c r="EO2923" s="52"/>
      <c r="EP2923" s="52"/>
      <c r="EQ2923" s="52"/>
      <c r="ER2923" s="52"/>
      <c r="ES2923" s="52"/>
      <c r="ET2923" s="52"/>
      <c r="EU2923" s="52"/>
      <c r="EV2923" s="52"/>
      <c r="EW2923" s="52"/>
      <c r="EX2923" s="52"/>
      <c r="EY2923" s="52"/>
      <c r="EZ2923" s="52"/>
      <c r="FA2923" s="52"/>
      <c r="FB2923" s="52"/>
      <c r="FC2923" s="52"/>
      <c r="FD2923" s="52"/>
      <c r="FE2923" s="52"/>
      <c r="FF2923" s="52"/>
      <c r="FG2923" s="52"/>
      <c r="FH2923" s="52"/>
      <c r="FI2923" s="52"/>
      <c r="FJ2923" s="52"/>
      <c r="FK2923" s="52"/>
      <c r="FL2923" s="52"/>
      <c r="FM2923" s="52"/>
      <c r="FN2923" s="52"/>
      <c r="FO2923" s="52"/>
      <c r="FU2923" s="52"/>
      <c r="FV2923" s="52"/>
      <c r="FW2923" s="52"/>
      <c r="FX2923" s="52"/>
      <c r="FY2923" s="52"/>
      <c r="FZ2923" s="52"/>
      <c r="GA2923" s="52"/>
      <c r="GB2923" s="52"/>
      <c r="GC2923" s="52"/>
      <c r="GD2923" s="52"/>
      <c r="GE2923" s="52"/>
      <c r="GF2923" s="52"/>
      <c r="GG2923" s="52"/>
      <c r="GH2923" s="52"/>
      <c r="GI2923" s="34"/>
      <c r="GJ2923" s="52"/>
      <c r="GK2923" s="35"/>
      <c r="GL2923" s="52"/>
      <c r="GM2923" s="52"/>
      <c r="GN2923" s="52"/>
      <c r="GO2923" s="52"/>
      <c r="GP2923" s="52"/>
      <c r="GQ2923" s="52"/>
      <c r="GR2923" s="52"/>
      <c r="GS2923" s="52"/>
      <c r="GT2923" s="52"/>
      <c r="GU2923" s="52"/>
      <c r="GV2923" s="52"/>
      <c r="GW2923" s="52"/>
      <c r="GX2923" s="52"/>
      <c r="GY2923" s="52"/>
      <c r="GZ2923" s="52"/>
      <c r="HA2923" s="52"/>
      <c r="HB2923" s="52"/>
      <c r="HC2923" s="52"/>
      <c r="HD2923" s="52"/>
      <c r="HE2923" s="52"/>
      <c r="HF2923" s="52"/>
      <c r="HG2923" s="52"/>
      <c r="HH2923" s="52"/>
      <c r="HI2923" s="52"/>
      <c r="HJ2923" s="52"/>
      <c r="HK2923" s="52"/>
      <c r="HL2923" s="52"/>
      <c r="HM2923" s="52"/>
      <c r="HN2923" s="52"/>
      <c r="HO2923" s="52"/>
      <c r="HP2923" s="52"/>
      <c r="HQ2923" s="52"/>
      <c r="HR2923" s="52"/>
      <c r="HS2923" s="36"/>
      <c r="HT2923" s="52"/>
      <c r="HU2923" s="51"/>
      <c r="HV2923" s="52"/>
      <c r="HW2923" s="52"/>
      <c r="HX2923" s="52"/>
      <c r="HY2923" s="52"/>
      <c r="HZ2923" s="52"/>
      <c r="IA2923" s="52"/>
      <c r="IB2923" s="52"/>
      <c r="IC2923" s="52"/>
      <c r="ID2923" s="52"/>
      <c r="IE2923" s="52"/>
      <c r="IF2923" s="52"/>
      <c r="IG2923" s="52"/>
      <c r="IH2923" s="52"/>
      <c r="II2923" s="52"/>
      <c r="IJ2923" s="52"/>
      <c r="IK2923" s="52"/>
      <c r="IL2923" s="52"/>
      <c r="IM2923" s="52"/>
      <c r="IN2923" s="52"/>
      <c r="IO2923" s="52"/>
      <c r="IP2923" s="52"/>
      <c r="IQ2923" s="52"/>
      <c r="IR2923" s="52"/>
      <c r="IS2923" s="52"/>
      <c r="IT2923" s="52"/>
      <c r="IU2923" s="52"/>
      <c r="IV2923" s="52"/>
      <c r="IW2923" s="52"/>
      <c r="IX2923" s="52"/>
      <c r="IY2923" s="52"/>
      <c r="IZ2923" s="52"/>
      <c r="JA2923" s="52"/>
      <c r="JB2923" s="52"/>
      <c r="JC2923" s="52"/>
      <c r="JE2923" s="54"/>
      <c r="JX2923" s="1"/>
      <c r="KG2923" s="1"/>
      <c r="KV2923" s="1"/>
      <c r="KW2923" s="34"/>
      <c r="KY2923" s="35"/>
      <c r="LA2923" s="36"/>
      <c r="LC2923" s="37"/>
      <c r="LQ2923" s="1"/>
      <c r="ME2923" s="34"/>
      <c r="MG2923" s="35"/>
      <c r="NO2923" s="36"/>
      <c r="NQ2923" s="37"/>
      <c r="RQ2923" s="34"/>
      <c r="RS2923" s="35"/>
      <c r="TA2923" s="36"/>
      <c r="TC2923" s="51"/>
      <c r="TV2923" s="1"/>
      <c r="VT2923" s="1"/>
    </row>
    <row r="2924" spans="14:592" x14ac:dyDescent="0.3">
      <c r="N2924" s="1"/>
      <c r="O2924" s="34"/>
      <c r="Q2924" s="35"/>
      <c r="S2924" s="36"/>
      <c r="U2924" s="37"/>
      <c r="W2924" s="52"/>
      <c r="Y2924" s="53"/>
      <c r="AI2924" s="1"/>
      <c r="AW2924" s="34"/>
      <c r="AY2924" s="35"/>
      <c r="CG2924" s="36"/>
      <c r="CI2924" s="37"/>
      <c r="DQ2924" s="52"/>
      <c r="DR2924" s="52"/>
      <c r="DS2924" s="52"/>
      <c r="DT2924" s="52"/>
      <c r="DU2924" s="52"/>
      <c r="DV2924" s="52"/>
      <c r="DW2924" s="52"/>
      <c r="DX2924" s="52"/>
      <c r="DY2924" s="52"/>
      <c r="DZ2924" s="52"/>
      <c r="EA2924" s="52"/>
      <c r="EB2924" s="52"/>
      <c r="EC2924" s="52"/>
      <c r="ED2924" s="52"/>
      <c r="EE2924" s="52"/>
      <c r="EF2924" s="52"/>
      <c r="EG2924" s="52"/>
      <c r="EH2924" s="52"/>
      <c r="EI2924" s="52"/>
      <c r="EJ2924" s="52"/>
      <c r="EK2924" s="52"/>
      <c r="EL2924" s="52"/>
      <c r="EM2924" s="52"/>
      <c r="EN2924" s="52"/>
      <c r="EO2924" s="52"/>
      <c r="EP2924" s="52"/>
      <c r="EQ2924" s="52"/>
      <c r="ER2924" s="52"/>
      <c r="ES2924" s="52"/>
      <c r="ET2924" s="52"/>
      <c r="EU2924" s="52"/>
      <c r="EV2924" s="52"/>
      <c r="EW2924" s="52"/>
      <c r="EX2924" s="52"/>
      <c r="EY2924" s="52"/>
      <c r="EZ2924" s="52"/>
      <c r="FA2924" s="52"/>
      <c r="FB2924" s="52"/>
      <c r="FC2924" s="52"/>
      <c r="FD2924" s="52"/>
      <c r="FE2924" s="52"/>
      <c r="FF2924" s="52"/>
      <c r="FG2924" s="52"/>
      <c r="FH2924" s="52"/>
      <c r="FI2924" s="52"/>
      <c r="FJ2924" s="52"/>
      <c r="FK2924" s="52"/>
      <c r="FL2924" s="52"/>
      <c r="FM2924" s="52"/>
      <c r="FN2924" s="52"/>
      <c r="FO2924" s="52"/>
      <c r="FU2924" s="52"/>
      <c r="FV2924" s="52"/>
      <c r="FW2924" s="52"/>
      <c r="FX2924" s="52"/>
      <c r="FY2924" s="52"/>
      <c r="FZ2924" s="52"/>
      <c r="GA2924" s="52"/>
      <c r="GB2924" s="52"/>
      <c r="GC2924" s="52"/>
      <c r="GD2924" s="52"/>
      <c r="GE2924" s="52"/>
      <c r="GF2924" s="52"/>
      <c r="GG2924" s="52"/>
      <c r="GH2924" s="52"/>
      <c r="GI2924" s="34"/>
      <c r="GJ2924" s="52"/>
      <c r="GK2924" s="35"/>
      <c r="GL2924" s="52"/>
      <c r="GM2924" s="52"/>
      <c r="GN2924" s="52"/>
      <c r="GO2924" s="52"/>
      <c r="GP2924" s="52"/>
      <c r="GQ2924" s="52"/>
      <c r="GR2924" s="52"/>
      <c r="GS2924" s="52"/>
      <c r="GT2924" s="52"/>
      <c r="GU2924" s="52"/>
      <c r="GV2924" s="52"/>
      <c r="GW2924" s="52"/>
      <c r="GX2924" s="52"/>
      <c r="GY2924" s="52"/>
      <c r="GZ2924" s="52"/>
      <c r="HA2924" s="52"/>
      <c r="HB2924" s="52"/>
      <c r="HC2924" s="52"/>
      <c r="HD2924" s="52"/>
      <c r="HE2924" s="52"/>
      <c r="HF2924" s="52"/>
      <c r="HG2924" s="52"/>
      <c r="HH2924" s="52"/>
      <c r="HI2924" s="52"/>
      <c r="HJ2924" s="52"/>
      <c r="HK2924" s="52"/>
      <c r="HL2924" s="52"/>
      <c r="HM2924" s="52"/>
      <c r="HN2924" s="52"/>
      <c r="HO2924" s="52"/>
      <c r="HP2924" s="52"/>
      <c r="HQ2924" s="52"/>
      <c r="HR2924" s="52"/>
      <c r="HS2924" s="36"/>
      <c r="HT2924" s="52"/>
      <c r="HU2924" s="51"/>
      <c r="HV2924" s="52"/>
      <c r="HW2924" s="52"/>
      <c r="HX2924" s="52"/>
      <c r="HY2924" s="52"/>
      <c r="HZ2924" s="52"/>
      <c r="IA2924" s="52"/>
      <c r="IB2924" s="52"/>
      <c r="IC2924" s="52"/>
      <c r="ID2924" s="52"/>
      <c r="IE2924" s="52"/>
      <c r="IF2924" s="52"/>
      <c r="IG2924" s="52"/>
      <c r="IH2924" s="52"/>
      <c r="II2924" s="52"/>
      <c r="IJ2924" s="52"/>
      <c r="IK2924" s="52"/>
      <c r="IL2924" s="52"/>
      <c r="IM2924" s="52"/>
      <c r="IN2924" s="52"/>
      <c r="IO2924" s="52"/>
      <c r="IP2924" s="52"/>
      <c r="IQ2924" s="52"/>
      <c r="IR2924" s="52"/>
      <c r="IS2924" s="52"/>
      <c r="IT2924" s="52"/>
      <c r="IU2924" s="52"/>
      <c r="IV2924" s="52"/>
      <c r="IW2924" s="52"/>
      <c r="IX2924" s="52"/>
      <c r="IY2924" s="52"/>
      <c r="IZ2924" s="52"/>
      <c r="JA2924" s="52"/>
      <c r="JB2924" s="52"/>
      <c r="JC2924" s="52"/>
      <c r="JE2924" s="54"/>
      <c r="JX2924" s="1"/>
      <c r="KG2924" s="1"/>
      <c r="KV2924" s="1"/>
      <c r="KW2924" s="34"/>
      <c r="KY2924" s="35"/>
      <c r="LA2924" s="36"/>
      <c r="LC2924" s="37"/>
      <c r="LQ2924" s="1"/>
      <c r="ME2924" s="34"/>
      <c r="MG2924" s="35"/>
      <c r="NO2924" s="36"/>
      <c r="NQ2924" s="37"/>
      <c r="PW2924" s="1"/>
      <c r="RQ2924" s="34"/>
      <c r="RS2924" s="35"/>
      <c r="TA2924" s="36"/>
      <c r="TC2924" s="51"/>
      <c r="TV2924" s="1"/>
      <c r="VT2924" s="1"/>
    </row>
    <row r="2925" spans="14:592" x14ac:dyDescent="0.3">
      <c r="N2925" s="1"/>
      <c r="O2925" s="34"/>
      <c r="Q2925" s="35"/>
      <c r="S2925" s="36"/>
      <c r="U2925" s="37"/>
      <c r="W2925" s="52"/>
      <c r="Y2925" s="53"/>
      <c r="AI2925" s="1"/>
      <c r="AW2925" s="34"/>
      <c r="AY2925" s="35"/>
      <c r="CG2925" s="36"/>
      <c r="CI2925" s="37"/>
      <c r="DQ2925" s="52"/>
      <c r="DS2925" s="54"/>
      <c r="GI2925" s="34"/>
      <c r="GK2925" s="35"/>
      <c r="HS2925" s="36"/>
      <c r="HU2925" s="51"/>
      <c r="JC2925" s="52"/>
      <c r="JE2925" s="54"/>
      <c r="JX2925" s="1"/>
      <c r="KG2925" s="1"/>
      <c r="KV2925" s="1"/>
      <c r="KW2925" s="34"/>
      <c r="KY2925" s="35"/>
      <c r="LA2925" s="36"/>
      <c r="LC2925" s="37"/>
      <c r="LQ2925" s="1"/>
      <c r="ME2925" s="34"/>
      <c r="MG2925" s="35"/>
      <c r="NO2925" s="36"/>
      <c r="NQ2925" s="37"/>
      <c r="RQ2925" s="34"/>
      <c r="RS2925" s="35"/>
      <c r="TA2925" s="36"/>
      <c r="TC2925" s="51"/>
      <c r="TV2925" s="1"/>
      <c r="VT2925" s="1"/>
    </row>
    <row r="2926" spans="14:592" x14ac:dyDescent="0.3">
      <c r="N2926" s="1"/>
      <c r="O2926" s="34"/>
      <c r="Q2926" s="35"/>
      <c r="S2926" s="36"/>
      <c r="U2926" s="37"/>
      <c r="W2926" s="52"/>
      <c r="Y2926" s="53"/>
      <c r="AI2926" s="1"/>
      <c r="AW2926" s="34"/>
      <c r="AY2926" s="35"/>
      <c r="CG2926" s="36"/>
      <c r="CI2926" s="37"/>
      <c r="DQ2926" s="52"/>
      <c r="DS2926" s="54"/>
      <c r="EY2926" s="1"/>
      <c r="GI2926" s="34"/>
      <c r="GK2926" s="35"/>
      <c r="HS2926" s="36"/>
      <c r="HU2926" s="51"/>
      <c r="JC2926" s="52"/>
      <c r="JE2926" s="54"/>
      <c r="JX2926" s="1"/>
      <c r="KG2926" s="1"/>
      <c r="KV2926" s="1"/>
      <c r="KW2926" s="34"/>
      <c r="KY2926" s="35"/>
      <c r="LA2926" s="36"/>
      <c r="LC2926" s="37"/>
      <c r="LQ2926" s="1"/>
      <c r="ME2926" s="34"/>
      <c r="MG2926" s="35"/>
      <c r="NO2926" s="36"/>
      <c r="NQ2926" s="37"/>
      <c r="PW2926" s="1"/>
      <c r="RQ2926" s="34"/>
      <c r="RS2926" s="35"/>
      <c r="TA2926" s="36"/>
      <c r="TC2926" s="51"/>
      <c r="TV2926" s="1"/>
      <c r="VT2926" s="1"/>
    </row>
    <row r="2927" spans="14:592" x14ac:dyDescent="0.3">
      <c r="N2927" s="1"/>
      <c r="O2927" s="34"/>
      <c r="Q2927" s="35"/>
      <c r="S2927" s="36"/>
      <c r="U2927" s="37"/>
      <c r="W2927" s="52"/>
      <c r="Y2927" s="53"/>
      <c r="AI2927" s="1"/>
      <c r="AW2927" s="34"/>
      <c r="AY2927" s="35"/>
      <c r="CG2927" s="36"/>
      <c r="CI2927" s="37"/>
      <c r="DQ2927" s="52"/>
      <c r="DS2927" s="54"/>
      <c r="GI2927" s="34"/>
      <c r="GK2927" s="35"/>
      <c r="HS2927" s="36"/>
      <c r="HU2927" s="51"/>
      <c r="JC2927" s="52"/>
      <c r="JE2927" s="54"/>
      <c r="JX2927" s="1"/>
      <c r="KG2927" s="1"/>
      <c r="KV2927" s="1"/>
      <c r="KW2927" s="34"/>
      <c r="KY2927" s="35"/>
      <c r="LA2927" s="36"/>
      <c r="LC2927" s="37"/>
      <c r="LQ2927" s="1"/>
      <c r="ME2927" s="34"/>
      <c r="MG2927" s="35"/>
      <c r="NO2927" s="36"/>
      <c r="NQ2927" s="37"/>
      <c r="RQ2927" s="34"/>
      <c r="RS2927" s="35"/>
      <c r="TA2927" s="36"/>
      <c r="TC2927" s="51"/>
      <c r="TV2927" s="1"/>
      <c r="VT2927" s="1"/>
    </row>
    <row r="2928" spans="14:592" x14ac:dyDescent="0.3">
      <c r="N2928" s="1"/>
      <c r="O2928" s="34"/>
      <c r="Q2928" s="35"/>
      <c r="S2928" s="36"/>
      <c r="U2928" s="37"/>
      <c r="W2928" s="52"/>
      <c r="Y2928" s="53"/>
      <c r="AI2928" s="1"/>
      <c r="AW2928" s="34"/>
      <c r="AY2928" s="35"/>
      <c r="CG2928" s="36"/>
      <c r="CI2928" s="37"/>
      <c r="DQ2928" s="52"/>
      <c r="DS2928" s="54"/>
      <c r="EY2928" s="1"/>
      <c r="GI2928" s="34"/>
      <c r="GK2928" s="35"/>
      <c r="HS2928" s="36"/>
      <c r="HU2928" s="51"/>
      <c r="JC2928" s="52"/>
      <c r="JE2928" s="54"/>
      <c r="JX2928" s="1"/>
      <c r="KG2928" s="1"/>
      <c r="KV2928" s="1"/>
      <c r="KW2928" s="34"/>
      <c r="KY2928" s="35"/>
      <c r="LA2928" s="36"/>
      <c r="LC2928" s="37"/>
      <c r="LQ2928" s="1"/>
      <c r="ME2928" s="34"/>
      <c r="MG2928" s="35"/>
      <c r="NO2928" s="36"/>
      <c r="NQ2928" s="37"/>
      <c r="PW2928" s="1"/>
      <c r="RQ2928" s="34"/>
      <c r="RS2928" s="35"/>
      <c r="TA2928" s="36"/>
      <c r="TC2928" s="51"/>
      <c r="TV2928" s="1"/>
      <c r="VT2928" s="1"/>
    </row>
    <row r="2929" spans="14:592" x14ac:dyDescent="0.3">
      <c r="N2929" s="1"/>
      <c r="O2929" s="34"/>
      <c r="Q2929" s="35"/>
      <c r="S2929" s="36"/>
      <c r="U2929" s="37"/>
      <c r="W2929" s="52"/>
      <c r="Y2929" s="53"/>
      <c r="AI2929" s="1"/>
      <c r="AW2929" s="34"/>
      <c r="AY2929" s="35"/>
      <c r="CG2929" s="36"/>
      <c r="CI2929" s="37"/>
      <c r="DQ2929" s="52"/>
      <c r="DS2929" s="54"/>
      <c r="GI2929" s="34"/>
      <c r="GK2929" s="35"/>
      <c r="HS2929" s="36"/>
      <c r="HU2929" s="51"/>
      <c r="JC2929" s="52"/>
      <c r="JE2929" s="54"/>
      <c r="JX2929" s="1"/>
      <c r="KG2929" s="1"/>
      <c r="KV2929" s="1"/>
      <c r="KW2929" s="34"/>
      <c r="KY2929" s="35"/>
      <c r="LA2929" s="36"/>
      <c r="LC2929" s="37"/>
      <c r="LQ2929" s="1"/>
      <c r="ME2929" s="34"/>
      <c r="MG2929" s="35"/>
      <c r="NO2929" s="36"/>
      <c r="NQ2929" s="37"/>
      <c r="RQ2929" s="34"/>
      <c r="RS2929" s="35"/>
      <c r="TA2929" s="36"/>
      <c r="TC2929" s="51"/>
      <c r="TV2929" s="1"/>
      <c r="VT2929" s="1"/>
    </row>
    <row r="2930" spans="14:592" x14ac:dyDescent="0.3">
      <c r="N2930" s="1"/>
      <c r="O2930" s="34"/>
      <c r="Q2930" s="35"/>
      <c r="S2930" s="36"/>
      <c r="U2930" s="37"/>
      <c r="W2930" s="52"/>
      <c r="Y2930" s="53"/>
      <c r="AI2930" s="1"/>
      <c r="AW2930" s="34"/>
      <c r="AY2930" s="35"/>
      <c r="CG2930" s="36"/>
      <c r="CI2930" s="37"/>
      <c r="DQ2930" s="52"/>
      <c r="DS2930" s="54"/>
      <c r="EY2930" s="1"/>
      <c r="GI2930" s="34"/>
      <c r="GK2930" s="35"/>
      <c r="HS2930" s="36"/>
      <c r="HU2930" s="51"/>
      <c r="JC2930" s="52"/>
      <c r="JE2930" s="54"/>
      <c r="JX2930" s="1"/>
      <c r="KG2930" s="1"/>
      <c r="KV2930" s="1"/>
      <c r="KW2930" s="34"/>
      <c r="KY2930" s="35"/>
      <c r="LA2930" s="36"/>
      <c r="LC2930" s="37"/>
      <c r="LQ2930" s="1"/>
      <c r="ME2930" s="34"/>
      <c r="MG2930" s="35"/>
      <c r="NO2930" s="36"/>
      <c r="NQ2930" s="37"/>
      <c r="PW2930" s="1"/>
      <c r="RQ2930" s="34"/>
      <c r="RS2930" s="35"/>
      <c r="TA2930" s="36"/>
      <c r="TC2930" s="51"/>
      <c r="TV2930" s="1"/>
      <c r="VT2930" s="1"/>
    </row>
    <row r="2931" spans="14:592" x14ac:dyDescent="0.3">
      <c r="N2931" s="1"/>
      <c r="O2931" s="34"/>
      <c r="Q2931" s="35"/>
      <c r="S2931" s="36"/>
      <c r="U2931" s="37"/>
      <c r="W2931" s="52"/>
      <c r="Y2931" s="53"/>
      <c r="AI2931" s="1"/>
      <c r="AW2931" s="34"/>
      <c r="AY2931" s="35"/>
      <c r="CG2931" s="36"/>
      <c r="CI2931" s="37"/>
      <c r="DQ2931" s="52"/>
      <c r="DS2931" s="54"/>
      <c r="GI2931" s="34"/>
      <c r="GK2931" s="35"/>
      <c r="HS2931" s="36"/>
      <c r="HU2931" s="51"/>
      <c r="JC2931" s="52"/>
      <c r="JE2931" s="54"/>
      <c r="JX2931" s="1"/>
      <c r="KG2931" s="1"/>
      <c r="KV2931" s="1"/>
      <c r="KW2931" s="34"/>
      <c r="KY2931" s="35"/>
      <c r="LA2931" s="36"/>
      <c r="LC2931" s="37"/>
      <c r="LQ2931" s="1"/>
      <c r="ME2931" s="34"/>
      <c r="MG2931" s="35"/>
      <c r="NO2931" s="36"/>
      <c r="NQ2931" s="37"/>
      <c r="RQ2931" s="34"/>
      <c r="RS2931" s="35"/>
      <c r="TA2931" s="36"/>
      <c r="TC2931" s="51"/>
      <c r="TV2931" s="1"/>
      <c r="VT2931" s="1"/>
    </row>
    <row r="2932" spans="14:592" x14ac:dyDescent="0.3">
      <c r="N2932" s="1"/>
      <c r="O2932" s="34"/>
      <c r="Q2932" s="35"/>
      <c r="S2932" s="36"/>
      <c r="U2932" s="37"/>
      <c r="W2932" s="52"/>
      <c r="Y2932" s="53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2"/>
      <c r="AX2932" s="1"/>
      <c r="AY2932" s="7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2"/>
      <c r="CH2932" s="1"/>
      <c r="CI2932" s="7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  <c r="DN2932" s="1"/>
      <c r="DO2932" s="1"/>
      <c r="DP2932" s="1"/>
      <c r="DQ2932" s="2"/>
      <c r="DR2932" s="1"/>
      <c r="DS2932" s="7"/>
      <c r="DT2932" s="1"/>
      <c r="DU2932" s="1"/>
      <c r="DV2932" s="1"/>
      <c r="DW2932" s="1"/>
      <c r="DX2932" s="1"/>
      <c r="DY2932" s="1"/>
      <c r="DZ2932" s="1"/>
      <c r="EA2932" s="1"/>
      <c r="EB2932" s="1"/>
      <c r="EC2932" s="1"/>
      <c r="ED2932" s="1"/>
      <c r="EE2932" s="1"/>
      <c r="EF2932" s="1"/>
      <c r="EG2932" s="1"/>
      <c r="EY2932" s="1"/>
      <c r="FU2932" s="1"/>
      <c r="FV2932" s="1"/>
      <c r="FW2932" s="1"/>
      <c r="FX2932" s="1"/>
      <c r="FY2932" s="1"/>
      <c r="FZ2932" s="1"/>
      <c r="GA2932" s="1"/>
      <c r="GB2932" s="1"/>
      <c r="GC2932" s="1"/>
      <c r="GD2932" s="1"/>
      <c r="GE2932" s="1"/>
      <c r="GF2932" s="1"/>
      <c r="GG2932" s="1"/>
      <c r="GH2932" s="1"/>
      <c r="GI2932" s="2"/>
      <c r="GJ2932" s="1"/>
      <c r="GK2932" s="7"/>
      <c r="GL2932" s="1"/>
      <c r="GM2932" s="1"/>
      <c r="GN2932" s="1"/>
      <c r="GO2932" s="1"/>
      <c r="GP2932" s="1"/>
      <c r="GQ2932" s="1"/>
      <c r="GR2932" s="1"/>
      <c r="GS2932" s="1"/>
      <c r="GT2932" s="1"/>
      <c r="GU2932" s="1"/>
      <c r="GV2932" s="1"/>
      <c r="GW2932" s="1"/>
      <c r="GX2932" s="1"/>
      <c r="GY2932" s="1"/>
      <c r="HE2932" s="1"/>
      <c r="HF2932" s="1"/>
      <c r="HG2932" s="1"/>
      <c r="HH2932" s="1"/>
      <c r="HI2932" s="1"/>
      <c r="HJ2932" s="1"/>
      <c r="HK2932" s="1"/>
      <c r="HL2932" s="1"/>
      <c r="HM2932" s="1"/>
      <c r="HN2932" s="1"/>
      <c r="HO2932" s="1"/>
      <c r="HP2932" s="1"/>
      <c r="HQ2932" s="1"/>
      <c r="HR2932" s="1"/>
      <c r="HS2932" s="2"/>
      <c r="HT2932" s="1"/>
      <c r="HU2932" s="7"/>
      <c r="HV2932" s="1"/>
      <c r="HW2932" s="1"/>
      <c r="HX2932" s="1"/>
      <c r="HY2932" s="1"/>
      <c r="HZ2932" s="1"/>
      <c r="IA2932" s="1"/>
      <c r="IB2932" s="1"/>
      <c r="IC2932" s="1"/>
      <c r="ID2932" s="1"/>
      <c r="IE2932" s="1"/>
      <c r="IF2932" s="1"/>
      <c r="IG2932" s="1"/>
      <c r="IH2932" s="1"/>
      <c r="II2932" s="1"/>
      <c r="IO2932" s="1"/>
      <c r="IP2932" s="1"/>
      <c r="IQ2932" s="1"/>
      <c r="IR2932" s="1"/>
      <c r="IS2932" s="1"/>
      <c r="IT2932" s="1"/>
      <c r="IU2932" s="1"/>
      <c r="IV2932" s="1"/>
      <c r="IW2932" s="1"/>
      <c r="IX2932" s="1"/>
      <c r="IY2932" s="1"/>
      <c r="IZ2932" s="1"/>
      <c r="JA2932" s="1"/>
      <c r="JB2932" s="1"/>
      <c r="JC2932" s="2"/>
      <c r="JD2932" s="1"/>
      <c r="JE2932" s="7"/>
      <c r="JF2932" s="1"/>
      <c r="JG2932" s="1"/>
      <c r="JH2932" s="1"/>
      <c r="JI2932" s="1"/>
      <c r="JJ2932" s="1"/>
      <c r="JK2932" s="1"/>
      <c r="JL2932" s="1"/>
      <c r="JM2932" s="1"/>
      <c r="JN2932" s="1"/>
      <c r="JO2932" s="1"/>
      <c r="JP2932" s="1"/>
      <c r="JQ2932" s="1"/>
      <c r="JR2932" s="1"/>
      <c r="JS2932" s="1"/>
      <c r="JX2932" s="1"/>
      <c r="KG2932" s="1"/>
      <c r="KV2932" s="1"/>
      <c r="KW2932" s="34"/>
      <c r="KY2932" s="35"/>
      <c r="LA2932" s="36"/>
      <c r="LC2932" s="37"/>
      <c r="LQ2932" s="1"/>
      <c r="LR2932" s="1"/>
      <c r="LS2932" s="1"/>
      <c r="LT2932" s="1"/>
      <c r="LU2932" s="1"/>
      <c r="LV2932" s="1"/>
      <c r="LW2932" s="1"/>
      <c r="LX2932" s="1"/>
      <c r="LY2932" s="1"/>
      <c r="LZ2932" s="1"/>
      <c r="MA2932" s="1"/>
      <c r="MB2932" s="1"/>
      <c r="MC2932" s="1"/>
      <c r="MD2932" s="1"/>
      <c r="ME2932" s="2"/>
      <c r="MF2932" s="1"/>
      <c r="MG2932" s="7"/>
      <c r="MH2932" s="1"/>
      <c r="MI2932" s="1"/>
      <c r="MJ2932" s="1"/>
      <c r="NA2932" s="1"/>
      <c r="NB2932" s="1"/>
      <c r="NC2932" s="1"/>
      <c r="ND2932" s="1"/>
      <c r="NE2932" s="1"/>
      <c r="NF2932" s="1"/>
      <c r="NG2932" s="1"/>
      <c r="NH2932" s="1"/>
      <c r="NI2932" s="1"/>
      <c r="NJ2932" s="1"/>
      <c r="NK2932" s="1"/>
      <c r="NL2932" s="1"/>
      <c r="NM2932" s="1"/>
      <c r="NN2932" s="1"/>
      <c r="NO2932" s="2"/>
      <c r="NP2932" s="1"/>
      <c r="NQ2932" s="7"/>
      <c r="NR2932" s="1"/>
      <c r="NS2932" s="1"/>
      <c r="NT2932" s="1"/>
      <c r="PW2932" s="1"/>
      <c r="RC2932" s="1"/>
      <c r="RD2932" s="1"/>
      <c r="RE2932" s="1"/>
      <c r="RF2932" s="1"/>
      <c r="RG2932" s="1"/>
      <c r="RH2932" s="1"/>
      <c r="RI2932" s="1"/>
      <c r="RJ2932" s="1"/>
      <c r="RK2932" s="1"/>
      <c r="RL2932" s="1"/>
      <c r="RM2932" s="1"/>
      <c r="RN2932" s="1"/>
      <c r="RO2932" s="1"/>
      <c r="RP2932" s="1"/>
      <c r="RQ2932" s="2"/>
      <c r="RR2932" s="1"/>
      <c r="RS2932" s="7"/>
      <c r="RT2932" s="1"/>
      <c r="RU2932" s="1"/>
      <c r="RV2932" s="1"/>
      <c r="SM2932" s="1"/>
      <c r="SN2932" s="1"/>
      <c r="SO2932" s="1"/>
      <c r="SP2932" s="1"/>
      <c r="SQ2932" s="1"/>
      <c r="SR2932" s="1"/>
      <c r="SS2932" s="1"/>
      <c r="ST2932" s="1"/>
      <c r="SU2932" s="1"/>
      <c r="SV2932" s="1"/>
      <c r="SW2932" s="1"/>
      <c r="SX2932" s="1"/>
      <c r="SY2932" s="1"/>
      <c r="SZ2932" s="1"/>
      <c r="TA2932" s="2"/>
      <c r="TB2932" s="1"/>
      <c r="TC2932" s="7"/>
      <c r="TD2932" s="1"/>
      <c r="TE2932" s="1"/>
      <c r="TF2932" s="1"/>
      <c r="TV2932" s="1"/>
      <c r="VT2932" s="1"/>
    </row>
    <row r="2933" spans="14:592" ht="15" thickBot="1" x14ac:dyDescent="0.35">
      <c r="N2933" s="1"/>
      <c r="O2933" s="34"/>
      <c r="Q2933" s="35"/>
      <c r="S2933" s="36"/>
      <c r="U2933" s="37"/>
      <c r="W2933" s="52"/>
      <c r="Y2933" s="53"/>
      <c r="AI2933" s="1"/>
      <c r="AW2933" s="2" t="s">
        <v>101</v>
      </c>
      <c r="AY2933" s="7" t="s">
        <v>102</v>
      </c>
      <c r="BM2933" s="1"/>
      <c r="BS2933" s="1"/>
      <c r="CG2933" s="2" t="s">
        <v>103</v>
      </c>
      <c r="CI2933" s="7" t="s">
        <v>104</v>
      </c>
      <c r="CW2933" s="1"/>
      <c r="DC2933" s="1"/>
      <c r="DQ2933" s="2" t="s">
        <v>221</v>
      </c>
      <c r="DS2933" s="7" t="s">
        <v>222</v>
      </c>
      <c r="EG2933" s="1"/>
      <c r="FU2933" s="1"/>
      <c r="GI2933" s="2" t="s">
        <v>101</v>
      </c>
      <c r="GK2933" s="7" t="s">
        <v>102</v>
      </c>
      <c r="GY2933" s="1"/>
      <c r="HE2933" s="1"/>
      <c r="HS2933" s="2" t="s">
        <v>103</v>
      </c>
      <c r="HU2933" s="7" t="s">
        <v>104</v>
      </c>
      <c r="II2933" s="1"/>
      <c r="IO2933" s="1"/>
      <c r="JC2933" s="2" t="s">
        <v>221</v>
      </c>
      <c r="JE2933" s="7" t="s">
        <v>222</v>
      </c>
      <c r="JS2933" s="1"/>
      <c r="JX2933" s="1"/>
      <c r="KG2933" s="1"/>
      <c r="KV2933" s="1"/>
      <c r="KW2933" s="34"/>
      <c r="KY2933" s="35"/>
      <c r="LA2933" s="36"/>
      <c r="LC2933" s="37"/>
      <c r="LQ2933" s="1"/>
      <c r="ME2933" s="2" t="s">
        <v>101</v>
      </c>
      <c r="MG2933" s="7" t="s">
        <v>102</v>
      </c>
      <c r="MJ2933" s="1"/>
      <c r="NA2933" s="1"/>
      <c r="NO2933" s="2" t="s">
        <v>103</v>
      </c>
      <c r="NQ2933" s="7" t="s">
        <v>104</v>
      </c>
      <c r="NT2933" s="1"/>
      <c r="RC2933" s="1"/>
      <c r="RQ2933" s="2" t="s">
        <v>101</v>
      </c>
      <c r="RS2933" s="7" t="s">
        <v>102</v>
      </c>
      <c r="RV2933" s="1"/>
      <c r="SM2933" s="1"/>
      <c r="TA2933" s="2" t="s">
        <v>103</v>
      </c>
      <c r="TC2933" s="7" t="s">
        <v>104</v>
      </c>
      <c r="TF2933" s="1"/>
      <c r="TV2933" s="1"/>
      <c r="VT2933" s="1"/>
    </row>
    <row r="2934" spans="14:592" x14ac:dyDescent="0.3">
      <c r="N2934" s="1"/>
      <c r="O2934" s="34"/>
      <c r="Q2934" s="35"/>
      <c r="S2934" s="36"/>
      <c r="U2934" s="37"/>
      <c r="W2934" s="52"/>
      <c r="Y2934" s="53"/>
      <c r="AI2934" s="1"/>
      <c r="AW2934" s="4">
        <f t="array" ref="AW2934:AW2937">AJ2953*AN2950:AN2953+AU2953*AY2950:AY2953+BF2953*BJ2950:BJ2953</f>
        <v>0.60610803270507174</v>
      </c>
      <c r="AY2934" s="8">
        <f t="array" ref="AY2934:AY2937">EC2902:EC2905</f>
        <v>-4.588688904382894E-5</v>
      </c>
      <c r="BM2934" s="1"/>
      <c r="BS2934" s="1"/>
      <c r="CG2934" s="4">
        <f t="array" ref="CG2934:CG2937">BT2953*BX2950:BX2953+CE2953*CI2950:CI2953+CP2953*CT2950:CT2953</f>
        <v>0.6080426571051667</v>
      </c>
      <c r="CI2934" s="8">
        <f t="array" ref="CI2934:CI2937">EW2902:EW2905</f>
        <v>-1.9082035282114464E-5</v>
      </c>
      <c r="CW2934" s="1"/>
      <c r="DC2934" s="1"/>
      <c r="DQ2934" s="4">
        <f t="array" ref="DQ2934:DQ2937">DD2953*DH2950:DH2953+DO2953*DS2950:DS2953+DZ2953*ED2950:ED2953</f>
        <v>0.60714124081936394</v>
      </c>
      <c r="DS2934" s="8">
        <f t="array" ref="DS2934:DS2937">FQ2902:FQ2905</f>
        <v>-2.5265644701568907E-5</v>
      </c>
      <c r="EG2934" s="1"/>
      <c r="EY2934" s="1"/>
      <c r="FU2934" s="1"/>
      <c r="GI2934" s="4">
        <f t="array" ref="GI2934:GI2937">FV2953*FZ2950:FZ2953+GG2953*GK2950:GK2953+GR2953*GV2950:GV2953</f>
        <v>0.61852816396872101</v>
      </c>
      <c r="GK2934" s="8">
        <f t="array" ref="GK2934:GK2937">EI2902:EI2905</f>
        <v>6.0684937318792512E-5</v>
      </c>
      <c r="GY2934" s="1"/>
      <c r="HE2934" s="1"/>
      <c r="HS2934" s="4">
        <f t="array" ref="HS2934:HS2937">HF2953*HJ2950:HJ2953+HQ2953*HU2950:HU2953+IB2953*IF2950:IF2953</f>
        <v>0.64858485888046435</v>
      </c>
      <c r="HU2934" s="8">
        <f t="array" ref="HU2934:HU2937">FC2902:FC2905</f>
        <v>2.345499248258952E-5</v>
      </c>
      <c r="II2934" s="1"/>
      <c r="IO2934" s="1"/>
      <c r="JC2934" s="4">
        <f t="array" ref="JC2934:JC2937">IP2953*IT2950:IT2953+JA2953*JE2950:JE2953+JL2953*JP2950:JP2953</f>
        <v>0.64542800279484913</v>
      </c>
      <c r="JE2934" s="8">
        <f t="array" ref="JE2934:JE2937">FW2902:FW2905</f>
        <v>3.1941776175437783E-5</v>
      </c>
      <c r="JS2934" s="1"/>
      <c r="JX2934" s="1"/>
      <c r="KG2934" s="1"/>
      <c r="KV2934" s="1"/>
      <c r="KW2934" s="34"/>
      <c r="KY2934" s="35"/>
      <c r="LA2934" s="36"/>
      <c r="LC2934" s="37"/>
      <c r="LQ2934" s="1"/>
      <c r="ME2934" s="4">
        <f t="array" ref="ME2934:ME2937">LR2953*LV2950:LV2953+MC2953*MG2950:MG2953</f>
        <v>-3.9538771850598814E-2</v>
      </c>
      <c r="MG2934" s="8">
        <f t="array" ref="MG2934:MG2937">PK2902:PK2905</f>
        <v>7.3540189146538063E-5</v>
      </c>
      <c r="MJ2934" s="1"/>
      <c r="NA2934" s="1"/>
      <c r="NO2934" s="4">
        <f t="array" ref="NO2934:NO2937">NB2953*NF2950:NF2953+NM2953*NQ2950:NQ2953</f>
        <v>-0.39853256479848381</v>
      </c>
      <c r="NQ2934" s="8">
        <f t="array" ref="NQ2934:NQ2937">QE2902:QE2905</f>
        <v>1.2988158890024254E-6</v>
      </c>
      <c r="NT2934" s="1"/>
      <c r="PW2934" s="1"/>
      <c r="RC2934" s="1"/>
      <c r="RQ2934" s="4">
        <f t="array" ref="RQ2934:RQ2937">RD2953*RH2950:RH2953+RO2953*RS2950:RS2953</f>
        <v>-1.0091760782370833E-2</v>
      </c>
      <c r="RS2934" s="8">
        <f t="array" ref="RS2934:RS2937">PQ2902:PQ2905</f>
        <v>2.6906847777825083E-5</v>
      </c>
      <c r="RV2934" s="1"/>
      <c r="SM2934" s="1"/>
      <c r="TA2934" s="4">
        <f t="array" ref="TA2934:TA2937">SN2953*SR2950:SR2953+SY2953*TC2950:TC2953</f>
        <v>-0.11136080144251562</v>
      </c>
      <c r="TC2934" s="8">
        <f t="array" ref="TC2934:TC2937">QK2902:QK2905</f>
        <v>4.7521011058555272E-7</v>
      </c>
      <c r="TF2934" s="1"/>
      <c r="TV2934" s="1"/>
      <c r="VT2934" s="1"/>
    </row>
    <row r="2935" spans="14:592" x14ac:dyDescent="0.3">
      <c r="N2935" s="1"/>
      <c r="O2935" s="34"/>
      <c r="Q2935" s="35"/>
      <c r="S2935" s="36"/>
      <c r="U2935" s="37"/>
      <c r="W2935" s="52"/>
      <c r="Y2935" s="53"/>
      <c r="AI2935" s="1"/>
      <c r="AW2935" s="5">
        <v>0.17263523913059903</v>
      </c>
      <c r="AY2935" s="9">
        <v>-2.775844527715462E-5</v>
      </c>
      <c r="BM2935" s="1"/>
      <c r="BS2935" s="1"/>
      <c r="CG2935" s="5">
        <v>0.16683076243100123</v>
      </c>
      <c r="CI2935" s="9">
        <v>-1.0386339226328209E-5</v>
      </c>
      <c r="CW2935" s="1"/>
      <c r="DC2935" s="1"/>
      <c r="DQ2935" s="5">
        <v>0.16947290621985919</v>
      </c>
      <c r="DS2935" s="9">
        <v>-1.4327776147256852E-5</v>
      </c>
      <c r="EG2935" s="1"/>
      <c r="FU2935" s="1"/>
      <c r="GI2935" s="5">
        <v>0.27777534200696741</v>
      </c>
      <c r="GK2935" s="9">
        <v>-1.8683680751257323E-5</v>
      </c>
      <c r="GY2935" s="1"/>
      <c r="HE2935" s="1"/>
      <c r="HS2935" s="5">
        <v>0.30918817835045365</v>
      </c>
      <c r="HU2935" s="9">
        <v>-7.8154167622718614E-7</v>
      </c>
      <c r="II2935" s="1"/>
      <c r="IO2935" s="1"/>
      <c r="JC2935" s="5">
        <v>0.30586722768143315</v>
      </c>
      <c r="JE2935" s="9">
        <v>-4.5119534820550578E-6</v>
      </c>
      <c r="JS2935" s="1"/>
      <c r="JX2935" s="1"/>
      <c r="KG2935" s="1"/>
      <c r="KV2935" s="1"/>
      <c r="KW2935" s="34"/>
      <c r="KY2935" s="35"/>
      <c r="LA2935" s="36"/>
      <c r="LC2935" s="37"/>
      <c r="LQ2935" s="1"/>
      <c r="ME2935" s="5">
        <v>-0.19793206374240596</v>
      </c>
      <c r="MG2935" s="9">
        <v>4.282942842256263E-5</v>
      </c>
      <c r="MJ2935" s="1"/>
      <c r="NA2935" s="1"/>
      <c r="NO2935" s="5">
        <v>-0.24282918201102688</v>
      </c>
      <c r="NQ2935" s="9">
        <v>7.5642370243665764E-7</v>
      </c>
      <c r="NT2935" s="1"/>
      <c r="RC2935" s="1"/>
      <c r="RQ2935" s="5">
        <v>0.89946854693600753</v>
      </c>
      <c r="RS2935" s="9">
        <v>-9.8779990587190546E-5</v>
      </c>
      <c r="RV2935" s="1"/>
      <c r="SM2935" s="1"/>
      <c r="TA2935" s="5">
        <v>0.51908183264217622</v>
      </c>
      <c r="TC2935" s="9">
        <v>-1.7445837817265492E-6</v>
      </c>
      <c r="TF2935" s="1"/>
      <c r="TV2935" s="1"/>
      <c r="VT2935" s="1"/>
    </row>
    <row r="2936" spans="14:592" x14ac:dyDescent="0.3">
      <c r="N2936" s="1"/>
      <c r="O2936" s="34"/>
      <c r="Q2936" s="35"/>
      <c r="S2936" s="36"/>
      <c r="U2936" s="37"/>
      <c r="W2936" s="52"/>
      <c r="Y2936" s="53"/>
      <c r="AI2936" s="1"/>
      <c r="AW2936" s="5">
        <v>0.75829505703748312</v>
      </c>
      <c r="AY2936" s="9">
        <v>5.7793114346417026E-5</v>
      </c>
      <c r="BM2936" s="1"/>
      <c r="BS2936" s="1"/>
      <c r="CG2936" s="5">
        <v>0.73628924769576787</v>
      </c>
      <c r="CI2936" s="9">
        <v>1.9169486613281461E-5</v>
      </c>
      <c r="CW2936" s="1"/>
      <c r="DC2936" s="1"/>
      <c r="DQ2936" s="5">
        <v>0.74638531736480429</v>
      </c>
      <c r="DS2936" s="9">
        <v>2.7801560581035846E-5</v>
      </c>
      <c r="EG2936" s="1"/>
      <c r="EY2936" s="1"/>
      <c r="FU2936" s="1"/>
      <c r="GI2936" s="5">
        <v>1.3953129331602119</v>
      </c>
      <c r="GK2936" s="9">
        <v>1.8040977116808086E-5</v>
      </c>
      <c r="GY2936" s="1"/>
      <c r="HE2936" s="1"/>
      <c r="HS2936" s="5">
        <v>1.4064952128156274</v>
      </c>
      <c r="HU2936" s="9">
        <v>7.5387441130769586E-6</v>
      </c>
      <c r="II2936" s="1"/>
      <c r="IO2936" s="1"/>
      <c r="JC2936" s="5">
        <v>1.4053085930633102</v>
      </c>
      <c r="JE2936" s="9">
        <v>9.9635847721993111E-6</v>
      </c>
      <c r="JS2936" s="1"/>
      <c r="JX2936" s="1"/>
      <c r="KG2936" s="1"/>
      <c r="KV2936" s="1"/>
      <c r="KW2936" s="34"/>
      <c r="KY2936" s="35"/>
      <c r="LA2936" s="36"/>
      <c r="LC2936" s="37"/>
      <c r="LQ2936" s="1"/>
      <c r="ME2936" s="5">
        <v>-1.1222320598980904</v>
      </c>
      <c r="MG2936" s="9">
        <v>-5.3908792126509229E-5</v>
      </c>
      <c r="MJ2936" s="1"/>
      <c r="NA2936" s="1"/>
      <c r="NO2936" s="5">
        <v>-0.7980170715592565</v>
      </c>
      <c r="NQ2936" s="9">
        <v>-9.5209975094461856E-7</v>
      </c>
      <c r="NT2936" s="1"/>
      <c r="PW2936" s="1"/>
      <c r="RC2936" s="1"/>
      <c r="RQ2936" s="5">
        <v>-1.2141207707643229</v>
      </c>
      <c r="RS2936" s="9">
        <v>9.2469399771946007E-6</v>
      </c>
      <c r="RV2936" s="1"/>
      <c r="SM2936" s="1"/>
      <c r="TA2936" s="5">
        <v>-1.5192092264341448</v>
      </c>
      <c r="TC2936" s="9">
        <v>1.63313049727143E-7</v>
      </c>
      <c r="TF2936" s="1"/>
      <c r="TV2936" s="1"/>
      <c r="VT2936" s="1"/>
    </row>
    <row r="2937" spans="14:592" ht="15" thickBot="1" x14ac:dyDescent="0.35">
      <c r="N2937" s="1"/>
      <c r="O2937" s="34"/>
      <c r="Q2937" s="35"/>
      <c r="S2937" s="36"/>
      <c r="U2937" s="37"/>
      <c r="W2937" s="52"/>
      <c r="Y2937" s="53"/>
      <c r="AI2937" s="1"/>
      <c r="AW2937" s="6">
        <v>-1.7835786085885301</v>
      </c>
      <c r="AY2937" s="10">
        <v>1.9240015841061199E-5</v>
      </c>
      <c r="BM2937" s="1"/>
      <c r="BS2937" s="1"/>
      <c r="CG2937" s="6">
        <v>-1.7529885247708941</v>
      </c>
      <c r="CI2937" s="10">
        <v>1.0493888090640559E-5</v>
      </c>
      <c r="CW2937" s="1"/>
      <c r="DC2937" s="1"/>
      <c r="DQ2937" s="6">
        <v>-1.7671061069763745</v>
      </c>
      <c r="DS2937" s="10">
        <v>1.2654025757196549E-5</v>
      </c>
      <c r="EG2937" s="1"/>
      <c r="FU2937" s="1"/>
      <c r="GI2937" s="6">
        <v>-1.4331827230650365</v>
      </c>
      <c r="GK2937" s="10">
        <v>-1.1125494330541738E-4</v>
      </c>
      <c r="GY2937" s="1"/>
      <c r="HE2937" s="1"/>
      <c r="HS2937" s="6">
        <v>-1.4203279584472872</v>
      </c>
      <c r="HU2937" s="10">
        <v>-3.8931627088883313E-5</v>
      </c>
      <c r="II2937" s="1"/>
      <c r="IO2937" s="1"/>
      <c r="JC2937" s="6">
        <v>-1.4217385867258905</v>
      </c>
      <c r="JE2937" s="10">
        <v>-5.5196700335606895E-5</v>
      </c>
      <c r="JS2937" s="1"/>
      <c r="JX2937" s="1"/>
      <c r="KG2937" s="1"/>
      <c r="KV2937" s="1"/>
      <c r="KW2937" s="34"/>
      <c r="KY2937" s="35"/>
      <c r="LA2937" s="36"/>
      <c r="LC2937" s="37"/>
      <c r="LQ2937" s="1"/>
      <c r="ME2937" s="6">
        <v>-1.2246035130771096</v>
      </c>
      <c r="MG2937" s="10">
        <v>-2.7536863240437765E-5</v>
      </c>
      <c r="MJ2937" s="1"/>
      <c r="NA2937" s="1"/>
      <c r="NO2937" s="6">
        <v>-2.1209231805775985</v>
      </c>
      <c r="NQ2937" s="10">
        <v>-4.8633700735662374E-7</v>
      </c>
      <c r="NT2937" s="1"/>
      <c r="RC2937" s="1"/>
      <c r="RQ2937" s="6">
        <v>-0.42520785431225805</v>
      </c>
      <c r="RS2937" s="10">
        <v>-2.0465992277451912E-5</v>
      </c>
      <c r="RV2937" s="1"/>
      <c r="SM2937" s="1"/>
      <c r="TA2937" s="6">
        <v>-0.48451495058521288</v>
      </c>
      <c r="TC2937" s="10">
        <v>-3.6145618147906021E-7</v>
      </c>
      <c r="TF2937" s="1"/>
      <c r="TV2937" s="1"/>
      <c r="VT2937" s="1"/>
    </row>
    <row r="2938" spans="14:592" x14ac:dyDescent="0.3">
      <c r="N2938" s="1"/>
      <c r="O2938" s="34"/>
      <c r="Q2938" s="35"/>
      <c r="S2938" s="36"/>
      <c r="U2938" s="37"/>
      <c r="W2938" s="52"/>
      <c r="Y2938" s="53"/>
      <c r="AI2938" s="1"/>
      <c r="AL2938" s="7"/>
      <c r="AM2938" s="7"/>
      <c r="AN2938" s="7"/>
      <c r="AO2938" s="7"/>
      <c r="AP2938" s="7"/>
      <c r="AQ2938" s="7"/>
      <c r="AR2938" s="7"/>
      <c r="AS2938" s="7"/>
      <c r="AT2938" s="7"/>
      <c r="AU2938" s="7"/>
      <c r="AV2938" s="7"/>
      <c r="AW2938" s="2"/>
      <c r="AX2938" s="7"/>
      <c r="AY2938" s="7"/>
      <c r="AZ2938" s="7"/>
      <c r="BA2938" s="7"/>
      <c r="BB2938" s="7"/>
      <c r="BC2938" s="7"/>
      <c r="BD2938" s="7"/>
      <c r="BE2938" s="7"/>
      <c r="BF2938" s="7"/>
      <c r="BG2938" s="7"/>
      <c r="BH2938" s="7"/>
      <c r="BI2938" s="7"/>
      <c r="BJ2938" s="7"/>
      <c r="BK2938" s="7"/>
      <c r="BL2938" s="7"/>
      <c r="BM2938" s="1"/>
      <c r="BS2938" s="1"/>
      <c r="BV2938" s="7"/>
      <c r="BW2938" s="7"/>
      <c r="BX2938" s="7"/>
      <c r="BY2938" s="7"/>
      <c r="BZ2938" s="7"/>
      <c r="CA2938" s="7"/>
      <c r="CB2938" s="7"/>
      <c r="CC2938" s="7"/>
      <c r="CD2938" s="7"/>
      <c r="CE2938" s="7"/>
      <c r="CF2938" s="7"/>
      <c r="CG2938" s="2"/>
      <c r="CH2938" s="7"/>
      <c r="CI2938" s="7"/>
      <c r="CJ2938" s="7"/>
      <c r="CK2938" s="7"/>
      <c r="CL2938" s="7"/>
      <c r="CM2938" s="7"/>
      <c r="CN2938" s="7"/>
      <c r="CO2938" s="7"/>
      <c r="CP2938" s="7"/>
      <c r="CQ2938" s="7"/>
      <c r="CR2938" s="7"/>
      <c r="CS2938" s="7"/>
      <c r="CT2938" s="7"/>
      <c r="CU2938" s="7"/>
      <c r="CV2938" s="7"/>
      <c r="CW2938" s="1"/>
      <c r="DC2938" s="1"/>
      <c r="DF2938" s="7"/>
      <c r="DG2938" s="7"/>
      <c r="DH2938" s="7"/>
      <c r="DI2938" s="7"/>
      <c r="DJ2938" s="7"/>
      <c r="DK2938" s="7"/>
      <c r="DL2938" s="7"/>
      <c r="DM2938" s="7"/>
      <c r="DN2938" s="7"/>
      <c r="DO2938" s="7"/>
      <c r="DP2938" s="7"/>
      <c r="DQ2938" s="2"/>
      <c r="DR2938" s="7"/>
      <c r="DS2938" s="7"/>
      <c r="DT2938" s="7"/>
      <c r="DU2938" s="7"/>
      <c r="DV2938" s="7"/>
      <c r="DW2938" s="7"/>
      <c r="DX2938" s="7"/>
      <c r="DY2938" s="7"/>
      <c r="DZ2938" s="7"/>
      <c r="EA2938" s="7"/>
      <c r="EB2938" s="7"/>
      <c r="EC2938" s="7"/>
      <c r="ED2938" s="7"/>
      <c r="EE2938" s="7"/>
      <c r="EF2938" s="7"/>
      <c r="EG2938" s="1"/>
      <c r="EY2938" s="1"/>
      <c r="FU2938" s="1"/>
      <c r="FX2938" s="7"/>
      <c r="FY2938" s="7"/>
      <c r="FZ2938" s="7"/>
      <c r="GA2938" s="7"/>
      <c r="GB2938" s="7"/>
      <c r="GC2938" s="7"/>
      <c r="GD2938" s="7"/>
      <c r="GE2938" s="7"/>
      <c r="GF2938" s="7"/>
      <c r="GG2938" s="7"/>
      <c r="GH2938" s="7"/>
      <c r="GI2938" s="2"/>
      <c r="GJ2938" s="7"/>
      <c r="GK2938" s="7"/>
      <c r="GL2938" s="7"/>
      <c r="GM2938" s="7"/>
      <c r="GN2938" s="7"/>
      <c r="GO2938" s="7"/>
      <c r="GP2938" s="7"/>
      <c r="GQ2938" s="7"/>
      <c r="GR2938" s="7"/>
      <c r="GS2938" s="7"/>
      <c r="GT2938" s="7"/>
      <c r="GU2938" s="7"/>
      <c r="GV2938" s="7"/>
      <c r="GW2938" s="7"/>
      <c r="GX2938" s="7"/>
      <c r="GY2938" s="1"/>
      <c r="HE2938" s="1"/>
      <c r="HH2938" s="7"/>
      <c r="HI2938" s="7"/>
      <c r="HJ2938" s="7"/>
      <c r="HK2938" s="7"/>
      <c r="HL2938" s="7"/>
      <c r="HM2938" s="7"/>
      <c r="HN2938" s="7"/>
      <c r="HO2938" s="7"/>
      <c r="HP2938" s="7"/>
      <c r="HQ2938" s="7"/>
      <c r="HR2938" s="7"/>
      <c r="HS2938" s="2"/>
      <c r="HT2938" s="7"/>
      <c r="HU2938" s="7"/>
      <c r="HV2938" s="7"/>
      <c r="HW2938" s="7"/>
      <c r="HX2938" s="7"/>
      <c r="HY2938" s="7"/>
      <c r="HZ2938" s="7"/>
      <c r="IA2938" s="7"/>
      <c r="IB2938" s="7"/>
      <c r="IC2938" s="7"/>
      <c r="ID2938" s="7"/>
      <c r="IE2938" s="7"/>
      <c r="IF2938" s="7"/>
      <c r="IG2938" s="7"/>
      <c r="IH2938" s="7"/>
      <c r="II2938" s="1"/>
      <c r="IO2938" s="1"/>
      <c r="IR2938" s="7"/>
      <c r="IS2938" s="7"/>
      <c r="IT2938" s="7"/>
      <c r="IU2938" s="7"/>
      <c r="IV2938" s="7"/>
      <c r="IW2938" s="7"/>
      <c r="IX2938" s="7"/>
      <c r="IY2938" s="7"/>
      <c r="IZ2938" s="7"/>
      <c r="JA2938" s="7"/>
      <c r="JB2938" s="7"/>
      <c r="JC2938" s="2"/>
      <c r="JD2938" s="7"/>
      <c r="JE2938" s="7"/>
      <c r="JF2938" s="7"/>
      <c r="JG2938" s="7"/>
      <c r="JH2938" s="7"/>
      <c r="JI2938" s="7"/>
      <c r="JJ2938" s="7"/>
      <c r="JK2938" s="7"/>
      <c r="JL2938" s="7"/>
      <c r="JM2938" s="7"/>
      <c r="JN2938" s="7"/>
      <c r="JO2938" s="7"/>
      <c r="JP2938" s="7"/>
      <c r="JQ2938" s="7"/>
      <c r="JR2938" s="7"/>
      <c r="JS2938" s="1"/>
      <c r="JX2938" s="1"/>
      <c r="KG2938" s="1"/>
      <c r="KV2938" s="1"/>
      <c r="KW2938" s="34"/>
      <c r="KY2938" s="35"/>
      <c r="LA2938" s="36"/>
      <c r="LC2938" s="37"/>
      <c r="LQ2938" s="1"/>
      <c r="LT2938" s="7"/>
      <c r="LU2938" s="7"/>
      <c r="LV2938" s="7"/>
      <c r="LW2938" s="7"/>
      <c r="LX2938" s="7"/>
      <c r="LY2938" s="7"/>
      <c r="LZ2938" s="7"/>
      <c r="MA2938" s="7"/>
      <c r="MB2938" s="7"/>
      <c r="MC2938" s="7"/>
      <c r="MD2938" s="7"/>
      <c r="ME2938" s="2"/>
      <c r="MF2938" s="7"/>
      <c r="MG2938" s="7"/>
      <c r="MH2938" s="7"/>
      <c r="MI2938" s="7"/>
      <c r="MJ2938" s="1"/>
      <c r="NA2938" s="1"/>
      <c r="ND2938" s="7"/>
      <c r="NE2938" s="7"/>
      <c r="NF2938" s="7"/>
      <c r="NG2938" s="7"/>
      <c r="NH2938" s="7"/>
      <c r="NI2938" s="7"/>
      <c r="NJ2938" s="7"/>
      <c r="NK2938" s="7"/>
      <c r="NL2938" s="7"/>
      <c r="NM2938" s="7"/>
      <c r="NN2938" s="7"/>
      <c r="NO2938" s="2"/>
      <c r="NP2938" s="7"/>
      <c r="NQ2938" s="7"/>
      <c r="NR2938" s="7"/>
      <c r="NS2938" s="7"/>
      <c r="NT2938" s="1"/>
      <c r="PW2938" s="1"/>
      <c r="RC2938" s="1"/>
      <c r="RF2938" s="7"/>
      <c r="RG2938" s="7"/>
      <c r="RH2938" s="7"/>
      <c r="RI2938" s="7"/>
      <c r="RJ2938" s="7"/>
      <c r="RK2938" s="7"/>
      <c r="RL2938" s="7"/>
      <c r="RM2938" s="7"/>
      <c r="RN2938" s="7"/>
      <c r="RO2938" s="7"/>
      <c r="RP2938" s="7"/>
      <c r="RQ2938" s="2"/>
      <c r="RR2938" s="7"/>
      <c r="RS2938" s="7"/>
      <c r="RT2938" s="7"/>
      <c r="RU2938" s="7"/>
      <c r="RV2938" s="1"/>
      <c r="SM2938" s="1"/>
      <c r="SP2938" s="7"/>
      <c r="SQ2938" s="7"/>
      <c r="SR2938" s="7"/>
      <c r="SS2938" s="7"/>
      <c r="ST2938" s="7"/>
      <c r="SU2938" s="7"/>
      <c r="SV2938" s="7"/>
      <c r="SW2938" s="7"/>
      <c r="SX2938" s="7"/>
      <c r="SY2938" s="7"/>
      <c r="SZ2938" s="7"/>
      <c r="TA2938" s="2"/>
      <c r="TB2938" s="7"/>
      <c r="TC2938" s="7"/>
      <c r="TD2938" s="7"/>
      <c r="TE2938" s="7"/>
      <c r="TF2938" s="1"/>
      <c r="TV2938" s="1"/>
      <c r="VT2938" s="1"/>
    </row>
    <row r="2939" spans="14:592" x14ac:dyDescent="0.3">
      <c r="N2939" s="1"/>
      <c r="O2939" s="34"/>
      <c r="Q2939" s="35"/>
      <c r="S2939" s="36"/>
      <c r="U2939" s="37"/>
      <c r="W2939" s="52"/>
      <c r="Y2939" s="53"/>
      <c r="AI2939" s="1"/>
      <c r="AL2939" s="7"/>
      <c r="AP2939" s="7"/>
      <c r="AW2939" s="2"/>
      <c r="BA2939" s="7"/>
      <c r="BH2939" s="7"/>
      <c r="BL2939" s="7"/>
      <c r="BM2939" s="1"/>
      <c r="BS2939" s="1"/>
      <c r="BV2939" s="7"/>
      <c r="BZ2939" s="7"/>
      <c r="CG2939" s="2"/>
      <c r="CK2939" s="7"/>
      <c r="CR2939" s="7"/>
      <c r="CV2939" s="7"/>
      <c r="CW2939" s="1"/>
      <c r="DC2939" s="1"/>
      <c r="DF2939" s="7"/>
      <c r="DJ2939" s="7"/>
      <c r="DQ2939" s="2"/>
      <c r="DU2939" s="7"/>
      <c r="EB2939" s="7"/>
      <c r="EF2939" s="7"/>
      <c r="EG2939" s="1"/>
      <c r="FU2939" s="1"/>
      <c r="FX2939" s="7"/>
      <c r="GB2939" s="7"/>
      <c r="GI2939" s="2"/>
      <c r="GM2939" s="7"/>
      <c r="GT2939" s="7"/>
      <c r="GX2939" s="7"/>
      <c r="GY2939" s="1"/>
      <c r="HE2939" s="1"/>
      <c r="HH2939" s="7"/>
      <c r="HL2939" s="7"/>
      <c r="HS2939" s="2"/>
      <c r="HW2939" s="7"/>
      <c r="ID2939" s="7"/>
      <c r="IH2939" s="7"/>
      <c r="II2939" s="1"/>
      <c r="IO2939" s="1"/>
      <c r="IR2939" s="7"/>
      <c r="IV2939" s="7"/>
      <c r="JC2939" s="2"/>
      <c r="JG2939" s="7"/>
      <c r="JN2939" s="7"/>
      <c r="JR2939" s="7"/>
      <c r="JS2939" s="1"/>
      <c r="JX2939" s="1"/>
      <c r="KG2939" s="1"/>
      <c r="KV2939" s="1"/>
      <c r="KW2939" s="34"/>
      <c r="KY2939" s="35"/>
      <c r="LA2939" s="36"/>
      <c r="LC2939" s="37"/>
      <c r="LQ2939" s="1"/>
      <c r="LT2939" s="7"/>
      <c r="LX2939" s="7"/>
      <c r="ME2939" s="2"/>
      <c r="MI2939" s="7"/>
      <c r="MJ2939" s="1"/>
      <c r="NA2939" s="1"/>
      <c r="ND2939" s="7"/>
      <c r="NH2939" s="7"/>
      <c r="NO2939" s="2"/>
      <c r="NS2939" s="7"/>
      <c r="NT2939" s="1"/>
      <c r="RC2939" s="1"/>
      <c r="RF2939" s="7"/>
      <c r="RJ2939" s="7"/>
      <c r="RQ2939" s="2"/>
      <c r="RU2939" s="7"/>
      <c r="RV2939" s="1"/>
      <c r="SM2939" s="1"/>
      <c r="SP2939" s="7"/>
      <c r="ST2939" s="7"/>
      <c r="TA2939" s="2"/>
      <c r="TE2939" s="7"/>
      <c r="TF2939" s="1"/>
      <c r="TV2939" s="1"/>
      <c r="VT2939" s="1"/>
    </row>
    <row r="2940" spans="14:592" x14ac:dyDescent="0.3">
      <c r="N2940" s="1"/>
      <c r="O2940" s="34"/>
      <c r="Q2940" s="35"/>
      <c r="S2940" s="36"/>
      <c r="U2940" s="37"/>
      <c r="W2940" s="52"/>
      <c r="Y2940" s="53"/>
      <c r="AI2940" s="1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L2940" s="7"/>
      <c r="BM2940" s="1"/>
      <c r="BS2940" s="1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  <c r="CG2940" s="2"/>
      <c r="CH2940" s="2"/>
      <c r="CI2940" s="2"/>
      <c r="CJ2940" s="2"/>
      <c r="CK2940" s="2"/>
      <c r="CL2940" s="2"/>
      <c r="CM2940" s="2"/>
      <c r="CN2940" s="2"/>
      <c r="CO2940" s="2"/>
      <c r="CP2940" s="2"/>
      <c r="CQ2940" s="2"/>
      <c r="CR2940" s="2"/>
      <c r="CS2940" s="2"/>
      <c r="CT2940" s="2"/>
      <c r="CV2940" s="7"/>
      <c r="CW2940" s="1"/>
      <c r="DC2940" s="1"/>
      <c r="DD2940" s="2"/>
      <c r="DE2940" s="2"/>
      <c r="DF2940" s="2"/>
      <c r="DG2940" s="2"/>
      <c r="DH2940" s="2"/>
      <c r="DI2940" s="2"/>
      <c r="DJ2940" s="2"/>
      <c r="DK2940" s="2"/>
      <c r="DL2940" s="2"/>
      <c r="DM2940" s="2"/>
      <c r="DN2940" s="2"/>
      <c r="DO2940" s="2"/>
      <c r="DP2940" s="2"/>
      <c r="DQ2940" s="2"/>
      <c r="DR2940" s="2"/>
      <c r="DS2940" s="2"/>
      <c r="DT2940" s="2"/>
      <c r="DU2940" s="2"/>
      <c r="DV2940" s="2"/>
      <c r="DW2940" s="2"/>
      <c r="DX2940" s="2"/>
      <c r="DY2940" s="2"/>
      <c r="DZ2940" s="2"/>
      <c r="EA2940" s="2"/>
      <c r="EB2940" s="2"/>
      <c r="EC2940" s="2"/>
      <c r="ED2940" s="2"/>
      <c r="EF2940" s="7"/>
      <c r="EG2940" s="1"/>
      <c r="EY2940" s="1"/>
      <c r="FU2940" s="1"/>
      <c r="FV2940" s="2"/>
      <c r="FW2940" s="2"/>
      <c r="FX2940" s="2"/>
      <c r="FY2940" s="2"/>
      <c r="FZ2940" s="2"/>
      <c r="GA2940" s="2"/>
      <c r="GB2940" s="2"/>
      <c r="GC2940" s="2"/>
      <c r="GD2940" s="2"/>
      <c r="GE2940" s="2"/>
      <c r="GF2940" s="2"/>
      <c r="GG2940" s="2"/>
      <c r="GH2940" s="2"/>
      <c r="GI2940" s="2"/>
      <c r="GJ2940" s="2"/>
      <c r="GK2940" s="2"/>
      <c r="GL2940" s="2"/>
      <c r="GM2940" s="2"/>
      <c r="GN2940" s="2"/>
      <c r="GO2940" s="2"/>
      <c r="GP2940" s="2"/>
      <c r="GQ2940" s="2"/>
      <c r="GR2940" s="2"/>
      <c r="GS2940" s="2"/>
      <c r="GT2940" s="2"/>
      <c r="GU2940" s="2"/>
      <c r="GV2940" s="2"/>
      <c r="GX2940" s="7"/>
      <c r="GY2940" s="1"/>
      <c r="HE2940" s="1"/>
      <c r="HF2940" s="2"/>
      <c r="HG2940" s="2"/>
      <c r="HH2940" s="2"/>
      <c r="HI2940" s="2"/>
      <c r="HJ2940" s="2"/>
      <c r="HK2940" s="2"/>
      <c r="HL2940" s="2"/>
      <c r="HM2940" s="2"/>
      <c r="HN2940" s="2"/>
      <c r="HO2940" s="2"/>
      <c r="HP2940" s="2"/>
      <c r="HQ2940" s="2"/>
      <c r="HR2940" s="2"/>
      <c r="HS2940" s="2"/>
      <c r="HT2940" s="2"/>
      <c r="HU2940" s="2"/>
      <c r="HV2940" s="2"/>
      <c r="HW2940" s="2"/>
      <c r="HX2940" s="2"/>
      <c r="HY2940" s="2"/>
      <c r="HZ2940" s="2"/>
      <c r="IA2940" s="2"/>
      <c r="IB2940" s="2"/>
      <c r="IC2940" s="2"/>
      <c r="ID2940" s="2"/>
      <c r="IE2940" s="2"/>
      <c r="IF2940" s="2"/>
      <c r="IH2940" s="7"/>
      <c r="II2940" s="1"/>
      <c r="IO2940" s="1"/>
      <c r="IP2940" s="2"/>
      <c r="IQ2940" s="2"/>
      <c r="IR2940" s="2"/>
      <c r="IS2940" s="2"/>
      <c r="IT2940" s="2"/>
      <c r="IU2940" s="2"/>
      <c r="IV2940" s="2"/>
      <c r="IW2940" s="2"/>
      <c r="IX2940" s="2"/>
      <c r="IY2940" s="2"/>
      <c r="IZ2940" s="2"/>
      <c r="JA2940" s="2"/>
      <c r="JB2940" s="2"/>
      <c r="JC2940" s="2"/>
      <c r="JD2940" s="2"/>
      <c r="JE2940" s="2"/>
      <c r="JF2940" s="2"/>
      <c r="JG2940" s="2"/>
      <c r="JH2940" s="2"/>
      <c r="JI2940" s="2"/>
      <c r="JJ2940" s="2"/>
      <c r="JK2940" s="2"/>
      <c r="JL2940" s="2"/>
      <c r="JM2940" s="2"/>
      <c r="JN2940" s="2"/>
      <c r="JO2940" s="2"/>
      <c r="JP2940" s="2"/>
      <c r="JR2940" s="7"/>
      <c r="JS2940" s="1"/>
      <c r="JX2940" s="1"/>
      <c r="KG2940" s="1"/>
      <c r="KV2940" s="1"/>
      <c r="KW2940" s="34"/>
      <c r="KY2940" s="35"/>
      <c r="LA2940" s="36"/>
      <c r="LC2940" s="37"/>
      <c r="LQ2940" s="1"/>
      <c r="LR2940" s="2"/>
      <c r="LS2940" s="2"/>
      <c r="LT2940" s="2"/>
      <c r="LU2940" s="2"/>
      <c r="LV2940" s="2"/>
      <c r="LW2940" s="2"/>
      <c r="LX2940" s="2"/>
      <c r="LY2940" s="2"/>
      <c r="LZ2940" s="2"/>
      <c r="MA2940" s="2"/>
      <c r="MB2940" s="2"/>
      <c r="MC2940" s="2"/>
      <c r="MD2940" s="2"/>
      <c r="ME2940" s="2"/>
      <c r="MF2940" s="2"/>
      <c r="MG2940" s="2"/>
      <c r="MI2940" s="7"/>
      <c r="MJ2940" s="1"/>
      <c r="NA2940" s="1"/>
      <c r="NB2940" s="2"/>
      <c r="NC2940" s="2"/>
      <c r="ND2940" s="2"/>
      <c r="NE2940" s="2"/>
      <c r="NF2940" s="2"/>
      <c r="NG2940" s="2"/>
      <c r="NH2940" s="2"/>
      <c r="NI2940" s="2"/>
      <c r="NJ2940" s="2"/>
      <c r="NK2940" s="2"/>
      <c r="NL2940" s="2"/>
      <c r="NM2940" s="2"/>
      <c r="NN2940" s="2"/>
      <c r="NO2940" s="2"/>
      <c r="NP2940" s="2"/>
      <c r="NQ2940" s="2"/>
      <c r="NS2940" s="7"/>
      <c r="NT2940" s="1"/>
      <c r="PW2940" s="1"/>
      <c r="RC2940" s="1"/>
      <c r="RD2940" s="2"/>
      <c r="RE2940" s="2"/>
      <c r="RF2940" s="2"/>
      <c r="RG2940" s="2"/>
      <c r="RH2940" s="2"/>
      <c r="RI2940" s="2"/>
      <c r="RJ2940" s="2"/>
      <c r="RK2940" s="2"/>
      <c r="RL2940" s="2"/>
      <c r="RM2940" s="2"/>
      <c r="RN2940" s="2"/>
      <c r="RO2940" s="2"/>
      <c r="RP2940" s="2"/>
      <c r="RQ2940" s="2"/>
      <c r="RR2940" s="2"/>
      <c r="RS2940" s="2"/>
      <c r="RU2940" s="7"/>
      <c r="RV2940" s="1"/>
      <c r="SM2940" s="1"/>
      <c r="SN2940" s="2"/>
      <c r="SO2940" s="2"/>
      <c r="SP2940" s="2"/>
      <c r="SQ2940" s="2"/>
      <c r="SR2940" s="2"/>
      <c r="SS2940" s="2"/>
      <c r="ST2940" s="2"/>
      <c r="SU2940" s="2"/>
      <c r="SV2940" s="2"/>
      <c r="SW2940" s="2"/>
      <c r="SX2940" s="2"/>
      <c r="SY2940" s="2"/>
      <c r="SZ2940" s="2"/>
      <c r="TA2940" s="2"/>
      <c r="TB2940" s="2"/>
      <c r="TC2940" s="2"/>
      <c r="TE2940" s="7"/>
      <c r="TF2940" s="1"/>
      <c r="TV2940" s="1"/>
      <c r="VT2940" s="1"/>
    </row>
    <row r="2941" spans="14:592" x14ac:dyDescent="0.3">
      <c r="N2941" s="1"/>
      <c r="O2941" s="34"/>
      <c r="Q2941" s="35"/>
      <c r="S2941" s="36"/>
      <c r="U2941" s="37"/>
      <c r="W2941" s="52"/>
      <c r="Y2941" s="53"/>
      <c r="AI2941" s="1"/>
      <c r="AJ2941" s="2"/>
      <c r="AL2941" s="7"/>
      <c r="AN2941" s="2"/>
      <c r="AP2941" s="7"/>
      <c r="AU2941" s="2"/>
      <c r="AW2941" s="7"/>
      <c r="AY2941" s="2"/>
      <c r="BA2941" s="7"/>
      <c r="BF2941" s="2"/>
      <c r="BH2941" s="7"/>
      <c r="BJ2941" s="2"/>
      <c r="BL2941" s="7"/>
      <c r="BM2941" s="1"/>
      <c r="BS2941" s="1"/>
      <c r="BT2941" s="2"/>
      <c r="BV2941" s="7"/>
      <c r="BX2941" s="2"/>
      <c r="BZ2941" s="7"/>
      <c r="CE2941" s="2"/>
      <c r="CG2941" s="7"/>
      <c r="CI2941" s="2"/>
      <c r="CK2941" s="7"/>
      <c r="CP2941" s="2"/>
      <c r="CR2941" s="7"/>
      <c r="CT2941" s="2"/>
      <c r="CV2941" s="7"/>
      <c r="CW2941" s="1"/>
      <c r="DC2941" s="1"/>
      <c r="DD2941" s="2"/>
      <c r="DF2941" s="7"/>
      <c r="DH2941" s="2"/>
      <c r="DJ2941" s="7"/>
      <c r="DO2941" s="2"/>
      <c r="DQ2941" s="7"/>
      <c r="DS2941" s="2"/>
      <c r="DU2941" s="7"/>
      <c r="DZ2941" s="2"/>
      <c r="EB2941" s="7"/>
      <c r="ED2941" s="2"/>
      <c r="EF2941" s="7"/>
      <c r="EG2941" s="1"/>
      <c r="FU2941" s="1"/>
      <c r="FV2941" s="2"/>
      <c r="FX2941" s="7"/>
      <c r="FZ2941" s="2"/>
      <c r="GB2941" s="7"/>
      <c r="GG2941" s="2"/>
      <c r="GI2941" s="7"/>
      <c r="GK2941" s="2"/>
      <c r="GM2941" s="7"/>
      <c r="GR2941" s="2"/>
      <c r="GT2941" s="7"/>
      <c r="GV2941" s="2"/>
      <c r="GX2941" s="7"/>
      <c r="GY2941" s="1"/>
      <c r="HE2941" s="1"/>
      <c r="HF2941" s="2"/>
      <c r="HH2941" s="7"/>
      <c r="HJ2941" s="2"/>
      <c r="HL2941" s="7"/>
      <c r="HQ2941" s="2"/>
      <c r="HS2941" s="7"/>
      <c r="HU2941" s="2"/>
      <c r="HW2941" s="7"/>
      <c r="IB2941" s="2"/>
      <c r="ID2941" s="7"/>
      <c r="IF2941" s="2"/>
      <c r="IH2941" s="7"/>
      <c r="II2941" s="1"/>
      <c r="IO2941" s="1"/>
      <c r="IP2941" s="2"/>
      <c r="IR2941" s="7"/>
      <c r="IT2941" s="2"/>
      <c r="IV2941" s="7"/>
      <c r="JA2941" s="2"/>
      <c r="JC2941" s="7"/>
      <c r="JE2941" s="2"/>
      <c r="JG2941" s="7"/>
      <c r="JL2941" s="2"/>
      <c r="JN2941" s="7"/>
      <c r="JP2941" s="2"/>
      <c r="JR2941" s="7"/>
      <c r="JS2941" s="1"/>
      <c r="JX2941" s="1"/>
      <c r="KG2941" s="1"/>
      <c r="KV2941" s="1"/>
      <c r="KW2941" s="34"/>
      <c r="KY2941" s="35"/>
      <c r="LA2941" s="36"/>
      <c r="LC2941" s="37"/>
      <c r="LQ2941" s="1"/>
      <c r="LR2941" s="2"/>
      <c r="LT2941" s="7"/>
      <c r="LV2941" s="2"/>
      <c r="LX2941" s="7"/>
      <c r="MC2941" s="2"/>
      <c r="ME2941" s="7"/>
      <c r="MG2941" s="2"/>
      <c r="MI2941" s="7"/>
      <c r="MJ2941" s="1"/>
      <c r="NA2941" s="1"/>
      <c r="NB2941" s="2"/>
      <c r="ND2941" s="7"/>
      <c r="NF2941" s="2"/>
      <c r="NH2941" s="7"/>
      <c r="NM2941" s="2"/>
      <c r="NO2941" s="7"/>
      <c r="NQ2941" s="2"/>
      <c r="NS2941" s="7"/>
      <c r="NT2941" s="1"/>
      <c r="RC2941" s="1"/>
      <c r="RD2941" s="2"/>
      <c r="RF2941" s="7"/>
      <c r="RH2941" s="2"/>
      <c r="RJ2941" s="7"/>
      <c r="RO2941" s="2"/>
      <c r="RQ2941" s="7"/>
      <c r="RS2941" s="2"/>
      <c r="RU2941" s="7"/>
      <c r="RV2941" s="1"/>
      <c r="SM2941" s="1"/>
      <c r="SN2941" s="2"/>
      <c r="SP2941" s="7"/>
      <c r="SR2941" s="2"/>
      <c r="ST2941" s="7"/>
      <c r="SY2941" s="2"/>
      <c r="TA2941" s="7"/>
      <c r="TC2941" s="2"/>
      <c r="TE2941" s="7"/>
      <c r="TF2941" s="1"/>
      <c r="TV2941" s="1"/>
      <c r="VT2941" s="1"/>
    </row>
    <row r="2942" spans="14:592" x14ac:dyDescent="0.3">
      <c r="N2942" s="1"/>
      <c r="O2942" s="34"/>
      <c r="Q2942" s="35"/>
      <c r="S2942" s="36"/>
      <c r="U2942" s="37"/>
      <c r="W2942" s="52"/>
      <c r="Y2942" s="53"/>
      <c r="AI2942" s="1"/>
      <c r="AJ2942" s="2"/>
      <c r="AL2942" s="7"/>
      <c r="AN2942" s="2"/>
      <c r="AP2942" s="7"/>
      <c r="AU2942" s="2"/>
      <c r="AW2942" s="7"/>
      <c r="AY2942" s="2"/>
      <c r="BA2942" s="7"/>
      <c r="BF2942" s="2"/>
      <c r="BH2942" s="7"/>
      <c r="BJ2942" s="2"/>
      <c r="BL2942" s="7"/>
      <c r="BM2942" s="1"/>
      <c r="BS2942" s="1"/>
      <c r="BT2942" s="2"/>
      <c r="BV2942" s="7"/>
      <c r="BX2942" s="2"/>
      <c r="BZ2942" s="7"/>
      <c r="CE2942" s="2"/>
      <c r="CG2942" s="7"/>
      <c r="CI2942" s="2"/>
      <c r="CK2942" s="7"/>
      <c r="CP2942" s="2"/>
      <c r="CR2942" s="7"/>
      <c r="CT2942" s="2"/>
      <c r="CV2942" s="7"/>
      <c r="CW2942" s="1"/>
      <c r="DC2942" s="1"/>
      <c r="DD2942" s="2"/>
      <c r="DF2942" s="7"/>
      <c r="DH2942" s="2"/>
      <c r="DJ2942" s="7"/>
      <c r="DO2942" s="2"/>
      <c r="DQ2942" s="7"/>
      <c r="DS2942" s="2"/>
      <c r="DU2942" s="7"/>
      <c r="DZ2942" s="2"/>
      <c r="EB2942" s="7"/>
      <c r="ED2942" s="2"/>
      <c r="EF2942" s="7"/>
      <c r="EG2942" s="1"/>
      <c r="EY2942" s="1"/>
      <c r="FU2942" s="1"/>
      <c r="FV2942" s="2"/>
      <c r="FX2942" s="7"/>
      <c r="FZ2942" s="2"/>
      <c r="GB2942" s="7"/>
      <c r="GG2942" s="2"/>
      <c r="GI2942" s="7"/>
      <c r="GK2942" s="2"/>
      <c r="GM2942" s="7"/>
      <c r="GR2942" s="2"/>
      <c r="GT2942" s="7"/>
      <c r="GV2942" s="2"/>
      <c r="GX2942" s="7"/>
      <c r="GY2942" s="1"/>
      <c r="HE2942" s="1"/>
      <c r="HF2942" s="2"/>
      <c r="HH2942" s="7"/>
      <c r="HJ2942" s="2"/>
      <c r="HL2942" s="7"/>
      <c r="HQ2942" s="2"/>
      <c r="HS2942" s="7"/>
      <c r="HU2942" s="2"/>
      <c r="HW2942" s="7"/>
      <c r="IB2942" s="2"/>
      <c r="ID2942" s="7"/>
      <c r="IF2942" s="2"/>
      <c r="IH2942" s="7"/>
      <c r="II2942" s="1"/>
      <c r="IO2942" s="1"/>
      <c r="IP2942" s="2"/>
      <c r="IR2942" s="7"/>
      <c r="IT2942" s="2"/>
      <c r="IV2942" s="7"/>
      <c r="JA2942" s="2"/>
      <c r="JC2942" s="7"/>
      <c r="JE2942" s="2"/>
      <c r="JG2942" s="7"/>
      <c r="JL2942" s="2"/>
      <c r="JN2942" s="7"/>
      <c r="JP2942" s="2"/>
      <c r="JR2942" s="7"/>
      <c r="JS2942" s="1"/>
      <c r="JX2942" s="1"/>
      <c r="KG2942" s="1"/>
      <c r="KV2942" s="1"/>
      <c r="KW2942" s="34"/>
      <c r="KY2942" s="35"/>
      <c r="LA2942" s="36"/>
      <c r="LC2942" s="37"/>
      <c r="LQ2942" s="1"/>
      <c r="LR2942" s="2"/>
      <c r="LT2942" s="7"/>
      <c r="LV2942" s="2"/>
      <c r="LX2942" s="7"/>
      <c r="MC2942" s="2"/>
      <c r="ME2942" s="7"/>
      <c r="MG2942" s="2"/>
      <c r="MI2942" s="7"/>
      <c r="MJ2942" s="1"/>
      <c r="NA2942" s="1"/>
      <c r="NB2942" s="2"/>
      <c r="ND2942" s="7"/>
      <c r="NF2942" s="2"/>
      <c r="NH2942" s="7"/>
      <c r="NM2942" s="2"/>
      <c r="NO2942" s="7"/>
      <c r="NQ2942" s="2"/>
      <c r="NS2942" s="7"/>
      <c r="NT2942" s="1"/>
      <c r="PW2942" s="1"/>
      <c r="RC2942" s="1"/>
      <c r="RD2942" s="2"/>
      <c r="RF2942" s="7"/>
      <c r="RH2942" s="2"/>
      <c r="RJ2942" s="7"/>
      <c r="RO2942" s="2"/>
      <c r="RQ2942" s="7"/>
      <c r="RS2942" s="2"/>
      <c r="RU2942" s="7"/>
      <c r="RV2942" s="1"/>
      <c r="SM2942" s="1"/>
      <c r="SN2942" s="2"/>
      <c r="SP2942" s="7"/>
      <c r="SR2942" s="2"/>
      <c r="ST2942" s="7"/>
      <c r="SY2942" s="2"/>
      <c r="TA2942" s="7"/>
      <c r="TC2942" s="2"/>
      <c r="TE2942" s="7"/>
      <c r="TF2942" s="1"/>
      <c r="TV2942" s="1"/>
      <c r="VT2942" s="1"/>
    </row>
    <row r="2943" spans="14:592" x14ac:dyDescent="0.3">
      <c r="N2943" s="1"/>
      <c r="O2943" s="34"/>
      <c r="Q2943" s="35"/>
      <c r="S2943" s="36"/>
      <c r="U2943" s="37"/>
      <c r="W2943" s="52"/>
      <c r="Y2943" s="53"/>
      <c r="AI2943" s="1"/>
      <c r="AJ2943" s="2"/>
      <c r="AL2943" s="7"/>
      <c r="AN2943" s="2"/>
      <c r="AP2943" s="7"/>
      <c r="AU2943" s="2"/>
      <c r="AW2943" s="7"/>
      <c r="AY2943" s="2"/>
      <c r="BA2943" s="7"/>
      <c r="BF2943" s="2"/>
      <c r="BH2943" s="7"/>
      <c r="BJ2943" s="2"/>
      <c r="BL2943" s="7"/>
      <c r="BM2943" s="1"/>
      <c r="BS2943" s="1"/>
      <c r="BT2943" s="2"/>
      <c r="BV2943" s="7"/>
      <c r="BX2943" s="2"/>
      <c r="BZ2943" s="7"/>
      <c r="CE2943" s="2"/>
      <c r="CG2943" s="7"/>
      <c r="CI2943" s="2"/>
      <c r="CK2943" s="7"/>
      <c r="CP2943" s="2"/>
      <c r="CR2943" s="7"/>
      <c r="CT2943" s="2"/>
      <c r="CV2943" s="7"/>
      <c r="CW2943" s="1"/>
      <c r="DC2943" s="1"/>
      <c r="DD2943" s="2"/>
      <c r="DF2943" s="7"/>
      <c r="DH2943" s="2"/>
      <c r="DJ2943" s="7"/>
      <c r="DO2943" s="2"/>
      <c r="DQ2943" s="7"/>
      <c r="DS2943" s="2"/>
      <c r="DU2943" s="7"/>
      <c r="DZ2943" s="2"/>
      <c r="EB2943" s="7"/>
      <c r="ED2943" s="2"/>
      <c r="EF2943" s="7"/>
      <c r="EG2943" s="1"/>
      <c r="FU2943" s="1"/>
      <c r="FV2943" s="2"/>
      <c r="FX2943" s="7"/>
      <c r="FZ2943" s="2"/>
      <c r="GB2943" s="7"/>
      <c r="GG2943" s="2"/>
      <c r="GI2943" s="7"/>
      <c r="GK2943" s="2"/>
      <c r="GM2943" s="7"/>
      <c r="GR2943" s="2"/>
      <c r="GT2943" s="7"/>
      <c r="GV2943" s="2"/>
      <c r="GX2943" s="7"/>
      <c r="GY2943" s="1"/>
      <c r="HE2943" s="1"/>
      <c r="HF2943" s="2"/>
      <c r="HH2943" s="7"/>
      <c r="HJ2943" s="2"/>
      <c r="HL2943" s="7"/>
      <c r="HQ2943" s="2"/>
      <c r="HS2943" s="7"/>
      <c r="HU2943" s="2"/>
      <c r="HW2943" s="7"/>
      <c r="IB2943" s="2"/>
      <c r="ID2943" s="7"/>
      <c r="IF2943" s="2"/>
      <c r="IH2943" s="7"/>
      <c r="II2943" s="1"/>
      <c r="IO2943" s="1"/>
      <c r="IP2943" s="2"/>
      <c r="IR2943" s="7"/>
      <c r="IT2943" s="2"/>
      <c r="IV2943" s="7"/>
      <c r="JA2943" s="2"/>
      <c r="JC2943" s="7"/>
      <c r="JE2943" s="2"/>
      <c r="JG2943" s="7"/>
      <c r="JL2943" s="2"/>
      <c r="JN2943" s="7"/>
      <c r="JP2943" s="2"/>
      <c r="JR2943" s="7"/>
      <c r="JS2943" s="1"/>
      <c r="JX2943" s="1"/>
      <c r="KG2943" s="1"/>
      <c r="KV2943" s="1"/>
      <c r="KW2943" s="34"/>
      <c r="KY2943" s="35"/>
      <c r="LA2943" s="36"/>
      <c r="LC2943" s="37"/>
      <c r="LQ2943" s="1"/>
      <c r="LR2943" s="2"/>
      <c r="LT2943" s="7"/>
      <c r="LV2943" s="2"/>
      <c r="LX2943" s="7"/>
      <c r="MC2943" s="2"/>
      <c r="ME2943" s="7"/>
      <c r="MG2943" s="2"/>
      <c r="MI2943" s="7"/>
      <c r="MJ2943" s="1"/>
      <c r="NA2943" s="1"/>
      <c r="NB2943" s="2"/>
      <c r="ND2943" s="7"/>
      <c r="NF2943" s="2"/>
      <c r="NH2943" s="7"/>
      <c r="NM2943" s="2"/>
      <c r="NO2943" s="7"/>
      <c r="NQ2943" s="2"/>
      <c r="NS2943" s="7"/>
      <c r="NT2943" s="1"/>
      <c r="RC2943" s="1"/>
      <c r="RD2943" s="2"/>
      <c r="RF2943" s="7"/>
      <c r="RH2943" s="2"/>
      <c r="RJ2943" s="7"/>
      <c r="RO2943" s="2"/>
      <c r="RQ2943" s="7"/>
      <c r="RS2943" s="2"/>
      <c r="RU2943" s="7"/>
      <c r="RV2943" s="1"/>
      <c r="SM2943" s="1"/>
      <c r="SN2943" s="2"/>
      <c r="SP2943" s="7"/>
      <c r="SR2943" s="2"/>
      <c r="ST2943" s="7"/>
      <c r="SY2943" s="2"/>
      <c r="TA2943" s="7"/>
      <c r="TC2943" s="2"/>
      <c r="TE2943" s="7"/>
      <c r="TF2943" s="1"/>
      <c r="TV2943" s="1"/>
      <c r="VT2943" s="1"/>
    </row>
    <row r="2944" spans="14:592" x14ac:dyDescent="0.3">
      <c r="N2944" s="1"/>
      <c r="O2944" s="34"/>
      <c r="Q2944" s="35"/>
      <c r="S2944" s="36"/>
      <c r="U2944" s="37"/>
      <c r="W2944" s="52"/>
      <c r="Y2944" s="53"/>
      <c r="AI2944" s="1"/>
      <c r="AJ2944" s="2"/>
      <c r="AL2944" s="7"/>
      <c r="AN2944" s="2"/>
      <c r="AP2944" s="7"/>
      <c r="AU2944" s="2"/>
      <c r="AW2944" s="7"/>
      <c r="AY2944" s="2"/>
      <c r="BA2944" s="7"/>
      <c r="BF2944" s="2"/>
      <c r="BH2944" s="7"/>
      <c r="BJ2944" s="2"/>
      <c r="BL2944" s="7"/>
      <c r="BM2944" s="1"/>
      <c r="BS2944" s="1"/>
      <c r="BT2944" s="2"/>
      <c r="BV2944" s="7"/>
      <c r="BX2944" s="2"/>
      <c r="BZ2944" s="7"/>
      <c r="CE2944" s="2"/>
      <c r="CG2944" s="7"/>
      <c r="CI2944" s="2"/>
      <c r="CK2944" s="7"/>
      <c r="CP2944" s="2"/>
      <c r="CR2944" s="7"/>
      <c r="CT2944" s="2"/>
      <c r="CV2944" s="7"/>
      <c r="CW2944" s="1"/>
      <c r="DC2944" s="1"/>
      <c r="DD2944" s="2"/>
      <c r="DF2944" s="7"/>
      <c r="DH2944" s="2"/>
      <c r="DJ2944" s="7"/>
      <c r="DO2944" s="2"/>
      <c r="DQ2944" s="7"/>
      <c r="DS2944" s="2"/>
      <c r="DU2944" s="7"/>
      <c r="DZ2944" s="2"/>
      <c r="EB2944" s="7"/>
      <c r="ED2944" s="2"/>
      <c r="EF2944" s="7"/>
      <c r="EG2944" s="1"/>
      <c r="EY2944" s="1"/>
      <c r="FU2944" s="1"/>
      <c r="FV2944" s="2"/>
      <c r="FX2944" s="7"/>
      <c r="FZ2944" s="2"/>
      <c r="GB2944" s="7"/>
      <c r="GG2944" s="2"/>
      <c r="GI2944" s="7"/>
      <c r="GK2944" s="2"/>
      <c r="GM2944" s="7"/>
      <c r="GR2944" s="2"/>
      <c r="GT2944" s="7"/>
      <c r="GV2944" s="2"/>
      <c r="GX2944" s="7"/>
      <c r="GY2944" s="1"/>
      <c r="HE2944" s="1"/>
      <c r="HF2944" s="2"/>
      <c r="HH2944" s="7"/>
      <c r="HJ2944" s="2"/>
      <c r="HL2944" s="7"/>
      <c r="HQ2944" s="2"/>
      <c r="HS2944" s="7"/>
      <c r="HU2944" s="2"/>
      <c r="HW2944" s="7"/>
      <c r="IB2944" s="2"/>
      <c r="ID2944" s="7"/>
      <c r="IF2944" s="2"/>
      <c r="IH2944" s="7"/>
      <c r="II2944" s="1"/>
      <c r="IO2944" s="1"/>
      <c r="IP2944" s="2"/>
      <c r="IR2944" s="7"/>
      <c r="IT2944" s="2"/>
      <c r="IV2944" s="7"/>
      <c r="JA2944" s="2"/>
      <c r="JC2944" s="7"/>
      <c r="JE2944" s="2"/>
      <c r="JG2944" s="7"/>
      <c r="JL2944" s="2"/>
      <c r="JN2944" s="7"/>
      <c r="JP2944" s="2"/>
      <c r="JR2944" s="7"/>
      <c r="JS2944" s="1"/>
      <c r="JX2944" s="1"/>
      <c r="KG2944" s="1"/>
      <c r="KV2944" s="1"/>
      <c r="KW2944" s="34"/>
      <c r="KY2944" s="35"/>
      <c r="LA2944" s="36"/>
      <c r="LC2944" s="37"/>
      <c r="LQ2944" s="1"/>
      <c r="LR2944" s="2"/>
      <c r="LT2944" s="7"/>
      <c r="LV2944" s="2"/>
      <c r="LX2944" s="7"/>
      <c r="MC2944" s="2"/>
      <c r="ME2944" s="7"/>
      <c r="MG2944" s="2"/>
      <c r="MI2944" s="7"/>
      <c r="MJ2944" s="1"/>
      <c r="NA2944" s="1"/>
      <c r="NB2944" s="2"/>
      <c r="ND2944" s="7"/>
      <c r="NF2944" s="2"/>
      <c r="NH2944" s="7"/>
      <c r="NM2944" s="2"/>
      <c r="NO2944" s="7"/>
      <c r="NQ2944" s="2"/>
      <c r="NS2944" s="7"/>
      <c r="NT2944" s="1"/>
      <c r="PW2944" s="1"/>
      <c r="RC2944" s="1"/>
      <c r="RD2944" s="2"/>
      <c r="RF2944" s="7"/>
      <c r="RH2944" s="2"/>
      <c r="RJ2944" s="7"/>
      <c r="RO2944" s="2"/>
      <c r="RQ2944" s="7"/>
      <c r="RS2944" s="2"/>
      <c r="RU2944" s="7"/>
      <c r="RV2944" s="1"/>
      <c r="SM2944" s="1"/>
      <c r="SN2944" s="2"/>
      <c r="SP2944" s="7"/>
      <c r="SR2944" s="2"/>
      <c r="ST2944" s="7"/>
      <c r="SY2944" s="2"/>
      <c r="TA2944" s="7"/>
      <c r="TC2944" s="2"/>
      <c r="TE2944" s="7"/>
      <c r="TF2944" s="1"/>
      <c r="TV2944" s="1"/>
      <c r="VT2944" s="1"/>
    </row>
    <row r="2945" spans="14:592" x14ac:dyDescent="0.3">
      <c r="N2945" s="1"/>
      <c r="O2945" s="34"/>
      <c r="Q2945" s="35"/>
      <c r="S2945" s="36"/>
      <c r="U2945" s="37"/>
      <c r="W2945" s="52"/>
      <c r="Y2945" s="53"/>
      <c r="AI2945" s="1"/>
      <c r="AJ2945" s="2"/>
      <c r="AL2945" s="7"/>
      <c r="AN2945" s="2"/>
      <c r="AP2945" s="7"/>
      <c r="AU2945" s="2"/>
      <c r="AW2945" s="7"/>
      <c r="AY2945" s="2"/>
      <c r="BA2945" s="7"/>
      <c r="BF2945" s="2"/>
      <c r="BH2945" s="7"/>
      <c r="BJ2945" s="2"/>
      <c r="BL2945" s="7"/>
      <c r="BM2945" s="1"/>
      <c r="BS2945" s="1"/>
      <c r="BT2945" s="2"/>
      <c r="BV2945" s="7"/>
      <c r="BX2945" s="2"/>
      <c r="BZ2945" s="7"/>
      <c r="CE2945" s="2"/>
      <c r="CG2945" s="7"/>
      <c r="CI2945" s="2"/>
      <c r="CK2945" s="7"/>
      <c r="CP2945" s="2"/>
      <c r="CR2945" s="7"/>
      <c r="CT2945" s="2"/>
      <c r="CV2945" s="7"/>
      <c r="CW2945" s="1"/>
      <c r="DC2945" s="1"/>
      <c r="DD2945" s="2"/>
      <c r="DF2945" s="7"/>
      <c r="DH2945" s="2"/>
      <c r="DJ2945" s="7"/>
      <c r="DO2945" s="2"/>
      <c r="DQ2945" s="7"/>
      <c r="DS2945" s="2"/>
      <c r="DU2945" s="7"/>
      <c r="DZ2945" s="2"/>
      <c r="EB2945" s="7"/>
      <c r="ED2945" s="2"/>
      <c r="EF2945" s="7"/>
      <c r="EG2945" s="1"/>
      <c r="FU2945" s="1"/>
      <c r="FV2945" s="2"/>
      <c r="FX2945" s="7"/>
      <c r="FZ2945" s="2"/>
      <c r="GB2945" s="7"/>
      <c r="GG2945" s="2"/>
      <c r="GI2945" s="7"/>
      <c r="GK2945" s="2"/>
      <c r="GM2945" s="7"/>
      <c r="GR2945" s="2"/>
      <c r="GT2945" s="7"/>
      <c r="GV2945" s="2"/>
      <c r="GX2945" s="7"/>
      <c r="GY2945" s="1"/>
      <c r="HE2945" s="1"/>
      <c r="HF2945" s="2"/>
      <c r="HH2945" s="7"/>
      <c r="HJ2945" s="2"/>
      <c r="HL2945" s="7"/>
      <c r="HQ2945" s="2"/>
      <c r="HS2945" s="7"/>
      <c r="HU2945" s="2"/>
      <c r="HW2945" s="7"/>
      <c r="IB2945" s="2"/>
      <c r="ID2945" s="7"/>
      <c r="IF2945" s="2"/>
      <c r="IH2945" s="7"/>
      <c r="II2945" s="1"/>
      <c r="IO2945" s="1"/>
      <c r="IP2945" s="2"/>
      <c r="IR2945" s="7"/>
      <c r="IT2945" s="2"/>
      <c r="IV2945" s="7"/>
      <c r="JA2945" s="2"/>
      <c r="JC2945" s="7"/>
      <c r="JE2945" s="2"/>
      <c r="JG2945" s="7"/>
      <c r="JL2945" s="2"/>
      <c r="JN2945" s="7"/>
      <c r="JP2945" s="2"/>
      <c r="JR2945" s="7"/>
      <c r="JS2945" s="1"/>
      <c r="JX2945" s="1"/>
      <c r="KG2945" s="1"/>
      <c r="KV2945" s="1"/>
      <c r="KW2945" s="34"/>
      <c r="KY2945" s="35"/>
      <c r="LA2945" s="36"/>
      <c r="LC2945" s="37"/>
      <c r="LQ2945" s="1"/>
      <c r="LR2945" s="2"/>
      <c r="LT2945" s="7"/>
      <c r="LV2945" s="2"/>
      <c r="LX2945" s="7"/>
      <c r="MC2945" s="2"/>
      <c r="ME2945" s="7"/>
      <c r="MG2945" s="2"/>
      <c r="MI2945" s="7"/>
      <c r="MJ2945" s="1"/>
      <c r="NA2945" s="1"/>
      <c r="NB2945" s="2"/>
      <c r="ND2945" s="7"/>
      <c r="NF2945" s="2"/>
      <c r="NH2945" s="7"/>
      <c r="NM2945" s="2"/>
      <c r="NO2945" s="7"/>
      <c r="NQ2945" s="2"/>
      <c r="NS2945" s="7"/>
      <c r="NT2945" s="1"/>
      <c r="RC2945" s="1"/>
      <c r="RD2945" s="2"/>
      <c r="RF2945" s="7"/>
      <c r="RH2945" s="2"/>
      <c r="RJ2945" s="7"/>
      <c r="RO2945" s="2"/>
      <c r="RQ2945" s="7"/>
      <c r="RS2945" s="2"/>
      <c r="RU2945" s="7"/>
      <c r="RV2945" s="1"/>
      <c r="SM2945" s="1"/>
      <c r="SN2945" s="2"/>
      <c r="SP2945" s="7"/>
      <c r="SR2945" s="2"/>
      <c r="ST2945" s="7"/>
      <c r="SY2945" s="2"/>
      <c r="TA2945" s="7"/>
      <c r="TC2945" s="2"/>
      <c r="TE2945" s="7"/>
      <c r="TF2945" s="1"/>
      <c r="TV2945" s="1"/>
      <c r="VT2945" s="1"/>
    </row>
    <row r="2946" spans="14:592" x14ac:dyDescent="0.3">
      <c r="N2946" s="1"/>
      <c r="O2946" s="34"/>
      <c r="Q2946" s="35"/>
      <c r="S2946" s="36"/>
      <c r="U2946" s="37"/>
      <c r="W2946" s="52"/>
      <c r="Y2946" s="53"/>
      <c r="AI2946" s="1"/>
      <c r="AJ2946" s="2"/>
      <c r="AL2946" s="7"/>
      <c r="AN2946" s="2"/>
      <c r="AP2946" s="7"/>
      <c r="AU2946" s="2"/>
      <c r="AW2946" s="7"/>
      <c r="AY2946" s="2"/>
      <c r="BA2946" s="7"/>
      <c r="BF2946" s="2"/>
      <c r="BH2946" s="7"/>
      <c r="BJ2946" s="2"/>
      <c r="BL2946" s="7"/>
      <c r="BM2946" s="1"/>
      <c r="BS2946" s="1"/>
      <c r="BT2946" s="2"/>
      <c r="BV2946" s="7"/>
      <c r="BX2946" s="2"/>
      <c r="BZ2946" s="7"/>
      <c r="CE2946" s="2"/>
      <c r="CG2946" s="7"/>
      <c r="CI2946" s="2"/>
      <c r="CK2946" s="7"/>
      <c r="CP2946" s="2"/>
      <c r="CR2946" s="7"/>
      <c r="CT2946" s="2"/>
      <c r="CV2946" s="7"/>
      <c r="CW2946" s="1"/>
      <c r="DC2946" s="1"/>
      <c r="DD2946" s="2"/>
      <c r="DF2946" s="7"/>
      <c r="DH2946" s="2"/>
      <c r="DJ2946" s="7"/>
      <c r="DO2946" s="2"/>
      <c r="DQ2946" s="7"/>
      <c r="DS2946" s="2"/>
      <c r="DU2946" s="7"/>
      <c r="DZ2946" s="2"/>
      <c r="EB2946" s="7"/>
      <c r="ED2946" s="2"/>
      <c r="EF2946" s="7"/>
      <c r="EG2946" s="1"/>
      <c r="EY2946" s="1"/>
      <c r="FU2946" s="1"/>
      <c r="FV2946" s="2"/>
      <c r="FX2946" s="7"/>
      <c r="FZ2946" s="2"/>
      <c r="GB2946" s="7"/>
      <c r="GG2946" s="2"/>
      <c r="GI2946" s="7"/>
      <c r="GK2946" s="2"/>
      <c r="GM2946" s="7"/>
      <c r="GR2946" s="2"/>
      <c r="GT2946" s="7"/>
      <c r="GV2946" s="2"/>
      <c r="GX2946" s="7"/>
      <c r="GY2946" s="1"/>
      <c r="HE2946" s="1"/>
      <c r="HF2946" s="2"/>
      <c r="HH2946" s="7"/>
      <c r="HJ2946" s="2"/>
      <c r="HL2946" s="7"/>
      <c r="HQ2946" s="2"/>
      <c r="HS2946" s="7"/>
      <c r="HU2946" s="2"/>
      <c r="HW2946" s="7"/>
      <c r="IB2946" s="2"/>
      <c r="ID2946" s="7"/>
      <c r="IF2946" s="2"/>
      <c r="IH2946" s="7"/>
      <c r="II2946" s="1"/>
      <c r="IO2946" s="1"/>
      <c r="IP2946" s="2"/>
      <c r="IR2946" s="7"/>
      <c r="IT2946" s="2"/>
      <c r="IV2946" s="7"/>
      <c r="JA2946" s="2"/>
      <c r="JC2946" s="7"/>
      <c r="JE2946" s="2"/>
      <c r="JG2946" s="7"/>
      <c r="JL2946" s="2"/>
      <c r="JN2946" s="7"/>
      <c r="JP2946" s="2"/>
      <c r="JR2946" s="7"/>
      <c r="JS2946" s="1"/>
      <c r="JX2946" s="1"/>
      <c r="KG2946" s="1"/>
      <c r="KV2946" s="1"/>
      <c r="KW2946" s="34"/>
      <c r="KY2946" s="35"/>
      <c r="LA2946" s="36"/>
      <c r="LC2946" s="37"/>
      <c r="LQ2946" s="1"/>
      <c r="LR2946" s="2"/>
      <c r="LT2946" s="7"/>
      <c r="LV2946" s="2"/>
      <c r="LX2946" s="7"/>
      <c r="MC2946" s="2"/>
      <c r="ME2946" s="7"/>
      <c r="MG2946" s="2"/>
      <c r="MI2946" s="7"/>
      <c r="MJ2946" s="1"/>
      <c r="NA2946" s="1"/>
      <c r="NB2946" s="2"/>
      <c r="ND2946" s="7"/>
      <c r="NF2946" s="2"/>
      <c r="NH2946" s="7"/>
      <c r="NM2946" s="2"/>
      <c r="NO2946" s="7"/>
      <c r="NQ2946" s="2"/>
      <c r="NS2946" s="7"/>
      <c r="NT2946" s="1"/>
      <c r="PW2946" s="1"/>
      <c r="RC2946" s="1"/>
      <c r="RD2946" s="2"/>
      <c r="RF2946" s="7"/>
      <c r="RH2946" s="2"/>
      <c r="RJ2946" s="7"/>
      <c r="RO2946" s="2"/>
      <c r="RQ2946" s="7"/>
      <c r="RS2946" s="2"/>
      <c r="RU2946" s="7"/>
      <c r="RV2946" s="1"/>
      <c r="SM2946" s="1"/>
      <c r="SN2946" s="2"/>
      <c r="SP2946" s="7"/>
      <c r="SR2946" s="2"/>
      <c r="ST2946" s="7"/>
      <c r="SY2946" s="2"/>
      <c r="TA2946" s="7"/>
      <c r="TC2946" s="2"/>
      <c r="TE2946" s="7"/>
      <c r="TF2946" s="1"/>
      <c r="TV2946" s="1"/>
      <c r="VT2946" s="1"/>
    </row>
    <row r="2947" spans="14:592" x14ac:dyDescent="0.3">
      <c r="N2947" s="1"/>
      <c r="O2947" s="34"/>
      <c r="Q2947" s="35"/>
      <c r="S2947" s="36"/>
      <c r="U2947" s="37"/>
      <c r="W2947" s="52"/>
      <c r="Y2947" s="53"/>
      <c r="AI2947" s="1"/>
      <c r="AJ2947" s="2"/>
      <c r="AL2947" s="7"/>
      <c r="AN2947" s="2"/>
      <c r="AP2947" s="7"/>
      <c r="AU2947" s="2"/>
      <c r="AW2947" s="7"/>
      <c r="AY2947" s="2"/>
      <c r="BA2947" s="7"/>
      <c r="BF2947" s="2"/>
      <c r="BH2947" s="7"/>
      <c r="BJ2947" s="2"/>
      <c r="BL2947" s="7"/>
      <c r="BM2947" s="1"/>
      <c r="BS2947" s="1"/>
      <c r="BT2947" s="2"/>
      <c r="BV2947" s="7"/>
      <c r="BX2947" s="2"/>
      <c r="BZ2947" s="7"/>
      <c r="CE2947" s="2"/>
      <c r="CG2947" s="7"/>
      <c r="CI2947" s="2"/>
      <c r="CK2947" s="7"/>
      <c r="CP2947" s="2"/>
      <c r="CR2947" s="7"/>
      <c r="CT2947" s="2"/>
      <c r="CV2947" s="7"/>
      <c r="CW2947" s="1"/>
      <c r="DC2947" s="1"/>
      <c r="DD2947" s="2"/>
      <c r="DF2947" s="7"/>
      <c r="DH2947" s="2"/>
      <c r="DJ2947" s="7"/>
      <c r="DO2947" s="2"/>
      <c r="DQ2947" s="7"/>
      <c r="DS2947" s="2"/>
      <c r="DU2947" s="7"/>
      <c r="DZ2947" s="2"/>
      <c r="EB2947" s="7"/>
      <c r="ED2947" s="2"/>
      <c r="EF2947" s="7"/>
      <c r="EG2947" s="1"/>
      <c r="FU2947" s="1"/>
      <c r="FV2947" s="2"/>
      <c r="FX2947" s="7"/>
      <c r="FZ2947" s="2"/>
      <c r="GB2947" s="7"/>
      <c r="GG2947" s="2"/>
      <c r="GI2947" s="7"/>
      <c r="GK2947" s="2"/>
      <c r="GM2947" s="7"/>
      <c r="GR2947" s="2"/>
      <c r="GT2947" s="7"/>
      <c r="GV2947" s="2"/>
      <c r="GX2947" s="7"/>
      <c r="GY2947" s="1"/>
      <c r="HE2947" s="1"/>
      <c r="HF2947" s="2"/>
      <c r="HH2947" s="7"/>
      <c r="HJ2947" s="2"/>
      <c r="HL2947" s="7"/>
      <c r="HQ2947" s="2"/>
      <c r="HS2947" s="7"/>
      <c r="HU2947" s="2"/>
      <c r="HW2947" s="7"/>
      <c r="IB2947" s="2"/>
      <c r="ID2947" s="7"/>
      <c r="IF2947" s="2"/>
      <c r="IH2947" s="7"/>
      <c r="II2947" s="1"/>
      <c r="IO2947" s="1"/>
      <c r="IP2947" s="2"/>
      <c r="IR2947" s="7"/>
      <c r="IT2947" s="2"/>
      <c r="IV2947" s="7"/>
      <c r="JA2947" s="2"/>
      <c r="JC2947" s="7"/>
      <c r="JE2947" s="2"/>
      <c r="JG2947" s="7"/>
      <c r="JL2947" s="2"/>
      <c r="JN2947" s="7"/>
      <c r="JP2947" s="2"/>
      <c r="JR2947" s="7"/>
      <c r="JS2947" s="1"/>
      <c r="JX2947" s="1"/>
      <c r="KG2947" s="1"/>
      <c r="KV2947" s="1"/>
      <c r="KW2947" s="34"/>
      <c r="KY2947" s="35"/>
      <c r="LA2947" s="36"/>
      <c r="LC2947" s="37"/>
      <c r="LQ2947" s="1"/>
      <c r="LR2947" s="2"/>
      <c r="LT2947" s="7"/>
      <c r="LV2947" s="2"/>
      <c r="LX2947" s="7"/>
      <c r="MC2947" s="2"/>
      <c r="ME2947" s="7"/>
      <c r="MG2947" s="2"/>
      <c r="MI2947" s="7"/>
      <c r="MJ2947" s="1"/>
      <c r="NA2947" s="1"/>
      <c r="NB2947" s="2"/>
      <c r="ND2947" s="7"/>
      <c r="NF2947" s="2"/>
      <c r="NH2947" s="7"/>
      <c r="NM2947" s="2"/>
      <c r="NO2947" s="7"/>
      <c r="NQ2947" s="2"/>
      <c r="NS2947" s="7"/>
      <c r="NT2947" s="1"/>
      <c r="RC2947" s="1"/>
      <c r="RD2947" s="2"/>
      <c r="RF2947" s="7"/>
      <c r="RH2947" s="2"/>
      <c r="RJ2947" s="7"/>
      <c r="RO2947" s="2"/>
      <c r="RQ2947" s="7"/>
      <c r="RS2947" s="2"/>
      <c r="RU2947" s="7"/>
      <c r="RV2947" s="1"/>
      <c r="SM2947" s="1"/>
      <c r="SN2947" s="2"/>
      <c r="SP2947" s="7"/>
      <c r="SR2947" s="2"/>
      <c r="ST2947" s="7"/>
      <c r="SY2947" s="2"/>
      <c r="TA2947" s="7"/>
      <c r="TC2947" s="2"/>
      <c r="TE2947" s="7"/>
      <c r="TF2947" s="1"/>
      <c r="TV2947" s="1"/>
      <c r="VT2947" s="1"/>
    </row>
    <row r="2948" spans="14:592" x14ac:dyDescent="0.3">
      <c r="N2948" s="1"/>
      <c r="O2948" s="34"/>
      <c r="Q2948" s="35"/>
      <c r="S2948" s="36"/>
      <c r="U2948" s="37"/>
      <c r="W2948" s="52"/>
      <c r="Y2948" s="53"/>
      <c r="AI2948" s="1"/>
      <c r="AJ2948" s="2"/>
      <c r="AL2948" s="7"/>
      <c r="AN2948" s="2"/>
      <c r="AP2948" s="7"/>
      <c r="AU2948" s="2"/>
      <c r="AW2948" s="7"/>
      <c r="AY2948" s="2"/>
      <c r="BA2948" s="7"/>
      <c r="BF2948" s="2"/>
      <c r="BH2948" s="7"/>
      <c r="BJ2948" s="2"/>
      <c r="BL2948" s="7"/>
      <c r="BM2948" s="1"/>
      <c r="BS2948" s="1"/>
      <c r="BT2948" s="2"/>
      <c r="BV2948" s="7"/>
      <c r="BX2948" s="2"/>
      <c r="BZ2948" s="7"/>
      <c r="CE2948" s="2"/>
      <c r="CG2948" s="7"/>
      <c r="CI2948" s="2"/>
      <c r="CK2948" s="7"/>
      <c r="CP2948" s="2"/>
      <c r="CR2948" s="7"/>
      <c r="CT2948" s="2"/>
      <c r="CV2948" s="7"/>
      <c r="CW2948" s="1"/>
      <c r="DC2948" s="1"/>
      <c r="DD2948" s="2"/>
      <c r="DF2948" s="7"/>
      <c r="DH2948" s="2"/>
      <c r="DJ2948" s="7"/>
      <c r="DO2948" s="2"/>
      <c r="DQ2948" s="7"/>
      <c r="DS2948" s="2"/>
      <c r="DU2948" s="7"/>
      <c r="DZ2948" s="2"/>
      <c r="EB2948" s="7"/>
      <c r="ED2948" s="2"/>
      <c r="EF2948" s="7"/>
      <c r="EG2948" s="1"/>
      <c r="EY2948" s="1"/>
      <c r="FU2948" s="1"/>
      <c r="FV2948" s="2"/>
      <c r="FX2948" s="7"/>
      <c r="FZ2948" s="2"/>
      <c r="GB2948" s="7"/>
      <c r="GG2948" s="2"/>
      <c r="GI2948" s="7"/>
      <c r="GK2948" s="2"/>
      <c r="GM2948" s="7"/>
      <c r="GR2948" s="2"/>
      <c r="GT2948" s="7"/>
      <c r="GV2948" s="2"/>
      <c r="GX2948" s="7"/>
      <c r="GY2948" s="1"/>
      <c r="HE2948" s="1"/>
      <c r="HF2948" s="2"/>
      <c r="HH2948" s="7"/>
      <c r="HJ2948" s="2"/>
      <c r="HL2948" s="7"/>
      <c r="HQ2948" s="2"/>
      <c r="HS2948" s="7"/>
      <c r="HU2948" s="2"/>
      <c r="HW2948" s="7"/>
      <c r="IB2948" s="2"/>
      <c r="ID2948" s="7"/>
      <c r="IF2948" s="2"/>
      <c r="IH2948" s="7"/>
      <c r="II2948" s="1"/>
      <c r="IO2948" s="1"/>
      <c r="IP2948" s="2"/>
      <c r="IR2948" s="7"/>
      <c r="IT2948" s="2"/>
      <c r="IV2948" s="7"/>
      <c r="JA2948" s="2"/>
      <c r="JC2948" s="7"/>
      <c r="JE2948" s="2"/>
      <c r="JG2948" s="7"/>
      <c r="JL2948" s="2"/>
      <c r="JN2948" s="7"/>
      <c r="JP2948" s="2"/>
      <c r="JR2948" s="7"/>
      <c r="JS2948" s="1"/>
      <c r="JX2948" s="1"/>
      <c r="KG2948" s="1"/>
      <c r="KV2948" s="1"/>
      <c r="KW2948" s="34"/>
      <c r="KY2948" s="35"/>
      <c r="LA2948" s="36"/>
      <c r="LC2948" s="37"/>
      <c r="LQ2948" s="1"/>
      <c r="LR2948" s="2"/>
      <c r="LT2948" s="7"/>
      <c r="LV2948" s="2"/>
      <c r="LX2948" s="7"/>
      <c r="MC2948" s="2"/>
      <c r="ME2948" s="7"/>
      <c r="MG2948" s="2"/>
      <c r="MI2948" s="7"/>
      <c r="MJ2948" s="1"/>
      <c r="NA2948" s="1"/>
      <c r="NB2948" s="2"/>
      <c r="ND2948" s="7"/>
      <c r="NF2948" s="2"/>
      <c r="NH2948" s="7"/>
      <c r="NM2948" s="2"/>
      <c r="NO2948" s="7"/>
      <c r="NQ2948" s="2"/>
      <c r="NS2948" s="7"/>
      <c r="NT2948" s="1"/>
      <c r="PW2948" s="1"/>
      <c r="RC2948" s="1"/>
      <c r="RD2948" s="2"/>
      <c r="RF2948" s="7"/>
      <c r="RH2948" s="2"/>
      <c r="RJ2948" s="7"/>
      <c r="RO2948" s="2"/>
      <c r="RQ2948" s="7"/>
      <c r="RS2948" s="2"/>
      <c r="RU2948" s="7"/>
      <c r="RV2948" s="1"/>
      <c r="SM2948" s="1"/>
      <c r="SN2948" s="2"/>
      <c r="SP2948" s="7"/>
      <c r="SR2948" s="2"/>
      <c r="ST2948" s="7"/>
      <c r="SY2948" s="2"/>
      <c r="TA2948" s="7"/>
      <c r="TC2948" s="2"/>
      <c r="TE2948" s="7"/>
      <c r="TF2948" s="1"/>
      <c r="TV2948" s="1"/>
      <c r="VT2948" s="1"/>
    </row>
    <row r="2949" spans="14:592" ht="15" thickBot="1" x14ac:dyDescent="0.35">
      <c r="N2949" s="1"/>
      <c r="O2949" s="34"/>
      <c r="Q2949" s="35"/>
      <c r="S2949" s="36"/>
      <c r="U2949" s="37"/>
      <c r="W2949" s="52"/>
      <c r="Y2949" s="53"/>
      <c r="AI2949" s="1"/>
      <c r="AJ2949" s="2"/>
      <c r="AL2949" s="7"/>
      <c r="AN2949" s="2" t="s">
        <v>105</v>
      </c>
      <c r="AP2949" s="7" t="s">
        <v>106</v>
      </c>
      <c r="AU2949" s="2"/>
      <c r="AW2949" s="7"/>
      <c r="AY2949" s="2" t="s">
        <v>107</v>
      </c>
      <c r="BA2949" s="7" t="s">
        <v>108</v>
      </c>
      <c r="BF2949" s="2"/>
      <c r="BH2949" s="7"/>
      <c r="BJ2949" s="2" t="s">
        <v>109</v>
      </c>
      <c r="BL2949" s="7" t="s">
        <v>110</v>
      </c>
      <c r="BM2949" s="1"/>
      <c r="BS2949" s="1"/>
      <c r="BT2949" s="2"/>
      <c r="BV2949" s="7"/>
      <c r="BX2949" s="2" t="s">
        <v>105</v>
      </c>
      <c r="BZ2949" s="7" t="s">
        <v>106</v>
      </c>
      <c r="CE2949" s="2"/>
      <c r="CG2949" s="7"/>
      <c r="CI2949" s="2" t="s">
        <v>107</v>
      </c>
      <c r="CK2949" s="7" t="s">
        <v>108</v>
      </c>
      <c r="CP2949" s="2"/>
      <c r="CR2949" s="7"/>
      <c r="CT2949" s="2" t="s">
        <v>109</v>
      </c>
      <c r="CV2949" s="7" t="s">
        <v>110</v>
      </c>
      <c r="CW2949" s="1"/>
      <c r="DC2949" s="1"/>
      <c r="DD2949" s="2"/>
      <c r="DF2949" s="7"/>
      <c r="DH2949" s="2" t="s">
        <v>105</v>
      </c>
      <c r="DJ2949" s="7" t="s">
        <v>106</v>
      </c>
      <c r="DO2949" s="2"/>
      <c r="DQ2949" s="7"/>
      <c r="DS2949" s="2" t="s">
        <v>107</v>
      </c>
      <c r="DU2949" s="7" t="s">
        <v>108</v>
      </c>
      <c r="DZ2949" s="2"/>
      <c r="EB2949" s="7"/>
      <c r="ED2949" s="2" t="s">
        <v>109</v>
      </c>
      <c r="EF2949" s="7" t="s">
        <v>110</v>
      </c>
      <c r="EG2949" s="1"/>
      <c r="FU2949" s="1"/>
      <c r="FV2949" s="2"/>
      <c r="FX2949" s="7"/>
      <c r="FZ2949" s="2" t="s">
        <v>105</v>
      </c>
      <c r="GB2949" s="7" t="s">
        <v>106</v>
      </c>
      <c r="GG2949" s="2"/>
      <c r="GI2949" s="7"/>
      <c r="GK2949" s="2" t="s">
        <v>107</v>
      </c>
      <c r="GM2949" s="7" t="s">
        <v>108</v>
      </c>
      <c r="GR2949" s="2"/>
      <c r="GT2949" s="7"/>
      <c r="GV2949" s="2" t="s">
        <v>109</v>
      </c>
      <c r="GX2949" s="7" t="s">
        <v>110</v>
      </c>
      <c r="GY2949" s="1"/>
      <c r="HE2949" s="1"/>
      <c r="HF2949" s="2"/>
      <c r="HH2949" s="7"/>
      <c r="HJ2949" s="2" t="s">
        <v>105</v>
      </c>
      <c r="HL2949" s="7" t="s">
        <v>106</v>
      </c>
      <c r="HQ2949" s="2"/>
      <c r="HS2949" s="7"/>
      <c r="HU2949" s="2" t="s">
        <v>107</v>
      </c>
      <c r="HW2949" s="7" t="s">
        <v>108</v>
      </c>
      <c r="IB2949" s="2"/>
      <c r="ID2949" s="7"/>
      <c r="IF2949" s="2" t="s">
        <v>109</v>
      </c>
      <c r="IH2949" s="7" t="s">
        <v>110</v>
      </c>
      <c r="II2949" s="1"/>
      <c r="IO2949" s="1"/>
      <c r="IP2949" s="2"/>
      <c r="IR2949" s="7"/>
      <c r="IT2949" s="2" t="s">
        <v>105</v>
      </c>
      <c r="IV2949" s="7" t="s">
        <v>106</v>
      </c>
      <c r="JA2949" s="2"/>
      <c r="JC2949" s="7"/>
      <c r="JE2949" s="2" t="s">
        <v>107</v>
      </c>
      <c r="JG2949" s="7" t="s">
        <v>108</v>
      </c>
      <c r="JL2949" s="2"/>
      <c r="JN2949" s="7"/>
      <c r="JP2949" s="2" t="s">
        <v>109</v>
      </c>
      <c r="JR2949" s="7" t="s">
        <v>110</v>
      </c>
      <c r="JS2949" s="1"/>
      <c r="JX2949" s="1"/>
      <c r="KG2949" s="1"/>
      <c r="KV2949" s="1"/>
      <c r="KW2949" s="34"/>
      <c r="KY2949" s="35"/>
      <c r="LA2949" s="36"/>
      <c r="LC2949" s="37"/>
      <c r="LQ2949" s="1"/>
      <c r="LR2949" s="2"/>
      <c r="LT2949" s="7"/>
      <c r="LV2949" s="2" t="s">
        <v>105</v>
      </c>
      <c r="LX2949" s="7" t="s">
        <v>106</v>
      </c>
      <c r="MC2949" s="2"/>
      <c r="ME2949" s="7"/>
      <c r="MG2949" s="2" t="s">
        <v>107</v>
      </c>
      <c r="MI2949" s="7" t="s">
        <v>108</v>
      </c>
      <c r="MJ2949" s="1"/>
      <c r="NA2949" s="1"/>
      <c r="NB2949" s="2"/>
      <c r="ND2949" s="7"/>
      <c r="NF2949" s="2" t="s">
        <v>105</v>
      </c>
      <c r="NH2949" s="7" t="s">
        <v>106</v>
      </c>
      <c r="NM2949" s="2"/>
      <c r="NO2949" s="7"/>
      <c r="NQ2949" s="2" t="s">
        <v>107</v>
      </c>
      <c r="NS2949" s="7" t="s">
        <v>108</v>
      </c>
      <c r="NT2949" s="1"/>
      <c r="RC2949" s="1"/>
      <c r="RD2949" s="2"/>
      <c r="RF2949" s="7"/>
      <c r="RH2949" s="2" t="s">
        <v>105</v>
      </c>
      <c r="RJ2949" s="7" t="s">
        <v>106</v>
      </c>
      <c r="RO2949" s="2"/>
      <c r="RQ2949" s="7"/>
      <c r="RS2949" s="2" t="s">
        <v>107</v>
      </c>
      <c r="RU2949" s="7" t="s">
        <v>108</v>
      </c>
      <c r="RV2949" s="1"/>
      <c r="SM2949" s="1"/>
      <c r="SN2949" s="2"/>
      <c r="SP2949" s="7"/>
      <c r="SR2949" s="2" t="s">
        <v>105</v>
      </c>
      <c r="ST2949" s="7" t="s">
        <v>106</v>
      </c>
      <c r="SY2949" s="2"/>
      <c r="TA2949" s="7"/>
      <c r="TC2949" s="2" t="s">
        <v>107</v>
      </c>
      <c r="TE2949" s="7" t="s">
        <v>108</v>
      </c>
      <c r="TF2949" s="1"/>
      <c r="TV2949" s="1"/>
      <c r="VT2949" s="1"/>
    </row>
    <row r="2950" spans="14:592" x14ac:dyDescent="0.3">
      <c r="N2950" s="1"/>
      <c r="O2950" s="34"/>
      <c r="Q2950" s="35"/>
      <c r="S2950" s="36"/>
      <c r="U2950" s="37"/>
      <c r="W2950" s="52"/>
      <c r="Y2950" s="53"/>
      <c r="AI2950" s="1"/>
      <c r="AJ2950" s="2"/>
      <c r="AL2950" s="7"/>
      <c r="AN2950" s="4">
        <f t="array" ref="AN2950:AN2953">BG3111:BG3114</f>
        <v>0.6630268487196993</v>
      </c>
      <c r="AP2950" s="8">
        <f t="array" ref="AP2950:AP2953">AY2934:AY2937*AJ2953</f>
        <v>-8.0926007164964755E-6</v>
      </c>
      <c r="AU2950" s="2"/>
      <c r="AW2950" s="7"/>
      <c r="AY2950" s="4">
        <f t="array" ref="AY2950:AY2953">CQ3111:CQ3114</f>
        <v>0.58577489504966829</v>
      </c>
      <c r="BA2950" s="8">
        <f t="array" ref="BA2950:BA2953">AY2934:AY2937*AU2953</f>
        <v>-2.1069920285384879E-5</v>
      </c>
      <c r="BF2950" s="2"/>
      <c r="BH2950" s="7"/>
      <c r="BJ2950" s="4">
        <f t="array" ref="BJ2950:BJ2953">EA3111:EA3114</f>
        <v>0.60418247942675185</v>
      </c>
      <c r="BL2950" s="8">
        <f t="array" ref="BL2950:BL2953">AY2934:AY2937*BF2953</f>
        <v>-1.672436804194759E-5</v>
      </c>
      <c r="BM2950" s="1"/>
      <c r="BS2950" s="1"/>
      <c r="BT2950" s="2"/>
      <c r="BV2950" s="7"/>
      <c r="BX2950" s="4">
        <f t="array" ref="BX2950:BX2953">AN2950:AN2953</f>
        <v>0.6630268487196993</v>
      </c>
      <c r="BZ2950" s="8">
        <f t="array" ref="BZ2950:BZ2953">CI2934:CI2937*BT2953</f>
        <v>-3.8806804795164521E-6</v>
      </c>
      <c r="CE2950" s="2"/>
      <c r="CG2950" s="7"/>
      <c r="CI2950" s="4">
        <f t="array" ref="CI2950:CI2953">AY2950:AY2953</f>
        <v>0.58577489504966829</v>
      </c>
      <c r="CK2950" s="8">
        <f t="array" ref="CK2950:CK2953">CI2934:CI2937*CE2953</f>
        <v>-8.4039353247482239E-6</v>
      </c>
      <c r="CP2950" s="2"/>
      <c r="CR2950" s="7"/>
      <c r="CT2950" s="4">
        <f t="array" ref="CT2950:CT2953">BJ2950:BJ2953</f>
        <v>0.60418247942675185</v>
      </c>
      <c r="CV2950" s="8">
        <f t="array" ref="CV2950:CV2953">CI2934:CI2937*CP2953</f>
        <v>-6.7974194778497889E-6</v>
      </c>
      <c r="CW2950" s="1"/>
      <c r="DC2950" s="1"/>
      <c r="DD2950" s="2"/>
      <c r="DF2950" s="7"/>
      <c r="DH2950" s="4">
        <f t="array" ref="DH2950:DH2953">BX2950:BX2953</f>
        <v>0.6630268487196993</v>
      </c>
      <c r="DJ2950" s="8">
        <f t="array" ref="DJ2950:DJ2953">DS2934:DS2937*DD2953</f>
        <v>-4.8282695561578362E-6</v>
      </c>
      <c r="DO2950" s="2"/>
      <c r="DQ2950" s="7"/>
      <c r="DS2950" s="4">
        <f t="array" ref="DS2950:DS2953">CI2950:CI2953</f>
        <v>0.58577489504966829</v>
      </c>
      <c r="DU2950" s="8">
        <f t="array" ref="DU2950:DU2953">DS2934:DS2937*DO2953</f>
        <v>-1.1373652208631612E-5</v>
      </c>
      <c r="DZ2950" s="2"/>
      <c r="EB2950" s="7"/>
      <c r="ED2950" s="4">
        <f t="array" ref="ED2950:ED2953">CT2950:CT2953</f>
        <v>0.60418247942675185</v>
      </c>
      <c r="EF2950" s="8">
        <f t="array" ref="EF2950:EF2953">DS2934:DS2937*DZ2953</f>
        <v>-9.063722936779457E-6</v>
      </c>
      <c r="EG2950" s="1"/>
      <c r="EY2950" s="1"/>
      <c r="FU2950" s="1"/>
      <c r="FV2950" s="2"/>
      <c r="FX2950" s="7"/>
      <c r="FZ2950" s="4">
        <f t="array" ref="FZ2950:FZ2953">GS3111:GS3114</f>
        <v>0.24922590405184791</v>
      </c>
      <c r="GB2950" s="8">
        <f t="array" ref="GB2950:GB2953">GK2934:GK2937*FV2953</f>
        <v>1.6291348610493764E-5</v>
      </c>
      <c r="GG2950" s="2"/>
      <c r="GI2950" s="7"/>
      <c r="GK2950" s="4">
        <f t="array" ref="GK2950:GK2953">IC3111:IC3114</f>
        <v>0.77942708024659146</v>
      </c>
      <c r="GM2950" s="8">
        <f t="array" ref="GM2950:GM2953">GK2934:GK2937*GG2953</f>
        <v>2.2960752845044697E-5</v>
      </c>
      <c r="GR2950" s="2"/>
      <c r="GT2950" s="7"/>
      <c r="GV2950" s="4">
        <f t="array" ref="GV2950:GV2953">JM3111:JM3114</f>
        <v>0.72686994496646351</v>
      </c>
      <c r="GX2950" s="8">
        <f t="array" ref="GX2950:GX2953">GK2934:GK2937*GR2953</f>
        <v>2.143283586325405E-5</v>
      </c>
      <c r="GY2950" s="1"/>
      <c r="HE2950" s="1"/>
      <c r="HF2950" s="2"/>
      <c r="HH2950" s="7"/>
      <c r="HJ2950" s="4">
        <f t="array" ref="HJ2950:HJ2953">FZ2950:FZ2953</f>
        <v>0.24922590405184791</v>
      </c>
      <c r="HL2950" s="8">
        <f t="array" ref="HL2950:HL2953">HU2934:HU2937*HF2953</f>
        <v>4.9369419755804772E-6</v>
      </c>
      <c r="HQ2950" s="2"/>
      <c r="HS2950" s="7"/>
      <c r="HU2950" s="4">
        <f t="array" ref="HU2950:HU2953">GK2950:GK2953</f>
        <v>0.77942708024659146</v>
      </c>
      <c r="HW2950" s="8">
        <f t="array" ref="HW2950:HW2953">HU2934:HU2937*HQ2953</f>
        <v>9.9306175374555164E-6</v>
      </c>
      <c r="IB2950" s="2"/>
      <c r="ID2950" s="7"/>
      <c r="IF2950" s="4">
        <f t="array" ref="IF2950:IF2953">GV2950:GV2953</f>
        <v>0.72686994496646351</v>
      </c>
      <c r="IH2950" s="8">
        <f t="array" ref="IH2950:IH2953">HU2934:HU2937*IB2953</f>
        <v>8.5874329695535282E-6</v>
      </c>
      <c r="II2950" s="1"/>
      <c r="IO2950" s="1"/>
      <c r="IP2950" s="2"/>
      <c r="IR2950" s="7"/>
      <c r="IT2950" s="4">
        <f t="array" ref="IT2950:IT2953">HJ2950:HJ2953</f>
        <v>0.24922590405184791</v>
      </c>
      <c r="IV2950" s="8">
        <f t="array" ref="IV2950:IV2953">JE2934:JE2937*IP2953</f>
        <v>6.9161649103828317E-6</v>
      </c>
      <c r="JA2950" s="2"/>
      <c r="JC2950" s="7"/>
      <c r="JE2950" s="4">
        <f t="array" ref="JE2950:JE2953">HU2950:HU2953</f>
        <v>0.77942708024659146</v>
      </c>
      <c r="JG2950" s="8">
        <f t="array" ref="JG2950:JG2953">JE2934:JE2937*JA2953</f>
        <v>1.3358122803811267E-5</v>
      </c>
      <c r="JL2950" s="2"/>
      <c r="JN2950" s="7"/>
      <c r="JP2950" s="4">
        <f t="array" ref="JP2950:JP2953">IF2950:IF2953</f>
        <v>0.72686994496646351</v>
      </c>
      <c r="JR2950" s="8">
        <f t="array" ref="JR2950:JR2953">JE2934:JE2937*JL2953</f>
        <v>1.1667488461243687E-5</v>
      </c>
      <c r="JS2950" s="1"/>
      <c r="JX2950" s="1"/>
      <c r="KG2950" s="1"/>
      <c r="KV2950" s="1"/>
      <c r="KW2950" s="34"/>
      <c r="KY2950" s="35"/>
      <c r="LA2950" s="36"/>
      <c r="LC2950" s="37"/>
      <c r="LQ2950" s="1"/>
      <c r="LR2950" s="2"/>
      <c r="LT2950" s="7"/>
      <c r="LV2950" s="4">
        <f t="array" ref="LV2950:LV2953">MO3111:MO3114</f>
        <v>-3.9538771850598814E-2</v>
      </c>
      <c r="LX2950" s="8">
        <f t="array" ref="LX2950:LX2953">MG2934:MG2937*LR2953</f>
        <v>7.3540189146538063E-5</v>
      </c>
      <c r="MC2950" s="2"/>
      <c r="ME2950" s="7"/>
      <c r="MG2950" s="4">
        <f t="array" ref="MG2950:MG2953">NY3111:NY3114</f>
        <v>-0.70471863403867963</v>
      </c>
      <c r="MI2950" s="95">
        <f t="array" ref="MI2950:MI2953">MG2934:MG2937*MC2953</f>
        <v>0</v>
      </c>
      <c r="MJ2950" s="1"/>
      <c r="NA2950" s="1"/>
      <c r="NB2950" s="2"/>
      <c r="ND2950" s="7"/>
      <c r="NF2950" s="4">
        <f t="array" ref="NF2950:NF2953">LV2950:LV2953</f>
        <v>-3.9538771850598814E-2</v>
      </c>
      <c r="NH2950" s="8">
        <f t="array" ref="NH2950:NH2953">NQ2934:NQ2937*NB2953</f>
        <v>5.9785233186737466E-7</v>
      </c>
      <c r="NM2950" s="2"/>
      <c r="NO2950" s="7"/>
      <c r="NQ2950" s="4">
        <f t="array" ref="NQ2950:NQ2953">MG2950:MG2953</f>
        <v>-0.70471863403867963</v>
      </c>
      <c r="NS2950" s="95">
        <f t="array" ref="NS2950:NS2953">NQ2934:NQ2937*NM2953</f>
        <v>7.009635571350506E-7</v>
      </c>
      <c r="NT2950" s="1"/>
      <c r="PW2950" s="1"/>
      <c r="RC2950" s="1"/>
      <c r="RD2950" s="2"/>
      <c r="RF2950" s="7"/>
      <c r="RH2950" s="4">
        <f t="array" ref="RH2950:RH2953">SA3111:SA3114</f>
        <v>-1.0091760782370833E-2</v>
      </c>
      <c r="RJ2950" s="8">
        <f t="array" ref="RJ2950:RJ2953">RS2934:RS2937*RD2953</f>
        <v>2.6906847777825083E-5</v>
      </c>
      <c r="RO2950" s="2"/>
      <c r="RQ2950" s="7"/>
      <c r="RS2950" s="4">
        <f t="array" ref="RS2950:RS2953">TK3111:TK3114</f>
        <v>-0.18481826756827971</v>
      </c>
      <c r="RU2950" s="95">
        <f t="array" ref="RU2950:RU2953">RS2934:RS2937*RO2953</f>
        <v>0</v>
      </c>
      <c r="RV2950" s="1"/>
      <c r="SM2950" s="1"/>
      <c r="SN2950" s="2"/>
      <c r="SP2950" s="7"/>
      <c r="SR2950" s="4">
        <f t="array" ref="SR2950:SR2953">RH2950:RH2953</f>
        <v>-1.0091760782370833E-2</v>
      </c>
      <c r="ST2950" s="8">
        <f t="array" ref="ST2950:ST2953">TC2934:TC2937*SN2953</f>
        <v>1.9978497391772986E-7</v>
      </c>
      <c r="SY2950" s="2"/>
      <c r="TA2950" s="7"/>
      <c r="TC2950" s="4">
        <f t="array" ref="TC2950:TC2953">RS2950:RS2953</f>
        <v>-0.18481826756827971</v>
      </c>
      <c r="TE2950" s="95">
        <f t="array" ref="TE2950:TE2953">TC2934:TC2937*SY2953</f>
        <v>2.7542513666782291E-7</v>
      </c>
      <c r="TF2950" s="1"/>
      <c r="TV2950" s="1"/>
      <c r="VT2950" s="1"/>
    </row>
    <row r="2951" spans="14:592" x14ac:dyDescent="0.3">
      <c r="N2951" s="1"/>
      <c r="O2951" s="34"/>
      <c r="Q2951" s="35"/>
      <c r="S2951" s="36"/>
      <c r="U2951" s="37"/>
      <c r="W2951" s="52"/>
      <c r="Y2951" s="53"/>
      <c r="AI2951" s="1"/>
      <c r="AJ2951" s="2"/>
      <c r="AL2951" s="7"/>
      <c r="AN2951" s="5">
        <v>-3.8639682983681034E-3</v>
      </c>
      <c r="AP2951" s="9">
        <v>-4.8954727334896537E-6</v>
      </c>
      <c r="AU2951" s="2"/>
      <c r="AW2951" s="7"/>
      <c r="AY2951" s="5">
        <v>0.2124327907424719</v>
      </c>
      <c r="BA2951" s="9">
        <v>-1.2745867968456705E-5</v>
      </c>
      <c r="BF2951" s="2"/>
      <c r="BH2951" s="7"/>
      <c r="BJ2951" s="5">
        <v>0.20790152668213646</v>
      </c>
      <c r="BL2951" s="9">
        <v>-1.0117104575208263E-5</v>
      </c>
      <c r="BM2951" s="1"/>
      <c r="BS2951" s="1"/>
      <c r="BT2951" s="2"/>
      <c r="BV2951" s="7"/>
      <c r="BX2951" s="5">
        <v>-3.8639682983681034E-3</v>
      </c>
      <c r="BZ2951" s="9">
        <v>-2.1122518270903025E-6</v>
      </c>
      <c r="CE2951" s="2"/>
      <c r="CG2951" s="7"/>
      <c r="CI2951" s="5">
        <v>0.2124327907424719</v>
      </c>
      <c r="CK2951" s="9">
        <v>-4.5742564578931898E-6</v>
      </c>
      <c r="CP2951" s="2"/>
      <c r="CR2951" s="7"/>
      <c r="CT2951" s="5">
        <v>0.20790152668213646</v>
      </c>
      <c r="CV2951" s="9">
        <v>-3.6998309413447179E-6</v>
      </c>
      <c r="CW2951" s="1"/>
      <c r="DC2951" s="1"/>
      <c r="DD2951" s="2"/>
      <c r="DF2951" s="7"/>
      <c r="DH2951" s="5">
        <v>-3.8639682983681034E-3</v>
      </c>
      <c r="DJ2951" s="9">
        <v>-2.7380407741959951E-6</v>
      </c>
      <c r="DO2951" s="2"/>
      <c r="DQ2951" s="7"/>
      <c r="DS2951" s="5">
        <v>0.2124327907424719</v>
      </c>
      <c r="DU2951" s="9">
        <v>-6.4498311737878609E-6</v>
      </c>
      <c r="DZ2951" s="2"/>
      <c r="EB2951" s="7"/>
      <c r="ED2951" s="5">
        <v>0.20790152668213646</v>
      </c>
      <c r="EF2951" s="9">
        <v>-5.1399041992729947E-6</v>
      </c>
      <c r="EG2951" s="1"/>
      <c r="FU2951" s="1"/>
      <c r="FV2951" s="2"/>
      <c r="FX2951" s="7"/>
      <c r="FZ2951" s="5">
        <v>-9.992760247229808E-2</v>
      </c>
      <c r="GB2951" s="9">
        <v>-5.015781014107532E-6</v>
      </c>
      <c r="GG2951" s="2"/>
      <c r="GI2951" s="7"/>
      <c r="GK2951" s="5">
        <v>0.46390999420692558</v>
      </c>
      <c r="GM2951" s="9">
        <v>-7.0691574370711462E-6</v>
      </c>
      <c r="GR2951" s="2"/>
      <c r="GT2951" s="7"/>
      <c r="GV2951" s="5">
        <v>0.36546782501069519</v>
      </c>
      <c r="GX2951" s="9">
        <v>-6.5987423000786459E-6</v>
      </c>
      <c r="GY2951" s="1"/>
      <c r="HE2951" s="1"/>
      <c r="HF2951" s="2"/>
      <c r="HH2951" s="7"/>
      <c r="HJ2951" s="5">
        <v>-9.992760247229808E-2</v>
      </c>
      <c r="HL2951" s="9">
        <v>-1.6450339559458844E-7</v>
      </c>
      <c r="HQ2951" s="2"/>
      <c r="HS2951" s="7"/>
      <c r="HU2951" s="5">
        <v>0.46390999420692558</v>
      </c>
      <c r="HW2951" s="9">
        <v>-3.3089720587014276E-7</v>
      </c>
      <c r="IB2951" s="2"/>
      <c r="ID2951" s="7"/>
      <c r="IF2951" s="5">
        <v>0.36546782501069519</v>
      </c>
      <c r="IH2951" s="9">
        <v>-2.8614107476245493E-7</v>
      </c>
      <c r="II2951" s="1"/>
      <c r="IO2951" s="1"/>
      <c r="IP2951" s="2"/>
      <c r="IR2951" s="7"/>
      <c r="IT2951" s="5">
        <v>-9.992760247229808E-2</v>
      </c>
      <c r="IV2951" s="9">
        <v>-9.7694674768477042E-7</v>
      </c>
      <c r="JA2951" s="2"/>
      <c r="JC2951" s="7"/>
      <c r="JE2951" s="5">
        <v>0.46390999420692558</v>
      </c>
      <c r="JG2951" s="9">
        <v>-1.8869091176188878E-6</v>
      </c>
      <c r="JL2951" s="2"/>
      <c r="JN2951" s="7"/>
      <c r="JP2951" s="5">
        <v>0.36546782501069519</v>
      </c>
      <c r="JR2951" s="9">
        <v>-1.6480976167514002E-6</v>
      </c>
      <c r="JS2951" s="1"/>
      <c r="JX2951" s="1"/>
      <c r="KG2951" s="1"/>
      <c r="KV2951" s="1"/>
      <c r="KW2951" s="34"/>
      <c r="KY2951" s="35"/>
      <c r="LA2951" s="36"/>
      <c r="LC2951" s="37"/>
      <c r="LQ2951" s="1"/>
      <c r="LR2951" s="2"/>
      <c r="LT2951" s="7"/>
      <c r="LV2951" s="5">
        <v>-0.19793206374240596</v>
      </c>
      <c r="LX2951" s="9">
        <v>4.282942842256263E-5</v>
      </c>
      <c r="MC2951" s="2"/>
      <c r="ME2951" s="7"/>
      <c r="MG2951" s="5">
        <v>-0.28112196710348913</v>
      </c>
      <c r="MI2951" s="96">
        <v>0</v>
      </c>
      <c r="MJ2951" s="1"/>
      <c r="NA2951" s="1"/>
      <c r="NB2951" s="2"/>
      <c r="ND2951" s="7"/>
      <c r="NF2951" s="5">
        <v>-0.19793206374240596</v>
      </c>
      <c r="NH2951" s="9">
        <v>3.4818612723382263E-7</v>
      </c>
      <c r="NM2951" s="2"/>
      <c r="NO2951" s="7"/>
      <c r="NQ2951" s="5">
        <v>-0.28112196710348913</v>
      </c>
      <c r="NS2951" s="96">
        <v>4.0823757520283496E-7</v>
      </c>
      <c r="NT2951" s="1"/>
      <c r="RC2951" s="1"/>
      <c r="RD2951" s="2"/>
      <c r="RF2951" s="7"/>
      <c r="RH2951" s="5">
        <v>0.89946854693600753</v>
      </c>
      <c r="RJ2951" s="9">
        <v>-9.8779990587190546E-5</v>
      </c>
      <c r="RO2951" s="2"/>
      <c r="RQ2951" s="7"/>
      <c r="RS2951" s="5">
        <v>0.24316093917086373</v>
      </c>
      <c r="RU2951" s="96">
        <v>0</v>
      </c>
      <c r="RV2951" s="1"/>
      <c r="SM2951" s="1"/>
      <c r="SN2951" s="2"/>
      <c r="SP2951" s="7"/>
      <c r="SR2951" s="5">
        <v>0.89946854693600753</v>
      </c>
      <c r="ST2951" s="9">
        <v>-7.334474110831965E-7</v>
      </c>
      <c r="SY2951" s="2"/>
      <c r="TA2951" s="7"/>
      <c r="TC2951" s="5">
        <v>0.24316093917086373</v>
      </c>
      <c r="TE2951" s="96">
        <v>-1.0111363706433528E-6</v>
      </c>
      <c r="TF2951" s="1"/>
      <c r="TV2951" s="1"/>
      <c r="VT2951" s="1"/>
    </row>
    <row r="2952" spans="14:592" ht="15" thickBot="1" x14ac:dyDescent="0.35">
      <c r="N2952" s="1"/>
      <c r="O2952" s="34"/>
      <c r="Q2952" s="35"/>
      <c r="S2952" s="36"/>
      <c r="U2952" s="37"/>
      <c r="W2952" s="52"/>
      <c r="Y2952" s="53"/>
      <c r="AI2952" s="1"/>
      <c r="AJ2952" s="2" t="s">
        <v>111</v>
      </c>
      <c r="AL2952" s="7" t="s">
        <v>112</v>
      </c>
      <c r="AN2952" s="5">
        <v>9.6425697380323083E-2</v>
      </c>
      <c r="AP2952" s="9">
        <v>1.0192379747549588E-5</v>
      </c>
      <c r="AU2952" s="2" t="s">
        <v>113</v>
      </c>
      <c r="AW2952" s="7" t="s">
        <v>114</v>
      </c>
      <c r="AY2952" s="5">
        <v>0.93610892413562929</v>
      </c>
      <c r="BA2952" s="9">
        <v>2.6536911472905806E-5</v>
      </c>
      <c r="BF2952" s="2" t="s">
        <v>115</v>
      </c>
      <c r="BH2952" s="7" t="s">
        <v>116</v>
      </c>
      <c r="BJ2952" s="5">
        <v>0.85454505851778917</v>
      </c>
      <c r="BL2952" s="9">
        <v>2.1063823125961635E-5</v>
      </c>
      <c r="BM2952" s="1"/>
      <c r="BS2952" s="1"/>
      <c r="BT2952" s="2" t="s">
        <v>117</v>
      </c>
      <c r="BV2952" s="7" t="s">
        <v>118</v>
      </c>
      <c r="BX2952" s="5">
        <v>9.6425697380323083E-2</v>
      </c>
      <c r="BZ2952" s="9">
        <v>3.8984653053356138E-6</v>
      </c>
      <c r="CE2952" s="2" t="s">
        <v>119</v>
      </c>
      <c r="CG2952" s="7" t="s">
        <v>120</v>
      </c>
      <c r="CI2952" s="5">
        <v>0.93610892413562929</v>
      </c>
      <c r="CK2952" s="9">
        <v>8.4424498395955708E-6</v>
      </c>
      <c r="CP2952" s="2" t="s">
        <v>121</v>
      </c>
      <c r="CR2952" s="7" t="s">
        <v>122</v>
      </c>
      <c r="CT2952" s="5">
        <v>0.85454505851778917</v>
      </c>
      <c r="CV2952" s="9">
        <v>6.828571468350279E-6</v>
      </c>
      <c r="CW2952" s="1"/>
      <c r="DC2952" s="1"/>
      <c r="DD2952" s="2" t="s">
        <v>223</v>
      </c>
      <c r="DF2952" s="7" t="s">
        <v>224</v>
      </c>
      <c r="DH2952" s="5">
        <v>9.6425697380323083E-2</v>
      </c>
      <c r="DJ2952" s="9">
        <v>5.3128835678892336E-6</v>
      </c>
      <c r="DO2952" s="2" t="s">
        <v>225</v>
      </c>
      <c r="DQ2952" s="7" t="s">
        <v>226</v>
      </c>
      <c r="DS2952" s="5">
        <v>0.93610892413562929</v>
      </c>
      <c r="DU2952" s="9">
        <v>1.2515227085666597E-5</v>
      </c>
      <c r="DZ2952" s="2" t="s">
        <v>227</v>
      </c>
      <c r="EB2952" s="7" t="s">
        <v>228</v>
      </c>
      <c r="ED2952" s="5">
        <v>0.85454505851778917</v>
      </c>
      <c r="EF2952" s="9">
        <v>9.9734499274800123E-6</v>
      </c>
      <c r="EG2952" s="1"/>
      <c r="EY2952" s="1"/>
      <c r="FU2952" s="1"/>
      <c r="FV2952" s="2" t="s">
        <v>111</v>
      </c>
      <c r="FX2952" s="7" t="s">
        <v>112</v>
      </c>
      <c r="FZ2952" s="5">
        <v>1.2625504772537992</v>
      </c>
      <c r="GB2952" s="9">
        <v>4.8432421696321759E-6</v>
      </c>
      <c r="GG2952" s="2" t="s">
        <v>113</v>
      </c>
      <c r="GI2952" s="7" t="s">
        <v>114</v>
      </c>
      <c r="GK2952" s="5">
        <v>1.465253041384756</v>
      </c>
      <c r="GM2952" s="9">
        <v>6.8259840903528486E-6</v>
      </c>
      <c r="GR2952" s="2" t="s">
        <v>115</v>
      </c>
      <c r="GT2952" s="7" t="s">
        <v>116</v>
      </c>
      <c r="GV2952" s="5">
        <v>1.4213011839083176</v>
      </c>
      <c r="GX2952" s="9">
        <v>6.3717508568230621E-6</v>
      </c>
      <c r="GY2952" s="1"/>
      <c r="HE2952" s="1"/>
      <c r="HF2952" s="2" t="s">
        <v>117</v>
      </c>
      <c r="HH2952" s="7" t="s">
        <v>118</v>
      </c>
      <c r="HJ2952" s="5">
        <v>1.2625504772537992</v>
      </c>
      <c r="HL2952" s="9">
        <v>1.5867983024354738E-6</v>
      </c>
      <c r="HQ2952" s="2" t="s">
        <v>119</v>
      </c>
      <c r="HS2952" s="7" t="s">
        <v>120</v>
      </c>
      <c r="HU2952" s="5">
        <v>1.465253041384756</v>
      </c>
      <c r="HW2952" s="9">
        <v>3.1918315282037674E-6</v>
      </c>
      <c r="IB2952" s="2" t="s">
        <v>121</v>
      </c>
      <c r="ID2952" s="7" t="s">
        <v>122</v>
      </c>
      <c r="IF2952" s="5">
        <v>1.4213011839083176</v>
      </c>
      <c r="IH2952" s="9">
        <v>2.7601142824377178E-6</v>
      </c>
      <c r="II2952" s="1"/>
      <c r="IO2952" s="1"/>
      <c r="IP2952" s="2" t="s">
        <v>223</v>
      </c>
      <c r="IR2952" s="7" t="s">
        <v>224</v>
      </c>
      <c r="IT2952" s="5">
        <v>1.2625504772537992</v>
      </c>
      <c r="IV2952" s="9">
        <v>2.157356403871462E-6</v>
      </c>
      <c r="JA2952" s="2" t="s">
        <v>225</v>
      </c>
      <c r="JC2952" s="7" t="s">
        <v>226</v>
      </c>
      <c r="JE2952" s="5">
        <v>1.465253041384756</v>
      </c>
      <c r="JG2952" s="9">
        <v>4.1667936129227524E-6</v>
      </c>
      <c r="JL2952" s="2" t="s">
        <v>227</v>
      </c>
      <c r="JN2952" s="7" t="s">
        <v>228</v>
      </c>
      <c r="JP2952" s="5">
        <v>1.4213011839083176</v>
      </c>
      <c r="JR2952" s="9">
        <v>3.6394347554050975E-6</v>
      </c>
      <c r="JS2952" s="1"/>
      <c r="JX2952" s="1"/>
      <c r="KG2952" s="1"/>
      <c r="KV2952" s="1"/>
      <c r="KW2952" s="34"/>
      <c r="KY2952" s="35"/>
      <c r="LA2952" s="36"/>
      <c r="LC2952" s="37"/>
      <c r="LQ2952" s="1"/>
      <c r="LR2952" s="2" t="s">
        <v>111</v>
      </c>
      <c r="LT2952" s="7" t="s">
        <v>112</v>
      </c>
      <c r="LV2952" s="5">
        <v>-1.1222320598980904</v>
      </c>
      <c r="LX2952" s="9">
        <v>-5.3908792126509229E-5</v>
      </c>
      <c r="MC2952" s="2" t="s">
        <v>113</v>
      </c>
      <c r="ME2952" s="7" t="s">
        <v>114</v>
      </c>
      <c r="MG2952" s="5">
        <v>-0.52149387027194494</v>
      </c>
      <c r="MI2952" s="96">
        <v>0</v>
      </c>
      <c r="MJ2952" s="1"/>
      <c r="NA2952" s="1"/>
      <c r="NB2952" s="2" t="s">
        <v>117</v>
      </c>
      <c r="ND2952" s="7" t="s">
        <v>118</v>
      </c>
      <c r="NF2952" s="5">
        <v>-1.1222320598980904</v>
      </c>
      <c r="NH2952" s="9">
        <v>-4.3825692393537072E-7</v>
      </c>
      <c r="NM2952" s="2" t="s">
        <v>119</v>
      </c>
      <c r="NO2952" s="7" t="s">
        <v>120</v>
      </c>
      <c r="NQ2952" s="5">
        <v>-0.52149387027194494</v>
      </c>
      <c r="NS2952" s="96">
        <v>-5.1384282700924768E-7</v>
      </c>
      <c r="NT2952" s="1"/>
      <c r="PW2952" s="1"/>
      <c r="RC2952" s="1"/>
      <c r="RD2952" s="2" t="s">
        <v>111</v>
      </c>
      <c r="RF2952" s="7" t="s">
        <v>112</v>
      </c>
      <c r="RH2952" s="5">
        <v>-1.2141207707643229</v>
      </c>
      <c r="RJ2952" s="9">
        <v>9.2469399771946007E-6</v>
      </c>
      <c r="RO2952" s="2" t="s">
        <v>113</v>
      </c>
      <c r="RQ2952" s="7" t="s">
        <v>114</v>
      </c>
      <c r="RS2952" s="5">
        <v>-1.7405110650971396</v>
      </c>
      <c r="RU2952" s="96">
        <v>0</v>
      </c>
      <c r="RV2952" s="1"/>
      <c r="SM2952" s="1"/>
      <c r="SN2952" s="2" t="s">
        <v>117</v>
      </c>
      <c r="SP2952" s="7" t="s">
        <v>118</v>
      </c>
      <c r="SR2952" s="5">
        <v>-1.2141207707643229</v>
      </c>
      <c r="ST2952" s="9">
        <v>6.8659089218364205E-8</v>
      </c>
      <c r="SY2952" s="2" t="s">
        <v>119</v>
      </c>
      <c r="TA2952" s="7" t="s">
        <v>120</v>
      </c>
      <c r="TC2952" s="5">
        <v>-1.7405110650971396</v>
      </c>
      <c r="TE2952" s="96">
        <v>9.4653960508778806E-8</v>
      </c>
      <c r="TF2952" s="1"/>
      <c r="TV2952" s="1"/>
      <c r="VT2952" s="1"/>
    </row>
    <row r="2953" spans="14:592" ht="15" thickBot="1" x14ac:dyDescent="0.35">
      <c r="N2953" s="1"/>
      <c r="O2953" s="34"/>
      <c r="Q2953" s="35"/>
      <c r="S2953" s="36"/>
      <c r="U2953" s="37"/>
      <c r="W2953" s="52"/>
      <c r="Y2953" s="53"/>
      <c r="AI2953" s="1"/>
      <c r="AJ2953" s="3">
        <f>AM2998</f>
        <v>0.17635975951141108</v>
      </c>
      <c r="AL2953" s="41">
        <f t="array" ref="AL2953">SUM(AY2934:AY2937*AN2950:AN2953)</f>
        <v>-4.1505137789806783E-5</v>
      </c>
      <c r="AN2953" s="6">
        <v>-0.87114779921090002</v>
      </c>
      <c r="AP2953" s="10">
        <v>3.3931645667252927E-6</v>
      </c>
      <c r="AU2953" s="3">
        <f>AW2998</f>
        <v>0.45917081598754511</v>
      </c>
      <c r="AW2953" s="41">
        <f t="array" ref="AW2953">SUM(AY2934:AY2937*AY2950:AY2953)</f>
        <v>-1.8291003892502082E-5</v>
      </c>
      <c r="AY2953" s="6">
        <v>-2.059014020691476</v>
      </c>
      <c r="BA2953" s="10">
        <v>8.8344537733533641E-6</v>
      </c>
      <c r="BF2953" s="3">
        <f>BG2998</f>
        <v>0.36446942450104386</v>
      </c>
      <c r="BH2953" s="41">
        <f t="array" ref="BH2953">SUM(AY2934:AY2937*BJ2950:BJ2953)</f>
        <v>-2.0242615235579096E-5</v>
      </c>
      <c r="BJ2953" s="6">
        <v>-1.8780835872506478</v>
      </c>
      <c r="BL2953" s="10">
        <v>7.0123975009825428E-6</v>
      </c>
      <c r="BM2953" s="1"/>
      <c r="BS2953" s="1"/>
      <c r="BT2953" s="3">
        <f>BW2998</f>
        <v>0.20336826874824002</v>
      </c>
      <c r="BV2953" s="41">
        <f t="array" ref="BV2953">SUM(CI2934:CI2937*BX2950:BX2953)</f>
        <v>-1.9905065634970407E-5</v>
      </c>
      <c r="BX2953" s="6">
        <v>-0.87114779921090002</v>
      </c>
      <c r="BZ2953" s="10">
        <v>2.1341238534313444E-6</v>
      </c>
      <c r="CE2953" s="3">
        <f>CG2998</f>
        <v>0.44041084719223889</v>
      </c>
      <c r="CG2953" s="41">
        <f t="array" ref="CG2953">SUM(CI2934:CI2937*CI2950:CI2953)</f>
        <v>-1.7046511462566529E-5</v>
      </c>
      <c r="CI2953" s="6">
        <v>-2.059014020691476</v>
      </c>
      <c r="CK2953" s="10">
        <v>4.621622144339555E-6</v>
      </c>
      <c r="CP2953" s="3">
        <f>CQ2998</f>
        <v>0.35622088405952118</v>
      </c>
      <c r="CR2953" s="41">
        <f t="array" ref="CR2953">SUM(CI2934:CI2937*CT2950:CT2953)</f>
        <v>-1.701557610082336E-5</v>
      </c>
      <c r="CT2953" s="6">
        <v>-1.8780835872506478</v>
      </c>
      <c r="CV2953" s="10">
        <v>3.7381420928696606E-6</v>
      </c>
      <c r="CW2953" s="1"/>
      <c r="DC2953" s="1"/>
      <c r="DD2953" s="3">
        <f>DG2998</f>
        <v>0.19110019210624052</v>
      </c>
      <c r="DF2953" s="41">
        <f t="array" ref="DF2953">SUM(DS2934:DS2937*DH2950:DH2953)</f>
        <v>-2.503918053678582E-5</v>
      </c>
      <c r="DH2953" s="6">
        <v>-0.87114779921090002</v>
      </c>
      <c r="DJ2953" s="10">
        <v>2.4181867531175763E-6</v>
      </c>
      <c r="DO2953" s="3">
        <f>DQ2998</f>
        <v>0.45016275432407032</v>
      </c>
      <c r="DQ2953" s="41">
        <f t="array" ref="DQ2953">SUM(DS2934:DS2937*DS2950:DS2953)</f>
        <v>-1.7873197332972706E-5</v>
      </c>
      <c r="DS2953" s="6">
        <v>-2.059014020691476</v>
      </c>
      <c r="DU2953" s="10">
        <v>5.6963710881473282E-6</v>
      </c>
      <c r="DZ2953" s="3">
        <f>EA2998</f>
        <v>0.3587370535696891</v>
      </c>
      <c r="EB2953" s="41">
        <f t="array" ref="EB2953">SUM(DS2934:DS2937*ED2950:ED2953)</f>
        <v>-1.8251458268714529E-5</v>
      </c>
      <c r="ED2953" s="6">
        <v>-1.8780835872506478</v>
      </c>
      <c r="EF2953" s="10">
        <v>4.539467915931644E-6</v>
      </c>
      <c r="EG2953" s="1"/>
      <c r="FU2953" s="1"/>
      <c r="FV2953" s="3">
        <f>FY2998</f>
        <v>0.26845786335596605</v>
      </c>
      <c r="FX2953" s="41">
        <f t="array" ref="FX2953">SUM(GK2934:GK2937*FZ2950:FZ2953)</f>
        <v>2.1422247615720749E-4</v>
      </c>
      <c r="FZ2953" s="6">
        <v>-1.5680521954059103</v>
      </c>
      <c r="GB2953" s="10">
        <v>-2.986726436756149E-5</v>
      </c>
      <c r="GG2953" s="3">
        <f>GI2998</f>
        <v>0.37835999935908909</v>
      </c>
      <c r="GI2953" s="41">
        <f t="array" ref="GI2953">SUM(GK2934:GK2937*GK2950:GK2953)</f>
        <v>2.1127368493411718E-4</v>
      </c>
      <c r="GK2953" s="6">
        <v>-1.3141631887990723</v>
      </c>
      <c r="GM2953" s="10">
        <v>-4.2094420277733216E-5</v>
      </c>
      <c r="GR2953" s="3">
        <f>GS2998</f>
        <v>0.35318213728494485</v>
      </c>
      <c r="GT2953" s="41">
        <f t="array" ref="GT2953">SUM(GK2934:GK2937*GV2950:GV2953)</f>
        <v>2.25152181907051E-4</v>
      </c>
      <c r="GV2953" s="6">
        <v>-1.4581711344265413</v>
      </c>
      <c r="GX2953" s="10">
        <v>-3.9293258660122677E-5</v>
      </c>
      <c r="GY2953" s="1"/>
      <c r="HE2953" s="1"/>
      <c r="HF2953" s="3">
        <f>HI2998</f>
        <v>0.21048576243395239</v>
      </c>
      <c r="HH2953" s="41">
        <f t="array" ref="HH2953">SUM(HU2934:HU2937*HJ2950:HJ2953)</f>
        <v>7.6488557597247512E-5</v>
      </c>
      <c r="HJ2953" s="6">
        <v>-1.5680521954059103</v>
      </c>
      <c r="HL2953" s="10">
        <v>-8.1945532105979195E-6</v>
      </c>
      <c r="HQ2953" s="3">
        <f>HS2998</f>
        <v>0.42339035260092051</v>
      </c>
      <c r="HS2953" s="41">
        <f t="array" ref="HS2953">SUM(HU2934:HU2937*HU2950:HU2953)</f>
        <v>8.0127570253590158E-5</v>
      </c>
      <c r="HU2953" s="6">
        <v>-1.3141631887990723</v>
      </c>
      <c r="HW2953" s="10">
        <v>-1.6483275320489854E-5</v>
      </c>
      <c r="IB2953" s="3">
        <f>IC2998</f>
        <v>0.36612388496512716</v>
      </c>
      <c r="ID2953" s="41">
        <f t="array" ref="ID2953">SUM(HU2934:HU2937*IF2950:IF2953)</f>
        <v>8.4246901528808887E-5</v>
      </c>
      <c r="IF2953" s="6">
        <v>-1.4581711344265413</v>
      </c>
      <c r="IH2953" s="10">
        <v>-1.4253798557795543E-5</v>
      </c>
      <c r="II2953" s="1"/>
      <c r="IO2953" s="1"/>
      <c r="IP2953" s="3">
        <f>IS2998</f>
        <v>0.21652411789489479</v>
      </c>
      <c r="IR2953" s="41">
        <f t="array" ref="IR2953">SUM(JE2934:JE2937*IT2950:IT2953)</f>
        <v>1.0754242258798302E-4</v>
      </c>
      <c r="IT2953" s="6">
        <v>-1.5680521954059103</v>
      </c>
      <c r="IV2953" s="10">
        <v>-1.1951416850876126E-5</v>
      </c>
      <c r="JA2953" s="3">
        <f>JC2998</f>
        <v>0.41820225432808716</v>
      </c>
      <c r="JC2953" s="41">
        <f t="array" ref="JC2953">SUM(JE2934:JE2937*JE2950:JE2953)</f>
        <v>1.099397896433774E-4</v>
      </c>
      <c r="JE2953" s="6">
        <v>-1.3141631887990723</v>
      </c>
      <c r="JG2953" s="10">
        <v>-2.308338451182269E-5</v>
      </c>
      <c r="JL2953" s="3">
        <f>JM2998</f>
        <v>0.36527362777701816</v>
      </c>
      <c r="JN2953" s="41">
        <f t="array" ref="JN2953">SUM(JE2934:JE2937*JP2950:JP2953)</f>
        <v>1.1621603324280699E-4</v>
      </c>
      <c r="JP2953" s="6">
        <v>-1.4581711344265413</v>
      </c>
      <c r="JR2953" s="10">
        <v>-2.0161898972908086E-5</v>
      </c>
      <c r="JS2953" s="1"/>
      <c r="JX2953" s="1"/>
      <c r="KG2953" s="1"/>
      <c r="KV2953" s="1"/>
      <c r="KW2953" s="34"/>
      <c r="KY2953" s="35"/>
      <c r="LA2953" s="36"/>
      <c r="LC2953" s="37"/>
      <c r="LQ2953" s="1"/>
      <c r="LR2953" s="3">
        <f>LU2998</f>
        <v>1</v>
      </c>
      <c r="LT2953" s="41">
        <f t="array" ref="LT2953">SUM(MG2934:MG2937*LV2950:LV2953)</f>
        <v>8.2834908381014072E-5</v>
      </c>
      <c r="LV2953" s="6">
        <v>-1.2246035130771096</v>
      </c>
      <c r="LX2953" s="10">
        <v>-2.7536863240437765E-5</v>
      </c>
      <c r="MC2953" s="3">
        <f>ME2998</f>
        <v>0</v>
      </c>
      <c r="ME2953" s="41">
        <f t="array" ref="ME2953">SUM(MG2934:MG2937*MG2950:MG2953)</f>
        <v>4.3702394103782455E-5</v>
      </c>
      <c r="MG2953" s="6">
        <v>-2.8853948822220179</v>
      </c>
      <c r="MI2953" s="97">
        <v>0</v>
      </c>
      <c r="MJ2953" s="1"/>
      <c r="NA2953" s="1"/>
      <c r="NB2953" s="3">
        <f>NE2998</f>
        <v>0.46030568068162758</v>
      </c>
      <c r="ND2953" s="41">
        <f t="array" ref="ND2953">SUM(NQ2934:NQ2937*NF2950:NF2953)</f>
        <v>1.4629727828812088E-6</v>
      </c>
      <c r="NF2953" s="6">
        <v>-1.2246035130771096</v>
      </c>
      <c r="NH2953" s="10">
        <v>-2.2386368721195642E-7</v>
      </c>
      <c r="NM2953" s="3">
        <f>NO2998</f>
        <v>0.53969431931837231</v>
      </c>
      <c r="NO2953" s="41">
        <f t="array" ref="NO2953">SUM(NQ2934:NQ2937*NQ2950:NQ2953)</f>
        <v>7.7184141770881788E-7</v>
      </c>
      <c r="NQ2953" s="6">
        <v>-2.8853948822220179</v>
      </c>
      <c r="NS2953" s="97">
        <v>-2.6247332014466727E-7</v>
      </c>
      <c r="NT2953" s="1"/>
      <c r="RC2953" s="1"/>
      <c r="RD2953" s="3">
        <f>RG2998</f>
        <v>1</v>
      </c>
      <c r="RF2953" s="41">
        <f t="array" ref="RF2953">SUM(RS2934:RS2937*RH2950:RH2953)</f>
        <v>-9.164563330065063E-5</v>
      </c>
      <c r="RH2953" s="6">
        <v>-0.42520785431225805</v>
      </c>
      <c r="RJ2953" s="10">
        <v>-2.0465992277451912E-5</v>
      </c>
      <c r="RO2953" s="3">
        <f>RQ2998</f>
        <v>0</v>
      </c>
      <c r="RQ2953" s="41">
        <f t="array" ref="RQ2953">SUM(RS2934:RS2937*RS2950:RS2953)</f>
        <v>-3.4290196515591599E-5</v>
      </c>
      <c r="RS2953" s="6">
        <v>-0.5275345051014686</v>
      </c>
      <c r="RU2953" s="97">
        <v>0</v>
      </c>
      <c r="RV2953" s="1"/>
      <c r="SM2953" s="1"/>
      <c r="SN2953" s="3">
        <f>SQ2998</f>
        <v>0.42041397997941438</v>
      </c>
      <c r="SP2953" s="41">
        <f t="array" ref="SP2953">SUM(TC2934:TC2937*SR2950:SR2953)</f>
        <v>-1.6185817043710754E-6</v>
      </c>
      <c r="SR2953" s="6">
        <v>-0.42520785431225805</v>
      </c>
      <c r="ST2953" s="10">
        <v>-1.5196123184377318E-7</v>
      </c>
      <c r="SY2953" s="3">
        <f>TA2998</f>
        <v>0.57958602002058568</v>
      </c>
      <c r="TA2953" s="41">
        <f t="array" ref="TA2953">SUM(TC2934:TC2937*TC2950:TC2953)</f>
        <v>-6.0560970250866648E-7</v>
      </c>
      <c r="TC2953" s="6">
        <v>-0.5275345051014686</v>
      </c>
      <c r="TE2953" s="97">
        <v>-2.0949494963528703E-7</v>
      </c>
      <c r="TF2953" s="1"/>
      <c r="TV2953" s="1"/>
      <c r="VT2953" s="1"/>
    </row>
    <row r="2954" spans="14:592" x14ac:dyDescent="0.3">
      <c r="N2954" s="1"/>
      <c r="O2954" s="34"/>
      <c r="Q2954" s="35"/>
      <c r="S2954" s="36"/>
      <c r="U2954" s="37"/>
      <c r="W2954" s="52"/>
      <c r="Y2954" s="53"/>
      <c r="AI2954" s="1"/>
      <c r="AJ2954" s="2"/>
      <c r="AK2954" s="1"/>
      <c r="AL2954" s="7"/>
      <c r="AM2954" s="1"/>
      <c r="AN2954" s="2"/>
      <c r="AO2954" s="1"/>
      <c r="AP2954" s="7"/>
      <c r="AQ2954" s="1"/>
      <c r="AR2954" s="1"/>
      <c r="AS2954" s="1"/>
      <c r="AT2954" s="1"/>
      <c r="AU2954" s="2"/>
      <c r="AV2954" s="1"/>
      <c r="AW2954" s="7"/>
      <c r="AX2954" s="1"/>
      <c r="AY2954" s="2"/>
      <c r="AZ2954" s="1"/>
      <c r="BA2954" s="7"/>
      <c r="BB2954" s="1"/>
      <c r="BC2954" s="1"/>
      <c r="BD2954" s="1"/>
      <c r="BE2954" s="1"/>
      <c r="BF2954" s="2"/>
      <c r="BG2954" s="1"/>
      <c r="BH2954" s="7"/>
      <c r="BI2954" s="1"/>
      <c r="BJ2954" s="2"/>
      <c r="BK2954" s="1"/>
      <c r="BL2954" s="7"/>
      <c r="BM2954" s="1"/>
      <c r="BS2954" s="1"/>
      <c r="BT2954" s="2"/>
      <c r="BU2954" s="1"/>
      <c r="BV2954" s="7"/>
      <c r="BW2954" s="1"/>
      <c r="BX2954" s="2"/>
      <c r="BY2954" s="1"/>
      <c r="BZ2954" s="7"/>
      <c r="CA2954" s="1"/>
      <c r="CB2954" s="1"/>
      <c r="CC2954" s="1"/>
      <c r="CD2954" s="1"/>
      <c r="CE2954" s="2"/>
      <c r="CF2954" s="1"/>
      <c r="CG2954" s="7"/>
      <c r="CH2954" s="1"/>
      <c r="CI2954" s="2"/>
      <c r="CJ2954" s="1"/>
      <c r="CK2954" s="7"/>
      <c r="CL2954" s="1"/>
      <c r="CM2954" s="1"/>
      <c r="CN2954" s="1"/>
      <c r="CO2954" s="1"/>
      <c r="CP2954" s="2"/>
      <c r="CQ2954" s="1"/>
      <c r="CR2954" s="7"/>
      <c r="CS2954" s="1"/>
      <c r="CT2954" s="2"/>
      <c r="CU2954" s="1"/>
      <c r="CV2954" s="7"/>
      <c r="CW2954" s="1"/>
      <c r="DC2954" s="1"/>
      <c r="DD2954" s="2"/>
      <c r="DE2954" s="1"/>
      <c r="DF2954" s="7"/>
      <c r="DG2954" s="1"/>
      <c r="DH2954" s="2"/>
      <c r="DI2954" s="1"/>
      <c r="DJ2954" s="7"/>
      <c r="DK2954" s="1"/>
      <c r="DL2954" s="1"/>
      <c r="DM2954" s="1"/>
      <c r="DN2954" s="1"/>
      <c r="DO2954" s="2"/>
      <c r="DP2954" s="1"/>
      <c r="DQ2954" s="7"/>
      <c r="DR2954" s="1"/>
      <c r="DS2954" s="2"/>
      <c r="DT2954" s="1"/>
      <c r="DU2954" s="7"/>
      <c r="DV2954" s="1"/>
      <c r="DW2954" s="1"/>
      <c r="DX2954" s="1"/>
      <c r="DY2954" s="1"/>
      <c r="DZ2954" s="2"/>
      <c r="EA2954" s="1"/>
      <c r="EB2954" s="7"/>
      <c r="EC2954" s="1"/>
      <c r="ED2954" s="2"/>
      <c r="EE2954" s="1"/>
      <c r="EF2954" s="7"/>
      <c r="EG2954" s="1"/>
      <c r="EY2954" s="1"/>
      <c r="FU2954" s="1"/>
      <c r="FV2954" s="2"/>
      <c r="FW2954" s="1"/>
      <c r="FX2954" s="7"/>
      <c r="FY2954" s="1"/>
      <c r="FZ2954" s="2"/>
      <c r="GA2954" s="1"/>
      <c r="GB2954" s="7"/>
      <c r="GC2954" s="1"/>
      <c r="GD2954" s="1"/>
      <c r="GE2954" s="1"/>
      <c r="GF2954" s="1"/>
      <c r="GG2954" s="2"/>
      <c r="GH2954" s="1"/>
      <c r="GI2954" s="7"/>
      <c r="GJ2954" s="1"/>
      <c r="GK2954" s="2"/>
      <c r="GL2954" s="1"/>
      <c r="GM2954" s="7"/>
      <c r="GN2954" s="1"/>
      <c r="GO2954" s="1"/>
      <c r="GP2954" s="1"/>
      <c r="GQ2954" s="1"/>
      <c r="GR2954" s="2"/>
      <c r="GS2954" s="1"/>
      <c r="GT2954" s="7"/>
      <c r="GU2954" s="1"/>
      <c r="GV2954" s="2"/>
      <c r="GW2954" s="1"/>
      <c r="GX2954" s="7"/>
      <c r="GY2954" s="1"/>
      <c r="HE2954" s="1"/>
      <c r="HF2954" s="2"/>
      <c r="HG2954" s="1"/>
      <c r="HH2954" s="7"/>
      <c r="HI2954" s="1"/>
      <c r="HJ2954" s="2"/>
      <c r="HK2954" s="1"/>
      <c r="HL2954" s="7"/>
      <c r="HM2954" s="1"/>
      <c r="HN2954" s="1"/>
      <c r="HO2954" s="1"/>
      <c r="HP2954" s="1"/>
      <c r="HQ2954" s="2"/>
      <c r="HR2954" s="1"/>
      <c r="HS2954" s="7"/>
      <c r="HT2954" s="1"/>
      <c r="HU2954" s="2"/>
      <c r="HV2954" s="1"/>
      <c r="HW2954" s="7"/>
      <c r="HX2954" s="1"/>
      <c r="HY2954" s="1"/>
      <c r="HZ2954" s="1"/>
      <c r="IA2954" s="1"/>
      <c r="IB2954" s="2"/>
      <c r="IC2954" s="1"/>
      <c r="ID2954" s="7"/>
      <c r="IE2954" s="1"/>
      <c r="IF2954" s="2"/>
      <c r="IG2954" s="1"/>
      <c r="IH2954" s="7"/>
      <c r="II2954" s="1"/>
      <c r="IO2954" s="1"/>
      <c r="IP2954" s="2"/>
      <c r="IQ2954" s="1"/>
      <c r="IR2954" s="7"/>
      <c r="IS2954" s="1"/>
      <c r="IT2954" s="2"/>
      <c r="IU2954" s="1"/>
      <c r="IV2954" s="7"/>
      <c r="IW2954" s="1"/>
      <c r="IX2954" s="1"/>
      <c r="IY2954" s="1"/>
      <c r="IZ2954" s="1"/>
      <c r="JA2954" s="2"/>
      <c r="JB2954" s="1"/>
      <c r="JC2954" s="7"/>
      <c r="JD2954" s="1"/>
      <c r="JE2954" s="2"/>
      <c r="JF2954" s="1"/>
      <c r="JG2954" s="7"/>
      <c r="JH2954" s="1"/>
      <c r="JI2954" s="1"/>
      <c r="JJ2954" s="1"/>
      <c r="JK2954" s="1"/>
      <c r="JL2954" s="2"/>
      <c r="JM2954" s="1"/>
      <c r="JN2954" s="7"/>
      <c r="JO2954" s="1"/>
      <c r="JP2954" s="2"/>
      <c r="JQ2954" s="1"/>
      <c r="JR2954" s="7"/>
      <c r="JS2954" s="1"/>
      <c r="JX2954" s="1"/>
      <c r="KG2954" s="1"/>
      <c r="KV2954" s="1"/>
      <c r="KW2954" s="34"/>
      <c r="KY2954" s="35"/>
      <c r="LA2954" s="36"/>
      <c r="LC2954" s="37"/>
      <c r="LQ2954" s="1"/>
      <c r="LR2954" s="2"/>
      <c r="LS2954" s="1"/>
      <c r="LT2954" s="7"/>
      <c r="LU2954" s="1"/>
      <c r="LV2954" s="2"/>
      <c r="LW2954" s="1"/>
      <c r="LX2954" s="7"/>
      <c r="LY2954" s="1"/>
      <c r="LZ2954" s="1"/>
      <c r="MA2954" s="1"/>
      <c r="MB2954" s="1"/>
      <c r="MC2954" s="2"/>
      <c r="MD2954" s="1"/>
      <c r="ME2954" s="7"/>
      <c r="MF2954" s="1"/>
      <c r="MG2954" s="2"/>
      <c r="MH2954" s="1"/>
      <c r="MI2954" s="7"/>
      <c r="MJ2954" s="1"/>
      <c r="NA2954" s="1"/>
      <c r="NB2954" s="2"/>
      <c r="NC2954" s="1"/>
      <c r="ND2954" s="7"/>
      <c r="NE2954" s="1"/>
      <c r="NF2954" s="2"/>
      <c r="NG2954" s="1"/>
      <c r="NH2954" s="7"/>
      <c r="NI2954" s="1"/>
      <c r="NJ2954" s="1"/>
      <c r="NK2954" s="1"/>
      <c r="NL2954" s="1"/>
      <c r="NM2954" s="2"/>
      <c r="NN2954" s="1"/>
      <c r="NO2954" s="7"/>
      <c r="NP2954" s="1"/>
      <c r="NQ2954" s="2"/>
      <c r="NR2954" s="1"/>
      <c r="NS2954" s="7"/>
      <c r="NT2954" s="1"/>
      <c r="PW2954" s="1"/>
      <c r="RC2954" s="1"/>
      <c r="RD2954" s="2"/>
      <c r="RE2954" s="1"/>
      <c r="RF2954" s="7"/>
      <c r="RG2954" s="1"/>
      <c r="RH2954" s="2"/>
      <c r="RI2954" s="1"/>
      <c r="RJ2954" s="7"/>
      <c r="RK2954" s="1"/>
      <c r="RL2954" s="1"/>
      <c r="RM2954" s="1"/>
      <c r="RN2954" s="1"/>
      <c r="RO2954" s="2"/>
      <c r="RP2954" s="1"/>
      <c r="RQ2954" s="7"/>
      <c r="RR2954" s="1"/>
      <c r="RS2954" s="2"/>
      <c r="RT2954" s="1"/>
      <c r="RU2954" s="7"/>
      <c r="RV2954" s="1"/>
      <c r="SM2954" s="1"/>
      <c r="SN2954" s="2"/>
      <c r="SO2954" s="1"/>
      <c r="SP2954" s="7"/>
      <c r="SQ2954" s="1"/>
      <c r="SR2954" s="2"/>
      <c r="SS2954" s="1"/>
      <c r="ST2954" s="7"/>
      <c r="SU2954" s="1"/>
      <c r="SV2954" s="1"/>
      <c r="SW2954" s="1"/>
      <c r="SX2954" s="1"/>
      <c r="SY2954" s="2"/>
      <c r="SZ2954" s="1"/>
      <c r="TA2954" s="7"/>
      <c r="TB2954" s="1"/>
      <c r="TC2954" s="2"/>
      <c r="TD2954" s="1"/>
      <c r="TE2954" s="7"/>
      <c r="TF2954" s="1"/>
      <c r="TV2954" s="1"/>
      <c r="VT2954" s="1"/>
    </row>
    <row r="2955" spans="14:592" x14ac:dyDescent="0.3">
      <c r="N2955" s="1"/>
      <c r="O2955" s="34"/>
      <c r="Q2955" s="35"/>
      <c r="S2955" s="36"/>
      <c r="U2955" s="37"/>
      <c r="W2955" s="52"/>
      <c r="Y2955" s="53"/>
      <c r="AI2955" s="1"/>
      <c r="AJ2955" s="2"/>
      <c r="AL2955" s="7"/>
      <c r="AN2955" s="34"/>
      <c r="AP2955" s="35"/>
      <c r="AU2955" s="2"/>
      <c r="AW2955" s="7"/>
      <c r="AY2955" s="36"/>
      <c r="BA2955" s="37"/>
      <c r="BF2955" s="2"/>
      <c r="BH2955" s="7"/>
      <c r="BJ2955" s="52"/>
      <c r="BL2955" s="53"/>
      <c r="BT2955" s="2"/>
      <c r="BV2955" s="7"/>
      <c r="BX2955" s="34"/>
      <c r="BZ2955" s="35"/>
      <c r="CE2955" s="2"/>
      <c r="CG2955" s="7"/>
      <c r="CI2955" s="36"/>
      <c r="CK2955" s="37"/>
      <c r="CP2955" s="2"/>
      <c r="CR2955" s="7"/>
      <c r="CT2955" s="52"/>
      <c r="CV2955" s="53"/>
      <c r="DD2955" s="2"/>
      <c r="DF2955" s="7"/>
      <c r="DH2955" s="34"/>
      <c r="DJ2955" s="35"/>
      <c r="DO2955" s="2"/>
      <c r="DQ2955" s="7"/>
      <c r="DS2955" s="36"/>
      <c r="DU2955" s="37"/>
      <c r="DZ2955" s="2"/>
      <c r="EB2955" s="7"/>
      <c r="ED2955" s="52"/>
      <c r="EF2955" s="53"/>
      <c r="FV2955" s="2"/>
      <c r="FX2955" s="7"/>
      <c r="FZ2955" s="34"/>
      <c r="GB2955" s="35"/>
      <c r="GG2955" s="2"/>
      <c r="GI2955" s="7"/>
      <c r="GK2955" s="36"/>
      <c r="GM2955" s="37"/>
      <c r="GR2955" s="2"/>
      <c r="GT2955" s="7"/>
      <c r="GV2955" s="52"/>
      <c r="GX2955" s="53"/>
      <c r="HF2955" s="2"/>
      <c r="HH2955" s="7"/>
      <c r="HJ2955" s="34"/>
      <c r="HL2955" s="35"/>
      <c r="HQ2955" s="2"/>
      <c r="HS2955" s="7"/>
      <c r="HU2955" s="36"/>
      <c r="HW2955" s="37"/>
      <c r="IB2955" s="2"/>
      <c r="ID2955" s="7"/>
      <c r="IF2955" s="52"/>
      <c r="IH2955" s="53"/>
      <c r="IP2955" s="2"/>
      <c r="IR2955" s="7"/>
      <c r="IT2955" s="34"/>
      <c r="IV2955" s="35"/>
      <c r="JA2955" s="2"/>
      <c r="JC2955" s="7"/>
      <c r="JE2955" s="36"/>
      <c r="JG2955" s="37"/>
      <c r="JL2955" s="2"/>
      <c r="JN2955" s="7"/>
      <c r="JP2955" s="52"/>
      <c r="JR2955" s="53"/>
      <c r="JX2955" s="1"/>
      <c r="KG2955" s="1"/>
      <c r="KV2955" s="1"/>
      <c r="KW2955" s="34"/>
      <c r="KY2955" s="35"/>
      <c r="LA2955" s="36"/>
      <c r="LC2955" s="37"/>
      <c r="LQ2955" s="1"/>
      <c r="LR2955" s="2"/>
      <c r="LT2955" s="7"/>
      <c r="LV2955" s="34"/>
      <c r="LX2955" s="35"/>
      <c r="MC2955" s="2"/>
      <c r="ME2955" s="7"/>
      <c r="MG2955" s="36"/>
      <c r="MI2955" s="37"/>
      <c r="NB2955" s="2"/>
      <c r="ND2955" s="7"/>
      <c r="NF2955" s="34"/>
      <c r="NH2955" s="35"/>
      <c r="NM2955" s="2"/>
      <c r="NO2955" s="7"/>
      <c r="NQ2955" s="36"/>
      <c r="NS2955" s="37"/>
      <c r="RD2955" s="2"/>
      <c r="RF2955" s="7"/>
      <c r="RH2955" s="34"/>
      <c r="RJ2955" s="35"/>
      <c r="RO2955" s="2"/>
      <c r="RQ2955" s="7"/>
      <c r="RS2955" s="36"/>
      <c r="RU2955" s="37"/>
      <c r="SN2955" s="2"/>
      <c r="SP2955" s="7"/>
      <c r="SR2955" s="34"/>
      <c r="ST2955" s="35"/>
      <c r="SY2955" s="2"/>
      <c r="TA2955" s="7"/>
      <c r="TC2955" s="36"/>
      <c r="TE2955" s="37"/>
      <c r="TV2955" s="1"/>
      <c r="VT2955" s="1"/>
    </row>
    <row r="2956" spans="14:592" x14ac:dyDescent="0.3">
      <c r="N2956" s="1"/>
      <c r="O2956" s="34"/>
      <c r="Q2956" s="35"/>
      <c r="S2956" s="36"/>
      <c r="U2956" s="37"/>
      <c r="W2956" s="52"/>
      <c r="Y2956" s="53"/>
      <c r="AI2956" s="1"/>
      <c r="AJ2956" s="2"/>
      <c r="AL2956" s="7"/>
      <c r="AN2956" s="34"/>
      <c r="AP2956" s="35"/>
      <c r="AU2956" s="2"/>
      <c r="AW2956" s="7"/>
      <c r="AY2956" s="36"/>
      <c r="BA2956" s="37"/>
      <c r="BF2956" s="2"/>
      <c r="BH2956" s="7"/>
      <c r="BJ2956" s="52"/>
      <c r="BL2956" s="53"/>
      <c r="BT2956" s="2"/>
      <c r="BV2956" s="7"/>
      <c r="BX2956" s="34"/>
      <c r="BZ2956" s="35"/>
      <c r="CE2956" s="2"/>
      <c r="CG2956" s="7"/>
      <c r="CI2956" s="36"/>
      <c r="CK2956" s="37"/>
      <c r="CP2956" s="2"/>
      <c r="CR2956" s="7"/>
      <c r="CT2956" s="52"/>
      <c r="CV2956" s="53"/>
      <c r="DD2956" s="2"/>
      <c r="DF2956" s="7"/>
      <c r="DH2956" s="34"/>
      <c r="DJ2956" s="35"/>
      <c r="DO2956" s="2"/>
      <c r="DQ2956" s="7"/>
      <c r="DS2956" s="36"/>
      <c r="DU2956" s="37"/>
      <c r="DZ2956" s="2"/>
      <c r="EB2956" s="7"/>
      <c r="ED2956" s="52"/>
      <c r="EF2956" s="108"/>
      <c r="EY2956" s="1"/>
      <c r="FV2956" s="2"/>
      <c r="FX2956" s="7"/>
      <c r="FZ2956" s="34"/>
      <c r="GB2956" s="35"/>
      <c r="GG2956" s="2"/>
      <c r="GI2956" s="7"/>
      <c r="GK2956" s="36"/>
      <c r="GM2956" s="37"/>
      <c r="GR2956" s="2"/>
      <c r="GT2956" s="7"/>
      <c r="GV2956" s="52"/>
      <c r="GX2956" s="53"/>
      <c r="HF2956" s="2"/>
      <c r="HH2956" s="7"/>
      <c r="HJ2956" s="34"/>
      <c r="HL2956" s="35"/>
      <c r="HQ2956" s="2"/>
      <c r="HS2956" s="7"/>
      <c r="HU2956" s="36"/>
      <c r="HW2956" s="37"/>
      <c r="IB2956" s="2"/>
      <c r="ID2956" s="7"/>
      <c r="IF2956" s="52"/>
      <c r="IH2956" s="53"/>
      <c r="IP2956" s="2"/>
      <c r="IR2956" s="7"/>
      <c r="IT2956" s="34"/>
      <c r="IV2956" s="35"/>
      <c r="JA2956" s="2"/>
      <c r="JC2956" s="7"/>
      <c r="JE2956" s="36"/>
      <c r="JG2956" s="37"/>
      <c r="JL2956" s="2"/>
      <c r="JN2956" s="7"/>
      <c r="JP2956" s="52"/>
      <c r="JR2956" s="108"/>
      <c r="JX2956" s="1"/>
      <c r="KG2956" s="1"/>
      <c r="KV2956" s="1"/>
      <c r="KW2956" s="34"/>
      <c r="KY2956" s="35"/>
      <c r="LA2956" s="36"/>
      <c r="LC2956" s="37"/>
      <c r="LQ2956" s="1"/>
      <c r="LR2956" s="2"/>
      <c r="LT2956" s="7"/>
      <c r="LV2956" s="34"/>
      <c r="LX2956" s="35"/>
      <c r="MC2956" s="2"/>
      <c r="ME2956" s="7"/>
      <c r="MG2956" s="36"/>
      <c r="MI2956" s="37"/>
      <c r="NB2956" s="2"/>
      <c r="ND2956" s="7"/>
      <c r="NF2956" s="34"/>
      <c r="NH2956" s="35"/>
      <c r="NM2956" s="2"/>
      <c r="NO2956" s="7"/>
      <c r="NQ2956" s="36"/>
      <c r="NS2956" s="37"/>
      <c r="PN2956" s="44"/>
      <c r="PW2956" s="1"/>
      <c r="RD2956" s="2"/>
      <c r="RF2956" s="7"/>
      <c r="RH2956" s="34"/>
      <c r="RJ2956" s="35"/>
      <c r="RO2956" s="2"/>
      <c r="RQ2956" s="7"/>
      <c r="RS2956" s="36"/>
      <c r="RU2956" s="37"/>
      <c r="SN2956" s="2"/>
      <c r="SP2956" s="7"/>
      <c r="SR2956" s="34"/>
      <c r="ST2956" s="35"/>
      <c r="SY2956" s="2"/>
      <c r="TA2956" s="7"/>
      <c r="TC2956" s="36"/>
      <c r="TE2956" s="37"/>
      <c r="TV2956" s="1"/>
      <c r="UZ2956" s="44"/>
      <c r="VT2956" s="1"/>
    </row>
    <row r="2957" spans="14:592" x14ac:dyDescent="0.3">
      <c r="N2957" s="1"/>
      <c r="O2957" s="34"/>
      <c r="Q2957" s="35"/>
      <c r="S2957" s="36"/>
      <c r="U2957" s="37"/>
      <c r="W2957" s="52"/>
      <c r="Y2957" s="53"/>
      <c r="AI2957" s="1"/>
      <c r="AJ2957" s="2"/>
      <c r="AL2957" s="7"/>
      <c r="AN2957" s="34"/>
      <c r="AP2957" s="35"/>
      <c r="AQ2957" s="35"/>
      <c r="AR2957" s="35"/>
      <c r="AS2957" s="35"/>
      <c r="AT2957" s="35"/>
      <c r="AU2957" s="2"/>
      <c r="AV2957" s="35"/>
      <c r="AW2957" s="7"/>
      <c r="AX2957" s="35"/>
      <c r="AY2957" s="35"/>
      <c r="AZ2957" s="35"/>
      <c r="BA2957" s="35"/>
      <c r="BB2957" s="35"/>
      <c r="BC2957" s="35"/>
      <c r="BD2957" s="35"/>
      <c r="BE2957" s="35"/>
      <c r="BF2957" s="2"/>
      <c r="BG2957" s="35"/>
      <c r="BH2957" s="7"/>
      <c r="BI2957" s="35"/>
      <c r="BJ2957" s="35"/>
      <c r="BK2957" s="35"/>
      <c r="BL2957" s="35"/>
      <c r="BM2957" s="35"/>
      <c r="BN2957" s="35"/>
      <c r="BO2957" s="35"/>
      <c r="BP2957" s="35"/>
      <c r="BQ2957" s="35"/>
      <c r="BR2957" s="35"/>
      <c r="BS2957" s="35"/>
      <c r="BT2957" s="2"/>
      <c r="BU2957" s="35"/>
      <c r="BV2957" s="7"/>
      <c r="BW2957" s="35"/>
      <c r="BX2957" s="34"/>
      <c r="BY2957" s="35"/>
      <c r="BZ2957" s="35"/>
      <c r="CA2957" s="35"/>
      <c r="CB2957" s="35"/>
      <c r="CC2957" s="35"/>
      <c r="CD2957" s="35"/>
      <c r="CE2957" s="2"/>
      <c r="CF2957" s="35"/>
      <c r="CG2957" s="7"/>
      <c r="CH2957" s="35"/>
      <c r="CI2957" s="35"/>
      <c r="CJ2957" s="35"/>
      <c r="CK2957" s="35"/>
      <c r="CL2957" s="35"/>
      <c r="CM2957" s="35"/>
      <c r="CN2957" s="35"/>
      <c r="CO2957" s="35"/>
      <c r="CP2957" s="2"/>
      <c r="CQ2957" s="35"/>
      <c r="CR2957" s="7"/>
      <c r="CS2957" s="35"/>
      <c r="CT2957" s="35"/>
      <c r="CU2957" s="35"/>
      <c r="CV2957" s="35"/>
      <c r="CW2957" s="35"/>
      <c r="CX2957" s="35"/>
      <c r="CY2957" s="35"/>
      <c r="CZ2957" s="35"/>
      <c r="DA2957" s="35"/>
      <c r="DB2957" s="35"/>
      <c r="DC2957" s="35"/>
      <c r="DD2957" s="2"/>
      <c r="DE2957" s="35"/>
      <c r="DF2957" s="7"/>
      <c r="DG2957" s="35"/>
      <c r="DH2957" s="34"/>
      <c r="DI2957" s="35"/>
      <c r="DJ2957" s="35"/>
      <c r="DO2957" s="2"/>
      <c r="DQ2957" s="7"/>
      <c r="DS2957" s="36"/>
      <c r="DU2957" s="37"/>
      <c r="DZ2957" s="2"/>
      <c r="EB2957" s="7"/>
      <c r="ED2957" s="52"/>
      <c r="EF2957" s="108"/>
      <c r="FV2957" s="2"/>
      <c r="FX2957" s="7"/>
      <c r="FZ2957" s="34"/>
      <c r="GB2957" s="35"/>
      <c r="GC2957" s="35"/>
      <c r="GD2957" s="35"/>
      <c r="GE2957" s="35"/>
      <c r="GF2957" s="35"/>
      <c r="GG2957" s="2"/>
      <c r="GH2957" s="35"/>
      <c r="GI2957" s="7"/>
      <c r="GJ2957" s="35"/>
      <c r="GK2957" s="35"/>
      <c r="GL2957" s="35"/>
      <c r="GM2957" s="35"/>
      <c r="GN2957" s="35"/>
      <c r="GO2957" s="35"/>
      <c r="GP2957" s="35"/>
      <c r="GQ2957" s="35"/>
      <c r="GR2957" s="2"/>
      <c r="GS2957" s="35"/>
      <c r="GT2957" s="7"/>
      <c r="GU2957" s="35"/>
      <c r="GV2957" s="35"/>
      <c r="GW2957" s="35"/>
      <c r="GX2957" s="35"/>
      <c r="GY2957" s="35"/>
      <c r="GZ2957" s="35"/>
      <c r="HA2957" s="35"/>
      <c r="HB2957" s="35"/>
      <c r="HC2957" s="35"/>
      <c r="HD2957" s="35"/>
      <c r="HE2957" s="35"/>
      <c r="HF2957" s="2"/>
      <c r="HG2957" s="35"/>
      <c r="HH2957" s="7"/>
      <c r="HI2957" s="35"/>
      <c r="HJ2957" s="34"/>
      <c r="HK2957" s="35"/>
      <c r="HL2957" s="35"/>
      <c r="HM2957" s="35"/>
      <c r="HN2957" s="35"/>
      <c r="HO2957" s="35"/>
      <c r="HP2957" s="35"/>
      <c r="HQ2957" s="2"/>
      <c r="HR2957" s="35"/>
      <c r="HS2957" s="7"/>
      <c r="HT2957" s="35"/>
      <c r="HU2957" s="35"/>
      <c r="HV2957" s="35"/>
      <c r="HW2957" s="35"/>
      <c r="HX2957" s="35"/>
      <c r="HY2957" s="35"/>
      <c r="HZ2957" s="35"/>
      <c r="IA2957" s="35"/>
      <c r="IB2957" s="2"/>
      <c r="IC2957" s="35"/>
      <c r="ID2957" s="7"/>
      <c r="IE2957" s="35"/>
      <c r="IF2957" s="35"/>
      <c r="IG2957" s="35"/>
      <c r="IH2957" s="35"/>
      <c r="II2957" s="35"/>
      <c r="IJ2957" s="35"/>
      <c r="IK2957" s="35"/>
      <c r="IL2957" s="35"/>
      <c r="IM2957" s="35"/>
      <c r="IN2957" s="35"/>
      <c r="IO2957" s="35"/>
      <c r="IP2957" s="2"/>
      <c r="IQ2957" s="35"/>
      <c r="IR2957" s="7"/>
      <c r="IS2957" s="35"/>
      <c r="IT2957" s="34"/>
      <c r="IU2957" s="35"/>
      <c r="IV2957" s="35"/>
      <c r="JA2957" s="2"/>
      <c r="JC2957" s="7"/>
      <c r="JE2957" s="36"/>
      <c r="JG2957" s="37"/>
      <c r="JL2957" s="2"/>
      <c r="JN2957" s="7"/>
      <c r="JP2957" s="52"/>
      <c r="JR2957" s="108"/>
      <c r="JX2957" s="1"/>
      <c r="KG2957" s="1"/>
      <c r="KV2957" s="1"/>
      <c r="KW2957" s="34"/>
      <c r="KY2957" s="35"/>
      <c r="LA2957" s="36"/>
      <c r="LC2957" s="37"/>
      <c r="LQ2957" s="1"/>
      <c r="LR2957" s="2"/>
      <c r="LT2957" s="7"/>
      <c r="LV2957" s="34"/>
      <c r="LX2957" s="35"/>
      <c r="LY2957" s="35"/>
      <c r="LZ2957" s="35"/>
      <c r="MA2957" s="35"/>
      <c r="MB2957" s="35"/>
      <c r="MC2957" s="2"/>
      <c r="MD2957" s="35"/>
      <c r="ME2957" s="7"/>
      <c r="MF2957" s="35"/>
      <c r="MG2957" s="35"/>
      <c r="MH2957" s="35"/>
      <c r="MI2957" s="35"/>
      <c r="MJ2957" s="35"/>
      <c r="MK2957" s="35"/>
      <c r="ML2957" s="35"/>
      <c r="MM2957" s="35"/>
      <c r="MN2957" s="35"/>
      <c r="MO2957" s="35"/>
      <c r="MP2957" s="35"/>
      <c r="MQ2957" s="35"/>
      <c r="MR2957" s="35"/>
      <c r="MS2957" s="35"/>
      <c r="MT2957" s="35"/>
      <c r="MU2957" s="35"/>
      <c r="MV2957" s="35"/>
      <c r="MW2957" s="35"/>
      <c r="MX2957" s="35"/>
      <c r="MY2957" s="35"/>
      <c r="MZ2957" s="35"/>
      <c r="NA2957" s="35"/>
      <c r="NB2957" s="2"/>
      <c r="NC2957" s="35"/>
      <c r="ND2957" s="7"/>
      <c r="NE2957" s="35"/>
      <c r="NF2957" s="34"/>
      <c r="NG2957" s="35"/>
      <c r="NH2957" s="35"/>
      <c r="NM2957" s="2"/>
      <c r="NO2957" s="7"/>
      <c r="NQ2957" s="36"/>
      <c r="NS2957" s="37"/>
      <c r="PN2957" s="44"/>
      <c r="RD2957" s="2"/>
      <c r="RF2957" s="7"/>
      <c r="RH2957" s="34"/>
      <c r="RJ2957" s="35"/>
      <c r="RK2957" s="35"/>
      <c r="RL2957" s="35"/>
      <c r="RM2957" s="35"/>
      <c r="RN2957" s="35"/>
      <c r="RO2957" s="2"/>
      <c r="RP2957" s="35"/>
      <c r="RQ2957" s="7"/>
      <c r="RR2957" s="35"/>
      <c r="RS2957" s="35"/>
      <c r="RT2957" s="35"/>
      <c r="RU2957" s="35"/>
      <c r="RV2957" s="35"/>
      <c r="RW2957" s="35"/>
      <c r="RX2957" s="35"/>
      <c r="RY2957" s="35"/>
      <c r="RZ2957" s="35"/>
      <c r="SA2957" s="35"/>
      <c r="SB2957" s="35"/>
      <c r="SC2957" s="35"/>
      <c r="SD2957" s="35"/>
      <c r="SE2957" s="35"/>
      <c r="SF2957" s="35"/>
      <c r="SG2957" s="35"/>
      <c r="SH2957" s="35"/>
      <c r="SI2957" s="35"/>
      <c r="SJ2957" s="35"/>
      <c r="SK2957" s="35"/>
      <c r="SL2957" s="35"/>
      <c r="SM2957" s="35"/>
      <c r="SN2957" s="2"/>
      <c r="SO2957" s="35"/>
      <c r="SP2957" s="7"/>
      <c r="SQ2957" s="35"/>
      <c r="SR2957" s="34"/>
      <c r="SS2957" s="35"/>
      <c r="ST2957" s="35"/>
      <c r="SY2957" s="2"/>
      <c r="TA2957" s="7"/>
      <c r="TC2957" s="36"/>
      <c r="TE2957" s="37"/>
      <c r="TV2957" s="1"/>
      <c r="UZ2957" s="44"/>
      <c r="VT2957" s="1"/>
    </row>
    <row r="2958" spans="14:592" x14ac:dyDescent="0.3">
      <c r="N2958" s="1"/>
      <c r="O2958" s="34"/>
      <c r="Q2958" s="35"/>
      <c r="S2958" s="36"/>
      <c r="U2958" s="37"/>
      <c r="W2958" s="52"/>
      <c r="Y2958" s="53"/>
      <c r="AI2958" s="1"/>
      <c r="AJ2958" s="2"/>
      <c r="AL2958" s="7"/>
      <c r="AN2958" s="34"/>
      <c r="AU2958" s="2"/>
      <c r="AW2958" s="7"/>
      <c r="AY2958" s="36"/>
      <c r="BA2958" s="37"/>
      <c r="BF2958" s="2"/>
      <c r="BH2958" s="7"/>
      <c r="BJ2958" s="52"/>
      <c r="BL2958" s="53"/>
      <c r="BQ2958" s="35"/>
      <c r="BT2958" s="2"/>
      <c r="BV2958" s="7"/>
      <c r="BX2958" s="34"/>
      <c r="CE2958" s="2"/>
      <c r="CG2958" s="7"/>
      <c r="CI2958" s="36"/>
      <c r="CK2958" s="37"/>
      <c r="CP2958" s="2"/>
      <c r="CR2958" s="7"/>
      <c r="CT2958" s="52"/>
      <c r="CV2958" s="53"/>
      <c r="DD2958" s="2"/>
      <c r="DF2958" s="7"/>
      <c r="DH2958" s="34"/>
      <c r="DO2958" s="2"/>
      <c r="DQ2958" s="7"/>
      <c r="DS2958" s="36"/>
      <c r="DU2958" s="37"/>
      <c r="DZ2958" s="2"/>
      <c r="EB2958" s="7"/>
      <c r="ED2958" s="52"/>
      <c r="EF2958" s="108"/>
      <c r="EY2958" s="1"/>
      <c r="FV2958" s="2"/>
      <c r="FX2958" s="7"/>
      <c r="FZ2958" s="34"/>
      <c r="GG2958" s="2"/>
      <c r="GI2958" s="7"/>
      <c r="GK2958" s="36"/>
      <c r="GM2958" s="37"/>
      <c r="GR2958" s="2"/>
      <c r="GT2958" s="7"/>
      <c r="GV2958" s="52"/>
      <c r="GX2958" s="53"/>
      <c r="HC2958" s="35"/>
      <c r="HF2958" s="2"/>
      <c r="HH2958" s="7"/>
      <c r="HJ2958" s="34"/>
      <c r="HQ2958" s="2"/>
      <c r="HS2958" s="7"/>
      <c r="HU2958" s="36"/>
      <c r="HW2958" s="37"/>
      <c r="IB2958" s="2"/>
      <c r="ID2958" s="7"/>
      <c r="IF2958" s="52"/>
      <c r="IH2958" s="53"/>
      <c r="IP2958" s="2"/>
      <c r="IR2958" s="7"/>
      <c r="IT2958" s="34"/>
      <c r="JA2958" s="2"/>
      <c r="JC2958" s="7"/>
      <c r="JE2958" s="36"/>
      <c r="JG2958" s="37"/>
      <c r="JL2958" s="2"/>
      <c r="JN2958" s="7"/>
      <c r="JP2958" s="52"/>
      <c r="JR2958" s="108"/>
      <c r="JX2958" s="1"/>
      <c r="KG2958" s="1"/>
      <c r="KV2958" s="1"/>
      <c r="KW2958" s="34"/>
      <c r="KY2958" s="35"/>
      <c r="LA2958" s="36"/>
      <c r="LC2958" s="37"/>
      <c r="LQ2958" s="1"/>
      <c r="LR2958" s="2"/>
      <c r="LT2958" s="7"/>
      <c r="LV2958" s="34"/>
      <c r="MC2958" s="2"/>
      <c r="ME2958" s="7"/>
      <c r="MG2958" s="36"/>
      <c r="MI2958" s="37"/>
      <c r="MY2958" s="35"/>
      <c r="NB2958" s="2"/>
      <c r="ND2958" s="7"/>
      <c r="NF2958" s="34"/>
      <c r="NM2958" s="2"/>
      <c r="NO2958" s="7"/>
      <c r="NQ2958" s="36"/>
      <c r="NS2958" s="37"/>
      <c r="PN2958" s="44"/>
      <c r="PW2958" s="1"/>
      <c r="RD2958" s="2"/>
      <c r="RF2958" s="7"/>
      <c r="RH2958" s="34"/>
      <c r="RO2958" s="2"/>
      <c r="RQ2958" s="7"/>
      <c r="RS2958" s="36"/>
      <c r="RU2958" s="37"/>
      <c r="SK2958" s="35"/>
      <c r="SN2958" s="2"/>
      <c r="SP2958" s="7"/>
      <c r="SR2958" s="34"/>
      <c r="SY2958" s="2"/>
      <c r="TA2958" s="7"/>
      <c r="TC2958" s="36"/>
      <c r="TE2958" s="37"/>
      <c r="TV2958" s="1"/>
      <c r="UZ2958" s="44"/>
      <c r="VT2958" s="1"/>
    </row>
    <row r="2959" spans="14:592" x14ac:dyDescent="0.3">
      <c r="N2959" s="1"/>
      <c r="O2959" s="34"/>
      <c r="Q2959" s="35"/>
      <c r="S2959" s="36"/>
      <c r="U2959" s="37"/>
      <c r="W2959" s="52"/>
      <c r="Y2959" s="53"/>
      <c r="AI2959" s="1"/>
      <c r="AJ2959" s="2"/>
      <c r="AL2959" s="7"/>
      <c r="AN2959" s="34"/>
      <c r="AO2959" s="34"/>
      <c r="AP2959" s="34"/>
      <c r="AQ2959" s="34"/>
      <c r="AR2959" s="34"/>
      <c r="AS2959" s="34"/>
      <c r="AT2959" s="34"/>
      <c r="AU2959" s="2"/>
      <c r="AV2959" s="34"/>
      <c r="AW2959" s="7"/>
      <c r="AX2959" s="34"/>
      <c r="AY2959" s="34"/>
      <c r="AZ2959" s="34"/>
      <c r="BA2959" s="34"/>
      <c r="BB2959" s="34"/>
      <c r="BC2959" s="34"/>
      <c r="BD2959" s="34"/>
      <c r="BE2959" s="34"/>
      <c r="BF2959" s="2"/>
      <c r="BG2959" s="34"/>
      <c r="BH2959" s="7"/>
      <c r="BI2959" s="34"/>
      <c r="BJ2959" s="34"/>
      <c r="BK2959" s="34"/>
      <c r="BL2959" s="34"/>
      <c r="BM2959" s="34"/>
      <c r="BN2959" s="34"/>
      <c r="BO2959" s="34"/>
      <c r="BP2959" s="34"/>
      <c r="BQ2959" s="34"/>
      <c r="BR2959" s="34"/>
      <c r="BS2959" s="34"/>
      <c r="BT2959" s="2"/>
      <c r="BU2959" s="34"/>
      <c r="BV2959" s="7"/>
      <c r="BW2959" s="34"/>
      <c r="BX2959" s="34"/>
      <c r="BY2959" s="34"/>
      <c r="BZ2959" s="34"/>
      <c r="CA2959" s="34"/>
      <c r="CB2959" s="34"/>
      <c r="CC2959" s="34"/>
      <c r="CD2959" s="34"/>
      <c r="CE2959" s="2"/>
      <c r="CF2959" s="34"/>
      <c r="CG2959" s="7"/>
      <c r="CH2959" s="34"/>
      <c r="CI2959" s="34"/>
      <c r="CJ2959" s="34"/>
      <c r="CK2959" s="34"/>
      <c r="CL2959" s="34"/>
      <c r="CM2959" s="34"/>
      <c r="CN2959" s="34"/>
      <c r="CO2959" s="34"/>
      <c r="CP2959" s="2"/>
      <c r="CQ2959" s="34"/>
      <c r="CR2959" s="7"/>
      <c r="CS2959" s="34"/>
      <c r="CT2959" s="34"/>
      <c r="CU2959" s="34"/>
      <c r="CV2959" s="34"/>
      <c r="CW2959" s="34"/>
      <c r="CX2959" s="34"/>
      <c r="CY2959" s="34"/>
      <c r="CZ2959" s="34"/>
      <c r="DA2959" s="34"/>
      <c r="DB2959" s="34"/>
      <c r="DC2959" s="34"/>
      <c r="DD2959" s="2"/>
      <c r="DE2959" s="34"/>
      <c r="DF2959" s="7"/>
      <c r="DG2959" s="34"/>
      <c r="DH2959" s="34"/>
      <c r="DO2959" s="2"/>
      <c r="DQ2959" s="7"/>
      <c r="DS2959" s="36"/>
      <c r="DU2959" s="37"/>
      <c r="DZ2959" s="2"/>
      <c r="EB2959" s="7"/>
      <c r="ED2959" s="52"/>
      <c r="EF2959" s="108"/>
      <c r="FV2959" s="2"/>
      <c r="FX2959" s="7"/>
      <c r="FZ2959" s="34"/>
      <c r="GA2959" s="34"/>
      <c r="GB2959" s="34"/>
      <c r="GC2959" s="34"/>
      <c r="GD2959" s="34"/>
      <c r="GE2959" s="34"/>
      <c r="GF2959" s="34"/>
      <c r="GG2959" s="2"/>
      <c r="GH2959" s="34"/>
      <c r="GI2959" s="7"/>
      <c r="GJ2959" s="34"/>
      <c r="GK2959" s="34"/>
      <c r="GL2959" s="34"/>
      <c r="GM2959" s="34"/>
      <c r="GN2959" s="34"/>
      <c r="GO2959" s="34"/>
      <c r="GP2959" s="34"/>
      <c r="GQ2959" s="34"/>
      <c r="GR2959" s="2"/>
      <c r="GS2959" s="34"/>
      <c r="GT2959" s="7"/>
      <c r="GU2959" s="34"/>
      <c r="GV2959" s="34"/>
      <c r="GW2959" s="34"/>
      <c r="GX2959" s="34"/>
      <c r="GY2959" s="34"/>
      <c r="GZ2959" s="34"/>
      <c r="HA2959" s="34"/>
      <c r="HB2959" s="34"/>
      <c r="HC2959" s="34"/>
      <c r="HD2959" s="34"/>
      <c r="HE2959" s="34"/>
      <c r="HF2959" s="2"/>
      <c r="HG2959" s="34"/>
      <c r="HH2959" s="7"/>
      <c r="HI2959" s="34"/>
      <c r="HJ2959" s="34"/>
      <c r="HK2959" s="34"/>
      <c r="HL2959" s="34"/>
      <c r="HM2959" s="34"/>
      <c r="HN2959" s="34"/>
      <c r="HO2959" s="34"/>
      <c r="HP2959" s="34"/>
      <c r="HQ2959" s="2"/>
      <c r="HR2959" s="34"/>
      <c r="HS2959" s="7"/>
      <c r="HT2959" s="34"/>
      <c r="HU2959" s="34"/>
      <c r="HV2959" s="34"/>
      <c r="HW2959" s="34"/>
      <c r="HX2959" s="34"/>
      <c r="HY2959" s="34"/>
      <c r="HZ2959" s="34"/>
      <c r="IA2959" s="34"/>
      <c r="IB2959" s="2"/>
      <c r="IC2959" s="34"/>
      <c r="ID2959" s="7"/>
      <c r="IE2959" s="34"/>
      <c r="IF2959" s="34"/>
      <c r="IG2959" s="34"/>
      <c r="IH2959" s="34"/>
      <c r="II2959" s="34"/>
      <c r="IJ2959" s="34"/>
      <c r="IK2959" s="34"/>
      <c r="IL2959" s="34"/>
      <c r="IM2959" s="34"/>
      <c r="IN2959" s="34"/>
      <c r="IO2959" s="34"/>
      <c r="IP2959" s="2"/>
      <c r="IQ2959" s="34"/>
      <c r="IR2959" s="7"/>
      <c r="IS2959" s="34"/>
      <c r="IT2959" s="34"/>
      <c r="JA2959" s="2"/>
      <c r="JC2959" s="7"/>
      <c r="JE2959" s="36"/>
      <c r="JG2959" s="37"/>
      <c r="JL2959" s="2"/>
      <c r="JN2959" s="7"/>
      <c r="JP2959" s="52"/>
      <c r="JR2959" s="108"/>
      <c r="JX2959" s="1"/>
      <c r="KG2959" s="1"/>
      <c r="KV2959" s="1"/>
      <c r="KW2959" s="34"/>
      <c r="KY2959" s="35"/>
      <c r="LA2959" s="36"/>
      <c r="LC2959" s="37"/>
      <c r="LQ2959" s="1"/>
      <c r="LR2959" s="2"/>
      <c r="LT2959" s="7"/>
      <c r="LV2959" s="34"/>
      <c r="LW2959" s="34"/>
      <c r="LX2959" s="34"/>
      <c r="LY2959" s="34"/>
      <c r="LZ2959" s="34"/>
      <c r="MA2959" s="34"/>
      <c r="MB2959" s="34"/>
      <c r="MC2959" s="2"/>
      <c r="MD2959" s="34"/>
      <c r="ME2959" s="7"/>
      <c r="MF2959" s="34"/>
      <c r="MG2959" s="34"/>
      <c r="MH2959" s="34"/>
      <c r="MI2959" s="34"/>
      <c r="MJ2959" s="34"/>
      <c r="MK2959" s="34"/>
      <c r="ML2959" s="34"/>
      <c r="MM2959" s="34"/>
      <c r="MN2959" s="34"/>
      <c r="MO2959" s="34"/>
      <c r="MP2959" s="34"/>
      <c r="MQ2959" s="34"/>
      <c r="MR2959" s="34"/>
      <c r="MS2959" s="34"/>
      <c r="MT2959" s="34"/>
      <c r="MU2959" s="34"/>
      <c r="MV2959" s="34"/>
      <c r="MW2959" s="34"/>
      <c r="MX2959" s="34"/>
      <c r="MY2959" s="34"/>
      <c r="MZ2959" s="34"/>
      <c r="NA2959" s="34"/>
      <c r="NB2959" s="2"/>
      <c r="NC2959" s="34"/>
      <c r="ND2959" s="7"/>
      <c r="NE2959" s="34"/>
      <c r="NF2959" s="34"/>
      <c r="NM2959" s="2"/>
      <c r="NO2959" s="7"/>
      <c r="NQ2959" s="36"/>
      <c r="NS2959" s="37"/>
      <c r="PN2959" s="44"/>
      <c r="RD2959" s="2"/>
      <c r="RF2959" s="7"/>
      <c r="RH2959" s="34"/>
      <c r="RI2959" s="34"/>
      <c r="RJ2959" s="34"/>
      <c r="RK2959" s="34"/>
      <c r="RL2959" s="34"/>
      <c r="RM2959" s="34"/>
      <c r="RN2959" s="34"/>
      <c r="RO2959" s="2"/>
      <c r="RP2959" s="34"/>
      <c r="RQ2959" s="7"/>
      <c r="RR2959" s="34"/>
      <c r="RS2959" s="34"/>
      <c r="RT2959" s="34"/>
      <c r="RU2959" s="34"/>
      <c r="RV2959" s="34"/>
      <c r="RW2959" s="34"/>
      <c r="RX2959" s="34"/>
      <c r="RY2959" s="34"/>
      <c r="RZ2959" s="34"/>
      <c r="SA2959" s="34"/>
      <c r="SB2959" s="34"/>
      <c r="SC2959" s="34"/>
      <c r="SD2959" s="34"/>
      <c r="SE2959" s="34"/>
      <c r="SF2959" s="34"/>
      <c r="SG2959" s="34"/>
      <c r="SH2959" s="34"/>
      <c r="SI2959" s="34"/>
      <c r="SJ2959" s="34"/>
      <c r="SK2959" s="34"/>
      <c r="SL2959" s="34"/>
      <c r="SM2959" s="34"/>
      <c r="SN2959" s="2"/>
      <c r="SO2959" s="34"/>
      <c r="SP2959" s="7"/>
      <c r="SQ2959" s="34"/>
      <c r="SR2959" s="34"/>
      <c r="SY2959" s="2"/>
      <c r="TA2959" s="7"/>
      <c r="TC2959" s="36"/>
      <c r="TE2959" s="37"/>
      <c r="TV2959" s="1"/>
      <c r="UZ2959" s="44"/>
      <c r="VT2959" s="1"/>
    </row>
    <row r="2960" spans="14:592" x14ac:dyDescent="0.3">
      <c r="N2960" s="1"/>
      <c r="O2960" s="34"/>
      <c r="Q2960" s="35"/>
      <c r="S2960" s="36"/>
      <c r="U2960" s="37"/>
      <c r="W2960" s="52"/>
      <c r="Y2960" s="53"/>
      <c r="AI2960" s="1"/>
      <c r="AJ2960" s="2"/>
      <c r="AL2960" s="7"/>
      <c r="AU2960" s="2"/>
      <c r="AW2960" s="7"/>
      <c r="AY2960" s="36"/>
      <c r="BA2960" s="37"/>
      <c r="BF2960" s="2"/>
      <c r="BH2960" s="7"/>
      <c r="BJ2960" s="52"/>
      <c r="BL2960" s="53"/>
      <c r="BO2960" s="34"/>
      <c r="BQ2960" s="35"/>
      <c r="BT2960" s="2"/>
      <c r="BV2960" s="7"/>
      <c r="CE2960" s="2"/>
      <c r="CG2960" s="7"/>
      <c r="CI2960" s="36"/>
      <c r="CK2960" s="37"/>
      <c r="CP2960" s="2"/>
      <c r="CR2960" s="7"/>
      <c r="CT2960" s="52"/>
      <c r="CV2960" s="53"/>
      <c r="DD2960" s="2"/>
      <c r="DF2960" s="7"/>
      <c r="DO2960" s="2"/>
      <c r="DQ2960" s="7"/>
      <c r="DS2960" s="36"/>
      <c r="DU2960" s="37"/>
      <c r="DZ2960" s="2"/>
      <c r="EB2960" s="7"/>
      <c r="ED2960" s="52"/>
      <c r="EF2960" s="108"/>
      <c r="EY2960" s="1"/>
      <c r="FV2960" s="2"/>
      <c r="FX2960" s="7"/>
      <c r="GG2960" s="2"/>
      <c r="GI2960" s="7"/>
      <c r="GK2960" s="36"/>
      <c r="GM2960" s="37"/>
      <c r="GR2960" s="2"/>
      <c r="GT2960" s="7"/>
      <c r="GV2960" s="52"/>
      <c r="GX2960" s="53"/>
      <c r="HA2960" s="34"/>
      <c r="HC2960" s="35"/>
      <c r="HF2960" s="2"/>
      <c r="HH2960" s="7"/>
      <c r="HQ2960" s="2"/>
      <c r="HS2960" s="7"/>
      <c r="HU2960" s="36"/>
      <c r="HW2960" s="37"/>
      <c r="IB2960" s="2"/>
      <c r="ID2960" s="7"/>
      <c r="IF2960" s="52"/>
      <c r="IH2960" s="53"/>
      <c r="IP2960" s="2"/>
      <c r="IR2960" s="7"/>
      <c r="JA2960" s="2"/>
      <c r="JC2960" s="7"/>
      <c r="JE2960" s="36"/>
      <c r="JG2960" s="37"/>
      <c r="JL2960" s="2"/>
      <c r="JN2960" s="7"/>
      <c r="JP2960" s="52"/>
      <c r="JR2960" s="108"/>
      <c r="JX2960" s="1"/>
      <c r="KG2960" s="1"/>
      <c r="KV2960" s="1"/>
      <c r="KW2960" s="34"/>
      <c r="KY2960" s="35"/>
      <c r="LA2960" s="36"/>
      <c r="LC2960" s="37"/>
      <c r="LQ2960" s="1"/>
      <c r="LR2960" s="2"/>
      <c r="LT2960" s="7"/>
      <c r="MC2960" s="2"/>
      <c r="ME2960" s="7"/>
      <c r="MG2960" s="36"/>
      <c r="MI2960" s="37"/>
      <c r="MW2960" s="34"/>
      <c r="MY2960" s="35"/>
      <c r="NB2960" s="2"/>
      <c r="ND2960" s="7"/>
      <c r="NM2960" s="2"/>
      <c r="NO2960" s="7"/>
      <c r="NQ2960" s="36"/>
      <c r="NS2960" s="37"/>
      <c r="PN2960" s="44"/>
      <c r="PW2960" s="1"/>
      <c r="RD2960" s="2"/>
      <c r="RF2960" s="7"/>
      <c r="RO2960" s="2"/>
      <c r="RQ2960" s="7"/>
      <c r="RS2960" s="36"/>
      <c r="RU2960" s="37"/>
      <c r="SI2960" s="34"/>
      <c r="SK2960" s="35"/>
      <c r="SN2960" s="2"/>
      <c r="SP2960" s="7"/>
      <c r="SY2960" s="2"/>
      <c r="TA2960" s="7"/>
      <c r="TC2960" s="36"/>
      <c r="TE2960" s="37"/>
      <c r="TV2960" s="1"/>
      <c r="UZ2960" s="44"/>
      <c r="VT2960" s="1"/>
    </row>
    <row r="2961" spans="14:592" x14ac:dyDescent="0.3">
      <c r="N2961" s="1"/>
      <c r="O2961" s="34"/>
      <c r="Q2961" s="35"/>
      <c r="S2961" s="36"/>
      <c r="U2961" s="37"/>
      <c r="W2961" s="52"/>
      <c r="Y2961" s="53"/>
      <c r="AI2961" s="1"/>
      <c r="AJ2961" s="2"/>
      <c r="AL2961" s="7"/>
      <c r="AU2961" s="2"/>
      <c r="AW2961" s="7"/>
      <c r="AY2961" s="36"/>
      <c r="BA2961" s="37"/>
      <c r="BF2961" s="2"/>
      <c r="BH2961" s="7"/>
      <c r="BJ2961" s="52"/>
      <c r="BL2961" s="53"/>
      <c r="BO2961" s="34"/>
      <c r="BQ2961" s="35"/>
      <c r="BT2961" s="2"/>
      <c r="BV2961" s="7"/>
      <c r="CE2961" s="2"/>
      <c r="CG2961" s="7"/>
      <c r="CI2961" s="36"/>
      <c r="CK2961" s="37"/>
      <c r="CP2961" s="2"/>
      <c r="CR2961" s="7"/>
      <c r="CT2961" s="52"/>
      <c r="CV2961" s="53"/>
      <c r="DD2961" s="2"/>
      <c r="DF2961" s="7"/>
      <c r="DO2961" s="2"/>
      <c r="DQ2961" s="7"/>
      <c r="DS2961" s="36"/>
      <c r="DU2961" s="37"/>
      <c r="DZ2961" s="2"/>
      <c r="EB2961" s="7"/>
      <c r="ED2961" s="52"/>
      <c r="EF2961" s="108"/>
      <c r="FV2961" s="2"/>
      <c r="FX2961" s="7"/>
      <c r="GG2961" s="2"/>
      <c r="GI2961" s="7"/>
      <c r="GK2961" s="36"/>
      <c r="GM2961" s="37"/>
      <c r="GR2961" s="2"/>
      <c r="GT2961" s="7"/>
      <c r="GV2961" s="52"/>
      <c r="GX2961" s="53"/>
      <c r="HA2961" s="34"/>
      <c r="HC2961" s="35"/>
      <c r="HF2961" s="2"/>
      <c r="HH2961" s="7"/>
      <c r="HQ2961" s="2"/>
      <c r="HS2961" s="7"/>
      <c r="HU2961" s="36"/>
      <c r="HW2961" s="37"/>
      <c r="IB2961" s="2"/>
      <c r="ID2961" s="7"/>
      <c r="IF2961" s="52"/>
      <c r="IH2961" s="53"/>
      <c r="IP2961" s="2"/>
      <c r="IR2961" s="7"/>
      <c r="JA2961" s="2"/>
      <c r="JC2961" s="7"/>
      <c r="JE2961" s="36"/>
      <c r="JG2961" s="37"/>
      <c r="JL2961" s="2"/>
      <c r="JN2961" s="7"/>
      <c r="JP2961" s="52"/>
      <c r="JR2961" s="108"/>
      <c r="JX2961" s="1"/>
      <c r="KG2961" s="1"/>
      <c r="KV2961" s="1"/>
      <c r="KW2961" s="34"/>
      <c r="KY2961" s="35"/>
      <c r="LA2961" s="36"/>
      <c r="LC2961" s="37"/>
      <c r="LQ2961" s="1"/>
      <c r="LR2961" s="2"/>
      <c r="LT2961" s="7"/>
      <c r="MC2961" s="2"/>
      <c r="ME2961" s="7"/>
      <c r="MG2961" s="36"/>
      <c r="MI2961" s="37"/>
      <c r="MW2961" s="34"/>
      <c r="MY2961" s="35"/>
      <c r="NB2961" s="2"/>
      <c r="ND2961" s="7"/>
      <c r="NM2961" s="2"/>
      <c r="NO2961" s="7"/>
      <c r="NQ2961" s="36"/>
      <c r="NS2961" s="37"/>
      <c r="PN2961" s="44"/>
      <c r="RD2961" s="2"/>
      <c r="RF2961" s="7"/>
      <c r="RO2961" s="2"/>
      <c r="RQ2961" s="7"/>
      <c r="RS2961" s="36"/>
      <c r="RU2961" s="37"/>
      <c r="SI2961" s="34"/>
      <c r="SK2961" s="35"/>
      <c r="SN2961" s="2"/>
      <c r="SP2961" s="7"/>
      <c r="SY2961" s="2"/>
      <c r="TA2961" s="7"/>
      <c r="TC2961" s="36"/>
      <c r="TE2961" s="37"/>
      <c r="TV2961" s="1"/>
      <c r="UZ2961" s="44"/>
      <c r="VT2961" s="1"/>
    </row>
    <row r="2962" spans="14:592" x14ac:dyDescent="0.3">
      <c r="N2962" s="1"/>
      <c r="O2962" s="34"/>
      <c r="Q2962" s="35"/>
      <c r="S2962" s="36"/>
      <c r="U2962" s="37"/>
      <c r="W2962" s="52"/>
      <c r="Y2962" s="53"/>
      <c r="AI2962" s="1"/>
      <c r="AJ2962" s="2"/>
      <c r="AL2962" s="7"/>
      <c r="AU2962" s="2"/>
      <c r="AW2962" s="7"/>
      <c r="AY2962" s="36"/>
      <c r="BA2962" s="37"/>
      <c r="BF2962" s="2"/>
      <c r="BH2962" s="7"/>
      <c r="BJ2962" s="52"/>
      <c r="BL2962" s="53"/>
      <c r="BO2962" s="34"/>
      <c r="BQ2962" s="35"/>
      <c r="BT2962" s="2"/>
      <c r="BV2962" s="7"/>
      <c r="CE2962" s="2"/>
      <c r="CG2962" s="7"/>
      <c r="CI2962" s="36"/>
      <c r="CK2962" s="37"/>
      <c r="CP2962" s="2"/>
      <c r="CR2962" s="7"/>
      <c r="CT2962" s="52"/>
      <c r="CV2962" s="53"/>
      <c r="DD2962" s="2"/>
      <c r="DF2962" s="7"/>
      <c r="DO2962" s="2"/>
      <c r="DQ2962" s="7"/>
      <c r="DS2962" s="36"/>
      <c r="DU2962" s="37"/>
      <c r="DZ2962" s="2"/>
      <c r="EB2962" s="7"/>
      <c r="ED2962" s="52"/>
      <c r="EF2962" s="108"/>
      <c r="EY2962" s="1"/>
      <c r="FV2962" s="2"/>
      <c r="FX2962" s="7"/>
      <c r="GG2962" s="2"/>
      <c r="GI2962" s="7"/>
      <c r="GK2962" s="36"/>
      <c r="GM2962" s="37"/>
      <c r="GR2962" s="2"/>
      <c r="GT2962" s="7"/>
      <c r="GV2962" s="52"/>
      <c r="GX2962" s="53"/>
      <c r="HA2962" s="34"/>
      <c r="HC2962" s="35"/>
      <c r="HF2962" s="2"/>
      <c r="HH2962" s="7"/>
      <c r="HQ2962" s="2"/>
      <c r="HS2962" s="7"/>
      <c r="HU2962" s="36"/>
      <c r="HW2962" s="37"/>
      <c r="IB2962" s="2"/>
      <c r="ID2962" s="7"/>
      <c r="IF2962" s="52"/>
      <c r="IH2962" s="53"/>
      <c r="IP2962" s="2"/>
      <c r="IR2962" s="7"/>
      <c r="JA2962" s="2"/>
      <c r="JC2962" s="7"/>
      <c r="JE2962" s="36"/>
      <c r="JG2962" s="37"/>
      <c r="JL2962" s="2"/>
      <c r="JN2962" s="7"/>
      <c r="JP2962" s="52"/>
      <c r="JR2962" s="108"/>
      <c r="JX2962" s="1"/>
      <c r="KG2962" s="1"/>
      <c r="KV2962" s="1"/>
      <c r="KW2962" s="34"/>
      <c r="KY2962" s="35"/>
      <c r="LA2962" s="36"/>
      <c r="LC2962" s="37"/>
      <c r="LQ2962" s="1"/>
      <c r="LR2962" s="2"/>
      <c r="LT2962" s="7"/>
      <c r="MC2962" s="2"/>
      <c r="ME2962" s="7"/>
      <c r="MG2962" s="36"/>
      <c r="MI2962" s="37"/>
      <c r="MW2962" s="34"/>
      <c r="MY2962" s="35"/>
      <c r="NB2962" s="2"/>
      <c r="ND2962" s="7"/>
      <c r="NM2962" s="2"/>
      <c r="NO2962" s="7"/>
      <c r="NQ2962" s="36"/>
      <c r="NS2962" s="37"/>
      <c r="PN2962" s="44"/>
      <c r="PW2962" s="1"/>
      <c r="RD2962" s="2"/>
      <c r="RF2962" s="7"/>
      <c r="RO2962" s="2"/>
      <c r="RQ2962" s="7"/>
      <c r="RS2962" s="36"/>
      <c r="RU2962" s="37"/>
      <c r="SI2962" s="34"/>
      <c r="SK2962" s="35"/>
      <c r="SN2962" s="2"/>
      <c r="SP2962" s="7"/>
      <c r="SY2962" s="2"/>
      <c r="TA2962" s="7"/>
      <c r="TC2962" s="36"/>
      <c r="TE2962" s="37"/>
      <c r="TV2962" s="1"/>
      <c r="UZ2962" s="44"/>
      <c r="VT2962" s="1"/>
    </row>
    <row r="2963" spans="14:592" x14ac:dyDescent="0.3">
      <c r="N2963" s="1"/>
      <c r="O2963" s="34"/>
      <c r="Q2963" s="35"/>
      <c r="S2963" s="36"/>
      <c r="U2963" s="37"/>
      <c r="W2963" s="52"/>
      <c r="Y2963" s="53"/>
      <c r="AI2963" s="1"/>
      <c r="AJ2963" s="2"/>
      <c r="AL2963" s="7"/>
      <c r="AU2963" s="2"/>
      <c r="AW2963" s="7"/>
      <c r="AY2963" s="36"/>
      <c r="BA2963" s="37"/>
      <c r="BF2963" s="2"/>
      <c r="BH2963" s="7"/>
      <c r="BJ2963" s="52"/>
      <c r="BL2963" s="53"/>
      <c r="BO2963" s="34"/>
      <c r="BQ2963" s="35"/>
      <c r="BT2963" s="2"/>
      <c r="BV2963" s="7"/>
      <c r="CE2963" s="2"/>
      <c r="CG2963" s="7"/>
      <c r="CI2963" s="36"/>
      <c r="CK2963" s="37"/>
      <c r="CP2963" s="2"/>
      <c r="CR2963" s="7"/>
      <c r="CT2963" s="52"/>
      <c r="CV2963" s="53"/>
      <c r="DD2963" s="2"/>
      <c r="DF2963" s="7"/>
      <c r="DO2963" s="2"/>
      <c r="DQ2963" s="7"/>
      <c r="DS2963" s="36"/>
      <c r="DU2963" s="37"/>
      <c r="DZ2963" s="2"/>
      <c r="EB2963" s="7"/>
      <c r="ED2963" s="52"/>
      <c r="EF2963" s="108"/>
      <c r="FV2963" s="2"/>
      <c r="FX2963" s="7"/>
      <c r="GG2963" s="2"/>
      <c r="GI2963" s="7"/>
      <c r="GK2963" s="36"/>
      <c r="GM2963" s="37"/>
      <c r="GR2963" s="2"/>
      <c r="GT2963" s="7"/>
      <c r="GV2963" s="52"/>
      <c r="GX2963" s="53"/>
      <c r="HA2963" s="34"/>
      <c r="HC2963" s="35"/>
      <c r="HF2963" s="2"/>
      <c r="HH2963" s="7"/>
      <c r="HQ2963" s="2"/>
      <c r="HS2963" s="7"/>
      <c r="HU2963" s="36"/>
      <c r="HW2963" s="37"/>
      <c r="IB2963" s="2"/>
      <c r="ID2963" s="7"/>
      <c r="IF2963" s="52"/>
      <c r="IH2963" s="53"/>
      <c r="IP2963" s="2"/>
      <c r="IR2963" s="7"/>
      <c r="JA2963" s="2"/>
      <c r="JC2963" s="7"/>
      <c r="JE2963" s="36"/>
      <c r="JG2963" s="37"/>
      <c r="JL2963" s="2"/>
      <c r="JN2963" s="7"/>
      <c r="JP2963" s="52"/>
      <c r="JR2963" s="108"/>
      <c r="JX2963" s="1"/>
      <c r="KG2963" s="1"/>
      <c r="KV2963" s="1"/>
      <c r="KW2963" s="34"/>
      <c r="KY2963" s="35"/>
      <c r="LA2963" s="36"/>
      <c r="LC2963" s="37"/>
      <c r="LQ2963" s="1"/>
      <c r="LR2963" s="2"/>
      <c r="LT2963" s="7"/>
      <c r="MC2963" s="2"/>
      <c r="ME2963" s="7"/>
      <c r="MG2963" s="36"/>
      <c r="MI2963" s="37"/>
      <c r="MW2963" s="34"/>
      <c r="MY2963" s="35"/>
      <c r="NB2963" s="2"/>
      <c r="ND2963" s="7"/>
      <c r="NM2963" s="2"/>
      <c r="NO2963" s="7"/>
      <c r="NQ2963" s="36"/>
      <c r="NS2963" s="37"/>
      <c r="PN2963" s="44"/>
      <c r="RD2963" s="2"/>
      <c r="RF2963" s="7"/>
      <c r="RO2963" s="2"/>
      <c r="RQ2963" s="7"/>
      <c r="RS2963" s="36"/>
      <c r="RU2963" s="37"/>
      <c r="SI2963" s="34"/>
      <c r="SK2963" s="35"/>
      <c r="SN2963" s="2"/>
      <c r="SP2963" s="7"/>
      <c r="SY2963" s="2"/>
      <c r="TA2963" s="7"/>
      <c r="TC2963" s="36"/>
      <c r="TE2963" s="37"/>
      <c r="TV2963" s="1"/>
      <c r="UZ2963" s="44"/>
      <c r="VT2963" s="1"/>
    </row>
    <row r="2964" spans="14:592" x14ac:dyDescent="0.3">
      <c r="N2964" s="1"/>
      <c r="O2964" s="34"/>
      <c r="Q2964" s="35"/>
      <c r="S2964" s="36"/>
      <c r="U2964" s="37"/>
      <c r="W2964" s="52"/>
      <c r="Y2964" s="53"/>
      <c r="AI2964" s="1"/>
      <c r="AJ2964" s="2"/>
      <c r="AL2964" s="7"/>
      <c r="AU2964" s="2"/>
      <c r="AW2964" s="7"/>
      <c r="AY2964" s="36"/>
      <c r="BA2964" s="37"/>
      <c r="BF2964" s="2"/>
      <c r="BH2964" s="7"/>
      <c r="BJ2964" s="52"/>
      <c r="BL2964" s="53"/>
      <c r="BO2964" s="34"/>
      <c r="BQ2964" s="35"/>
      <c r="BT2964" s="2"/>
      <c r="BV2964" s="7"/>
      <c r="CE2964" s="2"/>
      <c r="CG2964" s="7"/>
      <c r="CI2964" s="36"/>
      <c r="CK2964" s="37"/>
      <c r="CP2964" s="2"/>
      <c r="CR2964" s="7"/>
      <c r="CT2964" s="52"/>
      <c r="CV2964" s="53"/>
      <c r="DD2964" s="2"/>
      <c r="DF2964" s="7"/>
      <c r="DO2964" s="2"/>
      <c r="DQ2964" s="7"/>
      <c r="DS2964" s="36"/>
      <c r="DU2964" s="37"/>
      <c r="DZ2964" s="2"/>
      <c r="EB2964" s="7"/>
      <c r="ED2964" s="52"/>
      <c r="EF2964" s="108"/>
      <c r="EY2964" s="1"/>
      <c r="FV2964" s="2"/>
      <c r="FX2964" s="7"/>
      <c r="GG2964" s="2"/>
      <c r="GI2964" s="7"/>
      <c r="GK2964" s="36"/>
      <c r="GM2964" s="37"/>
      <c r="GR2964" s="2"/>
      <c r="GT2964" s="7"/>
      <c r="GV2964" s="52"/>
      <c r="GX2964" s="53"/>
      <c r="HA2964" s="34"/>
      <c r="HC2964" s="35"/>
      <c r="HF2964" s="2"/>
      <c r="HH2964" s="7"/>
      <c r="HQ2964" s="2"/>
      <c r="HS2964" s="7"/>
      <c r="HU2964" s="36"/>
      <c r="HW2964" s="37"/>
      <c r="IB2964" s="2"/>
      <c r="ID2964" s="7"/>
      <c r="IF2964" s="52"/>
      <c r="IH2964" s="53"/>
      <c r="IP2964" s="2"/>
      <c r="IR2964" s="7"/>
      <c r="JA2964" s="2"/>
      <c r="JC2964" s="7"/>
      <c r="JE2964" s="36"/>
      <c r="JG2964" s="37"/>
      <c r="JL2964" s="2"/>
      <c r="JN2964" s="7"/>
      <c r="JP2964" s="52"/>
      <c r="JR2964" s="108"/>
      <c r="JX2964" s="1"/>
      <c r="KG2964" s="1"/>
      <c r="KV2964" s="1"/>
      <c r="KW2964" s="34"/>
      <c r="KY2964" s="35"/>
      <c r="LA2964" s="36"/>
      <c r="LC2964" s="37"/>
      <c r="LQ2964" s="1"/>
      <c r="LR2964" s="2"/>
      <c r="LT2964" s="7"/>
      <c r="MC2964" s="2"/>
      <c r="ME2964" s="7"/>
      <c r="MG2964" s="36"/>
      <c r="MI2964" s="37"/>
      <c r="MW2964" s="34"/>
      <c r="MY2964" s="35"/>
      <c r="NB2964" s="2"/>
      <c r="ND2964" s="7"/>
      <c r="NM2964" s="2"/>
      <c r="NO2964" s="7"/>
      <c r="NQ2964" s="36"/>
      <c r="NS2964" s="37"/>
      <c r="PN2964" s="44"/>
      <c r="PW2964" s="1"/>
      <c r="RD2964" s="2"/>
      <c r="RF2964" s="7"/>
      <c r="RO2964" s="2"/>
      <c r="RQ2964" s="7"/>
      <c r="RS2964" s="36"/>
      <c r="RU2964" s="37"/>
      <c r="SI2964" s="34"/>
      <c r="SK2964" s="35"/>
      <c r="SN2964" s="2"/>
      <c r="SP2964" s="7"/>
      <c r="SY2964" s="2"/>
      <c r="TA2964" s="7"/>
      <c r="TC2964" s="36"/>
      <c r="TE2964" s="37"/>
      <c r="TV2964" s="1"/>
      <c r="UZ2964" s="44"/>
      <c r="VT2964" s="1"/>
    </row>
    <row r="2965" spans="14:592" x14ac:dyDescent="0.3">
      <c r="N2965" s="1"/>
      <c r="O2965" s="34"/>
      <c r="Q2965" s="35"/>
      <c r="S2965" s="36"/>
      <c r="U2965" s="37"/>
      <c r="W2965" s="52"/>
      <c r="Y2965" s="53"/>
      <c r="AI2965" s="1"/>
      <c r="AJ2965" s="2"/>
      <c r="AL2965" s="7"/>
      <c r="AU2965" s="2"/>
      <c r="AW2965" s="7"/>
      <c r="AY2965" s="36"/>
      <c r="BA2965" s="37"/>
      <c r="BF2965" s="2"/>
      <c r="BH2965" s="7"/>
      <c r="BJ2965" s="52"/>
      <c r="BL2965" s="53"/>
      <c r="BO2965" s="34"/>
      <c r="BQ2965" s="35"/>
      <c r="BT2965" s="2"/>
      <c r="BV2965" s="7"/>
      <c r="CE2965" s="2"/>
      <c r="CG2965" s="7"/>
      <c r="CI2965" s="36"/>
      <c r="CK2965" s="37"/>
      <c r="CP2965" s="2"/>
      <c r="CR2965" s="7"/>
      <c r="CT2965" s="52"/>
      <c r="CV2965" s="53"/>
      <c r="DD2965" s="2"/>
      <c r="DF2965" s="7"/>
      <c r="DO2965" s="2"/>
      <c r="DQ2965" s="7"/>
      <c r="DS2965" s="36"/>
      <c r="DU2965" s="37"/>
      <c r="DZ2965" s="2"/>
      <c r="EB2965" s="7"/>
      <c r="ED2965" s="52"/>
      <c r="EF2965" s="108"/>
      <c r="FV2965" s="2"/>
      <c r="FX2965" s="7"/>
      <c r="GG2965" s="2"/>
      <c r="GI2965" s="7"/>
      <c r="GK2965" s="36"/>
      <c r="GM2965" s="37"/>
      <c r="GR2965" s="2"/>
      <c r="GT2965" s="7"/>
      <c r="GV2965" s="52"/>
      <c r="GX2965" s="53"/>
      <c r="HA2965" s="34"/>
      <c r="HC2965" s="35"/>
      <c r="HF2965" s="2"/>
      <c r="HH2965" s="7"/>
      <c r="HQ2965" s="2"/>
      <c r="HS2965" s="7"/>
      <c r="HU2965" s="36"/>
      <c r="HW2965" s="37"/>
      <c r="IB2965" s="2"/>
      <c r="ID2965" s="7"/>
      <c r="IF2965" s="52"/>
      <c r="IH2965" s="53"/>
      <c r="IP2965" s="2"/>
      <c r="IR2965" s="7"/>
      <c r="JA2965" s="2"/>
      <c r="JC2965" s="7"/>
      <c r="JE2965" s="36"/>
      <c r="JG2965" s="37"/>
      <c r="JL2965" s="2"/>
      <c r="JN2965" s="7"/>
      <c r="JP2965" s="52"/>
      <c r="JR2965" s="108"/>
      <c r="JX2965" s="1"/>
      <c r="KG2965" s="1"/>
      <c r="KV2965" s="1"/>
      <c r="KW2965" s="34"/>
      <c r="KY2965" s="35"/>
      <c r="LA2965" s="36"/>
      <c r="LC2965" s="37"/>
      <c r="LQ2965" s="1"/>
      <c r="LR2965" s="2"/>
      <c r="LT2965" s="7"/>
      <c r="MC2965" s="2"/>
      <c r="ME2965" s="7"/>
      <c r="MG2965" s="36"/>
      <c r="MI2965" s="37"/>
      <c r="MW2965" s="34"/>
      <c r="MY2965" s="35"/>
      <c r="NB2965" s="2"/>
      <c r="ND2965" s="7"/>
      <c r="NM2965" s="2"/>
      <c r="NO2965" s="7"/>
      <c r="NQ2965" s="36"/>
      <c r="NS2965" s="37"/>
      <c r="PN2965" s="44"/>
      <c r="RD2965" s="2"/>
      <c r="RF2965" s="7"/>
      <c r="RO2965" s="2"/>
      <c r="RQ2965" s="7"/>
      <c r="RS2965" s="36"/>
      <c r="RU2965" s="37"/>
      <c r="SI2965" s="34"/>
      <c r="SK2965" s="35"/>
      <c r="SN2965" s="2"/>
      <c r="SP2965" s="7"/>
      <c r="SY2965" s="2"/>
      <c r="TA2965" s="7"/>
      <c r="TC2965" s="36"/>
      <c r="TE2965" s="37"/>
      <c r="TV2965" s="1"/>
      <c r="UZ2965" s="44"/>
      <c r="VT2965" s="1"/>
    </row>
    <row r="2966" spans="14:592" x14ac:dyDescent="0.3">
      <c r="N2966" s="1"/>
      <c r="O2966" s="34"/>
      <c r="Q2966" s="35"/>
      <c r="S2966" s="36"/>
      <c r="U2966" s="37"/>
      <c r="W2966" s="52"/>
      <c r="Y2966" s="53"/>
      <c r="AI2966" s="1"/>
      <c r="AJ2966" s="2"/>
      <c r="AL2966" s="7"/>
      <c r="AU2966" s="2"/>
      <c r="AW2966" s="7"/>
      <c r="AY2966" s="36"/>
      <c r="BA2966" s="37"/>
      <c r="BF2966" s="2"/>
      <c r="BH2966" s="7"/>
      <c r="BJ2966" s="52"/>
      <c r="BL2966" s="53"/>
      <c r="BO2966" s="34"/>
      <c r="BQ2966" s="35"/>
      <c r="BT2966" s="2"/>
      <c r="BV2966" s="7"/>
      <c r="CE2966" s="2"/>
      <c r="CG2966" s="7"/>
      <c r="CI2966" s="36"/>
      <c r="CK2966" s="37"/>
      <c r="CP2966" s="2"/>
      <c r="CR2966" s="7"/>
      <c r="CT2966" s="52"/>
      <c r="CV2966" s="53"/>
      <c r="DD2966" s="2"/>
      <c r="DF2966" s="7"/>
      <c r="DO2966" s="2"/>
      <c r="DQ2966" s="7"/>
      <c r="DS2966" s="36"/>
      <c r="DU2966" s="37"/>
      <c r="DZ2966" s="2"/>
      <c r="EB2966" s="7"/>
      <c r="ED2966" s="52"/>
      <c r="EF2966" s="108"/>
      <c r="EY2966" s="1"/>
      <c r="FV2966" s="2"/>
      <c r="FX2966" s="7"/>
      <c r="GG2966" s="2"/>
      <c r="GI2966" s="7"/>
      <c r="GK2966" s="36"/>
      <c r="GM2966" s="37"/>
      <c r="GR2966" s="2"/>
      <c r="GT2966" s="7"/>
      <c r="GV2966" s="52"/>
      <c r="GX2966" s="53"/>
      <c r="HA2966" s="34"/>
      <c r="HC2966" s="35"/>
      <c r="HF2966" s="2"/>
      <c r="HH2966" s="7"/>
      <c r="HQ2966" s="2"/>
      <c r="HS2966" s="7"/>
      <c r="HU2966" s="36"/>
      <c r="HW2966" s="37"/>
      <c r="IB2966" s="2"/>
      <c r="ID2966" s="7"/>
      <c r="IF2966" s="52"/>
      <c r="IH2966" s="53"/>
      <c r="IP2966" s="2"/>
      <c r="IR2966" s="7"/>
      <c r="JA2966" s="2"/>
      <c r="JC2966" s="7"/>
      <c r="JE2966" s="36"/>
      <c r="JG2966" s="37"/>
      <c r="JL2966" s="2"/>
      <c r="JN2966" s="7"/>
      <c r="JP2966" s="52"/>
      <c r="JR2966" s="108"/>
      <c r="JX2966" s="1"/>
      <c r="KG2966" s="1"/>
      <c r="KV2966" s="1"/>
      <c r="KW2966" s="34"/>
      <c r="KY2966" s="35"/>
      <c r="LA2966" s="36"/>
      <c r="LC2966" s="37"/>
      <c r="LQ2966" s="1"/>
      <c r="LR2966" s="2"/>
      <c r="LT2966" s="7"/>
      <c r="MC2966" s="2"/>
      <c r="ME2966" s="7"/>
      <c r="MG2966" s="36"/>
      <c r="MI2966" s="37"/>
      <c r="MW2966" s="34"/>
      <c r="MY2966" s="35"/>
      <c r="NB2966" s="2"/>
      <c r="ND2966" s="7"/>
      <c r="NM2966" s="2"/>
      <c r="NO2966" s="7"/>
      <c r="NQ2966" s="36"/>
      <c r="NS2966" s="37"/>
      <c r="PN2966" s="44"/>
      <c r="PW2966" s="1"/>
      <c r="RD2966" s="2"/>
      <c r="RF2966" s="7"/>
      <c r="RO2966" s="2"/>
      <c r="RQ2966" s="7"/>
      <c r="RS2966" s="36"/>
      <c r="RU2966" s="37"/>
      <c r="SI2966" s="34"/>
      <c r="SK2966" s="35"/>
      <c r="SN2966" s="2"/>
      <c r="SP2966" s="7"/>
      <c r="SY2966" s="2"/>
      <c r="TA2966" s="7"/>
      <c r="TC2966" s="36"/>
      <c r="TE2966" s="37"/>
      <c r="TV2966" s="1"/>
      <c r="UZ2966" s="44"/>
      <c r="VT2966" s="1"/>
    </row>
    <row r="2967" spans="14:592" x14ac:dyDescent="0.3">
      <c r="N2967" s="1"/>
      <c r="O2967" s="34"/>
      <c r="Q2967" s="35"/>
      <c r="S2967" s="36"/>
      <c r="U2967" s="37"/>
      <c r="W2967" s="52"/>
      <c r="Y2967" s="53"/>
      <c r="AI2967" s="1"/>
      <c r="AJ2967" s="2"/>
      <c r="AL2967" s="7"/>
      <c r="AU2967" s="2"/>
      <c r="AW2967" s="7"/>
      <c r="AY2967" s="36"/>
      <c r="BA2967" s="37"/>
      <c r="BB2967" s="37"/>
      <c r="BC2967" s="37"/>
      <c r="BD2967" s="37"/>
      <c r="BE2967" s="37"/>
      <c r="BF2967" s="2"/>
      <c r="BG2967" s="37"/>
      <c r="BH2967" s="7"/>
      <c r="BI2967" s="37"/>
      <c r="BJ2967" s="37"/>
      <c r="BK2967" s="37"/>
      <c r="BL2967" s="37"/>
      <c r="BM2967" s="37"/>
      <c r="BN2967" s="37"/>
      <c r="BO2967" s="37"/>
      <c r="BP2967" s="37"/>
      <c r="BQ2967" s="37"/>
      <c r="BR2967" s="37"/>
      <c r="BS2967" s="37"/>
      <c r="BT2967" s="2"/>
      <c r="BU2967" s="37"/>
      <c r="BV2967" s="7"/>
      <c r="BW2967" s="37"/>
      <c r="BX2967" s="37"/>
      <c r="BY2967" s="37"/>
      <c r="BZ2967" s="37"/>
      <c r="CA2967" s="37"/>
      <c r="CB2967" s="37"/>
      <c r="CC2967" s="37"/>
      <c r="CD2967" s="37"/>
      <c r="CE2967" s="2"/>
      <c r="CF2967" s="37"/>
      <c r="CG2967" s="7"/>
      <c r="CH2967" s="37"/>
      <c r="CI2967" s="36"/>
      <c r="CJ2967" s="37"/>
      <c r="CK2967" s="37"/>
      <c r="CL2967" s="37"/>
      <c r="CM2967" s="37"/>
      <c r="CN2967" s="37"/>
      <c r="CO2967" s="37"/>
      <c r="CP2967" s="2"/>
      <c r="CQ2967" s="37"/>
      <c r="CR2967" s="7"/>
      <c r="CS2967" s="37"/>
      <c r="CT2967" s="37"/>
      <c r="CU2967" s="37"/>
      <c r="CV2967" s="37"/>
      <c r="CW2967" s="37"/>
      <c r="CX2967" s="37"/>
      <c r="CY2967" s="37"/>
      <c r="CZ2967" s="37"/>
      <c r="DA2967" s="37"/>
      <c r="DB2967" s="37"/>
      <c r="DC2967" s="37"/>
      <c r="DD2967" s="2"/>
      <c r="DE2967" s="37"/>
      <c r="DF2967" s="7"/>
      <c r="DG2967" s="37"/>
      <c r="DH2967" s="37"/>
      <c r="DI2967" s="37"/>
      <c r="DJ2967" s="37"/>
      <c r="DK2967" s="37"/>
      <c r="DL2967" s="37"/>
      <c r="DM2967" s="37"/>
      <c r="DN2967" s="37"/>
      <c r="DO2967" s="2"/>
      <c r="DP2967" s="37"/>
      <c r="DQ2967" s="7"/>
      <c r="DR2967" s="37"/>
      <c r="DS2967" s="36"/>
      <c r="DT2967" s="37"/>
      <c r="DU2967" s="37"/>
      <c r="DZ2967" s="2"/>
      <c r="EB2967" s="7"/>
      <c r="ED2967" s="52"/>
      <c r="EF2967" s="108"/>
      <c r="FV2967" s="2"/>
      <c r="FX2967" s="7"/>
      <c r="GG2967" s="2"/>
      <c r="GI2967" s="7"/>
      <c r="GK2967" s="36"/>
      <c r="GM2967" s="37"/>
      <c r="GN2967" s="37"/>
      <c r="GO2967" s="37"/>
      <c r="GP2967" s="37"/>
      <c r="GQ2967" s="37"/>
      <c r="GR2967" s="2"/>
      <c r="GS2967" s="37"/>
      <c r="GT2967" s="7"/>
      <c r="GU2967" s="37"/>
      <c r="GV2967" s="37"/>
      <c r="GW2967" s="37"/>
      <c r="GX2967" s="37"/>
      <c r="GY2967" s="37"/>
      <c r="GZ2967" s="37"/>
      <c r="HA2967" s="37"/>
      <c r="HB2967" s="37"/>
      <c r="HC2967" s="37"/>
      <c r="HD2967" s="37"/>
      <c r="HE2967" s="37"/>
      <c r="HF2967" s="2"/>
      <c r="HG2967" s="37"/>
      <c r="HH2967" s="7"/>
      <c r="HI2967" s="37"/>
      <c r="HJ2967" s="37"/>
      <c r="HK2967" s="37"/>
      <c r="HL2967" s="37"/>
      <c r="HM2967" s="37"/>
      <c r="HN2967" s="37"/>
      <c r="HO2967" s="37"/>
      <c r="HP2967" s="37"/>
      <c r="HQ2967" s="2"/>
      <c r="HR2967" s="37"/>
      <c r="HS2967" s="7"/>
      <c r="HT2967" s="37"/>
      <c r="HU2967" s="36"/>
      <c r="HV2967" s="37"/>
      <c r="HW2967" s="37"/>
      <c r="HX2967" s="37"/>
      <c r="HY2967" s="37"/>
      <c r="HZ2967" s="37"/>
      <c r="IA2967" s="37"/>
      <c r="IB2967" s="2"/>
      <c r="IC2967" s="37"/>
      <c r="ID2967" s="7"/>
      <c r="IE2967" s="37"/>
      <c r="IF2967" s="37"/>
      <c r="IG2967" s="37"/>
      <c r="IH2967" s="37"/>
      <c r="II2967" s="37"/>
      <c r="IJ2967" s="37"/>
      <c r="IK2967" s="37"/>
      <c r="IL2967" s="37"/>
      <c r="IM2967" s="37"/>
      <c r="IN2967" s="37"/>
      <c r="IO2967" s="37"/>
      <c r="IP2967" s="2"/>
      <c r="IQ2967" s="37"/>
      <c r="IR2967" s="7"/>
      <c r="IS2967" s="37"/>
      <c r="IT2967" s="37"/>
      <c r="IU2967" s="37"/>
      <c r="IV2967" s="37"/>
      <c r="IW2967" s="37"/>
      <c r="IX2967" s="37"/>
      <c r="IY2967" s="37"/>
      <c r="IZ2967" s="37"/>
      <c r="JA2967" s="2"/>
      <c r="JB2967" s="37"/>
      <c r="JC2967" s="7"/>
      <c r="JD2967" s="37"/>
      <c r="JE2967" s="36"/>
      <c r="JF2967" s="37"/>
      <c r="JG2967" s="37"/>
      <c r="JL2967" s="2"/>
      <c r="JN2967" s="7"/>
      <c r="JP2967" s="52"/>
      <c r="JR2967" s="108"/>
      <c r="JX2967" s="1"/>
      <c r="KG2967" s="1"/>
      <c r="KV2967" s="1"/>
      <c r="KW2967" s="34"/>
      <c r="KY2967" s="35"/>
      <c r="LA2967" s="36"/>
      <c r="LC2967" s="37"/>
      <c r="LQ2967" s="1"/>
      <c r="LR2967" s="2"/>
      <c r="LT2967" s="7"/>
      <c r="MC2967" s="2"/>
      <c r="ME2967" s="7"/>
      <c r="MG2967" s="36"/>
      <c r="MI2967" s="37"/>
      <c r="MJ2967" s="37"/>
      <c r="MK2967" s="37"/>
      <c r="ML2967" s="37"/>
      <c r="MM2967" s="37"/>
      <c r="MN2967" s="37"/>
      <c r="MO2967" s="37"/>
      <c r="MP2967" s="37"/>
      <c r="MQ2967" s="37"/>
      <c r="MR2967" s="37"/>
      <c r="MS2967" s="37"/>
      <c r="MT2967" s="37"/>
      <c r="MU2967" s="37"/>
      <c r="MV2967" s="37"/>
      <c r="MW2967" s="37"/>
      <c r="MX2967" s="37"/>
      <c r="MY2967" s="37"/>
      <c r="MZ2967" s="37"/>
      <c r="NA2967" s="37"/>
      <c r="NB2967" s="2"/>
      <c r="NC2967" s="37"/>
      <c r="ND2967" s="7"/>
      <c r="NE2967" s="37"/>
      <c r="NF2967" s="37"/>
      <c r="NG2967" s="37"/>
      <c r="NH2967" s="37"/>
      <c r="NI2967" s="37"/>
      <c r="NJ2967" s="37"/>
      <c r="NK2967" s="37"/>
      <c r="NL2967" s="37"/>
      <c r="NM2967" s="2"/>
      <c r="NN2967" s="37"/>
      <c r="NO2967" s="7"/>
      <c r="NP2967" s="37"/>
      <c r="NQ2967" s="36"/>
      <c r="NR2967" s="37"/>
      <c r="NS2967" s="37"/>
      <c r="NT2967" s="37"/>
      <c r="NU2967" s="37"/>
      <c r="NV2967" s="37"/>
      <c r="NW2967" s="37"/>
      <c r="NX2967" s="37"/>
      <c r="NY2967" s="37"/>
      <c r="NZ2967" s="37"/>
      <c r="OA2967" s="37"/>
      <c r="OB2967" s="37"/>
      <c r="OC2967" s="37"/>
      <c r="OD2967" s="37"/>
      <c r="OE2967" s="37"/>
      <c r="OF2967" s="37"/>
      <c r="OG2967" s="37"/>
      <c r="OH2967" s="37"/>
      <c r="OI2967" s="37"/>
      <c r="PN2967" s="44"/>
      <c r="RD2967" s="2"/>
      <c r="RF2967" s="7"/>
      <c r="RO2967" s="2"/>
      <c r="RQ2967" s="7"/>
      <c r="RS2967" s="36"/>
      <c r="RU2967" s="37"/>
      <c r="RV2967" s="37"/>
      <c r="RW2967" s="37"/>
      <c r="RX2967" s="37"/>
      <c r="RY2967" s="37"/>
      <c r="RZ2967" s="37"/>
      <c r="SA2967" s="37"/>
      <c r="SB2967" s="37"/>
      <c r="SC2967" s="37"/>
      <c r="SD2967" s="37"/>
      <c r="SE2967" s="37"/>
      <c r="SF2967" s="37"/>
      <c r="SG2967" s="37"/>
      <c r="SH2967" s="37"/>
      <c r="SI2967" s="37"/>
      <c r="SJ2967" s="37"/>
      <c r="SK2967" s="37"/>
      <c r="SL2967" s="37"/>
      <c r="SM2967" s="37"/>
      <c r="SN2967" s="2"/>
      <c r="SO2967" s="37"/>
      <c r="SP2967" s="7"/>
      <c r="SQ2967" s="37"/>
      <c r="SR2967" s="37"/>
      <c r="SS2967" s="37"/>
      <c r="ST2967" s="37"/>
      <c r="SU2967" s="37"/>
      <c r="SV2967" s="37"/>
      <c r="SW2967" s="37"/>
      <c r="SX2967" s="37"/>
      <c r="SY2967" s="2"/>
      <c r="SZ2967" s="37"/>
      <c r="TA2967" s="7"/>
      <c r="TB2967" s="37"/>
      <c r="TC2967" s="36"/>
      <c r="TD2967" s="37"/>
      <c r="TE2967" s="37"/>
      <c r="TF2967" s="37"/>
      <c r="TG2967" s="37"/>
      <c r="TH2967" s="37"/>
      <c r="TI2967" s="37"/>
      <c r="TJ2967" s="37"/>
      <c r="TK2967" s="37"/>
      <c r="TL2967" s="37"/>
      <c r="TM2967" s="37"/>
      <c r="TN2967" s="37"/>
      <c r="TO2967" s="37"/>
      <c r="TP2967" s="37"/>
      <c r="TQ2967" s="37"/>
      <c r="TR2967" s="37"/>
      <c r="TS2967" s="37"/>
      <c r="TT2967" s="37"/>
      <c r="TU2967" s="37"/>
      <c r="TV2967" s="1"/>
      <c r="UZ2967" s="44"/>
      <c r="VT2967" s="1"/>
    </row>
    <row r="2968" spans="14:592" x14ac:dyDescent="0.3">
      <c r="N2968" s="1"/>
      <c r="O2968" s="34"/>
      <c r="Q2968" s="35"/>
      <c r="S2968" s="36"/>
      <c r="U2968" s="37"/>
      <c r="W2968" s="52"/>
      <c r="Y2968" s="53"/>
      <c r="AI2968" s="1"/>
      <c r="AJ2968" s="2"/>
      <c r="AL2968" s="7"/>
      <c r="AU2968" s="2"/>
      <c r="AW2968" s="7"/>
      <c r="AY2968" s="36"/>
      <c r="BF2968" s="2"/>
      <c r="BH2968" s="7"/>
      <c r="BJ2968" s="52"/>
      <c r="BL2968" s="53"/>
      <c r="BO2968" s="34"/>
      <c r="BQ2968" s="35"/>
      <c r="BT2968" s="2"/>
      <c r="BV2968" s="7"/>
      <c r="CE2968" s="2"/>
      <c r="CG2968" s="7"/>
      <c r="CI2968" s="36"/>
      <c r="CP2968" s="2"/>
      <c r="CR2968" s="7"/>
      <c r="CT2968" s="52"/>
      <c r="CV2968" s="53"/>
      <c r="DA2968" s="37"/>
      <c r="DD2968" s="2"/>
      <c r="DF2968" s="7"/>
      <c r="DO2968" s="2"/>
      <c r="DQ2968" s="7"/>
      <c r="DS2968" s="36"/>
      <c r="DZ2968" s="2"/>
      <c r="EB2968" s="7"/>
      <c r="ED2968" s="52"/>
      <c r="EF2968" s="108"/>
      <c r="EY2968" s="1"/>
      <c r="FV2968" s="2"/>
      <c r="FX2968" s="7"/>
      <c r="GG2968" s="2"/>
      <c r="GI2968" s="7"/>
      <c r="GK2968" s="36"/>
      <c r="GR2968" s="2"/>
      <c r="GT2968" s="7"/>
      <c r="GV2968" s="52"/>
      <c r="GX2968" s="53"/>
      <c r="HA2968" s="34"/>
      <c r="HC2968" s="35"/>
      <c r="HF2968" s="2"/>
      <c r="HH2968" s="7"/>
      <c r="HQ2968" s="2"/>
      <c r="HS2968" s="7"/>
      <c r="HU2968" s="36"/>
      <c r="IB2968" s="2"/>
      <c r="ID2968" s="7"/>
      <c r="IF2968" s="52"/>
      <c r="IH2968" s="53"/>
      <c r="IM2968" s="37"/>
      <c r="IP2968" s="2"/>
      <c r="IR2968" s="7"/>
      <c r="JA2968" s="2"/>
      <c r="JC2968" s="7"/>
      <c r="JE2968" s="36"/>
      <c r="JL2968" s="2"/>
      <c r="JN2968" s="7"/>
      <c r="JP2968" s="52"/>
      <c r="JR2968" s="108"/>
      <c r="JX2968" s="1"/>
      <c r="KG2968" s="1"/>
      <c r="KV2968" s="1"/>
      <c r="KW2968" s="34"/>
      <c r="KY2968" s="35"/>
      <c r="LA2968" s="36"/>
      <c r="LC2968" s="37"/>
      <c r="LQ2968" s="1"/>
      <c r="LR2968" s="2"/>
      <c r="LT2968" s="7"/>
      <c r="MC2968" s="2"/>
      <c r="ME2968" s="7"/>
      <c r="MG2968" s="36"/>
      <c r="MW2968" s="34"/>
      <c r="MY2968" s="35"/>
      <c r="NB2968" s="2"/>
      <c r="ND2968" s="7"/>
      <c r="NM2968" s="2"/>
      <c r="NO2968" s="7"/>
      <c r="NQ2968" s="36"/>
      <c r="OI2968" s="37"/>
      <c r="PN2968" s="44"/>
      <c r="PW2968" s="1"/>
      <c r="RD2968" s="2"/>
      <c r="RF2968" s="7"/>
      <c r="RO2968" s="2"/>
      <c r="RQ2968" s="7"/>
      <c r="RS2968" s="36"/>
      <c r="SI2968" s="34"/>
      <c r="SK2968" s="35"/>
      <c r="SN2968" s="2"/>
      <c r="SP2968" s="7"/>
      <c r="SY2968" s="2"/>
      <c r="TA2968" s="7"/>
      <c r="TC2968" s="36"/>
      <c r="TU2968" s="37"/>
      <c r="TV2968" s="1"/>
      <c r="UZ2968" s="44"/>
      <c r="VT2968" s="1"/>
    </row>
    <row r="2969" spans="14:592" x14ac:dyDescent="0.3">
      <c r="N2969" s="1"/>
      <c r="O2969" s="34"/>
      <c r="Q2969" s="35"/>
      <c r="S2969" s="36"/>
      <c r="U2969" s="37"/>
      <c r="W2969" s="52"/>
      <c r="Y2969" s="53"/>
      <c r="AI2969" s="1"/>
      <c r="AJ2969" s="2"/>
      <c r="AL2969" s="7"/>
      <c r="AU2969" s="2"/>
      <c r="AW2969" s="7"/>
      <c r="AY2969" s="36"/>
      <c r="AZ2969" s="36"/>
      <c r="BA2969" s="36"/>
      <c r="BB2969" s="36"/>
      <c r="BC2969" s="36"/>
      <c r="BD2969" s="36"/>
      <c r="BE2969" s="36"/>
      <c r="BF2969" s="2"/>
      <c r="BG2969" s="36"/>
      <c r="BH2969" s="7"/>
      <c r="BI2969" s="36"/>
      <c r="BJ2969" s="36"/>
      <c r="BK2969" s="36"/>
      <c r="BL2969" s="36"/>
      <c r="BM2969" s="36"/>
      <c r="BN2969" s="36"/>
      <c r="BO2969" s="36"/>
      <c r="BP2969" s="36"/>
      <c r="BQ2969" s="36"/>
      <c r="BR2969" s="36"/>
      <c r="BS2969" s="36"/>
      <c r="BT2969" s="2"/>
      <c r="BU2969" s="36"/>
      <c r="BV2969" s="7"/>
      <c r="BW2969" s="36"/>
      <c r="BX2969" s="36"/>
      <c r="BY2969" s="36"/>
      <c r="BZ2969" s="36"/>
      <c r="CA2969" s="36"/>
      <c r="CB2969" s="36"/>
      <c r="CC2969" s="36"/>
      <c r="CD2969" s="36"/>
      <c r="CE2969" s="2"/>
      <c r="CF2969" s="36"/>
      <c r="CG2969" s="7"/>
      <c r="CH2969" s="36"/>
      <c r="CI2969" s="36"/>
      <c r="CJ2969" s="36"/>
      <c r="CK2969" s="36"/>
      <c r="CL2969" s="36"/>
      <c r="CM2969" s="36"/>
      <c r="CN2969" s="36"/>
      <c r="CO2969" s="36"/>
      <c r="CP2969" s="2"/>
      <c r="CQ2969" s="36"/>
      <c r="CR2969" s="7"/>
      <c r="CS2969" s="36"/>
      <c r="CT2969" s="36"/>
      <c r="CU2969" s="36"/>
      <c r="CV2969" s="36"/>
      <c r="CW2969" s="36"/>
      <c r="CX2969" s="36"/>
      <c r="CY2969" s="36"/>
      <c r="CZ2969" s="36"/>
      <c r="DA2969" s="36"/>
      <c r="DB2969" s="36"/>
      <c r="DC2969" s="36"/>
      <c r="DD2969" s="2"/>
      <c r="DE2969" s="36"/>
      <c r="DF2969" s="7"/>
      <c r="DG2969" s="36"/>
      <c r="DH2969" s="36"/>
      <c r="DI2969" s="36"/>
      <c r="DJ2969" s="36"/>
      <c r="DK2969" s="36"/>
      <c r="DL2969" s="36"/>
      <c r="DM2969" s="36"/>
      <c r="DN2969" s="36"/>
      <c r="DO2969" s="2"/>
      <c r="DP2969" s="36"/>
      <c r="DQ2969" s="7"/>
      <c r="DR2969" s="36"/>
      <c r="DS2969" s="36"/>
      <c r="DZ2969" s="2"/>
      <c r="EB2969" s="7"/>
      <c r="ED2969" s="52"/>
      <c r="EF2969" s="108"/>
      <c r="FV2969" s="2"/>
      <c r="FX2969" s="7"/>
      <c r="GG2969" s="2"/>
      <c r="GI2969" s="7"/>
      <c r="GK2969" s="36"/>
      <c r="GL2969" s="36"/>
      <c r="GM2969" s="36"/>
      <c r="GN2969" s="36"/>
      <c r="GO2969" s="36"/>
      <c r="GP2969" s="36"/>
      <c r="GQ2969" s="36"/>
      <c r="GR2969" s="2"/>
      <c r="GS2969" s="36"/>
      <c r="GT2969" s="7"/>
      <c r="GU2969" s="36"/>
      <c r="GV2969" s="36"/>
      <c r="GW2969" s="36"/>
      <c r="GX2969" s="36"/>
      <c r="GY2969" s="36"/>
      <c r="GZ2969" s="36"/>
      <c r="HA2969" s="36"/>
      <c r="HB2969" s="36"/>
      <c r="HC2969" s="36"/>
      <c r="HD2969" s="36"/>
      <c r="HE2969" s="36"/>
      <c r="HF2969" s="2"/>
      <c r="HG2969" s="36"/>
      <c r="HH2969" s="7"/>
      <c r="HI2969" s="36"/>
      <c r="HJ2969" s="36"/>
      <c r="HK2969" s="36"/>
      <c r="HL2969" s="36"/>
      <c r="HM2969" s="36"/>
      <c r="HN2969" s="36"/>
      <c r="HO2969" s="36"/>
      <c r="HP2969" s="36"/>
      <c r="HQ2969" s="2"/>
      <c r="HR2969" s="36"/>
      <c r="HS2969" s="7"/>
      <c r="HT2969" s="36"/>
      <c r="HU2969" s="36"/>
      <c r="HV2969" s="36"/>
      <c r="HW2969" s="36"/>
      <c r="HX2969" s="36"/>
      <c r="HY2969" s="36"/>
      <c r="HZ2969" s="36"/>
      <c r="IA2969" s="36"/>
      <c r="IB2969" s="2"/>
      <c r="IC2969" s="36"/>
      <c r="ID2969" s="7"/>
      <c r="IE2969" s="36"/>
      <c r="IF2969" s="36"/>
      <c r="IG2969" s="36"/>
      <c r="IH2969" s="36"/>
      <c r="II2969" s="36"/>
      <c r="IJ2969" s="36"/>
      <c r="IK2969" s="36"/>
      <c r="IL2969" s="36"/>
      <c r="IM2969" s="36"/>
      <c r="IN2969" s="36"/>
      <c r="IO2969" s="36"/>
      <c r="IP2969" s="2"/>
      <c r="IQ2969" s="36"/>
      <c r="IR2969" s="7"/>
      <c r="IS2969" s="36"/>
      <c r="IT2969" s="36"/>
      <c r="IU2969" s="36"/>
      <c r="IV2969" s="36"/>
      <c r="IW2969" s="36"/>
      <c r="IX2969" s="36"/>
      <c r="IY2969" s="36"/>
      <c r="IZ2969" s="36"/>
      <c r="JA2969" s="2"/>
      <c r="JB2969" s="36"/>
      <c r="JC2969" s="7"/>
      <c r="JD2969" s="36"/>
      <c r="JE2969" s="36"/>
      <c r="JL2969" s="2"/>
      <c r="JN2969" s="7"/>
      <c r="JP2969" s="52"/>
      <c r="JR2969" s="108"/>
      <c r="JX2969" s="1"/>
      <c r="KG2969" s="1"/>
      <c r="KV2969" s="1"/>
      <c r="KW2969" s="34"/>
      <c r="KY2969" s="35"/>
      <c r="LA2969" s="36"/>
      <c r="LC2969" s="37"/>
      <c r="LQ2969" s="1"/>
      <c r="LR2969" s="2"/>
      <c r="LT2969" s="7"/>
      <c r="MC2969" s="2"/>
      <c r="ME2969" s="7"/>
      <c r="MG2969" s="36"/>
      <c r="MH2969" s="36"/>
      <c r="MI2969" s="36"/>
      <c r="MJ2969" s="36"/>
      <c r="MK2969" s="36"/>
      <c r="ML2969" s="36"/>
      <c r="MM2969" s="36"/>
      <c r="MN2969" s="36"/>
      <c r="MO2969" s="36"/>
      <c r="MP2969" s="36"/>
      <c r="MQ2969" s="36"/>
      <c r="MR2969" s="36"/>
      <c r="MS2969" s="36"/>
      <c r="MT2969" s="36"/>
      <c r="MU2969" s="36"/>
      <c r="MV2969" s="36"/>
      <c r="MW2969" s="36"/>
      <c r="MX2969" s="36"/>
      <c r="MY2969" s="36"/>
      <c r="MZ2969" s="36"/>
      <c r="NA2969" s="36"/>
      <c r="NB2969" s="2"/>
      <c r="NC2969" s="36"/>
      <c r="ND2969" s="7"/>
      <c r="NE2969" s="36"/>
      <c r="NF2969" s="36"/>
      <c r="NG2969" s="36"/>
      <c r="NH2969" s="36"/>
      <c r="NI2969" s="36"/>
      <c r="NJ2969" s="36"/>
      <c r="NK2969" s="36"/>
      <c r="NL2969" s="36"/>
      <c r="NM2969" s="2"/>
      <c r="NN2969" s="36"/>
      <c r="NO2969" s="7"/>
      <c r="NP2969" s="36"/>
      <c r="NQ2969" s="36"/>
      <c r="NR2969" s="36"/>
      <c r="NS2969" s="36"/>
      <c r="NT2969" s="36"/>
      <c r="NU2969" s="36"/>
      <c r="NV2969" s="36"/>
      <c r="NW2969" s="36"/>
      <c r="NX2969" s="36"/>
      <c r="NY2969" s="36"/>
      <c r="NZ2969" s="36"/>
      <c r="OA2969" s="36"/>
      <c r="OB2969" s="36"/>
      <c r="OC2969" s="36"/>
      <c r="OD2969" s="36"/>
      <c r="OE2969" s="36"/>
      <c r="OF2969" s="36"/>
      <c r="OG2969" s="36"/>
      <c r="OI2969" s="37"/>
      <c r="PN2969" s="44"/>
      <c r="RD2969" s="2"/>
      <c r="RF2969" s="7"/>
      <c r="RO2969" s="2"/>
      <c r="RQ2969" s="7"/>
      <c r="RS2969" s="36"/>
      <c r="RT2969" s="36"/>
      <c r="RU2969" s="36"/>
      <c r="RV2969" s="36"/>
      <c r="RW2969" s="36"/>
      <c r="RX2969" s="36"/>
      <c r="RY2969" s="36"/>
      <c r="RZ2969" s="36"/>
      <c r="SA2969" s="36"/>
      <c r="SB2969" s="36"/>
      <c r="SC2969" s="36"/>
      <c r="SD2969" s="36"/>
      <c r="SE2969" s="36"/>
      <c r="SF2969" s="36"/>
      <c r="SG2969" s="36"/>
      <c r="SH2969" s="36"/>
      <c r="SI2969" s="36"/>
      <c r="SJ2969" s="36"/>
      <c r="SK2969" s="36"/>
      <c r="SL2969" s="36"/>
      <c r="SM2969" s="36"/>
      <c r="SN2969" s="2"/>
      <c r="SO2969" s="36"/>
      <c r="SP2969" s="7"/>
      <c r="SQ2969" s="36"/>
      <c r="SR2969" s="36"/>
      <c r="SS2969" s="36"/>
      <c r="ST2969" s="36"/>
      <c r="SU2969" s="36"/>
      <c r="SV2969" s="36"/>
      <c r="SW2969" s="36"/>
      <c r="SX2969" s="36"/>
      <c r="SY2969" s="2"/>
      <c r="SZ2969" s="36"/>
      <c r="TA2969" s="7"/>
      <c r="TB2969" s="36"/>
      <c r="TC2969" s="36"/>
      <c r="TD2969" s="36"/>
      <c r="TE2969" s="36"/>
      <c r="TF2969" s="36"/>
      <c r="TG2969" s="36"/>
      <c r="TH2969" s="36"/>
      <c r="TI2969" s="36"/>
      <c r="TJ2969" s="36"/>
      <c r="TK2969" s="36"/>
      <c r="TL2969" s="36"/>
      <c r="TM2969" s="36"/>
      <c r="TN2969" s="36"/>
      <c r="TO2969" s="36"/>
      <c r="TP2969" s="36"/>
      <c r="TQ2969" s="36"/>
      <c r="TR2969" s="36"/>
      <c r="TS2969" s="36"/>
      <c r="TU2969" s="37"/>
      <c r="TV2969" s="1"/>
      <c r="UZ2969" s="44"/>
      <c r="VT2969" s="1"/>
    </row>
    <row r="2970" spans="14:592" x14ac:dyDescent="0.3">
      <c r="N2970" s="1"/>
      <c r="O2970" s="34"/>
      <c r="Q2970" s="35"/>
      <c r="S2970" s="36"/>
      <c r="U2970" s="37"/>
      <c r="W2970" s="52"/>
      <c r="Y2970" s="53"/>
      <c r="AI2970" s="1"/>
      <c r="AJ2970" s="2"/>
      <c r="AL2970" s="7"/>
      <c r="AU2970" s="2"/>
      <c r="AW2970" s="7"/>
      <c r="BF2970" s="2"/>
      <c r="BH2970" s="7"/>
      <c r="BJ2970" s="52"/>
      <c r="BL2970" s="53"/>
      <c r="BO2970" s="34"/>
      <c r="BQ2970" s="35"/>
      <c r="BT2970" s="2"/>
      <c r="BV2970" s="7"/>
      <c r="CE2970" s="2"/>
      <c r="CG2970" s="7"/>
      <c r="CP2970" s="2"/>
      <c r="CR2970" s="7"/>
      <c r="CT2970" s="52"/>
      <c r="CV2970" s="53"/>
      <c r="CY2970" s="36"/>
      <c r="DA2970" s="37"/>
      <c r="DD2970" s="2"/>
      <c r="DF2970" s="7"/>
      <c r="DO2970" s="2"/>
      <c r="DQ2970" s="7"/>
      <c r="DZ2970" s="2"/>
      <c r="EB2970" s="7"/>
      <c r="ED2970" s="52"/>
      <c r="EF2970" s="108"/>
      <c r="EY2970" s="1"/>
      <c r="FV2970" s="2"/>
      <c r="FX2970" s="7"/>
      <c r="GG2970" s="2"/>
      <c r="GI2970" s="7"/>
      <c r="GR2970" s="2"/>
      <c r="GT2970" s="7"/>
      <c r="GV2970" s="52"/>
      <c r="GX2970" s="53"/>
      <c r="HA2970" s="34"/>
      <c r="HC2970" s="35"/>
      <c r="HF2970" s="2"/>
      <c r="HH2970" s="7"/>
      <c r="HQ2970" s="2"/>
      <c r="HS2970" s="7"/>
      <c r="IB2970" s="2"/>
      <c r="ID2970" s="7"/>
      <c r="IF2970" s="52"/>
      <c r="IH2970" s="53"/>
      <c r="IK2970" s="36"/>
      <c r="IM2970" s="37"/>
      <c r="IP2970" s="2"/>
      <c r="IR2970" s="7"/>
      <c r="JA2970" s="2"/>
      <c r="JC2970" s="7"/>
      <c r="JL2970" s="2"/>
      <c r="JN2970" s="7"/>
      <c r="JP2970" s="52"/>
      <c r="JR2970" s="108"/>
      <c r="JX2970" s="1"/>
      <c r="KG2970" s="1"/>
      <c r="KV2970" s="1"/>
      <c r="KW2970" s="34"/>
      <c r="KY2970" s="35"/>
      <c r="LA2970" s="36"/>
      <c r="LC2970" s="37"/>
      <c r="LQ2970" s="1"/>
      <c r="LR2970" s="2"/>
      <c r="LT2970" s="7"/>
      <c r="MC2970" s="2"/>
      <c r="ME2970" s="7"/>
      <c r="MW2970" s="34"/>
      <c r="MY2970" s="35"/>
      <c r="NB2970" s="2"/>
      <c r="ND2970" s="7"/>
      <c r="NM2970" s="2"/>
      <c r="NO2970" s="7"/>
      <c r="OG2970" s="36"/>
      <c r="OI2970" s="37"/>
      <c r="PN2970" s="44"/>
      <c r="PW2970" s="1"/>
      <c r="RD2970" s="2"/>
      <c r="RF2970" s="7"/>
      <c r="RO2970" s="2"/>
      <c r="RQ2970" s="7"/>
      <c r="SI2970" s="34"/>
      <c r="SK2970" s="35"/>
      <c r="SN2970" s="2"/>
      <c r="SP2970" s="7"/>
      <c r="SY2970" s="2"/>
      <c r="TA2970" s="7"/>
      <c r="TS2970" s="36"/>
      <c r="TU2970" s="37"/>
      <c r="TV2970" s="1"/>
      <c r="UZ2970" s="44"/>
      <c r="VT2970" s="1"/>
    </row>
    <row r="2971" spans="14:592" x14ac:dyDescent="0.3">
      <c r="N2971" s="1"/>
      <c r="O2971" s="34"/>
      <c r="Q2971" s="35"/>
      <c r="S2971" s="36"/>
      <c r="U2971" s="37"/>
      <c r="W2971" s="52"/>
      <c r="Y2971" s="53"/>
      <c r="AI2971" s="1"/>
      <c r="AJ2971" s="2"/>
      <c r="AL2971" s="7"/>
      <c r="AU2971" s="2"/>
      <c r="AW2971" s="7"/>
      <c r="BF2971" s="2"/>
      <c r="BH2971" s="7"/>
      <c r="BJ2971" s="52"/>
      <c r="BL2971" s="53"/>
      <c r="BO2971" s="34"/>
      <c r="BQ2971" s="35"/>
      <c r="BT2971" s="2"/>
      <c r="BV2971" s="7"/>
      <c r="CE2971" s="2"/>
      <c r="CG2971" s="7"/>
      <c r="CP2971" s="2"/>
      <c r="CR2971" s="7"/>
      <c r="CT2971" s="52"/>
      <c r="CV2971" s="53"/>
      <c r="CY2971" s="36"/>
      <c r="DA2971" s="37"/>
      <c r="DD2971" s="2"/>
      <c r="DF2971" s="7"/>
      <c r="DO2971" s="2"/>
      <c r="DQ2971" s="7"/>
      <c r="DZ2971" s="2"/>
      <c r="EB2971" s="7"/>
      <c r="ED2971" s="52"/>
      <c r="EF2971" s="53"/>
      <c r="FV2971" s="2"/>
      <c r="FX2971" s="7"/>
      <c r="GG2971" s="2"/>
      <c r="GI2971" s="7"/>
      <c r="GR2971" s="2"/>
      <c r="GT2971" s="7"/>
      <c r="GV2971" s="52"/>
      <c r="GX2971" s="53"/>
      <c r="HA2971" s="34"/>
      <c r="HC2971" s="35"/>
      <c r="HF2971" s="2"/>
      <c r="HH2971" s="7"/>
      <c r="HQ2971" s="2"/>
      <c r="HS2971" s="7"/>
      <c r="IB2971" s="2"/>
      <c r="ID2971" s="7"/>
      <c r="IF2971" s="52"/>
      <c r="IH2971" s="53"/>
      <c r="IK2971" s="36"/>
      <c r="IM2971" s="37"/>
      <c r="IP2971" s="2"/>
      <c r="IR2971" s="7"/>
      <c r="JA2971" s="2"/>
      <c r="JC2971" s="7"/>
      <c r="JL2971" s="2"/>
      <c r="JN2971" s="7"/>
      <c r="JP2971" s="52"/>
      <c r="JR2971" s="53"/>
      <c r="JX2971" s="1"/>
      <c r="KG2971" s="1"/>
      <c r="KV2971" s="1"/>
      <c r="KW2971" s="34"/>
      <c r="KY2971" s="35"/>
      <c r="LA2971" s="36"/>
      <c r="LC2971" s="37"/>
      <c r="LQ2971" s="1"/>
      <c r="LR2971" s="2"/>
      <c r="LT2971" s="7"/>
      <c r="MC2971" s="2"/>
      <c r="ME2971" s="7"/>
      <c r="MW2971" s="34"/>
      <c r="MY2971" s="35"/>
      <c r="NB2971" s="2"/>
      <c r="ND2971" s="7"/>
      <c r="NM2971" s="2"/>
      <c r="NO2971" s="7"/>
      <c r="OG2971" s="36"/>
      <c r="OI2971" s="37"/>
      <c r="RD2971" s="2"/>
      <c r="RF2971" s="7"/>
      <c r="RO2971" s="2"/>
      <c r="RQ2971" s="7"/>
      <c r="SI2971" s="34"/>
      <c r="SK2971" s="35"/>
      <c r="SN2971" s="2"/>
      <c r="SP2971" s="7"/>
      <c r="SY2971" s="2"/>
      <c r="TA2971" s="7"/>
      <c r="TS2971" s="36"/>
      <c r="TU2971" s="37"/>
      <c r="TV2971" s="1"/>
      <c r="VT2971" s="1"/>
    </row>
    <row r="2972" spans="14:592" x14ac:dyDescent="0.3">
      <c r="N2972" s="1"/>
      <c r="O2972" s="34"/>
      <c r="Q2972" s="35"/>
      <c r="S2972" s="36"/>
      <c r="U2972" s="37"/>
      <c r="W2972" s="52"/>
      <c r="Y2972" s="53"/>
      <c r="AI2972" s="1"/>
      <c r="AJ2972" s="2"/>
      <c r="AL2972" s="7"/>
      <c r="AU2972" s="2"/>
      <c r="AW2972" s="7"/>
      <c r="BF2972" s="2"/>
      <c r="BH2972" s="7"/>
      <c r="BJ2972" s="52"/>
      <c r="BL2972" s="53"/>
      <c r="BO2972" s="34"/>
      <c r="BQ2972" s="35"/>
      <c r="BT2972" s="2"/>
      <c r="BV2972" s="7"/>
      <c r="CE2972" s="2"/>
      <c r="CG2972" s="7"/>
      <c r="CP2972" s="2"/>
      <c r="CR2972" s="7"/>
      <c r="CT2972" s="52"/>
      <c r="CV2972" s="53"/>
      <c r="CY2972" s="36"/>
      <c r="DA2972" s="37"/>
      <c r="DD2972" s="2"/>
      <c r="DF2972" s="7"/>
      <c r="DO2972" s="2"/>
      <c r="DQ2972" s="7"/>
      <c r="DZ2972" s="2"/>
      <c r="EB2972" s="7"/>
      <c r="ED2972" s="52"/>
      <c r="EF2972" s="53"/>
      <c r="EY2972" s="1"/>
      <c r="FV2972" s="2"/>
      <c r="FX2972" s="7"/>
      <c r="GG2972" s="2"/>
      <c r="GI2972" s="7"/>
      <c r="GR2972" s="2"/>
      <c r="GT2972" s="7"/>
      <c r="GV2972" s="52"/>
      <c r="GX2972" s="53"/>
      <c r="HA2972" s="34"/>
      <c r="HC2972" s="35"/>
      <c r="HF2972" s="2"/>
      <c r="HH2972" s="7"/>
      <c r="HQ2972" s="2"/>
      <c r="HS2972" s="7"/>
      <c r="IB2972" s="2"/>
      <c r="ID2972" s="7"/>
      <c r="IF2972" s="52"/>
      <c r="IH2972" s="53"/>
      <c r="IK2972" s="36"/>
      <c r="IM2972" s="37"/>
      <c r="IP2972" s="2"/>
      <c r="IR2972" s="7"/>
      <c r="JA2972" s="2"/>
      <c r="JC2972" s="7"/>
      <c r="JL2972" s="2"/>
      <c r="JN2972" s="7"/>
      <c r="JP2972" s="52"/>
      <c r="JR2972" s="53"/>
      <c r="JX2972" s="1"/>
      <c r="KG2972" s="1"/>
      <c r="KV2972" s="1"/>
      <c r="KW2972" s="34"/>
      <c r="KY2972" s="35"/>
      <c r="LA2972" s="36"/>
      <c r="LC2972" s="37"/>
      <c r="LQ2972" s="1"/>
      <c r="LR2972" s="2"/>
      <c r="LT2972" s="7"/>
      <c r="MC2972" s="2"/>
      <c r="ME2972" s="7"/>
      <c r="MW2972" s="34"/>
      <c r="MY2972" s="35"/>
      <c r="NB2972" s="2"/>
      <c r="ND2972" s="7"/>
      <c r="NM2972" s="2"/>
      <c r="NO2972" s="7"/>
      <c r="OG2972" s="36"/>
      <c r="OI2972" s="37"/>
      <c r="PW2972" s="1"/>
      <c r="RD2972" s="2"/>
      <c r="RF2972" s="7"/>
      <c r="RO2972" s="2"/>
      <c r="RQ2972" s="7"/>
      <c r="SI2972" s="34"/>
      <c r="SK2972" s="35"/>
      <c r="SN2972" s="2"/>
      <c r="SP2972" s="7"/>
      <c r="SY2972" s="2"/>
      <c r="TA2972" s="7"/>
      <c r="TS2972" s="36"/>
      <c r="TU2972" s="37"/>
      <c r="TV2972" s="1"/>
      <c r="VT2972" s="1"/>
    </row>
    <row r="2973" spans="14:592" x14ac:dyDescent="0.3">
      <c r="N2973" s="1"/>
      <c r="O2973" s="34"/>
      <c r="Q2973" s="35"/>
      <c r="S2973" s="36"/>
      <c r="U2973" s="37"/>
      <c r="W2973" s="52"/>
      <c r="Y2973" s="53"/>
      <c r="AI2973" s="1"/>
      <c r="AJ2973" s="2"/>
      <c r="AL2973" s="7"/>
      <c r="AU2973" s="2"/>
      <c r="AW2973" s="7"/>
      <c r="BF2973" s="2"/>
      <c r="BH2973" s="7"/>
      <c r="BJ2973" s="52"/>
      <c r="BL2973" s="53"/>
      <c r="BO2973" s="34"/>
      <c r="BQ2973" s="35"/>
      <c r="BT2973" s="2"/>
      <c r="BV2973" s="7"/>
      <c r="CE2973" s="2"/>
      <c r="CG2973" s="7"/>
      <c r="CP2973" s="2"/>
      <c r="CR2973" s="7"/>
      <c r="CT2973" s="52"/>
      <c r="CV2973" s="53"/>
      <c r="CY2973" s="36"/>
      <c r="DA2973" s="37"/>
      <c r="DD2973" s="2"/>
      <c r="DF2973" s="7"/>
      <c r="DO2973" s="2"/>
      <c r="DQ2973" s="7"/>
      <c r="DZ2973" s="2"/>
      <c r="EB2973" s="7"/>
      <c r="ED2973" s="52"/>
      <c r="EF2973" s="53"/>
      <c r="FV2973" s="2"/>
      <c r="FX2973" s="7"/>
      <c r="GG2973" s="2"/>
      <c r="GI2973" s="7"/>
      <c r="GR2973" s="2"/>
      <c r="GT2973" s="7"/>
      <c r="GV2973" s="52"/>
      <c r="GX2973" s="53"/>
      <c r="HA2973" s="34"/>
      <c r="HC2973" s="35"/>
      <c r="HF2973" s="2"/>
      <c r="HH2973" s="7"/>
      <c r="HQ2973" s="2"/>
      <c r="HS2973" s="7"/>
      <c r="IB2973" s="2"/>
      <c r="ID2973" s="7"/>
      <c r="IF2973" s="52"/>
      <c r="IH2973" s="53"/>
      <c r="IK2973" s="36"/>
      <c r="IM2973" s="37"/>
      <c r="IP2973" s="2"/>
      <c r="IR2973" s="7"/>
      <c r="JA2973" s="2"/>
      <c r="JC2973" s="7"/>
      <c r="JL2973" s="2"/>
      <c r="JN2973" s="7"/>
      <c r="JP2973" s="52"/>
      <c r="JR2973" s="53"/>
      <c r="JX2973" s="1"/>
      <c r="KG2973" s="1"/>
      <c r="KV2973" s="1"/>
      <c r="KW2973" s="34"/>
      <c r="KY2973" s="35"/>
      <c r="LA2973" s="36"/>
      <c r="LC2973" s="37"/>
      <c r="LQ2973" s="1"/>
      <c r="LR2973" s="2"/>
      <c r="LT2973" s="7"/>
      <c r="MC2973" s="2"/>
      <c r="ME2973" s="7"/>
      <c r="MW2973" s="34"/>
      <c r="MY2973" s="35"/>
      <c r="NB2973" s="2"/>
      <c r="ND2973" s="7"/>
      <c r="NM2973" s="2"/>
      <c r="NO2973" s="7"/>
      <c r="OG2973" s="36"/>
      <c r="OI2973" s="37"/>
      <c r="RD2973" s="2"/>
      <c r="RF2973" s="7"/>
      <c r="RO2973" s="2"/>
      <c r="RQ2973" s="7"/>
      <c r="SI2973" s="34"/>
      <c r="SK2973" s="35"/>
      <c r="SN2973" s="2"/>
      <c r="SP2973" s="7"/>
      <c r="SY2973" s="2"/>
      <c r="TA2973" s="7"/>
      <c r="TS2973" s="36"/>
      <c r="TU2973" s="37"/>
      <c r="TV2973" s="1"/>
      <c r="VT2973" s="1"/>
    </row>
    <row r="2974" spans="14:592" x14ac:dyDescent="0.3">
      <c r="N2974" s="1"/>
      <c r="O2974" s="34"/>
      <c r="Q2974" s="35"/>
      <c r="S2974" s="36"/>
      <c r="U2974" s="37"/>
      <c r="W2974" s="52"/>
      <c r="Y2974" s="53"/>
      <c r="AI2974" s="1"/>
      <c r="AJ2974" s="2"/>
      <c r="AL2974" s="7"/>
      <c r="AU2974" s="2"/>
      <c r="AW2974" s="7"/>
      <c r="BF2974" s="2"/>
      <c r="BH2974" s="7"/>
      <c r="BJ2974" s="52"/>
      <c r="BL2974" s="53"/>
      <c r="BO2974" s="34"/>
      <c r="BQ2974" s="35"/>
      <c r="BT2974" s="2"/>
      <c r="BV2974" s="7"/>
      <c r="CE2974" s="2"/>
      <c r="CG2974" s="7"/>
      <c r="CP2974" s="2"/>
      <c r="CR2974" s="7"/>
      <c r="CT2974" s="52"/>
      <c r="CV2974" s="53"/>
      <c r="CY2974" s="36"/>
      <c r="DA2974" s="37"/>
      <c r="DD2974" s="2"/>
      <c r="DF2974" s="7"/>
      <c r="DO2974" s="2"/>
      <c r="DQ2974" s="7"/>
      <c r="DZ2974" s="2"/>
      <c r="EB2974" s="7"/>
      <c r="ED2974" s="52"/>
      <c r="EF2974" s="53"/>
      <c r="EY2974" s="1"/>
      <c r="FV2974" s="2"/>
      <c r="FX2974" s="7"/>
      <c r="GG2974" s="2"/>
      <c r="GI2974" s="7"/>
      <c r="GR2974" s="2"/>
      <c r="GT2974" s="7"/>
      <c r="GV2974" s="52"/>
      <c r="GX2974" s="53"/>
      <c r="HA2974" s="34"/>
      <c r="HC2974" s="35"/>
      <c r="HF2974" s="2"/>
      <c r="HH2974" s="7"/>
      <c r="HQ2974" s="2"/>
      <c r="HS2974" s="7"/>
      <c r="IB2974" s="2"/>
      <c r="ID2974" s="7"/>
      <c r="IF2974" s="52"/>
      <c r="IH2974" s="53"/>
      <c r="IK2974" s="36"/>
      <c r="IM2974" s="37"/>
      <c r="IP2974" s="2"/>
      <c r="IR2974" s="7"/>
      <c r="JA2974" s="2"/>
      <c r="JC2974" s="7"/>
      <c r="JL2974" s="2"/>
      <c r="JN2974" s="7"/>
      <c r="JP2974" s="52"/>
      <c r="JR2974" s="53"/>
      <c r="JX2974" s="1"/>
      <c r="KG2974" s="1"/>
      <c r="KV2974" s="1"/>
      <c r="KW2974" s="34"/>
      <c r="KY2974" s="35"/>
      <c r="LA2974" s="36"/>
      <c r="LC2974" s="37"/>
      <c r="LQ2974" s="1"/>
      <c r="LR2974" s="2"/>
      <c r="LT2974" s="7"/>
      <c r="MC2974" s="2"/>
      <c r="ME2974" s="7"/>
      <c r="MW2974" s="34"/>
      <c r="MY2974" s="35"/>
      <c r="NB2974" s="2"/>
      <c r="ND2974" s="7"/>
      <c r="NM2974" s="2"/>
      <c r="NO2974" s="7"/>
      <c r="OG2974" s="36"/>
      <c r="OI2974" s="37"/>
      <c r="PW2974" s="1"/>
      <c r="RD2974" s="2"/>
      <c r="RF2974" s="7"/>
      <c r="RO2974" s="2"/>
      <c r="RQ2974" s="7"/>
      <c r="SI2974" s="34"/>
      <c r="SK2974" s="35"/>
      <c r="SN2974" s="2"/>
      <c r="SP2974" s="7"/>
      <c r="SY2974" s="2"/>
      <c r="TA2974" s="7"/>
      <c r="TS2974" s="36"/>
      <c r="TU2974" s="37"/>
      <c r="TV2974" s="1"/>
      <c r="VT2974" s="1"/>
    </row>
    <row r="2975" spans="14:592" x14ac:dyDescent="0.3">
      <c r="N2975" s="1"/>
      <c r="O2975" s="34"/>
      <c r="Q2975" s="35"/>
      <c r="S2975" s="36"/>
      <c r="U2975" s="37"/>
      <c r="W2975" s="52"/>
      <c r="Y2975" s="53"/>
      <c r="AI2975" s="1"/>
      <c r="AJ2975" s="2"/>
      <c r="AL2975" s="7"/>
      <c r="AU2975" s="2"/>
      <c r="AW2975" s="7"/>
      <c r="BF2975" s="2"/>
      <c r="BH2975" s="7"/>
      <c r="BJ2975" s="52"/>
      <c r="BL2975" s="53"/>
      <c r="BO2975" s="34"/>
      <c r="BQ2975" s="35"/>
      <c r="BT2975" s="2"/>
      <c r="BV2975" s="7"/>
      <c r="CE2975" s="2"/>
      <c r="CG2975" s="7"/>
      <c r="CP2975" s="2"/>
      <c r="CR2975" s="7"/>
      <c r="CT2975" s="52"/>
      <c r="CV2975" s="53"/>
      <c r="CY2975" s="36"/>
      <c r="DA2975" s="37"/>
      <c r="DD2975" s="2"/>
      <c r="DF2975" s="7"/>
      <c r="DO2975" s="2"/>
      <c r="DQ2975" s="7"/>
      <c r="DZ2975" s="2"/>
      <c r="EB2975" s="7"/>
      <c r="ED2975" s="52"/>
      <c r="EF2975" s="53"/>
      <c r="FV2975" s="2"/>
      <c r="FX2975" s="7"/>
      <c r="GG2975" s="2"/>
      <c r="GI2975" s="7"/>
      <c r="GR2975" s="2"/>
      <c r="GT2975" s="7"/>
      <c r="GV2975" s="52"/>
      <c r="GX2975" s="53"/>
      <c r="HA2975" s="34"/>
      <c r="HC2975" s="35"/>
      <c r="HF2975" s="2"/>
      <c r="HH2975" s="7"/>
      <c r="HQ2975" s="2"/>
      <c r="HS2975" s="7"/>
      <c r="IB2975" s="2"/>
      <c r="ID2975" s="7"/>
      <c r="IF2975" s="52"/>
      <c r="IH2975" s="53"/>
      <c r="IK2975" s="36"/>
      <c r="IM2975" s="37"/>
      <c r="IP2975" s="2"/>
      <c r="IR2975" s="7"/>
      <c r="JA2975" s="2"/>
      <c r="JC2975" s="7"/>
      <c r="JL2975" s="2"/>
      <c r="JN2975" s="7"/>
      <c r="JP2975" s="52"/>
      <c r="JR2975" s="53"/>
      <c r="JX2975" s="1"/>
      <c r="KG2975" s="1"/>
      <c r="KV2975" s="1"/>
      <c r="KW2975" s="34"/>
      <c r="KY2975" s="35"/>
      <c r="LA2975" s="36"/>
      <c r="LC2975" s="37"/>
      <c r="LQ2975" s="1"/>
      <c r="LR2975" s="2"/>
      <c r="LT2975" s="7"/>
      <c r="MC2975" s="2"/>
      <c r="ME2975" s="7"/>
      <c r="MW2975" s="34"/>
      <c r="MY2975" s="35"/>
      <c r="NB2975" s="2"/>
      <c r="ND2975" s="7"/>
      <c r="NM2975" s="2"/>
      <c r="NO2975" s="7"/>
      <c r="OG2975" s="36"/>
      <c r="OI2975" s="37"/>
      <c r="RD2975" s="2"/>
      <c r="RF2975" s="7"/>
      <c r="RO2975" s="2"/>
      <c r="RQ2975" s="7"/>
      <c r="SI2975" s="34"/>
      <c r="SK2975" s="35"/>
      <c r="SN2975" s="2"/>
      <c r="SP2975" s="7"/>
      <c r="SY2975" s="2"/>
      <c r="TA2975" s="7"/>
      <c r="TS2975" s="36"/>
      <c r="TU2975" s="37"/>
      <c r="TV2975" s="1"/>
      <c r="VT2975" s="1"/>
    </row>
    <row r="2976" spans="14:592" x14ac:dyDescent="0.3">
      <c r="N2976" s="1"/>
      <c r="O2976" s="34"/>
      <c r="Q2976" s="35"/>
      <c r="S2976" s="36"/>
      <c r="U2976" s="37"/>
      <c r="W2976" s="52"/>
      <c r="Y2976" s="53"/>
      <c r="AI2976" s="1"/>
      <c r="AJ2976" s="2"/>
      <c r="AL2976" s="7"/>
      <c r="AU2976" s="2"/>
      <c r="AW2976" s="7"/>
      <c r="BF2976" s="2"/>
      <c r="BH2976" s="7"/>
      <c r="BJ2976" s="52"/>
      <c r="BL2976" s="53"/>
      <c r="BO2976" s="34"/>
      <c r="BQ2976" s="35"/>
      <c r="BT2976" s="2"/>
      <c r="BV2976" s="7"/>
      <c r="CE2976" s="2"/>
      <c r="CG2976" s="7"/>
      <c r="CP2976" s="2"/>
      <c r="CR2976" s="7"/>
      <c r="CT2976" s="52"/>
      <c r="CV2976" s="53"/>
      <c r="CY2976" s="36"/>
      <c r="DA2976" s="37"/>
      <c r="DD2976" s="2"/>
      <c r="DF2976" s="7"/>
      <c r="DO2976" s="2"/>
      <c r="DQ2976" s="7"/>
      <c r="DZ2976" s="2"/>
      <c r="EB2976" s="7"/>
      <c r="ED2976" s="52"/>
      <c r="EF2976" s="53"/>
      <c r="EY2976" s="1"/>
      <c r="FV2976" s="2"/>
      <c r="FX2976" s="7"/>
      <c r="GG2976" s="2"/>
      <c r="GI2976" s="7"/>
      <c r="GR2976" s="2"/>
      <c r="GT2976" s="7"/>
      <c r="GV2976" s="52"/>
      <c r="GX2976" s="53"/>
      <c r="HA2976" s="34"/>
      <c r="HC2976" s="35"/>
      <c r="HF2976" s="2"/>
      <c r="HH2976" s="7"/>
      <c r="HQ2976" s="2"/>
      <c r="HS2976" s="7"/>
      <c r="IB2976" s="2"/>
      <c r="ID2976" s="7"/>
      <c r="IF2976" s="52"/>
      <c r="IH2976" s="53"/>
      <c r="IK2976" s="36"/>
      <c r="IM2976" s="37"/>
      <c r="IP2976" s="2"/>
      <c r="IR2976" s="7"/>
      <c r="JA2976" s="2"/>
      <c r="JC2976" s="7"/>
      <c r="JL2976" s="2"/>
      <c r="JN2976" s="7"/>
      <c r="JP2976" s="52"/>
      <c r="JR2976" s="53"/>
      <c r="JX2976" s="1"/>
      <c r="KG2976" s="1"/>
      <c r="KV2976" s="1"/>
      <c r="KW2976" s="34"/>
      <c r="KY2976" s="35"/>
      <c r="LA2976" s="36"/>
      <c r="LC2976" s="37"/>
      <c r="LQ2976" s="1"/>
      <c r="LR2976" s="2"/>
      <c r="LT2976" s="7"/>
      <c r="MC2976" s="2"/>
      <c r="ME2976" s="7"/>
      <c r="MW2976" s="34"/>
      <c r="MY2976" s="35"/>
      <c r="NB2976" s="2"/>
      <c r="ND2976" s="7"/>
      <c r="NM2976" s="2"/>
      <c r="NO2976" s="7"/>
      <c r="OG2976" s="36"/>
      <c r="OI2976" s="37"/>
      <c r="PW2976" s="1"/>
      <c r="RD2976" s="2"/>
      <c r="RF2976" s="7"/>
      <c r="RO2976" s="2"/>
      <c r="RQ2976" s="7"/>
      <c r="SI2976" s="34"/>
      <c r="SK2976" s="35"/>
      <c r="SN2976" s="2"/>
      <c r="SP2976" s="7"/>
      <c r="SY2976" s="2"/>
      <c r="TA2976" s="7"/>
      <c r="TS2976" s="36"/>
      <c r="TU2976" s="37"/>
      <c r="TV2976" s="1"/>
      <c r="VT2976" s="1"/>
    </row>
    <row r="2977" spans="14:592" x14ac:dyDescent="0.3">
      <c r="N2977" s="1"/>
      <c r="O2977" s="34"/>
      <c r="Q2977" s="35"/>
      <c r="S2977" s="36"/>
      <c r="U2977" s="37"/>
      <c r="W2977" s="52"/>
      <c r="Y2977" s="53"/>
      <c r="AI2977" s="1"/>
      <c r="AJ2977" s="2"/>
      <c r="AL2977" s="7"/>
      <c r="AU2977" s="2"/>
      <c r="AW2977" s="7"/>
      <c r="BF2977" s="2"/>
      <c r="BH2977" s="7"/>
      <c r="BJ2977" s="52"/>
      <c r="BL2977" s="53"/>
      <c r="BM2977" s="53"/>
      <c r="BN2977" s="53"/>
      <c r="BO2977" s="53"/>
      <c r="BP2977" s="53"/>
      <c r="BQ2977" s="53"/>
      <c r="BR2977" s="53"/>
      <c r="BS2977" s="53"/>
      <c r="BT2977" s="2"/>
      <c r="BU2977" s="53"/>
      <c r="BV2977" s="7"/>
      <c r="BW2977" s="53"/>
      <c r="BX2977" s="53"/>
      <c r="BY2977" s="53"/>
      <c r="BZ2977" s="53"/>
      <c r="CA2977" s="53"/>
      <c r="CB2977" s="53"/>
      <c r="CC2977" s="53"/>
      <c r="CD2977" s="53"/>
      <c r="CE2977" s="2"/>
      <c r="CF2977" s="53"/>
      <c r="CG2977" s="7"/>
      <c r="CH2977" s="53"/>
      <c r="CI2977" s="53"/>
      <c r="CJ2977" s="53"/>
      <c r="CK2977" s="53"/>
      <c r="CL2977" s="53"/>
      <c r="CM2977" s="53"/>
      <c r="CN2977" s="53"/>
      <c r="CO2977" s="53"/>
      <c r="CP2977" s="2"/>
      <c r="CQ2977" s="53"/>
      <c r="CR2977" s="7"/>
      <c r="CS2977" s="53"/>
      <c r="CT2977" s="52"/>
      <c r="CU2977" s="53"/>
      <c r="CV2977" s="53"/>
      <c r="CW2977" s="53"/>
      <c r="CX2977" s="54"/>
      <c r="CY2977" s="54"/>
      <c r="CZ2977" s="54"/>
      <c r="DA2977" s="54"/>
      <c r="DB2977" s="54"/>
      <c r="DC2977" s="54"/>
      <c r="DD2977" s="2"/>
      <c r="DE2977" s="54"/>
      <c r="DF2977" s="7"/>
      <c r="DG2977" s="54"/>
      <c r="DH2977" s="54"/>
      <c r="DI2977" s="54"/>
      <c r="DJ2977" s="54"/>
      <c r="DK2977" s="54"/>
      <c r="DL2977" s="54"/>
      <c r="DM2977" s="54"/>
      <c r="DN2977" s="54"/>
      <c r="DO2977" s="2"/>
      <c r="DP2977" s="54"/>
      <c r="DQ2977" s="7"/>
      <c r="DR2977" s="54"/>
      <c r="DS2977" s="54"/>
      <c r="DT2977" s="54"/>
      <c r="DU2977" s="54"/>
      <c r="DV2977" s="54"/>
      <c r="DW2977" s="54"/>
      <c r="DX2977" s="54"/>
      <c r="DY2977" s="54"/>
      <c r="DZ2977" s="2"/>
      <c r="EA2977" s="54"/>
      <c r="EB2977" s="7"/>
      <c r="EC2977" s="54"/>
      <c r="ED2977" s="52"/>
      <c r="EE2977" s="54"/>
      <c r="EF2977" s="53"/>
      <c r="EG2977" s="53"/>
      <c r="EH2977" s="53"/>
      <c r="EI2977" s="53"/>
      <c r="EJ2977" s="53"/>
      <c r="EK2977" s="53"/>
      <c r="FV2977" s="2"/>
      <c r="FX2977" s="7"/>
      <c r="GG2977" s="2"/>
      <c r="GI2977" s="7"/>
      <c r="GR2977" s="2"/>
      <c r="GT2977" s="7"/>
      <c r="GV2977" s="52"/>
      <c r="GX2977" s="53"/>
      <c r="GY2977" s="53"/>
      <c r="GZ2977" s="53"/>
      <c r="HA2977" s="53"/>
      <c r="HB2977" s="53"/>
      <c r="HC2977" s="53"/>
      <c r="HD2977" s="53"/>
      <c r="HE2977" s="53"/>
      <c r="HF2977" s="2"/>
      <c r="HG2977" s="53"/>
      <c r="HH2977" s="7"/>
      <c r="HI2977" s="53"/>
      <c r="HJ2977" s="53"/>
      <c r="HK2977" s="53"/>
      <c r="HL2977" s="53"/>
      <c r="HM2977" s="53"/>
      <c r="HN2977" s="53"/>
      <c r="HO2977" s="53"/>
      <c r="HP2977" s="53"/>
      <c r="HQ2977" s="2"/>
      <c r="HR2977" s="53"/>
      <c r="HS2977" s="7"/>
      <c r="HT2977" s="53"/>
      <c r="HU2977" s="53"/>
      <c r="HV2977" s="53"/>
      <c r="HW2977" s="53"/>
      <c r="HX2977" s="53"/>
      <c r="HY2977" s="53"/>
      <c r="HZ2977" s="53"/>
      <c r="IA2977" s="53"/>
      <c r="IB2977" s="2"/>
      <c r="IC2977" s="53"/>
      <c r="ID2977" s="7"/>
      <c r="IE2977" s="53"/>
      <c r="IF2977" s="52"/>
      <c r="IG2977" s="53"/>
      <c r="IH2977" s="53"/>
      <c r="II2977" s="53"/>
      <c r="IJ2977" s="54"/>
      <c r="IK2977" s="54"/>
      <c r="IL2977" s="54"/>
      <c r="IM2977" s="54"/>
      <c r="IN2977" s="54"/>
      <c r="IO2977" s="54"/>
      <c r="IP2977" s="2"/>
      <c r="IQ2977" s="54"/>
      <c r="IR2977" s="7"/>
      <c r="IS2977" s="54"/>
      <c r="IT2977" s="54"/>
      <c r="IU2977" s="54"/>
      <c r="IV2977" s="54"/>
      <c r="IW2977" s="54"/>
      <c r="IX2977" s="54"/>
      <c r="IY2977" s="54"/>
      <c r="IZ2977" s="54"/>
      <c r="JA2977" s="2"/>
      <c r="JB2977" s="54"/>
      <c r="JC2977" s="7"/>
      <c r="JD2977" s="54"/>
      <c r="JE2977" s="54"/>
      <c r="JF2977" s="54"/>
      <c r="JG2977" s="54"/>
      <c r="JH2977" s="54"/>
      <c r="JI2977" s="54"/>
      <c r="JJ2977" s="54"/>
      <c r="JK2977" s="54"/>
      <c r="JL2977" s="2"/>
      <c r="JM2977" s="54"/>
      <c r="JN2977" s="7"/>
      <c r="JO2977" s="54"/>
      <c r="JP2977" s="52"/>
      <c r="JQ2977" s="54"/>
      <c r="JR2977" s="53"/>
      <c r="JS2977" s="53"/>
      <c r="JT2977" s="53"/>
      <c r="JU2977" s="53"/>
      <c r="JV2977" s="53"/>
      <c r="JW2977" s="53"/>
      <c r="JX2977" s="1"/>
      <c r="KG2977" s="1"/>
      <c r="KV2977" s="1"/>
      <c r="KW2977" s="34"/>
      <c r="KY2977" s="35"/>
      <c r="LA2977" s="36"/>
      <c r="LC2977" s="37"/>
      <c r="LQ2977" s="1"/>
      <c r="LR2977" s="2"/>
      <c r="LT2977" s="7"/>
      <c r="MC2977" s="2"/>
      <c r="ME2977" s="7"/>
      <c r="MW2977" s="34"/>
      <c r="MY2977" s="35"/>
      <c r="NB2977" s="2"/>
      <c r="ND2977" s="7"/>
      <c r="NM2977" s="2"/>
      <c r="NO2977" s="7"/>
      <c r="OG2977" s="36"/>
      <c r="OI2977" s="37"/>
      <c r="RD2977" s="2"/>
      <c r="RF2977" s="7"/>
      <c r="RO2977" s="2"/>
      <c r="RQ2977" s="7"/>
      <c r="SI2977" s="34"/>
      <c r="SK2977" s="35"/>
      <c r="SN2977" s="2"/>
      <c r="SP2977" s="7"/>
      <c r="SY2977" s="2"/>
      <c r="TA2977" s="7"/>
      <c r="TS2977" s="36"/>
      <c r="TU2977" s="37"/>
      <c r="TV2977" s="1"/>
      <c r="VT2977" s="1"/>
    </row>
    <row r="2978" spans="14:592" x14ac:dyDescent="0.3">
      <c r="N2978" s="1"/>
      <c r="O2978" s="34"/>
      <c r="Q2978" s="35"/>
      <c r="S2978" s="36"/>
      <c r="U2978" s="37"/>
      <c r="W2978" s="52"/>
      <c r="Y2978" s="53"/>
      <c r="AI2978" s="1"/>
      <c r="AJ2978" s="2"/>
      <c r="AL2978" s="7"/>
      <c r="AU2978" s="2"/>
      <c r="AW2978" s="7"/>
      <c r="BF2978" s="2"/>
      <c r="BH2978" s="7"/>
      <c r="BJ2978" s="52"/>
      <c r="BO2978" s="34"/>
      <c r="BQ2978" s="35"/>
      <c r="BT2978" s="2"/>
      <c r="BV2978" s="7"/>
      <c r="CE2978" s="2"/>
      <c r="CG2978" s="7"/>
      <c r="CP2978" s="2"/>
      <c r="CR2978" s="7"/>
      <c r="CT2978" s="52"/>
      <c r="CY2978" s="36"/>
      <c r="DA2978" s="37"/>
      <c r="DD2978" s="2"/>
      <c r="DF2978" s="7"/>
      <c r="DO2978" s="2"/>
      <c r="DQ2978" s="7"/>
      <c r="DZ2978" s="2"/>
      <c r="EB2978" s="7"/>
      <c r="ED2978" s="52"/>
      <c r="EK2978" s="53"/>
      <c r="EY2978" s="1"/>
      <c r="FV2978" s="2"/>
      <c r="FX2978" s="7"/>
      <c r="GG2978" s="2"/>
      <c r="GI2978" s="7"/>
      <c r="GR2978" s="2"/>
      <c r="GT2978" s="7"/>
      <c r="GV2978" s="52"/>
      <c r="HA2978" s="34"/>
      <c r="HC2978" s="35"/>
      <c r="HF2978" s="2"/>
      <c r="HH2978" s="7"/>
      <c r="HQ2978" s="2"/>
      <c r="HS2978" s="7"/>
      <c r="IB2978" s="2"/>
      <c r="ID2978" s="7"/>
      <c r="IF2978" s="52"/>
      <c r="IK2978" s="36"/>
      <c r="IM2978" s="37"/>
      <c r="IP2978" s="2"/>
      <c r="IR2978" s="7"/>
      <c r="JA2978" s="2"/>
      <c r="JC2978" s="7"/>
      <c r="JL2978" s="2"/>
      <c r="JN2978" s="7"/>
      <c r="JP2978" s="52"/>
      <c r="JW2978" s="53"/>
      <c r="JX2978" s="1"/>
      <c r="KG2978" s="1"/>
      <c r="KV2978" s="1"/>
      <c r="KW2978" s="34"/>
      <c r="KY2978" s="35"/>
      <c r="LA2978" s="36"/>
      <c r="LC2978" s="37"/>
      <c r="LQ2978" s="1"/>
      <c r="LR2978" s="2"/>
      <c r="LT2978" s="7"/>
      <c r="MC2978" s="2"/>
      <c r="ME2978" s="7"/>
      <c r="MW2978" s="34"/>
      <c r="MY2978" s="35"/>
      <c r="NB2978" s="2"/>
      <c r="ND2978" s="7"/>
      <c r="NM2978" s="2"/>
      <c r="NO2978" s="7"/>
      <c r="OG2978" s="36"/>
      <c r="OI2978" s="37"/>
      <c r="PW2978" s="1"/>
      <c r="RD2978" s="2"/>
      <c r="RF2978" s="7"/>
      <c r="RO2978" s="2"/>
      <c r="RQ2978" s="7"/>
      <c r="SI2978" s="34"/>
      <c r="SK2978" s="35"/>
      <c r="SN2978" s="2"/>
      <c r="SP2978" s="7"/>
      <c r="SY2978" s="2"/>
      <c r="TA2978" s="7"/>
      <c r="TS2978" s="36"/>
      <c r="TU2978" s="37"/>
      <c r="TV2978" s="1"/>
      <c r="VT2978" s="1"/>
    </row>
    <row r="2979" spans="14:592" x14ac:dyDescent="0.3">
      <c r="N2979" s="1"/>
      <c r="O2979" s="34"/>
      <c r="Q2979" s="35"/>
      <c r="S2979" s="36"/>
      <c r="U2979" s="37"/>
      <c r="W2979" s="52"/>
      <c r="Y2979" s="53"/>
      <c r="AI2979" s="1"/>
      <c r="AJ2979" s="2"/>
      <c r="AL2979" s="7"/>
      <c r="AU2979" s="2"/>
      <c r="AW2979" s="7"/>
      <c r="BF2979" s="2"/>
      <c r="BH2979" s="7"/>
      <c r="BJ2979" s="52"/>
      <c r="BK2979" s="52"/>
      <c r="BL2979" s="52"/>
      <c r="BM2979" s="52"/>
      <c r="BN2979" s="52"/>
      <c r="BO2979" s="52"/>
      <c r="BP2979" s="52"/>
      <c r="BQ2979" s="52"/>
      <c r="BR2979" s="52"/>
      <c r="BS2979" s="52"/>
      <c r="BT2979" s="2"/>
      <c r="BU2979" s="52"/>
      <c r="BV2979" s="7"/>
      <c r="BW2979" s="52"/>
      <c r="BX2979" s="52"/>
      <c r="BY2979" s="52"/>
      <c r="BZ2979" s="52"/>
      <c r="CA2979" s="52"/>
      <c r="CB2979" s="52"/>
      <c r="CC2979" s="52"/>
      <c r="CD2979" s="52"/>
      <c r="CE2979" s="2"/>
      <c r="CF2979" s="52"/>
      <c r="CG2979" s="7"/>
      <c r="CH2979" s="52"/>
      <c r="CI2979" s="52"/>
      <c r="CJ2979" s="52"/>
      <c r="CK2979" s="52"/>
      <c r="CL2979" s="52"/>
      <c r="CM2979" s="52"/>
      <c r="CN2979" s="52"/>
      <c r="CO2979" s="52"/>
      <c r="CP2979" s="2"/>
      <c r="CQ2979" s="52"/>
      <c r="CR2979" s="7"/>
      <c r="CS2979" s="52"/>
      <c r="CT2979" s="52"/>
      <c r="CU2979" s="52"/>
      <c r="CV2979" s="52"/>
      <c r="CW2979" s="52"/>
      <c r="CX2979" s="52"/>
      <c r="CY2979" s="52"/>
      <c r="CZ2979" s="52"/>
      <c r="DA2979" s="52"/>
      <c r="DB2979" s="52"/>
      <c r="DC2979" s="52"/>
      <c r="DD2979" s="2"/>
      <c r="DE2979" s="52"/>
      <c r="DF2979" s="7"/>
      <c r="DG2979" s="52"/>
      <c r="DH2979" s="52"/>
      <c r="DI2979" s="52"/>
      <c r="DJ2979" s="52"/>
      <c r="DK2979" s="52"/>
      <c r="DL2979" s="52"/>
      <c r="DM2979" s="52"/>
      <c r="DN2979" s="52"/>
      <c r="DO2979" s="2"/>
      <c r="DP2979" s="52"/>
      <c r="DQ2979" s="7"/>
      <c r="DR2979" s="52"/>
      <c r="DS2979" s="52"/>
      <c r="DT2979" s="52"/>
      <c r="DU2979" s="52"/>
      <c r="DV2979" s="52"/>
      <c r="DW2979" s="52"/>
      <c r="DX2979" s="52"/>
      <c r="DY2979" s="52"/>
      <c r="DZ2979" s="2"/>
      <c r="EA2979" s="52"/>
      <c r="EB2979" s="7"/>
      <c r="EC2979" s="52"/>
      <c r="ED2979" s="52"/>
      <c r="EE2979" s="52"/>
      <c r="EF2979" s="52"/>
      <c r="EG2979" s="52"/>
      <c r="EH2979" s="52"/>
      <c r="EI2979" s="52"/>
      <c r="EK2979" s="53"/>
      <c r="FV2979" s="2"/>
      <c r="FX2979" s="7"/>
      <c r="GG2979" s="2"/>
      <c r="GI2979" s="7"/>
      <c r="GR2979" s="2"/>
      <c r="GT2979" s="7"/>
      <c r="GV2979" s="52"/>
      <c r="GW2979" s="52"/>
      <c r="GX2979" s="52"/>
      <c r="GY2979" s="52"/>
      <c r="GZ2979" s="52"/>
      <c r="HA2979" s="52"/>
      <c r="HB2979" s="52"/>
      <c r="HC2979" s="52"/>
      <c r="HD2979" s="52"/>
      <c r="HE2979" s="52"/>
      <c r="HF2979" s="2"/>
      <c r="HG2979" s="52"/>
      <c r="HH2979" s="7"/>
      <c r="HI2979" s="52"/>
      <c r="HJ2979" s="52"/>
      <c r="HK2979" s="52"/>
      <c r="HL2979" s="52"/>
      <c r="HM2979" s="52"/>
      <c r="HN2979" s="52"/>
      <c r="HO2979" s="52"/>
      <c r="HP2979" s="52"/>
      <c r="HQ2979" s="2"/>
      <c r="HR2979" s="52"/>
      <c r="HS2979" s="7"/>
      <c r="HT2979" s="52"/>
      <c r="HU2979" s="52"/>
      <c r="HV2979" s="52"/>
      <c r="HW2979" s="52"/>
      <c r="HX2979" s="52"/>
      <c r="HY2979" s="52"/>
      <c r="HZ2979" s="52"/>
      <c r="IA2979" s="52"/>
      <c r="IB2979" s="2"/>
      <c r="IC2979" s="52"/>
      <c r="ID2979" s="7"/>
      <c r="IE2979" s="52"/>
      <c r="IF2979" s="52"/>
      <c r="IG2979" s="52"/>
      <c r="IH2979" s="52"/>
      <c r="II2979" s="52"/>
      <c r="IJ2979" s="52"/>
      <c r="IK2979" s="52"/>
      <c r="IL2979" s="52"/>
      <c r="IM2979" s="52"/>
      <c r="IN2979" s="52"/>
      <c r="IO2979" s="52"/>
      <c r="IP2979" s="2"/>
      <c r="IQ2979" s="52"/>
      <c r="IR2979" s="7"/>
      <c r="IS2979" s="52"/>
      <c r="IT2979" s="52"/>
      <c r="IU2979" s="52"/>
      <c r="IV2979" s="52"/>
      <c r="IW2979" s="52"/>
      <c r="IX2979" s="52"/>
      <c r="IY2979" s="52"/>
      <c r="IZ2979" s="52"/>
      <c r="JA2979" s="2"/>
      <c r="JB2979" s="52"/>
      <c r="JC2979" s="7"/>
      <c r="JD2979" s="52"/>
      <c r="JE2979" s="52"/>
      <c r="JF2979" s="52"/>
      <c r="JG2979" s="52"/>
      <c r="JH2979" s="52"/>
      <c r="JI2979" s="52"/>
      <c r="JJ2979" s="52"/>
      <c r="JK2979" s="52"/>
      <c r="JL2979" s="2"/>
      <c r="JM2979" s="52"/>
      <c r="JN2979" s="7"/>
      <c r="JO2979" s="52"/>
      <c r="JP2979" s="52"/>
      <c r="JQ2979" s="52"/>
      <c r="JR2979" s="52"/>
      <c r="JS2979" s="52"/>
      <c r="JT2979" s="52"/>
      <c r="JU2979" s="52"/>
      <c r="JW2979" s="53"/>
      <c r="JX2979" s="1"/>
      <c r="KG2979" s="1"/>
      <c r="KV2979" s="1"/>
      <c r="KW2979" s="34"/>
      <c r="KY2979" s="35"/>
      <c r="LA2979" s="36"/>
      <c r="LC2979" s="37"/>
      <c r="LQ2979" s="1"/>
      <c r="LR2979" s="2"/>
      <c r="LT2979" s="7"/>
      <c r="MC2979" s="2"/>
      <c r="ME2979" s="7"/>
      <c r="MW2979" s="34"/>
      <c r="MY2979" s="35"/>
      <c r="NB2979" s="2"/>
      <c r="ND2979" s="7"/>
      <c r="NM2979" s="2"/>
      <c r="NO2979" s="7"/>
      <c r="OG2979" s="36"/>
      <c r="OI2979" s="37"/>
      <c r="RD2979" s="2"/>
      <c r="RF2979" s="7"/>
      <c r="RO2979" s="2"/>
      <c r="RQ2979" s="7"/>
      <c r="SI2979" s="34"/>
      <c r="SK2979" s="35"/>
      <c r="SN2979" s="2"/>
      <c r="SP2979" s="7"/>
      <c r="SY2979" s="2"/>
      <c r="TA2979" s="7"/>
      <c r="TS2979" s="36"/>
      <c r="TU2979" s="37"/>
      <c r="TV2979" s="1"/>
      <c r="VT2979" s="1"/>
    </row>
    <row r="2980" spans="14:592" x14ac:dyDescent="0.3">
      <c r="N2980" s="1"/>
      <c r="O2980" s="34"/>
      <c r="Q2980" s="35"/>
      <c r="S2980" s="36"/>
      <c r="U2980" s="37"/>
      <c r="W2980" s="52"/>
      <c r="Y2980" s="53"/>
      <c r="AI2980" s="1"/>
      <c r="AJ2980" s="2"/>
      <c r="AL2980" s="7"/>
      <c r="AU2980" s="2"/>
      <c r="AW2980" s="7"/>
      <c r="BF2980" s="2"/>
      <c r="BH2980" s="7"/>
      <c r="BO2980" s="34"/>
      <c r="BQ2980" s="35"/>
      <c r="BT2980" s="2"/>
      <c r="BV2980" s="7"/>
      <c r="CE2980" s="2"/>
      <c r="CG2980" s="7"/>
      <c r="CP2980" s="2"/>
      <c r="CR2980" s="7"/>
      <c r="CY2980" s="36"/>
      <c r="DA2980" s="37"/>
      <c r="DD2980" s="2"/>
      <c r="DF2980" s="7"/>
      <c r="DO2980" s="2"/>
      <c r="DQ2980" s="7"/>
      <c r="DZ2980" s="2"/>
      <c r="EB2980" s="7"/>
      <c r="EI2980" s="52"/>
      <c r="EK2980" s="53"/>
      <c r="EY2980" s="1"/>
      <c r="FV2980" s="2"/>
      <c r="FX2980" s="7"/>
      <c r="GG2980" s="2"/>
      <c r="GI2980" s="7"/>
      <c r="GR2980" s="2"/>
      <c r="GT2980" s="7"/>
      <c r="HA2980" s="34"/>
      <c r="HC2980" s="35"/>
      <c r="HF2980" s="2"/>
      <c r="HH2980" s="7"/>
      <c r="HQ2980" s="2"/>
      <c r="HS2980" s="7"/>
      <c r="IB2980" s="2"/>
      <c r="ID2980" s="7"/>
      <c r="IK2980" s="36"/>
      <c r="IM2980" s="37"/>
      <c r="IP2980" s="2"/>
      <c r="IR2980" s="7"/>
      <c r="JA2980" s="2"/>
      <c r="JC2980" s="7"/>
      <c r="JL2980" s="2"/>
      <c r="JN2980" s="7"/>
      <c r="JU2980" s="52"/>
      <c r="JW2980" s="53"/>
      <c r="JX2980" s="1"/>
      <c r="KG2980" s="1"/>
      <c r="KV2980" s="1"/>
      <c r="KW2980" s="34"/>
      <c r="KY2980" s="35"/>
      <c r="LA2980" s="36"/>
      <c r="LC2980" s="37"/>
      <c r="LQ2980" s="1"/>
      <c r="LR2980" s="2"/>
      <c r="LT2980" s="7"/>
      <c r="MC2980" s="2"/>
      <c r="ME2980" s="7"/>
      <c r="MW2980" s="34"/>
      <c r="MY2980" s="35"/>
      <c r="NB2980" s="2"/>
      <c r="ND2980" s="7"/>
      <c r="NM2980" s="2"/>
      <c r="NO2980" s="7"/>
      <c r="OG2980" s="36"/>
      <c r="OI2980" s="37"/>
      <c r="PW2980" s="1"/>
      <c r="RD2980" s="2"/>
      <c r="RF2980" s="7"/>
      <c r="RO2980" s="2"/>
      <c r="RQ2980" s="7"/>
      <c r="SI2980" s="34"/>
      <c r="SK2980" s="35"/>
      <c r="SN2980" s="2"/>
      <c r="SP2980" s="7"/>
      <c r="SY2980" s="2"/>
      <c r="TA2980" s="7"/>
      <c r="TS2980" s="36"/>
      <c r="TU2980" s="37"/>
      <c r="TV2980" s="1"/>
      <c r="VT2980" s="1"/>
    </row>
    <row r="2981" spans="14:592" x14ac:dyDescent="0.3">
      <c r="N2981" s="1"/>
      <c r="O2981" s="34"/>
      <c r="Q2981" s="35"/>
      <c r="S2981" s="36"/>
      <c r="U2981" s="37"/>
      <c r="W2981" s="52"/>
      <c r="Y2981" s="53"/>
      <c r="AI2981" s="1"/>
      <c r="AJ2981" s="2"/>
      <c r="AL2981" s="7"/>
      <c r="AU2981" s="2"/>
      <c r="AW2981" s="7"/>
      <c r="BF2981" s="2"/>
      <c r="BH2981" s="7"/>
      <c r="BO2981" s="34"/>
      <c r="BQ2981" s="35"/>
      <c r="BT2981" s="2"/>
      <c r="BV2981" s="7"/>
      <c r="CE2981" s="2"/>
      <c r="CG2981" s="7"/>
      <c r="CP2981" s="2"/>
      <c r="CR2981" s="7"/>
      <c r="CY2981" s="36"/>
      <c r="DA2981" s="37"/>
      <c r="DD2981" s="2"/>
      <c r="DF2981" s="7"/>
      <c r="DO2981" s="2"/>
      <c r="DQ2981" s="7"/>
      <c r="DZ2981" s="2"/>
      <c r="EB2981" s="7"/>
      <c r="EI2981" s="52"/>
      <c r="EK2981" s="53"/>
      <c r="FV2981" s="2"/>
      <c r="FX2981" s="7"/>
      <c r="GG2981" s="2"/>
      <c r="GI2981" s="7"/>
      <c r="GR2981" s="2"/>
      <c r="GT2981" s="7"/>
      <c r="HA2981" s="34"/>
      <c r="HC2981" s="35"/>
      <c r="HF2981" s="2"/>
      <c r="HH2981" s="7"/>
      <c r="HQ2981" s="2"/>
      <c r="HS2981" s="7"/>
      <c r="IB2981" s="2"/>
      <c r="ID2981" s="7"/>
      <c r="IK2981" s="36"/>
      <c r="IM2981" s="37"/>
      <c r="IP2981" s="2"/>
      <c r="IR2981" s="7"/>
      <c r="JA2981" s="2"/>
      <c r="JC2981" s="7"/>
      <c r="JL2981" s="2"/>
      <c r="JN2981" s="7"/>
      <c r="JU2981" s="52"/>
      <c r="JW2981" s="53"/>
      <c r="JX2981" s="1"/>
      <c r="KG2981" s="1"/>
      <c r="KV2981" s="1"/>
      <c r="KW2981" s="34"/>
      <c r="KY2981" s="35"/>
      <c r="LA2981" s="36"/>
      <c r="LC2981" s="37"/>
      <c r="LQ2981" s="1"/>
      <c r="LR2981" s="2"/>
      <c r="LT2981" s="7"/>
      <c r="MC2981" s="2"/>
      <c r="ME2981" s="7"/>
      <c r="MW2981" s="34"/>
      <c r="MY2981" s="35"/>
      <c r="NB2981" s="2"/>
      <c r="ND2981" s="7"/>
      <c r="NM2981" s="2"/>
      <c r="NO2981" s="7"/>
      <c r="OG2981" s="36"/>
      <c r="OI2981" s="37"/>
      <c r="RD2981" s="2"/>
      <c r="RF2981" s="7"/>
      <c r="RO2981" s="2"/>
      <c r="RQ2981" s="7"/>
      <c r="SI2981" s="34"/>
      <c r="SK2981" s="35"/>
      <c r="SN2981" s="2"/>
      <c r="SP2981" s="7"/>
      <c r="SY2981" s="2"/>
      <c r="TA2981" s="7"/>
      <c r="TS2981" s="36"/>
      <c r="TU2981" s="37"/>
      <c r="TV2981" s="1"/>
      <c r="VT2981" s="1"/>
    </row>
    <row r="2982" spans="14:592" x14ac:dyDescent="0.3">
      <c r="N2982" s="1"/>
      <c r="O2982" s="34"/>
      <c r="Q2982" s="35"/>
      <c r="S2982" s="36"/>
      <c r="U2982" s="37"/>
      <c r="W2982" s="52"/>
      <c r="Y2982" s="53"/>
      <c r="AI2982" s="1"/>
      <c r="AJ2982" s="2"/>
      <c r="AL2982" s="7"/>
      <c r="AU2982" s="2"/>
      <c r="AW2982" s="7"/>
      <c r="BF2982" s="2"/>
      <c r="BH2982" s="7"/>
      <c r="BO2982" s="34"/>
      <c r="BQ2982" s="35"/>
      <c r="BT2982" s="2"/>
      <c r="BV2982" s="7"/>
      <c r="CE2982" s="2"/>
      <c r="CG2982" s="7"/>
      <c r="CP2982" s="2"/>
      <c r="CR2982" s="7"/>
      <c r="CY2982" s="36"/>
      <c r="DA2982" s="37"/>
      <c r="DD2982" s="2"/>
      <c r="DF2982" s="7"/>
      <c r="DO2982" s="2"/>
      <c r="DQ2982" s="7"/>
      <c r="DZ2982" s="2"/>
      <c r="EB2982" s="7"/>
      <c r="EI2982" s="52"/>
      <c r="EK2982" s="53"/>
      <c r="EY2982" s="1"/>
      <c r="FV2982" s="2"/>
      <c r="FX2982" s="7"/>
      <c r="GG2982" s="2"/>
      <c r="GI2982" s="7"/>
      <c r="GR2982" s="2"/>
      <c r="GT2982" s="7"/>
      <c r="HA2982" s="34"/>
      <c r="HC2982" s="35"/>
      <c r="HF2982" s="2"/>
      <c r="HH2982" s="7"/>
      <c r="HQ2982" s="2"/>
      <c r="HS2982" s="7"/>
      <c r="IB2982" s="2"/>
      <c r="ID2982" s="7"/>
      <c r="IK2982" s="36"/>
      <c r="IM2982" s="37"/>
      <c r="IP2982" s="2"/>
      <c r="IR2982" s="7"/>
      <c r="JA2982" s="2"/>
      <c r="JC2982" s="7"/>
      <c r="JL2982" s="2"/>
      <c r="JN2982" s="7"/>
      <c r="JU2982" s="52"/>
      <c r="JW2982" s="53"/>
      <c r="JX2982" s="1"/>
      <c r="KG2982" s="1"/>
      <c r="KV2982" s="1"/>
      <c r="KW2982" s="34"/>
      <c r="KY2982" s="35"/>
      <c r="LA2982" s="36"/>
      <c r="LC2982" s="37"/>
      <c r="LQ2982" s="1"/>
      <c r="LR2982" s="2"/>
      <c r="LT2982" s="7"/>
      <c r="MC2982" s="2"/>
      <c r="ME2982" s="7"/>
      <c r="MW2982" s="34"/>
      <c r="MY2982" s="35"/>
      <c r="NB2982" s="2"/>
      <c r="ND2982" s="7"/>
      <c r="NM2982" s="2"/>
      <c r="NO2982" s="7"/>
      <c r="OG2982" s="36"/>
      <c r="OI2982" s="37"/>
      <c r="PW2982" s="1"/>
      <c r="RD2982" s="2"/>
      <c r="RF2982" s="7"/>
      <c r="RO2982" s="2"/>
      <c r="RQ2982" s="7"/>
      <c r="SI2982" s="34"/>
      <c r="SK2982" s="35"/>
      <c r="SN2982" s="2"/>
      <c r="SP2982" s="7"/>
      <c r="SY2982" s="2"/>
      <c r="TA2982" s="7"/>
      <c r="TS2982" s="36"/>
      <c r="TU2982" s="37"/>
      <c r="TV2982" s="1"/>
      <c r="VT2982" s="1"/>
    </row>
    <row r="2983" spans="14:592" x14ac:dyDescent="0.3">
      <c r="N2983" s="1"/>
      <c r="O2983" s="34"/>
      <c r="Q2983" s="35"/>
      <c r="S2983" s="36"/>
      <c r="U2983" s="37"/>
      <c r="W2983" s="52"/>
      <c r="Y2983" s="53"/>
      <c r="AI2983" s="1"/>
      <c r="AJ2983" s="2"/>
      <c r="AL2983" s="7"/>
      <c r="AU2983" s="2"/>
      <c r="AW2983" s="7"/>
      <c r="BF2983" s="2"/>
      <c r="BH2983" s="7"/>
      <c r="BO2983" s="34"/>
      <c r="BQ2983" s="35"/>
      <c r="BT2983" s="2"/>
      <c r="BV2983" s="7"/>
      <c r="CE2983" s="2"/>
      <c r="CG2983" s="7"/>
      <c r="CP2983" s="2"/>
      <c r="CR2983" s="7"/>
      <c r="CY2983" s="36"/>
      <c r="DA2983" s="37"/>
      <c r="DD2983" s="2"/>
      <c r="DF2983" s="7"/>
      <c r="DO2983" s="2"/>
      <c r="DQ2983" s="7"/>
      <c r="DZ2983" s="2"/>
      <c r="EB2983" s="7"/>
      <c r="EI2983" s="52"/>
      <c r="EK2983" s="53"/>
      <c r="FV2983" s="2"/>
      <c r="FX2983" s="7"/>
      <c r="GG2983" s="2"/>
      <c r="GI2983" s="7"/>
      <c r="GR2983" s="2"/>
      <c r="GT2983" s="7"/>
      <c r="HA2983" s="34"/>
      <c r="HC2983" s="35"/>
      <c r="HF2983" s="2"/>
      <c r="HH2983" s="7"/>
      <c r="HQ2983" s="2"/>
      <c r="HS2983" s="7"/>
      <c r="IB2983" s="2"/>
      <c r="ID2983" s="7"/>
      <c r="IK2983" s="36"/>
      <c r="IM2983" s="37"/>
      <c r="IP2983" s="2"/>
      <c r="IR2983" s="7"/>
      <c r="JA2983" s="2"/>
      <c r="JC2983" s="7"/>
      <c r="JL2983" s="2"/>
      <c r="JN2983" s="7"/>
      <c r="JU2983" s="52"/>
      <c r="JW2983" s="53"/>
      <c r="JX2983" s="1"/>
      <c r="KG2983" s="1"/>
      <c r="KV2983" s="1"/>
      <c r="KW2983" s="34"/>
      <c r="KY2983" s="35"/>
      <c r="LA2983" s="36"/>
      <c r="LC2983" s="37"/>
      <c r="LQ2983" s="1"/>
      <c r="LR2983" s="2"/>
      <c r="LT2983" s="7"/>
      <c r="MC2983" s="2"/>
      <c r="ME2983" s="7"/>
      <c r="MW2983" s="34"/>
      <c r="MY2983" s="35"/>
      <c r="NB2983" s="2"/>
      <c r="ND2983" s="7"/>
      <c r="NM2983" s="2"/>
      <c r="NO2983" s="7"/>
      <c r="OG2983" s="36"/>
      <c r="OI2983" s="37"/>
      <c r="RD2983" s="2"/>
      <c r="RF2983" s="7"/>
      <c r="RO2983" s="2"/>
      <c r="RQ2983" s="7"/>
      <c r="SI2983" s="34"/>
      <c r="SK2983" s="35"/>
      <c r="SN2983" s="2"/>
      <c r="SP2983" s="7"/>
      <c r="SY2983" s="2"/>
      <c r="TA2983" s="7"/>
      <c r="TS2983" s="36"/>
      <c r="TU2983" s="37"/>
      <c r="TV2983" s="1"/>
      <c r="VT2983" s="1"/>
    </row>
    <row r="2984" spans="14:592" x14ac:dyDescent="0.3">
      <c r="N2984" s="1"/>
      <c r="O2984" s="34"/>
      <c r="Q2984" s="35"/>
      <c r="S2984" s="36"/>
      <c r="U2984" s="37"/>
      <c r="W2984" s="52"/>
      <c r="Y2984" s="53"/>
      <c r="AI2984" s="1"/>
      <c r="AJ2984" s="2"/>
      <c r="AL2984" s="7"/>
      <c r="AU2984" s="2"/>
      <c r="AW2984" s="7"/>
      <c r="BF2984" s="2"/>
      <c r="BH2984" s="7"/>
      <c r="BO2984" s="34"/>
      <c r="BQ2984" s="35"/>
      <c r="BT2984" s="2"/>
      <c r="BV2984" s="7"/>
      <c r="CE2984" s="2"/>
      <c r="CG2984" s="7"/>
      <c r="CP2984" s="2"/>
      <c r="CR2984" s="7"/>
      <c r="CY2984" s="36"/>
      <c r="DA2984" s="37"/>
      <c r="DD2984" s="2"/>
      <c r="DF2984" s="7"/>
      <c r="DO2984" s="2"/>
      <c r="DQ2984" s="7"/>
      <c r="DZ2984" s="2"/>
      <c r="EB2984" s="7"/>
      <c r="EI2984" s="52"/>
      <c r="EK2984" s="53"/>
      <c r="EY2984" s="1"/>
      <c r="FV2984" s="2"/>
      <c r="FX2984" s="7"/>
      <c r="GG2984" s="2"/>
      <c r="GI2984" s="7"/>
      <c r="GR2984" s="2"/>
      <c r="GT2984" s="7"/>
      <c r="HA2984" s="34"/>
      <c r="HC2984" s="35"/>
      <c r="HF2984" s="2"/>
      <c r="HH2984" s="7"/>
      <c r="HQ2984" s="2"/>
      <c r="HS2984" s="7"/>
      <c r="IB2984" s="2"/>
      <c r="ID2984" s="7"/>
      <c r="IK2984" s="36"/>
      <c r="IM2984" s="37"/>
      <c r="IP2984" s="2"/>
      <c r="IR2984" s="7"/>
      <c r="JA2984" s="2"/>
      <c r="JC2984" s="7"/>
      <c r="JL2984" s="2"/>
      <c r="JN2984" s="7"/>
      <c r="JU2984" s="52"/>
      <c r="JW2984" s="53"/>
      <c r="JX2984" s="1"/>
      <c r="KG2984" s="1"/>
      <c r="KV2984" s="1"/>
      <c r="KW2984" s="34"/>
      <c r="KY2984" s="35"/>
      <c r="LA2984" s="36"/>
      <c r="LC2984" s="37"/>
      <c r="LQ2984" s="1"/>
      <c r="LR2984" s="2"/>
      <c r="LT2984" s="7"/>
      <c r="MC2984" s="2"/>
      <c r="ME2984" s="7"/>
      <c r="MW2984" s="34"/>
      <c r="MY2984" s="35"/>
      <c r="NB2984" s="2"/>
      <c r="ND2984" s="7"/>
      <c r="NM2984" s="2"/>
      <c r="NO2984" s="7"/>
      <c r="OG2984" s="36"/>
      <c r="OI2984" s="37"/>
      <c r="PW2984" s="1"/>
      <c r="RD2984" s="2"/>
      <c r="RF2984" s="7"/>
      <c r="RO2984" s="2"/>
      <c r="RQ2984" s="7"/>
      <c r="SI2984" s="34"/>
      <c r="SK2984" s="35"/>
      <c r="SN2984" s="2"/>
      <c r="SP2984" s="7"/>
      <c r="SY2984" s="2"/>
      <c r="TA2984" s="7"/>
      <c r="TS2984" s="36"/>
      <c r="TU2984" s="37"/>
      <c r="TV2984" s="1"/>
      <c r="VT2984" s="1"/>
    </row>
    <row r="2985" spans="14:592" x14ac:dyDescent="0.3">
      <c r="N2985" s="1"/>
      <c r="O2985" s="34"/>
      <c r="Q2985" s="35"/>
      <c r="S2985" s="36"/>
      <c r="U2985" s="37"/>
      <c r="W2985" s="52"/>
      <c r="Y2985" s="53"/>
      <c r="AI2985" s="1"/>
      <c r="AJ2985" s="2"/>
      <c r="AL2985" s="7"/>
      <c r="AU2985" s="2"/>
      <c r="AW2985" s="7"/>
      <c r="BF2985" s="2"/>
      <c r="BH2985" s="7"/>
      <c r="BO2985" s="34"/>
      <c r="BQ2985" s="35"/>
      <c r="BT2985" s="2"/>
      <c r="BV2985" s="7"/>
      <c r="CE2985" s="2"/>
      <c r="CG2985" s="7"/>
      <c r="CP2985" s="2"/>
      <c r="CR2985" s="7"/>
      <c r="CY2985" s="36"/>
      <c r="DA2985" s="37"/>
      <c r="DD2985" s="2"/>
      <c r="DF2985" s="7"/>
      <c r="DO2985" s="2"/>
      <c r="DQ2985" s="7"/>
      <c r="DZ2985" s="2"/>
      <c r="EB2985" s="7"/>
      <c r="EI2985" s="52"/>
      <c r="EK2985" s="53"/>
      <c r="FV2985" s="2"/>
      <c r="FX2985" s="7"/>
      <c r="GG2985" s="2"/>
      <c r="GI2985" s="7"/>
      <c r="GR2985" s="2"/>
      <c r="GT2985" s="7"/>
      <c r="HA2985" s="34"/>
      <c r="HC2985" s="35"/>
      <c r="HF2985" s="2"/>
      <c r="HH2985" s="7"/>
      <c r="HQ2985" s="2"/>
      <c r="HS2985" s="7"/>
      <c r="IB2985" s="2"/>
      <c r="ID2985" s="7"/>
      <c r="IK2985" s="36"/>
      <c r="IM2985" s="37"/>
      <c r="IP2985" s="2"/>
      <c r="IR2985" s="7"/>
      <c r="JA2985" s="2"/>
      <c r="JC2985" s="7"/>
      <c r="JL2985" s="2"/>
      <c r="JN2985" s="7"/>
      <c r="JU2985" s="52"/>
      <c r="JW2985" s="53"/>
      <c r="JX2985" s="1"/>
      <c r="KG2985" s="1"/>
      <c r="KV2985" s="1"/>
      <c r="KW2985" s="34"/>
      <c r="KY2985" s="35"/>
      <c r="LA2985" s="36"/>
      <c r="LC2985" s="37"/>
      <c r="LQ2985" s="1"/>
      <c r="LR2985" s="2"/>
      <c r="LT2985" s="7"/>
      <c r="MC2985" s="2"/>
      <c r="ME2985" s="7"/>
      <c r="MW2985" s="34"/>
      <c r="MY2985" s="35"/>
      <c r="NB2985" s="2"/>
      <c r="ND2985" s="7"/>
      <c r="NM2985" s="2"/>
      <c r="NO2985" s="7"/>
      <c r="OG2985" s="36"/>
      <c r="OI2985" s="37"/>
      <c r="RD2985" s="2"/>
      <c r="RF2985" s="7"/>
      <c r="RO2985" s="2"/>
      <c r="RQ2985" s="7"/>
      <c r="SI2985" s="34"/>
      <c r="SK2985" s="35"/>
      <c r="SN2985" s="2"/>
      <c r="SP2985" s="7"/>
      <c r="SY2985" s="2"/>
      <c r="TA2985" s="7"/>
      <c r="TS2985" s="36"/>
      <c r="TU2985" s="37"/>
      <c r="TV2985" s="1"/>
      <c r="VT2985" s="1"/>
    </row>
    <row r="2986" spans="14:592" x14ac:dyDescent="0.3">
      <c r="N2986" s="1"/>
      <c r="O2986" s="34"/>
      <c r="Q2986" s="35"/>
      <c r="S2986" s="36"/>
      <c r="U2986" s="37"/>
      <c r="W2986" s="52"/>
      <c r="Y2986" s="53"/>
      <c r="AI2986" s="1"/>
      <c r="AJ2986" s="2"/>
      <c r="AL2986" s="7"/>
      <c r="AU2986" s="2"/>
      <c r="AW2986" s="7"/>
      <c r="BF2986" s="2"/>
      <c r="BH2986" s="7"/>
      <c r="BO2986" s="34"/>
      <c r="BQ2986" s="35"/>
      <c r="BT2986" s="2"/>
      <c r="BV2986" s="7"/>
      <c r="CE2986" s="2"/>
      <c r="CG2986" s="7"/>
      <c r="CP2986" s="2"/>
      <c r="CR2986" s="7"/>
      <c r="CY2986" s="36"/>
      <c r="DA2986" s="37"/>
      <c r="DD2986" s="2"/>
      <c r="DF2986" s="7"/>
      <c r="DO2986" s="2"/>
      <c r="DQ2986" s="7"/>
      <c r="DZ2986" s="2"/>
      <c r="EB2986" s="7"/>
      <c r="EI2986" s="52"/>
      <c r="EK2986" s="53"/>
      <c r="EY2986" s="1"/>
      <c r="FV2986" s="2"/>
      <c r="FX2986" s="7"/>
      <c r="GG2986" s="2"/>
      <c r="GI2986" s="7"/>
      <c r="GR2986" s="2"/>
      <c r="GT2986" s="7"/>
      <c r="HA2986" s="34"/>
      <c r="HC2986" s="35"/>
      <c r="HF2986" s="2"/>
      <c r="HH2986" s="7"/>
      <c r="HQ2986" s="2"/>
      <c r="HS2986" s="7"/>
      <c r="IB2986" s="2"/>
      <c r="ID2986" s="7"/>
      <c r="IK2986" s="36"/>
      <c r="IM2986" s="37"/>
      <c r="IP2986" s="2"/>
      <c r="IR2986" s="7"/>
      <c r="JA2986" s="2"/>
      <c r="JC2986" s="7"/>
      <c r="JL2986" s="2"/>
      <c r="JN2986" s="7"/>
      <c r="JU2986" s="52"/>
      <c r="JW2986" s="53"/>
      <c r="JX2986" s="1"/>
      <c r="KG2986" s="1"/>
      <c r="KV2986" s="1"/>
      <c r="KW2986" s="34"/>
      <c r="KY2986" s="35"/>
      <c r="LA2986" s="36"/>
      <c r="LC2986" s="37"/>
      <c r="LQ2986" s="1"/>
      <c r="LR2986" s="2"/>
      <c r="LT2986" s="7"/>
      <c r="MC2986" s="2"/>
      <c r="ME2986" s="7"/>
      <c r="MW2986" s="34"/>
      <c r="MY2986" s="35"/>
      <c r="NB2986" s="2"/>
      <c r="ND2986" s="7"/>
      <c r="NM2986" s="2"/>
      <c r="NO2986" s="7"/>
      <c r="OG2986" s="36"/>
      <c r="OI2986" s="37"/>
      <c r="PW2986" s="1"/>
      <c r="RD2986" s="2"/>
      <c r="RF2986" s="7"/>
      <c r="RO2986" s="2"/>
      <c r="RQ2986" s="7"/>
      <c r="SI2986" s="34"/>
      <c r="SK2986" s="35"/>
      <c r="SN2986" s="2"/>
      <c r="SP2986" s="7"/>
      <c r="SY2986" s="2"/>
      <c r="TA2986" s="7"/>
      <c r="TS2986" s="36"/>
      <c r="TU2986" s="37"/>
      <c r="TV2986" s="1"/>
      <c r="VT2986" s="1"/>
    </row>
    <row r="2987" spans="14:592" x14ac:dyDescent="0.3">
      <c r="N2987" s="1"/>
      <c r="O2987" s="34"/>
      <c r="Q2987" s="35"/>
      <c r="S2987" s="36"/>
      <c r="U2987" s="37"/>
      <c r="W2987" s="52"/>
      <c r="Y2987" s="53"/>
      <c r="AI2987" s="1"/>
      <c r="AJ2987" s="2"/>
      <c r="AL2987" s="7"/>
      <c r="AU2987" s="2"/>
      <c r="AW2987" s="7"/>
      <c r="BF2987" s="2"/>
      <c r="BH2987" s="7"/>
      <c r="BO2987" s="34"/>
      <c r="BQ2987" s="35"/>
      <c r="BT2987" s="2"/>
      <c r="BV2987" s="7"/>
      <c r="CE2987" s="2"/>
      <c r="CG2987" s="7"/>
      <c r="CP2987" s="2"/>
      <c r="CR2987" s="7"/>
      <c r="CY2987" s="36"/>
      <c r="DA2987" s="37"/>
      <c r="DD2987" s="2"/>
      <c r="DF2987" s="7"/>
      <c r="DO2987" s="2"/>
      <c r="DQ2987" s="7"/>
      <c r="DZ2987" s="2"/>
      <c r="EB2987" s="7"/>
      <c r="EI2987" s="52"/>
      <c r="EK2987" s="53"/>
      <c r="FV2987" s="2"/>
      <c r="FX2987" s="7"/>
      <c r="GG2987" s="2"/>
      <c r="GI2987" s="7"/>
      <c r="GR2987" s="2"/>
      <c r="GT2987" s="7"/>
      <c r="HA2987" s="34"/>
      <c r="HC2987" s="35"/>
      <c r="HF2987" s="2"/>
      <c r="HH2987" s="7"/>
      <c r="HQ2987" s="2"/>
      <c r="HS2987" s="7"/>
      <c r="IB2987" s="2"/>
      <c r="ID2987" s="7"/>
      <c r="IK2987" s="36"/>
      <c r="IM2987" s="37"/>
      <c r="IP2987" s="2"/>
      <c r="IR2987" s="7"/>
      <c r="JA2987" s="2"/>
      <c r="JC2987" s="7"/>
      <c r="JL2987" s="2"/>
      <c r="JN2987" s="7"/>
      <c r="JU2987" s="52"/>
      <c r="JW2987" s="53"/>
      <c r="JX2987" s="1"/>
      <c r="KG2987" s="1"/>
      <c r="KV2987" s="1"/>
      <c r="KW2987" s="34"/>
      <c r="KY2987" s="35"/>
      <c r="LA2987" s="36"/>
      <c r="LC2987" s="37"/>
      <c r="LQ2987" s="1"/>
      <c r="LR2987" s="2"/>
      <c r="LT2987" s="7"/>
      <c r="MC2987" s="2"/>
      <c r="ME2987" s="7"/>
      <c r="MW2987" s="34"/>
      <c r="MY2987" s="35"/>
      <c r="NB2987" s="2"/>
      <c r="ND2987" s="7"/>
      <c r="NM2987" s="2"/>
      <c r="NO2987" s="7"/>
      <c r="OG2987" s="36"/>
      <c r="OI2987" s="37"/>
      <c r="RD2987" s="2"/>
      <c r="RF2987" s="7"/>
      <c r="RO2987" s="2"/>
      <c r="RQ2987" s="7"/>
      <c r="SI2987" s="34"/>
      <c r="SK2987" s="35"/>
      <c r="SN2987" s="2"/>
      <c r="SP2987" s="7"/>
      <c r="SY2987" s="2"/>
      <c r="TA2987" s="7"/>
      <c r="TS2987" s="36"/>
      <c r="TU2987" s="37"/>
      <c r="TV2987" s="1"/>
      <c r="VT2987" s="1"/>
    </row>
    <row r="2988" spans="14:592" x14ac:dyDescent="0.3">
      <c r="N2988" s="1"/>
      <c r="O2988" s="34"/>
      <c r="Q2988" s="35"/>
      <c r="S2988" s="36"/>
      <c r="U2988" s="37"/>
      <c r="W2988" s="52"/>
      <c r="Y2988" s="53"/>
      <c r="AI2988" s="1"/>
      <c r="AJ2988" s="2"/>
      <c r="AL2988" s="7"/>
      <c r="AU2988" s="2"/>
      <c r="AW2988" s="7"/>
      <c r="BF2988" s="2"/>
      <c r="BH2988" s="7"/>
      <c r="BO2988" s="34"/>
      <c r="BQ2988" s="35"/>
      <c r="BT2988" s="2"/>
      <c r="BV2988" s="7"/>
      <c r="CE2988" s="2"/>
      <c r="CG2988" s="7"/>
      <c r="CP2988" s="2"/>
      <c r="CR2988" s="7"/>
      <c r="CY2988" s="36"/>
      <c r="DA2988" s="37"/>
      <c r="DD2988" s="2"/>
      <c r="DF2988" s="7"/>
      <c r="DO2988" s="2"/>
      <c r="DQ2988" s="7"/>
      <c r="DZ2988" s="2"/>
      <c r="EB2988" s="7"/>
      <c r="EI2988" s="52"/>
      <c r="EK2988" s="53"/>
      <c r="EY2988" s="1"/>
      <c r="FV2988" s="2"/>
      <c r="FX2988" s="7"/>
      <c r="GG2988" s="2"/>
      <c r="GI2988" s="7"/>
      <c r="GR2988" s="2"/>
      <c r="GT2988" s="7"/>
      <c r="HA2988" s="34"/>
      <c r="HC2988" s="35"/>
      <c r="HF2988" s="2"/>
      <c r="HH2988" s="7"/>
      <c r="HQ2988" s="2"/>
      <c r="HS2988" s="7"/>
      <c r="IB2988" s="2"/>
      <c r="ID2988" s="7"/>
      <c r="IK2988" s="36"/>
      <c r="IM2988" s="37"/>
      <c r="IP2988" s="2"/>
      <c r="IR2988" s="7"/>
      <c r="JA2988" s="2"/>
      <c r="JC2988" s="7"/>
      <c r="JL2988" s="2"/>
      <c r="JN2988" s="7"/>
      <c r="JU2988" s="52"/>
      <c r="JW2988" s="53"/>
      <c r="JX2988" s="1"/>
      <c r="KG2988" s="1"/>
      <c r="KV2988" s="1"/>
      <c r="KW2988" s="34"/>
      <c r="KY2988" s="35"/>
      <c r="LA2988" s="36"/>
      <c r="LC2988" s="37"/>
      <c r="LQ2988" s="1"/>
      <c r="LR2988" s="2"/>
      <c r="LT2988" s="7"/>
      <c r="MC2988" s="2"/>
      <c r="ME2988" s="7"/>
      <c r="MW2988" s="34"/>
      <c r="MY2988" s="35"/>
      <c r="NB2988" s="2"/>
      <c r="ND2988" s="7"/>
      <c r="NM2988" s="2"/>
      <c r="NO2988" s="7"/>
      <c r="OG2988" s="36"/>
      <c r="OI2988" s="37"/>
      <c r="PW2988" s="1"/>
      <c r="RD2988" s="2"/>
      <c r="RF2988" s="7"/>
      <c r="RO2988" s="2"/>
      <c r="RQ2988" s="7"/>
      <c r="SI2988" s="34"/>
      <c r="SK2988" s="35"/>
      <c r="SN2988" s="2"/>
      <c r="SP2988" s="7"/>
      <c r="SY2988" s="2"/>
      <c r="TA2988" s="7"/>
      <c r="TS2988" s="36"/>
      <c r="TU2988" s="37"/>
      <c r="TV2988" s="1"/>
      <c r="VT2988" s="1"/>
    </row>
    <row r="2989" spans="14:592" x14ac:dyDescent="0.3">
      <c r="N2989" s="1"/>
      <c r="O2989" s="34"/>
      <c r="Q2989" s="35"/>
      <c r="S2989" s="36"/>
      <c r="U2989" s="37"/>
      <c r="W2989" s="52"/>
      <c r="Y2989" s="53"/>
      <c r="AI2989" s="1"/>
      <c r="AJ2989" s="2"/>
      <c r="AL2989" s="7"/>
      <c r="AU2989" s="2"/>
      <c r="AW2989" s="7"/>
      <c r="BF2989" s="2"/>
      <c r="BH2989" s="7"/>
      <c r="BO2989" s="34"/>
      <c r="BQ2989" s="35"/>
      <c r="BT2989" s="2"/>
      <c r="BV2989" s="7"/>
      <c r="CE2989" s="2"/>
      <c r="CG2989" s="7"/>
      <c r="CP2989" s="2"/>
      <c r="CR2989" s="7"/>
      <c r="CY2989" s="36"/>
      <c r="DA2989" s="37"/>
      <c r="DD2989" s="2"/>
      <c r="DF2989" s="7"/>
      <c r="DO2989" s="2"/>
      <c r="DQ2989" s="7"/>
      <c r="DZ2989" s="2"/>
      <c r="EB2989" s="7"/>
      <c r="EI2989" s="52"/>
      <c r="EK2989" s="53"/>
      <c r="FV2989" s="2"/>
      <c r="FX2989" s="7"/>
      <c r="GG2989" s="2"/>
      <c r="GI2989" s="7"/>
      <c r="GR2989" s="2"/>
      <c r="GT2989" s="7"/>
      <c r="HA2989" s="34"/>
      <c r="HC2989" s="35"/>
      <c r="HF2989" s="2"/>
      <c r="HH2989" s="7"/>
      <c r="HQ2989" s="2"/>
      <c r="HS2989" s="7"/>
      <c r="IB2989" s="2"/>
      <c r="ID2989" s="7"/>
      <c r="IK2989" s="36"/>
      <c r="IM2989" s="37"/>
      <c r="IP2989" s="2"/>
      <c r="IR2989" s="7"/>
      <c r="JA2989" s="2"/>
      <c r="JC2989" s="7"/>
      <c r="JL2989" s="2"/>
      <c r="JN2989" s="7"/>
      <c r="JU2989" s="52"/>
      <c r="JW2989" s="53"/>
      <c r="JX2989" s="1"/>
      <c r="KG2989" s="1"/>
      <c r="KV2989" s="1"/>
      <c r="KW2989" s="34"/>
      <c r="KY2989" s="35"/>
      <c r="LA2989" s="36"/>
      <c r="LC2989" s="37"/>
      <c r="LQ2989" s="1"/>
      <c r="LR2989" s="2"/>
      <c r="LT2989" s="7"/>
      <c r="MC2989" s="2"/>
      <c r="ME2989" s="7"/>
      <c r="MW2989" s="34"/>
      <c r="MY2989" s="35"/>
      <c r="NB2989" s="2"/>
      <c r="ND2989" s="7"/>
      <c r="NM2989" s="2"/>
      <c r="NO2989" s="7"/>
      <c r="OG2989" s="36"/>
      <c r="OI2989" s="37"/>
      <c r="RD2989" s="2"/>
      <c r="RF2989" s="7"/>
      <c r="RO2989" s="2"/>
      <c r="RQ2989" s="7"/>
      <c r="SI2989" s="34"/>
      <c r="SK2989" s="35"/>
      <c r="SN2989" s="2"/>
      <c r="SP2989" s="7"/>
      <c r="SY2989" s="2"/>
      <c r="TA2989" s="7"/>
      <c r="TS2989" s="36"/>
      <c r="TU2989" s="37"/>
      <c r="TV2989" s="1"/>
      <c r="VT2989" s="1"/>
    </row>
    <row r="2990" spans="14:592" x14ac:dyDescent="0.3">
      <c r="N2990" s="1"/>
      <c r="O2990" s="34"/>
      <c r="Q2990" s="35"/>
      <c r="S2990" s="36"/>
      <c r="U2990" s="37"/>
      <c r="W2990" s="52"/>
      <c r="Y2990" s="53"/>
      <c r="AI2990" s="1"/>
      <c r="AJ2990" s="2"/>
      <c r="AL2990" s="7"/>
      <c r="AU2990" s="2"/>
      <c r="AW2990" s="7"/>
      <c r="BF2990" s="2"/>
      <c r="BH2990" s="7"/>
      <c r="BO2990" s="34"/>
      <c r="BQ2990" s="35"/>
      <c r="BT2990" s="2"/>
      <c r="BV2990" s="7"/>
      <c r="CE2990" s="2"/>
      <c r="CG2990" s="7"/>
      <c r="CP2990" s="2"/>
      <c r="CR2990" s="7"/>
      <c r="CY2990" s="36"/>
      <c r="DA2990" s="37"/>
      <c r="DD2990" s="2"/>
      <c r="DF2990" s="7"/>
      <c r="DO2990" s="2"/>
      <c r="DQ2990" s="7"/>
      <c r="DZ2990" s="2"/>
      <c r="EB2990" s="7"/>
      <c r="EI2990" s="52"/>
      <c r="EK2990" s="53"/>
      <c r="EY2990" s="1"/>
      <c r="FV2990" s="2"/>
      <c r="FX2990" s="7"/>
      <c r="GG2990" s="2"/>
      <c r="GI2990" s="7"/>
      <c r="GR2990" s="2"/>
      <c r="GT2990" s="7"/>
      <c r="HA2990" s="34"/>
      <c r="HC2990" s="35"/>
      <c r="HF2990" s="2"/>
      <c r="HH2990" s="7"/>
      <c r="HQ2990" s="2"/>
      <c r="HS2990" s="7"/>
      <c r="IB2990" s="2"/>
      <c r="ID2990" s="7"/>
      <c r="IK2990" s="36"/>
      <c r="IM2990" s="37"/>
      <c r="IP2990" s="2"/>
      <c r="IR2990" s="7"/>
      <c r="JA2990" s="2"/>
      <c r="JC2990" s="7"/>
      <c r="JL2990" s="2"/>
      <c r="JN2990" s="7"/>
      <c r="JU2990" s="52"/>
      <c r="JW2990" s="53"/>
      <c r="JX2990" s="1"/>
      <c r="KG2990" s="1"/>
      <c r="KV2990" s="1"/>
      <c r="KW2990" s="34"/>
      <c r="KY2990" s="35"/>
      <c r="LA2990" s="36"/>
      <c r="LC2990" s="37"/>
      <c r="LQ2990" s="1"/>
      <c r="LR2990" s="2"/>
      <c r="LT2990" s="7"/>
      <c r="MC2990" s="2"/>
      <c r="ME2990" s="7"/>
      <c r="MW2990" s="34"/>
      <c r="MY2990" s="35"/>
      <c r="NB2990" s="2"/>
      <c r="ND2990" s="7"/>
      <c r="NM2990" s="2"/>
      <c r="NO2990" s="7"/>
      <c r="OG2990" s="36"/>
      <c r="OI2990" s="37"/>
      <c r="PW2990" s="1"/>
      <c r="RD2990" s="2"/>
      <c r="RF2990" s="7"/>
      <c r="RO2990" s="2"/>
      <c r="RQ2990" s="7"/>
      <c r="SI2990" s="34"/>
      <c r="SK2990" s="35"/>
      <c r="SN2990" s="2"/>
      <c r="SP2990" s="7"/>
      <c r="SY2990" s="2"/>
      <c r="TA2990" s="7"/>
      <c r="TS2990" s="36"/>
      <c r="TU2990" s="37"/>
      <c r="TV2990" s="1"/>
      <c r="VT2990" s="1"/>
    </row>
    <row r="2991" spans="14:592" x14ac:dyDescent="0.3">
      <c r="N2991" s="1"/>
      <c r="O2991" s="34"/>
      <c r="Q2991" s="35"/>
      <c r="S2991" s="36"/>
      <c r="U2991" s="37"/>
      <c r="W2991" s="52"/>
      <c r="Y2991" s="53"/>
      <c r="AI2991" s="1"/>
      <c r="AJ2991" s="2"/>
      <c r="AL2991" s="7"/>
      <c r="AU2991" s="2"/>
      <c r="AW2991" s="7"/>
      <c r="BF2991" s="2"/>
      <c r="BH2991" s="7"/>
      <c r="BO2991" s="34"/>
      <c r="BQ2991" s="35"/>
      <c r="BT2991" s="2"/>
      <c r="BV2991" s="7"/>
      <c r="CE2991" s="2"/>
      <c r="CG2991" s="7"/>
      <c r="CP2991" s="2"/>
      <c r="CR2991" s="7"/>
      <c r="CY2991" s="36"/>
      <c r="DA2991" s="37"/>
      <c r="DD2991" s="2"/>
      <c r="DF2991" s="7"/>
      <c r="DO2991" s="2"/>
      <c r="DQ2991" s="7"/>
      <c r="DZ2991" s="2"/>
      <c r="EB2991" s="7"/>
      <c r="EI2991" s="52"/>
      <c r="EK2991" s="53"/>
      <c r="FV2991" s="2"/>
      <c r="FX2991" s="7"/>
      <c r="GG2991" s="2"/>
      <c r="GI2991" s="7"/>
      <c r="GR2991" s="2"/>
      <c r="GT2991" s="7"/>
      <c r="HA2991" s="34"/>
      <c r="HC2991" s="35"/>
      <c r="HF2991" s="2"/>
      <c r="HH2991" s="7"/>
      <c r="HQ2991" s="2"/>
      <c r="HS2991" s="7"/>
      <c r="IB2991" s="2"/>
      <c r="ID2991" s="7"/>
      <c r="IK2991" s="36"/>
      <c r="IM2991" s="37"/>
      <c r="IP2991" s="2"/>
      <c r="IR2991" s="7"/>
      <c r="JA2991" s="2"/>
      <c r="JC2991" s="7"/>
      <c r="JL2991" s="2"/>
      <c r="JN2991" s="7"/>
      <c r="JU2991" s="52"/>
      <c r="JW2991" s="53"/>
      <c r="JX2991" s="1"/>
      <c r="KG2991" s="1"/>
      <c r="KV2991" s="1"/>
      <c r="KW2991" s="34"/>
      <c r="KY2991" s="35"/>
      <c r="LA2991" s="36"/>
      <c r="LC2991" s="37"/>
      <c r="LQ2991" s="1"/>
      <c r="LR2991" s="2"/>
      <c r="LT2991" s="7"/>
      <c r="MC2991" s="2"/>
      <c r="ME2991" s="7"/>
      <c r="MW2991" s="34"/>
      <c r="MY2991" s="35"/>
      <c r="NB2991" s="2"/>
      <c r="ND2991" s="7"/>
      <c r="NM2991" s="2"/>
      <c r="NO2991" s="7"/>
      <c r="OG2991" s="36"/>
      <c r="OI2991" s="37"/>
      <c r="RD2991" s="2"/>
      <c r="RF2991" s="7"/>
      <c r="RO2991" s="2"/>
      <c r="RQ2991" s="7"/>
      <c r="SI2991" s="34"/>
      <c r="SK2991" s="35"/>
      <c r="SN2991" s="2"/>
      <c r="SP2991" s="7"/>
      <c r="SY2991" s="2"/>
      <c r="TA2991" s="7"/>
      <c r="TS2991" s="36"/>
      <c r="TU2991" s="37"/>
      <c r="TV2991" s="1"/>
      <c r="VT2991" s="1"/>
    </row>
    <row r="2992" spans="14:592" x14ac:dyDescent="0.3">
      <c r="N2992" s="1"/>
      <c r="O2992" s="34"/>
      <c r="Q2992" s="35"/>
      <c r="S2992" s="36"/>
      <c r="U2992" s="37"/>
      <c r="W2992" s="52"/>
      <c r="Y2992" s="53"/>
      <c r="AI2992" s="1"/>
      <c r="AJ2992" s="2"/>
      <c r="AL2992" s="7"/>
      <c r="AU2992" s="2"/>
      <c r="AW2992" s="7"/>
      <c r="BF2992" s="2"/>
      <c r="BH2992" s="7"/>
      <c r="BO2992" s="34"/>
      <c r="BQ2992" s="35"/>
      <c r="BT2992" s="2"/>
      <c r="BV2992" s="7"/>
      <c r="CE2992" s="2"/>
      <c r="CG2992" s="7"/>
      <c r="CP2992" s="2"/>
      <c r="CR2992" s="7"/>
      <c r="CY2992" s="36"/>
      <c r="DA2992" s="37"/>
      <c r="DD2992" s="2"/>
      <c r="DF2992" s="7"/>
      <c r="DO2992" s="2"/>
      <c r="DQ2992" s="7"/>
      <c r="DZ2992" s="2"/>
      <c r="EB2992" s="7"/>
      <c r="EI2992" s="52"/>
      <c r="EK2992" s="53"/>
      <c r="EY2992" s="1"/>
      <c r="FV2992" s="2"/>
      <c r="FX2992" s="7"/>
      <c r="GG2992" s="2"/>
      <c r="GI2992" s="7"/>
      <c r="GR2992" s="2"/>
      <c r="GT2992" s="7"/>
      <c r="HA2992" s="34"/>
      <c r="HC2992" s="35"/>
      <c r="HF2992" s="2"/>
      <c r="HH2992" s="7"/>
      <c r="HQ2992" s="2"/>
      <c r="HS2992" s="7"/>
      <c r="IB2992" s="2"/>
      <c r="ID2992" s="7"/>
      <c r="IK2992" s="36"/>
      <c r="IM2992" s="37"/>
      <c r="IP2992" s="2"/>
      <c r="IR2992" s="7"/>
      <c r="JA2992" s="2"/>
      <c r="JC2992" s="7"/>
      <c r="JL2992" s="2"/>
      <c r="JN2992" s="7"/>
      <c r="JU2992" s="52"/>
      <c r="JW2992" s="53"/>
      <c r="JX2992" s="1"/>
      <c r="KG2992" s="1"/>
      <c r="KV2992" s="1"/>
      <c r="KW2992" s="34"/>
      <c r="KY2992" s="35"/>
      <c r="LA2992" s="36"/>
      <c r="LC2992" s="37"/>
      <c r="LQ2992" s="1"/>
      <c r="LR2992" s="2"/>
      <c r="LT2992" s="7"/>
      <c r="MC2992" s="2"/>
      <c r="ME2992" s="7"/>
      <c r="MW2992" s="34"/>
      <c r="MY2992" s="35"/>
      <c r="NB2992" s="2"/>
      <c r="ND2992" s="7"/>
      <c r="NM2992" s="2"/>
      <c r="NO2992" s="7"/>
      <c r="OG2992" s="36"/>
      <c r="OI2992" s="37"/>
      <c r="PW2992" s="1"/>
      <c r="RD2992" s="2"/>
      <c r="RF2992" s="7"/>
      <c r="RO2992" s="2"/>
      <c r="RQ2992" s="7"/>
      <c r="SI2992" s="34"/>
      <c r="SK2992" s="35"/>
      <c r="SN2992" s="2"/>
      <c r="SP2992" s="7"/>
      <c r="SY2992" s="2"/>
      <c r="TA2992" s="7"/>
      <c r="TS2992" s="36"/>
      <c r="TU2992" s="37"/>
      <c r="TV2992" s="1"/>
      <c r="VT2992" s="1"/>
    </row>
    <row r="2993" spans="14:592" x14ac:dyDescent="0.3">
      <c r="N2993" s="1"/>
      <c r="O2993" s="34"/>
      <c r="Q2993" s="35"/>
      <c r="S2993" s="36"/>
      <c r="U2993" s="37"/>
      <c r="W2993" s="52"/>
      <c r="Y2993" s="53"/>
      <c r="AI2993" s="1"/>
      <c r="AJ2993" s="2"/>
      <c r="AL2993" s="7"/>
      <c r="AM2993" s="7"/>
      <c r="AN2993" s="7"/>
      <c r="AO2993" s="7"/>
      <c r="AU2993" s="2"/>
      <c r="AW2993" s="7"/>
      <c r="AX2993" s="7"/>
      <c r="AY2993" s="7"/>
      <c r="BF2993" s="2"/>
      <c r="BH2993" s="7"/>
      <c r="BI2993" s="7"/>
      <c r="BO2993" s="34"/>
      <c r="BQ2993" s="35"/>
      <c r="BT2993" s="2"/>
      <c r="BV2993" s="7"/>
      <c r="BW2993" s="7"/>
      <c r="BX2993" s="7"/>
      <c r="BY2993" s="7"/>
      <c r="CE2993" s="2"/>
      <c r="CG2993" s="7"/>
      <c r="CH2993" s="7"/>
      <c r="CI2993" s="7"/>
      <c r="CP2993" s="2"/>
      <c r="CR2993" s="7"/>
      <c r="CS2993" s="7"/>
      <c r="CY2993" s="36"/>
      <c r="DA2993" s="37"/>
      <c r="DD2993" s="2"/>
      <c r="DF2993" s="7"/>
      <c r="DG2993" s="7"/>
      <c r="DH2993" s="7"/>
      <c r="DI2993" s="7"/>
      <c r="DO2993" s="2"/>
      <c r="DQ2993" s="7"/>
      <c r="DR2993" s="7"/>
      <c r="DS2993" s="7"/>
      <c r="DZ2993" s="2"/>
      <c r="EB2993" s="7"/>
      <c r="EC2993" s="7"/>
      <c r="EI2993" s="52"/>
      <c r="EK2993" s="53"/>
      <c r="FV2993" s="2"/>
      <c r="FX2993" s="7"/>
      <c r="FY2993" s="7"/>
      <c r="FZ2993" s="7"/>
      <c r="GA2993" s="7"/>
      <c r="GG2993" s="2"/>
      <c r="GI2993" s="7"/>
      <c r="GJ2993" s="7"/>
      <c r="GK2993" s="7"/>
      <c r="GR2993" s="2"/>
      <c r="GT2993" s="7"/>
      <c r="GU2993" s="7"/>
      <c r="HA2993" s="34"/>
      <c r="HC2993" s="35"/>
      <c r="HF2993" s="2"/>
      <c r="HH2993" s="7"/>
      <c r="HI2993" s="7"/>
      <c r="HJ2993" s="7"/>
      <c r="HK2993" s="7"/>
      <c r="HQ2993" s="2"/>
      <c r="HS2993" s="7"/>
      <c r="HT2993" s="7"/>
      <c r="HU2993" s="7"/>
      <c r="IB2993" s="2"/>
      <c r="ID2993" s="7"/>
      <c r="IE2993" s="7"/>
      <c r="IK2993" s="36"/>
      <c r="IM2993" s="37"/>
      <c r="IP2993" s="2"/>
      <c r="IR2993" s="7"/>
      <c r="IS2993" s="7"/>
      <c r="IT2993" s="7"/>
      <c r="IU2993" s="7"/>
      <c r="JA2993" s="2"/>
      <c r="JC2993" s="7"/>
      <c r="JD2993" s="7"/>
      <c r="JE2993" s="7"/>
      <c r="JL2993" s="2"/>
      <c r="JN2993" s="7"/>
      <c r="JO2993" s="7"/>
      <c r="JU2993" s="52"/>
      <c r="JW2993" s="53"/>
      <c r="JX2993" s="1"/>
      <c r="KG2993" s="1"/>
      <c r="KV2993" s="1"/>
      <c r="KW2993" s="34"/>
      <c r="KY2993" s="35"/>
      <c r="LA2993" s="36"/>
      <c r="LC2993" s="37"/>
      <c r="LQ2993" s="1"/>
      <c r="LR2993" s="2"/>
      <c r="LT2993" s="7"/>
      <c r="LU2993" s="7"/>
      <c r="LV2993" s="7"/>
      <c r="LW2993" s="7"/>
      <c r="MC2993" s="2"/>
      <c r="ME2993" s="7"/>
      <c r="MF2993" s="7"/>
      <c r="MG2993" s="7"/>
      <c r="MW2993" s="34"/>
      <c r="MY2993" s="35"/>
      <c r="NB2993" s="2"/>
      <c r="ND2993" s="7"/>
      <c r="NE2993" s="7"/>
      <c r="NF2993" s="7"/>
      <c r="NG2993" s="7"/>
      <c r="NM2993" s="2"/>
      <c r="NO2993" s="7"/>
      <c r="NP2993" s="7"/>
      <c r="NQ2993" s="7"/>
      <c r="OG2993" s="36"/>
      <c r="OI2993" s="37"/>
      <c r="RD2993" s="2"/>
      <c r="RF2993" s="7"/>
      <c r="RG2993" s="7"/>
      <c r="RH2993" s="7"/>
      <c r="RI2993" s="7"/>
      <c r="RO2993" s="2"/>
      <c r="RQ2993" s="7"/>
      <c r="RR2993" s="7"/>
      <c r="RS2993" s="7"/>
      <c r="SI2993" s="34"/>
      <c r="SK2993" s="35"/>
      <c r="SN2993" s="2"/>
      <c r="SP2993" s="7"/>
      <c r="SQ2993" s="7"/>
      <c r="SR2993" s="7"/>
      <c r="SS2993" s="7"/>
      <c r="SY2993" s="2"/>
      <c r="TA2993" s="7"/>
      <c r="TB2993" s="7"/>
      <c r="TC2993" s="7"/>
      <c r="TS2993" s="36"/>
      <c r="TU2993" s="37"/>
      <c r="TV2993" s="1"/>
      <c r="VT2993" s="1"/>
    </row>
    <row r="2994" spans="14:592" x14ac:dyDescent="0.3">
      <c r="N2994" s="1"/>
      <c r="O2994" s="34"/>
      <c r="Q2994" s="35"/>
      <c r="S2994" s="36"/>
      <c r="U2994" s="37"/>
      <c r="W2994" s="52"/>
      <c r="Y2994" s="53"/>
      <c r="AI2994" s="1"/>
      <c r="AJ2994" s="2"/>
      <c r="AO2994" s="7"/>
      <c r="AU2994" s="2"/>
      <c r="AY2994" s="7"/>
      <c r="BF2994" s="2"/>
      <c r="BI2994" s="7"/>
      <c r="BO2994" s="34"/>
      <c r="BQ2994" s="35"/>
      <c r="BT2994" s="2"/>
      <c r="BY2994" s="7"/>
      <c r="CE2994" s="2"/>
      <c r="CI2994" s="7"/>
      <c r="CP2994" s="2"/>
      <c r="CS2994" s="7"/>
      <c r="CY2994" s="36"/>
      <c r="DA2994" s="37"/>
      <c r="DD2994" s="2"/>
      <c r="DI2994" s="7"/>
      <c r="DO2994" s="2"/>
      <c r="DS2994" s="7"/>
      <c r="DZ2994" s="2"/>
      <c r="EC2994" s="7"/>
      <c r="EI2994" s="52"/>
      <c r="EK2994" s="53"/>
      <c r="EY2994" s="1"/>
      <c r="FV2994" s="2"/>
      <c r="GA2994" s="7"/>
      <c r="GG2994" s="2"/>
      <c r="GK2994" s="7"/>
      <c r="GR2994" s="2"/>
      <c r="GU2994" s="7"/>
      <c r="HA2994" s="34"/>
      <c r="HC2994" s="35"/>
      <c r="HF2994" s="2"/>
      <c r="HK2994" s="7"/>
      <c r="HQ2994" s="2"/>
      <c r="HU2994" s="7"/>
      <c r="IB2994" s="2"/>
      <c r="IE2994" s="7"/>
      <c r="IK2994" s="36"/>
      <c r="IM2994" s="37"/>
      <c r="IP2994" s="2"/>
      <c r="IU2994" s="7"/>
      <c r="JA2994" s="2"/>
      <c r="JE2994" s="7"/>
      <c r="JL2994" s="2"/>
      <c r="JO2994" s="7"/>
      <c r="JU2994" s="52"/>
      <c r="JW2994" s="53"/>
      <c r="JX2994" s="1"/>
      <c r="KG2994" s="1"/>
      <c r="KV2994" s="1"/>
      <c r="KW2994" s="34"/>
      <c r="KY2994" s="35"/>
      <c r="LA2994" s="36"/>
      <c r="LC2994" s="37"/>
      <c r="LQ2994" s="1"/>
      <c r="LR2994" s="2"/>
      <c r="LW2994" s="7"/>
      <c r="MC2994" s="2"/>
      <c r="MG2994" s="7"/>
      <c r="MW2994" s="34"/>
      <c r="MY2994" s="35"/>
      <c r="NB2994" s="2"/>
      <c r="NG2994" s="7"/>
      <c r="NM2994" s="2"/>
      <c r="NQ2994" s="7"/>
      <c r="OG2994" s="36"/>
      <c r="OI2994" s="37"/>
      <c r="PW2994" s="1"/>
      <c r="RD2994" s="2"/>
      <c r="RI2994" s="7"/>
      <c r="RO2994" s="2"/>
      <c r="RS2994" s="7"/>
      <c r="SI2994" s="34"/>
      <c r="SK2994" s="35"/>
      <c r="SN2994" s="2"/>
      <c r="SS2994" s="7"/>
      <c r="SY2994" s="2"/>
      <c r="TC2994" s="7"/>
      <c r="TS2994" s="36"/>
      <c r="TU2994" s="37"/>
      <c r="TV2994" s="1"/>
      <c r="VT2994" s="1"/>
    </row>
    <row r="2995" spans="14:592" x14ac:dyDescent="0.3">
      <c r="N2995" s="1"/>
      <c r="O2995" s="34"/>
      <c r="Q2995" s="35"/>
      <c r="S2995" s="36"/>
      <c r="U2995" s="37"/>
      <c r="W2995" s="52"/>
      <c r="Y2995" s="53"/>
      <c r="AI2995" s="1"/>
      <c r="AJ2995" s="2"/>
      <c r="AK2995" s="2"/>
      <c r="AL2995" s="2"/>
      <c r="AM2995" s="2"/>
      <c r="AO2995" s="7"/>
      <c r="AU2995" s="2"/>
      <c r="AV2995" s="2"/>
      <c r="AW2995" s="2"/>
      <c r="AY2995" s="7"/>
      <c r="BF2995" s="2"/>
      <c r="BG2995" s="2"/>
      <c r="BI2995" s="7"/>
      <c r="BO2995" s="34"/>
      <c r="BQ2995" s="35"/>
      <c r="BT2995" s="2"/>
      <c r="BU2995" s="2"/>
      <c r="BV2995" s="2"/>
      <c r="BW2995" s="2"/>
      <c r="BY2995" s="7"/>
      <c r="CE2995" s="2"/>
      <c r="CF2995" s="2"/>
      <c r="CG2995" s="2"/>
      <c r="CI2995" s="7"/>
      <c r="CP2995" s="2"/>
      <c r="CQ2995" s="2"/>
      <c r="CS2995" s="7"/>
      <c r="CY2995" s="36"/>
      <c r="DA2995" s="37"/>
      <c r="DD2995" s="2"/>
      <c r="DE2995" s="2"/>
      <c r="DF2995" s="2"/>
      <c r="DG2995" s="2"/>
      <c r="DI2995" s="7"/>
      <c r="DO2995" s="2"/>
      <c r="DP2995" s="2"/>
      <c r="DQ2995" s="2"/>
      <c r="DS2995" s="7"/>
      <c r="DZ2995" s="2"/>
      <c r="EA2995" s="2"/>
      <c r="EC2995" s="7"/>
      <c r="EI2995" s="52"/>
      <c r="EK2995" s="53"/>
      <c r="FV2995" s="2"/>
      <c r="FW2995" s="2"/>
      <c r="FX2995" s="2"/>
      <c r="FY2995" s="2"/>
      <c r="GA2995" s="7"/>
      <c r="GG2995" s="2"/>
      <c r="GH2995" s="2"/>
      <c r="GI2995" s="2"/>
      <c r="GK2995" s="7"/>
      <c r="GR2995" s="2"/>
      <c r="GS2995" s="2"/>
      <c r="GU2995" s="7"/>
      <c r="HA2995" s="34"/>
      <c r="HC2995" s="35"/>
      <c r="HF2995" s="2"/>
      <c r="HG2995" s="2"/>
      <c r="HH2995" s="2"/>
      <c r="HI2995" s="2"/>
      <c r="HK2995" s="7"/>
      <c r="HQ2995" s="2"/>
      <c r="HR2995" s="2"/>
      <c r="HS2995" s="2"/>
      <c r="HU2995" s="7"/>
      <c r="IB2995" s="2"/>
      <c r="IC2995" s="2"/>
      <c r="IE2995" s="7"/>
      <c r="IK2995" s="36"/>
      <c r="IM2995" s="37"/>
      <c r="IP2995" s="2"/>
      <c r="IQ2995" s="2"/>
      <c r="IR2995" s="2"/>
      <c r="IS2995" s="2"/>
      <c r="IU2995" s="7"/>
      <c r="JA2995" s="2"/>
      <c r="JB2995" s="2"/>
      <c r="JC2995" s="2"/>
      <c r="JE2995" s="7"/>
      <c r="JL2995" s="2"/>
      <c r="JM2995" s="2"/>
      <c r="JO2995" s="7"/>
      <c r="JU2995" s="52"/>
      <c r="JW2995" s="53"/>
      <c r="JX2995" s="1"/>
      <c r="KG2995" s="1"/>
      <c r="KV2995" s="1"/>
      <c r="KW2995" s="34"/>
      <c r="KY2995" s="35"/>
      <c r="LA2995" s="36"/>
      <c r="LC2995" s="37"/>
      <c r="LQ2995" s="1"/>
      <c r="LR2995" s="2"/>
      <c r="LS2995" s="2"/>
      <c r="LT2995" s="2"/>
      <c r="LU2995" s="2"/>
      <c r="LW2995" s="7"/>
      <c r="MC2995" s="2"/>
      <c r="MD2995" s="2"/>
      <c r="ME2995" s="2"/>
      <c r="MG2995" s="7"/>
      <c r="MW2995" s="34"/>
      <c r="MY2995" s="35"/>
      <c r="NB2995" s="2"/>
      <c r="NC2995" s="2"/>
      <c r="ND2995" s="2"/>
      <c r="NE2995" s="2"/>
      <c r="NG2995" s="7"/>
      <c r="NM2995" s="2"/>
      <c r="NN2995" s="2"/>
      <c r="NO2995" s="2"/>
      <c r="NQ2995" s="7"/>
      <c r="OG2995" s="36"/>
      <c r="OI2995" s="37"/>
      <c r="RD2995" s="2"/>
      <c r="RE2995" s="2"/>
      <c r="RF2995" s="2"/>
      <c r="RG2995" s="2"/>
      <c r="RI2995" s="7"/>
      <c r="RO2995" s="2"/>
      <c r="RP2995" s="2"/>
      <c r="RQ2995" s="2"/>
      <c r="RS2995" s="7"/>
      <c r="SI2995" s="34"/>
      <c r="SK2995" s="35"/>
      <c r="SN2995" s="2"/>
      <c r="SO2995" s="2"/>
      <c r="SP2995" s="2"/>
      <c r="SQ2995" s="2"/>
      <c r="SS2995" s="7"/>
      <c r="SY2995" s="2"/>
      <c r="SZ2995" s="2"/>
      <c r="TA2995" s="2"/>
      <c r="TC2995" s="7"/>
      <c r="TS2995" s="36"/>
      <c r="TU2995" s="37"/>
      <c r="TV2995" s="1"/>
      <c r="VT2995" s="1"/>
    </row>
    <row r="2996" spans="14:592" x14ac:dyDescent="0.3">
      <c r="N2996" s="1"/>
      <c r="O2996" s="34"/>
      <c r="Q2996" s="35"/>
      <c r="S2996" s="36"/>
      <c r="U2996" s="37"/>
      <c r="W2996" s="52"/>
      <c r="Y2996" s="53"/>
      <c r="AI2996" s="1"/>
      <c r="AJ2996" s="1"/>
      <c r="AK2996" s="1"/>
      <c r="AL2996" s="1"/>
      <c r="AM2996" s="2"/>
      <c r="AN2996" s="1"/>
      <c r="AO2996" s="7"/>
      <c r="AP2996" s="1"/>
      <c r="AQ2996" s="1"/>
      <c r="AR2996" s="1"/>
      <c r="AS2996" s="1"/>
      <c r="AT2996" s="1"/>
      <c r="AU2996" s="1"/>
      <c r="AV2996" s="1"/>
      <c r="AW2996" s="2"/>
      <c r="AX2996" s="1"/>
      <c r="AY2996" s="7"/>
      <c r="AZ2996" s="1"/>
      <c r="BA2996" s="1"/>
      <c r="BB2996" s="1"/>
      <c r="BC2996" s="1"/>
      <c r="BD2996" s="1"/>
      <c r="BE2996" s="1"/>
      <c r="BF2996" s="1"/>
      <c r="BG2996" s="2"/>
      <c r="BH2996" s="1"/>
      <c r="BI2996" s="7"/>
      <c r="BJ2996" s="1"/>
      <c r="BK2996" s="1"/>
      <c r="BL2996" s="1"/>
      <c r="BM2996" s="1"/>
      <c r="BO2996" s="34"/>
      <c r="BQ2996" s="35"/>
      <c r="BS2996" s="1"/>
      <c r="BT2996" s="1"/>
      <c r="BU2996" s="1"/>
      <c r="BV2996" s="1"/>
      <c r="BW2996" s="2"/>
      <c r="BX2996" s="1"/>
      <c r="BY2996" s="7"/>
      <c r="BZ2996" s="1"/>
      <c r="CA2996" s="1"/>
      <c r="CB2996" s="1"/>
      <c r="CC2996" s="1"/>
      <c r="CD2996" s="1"/>
      <c r="CE2996" s="1"/>
      <c r="CF2996" s="1"/>
      <c r="CG2996" s="2"/>
      <c r="CH2996" s="1"/>
      <c r="CI2996" s="7"/>
      <c r="CJ2996" s="1"/>
      <c r="CK2996" s="1"/>
      <c r="CL2996" s="1"/>
      <c r="CM2996" s="1"/>
      <c r="CN2996" s="1"/>
      <c r="CO2996" s="1"/>
      <c r="CP2996" s="1"/>
      <c r="CQ2996" s="2"/>
      <c r="CR2996" s="1"/>
      <c r="CS2996" s="7"/>
      <c r="CT2996" s="1"/>
      <c r="CU2996" s="1"/>
      <c r="CV2996" s="1"/>
      <c r="CW2996" s="1"/>
      <c r="CY2996" s="36"/>
      <c r="DA2996" s="37"/>
      <c r="DC2996" s="1"/>
      <c r="DD2996" s="1"/>
      <c r="DE2996" s="1"/>
      <c r="DF2996" s="1"/>
      <c r="DG2996" s="2"/>
      <c r="DH2996" s="1"/>
      <c r="DI2996" s="7"/>
      <c r="DJ2996" s="1"/>
      <c r="DK2996" s="1"/>
      <c r="DL2996" s="1"/>
      <c r="DM2996" s="1"/>
      <c r="DN2996" s="1"/>
      <c r="DO2996" s="1"/>
      <c r="DP2996" s="1"/>
      <c r="DQ2996" s="2"/>
      <c r="DR2996" s="1"/>
      <c r="DS2996" s="7"/>
      <c r="DT2996" s="1"/>
      <c r="DU2996" s="1"/>
      <c r="DV2996" s="1"/>
      <c r="DW2996" s="1"/>
      <c r="DX2996" s="1"/>
      <c r="DY2996" s="1"/>
      <c r="DZ2996" s="1"/>
      <c r="EA2996" s="2"/>
      <c r="EB2996" s="1"/>
      <c r="EC2996" s="7"/>
      <c r="ED2996" s="1"/>
      <c r="EE2996" s="1"/>
      <c r="EF2996" s="1"/>
      <c r="EG2996" s="1"/>
      <c r="EI2996" s="52"/>
      <c r="EK2996" s="53"/>
      <c r="EY2996" s="1"/>
      <c r="FU2996" s="1"/>
      <c r="FV2996" s="1"/>
      <c r="FW2996" s="1"/>
      <c r="FX2996" s="1"/>
      <c r="FY2996" s="2"/>
      <c r="FZ2996" s="1"/>
      <c r="GA2996" s="7"/>
      <c r="GB2996" s="1"/>
      <c r="GC2996" s="1"/>
      <c r="GD2996" s="1"/>
      <c r="GE2996" s="1"/>
      <c r="GF2996" s="1"/>
      <c r="GG2996" s="1"/>
      <c r="GH2996" s="1"/>
      <c r="GI2996" s="2"/>
      <c r="GJ2996" s="1"/>
      <c r="GK2996" s="7"/>
      <c r="GL2996" s="1"/>
      <c r="GM2996" s="1"/>
      <c r="GN2996" s="1"/>
      <c r="GO2996" s="1"/>
      <c r="GP2996" s="1"/>
      <c r="GQ2996" s="1"/>
      <c r="GR2996" s="1"/>
      <c r="GS2996" s="2"/>
      <c r="GT2996" s="1"/>
      <c r="GU2996" s="7"/>
      <c r="GV2996" s="1"/>
      <c r="GW2996" s="1"/>
      <c r="GX2996" s="1"/>
      <c r="GY2996" s="1"/>
      <c r="HA2996" s="34"/>
      <c r="HC2996" s="35"/>
      <c r="HE2996" s="1"/>
      <c r="HF2996" s="1"/>
      <c r="HG2996" s="1"/>
      <c r="HH2996" s="1"/>
      <c r="HI2996" s="2"/>
      <c r="HJ2996" s="1"/>
      <c r="HK2996" s="7"/>
      <c r="HL2996" s="1"/>
      <c r="HM2996" s="1"/>
      <c r="HN2996" s="1"/>
      <c r="HO2996" s="1"/>
      <c r="HP2996" s="1"/>
      <c r="HQ2996" s="1"/>
      <c r="HR2996" s="1"/>
      <c r="HS2996" s="2"/>
      <c r="HT2996" s="1"/>
      <c r="HU2996" s="7"/>
      <c r="HV2996" s="1"/>
      <c r="HW2996" s="1"/>
      <c r="HX2996" s="1"/>
      <c r="HY2996" s="1"/>
      <c r="HZ2996" s="1"/>
      <c r="IA2996" s="1"/>
      <c r="IB2996" s="1"/>
      <c r="IC2996" s="2"/>
      <c r="ID2996" s="1"/>
      <c r="IE2996" s="7"/>
      <c r="IF2996" s="1"/>
      <c r="IG2996" s="1"/>
      <c r="IH2996" s="1"/>
      <c r="II2996" s="1"/>
      <c r="IK2996" s="36"/>
      <c r="IM2996" s="37"/>
      <c r="IO2996" s="1"/>
      <c r="IP2996" s="1"/>
      <c r="IQ2996" s="1"/>
      <c r="IR2996" s="1"/>
      <c r="IS2996" s="2"/>
      <c r="IT2996" s="1"/>
      <c r="IU2996" s="7"/>
      <c r="IV2996" s="1"/>
      <c r="IW2996" s="1"/>
      <c r="IX2996" s="1"/>
      <c r="IY2996" s="1"/>
      <c r="IZ2996" s="1"/>
      <c r="JA2996" s="1"/>
      <c r="JB2996" s="1"/>
      <c r="JC2996" s="2"/>
      <c r="JD2996" s="1"/>
      <c r="JE2996" s="7"/>
      <c r="JF2996" s="1"/>
      <c r="JG2996" s="1"/>
      <c r="JH2996" s="1"/>
      <c r="JI2996" s="1"/>
      <c r="JJ2996" s="1"/>
      <c r="JK2996" s="1"/>
      <c r="JL2996" s="1"/>
      <c r="JM2996" s="2"/>
      <c r="JN2996" s="1"/>
      <c r="JO2996" s="7"/>
      <c r="JP2996" s="1"/>
      <c r="JQ2996" s="1"/>
      <c r="JR2996" s="1"/>
      <c r="JS2996" s="1"/>
      <c r="JU2996" s="52"/>
      <c r="JW2996" s="53"/>
      <c r="JX2996" s="1"/>
      <c r="KG2996" s="1"/>
      <c r="KV2996" s="1"/>
      <c r="KW2996" s="34"/>
      <c r="KY2996" s="35"/>
      <c r="LA2996" s="36"/>
      <c r="LC2996" s="37"/>
      <c r="LQ2996" s="1"/>
      <c r="LR2996" s="1"/>
      <c r="LS2996" s="1"/>
      <c r="LT2996" s="1"/>
      <c r="LU2996" s="2"/>
      <c r="LV2996" s="1"/>
      <c r="LW2996" s="7"/>
      <c r="LX2996" s="1"/>
      <c r="LY2996" s="1"/>
      <c r="LZ2996" s="1"/>
      <c r="MA2996" s="1"/>
      <c r="MB2996" s="1"/>
      <c r="MC2996" s="1"/>
      <c r="MD2996" s="1"/>
      <c r="ME2996" s="2"/>
      <c r="MF2996" s="1"/>
      <c r="MG2996" s="7"/>
      <c r="MH2996" s="1"/>
      <c r="MI2996" s="1"/>
      <c r="MJ2996" s="1"/>
      <c r="MK2996" s="1"/>
      <c r="MW2996" s="34"/>
      <c r="MY2996" s="35"/>
      <c r="NA2996" s="1"/>
      <c r="NB2996" s="1"/>
      <c r="NC2996" s="1"/>
      <c r="ND2996" s="1"/>
      <c r="NE2996" s="2"/>
      <c r="NF2996" s="1"/>
      <c r="NG2996" s="7"/>
      <c r="NH2996" s="1"/>
      <c r="NI2996" s="1"/>
      <c r="NJ2996" s="1"/>
      <c r="NK2996" s="1"/>
      <c r="NL2996" s="1"/>
      <c r="NM2996" s="1"/>
      <c r="NN2996" s="1"/>
      <c r="NO2996" s="2"/>
      <c r="NP2996" s="1"/>
      <c r="NQ2996" s="7"/>
      <c r="NR2996" s="1"/>
      <c r="NS2996" s="1"/>
      <c r="NT2996" s="1"/>
      <c r="NU2996" s="1"/>
      <c r="OG2996" s="36"/>
      <c r="OI2996" s="37"/>
      <c r="PW2996" s="1"/>
      <c r="RC2996" s="1"/>
      <c r="RD2996" s="1"/>
      <c r="RE2996" s="1"/>
      <c r="RF2996" s="1"/>
      <c r="RG2996" s="2"/>
      <c r="RH2996" s="1"/>
      <c r="RI2996" s="7"/>
      <c r="RJ2996" s="1"/>
      <c r="RK2996" s="1"/>
      <c r="RL2996" s="1"/>
      <c r="RM2996" s="1"/>
      <c r="RN2996" s="1"/>
      <c r="RO2996" s="1"/>
      <c r="RP2996" s="1"/>
      <c r="RQ2996" s="2"/>
      <c r="RR2996" s="1"/>
      <c r="RS2996" s="7"/>
      <c r="RT2996" s="1"/>
      <c r="RU2996" s="1"/>
      <c r="RV2996" s="1"/>
      <c r="RW2996" s="1"/>
      <c r="SI2996" s="34"/>
      <c r="SK2996" s="35"/>
      <c r="SM2996" s="1"/>
      <c r="SN2996" s="1"/>
      <c r="SO2996" s="1"/>
      <c r="SP2996" s="1"/>
      <c r="SQ2996" s="2"/>
      <c r="SR2996" s="1"/>
      <c r="SS2996" s="7"/>
      <c r="ST2996" s="1"/>
      <c r="SU2996" s="1"/>
      <c r="SV2996" s="1"/>
      <c r="SW2996" s="1"/>
      <c r="SX2996" s="1"/>
      <c r="SY2996" s="1"/>
      <c r="SZ2996" s="1"/>
      <c r="TA2996" s="2"/>
      <c r="TB2996" s="1"/>
      <c r="TC2996" s="7"/>
      <c r="TD2996" s="1"/>
      <c r="TE2996" s="1"/>
      <c r="TF2996" s="1"/>
      <c r="TG2996" s="1"/>
      <c r="TS2996" s="36"/>
      <c r="TU2996" s="37"/>
      <c r="TV2996" s="1"/>
      <c r="VT2996" s="1"/>
    </row>
    <row r="2997" spans="14:592" ht="15" thickBot="1" x14ac:dyDescent="0.35">
      <c r="N2997" s="1"/>
      <c r="O2997" s="34"/>
      <c r="Q2997" s="35"/>
      <c r="S2997" s="36"/>
      <c r="U2997" s="37"/>
      <c r="W2997" s="52"/>
      <c r="Y2997" s="53"/>
      <c r="AI2997" s="1"/>
      <c r="AM2997" s="2" t="s">
        <v>111</v>
      </c>
      <c r="AO2997" s="7" t="s">
        <v>112</v>
      </c>
      <c r="AS2997" s="1"/>
      <c r="AW2997" s="2" t="s">
        <v>113</v>
      </c>
      <c r="AY2997" s="7" t="s">
        <v>114</v>
      </c>
      <c r="BC2997" s="1"/>
      <c r="BG2997" s="2" t="s">
        <v>115</v>
      </c>
      <c r="BI2997" s="7" t="s">
        <v>116</v>
      </c>
      <c r="BM2997" s="1"/>
      <c r="BO2997" s="34"/>
      <c r="BQ2997" s="35"/>
      <c r="BS2997" s="1"/>
      <c r="BW2997" s="2" t="s">
        <v>117</v>
      </c>
      <c r="BY2997" s="7" t="s">
        <v>118</v>
      </c>
      <c r="CC2997" s="1"/>
      <c r="CG2997" s="2" t="s">
        <v>119</v>
      </c>
      <c r="CI2997" s="7" t="s">
        <v>120</v>
      </c>
      <c r="CM2997" s="1"/>
      <c r="CQ2997" s="2" t="s">
        <v>121</v>
      </c>
      <c r="CS2997" s="7" t="s">
        <v>122</v>
      </c>
      <c r="CW2997" s="1"/>
      <c r="CY2997" s="36"/>
      <c r="DA2997" s="37"/>
      <c r="DC2997" s="1"/>
      <c r="DG2997" s="2" t="s">
        <v>223</v>
      </c>
      <c r="DI2997" s="7" t="s">
        <v>224</v>
      </c>
      <c r="DM2997" s="1"/>
      <c r="DQ2997" s="2" t="s">
        <v>225</v>
      </c>
      <c r="DS2997" s="7" t="s">
        <v>226</v>
      </c>
      <c r="DW2997" s="1"/>
      <c r="EA2997" s="2" t="s">
        <v>227</v>
      </c>
      <c r="EC2997" s="7" t="s">
        <v>228</v>
      </c>
      <c r="EG2997" s="1"/>
      <c r="EI2997" s="52"/>
      <c r="EK2997" s="53"/>
      <c r="FU2997" s="1"/>
      <c r="FY2997" s="2" t="s">
        <v>111</v>
      </c>
      <c r="GA2997" s="7" t="s">
        <v>112</v>
      </c>
      <c r="GE2997" s="1"/>
      <c r="GI2997" s="2" t="s">
        <v>113</v>
      </c>
      <c r="GK2997" s="7" t="s">
        <v>114</v>
      </c>
      <c r="GO2997" s="1"/>
      <c r="GS2997" s="2" t="s">
        <v>115</v>
      </c>
      <c r="GU2997" s="7" t="s">
        <v>116</v>
      </c>
      <c r="GY2997" s="1"/>
      <c r="HA2997" s="34"/>
      <c r="HC2997" s="35"/>
      <c r="HE2997" s="1"/>
      <c r="HI2997" s="2" t="s">
        <v>117</v>
      </c>
      <c r="HK2997" s="7" t="s">
        <v>118</v>
      </c>
      <c r="HO2997" s="1"/>
      <c r="HS2997" s="2" t="s">
        <v>119</v>
      </c>
      <c r="HU2997" s="7" t="s">
        <v>120</v>
      </c>
      <c r="HY2997" s="1"/>
      <c r="IC2997" s="2" t="s">
        <v>121</v>
      </c>
      <c r="IE2997" s="7" t="s">
        <v>122</v>
      </c>
      <c r="II2997" s="1"/>
      <c r="IK2997" s="36"/>
      <c r="IM2997" s="37"/>
      <c r="IO2997" s="1"/>
      <c r="IS2997" s="2" t="s">
        <v>223</v>
      </c>
      <c r="IU2997" s="7" t="s">
        <v>224</v>
      </c>
      <c r="IY2997" s="1"/>
      <c r="JC2997" s="2" t="s">
        <v>225</v>
      </c>
      <c r="JE2997" s="7" t="s">
        <v>226</v>
      </c>
      <c r="JI2997" s="1"/>
      <c r="JM2997" s="2" t="s">
        <v>227</v>
      </c>
      <c r="JO2997" s="7" t="s">
        <v>228</v>
      </c>
      <c r="JS2997" s="1"/>
      <c r="JU2997" s="52"/>
      <c r="JW2997" s="53"/>
      <c r="JX2997" s="1"/>
      <c r="KG2997" s="1"/>
      <c r="KV2997" s="1"/>
      <c r="KW2997" s="34"/>
      <c r="KY2997" s="35"/>
      <c r="LA2997" s="36"/>
      <c r="LC2997" s="37"/>
      <c r="LQ2997" s="1"/>
      <c r="LU2997" s="2" t="s">
        <v>111</v>
      </c>
      <c r="LW2997" s="7" t="s">
        <v>112</v>
      </c>
      <c r="MA2997" s="1"/>
      <c r="ME2997" s="2" t="s">
        <v>113</v>
      </c>
      <c r="MG2997" s="7" t="s">
        <v>114</v>
      </c>
      <c r="MK2997" s="1"/>
      <c r="MW2997" s="34"/>
      <c r="MY2997" s="35"/>
      <c r="NA2997" s="1"/>
      <c r="NE2997" s="2" t="s">
        <v>117</v>
      </c>
      <c r="NG2997" s="7" t="s">
        <v>118</v>
      </c>
      <c r="NK2997" s="1"/>
      <c r="NO2997" s="2" t="s">
        <v>119</v>
      </c>
      <c r="NQ2997" s="7" t="s">
        <v>120</v>
      </c>
      <c r="NU2997" s="1"/>
      <c r="OG2997" s="36"/>
      <c r="OI2997" s="37"/>
      <c r="RC2997" s="1"/>
      <c r="RG2997" s="2" t="s">
        <v>111</v>
      </c>
      <c r="RI2997" s="7" t="s">
        <v>112</v>
      </c>
      <c r="RM2997" s="1"/>
      <c r="RQ2997" s="2" t="s">
        <v>113</v>
      </c>
      <c r="RS2997" s="7" t="s">
        <v>114</v>
      </c>
      <c r="RW2997" s="1"/>
      <c r="SI2997" s="34"/>
      <c r="SK2997" s="35"/>
      <c r="SM2997" s="1"/>
      <c r="SQ2997" s="2" t="s">
        <v>117</v>
      </c>
      <c r="SS2997" s="7" t="s">
        <v>118</v>
      </c>
      <c r="SW2997" s="1"/>
      <c r="TA2997" s="2" t="s">
        <v>119</v>
      </c>
      <c r="TC2997" s="7" t="s">
        <v>120</v>
      </c>
      <c r="TG2997" s="1"/>
      <c r="TS2997" s="36"/>
      <c r="TU2997" s="37"/>
      <c r="TV2997" s="1"/>
      <c r="VT2997" s="1"/>
    </row>
    <row r="2998" spans="14:592" ht="15" thickBot="1" x14ac:dyDescent="0.35">
      <c r="N2998" s="1"/>
      <c r="O2998" s="34"/>
      <c r="Q2998" s="35"/>
      <c r="S2998" s="36"/>
      <c r="U2998" s="37"/>
      <c r="W2998" s="52"/>
      <c r="Y2998" s="53"/>
      <c r="AI2998" s="1"/>
      <c r="AM2998" s="3">
        <f t="array" ref="AM2998">EXP(AM3007)/(EXP(AM3007)+EXP(AW3007)+EXP(BG3007))</f>
        <v>0.17635975951141108</v>
      </c>
      <c r="AO2998" s="41">
        <f t="array" ref="AO2998">AL2953</f>
        <v>-4.1505137789806783E-5</v>
      </c>
      <c r="AS2998" s="1"/>
      <c r="AW2998" s="3">
        <f t="array" ref="AW2998">EXP(AW3007)/(EXP(AM3007)+EXP(AW3007)+EXP(BG3007))</f>
        <v>0.45917081598754511</v>
      </c>
      <c r="AY2998" s="41">
        <f t="array" ref="AY2998">AW2953</f>
        <v>-1.8291003892502082E-5</v>
      </c>
      <c r="BC2998" s="1"/>
      <c r="BG2998" s="3">
        <f t="array" ref="BG2998">EXP(BG3007)/(EXP(AM3007)+EXP(AW3007)+EXP(BG3007))</f>
        <v>0.36446942450104386</v>
      </c>
      <c r="BI2998" s="41">
        <f t="array" ref="BI2998">BH2953</f>
        <v>-2.0242615235579096E-5</v>
      </c>
      <c r="BM2998" s="1"/>
      <c r="BO2998" s="34"/>
      <c r="BQ2998" s="35"/>
      <c r="BS2998" s="1"/>
      <c r="BW2998" s="3">
        <f t="array" ref="BW2998">EXP(BW3007)/(EXP(BW3007)+EXP(CG3007)+EXP(CQ3007))</f>
        <v>0.20336826874824002</v>
      </c>
      <c r="BY2998" s="41">
        <f>BV2953</f>
        <v>-1.9905065634970407E-5</v>
      </c>
      <c r="CC2998" s="1"/>
      <c r="CG2998" s="3">
        <f t="array" ref="CG2998">EXP(CG3007)/(EXP(BW3007)+EXP(CG3007)+EXP(CQ3007))</f>
        <v>0.44041084719223889</v>
      </c>
      <c r="CI2998" s="41">
        <f>CG2953</f>
        <v>-1.7046511462566529E-5</v>
      </c>
      <c r="CM2998" s="1"/>
      <c r="CQ2998" s="3">
        <f t="array" ref="CQ2998">EXP(CQ3007)/(EXP(BW3007)+EXP(CG3007)+EXP(CQ3007))</f>
        <v>0.35622088405952118</v>
      </c>
      <c r="CS2998" s="41">
        <f>CR2953</f>
        <v>-1.701557610082336E-5</v>
      </c>
      <c r="CW2998" s="1"/>
      <c r="CY2998" s="36"/>
      <c r="DA2998" s="37"/>
      <c r="DC2998" s="1"/>
      <c r="DG2998" s="3">
        <f t="array" ref="DG2998">EXP(DG3007)/(EXP(DG3007)+EXP(DQ3007)+EXP(EA3007))</f>
        <v>0.19110019210624052</v>
      </c>
      <c r="DI2998" s="41">
        <f>DF2953</f>
        <v>-2.503918053678582E-5</v>
      </c>
      <c r="DM2998" s="1"/>
      <c r="DQ2998" s="3">
        <f t="array" ref="DQ2998">EXP(DQ3007)/(EXP(DG3007)+EXP(DQ3007)+EXP(EA3007))</f>
        <v>0.45016275432407032</v>
      </c>
      <c r="DS2998" s="41">
        <f>DQ2953</f>
        <v>-1.7873197332972706E-5</v>
      </c>
      <c r="DW2998" s="1"/>
      <c r="EA2998" s="3">
        <f t="array" ref="EA2998">EXP(EA3007)/(EXP(DG3007)+EXP(DQ3007)+EXP(EA3007))</f>
        <v>0.3587370535696891</v>
      </c>
      <c r="EC2998" s="41">
        <f>EB2953</f>
        <v>-1.8251458268714529E-5</v>
      </c>
      <c r="EG2998" s="1"/>
      <c r="EI2998" s="52"/>
      <c r="EK2998" s="53"/>
      <c r="EY2998" s="1"/>
      <c r="FU2998" s="1"/>
      <c r="FY2998" s="3">
        <f t="array" ref="FY2998">EXP(FY3007)/(EXP(FY3007)+EXP(GI3007)+EXP(GS3007))</f>
        <v>0.26845786335596605</v>
      </c>
      <c r="GA2998" s="41">
        <f t="array" ref="GA2998">FX2953</f>
        <v>2.1422247615720749E-4</v>
      </c>
      <c r="GE2998" s="1"/>
      <c r="GI2998" s="3">
        <f t="array" ref="GI2998">EXP(GI3007)/(EXP(FY3007)+EXP(GI3007)+EXP(GS3007))</f>
        <v>0.37835999935908909</v>
      </c>
      <c r="GK2998" s="41">
        <f t="array" ref="GK2998">GI2953</f>
        <v>2.1127368493411718E-4</v>
      </c>
      <c r="GO2998" s="1"/>
      <c r="GS2998" s="3">
        <f t="array" ref="GS2998">EXP(GS3007)/(EXP(FY3007)+EXP(GI3007)+EXP(GS3007))</f>
        <v>0.35318213728494485</v>
      </c>
      <c r="GU2998" s="41">
        <f t="array" ref="GU2998">GT2953</f>
        <v>2.25152181907051E-4</v>
      </c>
      <c r="GY2998" s="1"/>
      <c r="HA2998" s="34"/>
      <c r="HC2998" s="35"/>
      <c r="HE2998" s="1"/>
      <c r="HI2998" s="3">
        <f t="array" ref="HI2998">EXP(HI3007)/(EXP(HI3007)+EXP(HS3007)+EXP(IC3007))</f>
        <v>0.21048576243395239</v>
      </c>
      <c r="HK2998" s="41">
        <f>HH2953</f>
        <v>7.6488557597247512E-5</v>
      </c>
      <c r="HO2998" s="1"/>
      <c r="HS2998" s="3">
        <f t="array" ref="HS2998">EXP(HS3007)/(EXP(HI3007)+EXP(HS3007)+EXP(IC3007))</f>
        <v>0.42339035260092051</v>
      </c>
      <c r="HU2998" s="41">
        <f>HS2953</f>
        <v>8.0127570253590158E-5</v>
      </c>
      <c r="HY2998" s="1"/>
      <c r="IC2998" s="3">
        <f t="array" ref="IC2998">EXP(IC3007)/(EXP(HI3007)+EXP(HS3007)+EXP(IC3007))</f>
        <v>0.36612388496512716</v>
      </c>
      <c r="IE2998" s="41">
        <f>ID2953</f>
        <v>8.4246901528808887E-5</v>
      </c>
      <c r="II2998" s="1"/>
      <c r="IK2998" s="36"/>
      <c r="IM2998" s="37"/>
      <c r="IO2998" s="1"/>
      <c r="IS2998" s="3">
        <f t="array" ref="IS2998">EXP(IS3007)/(EXP(IS3007)+EXP(JC3007)+EXP(JM3007))</f>
        <v>0.21652411789489479</v>
      </c>
      <c r="IU2998" s="41">
        <f>IR2953</f>
        <v>1.0754242258798302E-4</v>
      </c>
      <c r="IY2998" s="1"/>
      <c r="JC2998" s="3">
        <f t="array" ref="JC2998">EXP(JC3007)/(EXP(IS3007)+EXP(JC3007)+EXP(JM3007))</f>
        <v>0.41820225432808716</v>
      </c>
      <c r="JE2998" s="41">
        <f>JC2953</f>
        <v>1.099397896433774E-4</v>
      </c>
      <c r="JI2998" s="1"/>
      <c r="JM2998" s="3">
        <f t="array" ref="JM2998">EXP(JM3007)/(EXP(IS3007)+EXP(JC3007)+EXP(JM3007))</f>
        <v>0.36527362777701816</v>
      </c>
      <c r="JO2998" s="41">
        <f>JN2953</f>
        <v>1.1621603324280699E-4</v>
      </c>
      <c r="JS2998" s="1"/>
      <c r="JU2998" s="52"/>
      <c r="JW2998" s="53"/>
      <c r="JX2998" s="1"/>
      <c r="KG2998" s="1"/>
      <c r="KV2998" s="1"/>
      <c r="KW2998" s="34"/>
      <c r="KY2998" s="35"/>
      <c r="LA2998" s="36"/>
      <c r="LC2998" s="37"/>
      <c r="LQ2998" s="1"/>
      <c r="LU2998" s="3">
        <f>EXP(LU3007)/(EXP(LU3007)+EXP(ME3007))</f>
        <v>1</v>
      </c>
      <c r="LW2998" s="41">
        <f t="array" ref="LW2998">LT2953</f>
        <v>8.2834908381014072E-5</v>
      </c>
      <c r="MA2998" s="1"/>
      <c r="ME2998" s="3">
        <f>EXP(ME3007)/(EXP(LU3007)+EXP(ME3007))</f>
        <v>0</v>
      </c>
      <c r="MG2998" s="41">
        <f t="array" ref="MG2998">ME2953</f>
        <v>4.3702394103782455E-5</v>
      </c>
      <c r="MK2998" s="1"/>
      <c r="MW2998" s="34"/>
      <c r="MY2998" s="35"/>
      <c r="NA2998" s="1"/>
      <c r="NE2998" s="3">
        <f>EXP(NE3007)/(EXP(NE3007)+EXP(NO3007))</f>
        <v>0.46030568068162758</v>
      </c>
      <c r="NG2998" s="41">
        <f>ND2953</f>
        <v>1.4629727828812088E-6</v>
      </c>
      <c r="NK2998" s="1"/>
      <c r="NO2998" s="3">
        <f>EXP(NO3007)/(EXP(NE3007)+EXP(NO3007))</f>
        <v>0.53969431931837231</v>
      </c>
      <c r="NQ2998" s="41">
        <f>NO2953</f>
        <v>7.7184141770881788E-7</v>
      </c>
      <c r="NU2998" s="1"/>
      <c r="OG2998" s="36"/>
      <c r="OI2998" s="37"/>
      <c r="PW2998" s="1"/>
      <c r="RC2998" s="1"/>
      <c r="RG2998" s="3">
        <f>EXP(RG3007)/(EXP(RG3007)+EXP(RQ3007))</f>
        <v>1</v>
      </c>
      <c r="RI2998" s="41">
        <f t="array" ref="RI2998">RF2953</f>
        <v>-9.164563330065063E-5</v>
      </c>
      <c r="RM2998" s="1"/>
      <c r="RQ2998" s="3">
        <f>EXP(RQ3007)/(EXP(RG3007)+EXP(RQ3007))</f>
        <v>0</v>
      </c>
      <c r="RS2998" s="41">
        <f t="array" ref="RS2998">RQ2953</f>
        <v>-3.4290196515591599E-5</v>
      </c>
      <c r="RW2998" s="1"/>
      <c r="SI2998" s="34"/>
      <c r="SK2998" s="35"/>
      <c r="SM2998" s="1"/>
      <c r="SQ2998" s="3">
        <f>EXP(SQ3007)/(EXP(SQ3007)+EXP(TA3007))</f>
        <v>0.42041397997941438</v>
      </c>
      <c r="SS2998" s="41">
        <f>SP2953</f>
        <v>-1.6185817043710754E-6</v>
      </c>
      <c r="SW2998" s="1"/>
      <c r="TA2998" s="3">
        <f>EXP(TA3007)/(EXP(SQ3007)+EXP(TA3007))</f>
        <v>0.57958602002058568</v>
      </c>
      <c r="TC2998" s="41">
        <f>TA2953</f>
        <v>-6.0560970250866648E-7</v>
      </c>
      <c r="TG2998" s="1"/>
      <c r="TS2998" s="36"/>
      <c r="TU2998" s="37"/>
      <c r="TV2998" s="1"/>
      <c r="VT2998" s="1"/>
    </row>
    <row r="2999" spans="14:592" x14ac:dyDescent="0.3">
      <c r="N2999" s="1"/>
      <c r="O2999" s="34"/>
      <c r="Q2999" s="35"/>
      <c r="S2999" s="36"/>
      <c r="U2999" s="37"/>
      <c r="W2999" s="52"/>
      <c r="Y2999" s="53"/>
      <c r="AI2999" s="1"/>
      <c r="AM2999" s="2"/>
      <c r="AO2999" s="7"/>
      <c r="AS2999" s="1"/>
      <c r="AW2999" s="2"/>
      <c r="AY2999" s="7"/>
      <c r="BC2999" s="1"/>
      <c r="BG2999" s="2"/>
      <c r="BI2999" s="7"/>
      <c r="BM2999" s="1"/>
      <c r="BO2999" s="34"/>
      <c r="BQ2999" s="35"/>
      <c r="BS2999" s="1"/>
      <c r="BW2999" s="2"/>
      <c r="BY2999" s="7"/>
      <c r="CC2999" s="1"/>
      <c r="CG2999" s="2"/>
      <c r="CI2999" s="7"/>
      <c r="CM2999" s="1"/>
      <c r="CQ2999" s="2"/>
      <c r="CS2999" s="7"/>
      <c r="CW2999" s="1"/>
      <c r="CY2999" s="36"/>
      <c r="DA2999" s="37"/>
      <c r="DC2999" s="1"/>
      <c r="DG2999" s="2"/>
      <c r="DI2999" s="7"/>
      <c r="DM2999" s="1"/>
      <c r="DQ2999" s="2"/>
      <c r="DS2999" s="7"/>
      <c r="DW2999" s="1"/>
      <c r="EA2999" s="2"/>
      <c r="EC2999" s="7"/>
      <c r="EG2999" s="1"/>
      <c r="EI2999" s="52"/>
      <c r="EK2999" s="53"/>
      <c r="FU2999" s="1"/>
      <c r="FY2999" s="2"/>
      <c r="GA2999" s="7"/>
      <c r="GE2999" s="1"/>
      <c r="GI2999" s="2"/>
      <c r="GK2999" s="7"/>
      <c r="GO2999" s="1"/>
      <c r="GS2999" s="2"/>
      <c r="GU2999" s="7"/>
      <c r="GY2999" s="1"/>
      <c r="HA2999" s="34"/>
      <c r="HC2999" s="35"/>
      <c r="HE2999" s="1"/>
      <c r="HI2999" s="2"/>
      <c r="HK2999" s="7"/>
      <c r="HO2999" s="1"/>
      <c r="HS2999" s="2"/>
      <c r="HU2999" s="7"/>
      <c r="HY2999" s="1"/>
      <c r="IC2999" s="2"/>
      <c r="IE2999" s="7"/>
      <c r="II2999" s="1"/>
      <c r="IK2999" s="36"/>
      <c r="IM2999" s="37"/>
      <c r="IO2999" s="1"/>
      <c r="IS2999" s="2"/>
      <c r="IU2999" s="7"/>
      <c r="IY2999" s="1"/>
      <c r="JC2999" s="2"/>
      <c r="JE2999" s="7"/>
      <c r="JI2999" s="1"/>
      <c r="JM2999" s="2"/>
      <c r="JO2999" s="7"/>
      <c r="JS2999" s="1"/>
      <c r="JU2999" s="52"/>
      <c r="JW2999" s="53"/>
      <c r="JX2999" s="1"/>
      <c r="KG2999" s="1"/>
      <c r="KV2999" s="1"/>
      <c r="KW2999" s="34"/>
      <c r="KY2999" s="35"/>
      <c r="LA2999" s="36"/>
      <c r="LC2999" s="37"/>
      <c r="LQ2999" s="1"/>
      <c r="LU2999" s="2"/>
      <c r="LW2999" s="7"/>
      <c r="MA2999" s="1"/>
      <c r="ME2999" s="2"/>
      <c r="MG2999" s="7"/>
      <c r="MK2999" s="1"/>
      <c r="MW2999" s="34"/>
      <c r="MY2999" s="35"/>
      <c r="NA2999" s="1"/>
      <c r="NE2999" s="2"/>
      <c r="NG2999" s="7"/>
      <c r="NK2999" s="1"/>
      <c r="NO2999" s="2"/>
      <c r="NQ2999" s="7"/>
      <c r="NU2999" s="1"/>
      <c r="OG2999" s="36"/>
      <c r="OI2999" s="37"/>
      <c r="RC2999" s="1"/>
      <c r="RG2999" s="2"/>
      <c r="RI2999" s="7"/>
      <c r="RM2999" s="1"/>
      <c r="RQ2999" s="2"/>
      <c r="RS2999" s="7"/>
      <c r="RW2999" s="1"/>
      <c r="SI2999" s="34"/>
      <c r="SK2999" s="35"/>
      <c r="SM2999" s="1"/>
      <c r="SQ2999" s="2"/>
      <c r="SS2999" s="7"/>
      <c r="SW2999" s="1"/>
      <c r="TA2999" s="2"/>
      <c r="TC2999" s="7"/>
      <c r="TG2999" s="1"/>
      <c r="TS2999" s="36"/>
      <c r="TU2999" s="37"/>
      <c r="TV2999" s="1"/>
      <c r="VT2999" s="1"/>
    </row>
    <row r="3000" spans="14:592" ht="15" thickBot="1" x14ac:dyDescent="0.35">
      <c r="N3000" s="1"/>
      <c r="O3000" s="34"/>
      <c r="Q3000" s="35"/>
      <c r="S3000" s="36"/>
      <c r="U3000" s="37"/>
      <c r="W3000" s="52"/>
      <c r="Y3000" s="53"/>
      <c r="AI3000" s="1"/>
      <c r="AM3000" s="2"/>
      <c r="AO3000" s="7"/>
      <c r="AQ3000" t="s">
        <v>123</v>
      </c>
      <c r="AS3000" s="1"/>
      <c r="AW3000" s="2"/>
      <c r="AY3000" s="7"/>
      <c r="BA3000" t="s">
        <v>123</v>
      </c>
      <c r="BC3000" s="1"/>
      <c r="BG3000" s="2"/>
      <c r="BI3000" s="7"/>
      <c r="BK3000" t="s">
        <v>123</v>
      </c>
      <c r="BM3000" s="1"/>
      <c r="BO3000" s="34"/>
      <c r="BQ3000" s="35"/>
      <c r="BS3000" s="1"/>
      <c r="BW3000" s="2"/>
      <c r="BY3000" s="7"/>
      <c r="CA3000" t="s">
        <v>123</v>
      </c>
      <c r="CC3000" s="1"/>
      <c r="CG3000" s="2"/>
      <c r="CI3000" s="7"/>
      <c r="CK3000" t="s">
        <v>123</v>
      </c>
      <c r="CM3000" s="1"/>
      <c r="CQ3000" s="2"/>
      <c r="CS3000" s="7"/>
      <c r="CU3000" t="s">
        <v>123</v>
      </c>
      <c r="CW3000" s="1"/>
      <c r="CY3000" s="36"/>
      <c r="DA3000" s="37"/>
      <c r="DC3000" s="1"/>
      <c r="DG3000" s="2"/>
      <c r="DI3000" s="7"/>
      <c r="DK3000" t="s">
        <v>123</v>
      </c>
      <c r="DM3000" s="1"/>
      <c r="DQ3000" s="2"/>
      <c r="DS3000" s="7"/>
      <c r="DU3000" t="s">
        <v>123</v>
      </c>
      <c r="DW3000" s="1"/>
      <c r="EA3000" s="2"/>
      <c r="EC3000" s="7"/>
      <c r="EE3000" t="s">
        <v>123</v>
      </c>
      <c r="EG3000" s="1"/>
      <c r="EI3000" s="52"/>
      <c r="EK3000" s="53"/>
      <c r="EY3000" s="1"/>
      <c r="FU3000" s="1"/>
      <c r="FY3000" s="2"/>
      <c r="GA3000" s="7"/>
      <c r="GC3000" t="s">
        <v>123</v>
      </c>
      <c r="GE3000" s="1"/>
      <c r="GI3000" s="2"/>
      <c r="GK3000" s="7"/>
      <c r="GM3000" t="s">
        <v>123</v>
      </c>
      <c r="GO3000" s="1"/>
      <c r="GS3000" s="2"/>
      <c r="GU3000" s="7"/>
      <c r="GW3000" t="s">
        <v>123</v>
      </c>
      <c r="GY3000" s="1"/>
      <c r="HA3000" s="34"/>
      <c r="HC3000" s="35"/>
      <c r="HE3000" s="1"/>
      <c r="HI3000" s="2"/>
      <c r="HK3000" s="7"/>
      <c r="HM3000" t="s">
        <v>123</v>
      </c>
      <c r="HO3000" s="1"/>
      <c r="HS3000" s="2"/>
      <c r="HU3000" s="7"/>
      <c r="HW3000" t="s">
        <v>123</v>
      </c>
      <c r="HY3000" s="1"/>
      <c r="IC3000" s="2"/>
      <c r="IE3000" s="7"/>
      <c r="IG3000" t="s">
        <v>123</v>
      </c>
      <c r="II3000" s="1"/>
      <c r="IK3000" s="36"/>
      <c r="IM3000" s="37"/>
      <c r="IO3000" s="1"/>
      <c r="IS3000" s="2"/>
      <c r="IU3000" s="7"/>
      <c r="IW3000" t="s">
        <v>123</v>
      </c>
      <c r="IY3000" s="1"/>
      <c r="JC3000" s="2"/>
      <c r="JE3000" s="7"/>
      <c r="JG3000" t="s">
        <v>123</v>
      </c>
      <c r="JI3000" s="1"/>
      <c r="JM3000" s="2"/>
      <c r="JO3000" s="7"/>
      <c r="JQ3000" t="s">
        <v>123</v>
      </c>
      <c r="JS3000" s="1"/>
      <c r="JU3000" s="52"/>
      <c r="JW3000" s="53"/>
      <c r="JX3000" s="1"/>
      <c r="KG3000" s="1"/>
      <c r="KV3000" s="1"/>
      <c r="KW3000" s="34"/>
      <c r="KY3000" s="35"/>
      <c r="LA3000" s="36"/>
      <c r="LC3000" s="37"/>
      <c r="LQ3000" s="1"/>
      <c r="LU3000" s="2"/>
      <c r="LW3000" s="7"/>
      <c r="LY3000" t="s">
        <v>123</v>
      </c>
      <c r="MA3000" s="1"/>
      <c r="ME3000" s="2"/>
      <c r="MG3000" s="7"/>
      <c r="MI3000" t="s">
        <v>123</v>
      </c>
      <c r="MK3000" s="1"/>
      <c r="MW3000" s="34"/>
      <c r="MY3000" s="35"/>
      <c r="NA3000" s="1"/>
      <c r="NE3000" s="2"/>
      <c r="NG3000" s="7"/>
      <c r="NI3000" t="s">
        <v>123</v>
      </c>
      <c r="NK3000" s="1"/>
      <c r="NO3000" s="2"/>
      <c r="NQ3000" s="7"/>
      <c r="NS3000" t="s">
        <v>123</v>
      </c>
      <c r="NU3000" s="1"/>
      <c r="OG3000" s="36"/>
      <c r="OI3000" s="37"/>
      <c r="PW3000" s="1"/>
      <c r="RC3000" s="1"/>
      <c r="RG3000" s="2"/>
      <c r="RI3000" s="7"/>
      <c r="RK3000" t="s">
        <v>123</v>
      </c>
      <c r="RM3000" s="1"/>
      <c r="RQ3000" s="2"/>
      <c r="RS3000" s="7"/>
      <c r="RU3000" t="s">
        <v>123</v>
      </c>
      <c r="RW3000" s="1"/>
      <c r="SI3000" s="34"/>
      <c r="SK3000" s="35"/>
      <c r="SM3000" s="1"/>
      <c r="SQ3000" s="2"/>
      <c r="SS3000" s="7"/>
      <c r="SU3000" t="s">
        <v>123</v>
      </c>
      <c r="SW3000" s="1"/>
      <c r="TA3000" s="2"/>
      <c r="TC3000" s="7"/>
      <c r="TE3000" t="s">
        <v>123</v>
      </c>
      <c r="TG3000" s="1"/>
      <c r="TS3000" s="36"/>
      <c r="TU3000" s="37"/>
      <c r="TV3000" s="1"/>
      <c r="VT3000" s="1"/>
    </row>
    <row r="3001" spans="14:592" ht="15" thickBot="1" x14ac:dyDescent="0.35">
      <c r="N3001" s="1"/>
      <c r="O3001" s="34"/>
      <c r="Q3001" s="35"/>
      <c r="S3001" s="36"/>
      <c r="U3001" s="37"/>
      <c r="W3001" s="52"/>
      <c r="Y3001" s="53"/>
      <c r="AI3001" s="1"/>
      <c r="AM3001" s="2"/>
      <c r="AO3001" s="7"/>
      <c r="AQ3001" s="43">
        <f>AM2998*(1-AM2998)</f>
        <v>0.14525699473648834</v>
      </c>
      <c r="AS3001" s="1"/>
      <c r="AW3001" s="2"/>
      <c r="AY3001" s="7"/>
      <c r="BA3001" s="43">
        <f>AW2998*(1-AW2998)</f>
        <v>0.24833297773287707</v>
      </c>
      <c r="BC3001" s="1"/>
      <c r="BG3001" s="2"/>
      <c r="BI3001" s="7"/>
      <c r="BK3001" s="43">
        <f>BG2998*(1-BG2998)</f>
        <v>0.23163146310492178</v>
      </c>
      <c r="BM3001" s="1"/>
      <c r="BO3001" s="34"/>
      <c r="BQ3001" s="35"/>
      <c r="BS3001" s="1"/>
      <c r="BW3001" s="2"/>
      <c r="BY3001" s="7"/>
      <c r="CA3001" s="43">
        <f>BW2998*(1-BW2998)</f>
        <v>0.16200961601458364</v>
      </c>
      <c r="CC3001" s="1"/>
      <c r="CG3001" s="2"/>
      <c r="CI3001" s="7"/>
      <c r="CK3001" s="43">
        <f>CG2998*(1-CG2998)</f>
        <v>0.2464491328676533</v>
      </c>
      <c r="CM3001" s="1"/>
      <c r="CQ3001" s="2"/>
      <c r="CS3001" s="7"/>
      <c r="CU3001" s="43">
        <f>CQ2998*(1-CQ2998)</f>
        <v>0.22932756581937436</v>
      </c>
      <c r="CW3001" s="1"/>
      <c r="CY3001" s="36"/>
      <c r="DA3001" s="37"/>
      <c r="DC3001" s="1"/>
      <c r="DG3001" s="2"/>
      <c r="DI3001" s="7"/>
      <c r="DK3001" s="43">
        <f>DG2998*(1-DG2998)</f>
        <v>0.15458090868319849</v>
      </c>
      <c r="DM3001" s="1"/>
      <c r="DQ3001" s="2"/>
      <c r="DS3001" s="7"/>
      <c r="DU3001" s="43">
        <f>DQ2998*(1-DQ2998)</f>
        <v>0.24751624894343704</v>
      </c>
      <c r="DW3001" s="1"/>
      <c r="EA3001" s="2"/>
      <c r="EC3001" s="7"/>
      <c r="EE3001" s="43">
        <f>EA2998*(1-EA2998)</f>
        <v>0.23004477996582712</v>
      </c>
      <c r="EG3001" s="1"/>
      <c r="EI3001" s="52"/>
      <c r="EK3001" s="53"/>
      <c r="FU3001" s="1"/>
      <c r="FY3001" s="2"/>
      <c r="GA3001" s="7"/>
      <c r="GC3001" s="43">
        <f>FY2998*(1-FY2998)</f>
        <v>0.19638823895831553</v>
      </c>
      <c r="GE3001" s="1"/>
      <c r="GI3001" s="2"/>
      <c r="GK3001" s="7"/>
      <c r="GM3001" s="43">
        <f>GI2998*(1-GI2998)</f>
        <v>0.23520371024407918</v>
      </c>
      <c r="GO3001" s="1"/>
      <c r="GS3001" s="2"/>
      <c r="GU3001" s="7"/>
      <c r="GW3001" s="43">
        <f>GS2998*(1-GS2998)</f>
        <v>0.22844451518778322</v>
      </c>
      <c r="GY3001" s="1"/>
      <c r="HA3001" s="34"/>
      <c r="HC3001" s="35"/>
      <c r="HE3001" s="1"/>
      <c r="HI3001" s="2"/>
      <c r="HK3001" s="7"/>
      <c r="HM3001" s="43">
        <f>HI2998*(1-HI2998)</f>
        <v>0.16618150624655015</v>
      </c>
      <c r="HO3001" s="1"/>
      <c r="HS3001" s="2"/>
      <c r="HU3001" s="7"/>
      <c r="HW3001" s="43">
        <f>HS2998*(1-HS2998)</f>
        <v>0.24413096192538872</v>
      </c>
      <c r="HY3001" s="1"/>
      <c r="IC3001" s="2"/>
      <c r="IE3001" s="7"/>
      <c r="IG3001" s="43">
        <f>IC2998*(1-IC2998)</f>
        <v>0.2320771858231695</v>
      </c>
      <c r="II3001" s="1"/>
      <c r="IK3001" s="36"/>
      <c r="IM3001" s="37"/>
      <c r="IO3001" s="1"/>
      <c r="IS3001" s="2"/>
      <c r="IU3001" s="7"/>
      <c r="IW3001" s="43">
        <f>IS2998*(1-IS2998)</f>
        <v>0.1696414242647325</v>
      </c>
      <c r="IY3001" s="1"/>
      <c r="JC3001" s="2"/>
      <c r="JE3001" s="7"/>
      <c r="JG3001" s="43">
        <f>JC2998*(1-JC2998)</f>
        <v>0.24330912880299305</v>
      </c>
      <c r="JI3001" s="1"/>
      <c r="JM3001" s="2"/>
      <c r="JO3001" s="7"/>
      <c r="JQ3001" s="43">
        <f>JM2998*(1-JM2998)</f>
        <v>0.23184880462763457</v>
      </c>
      <c r="JS3001" s="1"/>
      <c r="JU3001" s="52"/>
      <c r="JW3001" s="53"/>
      <c r="JX3001" s="1"/>
      <c r="KG3001" s="1"/>
      <c r="KV3001" s="1"/>
      <c r="KW3001" s="34"/>
      <c r="KY3001" s="35"/>
      <c r="LA3001" s="36"/>
      <c r="LC3001" s="37"/>
      <c r="LQ3001" s="1"/>
      <c r="LU3001" s="2"/>
      <c r="LW3001" s="7"/>
      <c r="LY3001" s="43">
        <f>LU2998*(1-LU2998)</f>
        <v>0</v>
      </c>
      <c r="MA3001" s="1"/>
      <c r="ME3001" s="2"/>
      <c r="MG3001" s="7"/>
      <c r="MI3001" s="43">
        <f>ME2998*(1-ME2998)</f>
        <v>0</v>
      </c>
      <c r="MK3001" s="1"/>
      <c r="MW3001" s="34"/>
      <c r="MY3001" s="35"/>
      <c r="NA3001" s="1"/>
      <c r="NE3001" s="2"/>
      <c r="NG3001" s="7"/>
      <c r="NI3001" s="115">
        <f>NE2998*(1-NE2998)</f>
        <v>0.2484243610138511</v>
      </c>
      <c r="NK3001" s="1"/>
      <c r="NO3001" s="2"/>
      <c r="NQ3001" s="7"/>
      <c r="NS3001" s="116">
        <f>NO2998*(1-NO2998)</f>
        <v>0.2484243610138511</v>
      </c>
      <c r="NU3001" s="1"/>
      <c r="OG3001" s="36"/>
      <c r="OI3001" s="37"/>
      <c r="RC3001" s="1"/>
      <c r="RG3001" s="2"/>
      <c r="RI3001" s="7"/>
      <c r="RK3001" s="43">
        <f>RG2998*(1-RG2998)</f>
        <v>0</v>
      </c>
      <c r="RM3001" s="1"/>
      <c r="RQ3001" s="2"/>
      <c r="RS3001" s="7"/>
      <c r="RU3001" s="43">
        <f>RQ2998*(1-RQ2998)</f>
        <v>0</v>
      </c>
      <c r="RW3001" s="1"/>
      <c r="SI3001" s="34"/>
      <c r="SK3001" s="35"/>
      <c r="SM3001" s="1"/>
      <c r="SQ3001" s="2"/>
      <c r="SS3001" s="7"/>
      <c r="SU3001" s="43">
        <f>SQ2998*(1-SQ2998)</f>
        <v>0.24366606541728292</v>
      </c>
      <c r="SW3001" s="1"/>
      <c r="TA3001" s="2"/>
      <c r="TC3001" s="7"/>
      <c r="TE3001" s="43">
        <f>TA2998*(1-TA2998)</f>
        <v>0.24366606541728295</v>
      </c>
      <c r="TG3001" s="1"/>
      <c r="TS3001" s="36"/>
      <c r="TU3001" s="37"/>
      <c r="TV3001" s="1"/>
      <c r="VT3001" s="1"/>
    </row>
    <row r="3002" spans="14:592" x14ac:dyDescent="0.3">
      <c r="N3002" s="1"/>
      <c r="O3002" s="34"/>
      <c r="Q3002" s="35"/>
      <c r="S3002" s="36"/>
      <c r="U3002" s="37"/>
      <c r="W3002" s="52"/>
      <c r="Y3002" s="53"/>
      <c r="AI3002" s="1"/>
      <c r="AM3002" s="2"/>
      <c r="AO3002" s="7"/>
      <c r="AS3002" s="1"/>
      <c r="AW3002" s="2"/>
      <c r="AY3002" s="7"/>
      <c r="BC3002" s="1"/>
      <c r="BG3002" s="2"/>
      <c r="BI3002" s="7"/>
      <c r="BM3002" s="1"/>
      <c r="BO3002" s="34"/>
      <c r="BQ3002" s="35"/>
      <c r="BS3002" s="1"/>
      <c r="BW3002" s="2"/>
      <c r="BY3002" s="7"/>
      <c r="CC3002" s="1"/>
      <c r="CG3002" s="2"/>
      <c r="CI3002" s="7"/>
      <c r="CM3002" s="1"/>
      <c r="CQ3002" s="2"/>
      <c r="CS3002" s="7"/>
      <c r="CW3002" s="1"/>
      <c r="CY3002" s="36"/>
      <c r="DA3002" s="37"/>
      <c r="DC3002" s="1"/>
      <c r="DG3002" s="2"/>
      <c r="DI3002" s="7"/>
      <c r="DM3002" s="1"/>
      <c r="DQ3002" s="2"/>
      <c r="DS3002" s="7"/>
      <c r="DW3002" s="1"/>
      <c r="EA3002" s="2"/>
      <c r="EC3002" s="7"/>
      <c r="EG3002" s="1"/>
      <c r="EI3002" s="52"/>
      <c r="EK3002" s="53"/>
      <c r="EY3002" s="1"/>
      <c r="FU3002" s="1"/>
      <c r="FY3002" s="2"/>
      <c r="GA3002" s="7"/>
      <c r="GE3002" s="1"/>
      <c r="GI3002" s="2"/>
      <c r="GK3002" s="7"/>
      <c r="GO3002" s="1"/>
      <c r="GS3002" s="2"/>
      <c r="GU3002" s="7"/>
      <c r="GY3002" s="1"/>
      <c r="HA3002" s="34"/>
      <c r="HC3002" s="35"/>
      <c r="HE3002" s="1"/>
      <c r="HI3002" s="2"/>
      <c r="HK3002" s="7"/>
      <c r="HO3002" s="1"/>
      <c r="HS3002" s="2"/>
      <c r="HU3002" s="7"/>
      <c r="HY3002" s="1"/>
      <c r="IC3002" s="2"/>
      <c r="IE3002" s="7"/>
      <c r="II3002" s="1"/>
      <c r="IK3002" s="36"/>
      <c r="IM3002" s="37"/>
      <c r="IO3002" s="1"/>
      <c r="IS3002" s="2"/>
      <c r="IU3002" s="7"/>
      <c r="IY3002" s="1"/>
      <c r="JC3002" s="2"/>
      <c r="JE3002" s="7"/>
      <c r="JI3002" s="1"/>
      <c r="JM3002" s="2"/>
      <c r="JO3002" s="7"/>
      <c r="JS3002" s="1"/>
      <c r="JU3002" s="52"/>
      <c r="JW3002" s="53"/>
      <c r="JX3002" s="1"/>
      <c r="KG3002" s="1"/>
      <c r="KV3002" s="1"/>
      <c r="KW3002" s="34"/>
      <c r="KY3002" s="35"/>
      <c r="LA3002" s="36"/>
      <c r="LC3002" s="37"/>
      <c r="LQ3002" s="1"/>
      <c r="LU3002" s="2"/>
      <c r="LW3002" s="7"/>
      <c r="MA3002" s="1"/>
      <c r="ME3002" s="2"/>
      <c r="MG3002" s="7"/>
      <c r="MK3002" s="1"/>
      <c r="MW3002" s="34"/>
      <c r="MY3002" s="35"/>
      <c r="NA3002" s="1"/>
      <c r="NE3002" s="2"/>
      <c r="NG3002" s="7"/>
      <c r="NK3002" s="1"/>
      <c r="NO3002" s="2"/>
      <c r="NQ3002" s="7"/>
      <c r="NU3002" s="1"/>
      <c r="OG3002" s="36"/>
      <c r="OI3002" s="37"/>
      <c r="PW3002" s="1"/>
      <c r="RC3002" s="1"/>
      <c r="RG3002" s="2"/>
      <c r="RI3002" s="7"/>
      <c r="RM3002" s="1"/>
      <c r="RQ3002" s="2"/>
      <c r="RS3002" s="7"/>
      <c r="RW3002" s="1"/>
      <c r="SI3002" s="34"/>
      <c r="SK3002" s="35"/>
      <c r="SM3002" s="1"/>
      <c r="SQ3002" s="2"/>
      <c r="SS3002" s="7"/>
      <c r="SW3002" s="1"/>
      <c r="TA3002" s="2"/>
      <c r="TC3002" s="7"/>
      <c r="TG3002" s="1"/>
      <c r="TS3002" s="36"/>
      <c r="TU3002" s="37"/>
      <c r="TV3002" s="1"/>
      <c r="VT3002" s="1"/>
    </row>
    <row r="3003" spans="14:592" x14ac:dyDescent="0.3">
      <c r="N3003" s="1"/>
      <c r="O3003" s="34"/>
      <c r="Q3003" s="35"/>
      <c r="S3003" s="36"/>
      <c r="U3003" s="37"/>
      <c r="W3003" s="52"/>
      <c r="Y3003" s="53"/>
      <c r="AI3003" s="1"/>
      <c r="AM3003" s="2"/>
      <c r="AO3003" s="7"/>
      <c r="AS3003" s="1"/>
      <c r="AW3003" s="2"/>
      <c r="AY3003" s="7"/>
      <c r="BC3003" s="1"/>
      <c r="BG3003" s="2"/>
      <c r="BI3003" s="7"/>
      <c r="BM3003" s="1"/>
      <c r="BO3003" s="34"/>
      <c r="BQ3003" s="35"/>
      <c r="BS3003" s="1"/>
      <c r="BW3003" s="2"/>
      <c r="BY3003" s="7"/>
      <c r="CC3003" s="1"/>
      <c r="CG3003" s="2"/>
      <c r="CI3003" s="7"/>
      <c r="CM3003" s="1"/>
      <c r="CQ3003" s="2"/>
      <c r="CS3003" s="7"/>
      <c r="CW3003" s="1"/>
      <c r="CY3003" s="36"/>
      <c r="DA3003" s="37"/>
      <c r="DC3003" s="1"/>
      <c r="DG3003" s="2"/>
      <c r="DI3003" s="7"/>
      <c r="DM3003" s="1"/>
      <c r="DQ3003" s="2"/>
      <c r="DS3003" s="7"/>
      <c r="DW3003" s="1"/>
      <c r="EA3003" s="2"/>
      <c r="EC3003" s="7"/>
      <c r="EG3003" s="1"/>
      <c r="EI3003" s="52"/>
      <c r="EK3003" s="53"/>
      <c r="FU3003" s="1"/>
      <c r="FY3003" s="2"/>
      <c r="GA3003" s="7"/>
      <c r="GE3003" s="1"/>
      <c r="GI3003" s="2"/>
      <c r="GK3003" s="7"/>
      <c r="GO3003" s="1"/>
      <c r="GS3003" s="2"/>
      <c r="GU3003" s="7"/>
      <c r="GY3003" s="1"/>
      <c r="HA3003" s="34"/>
      <c r="HC3003" s="35"/>
      <c r="HE3003" s="1"/>
      <c r="HI3003" s="2"/>
      <c r="HK3003" s="7"/>
      <c r="HO3003" s="1"/>
      <c r="HS3003" s="2"/>
      <c r="HU3003" s="7"/>
      <c r="HY3003" s="1"/>
      <c r="IC3003" s="2"/>
      <c r="IE3003" s="7"/>
      <c r="II3003" s="1"/>
      <c r="IK3003" s="36"/>
      <c r="IM3003" s="37"/>
      <c r="IO3003" s="1"/>
      <c r="IS3003" s="2"/>
      <c r="IU3003" s="7"/>
      <c r="IY3003" s="1"/>
      <c r="JC3003" s="2"/>
      <c r="JE3003" s="7"/>
      <c r="JI3003" s="1"/>
      <c r="JM3003" s="2"/>
      <c r="JO3003" s="7"/>
      <c r="JS3003" s="1"/>
      <c r="JU3003" s="52"/>
      <c r="JW3003" s="53"/>
      <c r="JX3003" s="1"/>
      <c r="KG3003" s="1"/>
      <c r="KV3003" s="1"/>
      <c r="KW3003" s="34"/>
      <c r="KY3003" s="35"/>
      <c r="LA3003" s="36"/>
      <c r="LC3003" s="37"/>
      <c r="LQ3003" s="1"/>
      <c r="LU3003" s="2"/>
      <c r="LW3003" s="7"/>
      <c r="MA3003" s="1"/>
      <c r="ME3003" s="2"/>
      <c r="MG3003" s="7"/>
      <c r="MK3003" s="1"/>
      <c r="MW3003" s="34"/>
      <c r="MY3003" s="35"/>
      <c r="NA3003" s="1"/>
      <c r="NE3003" s="2"/>
      <c r="NG3003" s="7"/>
      <c r="NK3003" s="1"/>
      <c r="NO3003" s="2"/>
      <c r="NQ3003" s="7"/>
      <c r="NU3003" s="1"/>
      <c r="OG3003" s="36"/>
      <c r="OI3003" s="37"/>
      <c r="RC3003" s="1"/>
      <c r="RG3003" s="2"/>
      <c r="RI3003" s="7"/>
      <c r="RM3003" s="1"/>
      <c r="RQ3003" s="2"/>
      <c r="RS3003" s="7"/>
      <c r="RW3003" s="1"/>
      <c r="SI3003" s="34"/>
      <c r="SK3003" s="35"/>
      <c r="SM3003" s="1"/>
      <c r="SQ3003" s="2"/>
      <c r="SS3003" s="7"/>
      <c r="SW3003" s="1"/>
      <c r="TA3003" s="2"/>
      <c r="TC3003" s="7"/>
      <c r="TG3003" s="1"/>
      <c r="TS3003" s="36"/>
      <c r="TU3003" s="37"/>
      <c r="TV3003" s="1"/>
      <c r="VT3003" s="1"/>
    </row>
    <row r="3004" spans="14:592" x14ac:dyDescent="0.3">
      <c r="N3004" s="1"/>
      <c r="O3004" s="34"/>
      <c r="Q3004" s="35"/>
      <c r="S3004" s="36"/>
      <c r="U3004" s="37"/>
      <c r="W3004" s="52"/>
      <c r="Y3004" s="53"/>
      <c r="AI3004" s="1"/>
      <c r="AM3004" s="2"/>
      <c r="AO3004" s="7"/>
      <c r="AS3004" s="1"/>
      <c r="AW3004" s="2"/>
      <c r="AY3004" s="7"/>
      <c r="BC3004" s="1"/>
      <c r="BG3004" s="2"/>
      <c r="BI3004" s="7"/>
      <c r="BM3004" s="1"/>
      <c r="BO3004" s="34"/>
      <c r="BQ3004" s="35"/>
      <c r="BS3004" s="1"/>
      <c r="BW3004" s="2"/>
      <c r="BY3004" s="7"/>
      <c r="CC3004" s="1"/>
      <c r="CG3004" s="2"/>
      <c r="CI3004" s="7"/>
      <c r="CM3004" s="1"/>
      <c r="CQ3004" s="2"/>
      <c r="CS3004" s="7"/>
      <c r="CW3004" s="1"/>
      <c r="CY3004" s="36"/>
      <c r="DA3004" s="37"/>
      <c r="DC3004" s="1"/>
      <c r="DG3004" s="2"/>
      <c r="DI3004" s="7"/>
      <c r="DM3004" s="1"/>
      <c r="DQ3004" s="2"/>
      <c r="DS3004" s="7"/>
      <c r="DW3004" s="1"/>
      <c r="EA3004" s="2"/>
      <c r="EC3004" s="7"/>
      <c r="EG3004" s="1"/>
      <c r="EI3004" s="52"/>
      <c r="EK3004" s="53"/>
      <c r="EY3004" s="1"/>
      <c r="FU3004" s="1"/>
      <c r="FY3004" s="2"/>
      <c r="GA3004" s="7"/>
      <c r="GE3004" s="1"/>
      <c r="GI3004" s="2"/>
      <c r="GK3004" s="7"/>
      <c r="GO3004" s="1"/>
      <c r="GS3004" s="2"/>
      <c r="GU3004" s="7"/>
      <c r="GY3004" s="1"/>
      <c r="HA3004" s="34"/>
      <c r="HC3004" s="35"/>
      <c r="HE3004" s="1"/>
      <c r="HI3004" s="2"/>
      <c r="HK3004" s="7"/>
      <c r="HO3004" s="1"/>
      <c r="HS3004" s="2"/>
      <c r="HU3004" s="7"/>
      <c r="HY3004" s="1"/>
      <c r="IC3004" s="2"/>
      <c r="IE3004" s="7"/>
      <c r="II3004" s="1"/>
      <c r="IK3004" s="36"/>
      <c r="IM3004" s="37"/>
      <c r="IO3004" s="1"/>
      <c r="IS3004" s="2"/>
      <c r="IU3004" s="7"/>
      <c r="IY3004" s="1"/>
      <c r="JC3004" s="2"/>
      <c r="JE3004" s="7"/>
      <c r="JI3004" s="1"/>
      <c r="JM3004" s="2"/>
      <c r="JO3004" s="7"/>
      <c r="JS3004" s="1"/>
      <c r="JU3004" s="52"/>
      <c r="JW3004" s="53"/>
      <c r="JX3004" s="1"/>
      <c r="KG3004" s="1"/>
      <c r="KV3004" s="1"/>
      <c r="KW3004" s="34"/>
      <c r="KY3004" s="35"/>
      <c r="LA3004" s="36"/>
      <c r="LC3004" s="37"/>
      <c r="LQ3004" s="1"/>
      <c r="LU3004" s="2"/>
      <c r="LW3004" s="7"/>
      <c r="MA3004" s="1"/>
      <c r="ME3004" s="2"/>
      <c r="MG3004" s="7"/>
      <c r="MK3004" s="1"/>
      <c r="MW3004" s="34"/>
      <c r="MY3004" s="35"/>
      <c r="NA3004" s="1"/>
      <c r="NE3004" s="2"/>
      <c r="NG3004" s="7"/>
      <c r="NK3004" s="1"/>
      <c r="NO3004" s="2"/>
      <c r="NQ3004" s="7"/>
      <c r="NU3004" s="1"/>
      <c r="OG3004" s="36"/>
      <c r="OI3004" s="37"/>
      <c r="PW3004" s="1"/>
      <c r="RC3004" s="1"/>
      <c r="RG3004" s="2"/>
      <c r="RI3004" s="7"/>
      <c r="RM3004" s="1"/>
      <c r="RQ3004" s="2"/>
      <c r="RS3004" s="7"/>
      <c r="RW3004" s="1"/>
      <c r="SI3004" s="34"/>
      <c r="SK3004" s="35"/>
      <c r="SM3004" s="1"/>
      <c r="SQ3004" s="2"/>
      <c r="SS3004" s="7"/>
      <c r="SW3004" s="1"/>
      <c r="TA3004" s="2"/>
      <c r="TC3004" s="7"/>
      <c r="TG3004" s="1"/>
      <c r="TS3004" s="36"/>
      <c r="TU3004" s="37"/>
      <c r="TV3004" s="1"/>
      <c r="VT3004" s="1"/>
    </row>
    <row r="3005" spans="14:592" x14ac:dyDescent="0.3">
      <c r="N3005" s="1"/>
      <c r="O3005" s="34"/>
      <c r="Q3005" s="35"/>
      <c r="S3005" s="36"/>
      <c r="U3005" s="37"/>
      <c r="W3005" s="52"/>
      <c r="Y3005" s="53"/>
      <c r="AI3005" s="1"/>
      <c r="AM3005" s="2"/>
      <c r="AO3005" s="7"/>
      <c r="AS3005" s="1"/>
      <c r="AW3005" s="2"/>
      <c r="AY3005" s="7"/>
      <c r="BC3005" s="1"/>
      <c r="BG3005" s="2"/>
      <c r="BI3005" s="7"/>
      <c r="BM3005" s="1"/>
      <c r="BO3005" s="34"/>
      <c r="BQ3005" s="35"/>
      <c r="BS3005" s="1"/>
      <c r="BW3005" s="2"/>
      <c r="BY3005" s="7"/>
      <c r="CC3005" s="1"/>
      <c r="CG3005" s="2"/>
      <c r="CI3005" s="7"/>
      <c r="CM3005" s="1"/>
      <c r="CQ3005" s="2"/>
      <c r="CS3005" s="7"/>
      <c r="CW3005" s="1"/>
      <c r="CY3005" s="36"/>
      <c r="DA3005" s="37"/>
      <c r="DC3005" s="1"/>
      <c r="DG3005" s="2"/>
      <c r="DI3005" s="7"/>
      <c r="DM3005" s="1"/>
      <c r="DQ3005" s="2"/>
      <c r="DS3005" s="7"/>
      <c r="DW3005" s="1"/>
      <c r="EA3005" s="2"/>
      <c r="EC3005" s="7"/>
      <c r="EG3005" s="1"/>
      <c r="EI3005" s="52"/>
      <c r="EK3005" s="53"/>
      <c r="FU3005" s="1"/>
      <c r="FY3005" s="2"/>
      <c r="GA3005" s="7"/>
      <c r="GE3005" s="1"/>
      <c r="GI3005" s="2"/>
      <c r="GK3005" s="7"/>
      <c r="GO3005" s="1"/>
      <c r="GS3005" s="2"/>
      <c r="GU3005" s="7"/>
      <c r="GY3005" s="1"/>
      <c r="HA3005" s="34"/>
      <c r="HC3005" s="35"/>
      <c r="HE3005" s="1"/>
      <c r="HI3005" s="2"/>
      <c r="HK3005" s="7"/>
      <c r="HO3005" s="1"/>
      <c r="HS3005" s="2"/>
      <c r="HU3005" s="7"/>
      <c r="HY3005" s="1"/>
      <c r="IC3005" s="2"/>
      <c r="IE3005" s="7"/>
      <c r="II3005" s="1"/>
      <c r="IK3005" s="36"/>
      <c r="IM3005" s="37"/>
      <c r="IO3005" s="1"/>
      <c r="IS3005" s="2"/>
      <c r="IU3005" s="7"/>
      <c r="IY3005" s="1"/>
      <c r="JC3005" s="2"/>
      <c r="JE3005" s="7"/>
      <c r="JI3005" s="1"/>
      <c r="JM3005" s="2"/>
      <c r="JO3005" s="7"/>
      <c r="JS3005" s="1"/>
      <c r="JU3005" s="52"/>
      <c r="JW3005" s="53"/>
      <c r="JX3005" s="1"/>
      <c r="KG3005" s="1"/>
      <c r="KV3005" s="1"/>
      <c r="KW3005" s="34"/>
      <c r="KY3005" s="35"/>
      <c r="LA3005" s="36"/>
      <c r="LC3005" s="37"/>
      <c r="LQ3005" s="1"/>
      <c r="LU3005" s="2"/>
      <c r="LW3005" s="7"/>
      <c r="MA3005" s="1"/>
      <c r="ME3005" s="2"/>
      <c r="MG3005" s="7"/>
      <c r="MK3005" s="1"/>
      <c r="MW3005" s="34"/>
      <c r="MY3005" s="35"/>
      <c r="NA3005" s="1"/>
      <c r="NE3005" s="2"/>
      <c r="NG3005" s="7"/>
      <c r="NK3005" s="1"/>
      <c r="NO3005" s="2"/>
      <c r="NQ3005" s="7"/>
      <c r="NU3005" s="1"/>
      <c r="OG3005" s="36"/>
      <c r="OI3005" s="37"/>
      <c r="RC3005" s="1"/>
      <c r="RG3005" s="2"/>
      <c r="RI3005" s="7"/>
      <c r="RM3005" s="1"/>
      <c r="RQ3005" s="2"/>
      <c r="RS3005" s="7"/>
      <c r="RW3005" s="1"/>
      <c r="SI3005" s="34"/>
      <c r="SK3005" s="35"/>
      <c r="SM3005" s="1"/>
      <c r="SQ3005" s="2"/>
      <c r="SS3005" s="7"/>
      <c r="SW3005" s="1"/>
      <c r="TA3005" s="2"/>
      <c r="TC3005" s="7"/>
      <c r="TG3005" s="1"/>
      <c r="TS3005" s="36"/>
      <c r="TU3005" s="37"/>
      <c r="TV3005" s="1"/>
      <c r="VT3005" s="1"/>
    </row>
    <row r="3006" spans="14:592" ht="15" thickBot="1" x14ac:dyDescent="0.35">
      <c r="N3006" s="1"/>
      <c r="O3006" s="34"/>
      <c r="Q3006" s="35"/>
      <c r="S3006" s="36"/>
      <c r="U3006" s="37"/>
      <c r="W3006" s="52"/>
      <c r="Y3006" s="53"/>
      <c r="AI3006" s="1"/>
      <c r="AM3006" s="2" t="s">
        <v>124</v>
      </c>
      <c r="AO3006" s="7" t="s">
        <v>125</v>
      </c>
      <c r="AS3006" s="1"/>
      <c r="AW3006" s="2" t="s">
        <v>126</v>
      </c>
      <c r="AY3006" s="7" t="s">
        <v>127</v>
      </c>
      <c r="BC3006" s="1"/>
      <c r="BG3006" s="2" t="s">
        <v>128</v>
      </c>
      <c r="BI3006" s="7" t="s">
        <v>129</v>
      </c>
      <c r="BM3006" s="1"/>
      <c r="BO3006" s="34"/>
      <c r="BQ3006" s="35"/>
      <c r="BS3006" s="1"/>
      <c r="BW3006" s="2" t="s">
        <v>130</v>
      </c>
      <c r="BY3006" s="7" t="s">
        <v>131</v>
      </c>
      <c r="CC3006" s="1"/>
      <c r="CG3006" s="2" t="s">
        <v>132</v>
      </c>
      <c r="CI3006" s="7" t="s">
        <v>133</v>
      </c>
      <c r="CM3006" s="1"/>
      <c r="CQ3006" s="2" t="s">
        <v>134</v>
      </c>
      <c r="CS3006" s="7" t="s">
        <v>135</v>
      </c>
      <c r="CW3006" s="1"/>
      <c r="CY3006" s="36"/>
      <c r="DA3006" s="37"/>
      <c r="DC3006" s="1"/>
      <c r="DG3006" s="2" t="s">
        <v>229</v>
      </c>
      <c r="DI3006" s="7" t="s">
        <v>230</v>
      </c>
      <c r="DM3006" s="1"/>
      <c r="DQ3006" s="2" t="s">
        <v>231</v>
      </c>
      <c r="DS3006" s="7" t="s">
        <v>232</v>
      </c>
      <c r="DW3006" s="1"/>
      <c r="EA3006" s="2" t="s">
        <v>233</v>
      </c>
      <c r="EC3006" s="7" t="s">
        <v>234</v>
      </c>
      <c r="EG3006" s="1"/>
      <c r="EI3006" s="52"/>
      <c r="EK3006" s="53"/>
      <c r="EY3006" s="1"/>
      <c r="FU3006" s="1"/>
      <c r="FY3006" s="2" t="s">
        <v>124</v>
      </c>
      <c r="GA3006" s="7" t="s">
        <v>125</v>
      </c>
      <c r="GE3006" s="1"/>
      <c r="GI3006" s="2" t="s">
        <v>126</v>
      </c>
      <c r="GK3006" s="7" t="s">
        <v>127</v>
      </c>
      <c r="GO3006" s="1"/>
      <c r="GS3006" s="2" t="s">
        <v>128</v>
      </c>
      <c r="GU3006" s="7" t="s">
        <v>129</v>
      </c>
      <c r="GY3006" s="1"/>
      <c r="HA3006" s="34"/>
      <c r="HC3006" s="35"/>
      <c r="HE3006" s="1"/>
      <c r="HI3006" s="2" t="s">
        <v>130</v>
      </c>
      <c r="HK3006" s="7" t="s">
        <v>131</v>
      </c>
      <c r="HO3006" s="1"/>
      <c r="HS3006" s="2" t="s">
        <v>132</v>
      </c>
      <c r="HU3006" s="7" t="s">
        <v>133</v>
      </c>
      <c r="HY3006" s="1"/>
      <c r="IC3006" s="2" t="s">
        <v>134</v>
      </c>
      <c r="IE3006" s="7" t="s">
        <v>135</v>
      </c>
      <c r="II3006" s="1"/>
      <c r="IK3006" s="36"/>
      <c r="IM3006" s="37"/>
      <c r="IO3006" s="1"/>
      <c r="IS3006" s="2" t="s">
        <v>229</v>
      </c>
      <c r="IU3006" s="7" t="s">
        <v>230</v>
      </c>
      <c r="IY3006" s="1"/>
      <c r="JC3006" s="2" t="s">
        <v>231</v>
      </c>
      <c r="JE3006" s="7" t="s">
        <v>232</v>
      </c>
      <c r="JI3006" s="1"/>
      <c r="JM3006" s="2" t="s">
        <v>233</v>
      </c>
      <c r="JO3006" s="7" t="s">
        <v>234</v>
      </c>
      <c r="JS3006" s="1"/>
      <c r="JU3006" s="52"/>
      <c r="JW3006" s="53"/>
      <c r="JX3006" s="1"/>
      <c r="KG3006" s="1"/>
      <c r="KV3006" s="1"/>
      <c r="KW3006" s="34"/>
      <c r="KY3006" s="35"/>
      <c r="LA3006" s="36"/>
      <c r="LC3006" s="37"/>
      <c r="LQ3006" s="1"/>
      <c r="LU3006" s="2" t="s">
        <v>124</v>
      </c>
      <c r="LW3006" s="7" t="s">
        <v>125</v>
      </c>
      <c r="MA3006" s="1"/>
      <c r="ME3006" s="2" t="s">
        <v>197</v>
      </c>
      <c r="MG3006" s="7" t="s">
        <v>127</v>
      </c>
      <c r="MK3006" s="1"/>
      <c r="MW3006" s="34"/>
      <c r="MY3006" s="35"/>
      <c r="NA3006" s="1"/>
      <c r="NE3006" s="2" t="s">
        <v>130</v>
      </c>
      <c r="NG3006" s="7" t="s">
        <v>131</v>
      </c>
      <c r="NK3006" s="1"/>
      <c r="NO3006" s="2" t="s">
        <v>132</v>
      </c>
      <c r="NQ3006" s="7" t="s">
        <v>133</v>
      </c>
      <c r="NU3006" s="1"/>
      <c r="OG3006" s="36"/>
      <c r="OI3006" s="37"/>
      <c r="PW3006" s="1"/>
      <c r="RC3006" s="1"/>
      <c r="RG3006" s="2" t="s">
        <v>124</v>
      </c>
      <c r="RI3006" s="7" t="s">
        <v>125</v>
      </c>
      <c r="RM3006" s="1"/>
      <c r="RQ3006" s="2" t="s">
        <v>197</v>
      </c>
      <c r="RS3006" s="7" t="s">
        <v>127</v>
      </c>
      <c r="RW3006" s="1"/>
      <c r="SI3006" s="34"/>
      <c r="SK3006" s="35"/>
      <c r="SM3006" s="1"/>
      <c r="SQ3006" s="2" t="s">
        <v>130</v>
      </c>
      <c r="SS3006" s="7" t="s">
        <v>131</v>
      </c>
      <c r="SW3006" s="1"/>
      <c r="TA3006" s="2" t="s">
        <v>132</v>
      </c>
      <c r="TC3006" s="7" t="s">
        <v>133</v>
      </c>
      <c r="TG3006" s="1"/>
      <c r="TS3006" s="36"/>
      <c r="TU3006" s="37"/>
      <c r="TV3006" s="1"/>
      <c r="VT3006" s="1"/>
    </row>
    <row r="3007" spans="14:592" ht="15" thickBot="1" x14ac:dyDescent="0.35">
      <c r="N3007" s="1"/>
      <c r="O3007" s="34"/>
      <c r="Q3007" s="35"/>
      <c r="S3007" s="36"/>
      <c r="U3007" s="37"/>
      <c r="W3007" s="52"/>
      <c r="Y3007" s="53"/>
      <c r="AI3007" s="1"/>
      <c r="AM3007" s="3">
        <f>AM3018</f>
        <v>-0.40664629648264522</v>
      </c>
      <c r="AO3007" s="41">
        <f>AO2998*AQ3001+AY2998*-1*AW2998*AM2998+BI2998*-1*BG2998*AM2998</f>
        <v>-3.246570158735662E-6</v>
      </c>
      <c r="AS3007" s="1"/>
      <c r="AW3007" s="3">
        <f>AW3018</f>
        <v>0.55024999560337717</v>
      </c>
      <c r="AY3007" s="41">
        <f>AO2998*-1*AM2998*AW2998+AY2998*BA3001+BI2998*-1*BG2998*AW2998</f>
        <v>2.2064726853088654E-6</v>
      </c>
      <c r="BC3007" s="1"/>
      <c r="BG3007" s="3">
        <f>BG3018</f>
        <v>0.31927037118300244</v>
      </c>
      <c r="BI3007" s="41">
        <f t="array" ref="BI3007">AO2998*-1*AM2998*BG2998+AY2998*-1*AW2998*BG2998+BI2998*BK3001</f>
        <v>1.0400974734267979E-6</v>
      </c>
      <c r="BM3007" s="1"/>
      <c r="BO3007" s="34"/>
      <c r="BQ3007" s="35"/>
      <c r="BS3007" s="1"/>
      <c r="BW3007" s="3">
        <f>BW3018</f>
        <v>-0.41339913683042584</v>
      </c>
      <c r="BY3007" s="41">
        <f>BY2998*CA3001+CI2998*-1*CG2998*BW2998+CS2998*-1*CQ2998*BW2998</f>
        <v>-4.653543459315553E-7</v>
      </c>
      <c r="CC3007" s="1"/>
      <c r="CG3007" s="3">
        <f>CG3018</f>
        <v>0.35929043077628287</v>
      </c>
      <c r="CI3007" s="41">
        <f>BY2998*-1*BW2998*CG2998+CI2998*CK3001+CS2998*-1*CQ2998*CG2998</f>
        <v>2.5117484627320904E-7</v>
      </c>
      <c r="CM3007" s="1"/>
      <c r="CQ3007" s="3">
        <f>CQ3018</f>
        <v>0.14713339519978136</v>
      </c>
      <c r="CS3007" s="41">
        <f t="array" ref="CS3007">BY2998*-1*BW2998*CQ2998+CI2998*-1*CG2998*CQ2998+CS2998*CU3001</f>
        <v>2.1417949965834774E-7</v>
      </c>
      <c r="CW3007" s="1"/>
      <c r="CY3007" s="36"/>
      <c r="DA3007" s="37"/>
      <c r="DC3007" s="1"/>
      <c r="DG3007" s="3">
        <f>DG3018</f>
        <v>-0.40999792149129188</v>
      </c>
      <c r="DI3007" s="41">
        <f>DI2998*DK3001+DS2998*-1*DQ2998*DG2998+EC2998*-1*EA2998*DG2998</f>
        <v>-1.0817926227729323E-6</v>
      </c>
      <c r="DM3007" s="1"/>
      <c r="DQ3007" s="3">
        <f>DQ3018</f>
        <v>0.4468134156484469</v>
      </c>
      <c r="DS3007" s="41">
        <f>DI2998*-1*DG2998*DQ2998+DS2998*DU3001+EC2998*-1*EA2998*DQ2998</f>
        <v>6.7754760549809018E-7</v>
      </c>
      <c r="DW3007" s="1"/>
      <c r="EA3007" s="3">
        <f>EA3018</f>
        <v>0.21979390080950251</v>
      </c>
      <c r="EC3007" s="41">
        <f t="array" ref="EC3007">DI2998*-1*DG2998*EA2998+DS2998*-1*DQ2998*EA2998+EC2998*EE3001</f>
        <v>4.0424501727484145E-7</v>
      </c>
      <c r="EG3007" s="1"/>
      <c r="EI3007" s="52"/>
      <c r="EK3007" s="53"/>
      <c r="FU3007" s="1"/>
      <c r="FY3007" s="3">
        <f>FY3018</f>
        <v>0.12746466357387898</v>
      </c>
      <c r="GA3007" s="41">
        <f>GA2998*GC3001+GK2998*-1*GI2998*FY2998+GU2998*-1*GS2998*FY2998</f>
        <v>-7.3677514052880808E-7</v>
      </c>
      <c r="GE3007" s="1"/>
      <c r="GI3007" s="3">
        <f>GI3018</f>
        <v>0.47061681708869391</v>
      </c>
      <c r="GK3007" s="41">
        <f>GA2998*-1*FY2998*GI2998+GK2998*GM3001+GU2998*-1*GS2998*GI2998</f>
        <v>-2.1541031418375357E-6</v>
      </c>
      <c r="GO3007" s="1"/>
      <c r="GS3007" s="3">
        <f>GS3018</f>
        <v>0.40175458895010785</v>
      </c>
      <c r="GU3007" s="41">
        <f t="array" ref="GU3007">GA2998*-1*FY2998*GS2998+GK2998*-1*GI2998*GS2998+GU2998*GW3001</f>
        <v>2.8908782823663506E-6</v>
      </c>
      <c r="GY3007" s="1"/>
      <c r="HA3007" s="34"/>
      <c r="HC3007" s="35"/>
      <c r="HE3007" s="1"/>
      <c r="HI3007" s="3">
        <f>HI3018</f>
        <v>-2.5682560570723934E-2</v>
      </c>
      <c r="HK3007" s="41">
        <f>HK2998*HM3001+HU2998*-1*HS2998*HI2998+IE2998*-1*IC2998*HI2998</f>
        <v>-9.2218819406228783E-7</v>
      </c>
      <c r="HO3007" s="1"/>
      <c r="HS3007" s="3">
        <f>HS3018</f>
        <v>0.67319399838541649</v>
      </c>
      <c r="HU3007" s="41">
        <f>HK2998*-1*HI2998*HS2998+HU2998*HW3001+IE2998*-1*IC2998*HS2998</f>
        <v>-3.1425099610813499E-7</v>
      </c>
      <c r="HY3007" s="1"/>
      <c r="IC3007" s="3">
        <f>IC3018</f>
        <v>0.52787118512767783</v>
      </c>
      <c r="IE3007" s="41">
        <f t="array" ref="IE3007">HK2998*-1*HI2998*IC2998+HU2998*-1*HS2998*IC2998+IE2998*IG3001</f>
        <v>1.2364391901704237E-6</v>
      </c>
      <c r="II3007" s="1"/>
      <c r="IK3007" s="36"/>
      <c r="IM3007" s="37"/>
      <c r="IO3007" s="1"/>
      <c r="IS3007" s="3">
        <f>IS3018</f>
        <v>3.6260015479565533E-2</v>
      </c>
      <c r="IU3007" s="41">
        <f>IU2998*IW3001+JE2998*-1*JC2998*IS2998+JO2998*-1*JM2998*IS2998</f>
        <v>-9.0308432025578421E-7</v>
      </c>
      <c r="IY3007" s="1"/>
      <c r="JC3007" s="3">
        <f>JC3018</f>
        <v>0.69452325271899173</v>
      </c>
      <c r="JE3007" s="41">
        <f>IU2998*-1*IS2998*JC2998+JE2998*JG3001+JO2998*-1*JM2998*JC2998</f>
        <v>-7.416643348939692E-7</v>
      </c>
      <c r="JI3007" s="1"/>
      <c r="JM3007" s="3">
        <f>JM3018</f>
        <v>0.55920481305525471</v>
      </c>
      <c r="JO3007" s="41">
        <f t="array" ref="JO3007">IU2998*-1*IS2998*JM2998+JE2998*-1*JC2998*JM2998+JO2998*JQ3001</f>
        <v>1.6447486551497416E-6</v>
      </c>
      <c r="JS3007" s="1"/>
      <c r="JU3007" s="52"/>
      <c r="JW3007" s="53"/>
      <c r="JX3007" s="1"/>
      <c r="KG3007" s="1"/>
      <c r="KV3007" s="1"/>
      <c r="KW3007" s="34"/>
      <c r="KY3007" s="35"/>
      <c r="LA3007" s="36"/>
      <c r="LC3007" s="37"/>
      <c r="LQ3007" s="1"/>
      <c r="LU3007" s="3">
        <f>LU3018</f>
        <v>-1.0922962520648392</v>
      </c>
      <c r="LW3007" s="41">
        <f>LW2998*LY3001+MG2998*-1*ME2998*LU2998</f>
        <v>0</v>
      </c>
      <c r="MA3007" s="1"/>
      <c r="ME3007" s="3">
        <f t="array" ref="ME3007">ME3012</f>
        <v>-10000000000</v>
      </c>
      <c r="MG3007" s="41">
        <f>LW2998*-1*LU2998*ME2998+MG2998*MI3001</f>
        <v>0</v>
      </c>
      <c r="MK3007" s="1"/>
      <c r="MW3007" s="34"/>
      <c r="MY3007" s="35"/>
      <c r="NA3007" s="1"/>
      <c r="NE3007" s="3">
        <f>NE3018</f>
        <v>-1.36920783535651</v>
      </c>
      <c r="NG3007" s="41">
        <f>NG2998*NI3001+NQ2998*-1*NO2998*NE2998</f>
        <v>1.7169386776958181E-7</v>
      </c>
      <c r="NK3007" s="1"/>
      <c r="NO3007" s="3">
        <f>NO3018</f>
        <v>-1.2100957234219529</v>
      </c>
      <c r="NQ3007" s="41">
        <f>NG2998*-1*NE2998*NO2998+NQ2998*NS3001</f>
        <v>-1.7169386776958173E-7</v>
      </c>
      <c r="NU3007" s="1"/>
      <c r="OG3007" s="36"/>
      <c r="OI3007" s="37"/>
      <c r="RC3007" s="1"/>
      <c r="RG3007" s="3">
        <f>RG3018</f>
        <v>0.39247968656849025</v>
      </c>
      <c r="RI3007" s="41">
        <f>RI2998*RK3001+RS2998*-1*RQ2998*RG2998</f>
        <v>0</v>
      </c>
      <c r="RM3007" s="1"/>
      <c r="RQ3007" s="3">
        <f t="array" ref="RQ3007">RQ3012</f>
        <v>-10000000000</v>
      </c>
      <c r="RS3007" s="41">
        <f>RI2998*-1*RG2998*RQ2998+RS2998*RU3001</f>
        <v>0</v>
      </c>
      <c r="RW3007" s="1"/>
      <c r="SI3007" s="34"/>
      <c r="SK3007" s="35"/>
      <c r="SM3007" s="1"/>
      <c r="SQ3007" s="3">
        <f>SQ3018</f>
        <v>0.82195922651987718</v>
      </c>
      <c r="SS3007" s="41">
        <f>SS2998*SU3001+TC2998*-1*TA2998*SQ2998</f>
        <v>-2.4682690207168173E-7</v>
      </c>
      <c r="SW3007" s="1"/>
      <c r="TA3007" s="3">
        <f>TA3018</f>
        <v>1.1430334241835176</v>
      </c>
      <c r="TC3007" s="41">
        <f>SS2998*-1*SQ2998*TA2998+TC2998*TE3001</f>
        <v>2.4682690207168184E-7</v>
      </c>
      <c r="TG3007" s="1"/>
      <c r="TS3007" s="36"/>
      <c r="TU3007" s="37"/>
      <c r="TV3007" s="1"/>
      <c r="VT3007" s="1"/>
    </row>
    <row r="3008" spans="14:592" x14ac:dyDescent="0.3">
      <c r="N3008" s="1"/>
      <c r="O3008" s="34"/>
      <c r="Q3008" s="35"/>
      <c r="S3008" s="36"/>
      <c r="U3008" s="37"/>
      <c r="W3008" s="52"/>
      <c r="Y3008" s="53"/>
      <c r="AI3008" s="1"/>
      <c r="AJ3008" s="1"/>
      <c r="AK3008" s="1"/>
      <c r="AL3008" s="1"/>
      <c r="AM3008" s="55"/>
      <c r="AN3008" s="1"/>
      <c r="AO3008" s="7"/>
      <c r="AP3008" s="1"/>
      <c r="AQ3008" s="1"/>
      <c r="AR3008" s="1"/>
      <c r="AS3008" s="1"/>
      <c r="AT3008" s="1"/>
      <c r="AU3008" s="1"/>
      <c r="AV3008" s="1"/>
      <c r="AW3008" s="55"/>
      <c r="AX3008" s="1"/>
      <c r="AY3008" s="7"/>
      <c r="AZ3008" s="1"/>
      <c r="BA3008" s="1"/>
      <c r="BB3008" s="1"/>
      <c r="BC3008" s="1"/>
      <c r="BD3008" s="1"/>
      <c r="BE3008" s="1"/>
      <c r="BF3008" s="1"/>
      <c r="BG3008" s="55"/>
      <c r="BH3008" s="1"/>
      <c r="BI3008" s="7"/>
      <c r="BJ3008" s="1"/>
      <c r="BK3008" s="1"/>
      <c r="BL3008" s="1"/>
      <c r="BM3008" s="1"/>
      <c r="BO3008" s="34"/>
      <c r="BQ3008" s="35"/>
      <c r="BS3008" s="1"/>
      <c r="BT3008" s="1"/>
      <c r="BU3008" s="1"/>
      <c r="BV3008" s="1"/>
      <c r="BW3008" s="55"/>
      <c r="BX3008" s="1"/>
      <c r="BY3008" s="7"/>
      <c r="BZ3008" s="1"/>
      <c r="CA3008" s="1"/>
      <c r="CB3008" s="1"/>
      <c r="CC3008" s="1"/>
      <c r="CD3008" s="1"/>
      <c r="CE3008" s="1"/>
      <c r="CF3008" s="1"/>
      <c r="CG3008" s="55"/>
      <c r="CH3008" s="1"/>
      <c r="CI3008" s="7"/>
      <c r="CJ3008" s="1"/>
      <c r="CK3008" s="1"/>
      <c r="CL3008" s="1"/>
      <c r="CM3008" s="1"/>
      <c r="CN3008" s="1"/>
      <c r="CO3008" s="1"/>
      <c r="CP3008" s="1"/>
      <c r="CQ3008" s="55"/>
      <c r="CR3008" s="1"/>
      <c r="CS3008" s="7"/>
      <c r="CT3008" s="1"/>
      <c r="CU3008" s="1"/>
      <c r="CV3008" s="1"/>
      <c r="CW3008" s="1"/>
      <c r="CY3008" s="36"/>
      <c r="DA3008" s="37"/>
      <c r="DC3008" s="1"/>
      <c r="DD3008" s="1"/>
      <c r="DE3008" s="1"/>
      <c r="DF3008" s="1"/>
      <c r="DG3008" s="55"/>
      <c r="DH3008" s="1"/>
      <c r="DI3008" s="7"/>
      <c r="DJ3008" s="1"/>
      <c r="DK3008" s="1"/>
      <c r="DL3008" s="1"/>
      <c r="DM3008" s="1"/>
      <c r="DN3008" s="1"/>
      <c r="DO3008" s="1"/>
      <c r="DP3008" s="1"/>
      <c r="DQ3008" s="55"/>
      <c r="DR3008" s="1"/>
      <c r="DS3008" s="7"/>
      <c r="DT3008" s="1"/>
      <c r="DU3008" s="1"/>
      <c r="DV3008" s="1"/>
      <c r="DW3008" s="1"/>
      <c r="DX3008" s="1"/>
      <c r="DY3008" s="1"/>
      <c r="DZ3008" s="1"/>
      <c r="EA3008" s="55"/>
      <c r="EB3008" s="1"/>
      <c r="EC3008" s="7"/>
      <c r="ED3008" s="1"/>
      <c r="EE3008" s="1"/>
      <c r="EF3008" s="1"/>
      <c r="EG3008" s="1"/>
      <c r="EI3008" s="52"/>
      <c r="EK3008" s="53"/>
      <c r="EY3008" s="1"/>
      <c r="FU3008" s="1"/>
      <c r="FV3008" s="1"/>
      <c r="FW3008" s="1"/>
      <c r="FX3008" s="1"/>
      <c r="FY3008" s="55"/>
      <c r="FZ3008" s="1"/>
      <c r="GA3008" s="7"/>
      <c r="GB3008" s="1"/>
      <c r="GC3008" s="1"/>
      <c r="GD3008" s="1"/>
      <c r="GE3008" s="1"/>
      <c r="GF3008" s="1"/>
      <c r="GG3008" s="1"/>
      <c r="GH3008" s="1"/>
      <c r="GI3008" s="55"/>
      <c r="GJ3008" s="1"/>
      <c r="GK3008" s="7"/>
      <c r="GL3008" s="1"/>
      <c r="GM3008" s="1"/>
      <c r="GN3008" s="1"/>
      <c r="GO3008" s="1"/>
      <c r="GP3008" s="1"/>
      <c r="GQ3008" s="1"/>
      <c r="GR3008" s="1"/>
      <c r="GS3008" s="55"/>
      <c r="GT3008" s="1"/>
      <c r="GU3008" s="7"/>
      <c r="GV3008" s="1"/>
      <c r="GW3008" s="1"/>
      <c r="GX3008" s="1"/>
      <c r="GY3008" s="1"/>
      <c r="HA3008" s="34"/>
      <c r="HC3008" s="35"/>
      <c r="HE3008" s="1"/>
      <c r="HF3008" s="1"/>
      <c r="HG3008" s="1"/>
      <c r="HH3008" s="1"/>
      <c r="HI3008" s="55"/>
      <c r="HJ3008" s="1"/>
      <c r="HK3008" s="7"/>
      <c r="HL3008" s="1"/>
      <c r="HM3008" s="1"/>
      <c r="HN3008" s="1"/>
      <c r="HO3008" s="1"/>
      <c r="HP3008" s="1"/>
      <c r="HQ3008" s="1"/>
      <c r="HR3008" s="1"/>
      <c r="HS3008" s="55"/>
      <c r="HT3008" s="1"/>
      <c r="HU3008" s="7"/>
      <c r="HV3008" s="1"/>
      <c r="HW3008" s="1"/>
      <c r="HX3008" s="1"/>
      <c r="HY3008" s="1"/>
      <c r="HZ3008" s="1"/>
      <c r="IA3008" s="1"/>
      <c r="IB3008" s="1"/>
      <c r="IC3008" s="55"/>
      <c r="ID3008" s="1"/>
      <c r="IE3008" s="7"/>
      <c r="IF3008" s="1"/>
      <c r="IG3008" s="1"/>
      <c r="IH3008" s="1"/>
      <c r="II3008" s="1"/>
      <c r="IK3008" s="36"/>
      <c r="IM3008" s="37"/>
      <c r="IO3008" s="1"/>
      <c r="IP3008" s="1"/>
      <c r="IQ3008" s="1"/>
      <c r="IR3008" s="1"/>
      <c r="IS3008" s="55"/>
      <c r="IT3008" s="1"/>
      <c r="IU3008" s="7"/>
      <c r="IV3008" s="1"/>
      <c r="IW3008" s="1"/>
      <c r="IX3008" s="1"/>
      <c r="IY3008" s="1"/>
      <c r="IZ3008" s="1"/>
      <c r="JA3008" s="1"/>
      <c r="JB3008" s="1"/>
      <c r="JC3008" s="55"/>
      <c r="JD3008" s="1"/>
      <c r="JE3008" s="7"/>
      <c r="JF3008" s="1"/>
      <c r="JG3008" s="1"/>
      <c r="JH3008" s="1"/>
      <c r="JI3008" s="1"/>
      <c r="JJ3008" s="1"/>
      <c r="JK3008" s="1"/>
      <c r="JL3008" s="1"/>
      <c r="JM3008" s="55"/>
      <c r="JN3008" s="1"/>
      <c r="JO3008" s="7"/>
      <c r="JP3008" s="1"/>
      <c r="JQ3008" s="1"/>
      <c r="JR3008" s="1"/>
      <c r="JS3008" s="1"/>
      <c r="JU3008" s="52"/>
      <c r="JW3008" s="53"/>
      <c r="JX3008" s="1"/>
      <c r="KG3008" s="1"/>
      <c r="KV3008" s="1"/>
      <c r="KW3008" s="34"/>
      <c r="KY3008" s="35"/>
      <c r="LA3008" s="36"/>
      <c r="LC3008" s="37"/>
      <c r="LQ3008" s="1"/>
      <c r="LR3008" s="1"/>
      <c r="LS3008" s="1"/>
      <c r="LT3008" s="1"/>
      <c r="LU3008" s="55"/>
      <c r="LV3008" s="1"/>
      <c r="LW3008" s="7"/>
      <c r="LX3008" s="1"/>
      <c r="LY3008" s="1"/>
      <c r="LZ3008" s="1"/>
      <c r="MA3008" s="1"/>
      <c r="MB3008" s="1"/>
      <c r="MC3008" s="1"/>
      <c r="MD3008" s="1"/>
      <c r="ME3008" s="55"/>
      <c r="MF3008" s="1"/>
      <c r="MG3008" s="7"/>
      <c r="MH3008" s="1"/>
      <c r="MI3008" s="1"/>
      <c r="MJ3008" s="1"/>
      <c r="MK3008" s="1"/>
      <c r="MO3008" s="56"/>
      <c r="MW3008" s="34"/>
      <c r="MY3008" s="35"/>
      <c r="NA3008" s="1"/>
      <c r="NB3008" s="1"/>
      <c r="NC3008" s="1"/>
      <c r="ND3008" s="1"/>
      <c r="NE3008" s="55"/>
      <c r="NF3008" s="1"/>
      <c r="NG3008" s="7"/>
      <c r="NH3008" s="1"/>
      <c r="NI3008" s="1"/>
      <c r="NJ3008" s="1"/>
      <c r="NK3008" s="1"/>
      <c r="NL3008" s="1"/>
      <c r="NM3008" s="1"/>
      <c r="NN3008" s="1"/>
      <c r="NO3008" s="55"/>
      <c r="NP3008" s="1"/>
      <c r="NQ3008" s="7"/>
      <c r="NR3008" s="1"/>
      <c r="NS3008" s="1"/>
      <c r="NT3008" s="1"/>
      <c r="NU3008" s="1"/>
      <c r="NY3008" s="56"/>
      <c r="OG3008" s="36"/>
      <c r="OI3008" s="37"/>
      <c r="OO3008" s="56"/>
      <c r="OY3008" s="56"/>
      <c r="PI3008" s="56"/>
      <c r="PW3008" s="1"/>
      <c r="RC3008" s="1"/>
      <c r="RD3008" s="1"/>
      <c r="RE3008" s="1"/>
      <c r="RF3008" s="1"/>
      <c r="RG3008" s="55"/>
      <c r="RH3008" s="1"/>
      <c r="RI3008" s="7"/>
      <c r="RJ3008" s="1"/>
      <c r="RK3008" s="1"/>
      <c r="RL3008" s="1"/>
      <c r="RM3008" s="1"/>
      <c r="RN3008" s="1"/>
      <c r="RO3008" s="1"/>
      <c r="RP3008" s="1"/>
      <c r="RQ3008" s="55"/>
      <c r="RR3008" s="1"/>
      <c r="RS3008" s="7"/>
      <c r="RT3008" s="1"/>
      <c r="RU3008" s="1"/>
      <c r="RV3008" s="1"/>
      <c r="RW3008" s="1"/>
      <c r="SA3008" s="56"/>
      <c r="SI3008" s="34"/>
      <c r="SK3008" s="35"/>
      <c r="SM3008" s="1"/>
      <c r="SN3008" s="1"/>
      <c r="SO3008" s="1"/>
      <c r="SP3008" s="1"/>
      <c r="SQ3008" s="55"/>
      <c r="SR3008" s="1"/>
      <c r="SS3008" s="7"/>
      <c r="ST3008" s="1"/>
      <c r="SU3008" s="1"/>
      <c r="SV3008" s="1"/>
      <c r="SW3008" s="1"/>
      <c r="SX3008" s="1"/>
      <c r="SY3008" s="1"/>
      <c r="SZ3008" s="1"/>
      <c r="TA3008" s="55"/>
      <c r="TB3008" s="1"/>
      <c r="TC3008" s="7"/>
      <c r="TD3008" s="1"/>
      <c r="TE3008" s="1"/>
      <c r="TF3008" s="1"/>
      <c r="TG3008" s="1"/>
      <c r="TK3008" s="56"/>
      <c r="TS3008" s="36"/>
      <c r="TU3008" s="37"/>
      <c r="TV3008" s="1"/>
      <c r="UA3008" s="56"/>
      <c r="UK3008" s="56"/>
      <c r="UU3008" s="56"/>
      <c r="VT3008" s="1"/>
    </row>
    <row r="3009" spans="14:592" x14ac:dyDescent="0.3">
      <c r="N3009" s="1"/>
      <c r="O3009" s="34"/>
      <c r="Q3009" s="35"/>
      <c r="S3009" s="36"/>
      <c r="U3009" s="37"/>
      <c r="W3009" s="52"/>
      <c r="Y3009" s="53"/>
      <c r="AI3009" s="1"/>
      <c r="AM3009" s="34"/>
      <c r="AO3009" s="35"/>
      <c r="AW3009" s="36"/>
      <c r="AY3009" s="37"/>
      <c r="BG3009" s="52"/>
      <c r="BI3009" s="54"/>
      <c r="BO3009" s="34"/>
      <c r="BQ3009" s="35"/>
      <c r="BW3009" s="34"/>
      <c r="BY3009" s="35"/>
      <c r="CG3009" s="36"/>
      <c r="CI3009" s="37"/>
      <c r="CQ3009" s="52"/>
      <c r="CS3009" s="54"/>
      <c r="CY3009" s="36"/>
      <c r="DA3009" s="37"/>
      <c r="DG3009" s="34"/>
      <c r="DI3009" s="35"/>
      <c r="DQ3009" s="36"/>
      <c r="DS3009" s="37"/>
      <c r="EA3009" s="52"/>
      <c r="EC3009" s="54"/>
      <c r="EI3009" s="52"/>
      <c r="EK3009" s="53"/>
      <c r="FY3009" s="34"/>
      <c r="GA3009" s="35"/>
      <c r="GI3009" s="36"/>
      <c r="GK3009" s="37"/>
      <c r="GS3009" s="52"/>
      <c r="GU3009" s="54"/>
      <c r="HA3009" s="34"/>
      <c r="HC3009" s="35"/>
      <c r="HI3009" s="34"/>
      <c r="HK3009" s="35"/>
      <c r="HS3009" s="36"/>
      <c r="HU3009" s="37"/>
      <c r="IC3009" s="52"/>
      <c r="IE3009" s="54"/>
      <c r="IK3009" s="36"/>
      <c r="IM3009" s="37"/>
      <c r="IS3009" s="34"/>
      <c r="IU3009" s="35"/>
      <c r="JC3009" s="36"/>
      <c r="JE3009" s="37"/>
      <c r="JM3009" s="52"/>
      <c r="JO3009" s="54"/>
      <c r="JU3009" s="52"/>
      <c r="JW3009" s="53"/>
      <c r="JX3009" s="1"/>
      <c r="KG3009" s="1"/>
      <c r="KV3009" s="1"/>
      <c r="KW3009" s="34"/>
      <c r="KY3009" s="35"/>
      <c r="LA3009" s="36"/>
      <c r="LC3009" s="37"/>
      <c r="LQ3009" s="1"/>
      <c r="LU3009" s="34"/>
      <c r="LW3009" s="35"/>
      <c r="ME3009" s="36"/>
      <c r="MG3009" s="37"/>
      <c r="MW3009" s="34"/>
      <c r="MY3009" s="35"/>
      <c r="NE3009" s="34"/>
      <c r="NG3009" s="35"/>
      <c r="NO3009" s="36"/>
      <c r="NQ3009" s="37"/>
      <c r="OG3009" s="36"/>
      <c r="OI3009" s="37"/>
      <c r="RG3009" s="34"/>
      <c r="RI3009" s="35"/>
      <c r="RQ3009" s="36"/>
      <c r="RS3009" s="37"/>
      <c r="SI3009" s="34"/>
      <c r="SK3009" s="35"/>
      <c r="SQ3009" s="34"/>
      <c r="SS3009" s="35"/>
      <c r="TA3009" s="36"/>
      <c r="TC3009" s="37"/>
      <c r="TS3009" s="36"/>
      <c r="TU3009" s="37"/>
      <c r="TV3009" s="1"/>
      <c r="VT3009" s="1"/>
    </row>
    <row r="3010" spans="14:592" x14ac:dyDescent="0.3">
      <c r="N3010" s="1"/>
      <c r="O3010" s="34"/>
      <c r="Q3010" s="35"/>
      <c r="S3010" s="36"/>
      <c r="U3010" s="37"/>
      <c r="W3010" s="52"/>
      <c r="Y3010" s="53"/>
      <c r="AI3010" s="1"/>
      <c r="AM3010" s="34"/>
      <c r="AO3010" s="35"/>
      <c r="AW3010" s="36"/>
      <c r="AY3010" s="37"/>
      <c r="BG3010" s="52"/>
      <c r="BI3010" s="54"/>
      <c r="BO3010" s="34"/>
      <c r="BQ3010" s="35"/>
      <c r="BW3010" s="34"/>
      <c r="BY3010" s="35"/>
      <c r="CG3010" s="36"/>
      <c r="CI3010" s="37"/>
      <c r="CQ3010" s="52"/>
      <c r="CS3010" s="54"/>
      <c r="CY3010" s="36"/>
      <c r="DA3010" s="37"/>
      <c r="DG3010" s="34"/>
      <c r="DI3010" s="35"/>
      <c r="DQ3010" s="36"/>
      <c r="DS3010" s="37"/>
      <c r="EA3010" s="52"/>
      <c r="EC3010" s="54"/>
      <c r="EI3010" s="52"/>
      <c r="EK3010" s="53"/>
      <c r="EY3010" s="1"/>
      <c r="FY3010" s="34"/>
      <c r="GA3010" s="35"/>
      <c r="GI3010" s="36"/>
      <c r="GK3010" s="37"/>
      <c r="GS3010" s="52"/>
      <c r="GU3010" s="54"/>
      <c r="HA3010" s="34"/>
      <c r="HC3010" s="35"/>
      <c r="HI3010" s="34"/>
      <c r="HK3010" s="35"/>
      <c r="HS3010" s="36"/>
      <c r="HU3010" s="37"/>
      <c r="IC3010" s="52"/>
      <c r="IE3010" s="54"/>
      <c r="IK3010" s="36"/>
      <c r="IM3010" s="37"/>
      <c r="IS3010" s="34"/>
      <c r="IU3010" s="35"/>
      <c r="JC3010" s="36"/>
      <c r="JE3010" s="37"/>
      <c r="JM3010" s="52"/>
      <c r="JO3010" s="54"/>
      <c r="JU3010" s="52"/>
      <c r="JW3010" s="53"/>
      <c r="JX3010" s="1"/>
      <c r="KG3010" s="1"/>
      <c r="KV3010" s="1"/>
      <c r="KW3010" s="34"/>
      <c r="KY3010" s="35"/>
      <c r="LA3010" s="36"/>
      <c r="LC3010" s="37"/>
      <c r="LQ3010" s="1"/>
      <c r="LU3010" s="34"/>
      <c r="LW3010" s="35"/>
      <c r="MB3010" s="1"/>
      <c r="MC3010" s="1"/>
      <c r="MD3010" s="1"/>
      <c r="ME3010" s="36"/>
      <c r="MF3010" s="1"/>
      <c r="MG3010" s="37"/>
      <c r="MW3010" s="34"/>
      <c r="MY3010" s="35"/>
      <c r="NE3010" s="34"/>
      <c r="NG3010" s="35"/>
      <c r="NO3010" s="36"/>
      <c r="NQ3010" s="37"/>
      <c r="OG3010" s="36"/>
      <c r="OI3010" s="37"/>
      <c r="PW3010" s="1"/>
      <c r="RG3010" s="34"/>
      <c r="RI3010" s="35"/>
      <c r="RN3010" s="1"/>
      <c r="RO3010" s="1"/>
      <c r="RP3010" s="1"/>
      <c r="RQ3010" s="36"/>
      <c r="RR3010" s="1"/>
      <c r="RS3010" s="37"/>
      <c r="SI3010" s="34"/>
      <c r="SK3010" s="35"/>
      <c r="SQ3010" s="34"/>
      <c r="SS3010" s="35"/>
      <c r="TA3010" s="36"/>
      <c r="TC3010" s="37"/>
      <c r="TS3010" s="36"/>
      <c r="TU3010" s="37"/>
      <c r="TV3010" s="1"/>
      <c r="VT3010" s="1"/>
    </row>
    <row r="3011" spans="14:592" ht="15" thickBot="1" x14ac:dyDescent="0.35">
      <c r="N3011" s="1"/>
      <c r="O3011" s="34"/>
      <c r="Q3011" s="35"/>
      <c r="S3011" s="36"/>
      <c r="U3011" s="37"/>
      <c r="W3011" s="52"/>
      <c r="Y3011" s="53"/>
      <c r="AI3011" s="1"/>
      <c r="AM3011" s="34"/>
      <c r="AO3011" s="35"/>
      <c r="AW3011" s="36"/>
      <c r="AY3011" s="37"/>
      <c r="BG3011" s="52"/>
      <c r="BI3011" s="54"/>
      <c r="BO3011" s="34"/>
      <c r="BQ3011" s="35"/>
      <c r="BW3011" s="34"/>
      <c r="BY3011" s="35"/>
      <c r="CG3011" s="36"/>
      <c r="CI3011" s="37"/>
      <c r="CQ3011" s="52"/>
      <c r="CS3011" s="54"/>
      <c r="CY3011" s="36"/>
      <c r="DA3011" s="37"/>
      <c r="DG3011" s="34"/>
      <c r="DI3011" s="35"/>
      <c r="DQ3011" s="36"/>
      <c r="DS3011" s="37"/>
      <c r="EA3011" s="52"/>
      <c r="EC3011" s="54"/>
      <c r="EI3011" s="52"/>
      <c r="EK3011" s="53"/>
      <c r="FY3011" s="34"/>
      <c r="GA3011" s="35"/>
      <c r="GI3011" s="36"/>
      <c r="GK3011" s="37"/>
      <c r="GS3011" s="52"/>
      <c r="GU3011" s="54"/>
      <c r="HA3011" s="34"/>
      <c r="HC3011" s="35"/>
      <c r="HI3011" s="34"/>
      <c r="HK3011" s="35"/>
      <c r="HS3011" s="36"/>
      <c r="HU3011" s="37"/>
      <c r="IC3011" s="52"/>
      <c r="IE3011" s="54"/>
      <c r="IK3011" s="36"/>
      <c r="IM3011" s="37"/>
      <c r="IS3011" s="34"/>
      <c r="IU3011" s="35"/>
      <c r="JC3011" s="36"/>
      <c r="JE3011" s="37"/>
      <c r="JM3011" s="52"/>
      <c r="JO3011" s="54"/>
      <c r="JU3011" s="52"/>
      <c r="JW3011" s="53"/>
      <c r="JX3011" s="1"/>
      <c r="KG3011" s="1"/>
      <c r="KV3011" s="1"/>
      <c r="KW3011" s="34"/>
      <c r="KY3011" s="35"/>
      <c r="LA3011" s="36"/>
      <c r="LC3011" s="37"/>
      <c r="LQ3011" s="1"/>
      <c r="LU3011" s="34"/>
      <c r="LW3011" s="35"/>
      <c r="MB3011" s="1"/>
      <c r="ME3011" s="36" t="s">
        <v>197</v>
      </c>
      <c r="MF3011" s="1"/>
      <c r="MG3011" s="37"/>
      <c r="MW3011" s="34"/>
      <c r="MY3011" s="35"/>
      <c r="NE3011" s="34"/>
      <c r="NG3011" s="35"/>
      <c r="NO3011" s="36"/>
      <c r="NQ3011" s="37"/>
      <c r="OG3011" s="36"/>
      <c r="OI3011" s="37"/>
      <c r="RG3011" s="34"/>
      <c r="RI3011" s="35"/>
      <c r="RN3011" s="1"/>
      <c r="RQ3011" s="36" t="s">
        <v>197</v>
      </c>
      <c r="RR3011" s="1"/>
      <c r="RS3011" s="37"/>
      <c r="SI3011" s="34"/>
      <c r="SK3011" s="35"/>
      <c r="SQ3011" s="34"/>
      <c r="SS3011" s="35"/>
      <c r="TA3011" s="36"/>
      <c r="TC3011" s="37"/>
      <c r="TS3011" s="36"/>
      <c r="TU3011" s="37"/>
      <c r="TV3011" s="1"/>
      <c r="VT3011" s="1"/>
    </row>
    <row r="3012" spans="14:592" ht="15" thickBot="1" x14ac:dyDescent="0.35">
      <c r="N3012" s="1"/>
      <c r="O3012" s="34"/>
      <c r="Q3012" s="35"/>
      <c r="S3012" s="36"/>
      <c r="U3012" s="37"/>
      <c r="W3012" s="52"/>
      <c r="Y3012" s="53"/>
      <c r="AI3012" s="1"/>
      <c r="AM3012" s="34"/>
      <c r="AO3012" s="35"/>
      <c r="AW3012" s="36"/>
      <c r="AY3012" s="37"/>
      <c r="BG3012" s="52"/>
      <c r="BI3012" s="54"/>
      <c r="BO3012" s="34"/>
      <c r="BQ3012" s="35"/>
      <c r="BW3012" s="34"/>
      <c r="BY3012" s="35"/>
      <c r="CG3012" s="36"/>
      <c r="CI3012" s="37"/>
      <c r="CQ3012" s="52"/>
      <c r="CS3012" s="54"/>
      <c r="CY3012" s="36"/>
      <c r="DA3012" s="37"/>
      <c r="DG3012" s="34"/>
      <c r="DI3012" s="35"/>
      <c r="DQ3012" s="36"/>
      <c r="DS3012" s="37"/>
      <c r="EA3012" s="52"/>
      <c r="EC3012" s="54"/>
      <c r="EI3012" s="52"/>
      <c r="EK3012" s="53"/>
      <c r="EY3012" s="1"/>
      <c r="FY3012" s="34"/>
      <c r="GA3012" s="35"/>
      <c r="GI3012" s="36"/>
      <c r="GK3012" s="37"/>
      <c r="GS3012" s="52"/>
      <c r="GU3012" s="54"/>
      <c r="HA3012" s="34"/>
      <c r="HC3012" s="35"/>
      <c r="HI3012" s="34"/>
      <c r="HK3012" s="35"/>
      <c r="HS3012" s="36"/>
      <c r="HU3012" s="37"/>
      <c r="IC3012" s="52"/>
      <c r="IE3012" s="54"/>
      <c r="IK3012" s="36"/>
      <c r="IM3012" s="37"/>
      <c r="IS3012" s="34"/>
      <c r="IU3012" s="35"/>
      <c r="JC3012" s="36"/>
      <c r="JE3012" s="37"/>
      <c r="JM3012" s="52"/>
      <c r="JO3012" s="54"/>
      <c r="JU3012" s="52"/>
      <c r="JW3012" s="53"/>
      <c r="JX3012" s="1"/>
      <c r="KG3012" s="1"/>
      <c r="KV3012" s="1"/>
      <c r="KW3012" s="34"/>
      <c r="KY3012" s="35"/>
      <c r="LA3012" s="36"/>
      <c r="LC3012" s="37"/>
      <c r="LQ3012" s="1"/>
      <c r="LU3012" s="34"/>
      <c r="LW3012" s="35"/>
      <c r="MB3012" s="1"/>
      <c r="ME3012" s="98">
        <v>-10000000000</v>
      </c>
      <c r="MF3012" s="1"/>
      <c r="MG3012" s="37"/>
      <c r="MW3012" s="34"/>
      <c r="MY3012" s="35"/>
      <c r="NE3012" s="34"/>
      <c r="NG3012" s="35"/>
      <c r="NO3012" s="36"/>
      <c r="NQ3012" s="37"/>
      <c r="OG3012" s="36"/>
      <c r="OI3012" s="37"/>
      <c r="PW3012" s="1"/>
      <c r="RG3012" s="34"/>
      <c r="RI3012" s="35"/>
      <c r="RN3012" s="1"/>
      <c r="RQ3012" s="98">
        <v>-10000000000</v>
      </c>
      <c r="RR3012" s="1"/>
      <c r="RS3012" s="37"/>
      <c r="SI3012" s="34"/>
      <c r="SK3012" s="35"/>
      <c r="SQ3012" s="34"/>
      <c r="SS3012" s="35"/>
      <c r="TA3012" s="36"/>
      <c r="TC3012" s="37"/>
      <c r="TS3012" s="36"/>
      <c r="TU3012" s="37"/>
      <c r="TV3012" s="1"/>
      <c r="VT3012" s="1"/>
    </row>
    <row r="3013" spans="14:592" x14ac:dyDescent="0.3">
      <c r="N3013" s="1"/>
      <c r="O3013" s="34"/>
      <c r="Q3013" s="35"/>
      <c r="S3013" s="36"/>
      <c r="U3013" s="37"/>
      <c r="W3013" s="52"/>
      <c r="Y3013" s="53"/>
      <c r="AI3013" s="1"/>
      <c r="AM3013" s="34"/>
      <c r="AO3013" s="35"/>
      <c r="AW3013" s="36"/>
      <c r="AY3013" s="37"/>
      <c r="BG3013" s="52"/>
      <c r="BI3013" s="54"/>
      <c r="BO3013" s="34"/>
      <c r="BQ3013" s="35"/>
      <c r="BW3013" s="34"/>
      <c r="BY3013" s="35"/>
      <c r="CG3013" s="36"/>
      <c r="CI3013" s="37"/>
      <c r="CQ3013" s="52"/>
      <c r="CS3013" s="54"/>
      <c r="CY3013" s="36"/>
      <c r="DA3013" s="37"/>
      <c r="DG3013" s="34"/>
      <c r="DI3013" s="35"/>
      <c r="DQ3013" s="36"/>
      <c r="DS3013" s="37"/>
      <c r="EA3013" s="52"/>
      <c r="EC3013" s="54"/>
      <c r="EI3013" s="52"/>
      <c r="EK3013" s="53"/>
      <c r="FY3013" s="34"/>
      <c r="GA3013" s="35"/>
      <c r="GI3013" s="36"/>
      <c r="GK3013" s="37"/>
      <c r="GS3013" s="52"/>
      <c r="GU3013" s="54"/>
      <c r="HA3013" s="34"/>
      <c r="HC3013" s="35"/>
      <c r="HI3013" s="34"/>
      <c r="HK3013" s="35"/>
      <c r="HS3013" s="36"/>
      <c r="HU3013" s="37"/>
      <c r="IC3013" s="52"/>
      <c r="IE3013" s="54"/>
      <c r="IK3013" s="36"/>
      <c r="IM3013" s="37"/>
      <c r="IS3013" s="34"/>
      <c r="IU3013" s="35"/>
      <c r="JC3013" s="36"/>
      <c r="JE3013" s="37"/>
      <c r="JM3013" s="52"/>
      <c r="JO3013" s="54"/>
      <c r="JU3013" s="52"/>
      <c r="JW3013" s="53"/>
      <c r="JX3013" s="1"/>
      <c r="KG3013" s="1"/>
      <c r="KV3013" s="1"/>
      <c r="KW3013" s="34"/>
      <c r="KY3013" s="35"/>
      <c r="LA3013" s="36"/>
      <c r="LC3013" s="37"/>
      <c r="LQ3013" s="1"/>
      <c r="LU3013" s="34"/>
      <c r="LW3013" s="35"/>
      <c r="MB3013" s="1"/>
      <c r="ME3013" s="36"/>
      <c r="MF3013" s="1"/>
      <c r="MG3013" s="37"/>
      <c r="MW3013" s="34"/>
      <c r="MY3013" s="35"/>
      <c r="NE3013" s="34"/>
      <c r="NG3013" s="35"/>
      <c r="NO3013" s="36"/>
      <c r="NQ3013" s="37"/>
      <c r="OG3013" s="36"/>
      <c r="OI3013" s="37"/>
      <c r="RG3013" s="34"/>
      <c r="RI3013" s="35"/>
      <c r="RN3013" s="1"/>
      <c r="RQ3013" s="36"/>
      <c r="RR3013" s="1"/>
      <c r="RS3013" s="37"/>
      <c r="SI3013" s="34"/>
      <c r="SK3013" s="35"/>
      <c r="SQ3013" s="34"/>
      <c r="SS3013" s="35"/>
      <c r="TA3013" s="36"/>
      <c r="TC3013" s="37"/>
      <c r="TS3013" s="36"/>
      <c r="TU3013" s="37"/>
      <c r="TV3013" s="1"/>
      <c r="VT3013" s="1"/>
    </row>
    <row r="3014" spans="14:592" x14ac:dyDescent="0.3">
      <c r="N3014" s="1"/>
      <c r="O3014" s="34"/>
      <c r="Q3014" s="35"/>
      <c r="S3014" s="36"/>
      <c r="U3014" s="37"/>
      <c r="W3014" s="52"/>
      <c r="Y3014" s="53"/>
      <c r="AI3014" s="1"/>
      <c r="AM3014" s="34"/>
      <c r="AO3014" s="35"/>
      <c r="AW3014" s="36"/>
      <c r="AY3014" s="37"/>
      <c r="BG3014" s="52"/>
      <c r="BI3014" s="54"/>
      <c r="BO3014" s="34"/>
      <c r="BQ3014" s="35"/>
      <c r="BW3014" s="34"/>
      <c r="BY3014" s="35"/>
      <c r="CG3014" s="36"/>
      <c r="CI3014" s="37"/>
      <c r="CQ3014" s="52"/>
      <c r="CS3014" s="54"/>
      <c r="CY3014" s="36"/>
      <c r="DA3014" s="37"/>
      <c r="DG3014" s="34"/>
      <c r="DI3014" s="35"/>
      <c r="DQ3014" s="36"/>
      <c r="DS3014" s="37"/>
      <c r="EA3014" s="52"/>
      <c r="EC3014" s="54"/>
      <c r="EI3014" s="52"/>
      <c r="EK3014" s="53"/>
      <c r="EY3014" s="1"/>
      <c r="FY3014" s="34"/>
      <c r="GA3014" s="35"/>
      <c r="GI3014" s="36"/>
      <c r="GK3014" s="37"/>
      <c r="GS3014" s="52"/>
      <c r="GU3014" s="54"/>
      <c r="HA3014" s="34"/>
      <c r="HC3014" s="35"/>
      <c r="HI3014" s="34"/>
      <c r="HK3014" s="35"/>
      <c r="HS3014" s="36"/>
      <c r="HU3014" s="37"/>
      <c r="IC3014" s="52"/>
      <c r="IE3014" s="54"/>
      <c r="IK3014" s="36"/>
      <c r="IM3014" s="37"/>
      <c r="IS3014" s="34"/>
      <c r="IU3014" s="35"/>
      <c r="JC3014" s="36"/>
      <c r="JE3014" s="37"/>
      <c r="JM3014" s="52"/>
      <c r="JO3014" s="54"/>
      <c r="JU3014" s="52"/>
      <c r="JW3014" s="53"/>
      <c r="JX3014" s="1"/>
      <c r="KG3014" s="1"/>
      <c r="KV3014" s="1"/>
      <c r="KW3014" s="34"/>
      <c r="KY3014" s="35"/>
      <c r="LA3014" s="36"/>
      <c r="LC3014" s="37"/>
      <c r="LQ3014" s="1"/>
      <c r="LU3014" s="34"/>
      <c r="LW3014" s="35"/>
      <c r="MB3014" s="1"/>
      <c r="MC3014" s="1"/>
      <c r="MD3014" s="1"/>
      <c r="ME3014" s="36"/>
      <c r="MF3014" s="1"/>
      <c r="MG3014" s="37"/>
      <c r="MW3014" s="34"/>
      <c r="MY3014" s="35"/>
      <c r="NE3014" s="34"/>
      <c r="NG3014" s="35"/>
      <c r="NO3014" s="36"/>
      <c r="NQ3014" s="37"/>
      <c r="OG3014" s="36"/>
      <c r="OI3014" s="37"/>
      <c r="PW3014" s="1"/>
      <c r="RG3014" s="34"/>
      <c r="RI3014" s="35"/>
      <c r="RN3014" s="1"/>
      <c r="RO3014" s="1"/>
      <c r="RP3014" s="1"/>
      <c r="RQ3014" s="36"/>
      <c r="RR3014" s="1"/>
      <c r="RS3014" s="37"/>
      <c r="SI3014" s="34"/>
      <c r="SK3014" s="35"/>
      <c r="SQ3014" s="34"/>
      <c r="SS3014" s="35"/>
      <c r="TA3014" s="36"/>
      <c r="TC3014" s="37"/>
      <c r="TS3014" s="36"/>
      <c r="TU3014" s="37"/>
      <c r="TV3014" s="1"/>
      <c r="VT3014" s="1"/>
    </row>
    <row r="3015" spans="14:592" x14ac:dyDescent="0.3">
      <c r="N3015" s="1"/>
      <c r="O3015" s="34"/>
      <c r="Q3015" s="35"/>
      <c r="S3015" s="36"/>
      <c r="U3015" s="37"/>
      <c r="W3015" s="52"/>
      <c r="Y3015" s="53"/>
      <c r="AI3015" s="1"/>
      <c r="AM3015" s="34"/>
      <c r="AO3015" s="35"/>
      <c r="AW3015" s="36"/>
      <c r="AY3015" s="37"/>
      <c r="BG3015" s="52"/>
      <c r="BI3015" s="54"/>
      <c r="BO3015" s="34"/>
      <c r="BQ3015" s="35"/>
      <c r="BW3015" s="34"/>
      <c r="BY3015" s="35"/>
      <c r="CG3015" s="36"/>
      <c r="CI3015" s="37"/>
      <c r="CQ3015" s="52"/>
      <c r="CS3015" s="54"/>
      <c r="CY3015" s="36"/>
      <c r="DA3015" s="37"/>
      <c r="DG3015" s="34"/>
      <c r="DI3015" s="35"/>
      <c r="DQ3015" s="36"/>
      <c r="DS3015" s="37"/>
      <c r="EA3015" s="52"/>
      <c r="EC3015" s="54"/>
      <c r="EI3015" s="52"/>
      <c r="EK3015" s="53"/>
      <c r="FY3015" s="34"/>
      <c r="GA3015" s="35"/>
      <c r="GI3015" s="36"/>
      <c r="GK3015" s="37"/>
      <c r="GS3015" s="52"/>
      <c r="GU3015" s="54"/>
      <c r="HA3015" s="34"/>
      <c r="HC3015" s="35"/>
      <c r="HI3015" s="34"/>
      <c r="HK3015" s="35"/>
      <c r="HS3015" s="36"/>
      <c r="HU3015" s="37"/>
      <c r="IC3015" s="52"/>
      <c r="IE3015" s="54"/>
      <c r="IK3015" s="36"/>
      <c r="IM3015" s="37"/>
      <c r="IS3015" s="34"/>
      <c r="IU3015" s="35"/>
      <c r="JC3015" s="36"/>
      <c r="JE3015" s="37"/>
      <c r="JM3015" s="52"/>
      <c r="JO3015" s="54"/>
      <c r="JU3015" s="52"/>
      <c r="JW3015" s="53"/>
      <c r="JX3015" s="1"/>
      <c r="KG3015" s="1"/>
      <c r="KV3015" s="1"/>
      <c r="KW3015" s="34"/>
      <c r="KY3015" s="35"/>
      <c r="LA3015" s="36"/>
      <c r="LC3015" s="37"/>
      <c r="LQ3015" s="1"/>
      <c r="LU3015" s="34"/>
      <c r="LW3015" s="35"/>
      <c r="ME3015" s="36"/>
      <c r="MG3015" s="37"/>
      <c r="MW3015" s="34"/>
      <c r="MY3015" s="35"/>
      <c r="NE3015" s="34"/>
      <c r="NG3015" s="35"/>
      <c r="NO3015" s="36"/>
      <c r="NQ3015" s="37"/>
      <c r="OG3015" s="36"/>
      <c r="OI3015" s="37"/>
      <c r="RG3015" s="34"/>
      <c r="RI3015" s="35"/>
      <c r="RQ3015" s="36"/>
      <c r="RS3015" s="37"/>
      <c r="SI3015" s="34"/>
      <c r="SK3015" s="35"/>
      <c r="SQ3015" s="34"/>
      <c r="SS3015" s="35"/>
      <c r="TA3015" s="36"/>
      <c r="TC3015" s="37"/>
      <c r="TS3015" s="36"/>
      <c r="TU3015" s="37"/>
      <c r="TV3015" s="1"/>
      <c r="VT3015" s="1"/>
    </row>
    <row r="3016" spans="14:592" x14ac:dyDescent="0.3">
      <c r="N3016" s="1"/>
      <c r="O3016" s="34"/>
      <c r="Q3016" s="35"/>
      <c r="S3016" s="36"/>
      <c r="U3016" s="37"/>
      <c r="W3016" s="52"/>
      <c r="Y3016" s="53"/>
      <c r="AI3016" s="1"/>
      <c r="AJ3016" s="1"/>
      <c r="AK3016" s="1"/>
      <c r="AL3016" s="1"/>
      <c r="AM3016" s="2"/>
      <c r="AN3016" s="1"/>
      <c r="AO3016" s="7"/>
      <c r="AP3016" s="1"/>
      <c r="AQ3016" s="1"/>
      <c r="AR3016" s="1"/>
      <c r="AS3016" s="1"/>
      <c r="AT3016" s="1"/>
      <c r="AU3016" s="1"/>
      <c r="AV3016" s="1"/>
      <c r="AW3016" s="2"/>
      <c r="AX3016" s="1"/>
      <c r="AY3016" s="7"/>
      <c r="AZ3016" s="1"/>
      <c r="BA3016" s="1"/>
      <c r="BB3016" s="1"/>
      <c r="BC3016" s="1"/>
      <c r="BD3016" s="1"/>
      <c r="BE3016" s="1"/>
      <c r="BF3016" s="1"/>
      <c r="BG3016" s="2"/>
      <c r="BH3016" s="1"/>
      <c r="BI3016" s="7"/>
      <c r="BJ3016" s="1"/>
      <c r="BK3016" s="1"/>
      <c r="BL3016" s="1"/>
      <c r="BO3016" s="34"/>
      <c r="BQ3016" s="35"/>
      <c r="BT3016" s="1"/>
      <c r="BU3016" s="1"/>
      <c r="BV3016" s="1"/>
      <c r="BW3016" s="2"/>
      <c r="BX3016" s="1"/>
      <c r="BY3016" s="7"/>
      <c r="BZ3016" s="1"/>
      <c r="CA3016" s="1"/>
      <c r="CB3016" s="1"/>
      <c r="CC3016" s="1"/>
      <c r="CD3016" s="1"/>
      <c r="CE3016" s="1"/>
      <c r="CF3016" s="1"/>
      <c r="CG3016" s="2"/>
      <c r="CH3016" s="1"/>
      <c r="CI3016" s="7"/>
      <c r="CJ3016" s="1"/>
      <c r="CK3016" s="1"/>
      <c r="CL3016" s="1"/>
      <c r="CM3016" s="1"/>
      <c r="CN3016" s="1"/>
      <c r="CO3016" s="1"/>
      <c r="CP3016" s="1"/>
      <c r="CQ3016" s="2"/>
      <c r="CR3016" s="1"/>
      <c r="CS3016" s="7"/>
      <c r="CT3016" s="1"/>
      <c r="CU3016" s="1"/>
      <c r="CV3016" s="1"/>
      <c r="CY3016" s="36"/>
      <c r="DA3016" s="37"/>
      <c r="DD3016" s="1"/>
      <c r="DE3016" s="1"/>
      <c r="DF3016" s="1"/>
      <c r="DG3016" s="2"/>
      <c r="DH3016" s="1"/>
      <c r="DI3016" s="7"/>
      <c r="DJ3016" s="1"/>
      <c r="DK3016" s="1"/>
      <c r="DL3016" s="1"/>
      <c r="DM3016" s="1"/>
      <c r="DN3016" s="1"/>
      <c r="DO3016" s="1"/>
      <c r="DP3016" s="1"/>
      <c r="DQ3016" s="2"/>
      <c r="DR3016" s="1"/>
      <c r="DS3016" s="7"/>
      <c r="DT3016" s="1"/>
      <c r="DU3016" s="1"/>
      <c r="DV3016" s="1"/>
      <c r="DW3016" s="1"/>
      <c r="DX3016" s="1"/>
      <c r="DY3016" s="1"/>
      <c r="DZ3016" s="1"/>
      <c r="EA3016" s="2"/>
      <c r="EB3016" s="1"/>
      <c r="EC3016" s="7"/>
      <c r="ED3016" s="1"/>
      <c r="EE3016" s="1"/>
      <c r="EF3016" s="1"/>
      <c r="EI3016" s="52"/>
      <c r="EK3016" s="53"/>
      <c r="EY3016" s="1"/>
      <c r="FV3016" s="1"/>
      <c r="FW3016" s="1"/>
      <c r="FX3016" s="1"/>
      <c r="FY3016" s="2"/>
      <c r="FZ3016" s="1"/>
      <c r="GA3016" s="7"/>
      <c r="GB3016" s="1"/>
      <c r="GC3016" s="1"/>
      <c r="GD3016" s="1"/>
      <c r="GE3016" s="1"/>
      <c r="GF3016" s="1"/>
      <c r="GG3016" s="1"/>
      <c r="GH3016" s="1"/>
      <c r="GI3016" s="2"/>
      <c r="GJ3016" s="1"/>
      <c r="GK3016" s="7"/>
      <c r="GL3016" s="1"/>
      <c r="GM3016" s="1"/>
      <c r="GN3016" s="1"/>
      <c r="GO3016" s="1"/>
      <c r="GP3016" s="1"/>
      <c r="GQ3016" s="1"/>
      <c r="GR3016" s="1"/>
      <c r="GS3016" s="2"/>
      <c r="GT3016" s="1"/>
      <c r="GU3016" s="7"/>
      <c r="GV3016" s="1"/>
      <c r="GW3016" s="1"/>
      <c r="GX3016" s="1"/>
      <c r="HA3016" s="34"/>
      <c r="HC3016" s="35"/>
      <c r="HF3016" s="1"/>
      <c r="HG3016" s="1"/>
      <c r="HH3016" s="1"/>
      <c r="HI3016" s="2"/>
      <c r="HJ3016" s="1"/>
      <c r="HK3016" s="7"/>
      <c r="HL3016" s="1"/>
      <c r="HM3016" s="1"/>
      <c r="HN3016" s="1"/>
      <c r="HO3016" s="1"/>
      <c r="HP3016" s="1"/>
      <c r="HQ3016" s="1"/>
      <c r="HR3016" s="1"/>
      <c r="HS3016" s="2"/>
      <c r="HT3016" s="1"/>
      <c r="HU3016" s="7"/>
      <c r="HV3016" s="1"/>
      <c r="HW3016" s="1"/>
      <c r="HX3016" s="1"/>
      <c r="HY3016" s="1"/>
      <c r="HZ3016" s="1"/>
      <c r="IA3016" s="1"/>
      <c r="IB3016" s="1"/>
      <c r="IC3016" s="2"/>
      <c r="ID3016" s="1"/>
      <c r="IE3016" s="7"/>
      <c r="IF3016" s="1"/>
      <c r="IG3016" s="1"/>
      <c r="IH3016" s="1"/>
      <c r="IK3016" s="36"/>
      <c r="IM3016" s="37"/>
      <c r="IP3016" s="1"/>
      <c r="IQ3016" s="1"/>
      <c r="IR3016" s="1"/>
      <c r="IS3016" s="2"/>
      <c r="IT3016" s="1"/>
      <c r="IU3016" s="7"/>
      <c r="IV3016" s="1"/>
      <c r="IW3016" s="1"/>
      <c r="IX3016" s="1"/>
      <c r="IY3016" s="1"/>
      <c r="IZ3016" s="1"/>
      <c r="JA3016" s="1"/>
      <c r="JB3016" s="1"/>
      <c r="JC3016" s="2"/>
      <c r="JD3016" s="1"/>
      <c r="JE3016" s="7"/>
      <c r="JF3016" s="1"/>
      <c r="JG3016" s="1"/>
      <c r="JH3016" s="1"/>
      <c r="JI3016" s="1"/>
      <c r="JJ3016" s="1"/>
      <c r="JK3016" s="1"/>
      <c r="JL3016" s="1"/>
      <c r="JM3016" s="2"/>
      <c r="JN3016" s="1"/>
      <c r="JO3016" s="7"/>
      <c r="JP3016" s="1"/>
      <c r="JQ3016" s="1"/>
      <c r="JR3016" s="1"/>
      <c r="JU3016" s="52"/>
      <c r="JW3016" s="53"/>
      <c r="JX3016" s="1"/>
      <c r="KG3016" s="1"/>
      <c r="KV3016" s="1"/>
      <c r="KW3016" s="34"/>
      <c r="KY3016" s="35"/>
      <c r="LA3016" s="36"/>
      <c r="LC3016" s="37"/>
      <c r="LQ3016" s="1"/>
      <c r="LR3016" s="1"/>
      <c r="LS3016" s="1"/>
      <c r="LT3016" s="1"/>
      <c r="LU3016" s="2"/>
      <c r="LV3016" s="1"/>
      <c r="LW3016" s="7"/>
      <c r="LX3016" s="1"/>
      <c r="LY3016" s="1"/>
      <c r="LZ3016" s="1"/>
      <c r="MA3016" s="1"/>
      <c r="MB3016" s="1"/>
      <c r="MC3016" s="1"/>
      <c r="MD3016" s="1"/>
      <c r="ME3016" s="2"/>
      <c r="MF3016" s="1"/>
      <c r="MG3016" s="7"/>
      <c r="MH3016" s="1"/>
      <c r="MI3016" s="1"/>
      <c r="MJ3016" s="1"/>
      <c r="MW3016" s="34"/>
      <c r="MY3016" s="35"/>
      <c r="NB3016" s="1"/>
      <c r="NC3016" s="1"/>
      <c r="ND3016" s="1"/>
      <c r="NE3016" s="2"/>
      <c r="NF3016" s="1"/>
      <c r="NG3016" s="7"/>
      <c r="NH3016" s="1"/>
      <c r="NI3016" s="1"/>
      <c r="NJ3016" s="1"/>
      <c r="NK3016" s="1"/>
      <c r="NL3016" s="1"/>
      <c r="NM3016" s="1"/>
      <c r="NN3016" s="1"/>
      <c r="NO3016" s="2"/>
      <c r="NP3016" s="1"/>
      <c r="NQ3016" s="7"/>
      <c r="NR3016" s="1"/>
      <c r="NS3016" s="1"/>
      <c r="NT3016" s="1"/>
      <c r="OG3016" s="36"/>
      <c r="OI3016" s="37"/>
      <c r="PW3016" s="1"/>
      <c r="RD3016" s="1"/>
      <c r="RE3016" s="1"/>
      <c r="RF3016" s="1"/>
      <c r="RG3016" s="2"/>
      <c r="RH3016" s="1"/>
      <c r="RI3016" s="7"/>
      <c r="RJ3016" s="1"/>
      <c r="RK3016" s="1"/>
      <c r="RL3016" s="1"/>
      <c r="RM3016" s="1"/>
      <c r="RN3016" s="1"/>
      <c r="RO3016" s="1"/>
      <c r="RP3016" s="1"/>
      <c r="RQ3016" s="2"/>
      <c r="RR3016" s="1"/>
      <c r="RS3016" s="7"/>
      <c r="RT3016" s="1"/>
      <c r="RU3016" s="1"/>
      <c r="RV3016" s="1"/>
      <c r="SI3016" s="34"/>
      <c r="SK3016" s="35"/>
      <c r="SN3016" s="1"/>
      <c r="SO3016" s="1"/>
      <c r="SP3016" s="1"/>
      <c r="SQ3016" s="2"/>
      <c r="SR3016" s="1"/>
      <c r="SS3016" s="7"/>
      <c r="ST3016" s="1"/>
      <c r="SU3016" s="1"/>
      <c r="SV3016" s="1"/>
      <c r="SW3016" s="1"/>
      <c r="SX3016" s="1"/>
      <c r="SY3016" s="1"/>
      <c r="SZ3016" s="1"/>
      <c r="TA3016" s="2"/>
      <c r="TB3016" s="1"/>
      <c r="TC3016" s="7"/>
      <c r="TD3016" s="1"/>
      <c r="TE3016" s="1"/>
      <c r="TF3016" s="1"/>
      <c r="TS3016" s="36"/>
      <c r="TU3016" s="37"/>
      <c r="TV3016" s="1"/>
      <c r="VT3016" s="1"/>
    </row>
    <row r="3017" spans="14:592" ht="15" thickBot="1" x14ac:dyDescent="0.35">
      <c r="N3017" s="1"/>
      <c r="O3017" s="34"/>
      <c r="Q3017" s="35"/>
      <c r="S3017" s="36"/>
      <c r="U3017" s="37"/>
      <c r="W3017" s="52"/>
      <c r="Y3017" s="53"/>
      <c r="AI3017" s="1"/>
      <c r="AJ3017" s="1"/>
      <c r="AK3017" t="s">
        <v>136</v>
      </c>
      <c r="AM3017" s="2" t="s">
        <v>137</v>
      </c>
      <c r="AO3017" s="7" t="s">
        <v>138</v>
      </c>
      <c r="AR3017" s="1"/>
      <c r="AT3017" s="1"/>
      <c r="AU3017" t="s">
        <v>136</v>
      </c>
      <c r="AW3017" s="2" t="s">
        <v>139</v>
      </c>
      <c r="AY3017" s="7" t="s">
        <v>140</v>
      </c>
      <c r="BB3017" s="1"/>
      <c r="BD3017" s="1"/>
      <c r="BE3017" t="s">
        <v>136</v>
      </c>
      <c r="BG3017" s="2" t="s">
        <v>141</v>
      </c>
      <c r="BI3017" s="7" t="s">
        <v>142</v>
      </c>
      <c r="BL3017" s="1"/>
      <c r="BO3017" s="34"/>
      <c r="BQ3017" s="35"/>
      <c r="BT3017" s="1"/>
      <c r="BU3017" t="s">
        <v>136</v>
      </c>
      <c r="BW3017" s="2" t="s">
        <v>143</v>
      </c>
      <c r="BY3017" s="7" t="s">
        <v>144</v>
      </c>
      <c r="CB3017" s="1"/>
      <c r="CD3017" s="1"/>
      <c r="CE3017" t="s">
        <v>136</v>
      </c>
      <c r="CG3017" s="2" t="s">
        <v>145</v>
      </c>
      <c r="CI3017" s="7" t="s">
        <v>146</v>
      </c>
      <c r="CL3017" s="1"/>
      <c r="CN3017" s="1"/>
      <c r="CO3017" t="s">
        <v>136</v>
      </c>
      <c r="CQ3017" s="2" t="s">
        <v>147</v>
      </c>
      <c r="CS3017" s="7" t="s">
        <v>148</v>
      </c>
      <c r="CV3017" s="1"/>
      <c r="CY3017" s="36"/>
      <c r="DA3017" s="37"/>
      <c r="DD3017" s="1"/>
      <c r="DE3017" t="s">
        <v>136</v>
      </c>
      <c r="DG3017" s="2" t="s">
        <v>235</v>
      </c>
      <c r="DI3017" s="7" t="s">
        <v>236</v>
      </c>
      <c r="DL3017" s="1"/>
      <c r="DN3017" s="1"/>
      <c r="DO3017" t="s">
        <v>136</v>
      </c>
      <c r="DQ3017" s="2" t="s">
        <v>237</v>
      </c>
      <c r="DS3017" s="7" t="s">
        <v>238</v>
      </c>
      <c r="DV3017" s="1"/>
      <c r="DX3017" s="1"/>
      <c r="DY3017" t="s">
        <v>136</v>
      </c>
      <c r="EA3017" s="2" t="s">
        <v>239</v>
      </c>
      <c r="EC3017" s="7" t="s">
        <v>240</v>
      </c>
      <c r="EF3017" s="1"/>
      <c r="EI3017" s="52"/>
      <c r="EK3017" s="53"/>
      <c r="FV3017" s="1"/>
      <c r="FW3017" t="s">
        <v>136</v>
      </c>
      <c r="FY3017" s="2" t="s">
        <v>137</v>
      </c>
      <c r="GA3017" s="7" t="s">
        <v>138</v>
      </c>
      <c r="GD3017" s="1"/>
      <c r="GF3017" s="1"/>
      <c r="GG3017" t="s">
        <v>136</v>
      </c>
      <c r="GI3017" s="2" t="s">
        <v>139</v>
      </c>
      <c r="GK3017" s="7" t="s">
        <v>140</v>
      </c>
      <c r="GN3017" s="1"/>
      <c r="GP3017" s="1"/>
      <c r="GQ3017" t="s">
        <v>136</v>
      </c>
      <c r="GS3017" s="2" t="s">
        <v>141</v>
      </c>
      <c r="GU3017" s="7" t="s">
        <v>142</v>
      </c>
      <c r="GX3017" s="1"/>
      <c r="HA3017" s="34"/>
      <c r="HC3017" s="35"/>
      <c r="HF3017" s="1"/>
      <c r="HG3017" t="s">
        <v>136</v>
      </c>
      <c r="HI3017" s="2" t="s">
        <v>143</v>
      </c>
      <c r="HK3017" s="7" t="s">
        <v>144</v>
      </c>
      <c r="HN3017" s="1"/>
      <c r="HP3017" s="1"/>
      <c r="HQ3017" t="s">
        <v>136</v>
      </c>
      <c r="HS3017" s="2" t="s">
        <v>145</v>
      </c>
      <c r="HU3017" s="7" t="s">
        <v>146</v>
      </c>
      <c r="HX3017" s="1"/>
      <c r="HZ3017" s="1"/>
      <c r="IA3017" t="s">
        <v>136</v>
      </c>
      <c r="IC3017" s="2" t="s">
        <v>147</v>
      </c>
      <c r="IE3017" s="7" t="s">
        <v>148</v>
      </c>
      <c r="IH3017" s="1"/>
      <c r="IK3017" s="36"/>
      <c r="IM3017" s="37"/>
      <c r="IP3017" s="1"/>
      <c r="IQ3017" t="s">
        <v>136</v>
      </c>
      <c r="IS3017" s="2" t="s">
        <v>235</v>
      </c>
      <c r="IU3017" s="7" t="s">
        <v>236</v>
      </c>
      <c r="IX3017" s="1"/>
      <c r="IZ3017" s="1"/>
      <c r="JA3017" t="s">
        <v>136</v>
      </c>
      <c r="JC3017" s="2" t="s">
        <v>237</v>
      </c>
      <c r="JE3017" s="7" t="s">
        <v>238</v>
      </c>
      <c r="JH3017" s="1"/>
      <c r="JJ3017" s="1"/>
      <c r="JK3017" t="s">
        <v>136</v>
      </c>
      <c r="JM3017" s="2" t="s">
        <v>239</v>
      </c>
      <c r="JO3017" s="7" t="s">
        <v>240</v>
      </c>
      <c r="JR3017" s="1"/>
      <c r="JU3017" s="52"/>
      <c r="JW3017" s="53"/>
      <c r="JX3017" s="1"/>
      <c r="KG3017" s="1"/>
      <c r="KV3017" s="1"/>
      <c r="KW3017" s="34"/>
      <c r="KY3017" s="35"/>
      <c r="LA3017" s="36"/>
      <c r="LC3017" s="37"/>
      <c r="LQ3017" s="1"/>
      <c r="LR3017" s="1"/>
      <c r="LS3017" t="s">
        <v>136</v>
      </c>
      <c r="LU3017" s="2" t="s">
        <v>137</v>
      </c>
      <c r="LW3017" s="7" t="s">
        <v>138</v>
      </c>
      <c r="LZ3017" s="1"/>
      <c r="MB3017" s="1"/>
      <c r="MC3017" t="s">
        <v>136</v>
      </c>
      <c r="ME3017" s="2" t="s">
        <v>139</v>
      </c>
      <c r="MG3017" s="7" t="s">
        <v>140</v>
      </c>
      <c r="MJ3017" s="1"/>
      <c r="MW3017" s="34"/>
      <c r="MY3017" s="35"/>
      <c r="NB3017" s="1"/>
      <c r="NC3017" t="s">
        <v>136</v>
      </c>
      <c r="NE3017" s="2" t="s">
        <v>143</v>
      </c>
      <c r="NG3017" s="7" t="s">
        <v>144</v>
      </c>
      <c r="NJ3017" s="1"/>
      <c r="NL3017" s="1"/>
      <c r="NM3017" t="s">
        <v>136</v>
      </c>
      <c r="NO3017" s="2" t="s">
        <v>145</v>
      </c>
      <c r="NQ3017" s="7" t="s">
        <v>146</v>
      </c>
      <c r="NT3017" s="1"/>
      <c r="OG3017" s="36"/>
      <c r="OI3017" s="37"/>
      <c r="RD3017" s="1"/>
      <c r="RE3017" t="s">
        <v>136</v>
      </c>
      <c r="RG3017" s="2" t="s">
        <v>137</v>
      </c>
      <c r="RI3017" s="7" t="s">
        <v>138</v>
      </c>
      <c r="RL3017" s="1"/>
      <c r="RN3017" s="1"/>
      <c r="RO3017" t="s">
        <v>136</v>
      </c>
      <c r="RQ3017" s="2" t="s">
        <v>139</v>
      </c>
      <c r="RS3017" s="7" t="s">
        <v>140</v>
      </c>
      <c r="RV3017" s="1"/>
      <c r="SI3017" s="34"/>
      <c r="SK3017" s="35"/>
      <c r="SN3017" s="1"/>
      <c r="SO3017" t="s">
        <v>136</v>
      </c>
      <c r="SQ3017" s="2" t="s">
        <v>143</v>
      </c>
      <c r="SS3017" s="7" t="s">
        <v>144</v>
      </c>
      <c r="SV3017" s="1"/>
      <c r="SX3017" s="1"/>
      <c r="SY3017" t="s">
        <v>136</v>
      </c>
      <c r="TA3017" s="2" t="s">
        <v>145</v>
      </c>
      <c r="TC3017" s="7" t="s">
        <v>146</v>
      </c>
      <c r="TF3017" s="1"/>
      <c r="TS3017" s="36"/>
      <c r="TU3017" s="37"/>
      <c r="TV3017" s="1"/>
      <c r="VT3017" s="1"/>
    </row>
    <row r="3018" spans="14:592" ht="15" thickBot="1" x14ac:dyDescent="0.35">
      <c r="N3018" s="1"/>
      <c r="O3018" s="34"/>
      <c r="Q3018" s="35"/>
      <c r="S3018" s="36"/>
      <c r="U3018" s="37"/>
      <c r="W3018" s="52"/>
      <c r="Y3018" s="53"/>
      <c r="AI3018" s="1"/>
      <c r="AJ3018" s="1"/>
      <c r="AK3018" s="57">
        <v>4</v>
      </c>
      <c r="AM3018" s="58">
        <f t="array" ref="AM3018">AM3027*AK3020</f>
        <v>-0.40664629648264522</v>
      </c>
      <c r="AO3018" s="41">
        <f>AO3007</f>
        <v>-3.246570158735662E-6</v>
      </c>
      <c r="AR3018" s="1"/>
      <c r="AT3018" s="1"/>
      <c r="AU3018" s="57">
        <v>4</v>
      </c>
      <c r="AW3018" s="58">
        <f t="array" ref="AW3018">AW3027*AU3020</f>
        <v>0.55024999560337717</v>
      </c>
      <c r="AY3018" s="41">
        <f>AY3007</f>
        <v>2.2064726853088654E-6</v>
      </c>
      <c r="BB3018" s="1"/>
      <c r="BD3018" s="1"/>
      <c r="BE3018" s="57">
        <v>4</v>
      </c>
      <c r="BG3018" s="58">
        <f t="array" ref="BG3018">BG3027*BE3020</f>
        <v>0.31927037118300244</v>
      </c>
      <c r="BI3018" s="41">
        <f>BI3007</f>
        <v>1.0400974734267979E-6</v>
      </c>
      <c r="BL3018" s="1"/>
      <c r="BO3018" s="34"/>
      <c r="BQ3018" s="35"/>
      <c r="BT3018" s="1"/>
      <c r="BU3018" s="57">
        <v>4</v>
      </c>
      <c r="BW3018" s="58">
        <f t="array" ref="BW3018">BW3027*BU3020</f>
        <v>-0.41339913683042584</v>
      </c>
      <c r="BY3018" s="41">
        <f>BY3007</f>
        <v>-4.653543459315553E-7</v>
      </c>
      <c r="CB3018" s="1"/>
      <c r="CD3018" s="1"/>
      <c r="CE3018" s="57">
        <v>4</v>
      </c>
      <c r="CG3018" s="58">
        <f t="array" ref="CG3018">CG3027*CE3020</f>
        <v>0.35929043077628287</v>
      </c>
      <c r="CI3018" s="41">
        <f>CI3007</f>
        <v>2.5117484627320904E-7</v>
      </c>
      <c r="CL3018" s="1"/>
      <c r="CN3018" s="1"/>
      <c r="CO3018" s="57">
        <v>4</v>
      </c>
      <c r="CQ3018" s="58">
        <f t="array" ref="CQ3018">CQ3027*CO3020</f>
        <v>0.14713339519978136</v>
      </c>
      <c r="CS3018" s="41">
        <f>CS3007</f>
        <v>2.1417949965834774E-7</v>
      </c>
      <c r="CV3018" s="1"/>
      <c r="CY3018" s="36"/>
      <c r="DA3018" s="37"/>
      <c r="DD3018" s="1"/>
      <c r="DE3018" s="57">
        <v>4</v>
      </c>
      <c r="DG3018" s="58">
        <f t="array" ref="DG3018">DG3027*DE3020</f>
        <v>-0.40999792149129188</v>
      </c>
      <c r="DI3018" s="41">
        <f>DI3007</f>
        <v>-1.0817926227729323E-6</v>
      </c>
      <c r="DL3018" s="1"/>
      <c r="DN3018" s="1"/>
      <c r="DO3018" s="57">
        <v>4</v>
      </c>
      <c r="DQ3018" s="58">
        <f t="array" ref="DQ3018">DQ3027*DO3020</f>
        <v>0.4468134156484469</v>
      </c>
      <c r="DS3018" s="41">
        <f>DS3007</f>
        <v>6.7754760549809018E-7</v>
      </c>
      <c r="DV3018" s="1"/>
      <c r="DX3018" s="1"/>
      <c r="DY3018" s="57">
        <v>4</v>
      </c>
      <c r="EA3018" s="58">
        <f t="array" ref="EA3018">EA3027*DY3020</f>
        <v>0.21979390080950251</v>
      </c>
      <c r="EC3018" s="41">
        <f>EC3007</f>
        <v>4.0424501727484145E-7</v>
      </c>
      <c r="EF3018" s="1"/>
      <c r="EI3018" s="52"/>
      <c r="EK3018" s="53"/>
      <c r="EY3018" s="1"/>
      <c r="FV3018" s="1"/>
      <c r="FW3018" s="57">
        <v>4</v>
      </c>
      <c r="FY3018" s="58">
        <f t="array" ref="FY3018">FY3027*FW3020</f>
        <v>0.12746466357387898</v>
      </c>
      <c r="GA3018" s="41">
        <f>GA3007</f>
        <v>-7.3677514052880808E-7</v>
      </c>
      <c r="GD3018" s="1"/>
      <c r="GF3018" s="1"/>
      <c r="GG3018" s="57">
        <v>4</v>
      </c>
      <c r="GI3018" s="58">
        <f t="array" ref="GI3018">GI3027*GG3020</f>
        <v>0.47061681708869391</v>
      </c>
      <c r="GK3018" s="41">
        <f>GK3007</f>
        <v>-2.1541031418375357E-6</v>
      </c>
      <c r="GN3018" s="1"/>
      <c r="GP3018" s="1"/>
      <c r="GQ3018" s="57">
        <v>4</v>
      </c>
      <c r="GS3018" s="58">
        <f t="array" ref="GS3018">GS3027*GQ3020</f>
        <v>0.40175458895010785</v>
      </c>
      <c r="GU3018" s="41">
        <f>GU3007</f>
        <v>2.8908782823663506E-6</v>
      </c>
      <c r="GX3018" s="1"/>
      <c r="HA3018" s="34"/>
      <c r="HC3018" s="35"/>
      <c r="HF3018" s="1"/>
      <c r="HG3018" s="57">
        <v>4</v>
      </c>
      <c r="HI3018" s="58">
        <f t="array" ref="HI3018">HI3027*HG3020</f>
        <v>-2.5682560570723934E-2</v>
      </c>
      <c r="HK3018" s="41">
        <f>HK3007</f>
        <v>-9.2218819406228783E-7</v>
      </c>
      <c r="HN3018" s="1"/>
      <c r="HP3018" s="1"/>
      <c r="HQ3018" s="57">
        <v>4</v>
      </c>
      <c r="HS3018" s="58">
        <f t="array" ref="HS3018">HS3027*HQ3020</f>
        <v>0.67319399838541649</v>
      </c>
      <c r="HU3018" s="41">
        <f>HU3007</f>
        <v>-3.1425099610813499E-7</v>
      </c>
      <c r="HX3018" s="1"/>
      <c r="HZ3018" s="1"/>
      <c r="IA3018" s="57">
        <v>4</v>
      </c>
      <c r="IC3018" s="58">
        <f t="array" ref="IC3018">IC3027*IA3020</f>
        <v>0.52787118512767783</v>
      </c>
      <c r="IE3018" s="41">
        <f>IE3007</f>
        <v>1.2364391901704237E-6</v>
      </c>
      <c r="IH3018" s="1"/>
      <c r="IK3018" s="36"/>
      <c r="IM3018" s="37"/>
      <c r="IP3018" s="1"/>
      <c r="IQ3018" s="57">
        <v>4</v>
      </c>
      <c r="IS3018" s="58">
        <f t="array" ref="IS3018">IS3027*IQ3020</f>
        <v>3.6260015479565533E-2</v>
      </c>
      <c r="IU3018" s="41">
        <f>IU3007</f>
        <v>-9.0308432025578421E-7</v>
      </c>
      <c r="IX3018" s="1"/>
      <c r="IZ3018" s="1"/>
      <c r="JA3018" s="57">
        <v>4</v>
      </c>
      <c r="JC3018" s="58">
        <f t="array" ref="JC3018">JC3027*JA3020</f>
        <v>0.69452325271899173</v>
      </c>
      <c r="JE3018" s="41">
        <f>JE3007</f>
        <v>-7.416643348939692E-7</v>
      </c>
      <c r="JH3018" s="1"/>
      <c r="JJ3018" s="1"/>
      <c r="JK3018" s="57">
        <v>4</v>
      </c>
      <c r="JM3018" s="58">
        <f t="array" ref="JM3018">JM3027*JK3020</f>
        <v>0.55920481305525471</v>
      </c>
      <c r="JO3018" s="41">
        <f>JO3007</f>
        <v>1.6447486551497416E-6</v>
      </c>
      <c r="JR3018" s="1"/>
      <c r="JU3018" s="52"/>
      <c r="JW3018" s="53"/>
      <c r="JX3018" s="1"/>
      <c r="KG3018" s="1"/>
      <c r="KV3018" s="1"/>
      <c r="KW3018" s="34"/>
      <c r="KY3018" s="35"/>
      <c r="LA3018" s="36"/>
      <c r="LC3018" s="37"/>
      <c r="LQ3018" s="1"/>
      <c r="LR3018" s="1"/>
      <c r="LS3018" s="57">
        <v>4</v>
      </c>
      <c r="LU3018" s="58">
        <f t="array" ref="LU3018">LU3027*LS3020</f>
        <v>-1.0922962520648392</v>
      </c>
      <c r="LW3018" s="41">
        <f>LW3007</f>
        <v>0</v>
      </c>
      <c r="LZ3018" s="1"/>
      <c r="MB3018" s="1"/>
      <c r="MC3018" s="57">
        <v>4</v>
      </c>
      <c r="ME3018" s="58">
        <f t="array" ref="ME3018">ME3027*MC3020</f>
        <v>-0.9306479307351998</v>
      </c>
      <c r="MG3018" s="41">
        <f>MG3007</f>
        <v>0</v>
      </c>
      <c r="MJ3018" s="1"/>
      <c r="MO3018" s="56"/>
      <c r="MW3018" s="34"/>
      <c r="MY3018" s="35"/>
      <c r="NB3018" s="1"/>
      <c r="NC3018" s="57">
        <v>4</v>
      </c>
      <c r="NE3018" s="58">
        <f t="array" ref="NE3018">NE3027*NC3020</f>
        <v>-1.36920783535651</v>
      </c>
      <c r="NG3018" s="41">
        <f>NG3007</f>
        <v>1.7169386776958181E-7</v>
      </c>
      <c r="NJ3018" s="1"/>
      <c r="NL3018" s="1"/>
      <c r="NM3018" s="57">
        <v>4</v>
      </c>
      <c r="NO3018" s="58">
        <f t="array" ref="NO3018">NO3027*NM3020</f>
        <v>-1.2100957234219529</v>
      </c>
      <c r="NQ3018" s="41">
        <f>NQ3007</f>
        <v>-1.7169386776958173E-7</v>
      </c>
      <c r="NT3018" s="1"/>
      <c r="NY3018" s="56"/>
      <c r="OG3018" s="36"/>
      <c r="OI3018" s="37"/>
      <c r="OO3018" s="56"/>
      <c r="OY3018" s="56"/>
      <c r="PI3018" s="56"/>
      <c r="PW3018" s="1"/>
      <c r="RD3018" s="1"/>
      <c r="RE3018" s="57">
        <v>4</v>
      </c>
      <c r="RG3018" s="58">
        <f t="array" ref="RG3018">RG3027*RE3020</f>
        <v>0.39247968656849025</v>
      </c>
      <c r="RI3018" s="41">
        <f>RI3007</f>
        <v>0</v>
      </c>
      <c r="RL3018" s="1"/>
      <c r="RN3018" s="1"/>
      <c r="RO3018" s="57">
        <v>4</v>
      </c>
      <c r="RQ3018" s="58">
        <f t="array" ref="RQ3018">RQ3027*RO3020</f>
        <v>0.85125734053054913</v>
      </c>
      <c r="RS3018" s="41">
        <f>RS3007</f>
        <v>0</v>
      </c>
      <c r="RV3018" s="1"/>
      <c r="SA3018" s="56"/>
      <c r="SI3018" s="34"/>
      <c r="SK3018" s="35"/>
      <c r="SN3018" s="1"/>
      <c r="SO3018" s="57">
        <v>4</v>
      </c>
      <c r="SQ3018" s="58">
        <f t="array" ref="SQ3018">SQ3027*SO3020</f>
        <v>0.82195922651987718</v>
      </c>
      <c r="SS3018" s="41">
        <f>SS3007</f>
        <v>-2.4682690207168173E-7</v>
      </c>
      <c r="SV3018" s="1"/>
      <c r="SX3018" s="1"/>
      <c r="SY3018" s="57">
        <v>4</v>
      </c>
      <c r="TA3018" s="58">
        <f t="array" ref="TA3018">TA3027*SY3020</f>
        <v>1.1430334241835176</v>
      </c>
      <c r="TC3018" s="41">
        <f>TC3007</f>
        <v>2.4682690207168184E-7</v>
      </c>
      <c r="TF3018" s="1"/>
      <c r="TK3018" s="56"/>
      <c r="TS3018" s="36"/>
      <c r="TU3018" s="37"/>
      <c r="TV3018" s="1"/>
      <c r="UA3018" s="56"/>
      <c r="UK3018" s="56"/>
      <c r="UU3018" s="56"/>
      <c r="VT3018" s="1"/>
    </row>
    <row r="3019" spans="14:592" ht="15" thickBot="1" x14ac:dyDescent="0.35">
      <c r="N3019" s="1"/>
      <c r="O3019" s="34"/>
      <c r="Q3019" s="35"/>
      <c r="S3019" s="36"/>
      <c r="U3019" s="37"/>
      <c r="W3019" s="52"/>
      <c r="Y3019" s="53"/>
      <c r="AI3019" s="1"/>
      <c r="AJ3019" s="1"/>
      <c r="AK3019" t="s">
        <v>149</v>
      </c>
      <c r="AM3019" s="55"/>
      <c r="AO3019" s="7"/>
      <c r="AR3019" s="1"/>
      <c r="AT3019" s="1"/>
      <c r="AU3019" t="s">
        <v>149</v>
      </c>
      <c r="AW3019" s="55"/>
      <c r="AY3019" s="7"/>
      <c r="BB3019" s="1"/>
      <c r="BD3019" s="1"/>
      <c r="BE3019" t="s">
        <v>149</v>
      </c>
      <c r="BG3019" s="55"/>
      <c r="BI3019" s="7"/>
      <c r="BL3019" s="1"/>
      <c r="BO3019" s="34"/>
      <c r="BQ3019" s="35"/>
      <c r="BT3019" s="1"/>
      <c r="BU3019" t="s">
        <v>149</v>
      </c>
      <c r="BW3019" s="55"/>
      <c r="BY3019" s="7"/>
      <c r="CB3019" s="1"/>
      <c r="CD3019" s="1"/>
      <c r="CE3019" t="s">
        <v>149</v>
      </c>
      <c r="CG3019" s="55"/>
      <c r="CI3019" s="7"/>
      <c r="CL3019" s="1"/>
      <c r="CN3019" s="1"/>
      <c r="CO3019" t="s">
        <v>149</v>
      </c>
      <c r="CQ3019" s="55"/>
      <c r="CS3019" s="7"/>
      <c r="CV3019" s="1"/>
      <c r="CY3019" s="36"/>
      <c r="DA3019" s="37"/>
      <c r="DD3019" s="1"/>
      <c r="DE3019" t="s">
        <v>149</v>
      </c>
      <c r="DG3019" s="55"/>
      <c r="DI3019" s="7"/>
      <c r="DL3019" s="1"/>
      <c r="DN3019" s="1"/>
      <c r="DO3019" t="s">
        <v>149</v>
      </c>
      <c r="DQ3019" s="55"/>
      <c r="DS3019" s="7"/>
      <c r="DV3019" s="1"/>
      <c r="DX3019" s="1"/>
      <c r="DY3019" t="s">
        <v>149</v>
      </c>
      <c r="EA3019" s="55"/>
      <c r="EC3019" s="7"/>
      <c r="EF3019" s="1"/>
      <c r="EI3019" s="52"/>
      <c r="EK3019" s="53"/>
      <c r="FV3019" s="1"/>
      <c r="FW3019" t="s">
        <v>149</v>
      </c>
      <c r="FY3019" s="55"/>
      <c r="GA3019" s="7"/>
      <c r="GD3019" s="1"/>
      <c r="GF3019" s="1"/>
      <c r="GG3019" t="s">
        <v>149</v>
      </c>
      <c r="GI3019" s="55"/>
      <c r="GK3019" s="7"/>
      <c r="GN3019" s="1"/>
      <c r="GP3019" s="1"/>
      <c r="GQ3019" t="s">
        <v>149</v>
      </c>
      <c r="GS3019" s="55"/>
      <c r="GU3019" s="7"/>
      <c r="GX3019" s="1"/>
      <c r="HA3019" s="34"/>
      <c r="HC3019" s="35"/>
      <c r="HF3019" s="1"/>
      <c r="HG3019" t="s">
        <v>149</v>
      </c>
      <c r="HI3019" s="55"/>
      <c r="HK3019" s="7"/>
      <c r="HN3019" s="1"/>
      <c r="HP3019" s="1"/>
      <c r="HQ3019" t="s">
        <v>149</v>
      </c>
      <c r="HS3019" s="55"/>
      <c r="HU3019" s="7"/>
      <c r="HX3019" s="1"/>
      <c r="HZ3019" s="1"/>
      <c r="IA3019" t="s">
        <v>149</v>
      </c>
      <c r="IC3019" s="55"/>
      <c r="IE3019" s="7"/>
      <c r="IH3019" s="1"/>
      <c r="IK3019" s="36"/>
      <c r="IM3019" s="37"/>
      <c r="IP3019" s="1"/>
      <c r="IQ3019" t="s">
        <v>149</v>
      </c>
      <c r="IS3019" s="55"/>
      <c r="IU3019" s="7"/>
      <c r="IX3019" s="1"/>
      <c r="IZ3019" s="1"/>
      <c r="JA3019" t="s">
        <v>149</v>
      </c>
      <c r="JC3019" s="55"/>
      <c r="JE3019" s="7"/>
      <c r="JH3019" s="1"/>
      <c r="JJ3019" s="1"/>
      <c r="JK3019" t="s">
        <v>149</v>
      </c>
      <c r="JM3019" s="55"/>
      <c r="JO3019" s="7"/>
      <c r="JR3019" s="1"/>
      <c r="JU3019" s="52"/>
      <c r="JW3019" s="53"/>
      <c r="JX3019" s="1"/>
      <c r="KG3019" s="1"/>
      <c r="KV3019" s="1"/>
      <c r="KW3019" s="34"/>
      <c r="KY3019" s="35"/>
      <c r="LA3019" s="36"/>
      <c r="LC3019" s="37"/>
      <c r="LQ3019" s="1"/>
      <c r="LR3019" s="1"/>
      <c r="LS3019" t="s">
        <v>149</v>
      </c>
      <c r="LU3019" s="55"/>
      <c r="LW3019" s="7"/>
      <c r="LZ3019" s="1"/>
      <c r="MB3019" s="1"/>
      <c r="MC3019" t="s">
        <v>149</v>
      </c>
      <c r="ME3019" s="55"/>
      <c r="MG3019" s="7"/>
      <c r="MJ3019" s="1"/>
      <c r="MO3019" s="56"/>
      <c r="MW3019" s="34"/>
      <c r="MY3019" s="35"/>
      <c r="NB3019" s="1"/>
      <c r="NC3019" t="s">
        <v>149</v>
      </c>
      <c r="NE3019" s="55"/>
      <c r="NG3019" s="7"/>
      <c r="NJ3019" s="1"/>
      <c r="NL3019" s="1"/>
      <c r="NM3019" t="s">
        <v>149</v>
      </c>
      <c r="NO3019" s="55"/>
      <c r="NQ3019" s="7"/>
      <c r="NT3019" s="1"/>
      <c r="NY3019" s="56"/>
      <c r="OG3019" s="36"/>
      <c r="OI3019" s="37"/>
      <c r="OO3019" s="56"/>
      <c r="OY3019" s="56"/>
      <c r="PI3019" s="56"/>
      <c r="RD3019" s="1"/>
      <c r="RE3019" t="s">
        <v>149</v>
      </c>
      <c r="RG3019" s="55"/>
      <c r="RI3019" s="7"/>
      <c r="RL3019" s="1"/>
      <c r="RN3019" s="1"/>
      <c r="RO3019" t="s">
        <v>149</v>
      </c>
      <c r="RQ3019" s="55"/>
      <c r="RS3019" s="7"/>
      <c r="RV3019" s="1"/>
      <c r="SA3019" s="56"/>
      <c r="SI3019" s="34"/>
      <c r="SK3019" s="35"/>
      <c r="SN3019" s="1"/>
      <c r="SO3019" t="s">
        <v>149</v>
      </c>
      <c r="SQ3019" s="55"/>
      <c r="SS3019" s="7"/>
      <c r="SV3019" s="1"/>
      <c r="SX3019" s="1"/>
      <c r="SY3019" t="s">
        <v>149</v>
      </c>
      <c r="TA3019" s="55"/>
      <c r="TC3019" s="7"/>
      <c r="TF3019" s="1"/>
      <c r="TK3019" s="56"/>
      <c r="TS3019" s="36"/>
      <c r="TU3019" s="37"/>
      <c r="TV3019" s="1"/>
      <c r="UA3019" s="56"/>
      <c r="UK3019" s="56"/>
      <c r="UU3019" s="56"/>
      <c r="VT3019" s="1"/>
    </row>
    <row r="3020" spans="14:592" ht="15" thickBot="1" x14ac:dyDescent="0.35">
      <c r="N3020" s="1"/>
      <c r="O3020" s="34"/>
      <c r="Q3020" s="35"/>
      <c r="S3020" s="36"/>
      <c r="U3020" s="37"/>
      <c r="W3020" s="52"/>
      <c r="Y3020" s="53"/>
      <c r="AI3020" s="1"/>
      <c r="AJ3020" s="1"/>
      <c r="AK3020" s="57">
        <f>1/SQRT(AK3018)</f>
        <v>0.5</v>
      </c>
      <c r="AM3020" s="55"/>
      <c r="AO3020" s="7"/>
      <c r="AR3020" s="1"/>
      <c r="AT3020" s="1"/>
      <c r="AU3020" s="57">
        <f>1/SQRT(AU3018)</f>
        <v>0.5</v>
      </c>
      <c r="AW3020" s="55"/>
      <c r="AY3020" s="7"/>
      <c r="BB3020" s="1"/>
      <c r="BD3020" s="1"/>
      <c r="BE3020" s="57">
        <f>1/SQRT(BE3018)</f>
        <v>0.5</v>
      </c>
      <c r="BG3020" s="55"/>
      <c r="BI3020" s="7"/>
      <c r="BL3020" s="1"/>
      <c r="BO3020" s="34"/>
      <c r="BQ3020" s="35"/>
      <c r="BT3020" s="1"/>
      <c r="BU3020" s="57">
        <f>1/SQRT(BU3018)</f>
        <v>0.5</v>
      </c>
      <c r="BW3020" s="55"/>
      <c r="BY3020" s="7"/>
      <c r="CB3020" s="1"/>
      <c r="CD3020" s="1"/>
      <c r="CE3020" s="57">
        <f>1/SQRT(CE3018)</f>
        <v>0.5</v>
      </c>
      <c r="CG3020" s="55"/>
      <c r="CI3020" s="7"/>
      <c r="CL3020" s="1"/>
      <c r="CN3020" s="1"/>
      <c r="CO3020" s="57">
        <f>1/SQRT(CO3018)</f>
        <v>0.5</v>
      </c>
      <c r="CQ3020" s="55"/>
      <c r="CS3020" s="7"/>
      <c r="CV3020" s="1"/>
      <c r="CY3020" s="36"/>
      <c r="DA3020" s="37"/>
      <c r="DD3020" s="1"/>
      <c r="DE3020" s="57">
        <f>1/SQRT(DE3018)</f>
        <v>0.5</v>
      </c>
      <c r="DG3020" s="55"/>
      <c r="DI3020" s="7"/>
      <c r="DL3020" s="1"/>
      <c r="DN3020" s="1"/>
      <c r="DO3020" s="57">
        <f>1/SQRT(DO3018)</f>
        <v>0.5</v>
      </c>
      <c r="DQ3020" s="55"/>
      <c r="DS3020" s="7"/>
      <c r="DV3020" s="1"/>
      <c r="DX3020" s="1"/>
      <c r="DY3020" s="57">
        <f>1/SQRT(DY3018)</f>
        <v>0.5</v>
      </c>
      <c r="EA3020" s="55"/>
      <c r="EC3020" s="7"/>
      <c r="EF3020" s="1"/>
      <c r="EI3020" s="52"/>
      <c r="EK3020" s="53"/>
      <c r="EY3020" s="1"/>
      <c r="FV3020" s="1"/>
      <c r="FW3020" s="57">
        <f>1/SQRT(FW3018)</f>
        <v>0.5</v>
      </c>
      <c r="FY3020" s="55"/>
      <c r="GA3020" s="7"/>
      <c r="GD3020" s="1"/>
      <c r="GF3020" s="1"/>
      <c r="GG3020" s="57">
        <f>1/SQRT(GG3018)</f>
        <v>0.5</v>
      </c>
      <c r="GI3020" s="55"/>
      <c r="GK3020" s="7"/>
      <c r="GN3020" s="1"/>
      <c r="GP3020" s="1"/>
      <c r="GQ3020" s="57">
        <f>1/SQRT(GQ3018)</f>
        <v>0.5</v>
      </c>
      <c r="GS3020" s="55"/>
      <c r="GU3020" s="7"/>
      <c r="GX3020" s="1"/>
      <c r="HA3020" s="34"/>
      <c r="HC3020" s="35"/>
      <c r="HF3020" s="1"/>
      <c r="HG3020" s="57">
        <f>1/SQRT(HG3018)</f>
        <v>0.5</v>
      </c>
      <c r="HI3020" s="55"/>
      <c r="HK3020" s="7"/>
      <c r="HN3020" s="1"/>
      <c r="HP3020" s="1"/>
      <c r="HQ3020" s="57">
        <f>1/SQRT(HQ3018)</f>
        <v>0.5</v>
      </c>
      <c r="HS3020" s="55"/>
      <c r="HU3020" s="7"/>
      <c r="HX3020" s="1"/>
      <c r="HZ3020" s="1"/>
      <c r="IA3020" s="57">
        <f>1/SQRT(IA3018)</f>
        <v>0.5</v>
      </c>
      <c r="IC3020" s="55"/>
      <c r="IE3020" s="7"/>
      <c r="IH3020" s="1"/>
      <c r="IK3020" s="36"/>
      <c r="IM3020" s="37"/>
      <c r="IP3020" s="1"/>
      <c r="IQ3020" s="57">
        <f>1/SQRT(IQ3018)</f>
        <v>0.5</v>
      </c>
      <c r="IS3020" s="55"/>
      <c r="IU3020" s="7"/>
      <c r="IX3020" s="1"/>
      <c r="IZ3020" s="1"/>
      <c r="JA3020" s="57">
        <f>1/SQRT(JA3018)</f>
        <v>0.5</v>
      </c>
      <c r="JC3020" s="55"/>
      <c r="JE3020" s="7"/>
      <c r="JH3020" s="1"/>
      <c r="JJ3020" s="1"/>
      <c r="JK3020" s="57">
        <f>1/SQRT(JK3018)</f>
        <v>0.5</v>
      </c>
      <c r="JM3020" s="55"/>
      <c r="JO3020" s="7"/>
      <c r="JR3020" s="1"/>
      <c r="JU3020" s="52"/>
      <c r="JW3020" s="53"/>
      <c r="JX3020" s="1"/>
      <c r="KG3020" s="1"/>
      <c r="KV3020" s="1"/>
      <c r="KW3020" s="34"/>
      <c r="KY3020" s="35"/>
      <c r="LA3020" s="36"/>
      <c r="LC3020" s="37"/>
      <c r="LQ3020" s="1"/>
      <c r="LR3020" s="1"/>
      <c r="LS3020" s="57">
        <f>1/SQRT(LS3018)</f>
        <v>0.5</v>
      </c>
      <c r="LU3020" s="55"/>
      <c r="LW3020" s="7"/>
      <c r="LZ3020" s="1"/>
      <c r="MB3020" s="1"/>
      <c r="MC3020" s="57">
        <f>1/SQRT(MC3018)</f>
        <v>0.5</v>
      </c>
      <c r="ME3020" s="55"/>
      <c r="MG3020" s="7"/>
      <c r="MJ3020" s="1"/>
      <c r="MO3020" s="56"/>
      <c r="MW3020" s="34"/>
      <c r="MY3020" s="35"/>
      <c r="NB3020" s="1"/>
      <c r="NC3020" s="57">
        <f>1/SQRT(NC3018)</f>
        <v>0.5</v>
      </c>
      <c r="NE3020" s="55"/>
      <c r="NG3020" s="7"/>
      <c r="NJ3020" s="1"/>
      <c r="NL3020" s="1"/>
      <c r="NM3020" s="57">
        <f>1/SQRT(NM3018)</f>
        <v>0.5</v>
      </c>
      <c r="NO3020" s="55"/>
      <c r="NQ3020" s="7"/>
      <c r="NT3020" s="1"/>
      <c r="NY3020" s="56"/>
      <c r="OG3020" s="36"/>
      <c r="OI3020" s="37"/>
      <c r="OO3020" s="56"/>
      <c r="OY3020" s="56"/>
      <c r="PI3020" s="56"/>
      <c r="PW3020" s="1"/>
      <c r="RD3020" s="1"/>
      <c r="RE3020" s="57">
        <f>1/SQRT(RE3018)</f>
        <v>0.5</v>
      </c>
      <c r="RG3020" s="55"/>
      <c r="RI3020" s="7"/>
      <c r="RL3020" s="1"/>
      <c r="RN3020" s="1"/>
      <c r="RO3020" s="57">
        <f>1/SQRT(RO3018)</f>
        <v>0.5</v>
      </c>
      <c r="RQ3020" s="55"/>
      <c r="RS3020" s="7"/>
      <c r="RV3020" s="1"/>
      <c r="SA3020" s="56"/>
      <c r="SI3020" s="34"/>
      <c r="SK3020" s="35"/>
      <c r="SN3020" s="1"/>
      <c r="SO3020" s="57">
        <f>1/SQRT(SO3018)</f>
        <v>0.5</v>
      </c>
      <c r="SQ3020" s="55"/>
      <c r="SS3020" s="7"/>
      <c r="SV3020" s="1"/>
      <c r="SX3020" s="1"/>
      <c r="SY3020" s="57">
        <f>1/SQRT(SY3018)</f>
        <v>0.5</v>
      </c>
      <c r="TA3020" s="55"/>
      <c r="TC3020" s="7"/>
      <c r="TF3020" s="1"/>
      <c r="TK3020" s="56"/>
      <c r="TS3020" s="36"/>
      <c r="TU3020" s="37"/>
      <c r="TV3020" s="1"/>
      <c r="UA3020" s="56"/>
      <c r="UK3020" s="56"/>
      <c r="UU3020" s="56"/>
      <c r="VT3020" s="1"/>
    </row>
    <row r="3021" spans="14:592" x14ac:dyDescent="0.3">
      <c r="N3021" s="1"/>
      <c r="O3021" s="34"/>
      <c r="Q3021" s="35"/>
      <c r="S3021" s="36"/>
      <c r="U3021" s="37"/>
      <c r="W3021" s="52"/>
      <c r="Y3021" s="53"/>
      <c r="AI3021" s="1"/>
      <c r="AJ3021" s="1"/>
      <c r="AM3021" s="55"/>
      <c r="AO3021" s="7"/>
      <c r="AR3021" s="1"/>
      <c r="AT3021" s="1"/>
      <c r="AW3021" s="55"/>
      <c r="AY3021" s="7"/>
      <c r="BB3021" s="1"/>
      <c r="BD3021" s="1"/>
      <c r="BG3021" s="55"/>
      <c r="BI3021" s="7"/>
      <c r="BL3021" s="1"/>
      <c r="BO3021" s="34"/>
      <c r="BQ3021" s="35"/>
      <c r="BT3021" s="1"/>
      <c r="BW3021" s="55"/>
      <c r="BY3021" s="7"/>
      <c r="CB3021" s="1"/>
      <c r="CD3021" s="1"/>
      <c r="CG3021" s="55"/>
      <c r="CI3021" s="7"/>
      <c r="CL3021" s="1"/>
      <c r="CN3021" s="1"/>
      <c r="CQ3021" s="55"/>
      <c r="CS3021" s="7"/>
      <c r="CV3021" s="1"/>
      <c r="CY3021" s="36"/>
      <c r="DA3021" s="37"/>
      <c r="DD3021" s="1"/>
      <c r="DG3021" s="55"/>
      <c r="DI3021" s="7"/>
      <c r="DL3021" s="1"/>
      <c r="DN3021" s="1"/>
      <c r="DQ3021" s="55"/>
      <c r="DS3021" s="7"/>
      <c r="DV3021" s="1"/>
      <c r="DX3021" s="1"/>
      <c r="EA3021" s="55"/>
      <c r="EC3021" s="7"/>
      <c r="EF3021" s="1"/>
      <c r="EI3021" s="52"/>
      <c r="EK3021" s="53"/>
      <c r="FV3021" s="1"/>
      <c r="FY3021" s="55"/>
      <c r="GA3021" s="7"/>
      <c r="GD3021" s="1"/>
      <c r="GF3021" s="1"/>
      <c r="GI3021" s="55"/>
      <c r="GK3021" s="7"/>
      <c r="GN3021" s="1"/>
      <c r="GP3021" s="1"/>
      <c r="GS3021" s="55"/>
      <c r="GU3021" s="7"/>
      <c r="GX3021" s="1"/>
      <c r="HA3021" s="34"/>
      <c r="HC3021" s="35"/>
      <c r="HF3021" s="1"/>
      <c r="HI3021" s="55"/>
      <c r="HK3021" s="7"/>
      <c r="HN3021" s="1"/>
      <c r="HP3021" s="1"/>
      <c r="HS3021" s="55"/>
      <c r="HU3021" s="7"/>
      <c r="HX3021" s="1"/>
      <c r="HZ3021" s="1"/>
      <c r="IC3021" s="55"/>
      <c r="IE3021" s="7"/>
      <c r="IH3021" s="1"/>
      <c r="IK3021" s="36"/>
      <c r="IM3021" s="37"/>
      <c r="IP3021" s="1"/>
      <c r="IS3021" s="55"/>
      <c r="IU3021" s="7"/>
      <c r="IX3021" s="1"/>
      <c r="IZ3021" s="1"/>
      <c r="JC3021" s="55"/>
      <c r="JE3021" s="7"/>
      <c r="JH3021" s="1"/>
      <c r="JJ3021" s="1"/>
      <c r="JM3021" s="55"/>
      <c r="JO3021" s="7"/>
      <c r="JR3021" s="1"/>
      <c r="JU3021" s="52"/>
      <c r="JW3021" s="53"/>
      <c r="JX3021" s="1"/>
      <c r="KG3021" s="1"/>
      <c r="KV3021" s="1"/>
      <c r="KW3021" s="34"/>
      <c r="KY3021" s="35"/>
      <c r="LA3021" s="36"/>
      <c r="LC3021" s="37"/>
      <c r="LQ3021" s="1"/>
      <c r="LR3021" s="1"/>
      <c r="LU3021" s="55"/>
      <c r="LW3021" s="7"/>
      <c r="LZ3021" s="1"/>
      <c r="MB3021" s="1"/>
      <c r="ME3021" s="55"/>
      <c r="MG3021" s="7"/>
      <c r="MJ3021" s="1"/>
      <c r="MO3021" s="56"/>
      <c r="MW3021" s="34"/>
      <c r="MY3021" s="35"/>
      <c r="NB3021" s="1"/>
      <c r="NE3021" s="55"/>
      <c r="NG3021" s="7"/>
      <c r="NJ3021" s="1"/>
      <c r="NL3021" s="1"/>
      <c r="NO3021" s="55"/>
      <c r="NQ3021" s="7"/>
      <c r="NT3021" s="1"/>
      <c r="NY3021" s="56"/>
      <c r="OG3021" s="36"/>
      <c r="OI3021" s="37"/>
      <c r="OO3021" s="56"/>
      <c r="OY3021" s="56"/>
      <c r="PI3021" s="56"/>
      <c r="RD3021" s="1"/>
      <c r="RG3021" s="55"/>
      <c r="RI3021" s="7"/>
      <c r="RL3021" s="1"/>
      <c r="RN3021" s="1"/>
      <c r="RQ3021" s="55"/>
      <c r="RS3021" s="7"/>
      <c r="RV3021" s="1"/>
      <c r="SA3021" s="56"/>
      <c r="SI3021" s="34"/>
      <c r="SK3021" s="35"/>
      <c r="SN3021" s="1"/>
      <c r="SQ3021" s="55"/>
      <c r="SS3021" s="7"/>
      <c r="SV3021" s="1"/>
      <c r="SX3021" s="1"/>
      <c r="TA3021" s="55"/>
      <c r="TC3021" s="7"/>
      <c r="TF3021" s="1"/>
      <c r="TK3021" s="56"/>
      <c r="TS3021" s="36"/>
      <c r="TU3021" s="37"/>
      <c r="TV3021" s="1"/>
      <c r="UA3021" s="56"/>
      <c r="UK3021" s="56"/>
      <c r="UU3021" s="56"/>
      <c r="VT3021" s="1"/>
    </row>
    <row r="3022" spans="14:592" x14ac:dyDescent="0.3">
      <c r="N3022" s="1"/>
      <c r="O3022" s="34"/>
      <c r="Q3022" s="35"/>
      <c r="S3022" s="36"/>
      <c r="U3022" s="37"/>
      <c r="W3022" s="52"/>
      <c r="Y3022" s="53"/>
      <c r="AI3022" s="1"/>
      <c r="AJ3022" s="1"/>
      <c r="AM3022" s="55"/>
      <c r="AO3022" s="7"/>
      <c r="AR3022" s="1"/>
      <c r="AT3022" s="1"/>
      <c r="AW3022" s="55"/>
      <c r="AY3022" s="7"/>
      <c r="BB3022" s="1"/>
      <c r="BD3022" s="1"/>
      <c r="BG3022" s="55"/>
      <c r="BI3022" s="7"/>
      <c r="BL3022" s="1"/>
      <c r="BO3022" s="34"/>
      <c r="BQ3022" s="35"/>
      <c r="BT3022" s="1"/>
      <c r="BW3022" s="55"/>
      <c r="BY3022" s="7"/>
      <c r="CB3022" s="1"/>
      <c r="CD3022" s="1"/>
      <c r="CG3022" s="55"/>
      <c r="CI3022" s="7"/>
      <c r="CL3022" s="1"/>
      <c r="CN3022" s="1"/>
      <c r="CQ3022" s="55"/>
      <c r="CS3022" s="7"/>
      <c r="CV3022" s="1"/>
      <c r="CY3022" s="36"/>
      <c r="DA3022" s="37"/>
      <c r="DD3022" s="1"/>
      <c r="DG3022" s="55"/>
      <c r="DI3022" s="7"/>
      <c r="DL3022" s="1"/>
      <c r="DN3022" s="1"/>
      <c r="DQ3022" s="55"/>
      <c r="DS3022" s="7"/>
      <c r="DV3022" s="1"/>
      <c r="DX3022" s="1"/>
      <c r="EA3022" s="55"/>
      <c r="EC3022" s="7"/>
      <c r="EF3022" s="1"/>
      <c r="EI3022" s="52"/>
      <c r="EK3022" s="53"/>
      <c r="EY3022" s="1"/>
      <c r="FV3022" s="1"/>
      <c r="FY3022" s="55"/>
      <c r="GA3022" s="7"/>
      <c r="GD3022" s="1"/>
      <c r="GF3022" s="1"/>
      <c r="GI3022" s="55"/>
      <c r="GK3022" s="7"/>
      <c r="GN3022" s="1"/>
      <c r="GP3022" s="1"/>
      <c r="GS3022" s="55"/>
      <c r="GU3022" s="7"/>
      <c r="GX3022" s="1"/>
      <c r="HA3022" s="34"/>
      <c r="HC3022" s="35"/>
      <c r="HF3022" s="1"/>
      <c r="HI3022" s="55"/>
      <c r="HK3022" s="7"/>
      <c r="HN3022" s="1"/>
      <c r="HP3022" s="1"/>
      <c r="HS3022" s="55"/>
      <c r="HU3022" s="7"/>
      <c r="HX3022" s="1"/>
      <c r="HZ3022" s="1"/>
      <c r="IC3022" s="55"/>
      <c r="IE3022" s="7"/>
      <c r="IH3022" s="1"/>
      <c r="IK3022" s="36"/>
      <c r="IM3022" s="37"/>
      <c r="IP3022" s="1"/>
      <c r="IS3022" s="55"/>
      <c r="IU3022" s="7"/>
      <c r="IX3022" s="1"/>
      <c r="IZ3022" s="1"/>
      <c r="JC3022" s="55"/>
      <c r="JE3022" s="7"/>
      <c r="JH3022" s="1"/>
      <c r="JJ3022" s="1"/>
      <c r="JM3022" s="55"/>
      <c r="JO3022" s="7"/>
      <c r="JR3022" s="1"/>
      <c r="JU3022" s="52"/>
      <c r="JW3022" s="53"/>
      <c r="JX3022" s="1"/>
      <c r="KG3022" s="1"/>
      <c r="KV3022" s="1"/>
      <c r="KW3022" s="34"/>
      <c r="KY3022" s="35"/>
      <c r="LA3022" s="36"/>
      <c r="LC3022" s="37"/>
      <c r="LQ3022" s="1"/>
      <c r="LR3022" s="1"/>
      <c r="LU3022" s="55"/>
      <c r="LW3022" s="7"/>
      <c r="LZ3022" s="1"/>
      <c r="MB3022" s="1"/>
      <c r="ME3022" s="55"/>
      <c r="MG3022" s="7"/>
      <c r="MJ3022" s="1"/>
      <c r="MO3022" s="56"/>
      <c r="MW3022" s="34"/>
      <c r="MY3022" s="35"/>
      <c r="NB3022" s="1"/>
      <c r="NE3022" s="55"/>
      <c r="NG3022" s="7"/>
      <c r="NJ3022" s="1"/>
      <c r="NL3022" s="1"/>
      <c r="NO3022" s="55"/>
      <c r="NQ3022" s="7"/>
      <c r="NT3022" s="1"/>
      <c r="NY3022" s="56"/>
      <c r="OG3022" s="36"/>
      <c r="OI3022" s="37"/>
      <c r="OO3022" s="56"/>
      <c r="OY3022" s="56"/>
      <c r="PI3022" s="56"/>
      <c r="PW3022" s="1"/>
      <c r="RD3022" s="1"/>
      <c r="RG3022" s="55"/>
      <c r="RI3022" s="7"/>
      <c r="RL3022" s="1"/>
      <c r="RN3022" s="1"/>
      <c r="RQ3022" s="55"/>
      <c r="RS3022" s="7"/>
      <c r="RV3022" s="1"/>
      <c r="SA3022" s="56"/>
      <c r="SI3022" s="34"/>
      <c r="SK3022" s="35"/>
      <c r="SN3022" s="1"/>
      <c r="SQ3022" s="55"/>
      <c r="SS3022" s="7"/>
      <c r="SV3022" s="1"/>
      <c r="SX3022" s="1"/>
      <c r="TA3022" s="55"/>
      <c r="TC3022" s="7"/>
      <c r="TF3022" s="1"/>
      <c r="TK3022" s="56"/>
      <c r="TS3022" s="36"/>
      <c r="TU3022" s="37"/>
      <c r="TV3022" s="1"/>
      <c r="UA3022" s="56"/>
      <c r="UK3022" s="56"/>
      <c r="UU3022" s="56"/>
      <c r="VT3022" s="1"/>
    </row>
    <row r="3023" spans="14:592" x14ac:dyDescent="0.3">
      <c r="N3023" s="1"/>
      <c r="O3023" s="34"/>
      <c r="Q3023" s="35"/>
      <c r="S3023" s="36"/>
      <c r="U3023" s="37"/>
      <c r="W3023" s="52"/>
      <c r="Y3023" s="53"/>
      <c r="AI3023" s="1"/>
      <c r="AJ3023" s="1"/>
      <c r="AM3023" s="55"/>
      <c r="AO3023" s="7"/>
      <c r="AR3023" s="1"/>
      <c r="AT3023" s="1"/>
      <c r="AW3023" s="55"/>
      <c r="AY3023" s="7"/>
      <c r="BB3023" s="1"/>
      <c r="BD3023" s="1"/>
      <c r="BG3023" s="55"/>
      <c r="BI3023" s="7"/>
      <c r="BL3023" s="1"/>
      <c r="BO3023" s="34"/>
      <c r="BQ3023" s="35"/>
      <c r="BT3023" s="1"/>
      <c r="BW3023" s="55"/>
      <c r="BY3023" s="7"/>
      <c r="CB3023" s="1"/>
      <c r="CD3023" s="1"/>
      <c r="CG3023" s="55"/>
      <c r="CI3023" s="7"/>
      <c r="CL3023" s="1"/>
      <c r="CN3023" s="1"/>
      <c r="CQ3023" s="55"/>
      <c r="CS3023" s="7"/>
      <c r="CV3023" s="1"/>
      <c r="CY3023" s="36"/>
      <c r="DA3023" s="37"/>
      <c r="DD3023" s="1"/>
      <c r="DG3023" s="55"/>
      <c r="DI3023" s="7"/>
      <c r="DL3023" s="1"/>
      <c r="DN3023" s="1"/>
      <c r="DQ3023" s="55"/>
      <c r="DS3023" s="7"/>
      <c r="DV3023" s="1"/>
      <c r="DX3023" s="1"/>
      <c r="EA3023" s="55"/>
      <c r="EC3023" s="7"/>
      <c r="EF3023" s="1"/>
      <c r="EI3023" s="52"/>
      <c r="EK3023" s="53"/>
      <c r="FV3023" s="1"/>
      <c r="FY3023" s="55"/>
      <c r="GA3023" s="7"/>
      <c r="GD3023" s="1"/>
      <c r="GF3023" s="1"/>
      <c r="GI3023" s="55"/>
      <c r="GK3023" s="7"/>
      <c r="GN3023" s="1"/>
      <c r="GP3023" s="1"/>
      <c r="GS3023" s="55"/>
      <c r="GU3023" s="7"/>
      <c r="GX3023" s="1"/>
      <c r="HA3023" s="34"/>
      <c r="HC3023" s="35"/>
      <c r="HF3023" s="1"/>
      <c r="HI3023" s="55"/>
      <c r="HK3023" s="7"/>
      <c r="HN3023" s="1"/>
      <c r="HP3023" s="1"/>
      <c r="HS3023" s="55"/>
      <c r="HU3023" s="7"/>
      <c r="HX3023" s="1"/>
      <c r="HZ3023" s="1"/>
      <c r="IC3023" s="55"/>
      <c r="IE3023" s="7"/>
      <c r="IH3023" s="1"/>
      <c r="IK3023" s="36"/>
      <c r="IM3023" s="37"/>
      <c r="IP3023" s="1"/>
      <c r="IS3023" s="55"/>
      <c r="IU3023" s="7"/>
      <c r="IX3023" s="1"/>
      <c r="IZ3023" s="1"/>
      <c r="JC3023" s="55"/>
      <c r="JE3023" s="7"/>
      <c r="JH3023" s="1"/>
      <c r="JJ3023" s="1"/>
      <c r="JM3023" s="55"/>
      <c r="JO3023" s="7"/>
      <c r="JR3023" s="1"/>
      <c r="JU3023" s="52"/>
      <c r="JW3023" s="53"/>
      <c r="JX3023" s="1"/>
      <c r="KG3023" s="1"/>
      <c r="KV3023" s="1"/>
      <c r="KW3023" s="34"/>
      <c r="KY3023" s="35"/>
      <c r="LA3023" s="36"/>
      <c r="LC3023" s="37"/>
      <c r="LQ3023" s="1"/>
      <c r="LR3023" s="1"/>
      <c r="LU3023" s="55"/>
      <c r="LW3023" s="7"/>
      <c r="LZ3023" s="1"/>
      <c r="MB3023" s="1"/>
      <c r="ME3023" s="55"/>
      <c r="MG3023" s="7"/>
      <c r="MJ3023" s="1"/>
      <c r="MO3023" s="56"/>
      <c r="MW3023" s="34"/>
      <c r="MY3023" s="35"/>
      <c r="NB3023" s="1"/>
      <c r="NE3023" s="55"/>
      <c r="NG3023" s="7"/>
      <c r="NJ3023" s="1"/>
      <c r="NL3023" s="1"/>
      <c r="NO3023" s="55"/>
      <c r="NQ3023" s="7"/>
      <c r="NT3023" s="1"/>
      <c r="NY3023" s="56"/>
      <c r="OG3023" s="36"/>
      <c r="OI3023" s="37"/>
      <c r="OO3023" s="56"/>
      <c r="OY3023" s="56"/>
      <c r="PI3023" s="56"/>
      <c r="RD3023" s="1"/>
      <c r="RG3023" s="55"/>
      <c r="RI3023" s="7"/>
      <c r="RL3023" s="1"/>
      <c r="RN3023" s="1"/>
      <c r="RQ3023" s="55"/>
      <c r="RS3023" s="7"/>
      <c r="RV3023" s="1"/>
      <c r="SA3023" s="56"/>
      <c r="SI3023" s="34"/>
      <c r="SK3023" s="35"/>
      <c r="SN3023" s="1"/>
      <c r="SQ3023" s="55"/>
      <c r="SS3023" s="7"/>
      <c r="SV3023" s="1"/>
      <c r="SX3023" s="1"/>
      <c r="TA3023" s="55"/>
      <c r="TC3023" s="7"/>
      <c r="TF3023" s="1"/>
      <c r="TK3023" s="56"/>
      <c r="TS3023" s="36"/>
      <c r="TU3023" s="37"/>
      <c r="TV3023" s="1"/>
      <c r="UA3023" s="56"/>
      <c r="UK3023" s="56"/>
      <c r="UU3023" s="56"/>
      <c r="VT3023" s="1"/>
    </row>
    <row r="3024" spans="14:592" x14ac:dyDescent="0.3">
      <c r="N3024" s="1"/>
      <c r="O3024" s="34"/>
      <c r="Q3024" s="35"/>
      <c r="S3024" s="36"/>
      <c r="U3024" s="37"/>
      <c r="W3024" s="52"/>
      <c r="Y3024" s="53"/>
      <c r="AI3024" s="1"/>
      <c r="AJ3024" s="1"/>
      <c r="AM3024" s="55"/>
      <c r="AO3024" s="7"/>
      <c r="AR3024" s="1"/>
      <c r="AT3024" s="1"/>
      <c r="AW3024" s="55"/>
      <c r="AY3024" s="7"/>
      <c r="BB3024" s="1"/>
      <c r="BD3024" s="1"/>
      <c r="BG3024" s="55"/>
      <c r="BI3024" s="7"/>
      <c r="BL3024" s="1"/>
      <c r="BO3024" s="34"/>
      <c r="BQ3024" s="35"/>
      <c r="BT3024" s="1"/>
      <c r="BW3024" s="55"/>
      <c r="BY3024" s="7"/>
      <c r="CB3024" s="1"/>
      <c r="CD3024" s="1"/>
      <c r="CG3024" s="55"/>
      <c r="CI3024" s="7"/>
      <c r="CL3024" s="1"/>
      <c r="CN3024" s="1"/>
      <c r="CQ3024" s="55"/>
      <c r="CS3024" s="7"/>
      <c r="CV3024" s="1"/>
      <c r="CY3024" s="36"/>
      <c r="DA3024" s="37"/>
      <c r="DD3024" s="1"/>
      <c r="DG3024" s="55"/>
      <c r="DI3024" s="7"/>
      <c r="DL3024" s="1"/>
      <c r="DN3024" s="1"/>
      <c r="DQ3024" s="55"/>
      <c r="DS3024" s="7"/>
      <c r="DV3024" s="1"/>
      <c r="DX3024" s="1"/>
      <c r="EA3024" s="55"/>
      <c r="EC3024" s="7"/>
      <c r="EF3024" s="1"/>
      <c r="EI3024" s="52"/>
      <c r="EK3024" s="53"/>
      <c r="EY3024" s="1"/>
      <c r="FV3024" s="1"/>
      <c r="FY3024" s="55"/>
      <c r="GA3024" s="7"/>
      <c r="GD3024" s="1"/>
      <c r="GF3024" s="1"/>
      <c r="GI3024" s="55"/>
      <c r="GK3024" s="7"/>
      <c r="GN3024" s="1"/>
      <c r="GP3024" s="1"/>
      <c r="GS3024" s="55"/>
      <c r="GU3024" s="7"/>
      <c r="GX3024" s="1"/>
      <c r="HA3024" s="34"/>
      <c r="HC3024" s="35"/>
      <c r="HF3024" s="1"/>
      <c r="HI3024" s="55"/>
      <c r="HK3024" s="7"/>
      <c r="HN3024" s="1"/>
      <c r="HP3024" s="1"/>
      <c r="HS3024" s="55"/>
      <c r="HU3024" s="7"/>
      <c r="HX3024" s="1"/>
      <c r="HZ3024" s="1"/>
      <c r="IC3024" s="55"/>
      <c r="IE3024" s="7"/>
      <c r="IH3024" s="1"/>
      <c r="IK3024" s="36"/>
      <c r="IM3024" s="37"/>
      <c r="IP3024" s="1"/>
      <c r="IS3024" s="55"/>
      <c r="IU3024" s="7"/>
      <c r="IX3024" s="1"/>
      <c r="IZ3024" s="1"/>
      <c r="JC3024" s="55"/>
      <c r="JE3024" s="7"/>
      <c r="JH3024" s="1"/>
      <c r="JJ3024" s="1"/>
      <c r="JM3024" s="55"/>
      <c r="JO3024" s="7"/>
      <c r="JR3024" s="1"/>
      <c r="JU3024" s="52"/>
      <c r="JW3024" s="53"/>
      <c r="JX3024" s="1"/>
      <c r="KG3024" s="1"/>
      <c r="KV3024" s="1"/>
      <c r="KW3024" s="34"/>
      <c r="KY3024" s="35"/>
      <c r="LA3024" s="36"/>
      <c r="LC3024" s="37"/>
      <c r="LQ3024" s="1"/>
      <c r="LR3024" s="1"/>
      <c r="LU3024" s="55"/>
      <c r="LW3024" s="7"/>
      <c r="LZ3024" s="1"/>
      <c r="MB3024" s="1"/>
      <c r="ME3024" s="55"/>
      <c r="MG3024" s="7"/>
      <c r="MJ3024" s="1"/>
      <c r="MO3024" s="56"/>
      <c r="MW3024" s="34"/>
      <c r="MY3024" s="35"/>
      <c r="NB3024" s="1"/>
      <c r="NE3024" s="55"/>
      <c r="NG3024" s="7"/>
      <c r="NJ3024" s="1"/>
      <c r="NL3024" s="1"/>
      <c r="NO3024" s="55"/>
      <c r="NQ3024" s="7"/>
      <c r="NT3024" s="1"/>
      <c r="NY3024" s="56"/>
      <c r="OG3024" s="36"/>
      <c r="OI3024" s="37"/>
      <c r="OO3024" s="56"/>
      <c r="OY3024" s="56"/>
      <c r="PI3024" s="56"/>
      <c r="PW3024" s="1"/>
      <c r="RD3024" s="1"/>
      <c r="RG3024" s="55"/>
      <c r="RI3024" s="7"/>
      <c r="RL3024" s="1"/>
      <c r="RN3024" s="1"/>
      <c r="RQ3024" s="55"/>
      <c r="RS3024" s="7"/>
      <c r="RV3024" s="1"/>
      <c r="SA3024" s="56"/>
      <c r="SI3024" s="34"/>
      <c r="SK3024" s="35"/>
      <c r="SN3024" s="1"/>
      <c r="SQ3024" s="55"/>
      <c r="SS3024" s="7"/>
      <c r="SV3024" s="1"/>
      <c r="SX3024" s="1"/>
      <c r="TA3024" s="55"/>
      <c r="TC3024" s="7"/>
      <c r="TF3024" s="1"/>
      <c r="TK3024" s="56"/>
      <c r="TS3024" s="36"/>
      <c r="TU3024" s="37"/>
      <c r="TV3024" s="1"/>
      <c r="UA3024" s="56"/>
      <c r="UK3024" s="56"/>
      <c r="UU3024" s="56"/>
      <c r="VT3024" s="1"/>
    </row>
    <row r="3025" spans="14:592" x14ac:dyDescent="0.3">
      <c r="N3025" s="1"/>
      <c r="O3025" s="34"/>
      <c r="Q3025" s="35"/>
      <c r="S3025" s="36"/>
      <c r="U3025" s="37"/>
      <c r="W3025" s="52"/>
      <c r="Y3025" s="53"/>
      <c r="AI3025" s="1"/>
      <c r="AJ3025" s="1"/>
      <c r="AM3025" s="55"/>
      <c r="AO3025" s="7"/>
      <c r="AR3025" s="1"/>
      <c r="AT3025" s="1"/>
      <c r="AW3025" s="55"/>
      <c r="AY3025" s="7"/>
      <c r="BB3025" s="1"/>
      <c r="BD3025" s="1"/>
      <c r="BG3025" s="55"/>
      <c r="BI3025" s="7"/>
      <c r="BL3025" s="1"/>
      <c r="BO3025" s="34"/>
      <c r="BQ3025" s="35"/>
      <c r="BT3025" s="1"/>
      <c r="BW3025" s="55"/>
      <c r="BY3025" s="7"/>
      <c r="CB3025" s="1"/>
      <c r="CD3025" s="1"/>
      <c r="CG3025" s="55"/>
      <c r="CI3025" s="7"/>
      <c r="CL3025" s="1"/>
      <c r="CN3025" s="1"/>
      <c r="CQ3025" s="55"/>
      <c r="CS3025" s="7"/>
      <c r="CV3025" s="1"/>
      <c r="CY3025" s="36"/>
      <c r="DA3025" s="37"/>
      <c r="DD3025" s="1"/>
      <c r="DG3025" s="55"/>
      <c r="DI3025" s="7"/>
      <c r="DL3025" s="1"/>
      <c r="DN3025" s="1"/>
      <c r="DQ3025" s="55"/>
      <c r="DS3025" s="7"/>
      <c r="DV3025" s="1"/>
      <c r="DX3025" s="1"/>
      <c r="EA3025" s="55"/>
      <c r="EC3025" s="7"/>
      <c r="EF3025" s="1"/>
      <c r="EI3025" s="52"/>
      <c r="EK3025" s="53"/>
      <c r="FV3025" s="1"/>
      <c r="FY3025" s="55"/>
      <c r="GA3025" s="7"/>
      <c r="GD3025" s="1"/>
      <c r="GF3025" s="1"/>
      <c r="GI3025" s="55"/>
      <c r="GK3025" s="7"/>
      <c r="GN3025" s="1"/>
      <c r="GP3025" s="1"/>
      <c r="GS3025" s="55"/>
      <c r="GU3025" s="7"/>
      <c r="GX3025" s="1"/>
      <c r="HA3025" s="34"/>
      <c r="HC3025" s="35"/>
      <c r="HF3025" s="1"/>
      <c r="HI3025" s="55"/>
      <c r="HK3025" s="7"/>
      <c r="HN3025" s="1"/>
      <c r="HP3025" s="1"/>
      <c r="HS3025" s="55"/>
      <c r="HU3025" s="7"/>
      <c r="HX3025" s="1"/>
      <c r="HZ3025" s="1"/>
      <c r="IC3025" s="55"/>
      <c r="IE3025" s="7"/>
      <c r="IH3025" s="1"/>
      <c r="IK3025" s="36"/>
      <c r="IM3025" s="37"/>
      <c r="IP3025" s="1"/>
      <c r="IS3025" s="55"/>
      <c r="IU3025" s="7"/>
      <c r="IX3025" s="1"/>
      <c r="IZ3025" s="1"/>
      <c r="JC3025" s="55"/>
      <c r="JE3025" s="7"/>
      <c r="JH3025" s="1"/>
      <c r="JJ3025" s="1"/>
      <c r="JM3025" s="55"/>
      <c r="JO3025" s="7"/>
      <c r="JR3025" s="1"/>
      <c r="JU3025" s="52"/>
      <c r="JW3025" s="53"/>
      <c r="JX3025" s="1"/>
      <c r="KG3025" s="1"/>
      <c r="KV3025" s="1"/>
      <c r="KW3025" s="34"/>
      <c r="KY3025" s="35"/>
      <c r="LA3025" s="36"/>
      <c r="LC3025" s="37"/>
      <c r="LQ3025" s="1"/>
      <c r="LR3025" s="1"/>
      <c r="LU3025" s="55"/>
      <c r="LW3025" s="7"/>
      <c r="LZ3025" s="1"/>
      <c r="MB3025" s="1"/>
      <c r="ME3025" s="55"/>
      <c r="MG3025" s="7"/>
      <c r="MJ3025" s="1"/>
      <c r="MO3025" s="56"/>
      <c r="MW3025" s="34"/>
      <c r="MY3025" s="35"/>
      <c r="NB3025" s="1"/>
      <c r="NE3025" s="55"/>
      <c r="NG3025" s="7"/>
      <c r="NJ3025" s="1"/>
      <c r="NL3025" s="1"/>
      <c r="NO3025" s="55"/>
      <c r="NQ3025" s="7"/>
      <c r="NT3025" s="1"/>
      <c r="NY3025" s="56"/>
      <c r="OG3025" s="36"/>
      <c r="OI3025" s="37"/>
      <c r="OO3025" s="56"/>
      <c r="OY3025" s="56"/>
      <c r="PI3025" s="56"/>
      <c r="RD3025" s="1"/>
      <c r="RG3025" s="55"/>
      <c r="RI3025" s="7"/>
      <c r="RL3025" s="1"/>
      <c r="RN3025" s="1"/>
      <c r="RQ3025" s="55"/>
      <c r="RS3025" s="7"/>
      <c r="RV3025" s="1"/>
      <c r="SA3025" s="56"/>
      <c r="SI3025" s="34"/>
      <c r="SK3025" s="35"/>
      <c r="SN3025" s="1"/>
      <c r="SQ3025" s="55"/>
      <c r="SS3025" s="7"/>
      <c r="SV3025" s="1"/>
      <c r="SX3025" s="1"/>
      <c r="TA3025" s="55"/>
      <c r="TC3025" s="7"/>
      <c r="TF3025" s="1"/>
      <c r="TK3025" s="56"/>
      <c r="TS3025" s="36"/>
      <c r="TU3025" s="37"/>
      <c r="TV3025" s="1"/>
      <c r="UA3025" s="56"/>
      <c r="UK3025" s="56"/>
      <c r="UU3025" s="56"/>
      <c r="VT3025" s="1"/>
    </row>
    <row r="3026" spans="14:592" ht="15" thickBot="1" x14ac:dyDescent="0.35">
      <c r="N3026" s="1"/>
      <c r="O3026" s="34"/>
      <c r="Q3026" s="35"/>
      <c r="S3026" s="36"/>
      <c r="U3026" s="37"/>
      <c r="W3026" s="52"/>
      <c r="Y3026" s="53"/>
      <c r="AI3026" s="1"/>
      <c r="AJ3026" s="1"/>
      <c r="AM3026" s="2" t="s">
        <v>150</v>
      </c>
      <c r="AO3026" s="7" t="s">
        <v>151</v>
      </c>
      <c r="AR3026" s="1"/>
      <c r="AT3026" s="1"/>
      <c r="AW3026" s="2" t="s">
        <v>152</v>
      </c>
      <c r="AY3026" s="7" t="s">
        <v>153</v>
      </c>
      <c r="BB3026" s="1"/>
      <c r="BD3026" s="1"/>
      <c r="BG3026" s="2" t="s">
        <v>154</v>
      </c>
      <c r="BI3026" s="7" t="s">
        <v>155</v>
      </c>
      <c r="BL3026" s="1"/>
      <c r="BO3026" s="34"/>
      <c r="BQ3026" s="35"/>
      <c r="BT3026" s="1"/>
      <c r="BW3026" s="2" t="s">
        <v>156</v>
      </c>
      <c r="BY3026" s="7" t="s">
        <v>157</v>
      </c>
      <c r="CB3026" s="1"/>
      <c r="CD3026" s="1"/>
      <c r="CG3026" s="2" t="s">
        <v>158</v>
      </c>
      <c r="CI3026" s="7" t="s">
        <v>159</v>
      </c>
      <c r="CL3026" s="1"/>
      <c r="CN3026" s="1"/>
      <c r="CQ3026" s="2" t="s">
        <v>160</v>
      </c>
      <c r="CS3026" s="7" t="s">
        <v>161</v>
      </c>
      <c r="CV3026" s="1"/>
      <c r="CY3026" s="36"/>
      <c r="DA3026" s="37"/>
      <c r="DD3026" s="1"/>
      <c r="DG3026" s="2" t="s">
        <v>241</v>
      </c>
      <c r="DI3026" s="7" t="s">
        <v>242</v>
      </c>
      <c r="DL3026" s="1"/>
      <c r="DN3026" s="1"/>
      <c r="DQ3026" s="2" t="s">
        <v>243</v>
      </c>
      <c r="DS3026" s="7" t="s">
        <v>244</v>
      </c>
      <c r="DV3026" s="1"/>
      <c r="DX3026" s="1"/>
      <c r="EA3026" s="2" t="s">
        <v>245</v>
      </c>
      <c r="EC3026" s="7" t="s">
        <v>246</v>
      </c>
      <c r="EF3026" s="1"/>
      <c r="EI3026" s="52"/>
      <c r="EK3026" s="53"/>
      <c r="EY3026" s="1"/>
      <c r="FV3026" s="1"/>
      <c r="FY3026" s="2" t="s">
        <v>150</v>
      </c>
      <c r="GA3026" s="7" t="s">
        <v>151</v>
      </c>
      <c r="GD3026" s="1"/>
      <c r="GF3026" s="1"/>
      <c r="GI3026" s="2" t="s">
        <v>152</v>
      </c>
      <c r="GK3026" s="7" t="s">
        <v>153</v>
      </c>
      <c r="GN3026" s="1"/>
      <c r="GP3026" s="1"/>
      <c r="GS3026" s="2" t="s">
        <v>154</v>
      </c>
      <c r="GU3026" s="7" t="s">
        <v>155</v>
      </c>
      <c r="GX3026" s="1"/>
      <c r="HA3026" s="34"/>
      <c r="HC3026" s="35"/>
      <c r="HF3026" s="1"/>
      <c r="HI3026" s="2" t="s">
        <v>156</v>
      </c>
      <c r="HK3026" s="7" t="s">
        <v>157</v>
      </c>
      <c r="HN3026" s="1"/>
      <c r="HP3026" s="1"/>
      <c r="HS3026" s="2" t="s">
        <v>158</v>
      </c>
      <c r="HU3026" s="7" t="s">
        <v>159</v>
      </c>
      <c r="HX3026" s="1"/>
      <c r="HZ3026" s="1"/>
      <c r="IC3026" s="2" t="s">
        <v>160</v>
      </c>
      <c r="IE3026" s="7" t="s">
        <v>161</v>
      </c>
      <c r="IH3026" s="1"/>
      <c r="IK3026" s="36"/>
      <c r="IM3026" s="37"/>
      <c r="IP3026" s="1"/>
      <c r="IS3026" s="2" t="s">
        <v>241</v>
      </c>
      <c r="IU3026" s="7" t="s">
        <v>242</v>
      </c>
      <c r="IX3026" s="1"/>
      <c r="IZ3026" s="1"/>
      <c r="JC3026" s="2" t="s">
        <v>243</v>
      </c>
      <c r="JE3026" s="7" t="s">
        <v>244</v>
      </c>
      <c r="JH3026" s="1"/>
      <c r="JJ3026" s="1"/>
      <c r="JM3026" s="2" t="s">
        <v>245</v>
      </c>
      <c r="JO3026" s="7" t="s">
        <v>246</v>
      </c>
      <c r="JR3026" s="1"/>
      <c r="JU3026" s="52"/>
      <c r="JW3026" s="53"/>
      <c r="JX3026" s="1"/>
      <c r="KG3026" s="1"/>
      <c r="KV3026" s="1"/>
      <c r="KW3026" s="34"/>
      <c r="KY3026" s="35"/>
      <c r="LA3026" s="36"/>
      <c r="LC3026" s="37"/>
      <c r="LQ3026" s="1"/>
      <c r="LR3026" s="1"/>
      <c r="LU3026" s="2" t="s">
        <v>150</v>
      </c>
      <c r="LW3026" s="7" t="s">
        <v>151</v>
      </c>
      <c r="LZ3026" s="1"/>
      <c r="MB3026" s="1"/>
      <c r="ME3026" s="2" t="s">
        <v>152</v>
      </c>
      <c r="MG3026" s="7" t="s">
        <v>153</v>
      </c>
      <c r="MJ3026" s="1"/>
      <c r="MW3026" s="34"/>
      <c r="MY3026" s="35"/>
      <c r="NB3026" s="1"/>
      <c r="NE3026" s="2" t="s">
        <v>156</v>
      </c>
      <c r="NG3026" s="7" t="s">
        <v>157</v>
      </c>
      <c r="NJ3026" s="1"/>
      <c r="NL3026" s="1"/>
      <c r="NO3026" s="2" t="s">
        <v>158</v>
      </c>
      <c r="NQ3026" s="7" t="s">
        <v>159</v>
      </c>
      <c r="NT3026" s="1"/>
      <c r="OG3026" s="36"/>
      <c r="OI3026" s="37"/>
      <c r="PW3026" s="1"/>
      <c r="RD3026" s="1"/>
      <c r="RG3026" s="2" t="s">
        <v>150</v>
      </c>
      <c r="RI3026" s="7" t="s">
        <v>151</v>
      </c>
      <c r="RL3026" s="1"/>
      <c r="RN3026" s="1"/>
      <c r="RQ3026" s="2" t="s">
        <v>152</v>
      </c>
      <c r="RS3026" s="7" t="s">
        <v>153</v>
      </c>
      <c r="RV3026" s="1"/>
      <c r="SI3026" s="34"/>
      <c r="SK3026" s="35"/>
      <c r="SN3026" s="1"/>
      <c r="SQ3026" s="2" t="s">
        <v>156</v>
      </c>
      <c r="SS3026" s="7" t="s">
        <v>157</v>
      </c>
      <c r="SV3026" s="1"/>
      <c r="SX3026" s="1"/>
      <c r="TA3026" s="2" t="s">
        <v>158</v>
      </c>
      <c r="TC3026" s="7" t="s">
        <v>159</v>
      </c>
      <c r="TF3026" s="1"/>
      <c r="TS3026" s="36"/>
      <c r="TU3026" s="37"/>
      <c r="TV3026" s="1"/>
      <c r="VT3026" s="1"/>
    </row>
    <row r="3027" spans="14:592" ht="15" thickBot="1" x14ac:dyDescent="0.35">
      <c r="N3027" s="1"/>
      <c r="O3027" s="34"/>
      <c r="Q3027" s="35"/>
      <c r="S3027" s="36"/>
      <c r="U3027" s="37"/>
      <c r="W3027" s="52"/>
      <c r="Y3027" s="53"/>
      <c r="AI3027" s="1"/>
      <c r="AJ3027" s="1"/>
      <c r="AM3027" s="58">
        <f>AM3030</f>
        <v>-0.81329259296529044</v>
      </c>
      <c r="AO3027" s="41">
        <f>AO3018*AK3020</f>
        <v>-1.623285079367831E-6</v>
      </c>
      <c r="AR3027" s="1"/>
      <c r="AT3027" s="1"/>
      <c r="AW3027" s="58">
        <f>AW3030</f>
        <v>1.1004999912067543</v>
      </c>
      <c r="AY3027" s="41">
        <f t="array" ref="AY3027">AY3018*AU3020</f>
        <v>1.1032363426544327E-6</v>
      </c>
      <c r="BB3027" s="1"/>
      <c r="BD3027" s="1"/>
      <c r="BG3027" s="58">
        <f>BG3030</f>
        <v>0.63854074236600489</v>
      </c>
      <c r="BI3027" s="41">
        <f t="array" ref="BI3027">BI3018*BE3020</f>
        <v>5.2004873671339896E-7</v>
      </c>
      <c r="BL3027" s="1"/>
      <c r="BO3027" s="34"/>
      <c r="BQ3027" s="35"/>
      <c r="BT3027" s="1"/>
      <c r="BW3027" s="58">
        <f>BW3030</f>
        <v>-0.82679827366085168</v>
      </c>
      <c r="BY3027" s="41">
        <f t="array" ref="BY3027">BY3018*BU3020</f>
        <v>-2.3267717296577765E-7</v>
      </c>
      <c r="CB3027" s="1"/>
      <c r="CD3027" s="1"/>
      <c r="CG3027" s="58">
        <f>CG3030</f>
        <v>0.71858086155256573</v>
      </c>
      <c r="CI3027" s="41">
        <f t="array" ref="CI3027">CI3018*CE3020</f>
        <v>1.2558742313660452E-7</v>
      </c>
      <c r="CL3027" s="1"/>
      <c r="CN3027" s="1"/>
      <c r="CQ3027" s="58">
        <f>CQ3030</f>
        <v>0.29426679039956272</v>
      </c>
      <c r="CS3027" s="41">
        <f t="array" ref="CS3027">CS3018*CO3020</f>
        <v>1.0708974982917387E-7</v>
      </c>
      <c r="CV3027" s="1"/>
      <c r="CY3027" s="36"/>
      <c r="DA3027" s="37"/>
      <c r="DD3027" s="1"/>
      <c r="DG3027" s="58">
        <f>DG3030</f>
        <v>-0.81999584298258377</v>
      </c>
      <c r="DI3027" s="41">
        <f t="array" ref="DI3027">DI3018*DE3020</f>
        <v>-5.4089631138646613E-7</v>
      </c>
      <c r="DL3027" s="1"/>
      <c r="DN3027" s="1"/>
      <c r="DQ3027" s="58">
        <f>DQ3030</f>
        <v>0.8936268312968938</v>
      </c>
      <c r="DS3027" s="41">
        <f t="array" ref="DS3027">DS3018*DO3020</f>
        <v>3.3877380274904509E-7</v>
      </c>
      <c r="DV3027" s="1"/>
      <c r="DX3027" s="1"/>
      <c r="EA3027" s="58">
        <f>EA3030</f>
        <v>0.43958780161900501</v>
      </c>
      <c r="EC3027" s="41">
        <f t="array" ref="EC3027">EC3018*DY3020</f>
        <v>2.0212250863742073E-7</v>
      </c>
      <c r="EF3027" s="1"/>
      <c r="EI3027" s="52"/>
      <c r="EK3027" s="53"/>
      <c r="FV3027" s="1"/>
      <c r="FY3027" s="58">
        <f>FY3030</f>
        <v>0.25492932714775796</v>
      </c>
      <c r="GA3027" s="41">
        <f>GA3018*FW3020</f>
        <v>-3.6838757026440404E-7</v>
      </c>
      <c r="GD3027" s="1"/>
      <c r="GF3027" s="1"/>
      <c r="GI3027" s="58">
        <f>GI3030</f>
        <v>0.94123363417738781</v>
      </c>
      <c r="GK3027" s="41">
        <f t="array" ref="GK3027">GK3018*GG3020</f>
        <v>-1.0770515709187679E-6</v>
      </c>
      <c r="GN3027" s="1"/>
      <c r="GP3027" s="1"/>
      <c r="GS3027" s="58">
        <f>GS3030</f>
        <v>0.8035091779002157</v>
      </c>
      <c r="GU3027" s="41">
        <f t="array" ref="GU3027">GU3018*GQ3020</f>
        <v>1.4454391411831753E-6</v>
      </c>
      <c r="GX3027" s="1"/>
      <c r="HA3027" s="34"/>
      <c r="HC3027" s="35"/>
      <c r="HF3027" s="1"/>
      <c r="HI3027" s="58">
        <f>HI3030</f>
        <v>-5.1365121141447867E-2</v>
      </c>
      <c r="HK3027" s="41">
        <f t="array" ref="HK3027">HK3018*HG3020</f>
        <v>-4.6109409703114391E-7</v>
      </c>
      <c r="HN3027" s="1"/>
      <c r="HP3027" s="1"/>
      <c r="HS3027" s="58">
        <f>HS3030</f>
        <v>1.346387996770833</v>
      </c>
      <c r="HU3027" s="41">
        <f t="array" ref="HU3027">HU3018*HQ3020</f>
        <v>-1.571254980540675E-7</v>
      </c>
      <c r="HX3027" s="1"/>
      <c r="HZ3027" s="1"/>
      <c r="IC3027" s="58">
        <f>IC3030</f>
        <v>1.0557423702553557</v>
      </c>
      <c r="IE3027" s="41">
        <f t="array" ref="IE3027">IE3018*IA3020</f>
        <v>6.1821959508521183E-7</v>
      </c>
      <c r="IH3027" s="1"/>
      <c r="IK3027" s="36"/>
      <c r="IM3027" s="37"/>
      <c r="IP3027" s="1"/>
      <c r="IS3027" s="58">
        <f>IS3030</f>
        <v>7.2520030959131065E-2</v>
      </c>
      <c r="IU3027" s="41">
        <f t="array" ref="IU3027">IU3018*IQ3020</f>
        <v>-4.5154216012789211E-7</v>
      </c>
      <c r="IX3027" s="1"/>
      <c r="IZ3027" s="1"/>
      <c r="JC3027" s="58">
        <f>JC3030</f>
        <v>1.3890465054379835</v>
      </c>
      <c r="JE3027" s="41">
        <f t="array" ref="JE3027">JE3018*JA3020</f>
        <v>-3.708321674469846E-7</v>
      </c>
      <c r="JH3027" s="1"/>
      <c r="JJ3027" s="1"/>
      <c r="JM3027" s="58">
        <f>JM3030</f>
        <v>1.1184096261105094</v>
      </c>
      <c r="JO3027" s="41">
        <f t="array" ref="JO3027">JO3018*JK3020</f>
        <v>8.2237432757487078E-7</v>
      </c>
      <c r="JR3027" s="1"/>
      <c r="JU3027" s="52"/>
      <c r="JW3027" s="53"/>
      <c r="JX3027" s="1"/>
      <c r="KG3027" s="1"/>
      <c r="KV3027" s="1"/>
      <c r="KW3027" s="34"/>
      <c r="KY3027" s="35"/>
      <c r="LA3027" s="36"/>
      <c r="LC3027" s="37"/>
      <c r="LQ3027" s="1"/>
      <c r="LR3027" s="1"/>
      <c r="LU3027" s="58">
        <f>LU3030</f>
        <v>-2.1845925041296783</v>
      </c>
      <c r="LW3027" s="41">
        <f>LW3018*LS3020</f>
        <v>0</v>
      </c>
      <c r="LZ3027" s="1"/>
      <c r="MB3027" s="1"/>
      <c r="ME3027" s="58">
        <f>ME3030</f>
        <v>-1.8612958614703996</v>
      </c>
      <c r="MG3027" s="41">
        <f t="array" ref="MG3027">MG3018*MC3020</f>
        <v>0</v>
      </c>
      <c r="MJ3027" s="1"/>
      <c r="MO3027" s="56"/>
      <c r="MW3027" s="34"/>
      <c r="MY3027" s="35"/>
      <c r="NB3027" s="1"/>
      <c r="NE3027" s="58">
        <f>NE3030</f>
        <v>-2.7384156707130201</v>
      </c>
      <c r="NG3027" s="41">
        <f t="array" ref="NG3027">NG3018*NC3020</f>
        <v>8.5846933884790906E-8</v>
      </c>
      <c r="NJ3027" s="1"/>
      <c r="NL3027" s="1"/>
      <c r="NO3027" s="58">
        <f>NO3030</f>
        <v>-2.4201914468439059</v>
      </c>
      <c r="NQ3027" s="41">
        <f t="array" ref="NQ3027">NQ3018*NM3020</f>
        <v>-8.5846933884790866E-8</v>
      </c>
      <c r="NT3027" s="1"/>
      <c r="NY3027" s="56"/>
      <c r="OG3027" s="36"/>
      <c r="OI3027" s="37"/>
      <c r="OO3027" s="56"/>
      <c r="OY3027" s="56"/>
      <c r="PI3027" s="56"/>
      <c r="RD3027" s="1"/>
      <c r="RG3027" s="58">
        <f>RG3030</f>
        <v>0.7849593731369805</v>
      </c>
      <c r="RI3027" s="41">
        <f>RI3018*RE3020</f>
        <v>0</v>
      </c>
      <c r="RL3027" s="1"/>
      <c r="RN3027" s="1"/>
      <c r="RQ3027" s="58">
        <f>RQ3030</f>
        <v>1.7025146810610983</v>
      </c>
      <c r="RS3027" s="41">
        <f t="array" ref="RS3027">RS3018*RO3020</f>
        <v>0</v>
      </c>
      <c r="RV3027" s="1"/>
      <c r="SA3027" s="56"/>
      <c r="SI3027" s="34"/>
      <c r="SK3027" s="35"/>
      <c r="SN3027" s="1"/>
      <c r="SQ3027" s="58">
        <f>SQ3030</f>
        <v>1.6439184530397544</v>
      </c>
      <c r="SS3027" s="41">
        <f t="array" ref="SS3027">SS3018*SO3020</f>
        <v>-1.2341345103584087E-7</v>
      </c>
      <c r="SV3027" s="1"/>
      <c r="SX3027" s="1"/>
      <c r="TA3027" s="58">
        <f>TA3030</f>
        <v>2.2860668483670352</v>
      </c>
      <c r="TC3027" s="41">
        <f t="array" ref="TC3027">TC3018*SY3020</f>
        <v>1.2341345103584092E-7</v>
      </c>
      <c r="TF3027" s="1"/>
      <c r="TK3027" s="56"/>
      <c r="TS3027" s="36"/>
      <c r="TU3027" s="37"/>
      <c r="TV3027" s="1"/>
      <c r="UA3027" s="56"/>
      <c r="UK3027" s="56"/>
      <c r="UU3027" s="56"/>
      <c r="VT3027" s="1"/>
    </row>
    <row r="3028" spans="14:592" x14ac:dyDescent="0.3">
      <c r="N3028" s="1"/>
      <c r="O3028" s="34"/>
      <c r="Q3028" s="35"/>
      <c r="S3028" s="36"/>
      <c r="U3028" s="37"/>
      <c r="W3028" s="52"/>
      <c r="Y3028" s="53"/>
      <c r="AI3028" s="1"/>
      <c r="AJ3028" s="1"/>
      <c r="AK3028" s="1"/>
      <c r="AL3028" s="1"/>
      <c r="AM3028" s="2"/>
      <c r="AN3028" s="1"/>
      <c r="AO3028" s="7"/>
      <c r="AP3028" s="1"/>
      <c r="AQ3028" s="1"/>
      <c r="AR3028" s="1"/>
      <c r="AS3028" s="1"/>
      <c r="AT3028" s="1"/>
      <c r="AU3028" s="1"/>
      <c r="AV3028" s="1"/>
      <c r="AW3028" s="2"/>
      <c r="AX3028" s="1"/>
      <c r="AY3028" s="7"/>
      <c r="AZ3028" s="1"/>
      <c r="BA3028" s="1"/>
      <c r="BB3028" s="1"/>
      <c r="BC3028" s="1"/>
      <c r="BD3028" s="1"/>
      <c r="BE3028" s="1"/>
      <c r="BF3028" s="1"/>
      <c r="BG3028" s="2"/>
      <c r="BH3028" s="1"/>
      <c r="BI3028" s="7"/>
      <c r="BJ3028" s="1"/>
      <c r="BK3028" s="1"/>
      <c r="BL3028" s="1"/>
      <c r="BM3028" s="1"/>
      <c r="BO3028" s="34"/>
      <c r="BQ3028" s="35"/>
      <c r="BS3028" s="1"/>
      <c r="BT3028" s="1"/>
      <c r="BU3028" s="1"/>
      <c r="BV3028" s="1"/>
      <c r="BW3028" s="2"/>
      <c r="BX3028" s="1"/>
      <c r="BY3028" s="7"/>
      <c r="BZ3028" s="1"/>
      <c r="CA3028" s="1"/>
      <c r="CB3028" s="1"/>
      <c r="CC3028" s="1"/>
      <c r="CD3028" s="1"/>
      <c r="CE3028" s="1"/>
      <c r="CF3028" s="1"/>
      <c r="CG3028" s="2"/>
      <c r="CH3028" s="1"/>
      <c r="CI3028" s="7"/>
      <c r="CJ3028" s="1"/>
      <c r="CK3028" s="1"/>
      <c r="CL3028" s="1"/>
      <c r="CM3028" s="1"/>
      <c r="CN3028" s="1"/>
      <c r="CO3028" s="1"/>
      <c r="CP3028" s="1"/>
      <c r="CQ3028" s="2"/>
      <c r="CR3028" s="1"/>
      <c r="CS3028" s="7"/>
      <c r="CT3028" s="1"/>
      <c r="CU3028" s="1"/>
      <c r="CV3028" s="1"/>
      <c r="CW3028" s="1"/>
      <c r="CY3028" s="36"/>
      <c r="DA3028" s="37"/>
      <c r="DC3028" s="1"/>
      <c r="DD3028" s="1"/>
      <c r="DE3028" s="1"/>
      <c r="DF3028" s="1"/>
      <c r="DG3028" s="2"/>
      <c r="DH3028" s="1"/>
      <c r="DI3028" s="7"/>
      <c r="DJ3028" s="1"/>
      <c r="DK3028" s="1"/>
      <c r="DL3028" s="1"/>
      <c r="DM3028" s="1"/>
      <c r="DN3028" s="1"/>
      <c r="DO3028" s="1"/>
      <c r="DP3028" s="1"/>
      <c r="DQ3028" s="2"/>
      <c r="DR3028" s="1"/>
      <c r="DS3028" s="7"/>
      <c r="DT3028" s="1"/>
      <c r="DU3028" s="1"/>
      <c r="DV3028" s="1"/>
      <c r="DW3028" s="1"/>
      <c r="DX3028" s="1"/>
      <c r="DY3028" s="1"/>
      <c r="DZ3028" s="1"/>
      <c r="EA3028" s="2"/>
      <c r="EB3028" s="1"/>
      <c r="EC3028" s="7"/>
      <c r="ED3028" s="1"/>
      <c r="EE3028" s="1"/>
      <c r="EF3028" s="1"/>
      <c r="EG3028" s="1"/>
      <c r="EI3028" s="52"/>
      <c r="EK3028" s="53"/>
      <c r="EY3028" s="1"/>
      <c r="FU3028" s="1"/>
      <c r="FV3028" s="1"/>
      <c r="FW3028" s="1"/>
      <c r="FX3028" s="1"/>
      <c r="FY3028" s="2"/>
      <c r="FZ3028" s="1"/>
      <c r="GA3028" s="7"/>
      <c r="GB3028" s="1"/>
      <c r="GC3028" s="1"/>
      <c r="GD3028" s="1"/>
      <c r="GE3028" s="1"/>
      <c r="GF3028" s="1"/>
      <c r="GG3028" s="1"/>
      <c r="GH3028" s="1"/>
      <c r="GI3028" s="2"/>
      <c r="GJ3028" s="1"/>
      <c r="GK3028" s="7"/>
      <c r="GL3028" s="1"/>
      <c r="GM3028" s="1"/>
      <c r="GN3028" s="1"/>
      <c r="GO3028" s="1"/>
      <c r="GP3028" s="1"/>
      <c r="GQ3028" s="1"/>
      <c r="GR3028" s="1"/>
      <c r="GS3028" s="2"/>
      <c r="GT3028" s="1"/>
      <c r="GU3028" s="7"/>
      <c r="GV3028" s="1"/>
      <c r="GW3028" s="1"/>
      <c r="GX3028" s="1"/>
      <c r="GY3028" s="1"/>
      <c r="HA3028" s="34"/>
      <c r="HC3028" s="35"/>
      <c r="HE3028" s="1"/>
      <c r="HF3028" s="1"/>
      <c r="HG3028" s="1"/>
      <c r="HH3028" s="1"/>
      <c r="HI3028" s="2"/>
      <c r="HJ3028" s="1"/>
      <c r="HK3028" s="7"/>
      <c r="HL3028" s="1"/>
      <c r="HM3028" s="1"/>
      <c r="HN3028" s="1"/>
      <c r="HO3028" s="1"/>
      <c r="HP3028" s="1"/>
      <c r="HQ3028" s="1"/>
      <c r="HR3028" s="1"/>
      <c r="HS3028" s="2"/>
      <c r="HT3028" s="1"/>
      <c r="HU3028" s="7"/>
      <c r="HV3028" s="1"/>
      <c r="HW3028" s="1"/>
      <c r="HX3028" s="1"/>
      <c r="HY3028" s="1"/>
      <c r="HZ3028" s="1"/>
      <c r="IA3028" s="1"/>
      <c r="IB3028" s="1"/>
      <c r="IC3028" s="2"/>
      <c r="ID3028" s="1"/>
      <c r="IE3028" s="7"/>
      <c r="IF3028" s="1"/>
      <c r="IG3028" s="1"/>
      <c r="IH3028" s="1"/>
      <c r="II3028" s="1"/>
      <c r="IK3028" s="36"/>
      <c r="IM3028" s="37"/>
      <c r="IO3028" s="1"/>
      <c r="IP3028" s="1"/>
      <c r="IQ3028" s="1"/>
      <c r="IR3028" s="1"/>
      <c r="IS3028" s="2"/>
      <c r="IT3028" s="1"/>
      <c r="IU3028" s="7"/>
      <c r="IV3028" s="1"/>
      <c r="IW3028" s="1"/>
      <c r="IX3028" s="1"/>
      <c r="IY3028" s="1"/>
      <c r="IZ3028" s="1"/>
      <c r="JA3028" s="1"/>
      <c r="JB3028" s="1"/>
      <c r="JC3028" s="2"/>
      <c r="JD3028" s="1"/>
      <c r="JE3028" s="7"/>
      <c r="JF3028" s="1"/>
      <c r="JG3028" s="1"/>
      <c r="JH3028" s="1"/>
      <c r="JI3028" s="1"/>
      <c r="JJ3028" s="1"/>
      <c r="JK3028" s="1"/>
      <c r="JL3028" s="1"/>
      <c r="JM3028" s="2"/>
      <c r="JN3028" s="1"/>
      <c r="JO3028" s="7"/>
      <c r="JP3028" s="1"/>
      <c r="JQ3028" s="1"/>
      <c r="JR3028" s="1"/>
      <c r="JS3028" s="1"/>
      <c r="JU3028" s="52"/>
      <c r="JW3028" s="53"/>
      <c r="JX3028" s="1"/>
      <c r="KG3028" s="1"/>
      <c r="KV3028" s="1"/>
      <c r="KW3028" s="34"/>
      <c r="KY3028" s="35"/>
      <c r="LA3028" s="36"/>
      <c r="LC3028" s="37"/>
      <c r="LQ3028" s="1"/>
      <c r="LR3028" s="1"/>
      <c r="LS3028" s="1"/>
      <c r="LT3028" s="1"/>
      <c r="LU3028" s="2"/>
      <c r="LV3028" s="1"/>
      <c r="LW3028" s="7"/>
      <c r="LX3028" s="1"/>
      <c r="LY3028" s="1"/>
      <c r="LZ3028" s="1"/>
      <c r="MA3028" s="1"/>
      <c r="MB3028" s="1"/>
      <c r="MC3028" s="1"/>
      <c r="MD3028" s="1"/>
      <c r="ME3028" s="2"/>
      <c r="MF3028" s="1"/>
      <c r="MG3028" s="7"/>
      <c r="MH3028" s="1"/>
      <c r="MI3028" s="1"/>
      <c r="MJ3028" s="1"/>
      <c r="MK3028" s="1"/>
      <c r="MW3028" s="34"/>
      <c r="MY3028" s="35"/>
      <c r="NA3028" s="1"/>
      <c r="NB3028" s="1"/>
      <c r="NC3028" s="1"/>
      <c r="ND3028" s="1"/>
      <c r="NE3028" s="2"/>
      <c r="NF3028" s="1"/>
      <c r="NG3028" s="7"/>
      <c r="NH3028" s="1"/>
      <c r="NI3028" s="1"/>
      <c r="NJ3028" s="1"/>
      <c r="NK3028" s="1"/>
      <c r="NL3028" s="1"/>
      <c r="NM3028" s="1"/>
      <c r="NN3028" s="1"/>
      <c r="NO3028" s="2"/>
      <c r="NP3028" s="1"/>
      <c r="NQ3028" s="7"/>
      <c r="NR3028" s="1"/>
      <c r="NS3028" s="1"/>
      <c r="NT3028" s="1"/>
      <c r="NU3028" s="1"/>
      <c r="OG3028" s="36"/>
      <c r="OI3028" s="37"/>
      <c r="PW3028" s="1"/>
      <c r="RC3028" s="1"/>
      <c r="RD3028" s="1"/>
      <c r="RE3028" s="1"/>
      <c r="RF3028" s="1"/>
      <c r="RG3028" s="2"/>
      <c r="RH3028" s="1"/>
      <c r="RI3028" s="7"/>
      <c r="RJ3028" s="1"/>
      <c r="RK3028" s="1"/>
      <c r="RL3028" s="1"/>
      <c r="RM3028" s="1"/>
      <c r="RN3028" s="1"/>
      <c r="RO3028" s="1"/>
      <c r="RP3028" s="1"/>
      <c r="RQ3028" s="2"/>
      <c r="RR3028" s="1"/>
      <c r="RS3028" s="7"/>
      <c r="RT3028" s="1"/>
      <c r="RU3028" s="1"/>
      <c r="RV3028" s="1"/>
      <c r="RW3028" s="1"/>
      <c r="SI3028" s="34"/>
      <c r="SK3028" s="35"/>
      <c r="SM3028" s="1"/>
      <c r="SN3028" s="1"/>
      <c r="SO3028" s="1"/>
      <c r="SP3028" s="1"/>
      <c r="SQ3028" s="2"/>
      <c r="SR3028" s="1"/>
      <c r="SS3028" s="7"/>
      <c r="ST3028" s="1"/>
      <c r="SU3028" s="1"/>
      <c r="SV3028" s="1"/>
      <c r="SW3028" s="1"/>
      <c r="SX3028" s="1"/>
      <c r="SY3028" s="1"/>
      <c r="SZ3028" s="1"/>
      <c r="TA3028" s="2"/>
      <c r="TB3028" s="1"/>
      <c r="TC3028" s="7"/>
      <c r="TD3028" s="1"/>
      <c r="TE3028" s="1"/>
      <c r="TF3028" s="1"/>
      <c r="TG3028" s="1"/>
      <c r="TS3028" s="36"/>
      <c r="TU3028" s="37"/>
      <c r="TV3028" s="1"/>
      <c r="VT3028" s="1"/>
    </row>
    <row r="3029" spans="14:592" ht="15" thickBot="1" x14ac:dyDescent="0.35">
      <c r="N3029" s="1"/>
      <c r="O3029" s="34"/>
      <c r="Q3029" s="35"/>
      <c r="S3029" s="36"/>
      <c r="U3029" s="37"/>
      <c r="W3029" s="52"/>
      <c r="Y3029" s="53"/>
      <c r="AI3029" s="1"/>
      <c r="AM3029" s="2" t="s">
        <v>150</v>
      </c>
      <c r="AO3029" s="7" t="s">
        <v>151</v>
      </c>
      <c r="AS3029" s="1"/>
      <c r="AW3029" s="2" t="s">
        <v>152</v>
      </c>
      <c r="AY3029" s="7" t="s">
        <v>153</v>
      </c>
      <c r="BC3029" s="1"/>
      <c r="BG3029" s="2" t="s">
        <v>154</v>
      </c>
      <c r="BI3029" s="7" t="s">
        <v>155</v>
      </c>
      <c r="BM3029" s="1"/>
      <c r="BO3029" s="34"/>
      <c r="BQ3029" s="35"/>
      <c r="BS3029" s="1"/>
      <c r="BW3029" s="2" t="s">
        <v>156</v>
      </c>
      <c r="BY3029" s="7" t="s">
        <v>157</v>
      </c>
      <c r="CC3029" s="1"/>
      <c r="CG3029" s="2" t="s">
        <v>158</v>
      </c>
      <c r="CI3029" s="7" t="s">
        <v>159</v>
      </c>
      <c r="CM3029" s="1"/>
      <c r="CQ3029" s="2" t="s">
        <v>160</v>
      </c>
      <c r="CS3029" s="7" t="s">
        <v>161</v>
      </c>
      <c r="CW3029" s="1"/>
      <c r="CY3029" s="36"/>
      <c r="DA3029" s="37"/>
      <c r="DC3029" s="1"/>
      <c r="DG3029" s="2" t="s">
        <v>241</v>
      </c>
      <c r="DI3029" s="7" t="s">
        <v>242</v>
      </c>
      <c r="DM3029" s="1"/>
      <c r="DQ3029" s="2" t="s">
        <v>243</v>
      </c>
      <c r="DS3029" s="7" t="s">
        <v>244</v>
      </c>
      <c r="DW3029" s="1"/>
      <c r="EA3029" s="2" t="s">
        <v>245</v>
      </c>
      <c r="EC3029" s="7" t="s">
        <v>246</v>
      </c>
      <c r="EG3029" s="1"/>
      <c r="EI3029" s="52"/>
      <c r="EK3029" s="53"/>
      <c r="FU3029" s="1"/>
      <c r="FY3029" s="2" t="s">
        <v>150</v>
      </c>
      <c r="GA3029" s="7" t="s">
        <v>151</v>
      </c>
      <c r="GE3029" s="1"/>
      <c r="GI3029" s="2" t="s">
        <v>152</v>
      </c>
      <c r="GK3029" s="7" t="s">
        <v>153</v>
      </c>
      <c r="GO3029" s="1"/>
      <c r="GS3029" s="2" t="s">
        <v>154</v>
      </c>
      <c r="GU3029" s="7" t="s">
        <v>155</v>
      </c>
      <c r="GY3029" s="1"/>
      <c r="HA3029" s="34"/>
      <c r="HC3029" s="35"/>
      <c r="HE3029" s="1"/>
      <c r="HI3029" s="2" t="s">
        <v>156</v>
      </c>
      <c r="HK3029" s="7" t="s">
        <v>157</v>
      </c>
      <c r="HO3029" s="1"/>
      <c r="HS3029" s="2" t="s">
        <v>158</v>
      </c>
      <c r="HU3029" s="7" t="s">
        <v>159</v>
      </c>
      <c r="HY3029" s="1"/>
      <c r="IC3029" s="2" t="s">
        <v>160</v>
      </c>
      <c r="IE3029" s="7" t="s">
        <v>161</v>
      </c>
      <c r="II3029" s="1"/>
      <c r="IK3029" s="36"/>
      <c r="IM3029" s="37"/>
      <c r="IO3029" s="1"/>
      <c r="IS3029" s="2" t="s">
        <v>241</v>
      </c>
      <c r="IU3029" s="7" t="s">
        <v>242</v>
      </c>
      <c r="IY3029" s="1"/>
      <c r="JC3029" s="2" t="s">
        <v>243</v>
      </c>
      <c r="JE3029" s="7" t="s">
        <v>244</v>
      </c>
      <c r="JI3029" s="1"/>
      <c r="JM3029" s="2" t="s">
        <v>245</v>
      </c>
      <c r="JO3029" s="7" t="s">
        <v>246</v>
      </c>
      <c r="JS3029" s="1"/>
      <c r="JU3029" s="52"/>
      <c r="JW3029" s="53"/>
      <c r="JX3029" s="1"/>
      <c r="KG3029" s="1"/>
      <c r="KV3029" s="1"/>
      <c r="KW3029" s="34"/>
      <c r="KY3029" s="35"/>
      <c r="LA3029" s="36"/>
      <c r="LC3029" s="37"/>
      <c r="LQ3029" s="1"/>
      <c r="LU3029" s="2" t="s">
        <v>150</v>
      </c>
      <c r="LW3029" s="7" t="s">
        <v>151</v>
      </c>
      <c r="MA3029" s="1"/>
      <c r="ME3029" s="2" t="s">
        <v>152</v>
      </c>
      <c r="MG3029" s="7" t="s">
        <v>153</v>
      </c>
      <c r="MK3029" s="1"/>
      <c r="MW3029" s="34"/>
      <c r="MY3029" s="35"/>
      <c r="NA3029" s="1"/>
      <c r="NE3029" s="2" t="s">
        <v>156</v>
      </c>
      <c r="NG3029" s="7" t="s">
        <v>157</v>
      </c>
      <c r="NK3029" s="1"/>
      <c r="NO3029" s="2" t="s">
        <v>158</v>
      </c>
      <c r="NQ3029" s="7" t="s">
        <v>159</v>
      </c>
      <c r="NU3029" s="1"/>
      <c r="OG3029" s="36"/>
      <c r="OI3029" s="37"/>
      <c r="RC3029" s="1"/>
      <c r="RG3029" s="2" t="s">
        <v>150</v>
      </c>
      <c r="RI3029" s="7" t="s">
        <v>151</v>
      </c>
      <c r="RM3029" s="1"/>
      <c r="RQ3029" s="2" t="s">
        <v>152</v>
      </c>
      <c r="RS3029" s="7" t="s">
        <v>153</v>
      </c>
      <c r="RW3029" s="1"/>
      <c r="SI3029" s="34"/>
      <c r="SK3029" s="35"/>
      <c r="SM3029" s="1"/>
      <c r="SQ3029" s="2" t="s">
        <v>156</v>
      </c>
      <c r="SS3029" s="7" t="s">
        <v>157</v>
      </c>
      <c r="SW3029" s="1"/>
      <c r="TA3029" s="2" t="s">
        <v>158</v>
      </c>
      <c r="TC3029" s="7" t="s">
        <v>159</v>
      </c>
      <c r="TG3029" s="1"/>
      <c r="TS3029" s="36"/>
      <c r="TU3029" s="37"/>
      <c r="TV3029" s="1"/>
      <c r="VT3029" s="1"/>
    </row>
    <row r="3030" spans="14:592" ht="15" thickBot="1" x14ac:dyDescent="0.35">
      <c r="N3030" s="1"/>
      <c r="O3030" s="34"/>
      <c r="Q3030" s="35"/>
      <c r="S3030" s="36"/>
      <c r="U3030" s="37"/>
      <c r="W3030" s="52"/>
      <c r="Y3030" s="53"/>
      <c r="AI3030" s="1"/>
      <c r="AM3030" s="3">
        <f t="array" ref="AM3030">MMULT(TRANSPOSE(AJ3039:AJ3042),AP3039:AP3042)</f>
        <v>-0.81329259296529044</v>
      </c>
      <c r="AO3030" s="41">
        <f>AO3027</f>
        <v>-1.623285079367831E-6</v>
      </c>
      <c r="AS3030" s="1"/>
      <c r="AW3030" s="3">
        <f t="array" ref="AW3030">MMULT(TRANSPOSE(AT3039:AT3042),AZ3039:AZ3042)</f>
        <v>1.1004999912067543</v>
      </c>
      <c r="AY3030" s="41">
        <f>AY3027</f>
        <v>1.1032363426544327E-6</v>
      </c>
      <c r="BC3030" s="1"/>
      <c r="BG3030" s="3">
        <f t="array" ref="BG3030">MMULT(TRANSPOSE(BD3039:BD3042),BJ3039:BJ3042)</f>
        <v>0.63854074236600489</v>
      </c>
      <c r="BI3030" s="41">
        <f>BI3027</f>
        <v>5.2004873671339896E-7</v>
      </c>
      <c r="BM3030" s="1"/>
      <c r="BO3030" s="34"/>
      <c r="BQ3030" s="35"/>
      <c r="BS3030" s="1"/>
      <c r="BW3030" s="3">
        <f t="array" ref="BW3030">MMULT(TRANSPOSE(BT3039:BT3042),BZ3039:BZ3042)</f>
        <v>-0.82679827366085168</v>
      </c>
      <c r="BY3030" s="41">
        <f>BY3027</f>
        <v>-2.3267717296577765E-7</v>
      </c>
      <c r="CC3030" s="1"/>
      <c r="CG3030" s="3">
        <f t="array" ref="CG3030">MMULT(TRANSPOSE(CD3039:CD3042),CJ3039:CJ3042)</f>
        <v>0.71858086155256573</v>
      </c>
      <c r="CI3030" s="41">
        <f>CI3027</f>
        <v>1.2558742313660452E-7</v>
      </c>
      <c r="CM3030" s="1"/>
      <c r="CQ3030" s="3">
        <f t="array" ref="CQ3030">MMULT(TRANSPOSE(CN3039:CN3042),CT3039:CT3042)</f>
        <v>0.29426679039956272</v>
      </c>
      <c r="CS3030" s="41">
        <f>CS3027</f>
        <v>1.0708974982917387E-7</v>
      </c>
      <c r="CW3030" s="1"/>
      <c r="CY3030" s="36"/>
      <c r="DA3030" s="37"/>
      <c r="DC3030" s="1"/>
      <c r="DG3030" s="3">
        <f t="array" ref="DG3030">MMULT(TRANSPOSE(DD3039:DD3042),DJ3039:DJ3042)</f>
        <v>-0.81999584298258377</v>
      </c>
      <c r="DI3030" s="41">
        <f>DI3027</f>
        <v>-5.4089631138646613E-7</v>
      </c>
      <c r="DM3030" s="1"/>
      <c r="DQ3030" s="3">
        <f t="array" ref="DQ3030">MMULT(TRANSPOSE(DN3039:DN3042),DT3039:DT3042)</f>
        <v>0.8936268312968938</v>
      </c>
      <c r="DS3030" s="41">
        <f>DS3027</f>
        <v>3.3877380274904509E-7</v>
      </c>
      <c r="DW3030" s="1"/>
      <c r="EA3030" s="3">
        <f t="array" ref="EA3030">MMULT(TRANSPOSE(DX3039:DX3042),ED3039:ED3042)</f>
        <v>0.43958780161900501</v>
      </c>
      <c r="EC3030" s="41">
        <f>EC3027</f>
        <v>2.0212250863742073E-7</v>
      </c>
      <c r="EG3030" s="1"/>
      <c r="EI3030" s="52"/>
      <c r="EK3030" s="53"/>
      <c r="EY3030" s="1"/>
      <c r="FU3030" s="1"/>
      <c r="FY3030" s="3">
        <f t="array" ref="FY3030">MMULT(TRANSPOSE(FV3039:FV3042),GB3039:GB3042)</f>
        <v>0.25492932714775796</v>
      </c>
      <c r="GA3030" s="41">
        <f>GA3027</f>
        <v>-3.6838757026440404E-7</v>
      </c>
      <c r="GE3030" s="1"/>
      <c r="GI3030" s="3">
        <f t="array" ref="GI3030">MMULT(TRANSPOSE(GF3039:GF3042),GL3039:GL3042)</f>
        <v>0.94123363417738781</v>
      </c>
      <c r="GK3030" s="41">
        <f>GK3027</f>
        <v>-1.0770515709187679E-6</v>
      </c>
      <c r="GO3030" s="1"/>
      <c r="GS3030" s="3">
        <f t="array" ref="GS3030">MMULT(TRANSPOSE(GP3039:GP3042),GV3039:GV3042)</f>
        <v>0.8035091779002157</v>
      </c>
      <c r="GU3030" s="41">
        <f>GU3027</f>
        <v>1.4454391411831753E-6</v>
      </c>
      <c r="GY3030" s="1"/>
      <c r="HA3030" s="34"/>
      <c r="HC3030" s="35"/>
      <c r="HE3030" s="1"/>
      <c r="HI3030" s="3">
        <f t="array" ref="HI3030">MMULT(TRANSPOSE(HF3039:HF3042),HL3039:HL3042)</f>
        <v>-5.1365121141447867E-2</v>
      </c>
      <c r="HK3030" s="41">
        <f>HK3027</f>
        <v>-4.6109409703114391E-7</v>
      </c>
      <c r="HO3030" s="1"/>
      <c r="HS3030" s="3">
        <f t="array" ref="HS3030">MMULT(TRANSPOSE(HP3039:HP3042),HV3039:HV3042)</f>
        <v>1.346387996770833</v>
      </c>
      <c r="HU3030" s="41">
        <f>HU3027</f>
        <v>-1.571254980540675E-7</v>
      </c>
      <c r="HY3030" s="1"/>
      <c r="IC3030" s="3">
        <f t="array" ref="IC3030">MMULT(TRANSPOSE(HZ3039:HZ3042),IF3039:IF3042)</f>
        <v>1.0557423702553557</v>
      </c>
      <c r="IE3030" s="41">
        <f>IE3027</f>
        <v>6.1821959508521183E-7</v>
      </c>
      <c r="II3030" s="1"/>
      <c r="IK3030" s="36"/>
      <c r="IM3030" s="37"/>
      <c r="IO3030" s="1"/>
      <c r="IS3030" s="3">
        <f t="array" ref="IS3030">MMULT(TRANSPOSE(IP3039:IP3042),IV3039:IV3042)</f>
        <v>7.2520030959131065E-2</v>
      </c>
      <c r="IU3030" s="41">
        <f>IU3027</f>
        <v>-4.5154216012789211E-7</v>
      </c>
      <c r="IY3030" s="1"/>
      <c r="JC3030" s="3">
        <f t="array" ref="JC3030">MMULT(TRANSPOSE(IZ3039:IZ3042),JF3039:JF3042)</f>
        <v>1.3890465054379835</v>
      </c>
      <c r="JE3030" s="41">
        <f>JE3027</f>
        <v>-3.708321674469846E-7</v>
      </c>
      <c r="JI3030" s="1"/>
      <c r="JM3030" s="3">
        <f t="array" ref="JM3030">MMULT(TRANSPOSE(JJ3039:JJ3042),JP3039:JP3042)</f>
        <v>1.1184096261105094</v>
      </c>
      <c r="JO3030" s="41">
        <f>JO3027</f>
        <v>8.2237432757487078E-7</v>
      </c>
      <c r="JS3030" s="1"/>
      <c r="JU3030" s="52"/>
      <c r="JW3030" s="53"/>
      <c r="JX3030" s="1"/>
      <c r="KG3030" s="1"/>
      <c r="KV3030" s="1"/>
      <c r="KW3030" s="34"/>
      <c r="KY3030" s="35"/>
      <c r="LA3030" s="36"/>
      <c r="LC3030" s="37"/>
      <c r="LQ3030" s="1"/>
      <c r="LU3030" s="3">
        <f t="array" ref="LU3030">MMULT(TRANSPOSE(LR3039:LR3042),LX3039:LX3042)</f>
        <v>-2.1845925041296783</v>
      </c>
      <c r="LW3030" s="41">
        <f>LW3027</f>
        <v>0</v>
      </c>
      <c r="MA3030" s="1"/>
      <c r="ME3030" s="3">
        <f t="array" ref="ME3030">MMULT(TRANSPOSE(MB3039:MB3042),MH3039:MH3042)</f>
        <v>-1.8612958614703996</v>
      </c>
      <c r="MG3030" s="41">
        <f>MG3027</f>
        <v>0</v>
      </c>
      <c r="MK3030" s="1"/>
      <c r="MW3030" s="34"/>
      <c r="MY3030" s="35"/>
      <c r="NA3030" s="1"/>
      <c r="NE3030" s="3">
        <f t="array" ref="NE3030">MMULT(TRANSPOSE(NB3039:NB3042),NH3039:NH3042)</f>
        <v>-2.7384156707130201</v>
      </c>
      <c r="NG3030" s="41">
        <f>NG3027</f>
        <v>8.5846933884790906E-8</v>
      </c>
      <c r="NK3030" s="1"/>
      <c r="NO3030" s="3">
        <f t="array" ref="NO3030">MMULT(TRANSPOSE(NL3039:NL3042),NR3039:NR3042)</f>
        <v>-2.4201914468439059</v>
      </c>
      <c r="NQ3030" s="41">
        <f>NQ3027</f>
        <v>-8.5846933884790866E-8</v>
      </c>
      <c r="NU3030" s="1"/>
      <c r="OG3030" s="36"/>
      <c r="OI3030" s="37"/>
      <c r="PW3030" s="1"/>
      <c r="RC3030" s="1"/>
      <c r="RG3030" s="3">
        <f t="array" ref="RG3030">MMULT(TRANSPOSE(RD3039:RD3042),RJ3039:RJ3042)</f>
        <v>0.7849593731369805</v>
      </c>
      <c r="RI3030" s="41">
        <f>RI3027</f>
        <v>0</v>
      </c>
      <c r="RM3030" s="1"/>
      <c r="RQ3030" s="3">
        <f t="array" ref="RQ3030">MMULT(TRANSPOSE(RN3039:RN3042),RT3039:RT3042)</f>
        <v>1.7025146810610983</v>
      </c>
      <c r="RS3030" s="41">
        <f>RS3027</f>
        <v>0</v>
      </c>
      <c r="RW3030" s="1"/>
      <c r="SI3030" s="34"/>
      <c r="SK3030" s="35"/>
      <c r="SM3030" s="1"/>
      <c r="SQ3030" s="3">
        <f t="array" ref="SQ3030">MMULT(TRANSPOSE(SN3039:SN3042),ST3039:ST3042)</f>
        <v>1.6439184530397544</v>
      </c>
      <c r="SS3030" s="41">
        <f>SS3027</f>
        <v>-1.2341345103584087E-7</v>
      </c>
      <c r="SW3030" s="1"/>
      <c r="TA3030" s="3">
        <f t="array" ref="TA3030">MMULT(TRANSPOSE(SX3039:SX3042),TD3039:TD3042)</f>
        <v>2.2860668483670352</v>
      </c>
      <c r="TC3030" s="41">
        <f>TC3027</f>
        <v>1.2341345103584092E-7</v>
      </c>
      <c r="TG3030" s="1"/>
      <c r="TS3030" s="36"/>
      <c r="TU3030" s="37"/>
      <c r="TV3030" s="1"/>
      <c r="VT3030" s="1"/>
    </row>
    <row r="3031" spans="14:592" x14ac:dyDescent="0.3">
      <c r="N3031" s="1"/>
      <c r="O3031" s="34"/>
      <c r="Q3031" s="35"/>
      <c r="S3031" s="36"/>
      <c r="U3031" s="37"/>
      <c r="W3031" s="52"/>
      <c r="Y3031" s="53"/>
      <c r="AI3031" s="1"/>
      <c r="AJ3031" s="2"/>
      <c r="AK3031" s="2"/>
      <c r="AL3031" s="2"/>
      <c r="AM3031" s="2"/>
      <c r="AN3031" s="2"/>
      <c r="AO3031" s="2"/>
      <c r="AP3031" s="2"/>
      <c r="AS3031" s="1"/>
      <c r="AT3031" s="2"/>
      <c r="AU3031" s="2"/>
      <c r="AV3031" s="2"/>
      <c r="AW3031" s="2"/>
      <c r="AX3031" s="2"/>
      <c r="AY3031" s="2"/>
      <c r="AZ3031" s="2"/>
      <c r="BC3031" s="1"/>
      <c r="BD3031" s="2"/>
      <c r="BE3031" s="2"/>
      <c r="BF3031" s="2"/>
      <c r="BG3031" s="2"/>
      <c r="BH3031" s="2"/>
      <c r="BI3031" s="2"/>
      <c r="BJ3031" s="2"/>
      <c r="BM3031" s="1"/>
      <c r="BO3031" s="34"/>
      <c r="BQ3031" s="35"/>
      <c r="BS3031" s="1"/>
      <c r="BT3031" s="2"/>
      <c r="BU3031" s="2"/>
      <c r="BV3031" s="2"/>
      <c r="BW3031" s="2"/>
      <c r="BX3031" s="2"/>
      <c r="BY3031" s="2"/>
      <c r="BZ3031" s="2"/>
      <c r="CC3031" s="1"/>
      <c r="CD3031" s="2"/>
      <c r="CE3031" s="2"/>
      <c r="CF3031" s="2"/>
      <c r="CG3031" s="2"/>
      <c r="CH3031" s="2"/>
      <c r="CI3031" s="2"/>
      <c r="CJ3031" s="2"/>
      <c r="CM3031" s="1"/>
      <c r="CN3031" s="2"/>
      <c r="CO3031" s="2"/>
      <c r="CP3031" s="2"/>
      <c r="CQ3031" s="2"/>
      <c r="CR3031" s="2"/>
      <c r="CS3031" s="2"/>
      <c r="CT3031" s="2"/>
      <c r="CW3031" s="1"/>
      <c r="CY3031" s="36"/>
      <c r="DA3031" s="37"/>
      <c r="DC3031" s="1"/>
      <c r="DD3031" s="2"/>
      <c r="DE3031" s="2"/>
      <c r="DF3031" s="2"/>
      <c r="DG3031" s="2"/>
      <c r="DH3031" s="2"/>
      <c r="DI3031" s="2"/>
      <c r="DJ3031" s="2"/>
      <c r="DM3031" s="1"/>
      <c r="DN3031" s="2"/>
      <c r="DO3031" s="2"/>
      <c r="DP3031" s="2"/>
      <c r="DQ3031" s="2"/>
      <c r="DR3031" s="2"/>
      <c r="DS3031" s="2"/>
      <c r="DT3031" s="2"/>
      <c r="DW3031" s="1"/>
      <c r="DX3031" s="2"/>
      <c r="DY3031" s="2"/>
      <c r="DZ3031" s="2"/>
      <c r="EA3031" s="2"/>
      <c r="EB3031" s="2"/>
      <c r="EC3031" s="2"/>
      <c r="ED3031" s="2"/>
      <c r="EG3031" s="1"/>
      <c r="EI3031" s="52"/>
      <c r="EK3031" s="53"/>
      <c r="FU3031" s="1"/>
      <c r="FV3031" s="2"/>
      <c r="FW3031" s="2"/>
      <c r="FX3031" s="2"/>
      <c r="FY3031" s="2"/>
      <c r="FZ3031" s="2"/>
      <c r="GA3031" s="2"/>
      <c r="GB3031" s="2"/>
      <c r="GE3031" s="1"/>
      <c r="GF3031" s="2"/>
      <c r="GG3031" s="2"/>
      <c r="GH3031" s="2"/>
      <c r="GI3031" s="2"/>
      <c r="GJ3031" s="2"/>
      <c r="GK3031" s="2"/>
      <c r="GL3031" s="2"/>
      <c r="GO3031" s="1"/>
      <c r="GP3031" s="2"/>
      <c r="GQ3031" s="2"/>
      <c r="GR3031" s="2"/>
      <c r="GS3031" s="2"/>
      <c r="GT3031" s="2"/>
      <c r="GU3031" s="2"/>
      <c r="GV3031" s="2"/>
      <c r="GY3031" s="1"/>
      <c r="HA3031" s="34"/>
      <c r="HC3031" s="35"/>
      <c r="HE3031" s="1"/>
      <c r="HF3031" s="2"/>
      <c r="HG3031" s="2"/>
      <c r="HH3031" s="2"/>
      <c r="HI3031" s="2"/>
      <c r="HJ3031" s="2"/>
      <c r="HK3031" s="2"/>
      <c r="HL3031" s="2"/>
      <c r="HO3031" s="1"/>
      <c r="HP3031" s="2"/>
      <c r="HQ3031" s="2"/>
      <c r="HR3031" s="2"/>
      <c r="HS3031" s="2"/>
      <c r="HT3031" s="2"/>
      <c r="HU3031" s="2"/>
      <c r="HV3031" s="2"/>
      <c r="HY3031" s="1"/>
      <c r="HZ3031" s="2"/>
      <c r="IA3031" s="2"/>
      <c r="IB3031" s="2"/>
      <c r="IC3031" s="2"/>
      <c r="ID3031" s="2"/>
      <c r="IE3031" s="2"/>
      <c r="IF3031" s="2"/>
      <c r="II3031" s="1"/>
      <c r="IK3031" s="36"/>
      <c r="IM3031" s="37"/>
      <c r="IO3031" s="1"/>
      <c r="IP3031" s="2"/>
      <c r="IQ3031" s="2"/>
      <c r="IR3031" s="2"/>
      <c r="IS3031" s="2"/>
      <c r="IT3031" s="2"/>
      <c r="IU3031" s="2"/>
      <c r="IV3031" s="2"/>
      <c r="IY3031" s="1"/>
      <c r="IZ3031" s="2"/>
      <c r="JA3031" s="2"/>
      <c r="JB3031" s="2"/>
      <c r="JC3031" s="2"/>
      <c r="JD3031" s="2"/>
      <c r="JE3031" s="2"/>
      <c r="JF3031" s="2"/>
      <c r="JI3031" s="1"/>
      <c r="JJ3031" s="2"/>
      <c r="JK3031" s="2"/>
      <c r="JL3031" s="2"/>
      <c r="JM3031" s="2"/>
      <c r="JN3031" s="2"/>
      <c r="JO3031" s="2"/>
      <c r="JP3031" s="2"/>
      <c r="JS3031" s="1"/>
      <c r="JU3031" s="52"/>
      <c r="JW3031" s="53"/>
      <c r="JX3031" s="1"/>
      <c r="KG3031" s="1"/>
      <c r="KV3031" s="1"/>
      <c r="KW3031" s="34"/>
      <c r="KY3031" s="35"/>
      <c r="LA3031" s="36"/>
      <c r="LC3031" s="37"/>
      <c r="LQ3031" s="1"/>
      <c r="LR3031" s="2"/>
      <c r="LS3031" s="2"/>
      <c r="LT3031" s="2"/>
      <c r="LU3031" s="2"/>
      <c r="LV3031" s="2"/>
      <c r="LW3031" s="2"/>
      <c r="LX3031" s="2"/>
      <c r="MA3031" s="1"/>
      <c r="MB3031" s="2"/>
      <c r="MC3031" s="2"/>
      <c r="MD3031" s="2"/>
      <c r="ME3031" s="2"/>
      <c r="MF3031" s="2"/>
      <c r="MG3031" s="2"/>
      <c r="MH3031" s="2"/>
      <c r="MK3031" s="1"/>
      <c r="MW3031" s="34"/>
      <c r="MY3031" s="35"/>
      <c r="NA3031" s="1"/>
      <c r="NB3031" s="2"/>
      <c r="NC3031" s="2"/>
      <c r="ND3031" s="2"/>
      <c r="NE3031" s="2"/>
      <c r="NF3031" s="2"/>
      <c r="NG3031" s="2"/>
      <c r="NH3031" s="2"/>
      <c r="NK3031" s="1"/>
      <c r="NL3031" s="2"/>
      <c r="NM3031" s="2"/>
      <c r="NN3031" s="2"/>
      <c r="NO3031" s="2"/>
      <c r="NP3031" s="2"/>
      <c r="NQ3031" s="2"/>
      <c r="NR3031" s="2"/>
      <c r="NU3031" s="1"/>
      <c r="OG3031" s="36"/>
      <c r="OI3031" s="37"/>
      <c r="RC3031" s="1"/>
      <c r="RD3031" s="2"/>
      <c r="RE3031" s="2"/>
      <c r="RF3031" s="2"/>
      <c r="RG3031" s="2"/>
      <c r="RH3031" s="2"/>
      <c r="RI3031" s="2"/>
      <c r="RJ3031" s="2"/>
      <c r="RM3031" s="1"/>
      <c r="RN3031" s="2"/>
      <c r="RO3031" s="2"/>
      <c r="RP3031" s="2"/>
      <c r="RQ3031" s="2"/>
      <c r="RR3031" s="2"/>
      <c r="RS3031" s="2"/>
      <c r="RT3031" s="2"/>
      <c r="RW3031" s="1"/>
      <c r="SI3031" s="34"/>
      <c r="SK3031" s="35"/>
      <c r="SM3031" s="1"/>
      <c r="SN3031" s="2"/>
      <c r="SO3031" s="2"/>
      <c r="SP3031" s="2"/>
      <c r="SQ3031" s="2"/>
      <c r="SR3031" s="2"/>
      <c r="SS3031" s="2"/>
      <c r="ST3031" s="2"/>
      <c r="SW3031" s="1"/>
      <c r="SX3031" s="2"/>
      <c r="SY3031" s="2"/>
      <c r="SZ3031" s="2"/>
      <c r="TA3031" s="2"/>
      <c r="TB3031" s="2"/>
      <c r="TC3031" s="2"/>
      <c r="TD3031" s="2"/>
      <c r="TG3031" s="1"/>
      <c r="TS3031" s="36"/>
      <c r="TU3031" s="37"/>
      <c r="TV3031" s="1"/>
      <c r="VT3031" s="1"/>
    </row>
    <row r="3032" spans="14:592" x14ac:dyDescent="0.3">
      <c r="N3032" s="1"/>
      <c r="O3032" s="34"/>
      <c r="Q3032" s="35"/>
      <c r="S3032" s="36"/>
      <c r="U3032" s="37"/>
      <c r="W3032" s="52"/>
      <c r="Y3032" s="53"/>
      <c r="AI3032" s="1"/>
      <c r="AJ3032" s="2"/>
      <c r="AO3032" s="7"/>
      <c r="AP3032" s="2"/>
      <c r="AS3032" s="1"/>
      <c r="AT3032" s="2"/>
      <c r="AY3032" s="7"/>
      <c r="AZ3032" s="2"/>
      <c r="BC3032" s="1"/>
      <c r="BD3032" s="2"/>
      <c r="BI3032" s="7"/>
      <c r="BJ3032" s="2"/>
      <c r="BM3032" s="1"/>
      <c r="BO3032" s="34"/>
      <c r="BQ3032" s="35"/>
      <c r="BS3032" s="1"/>
      <c r="BT3032" s="2"/>
      <c r="BY3032" s="7"/>
      <c r="BZ3032" s="2"/>
      <c r="CC3032" s="1"/>
      <c r="CD3032" s="2"/>
      <c r="CI3032" s="7"/>
      <c r="CJ3032" s="2"/>
      <c r="CM3032" s="1"/>
      <c r="CN3032" s="2"/>
      <c r="CS3032" s="7"/>
      <c r="CT3032" s="2"/>
      <c r="CW3032" s="1"/>
      <c r="CY3032" s="36"/>
      <c r="DA3032" s="37"/>
      <c r="DC3032" s="1"/>
      <c r="DD3032" s="2"/>
      <c r="DI3032" s="7"/>
      <c r="DJ3032" s="2"/>
      <c r="DM3032" s="1"/>
      <c r="DN3032" s="2"/>
      <c r="DS3032" s="7"/>
      <c r="DT3032" s="2"/>
      <c r="DW3032" s="1"/>
      <c r="DX3032" s="2"/>
      <c r="EC3032" s="7"/>
      <c r="ED3032" s="2"/>
      <c r="EG3032" s="1"/>
      <c r="EI3032" s="52"/>
      <c r="EK3032" s="53"/>
      <c r="EY3032" s="1"/>
      <c r="FU3032" s="1"/>
      <c r="FV3032" s="2"/>
      <c r="GA3032" s="7"/>
      <c r="GB3032" s="2"/>
      <c r="GE3032" s="1"/>
      <c r="GF3032" s="2"/>
      <c r="GK3032" s="7"/>
      <c r="GL3032" s="2"/>
      <c r="GO3032" s="1"/>
      <c r="GP3032" s="2"/>
      <c r="GU3032" s="7"/>
      <c r="GV3032" s="2"/>
      <c r="GY3032" s="1"/>
      <c r="HA3032" s="34"/>
      <c r="HC3032" s="35"/>
      <c r="HE3032" s="1"/>
      <c r="HF3032" s="2"/>
      <c r="HK3032" s="7"/>
      <c r="HL3032" s="2"/>
      <c r="HO3032" s="1"/>
      <c r="HP3032" s="2"/>
      <c r="HU3032" s="7"/>
      <c r="HV3032" s="2"/>
      <c r="HY3032" s="1"/>
      <c r="HZ3032" s="2"/>
      <c r="IE3032" s="7"/>
      <c r="IF3032" s="2"/>
      <c r="II3032" s="1"/>
      <c r="IK3032" s="36"/>
      <c r="IM3032" s="37"/>
      <c r="IO3032" s="1"/>
      <c r="IP3032" s="2"/>
      <c r="IU3032" s="7"/>
      <c r="IV3032" s="2"/>
      <c r="IY3032" s="1"/>
      <c r="IZ3032" s="2"/>
      <c r="JE3032" s="7"/>
      <c r="JF3032" s="2"/>
      <c r="JI3032" s="1"/>
      <c r="JJ3032" s="2"/>
      <c r="JO3032" s="7"/>
      <c r="JP3032" s="2"/>
      <c r="JS3032" s="1"/>
      <c r="JU3032" s="52"/>
      <c r="JW3032" s="53"/>
      <c r="JX3032" s="1"/>
      <c r="KG3032" s="1"/>
      <c r="KV3032" s="1"/>
      <c r="KW3032" s="34"/>
      <c r="KY3032" s="35"/>
      <c r="LA3032" s="36"/>
      <c r="LC3032" s="37"/>
      <c r="LQ3032" s="1"/>
      <c r="LR3032" s="2"/>
      <c r="LW3032" s="7"/>
      <c r="LX3032" s="2"/>
      <c r="MA3032" s="1"/>
      <c r="MB3032" s="2"/>
      <c r="MG3032" s="7"/>
      <c r="MH3032" s="2"/>
      <c r="MK3032" s="1"/>
      <c r="MW3032" s="34"/>
      <c r="MY3032" s="35"/>
      <c r="NA3032" s="1"/>
      <c r="NB3032" s="2"/>
      <c r="NG3032" s="7"/>
      <c r="NH3032" s="2"/>
      <c r="NK3032" s="1"/>
      <c r="NL3032" s="2"/>
      <c r="NQ3032" s="7"/>
      <c r="NR3032" s="2"/>
      <c r="NU3032" s="1"/>
      <c r="OG3032" s="36"/>
      <c r="OI3032" s="37"/>
      <c r="PW3032" s="1"/>
      <c r="RC3032" s="1"/>
      <c r="RD3032" s="2"/>
      <c r="RI3032" s="7"/>
      <c r="RJ3032" s="2"/>
      <c r="RM3032" s="1"/>
      <c r="RN3032" s="2"/>
      <c r="RS3032" s="7"/>
      <c r="RT3032" s="2"/>
      <c r="RW3032" s="1"/>
      <c r="SI3032" s="34"/>
      <c r="SK3032" s="35"/>
      <c r="SM3032" s="1"/>
      <c r="SN3032" s="2"/>
      <c r="SS3032" s="7"/>
      <c r="ST3032" s="2"/>
      <c r="SW3032" s="1"/>
      <c r="SX3032" s="2"/>
      <c r="TC3032" s="7"/>
      <c r="TD3032" s="2"/>
      <c r="TG3032" s="1"/>
      <c r="TS3032" s="36"/>
      <c r="TU3032" s="37"/>
      <c r="TV3032" s="1"/>
      <c r="VT3032" s="1"/>
    </row>
    <row r="3033" spans="14:592" x14ac:dyDescent="0.3">
      <c r="N3033" s="1"/>
      <c r="O3033" s="34"/>
      <c r="Q3033" s="35"/>
      <c r="S3033" s="36"/>
      <c r="U3033" s="37"/>
      <c r="W3033" s="52"/>
      <c r="Y3033" s="53"/>
      <c r="AI3033" s="1"/>
      <c r="AJ3033" s="2"/>
      <c r="AO3033" s="7"/>
      <c r="AP3033" s="2"/>
      <c r="AS3033" s="1"/>
      <c r="AT3033" s="2"/>
      <c r="AY3033" s="7"/>
      <c r="AZ3033" s="2"/>
      <c r="BC3033" s="1"/>
      <c r="BD3033" s="2"/>
      <c r="BI3033" s="7"/>
      <c r="BJ3033" s="2"/>
      <c r="BM3033" s="1"/>
      <c r="BO3033" s="34"/>
      <c r="BQ3033" s="35"/>
      <c r="BS3033" s="1"/>
      <c r="BT3033" s="2"/>
      <c r="BY3033" s="7"/>
      <c r="BZ3033" s="2"/>
      <c r="CC3033" s="1"/>
      <c r="CD3033" s="2"/>
      <c r="CI3033" s="7"/>
      <c r="CJ3033" s="2"/>
      <c r="CM3033" s="1"/>
      <c r="CN3033" s="2"/>
      <c r="CS3033" s="7"/>
      <c r="CT3033" s="2"/>
      <c r="CW3033" s="1"/>
      <c r="CY3033" s="36"/>
      <c r="DA3033" s="37"/>
      <c r="DC3033" s="1"/>
      <c r="DD3033" s="2"/>
      <c r="DI3033" s="7"/>
      <c r="DJ3033" s="2"/>
      <c r="DM3033" s="1"/>
      <c r="DN3033" s="2"/>
      <c r="DS3033" s="7"/>
      <c r="DT3033" s="2"/>
      <c r="DW3033" s="1"/>
      <c r="DX3033" s="2"/>
      <c r="EC3033" s="7"/>
      <c r="ED3033" s="2"/>
      <c r="EG3033" s="1"/>
      <c r="EI3033" s="52"/>
      <c r="EK3033" s="53"/>
      <c r="FU3033" s="1"/>
      <c r="FV3033" s="2"/>
      <c r="GA3033" s="7"/>
      <c r="GB3033" s="2"/>
      <c r="GE3033" s="1"/>
      <c r="GF3033" s="2"/>
      <c r="GK3033" s="7"/>
      <c r="GL3033" s="2"/>
      <c r="GO3033" s="1"/>
      <c r="GP3033" s="2"/>
      <c r="GU3033" s="7"/>
      <c r="GV3033" s="2"/>
      <c r="GY3033" s="1"/>
      <c r="HA3033" s="34"/>
      <c r="HC3033" s="35"/>
      <c r="HE3033" s="1"/>
      <c r="HF3033" s="2"/>
      <c r="HK3033" s="7"/>
      <c r="HL3033" s="2"/>
      <c r="HO3033" s="1"/>
      <c r="HP3033" s="2"/>
      <c r="HU3033" s="7"/>
      <c r="HV3033" s="2"/>
      <c r="HY3033" s="1"/>
      <c r="HZ3033" s="2"/>
      <c r="IE3033" s="7"/>
      <c r="IF3033" s="2"/>
      <c r="II3033" s="1"/>
      <c r="IK3033" s="36"/>
      <c r="IM3033" s="37"/>
      <c r="IO3033" s="1"/>
      <c r="IP3033" s="2"/>
      <c r="IU3033" s="7"/>
      <c r="IV3033" s="2"/>
      <c r="IY3033" s="1"/>
      <c r="IZ3033" s="2"/>
      <c r="JE3033" s="7"/>
      <c r="JF3033" s="2"/>
      <c r="JI3033" s="1"/>
      <c r="JJ3033" s="2"/>
      <c r="JO3033" s="7"/>
      <c r="JP3033" s="2"/>
      <c r="JS3033" s="1"/>
      <c r="JU3033" s="52"/>
      <c r="JW3033" s="53"/>
      <c r="JX3033" s="1"/>
      <c r="KG3033" s="1"/>
      <c r="KV3033" s="1"/>
      <c r="KW3033" s="34"/>
      <c r="KY3033" s="35"/>
      <c r="LA3033" s="36"/>
      <c r="LC3033" s="37"/>
      <c r="LQ3033" s="1"/>
      <c r="LR3033" s="2"/>
      <c r="LW3033" s="7"/>
      <c r="LX3033" s="2"/>
      <c r="MA3033" s="1"/>
      <c r="MB3033" s="2"/>
      <c r="MG3033" s="7"/>
      <c r="MH3033" s="2"/>
      <c r="MK3033" s="1"/>
      <c r="MW3033" s="34"/>
      <c r="MY3033" s="35"/>
      <c r="NA3033" s="1"/>
      <c r="NB3033" s="2"/>
      <c r="NG3033" s="7"/>
      <c r="NH3033" s="2"/>
      <c r="NK3033" s="1"/>
      <c r="NL3033" s="2"/>
      <c r="NQ3033" s="7"/>
      <c r="NR3033" s="2"/>
      <c r="NU3033" s="1"/>
      <c r="OG3033" s="36"/>
      <c r="OI3033" s="37"/>
      <c r="RC3033" s="1"/>
      <c r="RD3033" s="2"/>
      <c r="RI3033" s="7"/>
      <c r="RJ3033" s="2"/>
      <c r="RM3033" s="1"/>
      <c r="RN3033" s="2"/>
      <c r="RS3033" s="7"/>
      <c r="RT3033" s="2"/>
      <c r="RW3033" s="1"/>
      <c r="SI3033" s="34"/>
      <c r="SK3033" s="35"/>
      <c r="SM3033" s="1"/>
      <c r="SN3033" s="2"/>
      <c r="SS3033" s="7"/>
      <c r="ST3033" s="2"/>
      <c r="SW3033" s="1"/>
      <c r="SX3033" s="2"/>
      <c r="TC3033" s="7"/>
      <c r="TD3033" s="2"/>
      <c r="TG3033" s="1"/>
      <c r="TS3033" s="36"/>
      <c r="TU3033" s="37"/>
      <c r="TV3033" s="1"/>
      <c r="VT3033" s="1"/>
    </row>
    <row r="3034" spans="14:592" x14ac:dyDescent="0.3">
      <c r="N3034" s="1"/>
      <c r="O3034" s="34"/>
      <c r="Q3034" s="35"/>
      <c r="S3034" s="36"/>
      <c r="U3034" s="37"/>
      <c r="W3034" s="52"/>
      <c r="Y3034" s="53"/>
      <c r="AI3034" s="1"/>
      <c r="AJ3034" s="2"/>
      <c r="AL3034" s="7"/>
      <c r="AM3034" s="7"/>
      <c r="AN3034" s="7"/>
      <c r="AO3034" s="7"/>
      <c r="AP3034" s="2"/>
      <c r="AQ3034" s="7"/>
      <c r="AR3034" s="7"/>
      <c r="AS3034" s="1"/>
      <c r="AT3034" s="2"/>
      <c r="AV3034" s="7"/>
      <c r="AW3034" s="7"/>
      <c r="AX3034" s="7"/>
      <c r="AY3034" s="7"/>
      <c r="AZ3034" s="2"/>
      <c r="BA3034" s="7"/>
      <c r="BB3034" s="7"/>
      <c r="BC3034" s="1"/>
      <c r="BD3034" s="2"/>
      <c r="BF3034" s="7"/>
      <c r="BG3034" s="7"/>
      <c r="BH3034" s="7"/>
      <c r="BI3034" s="7"/>
      <c r="BJ3034" s="2"/>
      <c r="BK3034" s="7"/>
      <c r="BL3034" s="7"/>
      <c r="BM3034" s="1"/>
      <c r="BO3034" s="34"/>
      <c r="BQ3034" s="35"/>
      <c r="BS3034" s="1"/>
      <c r="BT3034" s="2"/>
      <c r="BV3034" s="7"/>
      <c r="BW3034" s="7"/>
      <c r="BX3034" s="7"/>
      <c r="BY3034" s="7"/>
      <c r="BZ3034" s="2"/>
      <c r="CA3034" s="7"/>
      <c r="CB3034" s="7"/>
      <c r="CC3034" s="1"/>
      <c r="CD3034" s="2"/>
      <c r="CF3034" s="7"/>
      <c r="CG3034" s="7"/>
      <c r="CH3034" s="7"/>
      <c r="CI3034" s="7"/>
      <c r="CJ3034" s="2"/>
      <c r="CK3034" s="7"/>
      <c r="CL3034" s="7"/>
      <c r="CM3034" s="1"/>
      <c r="CN3034" s="2"/>
      <c r="CP3034" s="7"/>
      <c r="CQ3034" s="7"/>
      <c r="CR3034" s="7"/>
      <c r="CS3034" s="7"/>
      <c r="CT3034" s="2"/>
      <c r="CU3034" s="7"/>
      <c r="CV3034" s="7"/>
      <c r="CW3034" s="1"/>
      <c r="CY3034" s="36"/>
      <c r="DA3034" s="37"/>
      <c r="DC3034" s="1"/>
      <c r="DD3034" s="2"/>
      <c r="DF3034" s="7"/>
      <c r="DG3034" s="7"/>
      <c r="DH3034" s="7"/>
      <c r="DI3034" s="7"/>
      <c r="DJ3034" s="2"/>
      <c r="DK3034" s="7"/>
      <c r="DL3034" s="7"/>
      <c r="DM3034" s="1"/>
      <c r="DN3034" s="2"/>
      <c r="DP3034" s="7"/>
      <c r="DQ3034" s="7"/>
      <c r="DR3034" s="7"/>
      <c r="DS3034" s="7"/>
      <c r="DT3034" s="2"/>
      <c r="DU3034" s="7"/>
      <c r="DV3034" s="7"/>
      <c r="DW3034" s="1"/>
      <c r="DX3034" s="2"/>
      <c r="DZ3034" s="7"/>
      <c r="EA3034" s="7"/>
      <c r="EB3034" s="7"/>
      <c r="EC3034" s="7"/>
      <c r="ED3034" s="2"/>
      <c r="EE3034" s="7"/>
      <c r="EF3034" s="7"/>
      <c r="EG3034" s="1"/>
      <c r="EI3034" s="52"/>
      <c r="EK3034" s="53"/>
      <c r="EY3034" s="1"/>
      <c r="FU3034" s="1"/>
      <c r="FV3034" s="2"/>
      <c r="FX3034" s="7"/>
      <c r="FY3034" s="7"/>
      <c r="FZ3034" s="7"/>
      <c r="GA3034" s="7"/>
      <c r="GB3034" s="2"/>
      <c r="GC3034" s="7"/>
      <c r="GD3034" s="7"/>
      <c r="GE3034" s="1"/>
      <c r="GF3034" s="2"/>
      <c r="GH3034" s="7"/>
      <c r="GI3034" s="7"/>
      <c r="GJ3034" s="7"/>
      <c r="GK3034" s="7"/>
      <c r="GL3034" s="2"/>
      <c r="GM3034" s="7"/>
      <c r="GN3034" s="7"/>
      <c r="GO3034" s="1"/>
      <c r="GP3034" s="2"/>
      <c r="GR3034" s="7"/>
      <c r="GS3034" s="7"/>
      <c r="GT3034" s="7"/>
      <c r="GU3034" s="7"/>
      <c r="GV3034" s="2"/>
      <c r="GW3034" s="7"/>
      <c r="GX3034" s="7"/>
      <c r="GY3034" s="1"/>
      <c r="HA3034" s="34"/>
      <c r="HC3034" s="35"/>
      <c r="HE3034" s="1"/>
      <c r="HF3034" s="2"/>
      <c r="HH3034" s="7"/>
      <c r="HI3034" s="7"/>
      <c r="HJ3034" s="7"/>
      <c r="HK3034" s="7"/>
      <c r="HL3034" s="2"/>
      <c r="HM3034" s="7"/>
      <c r="HN3034" s="7"/>
      <c r="HO3034" s="1"/>
      <c r="HP3034" s="2"/>
      <c r="HR3034" s="7"/>
      <c r="HS3034" s="7"/>
      <c r="HT3034" s="7"/>
      <c r="HU3034" s="7"/>
      <c r="HV3034" s="2"/>
      <c r="HW3034" s="7"/>
      <c r="HX3034" s="7"/>
      <c r="HY3034" s="1"/>
      <c r="HZ3034" s="2"/>
      <c r="IB3034" s="7"/>
      <c r="IC3034" s="7"/>
      <c r="ID3034" s="7"/>
      <c r="IE3034" s="7"/>
      <c r="IF3034" s="2"/>
      <c r="IG3034" s="7"/>
      <c r="IH3034" s="7"/>
      <c r="II3034" s="1"/>
      <c r="IK3034" s="36"/>
      <c r="IM3034" s="37"/>
      <c r="IO3034" s="1"/>
      <c r="IP3034" s="2"/>
      <c r="IR3034" s="7"/>
      <c r="IS3034" s="7"/>
      <c r="IT3034" s="7"/>
      <c r="IU3034" s="7"/>
      <c r="IV3034" s="2"/>
      <c r="IW3034" s="7"/>
      <c r="IX3034" s="7"/>
      <c r="IY3034" s="1"/>
      <c r="IZ3034" s="2"/>
      <c r="JB3034" s="7"/>
      <c r="JC3034" s="7"/>
      <c r="JD3034" s="7"/>
      <c r="JE3034" s="7"/>
      <c r="JF3034" s="2"/>
      <c r="JG3034" s="7"/>
      <c r="JH3034" s="7"/>
      <c r="JI3034" s="1"/>
      <c r="JJ3034" s="2"/>
      <c r="JL3034" s="7"/>
      <c r="JM3034" s="7"/>
      <c r="JN3034" s="7"/>
      <c r="JO3034" s="7"/>
      <c r="JP3034" s="2"/>
      <c r="JQ3034" s="7"/>
      <c r="JR3034" s="7"/>
      <c r="JS3034" s="1"/>
      <c r="JU3034" s="52"/>
      <c r="JW3034" s="53"/>
      <c r="JX3034" s="1"/>
      <c r="KG3034" s="1"/>
      <c r="KV3034" s="1"/>
      <c r="KW3034" s="34"/>
      <c r="KY3034" s="35"/>
      <c r="LA3034" s="36"/>
      <c r="LC3034" s="37"/>
      <c r="LQ3034" s="1"/>
      <c r="LR3034" s="2"/>
      <c r="LT3034" s="7"/>
      <c r="LU3034" s="7"/>
      <c r="LV3034" s="7"/>
      <c r="LW3034" s="7"/>
      <c r="LX3034" s="2"/>
      <c r="LY3034" s="7"/>
      <c r="LZ3034" s="7"/>
      <c r="MA3034" s="1"/>
      <c r="MB3034" s="2"/>
      <c r="MD3034" s="7"/>
      <c r="ME3034" s="7"/>
      <c r="MF3034" s="7"/>
      <c r="MG3034" s="7"/>
      <c r="MH3034" s="2"/>
      <c r="MI3034" s="7"/>
      <c r="MJ3034" s="7"/>
      <c r="MK3034" s="1"/>
      <c r="MW3034" s="34"/>
      <c r="MY3034" s="35"/>
      <c r="NA3034" s="1"/>
      <c r="NB3034" s="2"/>
      <c r="ND3034" s="7"/>
      <c r="NE3034" s="7"/>
      <c r="NF3034" s="7"/>
      <c r="NG3034" s="7"/>
      <c r="NH3034" s="2"/>
      <c r="NI3034" s="7"/>
      <c r="NJ3034" s="7"/>
      <c r="NK3034" s="1"/>
      <c r="NL3034" s="2"/>
      <c r="NN3034" s="7"/>
      <c r="NO3034" s="7"/>
      <c r="NP3034" s="7"/>
      <c r="NQ3034" s="7"/>
      <c r="NR3034" s="2"/>
      <c r="NS3034" s="7"/>
      <c r="NT3034" s="7"/>
      <c r="NU3034" s="1"/>
      <c r="OG3034" s="36"/>
      <c r="OI3034" s="37"/>
      <c r="PW3034" s="1"/>
      <c r="RC3034" s="1"/>
      <c r="RD3034" s="2"/>
      <c r="RF3034" s="7"/>
      <c r="RG3034" s="7"/>
      <c r="RH3034" s="7"/>
      <c r="RI3034" s="7"/>
      <c r="RJ3034" s="2"/>
      <c r="RK3034" s="7"/>
      <c r="RL3034" s="7"/>
      <c r="RM3034" s="1"/>
      <c r="RN3034" s="2"/>
      <c r="RP3034" s="7"/>
      <c r="RQ3034" s="7"/>
      <c r="RR3034" s="7"/>
      <c r="RS3034" s="7"/>
      <c r="RT3034" s="2"/>
      <c r="RU3034" s="7"/>
      <c r="RV3034" s="7"/>
      <c r="RW3034" s="1"/>
      <c r="SI3034" s="34"/>
      <c r="SK3034" s="35"/>
      <c r="SM3034" s="1"/>
      <c r="SN3034" s="2"/>
      <c r="SP3034" s="7"/>
      <c r="SQ3034" s="7"/>
      <c r="SR3034" s="7"/>
      <c r="SS3034" s="7"/>
      <c r="ST3034" s="2"/>
      <c r="SU3034" s="7"/>
      <c r="SV3034" s="7"/>
      <c r="SW3034" s="1"/>
      <c r="SX3034" s="2"/>
      <c r="SZ3034" s="7"/>
      <c r="TA3034" s="7"/>
      <c r="TB3034" s="7"/>
      <c r="TC3034" s="7"/>
      <c r="TD3034" s="2"/>
      <c r="TE3034" s="7"/>
      <c r="TF3034" s="7"/>
      <c r="TG3034" s="1"/>
      <c r="TS3034" s="36"/>
      <c r="TU3034" s="37"/>
      <c r="TV3034" s="1"/>
      <c r="VT3034" s="1"/>
    </row>
    <row r="3035" spans="14:592" x14ac:dyDescent="0.3">
      <c r="N3035" s="1"/>
      <c r="O3035" s="34"/>
      <c r="Q3035" s="35"/>
      <c r="S3035" s="36"/>
      <c r="U3035" s="37"/>
      <c r="W3035" s="52"/>
      <c r="Y3035" s="53"/>
      <c r="AI3035" s="1"/>
      <c r="AJ3035" s="2"/>
      <c r="AL3035" s="7"/>
      <c r="AP3035" s="2"/>
      <c r="AR3035" s="7"/>
      <c r="AS3035" s="1"/>
      <c r="AT3035" s="2"/>
      <c r="AV3035" s="7"/>
      <c r="AZ3035" s="2"/>
      <c r="BB3035" s="7"/>
      <c r="BC3035" s="1"/>
      <c r="BD3035" s="2"/>
      <c r="BF3035" s="7"/>
      <c r="BJ3035" s="2"/>
      <c r="BL3035" s="7"/>
      <c r="BM3035" s="1"/>
      <c r="BO3035" s="34"/>
      <c r="BQ3035" s="35"/>
      <c r="BS3035" s="1"/>
      <c r="BT3035" s="2"/>
      <c r="BV3035" s="7"/>
      <c r="BZ3035" s="2"/>
      <c r="CB3035" s="7"/>
      <c r="CC3035" s="1"/>
      <c r="CD3035" s="2"/>
      <c r="CF3035" s="7"/>
      <c r="CJ3035" s="2"/>
      <c r="CL3035" s="7"/>
      <c r="CM3035" s="1"/>
      <c r="CN3035" s="2"/>
      <c r="CP3035" s="7"/>
      <c r="CT3035" s="2"/>
      <c r="CV3035" s="7"/>
      <c r="CW3035" s="1"/>
      <c r="CY3035" s="36"/>
      <c r="DA3035" s="37"/>
      <c r="DC3035" s="1"/>
      <c r="DD3035" s="2"/>
      <c r="DF3035" s="7"/>
      <c r="DJ3035" s="2"/>
      <c r="DL3035" s="7"/>
      <c r="DM3035" s="1"/>
      <c r="DN3035" s="2"/>
      <c r="DP3035" s="7"/>
      <c r="DT3035" s="2"/>
      <c r="DV3035" s="7"/>
      <c r="DW3035" s="1"/>
      <c r="DX3035" s="2"/>
      <c r="DZ3035" s="7"/>
      <c r="ED3035" s="2"/>
      <c r="EF3035" s="7"/>
      <c r="EG3035" s="1"/>
      <c r="EI3035" s="52"/>
      <c r="EK3035" s="53"/>
      <c r="FU3035" s="1"/>
      <c r="FV3035" s="2"/>
      <c r="FX3035" s="7"/>
      <c r="GB3035" s="2"/>
      <c r="GD3035" s="7"/>
      <c r="GE3035" s="1"/>
      <c r="GF3035" s="2"/>
      <c r="GH3035" s="7"/>
      <c r="GL3035" s="2"/>
      <c r="GN3035" s="7"/>
      <c r="GO3035" s="1"/>
      <c r="GP3035" s="2"/>
      <c r="GR3035" s="7"/>
      <c r="GV3035" s="2"/>
      <c r="GX3035" s="7"/>
      <c r="GY3035" s="1"/>
      <c r="HA3035" s="34"/>
      <c r="HC3035" s="35"/>
      <c r="HE3035" s="1"/>
      <c r="HF3035" s="2"/>
      <c r="HH3035" s="7"/>
      <c r="HL3035" s="2"/>
      <c r="HN3035" s="7"/>
      <c r="HO3035" s="1"/>
      <c r="HP3035" s="2"/>
      <c r="HR3035" s="7"/>
      <c r="HV3035" s="2"/>
      <c r="HX3035" s="7"/>
      <c r="HY3035" s="1"/>
      <c r="HZ3035" s="2"/>
      <c r="IB3035" s="7"/>
      <c r="IF3035" s="2"/>
      <c r="IH3035" s="7"/>
      <c r="II3035" s="1"/>
      <c r="IK3035" s="36"/>
      <c r="IM3035" s="37"/>
      <c r="IO3035" s="1"/>
      <c r="IP3035" s="2"/>
      <c r="IR3035" s="7"/>
      <c r="IV3035" s="2"/>
      <c r="IX3035" s="7"/>
      <c r="IY3035" s="1"/>
      <c r="IZ3035" s="2"/>
      <c r="JB3035" s="7"/>
      <c r="JF3035" s="2"/>
      <c r="JH3035" s="7"/>
      <c r="JI3035" s="1"/>
      <c r="JJ3035" s="2"/>
      <c r="JL3035" s="7"/>
      <c r="JP3035" s="2"/>
      <c r="JR3035" s="7"/>
      <c r="JS3035" s="1"/>
      <c r="JU3035" s="52"/>
      <c r="JW3035" s="53"/>
      <c r="JX3035" s="1"/>
      <c r="KG3035" s="1"/>
      <c r="KV3035" s="1"/>
      <c r="KW3035" s="34"/>
      <c r="KY3035" s="35"/>
      <c r="LA3035" s="36"/>
      <c r="LC3035" s="37"/>
      <c r="LQ3035" s="1"/>
      <c r="LR3035" s="2"/>
      <c r="LT3035" s="7"/>
      <c r="LX3035" s="2"/>
      <c r="LZ3035" s="7"/>
      <c r="MA3035" s="1"/>
      <c r="MB3035" s="2"/>
      <c r="MD3035" s="7"/>
      <c r="MH3035" s="2"/>
      <c r="MJ3035" s="7"/>
      <c r="MK3035" s="1"/>
      <c r="MW3035" s="34"/>
      <c r="MY3035" s="35"/>
      <c r="NA3035" s="1"/>
      <c r="NB3035" s="2"/>
      <c r="ND3035" s="7"/>
      <c r="NH3035" s="2"/>
      <c r="NJ3035" s="7"/>
      <c r="NK3035" s="1"/>
      <c r="NL3035" s="2"/>
      <c r="NN3035" s="7"/>
      <c r="NR3035" s="2"/>
      <c r="NT3035" s="7"/>
      <c r="NU3035" s="1"/>
      <c r="OG3035" s="36"/>
      <c r="OI3035" s="37"/>
      <c r="RC3035" s="1"/>
      <c r="RD3035" s="2"/>
      <c r="RF3035" s="7"/>
      <c r="RJ3035" s="2"/>
      <c r="RL3035" s="7"/>
      <c r="RM3035" s="1"/>
      <c r="RN3035" s="2"/>
      <c r="RP3035" s="7"/>
      <c r="RT3035" s="2"/>
      <c r="RV3035" s="7"/>
      <c r="RW3035" s="1"/>
      <c r="SI3035" s="34"/>
      <c r="SK3035" s="35"/>
      <c r="SM3035" s="1"/>
      <c r="SN3035" s="2"/>
      <c r="SP3035" s="7"/>
      <c r="ST3035" s="2"/>
      <c r="SV3035" s="7"/>
      <c r="SW3035" s="1"/>
      <c r="SX3035" s="2"/>
      <c r="SZ3035" s="7"/>
      <c r="TD3035" s="2"/>
      <c r="TF3035" s="7"/>
      <c r="TG3035" s="1"/>
      <c r="TS3035" s="36"/>
      <c r="TU3035" s="37"/>
      <c r="TV3035" s="1"/>
      <c r="VT3035" s="1"/>
    </row>
    <row r="3036" spans="14:592" x14ac:dyDescent="0.3">
      <c r="N3036" s="1"/>
      <c r="O3036" s="34"/>
      <c r="Q3036" s="35"/>
      <c r="S3036" s="36"/>
      <c r="U3036" s="37"/>
      <c r="W3036" s="52"/>
      <c r="Y3036" s="53"/>
      <c r="AI3036" s="1"/>
      <c r="AJ3036" s="2"/>
      <c r="AL3036" s="7"/>
      <c r="AP3036" s="2"/>
      <c r="AR3036" s="7"/>
      <c r="AS3036" s="1"/>
      <c r="AT3036" s="2"/>
      <c r="AV3036" s="7"/>
      <c r="AZ3036" s="2"/>
      <c r="BB3036" s="7"/>
      <c r="BC3036" s="1"/>
      <c r="BD3036" s="2"/>
      <c r="BF3036" s="7"/>
      <c r="BJ3036" s="2"/>
      <c r="BL3036" s="7"/>
      <c r="BM3036" s="1"/>
      <c r="BO3036" s="34"/>
      <c r="BQ3036" s="35"/>
      <c r="BS3036" s="1"/>
      <c r="BT3036" s="2"/>
      <c r="BV3036" s="7"/>
      <c r="BZ3036" s="2"/>
      <c r="CB3036" s="7"/>
      <c r="CC3036" s="1"/>
      <c r="CD3036" s="2"/>
      <c r="CF3036" s="7"/>
      <c r="CJ3036" s="2"/>
      <c r="CL3036" s="7"/>
      <c r="CM3036" s="1"/>
      <c r="CN3036" s="2"/>
      <c r="CP3036" s="7"/>
      <c r="CT3036" s="2"/>
      <c r="CV3036" s="7"/>
      <c r="CW3036" s="1"/>
      <c r="CY3036" s="36"/>
      <c r="DA3036" s="37"/>
      <c r="DC3036" s="1"/>
      <c r="DD3036" s="2"/>
      <c r="DF3036" s="7"/>
      <c r="DJ3036" s="2"/>
      <c r="DL3036" s="7"/>
      <c r="DM3036" s="1"/>
      <c r="DN3036" s="2"/>
      <c r="DP3036" s="7"/>
      <c r="DT3036" s="2"/>
      <c r="DV3036" s="7"/>
      <c r="DW3036" s="1"/>
      <c r="DX3036" s="2"/>
      <c r="DZ3036" s="7"/>
      <c r="ED3036" s="2"/>
      <c r="EF3036" s="7"/>
      <c r="EG3036" s="1"/>
      <c r="EI3036" s="52"/>
      <c r="EK3036" s="53"/>
      <c r="EY3036" s="1"/>
      <c r="FU3036" s="1"/>
      <c r="FV3036" s="2"/>
      <c r="FX3036" s="7"/>
      <c r="GB3036" s="2"/>
      <c r="GD3036" s="7"/>
      <c r="GE3036" s="1"/>
      <c r="GF3036" s="2"/>
      <c r="GH3036" s="7"/>
      <c r="GL3036" s="2"/>
      <c r="GN3036" s="7"/>
      <c r="GO3036" s="1"/>
      <c r="GP3036" s="2"/>
      <c r="GR3036" s="7"/>
      <c r="GV3036" s="2"/>
      <c r="GX3036" s="7"/>
      <c r="GY3036" s="1"/>
      <c r="HA3036" s="34"/>
      <c r="HC3036" s="35"/>
      <c r="HE3036" s="1"/>
      <c r="HF3036" s="2"/>
      <c r="HH3036" s="7"/>
      <c r="HL3036" s="2"/>
      <c r="HN3036" s="7"/>
      <c r="HO3036" s="1"/>
      <c r="HP3036" s="2"/>
      <c r="HR3036" s="7"/>
      <c r="HV3036" s="2"/>
      <c r="HX3036" s="7"/>
      <c r="HY3036" s="1"/>
      <c r="HZ3036" s="2"/>
      <c r="IB3036" s="7"/>
      <c r="IF3036" s="2"/>
      <c r="IH3036" s="7"/>
      <c r="II3036" s="1"/>
      <c r="IK3036" s="36"/>
      <c r="IM3036" s="37"/>
      <c r="IO3036" s="1"/>
      <c r="IP3036" s="2"/>
      <c r="IR3036" s="7"/>
      <c r="IV3036" s="2"/>
      <c r="IX3036" s="7"/>
      <c r="IY3036" s="1"/>
      <c r="IZ3036" s="2"/>
      <c r="JB3036" s="7"/>
      <c r="JF3036" s="2"/>
      <c r="JH3036" s="7"/>
      <c r="JI3036" s="1"/>
      <c r="JJ3036" s="2"/>
      <c r="JL3036" s="7"/>
      <c r="JP3036" s="2"/>
      <c r="JR3036" s="7"/>
      <c r="JS3036" s="1"/>
      <c r="JU3036" s="52"/>
      <c r="JW3036" s="53"/>
      <c r="JX3036" s="1"/>
      <c r="KG3036" s="1"/>
      <c r="KV3036" s="1"/>
      <c r="KW3036" s="34"/>
      <c r="KY3036" s="35"/>
      <c r="LA3036" s="36"/>
      <c r="LC3036" s="37"/>
      <c r="LQ3036" s="1"/>
      <c r="LR3036" s="2"/>
      <c r="LT3036" s="7"/>
      <c r="LX3036" s="2"/>
      <c r="LZ3036" s="7"/>
      <c r="MA3036" s="1"/>
      <c r="MB3036" s="2"/>
      <c r="MD3036" s="7"/>
      <c r="MH3036" s="2"/>
      <c r="MJ3036" s="7"/>
      <c r="MK3036" s="1"/>
      <c r="MW3036" s="34"/>
      <c r="MY3036" s="35"/>
      <c r="NA3036" s="1"/>
      <c r="NB3036" s="2"/>
      <c r="ND3036" s="7"/>
      <c r="NH3036" s="2"/>
      <c r="NJ3036" s="7"/>
      <c r="NK3036" s="1"/>
      <c r="NL3036" s="2"/>
      <c r="NN3036" s="7"/>
      <c r="NR3036" s="2"/>
      <c r="NT3036" s="7"/>
      <c r="NU3036" s="1"/>
      <c r="OG3036" s="36"/>
      <c r="OI3036" s="37"/>
      <c r="PW3036" s="1"/>
      <c r="RC3036" s="1"/>
      <c r="RD3036" s="2"/>
      <c r="RF3036" s="7"/>
      <c r="RJ3036" s="2"/>
      <c r="RL3036" s="7"/>
      <c r="RM3036" s="1"/>
      <c r="RN3036" s="2"/>
      <c r="RP3036" s="7"/>
      <c r="RT3036" s="2"/>
      <c r="RV3036" s="7"/>
      <c r="RW3036" s="1"/>
      <c r="SI3036" s="34"/>
      <c r="SK3036" s="35"/>
      <c r="SM3036" s="1"/>
      <c r="SN3036" s="2"/>
      <c r="SP3036" s="7"/>
      <c r="ST3036" s="2"/>
      <c r="SV3036" s="7"/>
      <c r="SW3036" s="1"/>
      <c r="SX3036" s="2"/>
      <c r="SZ3036" s="7"/>
      <c r="TD3036" s="2"/>
      <c r="TF3036" s="7"/>
      <c r="TG3036" s="1"/>
      <c r="TS3036" s="36"/>
      <c r="TU3036" s="37"/>
      <c r="TV3036" s="1"/>
      <c r="VT3036" s="1"/>
    </row>
    <row r="3037" spans="14:592" x14ac:dyDescent="0.3">
      <c r="N3037" s="1"/>
      <c r="O3037" s="34"/>
      <c r="Q3037" s="35"/>
      <c r="S3037" s="36"/>
      <c r="U3037" s="37"/>
      <c r="W3037" s="52"/>
      <c r="Y3037" s="53"/>
      <c r="AI3037" s="1"/>
      <c r="AJ3037" s="2"/>
      <c r="AL3037" s="7"/>
      <c r="AP3037" s="2"/>
      <c r="AR3037" s="7"/>
      <c r="AS3037" s="1"/>
      <c r="AT3037" s="2"/>
      <c r="AV3037" s="7"/>
      <c r="AZ3037" s="2"/>
      <c r="BB3037" s="7"/>
      <c r="BC3037" s="1"/>
      <c r="BD3037" s="2"/>
      <c r="BF3037" s="7"/>
      <c r="BJ3037" s="2"/>
      <c r="BL3037" s="7"/>
      <c r="BM3037" s="1"/>
      <c r="BO3037" s="34"/>
      <c r="BQ3037" s="35"/>
      <c r="BS3037" s="1"/>
      <c r="BT3037" s="2"/>
      <c r="BV3037" s="7"/>
      <c r="BZ3037" s="2"/>
      <c r="CB3037" s="7"/>
      <c r="CC3037" s="1"/>
      <c r="CD3037" s="2"/>
      <c r="CF3037" s="7"/>
      <c r="CJ3037" s="2"/>
      <c r="CL3037" s="7"/>
      <c r="CM3037" s="1"/>
      <c r="CN3037" s="2"/>
      <c r="CP3037" s="7"/>
      <c r="CT3037" s="2"/>
      <c r="CV3037" s="7"/>
      <c r="CW3037" s="1"/>
      <c r="CY3037" s="36"/>
      <c r="DA3037" s="37"/>
      <c r="DC3037" s="1"/>
      <c r="DD3037" s="2"/>
      <c r="DF3037" s="7"/>
      <c r="DJ3037" s="2"/>
      <c r="DL3037" s="7"/>
      <c r="DM3037" s="1"/>
      <c r="DN3037" s="2"/>
      <c r="DP3037" s="7"/>
      <c r="DT3037" s="2"/>
      <c r="DV3037" s="7"/>
      <c r="DW3037" s="1"/>
      <c r="DX3037" s="2"/>
      <c r="DZ3037" s="7"/>
      <c r="ED3037" s="2"/>
      <c r="EF3037" s="7"/>
      <c r="EG3037" s="1"/>
      <c r="EI3037" s="52"/>
      <c r="EK3037" s="53"/>
      <c r="FU3037" s="1"/>
      <c r="FV3037" s="2"/>
      <c r="FX3037" s="7"/>
      <c r="GB3037" s="2"/>
      <c r="GD3037" s="7"/>
      <c r="GE3037" s="1"/>
      <c r="GF3037" s="2"/>
      <c r="GH3037" s="7"/>
      <c r="GL3037" s="2"/>
      <c r="GN3037" s="7"/>
      <c r="GO3037" s="1"/>
      <c r="GP3037" s="2"/>
      <c r="GR3037" s="7"/>
      <c r="GV3037" s="2"/>
      <c r="GX3037" s="7"/>
      <c r="GY3037" s="1"/>
      <c r="HA3037" s="34"/>
      <c r="HC3037" s="35"/>
      <c r="HE3037" s="1"/>
      <c r="HF3037" s="2"/>
      <c r="HH3037" s="7"/>
      <c r="HL3037" s="2"/>
      <c r="HN3037" s="7"/>
      <c r="HO3037" s="1"/>
      <c r="HP3037" s="2"/>
      <c r="HR3037" s="7"/>
      <c r="HV3037" s="2"/>
      <c r="HX3037" s="7"/>
      <c r="HY3037" s="1"/>
      <c r="HZ3037" s="2"/>
      <c r="IB3037" s="7"/>
      <c r="IF3037" s="2"/>
      <c r="IH3037" s="7"/>
      <c r="II3037" s="1"/>
      <c r="IK3037" s="36"/>
      <c r="IM3037" s="37"/>
      <c r="IO3037" s="1"/>
      <c r="IP3037" s="2"/>
      <c r="IR3037" s="7"/>
      <c r="IV3037" s="2"/>
      <c r="IX3037" s="7"/>
      <c r="IY3037" s="1"/>
      <c r="IZ3037" s="2"/>
      <c r="JB3037" s="7"/>
      <c r="JF3037" s="2"/>
      <c r="JH3037" s="7"/>
      <c r="JI3037" s="1"/>
      <c r="JJ3037" s="2"/>
      <c r="JL3037" s="7"/>
      <c r="JP3037" s="2"/>
      <c r="JR3037" s="7"/>
      <c r="JS3037" s="1"/>
      <c r="JU3037" s="52"/>
      <c r="JW3037" s="53"/>
      <c r="JX3037" s="1"/>
      <c r="KG3037" s="1"/>
      <c r="KV3037" s="1"/>
      <c r="KW3037" s="34"/>
      <c r="KY3037" s="35"/>
      <c r="LA3037" s="36"/>
      <c r="LC3037" s="37"/>
      <c r="LQ3037" s="1"/>
      <c r="LR3037" s="2"/>
      <c r="LT3037" s="7"/>
      <c r="LX3037" s="2"/>
      <c r="LZ3037" s="7"/>
      <c r="MA3037" s="1"/>
      <c r="MB3037" s="2"/>
      <c r="MD3037" s="7"/>
      <c r="MH3037" s="2"/>
      <c r="MJ3037" s="7"/>
      <c r="MK3037" s="1"/>
      <c r="MW3037" s="34"/>
      <c r="MY3037" s="35"/>
      <c r="NA3037" s="1"/>
      <c r="NB3037" s="2"/>
      <c r="ND3037" s="7"/>
      <c r="NH3037" s="2"/>
      <c r="NJ3037" s="7"/>
      <c r="NK3037" s="1"/>
      <c r="NL3037" s="2"/>
      <c r="NN3037" s="7"/>
      <c r="NR3037" s="2"/>
      <c r="NT3037" s="7"/>
      <c r="NU3037" s="1"/>
      <c r="OG3037" s="36"/>
      <c r="OI3037" s="37"/>
      <c r="RC3037" s="1"/>
      <c r="RD3037" s="2"/>
      <c r="RF3037" s="7"/>
      <c r="RJ3037" s="2"/>
      <c r="RL3037" s="7"/>
      <c r="RM3037" s="1"/>
      <c r="RN3037" s="2"/>
      <c r="RP3037" s="7"/>
      <c r="RT3037" s="2"/>
      <c r="RV3037" s="7"/>
      <c r="RW3037" s="1"/>
      <c r="SI3037" s="34"/>
      <c r="SK3037" s="35"/>
      <c r="SM3037" s="1"/>
      <c r="SN3037" s="2"/>
      <c r="SP3037" s="7"/>
      <c r="ST3037" s="2"/>
      <c r="SV3037" s="7"/>
      <c r="SW3037" s="1"/>
      <c r="SX3037" s="2"/>
      <c r="SZ3037" s="7"/>
      <c r="TD3037" s="2"/>
      <c r="TF3037" s="7"/>
      <c r="TG3037" s="1"/>
      <c r="TS3037" s="36"/>
      <c r="TU3037" s="37"/>
      <c r="TV3037" s="1"/>
      <c r="VT3037" s="1"/>
    </row>
    <row r="3038" spans="14:592" ht="15" thickBot="1" x14ac:dyDescent="0.35">
      <c r="N3038" s="1"/>
      <c r="O3038" s="34"/>
      <c r="Q3038" s="35"/>
      <c r="S3038" s="36"/>
      <c r="U3038" s="37"/>
      <c r="W3038" s="52"/>
      <c r="Y3038" s="53"/>
      <c r="AI3038" s="1"/>
      <c r="AJ3038" s="2" t="s">
        <v>162</v>
      </c>
      <c r="AL3038" s="7" t="s">
        <v>163</v>
      </c>
      <c r="AP3038" s="2" t="s">
        <v>164</v>
      </c>
      <c r="AR3038" s="7" t="s">
        <v>165</v>
      </c>
      <c r="AS3038" s="1"/>
      <c r="AT3038" s="2" t="s">
        <v>162</v>
      </c>
      <c r="AV3038" s="7" t="s">
        <v>163</v>
      </c>
      <c r="AZ3038" s="2" t="s">
        <v>166</v>
      </c>
      <c r="BB3038" s="7" t="s">
        <v>167</v>
      </c>
      <c r="BC3038" s="1"/>
      <c r="BD3038" s="2" t="s">
        <v>162</v>
      </c>
      <c r="BF3038" s="7" t="s">
        <v>163</v>
      </c>
      <c r="BJ3038" s="2" t="s">
        <v>168</v>
      </c>
      <c r="BL3038" s="7" t="s">
        <v>169</v>
      </c>
      <c r="BM3038" s="1"/>
      <c r="BO3038" s="34"/>
      <c r="BQ3038" s="35"/>
      <c r="BS3038" s="1"/>
      <c r="BT3038" s="2" t="s">
        <v>170</v>
      </c>
      <c r="BV3038" s="7" t="s">
        <v>171</v>
      </c>
      <c r="BZ3038" s="2" t="s">
        <v>164</v>
      </c>
      <c r="CB3038" s="7" t="s">
        <v>165</v>
      </c>
      <c r="CC3038" s="1"/>
      <c r="CD3038" s="2" t="s">
        <v>170</v>
      </c>
      <c r="CF3038" s="7" t="s">
        <v>171</v>
      </c>
      <c r="CJ3038" s="2" t="s">
        <v>166</v>
      </c>
      <c r="CL3038" s="7" t="s">
        <v>167</v>
      </c>
      <c r="CM3038" s="1"/>
      <c r="CN3038" s="2" t="s">
        <v>170</v>
      </c>
      <c r="CP3038" s="7" t="s">
        <v>171</v>
      </c>
      <c r="CT3038" s="2" t="s">
        <v>168</v>
      </c>
      <c r="CV3038" s="7" t="s">
        <v>169</v>
      </c>
      <c r="CW3038" s="1"/>
      <c r="CY3038" s="36"/>
      <c r="DA3038" s="37"/>
      <c r="DC3038" s="1"/>
      <c r="DD3038" s="2" t="s">
        <v>247</v>
      </c>
      <c r="DF3038" s="7" t="s">
        <v>248</v>
      </c>
      <c r="DJ3038" s="2" t="s">
        <v>164</v>
      </c>
      <c r="DL3038" s="7" t="s">
        <v>165</v>
      </c>
      <c r="DM3038" s="1"/>
      <c r="DN3038" s="2" t="s">
        <v>247</v>
      </c>
      <c r="DP3038" s="7" t="s">
        <v>248</v>
      </c>
      <c r="DT3038" s="2" t="s">
        <v>166</v>
      </c>
      <c r="DV3038" s="7" t="s">
        <v>167</v>
      </c>
      <c r="DW3038" s="1"/>
      <c r="DX3038" s="2" t="s">
        <v>247</v>
      </c>
      <c r="DZ3038" s="7" t="s">
        <v>248</v>
      </c>
      <c r="ED3038" s="2" t="s">
        <v>168</v>
      </c>
      <c r="EF3038" s="7" t="s">
        <v>169</v>
      </c>
      <c r="EG3038" s="1"/>
      <c r="EI3038" s="52"/>
      <c r="EK3038" s="53"/>
      <c r="EY3038" s="1"/>
      <c r="FU3038" s="1"/>
      <c r="FV3038" s="2" t="s">
        <v>162</v>
      </c>
      <c r="FX3038" s="7" t="s">
        <v>163</v>
      </c>
      <c r="GB3038" s="2" t="s">
        <v>164</v>
      </c>
      <c r="GD3038" s="7" t="s">
        <v>165</v>
      </c>
      <c r="GE3038" s="1"/>
      <c r="GF3038" s="2" t="s">
        <v>162</v>
      </c>
      <c r="GH3038" s="7" t="s">
        <v>163</v>
      </c>
      <c r="GL3038" s="2" t="s">
        <v>166</v>
      </c>
      <c r="GN3038" s="7" t="s">
        <v>167</v>
      </c>
      <c r="GO3038" s="1"/>
      <c r="GP3038" s="2" t="s">
        <v>162</v>
      </c>
      <c r="GR3038" s="7" t="s">
        <v>163</v>
      </c>
      <c r="GV3038" s="2" t="s">
        <v>168</v>
      </c>
      <c r="GX3038" s="7" t="s">
        <v>169</v>
      </c>
      <c r="GY3038" s="1"/>
      <c r="HA3038" s="34"/>
      <c r="HC3038" s="35"/>
      <c r="HE3038" s="1"/>
      <c r="HF3038" s="2" t="s">
        <v>170</v>
      </c>
      <c r="HH3038" s="7" t="s">
        <v>171</v>
      </c>
      <c r="HL3038" s="2" t="s">
        <v>164</v>
      </c>
      <c r="HN3038" s="7" t="s">
        <v>165</v>
      </c>
      <c r="HO3038" s="1"/>
      <c r="HP3038" s="2" t="s">
        <v>170</v>
      </c>
      <c r="HR3038" s="7" t="s">
        <v>171</v>
      </c>
      <c r="HV3038" s="2" t="s">
        <v>166</v>
      </c>
      <c r="HX3038" s="7" t="s">
        <v>167</v>
      </c>
      <c r="HY3038" s="1"/>
      <c r="HZ3038" s="2" t="s">
        <v>170</v>
      </c>
      <c r="IB3038" s="7" t="s">
        <v>171</v>
      </c>
      <c r="IF3038" s="2" t="s">
        <v>168</v>
      </c>
      <c r="IH3038" s="7" t="s">
        <v>169</v>
      </c>
      <c r="II3038" s="1"/>
      <c r="IK3038" s="36"/>
      <c r="IM3038" s="37"/>
      <c r="IO3038" s="1"/>
      <c r="IP3038" s="2" t="s">
        <v>247</v>
      </c>
      <c r="IR3038" s="7" t="s">
        <v>248</v>
      </c>
      <c r="IV3038" s="2" t="s">
        <v>164</v>
      </c>
      <c r="IX3038" s="7" t="s">
        <v>165</v>
      </c>
      <c r="IY3038" s="1"/>
      <c r="IZ3038" s="2" t="s">
        <v>247</v>
      </c>
      <c r="JB3038" s="7" t="s">
        <v>248</v>
      </c>
      <c r="JF3038" s="2" t="s">
        <v>166</v>
      </c>
      <c r="JH3038" s="7" t="s">
        <v>167</v>
      </c>
      <c r="JI3038" s="1"/>
      <c r="JJ3038" s="2" t="s">
        <v>247</v>
      </c>
      <c r="JL3038" s="7" t="s">
        <v>248</v>
      </c>
      <c r="JP3038" s="2" t="s">
        <v>168</v>
      </c>
      <c r="JR3038" s="7" t="s">
        <v>169</v>
      </c>
      <c r="JS3038" s="1"/>
      <c r="JU3038" s="52"/>
      <c r="JW3038" s="53"/>
      <c r="JX3038" s="1"/>
      <c r="KG3038" s="1"/>
      <c r="KV3038" s="1"/>
      <c r="KW3038" s="34"/>
      <c r="KY3038" s="35"/>
      <c r="LA3038" s="36"/>
      <c r="LC3038" s="37"/>
      <c r="LQ3038" s="1"/>
      <c r="LR3038" s="2" t="s">
        <v>162</v>
      </c>
      <c r="LT3038" s="7" t="s">
        <v>163</v>
      </c>
      <c r="LX3038" s="2" t="s">
        <v>164</v>
      </c>
      <c r="LZ3038" s="7" t="s">
        <v>165</v>
      </c>
      <c r="MA3038" s="1"/>
      <c r="MB3038" s="2" t="s">
        <v>162</v>
      </c>
      <c r="MD3038" s="7" t="s">
        <v>163</v>
      </c>
      <c r="MH3038" s="2" t="s">
        <v>166</v>
      </c>
      <c r="MJ3038" s="7" t="s">
        <v>167</v>
      </c>
      <c r="MK3038" s="1"/>
      <c r="MW3038" s="34"/>
      <c r="MY3038" s="35"/>
      <c r="NA3038" s="1"/>
      <c r="NB3038" s="2" t="s">
        <v>170</v>
      </c>
      <c r="ND3038" s="7" t="s">
        <v>171</v>
      </c>
      <c r="NH3038" s="2" t="s">
        <v>164</v>
      </c>
      <c r="NJ3038" s="7" t="s">
        <v>165</v>
      </c>
      <c r="NK3038" s="1"/>
      <c r="NL3038" s="2" t="s">
        <v>170</v>
      </c>
      <c r="NN3038" s="7" t="s">
        <v>171</v>
      </c>
      <c r="NR3038" s="2" t="s">
        <v>166</v>
      </c>
      <c r="NT3038" s="7" t="s">
        <v>167</v>
      </c>
      <c r="NU3038" s="1"/>
      <c r="OG3038" s="36"/>
      <c r="OI3038" s="37"/>
      <c r="PW3038" s="1"/>
      <c r="RC3038" s="1"/>
      <c r="RD3038" s="2" t="s">
        <v>162</v>
      </c>
      <c r="RF3038" s="7" t="s">
        <v>163</v>
      </c>
      <c r="RJ3038" s="2" t="s">
        <v>164</v>
      </c>
      <c r="RL3038" s="7" t="s">
        <v>165</v>
      </c>
      <c r="RM3038" s="1"/>
      <c r="RN3038" s="2" t="s">
        <v>162</v>
      </c>
      <c r="RP3038" s="7" t="s">
        <v>163</v>
      </c>
      <c r="RT3038" s="2" t="s">
        <v>166</v>
      </c>
      <c r="RV3038" s="7" t="s">
        <v>167</v>
      </c>
      <c r="RW3038" s="1"/>
      <c r="SI3038" s="34"/>
      <c r="SK3038" s="35"/>
      <c r="SM3038" s="1"/>
      <c r="SN3038" s="2" t="s">
        <v>170</v>
      </c>
      <c r="SP3038" s="7" t="s">
        <v>171</v>
      </c>
      <c r="ST3038" s="2" t="s">
        <v>164</v>
      </c>
      <c r="SV3038" s="7" t="s">
        <v>165</v>
      </c>
      <c r="SW3038" s="1"/>
      <c r="SX3038" s="2" t="s">
        <v>170</v>
      </c>
      <c r="SZ3038" s="7" t="s">
        <v>171</v>
      </c>
      <c r="TD3038" s="2" t="s">
        <v>166</v>
      </c>
      <c r="TF3038" s="7" t="s">
        <v>167</v>
      </c>
      <c r="TG3038" s="1"/>
      <c r="TS3038" s="36"/>
      <c r="TU3038" s="37"/>
      <c r="TV3038" s="1"/>
      <c r="VT3038" s="1"/>
    </row>
    <row r="3039" spans="14:592" x14ac:dyDescent="0.3">
      <c r="N3039" s="1"/>
      <c r="O3039" s="34"/>
      <c r="Q3039" s="35"/>
      <c r="S3039" s="36"/>
      <c r="U3039" s="37"/>
      <c r="W3039" s="52"/>
      <c r="Y3039" s="53"/>
      <c r="AI3039" s="1"/>
      <c r="AJ3039" s="4">
        <f t="array" ref="AJ3039:AJ3042">AM3111:AM3114</f>
        <v>1.6516180711786421</v>
      </c>
      <c r="AL3039" s="8">
        <f t="array" ref="AL3039:AL3042">AO3030*AP3039:AP3042</f>
        <v>-4.2393647608100361E-7</v>
      </c>
      <c r="AP3039" s="4">
        <f t="array" ref="AP3039:AP3042">AW3111:AW3114</f>
        <v>0.26115959634527081</v>
      </c>
      <c r="AR3039" s="8">
        <f t="array" ref="AR3039:AR3042">AO3030*AJ3039:AJ3042</f>
        <v>-2.6810469717585659E-6</v>
      </c>
      <c r="AS3039" s="1"/>
      <c r="AT3039" s="4">
        <f t="array" ref="AT3039:AT3042">AJ3039:AJ3042</f>
        <v>1.6516180711786421</v>
      </c>
      <c r="AV3039" s="8">
        <f t="array" ref="AV3039:AV3042">AY3030*AZ3039:AZ3042</f>
        <v>1.2461649472882269E-6</v>
      </c>
      <c r="AZ3039" s="4">
        <f t="array" ref="AZ3039:AZ3042">CG3111:CG3114</f>
        <v>1.1295539306563289</v>
      </c>
      <c r="BB3039" s="8">
        <f t="array" ref="BB3039:BB3042">AY3030*AT3039:AT3042</f>
        <v>1.8221250803090936E-6</v>
      </c>
      <c r="BC3039" s="1"/>
      <c r="BD3039" s="4">
        <f t="array" ref="BD3039:BD3042">AJ3039:AJ3042</f>
        <v>1.6516180711786421</v>
      </c>
      <c r="BF3039" s="8">
        <f t="array" ref="BF3039:BF3042">BI3030*BJ3039:BJ3042</f>
        <v>4.7265838062584998E-7</v>
      </c>
      <c r="BJ3039" s="4">
        <f t="array" ref="BJ3039:BJ3042">DQ3111:DQ3114</f>
        <v>0.90887324063693287</v>
      </c>
      <c r="BL3039" s="8">
        <f t="array" ref="BL3039:BL3042">BI3030*BD3039:BD3042</f>
        <v>8.5892189144947353E-7</v>
      </c>
      <c r="BM3039" s="1"/>
      <c r="BO3039" s="34"/>
      <c r="BQ3039" s="35"/>
      <c r="BS3039" s="1"/>
      <c r="BT3039" s="4">
        <f t="array" ref="BT3039:BT3042">BW3111:BW3114</f>
        <v>1.44117850958845</v>
      </c>
      <c r="BV3039" s="8">
        <f t="array" ref="BV3039:BV3042">BY3030*BZ3039:BZ3042</f>
        <v>-6.0765876570501244E-8</v>
      </c>
      <c r="BZ3039" s="4">
        <f t="array" ref="BZ3039:BZ3042">AP3039:AP3042</f>
        <v>0.26115959634527081</v>
      </c>
      <c r="CB3039" s="8">
        <f t="array" ref="CB3039:CB3042">BY3030*BT3039:BT3042</f>
        <v>-3.3532934135007339E-7</v>
      </c>
      <c r="CC3039" s="1"/>
      <c r="CD3039" s="4">
        <f t="array" ref="CD3039:CD3042">BT3039:BT3042</f>
        <v>1.44117850958845</v>
      </c>
      <c r="CF3039" s="8">
        <f t="array" ref="CF3039:CF3042">CI3030*CJ3039:CJ3042</f>
        <v>1.4185776744495123E-7</v>
      </c>
      <c r="CJ3039" s="4">
        <f t="array" ref="CJ3039:CJ3042">AZ3039:AZ3042</f>
        <v>1.1295539306563289</v>
      </c>
      <c r="CL3039" s="8">
        <f t="array" ref="CL3039:CL3042">CI3030*CD3039:CD3042</f>
        <v>1.8099389529906571E-7</v>
      </c>
      <c r="CM3039" s="1"/>
      <c r="CN3039" s="4">
        <f t="array" ref="CN3039:CN3042">CD3039:CD3042</f>
        <v>1.44117850958845</v>
      </c>
      <c r="CP3039" s="8">
        <f t="array" ref="CP3039:CP3042">CS3030*CT3039:CT3042</f>
        <v>9.7331007966239678E-8</v>
      </c>
      <c r="CT3039" s="4">
        <f t="array" ref="CT3039:CT3042">BJ3039:BJ3042</f>
        <v>0.90887324063693287</v>
      </c>
      <c r="CV3039" s="8">
        <f t="array" ref="CV3039:CV3042">CS3030*CN3039:CN3042</f>
        <v>1.5433544605100876E-7</v>
      </c>
      <c r="CW3039" s="1"/>
      <c r="CY3039" s="36"/>
      <c r="DA3039" s="37"/>
      <c r="DC3039" s="1"/>
      <c r="DD3039" s="4">
        <f t="array" ref="DD3039:DD3042">DG3111:DG3114</f>
        <v>1.5331754554418526</v>
      </c>
      <c r="DF3039" s="8">
        <f t="array" ref="DF3039:DF3042">DI3030*DJ3039:DJ3042</f>
        <v>-1.4126026234633539E-7</v>
      </c>
      <c r="DJ3039" s="4">
        <f t="array" ref="DJ3039:DJ3042">BZ3039:BZ3042</f>
        <v>0.26115959634527081</v>
      </c>
      <c r="DL3039" s="8">
        <f t="array" ref="DL3039:DL3042">DI3030*DD3039:DD3042</f>
        <v>-8.2928894855676331E-7</v>
      </c>
      <c r="DM3039" s="1"/>
      <c r="DN3039" s="4">
        <f t="array" ref="DN3039:DN3042">DD3039:DD3042</f>
        <v>1.5331754554418526</v>
      </c>
      <c r="DP3039" s="8">
        <f t="array" ref="DP3039:DP3042">DS3030*DT3039:DT3042</f>
        <v>3.8266328049857572E-7</v>
      </c>
      <c r="DT3039" s="4">
        <f t="array" ref="DT3039:DT3042">CJ3039:CJ3042</f>
        <v>1.1295539306563289</v>
      </c>
      <c r="DV3039" s="8">
        <f t="array" ref="DV3039:DV3042">DS3030*DN3039:DN3042</f>
        <v>5.1939967932153557E-7</v>
      </c>
      <c r="DW3039" s="1"/>
      <c r="DX3039" s="4">
        <f t="array" ref="DX3039:DX3042">DN3039:DN3042</f>
        <v>1.5331754554418526</v>
      </c>
      <c r="DZ3039" s="8">
        <f t="array" ref="DZ3039:DZ3042">EC3030*ED3039:ED3042</f>
        <v>1.8370373943095903E-7</v>
      </c>
      <c r="ED3039" s="4">
        <f t="array" ref="ED3039:ED3042">CT3039:CT3042</f>
        <v>0.90887324063693287</v>
      </c>
      <c r="EF3039" s="8">
        <f t="array" ref="EF3039:EF3042">EC3030*DX3039:DX3042</f>
        <v>3.0988926923522732E-7</v>
      </c>
      <c r="EG3039" s="1"/>
      <c r="EI3039" s="52"/>
      <c r="EK3039" s="53"/>
      <c r="FU3039" s="1"/>
      <c r="FV3039" s="4">
        <f t="array" ref="FV3039:FV3042">FY3111:FY3114</f>
        <v>0.11029654012711718</v>
      </c>
      <c r="FX3039" s="8">
        <f t="array" ref="FX3039:FX3042">GA3030*GB3039:GB3042</f>
        <v>-4.193831715794977E-7</v>
      </c>
      <c r="GB3039" s="4">
        <f t="array" ref="GB3039:GB3042">GI3111:GI3114</f>
        <v>1.1384292126862272</v>
      </c>
      <c r="GD3039" s="8">
        <f t="array" ref="GD3039:GD3042">GA3030*FV3039:FV3042</f>
        <v>-4.0631874425999037E-8</v>
      </c>
      <c r="GE3039" s="1"/>
      <c r="GF3039" s="4">
        <f t="array" ref="GF3039:GF3042">FV3039:FV3042</f>
        <v>0.11029654012711718</v>
      </c>
      <c r="GH3039" s="8">
        <f t="array" ref="GH3039:GH3042">GK3030*GL3039:GL3042</f>
        <v>-1.6224666557105096E-6</v>
      </c>
      <c r="GL3039" s="4">
        <f t="array" ref="GL3039:GL3042">HS3111:HS3114</f>
        <v>1.5063964433258112</v>
      </c>
      <c r="GN3039" s="8">
        <f t="array" ref="GN3039:GN3042">GK3030*GF3039:GF3042</f>
        <v>-1.1879506181081647E-7</v>
      </c>
      <c r="GO3039" s="1"/>
      <c r="GP3039" s="4">
        <f t="array" ref="GP3039:GP3042">FV3039:FV3042</f>
        <v>0.11029654012711718</v>
      </c>
      <c r="GR3039" s="8">
        <f t="array" ref="GR3039:GR3042">GU3030*GV3039:GV3042</f>
        <v>2.2265309019714006E-6</v>
      </c>
      <c r="GV3039" s="4">
        <f t="array" ref="GV3039:GV3042">JC3111:JC3114</f>
        <v>1.540383706607569</v>
      </c>
      <c r="GX3039" s="8">
        <f t="array" ref="GX3039:GX3042">GU3030*GP3039:GP3042</f>
        <v>1.5942693623681588E-7</v>
      </c>
      <c r="GY3039" s="1"/>
      <c r="HA3039" s="34"/>
      <c r="HC3039" s="35"/>
      <c r="HE3039" s="1"/>
      <c r="HF3039" s="4">
        <f t="array" ref="HF3039:HF3042">HI3111:HI3114</f>
        <v>0.21630443858554027</v>
      </c>
      <c r="HH3039" s="8">
        <f t="array" ref="HH3039:HH3042">HK3030*HL3039:HL3042</f>
        <v>-5.2492298985743198E-7</v>
      </c>
      <c r="HL3039" s="4">
        <f t="array" ref="HL3039:HL3042">GB3039:GB3042</f>
        <v>1.1384292126862272</v>
      </c>
      <c r="HN3039" s="8">
        <f t="array" ref="HN3039:HN3042">HK3030*HF3039:HF3042</f>
        <v>-9.9736699793428211E-8</v>
      </c>
      <c r="HO3039" s="1"/>
      <c r="HP3039" s="4">
        <f t="array" ref="HP3039:HP3042">HF3039:HF3042</f>
        <v>0.21630443858554027</v>
      </c>
      <c r="HR3039" s="8">
        <f t="array" ref="HR3039:HR3042">HU3030*HV3039:HV3042</f>
        <v>-2.3669329142444396E-7</v>
      </c>
      <c r="HV3039" s="4">
        <f t="array" ref="HV3039:HV3042">GL3039:GL3042</f>
        <v>1.5063964433258112</v>
      </c>
      <c r="HX3039" s="8">
        <f t="array" ref="HX3039:HX3042">HU3030*HP3039:HP3042</f>
        <v>-3.3986942644058468E-8</v>
      </c>
      <c r="HY3039" s="1"/>
      <c r="HZ3039" s="4">
        <f t="array" ref="HZ3039:HZ3042">HP3039:HP3042</f>
        <v>0.21630443858554027</v>
      </c>
      <c r="IB3039" s="8">
        <f t="array" ref="IB3039:IB3042">IE3030*IF3039:IF3042</f>
        <v>9.5229539137478898E-7</v>
      </c>
      <c r="IF3039" s="4">
        <f t="array" ref="IF3039:IF3042">GV3039:GV3042</f>
        <v>1.540383706607569</v>
      </c>
      <c r="IH3039" s="8">
        <f t="array" ref="IH3039:IH3042">IE3030*HZ3039:HZ3042</f>
        <v>1.3372364243748679E-7</v>
      </c>
      <c r="II3039" s="1"/>
      <c r="IK3039" s="36"/>
      <c r="IM3039" s="37"/>
      <c r="IO3039" s="1"/>
      <c r="IP3039" s="4">
        <f t="array" ref="IP3039:IP3042">IS3111:IS3114</f>
        <v>0.22473645107816631</v>
      </c>
      <c r="IR3039" s="8">
        <f t="array" ref="IR3039:IR3042">IU3030*IV3039:IV3042</f>
        <v>-5.140487858490345E-7</v>
      </c>
      <c r="IV3039" s="4">
        <f t="array" ref="IV3039:IV3042">HL3039:HL3042</f>
        <v>1.1384292126862272</v>
      </c>
      <c r="IX3039" s="8">
        <f t="array" ref="IX3039:IX3042">IU3030*IP3039:IP3042</f>
        <v>-1.0147798257931157E-7</v>
      </c>
      <c r="IY3039" s="1"/>
      <c r="IZ3039" s="4">
        <f t="array" ref="IZ3039:IZ3042">IP3039:IP3042</f>
        <v>0.22473645107816631</v>
      </c>
      <c r="JB3039" s="8">
        <f t="array" ref="JB3039:JB3042">JE3030*JF3039:JF3042</f>
        <v>-5.5862025811293929E-7</v>
      </c>
      <c r="JF3039" s="4">
        <f t="array" ref="JF3039:JF3042">HV3039:HV3042</f>
        <v>1.5063964433258112</v>
      </c>
      <c r="JH3039" s="8">
        <f t="array" ref="JH3039:JH3042">JE3030*IZ3039:IZ3042</f>
        <v>-8.3339505257659635E-8</v>
      </c>
      <c r="JI3039" s="1"/>
      <c r="JJ3039" s="4">
        <f t="array" ref="JJ3039:JJ3042">IZ3039:IZ3042</f>
        <v>0.22473645107816631</v>
      </c>
      <c r="JL3039" s="8">
        <f t="array" ref="JL3039:JL3042">JO3030*JP3039:JP3042</f>
        <v>1.2667720149286865E-6</v>
      </c>
      <c r="JP3039" s="4">
        <f t="array" ref="JP3039:JP3042">IF3039:IF3042</f>
        <v>1.540383706607569</v>
      </c>
      <c r="JR3039" s="8">
        <f t="array" ref="JR3039:JR3042">JO3030*JJ3039:JJ3042</f>
        <v>1.8481748783696985E-7</v>
      </c>
      <c r="JS3039" s="1"/>
      <c r="JU3039" s="52"/>
      <c r="JW3039" s="53"/>
      <c r="JX3039" s="1"/>
      <c r="KG3039" s="1"/>
      <c r="KV3039" s="1"/>
      <c r="KW3039" s="34"/>
      <c r="KY3039" s="35"/>
      <c r="LA3039" s="36"/>
      <c r="LC3039" s="37"/>
      <c r="LQ3039" s="1"/>
      <c r="LR3039" s="4">
        <f t="array" ref="LR3039:LR3042">LU3111:LU3114</f>
        <v>-0.49701846967051905</v>
      </c>
      <c r="LT3039" s="8">
        <f t="array" ref="LT3039:LT3042">LW3030*LX3039:LX3042</f>
        <v>0</v>
      </c>
      <c r="LX3039" s="4">
        <f t="array" ref="LX3039:LX3042">ME3111:ME3114</f>
        <v>0.16631408906301803</v>
      </c>
      <c r="LZ3039" s="8">
        <f t="array" ref="LZ3039:LZ3042">LW3030*LR3039:LR3042</f>
        <v>0</v>
      </c>
      <c r="MA3039" s="1"/>
      <c r="MB3039" s="4">
        <f t="array" ref="MB3039:MB3042">LR3039:LR3042</f>
        <v>-0.49701846967051905</v>
      </c>
      <c r="MD3039" s="8">
        <f t="array" ref="MD3039:MD3042">MG3030*MH3039:MH3042</f>
        <v>0</v>
      </c>
      <c r="MH3039" s="4">
        <f t="array" ref="MH3039:MH3042">NO3111:NO3114</f>
        <v>0.25865052530599209</v>
      </c>
      <c r="MJ3039" s="8">
        <f t="array" ref="MJ3039:MJ3042">MG3030*MB3039:MB3042</f>
        <v>0</v>
      </c>
      <c r="MK3039" s="1"/>
      <c r="MW3039" s="34"/>
      <c r="MY3039" s="35"/>
      <c r="NA3039" s="1"/>
      <c r="NB3039" s="4">
        <f t="array" ref="NB3039:NB3042">NE3111:NE3114</f>
        <v>0.13845289203358768</v>
      </c>
      <c r="ND3039" s="8">
        <f t="array" ref="ND3039:ND3042">NG3030*NH3039:NH3042</f>
        <v>1.4277554607902135E-8</v>
      </c>
      <c r="NH3039" s="4">
        <f t="array" ref="NH3039:NH3042">LX3039:LX3042</f>
        <v>0.16631408906301803</v>
      </c>
      <c r="NJ3039" s="8">
        <f t="array" ref="NJ3039:NJ3042">NG3030*NB3039:NB3042</f>
        <v>1.1885756268565495E-8</v>
      </c>
      <c r="NK3039" s="1"/>
      <c r="NL3039" s="4">
        <f t="array" ref="NL3039:NL3042">NB3039:NB3042</f>
        <v>0.13845289203358768</v>
      </c>
      <c r="NN3039" s="8">
        <f t="array" ref="NN3039:NN3042">NQ3030*NR3039:NR3042</f>
        <v>-2.2204354545209931E-8</v>
      </c>
      <c r="NR3039" s="4">
        <f t="array" ref="NR3039:NR3042">MH3039:MH3042</f>
        <v>0.25865052530599209</v>
      </c>
      <c r="NT3039" s="8">
        <f t="array" ref="NT3039:NT3042">NQ3030*NL3039:NL3042</f>
        <v>-1.188575626856549E-8</v>
      </c>
      <c r="NU3039" s="1"/>
      <c r="OG3039" s="36"/>
      <c r="OI3039" s="37"/>
      <c r="RC3039" s="1"/>
      <c r="RD3039" s="4">
        <f t="array" ref="RD3039:RD3042">RG3111:RG3114</f>
        <v>-1.6758482165416955</v>
      </c>
      <c r="RF3039" s="8">
        <f t="array" ref="RF3039:RF3042">RI3030*RJ3039:RJ3042</f>
        <v>0</v>
      </c>
      <c r="RJ3039" s="4">
        <f t="array" ref="RJ3039:RJ3042">RQ3111:RQ3114</f>
        <v>7.8254058969272122E-2</v>
      </c>
      <c r="RL3039" s="8">
        <f t="array" ref="RL3039:RL3042">RI3030*RD3039:RD3042</f>
        <v>0</v>
      </c>
      <c r="RM3039" s="1"/>
      <c r="RN3039" s="4">
        <f t="array" ref="RN3039:RN3042">RD3039:RD3042</f>
        <v>-1.6758482165416955</v>
      </c>
      <c r="RP3039" s="8">
        <f t="array" ref="RP3039:RP3042">RS3030*RT3039:RT3042</f>
        <v>0</v>
      </c>
      <c r="RT3039" s="4">
        <f t="array" ref="RT3039:RT3042">TA3111:TA3114</f>
        <v>-0.58339650833635337</v>
      </c>
      <c r="RV3039" s="8">
        <f t="array" ref="RV3039:RV3042">RS3030*RN3039:RN3042</f>
        <v>0</v>
      </c>
      <c r="RW3039" s="1"/>
      <c r="SI3039" s="34"/>
      <c r="SK3039" s="35"/>
      <c r="SM3039" s="1"/>
      <c r="SN3039" s="4">
        <f t="array" ref="SN3039:SN3042">SQ3111:SQ3114</f>
        <v>-1.7589481340626412</v>
      </c>
      <c r="SP3039" s="8">
        <f t="array" ref="SP3039:SP3042">SS3030*ST3039:ST3042</f>
        <v>-9.6576034749600688E-9</v>
      </c>
      <c r="ST3039" s="4">
        <f t="array" ref="ST3039:ST3042">RJ3039:RJ3042</f>
        <v>7.8254058969272122E-2</v>
      </c>
      <c r="SV3039" s="8">
        <f t="array" ref="SV3039:SV3042">SS3030*SN3039:SN3042</f>
        <v>2.1707785941772343E-7</v>
      </c>
      <c r="SW3039" s="1"/>
      <c r="SX3039" s="4">
        <f t="array" ref="SX3039:SX3042">SN3039:SN3042</f>
        <v>-1.7589481340626412</v>
      </c>
      <c r="SZ3039" s="8">
        <f t="array" ref="SZ3039:SZ3042">TC3030*TD3039:TD3042</f>
        <v>-7.1998976416049111E-8</v>
      </c>
      <c r="TD3039" s="4">
        <f t="array" ref="TD3039:TD3042">RT3039:RT3042</f>
        <v>-0.58339650833635337</v>
      </c>
      <c r="TF3039" s="8">
        <f t="array" ref="TF3039:TF3042">TC3030*SX3039:SX3042</f>
        <v>-2.1707785941772351E-7</v>
      </c>
      <c r="TG3039" s="1"/>
      <c r="TS3039" s="36"/>
      <c r="TU3039" s="37"/>
      <c r="TV3039" s="1"/>
      <c r="VT3039" s="1"/>
    </row>
    <row r="3040" spans="14:592" x14ac:dyDescent="0.3">
      <c r="N3040" s="1"/>
      <c r="O3040" s="34"/>
      <c r="Q3040" s="35"/>
      <c r="S3040" s="36"/>
      <c r="U3040" s="37"/>
      <c r="W3040" s="52"/>
      <c r="Y3040" s="53"/>
      <c r="AI3040" s="1"/>
      <c r="AJ3040" s="5">
        <v>1.4027588330993888</v>
      </c>
      <c r="AL3040" s="9">
        <v>2.0397538594278465E-6</v>
      </c>
      <c r="AP3040" s="5">
        <v>-1.2565592361769284</v>
      </c>
      <c r="AR3040" s="9">
        <v>-2.2770774837216673E-6</v>
      </c>
      <c r="AS3040" s="1"/>
      <c r="AT3040" s="5">
        <v>1.4027588330993888</v>
      </c>
      <c r="AV3040" s="9">
        <v>-1.5316958027754027E-6</v>
      </c>
      <c r="AZ3040" s="5">
        <v>-1.3883659770399501</v>
      </c>
      <c r="BB3040" s="9">
        <v>1.5475745246547693E-6</v>
      </c>
      <c r="BC3040" s="1"/>
      <c r="BD3040" s="5">
        <v>1.4027588330993888</v>
      </c>
      <c r="BF3040" s="9">
        <v>-7.4686690556415699E-7</v>
      </c>
      <c r="BJ3040" s="5">
        <v>-1.4361479085291162</v>
      </c>
      <c r="BL3040" s="9">
        <v>7.2950295906689877E-7</v>
      </c>
      <c r="BM3040" s="1"/>
      <c r="BO3040" s="34"/>
      <c r="BQ3040" s="35"/>
      <c r="BS3040" s="1"/>
      <c r="BT3040" s="5">
        <v>1.3808446033830573</v>
      </c>
      <c r="BV3040" s="9">
        <v>2.9237265073768464E-7</v>
      </c>
      <c r="BZ3040" s="5">
        <v>-1.2565592361769284</v>
      </c>
      <c r="CB3040" s="9">
        <v>-3.2129101862022026E-7</v>
      </c>
      <c r="CC3040" s="1"/>
      <c r="CD3040" s="5">
        <v>1.3808446033830573</v>
      </c>
      <c r="CF3040" s="9">
        <v>-1.7436130542698158E-7</v>
      </c>
      <c r="CJ3040" s="5">
        <v>-1.3883659770399501</v>
      </c>
      <c r="CL3040" s="9">
        <v>1.7341671549096486E-7</v>
      </c>
      <c r="CM3040" s="1"/>
      <c r="CN3040" s="5">
        <v>1.3808446033830573</v>
      </c>
      <c r="CP3040" s="9">
        <v>-1.5379672024207434E-7</v>
      </c>
      <c r="CT3040" s="5">
        <v>-1.4361479085291162</v>
      </c>
      <c r="CV3040" s="9">
        <v>1.4787430312925641E-7</v>
      </c>
      <c r="CW3040" s="1"/>
      <c r="CY3040" s="36"/>
      <c r="DA3040" s="37"/>
      <c r="DC3040" s="1"/>
      <c r="DD3040" s="5">
        <v>1.462755438193361</v>
      </c>
      <c r="DF3040" s="9">
        <v>6.7966825588669597E-7</v>
      </c>
      <c r="DJ3040" s="5">
        <v>-1.2565592361769284</v>
      </c>
      <c r="DL3040" s="9">
        <v>-7.9119902097928283E-7</v>
      </c>
      <c r="DM3040" s="1"/>
      <c r="DN3040" s="5">
        <v>1.462755438193361</v>
      </c>
      <c r="DP3040" s="9">
        <v>-4.7034202164921734E-7</v>
      </c>
      <c r="DT3040" s="5">
        <v>-1.3883659770399501</v>
      </c>
      <c r="DV3040" s="9">
        <v>4.9554322228861064E-7</v>
      </c>
      <c r="DW3040" s="1"/>
      <c r="DX3040" s="5">
        <v>1.462755438193361</v>
      </c>
      <c r="DZ3040" s="9">
        <v>-2.9027781804628998E-7</v>
      </c>
      <c r="ED3040" s="5">
        <v>-1.4361479085291162</v>
      </c>
      <c r="EF3040" s="9">
        <v>2.9565579869067172E-7</v>
      </c>
      <c r="EG3040" s="1"/>
      <c r="EI3040" s="52"/>
      <c r="EK3040" s="53"/>
      <c r="EY3040" s="1"/>
      <c r="FU3040" s="1"/>
      <c r="FV3040" s="5">
        <v>0.3162539120827545</v>
      </c>
      <c r="FX3040" s="9">
        <v>1.755949274905085E-7</v>
      </c>
      <c r="GB3040" s="5">
        <v>-0.47665812221752807</v>
      </c>
      <c r="GD3040" s="9">
        <v>-1.1650401025877838E-7</v>
      </c>
      <c r="GE3040" s="1"/>
      <c r="GF3040" s="5">
        <v>0.3162539120827545</v>
      </c>
      <c r="GH3040" s="9">
        <v>-1.7224987374894194E-6</v>
      </c>
      <c r="GL3040" s="5">
        <v>1.5992722948447673</v>
      </c>
      <c r="GN3040" s="9">
        <v>-3.4062177281793664E-7</v>
      </c>
      <c r="GO3040" s="1"/>
      <c r="GP3040" s="5">
        <v>0.3162539120827545</v>
      </c>
      <c r="GR3040" s="9">
        <v>1.7912138888083446E-6</v>
      </c>
      <c r="GV3040" s="5">
        <v>1.2392177835603184</v>
      </c>
      <c r="GX3040" s="9">
        <v>4.5712578307671606E-7</v>
      </c>
      <c r="GY3040" s="1"/>
      <c r="HA3040" s="34"/>
      <c r="HC3040" s="35"/>
      <c r="HE3040" s="1"/>
      <c r="HF3040" s="5">
        <v>0.62494791643994496</v>
      </c>
      <c r="HH3040" s="9">
        <v>2.1978424645645173E-7</v>
      </c>
      <c r="HL3040" s="5">
        <v>-0.47665812221752807</v>
      </c>
      <c r="HN3040" s="9">
        <v>-2.8815979522237119E-7</v>
      </c>
      <c r="HO3040" s="1"/>
      <c r="HP3040" s="5">
        <v>0.62494791643994496</v>
      </c>
      <c r="HR3040" s="9">
        <v>-2.5128645585155555E-7</v>
      </c>
      <c r="HV3040" s="5">
        <v>1.5992722948447673</v>
      </c>
      <c r="HX3040" s="9">
        <v>-9.8195252628478106E-8</v>
      </c>
      <c r="HY3040" s="1"/>
      <c r="HZ3040" s="5">
        <v>0.62494791643994496</v>
      </c>
      <c r="IB3040" s="9">
        <v>7.6610871637505372E-7</v>
      </c>
      <c r="IF3040" s="5">
        <v>1.2392177835603184</v>
      </c>
      <c r="IH3040" s="9">
        <v>3.8635504785084958E-7</v>
      </c>
      <c r="II3040" s="1"/>
      <c r="IK3040" s="36"/>
      <c r="IM3040" s="37"/>
      <c r="IO3040" s="1"/>
      <c r="IP3040" s="5">
        <v>0.58833553343076828</v>
      </c>
      <c r="IR3040" s="9">
        <v>2.1523123814860742E-7</v>
      </c>
      <c r="IV3040" s="5">
        <v>-0.47665812221752807</v>
      </c>
      <c r="IX3040" s="9">
        <v>-2.6565829764532478E-7</v>
      </c>
      <c r="IY3040" s="1"/>
      <c r="IZ3040" s="5">
        <v>0.58833553343076828</v>
      </c>
      <c r="JB3040" s="9">
        <v>-5.9306161143519808E-7</v>
      </c>
      <c r="JF3040" s="5">
        <v>1.5992722948447673</v>
      </c>
      <c r="JH3040" s="9">
        <v>-2.1817374104820967E-7</v>
      </c>
      <c r="JI3040" s="1"/>
      <c r="JJ3040" s="5">
        <v>0.58833553343076828</v>
      </c>
      <c r="JL3040" s="9">
        <v>1.0191008914742386E-6</v>
      </c>
      <c r="JP3040" s="5">
        <v>1.2392177835603184</v>
      </c>
      <c r="JR3040" s="9">
        <v>4.8383203869353098E-7</v>
      </c>
      <c r="JS3040" s="1"/>
      <c r="JU3040" s="52"/>
      <c r="JW3040" s="53"/>
      <c r="JX3040" s="1"/>
      <c r="KG3040" s="1"/>
      <c r="KV3040" s="1"/>
      <c r="KW3040" s="34"/>
      <c r="KY3040" s="35"/>
      <c r="LA3040" s="36"/>
      <c r="LC3040" s="37"/>
      <c r="LQ3040" s="1"/>
      <c r="LR3040" s="5">
        <v>1.4034494854194646</v>
      </c>
      <c r="LT3040" s="9">
        <v>0</v>
      </c>
      <c r="LX3040" s="5">
        <v>-0.72411898158675614</v>
      </c>
      <c r="LZ3040" s="9">
        <v>0</v>
      </c>
      <c r="MA3040" s="1"/>
      <c r="MB3040" s="5">
        <v>1.4034494854194646</v>
      </c>
      <c r="MD3040" s="9">
        <v>0</v>
      </c>
      <c r="MH3040" s="5">
        <v>-0.74459226293966208</v>
      </c>
      <c r="MJ3040" s="9">
        <v>0</v>
      </c>
      <c r="MK3040" s="1"/>
      <c r="MW3040" s="34"/>
      <c r="MY3040" s="35"/>
      <c r="NA3040" s="1"/>
      <c r="NB3040" s="5">
        <v>1.5643379953126395</v>
      </c>
      <c r="ND3040" s="9">
        <v>-6.2163394337000382E-8</v>
      </c>
      <c r="NH3040" s="5">
        <v>-0.72411898158675614</v>
      </c>
      <c r="NJ3040" s="9">
        <v>1.3429362045707052E-7</v>
      </c>
      <c r="NK3040" s="1"/>
      <c r="NL3040" s="5">
        <v>1.5643379953126395</v>
      </c>
      <c r="NN3040" s="9">
        <v>6.3920962767707982E-8</v>
      </c>
      <c r="NR3040" s="5">
        <v>-0.74459226293966208</v>
      </c>
      <c r="NT3040" s="9">
        <v>-1.3429362045707044E-7</v>
      </c>
      <c r="NU3040" s="1"/>
      <c r="OG3040" s="36"/>
      <c r="OI3040" s="37"/>
      <c r="PW3040" s="1"/>
      <c r="RC3040" s="1"/>
      <c r="RD3040" s="5">
        <v>0.81943605245942397</v>
      </c>
      <c r="RF3040" s="9">
        <v>0</v>
      </c>
      <c r="RJ3040" s="5">
        <v>0.66940381431021434</v>
      </c>
      <c r="RL3040" s="9">
        <v>0</v>
      </c>
      <c r="RM3040" s="1"/>
      <c r="RN3040" s="5">
        <v>0.81943605245942397</v>
      </c>
      <c r="RP3040" s="9">
        <v>0</v>
      </c>
      <c r="RT3040" s="5">
        <v>8.6384118213317207E-2</v>
      </c>
      <c r="RV3040" s="9">
        <v>0</v>
      </c>
      <c r="RW3040" s="1"/>
      <c r="SI3040" s="34"/>
      <c r="SK3040" s="35"/>
      <c r="SM3040" s="1"/>
      <c r="SN3040" s="5">
        <v>1.9454485768039058</v>
      </c>
      <c r="SP3040" s="9">
        <v>-8.261343486057875E-8</v>
      </c>
      <c r="ST3040" s="5">
        <v>0.66940381431021434</v>
      </c>
      <c r="SV3040" s="9">
        <v>-2.4009452267613512E-7</v>
      </c>
      <c r="SW3040" s="1"/>
      <c r="SX3040" s="5">
        <v>1.9454485768039058</v>
      </c>
      <c r="SZ3040" s="9">
        <v>1.0660962143393518E-8</v>
      </c>
      <c r="TD3040" s="5">
        <v>8.6384118213317207E-2</v>
      </c>
      <c r="TF3040" s="9">
        <v>2.4009452267613523E-7</v>
      </c>
      <c r="TG3040" s="1"/>
      <c r="TS3040" s="36"/>
      <c r="TU3040" s="37"/>
      <c r="TV3040" s="1"/>
      <c r="VT3040" s="1"/>
    </row>
    <row r="3041" spans="14:592" x14ac:dyDescent="0.3">
      <c r="N3041" s="1"/>
      <c r="O3041" s="34"/>
      <c r="Q3041" s="35"/>
      <c r="S3041" s="36"/>
      <c r="U3041" s="37"/>
      <c r="W3041" s="52"/>
      <c r="Y3041" s="53"/>
      <c r="AI3041" s="1"/>
      <c r="AJ3041" s="5">
        <v>1.0645086648000679E-3</v>
      </c>
      <c r="AL3041" s="9">
        <v>-2.0776478280199155E-6</v>
      </c>
      <c r="AP3041" s="5">
        <v>1.2799032372237602</v>
      </c>
      <c r="AR3041" s="9">
        <v>-1.728001032427722E-9</v>
      </c>
      <c r="AS3041" s="1"/>
      <c r="AT3041" s="5">
        <v>1.0645086648000679E-3</v>
      </c>
      <c r="AV3041" s="9">
        <v>2.1620243170729039E-6</v>
      </c>
      <c r="AZ3041" s="5">
        <v>1.9597109281869589</v>
      </c>
      <c r="BB3041" s="9">
        <v>1.1744046460779802E-9</v>
      </c>
      <c r="BC3041" s="1"/>
      <c r="BD3041" s="5">
        <v>1.0645086648000679E-3</v>
      </c>
      <c r="BF3041" s="9">
        <v>9.5814827661279295E-7</v>
      </c>
      <c r="BJ3041" s="5">
        <v>1.8424201598259675</v>
      </c>
      <c r="BL3041" s="9">
        <v>5.5359638634974241E-10</v>
      </c>
      <c r="BM3041" s="1"/>
      <c r="BO3041" s="34"/>
      <c r="BQ3041" s="35"/>
      <c r="BS3041" s="1"/>
      <c r="BT3041" s="5">
        <v>0.21512516624037814</v>
      </c>
      <c r="BV3041" s="9">
        <v>-2.9780426690697159E-7</v>
      </c>
      <c r="BZ3041" s="5">
        <v>1.2799032372237602</v>
      </c>
      <c r="CB3041" s="9">
        <v>-5.0054715514604133E-8</v>
      </c>
      <c r="CC3041" s="1"/>
      <c r="CD3041" s="5">
        <v>0.21512516624037814</v>
      </c>
      <c r="CF3041" s="9">
        <v>2.4611504556364363E-7</v>
      </c>
      <c r="CJ3041" s="5">
        <v>1.9597109281869589</v>
      </c>
      <c r="CL3041" s="9">
        <v>2.701701527996276E-8</v>
      </c>
      <c r="CM3041" s="1"/>
      <c r="CN3041" s="5">
        <v>0.21512516624037814</v>
      </c>
      <c r="CP3041" s="9">
        <v>1.9730431399598941E-7</v>
      </c>
      <c r="CT3041" s="5">
        <v>1.8424201598259675</v>
      </c>
      <c r="CV3041" s="9">
        <v>2.3037700234641535E-8</v>
      </c>
      <c r="CW3041" s="1"/>
      <c r="CY3041" s="36"/>
      <c r="DA3041" s="37"/>
      <c r="DC3041" s="1"/>
      <c r="DD3041" s="5">
        <v>0.22647351435572916</v>
      </c>
      <c r="DF3041" s="9">
        <v>-6.92294939945929E-7</v>
      </c>
      <c r="DJ3041" s="5">
        <v>1.2799032372237602</v>
      </c>
      <c r="DL3041" s="9">
        <v>-1.2249868854174379E-7</v>
      </c>
      <c r="DM3041" s="1"/>
      <c r="DN3041" s="5">
        <v>0.22647351435572916</v>
      </c>
      <c r="DP3041" s="9">
        <v>6.6389872343075684E-7</v>
      </c>
      <c r="DT3041" s="5">
        <v>1.9597109281869589</v>
      </c>
      <c r="DV3041" s="9">
        <v>7.6723293680230821E-8</v>
      </c>
      <c r="DW3041" s="1"/>
      <c r="DX3041" s="5">
        <v>0.22647351435572916</v>
      </c>
      <c r="DZ3041" s="9">
        <v>3.7239458466818217E-7</v>
      </c>
      <c r="ED3041" s="5">
        <v>1.8424201598259675</v>
      </c>
      <c r="EF3041" s="9">
        <v>4.5775394861512894E-8</v>
      </c>
      <c r="EG3041" s="1"/>
      <c r="EI3041" s="52"/>
      <c r="EK3041" s="53"/>
      <c r="FU3041" s="1"/>
      <c r="FV3041" s="5">
        <v>-0.47131544832323874</v>
      </c>
      <c r="FX3041" s="9">
        <v>5.0255369225866153E-7</v>
      </c>
      <c r="GB3041" s="5">
        <v>-1.3641982868693481</v>
      </c>
      <c r="GD3041" s="9">
        <v>1.736267528358762E-7</v>
      </c>
      <c r="GE3041" s="1"/>
      <c r="GF3041" s="5">
        <v>-0.47131544832323874</v>
      </c>
      <c r="GH3041" s="9">
        <v>1.3753961723002978E-6</v>
      </c>
      <c r="GL3041" s="5">
        <v>-1.2770012220742877</v>
      </c>
      <c r="GN3041" s="9">
        <v>5.076310440148276E-7</v>
      </c>
      <c r="GO3041" s="1"/>
      <c r="GP3041" s="5">
        <v>-0.47131544832323874</v>
      </c>
      <c r="GR3041" s="9">
        <v>-1.8266646213144507E-6</v>
      </c>
      <c r="GV3041" s="5">
        <v>-1.2637437089320969</v>
      </c>
      <c r="GX3041" s="9">
        <v>-6.8125779685070542E-7</v>
      </c>
      <c r="GY3041" s="1"/>
      <c r="HA3041" s="34"/>
      <c r="HC3041" s="35"/>
      <c r="HE3041" s="1"/>
      <c r="HF3041" s="5">
        <v>-0.78033219273938159</v>
      </c>
      <c r="HH3041" s="9">
        <v>6.290237772554555E-7</v>
      </c>
      <c r="HL3041" s="5">
        <v>-1.3641982868693481</v>
      </c>
      <c r="HN3041" s="9">
        <v>3.5980656779549769E-7</v>
      </c>
      <c r="HO3041" s="1"/>
      <c r="HP3041" s="5">
        <v>-0.78033219273938159</v>
      </c>
      <c r="HR3041" s="9">
        <v>2.006494530340753E-7</v>
      </c>
      <c r="HV3041" s="5">
        <v>-1.2770012220742877</v>
      </c>
      <c r="HX3041" s="9">
        <v>1.2261008443179791E-7</v>
      </c>
      <c r="HY3041" s="1"/>
      <c r="HZ3041" s="5">
        <v>-0.78033219273938159</v>
      </c>
      <c r="IB3041" s="9">
        <v>-7.8127112402748474E-7</v>
      </c>
      <c r="IF3041" s="5">
        <v>-1.2637437089320969</v>
      </c>
      <c r="IH3041" s="9">
        <v>-4.8241665222729598E-7</v>
      </c>
      <c r="II3041" s="1"/>
      <c r="IK3041" s="36"/>
      <c r="IM3041" s="37"/>
      <c r="IO3041" s="1"/>
      <c r="IP3041" s="5">
        <v>-0.7713471187203349</v>
      </c>
      <c r="IR3041" s="9">
        <v>6.1599304129575528E-7</v>
      </c>
      <c r="IV3041" s="5">
        <v>-1.3641982868693481</v>
      </c>
      <c r="IX3041" s="9">
        <v>3.4829574419540567E-7</v>
      </c>
      <c r="IY3041" s="1"/>
      <c r="IZ3041" s="5">
        <v>-0.7713471187203349</v>
      </c>
      <c r="JB3041" s="9">
        <v>4.7355313101425623E-7</v>
      </c>
      <c r="JF3041" s="5">
        <v>-1.2770012220742877</v>
      </c>
      <c r="JH3041" s="9">
        <v>2.8604032388904832E-7</v>
      </c>
      <c r="JI3041" s="1"/>
      <c r="JJ3041" s="5">
        <v>-0.7713471187203349</v>
      </c>
      <c r="JL3041" s="9">
        <v>-1.0392703828600064E-6</v>
      </c>
      <c r="JP3041" s="5">
        <v>-1.2637437089320969</v>
      </c>
      <c r="JR3041" s="9">
        <v>-6.3433606808444948E-7</v>
      </c>
      <c r="JS3041" s="1"/>
      <c r="JU3041" s="52"/>
      <c r="JW3041" s="53"/>
      <c r="JX3041" s="1"/>
      <c r="KG3041" s="1"/>
      <c r="KV3041" s="1"/>
      <c r="KW3041" s="34"/>
      <c r="KY3041" s="35"/>
      <c r="LA3041" s="36"/>
      <c r="LC3041" s="37"/>
      <c r="LQ3041" s="1"/>
      <c r="LR3041" s="5">
        <v>0.73434076888542776</v>
      </c>
      <c r="LT3041" s="9">
        <v>0</v>
      </c>
      <c r="LX3041" s="5">
        <v>0.65848675881235641</v>
      </c>
      <c r="LZ3041" s="9">
        <v>0</v>
      </c>
      <c r="MA3041" s="1"/>
      <c r="MB3041" s="5">
        <v>0.73434076888542776</v>
      </c>
      <c r="MD3041" s="9">
        <v>0</v>
      </c>
      <c r="MH3041" s="5">
        <v>1.2081214249429446</v>
      </c>
      <c r="MJ3041" s="9">
        <v>0</v>
      </c>
      <c r="MK3041" s="1"/>
      <c r="MW3041" s="34"/>
      <c r="MY3041" s="35"/>
      <c r="NA3041" s="1"/>
      <c r="NB3041" s="5">
        <v>0.62746984034615916</v>
      </c>
      <c r="ND3041" s="9">
        <v>5.6529069247774615E-8</v>
      </c>
      <c r="NH3041" s="5">
        <v>0.65848675881235641</v>
      </c>
      <c r="NJ3041" s="9">
        <v>5.3866361898897033E-8</v>
      </c>
      <c r="NK3041" s="1"/>
      <c r="NL3041" s="5">
        <v>0.62746984034615916</v>
      </c>
      <c r="NN3041" s="9">
        <v>-1.0371352009187629E-7</v>
      </c>
      <c r="NR3041" s="5">
        <v>1.2081214249429446</v>
      </c>
      <c r="NT3041" s="9">
        <v>-5.3866361898897006E-8</v>
      </c>
      <c r="NU3041" s="1"/>
      <c r="OG3041" s="36"/>
      <c r="OI3041" s="37"/>
      <c r="RC3041" s="1"/>
      <c r="RD3041" s="5">
        <v>0.38876858216015953</v>
      </c>
      <c r="RF3041" s="9">
        <v>0</v>
      </c>
      <c r="RJ3041" s="5">
        <v>0.24610797617136679</v>
      </c>
      <c r="RL3041" s="9">
        <v>0</v>
      </c>
      <c r="RM3041" s="1"/>
      <c r="RN3041" s="5">
        <v>0.38876858216015953</v>
      </c>
      <c r="RP3041" s="9">
        <v>0</v>
      </c>
      <c r="RT3041" s="5">
        <v>1.0212968879166</v>
      </c>
      <c r="RV3041" s="9">
        <v>0</v>
      </c>
      <c r="RW3041" s="1"/>
      <c r="SI3041" s="34"/>
      <c r="SK3041" s="35"/>
      <c r="SM3041" s="1"/>
      <c r="SN3041" s="5">
        <v>0.81000472176694283</v>
      </c>
      <c r="SP3041" s="9">
        <v>-3.0373034666754863E-8</v>
      </c>
      <c r="ST3041" s="5">
        <v>0.24610797617136679</v>
      </c>
      <c r="SV3041" s="9">
        <v>-9.9965478068584505E-8</v>
      </c>
      <c r="SW3041" s="1"/>
      <c r="SX3041" s="5">
        <v>0.81000472176694283</v>
      </c>
      <c r="SZ3041" s="9">
        <v>1.2604177346995202E-7</v>
      </c>
      <c r="TD3041" s="5">
        <v>1.0212968879166</v>
      </c>
      <c r="TF3041" s="9">
        <v>9.9965478068584545E-8</v>
      </c>
      <c r="TG3041" s="1"/>
      <c r="TS3041" s="36"/>
      <c r="TU3041" s="37"/>
      <c r="TV3041" s="1"/>
      <c r="VT3041" s="1"/>
    </row>
    <row r="3042" spans="14:592" ht="15" thickBot="1" x14ac:dyDescent="0.35">
      <c r="N3042" s="1"/>
      <c r="O3042" s="34"/>
      <c r="Q3042" s="35"/>
      <c r="S3042" s="36"/>
      <c r="U3042" s="37"/>
      <c r="W3042" s="52"/>
      <c r="Y3042" s="53"/>
      <c r="AI3042" s="1"/>
      <c r="AJ3042" s="6">
        <v>1.1793847398065838</v>
      </c>
      <c r="AL3042" s="10">
        <v>-7.1112009931134434E-7</v>
      </c>
      <c r="AP3042" s="6">
        <v>0.43807468469326505</v>
      </c>
      <c r="AR3042" s="10">
        <v>-1.9144776509621389E-6</v>
      </c>
      <c r="AS3042" s="1"/>
      <c r="AT3042" s="6">
        <v>1.1793847398065838</v>
      </c>
      <c r="AV3042" s="10">
        <v>1.1041531386429022E-6</v>
      </c>
      <c r="AZ3042" s="6">
        <v>1.0008310059712715</v>
      </c>
      <c r="BB3042" s="10">
        <v>1.3011401069266652E-6</v>
      </c>
      <c r="BC3042" s="1"/>
      <c r="BD3042" s="6">
        <v>1.1793847398065838</v>
      </c>
      <c r="BF3042" s="10">
        <v>5.071079479602081E-7</v>
      </c>
      <c r="BJ3042" s="6">
        <v>0.97511620000276511</v>
      </c>
      <c r="BL3042" s="10">
        <v>6.1333754403547464E-7</v>
      </c>
      <c r="BM3042" s="1"/>
      <c r="BO3042" s="34"/>
      <c r="BQ3042" s="35"/>
      <c r="BS3042" s="1"/>
      <c r="BT3042" s="6">
        <v>0.58573978571691554</v>
      </c>
      <c r="BV3042" s="10">
        <v>-1.0192997918230334E-7</v>
      </c>
      <c r="BZ3042" s="6">
        <v>0.43807468469326505</v>
      </c>
      <c r="CB3042" s="10">
        <v>-1.362882774341923E-7</v>
      </c>
      <c r="CC3042" s="1"/>
      <c r="CD3042" s="6">
        <v>0.58573978571691554</v>
      </c>
      <c r="CF3042" s="10">
        <v>1.2569178703514764E-7</v>
      </c>
      <c r="CJ3042" s="6">
        <v>1.0008310059712715</v>
      </c>
      <c r="CL3042" s="10">
        <v>7.3561550316774337E-8</v>
      </c>
      <c r="CM3042" s="1"/>
      <c r="CN3042" s="6">
        <v>0.58573978571691554</v>
      </c>
      <c r="CP3042" s="10">
        <v>1.0442494991267078E-7</v>
      </c>
      <c r="CT3042" s="6">
        <v>0.97511620000276511</v>
      </c>
      <c r="CV3042" s="10">
        <v>6.2726727117418399E-8</v>
      </c>
      <c r="CW3042" s="1"/>
      <c r="CY3042" s="36"/>
      <c r="DA3042" s="37"/>
      <c r="DC3042" s="1"/>
      <c r="DD3042" s="6">
        <v>0.74821795771606447</v>
      </c>
      <c r="DF3042" s="10">
        <v>-2.3695298106237625E-7</v>
      </c>
      <c r="DJ3042" s="6">
        <v>0.43807468469326505</v>
      </c>
      <c r="DL3042" s="10">
        <v>-4.0470833344173416E-7</v>
      </c>
      <c r="DM3042" s="1"/>
      <c r="DN3042" s="6">
        <v>0.74821795771606447</v>
      </c>
      <c r="DP3042" s="10">
        <v>3.3905532580203988E-7</v>
      </c>
      <c r="DT3042" s="6">
        <v>1.0008310059712715</v>
      </c>
      <c r="DV3042" s="10">
        <v>2.5347664282059537E-7</v>
      </c>
      <c r="DW3042" s="1"/>
      <c r="DX3042" s="6">
        <v>0.74821795771606447</v>
      </c>
      <c r="DZ3042" s="10">
        <v>1.9709293255754776E-7</v>
      </c>
      <c r="ED3042" s="6">
        <v>0.97511620000276511</v>
      </c>
      <c r="EF3042" s="10">
        <v>1.5123169062113853E-7</v>
      </c>
      <c r="EG3042" s="1"/>
      <c r="EI3042" s="52"/>
      <c r="EK3042" s="53"/>
      <c r="EY3042" s="1"/>
      <c r="FU3042" s="1"/>
      <c r="FV3042" s="6">
        <v>0.35912493184095662</v>
      </c>
      <c r="FX3042" s="10">
        <v>3.7221713547719265E-7</v>
      </c>
      <c r="GB3042" s="6">
        <v>-1.01039547889751</v>
      </c>
      <c r="GD3042" s="10">
        <v>-1.3229716106225971E-7</v>
      </c>
      <c r="GE3042" s="1"/>
      <c r="GF3042" s="6">
        <v>0.35912493184095662</v>
      </c>
      <c r="GH3042" s="10">
        <v>9.9739029625821601E-7</v>
      </c>
      <c r="GL3042" s="6">
        <v>-0.92603764126856281</v>
      </c>
      <c r="GN3042" s="10">
        <v>-3.8679607199539774E-7</v>
      </c>
      <c r="GO3042" s="1"/>
      <c r="GP3042" s="6">
        <v>0.35912493184095662</v>
      </c>
      <c r="GR3042" s="10">
        <v>-1.4244867126263624E-6</v>
      </c>
      <c r="GV3042" s="6">
        <v>-0.98550445469488102</v>
      </c>
      <c r="GX3042" s="10">
        <v>5.1909323305765864E-7</v>
      </c>
      <c r="GY3042" s="1"/>
      <c r="HA3042" s="34"/>
      <c r="HC3042" s="35"/>
      <c r="HE3042" s="1"/>
      <c r="HF3042" s="6">
        <v>1.0533041519665385</v>
      </c>
      <c r="HH3042" s="10">
        <v>4.6588739098659762E-7</v>
      </c>
      <c r="HL3042" s="6">
        <v>-1.01039547889751</v>
      </c>
      <c r="HN3042" s="10">
        <v>-4.8567232685016586E-7</v>
      </c>
      <c r="HO3042" s="1"/>
      <c r="HP3042" s="6">
        <v>1.0533041519665385</v>
      </c>
      <c r="HR3042" s="10">
        <v>1.4550412560113683E-7</v>
      </c>
      <c r="HV3042" s="6">
        <v>-0.92603764126856281</v>
      </c>
      <c r="HX3042" s="10">
        <v>-1.6550093948015956E-7</v>
      </c>
      <c r="HY3042" s="1"/>
      <c r="HZ3042" s="6">
        <v>1.0533041519665385</v>
      </c>
      <c r="IB3042" s="10">
        <v>-6.0925816493614187E-7</v>
      </c>
      <c r="IF3042" s="6">
        <v>-0.98550445469488102</v>
      </c>
      <c r="IH3042" s="10">
        <v>6.5117326633032582E-7</v>
      </c>
      <c r="II3042" s="1"/>
      <c r="IK3042" s="36"/>
      <c r="IM3042" s="37"/>
      <c r="IO3042" s="1"/>
      <c r="IP3042" s="6">
        <v>0.94533480938259506</v>
      </c>
      <c r="IR3042" s="10">
        <v>4.5623615712483772E-7</v>
      </c>
      <c r="IV3042" s="6">
        <v>-1.01039547889751</v>
      </c>
      <c r="IX3042" s="10">
        <v>-4.2685852187270613E-7</v>
      </c>
      <c r="IY3042" s="1"/>
      <c r="IZ3042" s="6">
        <v>0.94533480938259506</v>
      </c>
      <c r="JB3042" s="10">
        <v>3.4340454564911432E-7</v>
      </c>
      <c r="JF3042" s="6">
        <v>-0.92603764126856281</v>
      </c>
      <c r="JH3042" s="10">
        <v>-3.5056055632642976E-7</v>
      </c>
      <c r="JI3042" s="1"/>
      <c r="JJ3042" s="6">
        <v>0.94533480938259506</v>
      </c>
      <c r="JL3042" s="10">
        <v>-8.1045356325174244E-7</v>
      </c>
      <c r="JP3042" s="6">
        <v>-0.98550445469488102</v>
      </c>
      <c r="JR3042" s="10">
        <v>7.7741907819913027E-7</v>
      </c>
      <c r="JS3042" s="1"/>
      <c r="JU3042" s="52"/>
      <c r="JW3042" s="53"/>
      <c r="JX3042" s="1"/>
      <c r="KG3042" s="1"/>
      <c r="KV3042" s="1"/>
      <c r="KW3042" s="34"/>
      <c r="KY3042" s="35"/>
      <c r="LA3042" s="36"/>
      <c r="LC3042" s="37"/>
      <c r="LQ3042" s="1"/>
      <c r="LR3042" s="6">
        <v>-0.84004135259270074</v>
      </c>
      <c r="LT3042" s="10">
        <v>0</v>
      </c>
      <c r="LX3042" s="6">
        <v>1.868027789265889</v>
      </c>
      <c r="LZ3042" s="10">
        <v>0</v>
      </c>
      <c r="MA3042" s="1"/>
      <c r="MB3042" s="6">
        <v>-0.84004135259270074</v>
      </c>
      <c r="MD3042" s="10">
        <v>0</v>
      </c>
      <c r="MH3042" s="6">
        <v>1.8748088486026298</v>
      </c>
      <c r="MJ3042" s="10">
        <v>0</v>
      </c>
      <c r="MK3042" s="1"/>
      <c r="MW3042" s="34"/>
      <c r="MY3042" s="35"/>
      <c r="NA3042" s="1"/>
      <c r="NB3042" s="6">
        <v>-1.093054447295424</v>
      </c>
      <c r="ND3042" s="10">
        <v>1.603644581200609E-7</v>
      </c>
      <c r="NH3042" s="6">
        <v>1.868027789265889</v>
      </c>
      <c r="NJ3042" s="10">
        <v>-9.3835372869446927E-8</v>
      </c>
      <c r="NK3042" s="1"/>
      <c r="NL3042" s="6">
        <v>-1.093054447295424</v>
      </c>
      <c r="NN3042" s="10">
        <v>-1.6094659127261085E-7</v>
      </c>
      <c r="NR3042" s="6">
        <v>1.8748088486026298</v>
      </c>
      <c r="NT3042" s="10">
        <v>9.3835372869446887E-8</v>
      </c>
      <c r="NU3042" s="1"/>
      <c r="OG3042" s="36"/>
      <c r="OI3042" s="37"/>
      <c r="PW3042" s="1"/>
      <c r="RC3042" s="1"/>
      <c r="RD3042" s="6">
        <v>0.60175560610259149</v>
      </c>
      <c r="RF3042" s="10">
        <v>0</v>
      </c>
      <c r="RJ3042" s="6">
        <v>0.45182567056523365</v>
      </c>
      <c r="RL3042" s="10">
        <v>0</v>
      </c>
      <c r="RM3042" s="1"/>
      <c r="RN3042" s="6">
        <v>0.60175560610259149</v>
      </c>
      <c r="RP3042" s="10">
        <v>0</v>
      </c>
      <c r="RT3042" s="6">
        <v>0.42707749877003182</v>
      </c>
      <c r="RV3042" s="10">
        <v>0</v>
      </c>
      <c r="RW3042" s="1"/>
      <c r="SI3042" s="34"/>
      <c r="SK3042" s="35"/>
      <c r="SM3042" s="1"/>
      <c r="SN3042" s="6">
        <v>0.61953975097557623</v>
      </c>
      <c r="SP3042" s="10">
        <v>-5.5761365271038426E-8</v>
      </c>
      <c r="ST3042" s="6">
        <v>0.45182567056523365</v>
      </c>
      <c r="SV3042" s="10">
        <v>-7.6459538721781315E-8</v>
      </c>
      <c r="SW3042" s="1"/>
      <c r="SX3042" s="6">
        <v>0.61953975097557623</v>
      </c>
      <c r="SZ3042" s="10">
        <v>5.270710798296473E-8</v>
      </c>
      <c r="TD3042" s="6">
        <v>0.42707749877003182</v>
      </c>
      <c r="TF3042" s="10">
        <v>7.6459538721781354E-8</v>
      </c>
      <c r="TG3042" s="1"/>
      <c r="TS3042" s="36"/>
      <c r="TU3042" s="37"/>
      <c r="TV3042" s="1"/>
      <c r="VT3042" s="1"/>
    </row>
    <row r="3043" spans="14:592" x14ac:dyDescent="0.3">
      <c r="N3043" s="1"/>
      <c r="O3043" s="34"/>
      <c r="Q3043" s="35"/>
      <c r="S3043" s="36"/>
      <c r="U3043" s="37"/>
      <c r="W3043" s="52"/>
      <c r="Y3043" s="53"/>
      <c r="AI3043" s="1"/>
      <c r="AJ3043" s="2"/>
      <c r="AK3043" s="1"/>
      <c r="AL3043" s="7"/>
      <c r="AM3043" s="1"/>
      <c r="AN3043" s="1"/>
      <c r="AO3043" s="1"/>
      <c r="AP3043" s="2"/>
      <c r="AQ3043" s="1"/>
      <c r="AR3043" s="7"/>
      <c r="AS3043" s="1"/>
      <c r="AT3043" s="2"/>
      <c r="AU3043" s="1"/>
      <c r="AV3043" s="7"/>
      <c r="AW3043" s="1"/>
      <c r="AX3043" s="1"/>
      <c r="AY3043" s="1"/>
      <c r="AZ3043" s="2"/>
      <c r="BA3043" s="1"/>
      <c r="BB3043" s="7"/>
      <c r="BC3043" s="1"/>
      <c r="BD3043" s="2"/>
      <c r="BE3043" s="1"/>
      <c r="BF3043" s="7"/>
      <c r="BG3043" s="1"/>
      <c r="BH3043" s="1"/>
      <c r="BI3043" s="1"/>
      <c r="BJ3043" s="2"/>
      <c r="BK3043" s="1"/>
      <c r="BL3043" s="7"/>
      <c r="BM3043" s="1"/>
      <c r="BO3043" s="34"/>
      <c r="BQ3043" s="35"/>
      <c r="BS3043" s="1"/>
      <c r="BT3043" s="2"/>
      <c r="BU3043" s="1"/>
      <c r="BV3043" s="7"/>
      <c r="BW3043" s="1"/>
      <c r="BX3043" s="1"/>
      <c r="BY3043" s="1"/>
      <c r="BZ3043" s="2"/>
      <c r="CA3043" s="1"/>
      <c r="CB3043" s="7"/>
      <c r="CC3043" s="1"/>
      <c r="CD3043" s="2"/>
      <c r="CE3043" s="1"/>
      <c r="CF3043" s="7"/>
      <c r="CG3043" s="1"/>
      <c r="CH3043" s="1"/>
      <c r="CI3043" s="1"/>
      <c r="CJ3043" s="2"/>
      <c r="CK3043" s="1"/>
      <c r="CL3043" s="7"/>
      <c r="CM3043" s="1"/>
      <c r="CN3043" s="2"/>
      <c r="CO3043" s="1"/>
      <c r="CP3043" s="7"/>
      <c r="CQ3043" s="1"/>
      <c r="CR3043" s="1"/>
      <c r="CS3043" s="1"/>
      <c r="CT3043" s="2"/>
      <c r="CU3043" s="1"/>
      <c r="CV3043" s="7"/>
      <c r="CW3043" s="1"/>
      <c r="CY3043" s="36"/>
      <c r="DA3043" s="37"/>
      <c r="DC3043" s="1"/>
      <c r="DD3043" s="2"/>
      <c r="DE3043" s="1"/>
      <c r="DF3043" s="7"/>
      <c r="DG3043" s="1"/>
      <c r="DH3043" s="1"/>
      <c r="DI3043" s="1"/>
      <c r="DJ3043" s="2"/>
      <c r="DK3043" s="1"/>
      <c r="DL3043" s="7"/>
      <c r="DM3043" s="1"/>
      <c r="DN3043" s="2"/>
      <c r="DO3043" s="1"/>
      <c r="DP3043" s="7"/>
      <c r="DQ3043" s="1"/>
      <c r="DR3043" s="1"/>
      <c r="DS3043" s="1"/>
      <c r="DT3043" s="2"/>
      <c r="DU3043" s="1"/>
      <c r="DV3043" s="7"/>
      <c r="DW3043" s="1"/>
      <c r="DX3043" s="2"/>
      <c r="DY3043" s="1"/>
      <c r="DZ3043" s="7"/>
      <c r="EA3043" s="1"/>
      <c r="EB3043" s="1"/>
      <c r="EC3043" s="1"/>
      <c r="ED3043" s="2"/>
      <c r="EE3043" s="1"/>
      <c r="EF3043" s="7"/>
      <c r="EG3043" s="1"/>
      <c r="EI3043" s="52"/>
      <c r="EK3043" s="53"/>
      <c r="FU3043" s="1"/>
      <c r="FV3043" s="2"/>
      <c r="FW3043" s="1"/>
      <c r="FX3043" s="7"/>
      <c r="FY3043" s="1"/>
      <c r="FZ3043" s="1"/>
      <c r="GA3043" s="1"/>
      <c r="GB3043" s="2"/>
      <c r="GC3043" s="1"/>
      <c r="GD3043" s="7"/>
      <c r="GE3043" s="1"/>
      <c r="GF3043" s="2"/>
      <c r="GG3043" s="1"/>
      <c r="GH3043" s="7"/>
      <c r="GI3043" s="1"/>
      <c r="GJ3043" s="1"/>
      <c r="GK3043" s="1"/>
      <c r="GL3043" s="2"/>
      <c r="GM3043" s="1"/>
      <c r="GN3043" s="7"/>
      <c r="GO3043" s="1"/>
      <c r="GP3043" s="2"/>
      <c r="GQ3043" s="1"/>
      <c r="GR3043" s="7"/>
      <c r="GS3043" s="1"/>
      <c r="GT3043" s="1"/>
      <c r="GU3043" s="1"/>
      <c r="GV3043" s="2"/>
      <c r="GW3043" s="1"/>
      <c r="GX3043" s="7"/>
      <c r="GY3043" s="1"/>
      <c r="HA3043" s="34"/>
      <c r="HC3043" s="35"/>
      <c r="HE3043" s="1"/>
      <c r="HF3043" s="2"/>
      <c r="HG3043" s="1"/>
      <c r="HH3043" s="7"/>
      <c r="HI3043" s="1"/>
      <c r="HJ3043" s="1"/>
      <c r="HK3043" s="1"/>
      <c r="HL3043" s="2"/>
      <c r="HM3043" s="1"/>
      <c r="HN3043" s="7"/>
      <c r="HO3043" s="1"/>
      <c r="HP3043" s="2"/>
      <c r="HQ3043" s="1"/>
      <c r="HR3043" s="7"/>
      <c r="HS3043" s="1"/>
      <c r="HT3043" s="1"/>
      <c r="HU3043" s="1"/>
      <c r="HV3043" s="2"/>
      <c r="HW3043" s="1"/>
      <c r="HX3043" s="7"/>
      <c r="HY3043" s="1"/>
      <c r="HZ3043" s="2"/>
      <c r="IA3043" s="1"/>
      <c r="IB3043" s="7"/>
      <c r="IC3043" s="1"/>
      <c r="ID3043" s="1"/>
      <c r="IE3043" s="1"/>
      <c r="IF3043" s="2"/>
      <c r="IG3043" s="1"/>
      <c r="IH3043" s="7"/>
      <c r="II3043" s="1"/>
      <c r="IK3043" s="36"/>
      <c r="IM3043" s="37"/>
      <c r="IO3043" s="1"/>
      <c r="IP3043" s="2"/>
      <c r="IQ3043" s="1"/>
      <c r="IR3043" s="7"/>
      <c r="IS3043" s="1"/>
      <c r="IT3043" s="1"/>
      <c r="IU3043" s="1"/>
      <c r="IV3043" s="2"/>
      <c r="IW3043" s="1"/>
      <c r="IX3043" s="7"/>
      <c r="IY3043" s="1"/>
      <c r="IZ3043" s="2"/>
      <c r="JA3043" s="1"/>
      <c r="JB3043" s="7"/>
      <c r="JC3043" s="1"/>
      <c r="JD3043" s="1"/>
      <c r="JE3043" s="1"/>
      <c r="JF3043" s="2"/>
      <c r="JG3043" s="1"/>
      <c r="JH3043" s="7"/>
      <c r="JI3043" s="1"/>
      <c r="JJ3043" s="2"/>
      <c r="JK3043" s="1"/>
      <c r="JL3043" s="7"/>
      <c r="JM3043" s="1"/>
      <c r="JN3043" s="1"/>
      <c r="JO3043" s="1"/>
      <c r="JP3043" s="2"/>
      <c r="JQ3043" s="1"/>
      <c r="JR3043" s="7"/>
      <c r="JS3043" s="1"/>
      <c r="JU3043" s="52"/>
      <c r="JW3043" s="53"/>
      <c r="JX3043" s="1"/>
      <c r="KG3043" s="1"/>
      <c r="KV3043" s="1"/>
      <c r="KW3043" s="34"/>
      <c r="KY3043" s="35"/>
      <c r="LA3043" s="36"/>
      <c r="LC3043" s="37"/>
      <c r="LQ3043" s="1"/>
      <c r="LR3043" s="2"/>
      <c r="LS3043" s="1"/>
      <c r="LT3043" s="7"/>
      <c r="LU3043" s="1"/>
      <c r="LV3043" s="1"/>
      <c r="LW3043" s="1"/>
      <c r="LX3043" s="2"/>
      <c r="LY3043" s="1"/>
      <c r="LZ3043" s="7"/>
      <c r="MA3043" s="1"/>
      <c r="MB3043" s="2"/>
      <c r="MC3043" s="1"/>
      <c r="MD3043" s="7"/>
      <c r="ME3043" s="1"/>
      <c r="MF3043" s="1"/>
      <c r="MG3043" s="1"/>
      <c r="MH3043" s="2"/>
      <c r="MI3043" s="1"/>
      <c r="MJ3043" s="7"/>
      <c r="MK3043" s="1"/>
      <c r="MW3043" s="34"/>
      <c r="MY3043" s="35"/>
      <c r="NA3043" s="1"/>
      <c r="NB3043" s="2"/>
      <c r="NC3043" s="1"/>
      <c r="ND3043" s="7"/>
      <c r="NE3043" s="1"/>
      <c r="NF3043" s="1"/>
      <c r="NG3043" s="1"/>
      <c r="NH3043" s="2"/>
      <c r="NI3043" s="1"/>
      <c r="NJ3043" s="7"/>
      <c r="NK3043" s="1"/>
      <c r="NL3043" s="2"/>
      <c r="NM3043" s="1"/>
      <c r="NN3043" s="7"/>
      <c r="NO3043" s="1"/>
      <c r="NP3043" s="1"/>
      <c r="NQ3043" s="1"/>
      <c r="NR3043" s="2"/>
      <c r="NS3043" s="1"/>
      <c r="NT3043" s="7"/>
      <c r="NU3043" s="1"/>
      <c r="OG3043" s="36"/>
      <c r="OI3043" s="37"/>
      <c r="RC3043" s="1"/>
      <c r="RD3043" s="2"/>
      <c r="RE3043" s="1"/>
      <c r="RF3043" s="7"/>
      <c r="RG3043" s="1"/>
      <c r="RH3043" s="1"/>
      <c r="RI3043" s="1"/>
      <c r="RJ3043" s="2"/>
      <c r="RK3043" s="1"/>
      <c r="RL3043" s="7"/>
      <c r="RM3043" s="1"/>
      <c r="RN3043" s="2"/>
      <c r="RO3043" s="1"/>
      <c r="RP3043" s="7"/>
      <c r="RQ3043" s="1"/>
      <c r="RR3043" s="1"/>
      <c r="RS3043" s="1"/>
      <c r="RT3043" s="2"/>
      <c r="RU3043" s="1"/>
      <c r="RV3043" s="7"/>
      <c r="RW3043" s="1"/>
      <c r="SI3043" s="34"/>
      <c r="SK3043" s="35"/>
      <c r="SM3043" s="1"/>
      <c r="SN3043" s="2"/>
      <c r="SO3043" s="1"/>
      <c r="SP3043" s="7"/>
      <c r="SQ3043" s="1"/>
      <c r="SR3043" s="1"/>
      <c r="SS3043" s="1"/>
      <c r="ST3043" s="2"/>
      <c r="SU3043" s="1"/>
      <c r="SV3043" s="7"/>
      <c r="SW3043" s="1"/>
      <c r="SX3043" s="2"/>
      <c r="SY3043" s="1"/>
      <c r="SZ3043" s="7"/>
      <c r="TA3043" s="1"/>
      <c r="TB3043" s="1"/>
      <c r="TC3043" s="1"/>
      <c r="TD3043" s="2"/>
      <c r="TE3043" s="1"/>
      <c r="TF3043" s="7"/>
      <c r="TG3043" s="1"/>
      <c r="TS3043" s="36"/>
      <c r="TU3043" s="37"/>
      <c r="TV3043" s="1"/>
      <c r="VT3043" s="1"/>
    </row>
    <row r="3044" spans="14:592" x14ac:dyDescent="0.3">
      <c r="N3044" s="1"/>
      <c r="O3044" s="34"/>
      <c r="Q3044" s="35"/>
      <c r="S3044" s="36"/>
      <c r="U3044" s="37"/>
      <c r="W3044" s="52"/>
      <c r="Y3044" s="53"/>
      <c r="AI3044" s="1"/>
      <c r="AJ3044" s="59"/>
      <c r="AL3044" s="60"/>
      <c r="AP3044" s="34"/>
      <c r="AR3044" s="35"/>
      <c r="AT3044" s="59"/>
      <c r="AV3044" s="60"/>
      <c r="AZ3044" s="36"/>
      <c r="BB3044" s="37"/>
      <c r="BD3044" s="59"/>
      <c r="BF3044" s="60"/>
      <c r="BJ3044" s="52"/>
      <c r="BL3044" s="53"/>
      <c r="BO3044" s="34"/>
      <c r="BQ3044" s="35"/>
      <c r="BT3044" s="59"/>
      <c r="BV3044" s="60"/>
      <c r="BZ3044" s="34"/>
      <c r="CB3044" s="35"/>
      <c r="CD3044" s="59"/>
      <c r="CF3044" s="60"/>
      <c r="CJ3044" s="36"/>
      <c r="CL3044" s="37"/>
      <c r="CN3044" s="59"/>
      <c r="CP3044" s="60"/>
      <c r="CT3044" s="52"/>
      <c r="CV3044" s="53"/>
      <c r="CY3044" s="36"/>
      <c r="DA3044" s="37"/>
      <c r="DD3044" s="59"/>
      <c r="DF3044" s="60"/>
      <c r="DJ3044" s="34"/>
      <c r="DL3044" s="35"/>
      <c r="DN3044" s="59"/>
      <c r="DP3044" s="60"/>
      <c r="DT3044" s="36"/>
      <c r="DV3044" s="37"/>
      <c r="DX3044" s="59"/>
      <c r="DZ3044" s="60"/>
      <c r="ED3044" s="52"/>
      <c r="EF3044" s="53"/>
      <c r="EI3044" s="52"/>
      <c r="EK3044" s="53"/>
      <c r="EY3044" s="1"/>
      <c r="FV3044" s="59"/>
      <c r="FX3044" s="60"/>
      <c r="GB3044" s="34"/>
      <c r="GD3044" s="35"/>
      <c r="GF3044" s="59"/>
      <c r="GH3044" s="60"/>
      <c r="GL3044" s="36"/>
      <c r="GN3044" s="37"/>
      <c r="GP3044" s="59"/>
      <c r="GR3044" s="60"/>
      <c r="GV3044" s="52"/>
      <c r="GX3044" s="53"/>
      <c r="HA3044" s="34"/>
      <c r="HC3044" s="35"/>
      <c r="HF3044" s="59"/>
      <c r="HH3044" s="60"/>
      <c r="HL3044" s="34"/>
      <c r="HN3044" s="35"/>
      <c r="HP3044" s="59"/>
      <c r="HR3044" s="60"/>
      <c r="HV3044" s="36"/>
      <c r="HX3044" s="37"/>
      <c r="HZ3044" s="59"/>
      <c r="IB3044" s="60"/>
      <c r="IF3044" s="52"/>
      <c r="IH3044" s="53"/>
      <c r="IK3044" s="36"/>
      <c r="IM3044" s="37"/>
      <c r="IP3044" s="59"/>
      <c r="IR3044" s="60"/>
      <c r="IV3044" s="34"/>
      <c r="IX3044" s="35"/>
      <c r="IZ3044" s="59"/>
      <c r="JB3044" s="60"/>
      <c r="JF3044" s="36"/>
      <c r="JH3044" s="37"/>
      <c r="JJ3044" s="59"/>
      <c r="JL3044" s="60"/>
      <c r="JP3044" s="52"/>
      <c r="JR3044" s="53"/>
      <c r="JU3044" s="52"/>
      <c r="JW3044" s="53"/>
      <c r="JX3044" s="1"/>
      <c r="KG3044" s="1"/>
      <c r="KV3044" s="1"/>
      <c r="KW3044" s="34"/>
      <c r="KY3044" s="35"/>
      <c r="LA3044" s="36"/>
      <c r="LC3044" s="37"/>
      <c r="LQ3044" s="1"/>
      <c r="LR3044" s="59"/>
      <c r="LT3044" s="60"/>
      <c r="LX3044" s="34"/>
      <c r="LZ3044" s="35"/>
      <c r="MB3044" s="59"/>
      <c r="MD3044" s="60"/>
      <c r="MH3044" s="36"/>
      <c r="MJ3044" s="37"/>
      <c r="MW3044" s="34"/>
      <c r="MY3044" s="35"/>
      <c r="NB3044" s="59"/>
      <c r="ND3044" s="60"/>
      <c r="NH3044" s="34"/>
      <c r="NJ3044" s="35"/>
      <c r="NL3044" s="59"/>
      <c r="NN3044" s="60"/>
      <c r="NR3044" s="36"/>
      <c r="NT3044" s="37"/>
      <c r="OG3044" s="36"/>
      <c r="OI3044" s="37"/>
      <c r="PW3044" s="1"/>
      <c r="RD3044" s="59"/>
      <c r="RF3044" s="60"/>
      <c r="RJ3044" s="34"/>
      <c r="RL3044" s="35"/>
      <c r="RN3044" s="59"/>
      <c r="RP3044" s="60"/>
      <c r="RT3044" s="36"/>
      <c r="RV3044" s="37"/>
      <c r="SI3044" s="34"/>
      <c r="SK3044" s="35"/>
      <c r="SN3044" s="59"/>
      <c r="SP3044" s="60"/>
      <c r="ST3044" s="34"/>
      <c r="SV3044" s="35"/>
      <c r="SX3044" s="59"/>
      <c r="SZ3044" s="60"/>
      <c r="TD3044" s="36"/>
      <c r="TF3044" s="37"/>
      <c r="TS3044" s="36"/>
      <c r="TU3044" s="37"/>
      <c r="TV3044" s="1"/>
      <c r="VT3044" s="1"/>
    </row>
    <row r="3045" spans="14:592" x14ac:dyDescent="0.3">
      <c r="N3045" s="1"/>
      <c r="O3045" s="34"/>
      <c r="Q3045" s="35"/>
      <c r="S3045" s="36"/>
      <c r="U3045" s="37"/>
      <c r="W3045" s="52"/>
      <c r="Y3045" s="53"/>
      <c r="AI3045" s="1"/>
      <c r="AJ3045" s="59"/>
      <c r="AL3045" s="60"/>
      <c r="AP3045" s="34"/>
      <c r="AR3045" s="35"/>
      <c r="AT3045" s="59"/>
      <c r="AV3045" s="60"/>
      <c r="AZ3045" s="36"/>
      <c r="BB3045" s="37"/>
      <c r="BD3045" s="59"/>
      <c r="BF3045" s="60"/>
      <c r="BJ3045" s="52"/>
      <c r="BL3045" s="53"/>
      <c r="BO3045" s="34"/>
      <c r="BQ3045" s="35"/>
      <c r="BT3045" s="59"/>
      <c r="BV3045" s="60"/>
      <c r="BZ3045" s="34"/>
      <c r="CB3045" s="35"/>
      <c r="CD3045" s="59"/>
      <c r="CF3045" s="60"/>
      <c r="CJ3045" s="36"/>
      <c r="CL3045" s="37"/>
      <c r="CN3045" s="59"/>
      <c r="CP3045" s="60"/>
      <c r="CT3045" s="52"/>
      <c r="CV3045" s="53"/>
      <c r="CY3045" s="36"/>
      <c r="DA3045" s="37"/>
      <c r="DD3045" s="59"/>
      <c r="DF3045" s="60"/>
      <c r="DJ3045" s="34"/>
      <c r="DL3045" s="35"/>
      <c r="DN3045" s="59"/>
      <c r="DP3045" s="60"/>
      <c r="DT3045" s="36"/>
      <c r="DV3045" s="37"/>
      <c r="DX3045" s="59"/>
      <c r="DZ3045" s="60"/>
      <c r="ED3045" s="52"/>
      <c r="EF3045" s="53"/>
      <c r="EI3045" s="52"/>
      <c r="EK3045" s="53"/>
      <c r="FV3045" s="59"/>
      <c r="FX3045" s="60"/>
      <c r="GB3045" s="34"/>
      <c r="GD3045" s="35"/>
      <c r="GF3045" s="59"/>
      <c r="GH3045" s="60"/>
      <c r="GL3045" s="36"/>
      <c r="GN3045" s="37"/>
      <c r="GP3045" s="59"/>
      <c r="GR3045" s="60"/>
      <c r="GV3045" s="52"/>
      <c r="GX3045" s="53"/>
      <c r="HA3045" s="34"/>
      <c r="HC3045" s="35"/>
      <c r="HF3045" s="59"/>
      <c r="HH3045" s="60"/>
      <c r="HL3045" s="34"/>
      <c r="HN3045" s="35"/>
      <c r="HP3045" s="59"/>
      <c r="HR3045" s="60"/>
      <c r="HV3045" s="36"/>
      <c r="HX3045" s="37"/>
      <c r="HZ3045" s="59"/>
      <c r="IB3045" s="60"/>
      <c r="IF3045" s="52"/>
      <c r="IH3045" s="53"/>
      <c r="IK3045" s="36"/>
      <c r="IM3045" s="37"/>
      <c r="IP3045" s="59"/>
      <c r="IR3045" s="60"/>
      <c r="IV3045" s="34"/>
      <c r="IX3045" s="35"/>
      <c r="IZ3045" s="59"/>
      <c r="JB3045" s="60"/>
      <c r="JF3045" s="36"/>
      <c r="JH3045" s="37"/>
      <c r="JJ3045" s="59"/>
      <c r="JL3045" s="60"/>
      <c r="JP3045" s="52"/>
      <c r="JR3045" s="53"/>
      <c r="JU3045" s="52"/>
      <c r="JW3045" s="53"/>
      <c r="JX3045" s="1"/>
      <c r="KG3045" s="1"/>
      <c r="KV3045" s="1"/>
      <c r="KW3045" s="34"/>
      <c r="KY3045" s="35"/>
      <c r="LA3045" s="36"/>
      <c r="LC3045" s="37"/>
      <c r="LQ3045" s="1"/>
      <c r="LR3045" s="59"/>
      <c r="LT3045" s="60"/>
      <c r="LX3045" s="34"/>
      <c r="LZ3045" s="35"/>
      <c r="MB3045" s="59"/>
      <c r="MD3045" s="60"/>
      <c r="MH3045" s="36"/>
      <c r="MJ3045" s="37"/>
      <c r="MW3045" s="34"/>
      <c r="MY3045" s="35"/>
      <c r="NB3045" s="59"/>
      <c r="ND3045" s="60"/>
      <c r="NH3045" s="34"/>
      <c r="NJ3045" s="35"/>
      <c r="NL3045" s="59"/>
      <c r="NN3045" s="60"/>
      <c r="NR3045" s="36"/>
      <c r="NT3045" s="37"/>
      <c r="OG3045" s="36"/>
      <c r="OI3045" s="37"/>
      <c r="RD3045" s="59"/>
      <c r="RF3045" s="60"/>
      <c r="RJ3045" s="34"/>
      <c r="RL3045" s="35"/>
      <c r="RN3045" s="59"/>
      <c r="RP3045" s="60"/>
      <c r="RT3045" s="36"/>
      <c r="RV3045" s="37"/>
      <c r="SI3045" s="34"/>
      <c r="SK3045" s="35"/>
      <c r="SN3045" s="59"/>
      <c r="SP3045" s="60"/>
      <c r="ST3045" s="34"/>
      <c r="SV3045" s="35"/>
      <c r="SX3045" s="59"/>
      <c r="SZ3045" s="60"/>
      <c r="TD3045" s="36"/>
      <c r="TF3045" s="37"/>
      <c r="TS3045" s="36"/>
      <c r="TU3045" s="37"/>
      <c r="TV3045" s="1"/>
      <c r="VT3045" s="1"/>
    </row>
    <row r="3046" spans="14:592" x14ac:dyDescent="0.3">
      <c r="N3046" s="1"/>
      <c r="O3046" s="34"/>
      <c r="Q3046" s="35"/>
      <c r="S3046" s="36"/>
      <c r="U3046" s="37"/>
      <c r="W3046" s="52"/>
      <c r="Y3046" s="53"/>
      <c r="AI3046" s="1"/>
      <c r="AJ3046" s="59"/>
      <c r="AL3046" s="60"/>
      <c r="AP3046" s="34"/>
      <c r="AR3046" s="35"/>
      <c r="AT3046" s="59"/>
      <c r="AV3046" s="60"/>
      <c r="AZ3046" s="36"/>
      <c r="BB3046" s="37"/>
      <c r="BD3046" s="59"/>
      <c r="BF3046" s="60"/>
      <c r="BJ3046" s="52"/>
      <c r="BL3046" s="53"/>
      <c r="BO3046" s="34"/>
      <c r="BQ3046" s="35"/>
      <c r="BT3046" s="59"/>
      <c r="BV3046" s="60"/>
      <c r="BZ3046" s="34"/>
      <c r="CB3046" s="35"/>
      <c r="CD3046" s="59"/>
      <c r="CF3046" s="60"/>
      <c r="CJ3046" s="36"/>
      <c r="CL3046" s="37"/>
      <c r="CN3046" s="59"/>
      <c r="CP3046" s="60"/>
      <c r="CT3046" s="52"/>
      <c r="CV3046" s="53"/>
      <c r="CY3046" s="36"/>
      <c r="DA3046" s="37"/>
      <c r="DD3046" s="59"/>
      <c r="DF3046" s="60"/>
      <c r="DJ3046" s="34"/>
      <c r="DL3046" s="35"/>
      <c r="DN3046" s="59"/>
      <c r="DP3046" s="60"/>
      <c r="DT3046" s="36"/>
      <c r="DV3046" s="37"/>
      <c r="DX3046" s="59"/>
      <c r="DZ3046" s="60"/>
      <c r="ED3046" s="52"/>
      <c r="EF3046" s="53"/>
      <c r="EI3046" s="52"/>
      <c r="EK3046" s="53"/>
      <c r="EY3046" s="1"/>
      <c r="FV3046" s="59"/>
      <c r="FX3046" s="60"/>
      <c r="GB3046" s="34"/>
      <c r="GD3046" s="35"/>
      <c r="GF3046" s="59"/>
      <c r="GH3046" s="60"/>
      <c r="GL3046" s="36"/>
      <c r="GN3046" s="37"/>
      <c r="GP3046" s="59"/>
      <c r="GR3046" s="60"/>
      <c r="GV3046" s="52"/>
      <c r="GX3046" s="53"/>
      <c r="HA3046" s="34"/>
      <c r="HC3046" s="35"/>
      <c r="HF3046" s="59"/>
      <c r="HH3046" s="60"/>
      <c r="HL3046" s="34"/>
      <c r="HN3046" s="35"/>
      <c r="HP3046" s="59"/>
      <c r="HR3046" s="60"/>
      <c r="HV3046" s="36"/>
      <c r="HX3046" s="37"/>
      <c r="HZ3046" s="59"/>
      <c r="IB3046" s="60"/>
      <c r="IF3046" s="52"/>
      <c r="IH3046" s="53"/>
      <c r="IK3046" s="36"/>
      <c r="IM3046" s="37"/>
      <c r="IP3046" s="59"/>
      <c r="IR3046" s="60"/>
      <c r="IV3046" s="34"/>
      <c r="IX3046" s="35"/>
      <c r="IZ3046" s="59"/>
      <c r="JB3046" s="60"/>
      <c r="JF3046" s="36"/>
      <c r="JH3046" s="37"/>
      <c r="JJ3046" s="59"/>
      <c r="JL3046" s="60"/>
      <c r="JP3046" s="52"/>
      <c r="JR3046" s="53"/>
      <c r="JU3046" s="52"/>
      <c r="JW3046" s="53"/>
      <c r="JX3046" s="1"/>
      <c r="KG3046" s="1"/>
      <c r="KV3046" s="1"/>
      <c r="KW3046" s="34"/>
      <c r="KY3046" s="35"/>
      <c r="LA3046" s="36"/>
      <c r="LC3046" s="37"/>
      <c r="LQ3046" s="1"/>
      <c r="LR3046" s="59"/>
      <c r="LT3046" s="60"/>
      <c r="LX3046" s="34"/>
      <c r="LZ3046" s="35"/>
      <c r="MB3046" s="59"/>
      <c r="MD3046" s="60"/>
      <c r="MH3046" s="36"/>
      <c r="MJ3046" s="37"/>
      <c r="MW3046" s="34"/>
      <c r="MY3046" s="35"/>
      <c r="NB3046" s="59"/>
      <c r="ND3046" s="60"/>
      <c r="NH3046" s="34"/>
      <c r="NJ3046" s="35"/>
      <c r="NL3046" s="59"/>
      <c r="NN3046" s="60"/>
      <c r="NR3046" s="36"/>
      <c r="NT3046" s="37"/>
      <c r="OG3046" s="36"/>
      <c r="OI3046" s="37"/>
      <c r="PW3046" s="1"/>
      <c r="RD3046" s="59"/>
      <c r="RF3046" s="60"/>
      <c r="RJ3046" s="34"/>
      <c r="RL3046" s="35"/>
      <c r="RN3046" s="59"/>
      <c r="RP3046" s="60"/>
      <c r="RT3046" s="36"/>
      <c r="RV3046" s="37"/>
      <c r="SI3046" s="34"/>
      <c r="SK3046" s="35"/>
      <c r="SN3046" s="59"/>
      <c r="SP3046" s="60"/>
      <c r="ST3046" s="34"/>
      <c r="SV3046" s="35"/>
      <c r="SX3046" s="59"/>
      <c r="SZ3046" s="60"/>
      <c r="TD3046" s="36"/>
      <c r="TF3046" s="37"/>
      <c r="TS3046" s="36"/>
      <c r="TU3046" s="37"/>
      <c r="TV3046" s="1"/>
      <c r="VT3046" s="1"/>
    </row>
    <row r="3047" spans="14:592" x14ac:dyDescent="0.3">
      <c r="N3047" s="1"/>
      <c r="O3047" s="34"/>
      <c r="Q3047" s="35"/>
      <c r="S3047" s="36"/>
      <c r="U3047" s="37"/>
      <c r="W3047" s="52"/>
      <c r="Y3047" s="53"/>
      <c r="AI3047" s="1"/>
      <c r="AJ3047" s="59"/>
      <c r="AL3047" s="60"/>
      <c r="AP3047" s="34"/>
      <c r="AR3047" s="35"/>
      <c r="AT3047" s="59"/>
      <c r="AV3047" s="60"/>
      <c r="AZ3047" s="36"/>
      <c r="BB3047" s="37"/>
      <c r="BD3047" s="59"/>
      <c r="BF3047" s="60"/>
      <c r="BJ3047" s="52"/>
      <c r="BL3047" s="53"/>
      <c r="BO3047" s="34"/>
      <c r="BQ3047" s="35"/>
      <c r="BT3047" s="59"/>
      <c r="BV3047" s="60"/>
      <c r="BZ3047" s="34"/>
      <c r="CB3047" s="35"/>
      <c r="CD3047" s="59"/>
      <c r="CF3047" s="60"/>
      <c r="CJ3047" s="36"/>
      <c r="CL3047" s="37"/>
      <c r="CN3047" s="59"/>
      <c r="CP3047" s="60"/>
      <c r="CT3047" s="52"/>
      <c r="CV3047" s="53"/>
      <c r="CY3047" s="36"/>
      <c r="DA3047" s="37"/>
      <c r="DD3047" s="59"/>
      <c r="DF3047" s="60"/>
      <c r="DJ3047" s="34"/>
      <c r="DL3047" s="35"/>
      <c r="DN3047" s="59"/>
      <c r="DP3047" s="60"/>
      <c r="DT3047" s="36"/>
      <c r="DV3047" s="37"/>
      <c r="DX3047" s="59"/>
      <c r="DZ3047" s="60"/>
      <c r="ED3047" s="52"/>
      <c r="EF3047" s="53"/>
      <c r="EI3047" s="52"/>
      <c r="EK3047" s="53"/>
      <c r="FV3047" s="59"/>
      <c r="FX3047" s="60"/>
      <c r="GB3047" s="34"/>
      <c r="GD3047" s="35"/>
      <c r="GF3047" s="59"/>
      <c r="GH3047" s="60"/>
      <c r="GL3047" s="36"/>
      <c r="GN3047" s="37"/>
      <c r="GP3047" s="59"/>
      <c r="GR3047" s="60"/>
      <c r="GV3047" s="52"/>
      <c r="GX3047" s="53"/>
      <c r="HA3047" s="34"/>
      <c r="HC3047" s="35"/>
      <c r="HF3047" s="59"/>
      <c r="HH3047" s="60"/>
      <c r="HL3047" s="34"/>
      <c r="HN3047" s="35"/>
      <c r="HP3047" s="59"/>
      <c r="HR3047" s="60"/>
      <c r="HV3047" s="36"/>
      <c r="HX3047" s="37"/>
      <c r="HZ3047" s="59"/>
      <c r="IB3047" s="60"/>
      <c r="IF3047" s="52"/>
      <c r="IH3047" s="53"/>
      <c r="IK3047" s="36"/>
      <c r="IM3047" s="37"/>
      <c r="IP3047" s="59"/>
      <c r="IR3047" s="60"/>
      <c r="IV3047" s="34"/>
      <c r="IX3047" s="35"/>
      <c r="IZ3047" s="59"/>
      <c r="JB3047" s="60"/>
      <c r="JF3047" s="36"/>
      <c r="JH3047" s="37"/>
      <c r="JJ3047" s="59"/>
      <c r="JL3047" s="60"/>
      <c r="JP3047" s="52"/>
      <c r="JR3047" s="53"/>
      <c r="JU3047" s="52"/>
      <c r="JW3047" s="53"/>
      <c r="JX3047" s="1"/>
      <c r="KG3047" s="1"/>
      <c r="KV3047" s="1"/>
      <c r="KW3047" s="34"/>
      <c r="KY3047" s="35"/>
      <c r="LA3047" s="36"/>
      <c r="LC3047" s="37"/>
      <c r="LQ3047" s="1"/>
      <c r="LR3047" s="59"/>
      <c r="LT3047" s="60"/>
      <c r="LX3047" s="34"/>
      <c r="LZ3047" s="35"/>
      <c r="MB3047" s="59"/>
      <c r="MD3047" s="60"/>
      <c r="MH3047" s="36"/>
      <c r="MJ3047" s="37"/>
      <c r="MW3047" s="34"/>
      <c r="MY3047" s="35"/>
      <c r="NB3047" s="59"/>
      <c r="ND3047" s="60"/>
      <c r="NH3047" s="34"/>
      <c r="NJ3047" s="35"/>
      <c r="NL3047" s="59"/>
      <c r="NN3047" s="60"/>
      <c r="NR3047" s="36"/>
      <c r="NT3047" s="37"/>
      <c r="OG3047" s="36"/>
      <c r="OI3047" s="37"/>
      <c r="RD3047" s="59"/>
      <c r="RF3047" s="60"/>
      <c r="RJ3047" s="34"/>
      <c r="RL3047" s="35"/>
      <c r="RN3047" s="59"/>
      <c r="RP3047" s="60"/>
      <c r="RT3047" s="36"/>
      <c r="RV3047" s="37"/>
      <c r="SI3047" s="34"/>
      <c r="SK3047" s="35"/>
      <c r="SN3047" s="59"/>
      <c r="SP3047" s="60"/>
      <c r="ST3047" s="34"/>
      <c r="SV3047" s="35"/>
      <c r="SX3047" s="59"/>
      <c r="SZ3047" s="60"/>
      <c r="TD3047" s="36"/>
      <c r="TF3047" s="37"/>
      <c r="TS3047" s="36"/>
      <c r="TU3047" s="37"/>
      <c r="TV3047" s="1"/>
      <c r="VT3047" s="1"/>
    </row>
    <row r="3048" spans="14:592" x14ac:dyDescent="0.3">
      <c r="N3048" s="1"/>
      <c r="O3048" s="34"/>
      <c r="Q3048" s="35"/>
      <c r="S3048" s="36"/>
      <c r="U3048" s="37"/>
      <c r="W3048" s="52"/>
      <c r="Y3048" s="53"/>
      <c r="AI3048" s="1"/>
      <c r="AJ3048" s="59"/>
      <c r="AL3048" s="60"/>
      <c r="AP3048" s="34"/>
      <c r="AR3048" s="35"/>
      <c r="AT3048" s="59"/>
      <c r="AV3048" s="60"/>
      <c r="AZ3048" s="36"/>
      <c r="BB3048" s="37"/>
      <c r="BD3048" s="59"/>
      <c r="BF3048" s="60"/>
      <c r="BJ3048" s="52"/>
      <c r="BL3048" s="53"/>
      <c r="BO3048" s="34"/>
      <c r="BQ3048" s="35"/>
      <c r="BT3048" s="59"/>
      <c r="BV3048" s="60"/>
      <c r="BZ3048" s="34"/>
      <c r="CB3048" s="35"/>
      <c r="CD3048" s="59"/>
      <c r="CF3048" s="60"/>
      <c r="CJ3048" s="36"/>
      <c r="CL3048" s="37"/>
      <c r="CN3048" s="59"/>
      <c r="CP3048" s="60"/>
      <c r="CT3048" s="52"/>
      <c r="CV3048" s="53"/>
      <c r="CY3048" s="36"/>
      <c r="DA3048" s="37"/>
      <c r="DD3048" s="59"/>
      <c r="DF3048" s="60"/>
      <c r="DJ3048" s="34"/>
      <c r="DL3048" s="35"/>
      <c r="DN3048" s="59"/>
      <c r="DP3048" s="60"/>
      <c r="DT3048" s="36"/>
      <c r="DV3048" s="37"/>
      <c r="DX3048" s="59"/>
      <c r="DZ3048" s="60"/>
      <c r="ED3048" s="52"/>
      <c r="EF3048" s="53"/>
      <c r="EI3048" s="52"/>
      <c r="EK3048" s="53"/>
      <c r="EY3048" s="1"/>
      <c r="FV3048" s="59"/>
      <c r="FX3048" s="60"/>
      <c r="GB3048" s="34"/>
      <c r="GD3048" s="35"/>
      <c r="GF3048" s="59"/>
      <c r="GH3048" s="60"/>
      <c r="GL3048" s="36"/>
      <c r="GN3048" s="37"/>
      <c r="GP3048" s="59"/>
      <c r="GR3048" s="60"/>
      <c r="GV3048" s="52"/>
      <c r="GX3048" s="53"/>
      <c r="HA3048" s="34"/>
      <c r="HC3048" s="35"/>
      <c r="HF3048" s="59"/>
      <c r="HH3048" s="60"/>
      <c r="HL3048" s="34"/>
      <c r="HN3048" s="35"/>
      <c r="HP3048" s="59"/>
      <c r="HR3048" s="60"/>
      <c r="HV3048" s="36"/>
      <c r="HX3048" s="37"/>
      <c r="HZ3048" s="59"/>
      <c r="IB3048" s="60"/>
      <c r="IF3048" s="52"/>
      <c r="IH3048" s="53"/>
      <c r="IK3048" s="36"/>
      <c r="IM3048" s="37"/>
      <c r="IP3048" s="59"/>
      <c r="IR3048" s="60"/>
      <c r="IV3048" s="34"/>
      <c r="IX3048" s="35"/>
      <c r="IZ3048" s="59"/>
      <c r="JB3048" s="60"/>
      <c r="JF3048" s="36"/>
      <c r="JH3048" s="37"/>
      <c r="JJ3048" s="59"/>
      <c r="JL3048" s="60"/>
      <c r="JP3048" s="52"/>
      <c r="JR3048" s="53"/>
      <c r="JU3048" s="52"/>
      <c r="JW3048" s="53"/>
      <c r="JX3048" s="1"/>
      <c r="KG3048" s="1"/>
      <c r="KV3048" s="1"/>
      <c r="KW3048" s="34"/>
      <c r="KY3048" s="35"/>
      <c r="LA3048" s="36"/>
      <c r="LC3048" s="37"/>
      <c r="LQ3048" s="1"/>
      <c r="LR3048" s="59"/>
      <c r="LT3048" s="60"/>
      <c r="LX3048" s="34"/>
      <c r="LZ3048" s="35"/>
      <c r="MB3048" s="59"/>
      <c r="MD3048" s="60"/>
      <c r="MH3048" s="36"/>
      <c r="MJ3048" s="37"/>
      <c r="MW3048" s="34"/>
      <c r="MY3048" s="35"/>
      <c r="NB3048" s="59"/>
      <c r="ND3048" s="60"/>
      <c r="NH3048" s="34"/>
      <c r="NJ3048" s="35"/>
      <c r="NL3048" s="59"/>
      <c r="NN3048" s="60"/>
      <c r="NR3048" s="36"/>
      <c r="NT3048" s="37"/>
      <c r="OG3048" s="36"/>
      <c r="OI3048" s="37"/>
      <c r="PW3048" s="1"/>
      <c r="RD3048" s="59"/>
      <c r="RF3048" s="60"/>
      <c r="RJ3048" s="34"/>
      <c r="RL3048" s="35"/>
      <c r="RN3048" s="59"/>
      <c r="RP3048" s="60"/>
      <c r="RT3048" s="36"/>
      <c r="RV3048" s="37"/>
      <c r="SI3048" s="34"/>
      <c r="SK3048" s="35"/>
      <c r="SN3048" s="59"/>
      <c r="SP3048" s="60"/>
      <c r="ST3048" s="34"/>
      <c r="SV3048" s="35"/>
      <c r="SX3048" s="59"/>
      <c r="SZ3048" s="60"/>
      <c r="TD3048" s="36"/>
      <c r="TF3048" s="37"/>
      <c r="TS3048" s="36"/>
      <c r="TU3048" s="37"/>
      <c r="TV3048" s="1"/>
      <c r="VT3048" s="1"/>
    </row>
    <row r="3049" spans="14:592" x14ac:dyDescent="0.3">
      <c r="N3049" s="1"/>
      <c r="O3049" s="34"/>
      <c r="Q3049" s="35"/>
      <c r="S3049" s="36"/>
      <c r="U3049" s="37"/>
      <c r="W3049" s="52"/>
      <c r="Y3049" s="53"/>
      <c r="AI3049" s="1"/>
      <c r="AJ3049" s="59"/>
      <c r="AL3049" s="60"/>
      <c r="AP3049" s="34"/>
      <c r="AR3049" s="35"/>
      <c r="AT3049" s="59"/>
      <c r="AV3049" s="60"/>
      <c r="AZ3049" s="36"/>
      <c r="BB3049" s="37"/>
      <c r="BD3049" s="59"/>
      <c r="BF3049" s="60"/>
      <c r="BJ3049" s="52"/>
      <c r="BL3049" s="53"/>
      <c r="BO3049" s="34"/>
      <c r="BQ3049" s="35"/>
      <c r="BT3049" s="59"/>
      <c r="BV3049" s="60"/>
      <c r="BZ3049" s="34"/>
      <c r="CB3049" s="35"/>
      <c r="CD3049" s="59"/>
      <c r="CF3049" s="60"/>
      <c r="CJ3049" s="36"/>
      <c r="CL3049" s="37"/>
      <c r="CN3049" s="59"/>
      <c r="CP3049" s="60"/>
      <c r="CT3049" s="52"/>
      <c r="CV3049" s="53"/>
      <c r="CY3049" s="36"/>
      <c r="DA3049" s="37"/>
      <c r="DD3049" s="59"/>
      <c r="DF3049" s="60"/>
      <c r="DJ3049" s="34"/>
      <c r="DL3049" s="35"/>
      <c r="DN3049" s="59"/>
      <c r="DP3049" s="60"/>
      <c r="DT3049" s="36"/>
      <c r="DV3049" s="37"/>
      <c r="DX3049" s="59"/>
      <c r="DZ3049" s="60"/>
      <c r="ED3049" s="52"/>
      <c r="EF3049" s="53"/>
      <c r="EI3049" s="52"/>
      <c r="EK3049" s="53"/>
      <c r="FV3049" s="59"/>
      <c r="FX3049" s="60"/>
      <c r="GB3049" s="34"/>
      <c r="GD3049" s="35"/>
      <c r="GF3049" s="59"/>
      <c r="GH3049" s="60"/>
      <c r="GL3049" s="36"/>
      <c r="GN3049" s="37"/>
      <c r="GP3049" s="59"/>
      <c r="GR3049" s="60"/>
      <c r="GV3049" s="52"/>
      <c r="GX3049" s="53"/>
      <c r="HA3049" s="34"/>
      <c r="HC3049" s="35"/>
      <c r="HF3049" s="59"/>
      <c r="HH3049" s="60"/>
      <c r="HL3049" s="34"/>
      <c r="HN3049" s="35"/>
      <c r="HP3049" s="59"/>
      <c r="HR3049" s="60"/>
      <c r="HV3049" s="36"/>
      <c r="HX3049" s="37"/>
      <c r="HZ3049" s="59"/>
      <c r="IB3049" s="60"/>
      <c r="IF3049" s="52"/>
      <c r="IH3049" s="53"/>
      <c r="IK3049" s="36"/>
      <c r="IM3049" s="37"/>
      <c r="IP3049" s="59"/>
      <c r="IR3049" s="60"/>
      <c r="IV3049" s="34"/>
      <c r="IX3049" s="35"/>
      <c r="IZ3049" s="59"/>
      <c r="JB3049" s="60"/>
      <c r="JF3049" s="36"/>
      <c r="JH3049" s="37"/>
      <c r="JJ3049" s="59"/>
      <c r="JL3049" s="60"/>
      <c r="JP3049" s="52"/>
      <c r="JR3049" s="53"/>
      <c r="JU3049" s="52"/>
      <c r="JW3049" s="53"/>
      <c r="JX3049" s="1"/>
      <c r="KG3049" s="1"/>
      <c r="KV3049" s="1"/>
      <c r="KW3049" s="34"/>
      <c r="KY3049" s="35"/>
      <c r="LA3049" s="36"/>
      <c r="LC3049" s="37"/>
      <c r="LQ3049" s="1"/>
      <c r="LR3049" s="59"/>
      <c r="LT3049" s="60"/>
      <c r="LX3049" s="34"/>
      <c r="LZ3049" s="35"/>
      <c r="MB3049" s="59"/>
      <c r="MD3049" s="60"/>
      <c r="MH3049" s="36"/>
      <c r="MJ3049" s="37"/>
      <c r="MW3049" s="34"/>
      <c r="MY3049" s="35"/>
      <c r="NB3049" s="59"/>
      <c r="ND3049" s="60"/>
      <c r="NH3049" s="34"/>
      <c r="NJ3049" s="35"/>
      <c r="NL3049" s="59"/>
      <c r="NN3049" s="60"/>
      <c r="NR3049" s="36"/>
      <c r="NT3049" s="37"/>
      <c r="OG3049" s="36"/>
      <c r="OI3049" s="37"/>
      <c r="RD3049" s="59"/>
      <c r="RF3049" s="60"/>
      <c r="RJ3049" s="34"/>
      <c r="RL3049" s="35"/>
      <c r="RN3049" s="59"/>
      <c r="RP3049" s="60"/>
      <c r="RT3049" s="36"/>
      <c r="RV3049" s="37"/>
      <c r="SI3049" s="34"/>
      <c r="SK3049" s="35"/>
      <c r="SN3049" s="59"/>
      <c r="SP3049" s="60"/>
      <c r="ST3049" s="34"/>
      <c r="SV3049" s="35"/>
      <c r="SX3049" s="59"/>
      <c r="SZ3049" s="60"/>
      <c r="TD3049" s="36"/>
      <c r="TF3049" s="37"/>
      <c r="TS3049" s="36"/>
      <c r="TU3049" s="37"/>
      <c r="TV3049" s="1"/>
      <c r="VT3049" s="1"/>
    </row>
    <row r="3050" spans="14:592" x14ac:dyDescent="0.3">
      <c r="N3050" s="1"/>
      <c r="O3050" s="34"/>
      <c r="Q3050" s="35"/>
      <c r="S3050" s="36"/>
      <c r="U3050" s="37"/>
      <c r="W3050" s="52"/>
      <c r="Y3050" s="53"/>
      <c r="AI3050" s="1"/>
      <c r="AJ3050" s="59"/>
      <c r="AL3050" s="60"/>
      <c r="AM3050" s="60"/>
      <c r="AN3050" s="60"/>
      <c r="AO3050" s="60"/>
      <c r="AP3050" s="60"/>
      <c r="AQ3050" s="60"/>
      <c r="AR3050" s="60"/>
      <c r="AS3050" s="60"/>
      <c r="AT3050" s="59"/>
      <c r="AU3050" s="60"/>
      <c r="AV3050" s="60"/>
      <c r="AW3050" s="60"/>
      <c r="AX3050" s="60"/>
      <c r="AY3050" s="60"/>
      <c r="AZ3050" s="60"/>
      <c r="BA3050" s="60"/>
      <c r="BB3050" s="60"/>
      <c r="BC3050" s="60"/>
      <c r="BD3050" s="59"/>
      <c r="BE3050" s="60"/>
      <c r="BF3050" s="60"/>
      <c r="BJ3050" s="52"/>
      <c r="BL3050" s="53"/>
      <c r="BO3050" s="34"/>
      <c r="BQ3050" s="35"/>
      <c r="BT3050" s="59"/>
      <c r="BV3050" s="60"/>
      <c r="BW3050" s="60"/>
      <c r="BX3050" s="60"/>
      <c r="BY3050" s="60"/>
      <c r="BZ3050" s="60"/>
      <c r="CA3050" s="60"/>
      <c r="CB3050" s="60"/>
      <c r="CC3050" s="60"/>
      <c r="CD3050" s="59"/>
      <c r="CE3050" s="60"/>
      <c r="CF3050" s="60"/>
      <c r="CG3050" s="60"/>
      <c r="CH3050" s="60"/>
      <c r="CI3050" s="60"/>
      <c r="CJ3050" s="60"/>
      <c r="CK3050" s="60"/>
      <c r="CL3050" s="60"/>
      <c r="CM3050" s="60"/>
      <c r="CN3050" s="59"/>
      <c r="CO3050" s="60"/>
      <c r="CP3050" s="60"/>
      <c r="CT3050" s="52"/>
      <c r="CV3050" s="53"/>
      <c r="CY3050" s="36"/>
      <c r="DA3050" s="37"/>
      <c r="DD3050" s="59"/>
      <c r="DF3050" s="60"/>
      <c r="DG3050" s="60"/>
      <c r="DH3050" s="60"/>
      <c r="DI3050" s="60"/>
      <c r="DJ3050" s="60"/>
      <c r="DK3050" s="60"/>
      <c r="DL3050" s="60"/>
      <c r="DM3050" s="60"/>
      <c r="DN3050" s="59"/>
      <c r="DO3050" s="60"/>
      <c r="DP3050" s="60"/>
      <c r="DQ3050" s="60"/>
      <c r="DR3050" s="60"/>
      <c r="DS3050" s="60"/>
      <c r="DT3050" s="60"/>
      <c r="DU3050" s="60"/>
      <c r="DV3050" s="60"/>
      <c r="DW3050" s="60"/>
      <c r="DX3050" s="59"/>
      <c r="DY3050" s="60"/>
      <c r="DZ3050" s="60"/>
      <c r="ED3050" s="52"/>
      <c r="EF3050" s="53"/>
      <c r="EI3050" s="52"/>
      <c r="EK3050" s="53"/>
      <c r="EY3050" s="1"/>
      <c r="FV3050" s="59"/>
      <c r="FX3050" s="60"/>
      <c r="FY3050" s="60"/>
      <c r="FZ3050" s="60"/>
      <c r="GA3050" s="60"/>
      <c r="GB3050" s="60"/>
      <c r="GC3050" s="60"/>
      <c r="GD3050" s="60"/>
      <c r="GE3050" s="60"/>
      <c r="GF3050" s="59"/>
      <c r="GG3050" s="60"/>
      <c r="GH3050" s="60"/>
      <c r="GI3050" s="60"/>
      <c r="GJ3050" s="60"/>
      <c r="GK3050" s="60"/>
      <c r="GL3050" s="60"/>
      <c r="GM3050" s="60"/>
      <c r="GN3050" s="60"/>
      <c r="GO3050" s="60"/>
      <c r="GP3050" s="59"/>
      <c r="GQ3050" s="60"/>
      <c r="GR3050" s="60"/>
      <c r="GV3050" s="52"/>
      <c r="GX3050" s="53"/>
      <c r="HA3050" s="34"/>
      <c r="HC3050" s="35"/>
      <c r="HF3050" s="59"/>
      <c r="HH3050" s="60"/>
      <c r="HI3050" s="60"/>
      <c r="HJ3050" s="60"/>
      <c r="HK3050" s="60"/>
      <c r="HL3050" s="60"/>
      <c r="HM3050" s="60"/>
      <c r="HN3050" s="60"/>
      <c r="HO3050" s="60"/>
      <c r="HP3050" s="59"/>
      <c r="HQ3050" s="60"/>
      <c r="HR3050" s="60"/>
      <c r="HS3050" s="60"/>
      <c r="HT3050" s="60"/>
      <c r="HU3050" s="60"/>
      <c r="HV3050" s="60"/>
      <c r="HW3050" s="60"/>
      <c r="HX3050" s="60"/>
      <c r="HY3050" s="60"/>
      <c r="HZ3050" s="59"/>
      <c r="IA3050" s="60"/>
      <c r="IB3050" s="60"/>
      <c r="IF3050" s="52"/>
      <c r="IH3050" s="53"/>
      <c r="IK3050" s="36"/>
      <c r="IM3050" s="37"/>
      <c r="IP3050" s="59"/>
      <c r="IR3050" s="60"/>
      <c r="IS3050" s="60"/>
      <c r="IT3050" s="60"/>
      <c r="IU3050" s="60"/>
      <c r="IV3050" s="60"/>
      <c r="IW3050" s="60"/>
      <c r="IX3050" s="60"/>
      <c r="IY3050" s="60"/>
      <c r="IZ3050" s="59"/>
      <c r="JA3050" s="60"/>
      <c r="JB3050" s="60"/>
      <c r="JC3050" s="60"/>
      <c r="JD3050" s="60"/>
      <c r="JE3050" s="60"/>
      <c r="JF3050" s="60"/>
      <c r="JG3050" s="60"/>
      <c r="JH3050" s="60"/>
      <c r="JI3050" s="60"/>
      <c r="JJ3050" s="59"/>
      <c r="JK3050" s="60"/>
      <c r="JL3050" s="60"/>
      <c r="JP3050" s="52"/>
      <c r="JR3050" s="53"/>
      <c r="JU3050" s="52"/>
      <c r="JW3050" s="53"/>
      <c r="JX3050" s="1"/>
      <c r="KG3050" s="1"/>
      <c r="KV3050" s="1"/>
      <c r="KW3050" s="34"/>
      <c r="KY3050" s="35"/>
      <c r="LA3050" s="36"/>
      <c r="LC3050" s="37"/>
      <c r="LQ3050" s="1"/>
      <c r="LR3050" s="59"/>
      <c r="LT3050" s="60"/>
      <c r="LU3050" s="60"/>
      <c r="LV3050" s="60"/>
      <c r="LW3050" s="60"/>
      <c r="LX3050" s="60"/>
      <c r="LY3050" s="60"/>
      <c r="LZ3050" s="60"/>
      <c r="MA3050" s="60"/>
      <c r="MB3050" s="59"/>
      <c r="MC3050" s="60"/>
      <c r="MD3050" s="60"/>
      <c r="MH3050" s="36"/>
      <c r="MJ3050" s="37"/>
      <c r="MW3050" s="34"/>
      <c r="MY3050" s="35"/>
      <c r="NB3050" s="59"/>
      <c r="ND3050" s="60"/>
      <c r="NE3050" s="60"/>
      <c r="NF3050" s="60"/>
      <c r="NG3050" s="60"/>
      <c r="NH3050" s="60"/>
      <c r="NI3050" s="60"/>
      <c r="NJ3050" s="60"/>
      <c r="NK3050" s="60"/>
      <c r="NL3050" s="59"/>
      <c r="NM3050" s="60"/>
      <c r="NN3050" s="60"/>
      <c r="NR3050" s="36"/>
      <c r="NT3050" s="37"/>
      <c r="OG3050" s="36"/>
      <c r="OI3050" s="37"/>
      <c r="PW3050" s="1"/>
      <c r="RD3050" s="59"/>
      <c r="RF3050" s="60"/>
      <c r="RG3050" s="60"/>
      <c r="RH3050" s="60"/>
      <c r="RI3050" s="60"/>
      <c r="RJ3050" s="60"/>
      <c r="RK3050" s="60"/>
      <c r="RL3050" s="60"/>
      <c r="RM3050" s="60"/>
      <c r="RN3050" s="59"/>
      <c r="RO3050" s="60"/>
      <c r="RP3050" s="60"/>
      <c r="RT3050" s="36"/>
      <c r="RV3050" s="37"/>
      <c r="SI3050" s="34"/>
      <c r="SK3050" s="35"/>
      <c r="SN3050" s="59"/>
      <c r="SP3050" s="60"/>
      <c r="SQ3050" s="60"/>
      <c r="SR3050" s="60"/>
      <c r="SS3050" s="60"/>
      <c r="ST3050" s="60"/>
      <c r="SU3050" s="60"/>
      <c r="SV3050" s="60"/>
      <c r="SW3050" s="60"/>
      <c r="SX3050" s="59"/>
      <c r="SY3050" s="60"/>
      <c r="SZ3050" s="60"/>
      <c r="TD3050" s="36"/>
      <c r="TF3050" s="37"/>
      <c r="TS3050" s="36"/>
      <c r="TU3050" s="37"/>
      <c r="TV3050" s="1"/>
      <c r="VT3050" s="1"/>
    </row>
    <row r="3051" spans="14:592" x14ac:dyDescent="0.3">
      <c r="N3051" s="1"/>
      <c r="O3051" s="34"/>
      <c r="Q3051" s="35"/>
      <c r="S3051" s="36"/>
      <c r="U3051" s="37"/>
      <c r="W3051" s="52"/>
      <c r="Y3051" s="53"/>
      <c r="AI3051" s="1"/>
      <c r="AJ3051" s="59"/>
      <c r="AL3051" s="60"/>
      <c r="AM3051" s="60"/>
      <c r="AN3051" s="60"/>
      <c r="AO3051" s="60"/>
      <c r="AP3051" s="60"/>
      <c r="AQ3051" s="60"/>
      <c r="AR3051" s="60"/>
      <c r="AS3051" s="60"/>
      <c r="AT3051" s="59"/>
      <c r="AU3051" s="60"/>
      <c r="AV3051" s="60"/>
      <c r="AW3051" s="60"/>
      <c r="AX3051" s="60"/>
      <c r="AY3051" s="60"/>
      <c r="AZ3051" s="60"/>
      <c r="BA3051" s="60"/>
      <c r="BB3051" s="60"/>
      <c r="BC3051" s="60"/>
      <c r="BD3051" s="59"/>
      <c r="BE3051" s="60"/>
      <c r="BF3051" s="60"/>
      <c r="BJ3051" s="52"/>
      <c r="BL3051" s="53"/>
      <c r="BO3051" s="34"/>
      <c r="BQ3051" s="35"/>
      <c r="BT3051" s="59"/>
      <c r="BV3051" s="60"/>
      <c r="BW3051" s="60"/>
      <c r="BX3051" s="60"/>
      <c r="BY3051" s="60"/>
      <c r="BZ3051" s="60"/>
      <c r="CA3051" s="60"/>
      <c r="CB3051" s="60"/>
      <c r="CC3051" s="60"/>
      <c r="CD3051" s="59"/>
      <c r="CE3051" s="60"/>
      <c r="CF3051" s="60"/>
      <c r="CG3051" s="60"/>
      <c r="CH3051" s="60"/>
      <c r="CI3051" s="60"/>
      <c r="CJ3051" s="60"/>
      <c r="CK3051" s="60"/>
      <c r="CL3051" s="60"/>
      <c r="CM3051" s="60"/>
      <c r="CN3051" s="59"/>
      <c r="CO3051" s="60"/>
      <c r="CP3051" s="60"/>
      <c r="CT3051" s="52"/>
      <c r="CV3051" s="53"/>
      <c r="CY3051" s="36"/>
      <c r="DA3051" s="37"/>
      <c r="DD3051" s="59"/>
      <c r="DF3051" s="60"/>
      <c r="DG3051" s="60"/>
      <c r="DH3051" s="60"/>
      <c r="DI3051" s="60"/>
      <c r="DJ3051" s="60"/>
      <c r="DK3051" s="60"/>
      <c r="DL3051" s="60"/>
      <c r="DM3051" s="60"/>
      <c r="DN3051" s="59"/>
      <c r="DO3051" s="60"/>
      <c r="DP3051" s="60"/>
      <c r="DQ3051" s="60"/>
      <c r="DR3051" s="60"/>
      <c r="DS3051" s="60"/>
      <c r="DT3051" s="60"/>
      <c r="DU3051" s="60"/>
      <c r="DV3051" s="60"/>
      <c r="DW3051" s="60"/>
      <c r="DX3051" s="59"/>
      <c r="DY3051" s="60"/>
      <c r="DZ3051" s="60"/>
      <c r="ED3051" s="52"/>
      <c r="EF3051" s="53"/>
      <c r="EI3051" s="52"/>
      <c r="EK3051" s="53"/>
      <c r="FV3051" s="59"/>
      <c r="FX3051" s="60"/>
      <c r="FY3051" s="60"/>
      <c r="FZ3051" s="60"/>
      <c r="GA3051" s="60"/>
      <c r="GB3051" s="60"/>
      <c r="GC3051" s="60"/>
      <c r="GD3051" s="60"/>
      <c r="GE3051" s="60"/>
      <c r="GF3051" s="59"/>
      <c r="GG3051" s="60"/>
      <c r="GH3051" s="60"/>
      <c r="GI3051" s="60"/>
      <c r="GJ3051" s="60"/>
      <c r="GK3051" s="60"/>
      <c r="GL3051" s="60"/>
      <c r="GM3051" s="60"/>
      <c r="GN3051" s="60"/>
      <c r="GO3051" s="60"/>
      <c r="GP3051" s="59"/>
      <c r="GQ3051" s="60"/>
      <c r="GR3051" s="60"/>
      <c r="GV3051" s="52"/>
      <c r="GX3051" s="53"/>
      <c r="HA3051" s="34"/>
      <c r="HC3051" s="35"/>
      <c r="HF3051" s="59"/>
      <c r="HH3051" s="60"/>
      <c r="HI3051" s="60"/>
      <c r="HJ3051" s="60"/>
      <c r="HK3051" s="60"/>
      <c r="HL3051" s="60"/>
      <c r="HM3051" s="60"/>
      <c r="HN3051" s="60"/>
      <c r="HO3051" s="60"/>
      <c r="HP3051" s="59"/>
      <c r="HQ3051" s="60"/>
      <c r="HR3051" s="60"/>
      <c r="HS3051" s="60"/>
      <c r="HT3051" s="60"/>
      <c r="HU3051" s="60"/>
      <c r="HV3051" s="60"/>
      <c r="HW3051" s="60"/>
      <c r="HX3051" s="60"/>
      <c r="HY3051" s="60"/>
      <c r="HZ3051" s="59"/>
      <c r="IA3051" s="60"/>
      <c r="IB3051" s="60"/>
      <c r="IF3051" s="52"/>
      <c r="IH3051" s="53"/>
      <c r="IK3051" s="36"/>
      <c r="IM3051" s="37"/>
      <c r="IP3051" s="59"/>
      <c r="IR3051" s="60"/>
      <c r="IS3051" s="60"/>
      <c r="IT3051" s="60"/>
      <c r="IU3051" s="60"/>
      <c r="IV3051" s="60"/>
      <c r="IW3051" s="60"/>
      <c r="IX3051" s="60"/>
      <c r="IY3051" s="60"/>
      <c r="IZ3051" s="59"/>
      <c r="JA3051" s="60"/>
      <c r="JB3051" s="60"/>
      <c r="JC3051" s="60"/>
      <c r="JD3051" s="60"/>
      <c r="JE3051" s="60"/>
      <c r="JF3051" s="60"/>
      <c r="JG3051" s="60"/>
      <c r="JH3051" s="60"/>
      <c r="JI3051" s="60"/>
      <c r="JJ3051" s="59"/>
      <c r="JK3051" s="60"/>
      <c r="JL3051" s="60"/>
      <c r="JP3051" s="52"/>
      <c r="JR3051" s="53"/>
      <c r="JU3051" s="52"/>
      <c r="JW3051" s="53"/>
      <c r="JX3051" s="1"/>
      <c r="KG3051" s="1"/>
      <c r="KV3051" s="1"/>
      <c r="KW3051" s="34"/>
      <c r="KY3051" s="35"/>
      <c r="LA3051" s="36"/>
      <c r="LC3051" s="37"/>
      <c r="LQ3051" s="1"/>
      <c r="LR3051" s="59"/>
      <c r="LT3051" s="60"/>
      <c r="LU3051" s="60"/>
      <c r="LV3051" s="60"/>
      <c r="LW3051" s="60"/>
      <c r="LX3051" s="60"/>
      <c r="LY3051" s="60"/>
      <c r="LZ3051" s="60"/>
      <c r="MA3051" s="60"/>
      <c r="MB3051" s="59"/>
      <c r="MC3051" s="60"/>
      <c r="MD3051" s="60"/>
      <c r="MH3051" s="36"/>
      <c r="MJ3051" s="37"/>
      <c r="MW3051" s="34"/>
      <c r="MY3051" s="35"/>
      <c r="NB3051" s="59"/>
      <c r="ND3051" s="60"/>
      <c r="NE3051" s="60"/>
      <c r="NF3051" s="60"/>
      <c r="NG3051" s="60"/>
      <c r="NH3051" s="60"/>
      <c r="NI3051" s="60"/>
      <c r="NJ3051" s="60"/>
      <c r="NK3051" s="60"/>
      <c r="NL3051" s="59"/>
      <c r="NM3051" s="60"/>
      <c r="NN3051" s="60"/>
      <c r="NR3051" s="36"/>
      <c r="NT3051" s="37"/>
      <c r="OG3051" s="36"/>
      <c r="OI3051" s="37"/>
      <c r="RD3051" s="59"/>
      <c r="RF3051" s="60"/>
      <c r="RG3051" s="60"/>
      <c r="RH3051" s="60"/>
      <c r="RI3051" s="60"/>
      <c r="RJ3051" s="60"/>
      <c r="RK3051" s="60"/>
      <c r="RL3051" s="60"/>
      <c r="RM3051" s="60"/>
      <c r="RN3051" s="59"/>
      <c r="RO3051" s="60"/>
      <c r="RP3051" s="60"/>
      <c r="RT3051" s="36"/>
      <c r="RV3051" s="37"/>
      <c r="SI3051" s="34"/>
      <c r="SK3051" s="35"/>
      <c r="SN3051" s="59"/>
      <c r="SP3051" s="60"/>
      <c r="SQ3051" s="60"/>
      <c r="SR3051" s="60"/>
      <c r="SS3051" s="60"/>
      <c r="ST3051" s="60"/>
      <c r="SU3051" s="60"/>
      <c r="SV3051" s="60"/>
      <c r="SW3051" s="60"/>
      <c r="SX3051" s="59"/>
      <c r="SY3051" s="60"/>
      <c r="SZ3051" s="60"/>
      <c r="TD3051" s="36"/>
      <c r="TF3051" s="37"/>
      <c r="TS3051" s="36"/>
      <c r="TU3051" s="37"/>
      <c r="TV3051" s="1"/>
      <c r="VT3051" s="1"/>
    </row>
    <row r="3052" spans="14:592" x14ac:dyDescent="0.3">
      <c r="N3052" s="1"/>
      <c r="O3052" s="34"/>
      <c r="Q3052" s="35"/>
      <c r="S3052" s="36"/>
      <c r="U3052" s="37"/>
      <c r="W3052" s="52"/>
      <c r="Y3052" s="53"/>
      <c r="AI3052" s="1"/>
      <c r="AJ3052" s="59"/>
      <c r="AO3052" s="60"/>
      <c r="AP3052" s="34"/>
      <c r="AR3052" s="35"/>
      <c r="AT3052" s="59"/>
      <c r="AZ3052" s="36"/>
      <c r="BB3052" s="37"/>
      <c r="BD3052" s="59"/>
      <c r="BJ3052" s="52"/>
      <c r="BL3052" s="53"/>
      <c r="BO3052" s="34"/>
      <c r="BQ3052" s="35"/>
      <c r="BT3052" s="59"/>
      <c r="BY3052" s="60"/>
      <c r="BZ3052" s="34"/>
      <c r="CB3052" s="35"/>
      <c r="CD3052" s="59"/>
      <c r="CJ3052" s="36"/>
      <c r="CL3052" s="37"/>
      <c r="CN3052" s="59"/>
      <c r="CT3052" s="52"/>
      <c r="CV3052" s="53"/>
      <c r="CY3052" s="36"/>
      <c r="DA3052" s="37"/>
      <c r="DD3052" s="59"/>
      <c r="DI3052" s="60"/>
      <c r="DJ3052" s="34"/>
      <c r="DL3052" s="35"/>
      <c r="DN3052" s="59"/>
      <c r="DT3052" s="36"/>
      <c r="DV3052" s="37"/>
      <c r="DX3052" s="59"/>
      <c r="ED3052" s="52"/>
      <c r="EF3052" s="53"/>
      <c r="EI3052" s="52"/>
      <c r="EK3052" s="53"/>
      <c r="EY3052" s="1"/>
      <c r="FV3052" s="59"/>
      <c r="GA3052" s="60"/>
      <c r="GB3052" s="34"/>
      <c r="GD3052" s="35"/>
      <c r="GF3052" s="59"/>
      <c r="GL3052" s="36"/>
      <c r="GN3052" s="37"/>
      <c r="GP3052" s="59"/>
      <c r="GV3052" s="52"/>
      <c r="GX3052" s="53"/>
      <c r="HA3052" s="34"/>
      <c r="HC3052" s="35"/>
      <c r="HF3052" s="59"/>
      <c r="HK3052" s="60"/>
      <c r="HL3052" s="34"/>
      <c r="HN3052" s="35"/>
      <c r="HP3052" s="59"/>
      <c r="HV3052" s="36"/>
      <c r="HX3052" s="37"/>
      <c r="HZ3052" s="59"/>
      <c r="IF3052" s="52"/>
      <c r="IH3052" s="53"/>
      <c r="IK3052" s="36"/>
      <c r="IM3052" s="37"/>
      <c r="IP3052" s="59"/>
      <c r="IU3052" s="60"/>
      <c r="IV3052" s="34"/>
      <c r="IX3052" s="35"/>
      <c r="IZ3052" s="59"/>
      <c r="JF3052" s="36"/>
      <c r="JH3052" s="37"/>
      <c r="JJ3052" s="59"/>
      <c r="JP3052" s="52"/>
      <c r="JR3052" s="53"/>
      <c r="JU3052" s="52"/>
      <c r="JW3052" s="53"/>
      <c r="JX3052" s="1"/>
      <c r="KG3052" s="1"/>
      <c r="KV3052" s="1"/>
      <c r="KW3052" s="34"/>
      <c r="KY3052" s="35"/>
      <c r="LA3052" s="36"/>
      <c r="LC3052" s="37"/>
      <c r="LQ3052" s="1"/>
      <c r="LR3052" s="59"/>
      <c r="LW3052" s="60"/>
      <c r="LX3052" s="34"/>
      <c r="LZ3052" s="35"/>
      <c r="MB3052" s="59"/>
      <c r="MH3052" s="36"/>
      <c r="MJ3052" s="37"/>
      <c r="MW3052" s="34"/>
      <c r="MY3052" s="35"/>
      <c r="NB3052" s="59"/>
      <c r="NG3052" s="60"/>
      <c r="NH3052" s="34"/>
      <c r="NJ3052" s="35"/>
      <c r="NL3052" s="59"/>
      <c r="NR3052" s="36"/>
      <c r="NT3052" s="37"/>
      <c r="OG3052" s="36"/>
      <c r="OI3052" s="37"/>
      <c r="PW3052" s="1"/>
      <c r="RD3052" s="59"/>
      <c r="RI3052" s="60"/>
      <c r="RJ3052" s="34"/>
      <c r="RL3052" s="35"/>
      <c r="RN3052" s="59"/>
      <c r="RT3052" s="36"/>
      <c r="RV3052" s="37"/>
      <c r="SI3052" s="34"/>
      <c r="SK3052" s="35"/>
      <c r="SN3052" s="59"/>
      <c r="SS3052" s="60"/>
      <c r="ST3052" s="34"/>
      <c r="SV3052" s="35"/>
      <c r="SX3052" s="59"/>
      <c r="TD3052" s="36"/>
      <c r="TF3052" s="37"/>
      <c r="TS3052" s="36"/>
      <c r="TU3052" s="37"/>
      <c r="TV3052" s="1"/>
      <c r="VT3052" s="1"/>
    </row>
    <row r="3053" spans="14:592" x14ac:dyDescent="0.3">
      <c r="N3053" s="1"/>
      <c r="O3053" s="34"/>
      <c r="Q3053" s="35"/>
      <c r="S3053" s="36"/>
      <c r="U3053" s="37"/>
      <c r="W3053" s="52"/>
      <c r="Y3053" s="53"/>
      <c r="AI3053" s="1"/>
      <c r="AJ3053" s="59"/>
      <c r="AK3053" s="59"/>
      <c r="AL3053" s="59"/>
      <c r="AM3053" s="59"/>
      <c r="AN3053" s="59"/>
      <c r="AO3053" s="59"/>
      <c r="AP3053" s="59"/>
      <c r="AQ3053" s="59"/>
      <c r="AR3053" s="59"/>
      <c r="AS3053" s="59"/>
      <c r="AT3053" s="59"/>
      <c r="AU3053" s="59"/>
      <c r="AV3053" s="59"/>
      <c r="AW3053" s="59"/>
      <c r="AX3053" s="59"/>
      <c r="AY3053" s="59"/>
      <c r="AZ3053" s="59"/>
      <c r="BA3053" s="59"/>
      <c r="BB3053" s="59"/>
      <c r="BC3053" s="59"/>
      <c r="BD3053" s="59"/>
      <c r="BJ3053" s="52"/>
      <c r="BL3053" s="53"/>
      <c r="BO3053" s="34"/>
      <c r="BQ3053" s="35"/>
      <c r="BT3053" s="59"/>
      <c r="BU3053" s="59"/>
      <c r="BV3053" s="59"/>
      <c r="BW3053" s="59"/>
      <c r="BX3053" s="59"/>
      <c r="BY3053" s="59"/>
      <c r="BZ3053" s="59"/>
      <c r="CA3053" s="59"/>
      <c r="CB3053" s="59"/>
      <c r="CC3053" s="59"/>
      <c r="CD3053" s="59"/>
      <c r="CE3053" s="59"/>
      <c r="CF3053" s="59"/>
      <c r="CG3053" s="59"/>
      <c r="CH3053" s="59"/>
      <c r="CI3053" s="59"/>
      <c r="CJ3053" s="59"/>
      <c r="CK3053" s="59"/>
      <c r="CL3053" s="59"/>
      <c r="CM3053" s="59"/>
      <c r="CN3053" s="59"/>
      <c r="CT3053" s="52"/>
      <c r="CV3053" s="53"/>
      <c r="CY3053" s="36"/>
      <c r="DA3053" s="37"/>
      <c r="DD3053" s="59"/>
      <c r="DE3053" s="59"/>
      <c r="DF3053" s="59"/>
      <c r="DG3053" s="59"/>
      <c r="DH3053" s="59"/>
      <c r="DI3053" s="59"/>
      <c r="DJ3053" s="59"/>
      <c r="DK3053" s="59"/>
      <c r="DL3053" s="59"/>
      <c r="DM3053" s="59"/>
      <c r="DN3053" s="59"/>
      <c r="DO3053" s="59"/>
      <c r="DP3053" s="59"/>
      <c r="DQ3053" s="59"/>
      <c r="DR3053" s="59"/>
      <c r="DS3053" s="59"/>
      <c r="DT3053" s="59"/>
      <c r="DU3053" s="59"/>
      <c r="DV3053" s="59"/>
      <c r="DW3053" s="59"/>
      <c r="DX3053" s="59"/>
      <c r="ED3053" s="52"/>
      <c r="EF3053" s="53"/>
      <c r="EI3053" s="52"/>
      <c r="EK3053" s="53"/>
      <c r="FV3053" s="59"/>
      <c r="FW3053" s="59"/>
      <c r="FX3053" s="59"/>
      <c r="FY3053" s="59"/>
      <c r="FZ3053" s="59"/>
      <c r="GA3053" s="59"/>
      <c r="GB3053" s="59"/>
      <c r="GC3053" s="59"/>
      <c r="GD3053" s="59"/>
      <c r="GE3053" s="59"/>
      <c r="GF3053" s="59"/>
      <c r="GG3053" s="59"/>
      <c r="GH3053" s="59"/>
      <c r="GI3053" s="59"/>
      <c r="GJ3053" s="59"/>
      <c r="GK3053" s="59"/>
      <c r="GL3053" s="59"/>
      <c r="GM3053" s="59"/>
      <c r="GN3053" s="59"/>
      <c r="GO3053" s="59"/>
      <c r="GP3053" s="59"/>
      <c r="GV3053" s="52"/>
      <c r="GX3053" s="53"/>
      <c r="HA3053" s="34"/>
      <c r="HC3053" s="35"/>
      <c r="HF3053" s="59"/>
      <c r="HG3053" s="59"/>
      <c r="HH3053" s="59"/>
      <c r="HI3053" s="59"/>
      <c r="HJ3053" s="59"/>
      <c r="HK3053" s="59"/>
      <c r="HL3053" s="59"/>
      <c r="HM3053" s="59"/>
      <c r="HN3053" s="59"/>
      <c r="HO3053" s="59"/>
      <c r="HP3053" s="59"/>
      <c r="HQ3053" s="59"/>
      <c r="HR3053" s="59"/>
      <c r="HS3053" s="59"/>
      <c r="HT3053" s="59"/>
      <c r="HU3053" s="59"/>
      <c r="HV3053" s="59"/>
      <c r="HW3053" s="59"/>
      <c r="HX3053" s="59"/>
      <c r="HY3053" s="59"/>
      <c r="HZ3053" s="59"/>
      <c r="IF3053" s="52"/>
      <c r="IH3053" s="53"/>
      <c r="IK3053" s="36"/>
      <c r="IM3053" s="37"/>
      <c r="IP3053" s="59"/>
      <c r="IQ3053" s="59"/>
      <c r="IR3053" s="59"/>
      <c r="IS3053" s="59"/>
      <c r="IT3053" s="59"/>
      <c r="IU3053" s="59"/>
      <c r="IV3053" s="59"/>
      <c r="IW3053" s="59"/>
      <c r="IX3053" s="59"/>
      <c r="IY3053" s="59"/>
      <c r="IZ3053" s="59"/>
      <c r="JA3053" s="59"/>
      <c r="JB3053" s="59"/>
      <c r="JC3053" s="59"/>
      <c r="JD3053" s="59"/>
      <c r="JE3053" s="59"/>
      <c r="JF3053" s="59"/>
      <c r="JG3053" s="59"/>
      <c r="JH3053" s="59"/>
      <c r="JI3053" s="59"/>
      <c r="JJ3053" s="59"/>
      <c r="JP3053" s="52"/>
      <c r="JR3053" s="53"/>
      <c r="JU3053" s="52"/>
      <c r="JW3053" s="53"/>
      <c r="JX3053" s="1"/>
      <c r="KG3053" s="1"/>
      <c r="KV3053" s="1"/>
      <c r="KW3053" s="34"/>
      <c r="KY3053" s="35"/>
      <c r="LA3053" s="36"/>
      <c r="LC3053" s="37"/>
      <c r="LQ3053" s="1"/>
      <c r="LR3053" s="59"/>
      <c r="LS3053" s="59"/>
      <c r="LT3053" s="59"/>
      <c r="LU3053" s="59"/>
      <c r="LV3053" s="59"/>
      <c r="LW3053" s="59"/>
      <c r="LX3053" s="59"/>
      <c r="LY3053" s="59"/>
      <c r="LZ3053" s="59"/>
      <c r="MA3053" s="59"/>
      <c r="MB3053" s="59"/>
      <c r="MH3053" s="36"/>
      <c r="MJ3053" s="37"/>
      <c r="MW3053" s="34"/>
      <c r="MY3053" s="35"/>
      <c r="NB3053" s="59"/>
      <c r="NC3053" s="59"/>
      <c r="ND3053" s="59"/>
      <c r="NE3053" s="59"/>
      <c r="NF3053" s="59"/>
      <c r="NG3053" s="59"/>
      <c r="NH3053" s="59"/>
      <c r="NI3053" s="59"/>
      <c r="NJ3053" s="59"/>
      <c r="NK3053" s="59"/>
      <c r="NL3053" s="59"/>
      <c r="NR3053" s="36"/>
      <c r="NT3053" s="37"/>
      <c r="OG3053" s="36"/>
      <c r="OI3053" s="37"/>
      <c r="RD3053" s="59"/>
      <c r="RE3053" s="59"/>
      <c r="RF3053" s="59"/>
      <c r="RG3053" s="59"/>
      <c r="RH3053" s="59"/>
      <c r="RI3053" s="59"/>
      <c r="RJ3053" s="59"/>
      <c r="RK3053" s="59"/>
      <c r="RL3053" s="59"/>
      <c r="RM3053" s="59"/>
      <c r="RN3053" s="59"/>
      <c r="RT3053" s="36"/>
      <c r="RV3053" s="37"/>
      <c r="SI3053" s="34"/>
      <c r="SK3053" s="35"/>
      <c r="SN3053" s="59"/>
      <c r="SO3053" s="59"/>
      <c r="SP3053" s="59"/>
      <c r="SQ3053" s="59"/>
      <c r="SR3053" s="59"/>
      <c r="SS3053" s="59"/>
      <c r="ST3053" s="59"/>
      <c r="SU3053" s="59"/>
      <c r="SV3053" s="59"/>
      <c r="SW3053" s="59"/>
      <c r="SX3053" s="59"/>
      <c r="TD3053" s="36"/>
      <c r="TF3053" s="37"/>
      <c r="TS3053" s="36"/>
      <c r="TU3053" s="37"/>
      <c r="TV3053" s="1"/>
      <c r="VT3053" s="1"/>
    </row>
    <row r="3054" spans="14:592" x14ac:dyDescent="0.3">
      <c r="N3054" s="1"/>
      <c r="O3054" s="34"/>
      <c r="Q3054" s="35"/>
      <c r="S3054" s="36"/>
      <c r="U3054" s="37"/>
      <c r="W3054" s="52"/>
      <c r="Y3054" s="53"/>
      <c r="AI3054" s="1"/>
      <c r="AJ3054" s="59"/>
      <c r="AK3054" s="59"/>
      <c r="AL3054" s="59"/>
      <c r="AM3054" s="59"/>
      <c r="AN3054" s="59"/>
      <c r="AO3054" s="59"/>
      <c r="AP3054" s="59"/>
      <c r="AQ3054" s="59"/>
      <c r="AR3054" s="59"/>
      <c r="AS3054" s="59"/>
      <c r="AT3054" s="59"/>
      <c r="AU3054" s="59"/>
      <c r="AV3054" s="59"/>
      <c r="AW3054" s="59"/>
      <c r="AX3054" s="59"/>
      <c r="AY3054" s="59"/>
      <c r="AZ3054" s="59"/>
      <c r="BA3054" s="59"/>
      <c r="BB3054" s="59"/>
      <c r="BC3054" s="59"/>
      <c r="BD3054" s="59"/>
      <c r="BJ3054" s="52"/>
      <c r="BL3054" s="53"/>
      <c r="BO3054" s="34"/>
      <c r="BQ3054" s="35"/>
      <c r="BT3054" s="59"/>
      <c r="BU3054" s="59"/>
      <c r="BV3054" s="59"/>
      <c r="BW3054" s="59"/>
      <c r="BX3054" s="59"/>
      <c r="BY3054" s="59"/>
      <c r="BZ3054" s="59"/>
      <c r="CA3054" s="59"/>
      <c r="CB3054" s="59"/>
      <c r="CC3054" s="59"/>
      <c r="CD3054" s="59"/>
      <c r="CE3054" s="59"/>
      <c r="CF3054" s="59"/>
      <c r="CG3054" s="59"/>
      <c r="CH3054" s="59"/>
      <c r="CI3054" s="59"/>
      <c r="CJ3054" s="59"/>
      <c r="CK3054" s="59"/>
      <c r="CL3054" s="59"/>
      <c r="CM3054" s="59"/>
      <c r="CN3054" s="59"/>
      <c r="CT3054" s="52"/>
      <c r="CV3054" s="53"/>
      <c r="CY3054" s="36"/>
      <c r="DA3054" s="37"/>
      <c r="DD3054" s="59"/>
      <c r="DE3054" s="59"/>
      <c r="DF3054" s="59"/>
      <c r="DG3054" s="59"/>
      <c r="DH3054" s="59"/>
      <c r="DI3054" s="59"/>
      <c r="DJ3054" s="59"/>
      <c r="DK3054" s="59"/>
      <c r="DL3054" s="59"/>
      <c r="DM3054" s="59"/>
      <c r="DN3054" s="59"/>
      <c r="DO3054" s="59"/>
      <c r="DP3054" s="59"/>
      <c r="DQ3054" s="59"/>
      <c r="DR3054" s="59"/>
      <c r="DS3054" s="59"/>
      <c r="DT3054" s="59"/>
      <c r="DU3054" s="59"/>
      <c r="DV3054" s="59"/>
      <c r="DW3054" s="59"/>
      <c r="DX3054" s="59"/>
      <c r="ED3054" s="52"/>
      <c r="EF3054" s="53"/>
      <c r="EI3054" s="52"/>
      <c r="EK3054" s="53"/>
      <c r="EY3054" s="1"/>
      <c r="FV3054" s="59"/>
      <c r="FW3054" s="59"/>
      <c r="FX3054" s="59"/>
      <c r="FY3054" s="59"/>
      <c r="FZ3054" s="59"/>
      <c r="GA3054" s="59"/>
      <c r="GB3054" s="59"/>
      <c r="GC3054" s="59"/>
      <c r="GD3054" s="59"/>
      <c r="GE3054" s="59"/>
      <c r="GF3054" s="59"/>
      <c r="GG3054" s="59"/>
      <c r="GH3054" s="59"/>
      <c r="GI3054" s="59"/>
      <c r="GJ3054" s="59"/>
      <c r="GK3054" s="59"/>
      <c r="GL3054" s="59"/>
      <c r="GM3054" s="59"/>
      <c r="GN3054" s="59"/>
      <c r="GO3054" s="59"/>
      <c r="GP3054" s="59"/>
      <c r="GV3054" s="52"/>
      <c r="GX3054" s="53"/>
      <c r="HA3054" s="34"/>
      <c r="HC3054" s="35"/>
      <c r="HF3054" s="59"/>
      <c r="HG3054" s="59"/>
      <c r="HH3054" s="59"/>
      <c r="HI3054" s="59"/>
      <c r="HJ3054" s="59"/>
      <c r="HK3054" s="59"/>
      <c r="HL3054" s="59"/>
      <c r="HM3054" s="59"/>
      <c r="HN3054" s="59"/>
      <c r="HO3054" s="59"/>
      <c r="HP3054" s="59"/>
      <c r="HQ3054" s="59"/>
      <c r="HR3054" s="59"/>
      <c r="HS3054" s="59"/>
      <c r="HT3054" s="59"/>
      <c r="HU3054" s="59"/>
      <c r="HV3054" s="59"/>
      <c r="HW3054" s="59"/>
      <c r="HX3054" s="59"/>
      <c r="HY3054" s="59"/>
      <c r="HZ3054" s="59"/>
      <c r="IF3054" s="52"/>
      <c r="IH3054" s="53"/>
      <c r="IK3054" s="36"/>
      <c r="IM3054" s="37"/>
      <c r="IP3054" s="59"/>
      <c r="IQ3054" s="59"/>
      <c r="IR3054" s="59"/>
      <c r="IS3054" s="59"/>
      <c r="IT3054" s="59"/>
      <c r="IU3054" s="59"/>
      <c r="IV3054" s="59"/>
      <c r="IW3054" s="59"/>
      <c r="IX3054" s="59"/>
      <c r="IY3054" s="59"/>
      <c r="IZ3054" s="59"/>
      <c r="JA3054" s="59"/>
      <c r="JB3054" s="59"/>
      <c r="JC3054" s="59"/>
      <c r="JD3054" s="59"/>
      <c r="JE3054" s="59"/>
      <c r="JF3054" s="59"/>
      <c r="JG3054" s="59"/>
      <c r="JH3054" s="59"/>
      <c r="JI3054" s="59"/>
      <c r="JJ3054" s="59"/>
      <c r="JP3054" s="52"/>
      <c r="JR3054" s="53"/>
      <c r="JU3054" s="52"/>
      <c r="JW3054" s="53"/>
      <c r="JX3054" s="1"/>
      <c r="KG3054" s="1"/>
      <c r="KV3054" s="1"/>
      <c r="KW3054" s="34"/>
      <c r="KY3054" s="35"/>
      <c r="LA3054" s="36"/>
      <c r="LC3054" s="37"/>
      <c r="LQ3054" s="1"/>
      <c r="LR3054" s="59"/>
      <c r="LS3054" s="59"/>
      <c r="LT3054" s="59"/>
      <c r="LU3054" s="59"/>
      <c r="LV3054" s="59"/>
      <c r="LW3054" s="59"/>
      <c r="LX3054" s="59"/>
      <c r="LY3054" s="59"/>
      <c r="LZ3054" s="59"/>
      <c r="MA3054" s="59"/>
      <c r="MB3054" s="59"/>
      <c r="MH3054" s="36"/>
      <c r="MJ3054" s="37"/>
      <c r="MW3054" s="34"/>
      <c r="MY3054" s="35"/>
      <c r="NB3054" s="59"/>
      <c r="NC3054" s="59"/>
      <c r="ND3054" s="59"/>
      <c r="NE3054" s="59"/>
      <c r="NF3054" s="59"/>
      <c r="NG3054" s="59"/>
      <c r="NH3054" s="59"/>
      <c r="NI3054" s="59"/>
      <c r="NJ3054" s="59"/>
      <c r="NK3054" s="59"/>
      <c r="NL3054" s="59"/>
      <c r="NR3054" s="36"/>
      <c r="NT3054" s="37"/>
      <c r="OG3054" s="36"/>
      <c r="OI3054" s="37"/>
      <c r="PW3054" s="1"/>
      <c r="RD3054" s="59"/>
      <c r="RE3054" s="59"/>
      <c r="RF3054" s="59"/>
      <c r="RG3054" s="59"/>
      <c r="RH3054" s="59"/>
      <c r="RI3054" s="59"/>
      <c r="RJ3054" s="59"/>
      <c r="RK3054" s="59"/>
      <c r="RL3054" s="59"/>
      <c r="RM3054" s="59"/>
      <c r="RN3054" s="59"/>
      <c r="RT3054" s="36"/>
      <c r="RV3054" s="37"/>
      <c r="SI3054" s="34"/>
      <c r="SK3054" s="35"/>
      <c r="SN3054" s="59"/>
      <c r="SO3054" s="59"/>
      <c r="SP3054" s="59"/>
      <c r="SQ3054" s="59"/>
      <c r="SR3054" s="59"/>
      <c r="SS3054" s="59"/>
      <c r="ST3054" s="59"/>
      <c r="SU3054" s="59"/>
      <c r="SV3054" s="59"/>
      <c r="SW3054" s="59"/>
      <c r="SX3054" s="59"/>
      <c r="TD3054" s="36"/>
      <c r="TF3054" s="37"/>
      <c r="TS3054" s="36"/>
      <c r="TU3054" s="37"/>
      <c r="TV3054" s="1"/>
      <c r="VT3054" s="1"/>
    </row>
    <row r="3055" spans="14:592" x14ac:dyDescent="0.3">
      <c r="N3055" s="1"/>
      <c r="O3055" s="34"/>
      <c r="Q3055" s="35"/>
      <c r="S3055" s="36"/>
      <c r="U3055" s="37"/>
      <c r="W3055" s="52"/>
      <c r="Y3055" s="53"/>
      <c r="AI3055" s="1"/>
      <c r="AM3055" s="59"/>
      <c r="AO3055" s="60"/>
      <c r="AP3055" s="34"/>
      <c r="AR3055" s="35"/>
      <c r="AZ3055" s="36"/>
      <c r="BB3055" s="37"/>
      <c r="BJ3055" s="52"/>
      <c r="BL3055" s="53"/>
      <c r="BO3055" s="61"/>
      <c r="BQ3055" s="62"/>
      <c r="BW3055" s="59"/>
      <c r="BY3055" s="60"/>
      <c r="BZ3055" s="34"/>
      <c r="CB3055" s="35"/>
      <c r="CJ3055" s="36"/>
      <c r="CL3055" s="37"/>
      <c r="CT3055" s="52"/>
      <c r="CV3055" s="53"/>
      <c r="CY3055" s="61"/>
      <c r="DA3055" s="62"/>
      <c r="DG3055" s="59"/>
      <c r="DI3055" s="60"/>
      <c r="DJ3055" s="34"/>
      <c r="DL3055" s="35"/>
      <c r="DT3055" s="36"/>
      <c r="DV3055" s="37"/>
      <c r="ED3055" s="52"/>
      <c r="EF3055" s="53"/>
      <c r="EI3055" s="61"/>
      <c r="EK3055" s="62"/>
      <c r="FY3055" s="59"/>
      <c r="GA3055" s="60"/>
      <c r="GB3055" s="34"/>
      <c r="GD3055" s="35"/>
      <c r="GL3055" s="36"/>
      <c r="GN3055" s="37"/>
      <c r="GV3055" s="52"/>
      <c r="GX3055" s="53"/>
      <c r="HA3055" s="61"/>
      <c r="HC3055" s="62"/>
      <c r="HI3055" s="59"/>
      <c r="HK3055" s="60"/>
      <c r="HL3055" s="34"/>
      <c r="HN3055" s="35"/>
      <c r="HV3055" s="36"/>
      <c r="HX3055" s="37"/>
      <c r="IF3055" s="52"/>
      <c r="IH3055" s="53"/>
      <c r="IK3055" s="61"/>
      <c r="IM3055" s="62"/>
      <c r="IS3055" s="59"/>
      <c r="IU3055" s="60"/>
      <c r="IV3055" s="34"/>
      <c r="IX3055" s="35"/>
      <c r="JF3055" s="36"/>
      <c r="JH3055" s="37"/>
      <c r="JP3055" s="52"/>
      <c r="JR3055" s="53"/>
      <c r="JU3055" s="61"/>
      <c r="JW3055" s="62"/>
      <c r="JX3055" s="1"/>
      <c r="KG3055" s="1"/>
      <c r="KV3055" s="1"/>
      <c r="KW3055" s="34"/>
      <c r="KY3055" s="35"/>
      <c r="LA3055" s="36"/>
      <c r="LC3055" s="37"/>
      <c r="LQ3055" s="1"/>
      <c r="LU3055" s="59"/>
      <c r="LW3055" s="60"/>
      <c r="LX3055" s="34"/>
      <c r="LZ3055" s="35"/>
      <c r="MH3055" s="36"/>
      <c r="MJ3055" s="37"/>
      <c r="MW3055" s="61"/>
      <c r="MY3055" s="62"/>
      <c r="NE3055" s="59"/>
      <c r="NG3055" s="60"/>
      <c r="NH3055" s="34"/>
      <c r="NJ3055" s="35"/>
      <c r="NR3055" s="36"/>
      <c r="NT3055" s="37"/>
      <c r="OG3055" s="61"/>
      <c r="OI3055" s="62"/>
      <c r="RG3055" s="59"/>
      <c r="RI3055" s="60"/>
      <c r="RJ3055" s="34"/>
      <c r="RL3055" s="35"/>
      <c r="RT3055" s="36"/>
      <c r="RV3055" s="37"/>
      <c r="SI3055" s="61"/>
      <c r="SK3055" s="62"/>
      <c r="SQ3055" s="59"/>
      <c r="SS3055" s="60"/>
      <c r="ST3055" s="34"/>
      <c r="SV3055" s="35"/>
      <c r="TD3055" s="36"/>
      <c r="TF3055" s="37"/>
      <c r="TS3055" s="61"/>
      <c r="TU3055" s="62"/>
      <c r="TV3055" s="1"/>
      <c r="VT3055" s="1"/>
    </row>
    <row r="3056" spans="14:592" x14ac:dyDescent="0.3">
      <c r="N3056" s="1"/>
      <c r="O3056" s="34"/>
      <c r="Q3056" s="35"/>
      <c r="S3056" s="36"/>
      <c r="U3056" s="37"/>
      <c r="W3056" s="52"/>
      <c r="Y3056" s="53"/>
      <c r="AI3056" s="1"/>
      <c r="AM3056" s="59"/>
      <c r="AO3056" s="60"/>
      <c r="AP3056" s="34"/>
      <c r="AR3056" s="35"/>
      <c r="AZ3056" s="36"/>
      <c r="BB3056" s="37"/>
      <c r="BJ3056" s="52"/>
      <c r="BL3056" s="53"/>
      <c r="BO3056" s="61"/>
      <c r="BQ3056" s="62"/>
      <c r="BW3056" s="59"/>
      <c r="BY3056" s="60"/>
      <c r="BZ3056" s="34"/>
      <c r="CB3056" s="35"/>
      <c r="CJ3056" s="36"/>
      <c r="CL3056" s="37"/>
      <c r="CT3056" s="52"/>
      <c r="CV3056" s="53"/>
      <c r="CY3056" s="61"/>
      <c r="DA3056" s="62"/>
      <c r="DG3056" s="59"/>
      <c r="DI3056" s="60"/>
      <c r="DJ3056" s="34"/>
      <c r="DL3056" s="35"/>
      <c r="DT3056" s="36"/>
      <c r="DV3056" s="37"/>
      <c r="ED3056" s="52"/>
      <c r="EF3056" s="53"/>
      <c r="EI3056" s="61"/>
      <c r="EK3056" s="62"/>
      <c r="EY3056" s="1"/>
      <c r="FY3056" s="59"/>
      <c r="GA3056" s="60"/>
      <c r="GB3056" s="34"/>
      <c r="GD3056" s="35"/>
      <c r="GL3056" s="36"/>
      <c r="GN3056" s="37"/>
      <c r="GV3056" s="52"/>
      <c r="GX3056" s="53"/>
      <c r="HA3056" s="61"/>
      <c r="HC3056" s="62"/>
      <c r="HI3056" s="59"/>
      <c r="HK3056" s="60"/>
      <c r="HL3056" s="34"/>
      <c r="HN3056" s="35"/>
      <c r="HV3056" s="36"/>
      <c r="HX3056" s="37"/>
      <c r="IF3056" s="52"/>
      <c r="IH3056" s="53"/>
      <c r="IK3056" s="61"/>
      <c r="IM3056" s="62"/>
      <c r="IS3056" s="59"/>
      <c r="IU3056" s="60"/>
      <c r="IV3056" s="34"/>
      <c r="IX3056" s="35"/>
      <c r="JF3056" s="36"/>
      <c r="JH3056" s="37"/>
      <c r="JP3056" s="52"/>
      <c r="JR3056" s="53"/>
      <c r="JU3056" s="61"/>
      <c r="JW3056" s="62"/>
      <c r="JX3056" s="1"/>
      <c r="KG3056" s="1"/>
      <c r="KV3056" s="1"/>
      <c r="KW3056" s="34"/>
      <c r="KY3056" s="35"/>
      <c r="LA3056" s="36"/>
      <c r="LC3056" s="37"/>
      <c r="LQ3056" s="1"/>
      <c r="LU3056" s="59"/>
      <c r="LW3056" s="60"/>
      <c r="LX3056" s="34"/>
      <c r="LZ3056" s="35"/>
      <c r="MH3056" s="36"/>
      <c r="MJ3056" s="37"/>
      <c r="MW3056" s="61"/>
      <c r="MY3056" s="62"/>
      <c r="NE3056" s="59"/>
      <c r="NG3056" s="60"/>
      <c r="NH3056" s="34"/>
      <c r="NJ3056" s="35"/>
      <c r="NR3056" s="36"/>
      <c r="NT3056" s="37"/>
      <c r="OG3056" s="61"/>
      <c r="OI3056" s="62"/>
      <c r="PW3056" s="1"/>
      <c r="RG3056" s="59"/>
      <c r="RI3056" s="60"/>
      <c r="RJ3056" s="34"/>
      <c r="RL3056" s="35"/>
      <c r="RT3056" s="36"/>
      <c r="RV3056" s="37"/>
      <c r="SI3056" s="61"/>
      <c r="SK3056" s="62"/>
      <c r="SQ3056" s="59"/>
      <c r="SS3056" s="60"/>
      <c r="ST3056" s="34"/>
      <c r="SV3056" s="35"/>
      <c r="TD3056" s="36"/>
      <c r="TF3056" s="37"/>
      <c r="TS3056" s="61"/>
      <c r="TU3056" s="62"/>
      <c r="TV3056" s="1"/>
      <c r="VT3056" s="1"/>
    </row>
    <row r="3057" spans="14:592" x14ac:dyDescent="0.3">
      <c r="N3057" s="1"/>
      <c r="O3057" s="34"/>
      <c r="Q3057" s="35"/>
      <c r="S3057" s="36"/>
      <c r="U3057" s="37"/>
      <c r="W3057" s="52"/>
      <c r="Y3057" s="53"/>
      <c r="AI3057" s="1"/>
      <c r="AM3057" s="59"/>
      <c r="AO3057" s="60"/>
      <c r="AP3057" s="34"/>
      <c r="AR3057" s="35"/>
      <c r="AZ3057" s="36"/>
      <c r="BB3057" s="37"/>
      <c r="BJ3057" s="52"/>
      <c r="BL3057" s="53"/>
      <c r="BO3057" s="61"/>
      <c r="BQ3057" s="62"/>
      <c r="BW3057" s="59"/>
      <c r="BY3057" s="60"/>
      <c r="BZ3057" s="34"/>
      <c r="CB3057" s="35"/>
      <c r="CJ3057" s="36"/>
      <c r="CL3057" s="37"/>
      <c r="CT3057" s="52"/>
      <c r="CV3057" s="53"/>
      <c r="CY3057" s="61"/>
      <c r="DA3057" s="62"/>
      <c r="DG3057" s="59"/>
      <c r="DI3057" s="60"/>
      <c r="DJ3057" s="34"/>
      <c r="DL3057" s="35"/>
      <c r="DT3057" s="36"/>
      <c r="DV3057" s="37"/>
      <c r="ED3057" s="52"/>
      <c r="EF3057" s="53"/>
      <c r="EI3057" s="61"/>
      <c r="EK3057" s="62"/>
      <c r="FY3057" s="59"/>
      <c r="GA3057" s="60"/>
      <c r="GB3057" s="34"/>
      <c r="GD3057" s="35"/>
      <c r="GL3057" s="36"/>
      <c r="GN3057" s="37"/>
      <c r="GV3057" s="52"/>
      <c r="GX3057" s="53"/>
      <c r="HA3057" s="61"/>
      <c r="HC3057" s="62"/>
      <c r="HI3057" s="59"/>
      <c r="HK3057" s="60"/>
      <c r="HL3057" s="34"/>
      <c r="HN3057" s="35"/>
      <c r="HV3057" s="36"/>
      <c r="HX3057" s="37"/>
      <c r="IF3057" s="52"/>
      <c r="IH3057" s="53"/>
      <c r="IK3057" s="61"/>
      <c r="IM3057" s="62"/>
      <c r="IS3057" s="59"/>
      <c r="IU3057" s="60"/>
      <c r="IV3057" s="34"/>
      <c r="IX3057" s="35"/>
      <c r="JF3057" s="36"/>
      <c r="JH3057" s="37"/>
      <c r="JP3057" s="52"/>
      <c r="JR3057" s="53"/>
      <c r="JU3057" s="61"/>
      <c r="JW3057" s="62"/>
      <c r="JX3057" s="1"/>
      <c r="KG3057" s="1"/>
      <c r="KV3057" s="1"/>
      <c r="KW3057" s="34"/>
      <c r="KY3057" s="35"/>
      <c r="LA3057" s="36"/>
      <c r="LC3057" s="37"/>
      <c r="LQ3057" s="1"/>
      <c r="LU3057" s="59"/>
      <c r="LW3057" s="60"/>
      <c r="LX3057" s="34"/>
      <c r="LZ3057" s="35"/>
      <c r="MH3057" s="36"/>
      <c r="MJ3057" s="37"/>
      <c r="MW3057" s="61"/>
      <c r="MY3057" s="62"/>
      <c r="NE3057" s="59"/>
      <c r="NG3057" s="60"/>
      <c r="NH3057" s="34"/>
      <c r="NJ3057" s="35"/>
      <c r="NR3057" s="36"/>
      <c r="NT3057" s="37"/>
      <c r="OG3057" s="61"/>
      <c r="OI3057" s="62"/>
      <c r="RG3057" s="59"/>
      <c r="RI3057" s="60"/>
      <c r="RJ3057" s="34"/>
      <c r="RL3057" s="35"/>
      <c r="RT3057" s="36"/>
      <c r="RV3057" s="37"/>
      <c r="SI3057" s="61"/>
      <c r="SK3057" s="62"/>
      <c r="SQ3057" s="59"/>
      <c r="SS3057" s="60"/>
      <c r="ST3057" s="34"/>
      <c r="SV3057" s="35"/>
      <c r="TD3057" s="36"/>
      <c r="TF3057" s="37"/>
      <c r="TS3057" s="61"/>
      <c r="TU3057" s="62"/>
      <c r="TV3057" s="1"/>
      <c r="VT3057" s="1"/>
    </row>
    <row r="3058" spans="14:592" x14ac:dyDescent="0.3">
      <c r="N3058" s="1"/>
      <c r="O3058" s="34"/>
      <c r="Q3058" s="35"/>
      <c r="S3058" s="36"/>
      <c r="U3058" s="37"/>
      <c r="W3058" s="52"/>
      <c r="Y3058" s="53"/>
      <c r="AI3058" s="1"/>
      <c r="AM3058" s="59"/>
      <c r="AO3058" s="60"/>
      <c r="AP3058" s="34"/>
      <c r="AR3058" s="35"/>
      <c r="AZ3058" s="36"/>
      <c r="BB3058" s="37"/>
      <c r="BJ3058" s="52"/>
      <c r="BL3058" s="53"/>
      <c r="BO3058" s="61"/>
      <c r="BQ3058" s="62"/>
      <c r="BW3058" s="59"/>
      <c r="BY3058" s="60"/>
      <c r="BZ3058" s="34"/>
      <c r="CB3058" s="35"/>
      <c r="CJ3058" s="36"/>
      <c r="CL3058" s="37"/>
      <c r="CT3058" s="52"/>
      <c r="CV3058" s="53"/>
      <c r="CY3058" s="61"/>
      <c r="DA3058" s="62"/>
      <c r="DG3058" s="59"/>
      <c r="DI3058" s="60"/>
      <c r="DJ3058" s="34"/>
      <c r="DL3058" s="35"/>
      <c r="DT3058" s="36"/>
      <c r="DV3058" s="37"/>
      <c r="ED3058" s="52"/>
      <c r="EF3058" s="53"/>
      <c r="EI3058" s="61"/>
      <c r="EK3058" s="62"/>
      <c r="EY3058" s="1"/>
      <c r="FY3058" s="59"/>
      <c r="GA3058" s="60"/>
      <c r="GB3058" s="34"/>
      <c r="GD3058" s="35"/>
      <c r="GL3058" s="36"/>
      <c r="GN3058" s="37"/>
      <c r="GV3058" s="52"/>
      <c r="GX3058" s="53"/>
      <c r="HA3058" s="61"/>
      <c r="HC3058" s="62"/>
      <c r="HI3058" s="59"/>
      <c r="HK3058" s="60"/>
      <c r="HL3058" s="34"/>
      <c r="HN3058" s="35"/>
      <c r="HV3058" s="36"/>
      <c r="HX3058" s="37"/>
      <c r="IF3058" s="52"/>
      <c r="IH3058" s="53"/>
      <c r="IK3058" s="61"/>
      <c r="IM3058" s="62"/>
      <c r="IS3058" s="59"/>
      <c r="IU3058" s="60"/>
      <c r="IV3058" s="34"/>
      <c r="IX3058" s="35"/>
      <c r="JF3058" s="36"/>
      <c r="JH3058" s="37"/>
      <c r="JP3058" s="52"/>
      <c r="JR3058" s="53"/>
      <c r="JU3058" s="61"/>
      <c r="JW3058" s="62"/>
      <c r="JX3058" s="1"/>
      <c r="KG3058" s="1"/>
      <c r="KV3058" s="1"/>
      <c r="KW3058" s="34"/>
      <c r="KY3058" s="35"/>
      <c r="LA3058" s="36"/>
      <c r="LC3058" s="37"/>
      <c r="LQ3058" s="1"/>
      <c r="LU3058" s="59"/>
      <c r="LW3058" s="60"/>
      <c r="LX3058" s="34"/>
      <c r="LZ3058" s="35"/>
      <c r="MH3058" s="36"/>
      <c r="MJ3058" s="37"/>
      <c r="MW3058" s="61"/>
      <c r="MY3058" s="62"/>
      <c r="NE3058" s="59"/>
      <c r="NG3058" s="60"/>
      <c r="NH3058" s="34"/>
      <c r="NJ3058" s="35"/>
      <c r="NR3058" s="36"/>
      <c r="NT3058" s="37"/>
      <c r="OG3058" s="61"/>
      <c r="OI3058" s="62"/>
      <c r="PW3058" s="1"/>
      <c r="RG3058" s="59"/>
      <c r="RI3058" s="60"/>
      <c r="RJ3058" s="34"/>
      <c r="RL3058" s="35"/>
      <c r="RT3058" s="36"/>
      <c r="RV3058" s="37"/>
      <c r="SI3058" s="61"/>
      <c r="SK3058" s="62"/>
      <c r="SQ3058" s="59"/>
      <c r="SS3058" s="60"/>
      <c r="ST3058" s="34"/>
      <c r="SV3058" s="35"/>
      <c r="TD3058" s="36"/>
      <c r="TF3058" s="37"/>
      <c r="TS3058" s="61"/>
      <c r="TU3058" s="62"/>
      <c r="TV3058" s="1"/>
      <c r="VT3058" s="1"/>
    </row>
    <row r="3059" spans="14:592" x14ac:dyDescent="0.3">
      <c r="N3059" s="1"/>
      <c r="O3059" s="34"/>
      <c r="Q3059" s="35"/>
      <c r="S3059" s="36"/>
      <c r="U3059" s="37"/>
      <c r="W3059" s="52"/>
      <c r="Y3059" s="53"/>
      <c r="AI3059" s="1"/>
      <c r="AM3059" s="59"/>
      <c r="AO3059" s="60"/>
      <c r="AP3059" s="34"/>
      <c r="AR3059" s="35"/>
      <c r="AZ3059" s="36"/>
      <c r="BB3059" s="37"/>
      <c r="BJ3059" s="52"/>
      <c r="BL3059" s="53"/>
      <c r="BO3059" s="61"/>
      <c r="BQ3059" s="62"/>
      <c r="BW3059" s="59"/>
      <c r="BY3059" s="60"/>
      <c r="BZ3059" s="34"/>
      <c r="CB3059" s="35"/>
      <c r="CJ3059" s="36"/>
      <c r="CL3059" s="37"/>
      <c r="CT3059" s="52"/>
      <c r="CV3059" s="53"/>
      <c r="CY3059" s="61"/>
      <c r="DA3059" s="62"/>
      <c r="DG3059" s="59"/>
      <c r="DI3059" s="60"/>
      <c r="DJ3059" s="34"/>
      <c r="DL3059" s="35"/>
      <c r="DT3059" s="36"/>
      <c r="DV3059" s="37"/>
      <c r="ED3059" s="52"/>
      <c r="EF3059" s="53"/>
      <c r="EI3059" s="61"/>
      <c r="EK3059" s="62"/>
      <c r="FY3059" s="59"/>
      <c r="GA3059" s="60"/>
      <c r="GB3059" s="34"/>
      <c r="GD3059" s="35"/>
      <c r="GL3059" s="36"/>
      <c r="GN3059" s="37"/>
      <c r="GV3059" s="52"/>
      <c r="GX3059" s="53"/>
      <c r="HA3059" s="61"/>
      <c r="HC3059" s="62"/>
      <c r="HI3059" s="59"/>
      <c r="HK3059" s="60"/>
      <c r="HL3059" s="34"/>
      <c r="HN3059" s="35"/>
      <c r="HV3059" s="36"/>
      <c r="HX3059" s="37"/>
      <c r="IF3059" s="52"/>
      <c r="IH3059" s="53"/>
      <c r="IK3059" s="61"/>
      <c r="IM3059" s="62"/>
      <c r="IS3059" s="59"/>
      <c r="IU3059" s="60"/>
      <c r="IV3059" s="34"/>
      <c r="IX3059" s="35"/>
      <c r="JF3059" s="36"/>
      <c r="JH3059" s="37"/>
      <c r="JP3059" s="52"/>
      <c r="JR3059" s="53"/>
      <c r="JU3059" s="61"/>
      <c r="JW3059" s="62"/>
      <c r="JX3059" s="1"/>
      <c r="KG3059" s="1"/>
      <c r="KV3059" s="1"/>
      <c r="KW3059" s="34"/>
      <c r="KY3059" s="35"/>
      <c r="LA3059" s="36"/>
      <c r="LC3059" s="37"/>
      <c r="LQ3059" s="1"/>
      <c r="LU3059" s="59"/>
      <c r="LW3059" s="60"/>
      <c r="LX3059" s="34"/>
      <c r="LZ3059" s="35"/>
      <c r="MH3059" s="36"/>
      <c r="MJ3059" s="37"/>
      <c r="MW3059" s="61"/>
      <c r="MY3059" s="62"/>
      <c r="NE3059" s="59"/>
      <c r="NG3059" s="60"/>
      <c r="NH3059" s="34"/>
      <c r="NJ3059" s="35"/>
      <c r="NR3059" s="36"/>
      <c r="NT3059" s="37"/>
      <c r="OG3059" s="61"/>
      <c r="OI3059" s="62"/>
      <c r="RG3059" s="59"/>
      <c r="RI3059" s="60"/>
      <c r="RJ3059" s="34"/>
      <c r="RL3059" s="35"/>
      <c r="RT3059" s="36"/>
      <c r="RV3059" s="37"/>
      <c r="SI3059" s="61"/>
      <c r="SK3059" s="62"/>
      <c r="SQ3059" s="59"/>
      <c r="SS3059" s="60"/>
      <c r="ST3059" s="34"/>
      <c r="SV3059" s="35"/>
      <c r="TD3059" s="36"/>
      <c r="TF3059" s="37"/>
      <c r="TS3059" s="61"/>
      <c r="TU3059" s="62"/>
      <c r="TV3059" s="1"/>
      <c r="VT3059" s="1"/>
    </row>
    <row r="3060" spans="14:592" x14ac:dyDescent="0.3">
      <c r="N3060" s="1"/>
      <c r="O3060" s="34"/>
      <c r="Q3060" s="35"/>
      <c r="S3060" s="36"/>
      <c r="U3060" s="37"/>
      <c r="W3060" s="52"/>
      <c r="Y3060" s="53"/>
      <c r="AI3060" s="1"/>
      <c r="AM3060" s="59"/>
      <c r="AO3060" s="60"/>
      <c r="AP3060" s="34"/>
      <c r="AR3060" s="35"/>
      <c r="AZ3060" s="36"/>
      <c r="BB3060" s="37"/>
      <c r="BJ3060" s="52"/>
      <c r="BL3060" s="53"/>
      <c r="BO3060" s="61"/>
      <c r="BQ3060" s="62"/>
      <c r="BW3060" s="59"/>
      <c r="BY3060" s="60"/>
      <c r="BZ3060" s="34"/>
      <c r="CB3060" s="35"/>
      <c r="CJ3060" s="36"/>
      <c r="CL3060" s="37"/>
      <c r="CT3060" s="52"/>
      <c r="CV3060" s="53"/>
      <c r="CY3060" s="61"/>
      <c r="DA3060" s="62"/>
      <c r="DG3060" s="59"/>
      <c r="DI3060" s="60"/>
      <c r="DJ3060" s="34"/>
      <c r="DL3060" s="35"/>
      <c r="DT3060" s="36"/>
      <c r="DV3060" s="37"/>
      <c r="ED3060" s="52"/>
      <c r="EF3060" s="53"/>
      <c r="EI3060" s="61"/>
      <c r="EK3060" s="62"/>
      <c r="EY3060" s="1"/>
      <c r="FY3060" s="59"/>
      <c r="GA3060" s="60"/>
      <c r="GB3060" s="34"/>
      <c r="GD3060" s="35"/>
      <c r="GL3060" s="36"/>
      <c r="GN3060" s="37"/>
      <c r="GV3060" s="52"/>
      <c r="GX3060" s="53"/>
      <c r="HA3060" s="61"/>
      <c r="HC3060" s="62"/>
      <c r="HI3060" s="59"/>
      <c r="HK3060" s="60"/>
      <c r="HL3060" s="34"/>
      <c r="HN3060" s="35"/>
      <c r="HV3060" s="36"/>
      <c r="HX3060" s="37"/>
      <c r="IF3060" s="52"/>
      <c r="IH3060" s="53"/>
      <c r="IK3060" s="61"/>
      <c r="IM3060" s="62"/>
      <c r="IS3060" s="59"/>
      <c r="IU3060" s="60"/>
      <c r="IV3060" s="34"/>
      <c r="IX3060" s="35"/>
      <c r="JF3060" s="36"/>
      <c r="JH3060" s="37"/>
      <c r="JP3060" s="52"/>
      <c r="JR3060" s="53"/>
      <c r="JU3060" s="61"/>
      <c r="JW3060" s="62"/>
      <c r="JX3060" s="1"/>
      <c r="KG3060" s="1"/>
      <c r="KV3060" s="1"/>
      <c r="KW3060" s="34"/>
      <c r="KY3060" s="35"/>
      <c r="LA3060" s="36"/>
      <c r="LC3060" s="37"/>
      <c r="LQ3060" s="1"/>
      <c r="LU3060" s="59"/>
      <c r="LW3060" s="60"/>
      <c r="LX3060" s="34"/>
      <c r="LZ3060" s="35"/>
      <c r="MH3060" s="36"/>
      <c r="MJ3060" s="37"/>
      <c r="MW3060" s="61"/>
      <c r="MY3060" s="62"/>
      <c r="NE3060" s="59"/>
      <c r="NG3060" s="60"/>
      <c r="NH3060" s="34"/>
      <c r="NJ3060" s="35"/>
      <c r="NR3060" s="36"/>
      <c r="NT3060" s="37"/>
      <c r="OG3060" s="61"/>
      <c r="OI3060" s="62"/>
      <c r="PW3060" s="1"/>
      <c r="RG3060" s="59"/>
      <c r="RI3060" s="60"/>
      <c r="RJ3060" s="34"/>
      <c r="RL3060" s="35"/>
      <c r="RT3060" s="36"/>
      <c r="RV3060" s="37"/>
      <c r="SI3060" s="61"/>
      <c r="SK3060" s="62"/>
      <c r="SQ3060" s="59"/>
      <c r="SS3060" s="60"/>
      <c r="ST3060" s="34"/>
      <c r="SV3060" s="35"/>
      <c r="TD3060" s="36"/>
      <c r="TF3060" s="37"/>
      <c r="TS3060" s="61"/>
      <c r="TU3060" s="62"/>
      <c r="TV3060" s="1"/>
      <c r="VT3060" s="1"/>
    </row>
    <row r="3061" spans="14:592" x14ac:dyDescent="0.3">
      <c r="N3061" s="1"/>
      <c r="O3061" s="34"/>
      <c r="Q3061" s="35"/>
      <c r="S3061" s="36"/>
      <c r="U3061" s="37"/>
      <c r="W3061" s="52"/>
      <c r="Y3061" s="53"/>
      <c r="AI3061" s="1"/>
      <c r="AM3061" s="59"/>
      <c r="AO3061" s="60"/>
      <c r="AP3061" s="34"/>
      <c r="AR3061" s="35"/>
      <c r="AS3061" s="35"/>
      <c r="AT3061" s="35"/>
      <c r="AU3061" s="35"/>
      <c r="AV3061" s="35"/>
      <c r="AW3061" s="35"/>
      <c r="AX3061" s="35"/>
      <c r="AY3061" s="35"/>
      <c r="AZ3061" s="35"/>
      <c r="BA3061" s="35"/>
      <c r="BB3061" s="35"/>
      <c r="BC3061" s="35"/>
      <c r="BD3061" s="35"/>
      <c r="BE3061" s="35"/>
      <c r="BF3061" s="35"/>
      <c r="BG3061" s="35"/>
      <c r="BH3061" s="35"/>
      <c r="BI3061" s="35"/>
      <c r="BJ3061" s="35"/>
      <c r="BK3061" s="35"/>
      <c r="BL3061" s="35"/>
      <c r="BM3061" s="35"/>
      <c r="BN3061" s="35"/>
      <c r="BO3061" s="35"/>
      <c r="BP3061" s="35"/>
      <c r="BQ3061" s="35"/>
      <c r="BR3061" s="35"/>
      <c r="BS3061" s="35"/>
      <c r="BT3061" s="35"/>
      <c r="BU3061" s="35"/>
      <c r="BV3061" s="35"/>
      <c r="BW3061" s="59"/>
      <c r="BX3061" s="35"/>
      <c r="BY3061" s="60"/>
      <c r="BZ3061" s="34"/>
      <c r="CA3061" s="35"/>
      <c r="CB3061" s="35"/>
      <c r="CC3061" s="35"/>
      <c r="CD3061" s="35"/>
      <c r="CE3061" s="35"/>
      <c r="CF3061" s="35"/>
      <c r="CG3061" s="35"/>
      <c r="CH3061" s="35"/>
      <c r="CI3061" s="35"/>
      <c r="CJ3061" s="35"/>
      <c r="CK3061" s="35"/>
      <c r="CL3061" s="35"/>
      <c r="CM3061" s="35"/>
      <c r="CN3061" s="35"/>
      <c r="CO3061" s="35"/>
      <c r="CP3061" s="35"/>
      <c r="CQ3061" s="35"/>
      <c r="CR3061" s="35"/>
      <c r="CS3061" s="35"/>
      <c r="CT3061" s="35"/>
      <c r="CU3061" s="35"/>
      <c r="CV3061" s="35"/>
      <c r="CW3061" s="35"/>
      <c r="CX3061" s="35"/>
      <c r="CY3061" s="35"/>
      <c r="CZ3061" s="35"/>
      <c r="DA3061" s="35"/>
      <c r="DB3061" s="35"/>
      <c r="DC3061" s="35"/>
      <c r="DD3061" s="35"/>
      <c r="DE3061" s="35"/>
      <c r="DF3061" s="35"/>
      <c r="DG3061" s="59"/>
      <c r="DH3061" s="35"/>
      <c r="DI3061" s="60"/>
      <c r="DJ3061" s="34"/>
      <c r="DK3061" s="35"/>
      <c r="DL3061" s="35"/>
      <c r="DT3061" s="36"/>
      <c r="DV3061" s="37"/>
      <c r="ED3061" s="52"/>
      <c r="EF3061" s="53"/>
      <c r="EI3061" s="61"/>
      <c r="EK3061" s="62"/>
      <c r="FY3061" s="59"/>
      <c r="GA3061" s="60"/>
      <c r="GB3061" s="34"/>
      <c r="GD3061" s="35"/>
      <c r="GE3061" s="35"/>
      <c r="GF3061" s="35"/>
      <c r="GG3061" s="35"/>
      <c r="GH3061" s="35"/>
      <c r="GI3061" s="35"/>
      <c r="GJ3061" s="35"/>
      <c r="GK3061" s="35"/>
      <c r="GL3061" s="35"/>
      <c r="GM3061" s="35"/>
      <c r="GN3061" s="35"/>
      <c r="GO3061" s="35"/>
      <c r="GP3061" s="35"/>
      <c r="GQ3061" s="35"/>
      <c r="GR3061" s="35"/>
      <c r="GS3061" s="35"/>
      <c r="GT3061" s="35"/>
      <c r="GU3061" s="35"/>
      <c r="GV3061" s="35"/>
      <c r="GW3061" s="35"/>
      <c r="GX3061" s="35"/>
      <c r="GY3061" s="35"/>
      <c r="GZ3061" s="35"/>
      <c r="HA3061" s="35"/>
      <c r="HB3061" s="35"/>
      <c r="HC3061" s="35"/>
      <c r="HD3061" s="35"/>
      <c r="HE3061" s="35"/>
      <c r="HF3061" s="35"/>
      <c r="HG3061" s="35"/>
      <c r="HH3061" s="35"/>
      <c r="HI3061" s="59"/>
      <c r="HJ3061" s="35"/>
      <c r="HK3061" s="60"/>
      <c r="HL3061" s="34"/>
      <c r="HM3061" s="35"/>
      <c r="HN3061" s="35"/>
      <c r="HO3061" s="35"/>
      <c r="HP3061" s="35"/>
      <c r="HQ3061" s="35"/>
      <c r="HR3061" s="35"/>
      <c r="HS3061" s="35"/>
      <c r="HT3061" s="35"/>
      <c r="HU3061" s="35"/>
      <c r="HV3061" s="35"/>
      <c r="HW3061" s="35"/>
      <c r="HX3061" s="35"/>
      <c r="HY3061" s="35"/>
      <c r="HZ3061" s="35"/>
      <c r="IA3061" s="35"/>
      <c r="IB3061" s="35"/>
      <c r="IC3061" s="35"/>
      <c r="ID3061" s="35"/>
      <c r="IE3061" s="35"/>
      <c r="IF3061" s="35"/>
      <c r="IG3061" s="35"/>
      <c r="IH3061" s="35"/>
      <c r="II3061" s="35"/>
      <c r="IJ3061" s="35"/>
      <c r="IK3061" s="35"/>
      <c r="IL3061" s="35"/>
      <c r="IM3061" s="35"/>
      <c r="IN3061" s="35"/>
      <c r="IO3061" s="35"/>
      <c r="IP3061" s="35"/>
      <c r="IQ3061" s="35"/>
      <c r="IR3061" s="35"/>
      <c r="IS3061" s="59"/>
      <c r="IT3061" s="35"/>
      <c r="IU3061" s="60"/>
      <c r="IV3061" s="34"/>
      <c r="IW3061" s="35"/>
      <c r="IX3061" s="35"/>
      <c r="JF3061" s="36"/>
      <c r="JH3061" s="37"/>
      <c r="JP3061" s="52"/>
      <c r="JR3061" s="53"/>
      <c r="JU3061" s="61"/>
      <c r="JW3061" s="62"/>
      <c r="JX3061" s="1"/>
      <c r="KG3061" s="1"/>
      <c r="KV3061" s="1"/>
      <c r="KW3061" s="34"/>
      <c r="KY3061" s="35"/>
      <c r="LA3061" s="36"/>
      <c r="LC3061" s="37"/>
      <c r="LQ3061" s="1"/>
      <c r="LU3061" s="59"/>
      <c r="LW3061" s="60"/>
      <c r="LX3061" s="34"/>
      <c r="LZ3061" s="35"/>
      <c r="MA3061" s="35"/>
      <c r="MB3061" s="35"/>
      <c r="MC3061" s="35"/>
      <c r="MD3061" s="35"/>
      <c r="ME3061" s="35"/>
      <c r="MF3061" s="35"/>
      <c r="MG3061" s="35"/>
      <c r="MH3061" s="35"/>
      <c r="MI3061" s="35"/>
      <c r="MJ3061" s="35"/>
      <c r="MK3061" s="35"/>
      <c r="ML3061" s="35"/>
      <c r="MM3061" s="35"/>
      <c r="MN3061" s="35"/>
      <c r="MO3061" s="35"/>
      <c r="MP3061" s="35"/>
      <c r="MQ3061" s="35"/>
      <c r="MR3061" s="35"/>
      <c r="MS3061" s="35"/>
      <c r="MT3061" s="35"/>
      <c r="MU3061" s="35"/>
      <c r="MV3061" s="35"/>
      <c r="MW3061" s="35"/>
      <c r="MX3061" s="35"/>
      <c r="MY3061" s="35"/>
      <c r="MZ3061" s="35"/>
      <c r="NA3061" s="35"/>
      <c r="NB3061" s="35"/>
      <c r="NC3061" s="35"/>
      <c r="ND3061" s="35"/>
      <c r="NE3061" s="59"/>
      <c r="NF3061" s="35"/>
      <c r="NG3061" s="60"/>
      <c r="NH3061" s="34"/>
      <c r="NI3061" s="35"/>
      <c r="NJ3061" s="35"/>
      <c r="NR3061" s="36"/>
      <c r="NT3061" s="37"/>
      <c r="OG3061" s="61"/>
      <c r="OI3061" s="62"/>
      <c r="RG3061" s="59"/>
      <c r="RI3061" s="60"/>
      <c r="RJ3061" s="34"/>
      <c r="RL3061" s="35"/>
      <c r="RM3061" s="35"/>
      <c r="RN3061" s="35"/>
      <c r="RO3061" s="35"/>
      <c r="RP3061" s="35"/>
      <c r="RQ3061" s="35"/>
      <c r="RR3061" s="35"/>
      <c r="RS3061" s="35"/>
      <c r="RT3061" s="35"/>
      <c r="RU3061" s="35"/>
      <c r="RV3061" s="35"/>
      <c r="RW3061" s="35"/>
      <c r="RX3061" s="35"/>
      <c r="RY3061" s="35"/>
      <c r="RZ3061" s="35"/>
      <c r="SA3061" s="35"/>
      <c r="SB3061" s="35"/>
      <c r="SC3061" s="35"/>
      <c r="SD3061" s="35"/>
      <c r="SE3061" s="35"/>
      <c r="SF3061" s="35"/>
      <c r="SG3061" s="35"/>
      <c r="SH3061" s="35"/>
      <c r="SI3061" s="35"/>
      <c r="SJ3061" s="35"/>
      <c r="SK3061" s="35"/>
      <c r="SL3061" s="35"/>
      <c r="SM3061" s="35"/>
      <c r="SN3061" s="35"/>
      <c r="SO3061" s="35"/>
      <c r="SP3061" s="35"/>
      <c r="SQ3061" s="59"/>
      <c r="SR3061" s="35"/>
      <c r="SS3061" s="60"/>
      <c r="ST3061" s="34"/>
      <c r="SU3061" s="35"/>
      <c r="SV3061" s="35"/>
      <c r="TD3061" s="36"/>
      <c r="TF3061" s="37"/>
      <c r="TS3061" s="61"/>
      <c r="TU3061" s="62"/>
      <c r="TV3061" s="1"/>
      <c r="VT3061" s="1"/>
    </row>
    <row r="3062" spans="14:592" x14ac:dyDescent="0.3">
      <c r="N3062" s="1"/>
      <c r="O3062" s="34"/>
      <c r="Q3062" s="35"/>
      <c r="S3062" s="36"/>
      <c r="U3062" s="37"/>
      <c r="W3062" s="52"/>
      <c r="Y3062" s="53"/>
      <c r="AI3062" s="1"/>
      <c r="AM3062" s="59"/>
      <c r="AO3062" s="60"/>
      <c r="AP3062" s="34"/>
      <c r="AR3062" s="35"/>
      <c r="AS3062" s="35"/>
      <c r="AT3062" s="35"/>
      <c r="AU3062" s="35"/>
      <c r="AV3062" s="35"/>
      <c r="AW3062" s="35"/>
      <c r="AX3062" s="35"/>
      <c r="AY3062" s="35"/>
      <c r="AZ3062" s="35"/>
      <c r="BA3062" s="35"/>
      <c r="BB3062" s="35"/>
      <c r="BC3062" s="35"/>
      <c r="BD3062" s="35"/>
      <c r="BE3062" s="35"/>
      <c r="BF3062" s="35"/>
      <c r="BG3062" s="35"/>
      <c r="BH3062" s="35"/>
      <c r="BI3062" s="35"/>
      <c r="BJ3062" s="35"/>
      <c r="BK3062" s="35"/>
      <c r="BL3062" s="35"/>
      <c r="BM3062" s="35"/>
      <c r="BN3062" s="35"/>
      <c r="BO3062" s="35"/>
      <c r="BP3062" s="35"/>
      <c r="BQ3062" s="35"/>
      <c r="BR3062" s="35"/>
      <c r="BS3062" s="35"/>
      <c r="BT3062" s="35"/>
      <c r="BU3062" s="35"/>
      <c r="BV3062" s="35"/>
      <c r="BW3062" s="59"/>
      <c r="BX3062" s="35"/>
      <c r="BY3062" s="60"/>
      <c r="BZ3062" s="34"/>
      <c r="CA3062" s="35"/>
      <c r="CB3062" s="35"/>
      <c r="CC3062" s="35"/>
      <c r="CD3062" s="35"/>
      <c r="CE3062" s="35"/>
      <c r="CF3062" s="35"/>
      <c r="CG3062" s="35"/>
      <c r="CH3062" s="35"/>
      <c r="CI3062" s="35"/>
      <c r="CJ3062" s="35"/>
      <c r="CK3062" s="35"/>
      <c r="CL3062" s="35"/>
      <c r="CM3062" s="35"/>
      <c r="CN3062" s="35"/>
      <c r="CO3062" s="35"/>
      <c r="CP3062" s="35"/>
      <c r="CQ3062" s="35"/>
      <c r="CR3062" s="35"/>
      <c r="CS3062" s="35"/>
      <c r="CT3062" s="35"/>
      <c r="CU3062" s="35"/>
      <c r="CV3062" s="35"/>
      <c r="CW3062" s="35"/>
      <c r="CX3062" s="35"/>
      <c r="CY3062" s="35"/>
      <c r="CZ3062" s="35"/>
      <c r="DA3062" s="35"/>
      <c r="DB3062" s="35"/>
      <c r="DC3062" s="35"/>
      <c r="DD3062" s="35"/>
      <c r="DE3062" s="35"/>
      <c r="DF3062" s="35"/>
      <c r="DG3062" s="59"/>
      <c r="DH3062" s="35"/>
      <c r="DI3062" s="60"/>
      <c r="DJ3062" s="34"/>
      <c r="DK3062" s="35"/>
      <c r="DL3062" s="35"/>
      <c r="DT3062" s="36"/>
      <c r="DV3062" s="37"/>
      <c r="ED3062" s="52"/>
      <c r="EF3062" s="53"/>
      <c r="EI3062" s="61"/>
      <c r="EK3062" s="62"/>
      <c r="EY3062" s="1"/>
      <c r="FY3062" s="59"/>
      <c r="GA3062" s="60"/>
      <c r="GB3062" s="34"/>
      <c r="GD3062" s="35"/>
      <c r="GE3062" s="35"/>
      <c r="GF3062" s="35"/>
      <c r="GG3062" s="35"/>
      <c r="GH3062" s="35"/>
      <c r="GI3062" s="35"/>
      <c r="GJ3062" s="35"/>
      <c r="GK3062" s="35"/>
      <c r="GL3062" s="35"/>
      <c r="GM3062" s="35"/>
      <c r="GN3062" s="35"/>
      <c r="GO3062" s="35"/>
      <c r="GP3062" s="35"/>
      <c r="GQ3062" s="35"/>
      <c r="GR3062" s="35"/>
      <c r="GS3062" s="35"/>
      <c r="GT3062" s="35"/>
      <c r="GU3062" s="35"/>
      <c r="GV3062" s="35"/>
      <c r="GW3062" s="35"/>
      <c r="GX3062" s="35"/>
      <c r="GY3062" s="35"/>
      <c r="GZ3062" s="35"/>
      <c r="HA3062" s="35"/>
      <c r="HB3062" s="35"/>
      <c r="HC3062" s="35"/>
      <c r="HD3062" s="35"/>
      <c r="HE3062" s="35"/>
      <c r="HF3062" s="35"/>
      <c r="HG3062" s="35"/>
      <c r="HH3062" s="35"/>
      <c r="HI3062" s="59"/>
      <c r="HJ3062" s="35"/>
      <c r="HK3062" s="60"/>
      <c r="HL3062" s="34"/>
      <c r="HM3062" s="35"/>
      <c r="HN3062" s="35"/>
      <c r="HO3062" s="35"/>
      <c r="HP3062" s="35"/>
      <c r="HQ3062" s="35"/>
      <c r="HR3062" s="35"/>
      <c r="HS3062" s="35"/>
      <c r="HT3062" s="35"/>
      <c r="HU3062" s="35"/>
      <c r="HV3062" s="35"/>
      <c r="HW3062" s="35"/>
      <c r="HX3062" s="35"/>
      <c r="HY3062" s="35"/>
      <c r="HZ3062" s="35"/>
      <c r="IA3062" s="35"/>
      <c r="IB3062" s="35"/>
      <c r="IC3062" s="35"/>
      <c r="ID3062" s="35"/>
      <c r="IE3062" s="35"/>
      <c r="IF3062" s="35"/>
      <c r="IG3062" s="35"/>
      <c r="IH3062" s="35"/>
      <c r="II3062" s="35"/>
      <c r="IJ3062" s="35"/>
      <c r="IK3062" s="35"/>
      <c r="IL3062" s="35"/>
      <c r="IM3062" s="35"/>
      <c r="IN3062" s="35"/>
      <c r="IO3062" s="35"/>
      <c r="IP3062" s="35"/>
      <c r="IQ3062" s="35"/>
      <c r="IR3062" s="35"/>
      <c r="IS3062" s="59"/>
      <c r="IT3062" s="35"/>
      <c r="IU3062" s="60"/>
      <c r="IV3062" s="34"/>
      <c r="IW3062" s="35"/>
      <c r="IX3062" s="35"/>
      <c r="JF3062" s="36"/>
      <c r="JH3062" s="37"/>
      <c r="JP3062" s="52"/>
      <c r="JR3062" s="53"/>
      <c r="JU3062" s="61"/>
      <c r="JW3062" s="62"/>
      <c r="JX3062" s="1"/>
      <c r="KG3062" s="1"/>
      <c r="KV3062" s="1"/>
      <c r="KW3062" s="34"/>
      <c r="KY3062" s="35"/>
      <c r="LA3062" s="36"/>
      <c r="LC3062" s="37"/>
      <c r="LQ3062" s="1"/>
      <c r="LU3062" s="59"/>
      <c r="LW3062" s="60"/>
      <c r="LX3062" s="34"/>
      <c r="LZ3062" s="35"/>
      <c r="MA3062" s="35"/>
      <c r="MB3062" s="35"/>
      <c r="MC3062" s="35"/>
      <c r="MD3062" s="35"/>
      <c r="ME3062" s="35"/>
      <c r="MF3062" s="35"/>
      <c r="MG3062" s="35"/>
      <c r="MH3062" s="35"/>
      <c r="MI3062" s="35"/>
      <c r="MJ3062" s="35"/>
      <c r="MK3062" s="35"/>
      <c r="ML3062" s="35"/>
      <c r="MM3062" s="35"/>
      <c r="MN3062" s="35"/>
      <c r="MO3062" s="35"/>
      <c r="MP3062" s="35"/>
      <c r="MQ3062" s="35"/>
      <c r="MR3062" s="35"/>
      <c r="MS3062" s="35"/>
      <c r="MT3062" s="35"/>
      <c r="MU3062" s="35"/>
      <c r="MV3062" s="35"/>
      <c r="MW3062" s="35"/>
      <c r="MX3062" s="35"/>
      <c r="MY3062" s="35"/>
      <c r="MZ3062" s="35"/>
      <c r="NA3062" s="35"/>
      <c r="NB3062" s="35"/>
      <c r="NC3062" s="35"/>
      <c r="ND3062" s="35"/>
      <c r="NE3062" s="59"/>
      <c r="NF3062" s="35"/>
      <c r="NG3062" s="60"/>
      <c r="NH3062" s="34"/>
      <c r="NI3062" s="35"/>
      <c r="NJ3062" s="35"/>
      <c r="NR3062" s="36"/>
      <c r="NT3062" s="37"/>
      <c r="OG3062" s="61"/>
      <c r="OI3062" s="62"/>
      <c r="PW3062" s="1"/>
      <c r="RG3062" s="59"/>
      <c r="RI3062" s="60"/>
      <c r="RJ3062" s="34"/>
      <c r="RL3062" s="35"/>
      <c r="RM3062" s="35"/>
      <c r="RN3062" s="35"/>
      <c r="RO3062" s="35"/>
      <c r="RP3062" s="35"/>
      <c r="RQ3062" s="35"/>
      <c r="RR3062" s="35"/>
      <c r="RS3062" s="35"/>
      <c r="RT3062" s="35"/>
      <c r="RU3062" s="35"/>
      <c r="RV3062" s="35"/>
      <c r="RW3062" s="35"/>
      <c r="RX3062" s="35"/>
      <c r="RY3062" s="35"/>
      <c r="RZ3062" s="35"/>
      <c r="SA3062" s="35"/>
      <c r="SB3062" s="35"/>
      <c r="SC3062" s="35"/>
      <c r="SD3062" s="35"/>
      <c r="SE3062" s="35"/>
      <c r="SF3062" s="35"/>
      <c r="SG3062" s="35"/>
      <c r="SH3062" s="35"/>
      <c r="SI3062" s="35"/>
      <c r="SJ3062" s="35"/>
      <c r="SK3062" s="35"/>
      <c r="SL3062" s="35"/>
      <c r="SM3062" s="35"/>
      <c r="SN3062" s="35"/>
      <c r="SO3062" s="35"/>
      <c r="SP3062" s="35"/>
      <c r="SQ3062" s="59"/>
      <c r="SR3062" s="35"/>
      <c r="SS3062" s="60"/>
      <c r="ST3062" s="34"/>
      <c r="SU3062" s="35"/>
      <c r="SV3062" s="35"/>
      <c r="TD3062" s="36"/>
      <c r="TF3062" s="37"/>
      <c r="TS3062" s="61"/>
      <c r="TU3062" s="62"/>
      <c r="TV3062" s="1"/>
      <c r="VT3062" s="1"/>
    </row>
    <row r="3063" spans="14:592" x14ac:dyDescent="0.3">
      <c r="N3063" s="1"/>
      <c r="O3063" s="34"/>
      <c r="Q3063" s="35"/>
      <c r="S3063" s="36"/>
      <c r="U3063" s="37"/>
      <c r="W3063" s="52"/>
      <c r="Y3063" s="53"/>
      <c r="AI3063" s="1"/>
      <c r="AM3063" s="59"/>
      <c r="AO3063" s="60"/>
      <c r="AP3063" s="34"/>
      <c r="AY3063" s="35"/>
      <c r="AZ3063" s="36"/>
      <c r="BB3063" s="37"/>
      <c r="BJ3063" s="52"/>
      <c r="BL3063" s="53"/>
      <c r="BO3063" s="61"/>
      <c r="BQ3063" s="62"/>
      <c r="BW3063" s="59"/>
      <c r="BY3063" s="60"/>
      <c r="BZ3063" s="34"/>
      <c r="CJ3063" s="36"/>
      <c r="CL3063" s="37"/>
      <c r="CT3063" s="52"/>
      <c r="CV3063" s="53"/>
      <c r="CY3063" s="61"/>
      <c r="DA3063" s="62"/>
      <c r="DG3063" s="59"/>
      <c r="DI3063" s="60"/>
      <c r="DJ3063" s="34"/>
      <c r="DT3063" s="36"/>
      <c r="DV3063" s="37"/>
      <c r="ED3063" s="52"/>
      <c r="EF3063" s="53"/>
      <c r="EI3063" s="61"/>
      <c r="EK3063" s="62"/>
      <c r="FY3063" s="59"/>
      <c r="GA3063" s="60"/>
      <c r="GB3063" s="34"/>
      <c r="GK3063" s="35"/>
      <c r="GL3063" s="36"/>
      <c r="GN3063" s="37"/>
      <c r="GV3063" s="52"/>
      <c r="GX3063" s="53"/>
      <c r="HA3063" s="61"/>
      <c r="HC3063" s="62"/>
      <c r="HI3063" s="59"/>
      <c r="HK3063" s="60"/>
      <c r="HL3063" s="34"/>
      <c r="HV3063" s="36"/>
      <c r="HX3063" s="37"/>
      <c r="IF3063" s="52"/>
      <c r="IH3063" s="53"/>
      <c r="IK3063" s="61"/>
      <c r="IM3063" s="62"/>
      <c r="IS3063" s="59"/>
      <c r="IU3063" s="60"/>
      <c r="IV3063" s="34"/>
      <c r="JF3063" s="36"/>
      <c r="JH3063" s="37"/>
      <c r="JP3063" s="52"/>
      <c r="JR3063" s="53"/>
      <c r="JU3063" s="61"/>
      <c r="JW3063" s="62"/>
      <c r="JX3063" s="1"/>
      <c r="KG3063" s="1"/>
      <c r="KV3063" s="1"/>
      <c r="KW3063" s="34"/>
      <c r="KY3063" s="35"/>
      <c r="LA3063" s="36"/>
      <c r="LC3063" s="37"/>
      <c r="LQ3063" s="1"/>
      <c r="LU3063" s="59"/>
      <c r="LW3063" s="60"/>
      <c r="LX3063" s="34"/>
      <c r="MG3063" s="35"/>
      <c r="MH3063" s="36"/>
      <c r="MJ3063" s="37"/>
      <c r="MW3063" s="61"/>
      <c r="MY3063" s="62"/>
      <c r="NE3063" s="59"/>
      <c r="NG3063" s="60"/>
      <c r="NH3063" s="34"/>
      <c r="NR3063" s="36"/>
      <c r="NT3063" s="37"/>
      <c r="OG3063" s="61"/>
      <c r="OI3063" s="62"/>
      <c r="RG3063" s="59"/>
      <c r="RI3063" s="60"/>
      <c r="RJ3063" s="34"/>
      <c r="RS3063" s="35"/>
      <c r="RT3063" s="36"/>
      <c r="RV3063" s="37"/>
      <c r="SI3063" s="61"/>
      <c r="SK3063" s="62"/>
      <c r="SQ3063" s="59"/>
      <c r="SS3063" s="60"/>
      <c r="ST3063" s="34"/>
      <c r="TD3063" s="36"/>
      <c r="TF3063" s="37"/>
      <c r="TS3063" s="61"/>
      <c r="TU3063" s="62"/>
      <c r="TV3063" s="1"/>
      <c r="VT3063" s="1"/>
    </row>
    <row r="3064" spans="14:592" x14ac:dyDescent="0.3">
      <c r="N3064" s="1"/>
      <c r="O3064" s="34"/>
      <c r="Q3064" s="35"/>
      <c r="S3064" s="36"/>
      <c r="U3064" s="37"/>
      <c r="W3064" s="52"/>
      <c r="Y3064" s="53"/>
      <c r="AI3064" s="1"/>
      <c r="AM3064" s="59"/>
      <c r="AO3064" s="60"/>
      <c r="AP3064" s="34"/>
      <c r="AQ3064" s="34"/>
      <c r="AR3064" s="34"/>
      <c r="AS3064" s="34"/>
      <c r="AT3064" s="34"/>
      <c r="AU3064" s="34"/>
      <c r="AV3064" s="34"/>
      <c r="AW3064" s="34"/>
      <c r="AX3064" s="34"/>
      <c r="AY3064" s="34"/>
      <c r="AZ3064" s="34"/>
      <c r="BA3064" s="34"/>
      <c r="BB3064" s="34"/>
      <c r="BC3064" s="34"/>
      <c r="BD3064" s="34"/>
      <c r="BE3064" s="34"/>
      <c r="BF3064" s="34"/>
      <c r="BG3064" s="34"/>
      <c r="BH3064" s="34"/>
      <c r="BI3064" s="34"/>
      <c r="BJ3064" s="34"/>
      <c r="BK3064" s="34"/>
      <c r="BL3064" s="34"/>
      <c r="BM3064" s="34"/>
      <c r="BN3064" s="34"/>
      <c r="BO3064" s="34"/>
      <c r="BP3064" s="34"/>
      <c r="BQ3064" s="34"/>
      <c r="BR3064" s="34"/>
      <c r="BS3064" s="34"/>
      <c r="BT3064" s="34"/>
      <c r="BU3064" s="34"/>
      <c r="BV3064" s="34"/>
      <c r="BW3064" s="59"/>
      <c r="BX3064" s="34"/>
      <c r="BY3064" s="60"/>
      <c r="BZ3064" s="34"/>
      <c r="CA3064" s="34"/>
      <c r="CB3064" s="34"/>
      <c r="CC3064" s="34"/>
      <c r="CD3064" s="34"/>
      <c r="CE3064" s="34"/>
      <c r="CF3064" s="34"/>
      <c r="CG3064" s="34"/>
      <c r="CH3064" s="34"/>
      <c r="CI3064" s="34"/>
      <c r="CJ3064" s="34"/>
      <c r="CK3064" s="34"/>
      <c r="CL3064" s="34"/>
      <c r="CM3064" s="34"/>
      <c r="CN3064" s="34"/>
      <c r="CO3064" s="34"/>
      <c r="CP3064" s="34"/>
      <c r="CQ3064" s="34"/>
      <c r="CR3064" s="34"/>
      <c r="CS3064" s="34"/>
      <c r="CT3064" s="34"/>
      <c r="CU3064" s="34"/>
      <c r="CV3064" s="34"/>
      <c r="CW3064" s="34"/>
      <c r="CX3064" s="34"/>
      <c r="CY3064" s="34"/>
      <c r="CZ3064" s="34"/>
      <c r="DA3064" s="34"/>
      <c r="DB3064" s="34"/>
      <c r="DC3064" s="34"/>
      <c r="DD3064" s="34"/>
      <c r="DE3064" s="34"/>
      <c r="DF3064" s="34"/>
      <c r="DG3064" s="59"/>
      <c r="DH3064" s="34"/>
      <c r="DI3064" s="60"/>
      <c r="DJ3064" s="34"/>
      <c r="DT3064" s="36"/>
      <c r="DV3064" s="37"/>
      <c r="ED3064" s="52"/>
      <c r="EF3064" s="53"/>
      <c r="EI3064" s="61"/>
      <c r="EK3064" s="62"/>
      <c r="EY3064" s="1"/>
      <c r="FY3064" s="59"/>
      <c r="GA3064" s="60"/>
      <c r="GB3064" s="34"/>
      <c r="GC3064" s="34"/>
      <c r="GD3064" s="34"/>
      <c r="GE3064" s="34"/>
      <c r="GF3064" s="34"/>
      <c r="GG3064" s="34"/>
      <c r="GH3064" s="34"/>
      <c r="GI3064" s="34"/>
      <c r="GJ3064" s="34"/>
      <c r="GK3064" s="34"/>
      <c r="GL3064" s="34"/>
      <c r="GM3064" s="34"/>
      <c r="GN3064" s="34"/>
      <c r="GO3064" s="34"/>
      <c r="GP3064" s="34"/>
      <c r="GQ3064" s="34"/>
      <c r="GR3064" s="34"/>
      <c r="GS3064" s="34"/>
      <c r="GT3064" s="34"/>
      <c r="GU3064" s="34"/>
      <c r="GV3064" s="34"/>
      <c r="GW3064" s="34"/>
      <c r="GX3064" s="34"/>
      <c r="GY3064" s="34"/>
      <c r="GZ3064" s="34"/>
      <c r="HA3064" s="34"/>
      <c r="HB3064" s="34"/>
      <c r="HC3064" s="34"/>
      <c r="HD3064" s="34"/>
      <c r="HE3064" s="34"/>
      <c r="HF3064" s="34"/>
      <c r="HG3064" s="34"/>
      <c r="HH3064" s="34"/>
      <c r="HI3064" s="59"/>
      <c r="HJ3064" s="34"/>
      <c r="HK3064" s="60"/>
      <c r="HL3064" s="34"/>
      <c r="HM3064" s="34"/>
      <c r="HN3064" s="34"/>
      <c r="HO3064" s="34"/>
      <c r="HP3064" s="34"/>
      <c r="HQ3064" s="34"/>
      <c r="HR3064" s="34"/>
      <c r="HS3064" s="34"/>
      <c r="HT3064" s="34"/>
      <c r="HU3064" s="34"/>
      <c r="HV3064" s="34"/>
      <c r="HW3064" s="34"/>
      <c r="HX3064" s="34"/>
      <c r="HY3064" s="34"/>
      <c r="HZ3064" s="34"/>
      <c r="IA3064" s="34"/>
      <c r="IB3064" s="34"/>
      <c r="IC3064" s="34"/>
      <c r="ID3064" s="34"/>
      <c r="IE3064" s="34"/>
      <c r="IF3064" s="34"/>
      <c r="IG3064" s="34"/>
      <c r="IH3064" s="34"/>
      <c r="II3064" s="34"/>
      <c r="IJ3064" s="34"/>
      <c r="IK3064" s="34"/>
      <c r="IL3064" s="34"/>
      <c r="IM3064" s="34"/>
      <c r="IN3064" s="34"/>
      <c r="IO3064" s="34"/>
      <c r="IP3064" s="34"/>
      <c r="IQ3064" s="34"/>
      <c r="IR3064" s="34"/>
      <c r="IS3064" s="59"/>
      <c r="IT3064" s="34"/>
      <c r="IU3064" s="60"/>
      <c r="IV3064" s="34"/>
      <c r="JF3064" s="36"/>
      <c r="JH3064" s="37"/>
      <c r="JP3064" s="52"/>
      <c r="JR3064" s="53"/>
      <c r="JU3064" s="61"/>
      <c r="JW3064" s="62"/>
      <c r="JX3064" s="1"/>
      <c r="KG3064" s="1"/>
      <c r="KV3064" s="1"/>
      <c r="KW3064" s="34"/>
      <c r="KY3064" s="35"/>
      <c r="LA3064" s="36"/>
      <c r="LC3064" s="37"/>
      <c r="LQ3064" s="1"/>
      <c r="LU3064" s="59"/>
      <c r="LW3064" s="60"/>
      <c r="LX3064" s="34"/>
      <c r="LY3064" s="34"/>
      <c r="LZ3064" s="34"/>
      <c r="MA3064" s="34"/>
      <c r="MB3064" s="34"/>
      <c r="MC3064" s="34"/>
      <c r="MD3064" s="34"/>
      <c r="ME3064" s="34"/>
      <c r="MF3064" s="34"/>
      <c r="MG3064" s="34"/>
      <c r="MH3064" s="34"/>
      <c r="MI3064" s="34"/>
      <c r="MJ3064" s="34"/>
      <c r="MK3064" s="34"/>
      <c r="ML3064" s="34"/>
      <c r="MM3064" s="34"/>
      <c r="MN3064" s="34"/>
      <c r="MO3064" s="34"/>
      <c r="MP3064" s="34"/>
      <c r="MQ3064" s="34"/>
      <c r="MR3064" s="34"/>
      <c r="MS3064" s="34"/>
      <c r="MT3064" s="34"/>
      <c r="MU3064" s="34"/>
      <c r="MV3064" s="34"/>
      <c r="MW3064" s="34"/>
      <c r="MX3064" s="34"/>
      <c r="MY3064" s="34"/>
      <c r="MZ3064" s="34"/>
      <c r="NA3064" s="34"/>
      <c r="NB3064" s="34"/>
      <c r="NC3064" s="34"/>
      <c r="ND3064" s="34"/>
      <c r="NE3064" s="59"/>
      <c r="NF3064" s="34"/>
      <c r="NG3064" s="60"/>
      <c r="NH3064" s="34"/>
      <c r="NR3064" s="36"/>
      <c r="NT3064" s="37"/>
      <c r="OG3064" s="61"/>
      <c r="OI3064" s="62"/>
      <c r="PW3064" s="1"/>
      <c r="RG3064" s="59"/>
      <c r="RI3064" s="60"/>
      <c r="RJ3064" s="34"/>
      <c r="RK3064" s="34"/>
      <c r="RL3064" s="34"/>
      <c r="RM3064" s="34"/>
      <c r="RN3064" s="34"/>
      <c r="RO3064" s="34"/>
      <c r="RP3064" s="34"/>
      <c r="RQ3064" s="34"/>
      <c r="RR3064" s="34"/>
      <c r="RS3064" s="34"/>
      <c r="RT3064" s="34"/>
      <c r="RU3064" s="34"/>
      <c r="RV3064" s="34"/>
      <c r="RW3064" s="34"/>
      <c r="RX3064" s="34"/>
      <c r="RY3064" s="34"/>
      <c r="RZ3064" s="34"/>
      <c r="SA3064" s="34"/>
      <c r="SB3064" s="34"/>
      <c r="SC3064" s="34"/>
      <c r="SD3064" s="34"/>
      <c r="SE3064" s="34"/>
      <c r="SF3064" s="34"/>
      <c r="SG3064" s="34"/>
      <c r="SH3064" s="34"/>
      <c r="SI3064" s="34"/>
      <c r="SJ3064" s="34"/>
      <c r="SK3064" s="34"/>
      <c r="SL3064" s="34"/>
      <c r="SM3064" s="34"/>
      <c r="SN3064" s="34"/>
      <c r="SO3064" s="34"/>
      <c r="SP3064" s="34"/>
      <c r="SQ3064" s="59"/>
      <c r="SR3064" s="34"/>
      <c r="SS3064" s="60"/>
      <c r="ST3064" s="34"/>
      <c r="TD3064" s="36"/>
      <c r="TF3064" s="37"/>
      <c r="TS3064" s="61"/>
      <c r="TU3064" s="62"/>
      <c r="TV3064" s="1"/>
      <c r="VT3064" s="1"/>
    </row>
    <row r="3065" spans="14:592" x14ac:dyDescent="0.3">
      <c r="N3065" s="1"/>
      <c r="O3065" s="34"/>
      <c r="Q3065" s="35"/>
      <c r="S3065" s="36"/>
      <c r="U3065" s="37"/>
      <c r="W3065" s="52"/>
      <c r="Y3065" s="53"/>
      <c r="AI3065" s="1"/>
      <c r="AM3065" s="59"/>
      <c r="AO3065" s="60"/>
      <c r="AP3065" s="34"/>
      <c r="AQ3065" s="34"/>
      <c r="AR3065" s="34"/>
      <c r="AS3065" s="34"/>
      <c r="AT3065" s="34"/>
      <c r="AU3065" s="34"/>
      <c r="AV3065" s="34"/>
      <c r="AW3065" s="34"/>
      <c r="AX3065" s="34"/>
      <c r="AY3065" s="34"/>
      <c r="AZ3065" s="34"/>
      <c r="BA3065" s="34"/>
      <c r="BB3065" s="34"/>
      <c r="BC3065" s="34"/>
      <c r="BD3065" s="34"/>
      <c r="BE3065" s="34"/>
      <c r="BF3065" s="34"/>
      <c r="BG3065" s="34"/>
      <c r="BH3065" s="34"/>
      <c r="BI3065" s="34"/>
      <c r="BJ3065" s="34"/>
      <c r="BK3065" s="34"/>
      <c r="BL3065" s="34"/>
      <c r="BM3065" s="34"/>
      <c r="BN3065" s="34"/>
      <c r="BO3065" s="34"/>
      <c r="BP3065" s="34"/>
      <c r="BQ3065" s="34"/>
      <c r="BR3065" s="34"/>
      <c r="BS3065" s="34"/>
      <c r="BT3065" s="34"/>
      <c r="BU3065" s="34"/>
      <c r="BV3065" s="34"/>
      <c r="BW3065" s="59"/>
      <c r="BX3065" s="34"/>
      <c r="BY3065" s="60"/>
      <c r="BZ3065" s="34"/>
      <c r="CA3065" s="34"/>
      <c r="CB3065" s="34"/>
      <c r="CC3065" s="34"/>
      <c r="CD3065" s="34"/>
      <c r="CE3065" s="34"/>
      <c r="CF3065" s="34"/>
      <c r="CG3065" s="34"/>
      <c r="CH3065" s="34"/>
      <c r="CI3065" s="34"/>
      <c r="CJ3065" s="34"/>
      <c r="CK3065" s="34"/>
      <c r="CL3065" s="34"/>
      <c r="CM3065" s="34"/>
      <c r="CN3065" s="34"/>
      <c r="CO3065" s="34"/>
      <c r="CP3065" s="34"/>
      <c r="CQ3065" s="34"/>
      <c r="CR3065" s="34"/>
      <c r="CS3065" s="34"/>
      <c r="CT3065" s="34"/>
      <c r="CU3065" s="34"/>
      <c r="CV3065" s="34"/>
      <c r="CW3065" s="34"/>
      <c r="CX3065" s="34"/>
      <c r="CY3065" s="34"/>
      <c r="CZ3065" s="34"/>
      <c r="DA3065" s="34"/>
      <c r="DB3065" s="34"/>
      <c r="DC3065" s="34"/>
      <c r="DD3065" s="34"/>
      <c r="DE3065" s="34"/>
      <c r="DF3065" s="34"/>
      <c r="DG3065" s="59"/>
      <c r="DH3065" s="34"/>
      <c r="DI3065" s="60"/>
      <c r="DJ3065" s="34"/>
      <c r="DT3065" s="36"/>
      <c r="DV3065" s="37"/>
      <c r="ED3065" s="52"/>
      <c r="EF3065" s="53"/>
      <c r="EI3065" s="61"/>
      <c r="EK3065" s="62"/>
      <c r="FY3065" s="59"/>
      <c r="GA3065" s="60"/>
      <c r="GB3065" s="34"/>
      <c r="GC3065" s="34"/>
      <c r="GD3065" s="34"/>
      <c r="GE3065" s="34"/>
      <c r="GF3065" s="34"/>
      <c r="GG3065" s="34"/>
      <c r="GH3065" s="34"/>
      <c r="GI3065" s="34"/>
      <c r="GJ3065" s="34"/>
      <c r="GK3065" s="34"/>
      <c r="GL3065" s="34"/>
      <c r="GM3065" s="34"/>
      <c r="GN3065" s="34"/>
      <c r="GO3065" s="34"/>
      <c r="GP3065" s="34"/>
      <c r="GQ3065" s="34"/>
      <c r="GR3065" s="34"/>
      <c r="GS3065" s="34"/>
      <c r="GT3065" s="34"/>
      <c r="GU3065" s="34"/>
      <c r="GV3065" s="34"/>
      <c r="GW3065" s="34"/>
      <c r="GX3065" s="34"/>
      <c r="GY3065" s="34"/>
      <c r="GZ3065" s="34"/>
      <c r="HA3065" s="34"/>
      <c r="HB3065" s="34"/>
      <c r="HC3065" s="34"/>
      <c r="HD3065" s="34"/>
      <c r="HE3065" s="34"/>
      <c r="HF3065" s="34"/>
      <c r="HG3065" s="34"/>
      <c r="HH3065" s="34"/>
      <c r="HI3065" s="59"/>
      <c r="HJ3065" s="34"/>
      <c r="HK3065" s="60"/>
      <c r="HL3065" s="34"/>
      <c r="HM3065" s="34"/>
      <c r="HN3065" s="34"/>
      <c r="HO3065" s="34"/>
      <c r="HP3065" s="34"/>
      <c r="HQ3065" s="34"/>
      <c r="HR3065" s="34"/>
      <c r="HS3065" s="34"/>
      <c r="HT3065" s="34"/>
      <c r="HU3065" s="34"/>
      <c r="HV3065" s="34"/>
      <c r="HW3065" s="34"/>
      <c r="HX3065" s="34"/>
      <c r="HY3065" s="34"/>
      <c r="HZ3065" s="34"/>
      <c r="IA3065" s="34"/>
      <c r="IB3065" s="34"/>
      <c r="IC3065" s="34"/>
      <c r="ID3065" s="34"/>
      <c r="IE3065" s="34"/>
      <c r="IF3065" s="34"/>
      <c r="IG3065" s="34"/>
      <c r="IH3065" s="34"/>
      <c r="II3065" s="34"/>
      <c r="IJ3065" s="34"/>
      <c r="IK3065" s="34"/>
      <c r="IL3065" s="34"/>
      <c r="IM3065" s="34"/>
      <c r="IN3065" s="34"/>
      <c r="IO3065" s="34"/>
      <c r="IP3065" s="34"/>
      <c r="IQ3065" s="34"/>
      <c r="IR3065" s="34"/>
      <c r="IS3065" s="59"/>
      <c r="IT3065" s="34"/>
      <c r="IU3065" s="60"/>
      <c r="IV3065" s="34"/>
      <c r="JF3065" s="36"/>
      <c r="JH3065" s="37"/>
      <c r="JP3065" s="52"/>
      <c r="JR3065" s="53"/>
      <c r="JU3065" s="61"/>
      <c r="JW3065" s="62"/>
      <c r="JX3065" s="1"/>
      <c r="KG3065" s="1"/>
      <c r="KV3065" s="1"/>
      <c r="KW3065" s="34"/>
      <c r="KY3065" s="35"/>
      <c r="LA3065" s="36"/>
      <c r="LC3065" s="37"/>
      <c r="LQ3065" s="1"/>
      <c r="LU3065" s="59"/>
      <c r="LW3065" s="60"/>
      <c r="LX3065" s="34"/>
      <c r="LY3065" s="34"/>
      <c r="LZ3065" s="34"/>
      <c r="MA3065" s="34"/>
      <c r="MB3065" s="34"/>
      <c r="MC3065" s="34"/>
      <c r="MD3065" s="34"/>
      <c r="ME3065" s="34"/>
      <c r="MF3065" s="34"/>
      <c r="MG3065" s="34"/>
      <c r="MH3065" s="34"/>
      <c r="MI3065" s="34"/>
      <c r="MJ3065" s="34"/>
      <c r="MK3065" s="34"/>
      <c r="ML3065" s="34"/>
      <c r="MM3065" s="34"/>
      <c r="MN3065" s="34"/>
      <c r="MO3065" s="34"/>
      <c r="MP3065" s="34"/>
      <c r="MQ3065" s="34"/>
      <c r="MR3065" s="34"/>
      <c r="MS3065" s="34"/>
      <c r="MT3065" s="34"/>
      <c r="MU3065" s="34"/>
      <c r="MV3065" s="34"/>
      <c r="MW3065" s="34"/>
      <c r="MX3065" s="34"/>
      <c r="MY3065" s="34"/>
      <c r="MZ3065" s="34"/>
      <c r="NA3065" s="34"/>
      <c r="NB3065" s="34"/>
      <c r="NC3065" s="34"/>
      <c r="ND3065" s="34"/>
      <c r="NE3065" s="59"/>
      <c r="NF3065" s="34"/>
      <c r="NG3065" s="60"/>
      <c r="NH3065" s="34"/>
      <c r="NR3065" s="36"/>
      <c r="NT3065" s="37"/>
      <c r="OG3065" s="61"/>
      <c r="OI3065" s="62"/>
      <c r="RG3065" s="59"/>
      <c r="RI3065" s="60"/>
      <c r="RJ3065" s="34"/>
      <c r="RK3065" s="34"/>
      <c r="RL3065" s="34"/>
      <c r="RM3065" s="34"/>
      <c r="RN3065" s="34"/>
      <c r="RO3065" s="34"/>
      <c r="RP3065" s="34"/>
      <c r="RQ3065" s="34"/>
      <c r="RR3065" s="34"/>
      <c r="RS3065" s="34"/>
      <c r="RT3065" s="34"/>
      <c r="RU3065" s="34"/>
      <c r="RV3065" s="34"/>
      <c r="RW3065" s="34"/>
      <c r="RX3065" s="34"/>
      <c r="RY3065" s="34"/>
      <c r="RZ3065" s="34"/>
      <c r="SA3065" s="34"/>
      <c r="SB3065" s="34"/>
      <c r="SC3065" s="34"/>
      <c r="SD3065" s="34"/>
      <c r="SE3065" s="34"/>
      <c r="SF3065" s="34"/>
      <c r="SG3065" s="34"/>
      <c r="SH3065" s="34"/>
      <c r="SI3065" s="34"/>
      <c r="SJ3065" s="34"/>
      <c r="SK3065" s="34"/>
      <c r="SL3065" s="34"/>
      <c r="SM3065" s="34"/>
      <c r="SN3065" s="34"/>
      <c r="SO3065" s="34"/>
      <c r="SP3065" s="34"/>
      <c r="SQ3065" s="59"/>
      <c r="SR3065" s="34"/>
      <c r="SS3065" s="60"/>
      <c r="ST3065" s="34"/>
      <c r="TD3065" s="36"/>
      <c r="TF3065" s="37"/>
      <c r="TS3065" s="61"/>
      <c r="TU3065" s="62"/>
      <c r="TV3065" s="1"/>
      <c r="VT3065" s="1"/>
    </row>
    <row r="3066" spans="14:592" x14ac:dyDescent="0.3">
      <c r="N3066" s="1"/>
      <c r="O3066" s="34"/>
      <c r="Q3066" s="35"/>
      <c r="S3066" s="36"/>
      <c r="U3066" s="37"/>
      <c r="W3066" s="52"/>
      <c r="Y3066" s="53"/>
      <c r="AI3066" s="1"/>
      <c r="AM3066" s="59"/>
      <c r="AO3066" s="60"/>
      <c r="AW3066" s="34"/>
      <c r="AY3066" s="35"/>
      <c r="AZ3066" s="36"/>
      <c r="BB3066" s="37"/>
      <c r="BJ3066" s="52"/>
      <c r="BL3066" s="53"/>
      <c r="BO3066" s="61"/>
      <c r="BQ3066" s="62"/>
      <c r="BW3066" s="59"/>
      <c r="BY3066" s="60"/>
      <c r="CJ3066" s="36"/>
      <c r="CL3066" s="37"/>
      <c r="CT3066" s="52"/>
      <c r="CV3066" s="53"/>
      <c r="CY3066" s="61"/>
      <c r="DA3066" s="62"/>
      <c r="DG3066" s="59"/>
      <c r="DI3066" s="60"/>
      <c r="DT3066" s="36"/>
      <c r="DV3066" s="37"/>
      <c r="ED3066" s="52"/>
      <c r="EF3066" s="53"/>
      <c r="EI3066" s="61"/>
      <c r="EK3066" s="62"/>
      <c r="EY3066" s="1"/>
      <c r="FY3066" s="59"/>
      <c r="GA3066" s="60"/>
      <c r="GI3066" s="34"/>
      <c r="GK3066" s="35"/>
      <c r="GL3066" s="36"/>
      <c r="GN3066" s="37"/>
      <c r="GV3066" s="52"/>
      <c r="GX3066" s="53"/>
      <c r="HA3066" s="61"/>
      <c r="HC3066" s="62"/>
      <c r="HI3066" s="59"/>
      <c r="HK3066" s="60"/>
      <c r="HV3066" s="36"/>
      <c r="HX3066" s="37"/>
      <c r="IF3066" s="52"/>
      <c r="IH3066" s="53"/>
      <c r="IK3066" s="61"/>
      <c r="IM3066" s="62"/>
      <c r="IS3066" s="59"/>
      <c r="IU3066" s="60"/>
      <c r="JF3066" s="36"/>
      <c r="JH3066" s="37"/>
      <c r="JP3066" s="52"/>
      <c r="JR3066" s="53"/>
      <c r="JU3066" s="61"/>
      <c r="JW3066" s="62"/>
      <c r="JX3066" s="1"/>
      <c r="KG3066" s="1"/>
      <c r="KV3066" s="1"/>
      <c r="KW3066" s="34"/>
      <c r="KY3066" s="35"/>
      <c r="LA3066" s="36"/>
      <c r="LC3066" s="37"/>
      <c r="LQ3066" s="1"/>
      <c r="LU3066" s="59"/>
      <c r="LW3066" s="60"/>
      <c r="ME3066" s="34"/>
      <c r="MG3066" s="35"/>
      <c r="MH3066" s="36"/>
      <c r="MJ3066" s="37"/>
      <c r="MW3066" s="61"/>
      <c r="MY3066" s="62"/>
      <c r="NE3066" s="59"/>
      <c r="NG3066" s="60"/>
      <c r="NR3066" s="36"/>
      <c r="NT3066" s="37"/>
      <c r="OG3066" s="61"/>
      <c r="OI3066" s="62"/>
      <c r="PW3066" s="1"/>
      <c r="RG3066" s="59"/>
      <c r="RI3066" s="60"/>
      <c r="RQ3066" s="34"/>
      <c r="RS3066" s="35"/>
      <c r="RT3066" s="36"/>
      <c r="RV3066" s="37"/>
      <c r="SI3066" s="61"/>
      <c r="SK3066" s="62"/>
      <c r="SQ3066" s="59"/>
      <c r="SS3066" s="60"/>
      <c r="TD3066" s="36"/>
      <c r="TF3066" s="37"/>
      <c r="TS3066" s="61"/>
      <c r="TU3066" s="62"/>
      <c r="TV3066" s="1"/>
      <c r="VT3066" s="1"/>
    </row>
    <row r="3067" spans="14:592" x14ac:dyDescent="0.3">
      <c r="N3067" s="1"/>
      <c r="O3067" s="34"/>
      <c r="Q3067" s="35"/>
      <c r="S3067" s="36"/>
      <c r="U3067" s="37"/>
      <c r="W3067" s="52"/>
      <c r="Y3067" s="53"/>
      <c r="AI3067" s="1"/>
      <c r="AM3067" s="59"/>
      <c r="AO3067" s="60"/>
      <c r="AW3067" s="34"/>
      <c r="AY3067" s="35"/>
      <c r="AZ3067" s="36"/>
      <c r="BB3067" s="37"/>
      <c r="BJ3067" s="52"/>
      <c r="BL3067" s="53"/>
      <c r="BO3067" s="61"/>
      <c r="BQ3067" s="62"/>
      <c r="BW3067" s="59"/>
      <c r="BY3067" s="60"/>
      <c r="CJ3067" s="36"/>
      <c r="CL3067" s="37"/>
      <c r="CT3067" s="52"/>
      <c r="CV3067" s="53"/>
      <c r="CY3067" s="61"/>
      <c r="DA3067" s="62"/>
      <c r="DG3067" s="59"/>
      <c r="DI3067" s="60"/>
      <c r="DT3067" s="36"/>
      <c r="DV3067" s="37"/>
      <c r="ED3067" s="52"/>
      <c r="EF3067" s="53"/>
      <c r="EI3067" s="61"/>
      <c r="EK3067" s="62"/>
      <c r="FY3067" s="59"/>
      <c r="GA3067" s="60"/>
      <c r="GI3067" s="34"/>
      <c r="GK3067" s="35"/>
      <c r="GL3067" s="36"/>
      <c r="GN3067" s="37"/>
      <c r="GV3067" s="52"/>
      <c r="GX3067" s="53"/>
      <c r="HA3067" s="61"/>
      <c r="HC3067" s="62"/>
      <c r="HI3067" s="59"/>
      <c r="HK3067" s="60"/>
      <c r="HV3067" s="36"/>
      <c r="HX3067" s="37"/>
      <c r="IF3067" s="52"/>
      <c r="IH3067" s="53"/>
      <c r="IK3067" s="61"/>
      <c r="IM3067" s="62"/>
      <c r="IS3067" s="59"/>
      <c r="IU3067" s="60"/>
      <c r="JF3067" s="36"/>
      <c r="JH3067" s="37"/>
      <c r="JP3067" s="52"/>
      <c r="JR3067" s="53"/>
      <c r="JU3067" s="61"/>
      <c r="JW3067" s="62"/>
      <c r="JX3067" s="1"/>
      <c r="KG3067" s="1"/>
      <c r="KV3067" s="1"/>
      <c r="KW3067" s="34"/>
      <c r="KY3067" s="35"/>
      <c r="LA3067" s="36"/>
      <c r="LC3067" s="37"/>
      <c r="LQ3067" s="1"/>
      <c r="LU3067" s="59"/>
      <c r="LW3067" s="60"/>
      <c r="ME3067" s="34"/>
      <c r="MG3067" s="35"/>
      <c r="MH3067" s="36"/>
      <c r="MJ3067" s="37"/>
      <c r="MW3067" s="61"/>
      <c r="MY3067" s="62"/>
      <c r="NE3067" s="59"/>
      <c r="NG3067" s="60"/>
      <c r="NR3067" s="36"/>
      <c r="NT3067" s="37"/>
      <c r="OG3067" s="61"/>
      <c r="OI3067" s="62"/>
      <c r="RG3067" s="59"/>
      <c r="RI3067" s="60"/>
      <c r="RQ3067" s="34"/>
      <c r="RS3067" s="35"/>
      <c r="RT3067" s="36"/>
      <c r="RV3067" s="37"/>
      <c r="SI3067" s="61"/>
      <c r="SK3067" s="62"/>
      <c r="SQ3067" s="59"/>
      <c r="SS3067" s="60"/>
      <c r="TD3067" s="36"/>
      <c r="TF3067" s="37"/>
      <c r="TS3067" s="61"/>
      <c r="TU3067" s="62"/>
      <c r="TV3067" s="1"/>
      <c r="VT3067" s="1"/>
    </row>
    <row r="3068" spans="14:592" x14ac:dyDescent="0.3">
      <c r="N3068" s="1"/>
      <c r="O3068" s="34"/>
      <c r="Q3068" s="35"/>
      <c r="S3068" s="36"/>
      <c r="U3068" s="37"/>
      <c r="W3068" s="52"/>
      <c r="Y3068" s="53"/>
      <c r="AI3068" s="1"/>
      <c r="AM3068" s="59"/>
      <c r="AO3068" s="60"/>
      <c r="AW3068" s="34"/>
      <c r="AY3068" s="35"/>
      <c r="AZ3068" s="36"/>
      <c r="BB3068" s="37"/>
      <c r="BJ3068" s="52"/>
      <c r="BL3068" s="53"/>
      <c r="BO3068" s="61"/>
      <c r="BQ3068" s="62"/>
      <c r="BW3068" s="59"/>
      <c r="BY3068" s="60"/>
      <c r="CJ3068" s="36"/>
      <c r="CL3068" s="37"/>
      <c r="CT3068" s="52"/>
      <c r="CV3068" s="53"/>
      <c r="CY3068" s="61"/>
      <c r="DA3068" s="62"/>
      <c r="DG3068" s="59"/>
      <c r="DI3068" s="60"/>
      <c r="DT3068" s="36"/>
      <c r="DV3068" s="37"/>
      <c r="ED3068" s="52"/>
      <c r="EF3068" s="53"/>
      <c r="EI3068" s="61"/>
      <c r="EK3068" s="62"/>
      <c r="EY3068" s="1"/>
      <c r="FY3068" s="59"/>
      <c r="GA3068" s="60"/>
      <c r="GI3068" s="34"/>
      <c r="GK3068" s="35"/>
      <c r="GL3068" s="36"/>
      <c r="GN3068" s="37"/>
      <c r="GV3068" s="52"/>
      <c r="GX3068" s="53"/>
      <c r="HA3068" s="61"/>
      <c r="HC3068" s="62"/>
      <c r="HI3068" s="59"/>
      <c r="HK3068" s="60"/>
      <c r="HV3068" s="36"/>
      <c r="HX3068" s="37"/>
      <c r="IF3068" s="52"/>
      <c r="IH3068" s="53"/>
      <c r="IK3068" s="61"/>
      <c r="IM3068" s="62"/>
      <c r="IS3068" s="59"/>
      <c r="IU3068" s="60"/>
      <c r="JF3068" s="36"/>
      <c r="JH3068" s="37"/>
      <c r="JP3068" s="52"/>
      <c r="JR3068" s="53"/>
      <c r="JU3068" s="61"/>
      <c r="JW3068" s="62"/>
      <c r="JX3068" s="1"/>
      <c r="KG3068" s="1"/>
      <c r="KV3068" s="1"/>
      <c r="KW3068" s="34"/>
      <c r="KY3068" s="35"/>
      <c r="LA3068" s="36"/>
      <c r="LC3068" s="37"/>
      <c r="LQ3068" s="1"/>
      <c r="LU3068" s="59"/>
      <c r="LW3068" s="60"/>
      <c r="ME3068" s="34"/>
      <c r="MG3068" s="35"/>
      <c r="MH3068" s="36"/>
      <c r="MJ3068" s="37"/>
      <c r="MW3068" s="61"/>
      <c r="MY3068" s="62"/>
      <c r="NE3068" s="59"/>
      <c r="NG3068" s="60"/>
      <c r="NR3068" s="36"/>
      <c r="NT3068" s="37"/>
      <c r="OG3068" s="61"/>
      <c r="OI3068" s="62"/>
      <c r="PW3068" s="1"/>
      <c r="RG3068" s="59"/>
      <c r="RI3068" s="60"/>
      <c r="RQ3068" s="34"/>
      <c r="RS3068" s="35"/>
      <c r="RT3068" s="36"/>
      <c r="RV3068" s="37"/>
      <c r="SI3068" s="61"/>
      <c r="SK3068" s="62"/>
      <c r="SQ3068" s="59"/>
      <c r="SS3068" s="60"/>
      <c r="TD3068" s="36"/>
      <c r="TF3068" s="37"/>
      <c r="TS3068" s="61"/>
      <c r="TU3068" s="62"/>
      <c r="TV3068" s="1"/>
      <c r="VT3068" s="1"/>
    </row>
    <row r="3069" spans="14:592" x14ac:dyDescent="0.3">
      <c r="N3069" s="1"/>
      <c r="O3069" s="34"/>
      <c r="Q3069" s="35"/>
      <c r="S3069" s="36"/>
      <c r="U3069" s="37"/>
      <c r="W3069" s="52"/>
      <c r="Y3069" s="53"/>
      <c r="AI3069" s="1"/>
      <c r="AM3069" s="59"/>
      <c r="AO3069" s="60"/>
      <c r="AW3069" s="34"/>
      <c r="AY3069" s="35"/>
      <c r="AZ3069" s="36"/>
      <c r="BB3069" s="37"/>
      <c r="BJ3069" s="52"/>
      <c r="BL3069" s="53"/>
      <c r="BO3069" s="61"/>
      <c r="BQ3069" s="62"/>
      <c r="BW3069" s="59"/>
      <c r="BY3069" s="60"/>
      <c r="CJ3069" s="36"/>
      <c r="CL3069" s="37"/>
      <c r="CT3069" s="52"/>
      <c r="CV3069" s="53"/>
      <c r="CY3069" s="61"/>
      <c r="DA3069" s="62"/>
      <c r="DG3069" s="59"/>
      <c r="DI3069" s="60"/>
      <c r="DT3069" s="36"/>
      <c r="DV3069" s="37"/>
      <c r="ED3069" s="52"/>
      <c r="EF3069" s="53"/>
      <c r="EI3069" s="61"/>
      <c r="EK3069" s="62"/>
      <c r="FY3069" s="59"/>
      <c r="GA3069" s="60"/>
      <c r="GI3069" s="34"/>
      <c r="GK3069" s="35"/>
      <c r="GL3069" s="36"/>
      <c r="GN3069" s="37"/>
      <c r="GV3069" s="52"/>
      <c r="GX3069" s="53"/>
      <c r="HA3069" s="61"/>
      <c r="HC3069" s="62"/>
      <c r="HI3069" s="59"/>
      <c r="HK3069" s="60"/>
      <c r="HV3069" s="36"/>
      <c r="HX3069" s="37"/>
      <c r="IF3069" s="52"/>
      <c r="IH3069" s="53"/>
      <c r="IK3069" s="61"/>
      <c r="IM3069" s="62"/>
      <c r="IS3069" s="59"/>
      <c r="IU3069" s="60"/>
      <c r="JF3069" s="36"/>
      <c r="JH3069" s="37"/>
      <c r="JP3069" s="52"/>
      <c r="JR3069" s="53"/>
      <c r="JU3069" s="61"/>
      <c r="JW3069" s="62"/>
      <c r="JX3069" s="1"/>
      <c r="KG3069" s="1"/>
      <c r="KV3069" s="1"/>
      <c r="KW3069" s="34"/>
      <c r="KY3069" s="35"/>
      <c r="LA3069" s="36"/>
      <c r="LC3069" s="37"/>
      <c r="LQ3069" s="1"/>
      <c r="LU3069" s="59"/>
      <c r="LW3069" s="60"/>
      <c r="ME3069" s="34"/>
      <c r="MG3069" s="35"/>
      <c r="MH3069" s="36"/>
      <c r="MJ3069" s="37"/>
      <c r="MW3069" s="61"/>
      <c r="MY3069" s="62"/>
      <c r="NE3069" s="59"/>
      <c r="NG3069" s="60"/>
      <c r="NR3069" s="36"/>
      <c r="NT3069" s="37"/>
      <c r="OG3069" s="61"/>
      <c r="OI3069" s="62"/>
      <c r="RG3069" s="59"/>
      <c r="RI3069" s="60"/>
      <c r="RQ3069" s="34"/>
      <c r="RS3069" s="35"/>
      <c r="RT3069" s="36"/>
      <c r="RV3069" s="37"/>
      <c r="SI3069" s="61"/>
      <c r="SK3069" s="62"/>
      <c r="SQ3069" s="59"/>
      <c r="SS3069" s="60"/>
      <c r="TD3069" s="36"/>
      <c r="TF3069" s="37"/>
      <c r="TS3069" s="61"/>
      <c r="TU3069" s="62"/>
      <c r="TV3069" s="1"/>
      <c r="VT3069" s="1"/>
    </row>
    <row r="3070" spans="14:592" x14ac:dyDescent="0.3">
      <c r="N3070" s="1"/>
      <c r="O3070" s="34"/>
      <c r="Q3070" s="35"/>
      <c r="S3070" s="36"/>
      <c r="U3070" s="37"/>
      <c r="W3070" s="52"/>
      <c r="Y3070" s="53"/>
      <c r="AI3070" s="1"/>
      <c r="AM3070" s="59"/>
      <c r="AO3070" s="60"/>
      <c r="AW3070" s="34"/>
      <c r="AY3070" s="35"/>
      <c r="AZ3070" s="36"/>
      <c r="BB3070" s="37"/>
      <c r="BJ3070" s="52"/>
      <c r="BL3070" s="53"/>
      <c r="BO3070" s="61"/>
      <c r="BQ3070" s="62"/>
      <c r="BW3070" s="59"/>
      <c r="BY3070" s="60"/>
      <c r="CJ3070" s="36"/>
      <c r="CL3070" s="37"/>
      <c r="CT3070" s="52"/>
      <c r="CV3070" s="53"/>
      <c r="CY3070" s="61"/>
      <c r="DA3070" s="62"/>
      <c r="DG3070" s="59"/>
      <c r="DI3070" s="60"/>
      <c r="DT3070" s="36"/>
      <c r="DV3070" s="37"/>
      <c r="ED3070" s="52"/>
      <c r="EF3070" s="53"/>
      <c r="EI3070" s="61"/>
      <c r="EK3070" s="62"/>
      <c r="EY3070" s="1"/>
      <c r="FY3070" s="59"/>
      <c r="GA3070" s="60"/>
      <c r="GI3070" s="34"/>
      <c r="GK3070" s="35"/>
      <c r="GL3070" s="36"/>
      <c r="GN3070" s="37"/>
      <c r="GV3070" s="52"/>
      <c r="GX3070" s="53"/>
      <c r="HA3070" s="61"/>
      <c r="HC3070" s="62"/>
      <c r="HI3070" s="59"/>
      <c r="HK3070" s="60"/>
      <c r="HV3070" s="36"/>
      <c r="HX3070" s="37"/>
      <c r="IF3070" s="52"/>
      <c r="IH3070" s="53"/>
      <c r="IK3070" s="61"/>
      <c r="IM3070" s="62"/>
      <c r="IS3070" s="59"/>
      <c r="IU3070" s="60"/>
      <c r="JF3070" s="36"/>
      <c r="JH3070" s="37"/>
      <c r="JP3070" s="52"/>
      <c r="JR3070" s="53"/>
      <c r="JU3070" s="61"/>
      <c r="JW3070" s="62"/>
      <c r="JX3070" s="1"/>
      <c r="KG3070" s="1"/>
      <c r="KV3070" s="1"/>
      <c r="KW3070" s="34"/>
      <c r="KY3070" s="35"/>
      <c r="LA3070" s="36"/>
      <c r="LC3070" s="37"/>
      <c r="LQ3070" s="1"/>
      <c r="LU3070" s="59"/>
      <c r="LW3070" s="60"/>
      <c r="ME3070" s="34"/>
      <c r="MG3070" s="35"/>
      <c r="MH3070" s="36"/>
      <c r="MJ3070" s="37"/>
      <c r="MW3070" s="61"/>
      <c r="MY3070" s="62"/>
      <c r="NE3070" s="59"/>
      <c r="NG3070" s="60"/>
      <c r="NR3070" s="36"/>
      <c r="NT3070" s="37"/>
      <c r="OG3070" s="61"/>
      <c r="OI3070" s="62"/>
      <c r="PW3070" s="1"/>
      <c r="RG3070" s="59"/>
      <c r="RI3070" s="60"/>
      <c r="RQ3070" s="34"/>
      <c r="RS3070" s="35"/>
      <c r="RT3070" s="36"/>
      <c r="RV3070" s="37"/>
      <c r="SI3070" s="61"/>
      <c r="SK3070" s="62"/>
      <c r="SQ3070" s="59"/>
      <c r="SS3070" s="60"/>
      <c r="TD3070" s="36"/>
      <c r="TF3070" s="37"/>
      <c r="TS3070" s="61"/>
      <c r="TU3070" s="62"/>
      <c r="TV3070" s="1"/>
      <c r="VT3070" s="1"/>
    </row>
    <row r="3071" spans="14:592" x14ac:dyDescent="0.3">
      <c r="N3071" s="1"/>
      <c r="O3071" s="34"/>
      <c r="Q3071" s="35"/>
      <c r="S3071" s="36"/>
      <c r="U3071" s="37"/>
      <c r="W3071" s="52"/>
      <c r="Y3071" s="53"/>
      <c r="AI3071" s="1"/>
      <c r="AM3071" s="59"/>
      <c r="AO3071" s="60"/>
      <c r="AW3071" s="34"/>
      <c r="AY3071" s="35"/>
      <c r="AZ3071" s="36"/>
      <c r="BB3071" s="37"/>
      <c r="BJ3071" s="52"/>
      <c r="BL3071" s="53"/>
      <c r="BO3071" s="61"/>
      <c r="BQ3071" s="62"/>
      <c r="BW3071" s="59"/>
      <c r="BY3071" s="60"/>
      <c r="CJ3071" s="36"/>
      <c r="CL3071" s="37"/>
      <c r="CT3071" s="52"/>
      <c r="CV3071" s="53"/>
      <c r="CY3071" s="61"/>
      <c r="DA3071" s="62"/>
      <c r="DG3071" s="59"/>
      <c r="DI3071" s="60"/>
      <c r="DT3071" s="36"/>
      <c r="DV3071" s="37"/>
      <c r="ED3071" s="52"/>
      <c r="EF3071" s="53"/>
      <c r="EI3071" s="61"/>
      <c r="EK3071" s="62"/>
      <c r="FY3071" s="59"/>
      <c r="GA3071" s="60"/>
      <c r="GI3071" s="34"/>
      <c r="GK3071" s="35"/>
      <c r="GL3071" s="36"/>
      <c r="GN3071" s="37"/>
      <c r="GV3071" s="52"/>
      <c r="GX3071" s="53"/>
      <c r="HA3071" s="61"/>
      <c r="HC3071" s="62"/>
      <c r="HI3071" s="59"/>
      <c r="HK3071" s="60"/>
      <c r="HV3071" s="36"/>
      <c r="HX3071" s="37"/>
      <c r="IF3071" s="52"/>
      <c r="IH3071" s="53"/>
      <c r="IK3071" s="61"/>
      <c r="IM3071" s="62"/>
      <c r="IS3071" s="59"/>
      <c r="IU3071" s="60"/>
      <c r="JF3071" s="36"/>
      <c r="JH3071" s="37"/>
      <c r="JP3071" s="52"/>
      <c r="JR3071" s="53"/>
      <c r="JU3071" s="61"/>
      <c r="JW3071" s="62"/>
      <c r="JX3071" s="1"/>
      <c r="KG3071" s="1"/>
      <c r="KV3071" s="1"/>
      <c r="KW3071" s="34"/>
      <c r="KY3071" s="35"/>
      <c r="LA3071" s="36"/>
      <c r="LC3071" s="37"/>
      <c r="LQ3071" s="1"/>
      <c r="LU3071" s="59"/>
      <c r="LW3071" s="60"/>
      <c r="ME3071" s="34"/>
      <c r="MG3071" s="35"/>
      <c r="MH3071" s="36"/>
      <c r="MJ3071" s="37"/>
      <c r="MW3071" s="61"/>
      <c r="MY3071" s="62"/>
      <c r="NE3071" s="59"/>
      <c r="NG3071" s="60"/>
      <c r="NR3071" s="36"/>
      <c r="NT3071" s="37"/>
      <c r="OG3071" s="61"/>
      <c r="OI3071" s="62"/>
      <c r="RG3071" s="59"/>
      <c r="RI3071" s="60"/>
      <c r="RQ3071" s="34"/>
      <c r="RS3071" s="35"/>
      <c r="RT3071" s="36"/>
      <c r="RV3071" s="37"/>
      <c r="SI3071" s="61"/>
      <c r="SK3071" s="62"/>
      <c r="SQ3071" s="59"/>
      <c r="SS3071" s="60"/>
      <c r="TD3071" s="36"/>
      <c r="TF3071" s="37"/>
      <c r="TS3071" s="61"/>
      <c r="TU3071" s="62"/>
      <c r="TV3071" s="1"/>
      <c r="VT3071" s="1"/>
    </row>
    <row r="3072" spans="14:592" x14ac:dyDescent="0.3">
      <c r="N3072" s="1"/>
      <c r="O3072" s="34"/>
      <c r="Q3072" s="35"/>
      <c r="S3072" s="36"/>
      <c r="U3072" s="37"/>
      <c r="W3072" s="52"/>
      <c r="Y3072" s="53"/>
      <c r="AI3072" s="1"/>
      <c r="AM3072" s="59"/>
      <c r="AO3072" s="60"/>
      <c r="AW3072" s="34"/>
      <c r="AY3072" s="35"/>
      <c r="AZ3072" s="36"/>
      <c r="BB3072" s="37"/>
      <c r="BJ3072" s="52"/>
      <c r="BL3072" s="53"/>
      <c r="BO3072" s="61"/>
      <c r="BQ3072" s="62"/>
      <c r="BW3072" s="59"/>
      <c r="BY3072" s="60"/>
      <c r="CJ3072" s="36"/>
      <c r="CL3072" s="37"/>
      <c r="CT3072" s="52"/>
      <c r="CV3072" s="53"/>
      <c r="CY3072" s="61"/>
      <c r="DA3072" s="62"/>
      <c r="DG3072" s="59"/>
      <c r="DI3072" s="60"/>
      <c r="DT3072" s="36"/>
      <c r="DV3072" s="37"/>
      <c r="ED3072" s="52"/>
      <c r="EF3072" s="53"/>
      <c r="EI3072" s="61"/>
      <c r="EK3072" s="62"/>
      <c r="EY3072" s="1"/>
      <c r="FY3072" s="59"/>
      <c r="GA3072" s="60"/>
      <c r="GI3072" s="34"/>
      <c r="GK3072" s="35"/>
      <c r="GL3072" s="36"/>
      <c r="GN3072" s="37"/>
      <c r="GV3072" s="52"/>
      <c r="GX3072" s="53"/>
      <c r="HA3072" s="61"/>
      <c r="HC3072" s="62"/>
      <c r="HI3072" s="59"/>
      <c r="HK3072" s="60"/>
      <c r="HV3072" s="36"/>
      <c r="HX3072" s="37"/>
      <c r="IF3072" s="52"/>
      <c r="IH3072" s="53"/>
      <c r="IK3072" s="61"/>
      <c r="IM3072" s="62"/>
      <c r="IS3072" s="59"/>
      <c r="IU3072" s="60"/>
      <c r="JF3072" s="36"/>
      <c r="JH3072" s="37"/>
      <c r="JP3072" s="52"/>
      <c r="JR3072" s="53"/>
      <c r="JU3072" s="61"/>
      <c r="JW3072" s="62"/>
      <c r="JX3072" s="1"/>
      <c r="KG3072" s="1"/>
      <c r="KV3072" s="1"/>
      <c r="KW3072" s="34"/>
      <c r="KY3072" s="35"/>
      <c r="LA3072" s="36"/>
      <c r="LC3072" s="37"/>
      <c r="LQ3072" s="1"/>
      <c r="LU3072" s="59"/>
      <c r="LW3072" s="60"/>
      <c r="ME3072" s="34"/>
      <c r="MG3072" s="35"/>
      <c r="MH3072" s="36"/>
      <c r="MJ3072" s="37"/>
      <c r="MW3072" s="61"/>
      <c r="MY3072" s="62"/>
      <c r="NE3072" s="59"/>
      <c r="NG3072" s="60"/>
      <c r="NR3072" s="36"/>
      <c r="NT3072" s="37"/>
      <c r="OG3072" s="61"/>
      <c r="OI3072" s="62"/>
      <c r="PW3072" s="1"/>
      <c r="RG3072" s="59"/>
      <c r="RI3072" s="60"/>
      <c r="RQ3072" s="34"/>
      <c r="RS3072" s="35"/>
      <c r="RT3072" s="36"/>
      <c r="RV3072" s="37"/>
      <c r="SI3072" s="61"/>
      <c r="SK3072" s="62"/>
      <c r="SQ3072" s="59"/>
      <c r="SS3072" s="60"/>
      <c r="TD3072" s="36"/>
      <c r="TF3072" s="37"/>
      <c r="TS3072" s="61"/>
      <c r="TU3072" s="62"/>
      <c r="TV3072" s="1"/>
      <c r="VT3072" s="1"/>
    </row>
    <row r="3073" spans="14:592" x14ac:dyDescent="0.3">
      <c r="N3073" s="1"/>
      <c r="O3073" s="34"/>
      <c r="Q3073" s="35"/>
      <c r="S3073" s="36"/>
      <c r="U3073" s="37"/>
      <c r="W3073" s="52"/>
      <c r="Y3073" s="53"/>
      <c r="AI3073" s="1"/>
      <c r="AM3073" s="59"/>
      <c r="AO3073" s="60"/>
      <c r="AW3073" s="34"/>
      <c r="AY3073" s="35"/>
      <c r="AZ3073" s="36"/>
      <c r="BB3073" s="37"/>
      <c r="BJ3073" s="52"/>
      <c r="BL3073" s="53"/>
      <c r="BO3073" s="61"/>
      <c r="BQ3073" s="62"/>
      <c r="BW3073" s="59"/>
      <c r="BY3073" s="60"/>
      <c r="CJ3073" s="36"/>
      <c r="CL3073" s="37"/>
      <c r="CT3073" s="52"/>
      <c r="CV3073" s="53"/>
      <c r="CY3073" s="61"/>
      <c r="DA3073" s="62"/>
      <c r="DG3073" s="59"/>
      <c r="DI3073" s="60"/>
      <c r="DT3073" s="36"/>
      <c r="DV3073" s="37"/>
      <c r="ED3073" s="52"/>
      <c r="EF3073" s="53"/>
      <c r="EI3073" s="61"/>
      <c r="EK3073" s="62"/>
      <c r="FY3073" s="59"/>
      <c r="GA3073" s="60"/>
      <c r="GI3073" s="34"/>
      <c r="GK3073" s="35"/>
      <c r="GL3073" s="36"/>
      <c r="GN3073" s="37"/>
      <c r="GV3073" s="52"/>
      <c r="GX3073" s="53"/>
      <c r="HA3073" s="61"/>
      <c r="HC3073" s="62"/>
      <c r="HI3073" s="59"/>
      <c r="HK3073" s="60"/>
      <c r="HV3073" s="36"/>
      <c r="HX3073" s="37"/>
      <c r="IF3073" s="52"/>
      <c r="IH3073" s="53"/>
      <c r="IK3073" s="61"/>
      <c r="IM3073" s="62"/>
      <c r="IS3073" s="59"/>
      <c r="IU3073" s="60"/>
      <c r="JF3073" s="36"/>
      <c r="JH3073" s="37"/>
      <c r="JP3073" s="52"/>
      <c r="JR3073" s="53"/>
      <c r="JU3073" s="61"/>
      <c r="JW3073" s="62"/>
      <c r="JX3073" s="1"/>
      <c r="KG3073" s="1"/>
      <c r="KV3073" s="1"/>
      <c r="KW3073" s="34"/>
      <c r="KY3073" s="35"/>
      <c r="LA3073" s="36"/>
      <c r="LC3073" s="37"/>
      <c r="LQ3073" s="1"/>
      <c r="LU3073" s="59"/>
      <c r="LW3073" s="60"/>
      <c r="ME3073" s="34"/>
      <c r="MG3073" s="35"/>
      <c r="MH3073" s="36"/>
      <c r="MJ3073" s="37"/>
      <c r="MW3073" s="61"/>
      <c r="MY3073" s="62"/>
      <c r="NE3073" s="59"/>
      <c r="NG3073" s="60"/>
      <c r="NR3073" s="36"/>
      <c r="NT3073" s="37"/>
      <c r="OG3073" s="61"/>
      <c r="OI3073" s="62"/>
      <c r="RG3073" s="59"/>
      <c r="RI3073" s="60"/>
      <c r="RQ3073" s="34"/>
      <c r="RS3073" s="35"/>
      <c r="RT3073" s="36"/>
      <c r="RV3073" s="37"/>
      <c r="SI3073" s="61"/>
      <c r="SK3073" s="62"/>
      <c r="SQ3073" s="59"/>
      <c r="SS3073" s="60"/>
      <c r="TD3073" s="36"/>
      <c r="TF3073" s="37"/>
      <c r="TS3073" s="61"/>
      <c r="TU3073" s="62"/>
      <c r="TV3073" s="1"/>
      <c r="VT3073" s="1"/>
    </row>
    <row r="3074" spans="14:592" x14ac:dyDescent="0.3">
      <c r="N3074" s="1"/>
      <c r="O3074" s="34"/>
      <c r="Q3074" s="35"/>
      <c r="S3074" s="36"/>
      <c r="U3074" s="37"/>
      <c r="W3074" s="52"/>
      <c r="Y3074" s="53"/>
      <c r="AI3074" s="1"/>
      <c r="AM3074" s="59"/>
      <c r="AO3074" s="60"/>
      <c r="AW3074" s="34"/>
      <c r="AY3074" s="35"/>
      <c r="AZ3074" s="36"/>
      <c r="BB3074" s="37"/>
      <c r="BJ3074" s="52"/>
      <c r="BL3074" s="53"/>
      <c r="BO3074" s="61"/>
      <c r="BQ3074" s="62"/>
      <c r="BW3074" s="59"/>
      <c r="BY3074" s="60"/>
      <c r="CJ3074" s="36"/>
      <c r="CL3074" s="37"/>
      <c r="CT3074" s="52"/>
      <c r="CV3074" s="53"/>
      <c r="CY3074" s="61"/>
      <c r="DA3074" s="62"/>
      <c r="DG3074" s="59"/>
      <c r="DI3074" s="60"/>
      <c r="DT3074" s="36"/>
      <c r="DV3074" s="37"/>
      <c r="ED3074" s="52"/>
      <c r="EF3074" s="53"/>
      <c r="EI3074" s="61"/>
      <c r="EK3074" s="62"/>
      <c r="EY3074" s="1"/>
      <c r="FY3074" s="59"/>
      <c r="GA3074" s="60"/>
      <c r="GI3074" s="34"/>
      <c r="GK3074" s="35"/>
      <c r="GL3074" s="36"/>
      <c r="GN3074" s="37"/>
      <c r="GV3074" s="52"/>
      <c r="GX3074" s="53"/>
      <c r="HA3074" s="61"/>
      <c r="HC3074" s="62"/>
      <c r="HI3074" s="59"/>
      <c r="HK3074" s="60"/>
      <c r="HV3074" s="36"/>
      <c r="HX3074" s="37"/>
      <c r="IF3074" s="52"/>
      <c r="IH3074" s="53"/>
      <c r="IK3074" s="61"/>
      <c r="IM3074" s="62"/>
      <c r="IS3074" s="59"/>
      <c r="IU3074" s="60"/>
      <c r="JF3074" s="36"/>
      <c r="JH3074" s="37"/>
      <c r="JP3074" s="52"/>
      <c r="JR3074" s="53"/>
      <c r="JU3074" s="61"/>
      <c r="JW3074" s="62"/>
      <c r="JX3074" s="1"/>
      <c r="KG3074" s="1"/>
      <c r="KV3074" s="1"/>
      <c r="KW3074" s="34"/>
      <c r="KY3074" s="35"/>
      <c r="LA3074" s="36"/>
      <c r="LC3074" s="37"/>
      <c r="LQ3074" s="1"/>
      <c r="LU3074" s="59"/>
      <c r="LW3074" s="60"/>
      <c r="ME3074" s="34"/>
      <c r="MG3074" s="35"/>
      <c r="MH3074" s="36"/>
      <c r="MJ3074" s="37"/>
      <c r="MW3074" s="61"/>
      <c r="MY3074" s="62"/>
      <c r="NE3074" s="59"/>
      <c r="NG3074" s="60"/>
      <c r="NR3074" s="36"/>
      <c r="NT3074" s="37"/>
      <c r="OG3074" s="61"/>
      <c r="OI3074" s="62"/>
      <c r="PW3074" s="1"/>
      <c r="RG3074" s="59"/>
      <c r="RI3074" s="60"/>
      <c r="RQ3074" s="34"/>
      <c r="RS3074" s="35"/>
      <c r="RT3074" s="36"/>
      <c r="RV3074" s="37"/>
      <c r="SI3074" s="61"/>
      <c r="SK3074" s="62"/>
      <c r="SQ3074" s="59"/>
      <c r="SS3074" s="60"/>
      <c r="TD3074" s="36"/>
      <c r="TF3074" s="37"/>
      <c r="TS3074" s="61"/>
      <c r="TU3074" s="62"/>
      <c r="TV3074" s="1"/>
      <c r="VT3074" s="1"/>
    </row>
    <row r="3075" spans="14:592" x14ac:dyDescent="0.3">
      <c r="N3075" s="1"/>
      <c r="O3075" s="34"/>
      <c r="Q3075" s="35"/>
      <c r="S3075" s="36"/>
      <c r="U3075" s="37"/>
      <c r="W3075" s="52"/>
      <c r="Y3075" s="53"/>
      <c r="AI3075" s="1"/>
      <c r="AM3075" s="59"/>
      <c r="AO3075" s="60"/>
      <c r="AW3075" s="34"/>
      <c r="AY3075" s="35"/>
      <c r="AZ3075" s="36"/>
      <c r="BB3075" s="37"/>
      <c r="BC3075" s="37"/>
      <c r="BD3075" s="37"/>
      <c r="BE3075" s="37"/>
      <c r="BF3075" s="37"/>
      <c r="BG3075" s="37"/>
      <c r="BH3075" s="37"/>
      <c r="BI3075" s="37"/>
      <c r="BJ3075" s="37"/>
      <c r="BK3075" s="37"/>
      <c r="BL3075" s="37"/>
      <c r="BM3075" s="37"/>
      <c r="BN3075" s="37"/>
      <c r="BO3075" s="37"/>
      <c r="BP3075" s="37"/>
      <c r="BQ3075" s="37"/>
      <c r="BR3075" s="37"/>
      <c r="BS3075" s="37"/>
      <c r="BT3075" s="37"/>
      <c r="BU3075" s="37"/>
      <c r="BV3075" s="37"/>
      <c r="BW3075" s="59"/>
      <c r="BX3075" s="37"/>
      <c r="BY3075" s="60"/>
      <c r="BZ3075" s="37"/>
      <c r="CA3075" s="37"/>
      <c r="CB3075" s="37"/>
      <c r="CC3075" s="37"/>
      <c r="CD3075" s="37"/>
      <c r="CE3075" s="37"/>
      <c r="CF3075" s="37"/>
      <c r="CG3075" s="37"/>
      <c r="CH3075" s="37"/>
      <c r="CI3075" s="37"/>
      <c r="CJ3075" s="36"/>
      <c r="CK3075" s="37"/>
      <c r="CL3075" s="37"/>
      <c r="CM3075" s="37"/>
      <c r="CN3075" s="37"/>
      <c r="CO3075" s="37"/>
      <c r="CP3075" s="37"/>
      <c r="CQ3075" s="37"/>
      <c r="CR3075" s="37"/>
      <c r="CS3075" s="37"/>
      <c r="CT3075" s="37"/>
      <c r="CU3075" s="37"/>
      <c r="CV3075" s="37"/>
      <c r="CW3075" s="37"/>
      <c r="CX3075" s="37"/>
      <c r="CY3075" s="37"/>
      <c r="CZ3075" s="37"/>
      <c r="DA3075" s="37"/>
      <c r="DB3075" s="37"/>
      <c r="DC3075" s="37"/>
      <c r="DD3075" s="37"/>
      <c r="DE3075" s="37"/>
      <c r="DF3075" s="37"/>
      <c r="DG3075" s="59"/>
      <c r="DH3075" s="37"/>
      <c r="DI3075" s="60"/>
      <c r="DJ3075" s="37"/>
      <c r="DK3075" s="37"/>
      <c r="DL3075" s="37"/>
      <c r="DM3075" s="37"/>
      <c r="DN3075" s="37"/>
      <c r="DO3075" s="37"/>
      <c r="DP3075" s="37"/>
      <c r="DQ3075" s="37"/>
      <c r="DR3075" s="37"/>
      <c r="DS3075" s="37"/>
      <c r="DT3075" s="36"/>
      <c r="DU3075" s="37"/>
      <c r="DV3075" s="37"/>
      <c r="ED3075" s="52"/>
      <c r="EF3075" s="53"/>
      <c r="EI3075" s="61"/>
      <c r="EK3075" s="62"/>
      <c r="FY3075" s="59"/>
      <c r="GA3075" s="60"/>
      <c r="GI3075" s="34"/>
      <c r="GK3075" s="35"/>
      <c r="GL3075" s="36"/>
      <c r="GN3075" s="37"/>
      <c r="GO3075" s="37"/>
      <c r="GP3075" s="37"/>
      <c r="GQ3075" s="37"/>
      <c r="GR3075" s="37"/>
      <c r="GS3075" s="37"/>
      <c r="GT3075" s="37"/>
      <c r="GU3075" s="37"/>
      <c r="GV3075" s="37"/>
      <c r="GW3075" s="37"/>
      <c r="GX3075" s="37"/>
      <c r="GY3075" s="37"/>
      <c r="GZ3075" s="37"/>
      <c r="HA3075" s="37"/>
      <c r="HB3075" s="37"/>
      <c r="HC3075" s="37"/>
      <c r="HD3075" s="37"/>
      <c r="HE3075" s="37"/>
      <c r="HF3075" s="37"/>
      <c r="HG3075" s="37"/>
      <c r="HH3075" s="37"/>
      <c r="HI3075" s="59"/>
      <c r="HJ3075" s="37"/>
      <c r="HK3075" s="60"/>
      <c r="HL3075" s="37"/>
      <c r="HM3075" s="37"/>
      <c r="HN3075" s="37"/>
      <c r="HO3075" s="37"/>
      <c r="HP3075" s="37"/>
      <c r="HQ3075" s="37"/>
      <c r="HR3075" s="37"/>
      <c r="HS3075" s="37"/>
      <c r="HT3075" s="37"/>
      <c r="HU3075" s="37"/>
      <c r="HV3075" s="36"/>
      <c r="HW3075" s="37"/>
      <c r="HX3075" s="37"/>
      <c r="HY3075" s="37"/>
      <c r="HZ3075" s="37"/>
      <c r="IA3075" s="37"/>
      <c r="IB3075" s="37"/>
      <c r="IC3075" s="37"/>
      <c r="ID3075" s="37"/>
      <c r="IE3075" s="37"/>
      <c r="IF3075" s="37"/>
      <c r="IG3075" s="37"/>
      <c r="IH3075" s="37"/>
      <c r="II3075" s="37"/>
      <c r="IJ3075" s="37"/>
      <c r="IK3075" s="37"/>
      <c r="IL3075" s="37"/>
      <c r="IM3075" s="37"/>
      <c r="IN3075" s="37"/>
      <c r="IO3075" s="37"/>
      <c r="IP3075" s="37"/>
      <c r="IQ3075" s="37"/>
      <c r="IR3075" s="37"/>
      <c r="IS3075" s="59"/>
      <c r="IT3075" s="37"/>
      <c r="IU3075" s="60"/>
      <c r="IV3075" s="37"/>
      <c r="IW3075" s="37"/>
      <c r="IX3075" s="37"/>
      <c r="IY3075" s="37"/>
      <c r="IZ3075" s="37"/>
      <c r="JA3075" s="37"/>
      <c r="JB3075" s="37"/>
      <c r="JC3075" s="37"/>
      <c r="JD3075" s="37"/>
      <c r="JE3075" s="37"/>
      <c r="JF3075" s="36"/>
      <c r="JG3075" s="37"/>
      <c r="JH3075" s="37"/>
      <c r="JP3075" s="52"/>
      <c r="JR3075" s="53"/>
      <c r="JU3075" s="61"/>
      <c r="JW3075" s="62"/>
      <c r="JX3075" s="1"/>
      <c r="KG3075" s="1"/>
      <c r="KV3075" s="1"/>
      <c r="KW3075" s="34"/>
      <c r="KY3075" s="35"/>
      <c r="LA3075" s="36"/>
      <c r="LC3075" s="37"/>
      <c r="LQ3075" s="1"/>
      <c r="LU3075" s="59"/>
      <c r="LW3075" s="60"/>
      <c r="ME3075" s="34"/>
      <c r="MG3075" s="35"/>
      <c r="MH3075" s="36"/>
      <c r="MJ3075" s="37"/>
      <c r="MK3075" s="37"/>
      <c r="ML3075" s="37"/>
      <c r="MM3075" s="37"/>
      <c r="MN3075" s="37"/>
      <c r="MO3075" s="37"/>
      <c r="MP3075" s="37"/>
      <c r="MQ3075" s="37"/>
      <c r="MR3075" s="37"/>
      <c r="MS3075" s="37"/>
      <c r="MT3075" s="37"/>
      <c r="MU3075" s="37"/>
      <c r="MV3075" s="37"/>
      <c r="MW3075" s="37"/>
      <c r="MX3075" s="37"/>
      <c r="MY3075" s="37"/>
      <c r="MZ3075" s="37"/>
      <c r="NA3075" s="37"/>
      <c r="NB3075" s="37"/>
      <c r="NC3075" s="37"/>
      <c r="ND3075" s="37"/>
      <c r="NE3075" s="59"/>
      <c r="NF3075" s="37"/>
      <c r="NG3075" s="60"/>
      <c r="NH3075" s="37"/>
      <c r="NI3075" s="37"/>
      <c r="NJ3075" s="37"/>
      <c r="NK3075" s="37"/>
      <c r="NL3075" s="37"/>
      <c r="NM3075" s="37"/>
      <c r="NN3075" s="37"/>
      <c r="NO3075" s="37"/>
      <c r="NP3075" s="37"/>
      <c r="NQ3075" s="37"/>
      <c r="NR3075" s="36"/>
      <c r="NS3075" s="37"/>
      <c r="NT3075" s="37"/>
      <c r="OG3075" s="61"/>
      <c r="OI3075" s="62"/>
      <c r="RG3075" s="59"/>
      <c r="RI3075" s="60"/>
      <c r="RQ3075" s="34"/>
      <c r="RS3075" s="35"/>
      <c r="RT3075" s="36"/>
      <c r="RV3075" s="37"/>
      <c r="RW3075" s="37"/>
      <c r="RX3075" s="37"/>
      <c r="RY3075" s="37"/>
      <c r="RZ3075" s="37"/>
      <c r="SA3075" s="37"/>
      <c r="SB3075" s="37"/>
      <c r="SC3075" s="37"/>
      <c r="SD3075" s="37"/>
      <c r="SE3075" s="37"/>
      <c r="SF3075" s="37"/>
      <c r="SG3075" s="37"/>
      <c r="SH3075" s="37"/>
      <c r="SI3075" s="37"/>
      <c r="SJ3075" s="37"/>
      <c r="SK3075" s="37"/>
      <c r="SL3075" s="37"/>
      <c r="SM3075" s="37"/>
      <c r="SN3075" s="37"/>
      <c r="SO3075" s="37"/>
      <c r="SP3075" s="37"/>
      <c r="SQ3075" s="59"/>
      <c r="SR3075" s="37"/>
      <c r="SS3075" s="60"/>
      <c r="ST3075" s="37"/>
      <c r="SU3075" s="37"/>
      <c r="SV3075" s="37"/>
      <c r="SW3075" s="37"/>
      <c r="SX3075" s="37"/>
      <c r="SY3075" s="37"/>
      <c r="SZ3075" s="37"/>
      <c r="TA3075" s="37"/>
      <c r="TB3075" s="37"/>
      <c r="TC3075" s="37"/>
      <c r="TD3075" s="36"/>
      <c r="TE3075" s="37"/>
      <c r="TF3075" s="37"/>
      <c r="TS3075" s="61"/>
      <c r="TU3075" s="62"/>
      <c r="TV3075" s="1"/>
      <c r="VT3075" s="1"/>
    </row>
    <row r="3076" spans="14:592" x14ac:dyDescent="0.3">
      <c r="N3076" s="1"/>
      <c r="O3076" s="34"/>
      <c r="Q3076" s="35"/>
      <c r="S3076" s="36"/>
      <c r="U3076" s="37"/>
      <c r="W3076" s="52"/>
      <c r="Y3076" s="53"/>
      <c r="AI3076" s="1"/>
      <c r="AM3076" s="59"/>
      <c r="AO3076" s="60"/>
      <c r="AW3076" s="34"/>
      <c r="AY3076" s="35"/>
      <c r="AZ3076" s="36"/>
      <c r="BB3076" s="37"/>
      <c r="BC3076" s="37"/>
      <c r="BD3076" s="37"/>
      <c r="BE3076" s="37"/>
      <c r="BF3076" s="37"/>
      <c r="BG3076" s="37"/>
      <c r="BH3076" s="37"/>
      <c r="BI3076" s="37"/>
      <c r="BJ3076" s="37"/>
      <c r="BK3076" s="37"/>
      <c r="BL3076" s="37"/>
      <c r="BM3076" s="37"/>
      <c r="BN3076" s="37"/>
      <c r="BO3076" s="37"/>
      <c r="BP3076" s="37"/>
      <c r="BQ3076" s="37"/>
      <c r="BR3076" s="37"/>
      <c r="BS3076" s="37"/>
      <c r="BT3076" s="37"/>
      <c r="BU3076" s="37"/>
      <c r="BV3076" s="37"/>
      <c r="BW3076" s="59"/>
      <c r="BX3076" s="37"/>
      <c r="BY3076" s="60"/>
      <c r="BZ3076" s="37"/>
      <c r="CA3076" s="37"/>
      <c r="CB3076" s="37"/>
      <c r="CC3076" s="37"/>
      <c r="CD3076" s="37"/>
      <c r="CE3076" s="37"/>
      <c r="CF3076" s="37"/>
      <c r="CG3076" s="37"/>
      <c r="CH3076" s="37"/>
      <c r="CI3076" s="37"/>
      <c r="CJ3076" s="36"/>
      <c r="CK3076" s="37"/>
      <c r="CL3076" s="37"/>
      <c r="CM3076" s="37"/>
      <c r="CN3076" s="37"/>
      <c r="CO3076" s="37"/>
      <c r="CP3076" s="37"/>
      <c r="CQ3076" s="37"/>
      <c r="CR3076" s="37"/>
      <c r="CS3076" s="37"/>
      <c r="CT3076" s="37"/>
      <c r="CU3076" s="37"/>
      <c r="CV3076" s="37"/>
      <c r="CW3076" s="37"/>
      <c r="CX3076" s="37"/>
      <c r="CY3076" s="37"/>
      <c r="CZ3076" s="37"/>
      <c r="DA3076" s="37"/>
      <c r="DB3076" s="37"/>
      <c r="DC3076" s="37"/>
      <c r="DD3076" s="37"/>
      <c r="DE3076" s="37"/>
      <c r="DF3076" s="37"/>
      <c r="DG3076" s="59"/>
      <c r="DH3076" s="37"/>
      <c r="DI3076" s="60"/>
      <c r="DJ3076" s="37"/>
      <c r="DK3076" s="37"/>
      <c r="DL3076" s="37"/>
      <c r="DM3076" s="37"/>
      <c r="DN3076" s="37"/>
      <c r="DO3076" s="37"/>
      <c r="DP3076" s="37"/>
      <c r="DQ3076" s="37"/>
      <c r="DR3076" s="37"/>
      <c r="DS3076" s="37"/>
      <c r="DT3076" s="36"/>
      <c r="DU3076" s="37"/>
      <c r="DV3076" s="37"/>
      <c r="ED3076" s="52"/>
      <c r="EF3076" s="53"/>
      <c r="EI3076" s="61"/>
      <c r="EK3076" s="62"/>
      <c r="EY3076" s="1"/>
      <c r="FY3076" s="59"/>
      <c r="GA3076" s="60"/>
      <c r="GI3076" s="34"/>
      <c r="GK3076" s="35"/>
      <c r="GL3076" s="36"/>
      <c r="GN3076" s="37"/>
      <c r="GO3076" s="37"/>
      <c r="GP3076" s="37"/>
      <c r="GQ3076" s="37"/>
      <c r="GR3076" s="37"/>
      <c r="GS3076" s="37"/>
      <c r="GT3076" s="37"/>
      <c r="GU3076" s="37"/>
      <c r="GV3076" s="37"/>
      <c r="GW3076" s="37"/>
      <c r="GX3076" s="37"/>
      <c r="GY3076" s="37"/>
      <c r="GZ3076" s="37"/>
      <c r="HA3076" s="37"/>
      <c r="HB3076" s="37"/>
      <c r="HC3076" s="37"/>
      <c r="HD3076" s="37"/>
      <c r="HE3076" s="37"/>
      <c r="HF3076" s="37"/>
      <c r="HG3076" s="37"/>
      <c r="HH3076" s="37"/>
      <c r="HI3076" s="59"/>
      <c r="HJ3076" s="37"/>
      <c r="HK3076" s="60"/>
      <c r="HL3076" s="37"/>
      <c r="HM3076" s="37"/>
      <c r="HN3076" s="37"/>
      <c r="HO3076" s="37"/>
      <c r="HP3076" s="37"/>
      <c r="HQ3076" s="37"/>
      <c r="HR3076" s="37"/>
      <c r="HS3076" s="37"/>
      <c r="HT3076" s="37"/>
      <c r="HU3076" s="37"/>
      <c r="HV3076" s="36"/>
      <c r="HW3076" s="37"/>
      <c r="HX3076" s="37"/>
      <c r="HY3076" s="37"/>
      <c r="HZ3076" s="37"/>
      <c r="IA3076" s="37"/>
      <c r="IB3076" s="37"/>
      <c r="IC3076" s="37"/>
      <c r="ID3076" s="37"/>
      <c r="IE3076" s="37"/>
      <c r="IF3076" s="37"/>
      <c r="IG3076" s="37"/>
      <c r="IH3076" s="37"/>
      <c r="II3076" s="37"/>
      <c r="IJ3076" s="37"/>
      <c r="IK3076" s="37"/>
      <c r="IL3076" s="37"/>
      <c r="IM3076" s="37"/>
      <c r="IN3076" s="37"/>
      <c r="IO3076" s="37"/>
      <c r="IP3076" s="37"/>
      <c r="IQ3076" s="37"/>
      <c r="IR3076" s="37"/>
      <c r="IS3076" s="59"/>
      <c r="IT3076" s="37"/>
      <c r="IU3076" s="60"/>
      <c r="IV3076" s="37"/>
      <c r="IW3076" s="37"/>
      <c r="IX3076" s="37"/>
      <c r="IY3076" s="37"/>
      <c r="IZ3076" s="37"/>
      <c r="JA3076" s="37"/>
      <c r="JB3076" s="37"/>
      <c r="JC3076" s="37"/>
      <c r="JD3076" s="37"/>
      <c r="JE3076" s="37"/>
      <c r="JF3076" s="36"/>
      <c r="JG3076" s="37"/>
      <c r="JH3076" s="37"/>
      <c r="JP3076" s="52"/>
      <c r="JR3076" s="53"/>
      <c r="JU3076" s="61"/>
      <c r="JW3076" s="62"/>
      <c r="JX3076" s="1"/>
      <c r="KG3076" s="1"/>
      <c r="KV3076" s="1"/>
      <c r="KW3076" s="34"/>
      <c r="KY3076" s="35"/>
      <c r="LA3076" s="36"/>
      <c r="LC3076" s="37"/>
      <c r="LQ3076" s="1"/>
      <c r="LU3076" s="59"/>
      <c r="LW3076" s="60"/>
      <c r="ME3076" s="34"/>
      <c r="MG3076" s="35"/>
      <c r="MH3076" s="36"/>
      <c r="MJ3076" s="37"/>
      <c r="MK3076" s="37"/>
      <c r="ML3076" s="37"/>
      <c r="MM3076" s="37"/>
      <c r="MN3076" s="37"/>
      <c r="MO3076" s="37"/>
      <c r="MP3076" s="37"/>
      <c r="MQ3076" s="37"/>
      <c r="MR3076" s="37"/>
      <c r="MS3076" s="37"/>
      <c r="MT3076" s="37"/>
      <c r="MU3076" s="37"/>
      <c r="MV3076" s="37"/>
      <c r="MW3076" s="37"/>
      <c r="MX3076" s="37"/>
      <c r="MY3076" s="37"/>
      <c r="MZ3076" s="37"/>
      <c r="NA3076" s="37"/>
      <c r="NB3076" s="37"/>
      <c r="NC3076" s="37"/>
      <c r="ND3076" s="37"/>
      <c r="NE3076" s="59"/>
      <c r="NF3076" s="37"/>
      <c r="NG3076" s="60"/>
      <c r="NH3076" s="37"/>
      <c r="NI3076" s="37"/>
      <c r="NJ3076" s="37"/>
      <c r="NK3076" s="37"/>
      <c r="NL3076" s="37"/>
      <c r="NM3076" s="37"/>
      <c r="NN3076" s="37"/>
      <c r="NO3076" s="37"/>
      <c r="NP3076" s="37"/>
      <c r="NQ3076" s="37"/>
      <c r="NR3076" s="36"/>
      <c r="NS3076" s="37"/>
      <c r="NT3076" s="37"/>
      <c r="OG3076" s="61"/>
      <c r="OI3076" s="62"/>
      <c r="PW3076" s="1"/>
      <c r="RG3076" s="59"/>
      <c r="RI3076" s="60"/>
      <c r="RQ3076" s="34"/>
      <c r="RS3076" s="35"/>
      <c r="RT3076" s="36"/>
      <c r="RV3076" s="37"/>
      <c r="RW3076" s="37"/>
      <c r="RX3076" s="37"/>
      <c r="RY3076" s="37"/>
      <c r="RZ3076" s="37"/>
      <c r="SA3076" s="37"/>
      <c r="SB3076" s="37"/>
      <c r="SC3076" s="37"/>
      <c r="SD3076" s="37"/>
      <c r="SE3076" s="37"/>
      <c r="SF3076" s="37"/>
      <c r="SG3076" s="37"/>
      <c r="SH3076" s="37"/>
      <c r="SI3076" s="37"/>
      <c r="SJ3076" s="37"/>
      <c r="SK3076" s="37"/>
      <c r="SL3076" s="37"/>
      <c r="SM3076" s="37"/>
      <c r="SN3076" s="37"/>
      <c r="SO3076" s="37"/>
      <c r="SP3076" s="37"/>
      <c r="SQ3076" s="59"/>
      <c r="SR3076" s="37"/>
      <c r="SS3076" s="60"/>
      <c r="ST3076" s="37"/>
      <c r="SU3076" s="37"/>
      <c r="SV3076" s="37"/>
      <c r="SW3076" s="37"/>
      <c r="SX3076" s="37"/>
      <c r="SY3076" s="37"/>
      <c r="SZ3076" s="37"/>
      <c r="TA3076" s="37"/>
      <c r="TB3076" s="37"/>
      <c r="TC3076" s="37"/>
      <c r="TD3076" s="36"/>
      <c r="TE3076" s="37"/>
      <c r="TF3076" s="37"/>
      <c r="TS3076" s="61"/>
      <c r="TU3076" s="62"/>
      <c r="TV3076" s="1"/>
      <c r="VT3076" s="1"/>
    </row>
    <row r="3077" spans="14:592" x14ac:dyDescent="0.3">
      <c r="N3077" s="1"/>
      <c r="O3077" s="34"/>
      <c r="Q3077" s="35"/>
      <c r="S3077" s="36"/>
      <c r="U3077" s="37"/>
      <c r="W3077" s="52"/>
      <c r="Y3077" s="53"/>
      <c r="AI3077" s="1"/>
      <c r="AM3077" s="59"/>
      <c r="AO3077" s="60"/>
      <c r="AW3077" s="34"/>
      <c r="AY3077" s="35"/>
      <c r="AZ3077" s="36"/>
      <c r="BJ3077" s="52"/>
      <c r="BL3077" s="53"/>
      <c r="BO3077" s="61"/>
      <c r="BQ3077" s="62"/>
      <c r="BW3077" s="59"/>
      <c r="BY3077" s="60"/>
      <c r="CI3077" s="37"/>
      <c r="CJ3077" s="36"/>
      <c r="CT3077" s="52"/>
      <c r="CV3077" s="53"/>
      <c r="CY3077" s="61"/>
      <c r="DA3077" s="62"/>
      <c r="DG3077" s="59"/>
      <c r="DI3077" s="60"/>
      <c r="DT3077" s="36"/>
      <c r="ED3077" s="52"/>
      <c r="EF3077" s="53"/>
      <c r="EI3077" s="61"/>
      <c r="EK3077" s="62"/>
      <c r="FY3077" s="59"/>
      <c r="GA3077" s="60"/>
      <c r="GI3077" s="34"/>
      <c r="GK3077" s="35"/>
      <c r="GL3077" s="36"/>
      <c r="GV3077" s="52"/>
      <c r="GX3077" s="53"/>
      <c r="HA3077" s="61"/>
      <c r="HC3077" s="62"/>
      <c r="HI3077" s="59"/>
      <c r="HK3077" s="60"/>
      <c r="HU3077" s="37"/>
      <c r="HV3077" s="36"/>
      <c r="IF3077" s="52"/>
      <c r="IH3077" s="53"/>
      <c r="IK3077" s="61"/>
      <c r="IM3077" s="62"/>
      <c r="IS3077" s="59"/>
      <c r="IU3077" s="60"/>
      <c r="JF3077" s="36"/>
      <c r="JP3077" s="52"/>
      <c r="JR3077" s="53"/>
      <c r="JU3077" s="61"/>
      <c r="JW3077" s="62"/>
      <c r="JX3077" s="1"/>
      <c r="KG3077" s="1"/>
      <c r="KV3077" s="1"/>
      <c r="KW3077" s="34"/>
      <c r="KY3077" s="35"/>
      <c r="LA3077" s="36"/>
      <c r="LC3077" s="37"/>
      <c r="LQ3077" s="1"/>
      <c r="LU3077" s="59"/>
      <c r="LW3077" s="60"/>
      <c r="ME3077" s="34"/>
      <c r="MG3077" s="35"/>
      <c r="MH3077" s="36"/>
      <c r="MW3077" s="61"/>
      <c r="MY3077" s="62"/>
      <c r="NE3077" s="59"/>
      <c r="NG3077" s="60"/>
      <c r="NQ3077" s="37"/>
      <c r="NR3077" s="36"/>
      <c r="OG3077" s="61"/>
      <c r="OI3077" s="62"/>
      <c r="RG3077" s="59"/>
      <c r="RI3077" s="60"/>
      <c r="RQ3077" s="34"/>
      <c r="RS3077" s="35"/>
      <c r="RT3077" s="36"/>
      <c r="SI3077" s="61"/>
      <c r="SK3077" s="62"/>
      <c r="SQ3077" s="59"/>
      <c r="SS3077" s="60"/>
      <c r="TC3077" s="37"/>
      <c r="TD3077" s="36"/>
      <c r="TS3077" s="61"/>
      <c r="TU3077" s="62"/>
      <c r="TV3077" s="1"/>
      <c r="VT3077" s="1"/>
    </row>
    <row r="3078" spans="14:592" x14ac:dyDescent="0.3">
      <c r="N3078" s="1"/>
      <c r="O3078" s="34"/>
      <c r="Q3078" s="35"/>
      <c r="S3078" s="36"/>
      <c r="U3078" s="37"/>
      <c r="W3078" s="52"/>
      <c r="Y3078" s="53"/>
      <c r="AI3078" s="1"/>
      <c r="AM3078" s="59"/>
      <c r="AO3078" s="60"/>
      <c r="AW3078" s="34"/>
      <c r="AY3078" s="35"/>
      <c r="AZ3078" s="36"/>
      <c r="BA3078" s="36"/>
      <c r="BB3078" s="36"/>
      <c r="BC3078" s="36"/>
      <c r="BD3078" s="36"/>
      <c r="BE3078" s="36"/>
      <c r="BF3078" s="36"/>
      <c r="BG3078" s="36"/>
      <c r="BH3078" s="36"/>
      <c r="BI3078" s="36"/>
      <c r="BJ3078" s="36"/>
      <c r="BK3078" s="36"/>
      <c r="BL3078" s="36"/>
      <c r="BM3078" s="36"/>
      <c r="BN3078" s="36"/>
      <c r="BO3078" s="36"/>
      <c r="BP3078" s="36"/>
      <c r="BQ3078" s="36"/>
      <c r="BR3078" s="36"/>
      <c r="BS3078" s="36"/>
      <c r="BT3078" s="36"/>
      <c r="BU3078" s="36"/>
      <c r="BV3078" s="36"/>
      <c r="BW3078" s="59"/>
      <c r="BX3078" s="36"/>
      <c r="BY3078" s="60"/>
      <c r="BZ3078" s="36"/>
      <c r="CA3078" s="36"/>
      <c r="CB3078" s="36"/>
      <c r="CC3078" s="36"/>
      <c r="CD3078" s="36"/>
      <c r="CE3078" s="36"/>
      <c r="CF3078" s="36"/>
      <c r="CG3078" s="36"/>
      <c r="CH3078" s="36"/>
      <c r="CI3078" s="36"/>
      <c r="CJ3078" s="36"/>
      <c r="CK3078" s="36"/>
      <c r="CL3078" s="36"/>
      <c r="CM3078" s="36"/>
      <c r="CN3078" s="36"/>
      <c r="CO3078" s="36"/>
      <c r="CP3078" s="36"/>
      <c r="CQ3078" s="36"/>
      <c r="CR3078" s="36"/>
      <c r="CS3078" s="36"/>
      <c r="CT3078" s="36"/>
      <c r="CU3078" s="36"/>
      <c r="CV3078" s="36"/>
      <c r="CW3078" s="36"/>
      <c r="CX3078" s="36"/>
      <c r="CY3078" s="36"/>
      <c r="CZ3078" s="36"/>
      <c r="DA3078" s="36"/>
      <c r="DB3078" s="36"/>
      <c r="DC3078" s="36"/>
      <c r="DD3078" s="36"/>
      <c r="DE3078" s="36"/>
      <c r="DF3078" s="36"/>
      <c r="DG3078" s="59"/>
      <c r="DH3078" s="36"/>
      <c r="DI3078" s="60"/>
      <c r="DJ3078" s="36"/>
      <c r="DK3078" s="36"/>
      <c r="DL3078" s="36"/>
      <c r="DM3078" s="36"/>
      <c r="DN3078" s="36"/>
      <c r="DO3078" s="36"/>
      <c r="DP3078" s="36"/>
      <c r="DQ3078" s="36"/>
      <c r="DR3078" s="36"/>
      <c r="DS3078" s="36"/>
      <c r="DT3078" s="36"/>
      <c r="ED3078" s="52"/>
      <c r="EF3078" s="53"/>
      <c r="EI3078" s="61"/>
      <c r="EK3078" s="62"/>
      <c r="EY3078" s="1"/>
      <c r="FY3078" s="59"/>
      <c r="GA3078" s="60"/>
      <c r="GI3078" s="34"/>
      <c r="GK3078" s="35"/>
      <c r="GL3078" s="36"/>
      <c r="GM3078" s="36"/>
      <c r="GN3078" s="36"/>
      <c r="GO3078" s="36"/>
      <c r="GP3078" s="36"/>
      <c r="GQ3078" s="36"/>
      <c r="GR3078" s="36"/>
      <c r="GS3078" s="36"/>
      <c r="GT3078" s="36"/>
      <c r="GU3078" s="36"/>
      <c r="GV3078" s="36"/>
      <c r="GW3078" s="36"/>
      <c r="GX3078" s="36"/>
      <c r="GY3078" s="36"/>
      <c r="GZ3078" s="36"/>
      <c r="HA3078" s="36"/>
      <c r="HB3078" s="36"/>
      <c r="HC3078" s="36"/>
      <c r="HD3078" s="36"/>
      <c r="HE3078" s="36"/>
      <c r="HF3078" s="36"/>
      <c r="HG3078" s="36"/>
      <c r="HH3078" s="36"/>
      <c r="HI3078" s="59"/>
      <c r="HJ3078" s="36"/>
      <c r="HK3078" s="60"/>
      <c r="HL3078" s="36"/>
      <c r="HM3078" s="36"/>
      <c r="HN3078" s="36"/>
      <c r="HO3078" s="36"/>
      <c r="HP3078" s="36"/>
      <c r="HQ3078" s="36"/>
      <c r="HR3078" s="36"/>
      <c r="HS3078" s="36"/>
      <c r="HT3078" s="36"/>
      <c r="HU3078" s="36"/>
      <c r="HV3078" s="36"/>
      <c r="HW3078" s="36"/>
      <c r="HX3078" s="36"/>
      <c r="HY3078" s="36"/>
      <c r="HZ3078" s="36"/>
      <c r="IA3078" s="36"/>
      <c r="IB3078" s="36"/>
      <c r="IC3078" s="36"/>
      <c r="ID3078" s="36"/>
      <c r="IE3078" s="36"/>
      <c r="IF3078" s="36"/>
      <c r="IG3078" s="36"/>
      <c r="IH3078" s="36"/>
      <c r="II3078" s="36"/>
      <c r="IJ3078" s="36"/>
      <c r="IK3078" s="36"/>
      <c r="IL3078" s="36"/>
      <c r="IM3078" s="36"/>
      <c r="IN3078" s="36"/>
      <c r="IO3078" s="36"/>
      <c r="IP3078" s="36"/>
      <c r="IQ3078" s="36"/>
      <c r="IR3078" s="36"/>
      <c r="IS3078" s="59"/>
      <c r="IT3078" s="36"/>
      <c r="IU3078" s="60"/>
      <c r="IV3078" s="36"/>
      <c r="IW3078" s="36"/>
      <c r="IX3078" s="36"/>
      <c r="IY3078" s="36"/>
      <c r="IZ3078" s="36"/>
      <c r="JA3078" s="36"/>
      <c r="JB3078" s="36"/>
      <c r="JC3078" s="36"/>
      <c r="JD3078" s="36"/>
      <c r="JE3078" s="36"/>
      <c r="JF3078" s="36"/>
      <c r="JP3078" s="52"/>
      <c r="JR3078" s="53"/>
      <c r="JU3078" s="61"/>
      <c r="JW3078" s="62"/>
      <c r="JX3078" s="1"/>
      <c r="KG3078" s="1"/>
      <c r="KV3078" s="1"/>
      <c r="KW3078" s="34"/>
      <c r="KY3078" s="35"/>
      <c r="LA3078" s="36"/>
      <c r="LC3078" s="37"/>
      <c r="LQ3078" s="1"/>
      <c r="LU3078" s="59"/>
      <c r="LW3078" s="60"/>
      <c r="ME3078" s="34"/>
      <c r="MG3078" s="35"/>
      <c r="MH3078" s="36"/>
      <c r="MI3078" s="36"/>
      <c r="MJ3078" s="36"/>
      <c r="MK3078" s="36"/>
      <c r="ML3078" s="36"/>
      <c r="MM3078" s="36"/>
      <c r="MN3078" s="36"/>
      <c r="MO3078" s="36"/>
      <c r="MP3078" s="36"/>
      <c r="MQ3078" s="36"/>
      <c r="MR3078" s="36"/>
      <c r="MS3078" s="36"/>
      <c r="MT3078" s="36"/>
      <c r="MU3078" s="36"/>
      <c r="MV3078" s="36"/>
      <c r="MW3078" s="36"/>
      <c r="MX3078" s="36"/>
      <c r="MY3078" s="36"/>
      <c r="MZ3078" s="36"/>
      <c r="NA3078" s="36"/>
      <c r="NB3078" s="36"/>
      <c r="NC3078" s="36"/>
      <c r="ND3078" s="36"/>
      <c r="NE3078" s="59"/>
      <c r="NF3078" s="36"/>
      <c r="NG3078" s="60"/>
      <c r="NH3078" s="36"/>
      <c r="NI3078" s="36"/>
      <c r="NJ3078" s="36"/>
      <c r="NK3078" s="36"/>
      <c r="NL3078" s="36"/>
      <c r="NM3078" s="36"/>
      <c r="NN3078" s="36"/>
      <c r="NO3078" s="36"/>
      <c r="NP3078" s="36"/>
      <c r="NQ3078" s="36"/>
      <c r="NR3078" s="36"/>
      <c r="OG3078" s="61"/>
      <c r="OI3078" s="62"/>
      <c r="PW3078" s="1"/>
      <c r="RG3078" s="59"/>
      <c r="RI3078" s="60"/>
      <c r="RQ3078" s="34"/>
      <c r="RS3078" s="35"/>
      <c r="RT3078" s="36"/>
      <c r="RU3078" s="36"/>
      <c r="RV3078" s="36"/>
      <c r="RW3078" s="36"/>
      <c r="RX3078" s="36"/>
      <c r="RY3078" s="36"/>
      <c r="RZ3078" s="36"/>
      <c r="SA3078" s="36"/>
      <c r="SB3078" s="36"/>
      <c r="SC3078" s="36"/>
      <c r="SD3078" s="36"/>
      <c r="SE3078" s="36"/>
      <c r="SF3078" s="36"/>
      <c r="SG3078" s="36"/>
      <c r="SH3078" s="36"/>
      <c r="SI3078" s="36"/>
      <c r="SJ3078" s="36"/>
      <c r="SK3078" s="36"/>
      <c r="SL3078" s="36"/>
      <c r="SM3078" s="36"/>
      <c r="SN3078" s="36"/>
      <c r="SO3078" s="36"/>
      <c r="SP3078" s="36"/>
      <c r="SQ3078" s="59"/>
      <c r="SR3078" s="36"/>
      <c r="SS3078" s="60"/>
      <c r="ST3078" s="36"/>
      <c r="SU3078" s="36"/>
      <c r="SV3078" s="36"/>
      <c r="SW3078" s="36"/>
      <c r="SX3078" s="36"/>
      <c r="SY3078" s="36"/>
      <c r="SZ3078" s="36"/>
      <c r="TA3078" s="36"/>
      <c r="TB3078" s="36"/>
      <c r="TC3078" s="36"/>
      <c r="TD3078" s="36"/>
      <c r="TS3078" s="61"/>
      <c r="TU3078" s="62"/>
      <c r="TV3078" s="1"/>
      <c r="VT3078" s="1"/>
    </row>
    <row r="3079" spans="14:592" x14ac:dyDescent="0.3">
      <c r="N3079" s="1"/>
      <c r="O3079" s="34"/>
      <c r="Q3079" s="35"/>
      <c r="S3079" s="36"/>
      <c r="U3079" s="37"/>
      <c r="W3079" s="52"/>
      <c r="Y3079" s="53"/>
      <c r="AI3079" s="1"/>
      <c r="AM3079" s="59"/>
      <c r="AO3079" s="60"/>
      <c r="AW3079" s="34"/>
      <c r="AY3079" s="35"/>
      <c r="AZ3079" s="36"/>
      <c r="BA3079" s="36"/>
      <c r="BB3079" s="36"/>
      <c r="BC3079" s="36"/>
      <c r="BD3079" s="36"/>
      <c r="BE3079" s="36"/>
      <c r="BF3079" s="36"/>
      <c r="BG3079" s="36"/>
      <c r="BH3079" s="36"/>
      <c r="BI3079" s="36"/>
      <c r="BJ3079" s="36"/>
      <c r="BK3079" s="36"/>
      <c r="BL3079" s="36"/>
      <c r="BM3079" s="36"/>
      <c r="BN3079" s="36"/>
      <c r="BO3079" s="36"/>
      <c r="BP3079" s="36"/>
      <c r="BQ3079" s="36"/>
      <c r="BR3079" s="36"/>
      <c r="BS3079" s="36"/>
      <c r="BT3079" s="36"/>
      <c r="BU3079" s="36"/>
      <c r="BV3079" s="36"/>
      <c r="BW3079" s="59"/>
      <c r="BX3079" s="36"/>
      <c r="BY3079" s="60"/>
      <c r="BZ3079" s="36"/>
      <c r="CA3079" s="36"/>
      <c r="CB3079" s="36"/>
      <c r="CC3079" s="36"/>
      <c r="CD3079" s="36"/>
      <c r="CE3079" s="36"/>
      <c r="CF3079" s="36"/>
      <c r="CG3079" s="36"/>
      <c r="CH3079" s="36"/>
      <c r="CI3079" s="36"/>
      <c r="CJ3079" s="36"/>
      <c r="CK3079" s="36"/>
      <c r="CL3079" s="36"/>
      <c r="CM3079" s="36"/>
      <c r="CN3079" s="36"/>
      <c r="CO3079" s="36"/>
      <c r="CP3079" s="36"/>
      <c r="CQ3079" s="36"/>
      <c r="CR3079" s="36"/>
      <c r="CS3079" s="36"/>
      <c r="CT3079" s="36"/>
      <c r="CU3079" s="36"/>
      <c r="CV3079" s="36"/>
      <c r="CW3079" s="36"/>
      <c r="CX3079" s="36"/>
      <c r="CY3079" s="36"/>
      <c r="CZ3079" s="36"/>
      <c r="DA3079" s="36"/>
      <c r="DB3079" s="36"/>
      <c r="DC3079" s="36"/>
      <c r="DD3079" s="36"/>
      <c r="DE3079" s="36"/>
      <c r="DF3079" s="36"/>
      <c r="DG3079" s="59"/>
      <c r="DH3079" s="36"/>
      <c r="DI3079" s="60"/>
      <c r="DJ3079" s="36"/>
      <c r="DK3079" s="36"/>
      <c r="DL3079" s="36"/>
      <c r="DM3079" s="36"/>
      <c r="DN3079" s="36"/>
      <c r="DO3079" s="36"/>
      <c r="DP3079" s="36"/>
      <c r="DQ3079" s="36"/>
      <c r="DR3079" s="36"/>
      <c r="DS3079" s="36"/>
      <c r="DT3079" s="36"/>
      <c r="ED3079" s="52"/>
      <c r="EF3079" s="53"/>
      <c r="EI3079" s="61"/>
      <c r="EK3079" s="62"/>
      <c r="FY3079" s="59"/>
      <c r="GA3079" s="60"/>
      <c r="GI3079" s="34"/>
      <c r="GK3079" s="35"/>
      <c r="GL3079" s="36"/>
      <c r="GM3079" s="36"/>
      <c r="GN3079" s="36"/>
      <c r="GO3079" s="36"/>
      <c r="GP3079" s="36"/>
      <c r="GQ3079" s="36"/>
      <c r="GR3079" s="36"/>
      <c r="GS3079" s="36"/>
      <c r="GT3079" s="36"/>
      <c r="GU3079" s="36"/>
      <c r="GV3079" s="36"/>
      <c r="GW3079" s="36"/>
      <c r="GX3079" s="36"/>
      <c r="GY3079" s="36"/>
      <c r="GZ3079" s="36"/>
      <c r="HA3079" s="36"/>
      <c r="HB3079" s="36"/>
      <c r="HC3079" s="36"/>
      <c r="HD3079" s="36"/>
      <c r="HE3079" s="36"/>
      <c r="HF3079" s="36"/>
      <c r="HG3079" s="36"/>
      <c r="HH3079" s="36"/>
      <c r="HI3079" s="59"/>
      <c r="HJ3079" s="36"/>
      <c r="HK3079" s="60"/>
      <c r="HL3079" s="36"/>
      <c r="HM3079" s="36"/>
      <c r="HN3079" s="36"/>
      <c r="HO3079" s="36"/>
      <c r="HP3079" s="36"/>
      <c r="HQ3079" s="36"/>
      <c r="HR3079" s="36"/>
      <c r="HS3079" s="36"/>
      <c r="HT3079" s="36"/>
      <c r="HU3079" s="36"/>
      <c r="HV3079" s="36"/>
      <c r="HW3079" s="36"/>
      <c r="HX3079" s="36"/>
      <c r="HY3079" s="36"/>
      <c r="HZ3079" s="36"/>
      <c r="IA3079" s="36"/>
      <c r="IB3079" s="36"/>
      <c r="IC3079" s="36"/>
      <c r="ID3079" s="36"/>
      <c r="IE3079" s="36"/>
      <c r="IF3079" s="36"/>
      <c r="IG3079" s="36"/>
      <c r="IH3079" s="36"/>
      <c r="II3079" s="36"/>
      <c r="IJ3079" s="36"/>
      <c r="IK3079" s="36"/>
      <c r="IL3079" s="36"/>
      <c r="IM3079" s="36"/>
      <c r="IN3079" s="36"/>
      <c r="IO3079" s="36"/>
      <c r="IP3079" s="36"/>
      <c r="IQ3079" s="36"/>
      <c r="IR3079" s="36"/>
      <c r="IS3079" s="59"/>
      <c r="IT3079" s="36"/>
      <c r="IU3079" s="60"/>
      <c r="IV3079" s="36"/>
      <c r="IW3079" s="36"/>
      <c r="IX3079" s="36"/>
      <c r="IY3079" s="36"/>
      <c r="IZ3079" s="36"/>
      <c r="JA3079" s="36"/>
      <c r="JB3079" s="36"/>
      <c r="JC3079" s="36"/>
      <c r="JD3079" s="36"/>
      <c r="JE3079" s="36"/>
      <c r="JF3079" s="36"/>
      <c r="JP3079" s="52"/>
      <c r="JR3079" s="53"/>
      <c r="JU3079" s="61"/>
      <c r="JW3079" s="62"/>
      <c r="JX3079" s="1"/>
      <c r="KG3079" s="1"/>
      <c r="KV3079" s="1"/>
      <c r="KW3079" s="34"/>
      <c r="KY3079" s="35"/>
      <c r="LA3079" s="36"/>
      <c r="LC3079" s="37"/>
      <c r="LQ3079" s="1"/>
      <c r="LU3079" s="59"/>
      <c r="LW3079" s="60"/>
      <c r="ME3079" s="34"/>
      <c r="MG3079" s="35"/>
      <c r="MH3079" s="36"/>
      <c r="MI3079" s="36"/>
      <c r="MJ3079" s="36"/>
      <c r="MK3079" s="36"/>
      <c r="ML3079" s="36"/>
      <c r="MM3079" s="36"/>
      <c r="MN3079" s="36"/>
      <c r="MO3079" s="36"/>
      <c r="MP3079" s="36"/>
      <c r="MQ3079" s="36"/>
      <c r="MR3079" s="36"/>
      <c r="MS3079" s="36"/>
      <c r="MT3079" s="36"/>
      <c r="MU3079" s="36"/>
      <c r="MV3079" s="36"/>
      <c r="MW3079" s="36"/>
      <c r="MX3079" s="36"/>
      <c r="MY3079" s="36"/>
      <c r="MZ3079" s="36"/>
      <c r="NA3079" s="36"/>
      <c r="NB3079" s="36"/>
      <c r="NC3079" s="36"/>
      <c r="ND3079" s="36"/>
      <c r="NE3079" s="59"/>
      <c r="NF3079" s="36"/>
      <c r="NG3079" s="60"/>
      <c r="NH3079" s="36"/>
      <c r="NI3079" s="36"/>
      <c r="NJ3079" s="36"/>
      <c r="NK3079" s="36"/>
      <c r="NL3079" s="36"/>
      <c r="NM3079" s="36"/>
      <c r="NN3079" s="36"/>
      <c r="NO3079" s="36"/>
      <c r="NP3079" s="36"/>
      <c r="NQ3079" s="36"/>
      <c r="NR3079" s="36"/>
      <c r="OG3079" s="61"/>
      <c r="OI3079" s="62"/>
      <c r="RG3079" s="59"/>
      <c r="RI3079" s="60"/>
      <c r="RQ3079" s="34"/>
      <c r="RS3079" s="35"/>
      <c r="RT3079" s="36"/>
      <c r="RU3079" s="36"/>
      <c r="RV3079" s="36"/>
      <c r="RW3079" s="36"/>
      <c r="RX3079" s="36"/>
      <c r="RY3079" s="36"/>
      <c r="RZ3079" s="36"/>
      <c r="SA3079" s="36"/>
      <c r="SB3079" s="36"/>
      <c r="SC3079" s="36"/>
      <c r="SD3079" s="36"/>
      <c r="SE3079" s="36"/>
      <c r="SF3079" s="36"/>
      <c r="SG3079" s="36"/>
      <c r="SH3079" s="36"/>
      <c r="SI3079" s="36"/>
      <c r="SJ3079" s="36"/>
      <c r="SK3079" s="36"/>
      <c r="SL3079" s="36"/>
      <c r="SM3079" s="36"/>
      <c r="SN3079" s="36"/>
      <c r="SO3079" s="36"/>
      <c r="SP3079" s="36"/>
      <c r="SQ3079" s="59"/>
      <c r="SR3079" s="36"/>
      <c r="SS3079" s="60"/>
      <c r="ST3079" s="36"/>
      <c r="SU3079" s="36"/>
      <c r="SV3079" s="36"/>
      <c r="SW3079" s="36"/>
      <c r="SX3079" s="36"/>
      <c r="SY3079" s="36"/>
      <c r="SZ3079" s="36"/>
      <c r="TA3079" s="36"/>
      <c r="TB3079" s="36"/>
      <c r="TC3079" s="36"/>
      <c r="TD3079" s="36"/>
      <c r="TS3079" s="61"/>
      <c r="TU3079" s="62"/>
      <c r="TV3079" s="1"/>
      <c r="VT3079" s="1"/>
    </row>
    <row r="3080" spans="14:592" x14ac:dyDescent="0.3">
      <c r="N3080" s="1"/>
      <c r="O3080" s="34"/>
      <c r="Q3080" s="35"/>
      <c r="S3080" s="36"/>
      <c r="U3080" s="37"/>
      <c r="W3080" s="52"/>
      <c r="Y3080" s="53"/>
      <c r="AI3080" s="1"/>
      <c r="AM3080" s="59"/>
      <c r="AO3080" s="60"/>
      <c r="AW3080" s="34"/>
      <c r="AY3080" s="35"/>
      <c r="BJ3080" s="52"/>
      <c r="BL3080" s="53"/>
      <c r="BO3080" s="61"/>
      <c r="BQ3080" s="62"/>
      <c r="BW3080" s="59"/>
      <c r="BY3080" s="60"/>
      <c r="CG3080" s="36"/>
      <c r="CI3080" s="37"/>
      <c r="CT3080" s="52"/>
      <c r="CV3080" s="53"/>
      <c r="CY3080" s="61"/>
      <c r="DA3080" s="62"/>
      <c r="DG3080" s="59"/>
      <c r="DI3080" s="60"/>
      <c r="ED3080" s="52"/>
      <c r="EF3080" s="53"/>
      <c r="EI3080" s="61"/>
      <c r="EK3080" s="62"/>
      <c r="EY3080" s="1"/>
      <c r="FY3080" s="59"/>
      <c r="GA3080" s="60"/>
      <c r="GI3080" s="34"/>
      <c r="GK3080" s="35"/>
      <c r="GV3080" s="52"/>
      <c r="GX3080" s="53"/>
      <c r="HA3080" s="61"/>
      <c r="HC3080" s="62"/>
      <c r="HI3080" s="59"/>
      <c r="HK3080" s="60"/>
      <c r="HS3080" s="36"/>
      <c r="HU3080" s="37"/>
      <c r="IF3080" s="52"/>
      <c r="IH3080" s="53"/>
      <c r="IK3080" s="61"/>
      <c r="IM3080" s="62"/>
      <c r="IS3080" s="59"/>
      <c r="IU3080" s="60"/>
      <c r="JP3080" s="52"/>
      <c r="JR3080" s="53"/>
      <c r="JU3080" s="61"/>
      <c r="JW3080" s="62"/>
      <c r="JX3080" s="1"/>
      <c r="KG3080" s="1"/>
      <c r="KV3080" s="1"/>
      <c r="KW3080" s="34"/>
      <c r="KY3080" s="35"/>
      <c r="LA3080" s="36"/>
      <c r="LC3080" s="37"/>
      <c r="LQ3080" s="1"/>
      <c r="LU3080" s="59"/>
      <c r="LW3080" s="60"/>
      <c r="ME3080" s="34"/>
      <c r="MG3080" s="35"/>
      <c r="MW3080" s="61"/>
      <c r="MY3080" s="62"/>
      <c r="NE3080" s="59"/>
      <c r="NG3080" s="60"/>
      <c r="NO3080" s="36"/>
      <c r="NQ3080" s="37"/>
      <c r="OG3080" s="61"/>
      <c r="OI3080" s="62"/>
      <c r="PW3080" s="1"/>
      <c r="RG3080" s="59"/>
      <c r="RI3080" s="60"/>
      <c r="RQ3080" s="34"/>
      <c r="RS3080" s="35"/>
      <c r="SI3080" s="61"/>
      <c r="SK3080" s="62"/>
      <c r="SQ3080" s="59"/>
      <c r="SS3080" s="60"/>
      <c r="TA3080" s="36"/>
      <c r="TC3080" s="37"/>
      <c r="TS3080" s="61"/>
      <c r="TU3080" s="62"/>
      <c r="TV3080" s="1"/>
      <c r="VT3080" s="1"/>
    </row>
    <row r="3081" spans="14:592" x14ac:dyDescent="0.3">
      <c r="N3081" s="1"/>
      <c r="O3081" s="34"/>
      <c r="Q3081" s="35"/>
      <c r="S3081" s="36"/>
      <c r="U3081" s="37"/>
      <c r="W3081" s="52"/>
      <c r="Y3081" s="53"/>
      <c r="AI3081" s="1"/>
      <c r="AM3081" s="59"/>
      <c r="AO3081" s="60"/>
      <c r="AW3081" s="34"/>
      <c r="AY3081" s="35"/>
      <c r="BJ3081" s="52"/>
      <c r="BL3081" s="53"/>
      <c r="BO3081" s="61"/>
      <c r="BQ3081" s="62"/>
      <c r="BW3081" s="59"/>
      <c r="BY3081" s="60"/>
      <c r="CG3081" s="36"/>
      <c r="CI3081" s="37"/>
      <c r="CT3081" s="52"/>
      <c r="CV3081" s="53"/>
      <c r="CY3081" s="61"/>
      <c r="DA3081" s="62"/>
      <c r="DG3081" s="59"/>
      <c r="DI3081" s="60"/>
      <c r="ED3081" s="52"/>
      <c r="EF3081" s="53"/>
      <c r="EI3081" s="61"/>
      <c r="EK3081" s="62"/>
      <c r="FY3081" s="59"/>
      <c r="GA3081" s="60"/>
      <c r="GI3081" s="34"/>
      <c r="GK3081" s="35"/>
      <c r="GV3081" s="52"/>
      <c r="GX3081" s="53"/>
      <c r="HA3081" s="61"/>
      <c r="HC3081" s="62"/>
      <c r="HI3081" s="59"/>
      <c r="HK3081" s="60"/>
      <c r="HS3081" s="36"/>
      <c r="HU3081" s="37"/>
      <c r="IF3081" s="52"/>
      <c r="IH3081" s="53"/>
      <c r="IK3081" s="61"/>
      <c r="IM3081" s="62"/>
      <c r="IS3081" s="59"/>
      <c r="IU3081" s="60"/>
      <c r="JP3081" s="52"/>
      <c r="JR3081" s="53"/>
      <c r="JU3081" s="61"/>
      <c r="JW3081" s="62"/>
      <c r="JX3081" s="1"/>
      <c r="KG3081" s="1"/>
      <c r="KV3081" s="1"/>
      <c r="KW3081" s="34"/>
      <c r="KY3081" s="35"/>
      <c r="LA3081" s="36"/>
      <c r="LC3081" s="37"/>
      <c r="LQ3081" s="1"/>
      <c r="LU3081" s="59"/>
      <c r="LW3081" s="60"/>
      <c r="ME3081" s="34"/>
      <c r="MG3081" s="35"/>
      <c r="MW3081" s="61"/>
      <c r="MY3081" s="62"/>
      <c r="NE3081" s="59"/>
      <c r="NG3081" s="60"/>
      <c r="NO3081" s="36"/>
      <c r="NQ3081" s="37"/>
      <c r="OG3081" s="61"/>
      <c r="OI3081" s="62"/>
      <c r="RG3081" s="59"/>
      <c r="RI3081" s="60"/>
      <c r="RQ3081" s="34"/>
      <c r="RS3081" s="35"/>
      <c r="SI3081" s="61"/>
      <c r="SK3081" s="62"/>
      <c r="SQ3081" s="59"/>
      <c r="SS3081" s="60"/>
      <c r="TA3081" s="36"/>
      <c r="TC3081" s="37"/>
      <c r="TS3081" s="61"/>
      <c r="TU3081" s="62"/>
      <c r="TV3081" s="1"/>
      <c r="VT3081" s="1"/>
    </row>
    <row r="3082" spans="14:592" x14ac:dyDescent="0.3">
      <c r="N3082" s="1"/>
      <c r="O3082" s="34"/>
      <c r="Q3082" s="35"/>
      <c r="S3082" s="36"/>
      <c r="U3082" s="37"/>
      <c r="W3082" s="52"/>
      <c r="Y3082" s="53"/>
      <c r="AI3082" s="1"/>
      <c r="AM3082" s="59"/>
      <c r="AO3082" s="60"/>
      <c r="AW3082" s="34"/>
      <c r="AY3082" s="35"/>
      <c r="BJ3082" s="52"/>
      <c r="BL3082" s="53"/>
      <c r="BO3082" s="61"/>
      <c r="BQ3082" s="62"/>
      <c r="BW3082" s="59"/>
      <c r="BY3082" s="60"/>
      <c r="CG3082" s="36"/>
      <c r="CI3082" s="37"/>
      <c r="CT3082" s="52"/>
      <c r="CV3082" s="53"/>
      <c r="CY3082" s="61"/>
      <c r="DA3082" s="62"/>
      <c r="DG3082" s="59"/>
      <c r="DI3082" s="60"/>
      <c r="ED3082" s="52"/>
      <c r="EF3082" s="53"/>
      <c r="EI3082" s="61"/>
      <c r="EK3082" s="62"/>
      <c r="EY3082" s="1"/>
      <c r="FY3082" s="59"/>
      <c r="GA3082" s="60"/>
      <c r="GI3082" s="34"/>
      <c r="GK3082" s="35"/>
      <c r="GV3082" s="52"/>
      <c r="GX3082" s="53"/>
      <c r="HA3082" s="61"/>
      <c r="HC3082" s="62"/>
      <c r="HI3082" s="59"/>
      <c r="HK3082" s="60"/>
      <c r="HS3082" s="36"/>
      <c r="HU3082" s="37"/>
      <c r="IF3082" s="52"/>
      <c r="IH3082" s="53"/>
      <c r="IK3082" s="61"/>
      <c r="IM3082" s="62"/>
      <c r="IS3082" s="59"/>
      <c r="IU3082" s="60"/>
      <c r="JP3082" s="52"/>
      <c r="JR3082" s="53"/>
      <c r="JU3082" s="61"/>
      <c r="JW3082" s="62"/>
      <c r="JX3082" s="1"/>
      <c r="KG3082" s="1"/>
      <c r="KV3082" s="1"/>
      <c r="KW3082" s="34"/>
      <c r="KY3082" s="35"/>
      <c r="LA3082" s="36"/>
      <c r="LC3082" s="37"/>
      <c r="LQ3082" s="1"/>
      <c r="LU3082" s="59"/>
      <c r="LW3082" s="60"/>
      <c r="ME3082" s="34"/>
      <c r="MG3082" s="35"/>
      <c r="MW3082" s="61"/>
      <c r="MY3082" s="62"/>
      <c r="NE3082" s="59"/>
      <c r="NG3082" s="60"/>
      <c r="NO3082" s="36"/>
      <c r="NQ3082" s="37"/>
      <c r="OG3082" s="61"/>
      <c r="OI3082" s="62"/>
      <c r="PW3082" s="1"/>
      <c r="RG3082" s="59"/>
      <c r="RI3082" s="60"/>
      <c r="RQ3082" s="34"/>
      <c r="RS3082" s="35"/>
      <c r="SI3082" s="61"/>
      <c r="SK3082" s="62"/>
      <c r="SQ3082" s="59"/>
      <c r="SS3082" s="60"/>
      <c r="TA3082" s="36"/>
      <c r="TC3082" s="37"/>
      <c r="TS3082" s="61"/>
      <c r="TU3082" s="62"/>
      <c r="TV3082" s="1"/>
      <c r="VT3082" s="1"/>
    </row>
    <row r="3083" spans="14:592" x14ac:dyDescent="0.3">
      <c r="N3083" s="1"/>
      <c r="O3083" s="34"/>
      <c r="Q3083" s="35"/>
      <c r="S3083" s="36"/>
      <c r="U3083" s="37"/>
      <c r="W3083" s="52"/>
      <c r="Y3083" s="53"/>
      <c r="AI3083" s="1"/>
      <c r="AM3083" s="59"/>
      <c r="AO3083" s="60"/>
      <c r="AW3083" s="34"/>
      <c r="AY3083" s="35"/>
      <c r="BJ3083" s="52"/>
      <c r="BL3083" s="53"/>
      <c r="BO3083" s="61"/>
      <c r="BQ3083" s="62"/>
      <c r="BW3083" s="59"/>
      <c r="BY3083" s="60"/>
      <c r="CG3083" s="36"/>
      <c r="CI3083" s="37"/>
      <c r="CT3083" s="52"/>
      <c r="CV3083" s="53"/>
      <c r="CY3083" s="61"/>
      <c r="DA3083" s="62"/>
      <c r="DG3083" s="59"/>
      <c r="DI3083" s="60"/>
      <c r="ED3083" s="52"/>
      <c r="EF3083" s="53"/>
      <c r="EI3083" s="61"/>
      <c r="EK3083" s="62"/>
      <c r="FY3083" s="59"/>
      <c r="GA3083" s="60"/>
      <c r="GI3083" s="34"/>
      <c r="GK3083" s="35"/>
      <c r="GV3083" s="52"/>
      <c r="GX3083" s="53"/>
      <c r="HA3083" s="61"/>
      <c r="HC3083" s="62"/>
      <c r="HI3083" s="59"/>
      <c r="HK3083" s="60"/>
      <c r="HS3083" s="36"/>
      <c r="HU3083" s="37"/>
      <c r="IF3083" s="52"/>
      <c r="IH3083" s="53"/>
      <c r="IK3083" s="61"/>
      <c r="IM3083" s="62"/>
      <c r="IS3083" s="59"/>
      <c r="IU3083" s="60"/>
      <c r="JP3083" s="52"/>
      <c r="JR3083" s="53"/>
      <c r="JU3083" s="61"/>
      <c r="JW3083" s="62"/>
      <c r="JX3083" s="1"/>
      <c r="KG3083" s="1"/>
      <c r="KV3083" s="1"/>
      <c r="KW3083" s="34"/>
      <c r="KY3083" s="35"/>
      <c r="LA3083" s="36"/>
      <c r="LC3083" s="37"/>
      <c r="LQ3083" s="1"/>
      <c r="LU3083" s="59"/>
      <c r="LW3083" s="60"/>
      <c r="ME3083" s="34"/>
      <c r="MG3083" s="35"/>
      <c r="MW3083" s="61"/>
      <c r="MY3083" s="62"/>
      <c r="NE3083" s="59"/>
      <c r="NG3083" s="60"/>
      <c r="NO3083" s="36"/>
      <c r="NQ3083" s="37"/>
      <c r="OG3083" s="61"/>
      <c r="OI3083" s="62"/>
      <c r="RG3083" s="59"/>
      <c r="RI3083" s="60"/>
      <c r="RQ3083" s="34"/>
      <c r="RS3083" s="35"/>
      <c r="SI3083" s="61"/>
      <c r="SK3083" s="62"/>
      <c r="SQ3083" s="59"/>
      <c r="SS3083" s="60"/>
      <c r="TA3083" s="36"/>
      <c r="TC3083" s="37"/>
      <c r="TS3083" s="61"/>
      <c r="TU3083" s="62"/>
      <c r="TV3083" s="1"/>
      <c r="VT3083" s="1"/>
    </row>
    <row r="3084" spans="14:592" x14ac:dyDescent="0.3">
      <c r="N3084" s="1"/>
      <c r="O3084" s="34"/>
      <c r="Q3084" s="35"/>
      <c r="S3084" s="36"/>
      <c r="U3084" s="37"/>
      <c r="W3084" s="52"/>
      <c r="Y3084" s="53"/>
      <c r="AI3084" s="1"/>
      <c r="AM3084" s="59"/>
      <c r="AO3084" s="60"/>
      <c r="AW3084" s="34"/>
      <c r="AY3084" s="35"/>
      <c r="BJ3084" s="52"/>
      <c r="BL3084" s="53"/>
      <c r="BO3084" s="61"/>
      <c r="BQ3084" s="62"/>
      <c r="BW3084" s="59"/>
      <c r="BY3084" s="60"/>
      <c r="CG3084" s="36"/>
      <c r="CI3084" s="37"/>
      <c r="CT3084" s="52"/>
      <c r="CV3084" s="53"/>
      <c r="CY3084" s="61"/>
      <c r="DA3084" s="62"/>
      <c r="DG3084" s="59"/>
      <c r="DI3084" s="60"/>
      <c r="ED3084" s="52"/>
      <c r="EF3084" s="53"/>
      <c r="EI3084" s="61"/>
      <c r="EK3084" s="62"/>
      <c r="EY3084" s="1"/>
      <c r="FY3084" s="59"/>
      <c r="GA3084" s="60"/>
      <c r="GI3084" s="34"/>
      <c r="GK3084" s="35"/>
      <c r="GV3084" s="52"/>
      <c r="GX3084" s="53"/>
      <c r="HA3084" s="61"/>
      <c r="HC3084" s="62"/>
      <c r="HI3084" s="59"/>
      <c r="HK3084" s="60"/>
      <c r="HS3084" s="36"/>
      <c r="HU3084" s="37"/>
      <c r="IF3084" s="52"/>
      <c r="IH3084" s="53"/>
      <c r="IK3084" s="61"/>
      <c r="IM3084" s="62"/>
      <c r="IS3084" s="59"/>
      <c r="IU3084" s="60"/>
      <c r="JP3084" s="52"/>
      <c r="JR3084" s="53"/>
      <c r="JU3084" s="61"/>
      <c r="JW3084" s="62"/>
      <c r="JX3084" s="1"/>
      <c r="KG3084" s="1"/>
      <c r="KV3084" s="1"/>
      <c r="KW3084" s="34"/>
      <c r="KY3084" s="35"/>
      <c r="LA3084" s="36"/>
      <c r="LC3084" s="37"/>
      <c r="LQ3084" s="1"/>
      <c r="LU3084" s="59"/>
      <c r="LW3084" s="60"/>
      <c r="ME3084" s="34"/>
      <c r="MG3084" s="35"/>
      <c r="MW3084" s="61"/>
      <c r="MY3084" s="62"/>
      <c r="NE3084" s="59"/>
      <c r="NG3084" s="60"/>
      <c r="NO3084" s="36"/>
      <c r="NQ3084" s="37"/>
      <c r="OG3084" s="61"/>
      <c r="OI3084" s="62"/>
      <c r="PW3084" s="1"/>
      <c r="RG3084" s="59"/>
      <c r="RI3084" s="60"/>
      <c r="RQ3084" s="34"/>
      <c r="RS3084" s="35"/>
      <c r="SI3084" s="61"/>
      <c r="SK3084" s="62"/>
      <c r="SQ3084" s="59"/>
      <c r="SS3084" s="60"/>
      <c r="TA3084" s="36"/>
      <c r="TC3084" s="37"/>
      <c r="TS3084" s="61"/>
      <c r="TU3084" s="62"/>
      <c r="TV3084" s="1"/>
      <c r="VT3084" s="1"/>
    </row>
    <row r="3085" spans="14:592" x14ac:dyDescent="0.3">
      <c r="N3085" s="1"/>
      <c r="O3085" s="34"/>
      <c r="Q3085" s="35"/>
      <c r="S3085" s="36"/>
      <c r="U3085" s="37"/>
      <c r="W3085" s="52"/>
      <c r="Y3085" s="53"/>
      <c r="AI3085" s="1"/>
      <c r="AM3085" s="59"/>
      <c r="AO3085" s="60"/>
      <c r="AW3085" s="34"/>
      <c r="AY3085" s="35"/>
      <c r="BJ3085" s="52"/>
      <c r="BL3085" s="53"/>
      <c r="BO3085" s="61"/>
      <c r="BQ3085" s="62"/>
      <c r="BW3085" s="59"/>
      <c r="BY3085" s="60"/>
      <c r="CG3085" s="36"/>
      <c r="CI3085" s="37"/>
      <c r="CT3085" s="52"/>
      <c r="CV3085" s="53"/>
      <c r="CY3085" s="61"/>
      <c r="DA3085" s="62"/>
      <c r="DG3085" s="59"/>
      <c r="DI3085" s="60"/>
      <c r="ED3085" s="52"/>
      <c r="EF3085" s="53"/>
      <c r="EI3085" s="61"/>
      <c r="EK3085" s="62"/>
      <c r="FY3085" s="59"/>
      <c r="GA3085" s="60"/>
      <c r="GI3085" s="34"/>
      <c r="GK3085" s="35"/>
      <c r="GV3085" s="52"/>
      <c r="GX3085" s="53"/>
      <c r="HA3085" s="61"/>
      <c r="HC3085" s="62"/>
      <c r="HI3085" s="59"/>
      <c r="HK3085" s="60"/>
      <c r="HS3085" s="36"/>
      <c r="HU3085" s="37"/>
      <c r="IF3085" s="52"/>
      <c r="IH3085" s="53"/>
      <c r="IK3085" s="61"/>
      <c r="IM3085" s="62"/>
      <c r="IS3085" s="59"/>
      <c r="IU3085" s="60"/>
      <c r="JP3085" s="52"/>
      <c r="JR3085" s="53"/>
      <c r="JU3085" s="61"/>
      <c r="JW3085" s="62"/>
      <c r="JX3085" s="1"/>
      <c r="KG3085" s="1"/>
      <c r="KV3085" s="1"/>
      <c r="KW3085" s="34"/>
      <c r="KY3085" s="35"/>
      <c r="LA3085" s="36"/>
      <c r="LC3085" s="37"/>
      <c r="LQ3085" s="1"/>
      <c r="LU3085" s="59"/>
      <c r="LW3085" s="60"/>
      <c r="ME3085" s="34"/>
      <c r="MG3085" s="35"/>
      <c r="MW3085" s="61"/>
      <c r="MY3085" s="62"/>
      <c r="NE3085" s="59"/>
      <c r="NG3085" s="60"/>
      <c r="NO3085" s="36"/>
      <c r="NQ3085" s="37"/>
      <c r="OG3085" s="61"/>
      <c r="OI3085" s="62"/>
      <c r="RG3085" s="59"/>
      <c r="RI3085" s="60"/>
      <c r="RQ3085" s="34"/>
      <c r="RS3085" s="35"/>
      <c r="SI3085" s="61"/>
      <c r="SK3085" s="62"/>
      <c r="SQ3085" s="59"/>
      <c r="SS3085" s="60"/>
      <c r="TA3085" s="36"/>
      <c r="TC3085" s="37"/>
      <c r="TS3085" s="61"/>
      <c r="TU3085" s="62"/>
      <c r="TV3085" s="1"/>
      <c r="VT3085" s="1"/>
    </row>
    <row r="3086" spans="14:592" x14ac:dyDescent="0.3">
      <c r="N3086" s="1"/>
      <c r="O3086" s="34"/>
      <c r="Q3086" s="35"/>
      <c r="S3086" s="36"/>
      <c r="U3086" s="37"/>
      <c r="W3086" s="52"/>
      <c r="Y3086" s="53"/>
      <c r="AI3086" s="1"/>
      <c r="AM3086" s="59"/>
      <c r="AO3086" s="60"/>
      <c r="AW3086" s="34"/>
      <c r="AY3086" s="35"/>
      <c r="BJ3086" s="52"/>
      <c r="BL3086" s="53"/>
      <c r="BO3086" s="61"/>
      <c r="BQ3086" s="62"/>
      <c r="BW3086" s="59"/>
      <c r="BY3086" s="60"/>
      <c r="CG3086" s="36"/>
      <c r="CI3086" s="37"/>
      <c r="CT3086" s="52"/>
      <c r="CV3086" s="53"/>
      <c r="CY3086" s="61"/>
      <c r="DA3086" s="62"/>
      <c r="DG3086" s="59"/>
      <c r="DI3086" s="60"/>
      <c r="ED3086" s="52"/>
      <c r="EF3086" s="53"/>
      <c r="EI3086" s="61"/>
      <c r="EK3086" s="62"/>
      <c r="EY3086" s="1"/>
      <c r="FY3086" s="59"/>
      <c r="GA3086" s="60"/>
      <c r="GI3086" s="34"/>
      <c r="GK3086" s="35"/>
      <c r="GV3086" s="52"/>
      <c r="GX3086" s="53"/>
      <c r="HA3086" s="61"/>
      <c r="HC3086" s="62"/>
      <c r="HI3086" s="59"/>
      <c r="HK3086" s="60"/>
      <c r="HS3086" s="36"/>
      <c r="HU3086" s="37"/>
      <c r="IF3086" s="52"/>
      <c r="IH3086" s="53"/>
      <c r="IK3086" s="61"/>
      <c r="IM3086" s="62"/>
      <c r="IS3086" s="59"/>
      <c r="IU3086" s="60"/>
      <c r="JP3086" s="52"/>
      <c r="JR3086" s="53"/>
      <c r="JU3086" s="61"/>
      <c r="JW3086" s="62"/>
      <c r="JX3086" s="1"/>
      <c r="KG3086" s="1"/>
      <c r="KV3086" s="1"/>
      <c r="KW3086" s="34"/>
      <c r="KY3086" s="35"/>
      <c r="LA3086" s="36"/>
      <c r="LC3086" s="37"/>
      <c r="LQ3086" s="1"/>
      <c r="LU3086" s="59"/>
      <c r="LW3086" s="60"/>
      <c r="ME3086" s="34"/>
      <c r="MG3086" s="35"/>
      <c r="MW3086" s="61"/>
      <c r="MY3086" s="62"/>
      <c r="NE3086" s="59"/>
      <c r="NG3086" s="60"/>
      <c r="NO3086" s="36"/>
      <c r="NQ3086" s="37"/>
      <c r="OG3086" s="61"/>
      <c r="OI3086" s="62"/>
      <c r="PW3086" s="1"/>
      <c r="RG3086" s="59"/>
      <c r="RI3086" s="60"/>
      <c r="RQ3086" s="34"/>
      <c r="RS3086" s="35"/>
      <c r="SI3086" s="61"/>
      <c r="SK3086" s="62"/>
      <c r="SQ3086" s="59"/>
      <c r="SS3086" s="60"/>
      <c r="TA3086" s="36"/>
      <c r="TC3086" s="37"/>
      <c r="TS3086" s="61"/>
      <c r="TU3086" s="62"/>
      <c r="TV3086" s="1"/>
      <c r="VT3086" s="1"/>
    </row>
    <row r="3087" spans="14:592" x14ac:dyDescent="0.3">
      <c r="N3087" s="1"/>
      <c r="O3087" s="34"/>
      <c r="Q3087" s="35"/>
      <c r="S3087" s="36"/>
      <c r="U3087" s="37"/>
      <c r="W3087" s="52"/>
      <c r="Y3087" s="53"/>
      <c r="AI3087" s="1"/>
      <c r="AM3087" s="59"/>
      <c r="AO3087" s="60"/>
      <c r="AW3087" s="34"/>
      <c r="AY3087" s="35"/>
      <c r="BJ3087" s="52"/>
      <c r="BL3087" s="53"/>
      <c r="BO3087" s="61"/>
      <c r="BQ3087" s="62"/>
      <c r="BW3087" s="59"/>
      <c r="BY3087" s="60"/>
      <c r="CG3087" s="36"/>
      <c r="CI3087" s="37"/>
      <c r="CT3087" s="52"/>
      <c r="CV3087" s="53"/>
      <c r="CY3087" s="61"/>
      <c r="DA3087" s="62"/>
      <c r="DG3087" s="59"/>
      <c r="DI3087" s="60"/>
      <c r="ED3087" s="52"/>
      <c r="EF3087" s="53"/>
      <c r="EI3087" s="61"/>
      <c r="EK3087" s="62"/>
      <c r="FY3087" s="59"/>
      <c r="GA3087" s="60"/>
      <c r="GI3087" s="34"/>
      <c r="GK3087" s="35"/>
      <c r="GV3087" s="52"/>
      <c r="GX3087" s="53"/>
      <c r="HA3087" s="61"/>
      <c r="HC3087" s="62"/>
      <c r="HI3087" s="59"/>
      <c r="HK3087" s="60"/>
      <c r="HS3087" s="36"/>
      <c r="HU3087" s="37"/>
      <c r="IF3087" s="52"/>
      <c r="IH3087" s="53"/>
      <c r="IK3087" s="61"/>
      <c r="IM3087" s="62"/>
      <c r="IS3087" s="59"/>
      <c r="IU3087" s="60"/>
      <c r="JP3087" s="52"/>
      <c r="JR3087" s="53"/>
      <c r="JU3087" s="61"/>
      <c r="JW3087" s="62"/>
      <c r="JX3087" s="1"/>
      <c r="KG3087" s="1"/>
      <c r="KV3087" s="1"/>
      <c r="KW3087" s="34"/>
      <c r="KY3087" s="35"/>
      <c r="LA3087" s="36"/>
      <c r="LC3087" s="37"/>
      <c r="LQ3087" s="1"/>
      <c r="LU3087" s="59"/>
      <c r="LW3087" s="60"/>
      <c r="ME3087" s="34"/>
      <c r="MG3087" s="35"/>
      <c r="MW3087" s="61"/>
      <c r="MY3087" s="62"/>
      <c r="NE3087" s="59"/>
      <c r="NG3087" s="60"/>
      <c r="NO3087" s="36"/>
      <c r="NQ3087" s="37"/>
      <c r="OG3087" s="61"/>
      <c r="OI3087" s="62"/>
      <c r="RG3087" s="59"/>
      <c r="RI3087" s="60"/>
      <c r="RQ3087" s="34"/>
      <c r="RS3087" s="35"/>
      <c r="SI3087" s="61"/>
      <c r="SK3087" s="62"/>
      <c r="SQ3087" s="59"/>
      <c r="SS3087" s="60"/>
      <c r="TA3087" s="36"/>
      <c r="TC3087" s="37"/>
      <c r="TS3087" s="61"/>
      <c r="TU3087" s="62"/>
      <c r="TV3087" s="1"/>
      <c r="VT3087" s="1"/>
    </row>
    <row r="3088" spans="14:592" x14ac:dyDescent="0.3">
      <c r="N3088" s="1"/>
      <c r="O3088" s="34"/>
      <c r="Q3088" s="35"/>
      <c r="S3088" s="36"/>
      <c r="U3088" s="37"/>
      <c r="W3088" s="52"/>
      <c r="Y3088" s="53"/>
      <c r="AI3088" s="1"/>
      <c r="AM3088" s="59"/>
      <c r="AO3088" s="60"/>
      <c r="AW3088" s="34"/>
      <c r="AY3088" s="35"/>
      <c r="BJ3088" s="52"/>
      <c r="BL3088" s="53"/>
      <c r="BO3088" s="61"/>
      <c r="BQ3088" s="62"/>
      <c r="BW3088" s="59"/>
      <c r="BY3088" s="60"/>
      <c r="CG3088" s="36"/>
      <c r="CI3088" s="37"/>
      <c r="CT3088" s="52"/>
      <c r="CV3088" s="53"/>
      <c r="CY3088" s="61"/>
      <c r="DA3088" s="62"/>
      <c r="DG3088" s="59"/>
      <c r="DI3088" s="60"/>
      <c r="ED3088" s="52"/>
      <c r="EF3088" s="53"/>
      <c r="EI3088" s="61"/>
      <c r="EK3088" s="62"/>
      <c r="EY3088" s="1"/>
      <c r="FY3088" s="59"/>
      <c r="GA3088" s="60"/>
      <c r="GI3088" s="34"/>
      <c r="GK3088" s="35"/>
      <c r="GV3088" s="52"/>
      <c r="GX3088" s="53"/>
      <c r="HA3088" s="61"/>
      <c r="HC3088" s="62"/>
      <c r="HI3088" s="59"/>
      <c r="HK3088" s="60"/>
      <c r="HS3088" s="36"/>
      <c r="HU3088" s="37"/>
      <c r="IF3088" s="52"/>
      <c r="IH3088" s="53"/>
      <c r="IK3088" s="61"/>
      <c r="IM3088" s="62"/>
      <c r="IS3088" s="59"/>
      <c r="IU3088" s="60"/>
      <c r="JP3088" s="52"/>
      <c r="JR3088" s="53"/>
      <c r="JU3088" s="61"/>
      <c r="JW3088" s="62"/>
      <c r="JX3088" s="1"/>
      <c r="KG3088" s="1"/>
      <c r="KV3088" s="1"/>
      <c r="KW3088" s="34"/>
      <c r="KY3088" s="35"/>
      <c r="LA3088" s="36"/>
      <c r="LC3088" s="37"/>
      <c r="LQ3088" s="1"/>
      <c r="LU3088" s="59"/>
      <c r="LW3088" s="60"/>
      <c r="ME3088" s="34"/>
      <c r="MG3088" s="35"/>
      <c r="MW3088" s="61"/>
      <c r="MY3088" s="62"/>
      <c r="NE3088" s="59"/>
      <c r="NG3088" s="60"/>
      <c r="NO3088" s="36"/>
      <c r="NQ3088" s="37"/>
      <c r="OG3088" s="61"/>
      <c r="OI3088" s="62"/>
      <c r="PW3088" s="1"/>
      <c r="RG3088" s="59"/>
      <c r="RI3088" s="60"/>
      <c r="RQ3088" s="34"/>
      <c r="RS3088" s="35"/>
      <c r="SI3088" s="61"/>
      <c r="SK3088" s="62"/>
      <c r="SQ3088" s="59"/>
      <c r="SS3088" s="60"/>
      <c r="TA3088" s="36"/>
      <c r="TC3088" s="37"/>
      <c r="TS3088" s="61"/>
      <c r="TU3088" s="62"/>
      <c r="TV3088" s="1"/>
      <c r="VT3088" s="1"/>
    </row>
    <row r="3089" spans="14:592" x14ac:dyDescent="0.3">
      <c r="N3089" s="1"/>
      <c r="O3089" s="34"/>
      <c r="Q3089" s="35"/>
      <c r="S3089" s="36"/>
      <c r="U3089" s="37"/>
      <c r="W3089" s="52"/>
      <c r="Y3089" s="53"/>
      <c r="AI3089" s="1"/>
      <c r="AM3089" s="59"/>
      <c r="AO3089" s="60"/>
      <c r="AW3089" s="34"/>
      <c r="AY3089" s="35"/>
      <c r="BJ3089" s="52"/>
      <c r="BL3089" s="53"/>
      <c r="BO3089" s="61"/>
      <c r="BQ3089" s="62"/>
      <c r="BW3089" s="59"/>
      <c r="BY3089" s="60"/>
      <c r="CG3089" s="36"/>
      <c r="CI3089" s="37"/>
      <c r="CT3089" s="52"/>
      <c r="CV3089" s="53"/>
      <c r="CY3089" s="61"/>
      <c r="DA3089" s="62"/>
      <c r="DG3089" s="59"/>
      <c r="DI3089" s="60"/>
      <c r="ED3089" s="52"/>
      <c r="EF3089" s="53"/>
      <c r="EI3089" s="61"/>
      <c r="EK3089" s="62"/>
      <c r="FY3089" s="59"/>
      <c r="GA3089" s="60"/>
      <c r="GI3089" s="34"/>
      <c r="GK3089" s="35"/>
      <c r="GV3089" s="52"/>
      <c r="GX3089" s="53"/>
      <c r="HA3089" s="61"/>
      <c r="HC3089" s="62"/>
      <c r="HI3089" s="59"/>
      <c r="HK3089" s="60"/>
      <c r="HS3089" s="36"/>
      <c r="HU3089" s="37"/>
      <c r="IF3089" s="52"/>
      <c r="IH3089" s="53"/>
      <c r="IK3089" s="61"/>
      <c r="IM3089" s="62"/>
      <c r="IS3089" s="59"/>
      <c r="IU3089" s="60"/>
      <c r="JP3089" s="52"/>
      <c r="JR3089" s="53"/>
      <c r="JU3089" s="61"/>
      <c r="JW3089" s="62"/>
      <c r="JX3089" s="1"/>
      <c r="KG3089" s="1"/>
      <c r="KV3089" s="1"/>
      <c r="KW3089" s="34"/>
      <c r="KY3089" s="35"/>
      <c r="LA3089" s="36"/>
      <c r="LC3089" s="37"/>
      <c r="LQ3089" s="1"/>
      <c r="LU3089" s="59"/>
      <c r="LW3089" s="60"/>
      <c r="ME3089" s="34"/>
      <c r="MG3089" s="35"/>
      <c r="MW3089" s="61"/>
      <c r="MY3089" s="62"/>
      <c r="NE3089" s="59"/>
      <c r="NG3089" s="60"/>
      <c r="NO3089" s="36"/>
      <c r="NQ3089" s="37"/>
      <c r="OG3089" s="61"/>
      <c r="OI3089" s="62"/>
      <c r="RG3089" s="59"/>
      <c r="RI3089" s="60"/>
      <c r="RQ3089" s="34"/>
      <c r="RS3089" s="35"/>
      <c r="SI3089" s="61"/>
      <c r="SK3089" s="62"/>
      <c r="SQ3089" s="59"/>
      <c r="SS3089" s="60"/>
      <c r="TA3089" s="36"/>
      <c r="TC3089" s="37"/>
      <c r="TS3089" s="61"/>
      <c r="TU3089" s="62"/>
      <c r="TV3089" s="1"/>
      <c r="VT3089" s="1"/>
    </row>
    <row r="3090" spans="14:592" x14ac:dyDescent="0.3">
      <c r="N3090" s="1"/>
      <c r="O3090" s="34"/>
      <c r="Q3090" s="35"/>
      <c r="S3090" s="36"/>
      <c r="U3090" s="37"/>
      <c r="W3090" s="52"/>
      <c r="Y3090" s="53"/>
      <c r="AI3090" s="1"/>
      <c r="AM3090" s="59"/>
      <c r="AO3090" s="60"/>
      <c r="AW3090" s="34"/>
      <c r="AY3090" s="35"/>
      <c r="BJ3090" s="52"/>
      <c r="BL3090" s="53"/>
      <c r="BM3090" s="53"/>
      <c r="BN3090" s="53"/>
      <c r="BO3090" s="53"/>
      <c r="BP3090" s="53"/>
      <c r="BQ3090" s="53"/>
      <c r="BR3090" s="53"/>
      <c r="BS3090" s="53"/>
      <c r="BT3090" s="53"/>
      <c r="BU3090" s="53"/>
      <c r="BV3090" s="53"/>
      <c r="BW3090" s="59"/>
      <c r="BX3090" s="53"/>
      <c r="BY3090" s="60"/>
      <c r="BZ3090" s="53"/>
      <c r="CA3090" s="53"/>
      <c r="CB3090" s="53"/>
      <c r="CC3090" s="53"/>
      <c r="CD3090" s="53"/>
      <c r="CE3090" s="53"/>
      <c r="CF3090" s="53"/>
      <c r="CG3090" s="36"/>
      <c r="CH3090" s="53"/>
      <c r="CI3090" s="37"/>
      <c r="CJ3090" s="53"/>
      <c r="CK3090" s="53"/>
      <c r="CL3090" s="53"/>
      <c r="CM3090" s="53"/>
      <c r="CN3090" s="53"/>
      <c r="CO3090" s="53"/>
      <c r="CP3090" s="53"/>
      <c r="CQ3090" s="53"/>
      <c r="CR3090" s="53"/>
      <c r="CS3090" s="53"/>
      <c r="CT3090" s="52"/>
      <c r="CU3090" s="53"/>
      <c r="CV3090" s="53"/>
      <c r="CW3090" s="53"/>
      <c r="CX3090" s="53"/>
      <c r="CY3090" s="53"/>
      <c r="CZ3090" s="53"/>
      <c r="DA3090" s="53"/>
      <c r="DB3090" s="53"/>
      <c r="DC3090" s="53"/>
      <c r="DD3090" s="53"/>
      <c r="DE3090" s="53"/>
      <c r="DF3090" s="53"/>
      <c r="DG3090" s="59"/>
      <c r="DH3090" s="53"/>
      <c r="DI3090" s="60"/>
      <c r="DJ3090" s="53"/>
      <c r="DK3090" s="53"/>
      <c r="DL3090" s="53"/>
      <c r="DM3090" s="53"/>
      <c r="DN3090" s="53"/>
      <c r="DO3090" s="53"/>
      <c r="DP3090" s="53"/>
      <c r="DQ3090" s="53"/>
      <c r="DR3090" s="53"/>
      <c r="DS3090" s="53"/>
      <c r="DT3090" s="53"/>
      <c r="DU3090" s="53"/>
      <c r="DV3090" s="53"/>
      <c r="DW3090" s="53"/>
      <c r="DX3090" s="53"/>
      <c r="DY3090" s="53"/>
      <c r="DZ3090" s="53"/>
      <c r="EA3090" s="53"/>
      <c r="EB3090" s="53"/>
      <c r="EC3090" s="53"/>
      <c r="ED3090" s="52"/>
      <c r="EE3090" s="53"/>
      <c r="EF3090" s="53"/>
      <c r="EI3090" s="61"/>
      <c r="EK3090" s="62"/>
      <c r="EY3090" s="1"/>
      <c r="FY3090" s="59"/>
      <c r="GA3090" s="60"/>
      <c r="GI3090" s="34"/>
      <c r="GK3090" s="35"/>
      <c r="GV3090" s="52"/>
      <c r="GX3090" s="53"/>
      <c r="GY3090" s="53"/>
      <c r="GZ3090" s="53"/>
      <c r="HA3090" s="53"/>
      <c r="HB3090" s="53"/>
      <c r="HC3090" s="53"/>
      <c r="HD3090" s="53"/>
      <c r="HE3090" s="53"/>
      <c r="HF3090" s="53"/>
      <c r="HG3090" s="53"/>
      <c r="HH3090" s="53"/>
      <c r="HI3090" s="59"/>
      <c r="HJ3090" s="53"/>
      <c r="HK3090" s="60"/>
      <c r="HL3090" s="53"/>
      <c r="HM3090" s="53"/>
      <c r="HN3090" s="53"/>
      <c r="HO3090" s="53"/>
      <c r="HP3090" s="53"/>
      <c r="HQ3090" s="53"/>
      <c r="HR3090" s="53"/>
      <c r="HS3090" s="36"/>
      <c r="HT3090" s="53"/>
      <c r="HU3090" s="37"/>
      <c r="HV3090" s="53"/>
      <c r="HW3090" s="53"/>
      <c r="HX3090" s="53"/>
      <c r="HY3090" s="53"/>
      <c r="HZ3090" s="53"/>
      <c r="IA3090" s="53"/>
      <c r="IB3090" s="53"/>
      <c r="IC3090" s="53"/>
      <c r="ID3090" s="53"/>
      <c r="IE3090" s="53"/>
      <c r="IF3090" s="52"/>
      <c r="IG3090" s="53"/>
      <c r="IH3090" s="53"/>
      <c r="II3090" s="53"/>
      <c r="IJ3090" s="53"/>
      <c r="IK3090" s="53"/>
      <c r="IL3090" s="53"/>
      <c r="IM3090" s="53"/>
      <c r="IN3090" s="53"/>
      <c r="IO3090" s="53"/>
      <c r="IP3090" s="53"/>
      <c r="IQ3090" s="53"/>
      <c r="IR3090" s="53"/>
      <c r="IS3090" s="59"/>
      <c r="IT3090" s="53"/>
      <c r="IU3090" s="60"/>
      <c r="IV3090" s="53"/>
      <c r="IW3090" s="53"/>
      <c r="IX3090" s="53"/>
      <c r="IY3090" s="53"/>
      <c r="IZ3090" s="53"/>
      <c r="JA3090" s="53"/>
      <c r="JB3090" s="53"/>
      <c r="JC3090" s="53"/>
      <c r="JD3090" s="53"/>
      <c r="JE3090" s="53"/>
      <c r="JF3090" s="53"/>
      <c r="JG3090" s="53"/>
      <c r="JH3090" s="53"/>
      <c r="JI3090" s="53"/>
      <c r="JJ3090" s="53"/>
      <c r="JK3090" s="53"/>
      <c r="JL3090" s="53"/>
      <c r="JM3090" s="53"/>
      <c r="JN3090" s="53"/>
      <c r="JO3090" s="53"/>
      <c r="JP3090" s="52"/>
      <c r="JQ3090" s="53"/>
      <c r="JR3090" s="53"/>
      <c r="JU3090" s="61"/>
      <c r="JW3090" s="62"/>
      <c r="JX3090" s="1"/>
      <c r="KG3090" s="1"/>
      <c r="KV3090" s="1"/>
      <c r="KW3090" s="34"/>
      <c r="KY3090" s="35"/>
      <c r="LA3090" s="36"/>
      <c r="LC3090" s="37"/>
      <c r="LQ3090" s="1"/>
      <c r="LU3090" s="59"/>
      <c r="LW3090" s="60"/>
      <c r="ME3090" s="34"/>
      <c r="MG3090" s="35"/>
      <c r="MW3090" s="61"/>
      <c r="MY3090" s="62"/>
      <c r="NE3090" s="59"/>
      <c r="NG3090" s="60"/>
      <c r="NO3090" s="36"/>
      <c r="NQ3090" s="37"/>
      <c r="OG3090" s="61"/>
      <c r="OI3090" s="62"/>
      <c r="PW3090" s="1"/>
      <c r="RG3090" s="59"/>
      <c r="RI3090" s="60"/>
      <c r="RQ3090" s="34"/>
      <c r="RS3090" s="35"/>
      <c r="SI3090" s="61"/>
      <c r="SK3090" s="62"/>
      <c r="SQ3090" s="59"/>
      <c r="SS3090" s="60"/>
      <c r="TA3090" s="36"/>
      <c r="TC3090" s="37"/>
      <c r="TS3090" s="61"/>
      <c r="TU3090" s="62"/>
      <c r="TV3090" s="1"/>
      <c r="VT3090" s="1"/>
    </row>
    <row r="3091" spans="14:592" x14ac:dyDescent="0.3">
      <c r="N3091" s="1"/>
      <c r="O3091" s="34"/>
      <c r="Q3091" s="35"/>
      <c r="S3091" s="36"/>
      <c r="U3091" s="37"/>
      <c r="W3091" s="52"/>
      <c r="Y3091" s="53"/>
      <c r="AI3091" s="1"/>
      <c r="AM3091" s="59"/>
      <c r="AO3091" s="60"/>
      <c r="AW3091" s="34"/>
      <c r="AY3091" s="35"/>
      <c r="BJ3091" s="52"/>
      <c r="BL3091" s="53"/>
      <c r="BM3091" s="53"/>
      <c r="BN3091" s="53"/>
      <c r="BO3091" s="53"/>
      <c r="BP3091" s="53"/>
      <c r="BQ3091" s="53"/>
      <c r="BR3091" s="53"/>
      <c r="BS3091" s="53"/>
      <c r="BT3091" s="53"/>
      <c r="BU3091" s="53"/>
      <c r="BV3091" s="53"/>
      <c r="BW3091" s="59"/>
      <c r="BX3091" s="53"/>
      <c r="BY3091" s="60"/>
      <c r="BZ3091" s="53"/>
      <c r="CA3091" s="53"/>
      <c r="CB3091" s="53"/>
      <c r="CC3091" s="53"/>
      <c r="CD3091" s="53"/>
      <c r="CE3091" s="53"/>
      <c r="CF3091" s="53"/>
      <c r="CG3091" s="36"/>
      <c r="CH3091" s="53"/>
      <c r="CI3091" s="37"/>
      <c r="CJ3091" s="53"/>
      <c r="CK3091" s="53"/>
      <c r="CL3091" s="53"/>
      <c r="CM3091" s="53"/>
      <c r="CN3091" s="53"/>
      <c r="CO3091" s="53"/>
      <c r="CP3091" s="53"/>
      <c r="CQ3091" s="53"/>
      <c r="CR3091" s="53"/>
      <c r="CS3091" s="53"/>
      <c r="CT3091" s="52"/>
      <c r="CU3091" s="53"/>
      <c r="CV3091" s="53"/>
      <c r="CW3091" s="53"/>
      <c r="CX3091" s="53"/>
      <c r="CY3091" s="53"/>
      <c r="CZ3091" s="53"/>
      <c r="DA3091" s="53"/>
      <c r="DB3091" s="53"/>
      <c r="DC3091" s="53"/>
      <c r="DD3091" s="53"/>
      <c r="DE3091" s="53"/>
      <c r="DF3091" s="53"/>
      <c r="DG3091" s="59"/>
      <c r="DH3091" s="53"/>
      <c r="DI3091" s="60"/>
      <c r="DJ3091" s="53"/>
      <c r="DK3091" s="53"/>
      <c r="DL3091" s="53"/>
      <c r="DM3091" s="53"/>
      <c r="DN3091" s="53"/>
      <c r="DO3091" s="53"/>
      <c r="DP3091" s="53"/>
      <c r="DQ3091" s="53"/>
      <c r="DR3091" s="53"/>
      <c r="DS3091" s="53"/>
      <c r="DT3091" s="53"/>
      <c r="DU3091" s="53"/>
      <c r="DV3091" s="53"/>
      <c r="DW3091" s="53"/>
      <c r="DX3091" s="53"/>
      <c r="DY3091" s="53"/>
      <c r="DZ3091" s="53"/>
      <c r="EA3091" s="53"/>
      <c r="EB3091" s="53"/>
      <c r="EC3091" s="53"/>
      <c r="ED3091" s="52"/>
      <c r="EE3091" s="53"/>
      <c r="EF3091" s="53"/>
      <c r="EI3091" s="61"/>
      <c r="EK3091" s="62"/>
      <c r="FY3091" s="59"/>
      <c r="GA3091" s="60"/>
      <c r="GI3091" s="34"/>
      <c r="GK3091" s="35"/>
      <c r="GV3091" s="52"/>
      <c r="GX3091" s="53"/>
      <c r="GY3091" s="53"/>
      <c r="GZ3091" s="53"/>
      <c r="HA3091" s="53"/>
      <c r="HB3091" s="53"/>
      <c r="HC3091" s="53"/>
      <c r="HD3091" s="53"/>
      <c r="HE3091" s="53"/>
      <c r="HF3091" s="53"/>
      <c r="HG3091" s="53"/>
      <c r="HH3091" s="53"/>
      <c r="HI3091" s="59"/>
      <c r="HJ3091" s="53"/>
      <c r="HK3091" s="60"/>
      <c r="HL3091" s="53"/>
      <c r="HM3091" s="53"/>
      <c r="HN3091" s="53"/>
      <c r="HO3091" s="53"/>
      <c r="HP3091" s="53"/>
      <c r="HQ3091" s="53"/>
      <c r="HR3091" s="53"/>
      <c r="HS3091" s="36"/>
      <c r="HT3091" s="53"/>
      <c r="HU3091" s="37"/>
      <c r="HV3091" s="53"/>
      <c r="HW3091" s="53"/>
      <c r="HX3091" s="53"/>
      <c r="HY3091" s="53"/>
      <c r="HZ3091" s="53"/>
      <c r="IA3091" s="53"/>
      <c r="IB3091" s="53"/>
      <c r="IC3091" s="53"/>
      <c r="ID3091" s="53"/>
      <c r="IE3091" s="53"/>
      <c r="IF3091" s="52"/>
      <c r="IG3091" s="53"/>
      <c r="IH3091" s="53"/>
      <c r="II3091" s="53"/>
      <c r="IJ3091" s="53"/>
      <c r="IK3091" s="53"/>
      <c r="IL3091" s="53"/>
      <c r="IM3091" s="53"/>
      <c r="IN3091" s="53"/>
      <c r="IO3091" s="53"/>
      <c r="IP3091" s="53"/>
      <c r="IQ3091" s="53"/>
      <c r="IR3091" s="53"/>
      <c r="IS3091" s="59"/>
      <c r="IT3091" s="53"/>
      <c r="IU3091" s="60"/>
      <c r="IV3091" s="53"/>
      <c r="IW3091" s="53"/>
      <c r="IX3091" s="53"/>
      <c r="IY3091" s="53"/>
      <c r="IZ3091" s="53"/>
      <c r="JA3091" s="53"/>
      <c r="JB3091" s="53"/>
      <c r="JC3091" s="53"/>
      <c r="JD3091" s="53"/>
      <c r="JE3091" s="53"/>
      <c r="JF3091" s="53"/>
      <c r="JG3091" s="53"/>
      <c r="JH3091" s="53"/>
      <c r="JI3091" s="53"/>
      <c r="JJ3091" s="53"/>
      <c r="JK3091" s="53"/>
      <c r="JL3091" s="53"/>
      <c r="JM3091" s="53"/>
      <c r="JN3091" s="53"/>
      <c r="JO3091" s="53"/>
      <c r="JP3091" s="52"/>
      <c r="JQ3091" s="53"/>
      <c r="JR3091" s="53"/>
      <c r="JU3091" s="61"/>
      <c r="JW3091" s="62"/>
      <c r="JX3091" s="1"/>
      <c r="KG3091" s="1"/>
      <c r="KV3091" s="1"/>
      <c r="KW3091" s="34"/>
      <c r="KY3091" s="35"/>
      <c r="LA3091" s="36"/>
      <c r="LC3091" s="37"/>
      <c r="LQ3091" s="1"/>
      <c r="LU3091" s="59"/>
      <c r="LW3091" s="60"/>
      <c r="ME3091" s="34"/>
      <c r="MG3091" s="35"/>
      <c r="MW3091" s="61"/>
      <c r="MY3091" s="62"/>
      <c r="NE3091" s="59"/>
      <c r="NG3091" s="60"/>
      <c r="NO3091" s="36"/>
      <c r="NQ3091" s="37"/>
      <c r="OG3091" s="61"/>
      <c r="OI3091" s="62"/>
      <c r="RG3091" s="59"/>
      <c r="RI3091" s="60"/>
      <c r="RQ3091" s="34"/>
      <c r="RS3091" s="35"/>
      <c r="SI3091" s="61"/>
      <c r="SK3091" s="62"/>
      <c r="SQ3091" s="59"/>
      <c r="SS3091" s="60"/>
      <c r="TA3091" s="36"/>
      <c r="TC3091" s="37"/>
      <c r="TS3091" s="61"/>
      <c r="TU3091" s="62"/>
      <c r="TV3091" s="1"/>
      <c r="VT3091" s="1"/>
    </row>
    <row r="3092" spans="14:592" x14ac:dyDescent="0.3">
      <c r="N3092" s="1"/>
      <c r="O3092" s="34"/>
      <c r="Q3092" s="35"/>
      <c r="S3092" s="36"/>
      <c r="U3092" s="37"/>
      <c r="W3092" s="52"/>
      <c r="Y3092" s="53"/>
      <c r="AI3092" s="1"/>
      <c r="AM3092" s="59"/>
      <c r="AO3092" s="60"/>
      <c r="AW3092" s="34"/>
      <c r="AY3092" s="35"/>
      <c r="BJ3092" s="52"/>
      <c r="BO3092" s="61"/>
      <c r="BQ3092" s="62"/>
      <c r="BW3092" s="59"/>
      <c r="BY3092" s="60"/>
      <c r="CG3092" s="36"/>
      <c r="CI3092" s="37"/>
      <c r="CT3092" s="52"/>
      <c r="CY3092" s="61"/>
      <c r="DA3092" s="62"/>
      <c r="DG3092" s="59"/>
      <c r="DI3092" s="60"/>
      <c r="DS3092" s="53"/>
      <c r="ED3092" s="52"/>
      <c r="EI3092" s="61"/>
      <c r="EK3092" s="62"/>
      <c r="EY3092" s="1"/>
      <c r="FY3092" s="59"/>
      <c r="GA3092" s="60"/>
      <c r="GI3092" s="34"/>
      <c r="GK3092" s="35"/>
      <c r="GV3092" s="52"/>
      <c r="HA3092" s="61"/>
      <c r="HC3092" s="62"/>
      <c r="HI3092" s="59"/>
      <c r="HK3092" s="60"/>
      <c r="HS3092" s="36"/>
      <c r="HU3092" s="37"/>
      <c r="IF3092" s="52"/>
      <c r="IK3092" s="61"/>
      <c r="IM3092" s="62"/>
      <c r="IS3092" s="59"/>
      <c r="IU3092" s="60"/>
      <c r="JE3092" s="53"/>
      <c r="JP3092" s="52"/>
      <c r="JU3092" s="61"/>
      <c r="JW3092" s="62"/>
      <c r="JX3092" s="1"/>
      <c r="KG3092" s="1"/>
      <c r="KV3092" s="1"/>
      <c r="KW3092" s="34"/>
      <c r="KY3092" s="35"/>
      <c r="LA3092" s="36"/>
      <c r="LC3092" s="37"/>
      <c r="LQ3092" s="1"/>
      <c r="LU3092" s="59"/>
      <c r="LW3092" s="60"/>
      <c r="ME3092" s="34"/>
      <c r="MG3092" s="35"/>
      <c r="MW3092" s="61"/>
      <c r="MY3092" s="62"/>
      <c r="NE3092" s="59"/>
      <c r="NG3092" s="60"/>
      <c r="NO3092" s="36"/>
      <c r="NQ3092" s="37"/>
      <c r="OG3092" s="61"/>
      <c r="OI3092" s="62"/>
      <c r="PW3092" s="1"/>
      <c r="RG3092" s="59"/>
      <c r="RI3092" s="60"/>
      <c r="RQ3092" s="34"/>
      <c r="RS3092" s="35"/>
      <c r="SI3092" s="61"/>
      <c r="SK3092" s="62"/>
      <c r="SQ3092" s="59"/>
      <c r="SS3092" s="60"/>
      <c r="TA3092" s="36"/>
      <c r="TC3092" s="37"/>
      <c r="TS3092" s="61"/>
      <c r="TU3092" s="62"/>
      <c r="TV3092" s="1"/>
      <c r="VT3092" s="1"/>
    </row>
    <row r="3093" spans="14:592" x14ac:dyDescent="0.3">
      <c r="N3093" s="1"/>
      <c r="O3093" s="34"/>
      <c r="Q3093" s="35"/>
      <c r="S3093" s="36"/>
      <c r="U3093" s="37"/>
      <c r="W3093" s="52"/>
      <c r="Y3093" s="53"/>
      <c r="AI3093" s="1"/>
      <c r="AM3093" s="59"/>
      <c r="AO3093" s="60"/>
      <c r="AW3093" s="34"/>
      <c r="AY3093" s="35"/>
      <c r="BJ3093" s="52"/>
      <c r="BK3093" s="52"/>
      <c r="BL3093" s="52"/>
      <c r="BM3093" s="52"/>
      <c r="BN3093" s="52"/>
      <c r="BO3093" s="52"/>
      <c r="BP3093" s="52"/>
      <c r="BQ3093" s="52"/>
      <c r="BR3093" s="52"/>
      <c r="BS3093" s="52"/>
      <c r="BT3093" s="52"/>
      <c r="BU3093" s="52"/>
      <c r="BV3093" s="52"/>
      <c r="BW3093" s="59"/>
      <c r="BX3093" s="52"/>
      <c r="BY3093" s="60"/>
      <c r="BZ3093" s="52"/>
      <c r="CA3093" s="52"/>
      <c r="CB3093" s="52"/>
      <c r="CC3093" s="52"/>
      <c r="CD3093" s="52"/>
      <c r="CE3093" s="52"/>
      <c r="CF3093" s="52"/>
      <c r="CG3093" s="36"/>
      <c r="CH3093" s="52"/>
      <c r="CI3093" s="37"/>
      <c r="CJ3093" s="52"/>
      <c r="CK3093" s="52"/>
      <c r="CL3093" s="52"/>
      <c r="CM3093" s="52"/>
      <c r="CN3093" s="52"/>
      <c r="CO3093" s="52"/>
      <c r="CP3093" s="52"/>
      <c r="CQ3093" s="52"/>
      <c r="CR3093" s="52"/>
      <c r="CS3093" s="52"/>
      <c r="CT3093" s="52"/>
      <c r="CU3093" s="52"/>
      <c r="CV3093" s="52"/>
      <c r="CW3093" s="52"/>
      <c r="CX3093" s="52"/>
      <c r="CY3093" s="52"/>
      <c r="CZ3093" s="52"/>
      <c r="DA3093" s="52"/>
      <c r="DB3093" s="52"/>
      <c r="DC3093" s="52"/>
      <c r="DD3093" s="52"/>
      <c r="DE3093" s="52"/>
      <c r="DF3093" s="52"/>
      <c r="DG3093" s="59"/>
      <c r="DH3093" s="52"/>
      <c r="DI3093" s="60"/>
      <c r="DJ3093" s="52"/>
      <c r="DK3093" s="52"/>
      <c r="DL3093" s="52"/>
      <c r="DM3093" s="52"/>
      <c r="DN3093" s="52"/>
      <c r="DO3093" s="52"/>
      <c r="DP3093" s="52"/>
      <c r="DQ3093" s="52"/>
      <c r="DR3093" s="52"/>
      <c r="DS3093" s="52"/>
      <c r="DT3093" s="52"/>
      <c r="DU3093" s="52"/>
      <c r="DV3093" s="52"/>
      <c r="DW3093" s="52"/>
      <c r="DX3093" s="52"/>
      <c r="DY3093" s="52"/>
      <c r="DZ3093" s="52"/>
      <c r="EA3093" s="52"/>
      <c r="EB3093" s="52"/>
      <c r="EC3093" s="52"/>
      <c r="ED3093" s="52"/>
      <c r="EI3093" s="61"/>
      <c r="EK3093" s="62"/>
      <c r="FY3093" s="59"/>
      <c r="GA3093" s="60"/>
      <c r="GI3093" s="34"/>
      <c r="GK3093" s="35"/>
      <c r="GV3093" s="52"/>
      <c r="GW3093" s="52"/>
      <c r="GX3093" s="52"/>
      <c r="GY3093" s="52"/>
      <c r="GZ3093" s="52"/>
      <c r="HA3093" s="52"/>
      <c r="HB3093" s="52"/>
      <c r="HC3093" s="52"/>
      <c r="HD3093" s="52"/>
      <c r="HE3093" s="52"/>
      <c r="HF3093" s="52"/>
      <c r="HG3093" s="52"/>
      <c r="HH3093" s="52"/>
      <c r="HI3093" s="59"/>
      <c r="HJ3093" s="52"/>
      <c r="HK3093" s="60"/>
      <c r="HL3093" s="52"/>
      <c r="HM3093" s="52"/>
      <c r="HN3093" s="52"/>
      <c r="HO3093" s="52"/>
      <c r="HP3093" s="52"/>
      <c r="HQ3093" s="52"/>
      <c r="HR3093" s="52"/>
      <c r="HS3093" s="36"/>
      <c r="HT3093" s="52"/>
      <c r="HU3093" s="37"/>
      <c r="HV3093" s="52"/>
      <c r="HW3093" s="52"/>
      <c r="HX3093" s="52"/>
      <c r="HY3093" s="52"/>
      <c r="HZ3093" s="52"/>
      <c r="IA3093" s="52"/>
      <c r="IB3093" s="52"/>
      <c r="IC3093" s="52"/>
      <c r="ID3093" s="52"/>
      <c r="IE3093" s="52"/>
      <c r="IF3093" s="52"/>
      <c r="IG3093" s="52"/>
      <c r="IH3093" s="52"/>
      <c r="II3093" s="52"/>
      <c r="IJ3093" s="52"/>
      <c r="IK3093" s="52"/>
      <c r="IL3093" s="52"/>
      <c r="IM3093" s="52"/>
      <c r="IN3093" s="52"/>
      <c r="IO3093" s="52"/>
      <c r="IP3093" s="52"/>
      <c r="IQ3093" s="52"/>
      <c r="IR3093" s="52"/>
      <c r="IS3093" s="59"/>
      <c r="IT3093" s="52"/>
      <c r="IU3093" s="60"/>
      <c r="IV3093" s="52"/>
      <c r="IW3093" s="52"/>
      <c r="IX3093" s="52"/>
      <c r="IY3093" s="52"/>
      <c r="IZ3093" s="52"/>
      <c r="JA3093" s="52"/>
      <c r="JB3093" s="52"/>
      <c r="JC3093" s="52"/>
      <c r="JD3093" s="52"/>
      <c r="JE3093" s="52"/>
      <c r="JF3093" s="52"/>
      <c r="JG3093" s="52"/>
      <c r="JH3093" s="52"/>
      <c r="JI3093" s="52"/>
      <c r="JJ3093" s="52"/>
      <c r="JK3093" s="52"/>
      <c r="JL3093" s="52"/>
      <c r="JM3093" s="52"/>
      <c r="JN3093" s="52"/>
      <c r="JO3093" s="52"/>
      <c r="JP3093" s="52"/>
      <c r="JU3093" s="61"/>
      <c r="JW3093" s="62"/>
      <c r="JX3093" s="1"/>
      <c r="KG3093" s="1"/>
      <c r="KV3093" s="1"/>
      <c r="KW3093" s="34"/>
      <c r="KY3093" s="35"/>
      <c r="LA3093" s="36"/>
      <c r="LC3093" s="37"/>
      <c r="LQ3093" s="1"/>
      <c r="LU3093" s="59"/>
      <c r="LW3093" s="60"/>
      <c r="ME3093" s="34"/>
      <c r="MG3093" s="35"/>
      <c r="MW3093" s="61"/>
      <c r="MY3093" s="62"/>
      <c r="NE3093" s="59"/>
      <c r="NG3093" s="60"/>
      <c r="NO3093" s="36"/>
      <c r="NQ3093" s="37"/>
      <c r="OG3093" s="61"/>
      <c r="OI3093" s="62"/>
      <c r="RG3093" s="59"/>
      <c r="RI3093" s="60"/>
      <c r="RQ3093" s="34"/>
      <c r="RS3093" s="35"/>
      <c r="SI3093" s="61"/>
      <c r="SK3093" s="62"/>
      <c r="SQ3093" s="59"/>
      <c r="SS3093" s="60"/>
      <c r="TA3093" s="36"/>
      <c r="TC3093" s="37"/>
      <c r="TS3093" s="61"/>
      <c r="TU3093" s="62"/>
      <c r="TV3093" s="1"/>
      <c r="VT3093" s="1"/>
    </row>
    <row r="3094" spans="14:592" x14ac:dyDescent="0.3">
      <c r="N3094" s="1"/>
      <c r="O3094" s="34"/>
      <c r="Q3094" s="35"/>
      <c r="S3094" s="36"/>
      <c r="U3094" s="37"/>
      <c r="W3094" s="52"/>
      <c r="Y3094" s="53"/>
      <c r="AI3094" s="1"/>
      <c r="AM3094" s="59"/>
      <c r="AO3094" s="60"/>
      <c r="AW3094" s="34"/>
      <c r="AY3094" s="35"/>
      <c r="BJ3094" s="52"/>
      <c r="BK3094" s="52"/>
      <c r="BL3094" s="52"/>
      <c r="BM3094" s="52"/>
      <c r="BN3094" s="52"/>
      <c r="BO3094" s="52"/>
      <c r="BP3094" s="52"/>
      <c r="BQ3094" s="52"/>
      <c r="BR3094" s="52"/>
      <c r="BS3094" s="52"/>
      <c r="BT3094" s="52"/>
      <c r="BU3094" s="52"/>
      <c r="BV3094" s="52"/>
      <c r="BW3094" s="59"/>
      <c r="BX3094" s="52"/>
      <c r="BY3094" s="60"/>
      <c r="BZ3094" s="52"/>
      <c r="CA3094" s="52"/>
      <c r="CB3094" s="52"/>
      <c r="CC3094" s="52"/>
      <c r="CD3094" s="52"/>
      <c r="CE3094" s="52"/>
      <c r="CF3094" s="52"/>
      <c r="CG3094" s="36"/>
      <c r="CH3094" s="52"/>
      <c r="CI3094" s="37"/>
      <c r="CJ3094" s="52"/>
      <c r="CK3094" s="52"/>
      <c r="CL3094" s="52"/>
      <c r="CM3094" s="52"/>
      <c r="CN3094" s="52"/>
      <c r="CO3094" s="52"/>
      <c r="CP3094" s="52"/>
      <c r="CQ3094" s="52"/>
      <c r="CR3094" s="52"/>
      <c r="CS3094" s="52"/>
      <c r="CT3094" s="52"/>
      <c r="CU3094" s="52"/>
      <c r="CV3094" s="52"/>
      <c r="CW3094" s="52"/>
      <c r="CX3094" s="52"/>
      <c r="CY3094" s="52"/>
      <c r="CZ3094" s="52"/>
      <c r="DA3094" s="52"/>
      <c r="DB3094" s="52"/>
      <c r="DC3094" s="52"/>
      <c r="DD3094" s="52"/>
      <c r="DE3094" s="52"/>
      <c r="DF3094" s="52"/>
      <c r="DG3094" s="59"/>
      <c r="DH3094" s="52"/>
      <c r="DI3094" s="60"/>
      <c r="DJ3094" s="52"/>
      <c r="DK3094" s="52"/>
      <c r="DL3094" s="52"/>
      <c r="DM3094" s="52"/>
      <c r="DN3094" s="52"/>
      <c r="DO3094" s="52"/>
      <c r="DP3094" s="52"/>
      <c r="DQ3094" s="52"/>
      <c r="DR3094" s="52"/>
      <c r="DS3094" s="52"/>
      <c r="DT3094" s="52"/>
      <c r="DU3094" s="52"/>
      <c r="DV3094" s="52"/>
      <c r="DW3094" s="52"/>
      <c r="DX3094" s="52"/>
      <c r="DY3094" s="52"/>
      <c r="DZ3094" s="52"/>
      <c r="EA3094" s="52"/>
      <c r="EB3094" s="52"/>
      <c r="EC3094" s="52"/>
      <c r="ED3094" s="52"/>
      <c r="EI3094" s="61"/>
      <c r="EK3094" s="62"/>
      <c r="EY3094" s="1"/>
      <c r="FY3094" s="59"/>
      <c r="GA3094" s="60"/>
      <c r="GI3094" s="34"/>
      <c r="GK3094" s="35"/>
      <c r="GV3094" s="52"/>
      <c r="GW3094" s="52"/>
      <c r="GX3094" s="52"/>
      <c r="GY3094" s="52"/>
      <c r="GZ3094" s="52"/>
      <c r="HA3094" s="52"/>
      <c r="HB3094" s="52"/>
      <c r="HC3094" s="52"/>
      <c r="HD3094" s="52"/>
      <c r="HE3094" s="52"/>
      <c r="HF3094" s="52"/>
      <c r="HG3094" s="52"/>
      <c r="HH3094" s="52"/>
      <c r="HI3094" s="59"/>
      <c r="HJ3094" s="52"/>
      <c r="HK3094" s="60"/>
      <c r="HL3094" s="52"/>
      <c r="HM3094" s="52"/>
      <c r="HN3094" s="52"/>
      <c r="HO3094" s="52"/>
      <c r="HP3094" s="52"/>
      <c r="HQ3094" s="52"/>
      <c r="HR3094" s="52"/>
      <c r="HS3094" s="36"/>
      <c r="HT3094" s="52"/>
      <c r="HU3094" s="37"/>
      <c r="HV3094" s="52"/>
      <c r="HW3094" s="52"/>
      <c r="HX3094" s="52"/>
      <c r="HY3094" s="52"/>
      <c r="HZ3094" s="52"/>
      <c r="IA3094" s="52"/>
      <c r="IB3094" s="52"/>
      <c r="IC3094" s="52"/>
      <c r="ID3094" s="52"/>
      <c r="IE3094" s="52"/>
      <c r="IF3094" s="52"/>
      <c r="IG3094" s="52"/>
      <c r="IH3094" s="52"/>
      <c r="II3094" s="52"/>
      <c r="IJ3094" s="52"/>
      <c r="IK3094" s="52"/>
      <c r="IL3094" s="52"/>
      <c r="IM3094" s="52"/>
      <c r="IN3094" s="52"/>
      <c r="IO3094" s="52"/>
      <c r="IP3094" s="52"/>
      <c r="IQ3094" s="52"/>
      <c r="IR3094" s="52"/>
      <c r="IS3094" s="59"/>
      <c r="IT3094" s="52"/>
      <c r="IU3094" s="60"/>
      <c r="IV3094" s="52"/>
      <c r="IW3094" s="52"/>
      <c r="IX3094" s="52"/>
      <c r="IY3094" s="52"/>
      <c r="IZ3094" s="52"/>
      <c r="JA3094" s="52"/>
      <c r="JB3094" s="52"/>
      <c r="JC3094" s="52"/>
      <c r="JD3094" s="52"/>
      <c r="JE3094" s="52"/>
      <c r="JF3094" s="52"/>
      <c r="JG3094" s="52"/>
      <c r="JH3094" s="52"/>
      <c r="JI3094" s="52"/>
      <c r="JJ3094" s="52"/>
      <c r="JK3094" s="52"/>
      <c r="JL3094" s="52"/>
      <c r="JM3094" s="52"/>
      <c r="JN3094" s="52"/>
      <c r="JO3094" s="52"/>
      <c r="JP3094" s="52"/>
      <c r="JU3094" s="61"/>
      <c r="JW3094" s="62"/>
      <c r="JX3094" s="1"/>
      <c r="KG3094" s="1"/>
      <c r="KV3094" s="1"/>
      <c r="KW3094" s="34"/>
      <c r="KY3094" s="35"/>
      <c r="LA3094" s="36"/>
      <c r="LC3094" s="37"/>
      <c r="LQ3094" s="1"/>
      <c r="LU3094" s="59"/>
      <c r="LW3094" s="60"/>
      <c r="ME3094" s="34"/>
      <c r="MG3094" s="35"/>
      <c r="MW3094" s="61"/>
      <c r="MY3094" s="62"/>
      <c r="NE3094" s="59"/>
      <c r="NG3094" s="60"/>
      <c r="NO3094" s="36"/>
      <c r="NQ3094" s="37"/>
      <c r="OG3094" s="61"/>
      <c r="OI3094" s="62"/>
      <c r="PW3094" s="1"/>
      <c r="RG3094" s="59"/>
      <c r="RI3094" s="60"/>
      <c r="RQ3094" s="34"/>
      <c r="RS3094" s="35"/>
      <c r="SI3094" s="61"/>
      <c r="SK3094" s="62"/>
      <c r="SQ3094" s="59"/>
      <c r="SS3094" s="60"/>
      <c r="TA3094" s="36"/>
      <c r="TC3094" s="37"/>
      <c r="TS3094" s="61"/>
      <c r="TU3094" s="62"/>
      <c r="TV3094" s="1"/>
      <c r="VT3094" s="1"/>
    </row>
    <row r="3095" spans="14:592" x14ac:dyDescent="0.3">
      <c r="N3095" s="1"/>
      <c r="O3095" s="34"/>
      <c r="Q3095" s="35"/>
      <c r="S3095" s="36"/>
      <c r="U3095" s="37"/>
      <c r="W3095" s="52"/>
      <c r="Y3095" s="53"/>
      <c r="AI3095" s="1"/>
      <c r="AM3095" s="59"/>
      <c r="AO3095" s="60"/>
      <c r="AW3095" s="34"/>
      <c r="AY3095" s="35"/>
      <c r="BO3095" s="61"/>
      <c r="BQ3095" s="62"/>
      <c r="BW3095" s="59"/>
      <c r="BY3095" s="60"/>
      <c r="CG3095" s="36"/>
      <c r="CI3095" s="37"/>
      <c r="CY3095" s="61"/>
      <c r="DA3095" s="62"/>
      <c r="DG3095" s="59"/>
      <c r="DI3095" s="60"/>
      <c r="DQ3095" s="52"/>
      <c r="DS3095" s="53"/>
      <c r="EI3095" s="61"/>
      <c r="EK3095" s="62"/>
      <c r="FY3095" s="59"/>
      <c r="GA3095" s="60"/>
      <c r="GI3095" s="34"/>
      <c r="GK3095" s="35"/>
      <c r="HA3095" s="61"/>
      <c r="HC3095" s="62"/>
      <c r="HI3095" s="59"/>
      <c r="HK3095" s="60"/>
      <c r="HS3095" s="36"/>
      <c r="HU3095" s="37"/>
      <c r="IK3095" s="61"/>
      <c r="IM3095" s="62"/>
      <c r="IS3095" s="59"/>
      <c r="IU3095" s="60"/>
      <c r="JC3095" s="52"/>
      <c r="JE3095" s="53"/>
      <c r="JU3095" s="61"/>
      <c r="JW3095" s="62"/>
      <c r="JX3095" s="1"/>
      <c r="KG3095" s="1"/>
      <c r="KV3095" s="1"/>
      <c r="KW3095" s="34"/>
      <c r="KY3095" s="35"/>
      <c r="LA3095" s="36"/>
      <c r="LC3095" s="37"/>
      <c r="LQ3095" s="1"/>
      <c r="LU3095" s="59"/>
      <c r="LW3095" s="60"/>
      <c r="ME3095" s="34"/>
      <c r="MG3095" s="35"/>
      <c r="MW3095" s="61"/>
      <c r="MY3095" s="62"/>
      <c r="NE3095" s="59"/>
      <c r="NG3095" s="60"/>
      <c r="NO3095" s="36"/>
      <c r="NQ3095" s="37"/>
      <c r="OG3095" s="61"/>
      <c r="OI3095" s="62"/>
      <c r="RG3095" s="59"/>
      <c r="RI3095" s="60"/>
      <c r="RQ3095" s="34"/>
      <c r="RS3095" s="35"/>
      <c r="SI3095" s="61"/>
      <c r="SK3095" s="62"/>
      <c r="SQ3095" s="59"/>
      <c r="SS3095" s="60"/>
      <c r="TA3095" s="36"/>
      <c r="TC3095" s="37"/>
      <c r="TS3095" s="61"/>
      <c r="TU3095" s="62"/>
      <c r="TV3095" s="1"/>
      <c r="VT3095" s="1"/>
    </row>
    <row r="3096" spans="14:592" x14ac:dyDescent="0.3">
      <c r="N3096" s="1"/>
      <c r="O3096" s="34"/>
      <c r="Q3096" s="35"/>
      <c r="S3096" s="36"/>
      <c r="U3096" s="37"/>
      <c r="W3096" s="52"/>
      <c r="Y3096" s="53"/>
      <c r="AI3096" s="1"/>
      <c r="AM3096" s="59"/>
      <c r="AO3096" s="60"/>
      <c r="AW3096" s="34"/>
      <c r="AY3096" s="35"/>
      <c r="BO3096" s="61"/>
      <c r="BQ3096" s="62"/>
      <c r="BW3096" s="59"/>
      <c r="BY3096" s="60"/>
      <c r="CG3096" s="36"/>
      <c r="CI3096" s="37"/>
      <c r="CY3096" s="61"/>
      <c r="DA3096" s="62"/>
      <c r="DG3096" s="59"/>
      <c r="DI3096" s="60"/>
      <c r="DQ3096" s="52"/>
      <c r="DS3096" s="53"/>
      <c r="EI3096" s="61"/>
      <c r="EK3096" s="62"/>
      <c r="EY3096" s="1"/>
      <c r="FY3096" s="59"/>
      <c r="GA3096" s="60"/>
      <c r="GI3096" s="34"/>
      <c r="GK3096" s="35"/>
      <c r="HA3096" s="61"/>
      <c r="HC3096" s="62"/>
      <c r="HI3096" s="59"/>
      <c r="HK3096" s="60"/>
      <c r="HS3096" s="36"/>
      <c r="HU3096" s="37"/>
      <c r="IK3096" s="61"/>
      <c r="IM3096" s="62"/>
      <c r="IS3096" s="59"/>
      <c r="IU3096" s="60"/>
      <c r="JC3096" s="52"/>
      <c r="JE3096" s="53"/>
      <c r="JU3096" s="61"/>
      <c r="JW3096" s="62"/>
      <c r="JX3096" s="1"/>
      <c r="KG3096" s="1"/>
      <c r="KV3096" s="1"/>
      <c r="KW3096" s="34"/>
      <c r="KY3096" s="35"/>
      <c r="LA3096" s="36"/>
      <c r="LC3096" s="37"/>
      <c r="LQ3096" s="1"/>
      <c r="LU3096" s="59"/>
      <c r="LW3096" s="60"/>
      <c r="ME3096" s="34"/>
      <c r="MG3096" s="35"/>
      <c r="MW3096" s="61"/>
      <c r="MY3096" s="62"/>
      <c r="NE3096" s="59"/>
      <c r="NG3096" s="60"/>
      <c r="NO3096" s="36"/>
      <c r="NQ3096" s="37"/>
      <c r="OG3096" s="61"/>
      <c r="OI3096" s="62"/>
      <c r="PW3096" s="1"/>
      <c r="RG3096" s="59"/>
      <c r="RI3096" s="60"/>
      <c r="RQ3096" s="34"/>
      <c r="RS3096" s="35"/>
      <c r="SI3096" s="61"/>
      <c r="SK3096" s="62"/>
      <c r="SQ3096" s="59"/>
      <c r="SS3096" s="60"/>
      <c r="TA3096" s="36"/>
      <c r="TC3096" s="37"/>
      <c r="TS3096" s="61"/>
      <c r="TU3096" s="62"/>
      <c r="TV3096" s="1"/>
      <c r="VT3096" s="1"/>
    </row>
    <row r="3097" spans="14:592" x14ac:dyDescent="0.3">
      <c r="N3097" s="1"/>
      <c r="O3097" s="34"/>
      <c r="Q3097" s="35"/>
      <c r="S3097" s="36"/>
      <c r="U3097" s="37"/>
      <c r="W3097" s="52"/>
      <c r="Y3097" s="53"/>
      <c r="AI3097" s="1"/>
      <c r="AM3097" s="59"/>
      <c r="AO3097" s="60"/>
      <c r="AW3097" s="34"/>
      <c r="AY3097" s="35"/>
      <c r="BO3097" s="61"/>
      <c r="BQ3097" s="62"/>
      <c r="BW3097" s="59"/>
      <c r="BY3097" s="60"/>
      <c r="CG3097" s="36"/>
      <c r="CI3097" s="37"/>
      <c r="CY3097" s="61"/>
      <c r="DA3097" s="62"/>
      <c r="DG3097" s="59"/>
      <c r="DI3097" s="60"/>
      <c r="DQ3097" s="52"/>
      <c r="DS3097" s="53"/>
      <c r="EI3097" s="61"/>
      <c r="EK3097" s="62"/>
      <c r="FY3097" s="59"/>
      <c r="GA3097" s="60"/>
      <c r="GI3097" s="34"/>
      <c r="GK3097" s="35"/>
      <c r="HA3097" s="61"/>
      <c r="HC3097" s="62"/>
      <c r="HI3097" s="59"/>
      <c r="HK3097" s="60"/>
      <c r="HS3097" s="36"/>
      <c r="HU3097" s="37"/>
      <c r="IK3097" s="61"/>
      <c r="IM3097" s="62"/>
      <c r="IS3097" s="59"/>
      <c r="IU3097" s="60"/>
      <c r="JC3097" s="52"/>
      <c r="JE3097" s="53"/>
      <c r="JU3097" s="61"/>
      <c r="JW3097" s="62"/>
      <c r="JX3097" s="1"/>
      <c r="KG3097" s="1"/>
      <c r="KV3097" s="1"/>
      <c r="KW3097" s="34"/>
      <c r="KY3097" s="35"/>
      <c r="LA3097" s="36"/>
      <c r="LC3097" s="37"/>
      <c r="LQ3097" s="1"/>
      <c r="LU3097" s="59"/>
      <c r="LW3097" s="60"/>
      <c r="ME3097" s="34"/>
      <c r="MG3097" s="35"/>
      <c r="MW3097" s="61"/>
      <c r="MY3097" s="62"/>
      <c r="NE3097" s="59"/>
      <c r="NG3097" s="60"/>
      <c r="NO3097" s="36"/>
      <c r="NQ3097" s="37"/>
      <c r="OG3097" s="61"/>
      <c r="OI3097" s="62"/>
      <c r="RG3097" s="59"/>
      <c r="RI3097" s="60"/>
      <c r="RQ3097" s="34"/>
      <c r="RS3097" s="35"/>
      <c r="SI3097" s="61"/>
      <c r="SK3097" s="62"/>
      <c r="SQ3097" s="59"/>
      <c r="SS3097" s="60"/>
      <c r="TA3097" s="36"/>
      <c r="TC3097" s="37"/>
      <c r="TS3097" s="61"/>
      <c r="TU3097" s="62"/>
      <c r="TV3097" s="1"/>
      <c r="VT3097" s="1"/>
    </row>
    <row r="3098" spans="14:592" x14ac:dyDescent="0.3">
      <c r="N3098" s="1"/>
      <c r="O3098" s="34"/>
      <c r="Q3098" s="35"/>
      <c r="S3098" s="36"/>
      <c r="U3098" s="37"/>
      <c r="W3098" s="52"/>
      <c r="Y3098" s="53"/>
      <c r="AI3098" s="1"/>
      <c r="AM3098" s="59"/>
      <c r="AO3098" s="60"/>
      <c r="AW3098" s="34"/>
      <c r="AY3098" s="35"/>
      <c r="BO3098" s="61"/>
      <c r="BQ3098" s="62"/>
      <c r="BW3098" s="59"/>
      <c r="BY3098" s="60"/>
      <c r="CG3098" s="36"/>
      <c r="CI3098" s="37"/>
      <c r="CY3098" s="61"/>
      <c r="DA3098" s="62"/>
      <c r="DG3098" s="59"/>
      <c r="DI3098" s="60"/>
      <c r="DQ3098" s="52"/>
      <c r="DS3098" s="53"/>
      <c r="EI3098" s="61"/>
      <c r="EK3098" s="62"/>
      <c r="EY3098" s="1"/>
      <c r="FY3098" s="59"/>
      <c r="GA3098" s="60"/>
      <c r="GI3098" s="34"/>
      <c r="GK3098" s="35"/>
      <c r="HA3098" s="61"/>
      <c r="HC3098" s="62"/>
      <c r="HI3098" s="59"/>
      <c r="HK3098" s="60"/>
      <c r="HS3098" s="36"/>
      <c r="HU3098" s="37"/>
      <c r="IK3098" s="61"/>
      <c r="IM3098" s="62"/>
      <c r="IS3098" s="59"/>
      <c r="IU3098" s="60"/>
      <c r="JC3098" s="52"/>
      <c r="JE3098" s="53"/>
      <c r="JU3098" s="61"/>
      <c r="JW3098" s="62"/>
      <c r="JX3098" s="1"/>
      <c r="KG3098" s="1"/>
      <c r="KV3098" s="1"/>
      <c r="KW3098" s="34"/>
      <c r="KY3098" s="35"/>
      <c r="LA3098" s="36"/>
      <c r="LC3098" s="37"/>
      <c r="LQ3098" s="1"/>
      <c r="LU3098" s="59"/>
      <c r="LW3098" s="60"/>
      <c r="ME3098" s="34"/>
      <c r="MG3098" s="35"/>
      <c r="MW3098" s="61"/>
      <c r="MY3098" s="62"/>
      <c r="NE3098" s="59"/>
      <c r="NG3098" s="60"/>
      <c r="NO3098" s="36"/>
      <c r="NQ3098" s="37"/>
      <c r="OG3098" s="61"/>
      <c r="OI3098" s="62"/>
      <c r="PW3098" s="1"/>
      <c r="RG3098" s="59"/>
      <c r="RI3098" s="60"/>
      <c r="RQ3098" s="34"/>
      <c r="RS3098" s="35"/>
      <c r="SI3098" s="61"/>
      <c r="SK3098" s="62"/>
      <c r="SQ3098" s="59"/>
      <c r="SS3098" s="60"/>
      <c r="TA3098" s="36"/>
      <c r="TC3098" s="37"/>
      <c r="TS3098" s="61"/>
      <c r="TU3098" s="62"/>
      <c r="TV3098" s="1"/>
      <c r="VT3098" s="1"/>
    </row>
    <row r="3099" spans="14:592" x14ac:dyDescent="0.3">
      <c r="N3099" s="1"/>
      <c r="O3099" s="34"/>
      <c r="Q3099" s="35"/>
      <c r="S3099" s="36"/>
      <c r="U3099" s="37"/>
      <c r="W3099" s="52"/>
      <c r="Y3099" s="53"/>
      <c r="AI3099" s="1"/>
      <c r="AM3099" s="59"/>
      <c r="AO3099" s="60"/>
      <c r="AW3099" s="34"/>
      <c r="AY3099" s="35"/>
      <c r="BO3099" s="61"/>
      <c r="BQ3099" s="62"/>
      <c r="BW3099" s="59"/>
      <c r="BY3099" s="60"/>
      <c r="CG3099" s="36"/>
      <c r="CI3099" s="37"/>
      <c r="CY3099" s="61"/>
      <c r="DA3099" s="62"/>
      <c r="DG3099" s="59"/>
      <c r="DI3099" s="60"/>
      <c r="DQ3099" s="52"/>
      <c r="DS3099" s="53"/>
      <c r="EI3099" s="61"/>
      <c r="EK3099" s="62"/>
      <c r="FY3099" s="59"/>
      <c r="GA3099" s="60"/>
      <c r="GI3099" s="34"/>
      <c r="GK3099" s="35"/>
      <c r="HA3099" s="61"/>
      <c r="HC3099" s="62"/>
      <c r="HI3099" s="59"/>
      <c r="HK3099" s="60"/>
      <c r="HS3099" s="36"/>
      <c r="HU3099" s="37"/>
      <c r="IK3099" s="61"/>
      <c r="IM3099" s="62"/>
      <c r="IS3099" s="59"/>
      <c r="IU3099" s="60"/>
      <c r="JC3099" s="52"/>
      <c r="JE3099" s="53"/>
      <c r="JU3099" s="61"/>
      <c r="JW3099" s="62"/>
      <c r="JX3099" s="1"/>
      <c r="KG3099" s="1"/>
      <c r="KV3099" s="1"/>
      <c r="KW3099" s="34"/>
      <c r="KY3099" s="35"/>
      <c r="LA3099" s="36"/>
      <c r="LC3099" s="37"/>
      <c r="LQ3099" s="1"/>
      <c r="LU3099" s="59"/>
      <c r="LW3099" s="60"/>
      <c r="ME3099" s="34"/>
      <c r="MG3099" s="35"/>
      <c r="MW3099" s="61"/>
      <c r="MY3099" s="62"/>
      <c r="NE3099" s="59"/>
      <c r="NG3099" s="60"/>
      <c r="NO3099" s="36"/>
      <c r="NQ3099" s="37"/>
      <c r="OG3099" s="61"/>
      <c r="OI3099" s="62"/>
      <c r="RG3099" s="59"/>
      <c r="RI3099" s="60"/>
      <c r="RQ3099" s="34"/>
      <c r="RS3099" s="35"/>
      <c r="SI3099" s="61"/>
      <c r="SK3099" s="62"/>
      <c r="SQ3099" s="59"/>
      <c r="SS3099" s="60"/>
      <c r="TA3099" s="36"/>
      <c r="TC3099" s="37"/>
      <c r="TS3099" s="61"/>
      <c r="TU3099" s="62"/>
      <c r="TV3099" s="1"/>
      <c r="VT3099" s="1"/>
    </row>
    <row r="3100" spans="14:592" x14ac:dyDescent="0.3">
      <c r="N3100" s="1"/>
      <c r="O3100" s="34"/>
      <c r="Q3100" s="35"/>
      <c r="S3100" s="36"/>
      <c r="U3100" s="37"/>
      <c r="W3100" s="52"/>
      <c r="Y3100" s="53"/>
      <c r="AI3100" s="1"/>
      <c r="AM3100" s="59"/>
      <c r="AO3100" s="60"/>
      <c r="AW3100" s="34"/>
      <c r="AY3100" s="35"/>
      <c r="BO3100" s="61"/>
      <c r="BQ3100" s="62"/>
      <c r="BW3100" s="59"/>
      <c r="BY3100" s="60"/>
      <c r="CG3100" s="36"/>
      <c r="CI3100" s="37"/>
      <c r="CY3100" s="61"/>
      <c r="DA3100" s="62"/>
      <c r="DG3100" s="59"/>
      <c r="DI3100" s="60"/>
      <c r="DQ3100" s="52"/>
      <c r="DS3100" s="53"/>
      <c r="EI3100" s="61"/>
      <c r="EK3100" s="62"/>
      <c r="EY3100" s="1"/>
      <c r="FY3100" s="59"/>
      <c r="GA3100" s="60"/>
      <c r="GI3100" s="34"/>
      <c r="GK3100" s="35"/>
      <c r="HA3100" s="61"/>
      <c r="HC3100" s="62"/>
      <c r="HI3100" s="59"/>
      <c r="HK3100" s="60"/>
      <c r="HS3100" s="36"/>
      <c r="HU3100" s="37"/>
      <c r="IK3100" s="61"/>
      <c r="IM3100" s="62"/>
      <c r="IS3100" s="59"/>
      <c r="IU3100" s="60"/>
      <c r="JC3100" s="52"/>
      <c r="JE3100" s="53"/>
      <c r="JU3100" s="61"/>
      <c r="JW3100" s="62"/>
      <c r="JX3100" s="1"/>
      <c r="KG3100" s="1"/>
      <c r="KV3100" s="1"/>
      <c r="KW3100" s="34"/>
      <c r="KY3100" s="35"/>
      <c r="LA3100" s="36"/>
      <c r="LC3100" s="37"/>
      <c r="LQ3100" s="1"/>
      <c r="LU3100" s="59"/>
      <c r="LW3100" s="60"/>
      <c r="ME3100" s="34"/>
      <c r="MG3100" s="35"/>
      <c r="MW3100" s="61"/>
      <c r="MY3100" s="62"/>
      <c r="NE3100" s="59"/>
      <c r="NG3100" s="60"/>
      <c r="NO3100" s="36"/>
      <c r="NQ3100" s="37"/>
      <c r="OG3100" s="61"/>
      <c r="OI3100" s="62"/>
      <c r="PW3100" s="1"/>
      <c r="RG3100" s="59"/>
      <c r="RI3100" s="60"/>
      <c r="RQ3100" s="34"/>
      <c r="RS3100" s="35"/>
      <c r="SI3100" s="61"/>
      <c r="SK3100" s="62"/>
      <c r="SQ3100" s="59"/>
      <c r="SS3100" s="60"/>
      <c r="TA3100" s="36"/>
      <c r="TC3100" s="37"/>
      <c r="TS3100" s="61"/>
      <c r="TU3100" s="62"/>
      <c r="TV3100" s="1"/>
      <c r="VT3100" s="1"/>
    </row>
    <row r="3101" spans="14:592" x14ac:dyDescent="0.3">
      <c r="N3101" s="1"/>
      <c r="O3101" s="34"/>
      <c r="Q3101" s="35"/>
      <c r="S3101" s="36"/>
      <c r="U3101" s="37"/>
      <c r="W3101" s="52"/>
      <c r="Y3101" s="53"/>
      <c r="AI3101" s="1"/>
      <c r="AM3101" s="59"/>
      <c r="AO3101" s="60"/>
      <c r="AW3101" s="34"/>
      <c r="AY3101" s="35"/>
      <c r="BG3101" s="61"/>
      <c r="BH3101" s="61"/>
      <c r="BI3101" s="61"/>
      <c r="BJ3101" s="61"/>
      <c r="BK3101" s="61"/>
      <c r="BL3101" s="61"/>
      <c r="BM3101" s="61"/>
      <c r="BN3101" s="61"/>
      <c r="BO3101" s="61"/>
      <c r="BQ3101" s="62"/>
      <c r="BW3101" s="59"/>
      <c r="BY3101" s="60"/>
      <c r="CG3101" s="36"/>
      <c r="CI3101" s="37"/>
      <c r="CQ3101" s="61"/>
      <c r="CR3101" s="61"/>
      <c r="CS3101" s="61"/>
      <c r="CT3101" s="61"/>
      <c r="CU3101" s="61"/>
      <c r="CV3101" s="61"/>
      <c r="CW3101" s="61"/>
      <c r="CX3101" s="61"/>
      <c r="CY3101" s="61"/>
      <c r="DA3101" s="62"/>
      <c r="DG3101" s="59"/>
      <c r="DI3101" s="60"/>
      <c r="DQ3101" s="52"/>
      <c r="DS3101" s="53"/>
      <c r="EA3101" s="61"/>
      <c r="EB3101" s="61"/>
      <c r="EC3101" s="61"/>
      <c r="ED3101" s="61"/>
      <c r="EE3101" s="61"/>
      <c r="EF3101" s="61"/>
      <c r="EG3101" s="61"/>
      <c r="EH3101" s="61"/>
      <c r="EI3101" s="61"/>
      <c r="EK3101" s="62"/>
      <c r="FY3101" s="59"/>
      <c r="GA3101" s="60"/>
      <c r="GI3101" s="34"/>
      <c r="GK3101" s="35"/>
      <c r="GS3101" s="61"/>
      <c r="GT3101" s="61"/>
      <c r="GU3101" s="61"/>
      <c r="GV3101" s="61"/>
      <c r="GW3101" s="61"/>
      <c r="GX3101" s="61"/>
      <c r="GY3101" s="61"/>
      <c r="GZ3101" s="61"/>
      <c r="HA3101" s="61"/>
      <c r="HC3101" s="62"/>
      <c r="HI3101" s="59"/>
      <c r="HK3101" s="60"/>
      <c r="HS3101" s="36"/>
      <c r="HU3101" s="37"/>
      <c r="IC3101" s="61"/>
      <c r="ID3101" s="61"/>
      <c r="IE3101" s="61"/>
      <c r="IF3101" s="61"/>
      <c r="IG3101" s="61"/>
      <c r="IH3101" s="61"/>
      <c r="II3101" s="61"/>
      <c r="IJ3101" s="61"/>
      <c r="IK3101" s="61"/>
      <c r="IM3101" s="62"/>
      <c r="IS3101" s="59"/>
      <c r="IU3101" s="60"/>
      <c r="JC3101" s="52"/>
      <c r="JE3101" s="53"/>
      <c r="JM3101" s="61"/>
      <c r="JN3101" s="61"/>
      <c r="JO3101" s="61"/>
      <c r="JP3101" s="61"/>
      <c r="JQ3101" s="61"/>
      <c r="JR3101" s="61"/>
      <c r="JS3101" s="61"/>
      <c r="JT3101" s="61"/>
      <c r="JU3101" s="61"/>
      <c r="JW3101" s="62"/>
      <c r="JX3101" s="1"/>
      <c r="KG3101" s="1"/>
      <c r="KV3101" s="1"/>
      <c r="KW3101" s="34"/>
      <c r="KY3101" s="35"/>
      <c r="LA3101" s="36"/>
      <c r="LC3101" s="37"/>
      <c r="LQ3101" s="1"/>
      <c r="LU3101" s="59"/>
      <c r="LW3101" s="60"/>
      <c r="ME3101" s="34"/>
      <c r="MG3101" s="35"/>
      <c r="MO3101" s="61"/>
      <c r="MP3101" s="61"/>
      <c r="MQ3101" s="61"/>
      <c r="MR3101" s="61"/>
      <c r="MS3101" s="61"/>
      <c r="MT3101" s="61"/>
      <c r="MU3101" s="61"/>
      <c r="MV3101" s="61"/>
      <c r="MW3101" s="61"/>
      <c r="MY3101" s="62"/>
      <c r="NE3101" s="59"/>
      <c r="NG3101" s="60"/>
      <c r="NO3101" s="36"/>
      <c r="NQ3101" s="37"/>
      <c r="NY3101" s="61"/>
      <c r="NZ3101" s="61"/>
      <c r="OA3101" s="61"/>
      <c r="OB3101" s="61"/>
      <c r="OC3101" s="61"/>
      <c r="OD3101" s="61"/>
      <c r="OE3101" s="61"/>
      <c r="OF3101" s="61"/>
      <c r="OG3101" s="61"/>
      <c r="OI3101" s="62"/>
      <c r="RG3101" s="59"/>
      <c r="RI3101" s="60"/>
      <c r="RQ3101" s="34"/>
      <c r="RS3101" s="35"/>
      <c r="SA3101" s="61"/>
      <c r="SB3101" s="61"/>
      <c r="SC3101" s="61"/>
      <c r="SD3101" s="61"/>
      <c r="SE3101" s="61"/>
      <c r="SF3101" s="61"/>
      <c r="SG3101" s="61"/>
      <c r="SH3101" s="61"/>
      <c r="SI3101" s="61"/>
      <c r="SK3101" s="62"/>
      <c r="SQ3101" s="59"/>
      <c r="SS3101" s="60"/>
      <c r="TA3101" s="36"/>
      <c r="TC3101" s="37"/>
      <c r="TK3101" s="61"/>
      <c r="TL3101" s="61"/>
      <c r="TM3101" s="61"/>
      <c r="TN3101" s="61"/>
      <c r="TO3101" s="61"/>
      <c r="TP3101" s="61"/>
      <c r="TQ3101" s="61"/>
      <c r="TR3101" s="61"/>
      <c r="TS3101" s="61"/>
      <c r="TU3101" s="62"/>
      <c r="TV3101" s="1"/>
      <c r="VT3101" s="1"/>
    </row>
    <row r="3102" spans="14:592" x14ac:dyDescent="0.3">
      <c r="N3102" s="1"/>
      <c r="O3102" s="34"/>
      <c r="Q3102" s="35"/>
      <c r="S3102" s="36"/>
      <c r="U3102" s="37"/>
      <c r="W3102" s="52"/>
      <c r="Y3102" s="53"/>
      <c r="AI3102" s="1"/>
      <c r="AM3102" s="59"/>
      <c r="AO3102" s="60"/>
      <c r="AW3102" s="34"/>
      <c r="AY3102" s="35"/>
      <c r="BG3102" s="61"/>
      <c r="BQ3102" s="62"/>
      <c r="BW3102" s="59"/>
      <c r="BY3102" s="60"/>
      <c r="CG3102" s="36"/>
      <c r="CI3102" s="37"/>
      <c r="CQ3102" s="61"/>
      <c r="DA3102" s="62"/>
      <c r="DG3102" s="59"/>
      <c r="DI3102" s="60"/>
      <c r="DQ3102" s="52"/>
      <c r="DS3102" s="53"/>
      <c r="EA3102" s="61"/>
      <c r="EK3102" s="62"/>
      <c r="EY3102" s="1"/>
      <c r="FY3102" s="59"/>
      <c r="GA3102" s="60"/>
      <c r="GI3102" s="34"/>
      <c r="GK3102" s="35"/>
      <c r="GS3102" s="61"/>
      <c r="HC3102" s="62"/>
      <c r="HI3102" s="59"/>
      <c r="HK3102" s="60"/>
      <c r="HS3102" s="36"/>
      <c r="HU3102" s="37"/>
      <c r="IC3102" s="61"/>
      <c r="IM3102" s="62"/>
      <c r="IS3102" s="59"/>
      <c r="IU3102" s="60"/>
      <c r="JC3102" s="52"/>
      <c r="JE3102" s="53"/>
      <c r="JM3102" s="61"/>
      <c r="JW3102" s="62"/>
      <c r="JX3102" s="1"/>
      <c r="KG3102" s="1"/>
      <c r="KV3102" s="1"/>
      <c r="KW3102" s="34"/>
      <c r="KY3102" s="35"/>
      <c r="LA3102" s="36"/>
      <c r="LC3102" s="37"/>
      <c r="LQ3102" s="1"/>
      <c r="LU3102" s="59"/>
      <c r="LW3102" s="60"/>
      <c r="ME3102" s="34"/>
      <c r="MG3102" s="35"/>
      <c r="MO3102" s="61"/>
      <c r="MY3102" s="62"/>
      <c r="NE3102" s="59"/>
      <c r="NG3102" s="60"/>
      <c r="NO3102" s="36"/>
      <c r="NQ3102" s="37"/>
      <c r="NY3102" s="61"/>
      <c r="OI3102" s="62"/>
      <c r="PW3102" s="1"/>
      <c r="RG3102" s="59"/>
      <c r="RI3102" s="60"/>
      <c r="RQ3102" s="34"/>
      <c r="RS3102" s="35"/>
      <c r="SA3102" s="61"/>
      <c r="SK3102" s="62"/>
      <c r="SQ3102" s="59"/>
      <c r="SS3102" s="60"/>
      <c r="TA3102" s="36"/>
      <c r="TC3102" s="37"/>
      <c r="TK3102" s="61"/>
      <c r="TU3102" s="62"/>
      <c r="TV3102" s="1"/>
      <c r="VT3102" s="1"/>
    </row>
    <row r="3103" spans="14:592" x14ac:dyDescent="0.3">
      <c r="N3103" s="1"/>
      <c r="O3103" s="34"/>
      <c r="Q3103" s="35"/>
      <c r="S3103" s="36"/>
      <c r="U3103" s="37"/>
      <c r="W3103" s="52"/>
      <c r="Y3103" s="53"/>
      <c r="AI3103" s="1"/>
      <c r="AM3103" s="59"/>
      <c r="AO3103" s="60"/>
      <c r="AW3103" s="34"/>
      <c r="AY3103" s="35"/>
      <c r="BG3103" s="61"/>
      <c r="BI3103" s="62"/>
      <c r="BJ3103" s="62"/>
      <c r="BK3103" s="62"/>
      <c r="BL3103" s="62"/>
      <c r="BM3103" s="62"/>
      <c r="BN3103" s="62"/>
      <c r="BO3103" s="62"/>
      <c r="BP3103" s="62"/>
      <c r="BQ3103" s="62"/>
      <c r="BW3103" s="59"/>
      <c r="BY3103" s="60"/>
      <c r="CG3103" s="36"/>
      <c r="CI3103" s="37"/>
      <c r="CQ3103" s="61"/>
      <c r="CS3103" s="62"/>
      <c r="CT3103" s="62"/>
      <c r="CU3103" s="62"/>
      <c r="CV3103" s="62"/>
      <c r="CW3103" s="62"/>
      <c r="CX3103" s="62"/>
      <c r="CY3103" s="62"/>
      <c r="CZ3103" s="62"/>
      <c r="DA3103" s="62"/>
      <c r="DG3103" s="59"/>
      <c r="DI3103" s="60"/>
      <c r="DQ3103" s="52"/>
      <c r="DS3103" s="53"/>
      <c r="EA3103" s="61"/>
      <c r="EC3103" s="62"/>
      <c r="ED3103" s="62"/>
      <c r="EE3103" s="62"/>
      <c r="EF3103" s="62"/>
      <c r="EG3103" s="62"/>
      <c r="EH3103" s="62"/>
      <c r="EI3103" s="62"/>
      <c r="EJ3103" s="62"/>
      <c r="EK3103" s="62"/>
      <c r="FY3103" s="59"/>
      <c r="GA3103" s="60"/>
      <c r="GI3103" s="34"/>
      <c r="GK3103" s="35"/>
      <c r="GS3103" s="61"/>
      <c r="GU3103" s="62"/>
      <c r="GV3103" s="62"/>
      <c r="GW3103" s="62"/>
      <c r="GX3103" s="62"/>
      <c r="GY3103" s="62"/>
      <c r="GZ3103" s="62"/>
      <c r="HA3103" s="62"/>
      <c r="HB3103" s="62"/>
      <c r="HC3103" s="62"/>
      <c r="HI3103" s="59"/>
      <c r="HK3103" s="60"/>
      <c r="HS3103" s="36"/>
      <c r="HU3103" s="37"/>
      <c r="IC3103" s="61"/>
      <c r="IE3103" s="62"/>
      <c r="IF3103" s="62"/>
      <c r="IG3103" s="62"/>
      <c r="IH3103" s="62"/>
      <c r="II3103" s="62"/>
      <c r="IJ3103" s="62"/>
      <c r="IK3103" s="62"/>
      <c r="IL3103" s="62"/>
      <c r="IM3103" s="62"/>
      <c r="IS3103" s="59"/>
      <c r="IU3103" s="60"/>
      <c r="JC3103" s="52"/>
      <c r="JE3103" s="53"/>
      <c r="JM3103" s="61"/>
      <c r="JO3103" s="62"/>
      <c r="JP3103" s="62"/>
      <c r="JQ3103" s="62"/>
      <c r="JR3103" s="62"/>
      <c r="JS3103" s="62"/>
      <c r="JT3103" s="62"/>
      <c r="JU3103" s="62"/>
      <c r="JV3103" s="62"/>
      <c r="JW3103" s="62"/>
      <c r="JX3103" s="1"/>
      <c r="KG3103" s="1"/>
      <c r="KV3103" s="1"/>
      <c r="KW3103" s="34"/>
      <c r="KY3103" s="35"/>
      <c r="LA3103" s="36"/>
      <c r="LC3103" s="37"/>
      <c r="LQ3103" s="1"/>
      <c r="LU3103" s="59"/>
      <c r="LW3103" s="60"/>
      <c r="ME3103" s="34"/>
      <c r="MG3103" s="35"/>
      <c r="MO3103" s="61"/>
      <c r="MQ3103" s="62"/>
      <c r="MR3103" s="62"/>
      <c r="MS3103" s="62"/>
      <c r="MT3103" s="62"/>
      <c r="MU3103" s="62"/>
      <c r="MV3103" s="62"/>
      <c r="MW3103" s="62"/>
      <c r="MX3103" s="62"/>
      <c r="MY3103" s="62"/>
      <c r="NE3103" s="59"/>
      <c r="NG3103" s="60"/>
      <c r="NO3103" s="36"/>
      <c r="NQ3103" s="37"/>
      <c r="NY3103" s="61"/>
      <c r="OA3103" s="62"/>
      <c r="OB3103" s="62"/>
      <c r="OC3103" s="62"/>
      <c r="OD3103" s="62"/>
      <c r="OE3103" s="62"/>
      <c r="OF3103" s="62"/>
      <c r="OG3103" s="62"/>
      <c r="OH3103" s="62"/>
      <c r="OI3103" s="62"/>
      <c r="RG3103" s="59"/>
      <c r="RI3103" s="60"/>
      <c r="RQ3103" s="34"/>
      <c r="RS3103" s="35"/>
      <c r="SA3103" s="61"/>
      <c r="SC3103" s="62"/>
      <c r="SD3103" s="62"/>
      <c r="SE3103" s="62"/>
      <c r="SF3103" s="62"/>
      <c r="SG3103" s="62"/>
      <c r="SH3103" s="62"/>
      <c r="SI3103" s="62"/>
      <c r="SJ3103" s="62"/>
      <c r="SK3103" s="62"/>
      <c r="SQ3103" s="59"/>
      <c r="SS3103" s="60"/>
      <c r="TA3103" s="36"/>
      <c r="TC3103" s="37"/>
      <c r="TK3103" s="61"/>
      <c r="TM3103" s="62"/>
      <c r="TN3103" s="62"/>
      <c r="TO3103" s="62"/>
      <c r="TP3103" s="62"/>
      <c r="TQ3103" s="62"/>
      <c r="TR3103" s="62"/>
      <c r="TS3103" s="62"/>
      <c r="TT3103" s="62"/>
      <c r="TU3103" s="62"/>
      <c r="TV3103" s="1"/>
      <c r="VT3103" s="1"/>
    </row>
    <row r="3104" spans="14:592" ht="15" thickBot="1" x14ac:dyDescent="0.35">
      <c r="N3104" s="1"/>
      <c r="O3104" s="34"/>
      <c r="Q3104" s="35"/>
      <c r="S3104" s="36"/>
      <c r="U3104" s="37"/>
      <c r="W3104" s="52"/>
      <c r="Y3104" s="53"/>
      <c r="AI3104" s="1"/>
      <c r="AM3104" s="59"/>
      <c r="AO3104" s="60" t="s">
        <v>76</v>
      </c>
      <c r="AW3104" s="34"/>
      <c r="AY3104" s="35" t="s">
        <v>76</v>
      </c>
      <c r="BG3104" s="61"/>
      <c r="BI3104" s="62" t="s">
        <v>76</v>
      </c>
      <c r="BW3104" s="59"/>
      <c r="BY3104" s="60" t="s">
        <v>76</v>
      </c>
      <c r="CG3104" s="36"/>
      <c r="CI3104" s="37" t="s">
        <v>76</v>
      </c>
      <c r="CQ3104" s="61"/>
      <c r="CS3104" s="62" t="s">
        <v>76</v>
      </c>
      <c r="DG3104" s="59"/>
      <c r="DI3104" s="60" t="s">
        <v>76</v>
      </c>
      <c r="DQ3104" s="52"/>
      <c r="DS3104" s="53" t="s">
        <v>76</v>
      </c>
      <c r="EA3104" s="61"/>
      <c r="EC3104" s="62" t="s">
        <v>76</v>
      </c>
      <c r="EY3104" s="1"/>
      <c r="FY3104" s="59"/>
      <c r="GA3104" s="60" t="s">
        <v>76</v>
      </c>
      <c r="GI3104" s="34"/>
      <c r="GK3104" s="35" t="s">
        <v>76</v>
      </c>
      <c r="GS3104" s="61"/>
      <c r="GU3104" s="62" t="s">
        <v>76</v>
      </c>
      <c r="HI3104" s="59"/>
      <c r="HK3104" s="60" t="s">
        <v>76</v>
      </c>
      <c r="HS3104" s="36"/>
      <c r="HU3104" s="37" t="s">
        <v>76</v>
      </c>
      <c r="IC3104" s="61"/>
      <c r="IE3104" s="62" t="s">
        <v>76</v>
      </c>
      <c r="IS3104" s="59"/>
      <c r="IU3104" s="60" t="s">
        <v>76</v>
      </c>
      <c r="JC3104" s="52"/>
      <c r="JE3104" s="53" t="s">
        <v>76</v>
      </c>
      <c r="JM3104" s="61"/>
      <c r="JO3104" s="62" t="s">
        <v>76</v>
      </c>
      <c r="JX3104" s="1"/>
      <c r="KG3104" s="1"/>
      <c r="KV3104" s="1"/>
      <c r="KW3104" s="34"/>
      <c r="KY3104" s="35"/>
      <c r="LA3104" s="36"/>
      <c r="LC3104" s="37"/>
      <c r="LQ3104" s="1"/>
      <c r="LU3104" s="59"/>
      <c r="LW3104" s="60" t="s">
        <v>76</v>
      </c>
      <c r="ME3104" s="34"/>
      <c r="MG3104" s="35" t="s">
        <v>76</v>
      </c>
      <c r="MO3104" s="61"/>
      <c r="MQ3104" s="62" t="s">
        <v>76</v>
      </c>
      <c r="NE3104" s="59"/>
      <c r="NG3104" s="60" t="s">
        <v>76</v>
      </c>
      <c r="NO3104" s="36"/>
      <c r="NQ3104" s="37" t="s">
        <v>76</v>
      </c>
      <c r="NY3104" s="61"/>
      <c r="OA3104" s="62" t="s">
        <v>76</v>
      </c>
      <c r="PW3104" s="1"/>
      <c r="RG3104" s="59"/>
      <c r="RI3104" s="60" t="s">
        <v>76</v>
      </c>
      <c r="RQ3104" s="34"/>
      <c r="RS3104" s="35" t="s">
        <v>76</v>
      </c>
      <c r="SA3104" s="61"/>
      <c r="SC3104" s="62" t="s">
        <v>76</v>
      </c>
      <c r="SQ3104" s="59"/>
      <c r="SS3104" s="60" t="s">
        <v>76</v>
      </c>
      <c r="TA3104" s="36"/>
      <c r="TC3104" s="37" t="s">
        <v>76</v>
      </c>
      <c r="TK3104" s="61"/>
      <c r="TM3104" s="62" t="s">
        <v>76</v>
      </c>
      <c r="TV3104" s="1"/>
      <c r="VT3104" s="1"/>
    </row>
    <row r="3105" spans="14:592" x14ac:dyDescent="0.3">
      <c r="N3105" s="1"/>
      <c r="O3105" s="34"/>
      <c r="Q3105" s="35"/>
      <c r="S3105" s="36"/>
      <c r="U3105" s="37"/>
      <c r="W3105" s="52"/>
      <c r="Y3105" s="53"/>
      <c r="AI3105" s="1"/>
      <c r="AM3105" s="59"/>
      <c r="AO3105" s="77">
        <f t="array" ref="AO3105:AO3108">AL3039:AL3042+AV3039:AV3042+BF3039:BF3042</f>
        <v>1.2948868518330733E-6</v>
      </c>
      <c r="AW3105" s="34"/>
      <c r="AY3105" s="45">
        <f t="array" ref="AY3105:AY3108">AR3039:AR3042+CB3039:CB3042+DL3039:DL3042</f>
        <v>-3.8456652616654024E-6</v>
      </c>
      <c r="BG3105" s="61"/>
      <c r="BI3105" s="80">
        <f t="array" ref="BI3105:BI3108">AP2950:AP2953+BZ2950:BZ2953+DJ2950:DJ2953</f>
        <v>-1.6801550752170765E-5</v>
      </c>
      <c r="BW3105" s="59"/>
      <c r="BY3105" s="77">
        <f t="array" ref="BY3105:BY3108">BV3039:BV3042+CF3039:CF3042+CP3039:CP3042</f>
        <v>1.7842289884068966E-7</v>
      </c>
      <c r="CG3105" s="36"/>
      <c r="CI3105" s="48">
        <f t="array" ref="CI3105:CI3108">BB3039:BB3042+CL3039:CL3042+DV3039:DV3042</f>
        <v>2.522518654929695E-6</v>
      </c>
      <c r="CQ3105" s="61"/>
      <c r="CS3105" s="80">
        <f t="array" ref="CS3105:CS3108">BA2950:BA2953+CK2950:CK2953+DU2950:DU2953</f>
        <v>-4.0847507818764717E-5</v>
      </c>
      <c r="DG3105" s="59"/>
      <c r="DI3105" s="77">
        <f t="array" ref="DI3105:DI3108">DF3039:DF3042+DP3039:DP3042+DZ3039:DZ3042</f>
        <v>4.2510675758319935E-7</v>
      </c>
      <c r="DQ3105" s="52"/>
      <c r="DS3105" s="83">
        <f t="array" ref="DS3105:DS3108">BL3039:BL3042+CV3039:CV3042+EF3039:EF3042</f>
        <v>1.3231466067357097E-6</v>
      </c>
      <c r="EA3105" s="61"/>
      <c r="EC3105" s="80">
        <f t="array" ref="EC3105:EC3108">BL2950:BL2953+CV2950:CV2953+EF2950:EF2953</f>
        <v>-3.2585510456576836E-5</v>
      </c>
      <c r="FY3105" s="59"/>
      <c r="GA3105" s="77">
        <f t="array" ref="GA3105:GA3108">FX3039:FX3042+GH3039:GH3042+GR3039:GR3042</f>
        <v>1.8468107468139339E-7</v>
      </c>
      <c r="GI3105" s="34"/>
      <c r="GK3105" s="45">
        <f t="array" ref="GK3105:GK3108">GD3039:GD3042+HN3039:HN3042+IX3039:IX3042</f>
        <v>-2.4184655679873879E-7</v>
      </c>
      <c r="GS3105" s="61"/>
      <c r="GU3105" s="80">
        <f t="array" ref="GU3105:GU3108">GB2950:GB2953+HL2950:HL2953+IV2950:IV2953</f>
        <v>2.8144455496457071E-5</v>
      </c>
      <c r="HI3105" s="59"/>
      <c r="HK3105" s="77">
        <f t="array" ref="HK3105:HK3108">HH3039:HH3042+HR3039:HR3042+IB3039:IB3042</f>
        <v>1.9067911009291301E-7</v>
      </c>
      <c r="HS3105" s="36"/>
      <c r="HU3105" s="48">
        <f t="array" ref="HU3105:HU3108">GN3039:GN3042+HX3039:HX3042+JH3039:JH3042</f>
        <v>-2.3612150971253459E-7</v>
      </c>
      <c r="IC3105" s="61"/>
      <c r="IE3105" s="80">
        <f t="array" ref="IE3105:IE3108">GM2950:GM2953+HW2950:HW2953+JG2950:JG2953</f>
        <v>4.6249493186311482E-5</v>
      </c>
      <c r="IS3105" s="59"/>
      <c r="IU3105" s="77">
        <f t="array" ref="IU3105:IU3108">IR3039:IR3042+JB3039:JB3042+JL3039:JL3042</f>
        <v>1.9410297096671272E-7</v>
      </c>
      <c r="JC3105" s="52"/>
      <c r="JE3105" s="83">
        <f t="array" ref="JE3105:JE3108">GX3039:GX3042+IH3039:IH3042+JR3039:JR3042</f>
        <v>4.7796806651127259E-7</v>
      </c>
      <c r="JM3105" s="61"/>
      <c r="JO3105" s="80">
        <f t="array" ref="JO3105:JO3108">GX2950:GX2953+IH2950:IH2953+JR2950:JR2953</f>
        <v>4.1687757294051262E-5</v>
      </c>
      <c r="JX3105" s="1"/>
      <c r="KG3105" s="1"/>
      <c r="KV3105" s="1"/>
      <c r="KW3105" s="34"/>
      <c r="KY3105" s="35"/>
      <c r="LA3105" s="36"/>
      <c r="LC3105" s="37"/>
      <c r="LQ3105" s="1"/>
      <c r="LU3105" s="59"/>
      <c r="LW3105" s="77">
        <f t="array" ref="LW3105:LW3108">LT3039:LT3042+MD3039:MD3042</f>
        <v>0</v>
      </c>
      <c r="ME3105" s="34"/>
      <c r="MG3105" s="45">
        <f t="array" ref="MG3105:MG3108">LZ3039:LZ3042+NJ3039:NJ3042</f>
        <v>1.1885756268565495E-8</v>
      </c>
      <c r="MO3105" s="61"/>
      <c r="MQ3105" s="80">
        <f t="array" ref="MQ3105:MQ3108">LX2950:LX2953+NH2950:NH2953</f>
        <v>7.4138041478405441E-5</v>
      </c>
      <c r="NE3105" s="59"/>
      <c r="NG3105" s="77">
        <f t="array" ref="NG3105:NG3108">ND3039:ND3042+NN3039:NN3042</f>
        <v>-7.9267999373077956E-9</v>
      </c>
      <c r="NO3105" s="36"/>
      <c r="NQ3105" s="48">
        <f t="array" ref="NQ3105:NQ3108">MJ3039:MJ3042+NT3039:NT3042</f>
        <v>-1.188575626856549E-8</v>
      </c>
      <c r="NY3105" s="61"/>
      <c r="OA3105" s="80">
        <f t="array" ref="OA3105:OA3108">MI2950:MI2953+NS2950:NS2953</f>
        <v>7.009635571350506E-7</v>
      </c>
      <c r="RG3105" s="59"/>
      <c r="RI3105" s="77">
        <f t="array" ref="RI3105:RI3108">RF3039:RF3042+RP3039:RP3042</f>
        <v>0</v>
      </c>
      <c r="RQ3105" s="34"/>
      <c r="RS3105" s="45">
        <f t="array" ref="RS3105:RS3108">RL3039:RL3042+SV3039:SV3042</f>
        <v>2.1707785941772343E-7</v>
      </c>
      <c r="SA3105" s="61"/>
      <c r="SC3105" s="80">
        <f t="array" ref="SC3105:SC3108">RJ2950:RJ2953+ST2950:ST2953</f>
        <v>2.7106632751742815E-5</v>
      </c>
      <c r="SQ3105" s="59"/>
      <c r="SS3105" s="77">
        <f t="array" ref="SS3105:SS3108">SP3039:SP3042+SZ3039:SZ3042</f>
        <v>-8.1656579891009187E-8</v>
      </c>
      <c r="TA3105" s="36"/>
      <c r="TC3105" s="48">
        <f t="array" ref="TC3105:TC3108">RV3039:RV3042+TF3039:TF3042</f>
        <v>-2.1707785941772351E-7</v>
      </c>
      <c r="TK3105" s="61"/>
      <c r="TM3105" s="80">
        <f t="array" ref="TM3105:TM3108">RU2950:RU2953+TE2950:TE2953</f>
        <v>2.7542513666782291E-7</v>
      </c>
      <c r="TV3105" s="1"/>
      <c r="VT3105" s="1"/>
    </row>
    <row r="3106" spans="14:592" x14ac:dyDescent="0.3">
      <c r="N3106" s="1"/>
      <c r="O3106" s="34"/>
      <c r="Q3106" s="35"/>
      <c r="S3106" s="36"/>
      <c r="U3106" s="37"/>
      <c r="W3106" s="52"/>
      <c r="Y3106" s="53"/>
      <c r="AI3106" s="1"/>
      <c r="AM3106" s="59"/>
      <c r="AO3106" s="78">
        <v>-2.3880884891171319E-7</v>
      </c>
      <c r="AW3106" s="34"/>
      <c r="AY3106" s="46">
        <v>-3.3895675233211705E-6</v>
      </c>
      <c r="BG3106" s="61"/>
      <c r="BI3106" s="81">
        <v>-9.7457653347759522E-6</v>
      </c>
      <c r="BW3106" s="59"/>
      <c r="BY3106" s="78">
        <v>-3.5785374931371283E-8</v>
      </c>
      <c r="CG3106" s="36"/>
      <c r="CI3106" s="49">
        <v>2.2165344624343447E-6</v>
      </c>
      <c r="CQ3106" s="61"/>
      <c r="CS3106" s="81">
        <v>-2.3769955600137759E-5</v>
      </c>
      <c r="DG3106" s="59"/>
      <c r="DI3106" s="78">
        <v>-8.0951583808811345E-8</v>
      </c>
      <c r="DQ3106" s="52"/>
      <c r="DS3106" s="84">
        <v>1.1730330608868269E-6</v>
      </c>
      <c r="EA3106" s="61"/>
      <c r="EC3106" s="81">
        <v>-1.8956839715825976E-5</v>
      </c>
      <c r="EY3106" s="1"/>
      <c r="FY3106" s="59"/>
      <c r="GA3106" s="78">
        <v>2.4431007880943364E-7</v>
      </c>
      <c r="GI3106" s="34"/>
      <c r="GK3106" s="46">
        <v>-6.7032210312647429E-7</v>
      </c>
      <c r="GS3106" s="61"/>
      <c r="GU3106" s="81">
        <v>-6.1572311573868911E-6</v>
      </c>
      <c r="HI3106" s="59"/>
      <c r="HK3106" s="78">
        <v>7.346065069799499E-7</v>
      </c>
      <c r="HS3106" s="36"/>
      <c r="HU3106" s="49">
        <v>-6.5699076649462445E-7</v>
      </c>
      <c r="IC3106" s="61"/>
      <c r="IE3106" s="81">
        <v>-9.2869637605601768E-6</v>
      </c>
      <c r="IS3106" s="59"/>
      <c r="IU3106" s="78">
        <v>6.4127051818764797E-7</v>
      </c>
      <c r="JC3106" s="52"/>
      <c r="JE3106" s="84">
        <v>1.3273128696210966E-6</v>
      </c>
      <c r="JM3106" s="61"/>
      <c r="JO3106" s="81">
        <v>-8.5329809915925009E-6</v>
      </c>
      <c r="JX3106" s="1"/>
      <c r="KG3106" s="1"/>
      <c r="KV3106" s="1"/>
      <c r="KW3106" s="34"/>
      <c r="KY3106" s="35"/>
      <c r="LA3106" s="36"/>
      <c r="LC3106" s="37"/>
      <c r="LQ3106" s="1"/>
      <c r="LU3106" s="59"/>
      <c r="LW3106" s="78">
        <v>0</v>
      </c>
      <c r="ME3106" s="34"/>
      <c r="MG3106" s="46">
        <v>1.3429362045707052E-7</v>
      </c>
      <c r="MO3106" s="61"/>
      <c r="MQ3106" s="81">
        <v>4.3177614549796451E-5</v>
      </c>
      <c r="NE3106" s="59"/>
      <c r="NG3106" s="78">
        <v>1.7575684307076009E-9</v>
      </c>
      <c r="NO3106" s="36"/>
      <c r="NQ3106" s="49">
        <v>-1.3429362045707044E-7</v>
      </c>
      <c r="NY3106" s="61"/>
      <c r="OA3106" s="81">
        <v>4.0823757520283496E-7</v>
      </c>
      <c r="PW3106" s="1"/>
      <c r="RG3106" s="59"/>
      <c r="RI3106" s="78">
        <v>0</v>
      </c>
      <c r="RQ3106" s="34"/>
      <c r="RS3106" s="46">
        <v>-2.4009452267613512E-7</v>
      </c>
      <c r="SA3106" s="61"/>
      <c r="SC3106" s="81">
        <v>-9.9513437998273739E-5</v>
      </c>
      <c r="SQ3106" s="59"/>
      <c r="SS3106" s="78">
        <v>-7.1952472717185231E-8</v>
      </c>
      <c r="TA3106" s="36"/>
      <c r="TC3106" s="49">
        <v>2.4009452267613523E-7</v>
      </c>
      <c r="TK3106" s="61"/>
      <c r="TM3106" s="81">
        <v>-1.0111363706433528E-6</v>
      </c>
      <c r="TV3106" s="1"/>
      <c r="VT3106" s="1"/>
    </row>
    <row r="3107" spans="14:592" x14ac:dyDescent="0.3">
      <c r="N3107" s="1"/>
      <c r="O3107" s="34"/>
      <c r="Q3107" s="35"/>
      <c r="S3107" s="36"/>
      <c r="U3107" s="37"/>
      <c r="W3107" s="52"/>
      <c r="Y3107" s="53"/>
      <c r="AI3107" s="1"/>
      <c r="AM3107" s="59"/>
      <c r="AO3107" s="78">
        <v>1.0425247656657814E-6</v>
      </c>
      <c r="AW3107" s="34"/>
      <c r="AY3107" s="46">
        <v>-1.7428140508877565E-7</v>
      </c>
      <c r="BG3107" s="61"/>
      <c r="BI3107" s="81">
        <v>1.9403728620774437E-5</v>
      </c>
      <c r="BW3107" s="59"/>
      <c r="BY3107" s="78">
        <v>1.4561509265266145E-7</v>
      </c>
      <c r="CG3107" s="36"/>
      <c r="CI3107" s="49">
        <v>1.0491471360627156E-7</v>
      </c>
      <c r="CQ3107" s="61"/>
      <c r="CS3107" s="81">
        <v>4.7494588398167974E-5</v>
      </c>
      <c r="DG3107" s="59"/>
      <c r="DI3107" s="78">
        <v>3.4399836815301001E-7</v>
      </c>
      <c r="DQ3107" s="52"/>
      <c r="DS3107" s="84">
        <v>6.9366691482504171E-8</v>
      </c>
      <c r="EA3107" s="61"/>
      <c r="EC3107" s="81">
        <v>3.7865844521791926E-5</v>
      </c>
      <c r="FY3107" s="59"/>
      <c r="GA3107" s="78">
        <v>5.1285243244508746E-8</v>
      </c>
      <c r="GI3107" s="34"/>
      <c r="GK3107" s="46">
        <v>8.8172906482677958E-7</v>
      </c>
      <c r="GS3107" s="61"/>
      <c r="GU3107" s="81">
        <v>8.5873968759391113E-6</v>
      </c>
      <c r="HI3107" s="59"/>
      <c r="HK3107" s="78">
        <v>4.8402106262046106E-8</v>
      </c>
      <c r="HS3107" s="36"/>
      <c r="HU3107" s="49">
        <v>9.1628145233567373E-7</v>
      </c>
      <c r="IC3107" s="61"/>
      <c r="IE3107" s="81">
        <v>1.4184609231479369E-5</v>
      </c>
      <c r="IS3107" s="59"/>
      <c r="IU3107" s="78">
        <v>5.0275789450005227E-8</v>
      </c>
      <c r="JC3107" s="52"/>
      <c r="JE3107" s="84">
        <v>-1.7980105171624511E-6</v>
      </c>
      <c r="JM3107" s="61"/>
      <c r="JO3107" s="81">
        <v>1.2771299894665877E-5</v>
      </c>
      <c r="JX3107" s="1"/>
      <c r="KG3107" s="1"/>
      <c r="KV3107" s="1"/>
      <c r="KW3107" s="34"/>
      <c r="KY3107" s="35"/>
      <c r="LA3107" s="36"/>
      <c r="LC3107" s="37"/>
      <c r="LQ3107" s="1"/>
      <c r="LU3107" s="59"/>
      <c r="LW3107" s="78">
        <v>0</v>
      </c>
      <c r="ME3107" s="34"/>
      <c r="MG3107" s="46">
        <v>5.3866361898897033E-8</v>
      </c>
      <c r="MO3107" s="61"/>
      <c r="MQ3107" s="81">
        <v>-5.4347049050444601E-5</v>
      </c>
      <c r="NE3107" s="59"/>
      <c r="NG3107" s="78">
        <v>-4.7184450844101676E-8</v>
      </c>
      <c r="NO3107" s="36"/>
      <c r="NQ3107" s="49">
        <v>-5.3866361898897006E-8</v>
      </c>
      <c r="NY3107" s="61"/>
      <c r="OA3107" s="81">
        <v>-5.1384282700924768E-7</v>
      </c>
      <c r="RG3107" s="59"/>
      <c r="RI3107" s="78">
        <v>0</v>
      </c>
      <c r="RQ3107" s="34"/>
      <c r="RS3107" s="46">
        <v>-9.9965478068584505E-8</v>
      </c>
      <c r="SA3107" s="61"/>
      <c r="SC3107" s="81">
        <v>9.315599066412965E-6</v>
      </c>
      <c r="SQ3107" s="59"/>
      <c r="SS3107" s="78">
        <v>9.566873880319715E-8</v>
      </c>
      <c r="TA3107" s="36"/>
      <c r="TC3107" s="49">
        <v>9.9965478068584545E-8</v>
      </c>
      <c r="TK3107" s="61"/>
      <c r="TM3107" s="81">
        <v>9.4653960508778806E-8</v>
      </c>
      <c r="TV3107" s="1"/>
      <c r="VT3107" s="1"/>
    </row>
    <row r="3108" spans="14:592" ht="15" thickBot="1" x14ac:dyDescent="0.35">
      <c r="N3108" s="1"/>
      <c r="O3108" s="34"/>
      <c r="Q3108" s="35"/>
      <c r="S3108" s="36"/>
      <c r="U3108" s="37"/>
      <c r="W3108" s="52"/>
      <c r="Y3108" s="53"/>
      <c r="AI3108" s="1"/>
      <c r="AM3108" s="59"/>
      <c r="AO3108" s="79">
        <v>9.00140987291766E-7</v>
      </c>
      <c r="AW3108" s="34"/>
      <c r="AY3108" s="47">
        <v>-2.4554742618380656E-6</v>
      </c>
      <c r="BG3108" s="61"/>
      <c r="BI3108" s="82">
        <v>7.9454751732742134E-6</v>
      </c>
      <c r="BW3108" s="59"/>
      <c r="BY3108" s="79">
        <v>1.2818675776551508E-7</v>
      </c>
      <c r="CG3108" s="36"/>
      <c r="CI3108" s="50">
        <v>1.6281783000640348E-6</v>
      </c>
      <c r="CQ3108" s="61"/>
      <c r="CS3108" s="82">
        <v>1.915244700584025E-5</v>
      </c>
      <c r="DG3108" s="59"/>
      <c r="DI3108" s="79">
        <v>2.9919527729721142E-7</v>
      </c>
      <c r="DQ3108" s="52"/>
      <c r="DS3108" s="85">
        <v>8.2729596177403159E-7</v>
      </c>
      <c r="EA3108" s="61"/>
      <c r="EC3108" s="82">
        <v>1.5290007509783849E-5</v>
      </c>
      <c r="EY3108" s="1"/>
      <c r="FY3108" s="59"/>
      <c r="GA3108" s="79">
        <v>-5.4879280890953625E-8</v>
      </c>
      <c r="GI3108" s="34"/>
      <c r="GK3108" s="47">
        <v>-1.0448280097851318E-6</v>
      </c>
      <c r="GS3108" s="61"/>
      <c r="GU3108" s="82">
        <v>-5.0013234429035534E-5</v>
      </c>
      <c r="HI3108" s="59"/>
      <c r="HK3108" s="79">
        <v>2.133351651592601E-9</v>
      </c>
      <c r="HS3108" s="36"/>
      <c r="HU3108" s="50">
        <v>-9.0285756780198709E-7</v>
      </c>
      <c r="IC3108" s="61"/>
      <c r="IE3108" s="82">
        <v>-8.1661080110045757E-5</v>
      </c>
      <c r="IS3108" s="59"/>
      <c r="IU3108" s="79">
        <v>-1.0812860477790454E-8</v>
      </c>
      <c r="JC3108" s="52"/>
      <c r="JE3108" s="85">
        <v>1.9476855775871146E-6</v>
      </c>
      <c r="JM3108" s="61"/>
      <c r="JO3108" s="82">
        <v>-7.3708956190826313E-5</v>
      </c>
      <c r="JX3108" s="1"/>
      <c r="KG3108" s="1"/>
      <c r="KV3108" s="1"/>
      <c r="KW3108" s="34"/>
      <c r="KY3108" s="35"/>
      <c r="LA3108" s="36"/>
      <c r="LC3108" s="37"/>
      <c r="LQ3108" s="1"/>
      <c r="LU3108" s="59"/>
      <c r="LW3108" s="79">
        <v>0</v>
      </c>
      <c r="ME3108" s="34"/>
      <c r="MG3108" s="47">
        <v>-9.3835372869446927E-8</v>
      </c>
      <c r="MO3108" s="61"/>
      <c r="MQ3108" s="82">
        <v>-2.7760726927649723E-5</v>
      </c>
      <c r="NE3108" s="59"/>
      <c r="NG3108" s="79">
        <v>-5.8213315254994978E-10</v>
      </c>
      <c r="NO3108" s="36"/>
      <c r="NQ3108" s="50">
        <v>9.3835372869446887E-8</v>
      </c>
      <c r="NY3108" s="61"/>
      <c r="OA3108" s="82">
        <v>-2.6247332014466727E-7</v>
      </c>
      <c r="PW3108" s="1"/>
      <c r="RG3108" s="59"/>
      <c r="RI3108" s="79">
        <v>0</v>
      </c>
      <c r="RQ3108" s="34"/>
      <c r="RS3108" s="47">
        <v>-7.6459538721781315E-8</v>
      </c>
      <c r="SA3108" s="61"/>
      <c r="SC3108" s="82">
        <v>-2.0617953509295686E-5</v>
      </c>
      <c r="SQ3108" s="59"/>
      <c r="SS3108" s="79">
        <v>-3.0542572880736964E-9</v>
      </c>
      <c r="TA3108" s="36"/>
      <c r="TC3108" s="50">
        <v>7.6459538721781354E-8</v>
      </c>
      <c r="TK3108" s="61"/>
      <c r="TM3108" s="82">
        <v>-2.0949494963528703E-7</v>
      </c>
      <c r="TV3108" s="1"/>
      <c r="VT3108" s="1"/>
    </row>
    <row r="3109" spans="14:592" x14ac:dyDescent="0.3">
      <c r="N3109" s="1"/>
      <c r="O3109" s="34"/>
      <c r="Q3109" s="35"/>
      <c r="S3109" s="36"/>
      <c r="U3109" s="37"/>
      <c r="W3109" s="52"/>
      <c r="Y3109" s="53"/>
      <c r="AI3109" s="1"/>
      <c r="AJ3109" s="1"/>
      <c r="AK3109" s="1"/>
      <c r="AL3109" s="1"/>
      <c r="AM3109" s="2"/>
      <c r="AN3109" s="1"/>
      <c r="AO3109" s="7"/>
      <c r="AP3109" s="1"/>
      <c r="AQ3109" s="1"/>
      <c r="AR3109" s="1"/>
      <c r="AS3109" s="1"/>
      <c r="AT3109" s="1"/>
      <c r="AU3109" s="1"/>
      <c r="AV3109" s="1"/>
      <c r="AW3109" s="2"/>
      <c r="AX3109" s="1"/>
      <c r="AY3109" s="7"/>
      <c r="AZ3109" s="1"/>
      <c r="BA3109" s="1"/>
      <c r="BB3109" s="1"/>
      <c r="BC3109" s="1"/>
      <c r="BD3109" s="1"/>
      <c r="BE3109" s="1"/>
      <c r="BF3109" s="1"/>
      <c r="BG3109" s="2"/>
      <c r="BH3109" s="1"/>
      <c r="BI3109" s="7"/>
      <c r="BJ3109" s="1"/>
      <c r="BK3109" s="1"/>
      <c r="BL3109" s="1"/>
      <c r="BM3109" s="1"/>
      <c r="BS3109" s="1"/>
      <c r="BT3109" s="1"/>
      <c r="BU3109" s="1"/>
      <c r="BV3109" s="1"/>
      <c r="BW3109" s="2"/>
      <c r="BX3109" s="1"/>
      <c r="BY3109" s="7"/>
      <c r="BZ3109" s="1"/>
      <c r="CA3109" s="1"/>
      <c r="CB3109" s="1"/>
      <c r="CC3109" s="1"/>
      <c r="CD3109" s="1"/>
      <c r="CE3109" s="1"/>
      <c r="CF3109" s="1"/>
      <c r="CG3109" s="2"/>
      <c r="CH3109" s="1"/>
      <c r="CI3109" s="7"/>
      <c r="CJ3109" s="1"/>
      <c r="CK3109" s="1"/>
      <c r="CL3109" s="1"/>
      <c r="CM3109" s="1"/>
      <c r="CN3109" s="1"/>
      <c r="CO3109" s="1"/>
      <c r="CP3109" s="1"/>
      <c r="CQ3109" s="2"/>
      <c r="CR3109" s="1"/>
      <c r="CS3109" s="7"/>
      <c r="CT3109" s="1"/>
      <c r="CU3109" s="1"/>
      <c r="CV3109" s="1"/>
      <c r="CW3109" s="1"/>
      <c r="DC3109" s="1"/>
      <c r="DD3109" s="1"/>
      <c r="DE3109" s="1"/>
      <c r="DF3109" s="1"/>
      <c r="DG3109" s="2"/>
      <c r="DH3109" s="1"/>
      <c r="DI3109" s="7"/>
      <c r="DJ3109" s="1"/>
      <c r="DK3109" s="1"/>
      <c r="DL3109" s="1"/>
      <c r="DM3109" s="1"/>
      <c r="DN3109" s="1"/>
      <c r="DO3109" s="1"/>
      <c r="DP3109" s="1"/>
      <c r="DQ3109" s="2"/>
      <c r="DR3109" s="1"/>
      <c r="DS3109" s="7"/>
      <c r="DT3109" s="1"/>
      <c r="DU3109" s="1"/>
      <c r="DV3109" s="1"/>
      <c r="DW3109" s="1"/>
      <c r="DX3109" s="1"/>
      <c r="DY3109" s="1"/>
      <c r="DZ3109" s="1"/>
      <c r="EA3109" s="2"/>
      <c r="EB3109" s="1"/>
      <c r="EC3109" s="7"/>
      <c r="ED3109" s="1"/>
      <c r="EE3109" s="1"/>
      <c r="EF3109" s="1"/>
      <c r="EG3109" s="1"/>
      <c r="EH3109" s="1"/>
      <c r="EI3109" s="1"/>
      <c r="EJ3109" s="1"/>
      <c r="EK3109" s="1"/>
      <c r="EL3109" s="1"/>
      <c r="EM3109" s="1"/>
      <c r="EN3109" s="1"/>
      <c r="EO3109" s="1"/>
      <c r="EP3109" s="1"/>
      <c r="EQ3109" s="1"/>
      <c r="ER3109" s="1"/>
      <c r="ES3109" s="1"/>
      <c r="ET3109" s="1"/>
      <c r="EU3109" s="1"/>
      <c r="FU3109" s="1"/>
      <c r="FV3109" s="1"/>
      <c r="FW3109" s="1"/>
      <c r="FX3109" s="1"/>
      <c r="FY3109" s="2"/>
      <c r="FZ3109" s="1"/>
      <c r="GA3109" s="7"/>
      <c r="GB3109" s="1"/>
      <c r="GC3109" s="1"/>
      <c r="GD3109" s="1"/>
      <c r="GE3109" s="1"/>
      <c r="GF3109" s="1"/>
      <c r="GG3109" s="1"/>
      <c r="GH3109" s="1"/>
      <c r="GI3109" s="2"/>
      <c r="GJ3109" s="1"/>
      <c r="GK3109" s="7"/>
      <c r="GL3109" s="1"/>
      <c r="GM3109" s="1"/>
      <c r="GN3109" s="1"/>
      <c r="GO3109" s="1"/>
      <c r="GP3109" s="1"/>
      <c r="GQ3109" s="1"/>
      <c r="GR3109" s="1"/>
      <c r="GS3109" s="2"/>
      <c r="GT3109" s="1"/>
      <c r="GU3109" s="7"/>
      <c r="GV3109" s="1"/>
      <c r="GW3109" s="1"/>
      <c r="GX3109" s="1"/>
      <c r="GY3109" s="1"/>
      <c r="HE3109" s="1"/>
      <c r="HF3109" s="1"/>
      <c r="HG3109" s="1"/>
      <c r="HH3109" s="1"/>
      <c r="HI3109" s="2"/>
      <c r="HJ3109" s="1"/>
      <c r="HK3109" s="7"/>
      <c r="HL3109" s="1"/>
      <c r="HM3109" s="1"/>
      <c r="HN3109" s="1"/>
      <c r="HO3109" s="1"/>
      <c r="HP3109" s="1"/>
      <c r="HQ3109" s="1"/>
      <c r="HR3109" s="1"/>
      <c r="HS3109" s="2"/>
      <c r="HT3109" s="1"/>
      <c r="HU3109" s="7"/>
      <c r="HV3109" s="1"/>
      <c r="HW3109" s="1"/>
      <c r="HX3109" s="1"/>
      <c r="HY3109" s="1"/>
      <c r="HZ3109" s="1"/>
      <c r="IA3109" s="1"/>
      <c r="IB3109" s="1"/>
      <c r="IC3109" s="2"/>
      <c r="ID3109" s="1"/>
      <c r="IE3109" s="7"/>
      <c r="IF3109" s="1"/>
      <c r="IG3109" s="1"/>
      <c r="IH3109" s="1"/>
      <c r="II3109" s="1"/>
      <c r="IO3109" s="1"/>
      <c r="IP3109" s="1"/>
      <c r="IQ3109" s="1"/>
      <c r="IR3109" s="1"/>
      <c r="IS3109" s="2"/>
      <c r="IT3109" s="1"/>
      <c r="IU3109" s="7"/>
      <c r="IV3109" s="1"/>
      <c r="IW3109" s="1"/>
      <c r="IX3109" s="1"/>
      <c r="IY3109" s="1"/>
      <c r="IZ3109" s="1"/>
      <c r="JA3109" s="1"/>
      <c r="JB3109" s="1"/>
      <c r="JC3109" s="2"/>
      <c r="JD3109" s="1"/>
      <c r="JE3109" s="7"/>
      <c r="JF3109" s="1"/>
      <c r="JG3109" s="1"/>
      <c r="JH3109" s="1"/>
      <c r="JI3109" s="1"/>
      <c r="JJ3109" s="1"/>
      <c r="JK3109" s="1"/>
      <c r="JL3109" s="1"/>
      <c r="JM3109" s="2"/>
      <c r="JN3109" s="1"/>
      <c r="JO3109" s="7"/>
      <c r="JP3109" s="1"/>
      <c r="JQ3109" s="1"/>
      <c r="JR3109" s="1"/>
      <c r="JS3109" s="1"/>
      <c r="JT3109" s="1"/>
      <c r="JU3109" s="1"/>
      <c r="JV3109" s="1"/>
      <c r="JW3109" s="1"/>
      <c r="JX3109" s="1"/>
      <c r="JY3109" s="1"/>
      <c r="JZ3109" s="1"/>
      <c r="KA3109" s="1"/>
      <c r="KB3109" s="1"/>
      <c r="KC3109" s="1"/>
      <c r="KD3109" s="1"/>
      <c r="KE3109" s="1"/>
      <c r="KF3109" s="1"/>
      <c r="KG3109" s="1"/>
      <c r="KV3109" s="1"/>
      <c r="KW3109" s="34"/>
      <c r="KY3109" s="35"/>
      <c r="LA3109" s="36"/>
      <c r="LC3109" s="37"/>
      <c r="LQ3109" s="1"/>
      <c r="LR3109" s="1"/>
      <c r="LS3109" s="1"/>
      <c r="LT3109" s="1"/>
      <c r="LU3109" s="2"/>
      <c r="LV3109" s="1"/>
      <c r="LW3109" s="7"/>
      <c r="LX3109" s="1"/>
      <c r="LY3109" s="1"/>
      <c r="LZ3109" s="1"/>
      <c r="MA3109" s="1"/>
      <c r="MB3109" s="1"/>
      <c r="MC3109" s="1"/>
      <c r="MD3109" s="1"/>
      <c r="ME3109" s="2"/>
      <c r="MF3109" s="1"/>
      <c r="MG3109" s="7"/>
      <c r="MH3109" s="1"/>
      <c r="MI3109" s="1"/>
      <c r="MJ3109" s="1"/>
      <c r="MK3109" s="1"/>
      <c r="ML3109" s="1"/>
      <c r="MM3109" s="1"/>
      <c r="MN3109" s="1"/>
      <c r="MO3109" s="2"/>
      <c r="MP3109" s="1"/>
      <c r="MQ3109" s="7"/>
      <c r="MR3109" s="1"/>
      <c r="MS3109" s="1"/>
      <c r="MT3109" s="1"/>
      <c r="MU3109" s="1"/>
      <c r="NA3109" s="1"/>
      <c r="NB3109" s="1"/>
      <c r="NC3109" s="1"/>
      <c r="ND3109" s="1"/>
      <c r="NE3109" s="2"/>
      <c r="NF3109" s="1"/>
      <c r="NG3109" s="7"/>
      <c r="NH3109" s="1"/>
      <c r="NI3109" s="1"/>
      <c r="NJ3109" s="1"/>
      <c r="NK3109" s="1"/>
      <c r="NL3109" s="1"/>
      <c r="NM3109" s="1"/>
      <c r="NN3109" s="1"/>
      <c r="NO3109" s="2"/>
      <c r="NP3109" s="1"/>
      <c r="NQ3109" s="7"/>
      <c r="NR3109" s="1"/>
      <c r="NS3109" s="1"/>
      <c r="NT3109" s="1"/>
      <c r="NU3109" s="1"/>
      <c r="NV3109" s="1"/>
      <c r="NW3109" s="1"/>
      <c r="NX3109" s="1"/>
      <c r="NY3109" s="2"/>
      <c r="NZ3109" s="1"/>
      <c r="OA3109" s="7"/>
      <c r="OB3109" s="1"/>
      <c r="OC3109" s="1"/>
      <c r="OD3109" s="1"/>
      <c r="OE3109" s="1"/>
      <c r="OF3109" s="1"/>
      <c r="OG3109" s="1"/>
      <c r="OH3109" s="1"/>
      <c r="OI3109" s="1"/>
      <c r="OJ3109" s="1"/>
      <c r="OK3109" s="1"/>
      <c r="OL3109" s="1"/>
      <c r="OM3109" s="1"/>
      <c r="ON3109" s="1"/>
      <c r="OO3109" s="1"/>
      <c r="OP3109" s="1"/>
      <c r="OQ3109" s="1"/>
      <c r="RC3109" s="1"/>
      <c r="RD3109" s="1"/>
      <c r="RE3109" s="1"/>
      <c r="RF3109" s="1"/>
      <c r="RG3109" s="2"/>
      <c r="RH3109" s="1"/>
      <c r="RI3109" s="7"/>
      <c r="RJ3109" s="1"/>
      <c r="RK3109" s="1"/>
      <c r="RL3109" s="1"/>
      <c r="RM3109" s="1"/>
      <c r="RN3109" s="1"/>
      <c r="RO3109" s="1"/>
      <c r="RP3109" s="1"/>
      <c r="RQ3109" s="2"/>
      <c r="RR3109" s="1"/>
      <c r="RS3109" s="7"/>
      <c r="RT3109" s="1"/>
      <c r="RU3109" s="1"/>
      <c r="RV3109" s="1"/>
      <c r="RW3109" s="1"/>
      <c r="RX3109" s="1"/>
      <c r="RY3109" s="1"/>
      <c r="RZ3109" s="1"/>
      <c r="SA3109" s="2"/>
      <c r="SB3109" s="1"/>
      <c r="SC3109" s="7"/>
      <c r="SD3109" s="1"/>
      <c r="SE3109" s="1"/>
      <c r="SF3109" s="1"/>
      <c r="SG3109" s="1"/>
      <c r="SM3109" s="1"/>
      <c r="SN3109" s="1"/>
      <c r="SO3109" s="1"/>
      <c r="SP3109" s="1"/>
      <c r="SQ3109" s="2"/>
      <c r="SR3109" s="1"/>
      <c r="SS3109" s="7"/>
      <c r="ST3109" s="1"/>
      <c r="SU3109" s="1"/>
      <c r="SV3109" s="1"/>
      <c r="SW3109" s="1"/>
      <c r="SX3109" s="1"/>
      <c r="SY3109" s="1"/>
      <c r="SZ3109" s="1"/>
      <c r="TA3109" s="2"/>
      <c r="TB3109" s="1"/>
      <c r="TC3109" s="7"/>
      <c r="TD3109" s="1"/>
      <c r="TE3109" s="1"/>
      <c r="TF3109" s="1"/>
      <c r="TG3109" s="1"/>
      <c r="TH3109" s="1"/>
      <c r="TI3109" s="1"/>
      <c r="TJ3109" s="1"/>
      <c r="TK3109" s="2"/>
      <c r="TL3109" s="1"/>
      <c r="TM3109" s="7"/>
      <c r="TN3109" s="1"/>
      <c r="TO3109" s="1"/>
      <c r="TP3109" s="1"/>
      <c r="TQ3109" s="1"/>
      <c r="TR3109" s="1"/>
      <c r="TS3109" s="1"/>
      <c r="TT3109" s="1"/>
      <c r="TU3109" s="1"/>
      <c r="TV3109" s="1"/>
      <c r="TW3109" s="1"/>
      <c r="TX3109" s="1"/>
      <c r="TY3109" s="1"/>
      <c r="TZ3109" s="1"/>
      <c r="UA3109" s="1"/>
      <c r="UB3109" s="1"/>
      <c r="UC3109" s="1"/>
      <c r="VT3109" s="1"/>
    </row>
    <row r="3110" spans="14:592" ht="15" thickBot="1" x14ac:dyDescent="0.35">
      <c r="N3110" s="1"/>
      <c r="O3110" s="34"/>
      <c r="Q3110" s="35"/>
      <c r="S3110" s="36"/>
      <c r="U3110" s="37"/>
      <c r="W3110" s="52"/>
      <c r="Y3110" s="53"/>
      <c r="AI3110" s="1"/>
      <c r="AK3110" t="s">
        <v>173</v>
      </c>
      <c r="AM3110" s="2" t="s">
        <v>162</v>
      </c>
      <c r="AO3110" s="7" t="s">
        <v>163</v>
      </c>
      <c r="AQ3110" t="s">
        <v>174</v>
      </c>
      <c r="AS3110" s="1"/>
      <c r="AU3110" t="s">
        <v>175</v>
      </c>
      <c r="AW3110" s="2" t="s">
        <v>164</v>
      </c>
      <c r="AY3110" s="7" t="s">
        <v>165</v>
      </c>
      <c r="BA3110" t="s">
        <v>176</v>
      </c>
      <c r="BC3110" s="1"/>
      <c r="BE3110" t="s">
        <v>177</v>
      </c>
      <c r="BG3110" s="2" t="s">
        <v>105</v>
      </c>
      <c r="BI3110" s="7" t="s">
        <v>106</v>
      </c>
      <c r="BK3110" t="s">
        <v>178</v>
      </c>
      <c r="BM3110" s="1"/>
      <c r="BS3110" s="1"/>
      <c r="BU3110" t="s">
        <v>173</v>
      </c>
      <c r="BW3110" s="2" t="s">
        <v>170</v>
      </c>
      <c r="BY3110" s="7" t="s">
        <v>171</v>
      </c>
      <c r="CA3110" t="s">
        <v>174</v>
      </c>
      <c r="CC3110" s="1"/>
      <c r="CE3110" t="s">
        <v>175</v>
      </c>
      <c r="CG3110" s="2" t="s">
        <v>166</v>
      </c>
      <c r="CI3110" s="7" t="s">
        <v>167</v>
      </c>
      <c r="CK3110" t="s">
        <v>176</v>
      </c>
      <c r="CM3110" s="1"/>
      <c r="CO3110" t="s">
        <v>177</v>
      </c>
      <c r="CQ3110" s="2" t="s">
        <v>107</v>
      </c>
      <c r="CS3110" s="7" t="s">
        <v>108</v>
      </c>
      <c r="CU3110" t="s">
        <v>178</v>
      </c>
      <c r="CW3110" s="1"/>
      <c r="DC3110" s="1"/>
      <c r="DE3110" t="s">
        <v>173</v>
      </c>
      <c r="DG3110" s="2" t="s">
        <v>247</v>
      </c>
      <c r="DI3110" s="7" t="s">
        <v>248</v>
      </c>
      <c r="DK3110" t="s">
        <v>174</v>
      </c>
      <c r="DM3110" s="1"/>
      <c r="DO3110" t="s">
        <v>175</v>
      </c>
      <c r="DQ3110" s="2" t="s">
        <v>168</v>
      </c>
      <c r="DS3110" s="7" t="s">
        <v>169</v>
      </c>
      <c r="DU3110" t="s">
        <v>176</v>
      </c>
      <c r="DW3110" s="1"/>
      <c r="DY3110" t="s">
        <v>177</v>
      </c>
      <c r="EA3110" s="2" t="s">
        <v>109</v>
      </c>
      <c r="EC3110" s="7" t="s">
        <v>110</v>
      </c>
      <c r="EE3110" t="s">
        <v>178</v>
      </c>
      <c r="EG3110" s="1"/>
      <c r="EH3110" s="11" t="s">
        <v>179</v>
      </c>
      <c r="EI3110" s="11"/>
      <c r="EJ3110" s="11"/>
      <c r="EK3110" s="11"/>
      <c r="EL3110" s="11" t="s">
        <v>180</v>
      </c>
      <c r="EM3110" s="11"/>
      <c r="EN3110" s="11"/>
      <c r="EO3110" s="11"/>
      <c r="EP3110" s="11" t="s">
        <v>181</v>
      </c>
      <c r="EQ3110" s="11"/>
      <c r="ER3110" s="11"/>
      <c r="ES3110" s="11"/>
      <c r="ET3110" s="11"/>
      <c r="EU3110" s="1"/>
      <c r="EY3110" s="1"/>
      <c r="FU3110" s="1"/>
      <c r="FW3110" t="s">
        <v>173</v>
      </c>
      <c r="FY3110" s="2" t="s">
        <v>162</v>
      </c>
      <c r="GA3110" s="7" t="s">
        <v>163</v>
      </c>
      <c r="GC3110" t="s">
        <v>174</v>
      </c>
      <c r="GE3110" s="1"/>
      <c r="GG3110" t="s">
        <v>175</v>
      </c>
      <c r="GI3110" s="2" t="s">
        <v>164</v>
      </c>
      <c r="GK3110" s="7" t="s">
        <v>165</v>
      </c>
      <c r="GM3110" t="s">
        <v>176</v>
      </c>
      <c r="GO3110" s="1"/>
      <c r="GQ3110" t="s">
        <v>177</v>
      </c>
      <c r="GS3110" s="2" t="s">
        <v>105</v>
      </c>
      <c r="GU3110" s="7" t="s">
        <v>106</v>
      </c>
      <c r="GW3110" t="s">
        <v>178</v>
      </c>
      <c r="GY3110" s="1"/>
      <c r="HE3110" s="1"/>
      <c r="HG3110" t="s">
        <v>173</v>
      </c>
      <c r="HI3110" s="2" t="s">
        <v>170</v>
      </c>
      <c r="HK3110" s="7" t="s">
        <v>171</v>
      </c>
      <c r="HM3110" t="s">
        <v>174</v>
      </c>
      <c r="HO3110" s="1"/>
      <c r="HQ3110" t="s">
        <v>175</v>
      </c>
      <c r="HS3110" s="2" t="s">
        <v>166</v>
      </c>
      <c r="HU3110" s="7" t="s">
        <v>167</v>
      </c>
      <c r="HW3110" t="s">
        <v>176</v>
      </c>
      <c r="HY3110" s="1"/>
      <c r="IA3110" t="s">
        <v>177</v>
      </c>
      <c r="IC3110" s="2" t="s">
        <v>107</v>
      </c>
      <c r="IE3110" s="7" t="s">
        <v>108</v>
      </c>
      <c r="IG3110" t="s">
        <v>178</v>
      </c>
      <c r="II3110" s="1"/>
      <c r="IO3110" s="1"/>
      <c r="IQ3110" t="s">
        <v>173</v>
      </c>
      <c r="IS3110" s="2" t="s">
        <v>247</v>
      </c>
      <c r="IU3110" s="7" t="s">
        <v>248</v>
      </c>
      <c r="IW3110" t="s">
        <v>174</v>
      </c>
      <c r="IY3110" s="1"/>
      <c r="JA3110" t="s">
        <v>175</v>
      </c>
      <c r="JC3110" s="2" t="s">
        <v>168</v>
      </c>
      <c r="JE3110" s="7" t="s">
        <v>169</v>
      </c>
      <c r="JG3110" t="s">
        <v>176</v>
      </c>
      <c r="JI3110" s="1"/>
      <c r="JK3110" t="s">
        <v>177</v>
      </c>
      <c r="JM3110" s="2" t="s">
        <v>109</v>
      </c>
      <c r="JO3110" s="7" t="s">
        <v>110</v>
      </c>
      <c r="JQ3110" t="s">
        <v>178</v>
      </c>
      <c r="JS3110" s="1"/>
      <c r="JT3110" s="11" t="s">
        <v>179</v>
      </c>
      <c r="JU3110" s="11"/>
      <c r="JV3110" s="11"/>
      <c r="JW3110" s="11"/>
      <c r="JX3110" s="11" t="s">
        <v>180</v>
      </c>
      <c r="JY3110" s="11"/>
      <c r="JZ3110" s="11"/>
      <c r="KA3110" s="11"/>
      <c r="KB3110" s="11" t="s">
        <v>181</v>
      </c>
      <c r="KC3110" s="11"/>
      <c r="KD3110" s="11"/>
      <c r="KE3110" s="11"/>
      <c r="KF3110" s="11"/>
      <c r="KG3110" s="1"/>
      <c r="KV3110" s="1"/>
      <c r="KW3110" s="34"/>
      <c r="KY3110" s="35"/>
      <c r="LA3110" s="36"/>
      <c r="LC3110" s="37"/>
      <c r="LQ3110" s="1"/>
      <c r="LS3110" t="s">
        <v>173</v>
      </c>
      <c r="LU3110" s="2" t="s">
        <v>162</v>
      </c>
      <c r="LW3110" s="7" t="s">
        <v>163</v>
      </c>
      <c r="LY3110" t="s">
        <v>174</v>
      </c>
      <c r="MA3110" s="1"/>
      <c r="MC3110" t="s">
        <v>175</v>
      </c>
      <c r="ME3110" s="2" t="s">
        <v>164</v>
      </c>
      <c r="MG3110" s="7" t="s">
        <v>165</v>
      </c>
      <c r="MI3110" t="s">
        <v>176</v>
      </c>
      <c r="MK3110" s="1"/>
      <c r="MM3110" t="s">
        <v>177</v>
      </c>
      <c r="MO3110" s="2" t="s">
        <v>105</v>
      </c>
      <c r="MQ3110" s="7" t="s">
        <v>106</v>
      </c>
      <c r="MS3110" t="s">
        <v>178</v>
      </c>
      <c r="MU3110" s="1"/>
      <c r="NA3110" s="1"/>
      <c r="NC3110" t="s">
        <v>173</v>
      </c>
      <c r="NE3110" s="2" t="s">
        <v>170</v>
      </c>
      <c r="NG3110" s="7" t="s">
        <v>171</v>
      </c>
      <c r="NI3110" t="s">
        <v>174</v>
      </c>
      <c r="NK3110" s="1"/>
      <c r="NM3110" t="s">
        <v>175</v>
      </c>
      <c r="NO3110" s="2" t="s">
        <v>166</v>
      </c>
      <c r="NQ3110" s="7" t="s">
        <v>167</v>
      </c>
      <c r="NS3110" t="s">
        <v>176</v>
      </c>
      <c r="NU3110" s="1"/>
      <c r="NW3110" t="s">
        <v>177</v>
      </c>
      <c r="NY3110" s="2" t="s">
        <v>107</v>
      </c>
      <c r="OA3110" s="7" t="s">
        <v>108</v>
      </c>
      <c r="OC3110" t="s">
        <v>178</v>
      </c>
      <c r="OE3110" s="1"/>
      <c r="OF3110" s="11" t="s">
        <v>179</v>
      </c>
      <c r="OG3110" s="11"/>
      <c r="OH3110" s="11"/>
      <c r="OI3110" s="11"/>
      <c r="OJ3110" s="11" t="s">
        <v>180</v>
      </c>
      <c r="OK3110" s="11"/>
      <c r="OL3110" s="11"/>
      <c r="OM3110" s="11"/>
      <c r="ON3110" s="11" t="s">
        <v>181</v>
      </c>
      <c r="OO3110" s="11"/>
      <c r="OP3110" s="11"/>
      <c r="OQ3110" s="1"/>
      <c r="PW3110" s="1"/>
      <c r="RC3110" s="1"/>
      <c r="RE3110" t="s">
        <v>173</v>
      </c>
      <c r="RG3110" s="2" t="s">
        <v>162</v>
      </c>
      <c r="RI3110" s="7" t="s">
        <v>163</v>
      </c>
      <c r="RK3110" t="s">
        <v>174</v>
      </c>
      <c r="RM3110" s="1"/>
      <c r="RO3110" t="s">
        <v>175</v>
      </c>
      <c r="RQ3110" s="2" t="s">
        <v>164</v>
      </c>
      <c r="RS3110" s="7" t="s">
        <v>165</v>
      </c>
      <c r="RU3110" t="s">
        <v>176</v>
      </c>
      <c r="RW3110" s="1"/>
      <c r="RY3110" t="s">
        <v>177</v>
      </c>
      <c r="SA3110" s="2" t="s">
        <v>105</v>
      </c>
      <c r="SC3110" s="7" t="s">
        <v>106</v>
      </c>
      <c r="SE3110" t="s">
        <v>178</v>
      </c>
      <c r="SG3110" s="1"/>
      <c r="SM3110" s="1"/>
      <c r="SO3110" t="s">
        <v>173</v>
      </c>
      <c r="SQ3110" s="2" t="s">
        <v>170</v>
      </c>
      <c r="SS3110" s="7" t="s">
        <v>171</v>
      </c>
      <c r="SU3110" t="s">
        <v>174</v>
      </c>
      <c r="SW3110" s="1"/>
      <c r="SY3110" t="s">
        <v>175</v>
      </c>
      <c r="TA3110" s="2" t="s">
        <v>166</v>
      </c>
      <c r="TC3110" s="7" t="s">
        <v>167</v>
      </c>
      <c r="TE3110" t="s">
        <v>176</v>
      </c>
      <c r="TG3110" s="1"/>
      <c r="TI3110" t="s">
        <v>177</v>
      </c>
      <c r="TK3110" s="2" t="s">
        <v>107</v>
      </c>
      <c r="TM3110" s="7" t="s">
        <v>108</v>
      </c>
      <c r="TO3110" t="s">
        <v>178</v>
      </c>
      <c r="TQ3110" s="1"/>
      <c r="TR3110" s="11" t="s">
        <v>179</v>
      </c>
      <c r="TS3110" s="11"/>
      <c r="TT3110" s="11"/>
      <c r="TU3110" s="11"/>
      <c r="TV3110" s="11" t="s">
        <v>180</v>
      </c>
      <c r="TW3110" s="11"/>
      <c r="TX3110" s="11"/>
      <c r="TY3110" s="11"/>
      <c r="TZ3110" s="11" t="s">
        <v>181</v>
      </c>
      <c r="UA3110" s="11"/>
      <c r="UB3110" s="11"/>
      <c r="UC3110" s="1"/>
      <c r="VT3110" s="1"/>
    </row>
    <row r="3111" spans="14:592" x14ac:dyDescent="0.3">
      <c r="N3111" s="1"/>
      <c r="O3111" s="34"/>
      <c r="Q3111" s="35"/>
      <c r="S3111" s="36"/>
      <c r="U3111" s="37"/>
      <c r="W3111" s="52"/>
      <c r="Y3111" s="53"/>
      <c r="AI3111" s="1"/>
      <c r="AK3111" s="12">
        <v>1.3335006349463083</v>
      </c>
      <c r="AM3111" s="4">
        <f t="array" ref="AM3111:AM3114">MMULT(AJ3116:AL3119,AM3121:AM3123)+AK3111:AK3114</f>
        <v>1.6516180711786421</v>
      </c>
      <c r="AO3111" s="8">
        <f t="array" ref="AO3111:AO3114">AO3105:AO3108</f>
        <v>1.2948868518330733E-6</v>
      </c>
      <c r="AQ3111" s="12">
        <f t="array" ref="AQ3111:AQ3114">AO3111:AO3114</f>
        <v>1.2948868518330733E-6</v>
      </c>
      <c r="AS3111" s="1"/>
      <c r="AU3111" s="12">
        <v>0.55053276759381076</v>
      </c>
      <c r="AW3111" s="4">
        <f t="array" ref="AW3111:AW3114">MMULT(AT3116:AV3119,AW3121:AW3123)+AU3111:AU3114</f>
        <v>0.26115959634527081</v>
      </c>
      <c r="AY3111" s="8">
        <f t="array" ref="AY3111:AY3114">AY3105:AY3108</f>
        <v>-3.8456652616654024E-6</v>
      </c>
      <c r="BA3111" s="12">
        <f t="array" ref="BA3111:BA3114">AY3111:AY3114</f>
        <v>-3.8456652616654024E-6</v>
      </c>
      <c r="BC3111" s="1"/>
      <c r="BE3111" s="12">
        <v>0.64516513549878707</v>
      </c>
      <c r="BG3111" s="4">
        <f t="array" ref="BG3111:BG3114">MMULT(BD3116:BF3119,BG3121:BG3123)+BE3111:BE3114</f>
        <v>0.6630268487196993</v>
      </c>
      <c r="BI3111" s="8">
        <f t="array" ref="BI3111:BI3114">BI3105:BI3108</f>
        <v>-1.6801550752170765E-5</v>
      </c>
      <c r="BK3111" s="12">
        <f t="array" ref="BK3111:BK3114">BI3111:BI3114</f>
        <v>-1.6801550752170765E-5</v>
      </c>
      <c r="BM3111" s="1"/>
      <c r="BS3111" s="1"/>
      <c r="BU3111" s="12">
        <f t="array" ref="BU3111:BU3114">AK3111:AK3114</f>
        <v>1.3335006349463083</v>
      </c>
      <c r="BW3111" s="4">
        <f t="array" ref="BW3111:BW3114">MMULT(BT3116:BV3119,BW3121:BW3123)+BU3111:BU3114</f>
        <v>1.44117850958845</v>
      </c>
      <c r="BY3111" s="8">
        <f t="array" ref="BY3111:BY3114">BY3105:BY3108</f>
        <v>1.7842289884068966E-7</v>
      </c>
      <c r="CA3111" s="12">
        <f t="array" ref="CA3111:CA3114">BY3111:BY3114</f>
        <v>1.7842289884068966E-7</v>
      </c>
      <c r="CC3111" s="1"/>
      <c r="CE3111" s="12">
        <f t="array" ref="CE3111:CE3114">AU3111:AU3114</f>
        <v>0.55053276759381076</v>
      </c>
      <c r="CG3111" s="4">
        <f t="array" ref="CG3111:CG3114">MMULT(CD3116:CF3119,CG3121:CG3123)+CE3111:CE3114</f>
        <v>1.1295539306563289</v>
      </c>
      <c r="CI3111" s="8">
        <f t="array" ref="CI3111:CI3114">CI3105:CI3108</f>
        <v>2.522518654929695E-6</v>
      </c>
      <c r="CK3111" s="12">
        <f t="array" ref="CK3111:CK3114">CI3111:CI3114</f>
        <v>2.522518654929695E-6</v>
      </c>
      <c r="CM3111" s="1"/>
      <c r="CO3111" s="12">
        <f t="array" ref="CO3111:CO3114">BE3111:BE3114</f>
        <v>0.64516513549878707</v>
      </c>
      <c r="CQ3111" s="4">
        <f t="array" ref="CQ3111:CQ3114">MMULT(CN3116:CP3119,CQ3121:CQ3123)+CO3111:CO3114</f>
        <v>0.58577489504966829</v>
      </c>
      <c r="CS3111" s="8">
        <f t="array" ref="CS3111:CS3114">CS3105:CS3108</f>
        <v>-4.0847507818764717E-5</v>
      </c>
      <c r="CU3111" s="12">
        <f t="array" ref="CU3111:CU3114">CS3111:CS3114</f>
        <v>-4.0847507818764717E-5</v>
      </c>
      <c r="CW3111" s="1"/>
      <c r="DC3111" s="1"/>
      <c r="DE3111" s="12">
        <f t="array" ref="DE3111:DE3114">BU3111:BU3114</f>
        <v>1.3335006349463083</v>
      </c>
      <c r="DG3111" s="4">
        <f t="array" ref="DG3111:DG3114">MMULT(DD3116:DF3119,DG3121:DG3123)+DE3111:DE3114</f>
        <v>1.5331754554418526</v>
      </c>
      <c r="DI3111" s="8">
        <f t="array" ref="DI3111:DI3114">DI3105:DI3108</f>
        <v>4.2510675758319935E-7</v>
      </c>
      <c r="DK3111" s="12">
        <f t="array" ref="DK3111:DK3114">DI3111:DI3114</f>
        <v>4.2510675758319935E-7</v>
      </c>
      <c r="DM3111" s="1"/>
      <c r="DO3111" s="12">
        <f t="array" ref="DO3111:DO3114">CE3111:CE3114</f>
        <v>0.55053276759381076</v>
      </c>
      <c r="DQ3111" s="4">
        <f t="array" ref="DQ3111:DQ3114">MMULT(DN3116:DP3119,DQ3121:DQ3123)+DO3111:DO3114</f>
        <v>0.90887324063693287</v>
      </c>
      <c r="DS3111" s="8">
        <f t="array" ref="DS3111:DS3114">DS3105:DS3108</f>
        <v>1.3231466067357097E-6</v>
      </c>
      <c r="DU3111" s="12">
        <f t="array" ref="DU3111:DU3114">DS3111:DS3114</f>
        <v>1.3231466067357097E-6</v>
      </c>
      <c r="DW3111" s="1"/>
      <c r="DY3111" s="12">
        <f t="array" ref="DY3111:DY3114">CO3111:CO3114</f>
        <v>0.64516513549878707</v>
      </c>
      <c r="EA3111" s="4">
        <f t="array" ref="EA3111:EA3114">MMULT(DX3116:DZ3119,EA3121:EA3123)+DY3111:DY3114</f>
        <v>0.60418247942675185</v>
      </c>
      <c r="EC3111" s="8">
        <f t="array" ref="EC3111:EC3114">EC3105:EC3108</f>
        <v>-3.2585510456576836E-5</v>
      </c>
      <c r="EE3111" s="12">
        <f t="array" ref="EE3111:EE3114">EC3111:EC3114</f>
        <v>-3.2585510456576836E-5</v>
      </c>
      <c r="EG3111" s="1"/>
      <c r="EH3111" s="15">
        <f t="array" ref="EH3111:EH3114">AQ3111:AQ3114+CA3111:CA3114+DK3111:DK3114</f>
        <v>1.8984165082569623E-6</v>
      </c>
      <c r="EI3111" s="11"/>
      <c r="EJ3111" s="11"/>
      <c r="EK3111" s="11"/>
      <c r="EL3111" s="15">
        <f t="array" ref="EL3111:EL3114">DU3111:DU3114+CK3111:CK3114+BA3111:BA3114</f>
        <v>0</v>
      </c>
      <c r="EM3111" s="11"/>
      <c r="EN3111" s="11"/>
      <c r="EO3111" s="11"/>
      <c r="EP3111" s="15">
        <f t="array" ref="EP3111:EP3114">BK3111:BK3114+CU3111:CU3114+EE3111:EE3114</f>
        <v>-9.0234569027512328E-5</v>
      </c>
      <c r="EQ3111" s="11"/>
      <c r="ER3111" s="11"/>
      <c r="ES3111" s="11"/>
      <c r="ET3111" s="11"/>
      <c r="EU3111" s="1"/>
      <c r="FU3111" s="1"/>
      <c r="FW3111" s="12">
        <v>-8.2106067809767425E-2</v>
      </c>
      <c r="FY3111" s="4">
        <f t="array" ref="FY3111:FY3114">MMULT(FV3116:FX3119,FY3121:FY3123)+FW3111:FW3114</f>
        <v>0.11029654012711718</v>
      </c>
      <c r="GA3111" s="8">
        <f t="array" ref="GA3111:GA3114">GA3105:GA3108</f>
        <v>1.8468107468139339E-7</v>
      </c>
      <c r="GC3111" s="12">
        <f t="array" ref="GC3111:GC3114">GA3111:GA3114</f>
        <v>1.8468107468139339E-7</v>
      </c>
      <c r="GE3111" s="1"/>
      <c r="GG3111" s="12">
        <v>0.44019506690306026</v>
      </c>
      <c r="GI3111" s="4">
        <f t="array" ref="GI3111:GI3114">MMULT(GF3116:GH3119,GI3121:GI3123)+GG3111:GG3114</f>
        <v>1.1384292126862272</v>
      </c>
      <c r="GK3111" s="8">
        <f t="array" ref="GK3111:GK3114">GK3105:GK3108</f>
        <v>-2.4184655679873879E-7</v>
      </c>
      <c r="GM3111" s="12">
        <f t="array" ref="GM3111:GM3114">GK3111:GK3114</f>
        <v>-2.4184655679873879E-7</v>
      </c>
      <c r="GO3111" s="1"/>
      <c r="GQ3111" s="12">
        <v>-0.10318926364006181</v>
      </c>
      <c r="GS3111" s="4">
        <f t="array" ref="GS3111:GS3114">MMULT(GP3116:GR3119,GS3121:GS3123)+GQ3111:GQ3114</f>
        <v>0.24922590405184791</v>
      </c>
      <c r="GU3111" s="8">
        <f t="array" ref="GU3111:GU3114">GU3105:GU3108</f>
        <v>2.8144455496457071E-5</v>
      </c>
      <c r="GW3111" s="12">
        <f t="array" ref="GW3111:GW3114">GU3111:GU3114</f>
        <v>2.8144455496457071E-5</v>
      </c>
      <c r="GY3111" s="1"/>
      <c r="HE3111" s="1"/>
      <c r="HG3111" s="12">
        <f t="array" ref="HG3111:HG3114">FW3111:FW3114</f>
        <v>-8.2106067809767425E-2</v>
      </c>
      <c r="HI3111" s="4">
        <f t="array" ref="HI3111:HI3114">MMULT(HF3116:HH3119,HI3121:HI3123)+HG3111:HG3114</f>
        <v>0.21630443858554027</v>
      </c>
      <c r="HK3111" s="8">
        <f t="array" ref="HK3111:HK3114">HK3105:HK3108</f>
        <v>1.9067911009291301E-7</v>
      </c>
      <c r="HM3111" s="12">
        <f t="array" ref="HM3111:HM3114">HK3111:HK3114</f>
        <v>1.9067911009291301E-7</v>
      </c>
      <c r="HO3111" s="1"/>
      <c r="HQ3111" s="12">
        <f t="array" ref="HQ3111:HQ3114">GG3111:GG3114</f>
        <v>0.44019506690306026</v>
      </c>
      <c r="HS3111" s="4">
        <f t="array" ref="HS3111:HS3114">MMULT(HP3116:HR3119,HS3121:HS3123)+HQ3111:HQ3114</f>
        <v>1.5063964433258112</v>
      </c>
      <c r="HU3111" s="8">
        <f t="array" ref="HU3111:HU3114">HU3105:HU3108</f>
        <v>-2.3612150971253459E-7</v>
      </c>
      <c r="HW3111" s="12">
        <f t="array" ref="HW3111:HW3114">HU3111:HU3114</f>
        <v>-2.3612150971253459E-7</v>
      </c>
      <c r="HY3111" s="1"/>
      <c r="IA3111" s="12">
        <f t="array" ref="IA3111:IA3114">GQ3111:GQ3114</f>
        <v>-0.10318926364006181</v>
      </c>
      <c r="IC3111" s="4">
        <f t="array" ref="IC3111:IC3114">MMULT(HZ3116:IB3119,IC3121:IC3123)+IA3111:IA3114</f>
        <v>0.77942708024659146</v>
      </c>
      <c r="IE3111" s="8">
        <f t="array" ref="IE3111:IE3114">IE3105:IE3108</f>
        <v>4.6249493186311482E-5</v>
      </c>
      <c r="IG3111" s="12">
        <f t="array" ref="IG3111:IG3114">IE3111:IE3114</f>
        <v>4.6249493186311482E-5</v>
      </c>
      <c r="II3111" s="1"/>
      <c r="IO3111" s="1"/>
      <c r="IQ3111" s="12">
        <f t="array" ref="IQ3111:IQ3114">HG3111:HG3114</f>
        <v>-8.2106067809767425E-2</v>
      </c>
      <c r="IS3111" s="4">
        <f t="array" ref="IS3111:IS3114">MMULT(IP3116:IR3119,IS3121:IS3123)+IQ3111:IQ3114</f>
        <v>0.22473645107816631</v>
      </c>
      <c r="IU3111" s="8">
        <f t="array" ref="IU3111:IU3114">IU3105:IU3108</f>
        <v>1.9410297096671272E-7</v>
      </c>
      <c r="IW3111" s="12">
        <f t="array" ref="IW3111:IW3114">IU3111:IU3114</f>
        <v>1.9410297096671272E-7</v>
      </c>
      <c r="IY3111" s="1"/>
      <c r="JA3111" s="12">
        <f t="array" ref="JA3111:JA3114">HQ3111:HQ3114</f>
        <v>0.44019506690306026</v>
      </c>
      <c r="JC3111" s="4">
        <f t="array" ref="JC3111:JC3114">MMULT(IZ3116:JB3119,JC3121:JC3123)+JA3111:JA3114</f>
        <v>1.540383706607569</v>
      </c>
      <c r="JE3111" s="8">
        <f t="array" ref="JE3111:JE3114">JE3105:JE3108</f>
        <v>4.7796806651127259E-7</v>
      </c>
      <c r="JG3111" s="12">
        <f t="array" ref="JG3111:JG3114">JE3111:JE3114</f>
        <v>4.7796806651127259E-7</v>
      </c>
      <c r="JI3111" s="1"/>
      <c r="JK3111" s="12">
        <f t="array" ref="JK3111:JK3114">IA3111:IA3114</f>
        <v>-0.10318926364006181</v>
      </c>
      <c r="JM3111" s="4">
        <f t="array" ref="JM3111:JM3114">MMULT(JJ3116:JL3119,JM3121:JM3123)+JK3111:JK3114</f>
        <v>0.72686994496646351</v>
      </c>
      <c r="JO3111" s="8">
        <f t="array" ref="JO3111:JO3114">JO3105:JO3108</f>
        <v>4.1687757294051262E-5</v>
      </c>
      <c r="JQ3111" s="12">
        <f t="array" ref="JQ3111:JQ3114">JO3111:JO3114</f>
        <v>4.1687757294051262E-5</v>
      </c>
      <c r="JS3111" s="1"/>
      <c r="JT3111" s="15">
        <f t="array" ref="JT3111:JT3114">GC3111:GC3114+HM3111:HM3114+IW3111:IW3114</f>
        <v>5.6946315574101913E-7</v>
      </c>
      <c r="JU3111" s="11"/>
      <c r="JV3111" s="11"/>
      <c r="JW3111" s="11"/>
      <c r="JX3111" s="15">
        <f t="array" ref="JX3111:JX3114">JG3111:JG3114+HW3111:HW3114+GM3111:GM3114</f>
        <v>-7.9409338805090657E-22</v>
      </c>
      <c r="JY3111" s="11"/>
      <c r="JZ3111" s="11"/>
      <c r="KA3111" s="11"/>
      <c r="KB3111" s="15">
        <f t="array" ref="KB3111:KB3114">GW3111:GW3114+IG3111:IG3114+JQ3111:JQ3114</f>
        <v>1.1608170597681981E-4</v>
      </c>
      <c r="KC3111" s="11"/>
      <c r="KD3111" s="11"/>
      <c r="KE3111" s="11"/>
      <c r="KF3111" s="11"/>
      <c r="KG3111" s="1"/>
      <c r="KV3111" s="1"/>
      <c r="KW3111" s="34"/>
      <c r="KY3111" s="35"/>
      <c r="LA3111" s="36"/>
      <c r="LC3111" s="37"/>
      <c r="LQ3111" s="1"/>
      <c r="LS3111" s="12">
        <v>-0.636633536442897</v>
      </c>
      <c r="LU3111" s="4">
        <f t="array" ref="LU3111:LU3114">MMULT(LR3116:LT3119,LU3121:LU3123)+LS3111:LS3114</f>
        <v>-0.49701846967051905</v>
      </c>
      <c r="LW3111" s="8">
        <f t="array" ref="LW3111:LW3114">LW3105:LW3108</f>
        <v>0</v>
      </c>
      <c r="LY3111" s="12">
        <f t="array" ref="LY3111:LY3114">LW3111:LW3114</f>
        <v>0</v>
      </c>
      <c r="MA3111" s="1"/>
      <c r="MC3111" s="12">
        <v>0.35948291204254601</v>
      </c>
      <c r="ME3111" s="4">
        <f t="array" ref="ME3111:ME3114">MMULT(MB3116:MD3119,ME3121:ME3123)+MC3111:MC3114</f>
        <v>0.16631408906301803</v>
      </c>
      <c r="MG3111" s="8">
        <f t="array" ref="MG3111:MG3114">MG3105:MG3108</f>
        <v>1.1885756268565495E-8</v>
      </c>
      <c r="MI3111" s="12">
        <f t="array" ref="MI3111:MI3114">MG3111:MG3114</f>
        <v>1.1885756268565495E-8</v>
      </c>
      <c r="MK3111" s="1"/>
      <c r="MM3111" s="12">
        <v>-0.2297433335059372</v>
      </c>
      <c r="MO3111" s="4">
        <f t="array" ref="MO3111:MO3114">MMULT(ML3116:MN3119,MO3121:MO3123)+MM3111:MM3114</f>
        <v>-3.9538771850598814E-2</v>
      </c>
      <c r="MQ3111" s="8">
        <f t="array" ref="MQ3111:MQ3114">MQ3105:MQ3108</f>
        <v>7.4138041478405441E-5</v>
      </c>
      <c r="MS3111" s="12">
        <f t="array" ref="MS3111:MS3114">MQ3111:MQ3114</f>
        <v>7.4138041478405441E-5</v>
      </c>
      <c r="MU3111" s="1"/>
      <c r="NA3111" s="1"/>
      <c r="NC3111" s="12">
        <f t="array" ref="NC3111:NC3114">LS3111:LS3114</f>
        <v>-0.636633536442897</v>
      </c>
      <c r="NE3111" s="4">
        <f t="array" ref="NE3111:NE3114">MMULT(NB3116:ND3119,NE3121:NE3123)+NC3111:NC3114</f>
        <v>0.13845289203358768</v>
      </c>
      <c r="NG3111" s="8">
        <f t="array" ref="NG3111:NG3114">NG3105:NG3108</f>
        <v>-7.9267999373077956E-9</v>
      </c>
      <c r="NI3111" s="12">
        <f t="array" ref="NI3111:NI3114">NG3111:NG3114</f>
        <v>-7.9267999373077956E-9</v>
      </c>
      <c r="NK3111" s="1"/>
      <c r="NM3111" s="12">
        <f t="array" ref="NM3111:NM3114">MC3111:MC3114</f>
        <v>0.35948291204254601</v>
      </c>
      <c r="NO3111" s="4">
        <f t="array" ref="NO3111:NO3114">MMULT(NL3116:NN3119,NO3121:NO3123)+NM3111:NM3114</f>
        <v>0.25865052530599209</v>
      </c>
      <c r="NQ3111" s="8">
        <f t="array" ref="NQ3111:NQ3114">NQ3105:NQ3108</f>
        <v>-1.188575626856549E-8</v>
      </c>
      <c r="NS3111" s="12">
        <f t="array" ref="NS3111:NS3114">NQ3111:NQ3114</f>
        <v>-1.188575626856549E-8</v>
      </c>
      <c r="NU3111" s="1"/>
      <c r="NW3111" s="12">
        <f t="array" ref="NW3111:NW3114">MM3111:MM3114</f>
        <v>-0.2297433335059372</v>
      </c>
      <c r="NY3111" s="4">
        <f t="array" ref="NY3111:NY3114">MMULT(NV3116:NX3119,NY3121:NY3123)+NW3111:NW3114</f>
        <v>-0.70471863403867963</v>
      </c>
      <c r="OA3111" s="8">
        <f t="array" ref="OA3111:OA3114">OA3105:OA3108</f>
        <v>7.009635571350506E-7</v>
      </c>
      <c r="OC3111" s="12">
        <f t="array" ref="OC3111:OC3114">OA3111:OA3114</f>
        <v>7.009635571350506E-7</v>
      </c>
      <c r="OE3111" s="1"/>
      <c r="OF3111" s="15">
        <f t="array" ref="OF3111:OF3114">LY3111:LY3114+NI3111:NI3114</f>
        <v>-7.9267999373077956E-9</v>
      </c>
      <c r="OG3111" s="11"/>
      <c r="OH3111" s="11"/>
      <c r="OI3111" s="11"/>
      <c r="OJ3111" s="15">
        <f t="array" ref="OJ3111:OJ3114">MI3111:MI3114+NS3111:NS3114</f>
        <v>0</v>
      </c>
      <c r="OK3111" s="11"/>
      <c r="OL3111" s="11"/>
      <c r="OM3111" s="11"/>
      <c r="ON3111" s="15">
        <f t="array" ref="ON3111:ON3114">MS3111:MS3114+OC3111:OC3114</f>
        <v>7.4839005035540486E-5</v>
      </c>
      <c r="OO3111" s="11"/>
      <c r="OP3111" s="11"/>
      <c r="OQ3111" s="1"/>
      <c r="RC3111" s="1"/>
      <c r="RE3111" s="12">
        <v>-1.179819138799711</v>
      </c>
      <c r="RG3111" s="4">
        <f t="array" ref="RG3111:RG3114">MMULT(RD3116:RF3119,RG3121:RG3123)+RE3111:RE3114</f>
        <v>-1.6758482165416955</v>
      </c>
      <c r="RI3111" s="8">
        <f t="array" ref="RI3111:RI3114">RI3105:RI3108</f>
        <v>0</v>
      </c>
      <c r="RK3111" s="12">
        <f t="array" ref="RK3111:RK3114">RI3111:RI3114</f>
        <v>0</v>
      </c>
      <c r="RM3111" s="1"/>
      <c r="RO3111" s="12">
        <v>3.2535242452823673E-2</v>
      </c>
      <c r="RQ3111" s="4">
        <f t="array" ref="RQ3111:RQ3114">MMULT(RN3116:RP3119,RQ3121:RQ3123)+RO3111:RO3114</f>
        <v>7.8254058969272122E-2</v>
      </c>
      <c r="RS3111" s="8">
        <f t="array" ref="RS3111:RS3114">RS3105:RS3108</f>
        <v>2.1707785941772343E-7</v>
      </c>
      <c r="RU3111" s="12">
        <f t="array" ref="RU3111:RU3114">RS3111:RS3114</f>
        <v>2.1707785941772343E-7</v>
      </c>
      <c r="RW3111" s="1"/>
      <c r="RY3111" s="12">
        <v>-5.57763879598899E-2</v>
      </c>
      <c r="SA3111" s="4">
        <f t="array" ref="SA3111:SA3114">MMULT(RX3116:RZ3119,SA3121:SA3123)+RY3111:RY3114</f>
        <v>-1.0091760782370833E-2</v>
      </c>
      <c r="SC3111" s="8">
        <f t="array" ref="SC3111:SC3114">SC3105:SC3108</f>
        <v>2.7106632751742815E-5</v>
      </c>
      <c r="SE3111" s="12">
        <f t="array" ref="SE3111:SE3114">SC3111:SC3114</f>
        <v>2.7106632751742815E-5</v>
      </c>
      <c r="SG3111" s="1"/>
      <c r="SM3111" s="1"/>
      <c r="SO3111" s="12">
        <f t="array" ref="SO3111:SO3114">RE3111:RE3114</f>
        <v>-1.179819138799711</v>
      </c>
      <c r="SQ3111" s="4">
        <f t="array" ref="SQ3111:SQ3114">MMULT(SN3116:SP3119,SQ3121:SQ3123)+SO3111:SO3114</f>
        <v>-1.7589481340626412</v>
      </c>
      <c r="SS3111" s="8">
        <f t="array" ref="SS3111:SS3114">SS3105:SS3108</f>
        <v>-8.1656579891009187E-8</v>
      </c>
      <c r="SU3111" s="12">
        <f t="array" ref="SU3111:SU3114">SS3111:SS3114</f>
        <v>-8.1656579891009187E-8</v>
      </c>
      <c r="SW3111" s="1"/>
      <c r="SY3111" s="12">
        <f t="array" ref="SY3111:SY3114">RO3111:RO3114</f>
        <v>3.2535242452823673E-2</v>
      </c>
      <c r="TA3111" s="4">
        <f t="array" ref="TA3111:TA3114">MMULT(SX3116:SZ3119,TA3121:TA3123)+SY3111:SY3114</f>
        <v>-0.58339650833635337</v>
      </c>
      <c r="TC3111" s="8">
        <f t="array" ref="TC3111:TC3114">TC3105:TC3108</f>
        <v>-2.1707785941772351E-7</v>
      </c>
      <c r="TE3111" s="12">
        <f t="array" ref="TE3111:TE3114">TC3111:TC3114</f>
        <v>-2.1707785941772351E-7</v>
      </c>
      <c r="TG3111" s="1"/>
      <c r="TI3111" s="12">
        <f t="array" ref="TI3111:TI3114">RY3111:RY3114</f>
        <v>-5.57763879598899E-2</v>
      </c>
      <c r="TK3111" s="4">
        <f t="array" ref="TK3111:TK3114">MMULT(TH3116:TJ3119,TK3121:TK3123)+TI3111:TI3114</f>
        <v>-0.18481826756827971</v>
      </c>
      <c r="TM3111" s="8">
        <f t="array" ref="TM3111:TM3114">TM3105:TM3108</f>
        <v>2.7542513666782291E-7</v>
      </c>
      <c r="TO3111" s="12">
        <f t="array" ref="TO3111:TO3114">TM3111:TM3114</f>
        <v>2.7542513666782291E-7</v>
      </c>
      <c r="TQ3111" s="1"/>
      <c r="TR3111" s="15">
        <f t="array" ref="TR3111:TR3114">RK3111:RK3114+SU3111:SU3114</f>
        <v>-8.1656579891009187E-8</v>
      </c>
      <c r="TS3111" s="11"/>
      <c r="TT3111" s="11"/>
      <c r="TU3111" s="11"/>
      <c r="TV3111" s="15">
        <f t="array" ref="TV3111:TV3114">RU3111:RU3114+TE3111:TE3114</f>
        <v>0</v>
      </c>
      <c r="TW3111" s="11"/>
      <c r="TX3111" s="11"/>
      <c r="TY3111" s="11"/>
      <c r="TZ3111" s="15">
        <f t="array" ref="TZ3111:TZ3114">SE3111:SE3114+TO3111:TO3114</f>
        <v>2.7382057888410638E-5</v>
      </c>
      <c r="UA3111" s="11"/>
      <c r="UB3111" s="11"/>
      <c r="UC3111" s="1"/>
      <c r="VT3111" s="1"/>
    </row>
    <row r="3112" spans="14:592" x14ac:dyDescent="0.3">
      <c r="N3112" s="1"/>
      <c r="O3112" s="34"/>
      <c r="Q3112" s="35"/>
      <c r="S3112" s="36"/>
      <c r="U3112" s="37"/>
      <c r="W3112" s="52"/>
      <c r="Y3112" s="53"/>
      <c r="AI3112" s="1"/>
      <c r="AK3112" s="13">
        <v>0.90395188588816366</v>
      </c>
      <c r="AM3112" s="5">
        <v>1.4027588330993888</v>
      </c>
      <c r="AO3112" s="9">
        <v>-2.3880884891171319E-7</v>
      </c>
      <c r="AQ3112" s="13">
        <v>-2.3880884891171319E-7</v>
      </c>
      <c r="AS3112" s="1"/>
      <c r="AU3112" s="13">
        <v>-0.77720106667673061</v>
      </c>
      <c r="AW3112" s="5">
        <v>-1.2565592361769284</v>
      </c>
      <c r="AY3112" s="9">
        <v>-3.3895675233211705E-6</v>
      </c>
      <c r="BA3112" s="13">
        <v>-3.3895675233211705E-6</v>
      </c>
      <c r="BC3112" s="1"/>
      <c r="BE3112" s="13">
        <v>-0.25649955572550448</v>
      </c>
      <c r="BG3112" s="5">
        <v>-3.8639682983681034E-3</v>
      </c>
      <c r="BI3112" s="9">
        <v>-9.7457653347759522E-6</v>
      </c>
      <c r="BK3112" s="13">
        <v>-9.7457653347759522E-6</v>
      </c>
      <c r="BM3112" s="1"/>
      <c r="BS3112" s="1"/>
      <c r="BU3112" s="13">
        <v>0.90395188588816366</v>
      </c>
      <c r="BW3112" s="5">
        <v>1.3808446033830573</v>
      </c>
      <c r="BY3112" s="9">
        <v>-3.5785374931371283E-8</v>
      </c>
      <c r="CA3112" s="13">
        <v>-3.5785374931371283E-8</v>
      </c>
      <c r="CC3112" s="1"/>
      <c r="CE3112" s="13">
        <v>-0.77720106667673061</v>
      </c>
      <c r="CG3112" s="5">
        <v>-1.3883659770399501</v>
      </c>
      <c r="CI3112" s="9">
        <v>2.2165344624343447E-6</v>
      </c>
      <c r="CK3112" s="13">
        <v>2.2165344624343447E-6</v>
      </c>
      <c r="CM3112" s="1"/>
      <c r="CO3112" s="13">
        <v>-0.25649955572550448</v>
      </c>
      <c r="CQ3112" s="5">
        <v>0.2124327907424719</v>
      </c>
      <c r="CS3112" s="9">
        <v>-2.3769955600137759E-5</v>
      </c>
      <c r="CU3112" s="13">
        <v>-2.3769955600137759E-5</v>
      </c>
      <c r="CW3112" s="1"/>
      <c r="DC3112" s="1"/>
      <c r="DE3112" s="13">
        <v>0.90395188588816366</v>
      </c>
      <c r="DG3112" s="5">
        <v>1.462755438193361</v>
      </c>
      <c r="DI3112" s="9">
        <v>-8.0951583808811345E-8</v>
      </c>
      <c r="DK3112" s="13">
        <v>-8.0951583808811345E-8</v>
      </c>
      <c r="DM3112" s="1"/>
      <c r="DO3112" s="13">
        <v>-0.77720106667673061</v>
      </c>
      <c r="DQ3112" s="5">
        <v>-1.4361479085291162</v>
      </c>
      <c r="DS3112" s="9">
        <v>1.1730330608868269E-6</v>
      </c>
      <c r="DU3112" s="13">
        <v>1.1730330608868269E-6</v>
      </c>
      <c r="DW3112" s="1"/>
      <c r="DY3112" s="13">
        <v>-0.25649955572550448</v>
      </c>
      <c r="EA3112" s="5">
        <v>0.20790152668213646</v>
      </c>
      <c r="EC3112" s="9">
        <v>-1.8956839715825976E-5</v>
      </c>
      <c r="EE3112" s="13">
        <v>-1.8956839715825976E-5</v>
      </c>
      <c r="EG3112" s="1"/>
      <c r="EH3112" s="16">
        <v>-3.5554580765189584E-7</v>
      </c>
      <c r="EI3112" s="11"/>
      <c r="EJ3112" s="11"/>
      <c r="EK3112" s="11"/>
      <c r="EL3112" s="16">
        <v>0</v>
      </c>
      <c r="EM3112" s="11"/>
      <c r="EN3112" s="11"/>
      <c r="EO3112" s="11"/>
      <c r="EP3112" s="16">
        <v>-5.2472560650739682E-5</v>
      </c>
      <c r="EQ3112" s="11"/>
      <c r="ER3112" s="11"/>
      <c r="ES3112" s="11"/>
      <c r="ET3112" s="11"/>
      <c r="EU3112" s="1"/>
      <c r="EY3112" s="1"/>
      <c r="FU3112" s="1"/>
      <c r="FW3112" s="13">
        <v>0.14978052431819605</v>
      </c>
      <c r="FY3112" s="5">
        <v>0.3162539120827545</v>
      </c>
      <c r="GA3112" s="9">
        <v>2.4431007880943364E-7</v>
      </c>
      <c r="GC3112" s="13">
        <v>2.4431007880943364E-7</v>
      </c>
      <c r="GE3112" s="1"/>
      <c r="GG3112" s="13">
        <v>-0.86324298884080319</v>
      </c>
      <c r="GI3112" s="5">
        <v>-0.47665812221752807</v>
      </c>
      <c r="GK3112" s="9">
        <v>-6.7032210312647429E-7</v>
      </c>
      <c r="GM3112" s="13">
        <v>-6.7032210312647429E-7</v>
      </c>
      <c r="GO3112" s="1"/>
      <c r="GQ3112" s="13">
        <v>-0.2007498460966988</v>
      </c>
      <c r="GS3112" s="5">
        <v>-9.992760247229808E-2</v>
      </c>
      <c r="GU3112" s="9">
        <v>-6.1572311573868911E-6</v>
      </c>
      <c r="GW3112" s="13">
        <v>-6.1572311573868911E-6</v>
      </c>
      <c r="GY3112" s="1"/>
      <c r="HE3112" s="1"/>
      <c r="HG3112" s="13">
        <v>0.14978052431819605</v>
      </c>
      <c r="HI3112" s="5">
        <v>0.62494791643994496</v>
      </c>
      <c r="HK3112" s="9">
        <v>7.346065069799499E-7</v>
      </c>
      <c r="HM3112" s="13">
        <v>7.346065069799499E-7</v>
      </c>
      <c r="HO3112" s="1"/>
      <c r="HQ3112" s="13">
        <v>-0.86324298884080319</v>
      </c>
      <c r="HS3112" s="5">
        <v>1.5992722948447673</v>
      </c>
      <c r="HU3112" s="9">
        <v>-6.5699076649462445E-7</v>
      </c>
      <c r="HW3112" s="13">
        <v>-6.5699076649462445E-7</v>
      </c>
      <c r="HY3112" s="1"/>
      <c r="IA3112" s="13">
        <v>-0.2007498460966988</v>
      </c>
      <c r="IC3112" s="5">
        <v>0.46390999420692558</v>
      </c>
      <c r="IE3112" s="9">
        <v>-9.2869637605601768E-6</v>
      </c>
      <c r="IG3112" s="13">
        <v>-9.2869637605601768E-6</v>
      </c>
      <c r="II3112" s="1"/>
      <c r="IO3112" s="1"/>
      <c r="IQ3112" s="13">
        <v>0.14978052431819605</v>
      </c>
      <c r="IS3112" s="5">
        <v>0.58833553343076828</v>
      </c>
      <c r="IU3112" s="9">
        <v>6.4127051818764797E-7</v>
      </c>
      <c r="IW3112" s="13">
        <v>6.4127051818764797E-7</v>
      </c>
      <c r="IY3112" s="1"/>
      <c r="JA3112" s="13">
        <v>-0.86324298884080319</v>
      </c>
      <c r="JC3112" s="5">
        <v>1.2392177835603184</v>
      </c>
      <c r="JE3112" s="9">
        <v>1.3273128696210966E-6</v>
      </c>
      <c r="JG3112" s="13">
        <v>1.3273128696210966E-6</v>
      </c>
      <c r="JI3112" s="1"/>
      <c r="JK3112" s="13">
        <v>-0.2007498460966988</v>
      </c>
      <c r="JM3112" s="5">
        <v>0.36546782501069519</v>
      </c>
      <c r="JO3112" s="9">
        <v>-8.5329809915925009E-6</v>
      </c>
      <c r="JQ3112" s="13">
        <v>-8.5329809915925009E-6</v>
      </c>
      <c r="JS3112" s="1"/>
      <c r="JT3112" s="16">
        <v>1.6201871039770314E-6</v>
      </c>
      <c r="JU3112" s="11"/>
      <c r="JV3112" s="11"/>
      <c r="JW3112" s="11"/>
      <c r="JX3112" s="16">
        <v>-2.1175823681357508E-21</v>
      </c>
      <c r="JY3112" s="11"/>
      <c r="JZ3112" s="11"/>
      <c r="KA3112" s="11"/>
      <c r="KB3112" s="16">
        <v>-2.397717590953957E-5</v>
      </c>
      <c r="KC3112" s="11"/>
      <c r="KD3112" s="11"/>
      <c r="KE3112" s="11"/>
      <c r="KF3112" s="11"/>
      <c r="KG3112" s="1"/>
      <c r="KV3112" s="1"/>
      <c r="KW3112" s="34"/>
      <c r="KY3112" s="35"/>
      <c r="LA3112" s="36"/>
      <c r="LC3112" s="37"/>
      <c r="LQ3112" s="1"/>
      <c r="LS3112" s="13">
        <v>0.89909406941855408</v>
      </c>
      <c r="LU3112" s="5">
        <v>1.4034494854194646</v>
      </c>
      <c r="LW3112" s="9">
        <v>0</v>
      </c>
      <c r="LY3112" s="13">
        <v>0</v>
      </c>
      <c r="MA3112" s="1"/>
      <c r="MC3112" s="13">
        <v>-0.17537898800777954</v>
      </c>
      <c r="ME3112" s="5">
        <v>-0.72411898158675614</v>
      </c>
      <c r="MG3112" s="9">
        <v>1.3429362045707052E-7</v>
      </c>
      <c r="MI3112" s="13">
        <v>1.3429362045707052E-7</v>
      </c>
      <c r="MK3112" s="1"/>
      <c r="MM3112" s="13">
        <v>-0.5390088560238433</v>
      </c>
      <c r="MO3112" s="5">
        <v>-0.19793206374240596</v>
      </c>
      <c r="MQ3112" s="9">
        <v>4.3177614549796451E-5</v>
      </c>
      <c r="MS3112" s="13">
        <v>4.3177614549796451E-5</v>
      </c>
      <c r="MU3112" s="1"/>
      <c r="NA3112" s="1"/>
      <c r="NC3112" s="13">
        <v>0.89909406941855408</v>
      </c>
      <c r="NE3112" s="5">
        <v>1.5643379953126395</v>
      </c>
      <c r="NG3112" s="9">
        <v>1.7575684307076009E-9</v>
      </c>
      <c r="NI3112" s="13">
        <v>1.7575684307076009E-9</v>
      </c>
      <c r="NK3112" s="1"/>
      <c r="NM3112" s="13">
        <v>-0.17537898800777954</v>
      </c>
      <c r="NO3112" s="5">
        <v>-0.74459226293966208</v>
      </c>
      <c r="NQ3112" s="9">
        <v>-1.3429362045707044E-7</v>
      </c>
      <c r="NS3112" s="13">
        <v>-1.3429362045707044E-7</v>
      </c>
      <c r="NU3112" s="1"/>
      <c r="NW3112" s="13">
        <v>-0.5390088560238433</v>
      </c>
      <c r="NY3112" s="5">
        <v>-0.28112196710348913</v>
      </c>
      <c r="OA3112" s="9">
        <v>4.0823757520283496E-7</v>
      </c>
      <c r="OC3112" s="13">
        <v>4.0823757520283496E-7</v>
      </c>
      <c r="OE3112" s="1"/>
      <c r="OF3112" s="16">
        <v>1.7575684307076009E-9</v>
      </c>
      <c r="OG3112" s="11"/>
      <c r="OH3112" s="11"/>
      <c r="OI3112" s="11"/>
      <c r="OJ3112" s="16">
        <v>0</v>
      </c>
      <c r="OK3112" s="11"/>
      <c r="OL3112" s="11"/>
      <c r="OM3112" s="11"/>
      <c r="ON3112" s="16">
        <v>4.3585852124999289E-5</v>
      </c>
      <c r="OO3112" s="11"/>
      <c r="OP3112" s="11"/>
      <c r="OQ3112" s="1"/>
      <c r="PW3112" s="1"/>
      <c r="RC3112" s="1"/>
      <c r="RE3112" s="13">
        <v>1.3289052960237693</v>
      </c>
      <c r="RG3112" s="5">
        <v>0.81943605245942397</v>
      </c>
      <c r="RI3112" s="9">
        <v>0</v>
      </c>
      <c r="RK3112" s="13">
        <v>0</v>
      </c>
      <c r="RM3112" s="1"/>
      <c r="RO3112" s="13">
        <v>0.34922860110835291</v>
      </c>
      <c r="RQ3112" s="5">
        <v>0.66940381431021434</v>
      </c>
      <c r="RS3112" s="9">
        <v>-2.4009452267613512E-7</v>
      </c>
      <c r="RU3112" s="13">
        <v>-2.4009452267613512E-7</v>
      </c>
      <c r="RW3112" s="1"/>
      <c r="RY3112" s="13">
        <v>0.25534053872750112</v>
      </c>
      <c r="SA3112" s="5">
        <v>0.89946854693600753</v>
      </c>
      <c r="SC3112" s="9">
        <v>-9.9513437998273739E-5</v>
      </c>
      <c r="SE3112" s="13">
        <v>-9.9513437998273739E-5</v>
      </c>
      <c r="SG3112" s="1"/>
      <c r="SM3112" s="1"/>
      <c r="SO3112" s="13">
        <v>1.3289052960237693</v>
      </c>
      <c r="SQ3112" s="5">
        <v>1.9454485768039058</v>
      </c>
      <c r="SS3112" s="9">
        <v>-7.1952472717185231E-8</v>
      </c>
      <c r="SU3112" s="13">
        <v>-7.1952472717185231E-8</v>
      </c>
      <c r="SW3112" s="1"/>
      <c r="SY3112" s="13">
        <v>0.34922860110835291</v>
      </c>
      <c r="TA3112" s="5">
        <v>8.6384118213317207E-2</v>
      </c>
      <c r="TC3112" s="9">
        <v>2.4009452267613523E-7</v>
      </c>
      <c r="TE3112" s="13">
        <v>2.4009452267613523E-7</v>
      </c>
      <c r="TG3112" s="1"/>
      <c r="TI3112" s="13">
        <v>0.25534053872750112</v>
      </c>
      <c r="TK3112" s="5">
        <v>0.24316093917086373</v>
      </c>
      <c r="TM3112" s="9">
        <v>-1.0111363706433528E-6</v>
      </c>
      <c r="TO3112" s="13">
        <v>-1.0111363706433528E-6</v>
      </c>
      <c r="TQ3112" s="1"/>
      <c r="TR3112" s="16">
        <v>-7.1952472717185231E-8</v>
      </c>
      <c r="TS3112" s="11"/>
      <c r="TT3112" s="11"/>
      <c r="TU3112" s="11"/>
      <c r="TV3112" s="16">
        <v>0</v>
      </c>
      <c r="TW3112" s="11"/>
      <c r="TX3112" s="11"/>
      <c r="TY3112" s="11"/>
      <c r="TZ3112" s="16">
        <v>-1.0052457436891709E-4</v>
      </c>
      <c r="UA3112" s="11"/>
      <c r="UB3112" s="11"/>
      <c r="UC3112" s="1"/>
      <c r="VT3112" s="1"/>
    </row>
    <row r="3113" spans="14:592" x14ac:dyDescent="0.3">
      <c r="N3113" s="1"/>
      <c r="O3113" s="34"/>
      <c r="Q3113" s="35"/>
      <c r="S3113" s="36"/>
      <c r="U3113" s="37"/>
      <c r="W3113" s="52"/>
      <c r="Y3113" s="53"/>
      <c r="AI3113" s="1"/>
      <c r="AK3113" s="13">
        <v>-0.35089386964687963</v>
      </c>
      <c r="AM3113" s="5">
        <v>1.0645086648000679E-3</v>
      </c>
      <c r="AO3113" s="9">
        <v>1.0425247656657814E-6</v>
      </c>
      <c r="AQ3113" s="13">
        <v>1.0425247656657814E-6</v>
      </c>
      <c r="AS3113" s="1"/>
      <c r="AU3113" s="13">
        <v>1.1493369471500667</v>
      </c>
      <c r="AW3113" s="5">
        <v>1.2799032372237602</v>
      </c>
      <c r="AY3113" s="9">
        <v>-1.7428140508877565E-7</v>
      </c>
      <c r="BA3113" s="13">
        <v>-1.7428140508877565E-7</v>
      </c>
      <c r="BC3113" s="1"/>
      <c r="BE3113" s="13">
        <v>-0.47245632219131678</v>
      </c>
      <c r="BG3113" s="5">
        <v>9.6425697380323083E-2</v>
      </c>
      <c r="BI3113" s="9">
        <v>1.9403728620774437E-5</v>
      </c>
      <c r="BK3113" s="13">
        <v>1.9403728620774437E-5</v>
      </c>
      <c r="BM3113" s="1"/>
      <c r="BS3113" s="1"/>
      <c r="BU3113" s="13">
        <v>-0.35089386964687963</v>
      </c>
      <c r="BW3113" s="5">
        <v>0.21512516624037814</v>
      </c>
      <c r="BY3113" s="9">
        <v>1.4561509265266145E-7</v>
      </c>
      <c r="CA3113" s="13">
        <v>1.4561509265266145E-7</v>
      </c>
      <c r="CC3113" s="1"/>
      <c r="CE3113" s="13">
        <v>1.1493369471500667</v>
      </c>
      <c r="CG3113" s="5">
        <v>1.9597109281869589</v>
      </c>
      <c r="CI3113" s="9">
        <v>1.0491471360627156E-7</v>
      </c>
      <c r="CK3113" s="13">
        <v>1.0491471360627156E-7</v>
      </c>
      <c r="CM3113" s="1"/>
      <c r="CO3113" s="13">
        <v>-0.47245632219131678</v>
      </c>
      <c r="CQ3113" s="5">
        <v>0.93610892413562929</v>
      </c>
      <c r="CS3113" s="9">
        <v>4.7494588398167974E-5</v>
      </c>
      <c r="CU3113" s="13">
        <v>4.7494588398167974E-5</v>
      </c>
      <c r="CW3113" s="1"/>
      <c r="DC3113" s="1"/>
      <c r="DE3113" s="13">
        <v>-0.35089386964687963</v>
      </c>
      <c r="DG3113" s="5">
        <v>0.22647351435572916</v>
      </c>
      <c r="DI3113" s="9">
        <v>3.4399836815301001E-7</v>
      </c>
      <c r="DK3113" s="13">
        <v>3.4399836815301001E-7</v>
      </c>
      <c r="DM3113" s="1"/>
      <c r="DO3113" s="13">
        <v>1.1493369471500667</v>
      </c>
      <c r="DQ3113" s="5">
        <v>1.8424201598259675</v>
      </c>
      <c r="DS3113" s="9">
        <v>6.9366691482504171E-8</v>
      </c>
      <c r="DU3113" s="13">
        <v>6.9366691482504171E-8</v>
      </c>
      <c r="DW3113" s="1"/>
      <c r="DY3113" s="13">
        <v>-0.47245632219131678</v>
      </c>
      <c r="EA3113" s="5">
        <v>0.85454505851778917</v>
      </c>
      <c r="EC3113" s="9">
        <v>3.7865844521791926E-5</v>
      </c>
      <c r="EE3113" s="13">
        <v>3.7865844521791926E-5</v>
      </c>
      <c r="EG3113" s="1"/>
      <c r="EH3113" s="16">
        <v>1.5321382264714527E-6</v>
      </c>
      <c r="EI3113" s="11"/>
      <c r="EJ3113" s="11"/>
      <c r="EK3113" s="11"/>
      <c r="EL3113" s="16">
        <v>0</v>
      </c>
      <c r="EM3113" s="11"/>
      <c r="EN3113" s="11"/>
      <c r="EO3113" s="11"/>
      <c r="EP3113" s="16">
        <v>1.0476416154073434E-4</v>
      </c>
      <c r="EQ3113" s="11"/>
      <c r="ER3113" s="11"/>
      <c r="ES3113" s="11"/>
      <c r="ET3113" s="11"/>
      <c r="EU3113" s="1"/>
      <c r="FU3113" s="1"/>
      <c r="FW3113" s="13">
        <v>-0.12655135107896792</v>
      </c>
      <c r="FY3113" s="5">
        <v>-0.47131544832323874</v>
      </c>
      <c r="GA3113" s="9">
        <v>5.1285243244508746E-8</v>
      </c>
      <c r="GC3113" s="13">
        <v>5.1285243244508746E-8</v>
      </c>
      <c r="GE3113" s="1"/>
      <c r="GG3113" s="13">
        <v>-1.5631601821153507</v>
      </c>
      <c r="GI3113" s="5">
        <v>-1.3641982868693481</v>
      </c>
      <c r="GK3113" s="9">
        <v>8.8172906482677958E-7</v>
      </c>
      <c r="GM3113" s="13">
        <v>8.8172906482677958E-7</v>
      </c>
      <c r="GO3113" s="1"/>
      <c r="GQ3113" s="13">
        <v>1.2814242729568037</v>
      </c>
      <c r="GS3113" s="5">
        <v>1.2625504772537992</v>
      </c>
      <c r="GU3113" s="9">
        <v>8.5873968759391113E-6</v>
      </c>
      <c r="GW3113" s="13">
        <v>8.5873968759391113E-6</v>
      </c>
      <c r="GY3113" s="1"/>
      <c r="HE3113" s="1"/>
      <c r="HG3113" s="13">
        <v>-0.12655135107896792</v>
      </c>
      <c r="HI3113" s="5">
        <v>-0.78033219273938159</v>
      </c>
      <c r="HK3113" s="9">
        <v>4.8402106262046106E-8</v>
      </c>
      <c r="HM3113" s="13">
        <v>4.8402106262046106E-8</v>
      </c>
      <c r="HO3113" s="1"/>
      <c r="HQ3113" s="13">
        <v>-1.5631601821153507</v>
      </c>
      <c r="HS3113" s="5">
        <v>-1.2770012220742877</v>
      </c>
      <c r="HU3113" s="9">
        <v>9.1628145233567373E-7</v>
      </c>
      <c r="HW3113" s="13">
        <v>9.1628145233567373E-7</v>
      </c>
      <c r="HY3113" s="1"/>
      <c r="IA3113" s="13">
        <v>1.2814242729568037</v>
      </c>
      <c r="IC3113" s="5">
        <v>1.465253041384756</v>
      </c>
      <c r="IE3113" s="9">
        <v>1.4184609231479369E-5</v>
      </c>
      <c r="IG3113" s="13">
        <v>1.4184609231479369E-5</v>
      </c>
      <c r="II3113" s="1"/>
      <c r="IO3113" s="1"/>
      <c r="IQ3113" s="13">
        <v>-0.12655135107896792</v>
      </c>
      <c r="IS3113" s="5">
        <v>-0.7713471187203349</v>
      </c>
      <c r="IU3113" s="9">
        <v>5.0275789450005227E-8</v>
      </c>
      <c r="IW3113" s="13">
        <v>5.0275789450005227E-8</v>
      </c>
      <c r="IY3113" s="1"/>
      <c r="JA3113" s="13">
        <v>-1.5631601821153507</v>
      </c>
      <c r="JC3113" s="5">
        <v>-1.2637437089320969</v>
      </c>
      <c r="JE3113" s="9">
        <v>-1.7980105171624511E-6</v>
      </c>
      <c r="JG3113" s="13">
        <v>-1.7980105171624511E-6</v>
      </c>
      <c r="JI3113" s="1"/>
      <c r="JK3113" s="13">
        <v>1.2814242729568037</v>
      </c>
      <c r="JM3113" s="5">
        <v>1.4213011839083176</v>
      </c>
      <c r="JO3113" s="9">
        <v>1.2771299894665877E-5</v>
      </c>
      <c r="JQ3113" s="13">
        <v>1.2771299894665877E-5</v>
      </c>
      <c r="JS3113" s="1"/>
      <c r="JT3113" s="16">
        <v>1.4996313895656008E-7</v>
      </c>
      <c r="JU3113" s="11"/>
      <c r="JV3113" s="11"/>
      <c r="JW3113" s="11"/>
      <c r="JX3113" s="16">
        <v>2.2234614865425384E-21</v>
      </c>
      <c r="JY3113" s="11"/>
      <c r="JZ3113" s="11"/>
      <c r="KA3113" s="11"/>
      <c r="KB3113" s="16">
        <v>3.5543306002084357E-5</v>
      </c>
      <c r="KC3113" s="11"/>
      <c r="KD3113" s="11"/>
      <c r="KE3113" s="11"/>
      <c r="KF3113" s="11"/>
      <c r="KG3113" s="1"/>
      <c r="KV3113" s="1"/>
      <c r="KW3113" s="34"/>
      <c r="KY3113" s="35"/>
      <c r="LA3113" s="36"/>
      <c r="LC3113" s="37"/>
      <c r="LQ3113" s="1"/>
      <c r="LS3113" s="13">
        <v>0.2770469841359875</v>
      </c>
      <c r="LU3113" s="5">
        <v>0.73434076888542776</v>
      </c>
      <c r="LW3113" s="9">
        <v>0</v>
      </c>
      <c r="LY3113" s="13">
        <v>0</v>
      </c>
      <c r="MA3113" s="1"/>
      <c r="MC3113" s="13">
        <v>0.54606802134153887</v>
      </c>
      <c r="ME3113" s="5">
        <v>0.65848675881235641</v>
      </c>
      <c r="MG3113" s="9">
        <v>5.3866361898897033E-8</v>
      </c>
      <c r="MI3113" s="13">
        <v>5.3866361898897033E-8</v>
      </c>
      <c r="MK3113" s="1"/>
      <c r="MM3113" s="13">
        <v>-1.7343840143376317</v>
      </c>
      <c r="MO3113" s="5">
        <v>-1.1222320598980904</v>
      </c>
      <c r="MQ3113" s="9">
        <v>-5.4347049050444601E-5</v>
      </c>
      <c r="MS3113" s="13">
        <v>-5.4347049050444601E-5</v>
      </c>
      <c r="MU3113" s="1"/>
      <c r="NA3113" s="1"/>
      <c r="NC3113" s="13">
        <v>0.2770469841359875</v>
      </c>
      <c r="NE3113" s="5">
        <v>0.62746984034615916</v>
      </c>
      <c r="NG3113" s="9">
        <v>-4.7184450844101676E-8</v>
      </c>
      <c r="NI3113" s="13">
        <v>-4.7184450844101676E-8</v>
      </c>
      <c r="NK3113" s="1"/>
      <c r="NM3113" s="13">
        <v>0.54606802134153887</v>
      </c>
      <c r="NO3113" s="5">
        <v>1.2081214249429446</v>
      </c>
      <c r="NQ3113" s="9">
        <v>-5.3866361898897006E-8</v>
      </c>
      <c r="NS3113" s="13">
        <v>-5.3866361898897006E-8</v>
      </c>
      <c r="NU3113" s="1"/>
      <c r="NW3113" s="13">
        <v>-1.7343840143376317</v>
      </c>
      <c r="NY3113" s="5">
        <v>-0.52149387027194494</v>
      </c>
      <c r="OA3113" s="9">
        <v>-5.1384282700924768E-7</v>
      </c>
      <c r="OC3113" s="13">
        <v>-5.1384282700924768E-7</v>
      </c>
      <c r="OE3113" s="1"/>
      <c r="OF3113" s="16">
        <v>-4.7184450844101676E-8</v>
      </c>
      <c r="OG3113" s="11"/>
      <c r="OH3113" s="11"/>
      <c r="OI3113" s="11"/>
      <c r="OJ3113" s="16">
        <v>0</v>
      </c>
      <c r="OK3113" s="11"/>
      <c r="OL3113" s="11"/>
      <c r="OM3113" s="11"/>
      <c r="ON3113" s="16">
        <v>-5.4860891877453848E-5</v>
      </c>
      <c r="OO3113" s="11"/>
      <c r="OP3113" s="11"/>
      <c r="OQ3113" s="1"/>
      <c r="RC3113" s="1"/>
      <c r="RE3113" s="13">
        <v>0.1958646522140049</v>
      </c>
      <c r="RG3113" s="5">
        <v>0.38876858216015953</v>
      </c>
      <c r="RI3113" s="9">
        <v>0</v>
      </c>
      <c r="RK3113" s="13">
        <v>0</v>
      </c>
      <c r="RM3113" s="1"/>
      <c r="RO3113" s="13">
        <v>6.766158332899555E-2</v>
      </c>
      <c r="RQ3113" s="5">
        <v>0.24610797617136679</v>
      </c>
      <c r="RS3113" s="9">
        <v>-9.9965478068584505E-8</v>
      </c>
      <c r="RU3113" s="13">
        <v>-9.9965478068584505E-8</v>
      </c>
      <c r="RW3113" s="1"/>
      <c r="RY3113" s="13">
        <v>-0.62445734025265764</v>
      </c>
      <c r="SA3113" s="5">
        <v>-1.2141207707643229</v>
      </c>
      <c r="SC3113" s="9">
        <v>9.315599066412965E-6</v>
      </c>
      <c r="SE3113" s="13">
        <v>9.315599066412965E-6</v>
      </c>
      <c r="SG3113" s="1"/>
      <c r="SM3113" s="1"/>
      <c r="SO3113" s="13">
        <v>0.1958646522140049</v>
      </c>
      <c r="SQ3113" s="5">
        <v>0.81000472176694283</v>
      </c>
      <c r="SS3113" s="9">
        <v>9.566873880319715E-8</v>
      </c>
      <c r="SU3113" s="13">
        <v>9.566873880319715E-8</v>
      </c>
      <c r="SW3113" s="1"/>
      <c r="SY3113" s="13">
        <v>6.766158332899555E-2</v>
      </c>
      <c r="TA3113" s="5">
        <v>1.0212968879166</v>
      </c>
      <c r="TC3113" s="9">
        <v>9.9965478068584545E-8</v>
      </c>
      <c r="TE3113" s="13">
        <v>9.9965478068584545E-8</v>
      </c>
      <c r="TG3113" s="1"/>
      <c r="TI3113" s="13">
        <v>-0.62445734025265764</v>
      </c>
      <c r="TK3113" s="5">
        <v>-1.7405110650971396</v>
      </c>
      <c r="TM3113" s="9">
        <v>9.4653960508778806E-8</v>
      </c>
      <c r="TO3113" s="13">
        <v>9.4653960508778806E-8</v>
      </c>
      <c r="TQ3113" s="1"/>
      <c r="TR3113" s="16">
        <v>9.566873880319715E-8</v>
      </c>
      <c r="TS3113" s="11"/>
      <c r="TT3113" s="11"/>
      <c r="TU3113" s="11"/>
      <c r="TV3113" s="16">
        <v>0</v>
      </c>
      <c r="TW3113" s="11"/>
      <c r="TX3113" s="11"/>
      <c r="TY3113" s="11"/>
      <c r="TZ3113" s="16">
        <v>9.4102530269217446E-6</v>
      </c>
      <c r="UA3113" s="11"/>
      <c r="UB3113" s="11"/>
      <c r="UC3113" s="1"/>
      <c r="VT3113" s="1"/>
    </row>
    <row r="3114" spans="14:592" ht="15" thickBot="1" x14ac:dyDescent="0.35">
      <c r="N3114" s="1"/>
      <c r="O3114" s="34"/>
      <c r="Q3114" s="35"/>
      <c r="S3114" s="36"/>
      <c r="U3114" s="37"/>
      <c r="W3114" s="52"/>
      <c r="Y3114" s="53"/>
      <c r="AI3114" s="1"/>
      <c r="AK3114" s="14">
        <v>0.9067656300250867</v>
      </c>
      <c r="AM3114" s="6">
        <v>1.1793847398065838</v>
      </c>
      <c r="AO3114" s="10">
        <v>9.00140987291766E-7</v>
      </c>
      <c r="AQ3114" s="14">
        <v>9.00140987291766E-7</v>
      </c>
      <c r="AS3114" s="1"/>
      <c r="AU3114" s="14">
        <v>-0.12957229935699208</v>
      </c>
      <c r="AW3114" s="6">
        <v>0.43807468469326505</v>
      </c>
      <c r="AY3114" s="10">
        <v>-2.4554742618380656E-6</v>
      </c>
      <c r="BA3114" s="14">
        <v>-2.4554742618380656E-6</v>
      </c>
      <c r="BC3114" s="1"/>
      <c r="BE3114" s="14">
        <v>-0.48836713236264317</v>
      </c>
      <c r="BG3114" s="6">
        <v>-0.87114779921090002</v>
      </c>
      <c r="BI3114" s="10">
        <v>7.9454751732742134E-6</v>
      </c>
      <c r="BK3114" s="14">
        <v>7.9454751732742134E-6</v>
      </c>
      <c r="BM3114" s="1"/>
      <c r="BS3114" s="1"/>
      <c r="BU3114" s="14">
        <v>0.9067656300250867</v>
      </c>
      <c r="BW3114" s="6">
        <v>0.58573978571691554</v>
      </c>
      <c r="BY3114" s="10">
        <v>1.2818675776551508E-7</v>
      </c>
      <c r="CA3114" s="14">
        <v>1.2818675776551508E-7</v>
      </c>
      <c r="CC3114" s="1"/>
      <c r="CE3114" s="14">
        <v>-0.12957229935699208</v>
      </c>
      <c r="CG3114" s="6">
        <v>1.0008310059712715</v>
      </c>
      <c r="CI3114" s="10">
        <v>1.6281783000640348E-6</v>
      </c>
      <c r="CK3114" s="14">
        <v>1.6281783000640348E-6</v>
      </c>
      <c r="CM3114" s="1"/>
      <c r="CO3114" s="14">
        <v>-0.48836713236264317</v>
      </c>
      <c r="CQ3114" s="6">
        <v>-2.059014020691476</v>
      </c>
      <c r="CS3114" s="10">
        <v>1.915244700584025E-5</v>
      </c>
      <c r="CU3114" s="14">
        <v>1.915244700584025E-5</v>
      </c>
      <c r="CW3114" s="1"/>
      <c r="DC3114" s="1"/>
      <c r="DE3114" s="14">
        <v>0.9067656300250867</v>
      </c>
      <c r="DG3114" s="6">
        <v>0.74821795771606447</v>
      </c>
      <c r="DI3114" s="10">
        <v>2.9919527729721142E-7</v>
      </c>
      <c r="DK3114" s="14">
        <v>2.9919527729721142E-7</v>
      </c>
      <c r="DM3114" s="1"/>
      <c r="DO3114" s="14">
        <v>-0.12957229935699208</v>
      </c>
      <c r="DQ3114" s="6">
        <v>0.97511620000276511</v>
      </c>
      <c r="DS3114" s="10">
        <v>8.2729596177403159E-7</v>
      </c>
      <c r="DU3114" s="14">
        <v>8.2729596177403159E-7</v>
      </c>
      <c r="DW3114" s="1"/>
      <c r="DY3114" s="14">
        <v>-0.48836713236264317</v>
      </c>
      <c r="EA3114" s="6">
        <v>-1.8780835872506478</v>
      </c>
      <c r="EC3114" s="10">
        <v>1.5290007509783849E-5</v>
      </c>
      <c r="EE3114" s="14">
        <v>1.5290007509783849E-5</v>
      </c>
      <c r="EG3114" s="1"/>
      <c r="EH3114" s="17">
        <v>1.3275230223544925E-6</v>
      </c>
      <c r="EI3114" s="11"/>
      <c r="EJ3114" s="11"/>
      <c r="EK3114" s="11"/>
      <c r="EL3114" s="17">
        <v>0</v>
      </c>
      <c r="EM3114" s="11"/>
      <c r="EN3114" s="11"/>
      <c r="EO3114" s="11"/>
      <c r="EP3114" s="17">
        <v>4.2387929688898314E-5</v>
      </c>
      <c r="EQ3114" s="11"/>
      <c r="ER3114" s="11"/>
      <c r="ES3114" s="11"/>
      <c r="ET3114" s="11"/>
      <c r="EU3114" s="1"/>
      <c r="EY3114" s="1"/>
      <c r="FU3114" s="1"/>
      <c r="FW3114" s="14">
        <v>0.14982103022766552</v>
      </c>
      <c r="FY3114" s="6">
        <v>0.35912493184095662</v>
      </c>
      <c r="GA3114" s="10">
        <v>-5.4879280890953625E-8</v>
      </c>
      <c r="GC3114" s="14">
        <v>-5.4879280890953625E-8</v>
      </c>
      <c r="GE3114" s="1"/>
      <c r="GG3114" s="14">
        <v>-0.7374442388200475</v>
      </c>
      <c r="GI3114" s="6">
        <v>-1.01039547889751</v>
      </c>
      <c r="GK3114" s="10">
        <v>-1.0448280097851318E-6</v>
      </c>
      <c r="GM3114" s="14">
        <v>-1.0448280097851318E-6</v>
      </c>
      <c r="GO3114" s="1"/>
      <c r="GQ3114" s="14">
        <v>-0.97168682088564751</v>
      </c>
      <c r="GS3114" s="6">
        <v>-1.5680521954059103</v>
      </c>
      <c r="GU3114" s="10">
        <v>-5.0013234429035534E-5</v>
      </c>
      <c r="GW3114" s="14">
        <v>-5.0013234429035534E-5</v>
      </c>
      <c r="GY3114" s="1"/>
      <c r="HE3114" s="1"/>
      <c r="HG3114" s="14">
        <v>0.14982103022766552</v>
      </c>
      <c r="HI3114" s="6">
        <v>1.0533041519665385</v>
      </c>
      <c r="HK3114" s="10">
        <v>2.133351651592601E-9</v>
      </c>
      <c r="HM3114" s="14">
        <v>2.133351651592601E-9</v>
      </c>
      <c r="HO3114" s="1"/>
      <c r="HQ3114" s="14">
        <v>-0.7374442388200475</v>
      </c>
      <c r="HS3114" s="6">
        <v>-0.92603764126856281</v>
      </c>
      <c r="HU3114" s="10">
        <v>-9.0285756780198709E-7</v>
      </c>
      <c r="HW3114" s="14">
        <v>-9.0285756780198709E-7</v>
      </c>
      <c r="HY3114" s="1"/>
      <c r="IA3114" s="14">
        <v>-0.97168682088564751</v>
      </c>
      <c r="IC3114" s="6">
        <v>-1.3141631887990723</v>
      </c>
      <c r="IE3114" s="10">
        <v>-8.1661080110045757E-5</v>
      </c>
      <c r="IG3114" s="14">
        <v>-8.1661080110045757E-5</v>
      </c>
      <c r="II3114" s="1"/>
      <c r="IO3114" s="1"/>
      <c r="IQ3114" s="14">
        <v>0.14982103022766552</v>
      </c>
      <c r="IS3114" s="6">
        <v>0.94533480938259506</v>
      </c>
      <c r="IU3114" s="10">
        <v>-1.0812860477790454E-8</v>
      </c>
      <c r="IW3114" s="14">
        <v>-1.0812860477790454E-8</v>
      </c>
      <c r="IY3114" s="1"/>
      <c r="JA3114" s="14">
        <v>-0.7374442388200475</v>
      </c>
      <c r="JC3114" s="6">
        <v>-0.98550445469488102</v>
      </c>
      <c r="JE3114" s="10">
        <v>1.9476855775871146E-6</v>
      </c>
      <c r="JG3114" s="14">
        <v>1.9476855775871146E-6</v>
      </c>
      <c r="JI3114" s="1"/>
      <c r="JK3114" s="14">
        <v>-0.97168682088564751</v>
      </c>
      <c r="JM3114" s="6">
        <v>-1.4581711344265413</v>
      </c>
      <c r="JO3114" s="10">
        <v>-7.3708956190826313E-5</v>
      </c>
      <c r="JQ3114" s="14">
        <v>-7.3708956190826313E-5</v>
      </c>
      <c r="JS3114" s="1"/>
      <c r="JT3114" s="17">
        <v>-6.3558789717151479E-8</v>
      </c>
      <c r="JU3114" s="11"/>
      <c r="JV3114" s="11"/>
      <c r="JW3114" s="11"/>
      <c r="JX3114" s="17">
        <v>-4.2351647362715017E-21</v>
      </c>
      <c r="JY3114" s="11"/>
      <c r="JZ3114" s="11"/>
      <c r="KA3114" s="11"/>
      <c r="KB3114" s="17">
        <v>-2.0538327072990758E-4</v>
      </c>
      <c r="KC3114" s="11"/>
      <c r="KD3114" s="11"/>
      <c r="KE3114" s="11"/>
      <c r="KF3114" s="11"/>
      <c r="KG3114" s="1"/>
      <c r="KV3114" s="1"/>
      <c r="KW3114" s="34"/>
      <c r="KY3114" s="35"/>
      <c r="LA3114" s="36"/>
      <c r="LC3114" s="37"/>
      <c r="LQ3114" s="1"/>
      <c r="LS3114" s="14">
        <v>-1.1075141670219546</v>
      </c>
      <c r="LU3114" s="6">
        <v>-0.84004135259270074</v>
      </c>
      <c r="LW3114" s="10">
        <v>0</v>
      </c>
      <c r="LY3114" s="14">
        <v>0</v>
      </c>
      <c r="MA3114" s="1"/>
      <c r="MC3114" s="14">
        <v>1.141723806540091</v>
      </c>
      <c r="ME3114" s="6">
        <v>1.868027789265889</v>
      </c>
      <c r="MG3114" s="10">
        <v>-9.3835372869446927E-8</v>
      </c>
      <c r="MI3114" s="14">
        <v>-9.3835372869446927E-8</v>
      </c>
      <c r="MK3114" s="1"/>
      <c r="MM3114" s="14">
        <v>-1.0505820075591321</v>
      </c>
      <c r="MO3114" s="6">
        <v>-1.2246035130771096</v>
      </c>
      <c r="MQ3114" s="10">
        <v>-2.7760726927649723E-5</v>
      </c>
      <c r="MS3114" s="14">
        <v>-2.7760726927649723E-5</v>
      </c>
      <c r="MU3114" s="1"/>
      <c r="NA3114" s="1"/>
      <c r="NC3114" s="14">
        <v>-1.1075141670219546</v>
      </c>
      <c r="NE3114" s="6">
        <v>-1.093054447295424</v>
      </c>
      <c r="NG3114" s="10">
        <v>-5.8213315254994978E-10</v>
      </c>
      <c r="NI3114" s="14">
        <v>-5.8213315254994978E-10</v>
      </c>
      <c r="NK3114" s="1"/>
      <c r="NM3114" s="14">
        <v>1.141723806540091</v>
      </c>
      <c r="NO3114" s="6">
        <v>1.8748088486026298</v>
      </c>
      <c r="NQ3114" s="10">
        <v>9.3835372869446887E-8</v>
      </c>
      <c r="NS3114" s="14">
        <v>9.3835372869446887E-8</v>
      </c>
      <c r="NU3114" s="1"/>
      <c r="NW3114" s="14">
        <v>-1.0505820075591321</v>
      </c>
      <c r="NY3114" s="6">
        <v>-2.8853948822220179</v>
      </c>
      <c r="OA3114" s="10">
        <v>-2.6247332014466727E-7</v>
      </c>
      <c r="OC3114" s="14">
        <v>-2.6247332014466727E-7</v>
      </c>
      <c r="OE3114" s="1"/>
      <c r="OF3114" s="17">
        <v>-5.8213315254994978E-10</v>
      </c>
      <c r="OG3114" s="11"/>
      <c r="OH3114" s="11"/>
      <c r="OI3114" s="11"/>
      <c r="OJ3114" s="17">
        <v>0</v>
      </c>
      <c r="OK3114" s="11"/>
      <c r="OL3114" s="11"/>
      <c r="OM3114" s="11"/>
      <c r="ON3114" s="17">
        <v>-2.8023200247794389E-5</v>
      </c>
      <c r="OO3114" s="11"/>
      <c r="OP3114" s="11"/>
      <c r="OQ3114" s="1"/>
      <c r="PW3114" s="1"/>
      <c r="RC3114" s="1"/>
      <c r="RE3114" s="14">
        <v>0.32194677523016219</v>
      </c>
      <c r="RG3114" s="6">
        <v>0.60175560610259149</v>
      </c>
      <c r="RI3114" s="10">
        <v>0</v>
      </c>
      <c r="RK3114" s="14">
        <v>0</v>
      </c>
      <c r="RM3114" s="1"/>
      <c r="RO3114" s="14">
        <v>0.64063652231858126</v>
      </c>
      <c r="RQ3114" s="6">
        <v>0.45182567056523365</v>
      </c>
      <c r="RS3114" s="10">
        <v>-7.6459538721781315E-8</v>
      </c>
      <c r="RU3114" s="14">
        <v>-7.6459538721781315E-8</v>
      </c>
      <c r="RW3114" s="1"/>
      <c r="RY3114" s="14">
        <v>-0.29300117539557419</v>
      </c>
      <c r="SA3114" s="6">
        <v>-0.42520785431225805</v>
      </c>
      <c r="SC3114" s="10">
        <v>-2.0617953509295686E-5</v>
      </c>
      <c r="SE3114" s="14">
        <v>-2.0617953509295686E-5</v>
      </c>
      <c r="SG3114" s="1"/>
      <c r="SM3114" s="1"/>
      <c r="SO3114" s="14">
        <v>0.32194677523016219</v>
      </c>
      <c r="SQ3114" s="6">
        <v>0.61953975097557623</v>
      </c>
      <c r="SS3114" s="10">
        <v>-3.0542572880736964E-9</v>
      </c>
      <c r="SU3114" s="14">
        <v>-3.0542572880736964E-9</v>
      </c>
      <c r="SW3114" s="1"/>
      <c r="SY3114" s="14">
        <v>0.64063652231858126</v>
      </c>
      <c r="TA3114" s="6">
        <v>0.42707749877003182</v>
      </c>
      <c r="TC3114" s="10">
        <v>7.6459538721781354E-8</v>
      </c>
      <c r="TE3114" s="14">
        <v>7.6459538721781354E-8</v>
      </c>
      <c r="TG3114" s="1"/>
      <c r="TI3114" s="14">
        <v>-0.29300117539557419</v>
      </c>
      <c r="TK3114" s="6">
        <v>-0.5275345051014686</v>
      </c>
      <c r="TM3114" s="10">
        <v>-2.0949494963528703E-7</v>
      </c>
      <c r="TO3114" s="14">
        <v>-2.0949494963528703E-7</v>
      </c>
      <c r="TQ3114" s="1"/>
      <c r="TR3114" s="17">
        <v>-3.0542572880736964E-9</v>
      </c>
      <c r="TS3114" s="11"/>
      <c r="TT3114" s="11"/>
      <c r="TU3114" s="11"/>
      <c r="TV3114" s="17">
        <v>0</v>
      </c>
      <c r="TW3114" s="11"/>
      <c r="TX3114" s="11"/>
      <c r="TY3114" s="11"/>
      <c r="TZ3114" s="17">
        <v>-2.0827448458930973E-5</v>
      </c>
      <c r="UA3114" s="11"/>
      <c r="UB3114" s="11"/>
      <c r="UC3114" s="1"/>
      <c r="VT3114" s="1"/>
    </row>
    <row r="3115" spans="14:592" ht="15" thickBot="1" x14ac:dyDescent="0.35">
      <c r="N3115" s="1"/>
      <c r="O3115" s="34"/>
      <c r="Q3115" s="35"/>
      <c r="S3115" s="36"/>
      <c r="U3115" s="37"/>
      <c r="W3115" s="52"/>
      <c r="Y3115" s="53"/>
      <c r="AI3115" s="1"/>
      <c r="AJ3115" t="s">
        <v>182</v>
      </c>
      <c r="AM3115" s="2"/>
      <c r="AO3115" s="7"/>
      <c r="AP3115" t="s">
        <v>183</v>
      </c>
      <c r="AS3115" s="1"/>
      <c r="AT3115" t="s">
        <v>184</v>
      </c>
      <c r="AW3115" s="2"/>
      <c r="AY3115" s="7"/>
      <c r="AZ3115" t="s">
        <v>185</v>
      </c>
      <c r="BC3115" s="1"/>
      <c r="BD3115" t="s">
        <v>186</v>
      </c>
      <c r="BG3115" s="2"/>
      <c r="BI3115" s="7"/>
      <c r="BJ3115" t="s">
        <v>187</v>
      </c>
      <c r="BM3115" s="1"/>
      <c r="BS3115" s="1"/>
      <c r="BT3115" t="s">
        <v>182</v>
      </c>
      <c r="BW3115" s="2"/>
      <c r="BY3115" s="7"/>
      <c r="BZ3115" t="s">
        <v>183</v>
      </c>
      <c r="CC3115" s="1"/>
      <c r="CD3115" t="s">
        <v>184</v>
      </c>
      <c r="CG3115" s="2"/>
      <c r="CI3115" s="7"/>
      <c r="CJ3115" t="s">
        <v>185</v>
      </c>
      <c r="CM3115" s="1"/>
      <c r="CN3115" t="s">
        <v>186</v>
      </c>
      <c r="CQ3115" s="2"/>
      <c r="CS3115" s="7"/>
      <c r="CT3115" t="s">
        <v>187</v>
      </c>
      <c r="CW3115" s="1"/>
      <c r="DC3115" s="1"/>
      <c r="DD3115" t="s">
        <v>182</v>
      </c>
      <c r="DG3115" s="2"/>
      <c r="DI3115" s="7"/>
      <c r="DJ3115" t="s">
        <v>183</v>
      </c>
      <c r="DM3115" s="1"/>
      <c r="DN3115" t="s">
        <v>184</v>
      </c>
      <c r="DQ3115" s="2"/>
      <c r="DS3115" s="7"/>
      <c r="DT3115" t="s">
        <v>185</v>
      </c>
      <c r="DW3115" s="1"/>
      <c r="DX3115" t="s">
        <v>186</v>
      </c>
      <c r="EA3115" s="2"/>
      <c r="EC3115" s="7"/>
      <c r="ED3115" t="s">
        <v>187</v>
      </c>
      <c r="EG3115" s="1"/>
      <c r="EH3115" s="11" t="s">
        <v>188</v>
      </c>
      <c r="EI3115" s="11"/>
      <c r="EJ3115" s="11"/>
      <c r="EK3115" s="11"/>
      <c r="EL3115" s="11" t="s">
        <v>189</v>
      </c>
      <c r="EM3115" s="11"/>
      <c r="EN3115" s="11"/>
      <c r="EO3115" s="11"/>
      <c r="EP3115" s="11" t="s">
        <v>190</v>
      </c>
      <c r="EQ3115" s="11"/>
      <c r="ER3115" s="11"/>
      <c r="ES3115" s="11"/>
      <c r="ET3115" s="11"/>
      <c r="EU3115" s="1"/>
      <c r="FU3115" s="1"/>
      <c r="FV3115" t="s">
        <v>182</v>
      </c>
      <c r="FY3115" s="2"/>
      <c r="GA3115" s="7"/>
      <c r="GB3115" t="s">
        <v>183</v>
      </c>
      <c r="GE3115" s="1"/>
      <c r="GF3115" t="s">
        <v>184</v>
      </c>
      <c r="GI3115" s="2"/>
      <c r="GK3115" s="7"/>
      <c r="GL3115" t="s">
        <v>185</v>
      </c>
      <c r="GO3115" s="1"/>
      <c r="GP3115" t="s">
        <v>186</v>
      </c>
      <c r="GS3115" s="2"/>
      <c r="GU3115" s="7"/>
      <c r="GV3115" t="s">
        <v>187</v>
      </c>
      <c r="GY3115" s="1"/>
      <c r="HE3115" s="1"/>
      <c r="HF3115" t="s">
        <v>182</v>
      </c>
      <c r="HI3115" s="2"/>
      <c r="HK3115" s="7"/>
      <c r="HL3115" t="s">
        <v>183</v>
      </c>
      <c r="HO3115" s="1"/>
      <c r="HP3115" t="s">
        <v>184</v>
      </c>
      <c r="HS3115" s="2"/>
      <c r="HU3115" s="7"/>
      <c r="HV3115" t="s">
        <v>185</v>
      </c>
      <c r="HY3115" s="1"/>
      <c r="HZ3115" t="s">
        <v>186</v>
      </c>
      <c r="IC3115" s="2"/>
      <c r="IE3115" s="7"/>
      <c r="IF3115" t="s">
        <v>187</v>
      </c>
      <c r="II3115" s="1"/>
      <c r="IO3115" s="1"/>
      <c r="IP3115" t="s">
        <v>182</v>
      </c>
      <c r="IS3115" s="2"/>
      <c r="IU3115" s="7"/>
      <c r="IV3115" t="s">
        <v>183</v>
      </c>
      <c r="IY3115" s="1"/>
      <c r="IZ3115" t="s">
        <v>184</v>
      </c>
      <c r="JC3115" s="2"/>
      <c r="JE3115" s="7"/>
      <c r="JF3115" t="s">
        <v>185</v>
      </c>
      <c r="JI3115" s="1"/>
      <c r="JJ3115" t="s">
        <v>186</v>
      </c>
      <c r="JM3115" s="2"/>
      <c r="JO3115" s="7"/>
      <c r="JP3115" t="s">
        <v>187</v>
      </c>
      <c r="JS3115" s="1"/>
      <c r="JT3115" s="11" t="s">
        <v>188</v>
      </c>
      <c r="JU3115" s="11"/>
      <c r="JV3115" s="11"/>
      <c r="JW3115" s="11"/>
      <c r="JX3115" s="11" t="s">
        <v>189</v>
      </c>
      <c r="JY3115" s="11"/>
      <c r="JZ3115" s="11"/>
      <c r="KA3115" s="11"/>
      <c r="KB3115" s="11" t="s">
        <v>190</v>
      </c>
      <c r="KC3115" s="11"/>
      <c r="KD3115" s="11"/>
      <c r="KE3115" s="11"/>
      <c r="KF3115" s="11"/>
      <c r="KG3115" s="1"/>
      <c r="KV3115" s="1"/>
      <c r="KW3115" s="34"/>
      <c r="KY3115" s="35"/>
      <c r="LA3115" s="36"/>
      <c r="LC3115" s="37"/>
      <c r="LQ3115" s="1"/>
      <c r="LR3115" t="s">
        <v>182</v>
      </c>
      <c r="LU3115" s="2"/>
      <c r="LW3115" s="7"/>
      <c r="LX3115" t="s">
        <v>183</v>
      </c>
      <c r="MA3115" s="1"/>
      <c r="MB3115" t="s">
        <v>184</v>
      </c>
      <c r="ME3115" s="2"/>
      <c r="MG3115" s="7"/>
      <c r="MH3115" t="s">
        <v>185</v>
      </c>
      <c r="MK3115" s="1"/>
      <c r="ML3115" t="s">
        <v>186</v>
      </c>
      <c r="MO3115" s="2"/>
      <c r="MQ3115" s="7"/>
      <c r="MR3115" t="s">
        <v>187</v>
      </c>
      <c r="MU3115" s="1"/>
      <c r="NA3115" s="1"/>
      <c r="NB3115" t="s">
        <v>182</v>
      </c>
      <c r="NE3115" s="2"/>
      <c r="NG3115" s="7"/>
      <c r="NH3115" t="s">
        <v>183</v>
      </c>
      <c r="NK3115" s="1"/>
      <c r="NL3115" t="s">
        <v>184</v>
      </c>
      <c r="NO3115" s="2"/>
      <c r="NQ3115" s="7"/>
      <c r="NR3115" t="s">
        <v>185</v>
      </c>
      <c r="NU3115" s="1"/>
      <c r="NV3115" t="s">
        <v>186</v>
      </c>
      <c r="NY3115" s="2"/>
      <c r="OA3115" s="7"/>
      <c r="OB3115" t="s">
        <v>187</v>
      </c>
      <c r="OE3115" s="1"/>
      <c r="OF3115" s="11" t="s">
        <v>188</v>
      </c>
      <c r="OG3115" s="11"/>
      <c r="OH3115" s="11"/>
      <c r="OI3115" s="11"/>
      <c r="OJ3115" s="11" t="s">
        <v>189</v>
      </c>
      <c r="OK3115" s="11"/>
      <c r="OL3115" s="11"/>
      <c r="OM3115" s="11"/>
      <c r="ON3115" s="11" t="s">
        <v>190</v>
      </c>
      <c r="OO3115" s="11"/>
      <c r="OP3115" s="11"/>
      <c r="OQ3115" s="1"/>
      <c r="RC3115" s="1"/>
      <c r="RD3115" t="s">
        <v>182</v>
      </c>
      <c r="RG3115" s="2"/>
      <c r="RI3115" s="7"/>
      <c r="RJ3115" t="s">
        <v>183</v>
      </c>
      <c r="RM3115" s="1"/>
      <c r="RN3115" t="s">
        <v>184</v>
      </c>
      <c r="RQ3115" s="2"/>
      <c r="RS3115" s="7"/>
      <c r="RT3115" t="s">
        <v>185</v>
      </c>
      <c r="RW3115" s="1"/>
      <c r="RX3115" t="s">
        <v>186</v>
      </c>
      <c r="SA3115" s="2"/>
      <c r="SC3115" s="7"/>
      <c r="SD3115" t="s">
        <v>187</v>
      </c>
      <c r="SG3115" s="1"/>
      <c r="SM3115" s="1"/>
      <c r="SN3115" t="s">
        <v>182</v>
      </c>
      <c r="SQ3115" s="2"/>
      <c r="SS3115" s="7"/>
      <c r="ST3115" t="s">
        <v>183</v>
      </c>
      <c r="SW3115" s="1"/>
      <c r="SX3115" t="s">
        <v>184</v>
      </c>
      <c r="TA3115" s="2"/>
      <c r="TC3115" s="7"/>
      <c r="TD3115" t="s">
        <v>185</v>
      </c>
      <c r="TG3115" s="1"/>
      <c r="TH3115" t="s">
        <v>186</v>
      </c>
      <c r="TK3115" s="2"/>
      <c r="TM3115" s="7"/>
      <c r="TN3115" t="s">
        <v>187</v>
      </c>
      <c r="TQ3115" s="1"/>
      <c r="TR3115" s="11" t="s">
        <v>188</v>
      </c>
      <c r="TS3115" s="11"/>
      <c r="TT3115" s="11"/>
      <c r="TU3115" s="11"/>
      <c r="TV3115" s="11" t="s">
        <v>189</v>
      </c>
      <c r="TW3115" s="11"/>
      <c r="TX3115" s="11"/>
      <c r="TY3115" s="11"/>
      <c r="TZ3115" s="11" t="s">
        <v>190</v>
      </c>
      <c r="UA3115" s="11"/>
      <c r="UB3115" s="11"/>
      <c r="UC3115" s="1"/>
      <c r="VT3115" s="1"/>
    </row>
    <row r="3116" spans="14:592" x14ac:dyDescent="0.3">
      <c r="N3116" s="1"/>
      <c r="O3116" s="34"/>
      <c r="Q3116" s="35"/>
      <c r="S3116" s="36"/>
      <c r="U3116" s="37"/>
      <c r="W3116" s="52"/>
      <c r="Y3116" s="53"/>
      <c r="AI3116" s="1"/>
      <c r="AJ3116" s="18">
        <v>-0.37614226006778989</v>
      </c>
      <c r="AK3116" s="19">
        <v>0.49508481152005218</v>
      </c>
      <c r="AL3116" s="20">
        <v>-0.78207980210176908</v>
      </c>
      <c r="AM3116" s="2"/>
      <c r="AO3116" s="7"/>
      <c r="AP3116" s="18">
        <f t="array" ref="AP3116:AR3119">MMULT(AO3111:AO3114,TRANSPOSE(AM3121:AM3123))</f>
        <v>6.8851323677899849E-8</v>
      </c>
      <c r="AQ3116" s="19">
        <v>8.8434136500514781E-7</v>
      </c>
      <c r="AR3116" s="20">
        <v>0</v>
      </c>
      <c r="AS3116" s="1"/>
      <c r="AT3116" s="18">
        <v>0.86376113449058678</v>
      </c>
      <c r="AU3116" s="19">
        <v>-0.49096042473558688</v>
      </c>
      <c r="AV3116" s="20">
        <v>0.42150408357709429</v>
      </c>
      <c r="AW3116" s="2"/>
      <c r="AY3116" s="7"/>
      <c r="AZ3116" s="18">
        <f t="array" ref="AZ3116:BB3119">MMULT(AY3111:AY3114,TRANSPOSE(AW3121:AW3123))</f>
        <v>-2.0448052531613261E-7</v>
      </c>
      <c r="BA3116" s="19">
        <v>-2.626392307590189E-6</v>
      </c>
      <c r="BB3116" s="20">
        <v>0</v>
      </c>
      <c r="BC3116" s="1"/>
      <c r="BD3116" s="18">
        <v>-7.1538363880671571E-2</v>
      </c>
      <c r="BE3116" s="19">
        <v>3.1723506055542736E-2</v>
      </c>
      <c r="BF3116" s="20">
        <v>0.75509283829136109</v>
      </c>
      <c r="BG3116" s="2"/>
      <c r="BI3116" s="7"/>
      <c r="BJ3116" s="18">
        <f t="array" ref="BJ3116:BL3119">MMULT(BI3111:BI3114,TRANSPOSE(BG3121:BG3123))</f>
        <v>-8.9336686637196443E-7</v>
      </c>
      <c r="BK3116" s="19">
        <v>-1.1474598190061303E-5</v>
      </c>
      <c r="BL3116" s="20">
        <v>0</v>
      </c>
      <c r="BM3116" s="1"/>
      <c r="BS3116" s="1"/>
      <c r="BT3116" s="18">
        <f t="array" ref="BT3116:BV3119">AJ3116:AL3119</f>
        <v>-0.37614226006778989</v>
      </c>
      <c r="BU3116" s="19">
        <v>0.49508481152005218</v>
      </c>
      <c r="BV3116" s="20">
        <v>-0.78207980210176908</v>
      </c>
      <c r="BW3116" s="2"/>
      <c r="BY3116" s="7"/>
      <c r="BZ3116" s="18">
        <f t="array" ref="BZ3116:CB3119">MMULT(BY3111:BY3114,TRANSPOSE(BW3121:BW3123))</f>
        <v>2.4933710950919447E-7</v>
      </c>
      <c r="CA3116" s="19">
        <v>2.2824053534843089E-7</v>
      </c>
      <c r="CB3116" s="20">
        <v>0</v>
      </c>
      <c r="CC3116" s="1"/>
      <c r="CD3116" s="18">
        <f t="array" ref="CD3116:CF3119">AT3116:AV3119</f>
        <v>0.86376113449058678</v>
      </c>
      <c r="CE3116" s="19">
        <v>-0.49096042473558688</v>
      </c>
      <c r="CF3116" s="20">
        <v>0.42150408357709429</v>
      </c>
      <c r="CG3116" s="2"/>
      <c r="CI3116" s="7"/>
      <c r="CJ3116" s="18">
        <f t="array" ref="CJ3116:CL3119">MMULT(CI3111:CI3114,TRANSPOSE(CG3121:CG3123))</f>
        <v>3.5250941117416505E-6</v>
      </c>
      <c r="CK3116" s="19">
        <v>3.2268336181536056E-6</v>
      </c>
      <c r="CL3116" s="20">
        <v>0</v>
      </c>
      <c r="CM3116" s="1"/>
      <c r="CN3116" s="18">
        <f t="array" ref="CN3116:CP3119">BD3116:BF3119</f>
        <v>-7.1538363880671571E-2</v>
      </c>
      <c r="CO3116" s="19">
        <v>3.1723506055542736E-2</v>
      </c>
      <c r="CP3116" s="20">
        <v>0.75509283829136109</v>
      </c>
      <c r="CQ3116" s="2"/>
      <c r="CS3116" s="7"/>
      <c r="CT3116" s="18">
        <f t="array" ref="CT3116:CV3119">MMULT(CS3111:CS3114,TRANSPOSE(CQ3121:CQ3123))</f>
        <v>-5.7082356560515393E-5</v>
      </c>
      <c r="CU3116" s="19">
        <v>-5.2252581438711252E-5</v>
      </c>
      <c r="CV3116" s="20">
        <v>0</v>
      </c>
      <c r="CW3116" s="1"/>
      <c r="DC3116" s="1"/>
      <c r="DD3116" s="18">
        <f t="array" ref="DD3116:DF3119">BT3116:BV3119</f>
        <v>-0.37614226006778989</v>
      </c>
      <c r="DE3116" s="19">
        <v>0.49508481152005218</v>
      </c>
      <c r="DF3116" s="20">
        <v>-0.78207980210176908</v>
      </c>
      <c r="DG3116" s="2"/>
      <c r="DI3116" s="7"/>
      <c r="DJ3116" s="18">
        <f t="array" ref="DJ3116:DL3119">MMULT(DI3111:DI3114,TRANSPOSE(DG3121:DG3123))</f>
        <v>4.8193130336516526E-7</v>
      </c>
      <c r="DK3116" s="19">
        <v>5.3760050594134835E-7</v>
      </c>
      <c r="DL3116" s="20">
        <v>0</v>
      </c>
      <c r="DM3116" s="1"/>
      <c r="DN3116" s="18">
        <f t="array" ref="DN3116:DP3119">CD3116:CF3119</f>
        <v>0.86376113449058678</v>
      </c>
      <c r="DO3116" s="19">
        <v>-0.49096042473558688</v>
      </c>
      <c r="DP3116" s="20">
        <v>0.42150408357709429</v>
      </c>
      <c r="DQ3116" s="2"/>
      <c r="DS3116" s="7"/>
      <c r="DT3116" s="18">
        <f t="array" ref="DT3116:DV3119">MMULT(DS3111:DS3114,TRANSPOSE(DQ3121:DQ3123))</f>
        <v>1.500013249266065E-6</v>
      </c>
      <c r="DU3116" s="19">
        <v>1.6732838811118632E-6</v>
      </c>
      <c r="DV3116" s="20">
        <v>0</v>
      </c>
      <c r="DW3116" s="1"/>
      <c r="DX3116" s="18">
        <f t="array" ref="DX3116:DZ3119">CN3116:CP3119</f>
        <v>-7.1538363880671571E-2</v>
      </c>
      <c r="DY3116" s="19">
        <v>3.1723506055542736E-2</v>
      </c>
      <c r="DZ3116" s="20">
        <v>0.75509283829136109</v>
      </c>
      <c r="EA3116" s="2"/>
      <c r="EC3116" s="7"/>
      <c r="ED3116" s="18">
        <f t="array" ref="ED3116:EF3119">MMULT(EC3111:EC3114,TRANSPOSE(EA3121:EA3123))</f>
        <v>-3.6941255919893971E-5</v>
      </c>
      <c r="EE3116" s="19">
        <v>-4.1208441398121717E-5</v>
      </c>
      <c r="EF3116" s="20">
        <v>0</v>
      </c>
      <c r="EG3116" s="1"/>
      <c r="EH3116" s="26">
        <f t="array" ref="EH3116:EJ3119">AP3116:AR3119+BZ3116:CB3119+DJ3116:DL3119</f>
        <v>8.0011973655225954E-7</v>
      </c>
      <c r="EI3116" s="27">
        <v>1.6501824062949271E-6</v>
      </c>
      <c r="EJ3116" s="28">
        <v>0</v>
      </c>
      <c r="EK3116" s="11"/>
      <c r="EL3116" s="26">
        <f t="array" ref="EL3116:EN3119">AZ3116:BB3119+CJ3116:CL3119+DT3116:DV3119</f>
        <v>4.820626835691583E-6</v>
      </c>
      <c r="EM3116" s="27">
        <v>2.2737251916752796E-6</v>
      </c>
      <c r="EN3116" s="28">
        <v>0</v>
      </c>
      <c r="EO3116" s="11"/>
      <c r="EP3116" s="26">
        <f t="array" ref="EP3116:ER3119">BJ3116:BL3119+CT3116:CV3119+ED3116:EF3119</f>
        <v>-9.4916979346781335E-5</v>
      </c>
      <c r="EQ3116" s="27">
        <v>-1.0493562102689428E-4</v>
      </c>
      <c r="ER3116" s="28">
        <v>0</v>
      </c>
      <c r="ES3116" s="11"/>
      <c r="ET3116" s="11"/>
      <c r="EU3116" s="1"/>
      <c r="EY3116" s="1"/>
      <c r="FU3116" s="1"/>
      <c r="FV3116" s="18">
        <v>-4.7750369102343752E-2</v>
      </c>
      <c r="FW3116" s="19">
        <v>0.28544099980351012</v>
      </c>
      <c r="FX3116" s="20">
        <v>0.63241482058328757</v>
      </c>
      <c r="FY3116" s="2"/>
      <c r="GA3116" s="7"/>
      <c r="GB3116" s="18">
        <f t="array" ref="GB3116:GD3119">MMULT(GA3111:GA3114,TRANSPOSE(FY3121:FY3123))</f>
        <v>9.819805052519135E-9</v>
      </c>
      <c r="GC3116" s="19">
        <v>1.2612771026530984E-7</v>
      </c>
      <c r="GD3116" s="20">
        <v>0</v>
      </c>
      <c r="GE3116" s="1"/>
      <c r="GF3116" s="18">
        <v>-0.186184185522245</v>
      </c>
      <c r="GG3116" s="19">
        <v>1.0368770237172846</v>
      </c>
      <c r="GH3116" s="20">
        <v>-0.8212772109589197</v>
      </c>
      <c r="GI3116" s="2"/>
      <c r="GK3116" s="7"/>
      <c r="GL3116" s="18">
        <f t="array" ref="GL3116:GN3119">MMULT(GK3111:GK3114,TRANSPOSE(GI3121:GI3123))</f>
        <v>-1.2859390408484995E-8</v>
      </c>
      <c r="GM3116" s="19">
        <v>-1.651688051804875E-7</v>
      </c>
      <c r="GN3116" s="20">
        <v>0</v>
      </c>
      <c r="GO3116" s="1"/>
      <c r="GP3116" s="18">
        <v>0.1714504539125189</v>
      </c>
      <c r="GQ3116" s="19">
        <v>0.50267147271931611</v>
      </c>
      <c r="GR3116" s="20">
        <v>-6.1300597174121361E-2</v>
      </c>
      <c r="GS3116" s="2"/>
      <c r="GU3116" s="7"/>
      <c r="GV3116" s="18">
        <f t="array" ref="GV3116:GX3119">MMULT(GU3111:GU3114,TRANSPOSE(GS3121:GS3123))</f>
        <v>1.496488293461039E-6</v>
      </c>
      <c r="GW3116" s="19">
        <v>1.9221220877970591E-5</v>
      </c>
      <c r="GX3116" s="20">
        <v>0</v>
      </c>
      <c r="GY3116" s="1"/>
      <c r="HE3116" s="1"/>
      <c r="HF3116" s="18">
        <f t="array" ref="HF3116:HH3119">FV3116:FX3119</f>
        <v>-4.7750369102343752E-2</v>
      </c>
      <c r="HG3116" s="19">
        <v>0.28544099980351012</v>
      </c>
      <c r="HH3116" s="20">
        <v>0.63241482058328757</v>
      </c>
      <c r="HI3116" s="2"/>
      <c r="HK3116" s="7"/>
      <c r="HL3116" s="18">
        <f t="array" ref="HL3116:HN3119">MMULT(HK3111:HK3114,TRANSPOSE(HI3121:HI3123))</f>
        <v>2.6646455395169294E-7</v>
      </c>
      <c r="HM3116" s="19">
        <v>2.4391881563491268E-7</v>
      </c>
      <c r="HN3116" s="20">
        <v>0</v>
      </c>
      <c r="HO3116" s="1"/>
      <c r="HP3116" s="18">
        <f t="array" ref="HP3116:HR3119">GF3116:GH3119</f>
        <v>-0.186184185522245</v>
      </c>
      <c r="HQ3116" s="19">
        <v>1.0368770237172846</v>
      </c>
      <c r="HR3116" s="20">
        <v>-0.8212772109589197</v>
      </c>
      <c r="HS3116" s="2"/>
      <c r="HU3116" s="7"/>
      <c r="HV3116" s="18">
        <f t="array" ref="HV3116:HX3119">MMULT(HU3111:HU3114,TRANSPOSE(HS3121:HS3123))</f>
        <v>-3.2996804281964888E-7</v>
      </c>
      <c r="HW3116" s="19">
        <v>-3.0204923322195424E-7</v>
      </c>
      <c r="HX3116" s="20">
        <v>0</v>
      </c>
      <c r="HY3116" s="1"/>
      <c r="HZ3116" s="18">
        <f t="array" ref="HZ3116:IB3119">GP3116:GR3119</f>
        <v>0.1714504539125189</v>
      </c>
      <c r="IA3116" s="19">
        <v>0.50267147271931611</v>
      </c>
      <c r="IB3116" s="20">
        <v>-6.1300597174121361E-2</v>
      </c>
      <c r="IC3116" s="2"/>
      <c r="IE3116" s="7"/>
      <c r="IF3116" s="18">
        <f t="array" ref="IF3116:IH3119">MMULT(IE3111:IE3114,TRANSPOSE(IC3121:IC3123))</f>
        <v>6.4631361906279384E-5</v>
      </c>
      <c r="IG3116" s="19">
        <v>5.9162860557840137E-5</v>
      </c>
      <c r="IH3116" s="20">
        <v>0</v>
      </c>
      <c r="II3116" s="1"/>
      <c r="IO3116" s="1"/>
      <c r="IP3116" s="18">
        <f t="array" ref="IP3116:IR3119">HF3116:HH3119</f>
        <v>-4.7750369102343752E-2</v>
      </c>
      <c r="IQ3116" s="19">
        <v>0.28544099980351012</v>
      </c>
      <c r="IR3116" s="20">
        <v>0.63241482058328757</v>
      </c>
      <c r="IS3116" s="2"/>
      <c r="IU3116" s="7"/>
      <c r="IV3116" s="18">
        <f t="array" ref="IV3116:IX3119">MMULT(IU3111:IU3114,TRANSPOSE(IS3121:IS3123))</f>
        <v>2.20048955036267E-7</v>
      </c>
      <c r="IW3116" s="19">
        <v>2.4546741150309963E-7</v>
      </c>
      <c r="IX3116" s="20">
        <v>0</v>
      </c>
      <c r="IY3116" s="1"/>
      <c r="IZ3116" s="18">
        <f t="array" ref="IZ3116:JB3119">HP3116:HR3119</f>
        <v>-0.186184185522245</v>
      </c>
      <c r="JA3116" s="19">
        <v>1.0368770237172846</v>
      </c>
      <c r="JB3116" s="20">
        <v>-0.8212772109589197</v>
      </c>
      <c r="JC3116" s="2"/>
      <c r="JE3116" s="7"/>
      <c r="JF3116" s="18">
        <f t="array" ref="JF3116:JH3119">MMULT(JE3111:JE3114,TRANSPOSE(JC3121:JC3123))</f>
        <v>5.4185864880217363E-7</v>
      </c>
      <c r="JG3116" s="19">
        <v>6.0445022290660324E-7</v>
      </c>
      <c r="JH3116" s="20">
        <v>0</v>
      </c>
      <c r="JI3116" s="1"/>
      <c r="JJ3116" s="18">
        <f t="array" ref="JJ3116:JL3119">HZ3116:IB3119</f>
        <v>0.1714504539125189</v>
      </c>
      <c r="JK3116" s="19">
        <v>0.50267147271931611</v>
      </c>
      <c r="JL3116" s="20">
        <v>-6.1300597174121361E-2</v>
      </c>
      <c r="JM3116" s="2"/>
      <c r="JO3116" s="7"/>
      <c r="JP3116" s="18">
        <f t="array" ref="JP3116:JR3119">MMULT(JO3111:JO3114,TRANSPOSE(JM3121:JM3123))</f>
        <v>4.7260211343878201E-5</v>
      </c>
      <c r="JQ3116" s="19">
        <v>5.2719367577815734E-5</v>
      </c>
      <c r="JR3116" s="20">
        <v>0</v>
      </c>
      <c r="JS3116" s="1"/>
      <c r="JT3116" s="26">
        <f t="array" ref="JT3116:JV3119">GB3116:GD3119+HL3116:HN3119+IV3116:IX3119</f>
        <v>4.9633331404047902E-7</v>
      </c>
      <c r="JU3116" s="27">
        <v>6.1551393740332217E-7</v>
      </c>
      <c r="JV3116" s="28">
        <v>0</v>
      </c>
      <c r="JW3116" s="11"/>
      <c r="JX3116" s="26">
        <f t="array" ref="JX3116:JZ3119">GL3116:GN3119+HV3116:HX3119+JF3116:JH3119</f>
        <v>1.9903121557403975E-7</v>
      </c>
      <c r="JY3116" s="27">
        <v>1.3723218450416153E-7</v>
      </c>
      <c r="JZ3116" s="28">
        <v>0</v>
      </c>
      <c r="KA3116" s="11"/>
      <c r="KB3116" s="26">
        <f t="array" ref="KB3116:KD3119">GV3116:GX3119+IF3116:IH3119+JP3116:JR3119</f>
        <v>1.1338806154361864E-4</v>
      </c>
      <c r="KC3116" s="27">
        <v>1.3110344901362647E-4</v>
      </c>
      <c r="KD3116" s="28">
        <v>0</v>
      </c>
      <c r="KE3116" s="11"/>
      <c r="KF3116" s="11"/>
      <c r="KG3116" s="1"/>
      <c r="KV3116" s="1"/>
      <c r="KW3116" s="34"/>
      <c r="KY3116" s="35"/>
      <c r="LA3116" s="36"/>
      <c r="LC3116" s="37"/>
      <c r="LQ3116" s="1"/>
      <c r="LR3116" s="18">
        <v>-0.37614226006778989</v>
      </c>
      <c r="LS3116" s="19">
        <v>0.49508481152005218</v>
      </c>
      <c r="LT3116" s="20">
        <v>-0.78207980210176908</v>
      </c>
      <c r="LU3116" s="2"/>
      <c r="LW3116" s="7"/>
      <c r="LX3116" s="18">
        <f t="array" ref="LX3116:LZ3119">MMULT(LW3111:LW3114,TRANSPOSE(LU3121:LU3123))</f>
        <v>0</v>
      </c>
      <c r="LY3116" s="19">
        <v>0</v>
      </c>
      <c r="LZ3116" s="20">
        <v>0</v>
      </c>
      <c r="MA3116" s="1"/>
      <c r="MB3116" s="18">
        <v>0.86376113449058678</v>
      </c>
      <c r="MC3116" s="19">
        <v>-0.49096042473558688</v>
      </c>
      <c r="MD3116" s="20">
        <v>0.42150408357709429</v>
      </c>
      <c r="ME3116" s="2"/>
      <c r="MG3116" s="7"/>
      <c r="MH3116" s="18">
        <f t="array" ref="MH3116:MJ3119">MMULT(MG3111:MG3114,TRANSPOSE(ME3121:ME3123))</f>
        <v>6.3198576064399272E-10</v>
      </c>
      <c r="MI3116" s="19">
        <v>8.1173624612698641E-9</v>
      </c>
      <c r="MJ3116" s="20">
        <v>2.7128122361180516E-9</v>
      </c>
      <c r="MK3116" s="1"/>
      <c r="ML3116" s="18">
        <v>-7.1538363880671571E-2</v>
      </c>
      <c r="MM3116" s="19">
        <v>3.1723506055542736E-2</v>
      </c>
      <c r="MN3116" s="20">
        <v>0.75509283829136109</v>
      </c>
      <c r="MO3116" s="2"/>
      <c r="MQ3116" s="7"/>
      <c r="MR3116" s="18">
        <f t="array" ref="MR3116:MT3119">MMULT(MQ3111:MQ3114,TRANSPOSE(MO3121:MO3123))</f>
        <v>3.9420450392628514E-6</v>
      </c>
      <c r="MS3116" s="19">
        <v>5.0632483221996019E-5</v>
      </c>
      <c r="MT3116" s="20">
        <v>1.6921311655730228E-5</v>
      </c>
      <c r="MU3116" s="1"/>
      <c r="NA3116" s="1"/>
      <c r="NB3116" s="18">
        <f t="array" ref="NB3116:ND3119">LR3116:LT3119</f>
        <v>-0.37614226006778989</v>
      </c>
      <c r="NC3116" s="19">
        <v>0.49508481152005218</v>
      </c>
      <c r="ND3116" s="20">
        <v>-0.78207980210176908</v>
      </c>
      <c r="NE3116" s="2"/>
      <c r="NG3116" s="7"/>
      <c r="NH3116" s="18">
        <f t="array" ref="NH3116:NJ3119">MMULT(NG3111:NG3114,TRANSPOSE(NE3121:NE3123))</f>
        <v>-7.3736760730554069E-9</v>
      </c>
      <c r="NI3116" s="19">
        <v>-1.0539533446417239E-8</v>
      </c>
      <c r="NJ3116" s="20">
        <v>4.7303910624100176E-9</v>
      </c>
      <c r="NK3116" s="1"/>
      <c r="NL3116" s="18">
        <f t="array" ref="NL3116:NN3119">MB3116:MD3119</f>
        <v>0.86376113449058678</v>
      </c>
      <c r="NM3116" s="19">
        <v>-0.49096042473558688</v>
      </c>
      <c r="NN3116" s="20">
        <v>0.42150408357709429</v>
      </c>
      <c r="NO3116" s="2"/>
      <c r="NQ3116" s="7"/>
      <c r="NR3116" s="18">
        <f t="array" ref="NR3116:NT3119">MMULT(NQ3111:NQ3114,TRANSPOSE(NO3121:NO3123))</f>
        <v>-1.1056380544587795E-8</v>
      </c>
      <c r="NS3116" s="19">
        <v>-1.5803391875568807E-8</v>
      </c>
      <c r="NT3116" s="20">
        <v>7.0929348119641924E-9</v>
      </c>
      <c r="NU3116" s="1"/>
      <c r="NV3116" s="18">
        <f t="array" ref="NV3116:NX3119">ML3116:MN3119</f>
        <v>-7.1538363880671571E-2</v>
      </c>
      <c r="NW3116" s="19">
        <v>3.1723506055542736E-2</v>
      </c>
      <c r="NX3116" s="20">
        <v>0.75509283829136109</v>
      </c>
      <c r="NY3116" s="2"/>
      <c r="OA3116" s="7"/>
      <c r="OB3116" s="18">
        <f t="array" ref="OB3116:OD3119">MMULT(OA3111:OA3114,TRANSPOSE(NY3121:NY3123))</f>
        <v>6.520510483687045E-7</v>
      </c>
      <c r="OC3116" s="19">
        <v>9.3200647342862282E-7</v>
      </c>
      <c r="OD3116" s="20">
        <v>-4.183064757495247E-7</v>
      </c>
      <c r="OE3116" s="1"/>
      <c r="OF3116" s="26">
        <f t="array" ref="OF3116:OH3119">LX3116:LZ3119+NH3116:NJ3119</f>
        <v>-7.3736760730554069E-9</v>
      </c>
      <c r="OG3116" s="27">
        <v>-1.0539533446417239E-8</v>
      </c>
      <c r="OH3116" s="28">
        <v>4.7303910624100176E-9</v>
      </c>
      <c r="OI3116" s="11"/>
      <c r="OJ3116" s="26">
        <f t="array" ref="OJ3116:OL3119">MH3116:MJ3119+NR3116:NT3119</f>
        <v>-1.0424394783943802E-8</v>
      </c>
      <c r="OK3116" s="27">
        <v>-7.6860294142989431E-9</v>
      </c>
      <c r="OL3116" s="28">
        <v>9.8057470480822445E-9</v>
      </c>
      <c r="OM3116" s="11"/>
      <c r="ON3116" s="26">
        <f t="array" ref="ON3116:OP3119">MR3116:MT3119+OB3116:OD3119</f>
        <v>4.5940960876315559E-6</v>
      </c>
      <c r="OO3116" s="27">
        <v>5.1564489695424642E-5</v>
      </c>
      <c r="OP3116" s="28">
        <v>1.6503005179980703E-5</v>
      </c>
      <c r="OQ3116" s="1"/>
      <c r="PW3116" s="1"/>
      <c r="RC3116" s="1"/>
      <c r="RD3116" s="18">
        <v>-5.8065736665666702E-2</v>
      </c>
      <c r="RE3116" s="19">
        <v>-0.58228502482229172</v>
      </c>
      <c r="RF3116" s="20">
        <v>-0.41741384976089091</v>
      </c>
      <c r="RG3116" s="2"/>
      <c r="RI3116" s="7"/>
      <c r="RJ3116" s="18">
        <f t="array" ref="RJ3116:RL3119">MMULT(RI3111:RI3114,TRANSPOSE(RG3121:RG3123))</f>
        <v>0</v>
      </c>
      <c r="RK3116" s="19">
        <v>0</v>
      </c>
      <c r="RL3116" s="20">
        <v>0</v>
      </c>
      <c r="RM3116" s="1"/>
      <c r="RN3116" s="18">
        <v>-0.73842729418119579</v>
      </c>
      <c r="RO3116" s="19">
        <v>9.4106085620022761E-2</v>
      </c>
      <c r="RP3116" s="20">
        <v>9.074901503630188E-2</v>
      </c>
      <c r="RQ3116" s="2"/>
      <c r="RS3116" s="7"/>
      <c r="RT3116" s="18">
        <f t="array" ref="RT3116:RV3119">MMULT(RS3111:RS3114,TRANSPOSE(RQ3121:RQ3123))</f>
        <v>1.1542396882721649E-8</v>
      </c>
      <c r="RU3116" s="19">
        <v>1.4825305410901839E-7</v>
      </c>
      <c r="RV3116" s="20">
        <v>4.9545982595669389E-8</v>
      </c>
      <c r="RW3116" s="1"/>
      <c r="RX3116" s="18">
        <v>0.31692500154570785</v>
      </c>
      <c r="RY3116" s="19">
        <v>-0.11185773927315354</v>
      </c>
      <c r="RZ3116" s="20">
        <v>0.4610323017605612</v>
      </c>
      <c r="SA3116" s="2"/>
      <c r="SC3116" s="7"/>
      <c r="SD3116" s="18">
        <f t="array" ref="SD3116:SF3119">MMULT(SC3111:SC3114,TRANSPOSE(SA3121:SA3123))</f>
        <v>1.4413055030763397E-6</v>
      </c>
      <c r="SE3116" s="19">
        <v>1.8512441125210919E-5</v>
      </c>
      <c r="SF3116" s="20">
        <v>6.1868343374469422E-6</v>
      </c>
      <c r="SG3116" s="1"/>
      <c r="SM3116" s="1"/>
      <c r="SN3116" s="18">
        <f t="array" ref="SN3116:SP3119">RD3116:RF3119</f>
        <v>-5.8065736665666702E-2</v>
      </c>
      <c r="SO3116" s="19">
        <v>-0.58228502482229172</v>
      </c>
      <c r="SP3116" s="20">
        <v>-0.41741384976089091</v>
      </c>
      <c r="SQ3116" s="2"/>
      <c r="SS3116" s="7"/>
      <c r="ST3116" s="18">
        <f t="array" ref="ST3116:SV3119">MMULT(SS3111:SS3114,TRANSPOSE(SQ3121:SQ3123))</f>
        <v>-7.5958668581506792E-8</v>
      </c>
      <c r="SU3116" s="19">
        <v>-1.0857120927586177E-7</v>
      </c>
      <c r="SV3116" s="20">
        <v>4.8729318105458422E-8</v>
      </c>
      <c r="SW3116" s="1"/>
      <c r="SX3116" s="18">
        <f t="array" ref="SX3116:SZ3119">RN3116:RP3119</f>
        <v>-0.73842729418119579</v>
      </c>
      <c r="SY3116" s="19">
        <v>9.4106085620022761E-2</v>
      </c>
      <c r="SZ3116" s="20">
        <v>9.074901503630188E-2</v>
      </c>
      <c r="TA3116" s="2"/>
      <c r="TC3116" s="7"/>
      <c r="TD3116" s="18">
        <f t="array" ref="TD3116:TF3119">MMULT(TC3111:TC3114,TRANSPOSE(TA3121:TA3123))</f>
        <v>-2.0193039191578121E-7</v>
      </c>
      <c r="TE3116" s="19">
        <v>-2.8862837184040283E-7</v>
      </c>
      <c r="TF3116" s="20">
        <v>1.2954321720720184E-7</v>
      </c>
      <c r="TG3116" s="1"/>
      <c r="TH3116" s="18">
        <f t="array" ref="TH3116:TJ3119">RX3116:RZ3119</f>
        <v>0.31692500154570785</v>
      </c>
      <c r="TI3116" s="19">
        <v>-0.11185773927315354</v>
      </c>
      <c r="TJ3116" s="20">
        <v>0.4610323017605612</v>
      </c>
      <c r="TK3116" s="2"/>
      <c r="TM3116" s="7"/>
      <c r="TN3116" s="18">
        <f t="array" ref="TN3116:TP3119">MMULT(TM3111:TM3114,TRANSPOSE(TK3121:TK3123))</f>
        <v>2.5620625677797802E-7</v>
      </c>
      <c r="TO3116" s="19">
        <v>3.6620735515629323E-7</v>
      </c>
      <c r="TP3116" s="20">
        <v>-1.6436249371256677E-7</v>
      </c>
      <c r="TQ3116" s="1"/>
      <c r="TR3116" s="26">
        <f t="array" ref="TR3116:TT3119">RJ3116:RL3119+ST3116:SV3119</f>
        <v>-7.5958668581506792E-8</v>
      </c>
      <c r="TS3116" s="27">
        <v>-1.0857120927586177E-7</v>
      </c>
      <c r="TT3116" s="28">
        <v>4.8729318105458422E-8</v>
      </c>
      <c r="TU3116" s="11"/>
      <c r="TV3116" s="26">
        <f t="array" ref="TV3116:TX3119">RT3116:RV3119+TD3116:TF3119</f>
        <v>-1.9038799503305957E-7</v>
      </c>
      <c r="TW3116" s="27">
        <v>-1.4037531773138444E-7</v>
      </c>
      <c r="TX3116" s="28">
        <v>1.7908919980287122E-7</v>
      </c>
      <c r="TY3116" s="11"/>
      <c r="TZ3116" s="26">
        <f t="array" ref="TZ3116:UB3119">SD3116:SF3119+TN3116:TP3119</f>
        <v>1.6975117598543177E-6</v>
      </c>
      <c r="UA3116" s="27">
        <v>1.8878648480367211E-5</v>
      </c>
      <c r="UB3116" s="28">
        <v>6.022471843734375E-6</v>
      </c>
      <c r="UC3116" s="1"/>
      <c r="VT3116" s="1"/>
    </row>
    <row r="3117" spans="14:592" x14ac:dyDescent="0.3">
      <c r="N3117" s="1"/>
      <c r="O3117" s="34"/>
      <c r="Q3117" s="35"/>
      <c r="S3117" s="36"/>
      <c r="U3117" s="37"/>
      <c r="W3117" s="52"/>
      <c r="Y3117" s="53"/>
      <c r="AI3117" s="1"/>
      <c r="AJ3117" s="21">
        <v>-0.35243339136358287</v>
      </c>
      <c r="AK3117">
        <v>0.75781150760326832</v>
      </c>
      <c r="AL3117" s="22">
        <v>2.430973541770547E-2</v>
      </c>
      <c r="AM3117" s="2"/>
      <c r="AO3117" s="7"/>
      <c r="AP3117" s="21">
        <v>-1.2697870343104432E-8</v>
      </c>
      <c r="AQ3117">
        <v>-1.6309420635704879E-7</v>
      </c>
      <c r="AR3117" s="22">
        <v>0</v>
      </c>
      <c r="AS3117" s="1"/>
      <c r="AT3117" s="21">
        <v>0.22090790674773916</v>
      </c>
      <c r="AU3117">
        <v>-0.71909380015416358</v>
      </c>
      <c r="AV3117" s="22">
        <v>-0.30398545077668487</v>
      </c>
      <c r="AW3117" s="2"/>
      <c r="AY3117" s="7"/>
      <c r="AZ3117" s="21">
        <v>-1.8022903726754983E-7</v>
      </c>
      <c r="BA3117">
        <v>-2.3149009244379762E-6</v>
      </c>
      <c r="BB3117" s="22">
        <v>0</v>
      </c>
      <c r="BC3117" s="1"/>
      <c r="BD3117" s="21">
        <v>-3.2914736360192451E-3</v>
      </c>
      <c r="BE3117">
        <v>0.37017506557471624</v>
      </c>
      <c r="BF3117" s="22">
        <v>0.38749110277558801</v>
      </c>
      <c r="BG3117" s="2"/>
      <c r="BI3117" s="7"/>
      <c r="BJ3117" s="21">
        <v>-5.1819882378419288E-7</v>
      </c>
      <c r="BK3117">
        <v>-6.655858314550758E-6</v>
      </c>
      <c r="BL3117" s="22">
        <v>0</v>
      </c>
      <c r="BM3117" s="1"/>
      <c r="BS3117" s="1"/>
      <c r="BT3117" s="21">
        <v>-0.35243339136358287</v>
      </c>
      <c r="BU3117">
        <v>0.75781150760326832</v>
      </c>
      <c r="BV3117" s="22">
        <v>2.430973541770547E-2</v>
      </c>
      <c r="BW3117" s="2"/>
      <c r="BY3117" s="7"/>
      <c r="BZ3117" s="21">
        <v>-5.0008278119378272E-8</v>
      </c>
      <c r="CA3117">
        <v>-4.577704535152327E-8</v>
      </c>
      <c r="CB3117" s="22">
        <v>0</v>
      </c>
      <c r="CC3117" s="1"/>
      <c r="CD3117" s="21">
        <v>0.22090790674773916</v>
      </c>
      <c r="CE3117">
        <v>-0.71909380015416358</v>
      </c>
      <c r="CF3117" s="22">
        <v>-0.30398545077668487</v>
      </c>
      <c r="CG3117" s="2"/>
      <c r="CI3117" s="7"/>
      <c r="CJ3117" s="21">
        <v>3.0974964513067288E-6</v>
      </c>
      <c r="CK3117">
        <v>2.8354152724307674E-6</v>
      </c>
      <c r="CL3117" s="22">
        <v>0</v>
      </c>
      <c r="CM3117" s="1"/>
      <c r="CN3117" s="21">
        <v>-3.2914736360192451E-3</v>
      </c>
      <c r="CO3117">
        <v>0.37017506557471624</v>
      </c>
      <c r="CP3117" s="22">
        <v>0.38749110277558801</v>
      </c>
      <c r="CQ3117" s="2"/>
      <c r="CS3117" s="7"/>
      <c r="CT3117" s="21">
        <v>-3.3217328386711748E-5</v>
      </c>
      <c r="CU3117">
        <v>-3.0406788739756945E-5</v>
      </c>
      <c r="CV3117" s="22">
        <v>0</v>
      </c>
      <c r="CW3117" s="1"/>
      <c r="DC3117" s="1"/>
      <c r="DD3117" s="21">
        <v>-0.35243339136358287</v>
      </c>
      <c r="DE3117">
        <v>0.75781150760326832</v>
      </c>
      <c r="DF3117" s="22">
        <v>2.430973541770547E-2</v>
      </c>
      <c r="DG3117" s="2"/>
      <c r="DI3117" s="7"/>
      <c r="DJ3117" s="21">
        <v>-9.1772482084854766E-8</v>
      </c>
      <c r="DK3117">
        <v>-1.0237337242011037E-7</v>
      </c>
      <c r="DL3117" s="22">
        <v>0</v>
      </c>
      <c r="DM3117" s="1"/>
      <c r="DN3117" s="21">
        <v>0.22090790674773916</v>
      </c>
      <c r="DO3117">
        <v>-0.71909380015416358</v>
      </c>
      <c r="DP3117" s="22">
        <v>-0.30398545077668487</v>
      </c>
      <c r="DQ3117" s="2"/>
      <c r="DS3117" s="7"/>
      <c r="DT3117" s="21">
        <v>1.3298338401806665E-6</v>
      </c>
      <c r="DU3117">
        <v>1.4834465831686169E-6</v>
      </c>
      <c r="DV3117" s="22">
        <v>0</v>
      </c>
      <c r="DW3117" s="1"/>
      <c r="DX3117" s="21">
        <v>-3.2914736360192451E-3</v>
      </c>
      <c r="DY3117">
        <v>0.37017506557471624</v>
      </c>
      <c r="DZ3117" s="22">
        <v>0.38749110277558801</v>
      </c>
      <c r="EA3117" s="2"/>
      <c r="EC3117" s="7"/>
      <c r="ED3117" s="21">
        <v>-2.1490823914142362E-5</v>
      </c>
      <c r="EE3117">
        <v>-2.3973287745919986E-5</v>
      </c>
      <c r="EF3117" s="22">
        <v>0</v>
      </c>
      <c r="EG3117" s="1"/>
      <c r="EH3117" s="29">
        <v>-1.5447863054733747E-7</v>
      </c>
      <c r="EI3117" s="11">
        <v>-3.1124462412868243E-7</v>
      </c>
      <c r="EJ3117" s="30">
        <v>0</v>
      </c>
      <c r="EK3117" s="11"/>
      <c r="EL3117" s="29">
        <v>4.2471012542198458E-6</v>
      </c>
      <c r="EM3117" s="11">
        <v>2.0039609311614081E-6</v>
      </c>
      <c r="EN3117" s="30">
        <v>0</v>
      </c>
      <c r="EO3117" s="11"/>
      <c r="EP3117" s="29">
        <v>-5.5226351124638306E-5</v>
      </c>
      <c r="EQ3117" s="11">
        <v>-6.1035934800227691E-5</v>
      </c>
      <c r="ER3117" s="30">
        <v>0</v>
      </c>
      <c r="ES3117" s="11"/>
      <c r="ET3117" s="11"/>
      <c r="EU3117" s="1"/>
      <c r="FU3117" s="1"/>
      <c r="FV3117" s="21">
        <v>0.12586223696720172</v>
      </c>
      <c r="FW3117">
        <v>0.23395764075672054</v>
      </c>
      <c r="FX3117" s="22">
        <v>0.23498195684273251</v>
      </c>
      <c r="FY3117" s="2"/>
      <c r="GA3117" s="7"/>
      <c r="GB3117" s="21">
        <v>1.2990380039822951E-8</v>
      </c>
      <c r="GC3117">
        <v>1.6685126447380262E-7</v>
      </c>
      <c r="GD3117" s="22">
        <v>0</v>
      </c>
      <c r="GE3117" s="1"/>
      <c r="GF3117" s="21">
        <v>1.3394512686932138</v>
      </c>
      <c r="GG3117">
        <v>0.46176814091939949</v>
      </c>
      <c r="GH3117" s="22">
        <v>0.26734909058276118</v>
      </c>
      <c r="GI3117" s="2"/>
      <c r="GK3117" s="7"/>
      <c r="GL3117" s="21">
        <v>-3.5642159796029087E-8</v>
      </c>
      <c r="GM3117">
        <v>-4.5779564664882858E-7</v>
      </c>
      <c r="GN3117" s="22">
        <v>0</v>
      </c>
      <c r="GO3117" s="1"/>
      <c r="GP3117" s="21">
        <v>0.36661443843236197</v>
      </c>
      <c r="GQ3117">
        <v>0.1190846797892761</v>
      </c>
      <c r="GR3117" s="22">
        <v>-1.0854685881872872</v>
      </c>
      <c r="GS3117" s="2"/>
      <c r="GU3117" s="7"/>
      <c r="GV3117" s="21">
        <v>-3.2739039304999053E-7</v>
      </c>
      <c r="GW3117">
        <v>-4.2050733611724771E-6</v>
      </c>
      <c r="GX3117" s="22">
        <v>0</v>
      </c>
      <c r="GY3117" s="1"/>
      <c r="HE3117" s="1"/>
      <c r="HF3117" s="21">
        <v>0.12586223696720172</v>
      </c>
      <c r="HG3117">
        <v>0.23395764075672054</v>
      </c>
      <c r="HH3117" s="22">
        <v>0.23498195684273251</v>
      </c>
      <c r="HI3117" s="2"/>
      <c r="HK3117" s="7"/>
      <c r="HL3117" s="21">
        <v>1.0265759847370868E-6</v>
      </c>
      <c r="HM3117">
        <v>9.397167264570182E-7</v>
      </c>
      <c r="HN3117" s="22">
        <v>0</v>
      </c>
      <c r="HO3117" s="1"/>
      <c r="HP3117" s="21">
        <v>1.3394512686932138</v>
      </c>
      <c r="HQ3117">
        <v>0.46176814091939949</v>
      </c>
      <c r="HR3117" s="22">
        <v>0.26734909058276118</v>
      </c>
      <c r="HS3117" s="2"/>
      <c r="HU3117" s="7"/>
      <c r="HV3117" s="21">
        <v>-9.1811185535251559E-7</v>
      </c>
      <c r="HW3117">
        <v>-8.4042981723774255E-7</v>
      </c>
      <c r="HX3117" s="22">
        <v>0</v>
      </c>
      <c r="HY3117" s="1"/>
      <c r="HZ3117" s="21">
        <v>0.36661443843236197</v>
      </c>
      <c r="IA3117">
        <v>0.1190846797892761</v>
      </c>
      <c r="IB3117" s="22">
        <v>-1.0854685881872872</v>
      </c>
      <c r="IC3117" s="2"/>
      <c r="IE3117" s="7"/>
      <c r="IF3117" s="21">
        <v>-1.2978069043941796E-5</v>
      </c>
      <c r="IG3117">
        <v>-1.1879986225110805E-5</v>
      </c>
      <c r="IH3117" s="22">
        <v>0</v>
      </c>
      <c r="II3117" s="1"/>
      <c r="IO3117" s="1"/>
      <c r="IP3117" s="21">
        <v>0.12586223696720172</v>
      </c>
      <c r="IQ3117">
        <v>0.23395764075672054</v>
      </c>
      <c r="IR3117" s="22">
        <v>0.23498195684273251</v>
      </c>
      <c r="IS3117" s="2"/>
      <c r="IU3117" s="7"/>
      <c r="IV3117" s="21">
        <v>7.2698994106049459E-7</v>
      </c>
      <c r="IW3117">
        <v>8.1096653693038109E-7</v>
      </c>
      <c r="IX3117" s="22">
        <v>0</v>
      </c>
      <c r="IY3117" s="1"/>
      <c r="IZ3117" s="21">
        <v>1.3394512686932138</v>
      </c>
      <c r="JA3117">
        <v>0.46176814091939949</v>
      </c>
      <c r="JB3117" s="22">
        <v>0.26734909058276118</v>
      </c>
      <c r="JC3117" s="2"/>
      <c r="JE3117" s="7"/>
      <c r="JF3117" s="21">
        <v>1.5047364216614684E-6</v>
      </c>
      <c r="JG3117">
        <v>1.6785526400650312E-6</v>
      </c>
      <c r="JH3117" s="22">
        <v>0</v>
      </c>
      <c r="JI3117" s="1"/>
      <c r="JJ3117" s="21">
        <v>0.36661443843236197</v>
      </c>
      <c r="JK3117">
        <v>0.1190846797892761</v>
      </c>
      <c r="JL3117" s="22">
        <v>-1.0854685881872872</v>
      </c>
      <c r="JM3117" s="2"/>
      <c r="JO3117" s="7"/>
      <c r="JP3117" s="21">
        <v>-9.673595108785156E-6</v>
      </c>
      <c r="JQ3117">
        <v>-1.0791018529904764E-5</v>
      </c>
      <c r="JR3117" s="22">
        <v>0</v>
      </c>
      <c r="JS3117" s="1"/>
      <c r="JT3117" s="29">
        <v>1.7665563058374042E-6</v>
      </c>
      <c r="JU3117" s="11">
        <v>1.917534527861202E-6</v>
      </c>
      <c r="JV3117" s="30">
        <v>0</v>
      </c>
      <c r="JW3117" s="11"/>
      <c r="JX3117" s="29">
        <v>5.5098240651292379E-7</v>
      </c>
      <c r="JY3117" s="11">
        <v>3.803271761784602E-7</v>
      </c>
      <c r="JZ3117" s="30">
        <v>0</v>
      </c>
      <c r="KA3117" s="11"/>
      <c r="KB3117" s="29">
        <v>-2.2979054545776944E-5</v>
      </c>
      <c r="KC3117" s="11">
        <v>-2.6876078116188043E-5</v>
      </c>
      <c r="KD3117" s="30">
        <v>0</v>
      </c>
      <c r="KE3117" s="11"/>
      <c r="KF3117" s="11"/>
      <c r="KG3117" s="1"/>
      <c r="KV3117" s="1"/>
      <c r="KW3117" s="34"/>
      <c r="KY3117" s="35"/>
      <c r="LA3117" s="36"/>
      <c r="LC3117" s="37"/>
      <c r="LQ3117" s="1"/>
      <c r="LR3117" s="21">
        <v>-0.35243339136358287</v>
      </c>
      <c r="LS3117">
        <v>0.75781150760326832</v>
      </c>
      <c r="LT3117" s="22">
        <v>2.430973541770547E-2</v>
      </c>
      <c r="LU3117" s="2"/>
      <c r="LW3117" s="7"/>
      <c r="LX3117" s="21">
        <v>0</v>
      </c>
      <c r="LY3117">
        <v>0</v>
      </c>
      <c r="LZ3117" s="22">
        <v>0</v>
      </c>
      <c r="MA3117" s="1"/>
      <c r="MB3117" s="21">
        <v>0.22090790674773916</v>
      </c>
      <c r="MC3117">
        <v>-0.71909380015416358</v>
      </c>
      <c r="MD3117" s="22">
        <v>-0.30398545077668487</v>
      </c>
      <c r="ME3117" s="2"/>
      <c r="MG3117" s="7"/>
      <c r="MH3117" s="21">
        <v>7.1406189018581167E-9</v>
      </c>
      <c r="MI3117">
        <v>9.1715661069820463E-8</v>
      </c>
      <c r="MJ3117" s="22">
        <v>3.065125757054614E-8</v>
      </c>
      <c r="MK3117" s="1"/>
      <c r="ML3117" s="21">
        <v>-3.2914736360192451E-3</v>
      </c>
      <c r="MM3117">
        <v>0.37017506557471624</v>
      </c>
      <c r="MN3117" s="22">
        <v>0.38749110277558801</v>
      </c>
      <c r="MO3117" s="2"/>
      <c r="MQ3117" s="7"/>
      <c r="MR3117" s="21">
        <v>2.2958267827024534E-6</v>
      </c>
      <c r="MS3117">
        <v>2.9488098156668496E-5</v>
      </c>
      <c r="MT3117" s="22">
        <v>9.8548849926243286E-6</v>
      </c>
      <c r="MU3117" s="1"/>
      <c r="NA3117" s="1"/>
      <c r="NB3117" s="21">
        <v>-0.35243339136358287</v>
      </c>
      <c r="NC3117">
        <v>0.75781150760326832</v>
      </c>
      <c r="ND3117" s="22">
        <v>2.430973541770547E-2</v>
      </c>
      <c r="NE3117" s="2"/>
      <c r="NG3117" s="7"/>
      <c r="NH3117" s="21">
        <v>1.6349271315995563E-9</v>
      </c>
      <c r="NI3117">
        <v>2.336876344339929E-9</v>
      </c>
      <c r="NJ3117" s="22">
        <v>-1.0488451912433331E-9</v>
      </c>
      <c r="NK3117" s="1"/>
      <c r="NL3117" s="21">
        <v>0.22090790674773916</v>
      </c>
      <c r="NM3117">
        <v>-0.71909380015416358</v>
      </c>
      <c r="NN3117" s="22">
        <v>-0.30398545077668487</v>
      </c>
      <c r="NO3117" s="2"/>
      <c r="NQ3117" s="7"/>
      <c r="NR3117" s="21">
        <v>-1.2492275114295389E-7</v>
      </c>
      <c r="NS3117">
        <v>-1.7855781849446679E-7</v>
      </c>
      <c r="NT3117" s="22">
        <v>8.014095813859596E-8</v>
      </c>
      <c r="NU3117" s="1"/>
      <c r="NV3117" s="21">
        <v>-3.2914736360192451E-3</v>
      </c>
      <c r="NW3117">
        <v>0.37017506557471624</v>
      </c>
      <c r="NX3117" s="22">
        <v>0.38749110277558801</v>
      </c>
      <c r="NY3117" s="2"/>
      <c r="OA3117" s="7"/>
      <c r="OB3117" s="21">
        <v>3.7975118133455365E-7</v>
      </c>
      <c r="OC3117">
        <v>5.4279578290907003E-7</v>
      </c>
      <c r="OD3117" s="22">
        <v>-2.4361954286123964E-7</v>
      </c>
      <c r="OE3117" s="1"/>
      <c r="OF3117" s="29">
        <v>1.6349271315995563E-9</v>
      </c>
      <c r="OG3117" s="11">
        <v>2.336876344339929E-9</v>
      </c>
      <c r="OH3117" s="30">
        <v>-1.0488451912433331E-9</v>
      </c>
      <c r="OI3117" s="11"/>
      <c r="OJ3117" s="29">
        <v>-1.1778213224109577E-7</v>
      </c>
      <c r="OK3117" s="11">
        <v>-8.6842157424646328E-8</v>
      </c>
      <c r="OL3117" s="30">
        <v>1.107922157091421E-7</v>
      </c>
      <c r="OM3117" s="11"/>
      <c r="ON3117" s="29">
        <v>2.6755779640370072E-6</v>
      </c>
      <c r="OO3117" s="11">
        <v>3.0030893939577566E-5</v>
      </c>
      <c r="OP3117" s="30">
        <v>9.6112654497630887E-6</v>
      </c>
      <c r="OQ3117" s="1"/>
      <c r="RC3117" s="1"/>
      <c r="RD3117" s="21">
        <v>1.479787568778234</v>
      </c>
      <c r="RE3117">
        <v>-0.73758846847272308</v>
      </c>
      <c r="RF3117" s="22">
        <v>-0.36985935420721811</v>
      </c>
      <c r="RG3117" s="2"/>
      <c r="RI3117" s="7"/>
      <c r="RJ3117" s="21">
        <v>0</v>
      </c>
      <c r="RK3117">
        <v>0</v>
      </c>
      <c r="RL3117" s="22">
        <v>0</v>
      </c>
      <c r="RM3117" s="1"/>
      <c r="RN3117" s="21">
        <v>-0.74623222376440934</v>
      </c>
      <c r="RO3117">
        <v>0.44047576595235122</v>
      </c>
      <c r="RP3117" s="22">
        <v>0.25863612303276584</v>
      </c>
      <c r="RQ3117" s="2"/>
      <c r="RS3117" s="7"/>
      <c r="RT3117" s="21">
        <v>-1.2766231791344552E-8</v>
      </c>
      <c r="RU3117">
        <v>-1.6397225565546486E-7</v>
      </c>
      <c r="RV3117" s="22">
        <v>-5.4799319809655857E-8</v>
      </c>
      <c r="RW3117" s="1"/>
      <c r="RX3117" s="21">
        <v>3.2232703115649249E-2</v>
      </c>
      <c r="RY3117">
        <v>0.52563901705417493</v>
      </c>
      <c r="RZ3117" s="22">
        <v>1.2418019322756251</v>
      </c>
      <c r="SA3117" s="2"/>
      <c r="SC3117" s="7"/>
      <c r="SD3117" s="21">
        <v>-5.2912977842198534E-6</v>
      </c>
      <c r="SE3117">
        <v>-6.7962578715791377E-5</v>
      </c>
      <c r="SF3117" s="22">
        <v>-2.2713007583191339E-5</v>
      </c>
      <c r="SG3117" s="1"/>
      <c r="SM3117" s="1"/>
      <c r="SN3117" s="21">
        <v>1.479787568778234</v>
      </c>
      <c r="SO3117">
        <v>-0.73758846847272308</v>
      </c>
      <c r="SP3117" s="22">
        <v>-0.36985935420721811</v>
      </c>
      <c r="SQ3117" s="2"/>
      <c r="SS3117" s="7"/>
      <c r="ST3117" s="21">
        <v>-6.6931703924405398E-8</v>
      </c>
      <c r="SU3117">
        <v>-9.5668554618871446E-8</v>
      </c>
      <c r="SV3117" s="22">
        <v>4.2938302537161336E-8</v>
      </c>
      <c r="SW3117" s="1"/>
      <c r="SX3117" s="21">
        <v>-0.74623222376440934</v>
      </c>
      <c r="SY3117">
        <v>0.44047576595235122</v>
      </c>
      <c r="SZ3117" s="22">
        <v>0.25863612303276584</v>
      </c>
      <c r="TA3117" s="2"/>
      <c r="TC3117" s="7"/>
      <c r="TD3117" s="21">
        <v>2.2334097632467266E-7</v>
      </c>
      <c r="TE3117">
        <v>3.1923150225312058E-7</v>
      </c>
      <c r="TF3117" s="22">
        <v>-1.4327862355341907E-7</v>
      </c>
      <c r="TG3117" s="1"/>
      <c r="TH3117" s="21">
        <v>3.2232703115649249E-2</v>
      </c>
      <c r="TI3117">
        <v>0.52563901705417493</v>
      </c>
      <c r="TJ3117" s="22">
        <v>1.2418019322756251</v>
      </c>
      <c r="TK3117" s="2"/>
      <c r="TM3117" s="7"/>
      <c r="TN3117" s="21">
        <v>-9.4058032519756115E-7</v>
      </c>
      <c r="TO3117">
        <v>-1.3444146038210715E-6</v>
      </c>
      <c r="TP3117" s="22">
        <v>6.0340496649313806E-7</v>
      </c>
      <c r="TQ3117" s="1"/>
      <c r="TR3117" s="29">
        <v>-6.6931703924405398E-8</v>
      </c>
      <c r="TS3117" s="11">
        <v>-9.5668554618871446E-8</v>
      </c>
      <c r="TT3117" s="30">
        <v>4.2938302537161336E-8</v>
      </c>
      <c r="TU3117" s="11"/>
      <c r="TV3117" s="29">
        <v>2.1057474453332812E-7</v>
      </c>
      <c r="TW3117" s="11">
        <v>1.5525924659765572E-7</v>
      </c>
      <c r="TX3117" s="30">
        <v>-1.9807794336307492E-7</v>
      </c>
      <c r="TY3117" s="11"/>
      <c r="TZ3117" s="29">
        <v>-6.2318781094174141E-6</v>
      </c>
      <c r="UA3117" s="11">
        <v>-6.9306993319612453E-5</v>
      </c>
      <c r="UB3117" s="30">
        <v>-2.2109602616698202E-5</v>
      </c>
      <c r="UC3117" s="1"/>
      <c r="VT3117" s="1"/>
    </row>
    <row r="3118" spans="14:592" x14ac:dyDescent="0.3">
      <c r="N3118" s="1"/>
      <c r="O3118" s="34"/>
      <c r="Q3118" s="35"/>
      <c r="S3118" s="36"/>
      <c r="U3118" s="37"/>
      <c r="W3118" s="52"/>
      <c r="Y3118" s="53"/>
      <c r="AI3118" s="1"/>
      <c r="AJ3118" s="21">
        <v>-7.1829035734465668E-2</v>
      </c>
      <c r="AK3118">
        <v>0.5209434036305971</v>
      </c>
      <c r="AL3118" s="22">
        <v>0.46151036577491472</v>
      </c>
      <c r="AM3118" s="2"/>
      <c r="AO3118" s="7"/>
      <c r="AP3118" s="21">
        <v>5.5432804790217003E-8</v>
      </c>
      <c r="AQ3118">
        <v>7.1199099212059892E-7</v>
      </c>
      <c r="AR3118" s="22">
        <v>0</v>
      </c>
      <c r="AS3118" s="1"/>
      <c r="AT3118" s="21">
        <v>0.43596070044484891</v>
      </c>
      <c r="AU3118">
        <v>0.15723803783742166</v>
      </c>
      <c r="AV3118" s="22">
        <v>-7.9510621574536436E-2</v>
      </c>
      <c r="AW3118" s="2"/>
      <c r="AY3118" s="7"/>
      <c r="AZ3118" s="21">
        <v>-9.2668370335367001E-9</v>
      </c>
      <c r="BA3118">
        <v>-1.1902526885112851E-7</v>
      </c>
      <c r="BB3118" s="22">
        <v>0</v>
      </c>
      <c r="BC3118" s="1"/>
      <c r="BD3118" s="21">
        <v>0.26428917728552082</v>
      </c>
      <c r="BE3118">
        <v>0.81240255870370626</v>
      </c>
      <c r="BF3118" s="22">
        <v>0.18958035235513471</v>
      </c>
      <c r="BG3118" s="2"/>
      <c r="BI3118" s="7"/>
      <c r="BJ3118" s="21">
        <v>1.0317290641540107E-6</v>
      </c>
      <c r="BK3118">
        <v>1.3251752329088588E-5</v>
      </c>
      <c r="BL3118" s="22">
        <v>0</v>
      </c>
      <c r="BM3118" s="1"/>
      <c r="BS3118" s="1"/>
      <c r="BT3118" s="21">
        <v>-7.1829035734465668E-2</v>
      </c>
      <c r="BU3118">
        <v>0.5209434036305971</v>
      </c>
      <c r="BV3118" s="22">
        <v>0.46151036577491472</v>
      </c>
      <c r="BW3118" s="2"/>
      <c r="BY3118" s="7"/>
      <c r="BZ3118" s="21">
        <v>2.0348983532290989E-7</v>
      </c>
      <c r="CA3118">
        <v>1.8627242869498461E-7</v>
      </c>
      <c r="CB3118" s="22">
        <v>0</v>
      </c>
      <c r="CC3118" s="1"/>
      <c r="CD3118" s="21">
        <v>0.43596070044484891</v>
      </c>
      <c r="CE3118">
        <v>0.15723803783742166</v>
      </c>
      <c r="CF3118" s="22">
        <v>-7.9510621574536436E-2</v>
      </c>
      <c r="CG3118" s="2"/>
      <c r="CI3118" s="7"/>
      <c r="CJ3118" s="21">
        <v>1.4661308388969562E-7</v>
      </c>
      <c r="CK3118">
        <v>1.3420805600072366E-7</v>
      </c>
      <c r="CL3118" s="22">
        <v>0</v>
      </c>
      <c r="CM3118" s="1"/>
      <c r="CN3118" s="21">
        <v>0.26428917728552082</v>
      </c>
      <c r="CO3118">
        <v>0.81240255870370626</v>
      </c>
      <c r="CP3118" s="22">
        <v>0.18958035235513471</v>
      </c>
      <c r="CQ3118" s="2"/>
      <c r="CS3118" s="7"/>
      <c r="CT3118" s="21">
        <v>6.637132041611857E-5</v>
      </c>
      <c r="CU3118">
        <v>6.0755600052380204E-5</v>
      </c>
      <c r="CV3118" s="22">
        <v>0</v>
      </c>
      <c r="CW3118" s="1"/>
      <c r="DC3118" s="1"/>
      <c r="DD3118" s="21">
        <v>-7.1829035734465668E-2</v>
      </c>
      <c r="DE3118">
        <v>0.5209434036305971</v>
      </c>
      <c r="DF3118" s="22">
        <v>0.46151036577491472</v>
      </c>
      <c r="DG3118" s="2"/>
      <c r="DI3118" s="7"/>
      <c r="DJ3118" s="21">
        <v>3.8998105525768756E-7</v>
      </c>
      <c r="DK3118">
        <v>4.3502883325928377E-7</v>
      </c>
      <c r="DL3118" s="22">
        <v>0</v>
      </c>
      <c r="DM3118" s="1"/>
      <c r="DN3118" s="21">
        <v>0.43596070044484891</v>
      </c>
      <c r="DO3118">
        <v>0.15723803783742166</v>
      </c>
      <c r="DP3118" s="22">
        <v>-7.9510621574536436E-2</v>
      </c>
      <c r="DQ3118" s="2"/>
      <c r="DS3118" s="7"/>
      <c r="DT3118" s="21">
        <v>7.8639022880622695E-8</v>
      </c>
      <c r="DU3118">
        <v>8.7722831432932892E-8</v>
      </c>
      <c r="DV3118" s="22">
        <v>0</v>
      </c>
      <c r="DW3118" s="1"/>
      <c r="DX3118" s="21">
        <v>0.26428917728552082</v>
      </c>
      <c r="DY3118">
        <v>0.81240255870370626</v>
      </c>
      <c r="DZ3118" s="22">
        <v>0.18958035235513471</v>
      </c>
      <c r="EA3118" s="2"/>
      <c r="EC3118" s="7"/>
      <c r="ED3118" s="21">
        <v>4.2927418766892573E-5</v>
      </c>
      <c r="EE3118">
        <v>4.7886082283290176E-5</v>
      </c>
      <c r="EF3118" s="22">
        <v>0</v>
      </c>
      <c r="EG3118" s="1"/>
      <c r="EH3118" s="29">
        <v>6.4890369537081451E-7</v>
      </c>
      <c r="EI3118" s="11">
        <v>1.3332922540748672E-6</v>
      </c>
      <c r="EJ3118" s="30">
        <v>0</v>
      </c>
      <c r="EK3118" s="11"/>
      <c r="EL3118" s="29">
        <v>2.1598526973678161E-7</v>
      </c>
      <c r="EM3118" s="11">
        <v>1.0290561858252804E-7</v>
      </c>
      <c r="EN3118" s="30">
        <v>0</v>
      </c>
      <c r="EO3118" s="11"/>
      <c r="EP3118" s="29">
        <v>1.1033046824716516E-4</v>
      </c>
      <c r="EQ3118" s="11">
        <v>1.2189343466475897E-4</v>
      </c>
      <c r="ER3118" s="30">
        <v>0</v>
      </c>
      <c r="ES3118" s="11"/>
      <c r="ET3118" s="11"/>
      <c r="EU3118" s="1"/>
      <c r="EY3118" s="1"/>
      <c r="FU3118" s="1"/>
      <c r="FV3118" s="21">
        <v>-6.1743877431009297E-3</v>
      </c>
      <c r="FW3118">
        <v>-0.50433622058841054</v>
      </c>
      <c r="FX3118" s="22">
        <v>0.22176706237013127</v>
      </c>
      <c r="FY3118" s="2"/>
      <c r="GA3118" s="7"/>
      <c r="GB3118" s="21">
        <v>2.7269231111033741E-9</v>
      </c>
      <c r="GC3118">
        <v>3.5025193090242714E-8</v>
      </c>
      <c r="GD3118" s="22">
        <v>0</v>
      </c>
      <c r="GE3118" s="1"/>
      <c r="GF3118" s="21">
        <v>-6.6656592223020422E-2</v>
      </c>
      <c r="GG3118">
        <v>0.29651732594768382</v>
      </c>
      <c r="GH3118" s="22">
        <v>-0.45110872771915833</v>
      </c>
      <c r="GI3118" s="2"/>
      <c r="GK3118" s="7"/>
      <c r="GL3118" s="21">
        <v>4.6883025457135895E-8</v>
      </c>
      <c r="GM3118">
        <v>6.0217576821464695E-7</v>
      </c>
      <c r="GN3118" s="22">
        <v>0</v>
      </c>
      <c r="GO3118" s="1"/>
      <c r="GP3118" s="21">
        <v>0.16887908884984443</v>
      </c>
      <c r="GQ3118">
        <v>-4.0784000541039492E-2</v>
      </c>
      <c r="GR3118" s="22">
        <v>-0.62520024477272429</v>
      </c>
      <c r="GS3118" s="2"/>
      <c r="GU3118" s="7"/>
      <c r="GV3118" s="21">
        <v>4.5660641392634162E-7</v>
      </c>
      <c r="GW3118">
        <v>5.8647520162540961E-6</v>
      </c>
      <c r="GX3118" s="22">
        <v>0</v>
      </c>
      <c r="GY3118" s="1"/>
      <c r="HE3118" s="1"/>
      <c r="HF3118" s="21">
        <v>-6.1743877431009297E-3</v>
      </c>
      <c r="HG3118">
        <v>-0.50433622058841054</v>
      </c>
      <c r="HH3118" s="22">
        <v>0.22176706237013127</v>
      </c>
      <c r="HI3118" s="2"/>
      <c r="HK3118" s="7"/>
      <c r="HL3118" s="21">
        <v>6.7639531405165288E-8</v>
      </c>
      <c r="HM3118">
        <v>6.1916506889090402E-8</v>
      </c>
      <c r="HN3118" s="22">
        <v>0</v>
      </c>
      <c r="HO3118" s="1"/>
      <c r="HP3118" s="21">
        <v>-6.6656592223020422E-2</v>
      </c>
      <c r="HQ3118">
        <v>0.29651732594768382</v>
      </c>
      <c r="HR3118" s="22">
        <v>-0.45110872771915833</v>
      </c>
      <c r="HS3118" s="2"/>
      <c r="HU3118" s="7"/>
      <c r="HV3118" s="21">
        <v>1.2804576671868433E-6</v>
      </c>
      <c r="HW3118">
        <v>1.1721173154890974E-6</v>
      </c>
      <c r="HX3118" s="22">
        <v>0</v>
      </c>
      <c r="HY3118" s="1"/>
      <c r="HZ3118" s="21">
        <v>0.16887908884984443</v>
      </c>
      <c r="IA3118">
        <v>-4.0784000541039492E-2</v>
      </c>
      <c r="IB3118" s="22">
        <v>-0.62520024477272429</v>
      </c>
      <c r="IC3118" s="2"/>
      <c r="IE3118" s="7"/>
      <c r="IF3118" s="21">
        <v>1.9822284517708666E-5</v>
      </c>
      <c r="IG3118">
        <v>1.814510819932283E-5</v>
      </c>
      <c r="IH3118" s="22">
        <v>0</v>
      </c>
      <c r="II3118" s="1"/>
      <c r="IO3118" s="1"/>
      <c r="IP3118" s="21">
        <v>-6.1743877431009297E-3</v>
      </c>
      <c r="IQ3118">
        <v>-0.50433622058841054</v>
      </c>
      <c r="IR3118" s="22">
        <v>0.22176706237013127</v>
      </c>
      <c r="IS3118" s="2"/>
      <c r="IU3118" s="7"/>
      <c r="IV3118" s="21">
        <v>5.6996216374216528E-8</v>
      </c>
      <c r="IW3118">
        <v>6.3580005169957104E-8</v>
      </c>
      <c r="IX3118" s="22">
        <v>0</v>
      </c>
      <c r="IY3118" s="1"/>
      <c r="IZ3118" s="21">
        <v>-6.6656592223020422E-2</v>
      </c>
      <c r="JA3118">
        <v>0.29651732594768382</v>
      </c>
      <c r="JB3118" s="22">
        <v>-0.45110872771915833</v>
      </c>
      <c r="JC3118" s="2"/>
      <c r="JE3118" s="7"/>
      <c r="JF3118" s="21">
        <v>-2.0383528056026847E-6</v>
      </c>
      <c r="JG3118">
        <v>-2.2738085115601101E-6</v>
      </c>
      <c r="JH3118" s="22">
        <v>0</v>
      </c>
      <c r="JI3118" s="1"/>
      <c r="JJ3118" s="21">
        <v>0.16887908884984443</v>
      </c>
      <c r="JK3118">
        <v>-4.0784000541039492E-2</v>
      </c>
      <c r="JL3118" s="22">
        <v>-0.62520024477272429</v>
      </c>
      <c r="JM3118" s="2"/>
      <c r="JO3118" s="7"/>
      <c r="JP3118" s="21">
        <v>1.447845533883127E-5</v>
      </c>
      <c r="JQ3118">
        <v>1.6150901302850543E-5</v>
      </c>
      <c r="JR3118" s="22">
        <v>0</v>
      </c>
      <c r="JS3118" s="1"/>
      <c r="JT3118" s="29">
        <v>1.273626708904852E-7</v>
      </c>
      <c r="JU3118" s="11">
        <v>1.6052170514929022E-7</v>
      </c>
      <c r="JV3118" s="30">
        <v>0</v>
      </c>
      <c r="JW3118" s="11"/>
      <c r="JX3118" s="29">
        <v>-7.110121129587055E-7</v>
      </c>
      <c r="JY3118" s="11">
        <v>-4.9951542785636577E-7</v>
      </c>
      <c r="JZ3118" s="30">
        <v>0</v>
      </c>
      <c r="KA3118" s="11"/>
      <c r="KB3118" s="29">
        <v>3.4757346270466279E-5</v>
      </c>
      <c r="KC3118" s="11">
        <v>4.0160761518427468E-5</v>
      </c>
      <c r="KD3118" s="30">
        <v>0</v>
      </c>
      <c r="KE3118" s="11"/>
      <c r="KF3118" s="11"/>
      <c r="KG3118" s="1"/>
      <c r="KV3118" s="1"/>
      <c r="KW3118" s="34"/>
      <c r="KY3118" s="35"/>
      <c r="LA3118" s="36"/>
      <c r="LC3118" s="37"/>
      <c r="LQ3118" s="1"/>
      <c r="LR3118" s="21">
        <v>-7.1829035734465668E-2</v>
      </c>
      <c r="LS3118">
        <v>0.5209434036305971</v>
      </c>
      <c r="LT3118" s="22">
        <v>0.46151036577491472</v>
      </c>
      <c r="LU3118" s="2"/>
      <c r="LW3118" s="7"/>
      <c r="LX3118" s="21">
        <v>0</v>
      </c>
      <c r="LY3118">
        <v>0</v>
      </c>
      <c r="LZ3118" s="22">
        <v>0</v>
      </c>
      <c r="MA3118" s="1"/>
      <c r="MB3118" s="21">
        <v>0.43596070044484891</v>
      </c>
      <c r="MC3118">
        <v>0.15723803783742166</v>
      </c>
      <c r="MD3118" s="22">
        <v>-7.9510621574536436E-2</v>
      </c>
      <c r="ME3118" s="2"/>
      <c r="MG3118" s="7"/>
      <c r="MH3118" s="21">
        <v>2.8641655548526309E-9</v>
      </c>
      <c r="MI3118">
        <v>3.6787964865112998E-8</v>
      </c>
      <c r="MJ3118" s="22">
        <v>1.2294491185299022E-8</v>
      </c>
      <c r="MK3118" s="1"/>
      <c r="ML3118" s="21">
        <v>0.26428917728552082</v>
      </c>
      <c r="MM3118">
        <v>0.81240255870370626</v>
      </c>
      <c r="MN3118" s="22">
        <v>0.18958035235513471</v>
      </c>
      <c r="MO3118" s="2"/>
      <c r="MQ3118" s="7"/>
      <c r="MR3118" s="21">
        <v>-2.8897245035840649E-6</v>
      </c>
      <c r="MS3118">
        <v>-3.7116249557430515E-5</v>
      </c>
      <c r="MT3118" s="22">
        <v>-1.2404203512979149E-5</v>
      </c>
      <c r="MU3118" s="1"/>
      <c r="NA3118" s="1"/>
      <c r="NB3118" s="21">
        <v>-7.1829035734465668E-2</v>
      </c>
      <c r="NC3118">
        <v>0.5209434036305971</v>
      </c>
      <c r="ND3118" s="22">
        <v>0.46151036577491472</v>
      </c>
      <c r="NE3118" s="2"/>
      <c r="NG3118" s="7"/>
      <c r="NH3118" s="21">
        <v>-4.3891968885438741E-8</v>
      </c>
      <c r="NI3118">
        <v>-6.2736804480414329E-8</v>
      </c>
      <c r="NJ3118" s="22">
        <v>2.81577567647645E-8</v>
      </c>
      <c r="NK3118" s="1"/>
      <c r="NL3118" s="21">
        <v>0.43596070044484891</v>
      </c>
      <c r="NM3118">
        <v>0.15723803783742166</v>
      </c>
      <c r="NN3118" s="22">
        <v>-7.9510621574536436E-2</v>
      </c>
      <c r="NO3118" s="2"/>
      <c r="NQ3118" s="7"/>
      <c r="NR3118" s="21">
        <v>-5.0107623128853713E-8</v>
      </c>
      <c r="NS3118">
        <v>-7.1621124206530551E-8</v>
      </c>
      <c r="NT3118" s="22">
        <v>3.2145248890642181E-8</v>
      </c>
      <c r="NU3118" s="1"/>
      <c r="NV3118" s="21">
        <v>0.26428917728552082</v>
      </c>
      <c r="NW3118">
        <v>0.81240255870370626</v>
      </c>
      <c r="NX3118" s="22">
        <v>0.18958035235513471</v>
      </c>
      <c r="NY3118" s="2"/>
      <c r="OA3118" s="7"/>
      <c r="OB3118" s="21">
        <v>-4.7798740838614853E-7</v>
      </c>
      <c r="OC3118">
        <v>-6.8320932839196803E-7</v>
      </c>
      <c r="OD3118" s="22">
        <v>3.066404520855841E-7</v>
      </c>
      <c r="OE3118" s="1"/>
      <c r="OF3118" s="29">
        <v>-4.3891968885438741E-8</v>
      </c>
      <c r="OG3118" s="11">
        <v>-6.2736804480414329E-8</v>
      </c>
      <c r="OH3118" s="30">
        <v>2.81577567647645E-8</v>
      </c>
      <c r="OI3118" s="11"/>
      <c r="OJ3118" s="29">
        <v>-4.724345757400108E-8</v>
      </c>
      <c r="OK3118" s="11">
        <v>-3.4833159341417553E-8</v>
      </c>
      <c r="OL3118" s="30">
        <v>4.4439740075941205E-8</v>
      </c>
      <c r="OM3118" s="11"/>
      <c r="ON3118" s="29">
        <v>-3.3677119119702132E-6</v>
      </c>
      <c r="OO3118" s="11">
        <v>-3.7799458885822484E-5</v>
      </c>
      <c r="OP3118" s="30">
        <v>-1.2097563060893564E-5</v>
      </c>
      <c r="OQ3118" s="1"/>
      <c r="PW3118" s="1"/>
      <c r="RC3118" s="1"/>
      <c r="RD3118" s="21">
        <v>0.59273455520685692</v>
      </c>
      <c r="RE3118">
        <v>0.15559907146350996</v>
      </c>
      <c r="RF3118" s="22">
        <v>0.2415040840007438</v>
      </c>
      <c r="RG3118" s="2"/>
      <c r="RI3118" s="7"/>
      <c r="RJ3118" s="21">
        <v>0</v>
      </c>
      <c r="RK3118">
        <v>0</v>
      </c>
      <c r="RL3118" s="22">
        <v>0</v>
      </c>
      <c r="RM3118" s="1"/>
      <c r="RN3118" s="21">
        <v>-0.20289770340504795</v>
      </c>
      <c r="RO3118">
        <v>0.52552756714573856</v>
      </c>
      <c r="RP3118" s="22">
        <v>-0.74339791280529421</v>
      </c>
      <c r="RQ3118" s="2"/>
      <c r="RS3118" s="7"/>
      <c r="RT3118" s="21">
        <v>-5.3153335191972287E-9</v>
      </c>
      <c r="RU3118">
        <v>-6.8271298919606676E-8</v>
      </c>
      <c r="RV3118" s="22">
        <v>-2.2816181483635344E-8</v>
      </c>
      <c r="RW3118" s="1"/>
      <c r="RX3118" s="21">
        <v>-0.29293437740932005</v>
      </c>
      <c r="RY3118">
        <v>-0.75261159812997691</v>
      </c>
      <c r="RZ3118" s="22">
        <v>-0.26328557359632193</v>
      </c>
      <c r="SA3118" s="2"/>
      <c r="SC3118" s="7"/>
      <c r="SD3118" s="21">
        <v>4.9532615584687683E-7</v>
      </c>
      <c r="SE3118">
        <v>6.3620767965711972E-6</v>
      </c>
      <c r="SF3118" s="22">
        <v>2.1261979938938318E-6</v>
      </c>
      <c r="SG3118" s="1"/>
      <c r="SM3118" s="1"/>
      <c r="SN3118" s="21">
        <v>0.59273455520685692</v>
      </c>
      <c r="SO3118">
        <v>0.15559907146350996</v>
      </c>
      <c r="SP3118" s="22">
        <v>0.2415040840007438</v>
      </c>
      <c r="SQ3118" s="2"/>
      <c r="SS3118" s="7"/>
      <c r="ST3118" s="21">
        <v>8.8993073602423949E-8</v>
      </c>
      <c r="SU3118">
        <v>1.2720188226868565E-7</v>
      </c>
      <c r="SV3118" s="22">
        <v>-5.7091203331212554E-8</v>
      </c>
      <c r="SW3118" s="1"/>
      <c r="SX3118" s="21">
        <v>-0.20289770340504795</v>
      </c>
      <c r="SY3118">
        <v>0.52552756714573856</v>
      </c>
      <c r="SZ3118" s="22">
        <v>-0.74339791280529421</v>
      </c>
      <c r="TA3118" s="2"/>
      <c r="TC3118" s="7"/>
      <c r="TD3118" s="21">
        <v>9.2989990865874551E-8</v>
      </c>
      <c r="TE3118">
        <v>1.3291485945446604E-7</v>
      </c>
      <c r="TF3118" s="22">
        <v>-5.9655322165956072E-8</v>
      </c>
      <c r="TG3118" s="1"/>
      <c r="TH3118" s="21">
        <v>-0.29293437740932005</v>
      </c>
      <c r="TI3118">
        <v>-0.75261159812997691</v>
      </c>
      <c r="TJ3118" s="22">
        <v>-0.26328557359632193</v>
      </c>
      <c r="TK3118" s="2"/>
      <c r="TM3118" s="7"/>
      <c r="TN3118" s="21">
        <v>8.8049105483108716E-8</v>
      </c>
      <c r="TO3118">
        <v>1.2585262533533195E-7</v>
      </c>
      <c r="TP3118" s="22">
        <v>-5.6485625013075439E-8</v>
      </c>
      <c r="TQ3118" s="1"/>
      <c r="TR3118" s="29">
        <v>8.8993073602423949E-8</v>
      </c>
      <c r="TS3118" s="11">
        <v>1.2720188226868565E-7</v>
      </c>
      <c r="TT3118" s="30">
        <v>-5.7091203331212554E-8</v>
      </c>
      <c r="TU3118" s="11"/>
      <c r="TV3118" s="29">
        <v>8.767465734667732E-8</v>
      </c>
      <c r="TW3118" s="11">
        <v>6.4643560534859363E-8</v>
      </c>
      <c r="TX3118" s="30">
        <v>-8.2471503649591416E-8</v>
      </c>
      <c r="TY3118" s="11"/>
      <c r="TZ3118" s="29">
        <v>5.8337526132998555E-7</v>
      </c>
      <c r="UA3118" s="11">
        <v>6.4879294219065295E-6</v>
      </c>
      <c r="UB3118" s="30">
        <v>2.0697123688807565E-6</v>
      </c>
      <c r="UC3118" s="1"/>
      <c r="VT3118" s="1"/>
    </row>
    <row r="3119" spans="14:592" ht="15" thickBot="1" x14ac:dyDescent="0.35">
      <c r="N3119" s="1"/>
      <c r="O3119" s="34"/>
      <c r="Q3119" s="35"/>
      <c r="S3119" s="36"/>
      <c r="U3119" s="37"/>
      <c r="W3119" s="52"/>
      <c r="Y3119" s="53"/>
      <c r="AI3119" s="1"/>
      <c r="AJ3119" s="23">
        <v>-0.64079580867717567</v>
      </c>
      <c r="AK3119" s="24">
        <v>0.44906928044337246</v>
      </c>
      <c r="AL3119" s="25">
        <v>-2.2547676329543163E-2</v>
      </c>
      <c r="AM3119" s="2"/>
      <c r="AO3119" s="7"/>
      <c r="AP3119" s="23">
        <v>4.7862018510756454E-8</v>
      </c>
      <c r="AQ3119" s="24">
        <v>6.1475016776315211E-7</v>
      </c>
      <c r="AR3119" s="25">
        <v>0</v>
      </c>
      <c r="AS3119" s="1"/>
      <c r="AT3119" s="23">
        <v>5.1747366733003466E-2</v>
      </c>
      <c r="AU3119" s="24">
        <v>0.82714183727988944</v>
      </c>
      <c r="AV3119" s="25">
        <v>0.69513045962150954</v>
      </c>
      <c r="AW3119" s="2"/>
      <c r="AY3119" s="7"/>
      <c r="AZ3119" s="23">
        <v>-1.305617189218005E-7</v>
      </c>
      <c r="BA3119" s="24">
        <v>-1.6769630932423834E-6</v>
      </c>
      <c r="BB3119" s="25">
        <v>0</v>
      </c>
      <c r="BC3119" s="1"/>
      <c r="BD3119" s="23">
        <v>-0.65775548537780137</v>
      </c>
      <c r="BE3119" s="24">
        <v>-0.50927202394340232</v>
      </c>
      <c r="BF3119" s="25">
        <v>0.9146451336980288</v>
      </c>
      <c r="BG3119" s="2"/>
      <c r="BI3119" s="7"/>
      <c r="BJ3119" s="23">
        <v>4.224743514503941E-7</v>
      </c>
      <c r="BK3119" s="24">
        <v>5.4263523877788464E-6</v>
      </c>
      <c r="BL3119" s="25">
        <v>0</v>
      </c>
      <c r="BM3119" s="1"/>
      <c r="BS3119" s="1"/>
      <c r="BT3119" s="23">
        <v>-0.64079580867717567</v>
      </c>
      <c r="BU3119" s="24">
        <v>0.44906928044337246</v>
      </c>
      <c r="BV3119" s="25">
        <v>-2.2547676329543163E-2</v>
      </c>
      <c r="BW3119" s="2"/>
      <c r="BY3119" s="7"/>
      <c r="BZ3119" s="23">
        <v>1.7913460585093853E-7</v>
      </c>
      <c r="CA3119" s="24">
        <v>1.6397791094686881E-7</v>
      </c>
      <c r="CB3119" s="25">
        <v>0</v>
      </c>
      <c r="CC3119" s="1"/>
      <c r="CD3119" s="23">
        <v>5.1747366733003466E-2</v>
      </c>
      <c r="CE3119" s="24">
        <v>0.82714183727988944</v>
      </c>
      <c r="CF3119" s="25">
        <v>0.69513045962150954</v>
      </c>
      <c r="CG3119" s="2"/>
      <c r="CI3119" s="7"/>
      <c r="CJ3119" s="23">
        <v>2.2752980348449492E-6</v>
      </c>
      <c r="CK3119" s="24">
        <v>2.0827835959616506E-6</v>
      </c>
      <c r="CL3119" s="25">
        <v>0</v>
      </c>
      <c r="CM3119" s="1"/>
      <c r="CN3119" s="23">
        <v>-0.65775548537780137</v>
      </c>
      <c r="CO3119" s="24">
        <v>-0.50927202394340232</v>
      </c>
      <c r="CP3119" s="25">
        <v>0.9146451336980288</v>
      </c>
      <c r="CQ3119" s="2"/>
      <c r="CS3119" s="7"/>
      <c r="CT3119" s="23">
        <v>2.6764590237535093E-5</v>
      </c>
      <c r="CU3119" s="24">
        <v>2.4500020940409321E-5</v>
      </c>
      <c r="CV3119" s="25">
        <v>0</v>
      </c>
      <c r="CW3119" s="1"/>
      <c r="DC3119" s="1"/>
      <c r="DD3119" s="23">
        <v>-0.64079580867717567</v>
      </c>
      <c r="DE3119" s="24">
        <v>0.44906928044337246</v>
      </c>
      <c r="DF3119" s="25">
        <v>-2.2547676329543163E-2</v>
      </c>
      <c r="DG3119" s="2"/>
      <c r="DI3119" s="7"/>
      <c r="DJ3119" s="23">
        <v>3.3918907986384295E-7</v>
      </c>
      <c r="DK3119" s="24">
        <v>3.7836973790933626E-7</v>
      </c>
      <c r="DL3119" s="25">
        <v>0</v>
      </c>
      <c r="DM3119" s="1"/>
      <c r="DN3119" s="23">
        <v>5.1747366733003466E-2</v>
      </c>
      <c r="DO3119" s="24">
        <v>0.82714183727988944</v>
      </c>
      <c r="DP3119" s="25">
        <v>0.69513045962150954</v>
      </c>
      <c r="DQ3119" s="2"/>
      <c r="DS3119" s="7"/>
      <c r="DT3119" s="23">
        <v>9.3788163564646659E-7</v>
      </c>
      <c r="DU3119" s="24">
        <v>1.0462189077902603E-6</v>
      </c>
      <c r="DV3119" s="25">
        <v>0</v>
      </c>
      <c r="DW3119" s="1"/>
      <c r="DX3119" s="23">
        <v>-0.65775548537780137</v>
      </c>
      <c r="DY3119" s="24">
        <v>-0.50927202394340232</v>
      </c>
      <c r="DZ3119" s="25">
        <v>0.9146451336980288</v>
      </c>
      <c r="EA3119" s="2"/>
      <c r="EC3119" s="7"/>
      <c r="ED3119" s="23">
        <v>1.733384171436308E-5</v>
      </c>
      <c r="EE3119" s="24">
        <v>1.9336121165982784E-5</v>
      </c>
      <c r="EF3119" s="25">
        <v>0</v>
      </c>
      <c r="EG3119" s="1"/>
      <c r="EH3119" s="31">
        <v>5.6618570422553798E-7</v>
      </c>
      <c r="EI3119" s="32">
        <v>1.1570978166193573E-6</v>
      </c>
      <c r="EJ3119" s="33">
        <v>0</v>
      </c>
      <c r="EK3119" s="11"/>
      <c r="EL3119" s="31">
        <v>3.0826179515696152E-6</v>
      </c>
      <c r="EM3119" s="32">
        <v>1.4520394105095274E-6</v>
      </c>
      <c r="EN3119" s="33">
        <v>0</v>
      </c>
      <c r="EO3119" s="11"/>
      <c r="EP3119" s="31">
        <v>4.4520906303348572E-5</v>
      </c>
      <c r="EQ3119" s="32">
        <v>4.9262494494170956E-5</v>
      </c>
      <c r="ER3119" s="33">
        <v>0</v>
      </c>
      <c r="ES3119" s="11"/>
      <c r="ET3119" s="11"/>
      <c r="EU3119" s="1"/>
      <c r="FU3119" s="1"/>
      <c r="FV3119" s="23">
        <v>0.39406703596849291</v>
      </c>
      <c r="FW3119" s="24">
        <v>0.27579037105285337</v>
      </c>
      <c r="FX3119" s="25">
        <v>0.31491803051266243</v>
      </c>
      <c r="FY3119" s="2"/>
      <c r="GA3119" s="7"/>
      <c r="GB3119" s="23">
        <v>-2.9180241705941175E-9</v>
      </c>
      <c r="GC3119" s="24">
        <v>-3.7479736630967982E-8</v>
      </c>
      <c r="GD3119" s="25">
        <v>0</v>
      </c>
      <c r="GE3119" s="1"/>
      <c r="GF3119" s="23">
        <v>0.24861269954962864</v>
      </c>
      <c r="GG3119" s="24">
        <v>-0.41902177154498438</v>
      </c>
      <c r="GH3119" s="25">
        <v>-0.25983473967788723</v>
      </c>
      <c r="GI3119" s="2"/>
      <c r="GK3119" s="7"/>
      <c r="GL3119" s="23">
        <v>-5.5555272175028365E-8</v>
      </c>
      <c r="GM3119" s="24">
        <v>-7.1356398982735845E-7</v>
      </c>
      <c r="GN3119" s="25">
        <v>0</v>
      </c>
      <c r="GO3119" s="1"/>
      <c r="GP3119" s="23">
        <v>0.59679807759853964</v>
      </c>
      <c r="GQ3119" s="24">
        <v>-0.91968560122837417</v>
      </c>
      <c r="GR3119" s="25">
        <v>0.87044672181970095</v>
      </c>
      <c r="GS3119" s="2"/>
      <c r="GU3119" s="7"/>
      <c r="GV3119" s="23">
        <v>-2.6592882513074712E-6</v>
      </c>
      <c r="GW3119" s="24">
        <v>-3.4156476251716059E-5</v>
      </c>
      <c r="GX3119" s="25">
        <v>0</v>
      </c>
      <c r="GY3119" s="1"/>
      <c r="HE3119" s="1"/>
      <c r="HF3119" s="23">
        <v>0.39406703596849291</v>
      </c>
      <c r="HG3119" s="24">
        <v>0.27579037105285337</v>
      </c>
      <c r="HH3119" s="25">
        <v>0.31491803051266243</v>
      </c>
      <c r="HI3119" s="2"/>
      <c r="HK3119" s="7"/>
      <c r="HL3119" s="23">
        <v>2.9812526185313779E-9</v>
      </c>
      <c r="HM3119" s="24">
        <v>2.7290069055582014E-9</v>
      </c>
      <c r="HN3119" s="25">
        <v>0</v>
      </c>
      <c r="HO3119" s="1"/>
      <c r="HP3119" s="23">
        <v>0.24861269954962864</v>
      </c>
      <c r="HQ3119" s="24">
        <v>-0.41902177154498438</v>
      </c>
      <c r="HR3119" s="25">
        <v>-0.25983473967788723</v>
      </c>
      <c r="HS3119" s="2"/>
      <c r="HU3119" s="7"/>
      <c r="HV3119" s="23">
        <v>-1.2616984575239451E-6</v>
      </c>
      <c r="HW3119" s="24">
        <v>-1.1549453346932923E-6</v>
      </c>
      <c r="HX3119" s="25">
        <v>0</v>
      </c>
      <c r="HY3119" s="1"/>
      <c r="HZ3119" s="23">
        <v>0.59679807759853964</v>
      </c>
      <c r="IA3119" s="24">
        <v>-0.91968560122837417</v>
      </c>
      <c r="IB3119" s="25">
        <v>0.87044672181970095</v>
      </c>
      <c r="IC3119" s="2"/>
      <c r="IE3119" s="7"/>
      <c r="IF3119" s="23">
        <v>-1.1411728991253329E-4</v>
      </c>
      <c r="IG3119" s="24">
        <v>-1.0446175217727957E-4</v>
      </c>
      <c r="IH3119" s="25">
        <v>0</v>
      </c>
      <c r="II3119" s="1"/>
      <c r="IO3119" s="1"/>
      <c r="IP3119" s="23">
        <v>0.39406703596849291</v>
      </c>
      <c r="IQ3119" s="24">
        <v>0.27579037105285337</v>
      </c>
      <c r="IR3119" s="25">
        <v>0.31491803051266243</v>
      </c>
      <c r="IS3119" s="2"/>
      <c r="IU3119" s="7"/>
      <c r="IV3119" s="23">
        <v>-1.2258228904176759E-8</v>
      </c>
      <c r="IW3119" s="24">
        <v>-1.3674210442057422E-8</v>
      </c>
      <c r="IX3119" s="25">
        <v>0</v>
      </c>
      <c r="IY3119" s="1"/>
      <c r="IZ3119" s="23">
        <v>0.24861269954962864</v>
      </c>
      <c r="JA3119" s="24">
        <v>-0.41902177154498438</v>
      </c>
      <c r="JB3119" s="25">
        <v>-0.25983473967788723</v>
      </c>
      <c r="JC3119" s="2"/>
      <c r="JE3119" s="7"/>
      <c r="JF3119" s="23">
        <v>2.2080351163751748E-6</v>
      </c>
      <c r="JG3119" s="24">
        <v>2.4630912900051289E-6</v>
      </c>
      <c r="JH3119" s="25">
        <v>0</v>
      </c>
      <c r="JI3119" s="1"/>
      <c r="JJ3119" s="23">
        <v>0.59679807759853964</v>
      </c>
      <c r="JK3119" s="24">
        <v>-0.91968560122837417</v>
      </c>
      <c r="JL3119" s="25">
        <v>0.87044672181970095</v>
      </c>
      <c r="JM3119" s="2"/>
      <c r="JO3119" s="7"/>
      <c r="JP3119" s="23">
        <v>-8.3561723480197811E-5</v>
      </c>
      <c r="JQ3119" s="24">
        <v>-9.3214166638697923E-5</v>
      </c>
      <c r="JR3119" s="25">
        <v>0</v>
      </c>
      <c r="JS3119" s="1"/>
      <c r="JT3119" s="31">
        <v>-1.2195000456239498E-8</v>
      </c>
      <c r="JU3119" s="32">
        <v>-4.8424940167467208E-8</v>
      </c>
      <c r="JV3119" s="33">
        <v>0</v>
      </c>
      <c r="JW3119" s="11"/>
      <c r="JX3119" s="31">
        <v>8.9078138667620126E-7</v>
      </c>
      <c r="JY3119" s="32">
        <v>5.9458196548447818E-7</v>
      </c>
      <c r="JZ3119" s="33">
        <v>0</v>
      </c>
      <c r="KA3119" s="11"/>
      <c r="KB3119" s="31">
        <v>-2.0033830164403857E-4</v>
      </c>
      <c r="KC3119" s="32">
        <v>-2.3183239506769355E-4</v>
      </c>
      <c r="KD3119" s="33">
        <v>0</v>
      </c>
      <c r="KE3119" s="11"/>
      <c r="KF3119" s="11"/>
      <c r="KG3119" s="1"/>
      <c r="KV3119" s="1"/>
      <c r="KW3119" s="34"/>
      <c r="KY3119" s="35"/>
      <c r="LA3119" s="36"/>
      <c r="LC3119" s="37"/>
      <c r="LQ3119" s="1"/>
      <c r="LR3119" s="23">
        <v>-0.64079580867717567</v>
      </c>
      <c r="LS3119" s="24">
        <v>0.44906928044337246</v>
      </c>
      <c r="LT3119" s="25">
        <v>-2.2547676329543163E-2</v>
      </c>
      <c r="LU3119" s="2"/>
      <c r="LW3119" s="7"/>
      <c r="LX3119" s="23">
        <v>0</v>
      </c>
      <c r="LY3119" s="24">
        <v>0</v>
      </c>
      <c r="LZ3119" s="25">
        <v>0</v>
      </c>
      <c r="MA3119" s="1"/>
      <c r="MB3119" s="23">
        <v>5.1747366733003466E-2</v>
      </c>
      <c r="MC3119" s="24">
        <v>0.82714183727988944</v>
      </c>
      <c r="MD3119" s="25">
        <v>0.69513045962150954</v>
      </c>
      <c r="ME3119" s="2"/>
      <c r="MG3119" s="7"/>
      <c r="MH3119" s="23">
        <v>-4.989385459219701E-9</v>
      </c>
      <c r="MI3119" s="24">
        <v>-6.4084751197883934E-8</v>
      </c>
      <c r="MJ3119" s="25">
        <v>-2.1417042546478056E-8</v>
      </c>
      <c r="MK3119" s="1"/>
      <c r="ML3119" s="23">
        <v>-0.65775548537780137</v>
      </c>
      <c r="MM3119" s="24">
        <v>-0.50927202394340232</v>
      </c>
      <c r="MN3119" s="25">
        <v>0.9146451336980288</v>
      </c>
      <c r="MO3119" s="2"/>
      <c r="MQ3119" s="7"/>
      <c r="MR3119" s="23">
        <v>-1.4760847965392725E-6</v>
      </c>
      <c r="MS3119" s="24">
        <v>-1.8959153929147863E-5</v>
      </c>
      <c r="MT3119" s="25">
        <v>-6.3361251897814031E-6</v>
      </c>
      <c r="MU3119" s="1"/>
      <c r="NA3119" s="1"/>
      <c r="NB3119" s="23">
        <v>-0.64079580867717567</v>
      </c>
      <c r="NC3119" s="24">
        <v>0.44906928044337246</v>
      </c>
      <c r="ND3119" s="25">
        <v>-2.2547676329543163E-2</v>
      </c>
      <c r="NE3119" s="2"/>
      <c r="NG3119" s="7"/>
      <c r="NH3119" s="23">
        <v>-5.4151250595933928E-10</v>
      </c>
      <c r="NI3119" s="24">
        <v>-7.7400866428985391E-10</v>
      </c>
      <c r="NJ3119" s="25">
        <v>3.473933344771792E-10</v>
      </c>
      <c r="NK3119" s="1"/>
      <c r="NL3119" s="23">
        <v>5.1747366733003466E-2</v>
      </c>
      <c r="NM3119" s="24">
        <v>0.82714183727988944</v>
      </c>
      <c r="NN3119" s="25">
        <v>0.69513045962150954</v>
      </c>
      <c r="NO3119" s="2"/>
      <c r="NQ3119" s="7"/>
      <c r="NR3119" s="23">
        <v>8.7287638038795913E-8</v>
      </c>
      <c r="NS3119" s="24">
        <v>1.2476422498818091E-7</v>
      </c>
      <c r="NT3119" s="25">
        <v>-5.5997125280078497E-8</v>
      </c>
      <c r="NU3119" s="1"/>
      <c r="NV3119" s="23">
        <v>-0.65775548537780137</v>
      </c>
      <c r="NW3119" s="24">
        <v>-0.50927202394340232</v>
      </c>
      <c r="NX3119" s="25">
        <v>0.9146451336980288</v>
      </c>
      <c r="NY3119" s="2"/>
      <c r="OA3119" s="7"/>
      <c r="OB3119" s="23">
        <v>-2.4415820455580569E-7</v>
      </c>
      <c r="OC3119" s="24">
        <v>-3.4898652146334395E-7</v>
      </c>
      <c r="OD3119" s="25">
        <v>1.5663337759917106E-7</v>
      </c>
      <c r="OE3119" s="1"/>
      <c r="OF3119" s="31">
        <v>-5.4151250595933928E-10</v>
      </c>
      <c r="OG3119" s="32">
        <v>-7.7400866428985391E-10</v>
      </c>
      <c r="OH3119" s="33">
        <v>3.473933344771792E-10</v>
      </c>
      <c r="OI3119" s="11"/>
      <c r="OJ3119" s="31">
        <v>8.2298252579576207E-8</v>
      </c>
      <c r="OK3119" s="32">
        <v>6.0679473790296979E-8</v>
      </c>
      <c r="OL3119" s="33">
        <v>-7.7414167826556552E-8</v>
      </c>
      <c r="OM3119" s="11"/>
      <c r="ON3119" s="31">
        <v>-1.7202430010950783E-6</v>
      </c>
      <c r="OO3119" s="32">
        <v>-1.9308140450611206E-5</v>
      </c>
      <c r="OP3119" s="33">
        <v>-6.1794918121822318E-6</v>
      </c>
      <c r="OQ3119" s="1"/>
      <c r="RC3119" s="1"/>
      <c r="RD3119" s="23">
        <v>-0.10474682538685046</v>
      </c>
      <c r="RE3119" s="24">
        <v>0.36632145653597609</v>
      </c>
      <c r="RF3119" s="25">
        <v>0.15422152040089532</v>
      </c>
      <c r="RG3119" s="2"/>
      <c r="RI3119" s="7"/>
      <c r="RJ3119" s="23">
        <v>0</v>
      </c>
      <c r="RK3119" s="24">
        <v>0</v>
      </c>
      <c r="RL3119" s="25">
        <v>0</v>
      </c>
      <c r="RM3119" s="1"/>
      <c r="RN3119" s="23">
        <v>0.35533700208890645</v>
      </c>
      <c r="RO3119" s="24">
        <v>-0.3489823164096742</v>
      </c>
      <c r="RP3119" s="25">
        <v>0.13421063930367511</v>
      </c>
      <c r="RQ3119" s="2"/>
      <c r="RS3119" s="7"/>
      <c r="RT3119" s="23">
        <v>-4.0654829735462624E-9</v>
      </c>
      <c r="RU3119" s="24">
        <v>-5.2217946877107223E-8</v>
      </c>
      <c r="RV3119" s="25">
        <v>-1.7451171597802258E-8</v>
      </c>
      <c r="RW3119" s="1"/>
      <c r="RX3119" s="23">
        <v>-6.1337488254673313E-2</v>
      </c>
      <c r="RY3119" s="24">
        <v>-0.16519285399728262</v>
      </c>
      <c r="RZ3119" s="25">
        <v>-7.0657920607249292E-2</v>
      </c>
      <c r="SA3119" s="2"/>
      <c r="SC3119" s="7"/>
      <c r="SD3119" s="23">
        <v>-1.0962914548362474E-6</v>
      </c>
      <c r="SE3119" s="24">
        <v>-1.4081005706569426E-5</v>
      </c>
      <c r="SF3119" s="25">
        <v>-4.7058542426666327E-6</v>
      </c>
      <c r="SG3119" s="1"/>
      <c r="SM3119" s="1"/>
      <c r="SN3119" s="23">
        <v>-0.10474682538685046</v>
      </c>
      <c r="SO3119" s="24">
        <v>0.36632145653597609</v>
      </c>
      <c r="SP3119" s="25">
        <v>0.15422152040089532</v>
      </c>
      <c r="SQ3119" s="2"/>
      <c r="SS3119" s="7"/>
      <c r="ST3119" s="23">
        <v>-2.8411343876647686E-9</v>
      </c>
      <c r="SU3119" s="24">
        <v>-4.0609637049259606E-9</v>
      </c>
      <c r="SV3119" s="25">
        <v>1.8226562411150539E-9</v>
      </c>
      <c r="SW3119" s="1"/>
      <c r="SX3119" s="23">
        <v>0.35533700208890645</v>
      </c>
      <c r="SY3119" s="24">
        <v>-0.3489823164096742</v>
      </c>
      <c r="SZ3119" s="25">
        <v>0.13421063930367511</v>
      </c>
      <c r="TA3119" s="2"/>
      <c r="TC3119" s="7"/>
      <c r="TD3119" s="23">
        <v>7.1124271545717043E-8</v>
      </c>
      <c r="TE3119" s="24">
        <v>1.0166118383574863E-7</v>
      </c>
      <c r="TF3119" s="25">
        <v>-4.562793579578431E-8</v>
      </c>
      <c r="TG3119" s="1"/>
      <c r="TH3119" s="23">
        <v>-6.1337488254673313E-2</v>
      </c>
      <c r="TI3119" s="24">
        <v>-0.16519285399728262</v>
      </c>
      <c r="TJ3119" s="25">
        <v>-7.0657920607249292E-2</v>
      </c>
      <c r="TK3119" s="2"/>
      <c r="TM3119" s="7"/>
      <c r="TN3119" s="23">
        <v>-1.9487660969986724E-7</v>
      </c>
      <c r="TO3119" s="24">
        <v>-2.78546077357732E-7</v>
      </c>
      <c r="TP3119" s="25">
        <v>1.2501804577035568E-7</v>
      </c>
      <c r="TQ3119" s="1"/>
      <c r="TR3119" s="31">
        <v>-2.8411343876647686E-9</v>
      </c>
      <c r="TS3119" s="32">
        <v>-4.0609637049259606E-9</v>
      </c>
      <c r="TT3119" s="33">
        <v>1.8226562411150539E-9</v>
      </c>
      <c r="TU3119" s="11"/>
      <c r="TV3119" s="31">
        <v>6.7058788572170786E-8</v>
      </c>
      <c r="TW3119" s="32">
        <v>4.9443236958641407E-8</v>
      </c>
      <c r="TX3119" s="33">
        <v>-6.3079107393586561E-8</v>
      </c>
      <c r="TY3119" s="11"/>
      <c r="TZ3119" s="31">
        <v>-1.2911680645361147E-6</v>
      </c>
      <c r="UA3119" s="32">
        <v>-1.4359551783927158E-5</v>
      </c>
      <c r="UB3119" s="33">
        <v>-4.5808361968962767E-6</v>
      </c>
      <c r="UC3119" s="1"/>
      <c r="VT3119" s="1"/>
    </row>
    <row r="3120" spans="14:592" ht="15" thickBot="1" x14ac:dyDescent="0.35">
      <c r="N3120" s="1"/>
      <c r="O3120" s="34"/>
      <c r="Q3120" s="35"/>
      <c r="S3120" s="36"/>
      <c r="U3120" s="37"/>
      <c r="W3120" s="52"/>
      <c r="Y3120" s="53"/>
      <c r="AI3120" s="1"/>
      <c r="AM3120" s="2" t="s">
        <v>191</v>
      </c>
      <c r="AO3120" s="7" t="s">
        <v>192</v>
      </c>
      <c r="AS3120" s="1"/>
      <c r="AW3120" s="2" t="s">
        <v>191</v>
      </c>
      <c r="AY3120" s="7" t="s">
        <v>192</v>
      </c>
      <c r="BC3120" s="1"/>
      <c r="BG3120" s="2" t="s">
        <v>191</v>
      </c>
      <c r="BI3120" s="7" t="s">
        <v>192</v>
      </c>
      <c r="BM3120" s="1"/>
      <c r="BS3120" s="1"/>
      <c r="BW3120" s="2" t="s">
        <v>193</v>
      </c>
      <c r="BY3120" s="7" t="s">
        <v>50</v>
      </c>
      <c r="CC3120" s="1"/>
      <c r="CG3120" s="2" t="s">
        <v>193</v>
      </c>
      <c r="CI3120" s="7" t="s">
        <v>50</v>
      </c>
      <c r="CM3120" s="1"/>
      <c r="CQ3120" s="2" t="s">
        <v>193</v>
      </c>
      <c r="CS3120" s="7" t="s">
        <v>50</v>
      </c>
      <c r="CW3120" s="1"/>
      <c r="DC3120" s="1"/>
      <c r="DG3120" s="2" t="s">
        <v>194</v>
      </c>
      <c r="DI3120" s="7" t="s">
        <v>51</v>
      </c>
      <c r="DM3120" s="1"/>
      <c r="DQ3120" s="2" t="s">
        <v>194</v>
      </c>
      <c r="DS3120" s="7" t="s">
        <v>51</v>
      </c>
      <c r="DW3120" s="1"/>
      <c r="EA3120" s="2" t="s">
        <v>194</v>
      </c>
      <c r="EC3120" s="7" t="s">
        <v>51</v>
      </c>
      <c r="EG3120" s="1"/>
      <c r="EH3120" s="11"/>
      <c r="EI3120" s="11"/>
      <c r="EJ3120" s="11"/>
      <c r="EK3120" s="11"/>
      <c r="EL3120" s="11"/>
      <c r="EM3120" s="11"/>
      <c r="EN3120" s="11"/>
      <c r="EO3120" s="11"/>
      <c r="EP3120" s="11"/>
      <c r="EQ3120" s="11"/>
      <c r="ER3120" s="11"/>
      <c r="ES3120" s="11"/>
      <c r="ET3120" s="11"/>
      <c r="EU3120" s="1"/>
      <c r="EY3120" s="1"/>
      <c r="FU3120" s="1"/>
      <c r="FY3120" s="2" t="s">
        <v>191</v>
      </c>
      <c r="GA3120" s="7" t="s">
        <v>192</v>
      </c>
      <c r="GE3120" s="1"/>
      <c r="GI3120" s="2" t="s">
        <v>191</v>
      </c>
      <c r="GK3120" s="7" t="s">
        <v>192</v>
      </c>
      <c r="GO3120" s="1"/>
      <c r="GS3120" s="2" t="s">
        <v>191</v>
      </c>
      <c r="GU3120" s="7" t="s">
        <v>192</v>
      </c>
      <c r="GY3120" s="1"/>
      <c r="HE3120" s="1"/>
      <c r="HI3120" s="2" t="s">
        <v>193</v>
      </c>
      <c r="HK3120" s="7" t="s">
        <v>50</v>
      </c>
      <c r="HO3120" s="1"/>
      <c r="HS3120" s="2" t="s">
        <v>193</v>
      </c>
      <c r="HU3120" s="7" t="s">
        <v>50</v>
      </c>
      <c r="HY3120" s="1"/>
      <c r="IC3120" s="2" t="s">
        <v>193</v>
      </c>
      <c r="IE3120" s="7" t="s">
        <v>50</v>
      </c>
      <c r="II3120" s="1"/>
      <c r="IO3120" s="1"/>
      <c r="IS3120" s="2" t="s">
        <v>194</v>
      </c>
      <c r="IU3120" s="7" t="s">
        <v>51</v>
      </c>
      <c r="IY3120" s="1"/>
      <c r="JC3120" s="2" t="s">
        <v>194</v>
      </c>
      <c r="JE3120" s="7" t="s">
        <v>51</v>
      </c>
      <c r="JI3120" s="1"/>
      <c r="JM3120" s="2" t="s">
        <v>194</v>
      </c>
      <c r="JO3120" s="7" t="s">
        <v>51</v>
      </c>
      <c r="JS3120" s="1"/>
      <c r="JT3120" s="11"/>
      <c r="JU3120" s="11"/>
      <c r="JV3120" s="11"/>
      <c r="JW3120" s="11"/>
      <c r="JX3120" s="11"/>
      <c r="JY3120" s="11"/>
      <c r="JZ3120" s="11"/>
      <c r="KA3120" s="11"/>
      <c r="KB3120" s="11"/>
      <c r="KC3120" s="11"/>
      <c r="KD3120" s="11"/>
      <c r="KE3120" s="11"/>
      <c r="KF3120" s="11"/>
      <c r="KG3120" s="1"/>
      <c r="KV3120" s="1"/>
      <c r="KW3120" s="34"/>
      <c r="KY3120" s="35"/>
      <c r="LA3120" s="36"/>
      <c r="LC3120" s="37"/>
      <c r="LQ3120" s="1"/>
      <c r="LU3120" s="2" t="s">
        <v>191</v>
      </c>
      <c r="LW3120" s="7" t="s">
        <v>192</v>
      </c>
      <c r="MA3120" s="1"/>
      <c r="ME3120" s="2" t="s">
        <v>191</v>
      </c>
      <c r="MG3120" s="7" t="s">
        <v>192</v>
      </c>
      <c r="MK3120" s="1"/>
      <c r="MO3120" s="2" t="s">
        <v>191</v>
      </c>
      <c r="MQ3120" s="7" t="s">
        <v>192</v>
      </c>
      <c r="MU3120" s="1"/>
      <c r="NA3120" s="1"/>
      <c r="NE3120" s="2" t="s">
        <v>193</v>
      </c>
      <c r="NG3120" s="7" t="s">
        <v>50</v>
      </c>
      <c r="NK3120" s="1"/>
      <c r="NO3120" s="2" t="s">
        <v>193</v>
      </c>
      <c r="NQ3120" s="7" t="s">
        <v>50</v>
      </c>
      <c r="NU3120" s="1"/>
      <c r="NY3120" s="2" t="s">
        <v>193</v>
      </c>
      <c r="OA3120" s="7" t="s">
        <v>50</v>
      </c>
      <c r="OE3120" s="1"/>
      <c r="OF3120" s="11"/>
      <c r="OG3120" s="11"/>
      <c r="OH3120" s="11"/>
      <c r="OI3120" s="11"/>
      <c r="OJ3120" s="11"/>
      <c r="OK3120" s="11"/>
      <c r="OL3120" s="11"/>
      <c r="OM3120" s="11"/>
      <c r="ON3120" s="11"/>
      <c r="OO3120" s="11"/>
      <c r="OP3120" s="11"/>
      <c r="OQ3120" s="1"/>
      <c r="PW3120" s="1"/>
      <c r="RC3120" s="1"/>
      <c r="RG3120" s="2" t="s">
        <v>191</v>
      </c>
      <c r="RI3120" s="7" t="s">
        <v>192</v>
      </c>
      <c r="RM3120" s="1"/>
      <c r="RQ3120" s="2" t="s">
        <v>191</v>
      </c>
      <c r="RS3120" s="7" t="s">
        <v>192</v>
      </c>
      <c r="RW3120" s="1"/>
      <c r="SA3120" s="2" t="s">
        <v>191</v>
      </c>
      <c r="SC3120" s="7" t="s">
        <v>192</v>
      </c>
      <c r="SG3120" s="1"/>
      <c r="SM3120" s="1"/>
      <c r="SQ3120" s="2" t="s">
        <v>193</v>
      </c>
      <c r="SS3120" s="7" t="s">
        <v>50</v>
      </c>
      <c r="SW3120" s="1"/>
      <c r="TA3120" s="2" t="s">
        <v>193</v>
      </c>
      <c r="TC3120" s="7" t="s">
        <v>50</v>
      </c>
      <c r="TG3120" s="1"/>
      <c r="TK3120" s="2" t="s">
        <v>193</v>
      </c>
      <c r="TM3120" s="7" t="s">
        <v>50</v>
      </c>
      <c r="TQ3120" s="1"/>
      <c r="TR3120" s="11"/>
      <c r="TS3120" s="11"/>
      <c r="TT3120" s="11"/>
      <c r="TU3120" s="11"/>
      <c r="TV3120" s="11"/>
      <c r="TW3120" s="11"/>
      <c r="TX3120" s="11"/>
      <c r="TY3120" s="11"/>
      <c r="TZ3120" s="11"/>
      <c r="UA3120" s="11"/>
      <c r="UB3120" s="11"/>
      <c r="UC3120" s="1"/>
      <c r="VT3120" s="1"/>
    </row>
    <row r="3121" spans="14:592" x14ac:dyDescent="0.3">
      <c r="N3121" s="1"/>
      <c r="O3121" s="34"/>
      <c r="Q3121" s="35"/>
      <c r="S3121" s="36"/>
      <c r="U3121" s="37"/>
      <c r="W3121" s="52"/>
      <c r="Y3121" s="53"/>
      <c r="AI3121" s="1"/>
      <c r="AM3121" s="4">
        <f t="array" ref="AM3121:AM3123">EL3167:EL3169</f>
        <v>5.3171691086701695E-2</v>
      </c>
      <c r="AO3121" s="8">
        <f t="array" ref="AO3121:AO3123">MMULT(TRANSPOSE(AJ3116:AL3119),AO3111:AO3114)</f>
        <v>-1.0545875749931403E-6</v>
      </c>
      <c r="AS3121" s="1"/>
      <c r="AW3121" s="4">
        <f t="array" ref="AW3121:AW3123">AM3121:AM3123</f>
        <v>5.3171691086701695E-2</v>
      </c>
      <c r="AY3121" s="8">
        <f t="array" ref="AY3121:AY3123">MMULT(TRANSPOSE(AT3116:AV3119),AY3111:AY3114)</f>
        <v>-4.2735626262119461E-6</v>
      </c>
      <c r="BC3121" s="1"/>
      <c r="BG3121" s="4">
        <f t="array" ref="BG3121:BG3123">AM3121:AM3123</f>
        <v>5.3171691086701695E-2</v>
      </c>
      <c r="BI3121" s="8">
        <f t="array" ref="BI3121:BI3123">MMULT(TRANSPOSE(BD3116:BF3119),BI3111:BI3114)</f>
        <v>1.1360489754323469E-6</v>
      </c>
      <c r="BM3121" s="1"/>
      <c r="BS3121" s="1"/>
      <c r="BW3121" s="4">
        <f t="array" ref="BW3121:BW3123">EX3167:EX3169</f>
        <v>1.3974501654735625</v>
      </c>
      <c r="BY3121" s="8">
        <f t="array" ref="BY3121:BY3123">MMULT(TRANSPOSE(BT3116:BV3119),BY3111:BY3114)</f>
        <v>-1.4710136016718715E-7</v>
      </c>
      <c r="CC3121" s="1"/>
      <c r="CG3121" s="4">
        <f t="array" ref="CG3121:CG3123">BW3121:BW3123</f>
        <v>1.3974501654735625</v>
      </c>
      <c r="CI3121" s="8">
        <f t="array" ref="CI3121:CI3123">MMULT(TRANSPOSE(CD3116:CF3119),CI3111:CI3114)</f>
        <v>2.7984961951172313E-6</v>
      </c>
      <c r="CM3121" s="1"/>
      <c r="CQ3121" s="4">
        <f t="array" ref="CQ3121:CQ3123">BW3121:BW3123</f>
        <v>1.3974501654735625</v>
      </c>
      <c r="CS3121" s="8">
        <f t="array" ref="CS3121:CS3123">MMULT(TRANSPOSE(CN3116:CP3119),CS3111:CS3114)</f>
        <v>2.9550806769117535E-6</v>
      </c>
      <c r="CW3121" s="1"/>
      <c r="DC3121" s="1"/>
      <c r="DG3121" s="4">
        <f t="array" ref="DG3121:DG3123">FJ3167:FJ3169</f>
        <v>1.1336712361502381</v>
      </c>
      <c r="DI3121" s="8">
        <f t="array" ref="DI3121:DI3123">MMULT(TRANSPOSE(DD3116:DF3119),DI3111:DI3114)</f>
        <v>-3.4780272609616081E-7</v>
      </c>
      <c r="DM3121" s="1"/>
      <c r="DQ3121" s="4">
        <f t="array" ref="DQ3121:DQ3123">DG3121:DG3123</f>
        <v>1.1336712361502381</v>
      </c>
      <c r="DS3121" s="8">
        <f t="array" ref="DS3121:DS3123">MMULT(TRANSPOSE(DN3116:DP3119),DS3111:DS3114)</f>
        <v>1.4750664310947169E-6</v>
      </c>
      <c r="DW3121" s="1"/>
      <c r="EA3121" s="4">
        <f t="array" ref="EA3121:EA3123">DQ3121:DQ3123</f>
        <v>1.1336712361502381</v>
      </c>
      <c r="EC3121" s="8">
        <f t="array" ref="EC3121:EC3123">MMULT(TRANSPOSE(DX3116:DZ3119),EC3111:EC3114)</f>
        <v>2.3439566272846346E-6</v>
      </c>
      <c r="EG3121" s="1"/>
      <c r="EH3121" s="11"/>
      <c r="EI3121" s="11"/>
      <c r="EJ3121" s="11"/>
      <c r="EK3121" s="11"/>
      <c r="EL3121" s="11"/>
      <c r="EM3121" s="11"/>
      <c r="EN3121" s="11"/>
      <c r="EO3121" s="11"/>
      <c r="EP3121" s="11"/>
      <c r="EQ3121" s="11"/>
      <c r="ER3121" s="11"/>
      <c r="ES3121" s="11"/>
      <c r="ET3121" s="11"/>
      <c r="EU3121" s="1"/>
      <c r="FU3121" s="1"/>
      <c r="FY3121" s="4">
        <f t="array" ref="FY3121:FY3123">EL3167:EL3169</f>
        <v>5.3171691086701695E-2</v>
      </c>
      <c r="GA3121" s="8">
        <f t="array" ref="GA3121:GA3123">MMULT(TRANSPOSE(FV3116:FX3119),GA3111:GA3114)</f>
        <v>-1.1946983736669649E-11</v>
      </c>
      <c r="GE3121" s="1"/>
      <c r="GI3121" s="4">
        <f t="array" ref="GI3121:GI3123">FY3121:FY3123</f>
        <v>5.3171691086701695E-2</v>
      </c>
      <c r="GK3121" s="8">
        <f t="array" ref="GK3121:GK3123">MMULT(TRANSPOSE(GF3116:GH3119),GK3111:GK3114)</f>
        <v>-1.1713663540700179E-6</v>
      </c>
      <c r="GO3121" s="1"/>
      <c r="GS3121" s="4">
        <f t="array" ref="GS3121:GS3123">FY3121:FY3123</f>
        <v>5.3171691086701695E-2</v>
      </c>
      <c r="GU3121" s="8">
        <f t="array" ref="GU3121:GU3123">MMULT(TRANSPOSE(GP3116:GR3119),GU3111:GU3114)</f>
        <v>-2.582952057480829E-5</v>
      </c>
      <c r="GY3121" s="1"/>
      <c r="HE3121" s="1"/>
      <c r="HI3121" s="4">
        <f t="array" ref="HI3121:HI3123">EX3167:EX3169</f>
        <v>1.3974501654735625</v>
      </c>
      <c r="HK3121" s="8">
        <f t="array" ref="HK3121:HK3123">MMULT(TRANSPOSE(HF3116:HH3119),HK3111:HK3114)</f>
        <v>8.3896050562492685E-8</v>
      </c>
      <c r="HO3121" s="1"/>
      <c r="HS3121" s="4">
        <f t="array" ref="HS3121:HS3123">HI3121:HI3123</f>
        <v>1.3974501654735625</v>
      </c>
      <c r="HU3121" s="8">
        <f t="array" ref="HU3121:HU3123">MMULT(TRANSPOSE(HP3116:HR3119),HU3111:HU3114)</f>
        <v>-1.1215830811007604E-6</v>
      </c>
      <c r="HY3121" s="1"/>
      <c r="IC3121" s="4">
        <f t="array" ref="IC3121:IC3123">HI3121:HI3123</f>
        <v>1.3974501654735625</v>
      </c>
      <c r="IE3121" s="8">
        <f t="array" ref="IE3121:IE3123">MMULT(TRANSPOSE(HZ3116:IB3119),IE3111:IE3114)</f>
        <v>-4.1814930145394737E-5</v>
      </c>
      <c r="II3121" s="1"/>
      <c r="IO3121" s="1"/>
      <c r="IS3121" s="4">
        <f t="array" ref="IS3121:IS3123">FJ3167:FJ3169</f>
        <v>1.1336712361502381</v>
      </c>
      <c r="IU3121" s="8">
        <f t="array" ref="IU3121:IU3123">MMULT(TRANSPOSE(IP3116:IR3119),IU3111:IU3114)</f>
        <v>6.6871839315713363E-8</v>
      </c>
      <c r="IY3121" s="1"/>
      <c r="JC3121" s="4">
        <f t="array" ref="JC3121:JC3123">IS3121:IS3123</f>
        <v>1.1336712361502381</v>
      </c>
      <c r="JE3121" s="8">
        <f t="array" ref="JE3121:JE3123">MMULT(TRANSPOSE(IZ3116:JB3119),JE3111:JE3114)</f>
        <v>2.2929494351707745E-6</v>
      </c>
      <c r="JI3121" s="1"/>
      <c r="JM3121" s="4">
        <f t="array" ref="JM3121:JM3123">JC3121:JC3123</f>
        <v>1.1336712361502381</v>
      </c>
      <c r="JO3121" s="8">
        <f t="array" ref="JO3121:JO3123">MMULT(TRANSPOSE(JJ3116:JL3119),JO3111:JO3114)</f>
        <v>-3.7813486990567527E-5</v>
      </c>
      <c r="JS3121" s="1"/>
      <c r="JT3121" s="11"/>
      <c r="JU3121" s="11"/>
      <c r="JV3121" s="11"/>
      <c r="JW3121" s="11"/>
      <c r="JX3121" s="11"/>
      <c r="JY3121" s="11"/>
      <c r="JZ3121" s="11"/>
      <c r="KA3121" s="11"/>
      <c r="KB3121" s="11"/>
      <c r="KC3121" s="11"/>
      <c r="KD3121" s="11"/>
      <c r="KE3121" s="11"/>
      <c r="KF3121" s="11"/>
      <c r="KG3121" s="1"/>
      <c r="KV3121" s="1"/>
      <c r="KW3121" s="34"/>
      <c r="KY3121" s="35"/>
      <c r="LA3121" s="36"/>
      <c r="LC3121" s="37"/>
      <c r="LQ3121" s="1"/>
      <c r="LU3121" s="4">
        <f t="array" ref="LU3121:LU3123">PT3167:PT3169</f>
        <v>5.3171691086701695E-2</v>
      </c>
      <c r="LW3121" s="8">
        <f t="array" ref="LW3121:LW3123">MMULT(TRANSPOSE(LR3116:LT3119),LW3111:LW3114)</f>
        <v>0</v>
      </c>
      <c r="MA3121" s="1"/>
      <c r="ME3121" s="4">
        <f t="array" ref="ME3121:ME3123">LU3121:LU3123</f>
        <v>5.3171691086701695E-2</v>
      </c>
      <c r="MG3121" s="8">
        <f t="array" ref="MG3121:MG3123">MMULT(TRANSPOSE(MB3116:MD3119),MG3111:MG3114)</f>
        <v>5.8560860315017031E-8</v>
      </c>
      <c r="MK3121" s="1"/>
      <c r="MO3121" s="4">
        <f t="array" ref="MO3121:MO3123">LU3121:LU3123</f>
        <v>5.3171691086701695E-2</v>
      </c>
      <c r="MQ3121" s="8">
        <f t="array" ref="MQ3121:MQ3123">MMULT(TRANSPOSE(ML3116:MN3119),MQ3111:MQ3114)</f>
        <v>-1.5493986353403524E-6</v>
      </c>
      <c r="MU3121" s="1"/>
      <c r="NA3121" s="1"/>
      <c r="NE3121" s="4">
        <f t="array" ref="NE3121:NE3123">QF3167:QF3169</f>
        <v>0.93022103892781627</v>
      </c>
      <c r="NG3121" s="8">
        <f t="array" ref="NG3121:NG3123">MMULT(TRANSPOSE(NB3116:ND3119),NG3111:NG3114)</f>
        <v>6.1244207309744762E-9</v>
      </c>
      <c r="NK3121" s="1"/>
      <c r="NO3121" s="4">
        <f t="array" ref="NO3121:NO3123">NE3121:NE3123</f>
        <v>0.93022103892781627</v>
      </c>
      <c r="NQ3121" s="8">
        <f t="array" ref="NQ3121:NQ3123">MMULT(TRANSPOSE(NL3116:NN3119),NQ3111:NQ3114)</f>
        <v>-5.8560860315016992E-8</v>
      </c>
      <c r="NU3121" s="1"/>
      <c r="NY3121" s="4">
        <f t="array" ref="NY3121:NY3123">NE3121:NE3123</f>
        <v>0.93022103892781627</v>
      </c>
      <c r="OA3121" s="8">
        <f t="array" ref="OA3121:OA3123">MMULT(TRANSPOSE(NV3116:NX3119),OA3111:OA3114)</f>
        <v>-1.4649321147291341E-8</v>
      </c>
      <c r="OE3121" s="1"/>
      <c r="OF3121" s="11"/>
      <c r="OG3121" s="11"/>
      <c r="OH3121" s="11"/>
      <c r="OI3121" s="11"/>
      <c r="OJ3121" s="11"/>
      <c r="OK3121" s="11"/>
      <c r="OL3121" s="11"/>
      <c r="OM3121" s="11"/>
      <c r="ON3121" s="11"/>
      <c r="OO3121" s="11"/>
      <c r="OP3121" s="11"/>
      <c r="OQ3121" s="1"/>
      <c r="RC3121" s="1"/>
      <c r="RG3121" s="4">
        <f t="array" ref="RG3121:RG3123">PT3167:PT3169</f>
        <v>5.3171691086701695E-2</v>
      </c>
      <c r="RI3121" s="8">
        <f t="array" ref="RI3121:RI3123">MMULT(TRANSPOSE(RD3116:RF3119),RI3111:RI3114)</f>
        <v>0</v>
      </c>
      <c r="RM3121" s="1"/>
      <c r="RQ3121" s="4">
        <f t="array" ref="RQ3121:RQ3123">RG3121:RG3123</f>
        <v>5.3171691086701695E-2</v>
      </c>
      <c r="RS3121" s="8">
        <f t="array" ref="RS3121:RS3123">MMULT(TRANSPOSE(RN3116:RP3119),RS3111:RS3114)</f>
        <v>1.1983915863196241E-8</v>
      </c>
      <c r="RW3121" s="1"/>
      <c r="SA3121" s="4">
        <f t="array" ref="SA3121:SA3123">RG3121:RG3123</f>
        <v>5.3171691086701695E-2</v>
      </c>
      <c r="SC3121" s="8">
        <f t="array" ref="SC3121:SC3123">MMULT(TRANSPOSE(RX3116:RZ3119),SC3111:SC3114)</f>
        <v>3.9189767922264007E-6</v>
      </c>
      <c r="SG3121" s="1"/>
      <c r="SM3121" s="1"/>
      <c r="SQ3121" s="4">
        <f t="array" ref="SQ3121:SQ3123">QF3167:QF3169</f>
        <v>0.93022103892781627</v>
      </c>
      <c r="SS3121" s="8">
        <f t="array" ref="SS3121:SS3123">MMULT(TRANSPOSE(SN3116:SP3119),SS3111:SS3114)</f>
        <v>-4.470683410822103E-8</v>
      </c>
      <c r="SW3121" s="1"/>
      <c r="TA3121" s="4">
        <f t="array" ref="TA3121:TA3123">SQ3121:SQ3123</f>
        <v>0.93022103892781627</v>
      </c>
      <c r="TC3121" s="8">
        <f t="array" ref="TC3121:TC3123">MMULT(TRANSPOSE(SX3116:SZ3119),TC3111:TC3114)</f>
        <v>-1.1983915863196261E-8</v>
      </c>
      <c r="TG3121" s="1"/>
      <c r="TK3121" s="4">
        <f t="array" ref="TK3121:TK3123">SQ3121:SQ3123</f>
        <v>0.93022103892781627</v>
      </c>
      <c r="TM3121" s="8">
        <f t="array" ref="TM3121:TM3123">MMULT(TRANSPOSE(TH3116:TJ3119),TM3111:TM3114)</f>
        <v>3.9819948441496613E-8</v>
      </c>
      <c r="TQ3121" s="1"/>
      <c r="TR3121" s="11"/>
      <c r="TS3121" s="11"/>
      <c r="TT3121" s="11"/>
      <c r="TU3121" s="11"/>
      <c r="TV3121" s="11"/>
      <c r="TW3121" s="11"/>
      <c r="TX3121" s="11"/>
      <c r="TY3121" s="11"/>
      <c r="TZ3121" s="11"/>
      <c r="UA3121" s="11"/>
      <c r="UB3121" s="11"/>
      <c r="UC3121" s="1"/>
      <c r="VT3121" s="1"/>
    </row>
    <row r="3122" spans="14:592" x14ac:dyDescent="0.3">
      <c r="N3122" s="1"/>
      <c r="O3122" s="34"/>
      <c r="Q3122" s="35"/>
      <c r="S3122" s="36"/>
      <c r="U3122" s="37"/>
      <c r="W3122" s="52"/>
      <c r="Y3122" s="53"/>
      <c r="AI3122" s="1"/>
      <c r="AM3122" s="5">
        <v>0.68294875629731866</v>
      </c>
      <c r="AO3122" s="9">
        <v>1.4074287844126074E-6</v>
      </c>
      <c r="AS3122" s="1"/>
      <c r="AW3122" s="5">
        <v>0.68294875629731866</v>
      </c>
      <c r="AY3122" s="9">
        <v>2.2670572829843689E-6</v>
      </c>
      <c r="BC3122" s="1"/>
      <c r="BG3122" s="5">
        <v>0.68294875629731866</v>
      </c>
      <c r="BI3122" s="9">
        <v>7.576587138318593E-6</v>
      </c>
      <c r="BM3122" s="1"/>
      <c r="BS3122" s="1"/>
      <c r="BW3122" s="5">
        <v>1.2792110027997159</v>
      </c>
      <c r="BY3122" s="9">
        <v>1.9463785537510444E-7</v>
      </c>
      <c r="CC3122" s="1"/>
      <c r="CG3122" s="5">
        <v>1.2792110027997159</v>
      </c>
      <c r="CI3122" s="9">
        <v>-1.4691220457503656E-6</v>
      </c>
      <c r="CM3122" s="1"/>
      <c r="CQ3122" s="5">
        <v>1.2792110027997159</v>
      </c>
      <c r="CS3122" s="9">
        <v>1.8736048654486505E-5</v>
      </c>
      <c r="CW3122" s="1"/>
      <c r="DC3122" s="1"/>
      <c r="DG3122" s="5">
        <v>1.2646247003874842</v>
      </c>
      <c r="DI3122" s="9">
        <v>4.6268094582186543E-7</v>
      </c>
      <c r="DM3122" s="1"/>
      <c r="DQ3122" s="5">
        <v>1.2646247003874842</v>
      </c>
      <c r="DS3122" s="9">
        <v>-7.9793523723400486E-7</v>
      </c>
      <c r="DW3122" s="1"/>
      <c r="EA3122" s="5">
        <v>1.2646247003874842</v>
      </c>
      <c r="EC3122" s="9">
        <v>1.4924459883175605E-5</v>
      </c>
      <c r="EG3122" s="1"/>
      <c r="EH3122" s="11"/>
      <c r="EI3122" s="11"/>
      <c r="EJ3122" s="11"/>
      <c r="EK3122" s="11"/>
      <c r="EL3122" s="11"/>
      <c r="EM3122" s="11"/>
      <c r="EN3122" s="11"/>
      <c r="EO3122" s="11"/>
      <c r="EP3122" s="11"/>
      <c r="EQ3122" s="11"/>
      <c r="ER3122" s="11"/>
      <c r="ES3122" s="11"/>
      <c r="ET3122" s="11"/>
      <c r="EU3122" s="1"/>
      <c r="EY3122" s="1"/>
      <c r="FU3122" s="1"/>
      <c r="FY3122" s="5">
        <v>0.68294875629731866</v>
      </c>
      <c r="GA3122" s="9">
        <v>6.8873577263264483E-8</v>
      </c>
      <c r="GE3122" s="1"/>
      <c r="GI3122" s="5">
        <v>0.68294875629731866</v>
      </c>
      <c r="GK3122" s="9">
        <v>1.3895509874513121E-7</v>
      </c>
      <c r="GO3122" s="1"/>
      <c r="GS3122" s="5">
        <v>0.68294875629731866</v>
      </c>
      <c r="GU3122" s="9">
        <v>5.9060406168930101E-5</v>
      </c>
      <c r="GY3122" s="1"/>
      <c r="HE3122" s="1"/>
      <c r="HI3122" s="5">
        <v>1.2792110027997159</v>
      </c>
      <c r="HK3122" s="9">
        <v>2.0247186358698909E-7</v>
      </c>
      <c r="HO3122" s="1"/>
      <c r="HS3122" s="5">
        <v>1.2792110027997159</v>
      </c>
      <c r="HU3122" s="9">
        <v>1.0180393050341978E-7</v>
      </c>
      <c r="HY3122" s="1"/>
      <c r="IC3122" s="5">
        <v>1.2792110027997159</v>
      </c>
      <c r="IE3122" s="9">
        <v>9.6666380194239019E-5</v>
      </c>
      <c r="II3122" s="1"/>
      <c r="IO3122" s="1"/>
      <c r="IS3122" s="5">
        <v>1.2646247003874842</v>
      </c>
      <c r="IU3122" s="9">
        <v>1.7709709917796504E-7</v>
      </c>
      <c r="IY3122" s="1"/>
      <c r="JC3122" s="5">
        <v>1.2646247003874842</v>
      </c>
      <c r="JE3122" s="9">
        <v>-2.407590292485503E-7</v>
      </c>
      <c r="JI3122" s="1"/>
      <c r="JM3122" s="5">
        <v>1.2646247003874842</v>
      </c>
      <c r="JO3122" s="9">
        <v>8.7207300032796548E-5</v>
      </c>
      <c r="JS3122" s="1"/>
      <c r="JT3122" s="11"/>
      <c r="JU3122" s="11"/>
      <c r="JV3122" s="11"/>
      <c r="JW3122" s="11"/>
      <c r="JX3122" s="11"/>
      <c r="JY3122" s="11"/>
      <c r="JZ3122" s="11"/>
      <c r="KA3122" s="11"/>
      <c r="KB3122" s="11"/>
      <c r="KC3122" s="11"/>
      <c r="KD3122" s="11"/>
      <c r="KE3122" s="11"/>
      <c r="KF3122" s="11"/>
      <c r="KG3122" s="1"/>
      <c r="KV3122" s="1"/>
      <c r="KW3122" s="34"/>
      <c r="KY3122" s="35"/>
      <c r="LA3122" s="36"/>
      <c r="LC3122" s="37"/>
      <c r="LQ3122" s="1"/>
      <c r="LU3122" s="5">
        <v>0.68294875629731866</v>
      </c>
      <c r="LW3122" s="9">
        <v>0</v>
      </c>
      <c r="MA3122" s="1"/>
      <c r="ME3122" s="5">
        <v>0.68294875629731866</v>
      </c>
      <c r="MG3122" s="9">
        <v>-1.7155046748350914E-7</v>
      </c>
      <c r="MK3122" s="1"/>
      <c r="MO3122" s="5">
        <v>0.68294875629731866</v>
      </c>
      <c r="MQ3122" s="9">
        <v>-1.1678725212875742E-5</v>
      </c>
      <c r="MU3122" s="1"/>
      <c r="NA3122" s="1"/>
      <c r="NE3122" s="5">
        <v>1.3296076007686923</v>
      </c>
      <c r="NG3122" s="9">
        <v>-2.7434379207833521E-8</v>
      </c>
      <c r="NK3122" s="1"/>
      <c r="NO3122" s="5">
        <v>1.3296076007686923</v>
      </c>
      <c r="NQ3122" s="9">
        <v>1.7155046748350906E-7</v>
      </c>
      <c r="NU3122" s="1"/>
      <c r="NY3122" s="5">
        <v>1.3296076007686923</v>
      </c>
      <c r="OA3122" s="9">
        <v>-1.1042051563237828E-7</v>
      </c>
      <c r="OE3122" s="1"/>
      <c r="OF3122" s="11"/>
      <c r="OG3122" s="11"/>
      <c r="OH3122" s="11"/>
      <c r="OI3122" s="11"/>
      <c r="OJ3122" s="11"/>
      <c r="OK3122" s="11"/>
      <c r="OL3122" s="11"/>
      <c r="OM3122" s="11"/>
      <c r="ON3122" s="11"/>
      <c r="OO3122" s="11"/>
      <c r="OP3122" s="11"/>
      <c r="OQ3122" s="1"/>
      <c r="PW3122" s="1"/>
      <c r="RC3122" s="1"/>
      <c r="RG3122" s="5">
        <v>0.68294875629731866</v>
      </c>
      <c r="RI3122" s="9">
        <v>0</v>
      </c>
      <c r="RM3122" s="1"/>
      <c r="RQ3122" s="5">
        <v>0.68294875629731866</v>
      </c>
      <c r="RS3122" s="9">
        <v>-1.111790587053607E-7</v>
      </c>
      <c r="RW3122" s="1"/>
      <c r="SA3122" s="5">
        <v>0.68294875629731866</v>
      </c>
      <c r="SC3122" s="9">
        <v>-5.8945321709139104E-5</v>
      </c>
      <c r="SG3122" s="1"/>
      <c r="SM3122" s="1"/>
      <c r="SQ3122" s="5">
        <v>1.3296076007686923</v>
      </c>
      <c r="SS3122" s="9">
        <v>1.1438584475049355E-7</v>
      </c>
      <c r="SW3122" s="1"/>
      <c r="TA3122" s="5">
        <v>1.3296076007686923</v>
      </c>
      <c r="TC3122" s="9">
        <v>1.1117905870536078E-7</v>
      </c>
      <c r="TG3122" s="1"/>
      <c r="TK3122" s="5">
        <v>1.3296076007686923</v>
      </c>
      <c r="TM3122" s="9">
        <v>-5.9893176095893363E-7</v>
      </c>
      <c r="TQ3122" s="1"/>
      <c r="TR3122" s="11"/>
      <c r="TS3122" s="11"/>
      <c r="TT3122" s="11"/>
      <c r="TU3122" s="11"/>
      <c r="TV3122" s="11"/>
      <c r="TW3122" s="11"/>
      <c r="TX3122" s="11"/>
      <c r="TY3122" s="11"/>
      <c r="TZ3122" s="11"/>
      <c r="UA3122" s="11"/>
      <c r="UB3122" s="11"/>
      <c r="UC3122" s="1"/>
      <c r="VT3122" s="1"/>
    </row>
    <row r="3123" spans="14:592" ht="15" thickBot="1" x14ac:dyDescent="0.35">
      <c r="N3123" s="1"/>
      <c r="O3123" s="34"/>
      <c r="Q3123" s="35"/>
      <c r="S3123" s="36"/>
      <c r="U3123" s="37"/>
      <c r="W3123" s="52"/>
      <c r="Y3123" s="53"/>
      <c r="AI3123" s="1"/>
      <c r="AM3123" s="6">
        <v>0</v>
      </c>
      <c r="AO3123" s="10">
        <v>-5.5767033445883164E-7</v>
      </c>
      <c r="AS3123" s="1"/>
      <c r="AW3123" s="6">
        <v>0</v>
      </c>
      <c r="AY3123" s="10">
        <v>-2.2836021297205337E-6</v>
      </c>
      <c r="BC3123" s="1"/>
      <c r="BG3123" s="6">
        <v>0</v>
      </c>
      <c r="BI3123" s="10">
        <v>-5.5172720910338171E-6</v>
      </c>
      <c r="BM3123" s="1"/>
      <c r="BS3123" s="1"/>
      <c r="BW3123" s="6">
        <v>0</v>
      </c>
      <c r="BY3123" s="10">
        <v>-7.6098317263508081E-8</v>
      </c>
      <c r="CC3123" s="1"/>
      <c r="CG3123" s="6">
        <v>0</v>
      </c>
      <c r="CI3123" s="10">
        <v>1.512912182205236E-6</v>
      </c>
      <c r="CM3123" s="1"/>
      <c r="CQ3123" s="6">
        <v>0</v>
      </c>
      <c r="CS3123" s="10">
        <v>-1.3532573668635817E-5</v>
      </c>
      <c r="CW3123" s="1"/>
      <c r="DC3123" s="1"/>
      <c r="DG3123" s="6">
        <v>0</v>
      </c>
      <c r="DI3123" s="10">
        <v>-1.8242266598638569E-7</v>
      </c>
      <c r="DM3123" s="1"/>
      <c r="DQ3123" s="6">
        <v>0</v>
      </c>
      <c r="DS3123" s="10">
        <v>7.7068994751529911E-7</v>
      </c>
      <c r="DW3123" s="1"/>
      <c r="EA3123" s="6">
        <v>0</v>
      </c>
      <c r="EC3123" s="10">
        <v>-1.0787141194758725E-5</v>
      </c>
      <c r="EG3123" s="1"/>
      <c r="EH3123" s="11"/>
      <c r="EI3123" s="11"/>
      <c r="EJ3123" s="11"/>
      <c r="EK3123" s="11"/>
      <c r="EL3123" s="11"/>
      <c r="EM3123" s="11"/>
      <c r="EN3123" s="11"/>
      <c r="EO3123" s="11"/>
      <c r="EP3123" s="11"/>
      <c r="EQ3123" s="11"/>
      <c r="ER3123" s="11"/>
      <c r="ES3123" s="11"/>
      <c r="ET3123" s="11"/>
      <c r="EU3123" s="1"/>
      <c r="FU3123" s="1"/>
      <c r="FY3123" s="6">
        <v>0</v>
      </c>
      <c r="GA3123" s="10">
        <v>1.6829441178794707E-7</v>
      </c>
      <c r="GE3123" s="1"/>
      <c r="GI3123" s="6">
        <v>0</v>
      </c>
      <c r="GK3123" s="10">
        <v>-1.0686000171702768E-7</v>
      </c>
      <c r="GO3123" s="1"/>
      <c r="GS3123" s="6">
        <v>0</v>
      </c>
      <c r="GU3123" s="10">
        <v>-4.3944489502673616E-5</v>
      </c>
      <c r="GY3123" s="1"/>
      <c r="HE3123" s="1"/>
      <c r="HI3123" s="6">
        <v>0</v>
      </c>
      <c r="HK3123" s="10">
        <v>3.0461339353671496E-7</v>
      </c>
      <c r="HO3123" s="1"/>
      <c r="HS3123" s="6">
        <v>0</v>
      </c>
      <c r="HU3123" s="10">
        <v>-1.6047346809925785E-7</v>
      </c>
      <c r="HY3123" s="1"/>
      <c r="IC3123" s="6">
        <v>0</v>
      </c>
      <c r="IE3123" s="10">
        <v>-7.270425475517125E-5</v>
      </c>
      <c r="II3123" s="1"/>
      <c r="IO3123" s="1"/>
      <c r="IS3123" s="6">
        <v>0</v>
      </c>
      <c r="IU3123" s="10">
        <v>2.8118494619667626E-7</v>
      </c>
      <c r="IY3123" s="1"/>
      <c r="JC3123" s="6">
        <v>0</v>
      </c>
      <c r="JE3123" s="10">
        <v>2.6733346981628579E-7</v>
      </c>
      <c r="JI3123" s="1"/>
      <c r="JM3123" s="6">
        <v>0</v>
      </c>
      <c r="JO3123" s="10">
        <v>-6.543754069227E-5</v>
      </c>
      <c r="JS3123" s="1"/>
      <c r="JT3123" s="11"/>
      <c r="JU3123" s="11"/>
      <c r="JV3123" s="11"/>
      <c r="JW3123" s="11"/>
      <c r="JX3123" s="11"/>
      <c r="JY3123" s="11"/>
      <c r="JZ3123" s="11"/>
      <c r="KA3123" s="11"/>
      <c r="KB3123" s="11"/>
      <c r="KC3123" s="11"/>
      <c r="KD3123" s="11"/>
      <c r="KE3123" s="11"/>
      <c r="KF3123" s="11"/>
      <c r="KG3123" s="1"/>
      <c r="KV3123" s="1"/>
      <c r="KW3123" s="34"/>
      <c r="KY3123" s="35"/>
      <c r="LA3123" s="36"/>
      <c r="LC3123" s="37"/>
      <c r="LQ3123" s="1"/>
      <c r="LU3123" s="6">
        <v>0.22824060790247586</v>
      </c>
      <c r="LW3123" s="10">
        <v>0</v>
      </c>
      <c r="MA3123" s="1"/>
      <c r="ME3123" s="6">
        <v>0.22824060790247586</v>
      </c>
      <c r="MG3123" s="10">
        <v>-1.0532418573550781E-7</v>
      </c>
      <c r="MK3123" s="1"/>
      <c r="MO3123" s="6">
        <v>0.22824060790247586</v>
      </c>
      <c r="MQ3123" s="10">
        <v>3.7017699141672007E-5</v>
      </c>
      <c r="MU3123" s="1"/>
      <c r="NA3123" s="1"/>
      <c r="NE3123" s="6">
        <v>-0.59675923447320101</v>
      </c>
      <c r="NG3123" s="10">
        <v>-1.5520871268246446E-8</v>
      </c>
      <c r="NK3123" s="1"/>
      <c r="NO3123" s="6">
        <v>-0.59675923447320101</v>
      </c>
      <c r="NQ3123" s="10">
        <v>1.0532418573550775E-7</v>
      </c>
      <c r="NU3123" s="1"/>
      <c r="NY3123" s="6">
        <v>-0.59675923447320101</v>
      </c>
      <c r="OA3123" s="10">
        <v>3.4999654091023625E-7</v>
      </c>
      <c r="OE3123" s="1"/>
      <c r="OF3123" s="11"/>
      <c r="OG3123" s="11"/>
      <c r="OH3123" s="11"/>
      <c r="OI3123" s="11"/>
      <c r="OJ3123" s="11"/>
      <c r="OK3123" s="11"/>
      <c r="OL3123" s="11"/>
      <c r="OM3123" s="11"/>
      <c r="ON3123" s="11"/>
      <c r="OO3123" s="11"/>
      <c r="OP3123" s="11"/>
      <c r="OQ3123" s="1"/>
      <c r="RC3123" s="1"/>
      <c r="RG3123" s="6">
        <v>0.22824060790247586</v>
      </c>
      <c r="RI3123" s="10">
        <v>0</v>
      </c>
      <c r="RM3123" s="1"/>
      <c r="RQ3123" s="6">
        <v>0.22824060790247586</v>
      </c>
      <c r="RS3123" s="10">
        <v>2.1654929598043898E-8</v>
      </c>
      <c r="RW3123" s="1"/>
      <c r="SA3123" s="6">
        <v>0.22824060790247586</v>
      </c>
      <c r="SC3123" s="10">
        <v>-1.1207478742458284E-4</v>
      </c>
      <c r="SG3123" s="1"/>
      <c r="SM3123" s="1"/>
      <c r="SQ3123" s="6">
        <v>-0.59675923447320101</v>
      </c>
      <c r="SS3123" s="10">
        <v>8.3330241392914794E-8</v>
      </c>
      <c r="SW3123" s="1"/>
      <c r="TA3123" s="6">
        <v>-0.59675923447320101</v>
      </c>
      <c r="TC3123" s="10">
        <v>-2.1654929598043911E-8</v>
      </c>
      <c r="TG3123" s="1"/>
      <c r="TK3123" s="6">
        <v>-0.59675923447320101</v>
      </c>
      <c r="TM3123" s="10">
        <v>-1.1387697589051623E-6</v>
      </c>
      <c r="TQ3123" s="1"/>
      <c r="TR3123" s="11"/>
      <c r="TS3123" s="11"/>
      <c r="TT3123" s="11"/>
      <c r="TU3123" s="11"/>
      <c r="TV3123" s="11"/>
      <c r="TW3123" s="11"/>
      <c r="TX3123" s="11"/>
      <c r="TY3123" s="11"/>
      <c r="TZ3123" s="11"/>
      <c r="UA3123" s="11"/>
      <c r="UB3123" s="11"/>
      <c r="UC3123" s="1"/>
      <c r="VT3123" s="1"/>
    </row>
    <row r="3124" spans="14:592" x14ac:dyDescent="0.3">
      <c r="N3124" s="1"/>
      <c r="O3124" s="34"/>
      <c r="Q3124" s="35"/>
      <c r="S3124" s="36"/>
      <c r="U3124" s="37"/>
      <c r="W3124" s="52"/>
      <c r="Y3124" s="53"/>
      <c r="AI3124" s="1"/>
      <c r="AJ3124" s="1"/>
      <c r="AK3124" s="1"/>
      <c r="AL3124" s="1"/>
      <c r="AM3124" s="2"/>
      <c r="AN3124" s="1"/>
      <c r="AO3124" s="7"/>
      <c r="AP3124" s="1"/>
      <c r="AQ3124" s="1"/>
      <c r="AR3124" s="1"/>
      <c r="AS3124" s="1"/>
      <c r="AT3124" s="1"/>
      <c r="AU3124" s="1"/>
      <c r="AV3124" s="1"/>
      <c r="AW3124" s="2"/>
      <c r="AX3124" s="1"/>
      <c r="AY3124" s="7"/>
      <c r="AZ3124" s="1"/>
      <c r="BA3124" s="1"/>
      <c r="BB3124" s="1"/>
      <c r="BC3124" s="1"/>
      <c r="BD3124" s="1"/>
      <c r="BE3124" s="1"/>
      <c r="BF3124" s="1"/>
      <c r="BG3124" s="2"/>
      <c r="BH3124" s="1"/>
      <c r="BI3124" s="7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2"/>
      <c r="BX3124" s="1"/>
      <c r="BY3124" s="7"/>
      <c r="BZ3124" s="1"/>
      <c r="CA3124" s="1"/>
      <c r="CB3124" s="1"/>
      <c r="CC3124" s="1"/>
      <c r="CD3124" s="1"/>
      <c r="CE3124" s="1"/>
      <c r="CF3124" s="1"/>
      <c r="CG3124" s="2"/>
      <c r="CH3124" s="1"/>
      <c r="CI3124" s="7"/>
      <c r="CJ3124" s="1"/>
      <c r="CK3124" s="1"/>
      <c r="CL3124" s="1"/>
      <c r="CM3124" s="1"/>
      <c r="CN3124" s="1"/>
      <c r="CO3124" s="1"/>
      <c r="CP3124" s="1"/>
      <c r="CQ3124" s="2"/>
      <c r="CR3124" s="1"/>
      <c r="CS3124" s="7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2"/>
      <c r="DH3124" s="1"/>
      <c r="DI3124" s="7"/>
      <c r="DJ3124" s="1"/>
      <c r="DK3124" s="1"/>
      <c r="DL3124" s="1"/>
      <c r="DM3124" s="1"/>
      <c r="DN3124" s="1"/>
      <c r="DO3124" s="1"/>
      <c r="DP3124" s="1"/>
      <c r="DQ3124" s="2"/>
      <c r="DR3124" s="1"/>
      <c r="DS3124" s="7"/>
      <c r="DT3124" s="1"/>
      <c r="DU3124" s="1"/>
      <c r="DV3124" s="1"/>
      <c r="DW3124" s="1"/>
      <c r="DX3124" s="1"/>
      <c r="DY3124" s="1"/>
      <c r="DZ3124" s="1"/>
      <c r="EA3124" s="2"/>
      <c r="EB3124" s="1"/>
      <c r="EC3124" s="7"/>
      <c r="ED3124" s="1"/>
      <c r="EE3124" s="1"/>
      <c r="EF3124" s="1"/>
      <c r="EG3124" s="1"/>
      <c r="EH3124" s="1"/>
      <c r="EI3124" s="1"/>
      <c r="EJ3124" s="1"/>
      <c r="EK3124" s="1"/>
      <c r="EL3124" s="1"/>
      <c r="EM3124" s="1"/>
      <c r="EN3124" s="1"/>
      <c r="EO3124" s="1"/>
      <c r="EP3124" s="1"/>
      <c r="EQ3124" s="1"/>
      <c r="ER3124" s="1"/>
      <c r="ES3124" s="1"/>
      <c r="ET3124" s="1"/>
      <c r="EU3124" s="1"/>
      <c r="EV3124" s="1"/>
      <c r="EW3124" s="1"/>
      <c r="EX3124" s="1"/>
      <c r="EY3124" s="1"/>
      <c r="EZ3124" s="1"/>
      <c r="FA3124" s="1"/>
      <c r="FB3124" s="1"/>
      <c r="FC3124" s="1"/>
      <c r="FD3124" s="1"/>
      <c r="FE3124" s="1"/>
      <c r="FF3124" s="1"/>
      <c r="FG3124" s="1"/>
      <c r="FH3124" s="1"/>
      <c r="FI3124" s="1"/>
      <c r="FJ3124" s="1"/>
      <c r="FK3124" s="1"/>
      <c r="FL3124" s="1"/>
      <c r="FM3124" s="1"/>
      <c r="FN3124" s="1"/>
      <c r="FO3124" s="1"/>
      <c r="FP3124" s="1"/>
      <c r="FQ3124" s="1"/>
      <c r="FR3124" s="1"/>
      <c r="FS3124" s="1"/>
      <c r="FT3124" s="1"/>
      <c r="FU3124" s="1"/>
      <c r="FV3124" s="1"/>
      <c r="FW3124" s="1"/>
      <c r="FX3124" s="1"/>
      <c r="FY3124" s="2"/>
      <c r="FZ3124" s="1"/>
      <c r="GA3124" s="7"/>
      <c r="GB3124" s="1"/>
      <c r="GC3124" s="1"/>
      <c r="GD3124" s="1"/>
      <c r="GE3124" s="1"/>
      <c r="GF3124" s="1"/>
      <c r="GG3124" s="1"/>
      <c r="GH3124" s="1"/>
      <c r="GI3124" s="2"/>
      <c r="GJ3124" s="1"/>
      <c r="GK3124" s="7"/>
      <c r="GL3124" s="1"/>
      <c r="GM3124" s="1"/>
      <c r="GN3124" s="1"/>
      <c r="GO3124" s="1"/>
      <c r="GP3124" s="1"/>
      <c r="GQ3124" s="1"/>
      <c r="GR3124" s="1"/>
      <c r="GS3124" s="2"/>
      <c r="GT3124" s="1"/>
      <c r="GU3124" s="7"/>
      <c r="GV3124" s="1"/>
      <c r="GW3124" s="1"/>
      <c r="GX3124" s="1"/>
      <c r="GY3124" s="1"/>
      <c r="GZ3124" s="1"/>
      <c r="HA3124" s="1"/>
      <c r="HB3124" s="1"/>
      <c r="HC3124" s="1"/>
      <c r="HD3124" s="1"/>
      <c r="HE3124" s="1"/>
      <c r="HF3124" s="1"/>
      <c r="HG3124" s="1"/>
      <c r="HH3124" s="1"/>
      <c r="HI3124" s="2"/>
      <c r="HJ3124" s="1"/>
      <c r="HK3124" s="7"/>
      <c r="HL3124" s="1"/>
      <c r="HM3124" s="1"/>
      <c r="HN3124" s="1"/>
      <c r="HO3124" s="1"/>
      <c r="HP3124" s="1"/>
      <c r="HQ3124" s="1"/>
      <c r="HR3124" s="1"/>
      <c r="HS3124" s="2"/>
      <c r="HT3124" s="1"/>
      <c r="HU3124" s="7"/>
      <c r="HV3124" s="1"/>
      <c r="HW3124" s="1"/>
      <c r="HX3124" s="1"/>
      <c r="HY3124" s="1"/>
      <c r="HZ3124" s="1"/>
      <c r="IA3124" s="1"/>
      <c r="IB3124" s="1"/>
      <c r="IC3124" s="2"/>
      <c r="ID3124" s="1"/>
      <c r="IE3124" s="7"/>
      <c r="IF3124" s="1"/>
      <c r="IG3124" s="1"/>
      <c r="IH3124" s="1"/>
      <c r="II3124" s="1"/>
      <c r="IJ3124" s="1"/>
      <c r="IK3124" s="1"/>
      <c r="IL3124" s="1"/>
      <c r="IM3124" s="1"/>
      <c r="IN3124" s="1"/>
      <c r="IO3124" s="1"/>
      <c r="IP3124" s="1"/>
      <c r="IQ3124" s="1"/>
      <c r="IR3124" s="1"/>
      <c r="IS3124" s="2"/>
      <c r="IT3124" s="1"/>
      <c r="IU3124" s="7"/>
      <c r="IV3124" s="1"/>
      <c r="IW3124" s="1"/>
      <c r="IX3124" s="1"/>
      <c r="IY3124" s="1"/>
      <c r="IZ3124" s="1"/>
      <c r="JA3124" s="1"/>
      <c r="JB3124" s="1"/>
      <c r="JC3124" s="2"/>
      <c r="JD3124" s="1"/>
      <c r="JE3124" s="7"/>
      <c r="JF3124" s="1"/>
      <c r="JG3124" s="1"/>
      <c r="JH3124" s="1"/>
      <c r="JI3124" s="1"/>
      <c r="JJ3124" s="1"/>
      <c r="JK3124" s="1"/>
      <c r="JL3124" s="1"/>
      <c r="JM3124" s="2"/>
      <c r="JN3124" s="1"/>
      <c r="JO3124" s="7"/>
      <c r="JP3124" s="1"/>
      <c r="JQ3124" s="1"/>
      <c r="JR3124" s="1"/>
      <c r="JS3124" s="1"/>
      <c r="JT3124" s="1"/>
      <c r="JU3124" s="1"/>
      <c r="JV3124" s="1"/>
      <c r="JW3124" s="1"/>
      <c r="JX3124" s="1"/>
      <c r="JY3124" s="1"/>
      <c r="JZ3124" s="1"/>
      <c r="KA3124" s="1"/>
      <c r="KB3124" s="1"/>
      <c r="KC3124" s="1"/>
      <c r="KD3124" s="1"/>
      <c r="KE3124" s="1"/>
      <c r="KF3124" s="1"/>
      <c r="KG3124" s="1"/>
      <c r="KV3124" s="1"/>
      <c r="KW3124" s="34"/>
      <c r="KY3124" s="35"/>
      <c r="LA3124" s="36"/>
      <c r="LC3124" s="37"/>
      <c r="LQ3124" s="1"/>
      <c r="LR3124" s="1"/>
      <c r="LS3124" s="1"/>
      <c r="LT3124" s="1"/>
      <c r="LU3124" s="2"/>
      <c r="LV3124" s="1"/>
      <c r="LW3124" s="7"/>
      <c r="LX3124" s="1"/>
      <c r="LY3124" s="1"/>
      <c r="LZ3124" s="1"/>
      <c r="MA3124" s="1"/>
      <c r="MB3124" s="1"/>
      <c r="MC3124" s="1"/>
      <c r="MD3124" s="1"/>
      <c r="ME3124" s="2"/>
      <c r="MF3124" s="1"/>
      <c r="MG3124" s="7"/>
      <c r="MH3124" s="1"/>
      <c r="MI3124" s="1"/>
      <c r="MJ3124" s="1"/>
      <c r="MK3124" s="1"/>
      <c r="ML3124" s="1"/>
      <c r="MM3124" s="1"/>
      <c r="MN3124" s="1"/>
      <c r="MO3124" s="2"/>
      <c r="MP3124" s="1"/>
      <c r="MQ3124" s="7"/>
      <c r="MR3124" s="1"/>
      <c r="MS3124" s="1"/>
      <c r="MT3124" s="1"/>
      <c r="MU3124" s="1"/>
      <c r="MV3124" s="1"/>
      <c r="MW3124" s="1"/>
      <c r="MX3124" s="1"/>
      <c r="MY3124" s="1"/>
      <c r="MZ3124" s="1"/>
      <c r="NA3124" s="1"/>
      <c r="NB3124" s="1"/>
      <c r="NC3124" s="1"/>
      <c r="ND3124" s="1"/>
      <c r="NE3124" s="2"/>
      <c r="NF3124" s="1"/>
      <c r="NG3124" s="7"/>
      <c r="NH3124" s="1"/>
      <c r="NI3124" s="1"/>
      <c r="NJ3124" s="1"/>
      <c r="NK3124" s="1"/>
      <c r="NL3124" s="1"/>
      <c r="NM3124" s="1"/>
      <c r="NN3124" s="1"/>
      <c r="NO3124" s="2"/>
      <c r="NP3124" s="1"/>
      <c r="NQ3124" s="7"/>
      <c r="NR3124" s="1"/>
      <c r="NS3124" s="1"/>
      <c r="NT3124" s="1"/>
      <c r="NU3124" s="1"/>
      <c r="NV3124" s="1"/>
      <c r="NW3124" s="1"/>
      <c r="NX3124" s="1"/>
      <c r="NY3124" s="2"/>
      <c r="NZ3124" s="1"/>
      <c r="OA3124" s="7"/>
      <c r="OB3124" s="1"/>
      <c r="OC3124" s="1"/>
      <c r="OD3124" s="1"/>
      <c r="OE3124" s="1"/>
      <c r="OF3124" s="1"/>
      <c r="OG3124" s="1"/>
      <c r="OH3124" s="1"/>
      <c r="OI3124" s="1"/>
      <c r="OJ3124" s="1"/>
      <c r="OK3124" s="1"/>
      <c r="OL3124" s="1"/>
      <c r="OM3124" s="1"/>
      <c r="ON3124" s="1"/>
      <c r="OO3124" s="1"/>
      <c r="OP3124" s="1"/>
      <c r="OQ3124" s="1"/>
      <c r="OR3124" s="1"/>
      <c r="OS3124" s="1"/>
      <c r="OT3124" s="1"/>
      <c r="OU3124" s="1"/>
      <c r="OV3124" s="1"/>
      <c r="OW3124" s="1"/>
      <c r="OX3124" s="1"/>
      <c r="OY3124" s="1"/>
      <c r="OZ3124" s="1"/>
      <c r="PA3124" s="1"/>
      <c r="PB3124" s="1"/>
      <c r="PC3124" s="1"/>
      <c r="PD3124" s="1"/>
      <c r="PE3124" s="1"/>
      <c r="PF3124" s="1"/>
      <c r="PG3124" s="1"/>
      <c r="PH3124" s="1"/>
      <c r="PI3124" s="1"/>
      <c r="PJ3124" s="1"/>
      <c r="PK3124" s="1"/>
      <c r="PL3124" s="1"/>
      <c r="PM3124" s="1"/>
      <c r="PN3124" s="1"/>
      <c r="PO3124" s="1"/>
      <c r="PP3124" s="1"/>
      <c r="PQ3124" s="1"/>
      <c r="PR3124" s="1"/>
      <c r="PS3124" s="1"/>
      <c r="PT3124" s="1"/>
      <c r="PU3124" s="1"/>
      <c r="PV3124" s="1"/>
      <c r="PW3124" s="1"/>
      <c r="PX3124" s="1"/>
      <c r="PY3124" s="1"/>
      <c r="PZ3124" s="1"/>
      <c r="QA3124" s="1"/>
      <c r="QB3124" s="1"/>
      <c r="QC3124" s="1"/>
      <c r="QD3124" s="1"/>
      <c r="QE3124" s="1"/>
      <c r="QF3124" s="1"/>
      <c r="QG3124" s="1"/>
      <c r="QH3124" s="1"/>
      <c r="QI3124" s="1"/>
      <c r="QJ3124" s="1"/>
      <c r="QK3124" s="1"/>
      <c r="QL3124" s="1"/>
      <c r="QM3124" s="1"/>
      <c r="QN3124" s="1"/>
      <c r="QO3124" s="1"/>
      <c r="QP3124" s="1"/>
      <c r="QQ3124" s="1"/>
      <c r="QR3124" s="1"/>
      <c r="QS3124" s="1"/>
      <c r="QT3124" s="1"/>
      <c r="QU3124" s="1"/>
      <c r="QV3124" s="1"/>
      <c r="QW3124" s="1"/>
      <c r="QX3124" s="1"/>
      <c r="QY3124" s="1"/>
      <c r="QZ3124" s="1"/>
      <c r="RA3124" s="1"/>
      <c r="RB3124" s="1"/>
      <c r="RC3124" s="1"/>
      <c r="RD3124" s="1"/>
      <c r="RE3124" s="1"/>
      <c r="RF3124" s="1"/>
      <c r="RG3124" s="2"/>
      <c r="RH3124" s="1"/>
      <c r="RI3124" s="7"/>
      <c r="RJ3124" s="1"/>
      <c r="RK3124" s="1"/>
      <c r="RL3124" s="1"/>
      <c r="RM3124" s="1"/>
      <c r="RN3124" s="1"/>
      <c r="RO3124" s="1"/>
      <c r="RP3124" s="1"/>
      <c r="RQ3124" s="2"/>
      <c r="RR3124" s="1"/>
      <c r="RS3124" s="7"/>
      <c r="RT3124" s="1"/>
      <c r="RU3124" s="1"/>
      <c r="RV3124" s="1"/>
      <c r="RW3124" s="1"/>
      <c r="RX3124" s="1"/>
      <c r="RY3124" s="1"/>
      <c r="RZ3124" s="1"/>
      <c r="SA3124" s="2"/>
      <c r="SB3124" s="1"/>
      <c r="SC3124" s="7"/>
      <c r="SD3124" s="1"/>
      <c r="SE3124" s="1"/>
      <c r="SF3124" s="1"/>
      <c r="SG3124" s="1"/>
      <c r="SH3124" s="1"/>
      <c r="SI3124" s="1"/>
      <c r="SJ3124" s="1"/>
      <c r="SK3124" s="1"/>
      <c r="SL3124" s="1"/>
      <c r="SM3124" s="1"/>
      <c r="SN3124" s="1"/>
      <c r="SO3124" s="1"/>
      <c r="SP3124" s="1"/>
      <c r="SQ3124" s="2"/>
      <c r="SR3124" s="1"/>
      <c r="SS3124" s="7"/>
      <c r="ST3124" s="1"/>
      <c r="SU3124" s="1"/>
      <c r="SV3124" s="1"/>
      <c r="SW3124" s="1"/>
      <c r="SX3124" s="1"/>
      <c r="SY3124" s="1"/>
      <c r="SZ3124" s="1"/>
      <c r="TA3124" s="2"/>
      <c r="TB3124" s="1"/>
      <c r="TC3124" s="7"/>
      <c r="TD3124" s="1"/>
      <c r="TE3124" s="1"/>
      <c r="TF3124" s="1"/>
      <c r="TG3124" s="1"/>
      <c r="TH3124" s="1"/>
      <c r="TI3124" s="1"/>
      <c r="TJ3124" s="1"/>
      <c r="TK3124" s="2"/>
      <c r="TL3124" s="1"/>
      <c r="TM3124" s="7"/>
      <c r="TN3124" s="1"/>
      <c r="TO3124" s="1"/>
      <c r="TP3124" s="1"/>
      <c r="TQ3124" s="1"/>
      <c r="TR3124" s="1"/>
      <c r="TS3124" s="1"/>
      <c r="TT3124" s="1"/>
      <c r="TU3124" s="1"/>
      <c r="TV3124" s="1"/>
      <c r="TW3124" s="1"/>
      <c r="TX3124" s="1"/>
      <c r="TY3124" s="1"/>
      <c r="TZ3124" s="1"/>
      <c r="UA3124" s="1"/>
      <c r="UB3124" s="1"/>
      <c r="UC3124" s="1"/>
      <c r="VT3124" s="1"/>
    </row>
    <row r="3125" spans="14:592" x14ac:dyDescent="0.3">
      <c r="N3125" s="1"/>
      <c r="O3125" s="34"/>
      <c r="Q3125" s="35"/>
      <c r="S3125" s="36"/>
      <c r="U3125" s="37"/>
      <c r="W3125" s="52"/>
      <c r="Y3125" s="53"/>
      <c r="AM3125" s="34"/>
      <c r="AO3125" s="35"/>
      <c r="AW3125" s="34"/>
      <c r="AY3125" s="35"/>
      <c r="BG3125" s="34"/>
      <c r="BI3125" s="35"/>
      <c r="BW3125" s="36"/>
      <c r="BY3125" s="37"/>
      <c r="CG3125" s="36"/>
      <c r="CI3125" s="37"/>
      <c r="CQ3125" s="36"/>
      <c r="CS3125" s="37"/>
      <c r="DG3125" s="52"/>
      <c r="DI3125" s="54"/>
      <c r="DQ3125" s="52"/>
      <c r="DS3125" s="54"/>
      <c r="EA3125" s="52"/>
      <c r="EC3125" s="54"/>
      <c r="FY3125" s="34"/>
      <c r="GA3125" s="35"/>
      <c r="GI3125" s="34"/>
      <c r="GK3125" s="35"/>
      <c r="GS3125" s="34"/>
      <c r="GU3125" s="35"/>
      <c r="HI3125" s="36"/>
      <c r="HK3125" s="37"/>
      <c r="HS3125" s="36"/>
      <c r="HU3125" s="37"/>
      <c r="IC3125" s="36"/>
      <c r="IE3125" s="37"/>
      <c r="IS3125" s="52"/>
      <c r="IU3125" s="54"/>
      <c r="JC3125" s="52"/>
      <c r="JE3125" s="54"/>
      <c r="JM3125" s="52"/>
      <c r="JO3125" s="54"/>
      <c r="KG3125" s="1"/>
      <c r="KV3125" s="1"/>
      <c r="KW3125" s="34"/>
      <c r="KY3125" s="35"/>
      <c r="LA3125" s="36"/>
      <c r="LC3125" s="37"/>
      <c r="LU3125" s="34"/>
      <c r="LW3125" s="35"/>
      <c r="ME3125" s="34"/>
      <c r="MG3125" s="35"/>
      <c r="MO3125" s="34"/>
      <c r="MQ3125" s="35"/>
      <c r="NE3125" s="36"/>
      <c r="NG3125" s="37"/>
      <c r="NO3125" s="36"/>
      <c r="NQ3125" s="37"/>
      <c r="NY3125" s="36"/>
      <c r="OA3125" s="37"/>
      <c r="RG3125" s="34"/>
      <c r="RI3125" s="35"/>
      <c r="RQ3125" s="34"/>
      <c r="RS3125" s="35"/>
      <c r="SA3125" s="34"/>
      <c r="SC3125" s="35"/>
      <c r="SQ3125" s="36"/>
      <c r="SS3125" s="37"/>
      <c r="TA3125" s="36"/>
      <c r="TC3125" s="37"/>
      <c r="TK3125" s="36"/>
      <c r="TM3125" s="37"/>
      <c r="VT3125" s="1"/>
    </row>
    <row r="3126" spans="14:592" x14ac:dyDescent="0.3">
      <c r="N3126" s="1"/>
      <c r="O3126" s="34"/>
      <c r="Q3126" s="35"/>
      <c r="S3126" s="36"/>
      <c r="U3126" s="37"/>
      <c r="W3126" s="52"/>
      <c r="Y3126" s="53"/>
      <c r="AM3126" s="34"/>
      <c r="AO3126" s="35"/>
      <c r="AW3126" s="34"/>
      <c r="AY3126" s="35"/>
      <c r="BG3126" s="34"/>
      <c r="BI3126" s="35"/>
      <c r="BW3126" s="36"/>
      <c r="BY3126" s="37"/>
      <c r="CG3126" s="36"/>
      <c r="CI3126" s="37"/>
      <c r="CQ3126" s="36"/>
      <c r="CS3126" s="37"/>
      <c r="DG3126" s="52"/>
      <c r="DI3126" s="54"/>
      <c r="DQ3126" s="52"/>
      <c r="DS3126" s="54"/>
      <c r="EA3126" s="52"/>
      <c r="EC3126" s="54"/>
      <c r="FY3126" s="34"/>
      <c r="GA3126" s="35"/>
      <c r="GI3126" s="34"/>
      <c r="GK3126" s="35"/>
      <c r="GS3126" s="34"/>
      <c r="GU3126" s="35"/>
      <c r="HI3126" s="36"/>
      <c r="HK3126" s="37"/>
      <c r="HS3126" s="36"/>
      <c r="HU3126" s="37"/>
      <c r="IC3126" s="36"/>
      <c r="IE3126" s="37"/>
      <c r="IS3126" s="52"/>
      <c r="IU3126" s="54"/>
      <c r="JC3126" s="52"/>
      <c r="JE3126" s="54"/>
      <c r="JM3126" s="52"/>
      <c r="JO3126" s="54"/>
      <c r="KG3126" s="1"/>
      <c r="KV3126" s="1"/>
      <c r="KW3126" s="34"/>
      <c r="KY3126" s="35"/>
      <c r="LA3126" s="36"/>
      <c r="LC3126" s="37"/>
      <c r="LU3126" s="34"/>
      <c r="LW3126" s="35"/>
      <c r="ME3126" s="34"/>
      <c r="MG3126" s="35"/>
      <c r="MO3126" s="34"/>
      <c r="MQ3126" s="35"/>
      <c r="NE3126" s="36"/>
      <c r="NG3126" s="37"/>
      <c r="NO3126" s="36"/>
      <c r="NQ3126" s="37"/>
      <c r="NY3126" s="36"/>
      <c r="OA3126" s="37"/>
      <c r="RG3126" s="34"/>
      <c r="RI3126" s="35"/>
      <c r="RQ3126" s="34"/>
      <c r="RS3126" s="35"/>
      <c r="SA3126" s="34"/>
      <c r="SC3126" s="35"/>
      <c r="SQ3126" s="36"/>
      <c r="SS3126" s="37"/>
      <c r="TA3126" s="36"/>
      <c r="TC3126" s="37"/>
      <c r="TK3126" s="36"/>
      <c r="TM3126" s="37"/>
      <c r="VT3126" s="1"/>
    </row>
    <row r="3127" spans="14:592" x14ac:dyDescent="0.3">
      <c r="N3127" s="1"/>
      <c r="O3127" s="34"/>
      <c r="Q3127" s="35"/>
      <c r="S3127" s="36"/>
      <c r="U3127" s="37"/>
      <c r="W3127" s="52"/>
      <c r="Y3127" s="53"/>
      <c r="AM3127" s="34"/>
      <c r="AO3127" s="35"/>
      <c r="AW3127" s="34"/>
      <c r="AY3127" s="35"/>
      <c r="BG3127" s="34"/>
      <c r="BI3127" s="35"/>
      <c r="BW3127" s="36"/>
      <c r="BY3127" s="37"/>
      <c r="CG3127" s="36"/>
      <c r="CI3127" s="37"/>
      <c r="CQ3127" s="36"/>
      <c r="CS3127" s="37"/>
      <c r="DG3127" s="52"/>
      <c r="DI3127" s="54"/>
      <c r="DQ3127" s="52"/>
      <c r="DS3127" s="54"/>
      <c r="EA3127" s="52"/>
      <c r="EC3127" s="54"/>
      <c r="FY3127" s="34"/>
      <c r="GA3127" s="35"/>
      <c r="GI3127" s="34"/>
      <c r="GK3127" s="35"/>
      <c r="GS3127" s="34"/>
      <c r="GU3127" s="35"/>
      <c r="HI3127" s="36"/>
      <c r="HK3127" s="37"/>
      <c r="HS3127" s="36"/>
      <c r="HU3127" s="37"/>
      <c r="IC3127" s="36"/>
      <c r="IE3127" s="37"/>
      <c r="IS3127" s="52"/>
      <c r="IU3127" s="54"/>
      <c r="JC3127" s="52"/>
      <c r="JE3127" s="54"/>
      <c r="JM3127" s="52"/>
      <c r="JO3127" s="54"/>
      <c r="KG3127" s="1"/>
      <c r="KV3127" s="1"/>
      <c r="KW3127" s="34"/>
      <c r="KY3127" s="35"/>
      <c r="LA3127" s="36"/>
      <c r="LC3127" s="37"/>
      <c r="LU3127" s="34"/>
      <c r="LW3127" s="35"/>
      <c r="ME3127" s="34"/>
      <c r="MG3127" s="35"/>
      <c r="MO3127" s="34"/>
      <c r="MQ3127" s="35"/>
      <c r="NE3127" s="36"/>
      <c r="NG3127" s="37"/>
      <c r="NO3127" s="36"/>
      <c r="NQ3127" s="37"/>
      <c r="NY3127" s="36"/>
      <c r="OA3127" s="37"/>
      <c r="RG3127" s="34"/>
      <c r="RI3127" s="35"/>
      <c r="RQ3127" s="34"/>
      <c r="RS3127" s="35"/>
      <c r="SA3127" s="34"/>
      <c r="SC3127" s="35"/>
      <c r="SQ3127" s="36"/>
      <c r="SS3127" s="37"/>
      <c r="TA3127" s="36"/>
      <c r="TC3127" s="37"/>
      <c r="TK3127" s="36"/>
      <c r="TM3127" s="37"/>
      <c r="VT3127" s="1"/>
    </row>
    <row r="3128" spans="14:592" x14ac:dyDescent="0.3">
      <c r="N3128" s="1"/>
      <c r="O3128" s="34"/>
      <c r="Q3128" s="35"/>
      <c r="S3128" s="36"/>
      <c r="U3128" s="37"/>
      <c r="W3128" s="52"/>
      <c r="Y3128" s="53"/>
      <c r="AM3128" s="34"/>
      <c r="AO3128" s="35"/>
      <c r="AW3128" s="34"/>
      <c r="AY3128" s="35"/>
      <c r="BG3128" s="34"/>
      <c r="BI3128" s="35"/>
      <c r="BW3128" s="36"/>
      <c r="BY3128" s="37"/>
      <c r="CG3128" s="36"/>
      <c r="CI3128" s="37"/>
      <c r="CQ3128" s="36"/>
      <c r="CS3128" s="37"/>
      <c r="DG3128" s="52"/>
      <c r="DI3128" s="54"/>
      <c r="DQ3128" s="52"/>
      <c r="DS3128" s="54"/>
      <c r="EA3128" s="52"/>
      <c r="EC3128" s="54"/>
      <c r="FY3128" s="34"/>
      <c r="GA3128" s="35"/>
      <c r="GI3128" s="34"/>
      <c r="GK3128" s="35"/>
      <c r="GS3128" s="34"/>
      <c r="GU3128" s="35"/>
      <c r="HI3128" s="36"/>
      <c r="HK3128" s="37"/>
      <c r="HS3128" s="36"/>
      <c r="HU3128" s="37"/>
      <c r="IC3128" s="36"/>
      <c r="IE3128" s="37"/>
      <c r="IS3128" s="52"/>
      <c r="IU3128" s="54"/>
      <c r="JC3128" s="52"/>
      <c r="JE3128" s="54"/>
      <c r="JM3128" s="52"/>
      <c r="JO3128" s="54"/>
      <c r="KG3128" s="1"/>
      <c r="KV3128" s="1"/>
      <c r="KW3128" s="34"/>
      <c r="KY3128" s="35"/>
      <c r="LA3128" s="36"/>
      <c r="LC3128" s="37"/>
      <c r="LU3128" s="34"/>
      <c r="LW3128" s="35"/>
      <c r="ME3128" s="34"/>
      <c r="MG3128" s="35"/>
      <c r="MO3128" s="34"/>
      <c r="MQ3128" s="35"/>
      <c r="NE3128" s="36"/>
      <c r="NG3128" s="37"/>
      <c r="NO3128" s="36"/>
      <c r="NQ3128" s="37"/>
      <c r="NY3128" s="36"/>
      <c r="OA3128" s="37"/>
      <c r="RG3128" s="34"/>
      <c r="RI3128" s="35"/>
      <c r="RQ3128" s="34"/>
      <c r="RS3128" s="35"/>
      <c r="SA3128" s="34"/>
      <c r="SC3128" s="35"/>
      <c r="SQ3128" s="36"/>
      <c r="SS3128" s="37"/>
      <c r="TA3128" s="36"/>
      <c r="TC3128" s="37"/>
      <c r="TK3128" s="36"/>
      <c r="TM3128" s="37"/>
      <c r="VT3128" s="1"/>
    </row>
    <row r="3129" spans="14:592" x14ac:dyDescent="0.3">
      <c r="N3129" s="1"/>
      <c r="O3129" s="34"/>
      <c r="Q3129" s="35"/>
      <c r="S3129" s="36"/>
      <c r="U3129" s="37"/>
      <c r="W3129" s="52"/>
      <c r="Y3129" s="53"/>
      <c r="AM3129" s="34"/>
      <c r="AO3129" s="35"/>
      <c r="AW3129" s="34"/>
      <c r="AY3129" s="35"/>
      <c r="BG3129" s="34"/>
      <c r="BI3129" s="35"/>
      <c r="BW3129" s="36"/>
      <c r="BY3129" s="37"/>
      <c r="CG3129" s="36"/>
      <c r="CI3129" s="37"/>
      <c r="CQ3129" s="36"/>
      <c r="CS3129" s="37"/>
      <c r="DG3129" s="52"/>
      <c r="DI3129" s="54"/>
      <c r="DQ3129" s="52"/>
      <c r="DS3129" s="54"/>
      <c r="EA3129" s="52"/>
      <c r="EC3129" s="54"/>
      <c r="FY3129" s="34"/>
      <c r="GA3129" s="35"/>
      <c r="GI3129" s="34"/>
      <c r="GK3129" s="35"/>
      <c r="GS3129" s="34"/>
      <c r="GU3129" s="35"/>
      <c r="HI3129" s="36"/>
      <c r="HK3129" s="37"/>
      <c r="HS3129" s="36"/>
      <c r="HU3129" s="37"/>
      <c r="IC3129" s="36"/>
      <c r="IE3129" s="37"/>
      <c r="IS3129" s="52"/>
      <c r="IU3129" s="54"/>
      <c r="JC3129" s="52"/>
      <c r="JE3129" s="54"/>
      <c r="JM3129" s="52"/>
      <c r="JO3129" s="54"/>
      <c r="KG3129" s="1"/>
      <c r="KV3129" s="1"/>
      <c r="KW3129" s="34"/>
      <c r="KY3129" s="35"/>
      <c r="LA3129" s="36"/>
      <c r="LC3129" s="37"/>
      <c r="LU3129" s="34"/>
      <c r="LW3129" s="35"/>
      <c r="ME3129" s="34"/>
      <c r="MG3129" s="35"/>
      <c r="MO3129" s="34"/>
      <c r="MQ3129" s="35"/>
      <c r="NE3129" s="36"/>
      <c r="NG3129" s="37"/>
      <c r="NO3129" s="36"/>
      <c r="NQ3129" s="37"/>
      <c r="NY3129" s="36"/>
      <c r="OA3129" s="37"/>
      <c r="RG3129" s="34"/>
      <c r="RI3129" s="35"/>
      <c r="RQ3129" s="34"/>
      <c r="RS3129" s="35"/>
      <c r="SA3129" s="34"/>
      <c r="SC3129" s="35"/>
      <c r="SQ3129" s="36"/>
      <c r="SS3129" s="37"/>
      <c r="TA3129" s="36"/>
      <c r="TC3129" s="37"/>
      <c r="TK3129" s="36"/>
      <c r="TM3129" s="37"/>
      <c r="VT3129" s="1"/>
    </row>
    <row r="3130" spans="14:592" x14ac:dyDescent="0.3">
      <c r="N3130" s="1"/>
      <c r="O3130" s="34"/>
      <c r="Q3130" s="35"/>
      <c r="S3130" s="36"/>
      <c r="U3130" s="37"/>
      <c r="W3130" s="52"/>
      <c r="Y3130" s="53"/>
      <c r="AM3130" s="34"/>
      <c r="AO3130" s="35"/>
      <c r="AW3130" s="34"/>
      <c r="AY3130" s="35"/>
      <c r="BG3130" s="34"/>
      <c r="BI3130" s="35"/>
      <c r="BW3130" s="36"/>
      <c r="BY3130" s="37"/>
      <c r="CG3130" s="36"/>
      <c r="CI3130" s="37"/>
      <c r="CQ3130" s="36"/>
      <c r="CS3130" s="37"/>
      <c r="DG3130" s="52"/>
      <c r="DI3130" s="54"/>
      <c r="DQ3130" s="52"/>
      <c r="DS3130" s="54"/>
      <c r="EA3130" s="52"/>
      <c r="EC3130" s="54"/>
      <c r="FY3130" s="34"/>
      <c r="GA3130" s="35"/>
      <c r="GI3130" s="34"/>
      <c r="GK3130" s="35"/>
      <c r="GS3130" s="34"/>
      <c r="GU3130" s="35"/>
      <c r="HI3130" s="36"/>
      <c r="HK3130" s="37"/>
      <c r="HS3130" s="36"/>
      <c r="HU3130" s="37"/>
      <c r="IC3130" s="36"/>
      <c r="IE3130" s="37"/>
      <c r="IS3130" s="52"/>
      <c r="IU3130" s="54"/>
      <c r="JC3130" s="52"/>
      <c r="JE3130" s="54"/>
      <c r="JM3130" s="52"/>
      <c r="JO3130" s="54"/>
      <c r="KG3130" s="1"/>
      <c r="KV3130" s="1"/>
      <c r="KW3130" s="34"/>
      <c r="KY3130" s="35"/>
      <c r="LA3130" s="36"/>
      <c r="LC3130" s="37"/>
      <c r="LU3130" s="34"/>
      <c r="LW3130" s="35"/>
      <c r="ME3130" s="34"/>
      <c r="MG3130" s="35"/>
      <c r="MO3130" s="34"/>
      <c r="MQ3130" s="35"/>
      <c r="NE3130" s="36"/>
      <c r="NG3130" s="37"/>
      <c r="NO3130" s="36"/>
      <c r="NQ3130" s="37"/>
      <c r="NY3130" s="36"/>
      <c r="OA3130" s="37"/>
      <c r="RG3130" s="34"/>
      <c r="RI3130" s="35"/>
      <c r="RQ3130" s="34"/>
      <c r="RS3130" s="35"/>
      <c r="SA3130" s="34"/>
      <c r="SC3130" s="35"/>
      <c r="SQ3130" s="36"/>
      <c r="SS3130" s="37"/>
      <c r="TA3130" s="36"/>
      <c r="TC3130" s="37"/>
      <c r="TK3130" s="36"/>
      <c r="TM3130" s="37"/>
      <c r="VT3130" s="1"/>
    </row>
    <row r="3131" spans="14:592" x14ac:dyDescent="0.3">
      <c r="N3131" s="1"/>
      <c r="O3131" s="34"/>
      <c r="Q3131" s="35"/>
      <c r="S3131" s="36"/>
      <c r="U3131" s="37"/>
      <c r="W3131" s="52"/>
      <c r="Y3131" s="53"/>
      <c r="AM3131" s="34"/>
      <c r="AO3131" s="35"/>
      <c r="AW3131" s="34"/>
      <c r="AY3131" s="35"/>
      <c r="BG3131" s="34"/>
      <c r="BI3131" s="35"/>
      <c r="BW3131" s="36"/>
      <c r="BY3131" s="37"/>
      <c r="CG3131" s="36"/>
      <c r="CI3131" s="37"/>
      <c r="CQ3131" s="36"/>
      <c r="CS3131" s="37"/>
      <c r="DG3131" s="52"/>
      <c r="DI3131" s="54"/>
      <c r="DQ3131" s="52"/>
      <c r="DS3131" s="54"/>
      <c r="EA3131" s="52"/>
      <c r="EC3131" s="54"/>
      <c r="FY3131" s="34"/>
      <c r="GA3131" s="35"/>
      <c r="GI3131" s="34"/>
      <c r="GK3131" s="35"/>
      <c r="GS3131" s="34"/>
      <c r="GU3131" s="35"/>
      <c r="HI3131" s="36"/>
      <c r="HK3131" s="37"/>
      <c r="HS3131" s="36"/>
      <c r="HU3131" s="37"/>
      <c r="IC3131" s="36"/>
      <c r="IE3131" s="37"/>
      <c r="IS3131" s="52"/>
      <c r="IU3131" s="54"/>
      <c r="JC3131" s="52"/>
      <c r="JE3131" s="54"/>
      <c r="JM3131" s="52"/>
      <c r="JO3131" s="54"/>
      <c r="KG3131" s="1"/>
      <c r="KV3131" s="1"/>
      <c r="KW3131" s="34"/>
      <c r="KY3131" s="35"/>
      <c r="LA3131" s="36"/>
      <c r="LC3131" s="37"/>
      <c r="LU3131" s="34"/>
      <c r="LW3131" s="35"/>
      <c r="ME3131" s="34"/>
      <c r="MG3131" s="35"/>
      <c r="MO3131" s="34"/>
      <c r="MQ3131" s="35"/>
      <c r="NE3131" s="36"/>
      <c r="NG3131" s="37"/>
      <c r="NO3131" s="36"/>
      <c r="NQ3131" s="37"/>
      <c r="NY3131" s="36"/>
      <c r="OA3131" s="37"/>
      <c r="RG3131" s="34"/>
      <c r="RI3131" s="35"/>
      <c r="RQ3131" s="34"/>
      <c r="RS3131" s="35"/>
      <c r="SA3131" s="34"/>
      <c r="SC3131" s="35"/>
      <c r="SQ3131" s="36"/>
      <c r="SS3131" s="37"/>
      <c r="TA3131" s="36"/>
      <c r="TC3131" s="37"/>
      <c r="TK3131" s="36"/>
      <c r="TM3131" s="37"/>
      <c r="VT3131" s="1"/>
    </row>
    <row r="3132" spans="14:592" x14ac:dyDescent="0.3">
      <c r="N3132" s="1"/>
      <c r="O3132" s="34"/>
      <c r="Q3132" s="35"/>
      <c r="S3132" s="36"/>
      <c r="U3132" s="37"/>
      <c r="W3132" s="52"/>
      <c r="Y3132" s="53"/>
      <c r="AM3132" s="34"/>
      <c r="AO3132" s="35"/>
      <c r="AW3132" s="34"/>
      <c r="AY3132" s="35"/>
      <c r="BG3132" s="34"/>
      <c r="BI3132" s="35"/>
      <c r="BW3132" s="36"/>
      <c r="BY3132" s="37"/>
      <c r="CG3132" s="36"/>
      <c r="CI3132" s="37"/>
      <c r="CQ3132" s="36"/>
      <c r="CS3132" s="37"/>
      <c r="DG3132" s="52"/>
      <c r="DI3132" s="54"/>
      <c r="DQ3132" s="52"/>
      <c r="DS3132" s="54"/>
      <c r="EA3132" s="52"/>
      <c r="EC3132" s="54"/>
      <c r="FY3132" s="34"/>
      <c r="GA3132" s="35"/>
      <c r="GI3132" s="34"/>
      <c r="GK3132" s="35"/>
      <c r="GS3132" s="34"/>
      <c r="GU3132" s="35"/>
      <c r="HI3132" s="36"/>
      <c r="HK3132" s="37"/>
      <c r="HS3132" s="36"/>
      <c r="HU3132" s="37"/>
      <c r="IC3132" s="36"/>
      <c r="IE3132" s="37"/>
      <c r="IS3132" s="52"/>
      <c r="IU3132" s="54"/>
      <c r="JC3132" s="52"/>
      <c r="JE3132" s="54"/>
      <c r="JM3132" s="52"/>
      <c r="JO3132" s="54"/>
      <c r="KG3132" s="1"/>
      <c r="KV3132" s="1"/>
      <c r="KW3132" s="34"/>
      <c r="KY3132" s="35"/>
      <c r="LA3132" s="36"/>
      <c r="LC3132" s="37"/>
      <c r="LU3132" s="34"/>
      <c r="LW3132" s="35"/>
      <c r="ME3132" s="34"/>
      <c r="MG3132" s="35"/>
      <c r="MO3132" s="34"/>
      <c r="MQ3132" s="35"/>
      <c r="NE3132" s="36"/>
      <c r="NG3132" s="37"/>
      <c r="NO3132" s="36"/>
      <c r="NQ3132" s="37"/>
      <c r="NY3132" s="36"/>
      <c r="OA3132" s="37"/>
      <c r="RG3132" s="34"/>
      <c r="RI3132" s="35"/>
      <c r="RQ3132" s="34"/>
      <c r="RS3132" s="35"/>
      <c r="SA3132" s="34"/>
      <c r="SC3132" s="35"/>
      <c r="SQ3132" s="36"/>
      <c r="SS3132" s="37"/>
      <c r="TA3132" s="36"/>
      <c r="TC3132" s="37"/>
      <c r="TK3132" s="36"/>
      <c r="TM3132" s="37"/>
      <c r="VT3132" s="1"/>
    </row>
    <row r="3133" spans="14:592" x14ac:dyDescent="0.3">
      <c r="N3133" s="1"/>
      <c r="O3133" s="34"/>
      <c r="Q3133" s="35"/>
      <c r="S3133" s="36"/>
      <c r="U3133" s="37"/>
      <c r="W3133" s="52"/>
      <c r="Y3133" s="53"/>
      <c r="AM3133" s="34"/>
      <c r="AO3133" s="35"/>
      <c r="AW3133" s="34"/>
      <c r="AY3133" s="35"/>
      <c r="BG3133" s="34"/>
      <c r="BI3133" s="35"/>
      <c r="BW3133" s="36"/>
      <c r="BY3133" s="37"/>
      <c r="CG3133" s="36"/>
      <c r="CI3133" s="37"/>
      <c r="CQ3133" s="36"/>
      <c r="CS3133" s="37"/>
      <c r="DG3133" s="52"/>
      <c r="DI3133" s="54"/>
      <c r="DQ3133" s="52"/>
      <c r="DS3133" s="54"/>
      <c r="EA3133" s="52"/>
      <c r="EC3133" s="54"/>
      <c r="FY3133" s="34"/>
      <c r="GA3133" s="35"/>
      <c r="GI3133" s="34"/>
      <c r="GK3133" s="35"/>
      <c r="GS3133" s="34"/>
      <c r="GU3133" s="35"/>
      <c r="HI3133" s="36"/>
      <c r="HK3133" s="37"/>
      <c r="HS3133" s="36"/>
      <c r="HU3133" s="37"/>
      <c r="IC3133" s="36"/>
      <c r="IE3133" s="37"/>
      <c r="IS3133" s="52"/>
      <c r="IU3133" s="54"/>
      <c r="JC3133" s="52"/>
      <c r="JE3133" s="54"/>
      <c r="JM3133" s="52"/>
      <c r="JO3133" s="54"/>
      <c r="KG3133" s="1"/>
      <c r="KV3133" s="1"/>
      <c r="KW3133" s="34"/>
      <c r="KY3133" s="35"/>
      <c r="LA3133" s="36"/>
      <c r="LC3133" s="37"/>
      <c r="LU3133" s="34"/>
      <c r="LW3133" s="35"/>
      <c r="ME3133" s="34"/>
      <c r="MG3133" s="35"/>
      <c r="MO3133" s="34"/>
      <c r="MQ3133" s="35"/>
      <c r="NE3133" s="36"/>
      <c r="NG3133" s="37"/>
      <c r="NO3133" s="36"/>
      <c r="NQ3133" s="37"/>
      <c r="NY3133" s="36"/>
      <c r="OA3133" s="37"/>
      <c r="RG3133" s="34"/>
      <c r="RI3133" s="35"/>
      <c r="RQ3133" s="34"/>
      <c r="RS3133" s="35"/>
      <c r="SA3133" s="34"/>
      <c r="SC3133" s="35"/>
      <c r="SQ3133" s="36"/>
      <c r="SS3133" s="37"/>
      <c r="TA3133" s="36"/>
      <c r="TC3133" s="37"/>
      <c r="TK3133" s="36"/>
      <c r="TM3133" s="37"/>
      <c r="VT3133" s="1"/>
    </row>
    <row r="3134" spans="14:592" x14ac:dyDescent="0.3">
      <c r="N3134" s="1"/>
      <c r="O3134" s="34"/>
      <c r="Q3134" s="35"/>
      <c r="S3134" s="36"/>
      <c r="U3134" s="37"/>
      <c r="W3134" s="52"/>
      <c r="Y3134" s="53"/>
      <c r="AM3134" s="34"/>
      <c r="AO3134" s="35"/>
      <c r="AW3134" s="34"/>
      <c r="AY3134" s="35"/>
      <c r="BG3134" s="34"/>
      <c r="BI3134" s="35"/>
      <c r="BW3134" s="36"/>
      <c r="BY3134" s="37"/>
      <c r="CG3134" s="36"/>
      <c r="CI3134" s="37"/>
      <c r="CQ3134" s="36"/>
      <c r="CS3134" s="37"/>
      <c r="DG3134" s="52"/>
      <c r="DI3134" s="54"/>
      <c r="DQ3134" s="52"/>
      <c r="DS3134" s="54"/>
      <c r="EA3134" s="52"/>
      <c r="EC3134" s="54"/>
      <c r="FY3134" s="34"/>
      <c r="GA3134" s="35"/>
      <c r="GI3134" s="34"/>
      <c r="GK3134" s="35"/>
      <c r="GS3134" s="34"/>
      <c r="GU3134" s="35"/>
      <c r="HI3134" s="36"/>
      <c r="HK3134" s="37"/>
      <c r="HS3134" s="36"/>
      <c r="HU3134" s="37"/>
      <c r="IC3134" s="36"/>
      <c r="IE3134" s="37"/>
      <c r="IS3134" s="52"/>
      <c r="IU3134" s="54"/>
      <c r="JC3134" s="52"/>
      <c r="JE3134" s="54"/>
      <c r="JM3134" s="52"/>
      <c r="JO3134" s="54"/>
      <c r="KG3134" s="1"/>
      <c r="KV3134" s="1"/>
      <c r="KW3134" s="34"/>
      <c r="KY3134" s="35"/>
      <c r="LA3134" s="36"/>
      <c r="LC3134" s="37"/>
      <c r="LU3134" s="34"/>
      <c r="LW3134" s="35"/>
      <c r="ME3134" s="34"/>
      <c r="MG3134" s="35"/>
      <c r="MO3134" s="34"/>
      <c r="MQ3134" s="35"/>
      <c r="NE3134" s="36"/>
      <c r="NG3134" s="37"/>
      <c r="NO3134" s="36"/>
      <c r="NQ3134" s="37"/>
      <c r="NY3134" s="36"/>
      <c r="OA3134" s="37"/>
      <c r="RG3134" s="34"/>
      <c r="RI3134" s="35"/>
      <c r="RQ3134" s="34"/>
      <c r="RS3134" s="35"/>
      <c r="SA3134" s="34"/>
      <c r="SC3134" s="35"/>
      <c r="SQ3134" s="36"/>
      <c r="SS3134" s="37"/>
      <c r="TA3134" s="36"/>
      <c r="TC3134" s="37"/>
      <c r="TK3134" s="36"/>
      <c r="TM3134" s="37"/>
      <c r="VT3134" s="1"/>
    </row>
    <row r="3135" spans="14:592" x14ac:dyDescent="0.3">
      <c r="N3135" s="1"/>
      <c r="O3135" s="34"/>
      <c r="Q3135" s="35"/>
      <c r="S3135" s="36"/>
      <c r="U3135" s="37"/>
      <c r="W3135" s="52"/>
      <c r="Y3135" s="53"/>
      <c r="AM3135" s="34"/>
      <c r="AO3135" s="35"/>
      <c r="AW3135" s="34"/>
      <c r="AY3135" s="35"/>
      <c r="BG3135" s="34"/>
      <c r="BI3135" s="35"/>
      <c r="BW3135" s="36"/>
      <c r="BY3135" s="37"/>
      <c r="CG3135" s="36"/>
      <c r="CI3135" s="37"/>
      <c r="CQ3135" s="36"/>
      <c r="CS3135" s="37"/>
      <c r="DG3135" s="52"/>
      <c r="DI3135" s="54"/>
      <c r="DQ3135" s="52"/>
      <c r="DS3135" s="54"/>
      <c r="EA3135" s="52"/>
      <c r="EC3135" s="54"/>
      <c r="FY3135" s="34"/>
      <c r="GA3135" s="35"/>
      <c r="GI3135" s="34"/>
      <c r="GK3135" s="35"/>
      <c r="GS3135" s="34"/>
      <c r="GU3135" s="35"/>
      <c r="HI3135" s="36"/>
      <c r="HK3135" s="37"/>
      <c r="HS3135" s="36"/>
      <c r="HU3135" s="37"/>
      <c r="IC3135" s="36"/>
      <c r="IE3135" s="37"/>
      <c r="IS3135" s="52"/>
      <c r="IU3135" s="54"/>
      <c r="JC3135" s="52"/>
      <c r="JE3135" s="54"/>
      <c r="JM3135" s="52"/>
      <c r="JO3135" s="54"/>
      <c r="KG3135" s="1"/>
      <c r="KV3135" s="1"/>
      <c r="KW3135" s="34"/>
      <c r="KY3135" s="35"/>
      <c r="LA3135" s="36"/>
      <c r="LC3135" s="37"/>
      <c r="LU3135" s="34"/>
      <c r="LW3135" s="35"/>
      <c r="ME3135" s="34"/>
      <c r="MG3135" s="35"/>
      <c r="MO3135" s="34"/>
      <c r="MQ3135" s="35"/>
      <c r="NE3135" s="36"/>
      <c r="NG3135" s="37"/>
      <c r="NO3135" s="36"/>
      <c r="NQ3135" s="37"/>
      <c r="NY3135" s="36"/>
      <c r="OA3135" s="37"/>
      <c r="RG3135" s="34"/>
      <c r="RI3135" s="35"/>
      <c r="RQ3135" s="34"/>
      <c r="RS3135" s="35"/>
      <c r="SA3135" s="34"/>
      <c r="SC3135" s="35"/>
      <c r="SQ3135" s="36"/>
      <c r="SS3135" s="37"/>
      <c r="TA3135" s="36"/>
      <c r="TC3135" s="37"/>
      <c r="TK3135" s="36"/>
      <c r="TM3135" s="37"/>
      <c r="VT3135" s="1"/>
    </row>
    <row r="3136" spans="14:592" x14ac:dyDescent="0.3">
      <c r="N3136" s="1"/>
      <c r="O3136" s="34"/>
      <c r="Q3136" s="35"/>
      <c r="S3136" s="36"/>
      <c r="U3136" s="37"/>
      <c r="W3136" s="52"/>
      <c r="Y3136" s="53"/>
      <c r="AM3136" s="34"/>
      <c r="AO3136" s="35"/>
      <c r="AW3136" s="34"/>
      <c r="AY3136" s="35"/>
      <c r="BG3136" s="34"/>
      <c r="BI3136" s="35"/>
      <c r="BW3136" s="36"/>
      <c r="BY3136" s="37"/>
      <c r="CG3136" s="36"/>
      <c r="CI3136" s="37"/>
      <c r="CQ3136" s="36"/>
      <c r="CS3136" s="37"/>
      <c r="DG3136" s="52"/>
      <c r="DI3136" s="54"/>
      <c r="DQ3136" s="52"/>
      <c r="DS3136" s="54"/>
      <c r="EA3136" s="52"/>
      <c r="EC3136" s="54"/>
      <c r="FY3136" s="34"/>
      <c r="GA3136" s="35"/>
      <c r="GI3136" s="34"/>
      <c r="GK3136" s="35"/>
      <c r="GS3136" s="34"/>
      <c r="GU3136" s="35"/>
      <c r="HI3136" s="36"/>
      <c r="HK3136" s="37"/>
      <c r="HS3136" s="36"/>
      <c r="HU3136" s="37"/>
      <c r="IC3136" s="36"/>
      <c r="IE3136" s="37"/>
      <c r="IS3136" s="52"/>
      <c r="IU3136" s="54"/>
      <c r="JC3136" s="52"/>
      <c r="JE3136" s="54"/>
      <c r="JM3136" s="52"/>
      <c r="JO3136" s="54"/>
      <c r="KG3136" s="1"/>
      <c r="KV3136" s="1"/>
      <c r="KW3136" s="34"/>
      <c r="KY3136" s="35"/>
      <c r="LA3136" s="36"/>
      <c r="LC3136" s="37"/>
      <c r="LU3136" s="34"/>
      <c r="LW3136" s="35"/>
      <c r="ME3136" s="34"/>
      <c r="MG3136" s="35"/>
      <c r="MO3136" s="34"/>
      <c r="MQ3136" s="35"/>
      <c r="NE3136" s="36"/>
      <c r="NG3136" s="37"/>
      <c r="NO3136" s="36"/>
      <c r="NQ3136" s="37"/>
      <c r="NY3136" s="36"/>
      <c r="OA3136" s="37"/>
      <c r="RG3136" s="34"/>
      <c r="RI3136" s="35"/>
      <c r="RQ3136" s="34"/>
      <c r="RS3136" s="35"/>
      <c r="SA3136" s="34"/>
      <c r="SC3136" s="35"/>
      <c r="SQ3136" s="36"/>
      <c r="SS3136" s="37"/>
      <c r="TA3136" s="36"/>
      <c r="TC3136" s="37"/>
      <c r="TK3136" s="36"/>
      <c r="TM3136" s="37"/>
      <c r="VT3136" s="1"/>
    </row>
    <row r="3137" spans="14:592" x14ac:dyDescent="0.3">
      <c r="N3137" s="1"/>
      <c r="O3137" s="34"/>
      <c r="Q3137" s="35"/>
      <c r="S3137" s="36"/>
      <c r="U3137" s="37"/>
      <c r="W3137" s="52"/>
      <c r="Y3137" s="53"/>
      <c r="AM3137" s="34"/>
      <c r="AO3137" s="35"/>
      <c r="AW3137" s="34"/>
      <c r="AY3137" s="35"/>
      <c r="BG3137" s="34"/>
      <c r="BI3137" s="35"/>
      <c r="BW3137" s="36"/>
      <c r="BY3137" s="37"/>
      <c r="CG3137" s="36"/>
      <c r="CI3137" s="37"/>
      <c r="CQ3137" s="36"/>
      <c r="CS3137" s="37"/>
      <c r="DG3137" s="52"/>
      <c r="DI3137" s="54"/>
      <c r="DQ3137" s="52"/>
      <c r="DS3137" s="54"/>
      <c r="EA3137" s="52"/>
      <c r="EC3137" s="54"/>
      <c r="FY3137" s="34"/>
      <c r="GA3137" s="35"/>
      <c r="GI3137" s="34"/>
      <c r="GK3137" s="35"/>
      <c r="GS3137" s="34"/>
      <c r="GU3137" s="35"/>
      <c r="HI3137" s="36"/>
      <c r="HK3137" s="37"/>
      <c r="HS3137" s="36"/>
      <c r="HU3137" s="37"/>
      <c r="IC3137" s="36"/>
      <c r="IE3137" s="37"/>
      <c r="IS3137" s="52"/>
      <c r="IU3137" s="54"/>
      <c r="JC3137" s="52"/>
      <c r="JE3137" s="54"/>
      <c r="JM3137" s="52"/>
      <c r="JO3137" s="54"/>
      <c r="KG3137" s="1"/>
      <c r="KV3137" s="1"/>
      <c r="KW3137" s="34"/>
      <c r="KY3137" s="35"/>
      <c r="LA3137" s="36"/>
      <c r="LC3137" s="37"/>
      <c r="LU3137" s="34"/>
      <c r="LW3137" s="35"/>
      <c r="ME3137" s="34"/>
      <c r="MG3137" s="35"/>
      <c r="MO3137" s="34"/>
      <c r="MQ3137" s="35"/>
      <c r="NE3137" s="36"/>
      <c r="NG3137" s="37"/>
      <c r="NO3137" s="36"/>
      <c r="NQ3137" s="37"/>
      <c r="NY3137" s="36"/>
      <c r="OA3137" s="37"/>
      <c r="RG3137" s="34"/>
      <c r="RI3137" s="35"/>
      <c r="RQ3137" s="34"/>
      <c r="RS3137" s="35"/>
      <c r="SA3137" s="34"/>
      <c r="SC3137" s="35"/>
      <c r="SQ3137" s="36"/>
      <c r="SS3137" s="37"/>
      <c r="TA3137" s="36"/>
      <c r="TC3137" s="37"/>
      <c r="TK3137" s="36"/>
      <c r="TM3137" s="37"/>
      <c r="VT3137" s="1"/>
    </row>
    <row r="3138" spans="14:592" x14ac:dyDescent="0.3">
      <c r="N3138" s="1"/>
      <c r="O3138" s="34"/>
      <c r="Q3138" s="35"/>
      <c r="S3138" s="36"/>
      <c r="U3138" s="37"/>
      <c r="W3138" s="52"/>
      <c r="Y3138" s="53"/>
      <c r="AM3138" s="34"/>
      <c r="AO3138" s="35"/>
      <c r="AW3138" s="34"/>
      <c r="AY3138" s="35"/>
      <c r="BG3138" s="34"/>
      <c r="BI3138" s="35"/>
      <c r="BW3138" s="36"/>
      <c r="BY3138" s="37"/>
      <c r="CG3138" s="36"/>
      <c r="CI3138" s="37"/>
      <c r="CQ3138" s="36"/>
      <c r="CS3138" s="37"/>
      <c r="DG3138" s="52"/>
      <c r="DI3138" s="54"/>
      <c r="DQ3138" s="52"/>
      <c r="DS3138" s="54"/>
      <c r="EA3138" s="52"/>
      <c r="EC3138" s="54"/>
      <c r="FY3138" s="34"/>
      <c r="GA3138" s="35"/>
      <c r="GI3138" s="34"/>
      <c r="GK3138" s="35"/>
      <c r="GS3138" s="34"/>
      <c r="GU3138" s="35"/>
      <c r="HI3138" s="36"/>
      <c r="HK3138" s="37"/>
      <c r="HS3138" s="36"/>
      <c r="HU3138" s="37"/>
      <c r="IC3138" s="36"/>
      <c r="IE3138" s="37"/>
      <c r="IS3138" s="52"/>
      <c r="IU3138" s="54"/>
      <c r="JC3138" s="52"/>
      <c r="JE3138" s="54"/>
      <c r="JM3138" s="52"/>
      <c r="JO3138" s="54"/>
      <c r="KG3138" s="1"/>
      <c r="KV3138" s="1"/>
      <c r="KW3138" s="34"/>
      <c r="KY3138" s="35"/>
      <c r="LA3138" s="36"/>
      <c r="LC3138" s="37"/>
      <c r="LU3138" s="34"/>
      <c r="LW3138" s="35"/>
      <c r="ME3138" s="34"/>
      <c r="MG3138" s="35"/>
      <c r="MO3138" s="34"/>
      <c r="MQ3138" s="35"/>
      <c r="NE3138" s="36"/>
      <c r="NG3138" s="37"/>
      <c r="NO3138" s="36"/>
      <c r="NQ3138" s="37"/>
      <c r="NY3138" s="36"/>
      <c r="OA3138" s="37"/>
      <c r="RG3138" s="34"/>
      <c r="RI3138" s="35"/>
      <c r="RQ3138" s="34"/>
      <c r="RS3138" s="35"/>
      <c r="SA3138" s="34"/>
      <c r="SC3138" s="35"/>
      <c r="SQ3138" s="36"/>
      <c r="SS3138" s="37"/>
      <c r="TA3138" s="36"/>
      <c r="TC3138" s="37"/>
      <c r="TK3138" s="36"/>
      <c r="TM3138" s="37"/>
      <c r="VT3138" s="1"/>
    </row>
    <row r="3139" spans="14:592" x14ac:dyDescent="0.3">
      <c r="N3139" s="1"/>
      <c r="O3139" s="34"/>
      <c r="Q3139" s="35"/>
      <c r="S3139" s="36"/>
      <c r="U3139" s="37"/>
      <c r="W3139" s="52"/>
      <c r="Y3139" s="53"/>
      <c r="AM3139" s="34"/>
      <c r="AO3139" s="35"/>
      <c r="AW3139" s="34"/>
      <c r="AY3139" s="35"/>
      <c r="BG3139" s="34"/>
      <c r="BI3139" s="35"/>
      <c r="BW3139" s="36"/>
      <c r="BY3139" s="37"/>
      <c r="CG3139" s="36"/>
      <c r="CI3139" s="37"/>
      <c r="CQ3139" s="36"/>
      <c r="CS3139" s="37"/>
      <c r="DG3139" s="52"/>
      <c r="DI3139" s="54"/>
      <c r="DQ3139" s="52"/>
      <c r="DS3139" s="54"/>
      <c r="EA3139" s="52"/>
      <c r="EC3139" s="54"/>
      <c r="FY3139" s="34"/>
      <c r="GA3139" s="35"/>
      <c r="GI3139" s="34"/>
      <c r="GK3139" s="35"/>
      <c r="GS3139" s="34"/>
      <c r="GU3139" s="35"/>
      <c r="HI3139" s="36"/>
      <c r="HK3139" s="37"/>
      <c r="HS3139" s="36"/>
      <c r="HU3139" s="37"/>
      <c r="IC3139" s="36"/>
      <c r="IE3139" s="37"/>
      <c r="IS3139" s="52"/>
      <c r="IU3139" s="54"/>
      <c r="JC3139" s="52"/>
      <c r="JE3139" s="54"/>
      <c r="JM3139" s="52"/>
      <c r="JO3139" s="54"/>
      <c r="KG3139" s="1"/>
      <c r="KV3139" s="1"/>
      <c r="KW3139" s="34"/>
      <c r="KY3139" s="35"/>
      <c r="LA3139" s="36"/>
      <c r="LC3139" s="37"/>
      <c r="LU3139" s="34"/>
      <c r="LW3139" s="35"/>
      <c r="ME3139" s="34"/>
      <c r="MG3139" s="35"/>
      <c r="MO3139" s="34"/>
      <c r="MQ3139" s="35"/>
      <c r="NE3139" s="36"/>
      <c r="NG3139" s="37"/>
      <c r="NO3139" s="36"/>
      <c r="NQ3139" s="37"/>
      <c r="NY3139" s="36"/>
      <c r="OA3139" s="37"/>
      <c r="RG3139" s="34"/>
      <c r="RI3139" s="35"/>
      <c r="RQ3139" s="34"/>
      <c r="RS3139" s="35"/>
      <c r="SA3139" s="34"/>
      <c r="SC3139" s="35"/>
      <c r="SQ3139" s="36"/>
      <c r="SS3139" s="37"/>
      <c r="TA3139" s="36"/>
      <c r="TC3139" s="37"/>
      <c r="TK3139" s="36"/>
      <c r="TM3139" s="37"/>
      <c r="VT3139" s="1"/>
    </row>
    <row r="3140" spans="14:592" x14ac:dyDescent="0.3">
      <c r="N3140" s="1"/>
      <c r="O3140" s="34"/>
      <c r="Q3140" s="35"/>
      <c r="S3140" s="36"/>
      <c r="U3140" s="37"/>
      <c r="W3140" s="52"/>
      <c r="Y3140" s="53"/>
      <c r="AM3140" s="34"/>
      <c r="AO3140" s="35"/>
      <c r="AW3140" s="34"/>
      <c r="AY3140" s="35"/>
      <c r="BG3140" s="34"/>
      <c r="BI3140" s="35"/>
      <c r="BW3140" s="36"/>
      <c r="BY3140" s="37"/>
      <c r="CG3140" s="36"/>
      <c r="CI3140" s="37"/>
      <c r="CQ3140" s="36"/>
      <c r="CS3140" s="37"/>
      <c r="DG3140" s="52"/>
      <c r="DI3140" s="54"/>
      <c r="DQ3140" s="52"/>
      <c r="DS3140" s="54"/>
      <c r="EA3140" s="52"/>
      <c r="EC3140" s="54"/>
      <c r="FY3140" s="34"/>
      <c r="GA3140" s="35"/>
      <c r="GI3140" s="34"/>
      <c r="GK3140" s="35"/>
      <c r="GS3140" s="34"/>
      <c r="GU3140" s="35"/>
      <c r="HI3140" s="36"/>
      <c r="HK3140" s="37"/>
      <c r="HS3140" s="36"/>
      <c r="HU3140" s="37"/>
      <c r="IC3140" s="36"/>
      <c r="IE3140" s="37"/>
      <c r="IS3140" s="52"/>
      <c r="IU3140" s="54"/>
      <c r="JC3140" s="52"/>
      <c r="JE3140" s="54"/>
      <c r="JM3140" s="52"/>
      <c r="JO3140" s="54"/>
      <c r="KG3140" s="1"/>
      <c r="KV3140" s="1"/>
      <c r="KW3140" s="34"/>
      <c r="KY3140" s="35"/>
      <c r="LA3140" s="36"/>
      <c r="LC3140" s="37"/>
      <c r="LU3140" s="34"/>
      <c r="LW3140" s="35"/>
      <c r="ME3140" s="34"/>
      <c r="MG3140" s="35"/>
      <c r="MO3140" s="34"/>
      <c r="MQ3140" s="35"/>
      <c r="NE3140" s="36"/>
      <c r="NG3140" s="37"/>
      <c r="NO3140" s="36"/>
      <c r="NQ3140" s="37"/>
      <c r="NY3140" s="36"/>
      <c r="OA3140" s="37"/>
      <c r="RG3140" s="34"/>
      <c r="RI3140" s="35"/>
      <c r="RQ3140" s="34"/>
      <c r="RS3140" s="35"/>
      <c r="SA3140" s="34"/>
      <c r="SC3140" s="35"/>
      <c r="SQ3140" s="36"/>
      <c r="SS3140" s="37"/>
      <c r="TA3140" s="36"/>
      <c r="TC3140" s="37"/>
      <c r="TK3140" s="36"/>
      <c r="TM3140" s="37"/>
      <c r="VT3140" s="1"/>
    </row>
    <row r="3141" spans="14:592" x14ac:dyDescent="0.3">
      <c r="N3141" s="1"/>
      <c r="O3141" s="34"/>
      <c r="Q3141" s="35"/>
      <c r="S3141" s="36"/>
      <c r="U3141" s="37"/>
      <c r="W3141" s="52"/>
      <c r="Y3141" s="53"/>
      <c r="AM3141" s="34"/>
      <c r="AO3141" s="35"/>
      <c r="AW3141" s="34"/>
      <c r="AY3141" s="35"/>
      <c r="BG3141" s="34"/>
      <c r="BI3141" s="35"/>
      <c r="BW3141" s="36"/>
      <c r="BY3141" s="37"/>
      <c r="CG3141" s="36"/>
      <c r="CI3141" s="37"/>
      <c r="CQ3141" s="36"/>
      <c r="CS3141" s="37"/>
      <c r="DG3141" s="52"/>
      <c r="DI3141" s="54"/>
      <c r="DQ3141" s="52"/>
      <c r="DS3141" s="54"/>
      <c r="EA3141" s="52"/>
      <c r="EC3141" s="54"/>
      <c r="FY3141" s="34"/>
      <c r="GA3141" s="35"/>
      <c r="GI3141" s="34"/>
      <c r="GK3141" s="35"/>
      <c r="GS3141" s="34"/>
      <c r="GU3141" s="35"/>
      <c r="HI3141" s="36"/>
      <c r="HK3141" s="37"/>
      <c r="HS3141" s="36"/>
      <c r="HU3141" s="37"/>
      <c r="IC3141" s="36"/>
      <c r="IE3141" s="37"/>
      <c r="IS3141" s="52"/>
      <c r="IU3141" s="54"/>
      <c r="JC3141" s="52"/>
      <c r="JE3141" s="54"/>
      <c r="JM3141" s="52"/>
      <c r="JO3141" s="54"/>
      <c r="KG3141" s="1"/>
      <c r="KV3141" s="1"/>
      <c r="KW3141" s="34"/>
      <c r="KY3141" s="35"/>
      <c r="LA3141" s="36"/>
      <c r="LC3141" s="37"/>
      <c r="LU3141" s="34"/>
      <c r="LW3141" s="35"/>
      <c r="ME3141" s="34"/>
      <c r="MG3141" s="35"/>
      <c r="MO3141" s="34"/>
      <c r="MQ3141" s="35"/>
      <c r="NE3141" s="36"/>
      <c r="NG3141" s="37"/>
      <c r="NO3141" s="36"/>
      <c r="NQ3141" s="37"/>
      <c r="NY3141" s="36"/>
      <c r="OA3141" s="37"/>
      <c r="RG3141" s="34"/>
      <c r="RI3141" s="35"/>
      <c r="RQ3141" s="34"/>
      <c r="RS3141" s="35"/>
      <c r="SA3141" s="34"/>
      <c r="SC3141" s="35"/>
      <c r="SQ3141" s="36"/>
      <c r="SS3141" s="37"/>
      <c r="TA3141" s="36"/>
      <c r="TC3141" s="37"/>
      <c r="TK3141" s="36"/>
      <c r="TM3141" s="37"/>
      <c r="VT3141" s="1"/>
    </row>
    <row r="3142" spans="14:592" x14ac:dyDescent="0.3">
      <c r="N3142" s="1"/>
      <c r="O3142" s="34"/>
      <c r="Q3142" s="35"/>
      <c r="S3142" s="36"/>
      <c r="U3142" s="37"/>
      <c r="W3142" s="52"/>
      <c r="Y3142" s="53"/>
      <c r="AM3142" s="34"/>
      <c r="AO3142" s="35"/>
      <c r="AW3142" s="34"/>
      <c r="AY3142" s="35"/>
      <c r="BG3142" s="34"/>
      <c r="BI3142" s="35"/>
      <c r="BW3142" s="36"/>
      <c r="BY3142" s="37"/>
      <c r="CG3142" s="36"/>
      <c r="CI3142" s="37"/>
      <c r="CQ3142" s="36"/>
      <c r="CS3142" s="37"/>
      <c r="DG3142" s="52"/>
      <c r="DI3142" s="54"/>
      <c r="DQ3142" s="52"/>
      <c r="DS3142" s="54"/>
      <c r="EA3142" s="52"/>
      <c r="EC3142" s="54"/>
      <c r="FY3142" s="34"/>
      <c r="GA3142" s="35"/>
      <c r="GI3142" s="34"/>
      <c r="GK3142" s="35"/>
      <c r="GS3142" s="34"/>
      <c r="GU3142" s="35"/>
      <c r="HI3142" s="36"/>
      <c r="HK3142" s="37"/>
      <c r="HS3142" s="36"/>
      <c r="HU3142" s="37"/>
      <c r="IC3142" s="36"/>
      <c r="IE3142" s="37"/>
      <c r="IS3142" s="52"/>
      <c r="IU3142" s="54"/>
      <c r="JC3142" s="52"/>
      <c r="JE3142" s="54"/>
      <c r="JM3142" s="52"/>
      <c r="JO3142" s="54"/>
      <c r="KG3142" s="1"/>
      <c r="KV3142" s="1"/>
      <c r="KW3142" s="34"/>
      <c r="KY3142" s="35"/>
      <c r="LA3142" s="36"/>
      <c r="LC3142" s="37"/>
      <c r="LU3142" s="34"/>
      <c r="LW3142" s="35"/>
      <c r="ME3142" s="34"/>
      <c r="MG3142" s="35"/>
      <c r="MO3142" s="34"/>
      <c r="MQ3142" s="35"/>
      <c r="NE3142" s="36"/>
      <c r="NG3142" s="37"/>
      <c r="NO3142" s="36"/>
      <c r="NQ3142" s="37"/>
      <c r="NY3142" s="36"/>
      <c r="OA3142" s="37"/>
      <c r="RG3142" s="34"/>
      <c r="RI3142" s="35"/>
      <c r="RQ3142" s="34"/>
      <c r="RS3142" s="35"/>
      <c r="SA3142" s="34"/>
      <c r="SC3142" s="35"/>
      <c r="SQ3142" s="36"/>
      <c r="SS3142" s="37"/>
      <c r="TA3142" s="36"/>
      <c r="TC3142" s="37"/>
      <c r="TK3142" s="36"/>
      <c r="TM3142" s="37"/>
      <c r="VT3142" s="1"/>
    </row>
    <row r="3143" spans="14:592" x14ac:dyDescent="0.3">
      <c r="N3143" s="1"/>
      <c r="O3143" s="34"/>
      <c r="Q3143" s="35"/>
      <c r="S3143" s="36"/>
      <c r="U3143" s="37"/>
      <c r="W3143" s="52"/>
      <c r="Y3143" s="53"/>
      <c r="AM3143" s="34"/>
      <c r="AO3143" s="35"/>
      <c r="AW3143" s="34"/>
      <c r="AY3143" s="35"/>
      <c r="BG3143" s="34"/>
      <c r="BI3143" s="35"/>
      <c r="BW3143" s="36"/>
      <c r="BY3143" s="37"/>
      <c r="CG3143" s="36"/>
      <c r="CI3143" s="37"/>
      <c r="CQ3143" s="36"/>
      <c r="CS3143" s="37"/>
      <c r="DG3143" s="52"/>
      <c r="DI3143" s="54"/>
      <c r="DQ3143" s="52"/>
      <c r="DS3143" s="54"/>
      <c r="EA3143" s="52"/>
      <c r="EC3143" s="54"/>
      <c r="FY3143" s="34"/>
      <c r="GA3143" s="35"/>
      <c r="GI3143" s="34"/>
      <c r="GK3143" s="35"/>
      <c r="GS3143" s="34"/>
      <c r="GU3143" s="35"/>
      <c r="HI3143" s="36"/>
      <c r="HK3143" s="37"/>
      <c r="HS3143" s="36"/>
      <c r="HU3143" s="37"/>
      <c r="IC3143" s="36"/>
      <c r="IE3143" s="37"/>
      <c r="IS3143" s="52"/>
      <c r="IU3143" s="54"/>
      <c r="JC3143" s="52"/>
      <c r="JE3143" s="54"/>
      <c r="JM3143" s="52"/>
      <c r="JO3143" s="54"/>
      <c r="KG3143" s="1"/>
      <c r="KV3143" s="1"/>
      <c r="KW3143" s="34"/>
      <c r="KY3143" s="35"/>
      <c r="LA3143" s="36"/>
      <c r="LC3143" s="37"/>
      <c r="LU3143" s="34"/>
      <c r="LW3143" s="35"/>
      <c r="ME3143" s="34"/>
      <c r="MG3143" s="35"/>
      <c r="MO3143" s="34"/>
      <c r="MQ3143" s="35"/>
      <c r="NE3143" s="36"/>
      <c r="NG3143" s="37"/>
      <c r="NO3143" s="36"/>
      <c r="NQ3143" s="37"/>
      <c r="NY3143" s="36"/>
      <c r="OA3143" s="37"/>
      <c r="RG3143" s="34"/>
      <c r="RI3143" s="35"/>
      <c r="RQ3143" s="34"/>
      <c r="RS3143" s="35"/>
      <c r="SA3143" s="34"/>
      <c r="SC3143" s="35"/>
      <c r="SQ3143" s="36"/>
      <c r="SS3143" s="37"/>
      <c r="TA3143" s="36"/>
      <c r="TC3143" s="37"/>
      <c r="TK3143" s="36"/>
      <c r="TM3143" s="37"/>
      <c r="VT3143" s="1"/>
    </row>
    <row r="3144" spans="14:592" x14ac:dyDescent="0.3">
      <c r="N3144" s="1"/>
      <c r="O3144" s="34"/>
      <c r="Q3144" s="35"/>
      <c r="S3144" s="36"/>
      <c r="U3144" s="37"/>
      <c r="W3144" s="52"/>
      <c r="Y3144" s="53"/>
      <c r="Z3144" s="53"/>
      <c r="AA3144" s="53"/>
      <c r="AB3144" s="53"/>
      <c r="AC3144" s="53"/>
      <c r="AD3144" s="53"/>
      <c r="AE3144" s="53"/>
      <c r="AF3144" s="53"/>
      <c r="AG3144" s="53"/>
      <c r="AH3144" s="53"/>
      <c r="AI3144" s="53"/>
      <c r="AJ3144" s="53"/>
      <c r="AK3144" s="53"/>
      <c r="AL3144" s="53"/>
      <c r="AM3144" s="34"/>
      <c r="AN3144" s="53"/>
      <c r="AO3144" s="35"/>
      <c r="AP3144" s="53"/>
      <c r="AQ3144" s="53"/>
      <c r="AR3144" s="53"/>
      <c r="AS3144" s="53"/>
      <c r="AT3144" s="53"/>
      <c r="AU3144" s="53"/>
      <c r="AV3144" s="53"/>
      <c r="AW3144" s="34"/>
      <c r="AX3144" s="53"/>
      <c r="AY3144" s="35"/>
      <c r="AZ3144" s="53"/>
      <c r="BA3144" s="53"/>
      <c r="BB3144" s="53"/>
      <c r="BC3144" s="53"/>
      <c r="BD3144" s="53"/>
      <c r="BE3144" s="53"/>
      <c r="BF3144" s="53"/>
      <c r="BG3144" s="34"/>
      <c r="BH3144" s="53"/>
      <c r="BI3144" s="35"/>
      <c r="BJ3144" s="53"/>
      <c r="BK3144" s="53"/>
      <c r="BL3144" s="53"/>
      <c r="BM3144" s="53"/>
      <c r="BN3144" s="53"/>
      <c r="BO3144" s="53"/>
      <c r="BP3144" s="53"/>
      <c r="BQ3144" s="53"/>
      <c r="BR3144" s="53"/>
      <c r="BS3144" s="53"/>
      <c r="BT3144" s="53"/>
      <c r="BU3144" s="53"/>
      <c r="BV3144" s="53"/>
      <c r="BW3144" s="36"/>
      <c r="BX3144" s="53"/>
      <c r="BY3144" s="37"/>
      <c r="BZ3144" s="53"/>
      <c r="CA3144" s="53"/>
      <c r="CB3144" s="53"/>
      <c r="CC3144" s="53"/>
      <c r="CD3144" s="53"/>
      <c r="CE3144" s="53"/>
      <c r="CF3144" s="53"/>
      <c r="CG3144" s="36"/>
      <c r="CH3144" s="53"/>
      <c r="CI3144" s="37"/>
      <c r="CJ3144" s="53"/>
      <c r="CK3144" s="53"/>
      <c r="CL3144" s="53"/>
      <c r="CM3144" s="53"/>
      <c r="CN3144" s="53"/>
      <c r="CO3144" s="53"/>
      <c r="CP3144" s="53"/>
      <c r="CQ3144" s="36"/>
      <c r="CR3144" s="53"/>
      <c r="CS3144" s="37"/>
      <c r="CT3144" s="53"/>
      <c r="CU3144" s="53"/>
      <c r="CV3144" s="53"/>
      <c r="CW3144" s="53"/>
      <c r="CX3144" s="53"/>
      <c r="CY3144" s="53"/>
      <c r="CZ3144" s="53"/>
      <c r="DA3144" s="53"/>
      <c r="DB3144" s="53"/>
      <c r="DC3144" s="53"/>
      <c r="DD3144" s="53"/>
      <c r="DE3144" s="53"/>
      <c r="DF3144" s="53"/>
      <c r="DG3144" s="52"/>
      <c r="DH3144" s="53"/>
      <c r="DI3144" s="54"/>
      <c r="DJ3144" s="54"/>
      <c r="DK3144" s="54"/>
      <c r="DL3144" s="54"/>
      <c r="DM3144" s="54"/>
      <c r="DN3144" s="54"/>
      <c r="DO3144" s="54"/>
      <c r="DP3144" s="54"/>
      <c r="DQ3144" s="52"/>
      <c r="DR3144" s="54"/>
      <c r="DS3144" s="54"/>
      <c r="DT3144" s="54"/>
      <c r="DU3144" s="54"/>
      <c r="DV3144" s="54"/>
      <c r="DW3144" s="54"/>
      <c r="DX3144" s="54"/>
      <c r="DY3144" s="54"/>
      <c r="DZ3144" s="54"/>
      <c r="EA3144" s="52"/>
      <c r="EB3144" s="54"/>
      <c r="EC3144" s="54"/>
      <c r="ED3144" s="54"/>
      <c r="EE3144" s="54"/>
      <c r="EF3144" s="54"/>
      <c r="EG3144" s="54"/>
      <c r="EH3144" s="54"/>
      <c r="EI3144" s="54"/>
      <c r="EJ3144" s="54"/>
      <c r="EK3144" s="54"/>
      <c r="EL3144" s="54"/>
      <c r="EM3144" s="54"/>
      <c r="EN3144" s="54"/>
      <c r="EO3144" s="54"/>
      <c r="EP3144" s="54"/>
      <c r="EQ3144" s="54"/>
      <c r="ER3144" s="54"/>
      <c r="ES3144" s="54"/>
      <c r="ET3144" s="54"/>
      <c r="EU3144" s="54"/>
      <c r="EV3144" s="54"/>
      <c r="EW3144" s="54"/>
      <c r="EX3144" s="54"/>
      <c r="EY3144" s="54"/>
      <c r="EZ3144" s="54"/>
      <c r="FA3144" s="54"/>
      <c r="FB3144" s="54"/>
      <c r="FC3144" s="54"/>
      <c r="FD3144" s="54"/>
      <c r="FE3144" s="54"/>
      <c r="FF3144" s="54"/>
      <c r="FG3144" s="54"/>
      <c r="FH3144" s="54"/>
      <c r="FI3144" s="54"/>
      <c r="FJ3144" s="54"/>
      <c r="FK3144" s="54"/>
      <c r="FL3144" s="54"/>
      <c r="FM3144" s="54"/>
      <c r="FN3144" s="54"/>
      <c r="FO3144" s="54"/>
      <c r="FP3144" s="54"/>
      <c r="FQ3144" s="54"/>
      <c r="FR3144" s="54"/>
      <c r="FS3144" s="54"/>
      <c r="FT3144" s="54"/>
      <c r="FU3144" s="54"/>
      <c r="FV3144" s="54"/>
      <c r="FW3144" s="54"/>
      <c r="FX3144" s="54"/>
      <c r="FY3144" s="34"/>
      <c r="FZ3144" s="54"/>
      <c r="GA3144" s="35"/>
      <c r="GB3144" s="54"/>
      <c r="GC3144" s="54"/>
      <c r="GD3144" s="54"/>
      <c r="GE3144" s="54"/>
      <c r="GF3144" s="54"/>
      <c r="GG3144" s="54"/>
      <c r="GH3144" s="54"/>
      <c r="GI3144" s="34"/>
      <c r="GJ3144" s="54"/>
      <c r="GK3144" s="35"/>
      <c r="GL3144" s="54"/>
      <c r="GM3144" s="54"/>
      <c r="GN3144" s="54"/>
      <c r="GO3144" s="54"/>
      <c r="GP3144" s="54"/>
      <c r="GQ3144" s="54"/>
      <c r="GR3144" s="54"/>
      <c r="GS3144" s="34"/>
      <c r="GT3144" s="54"/>
      <c r="GU3144" s="35"/>
      <c r="GV3144" s="54"/>
      <c r="GW3144" s="54"/>
      <c r="GX3144" s="54"/>
      <c r="GY3144" s="54"/>
      <c r="GZ3144" s="54"/>
      <c r="HA3144" s="54"/>
      <c r="HB3144" s="54"/>
      <c r="HC3144" s="54"/>
      <c r="HD3144" s="54"/>
      <c r="HE3144" s="54"/>
      <c r="HF3144" s="54"/>
      <c r="HG3144" s="54"/>
      <c r="HH3144" s="54"/>
      <c r="HI3144" s="36"/>
      <c r="HJ3144" s="54"/>
      <c r="HK3144" s="37"/>
      <c r="HL3144" s="54"/>
      <c r="HM3144" s="54"/>
      <c r="HN3144" s="54"/>
      <c r="HO3144" s="54"/>
      <c r="HP3144" s="54"/>
      <c r="HQ3144" s="54"/>
      <c r="HR3144" s="54"/>
      <c r="HS3144" s="36"/>
      <c r="HT3144" s="54"/>
      <c r="HU3144" s="37"/>
      <c r="HV3144" s="54"/>
      <c r="HW3144" s="54"/>
      <c r="HX3144" s="54"/>
      <c r="HY3144" s="54"/>
      <c r="HZ3144" s="54"/>
      <c r="IA3144" s="54"/>
      <c r="IB3144" s="54"/>
      <c r="IC3144" s="36"/>
      <c r="ID3144" s="54"/>
      <c r="IE3144" s="37"/>
      <c r="IF3144" s="54"/>
      <c r="IG3144" s="54"/>
      <c r="IH3144" s="54"/>
      <c r="II3144" s="54"/>
      <c r="IJ3144" s="54"/>
      <c r="IK3144" s="54"/>
      <c r="IL3144" s="54"/>
      <c r="IM3144" s="54"/>
      <c r="IN3144" s="54"/>
      <c r="IO3144" s="54"/>
      <c r="IP3144" s="54"/>
      <c r="IQ3144" s="54"/>
      <c r="IR3144" s="54"/>
      <c r="IS3144" s="52"/>
      <c r="IT3144" s="54"/>
      <c r="IU3144" s="54"/>
      <c r="IV3144" s="54"/>
      <c r="IW3144" s="54"/>
      <c r="IX3144" s="54"/>
      <c r="IY3144" s="54"/>
      <c r="IZ3144" s="54"/>
      <c r="JA3144" s="54"/>
      <c r="JB3144" s="54"/>
      <c r="JC3144" s="52"/>
      <c r="JD3144" s="54"/>
      <c r="JE3144" s="54"/>
      <c r="JF3144" s="54"/>
      <c r="JG3144" s="54"/>
      <c r="JH3144" s="54"/>
      <c r="JI3144" s="54"/>
      <c r="JJ3144" s="54"/>
      <c r="JK3144" s="54"/>
      <c r="JL3144" s="54"/>
      <c r="JM3144" s="52"/>
      <c r="JN3144" s="54"/>
      <c r="JO3144" s="54"/>
      <c r="KG3144" s="1"/>
      <c r="KV3144" s="1"/>
      <c r="KW3144" s="34"/>
      <c r="KY3144" s="35"/>
      <c r="LA3144" s="36"/>
      <c r="LC3144" s="37"/>
      <c r="LU3144" s="34"/>
      <c r="LW3144" s="35"/>
      <c r="ME3144" s="34"/>
      <c r="MG3144" s="35"/>
      <c r="MO3144" s="34"/>
      <c r="MQ3144" s="35"/>
      <c r="NE3144" s="36"/>
      <c r="NG3144" s="37"/>
      <c r="NO3144" s="36"/>
      <c r="NQ3144" s="37"/>
      <c r="NY3144" s="36"/>
      <c r="OA3144" s="37"/>
      <c r="RG3144" s="34"/>
      <c r="RI3144" s="35"/>
      <c r="RQ3144" s="34"/>
      <c r="RS3144" s="35"/>
      <c r="SA3144" s="34"/>
      <c r="SC3144" s="35"/>
      <c r="SQ3144" s="36"/>
      <c r="SS3144" s="37"/>
      <c r="TA3144" s="36"/>
      <c r="TC3144" s="37"/>
      <c r="TK3144" s="36"/>
      <c r="TM3144" s="37"/>
      <c r="VT3144" s="1"/>
    </row>
    <row r="3145" spans="14:592" x14ac:dyDescent="0.3">
      <c r="N3145" s="1"/>
      <c r="O3145" s="34"/>
      <c r="Q3145" s="35"/>
      <c r="S3145" s="36"/>
      <c r="U3145" s="37"/>
      <c r="W3145" s="52"/>
      <c r="Y3145" s="53"/>
      <c r="Z3145" s="53"/>
      <c r="AA3145" s="53"/>
      <c r="AB3145" s="53"/>
      <c r="AC3145" s="53"/>
      <c r="AD3145" s="53"/>
      <c r="AE3145" s="53"/>
      <c r="AF3145" s="53"/>
      <c r="AG3145" s="53"/>
      <c r="AH3145" s="53"/>
      <c r="AI3145" s="53"/>
      <c r="AJ3145" s="53"/>
      <c r="AK3145" s="53"/>
      <c r="AL3145" s="53"/>
      <c r="AM3145" s="34"/>
      <c r="AN3145" s="53"/>
      <c r="AO3145" s="35"/>
      <c r="AP3145" s="53"/>
      <c r="AQ3145" s="53"/>
      <c r="AR3145" s="53"/>
      <c r="AS3145" s="53"/>
      <c r="AT3145" s="53"/>
      <c r="AU3145" s="53"/>
      <c r="AV3145" s="53"/>
      <c r="AW3145" s="34"/>
      <c r="AX3145" s="53"/>
      <c r="AY3145" s="35"/>
      <c r="AZ3145" s="53"/>
      <c r="BA3145" s="53"/>
      <c r="BB3145" s="53"/>
      <c r="BC3145" s="53"/>
      <c r="BD3145" s="53"/>
      <c r="BE3145" s="53"/>
      <c r="BF3145" s="53"/>
      <c r="BG3145" s="34"/>
      <c r="BH3145" s="53"/>
      <c r="BI3145" s="35"/>
      <c r="BJ3145" s="53"/>
      <c r="BK3145" s="53"/>
      <c r="BL3145" s="53"/>
      <c r="BM3145" s="53"/>
      <c r="BN3145" s="53"/>
      <c r="BO3145" s="53"/>
      <c r="BP3145" s="53"/>
      <c r="BQ3145" s="53"/>
      <c r="BR3145" s="53"/>
      <c r="BS3145" s="53"/>
      <c r="BT3145" s="53"/>
      <c r="BU3145" s="53"/>
      <c r="BV3145" s="53"/>
      <c r="BW3145" s="36"/>
      <c r="BX3145" s="53"/>
      <c r="BY3145" s="37"/>
      <c r="BZ3145" s="53"/>
      <c r="CA3145" s="53"/>
      <c r="CB3145" s="53"/>
      <c r="CC3145" s="53"/>
      <c r="CD3145" s="53"/>
      <c r="CE3145" s="53"/>
      <c r="CF3145" s="53"/>
      <c r="CG3145" s="36"/>
      <c r="CH3145" s="53"/>
      <c r="CI3145" s="37"/>
      <c r="CJ3145" s="53"/>
      <c r="CK3145" s="53"/>
      <c r="CL3145" s="53"/>
      <c r="CM3145" s="53"/>
      <c r="CN3145" s="53"/>
      <c r="CO3145" s="53"/>
      <c r="CP3145" s="53"/>
      <c r="CQ3145" s="36"/>
      <c r="CR3145" s="53"/>
      <c r="CS3145" s="37"/>
      <c r="CT3145" s="53"/>
      <c r="CU3145" s="53"/>
      <c r="CV3145" s="53"/>
      <c r="CW3145" s="53"/>
      <c r="CX3145" s="53"/>
      <c r="CY3145" s="53"/>
      <c r="CZ3145" s="53"/>
      <c r="DA3145" s="53"/>
      <c r="DB3145" s="53"/>
      <c r="DC3145" s="53"/>
      <c r="DD3145" s="53"/>
      <c r="DE3145" s="53"/>
      <c r="DF3145" s="53"/>
      <c r="DG3145" s="52"/>
      <c r="DH3145" s="53"/>
      <c r="DI3145" s="54"/>
      <c r="DJ3145" s="54"/>
      <c r="DK3145" s="54"/>
      <c r="DL3145" s="54"/>
      <c r="DM3145" s="54"/>
      <c r="DN3145" s="54"/>
      <c r="DO3145" s="54"/>
      <c r="DP3145" s="54"/>
      <c r="DQ3145" s="52"/>
      <c r="DR3145" s="54"/>
      <c r="DS3145" s="54"/>
      <c r="DT3145" s="54"/>
      <c r="DU3145" s="54"/>
      <c r="DV3145" s="54"/>
      <c r="DW3145" s="54"/>
      <c r="DX3145" s="54"/>
      <c r="DY3145" s="54"/>
      <c r="DZ3145" s="54"/>
      <c r="EA3145" s="52"/>
      <c r="EB3145" s="54"/>
      <c r="EC3145" s="54"/>
      <c r="ED3145" s="54"/>
      <c r="EE3145" s="54"/>
      <c r="EF3145" s="54"/>
      <c r="EG3145" s="54"/>
      <c r="EH3145" s="54"/>
      <c r="EI3145" s="54"/>
      <c r="EJ3145" s="54"/>
      <c r="EK3145" s="54"/>
      <c r="EL3145" s="54"/>
      <c r="EM3145" s="54"/>
      <c r="EN3145" s="54"/>
      <c r="EO3145" s="54"/>
      <c r="EP3145" s="54"/>
      <c r="EQ3145" s="54"/>
      <c r="ER3145" s="54"/>
      <c r="ES3145" s="54"/>
      <c r="ET3145" s="54"/>
      <c r="EU3145" s="54"/>
      <c r="EV3145" s="54"/>
      <c r="EW3145" s="54"/>
      <c r="EX3145" s="54"/>
      <c r="EY3145" s="54"/>
      <c r="EZ3145" s="54"/>
      <c r="FA3145" s="54"/>
      <c r="FB3145" s="54"/>
      <c r="FC3145" s="54"/>
      <c r="FD3145" s="54"/>
      <c r="FE3145" s="54"/>
      <c r="FF3145" s="54"/>
      <c r="FG3145" s="54"/>
      <c r="FH3145" s="54"/>
      <c r="FI3145" s="54"/>
      <c r="FJ3145" s="54"/>
      <c r="FK3145" s="54"/>
      <c r="FL3145" s="54"/>
      <c r="FM3145" s="54"/>
      <c r="FN3145" s="54"/>
      <c r="FO3145" s="54"/>
      <c r="FP3145" s="54"/>
      <c r="FQ3145" s="54"/>
      <c r="FR3145" s="54"/>
      <c r="FS3145" s="54"/>
      <c r="FT3145" s="54"/>
      <c r="FU3145" s="54"/>
      <c r="FV3145" s="54"/>
      <c r="FW3145" s="54"/>
      <c r="FX3145" s="54"/>
      <c r="FY3145" s="34"/>
      <c r="FZ3145" s="54"/>
      <c r="GA3145" s="35"/>
      <c r="GB3145" s="54"/>
      <c r="GC3145" s="54"/>
      <c r="GD3145" s="54"/>
      <c r="GE3145" s="54"/>
      <c r="GF3145" s="54"/>
      <c r="GG3145" s="54"/>
      <c r="GH3145" s="54"/>
      <c r="GI3145" s="34"/>
      <c r="GJ3145" s="54"/>
      <c r="GK3145" s="35"/>
      <c r="GL3145" s="54"/>
      <c r="GM3145" s="54"/>
      <c r="GN3145" s="54"/>
      <c r="GO3145" s="54"/>
      <c r="GP3145" s="54"/>
      <c r="GQ3145" s="54"/>
      <c r="GR3145" s="54"/>
      <c r="GS3145" s="34"/>
      <c r="GT3145" s="54"/>
      <c r="GU3145" s="35"/>
      <c r="GV3145" s="54"/>
      <c r="GW3145" s="54"/>
      <c r="GX3145" s="54"/>
      <c r="GY3145" s="54"/>
      <c r="GZ3145" s="54"/>
      <c r="HA3145" s="54"/>
      <c r="HB3145" s="54"/>
      <c r="HC3145" s="54"/>
      <c r="HD3145" s="54"/>
      <c r="HE3145" s="54"/>
      <c r="HF3145" s="54"/>
      <c r="HG3145" s="54"/>
      <c r="HH3145" s="54"/>
      <c r="HI3145" s="36"/>
      <c r="HJ3145" s="54"/>
      <c r="HK3145" s="37"/>
      <c r="HL3145" s="54"/>
      <c r="HM3145" s="54"/>
      <c r="HN3145" s="54"/>
      <c r="HO3145" s="54"/>
      <c r="HP3145" s="54"/>
      <c r="HQ3145" s="54"/>
      <c r="HR3145" s="54"/>
      <c r="HS3145" s="36"/>
      <c r="HT3145" s="54"/>
      <c r="HU3145" s="37"/>
      <c r="HV3145" s="54"/>
      <c r="HW3145" s="54"/>
      <c r="HX3145" s="54"/>
      <c r="HY3145" s="54"/>
      <c r="HZ3145" s="54"/>
      <c r="IA3145" s="54"/>
      <c r="IB3145" s="54"/>
      <c r="IC3145" s="36"/>
      <c r="ID3145" s="54"/>
      <c r="IE3145" s="37"/>
      <c r="IF3145" s="54"/>
      <c r="IG3145" s="54"/>
      <c r="IH3145" s="54"/>
      <c r="II3145" s="54"/>
      <c r="IJ3145" s="54"/>
      <c r="IK3145" s="54"/>
      <c r="IL3145" s="54"/>
      <c r="IM3145" s="54"/>
      <c r="IN3145" s="54"/>
      <c r="IO3145" s="54"/>
      <c r="IP3145" s="54"/>
      <c r="IQ3145" s="54"/>
      <c r="IR3145" s="54"/>
      <c r="IS3145" s="52"/>
      <c r="IT3145" s="54"/>
      <c r="IU3145" s="54"/>
      <c r="IV3145" s="54"/>
      <c r="IW3145" s="54"/>
      <c r="IX3145" s="54"/>
      <c r="IY3145" s="54"/>
      <c r="IZ3145" s="54"/>
      <c r="JA3145" s="54"/>
      <c r="JB3145" s="54"/>
      <c r="JC3145" s="52"/>
      <c r="JD3145" s="54"/>
      <c r="JE3145" s="54"/>
      <c r="JF3145" s="54"/>
      <c r="JG3145" s="54"/>
      <c r="JH3145" s="54"/>
      <c r="JI3145" s="54"/>
      <c r="JJ3145" s="54"/>
      <c r="JK3145" s="54"/>
      <c r="JL3145" s="54"/>
      <c r="JM3145" s="52"/>
      <c r="JN3145" s="54"/>
      <c r="JO3145" s="54"/>
      <c r="KG3145" s="1"/>
      <c r="KV3145" s="1"/>
      <c r="KW3145" s="34"/>
      <c r="KY3145" s="35"/>
      <c r="LA3145" s="36"/>
      <c r="LC3145" s="37"/>
      <c r="LU3145" s="34"/>
      <c r="LW3145" s="35"/>
      <c r="ME3145" s="34"/>
      <c r="MG3145" s="35"/>
      <c r="MO3145" s="34"/>
      <c r="MQ3145" s="35"/>
      <c r="NE3145" s="36"/>
      <c r="NG3145" s="37"/>
      <c r="NO3145" s="36"/>
      <c r="NQ3145" s="37"/>
      <c r="NY3145" s="36"/>
      <c r="OA3145" s="37"/>
      <c r="RG3145" s="34"/>
      <c r="RI3145" s="35"/>
      <c r="RQ3145" s="34"/>
      <c r="RS3145" s="35"/>
      <c r="SA3145" s="34"/>
      <c r="SC3145" s="35"/>
      <c r="SQ3145" s="36"/>
      <c r="SS3145" s="37"/>
      <c r="TA3145" s="36"/>
      <c r="TC3145" s="37"/>
      <c r="TK3145" s="36"/>
      <c r="TM3145" s="37"/>
      <c r="VT3145" s="1"/>
    </row>
    <row r="3146" spans="14:592" x14ac:dyDescent="0.3">
      <c r="N3146" s="1"/>
      <c r="O3146" s="34"/>
      <c r="Q3146" s="35"/>
      <c r="S3146" s="36"/>
      <c r="U3146" s="37"/>
      <c r="W3146" s="52"/>
      <c r="AM3146" s="34"/>
      <c r="AO3146" s="35"/>
      <c r="AW3146" s="34"/>
      <c r="AY3146" s="35"/>
      <c r="BG3146" s="34"/>
      <c r="BI3146" s="35"/>
      <c r="BW3146" s="36"/>
      <c r="BY3146" s="37"/>
      <c r="CG3146" s="36"/>
      <c r="CI3146" s="37"/>
      <c r="CQ3146" s="36"/>
      <c r="CS3146" s="37"/>
      <c r="DG3146" s="52"/>
      <c r="DQ3146" s="52"/>
      <c r="EA3146" s="52"/>
      <c r="FL3146" s="54"/>
      <c r="FY3146" s="34"/>
      <c r="GA3146" s="35"/>
      <c r="GI3146" s="34"/>
      <c r="GK3146" s="35"/>
      <c r="GS3146" s="34"/>
      <c r="GU3146" s="35"/>
      <c r="HI3146" s="36"/>
      <c r="HK3146" s="37"/>
      <c r="HS3146" s="36"/>
      <c r="HU3146" s="37"/>
      <c r="IC3146" s="36"/>
      <c r="IE3146" s="37"/>
      <c r="IS3146" s="52"/>
      <c r="JC3146" s="52"/>
      <c r="JM3146" s="52"/>
      <c r="KG3146" s="1"/>
      <c r="KV3146" s="1"/>
      <c r="KW3146" s="34"/>
      <c r="KY3146" s="35"/>
      <c r="LA3146" s="36"/>
      <c r="LC3146" s="37"/>
      <c r="LU3146" s="34"/>
      <c r="LW3146" s="35"/>
      <c r="ME3146" s="34"/>
      <c r="MG3146" s="35"/>
      <c r="MO3146" s="34"/>
      <c r="MQ3146" s="35"/>
      <c r="NE3146" s="36"/>
      <c r="NG3146" s="37"/>
      <c r="NO3146" s="36"/>
      <c r="NQ3146" s="37"/>
      <c r="NY3146" s="36"/>
      <c r="OA3146" s="37"/>
      <c r="RG3146" s="34"/>
      <c r="RI3146" s="35"/>
      <c r="RQ3146" s="34"/>
      <c r="RS3146" s="35"/>
      <c r="SA3146" s="34"/>
      <c r="SC3146" s="35"/>
      <c r="SQ3146" s="36"/>
      <c r="SS3146" s="37"/>
      <c r="TA3146" s="36"/>
      <c r="TC3146" s="37"/>
      <c r="TK3146" s="36"/>
      <c r="TM3146" s="37"/>
      <c r="VT3146" s="1"/>
    </row>
    <row r="3147" spans="14:592" x14ac:dyDescent="0.3">
      <c r="N3147" s="1"/>
      <c r="O3147" s="34"/>
      <c r="Q3147" s="35"/>
      <c r="S3147" s="36"/>
      <c r="U3147" s="37"/>
      <c r="W3147" s="52"/>
      <c r="X3147" s="52"/>
      <c r="Y3147" s="52"/>
      <c r="Z3147" s="52"/>
      <c r="AA3147" s="52"/>
      <c r="AB3147" s="52"/>
      <c r="AC3147" s="52"/>
      <c r="AD3147" s="52"/>
      <c r="AE3147" s="52"/>
      <c r="AF3147" s="52"/>
      <c r="AG3147" s="52"/>
      <c r="AH3147" s="52"/>
      <c r="AI3147" s="52"/>
      <c r="AJ3147" s="52"/>
      <c r="AK3147" s="52"/>
      <c r="AL3147" s="52"/>
      <c r="AM3147" s="34"/>
      <c r="AN3147" s="52"/>
      <c r="AO3147" s="35"/>
      <c r="AP3147" s="52"/>
      <c r="AQ3147" s="52"/>
      <c r="AR3147" s="52"/>
      <c r="AS3147" s="52"/>
      <c r="AT3147" s="52"/>
      <c r="AU3147" s="52"/>
      <c r="AV3147" s="52"/>
      <c r="AW3147" s="34"/>
      <c r="AX3147" s="52"/>
      <c r="AY3147" s="35"/>
      <c r="AZ3147" s="52"/>
      <c r="BA3147" s="52"/>
      <c r="BB3147" s="52"/>
      <c r="BC3147" s="52"/>
      <c r="BD3147" s="52"/>
      <c r="BE3147" s="52"/>
      <c r="BF3147" s="52"/>
      <c r="BG3147" s="34"/>
      <c r="BH3147" s="52"/>
      <c r="BI3147" s="35"/>
      <c r="BJ3147" s="52"/>
      <c r="BK3147" s="52"/>
      <c r="BL3147" s="52"/>
      <c r="BM3147" s="52"/>
      <c r="BN3147" s="52"/>
      <c r="BO3147" s="52"/>
      <c r="BP3147" s="52"/>
      <c r="BQ3147" s="52"/>
      <c r="BR3147" s="52"/>
      <c r="BS3147" s="52"/>
      <c r="BT3147" s="52"/>
      <c r="BU3147" s="52"/>
      <c r="BV3147" s="52"/>
      <c r="BW3147" s="36"/>
      <c r="BX3147" s="52"/>
      <c r="BY3147" s="37"/>
      <c r="BZ3147" s="52"/>
      <c r="CA3147" s="52"/>
      <c r="CB3147" s="52"/>
      <c r="CC3147" s="52"/>
      <c r="CD3147" s="52"/>
      <c r="CE3147" s="52"/>
      <c r="CF3147" s="52"/>
      <c r="CG3147" s="36"/>
      <c r="CH3147" s="52"/>
      <c r="CI3147" s="37"/>
      <c r="CJ3147" s="52"/>
      <c r="CK3147" s="52"/>
      <c r="CL3147" s="52"/>
      <c r="CM3147" s="52"/>
      <c r="CN3147" s="52"/>
      <c r="CO3147" s="52"/>
      <c r="CP3147" s="52"/>
      <c r="CQ3147" s="36"/>
      <c r="CR3147" s="52"/>
      <c r="CS3147" s="37"/>
      <c r="CT3147" s="52"/>
      <c r="CU3147" s="52"/>
      <c r="CV3147" s="52"/>
      <c r="CW3147" s="52"/>
      <c r="CX3147" s="52"/>
      <c r="CY3147" s="52"/>
      <c r="CZ3147" s="52"/>
      <c r="DA3147" s="52"/>
      <c r="DB3147" s="52"/>
      <c r="DC3147" s="52"/>
      <c r="DD3147" s="52"/>
      <c r="DE3147" s="52"/>
      <c r="DF3147" s="52"/>
      <c r="DG3147" s="52"/>
      <c r="DH3147" s="52"/>
      <c r="DI3147" s="52"/>
      <c r="DJ3147" s="52"/>
      <c r="DK3147" s="52"/>
      <c r="DL3147" s="52"/>
      <c r="DM3147" s="52"/>
      <c r="DN3147" s="52"/>
      <c r="DO3147" s="52"/>
      <c r="DP3147" s="52"/>
      <c r="DQ3147" s="52"/>
      <c r="DR3147" s="52"/>
      <c r="DS3147" s="52"/>
      <c r="DT3147" s="52"/>
      <c r="DU3147" s="52"/>
      <c r="DV3147" s="52"/>
      <c r="DW3147" s="52"/>
      <c r="DX3147" s="52"/>
      <c r="DY3147" s="52"/>
      <c r="DZ3147" s="52"/>
      <c r="EA3147" s="52"/>
      <c r="EB3147" s="52"/>
      <c r="EC3147" s="52"/>
      <c r="ED3147" s="52"/>
      <c r="EE3147" s="52"/>
      <c r="EF3147" s="52"/>
      <c r="EG3147" s="52"/>
      <c r="EH3147" s="52"/>
      <c r="EI3147" s="52"/>
      <c r="EJ3147" s="52"/>
      <c r="EK3147" s="52"/>
      <c r="EL3147" s="52"/>
      <c r="EM3147" s="52"/>
      <c r="EN3147" s="52"/>
      <c r="EO3147" s="52"/>
      <c r="EP3147" s="52"/>
      <c r="EQ3147" s="52"/>
      <c r="ER3147" s="52"/>
      <c r="ES3147" s="52"/>
      <c r="ET3147" s="52"/>
      <c r="EU3147" s="52"/>
      <c r="EV3147" s="52"/>
      <c r="EW3147" s="52"/>
      <c r="EX3147" s="52"/>
      <c r="EY3147" s="52"/>
      <c r="EZ3147" s="52"/>
      <c r="FA3147" s="52"/>
      <c r="FB3147" s="52"/>
      <c r="FC3147" s="52"/>
      <c r="FD3147" s="52"/>
      <c r="FE3147" s="52"/>
      <c r="FF3147" s="52"/>
      <c r="FG3147" s="52"/>
      <c r="FH3147" s="52"/>
      <c r="FI3147" s="52"/>
      <c r="FJ3147" s="52"/>
      <c r="FK3147" s="52"/>
      <c r="FL3147" s="52"/>
      <c r="FM3147" s="52"/>
      <c r="FN3147" s="52"/>
      <c r="FO3147" s="52"/>
      <c r="FP3147" s="52"/>
      <c r="FQ3147" s="52"/>
      <c r="FR3147" s="52"/>
      <c r="FS3147" s="52"/>
      <c r="FT3147" s="52"/>
      <c r="FU3147" s="52"/>
      <c r="FV3147" s="52"/>
      <c r="FW3147" s="52"/>
      <c r="FX3147" s="52"/>
      <c r="FY3147" s="34"/>
      <c r="FZ3147" s="52"/>
      <c r="GA3147" s="35"/>
      <c r="GB3147" s="52"/>
      <c r="GC3147" s="52"/>
      <c r="GD3147" s="52"/>
      <c r="GE3147" s="52"/>
      <c r="GF3147" s="52"/>
      <c r="GG3147" s="52"/>
      <c r="GH3147" s="52"/>
      <c r="GI3147" s="34"/>
      <c r="GJ3147" s="52"/>
      <c r="GK3147" s="35"/>
      <c r="GL3147" s="52"/>
      <c r="GM3147" s="52"/>
      <c r="GN3147" s="52"/>
      <c r="GO3147" s="52"/>
      <c r="GP3147" s="52"/>
      <c r="GQ3147" s="52"/>
      <c r="GR3147" s="52"/>
      <c r="GS3147" s="34"/>
      <c r="GT3147" s="52"/>
      <c r="GU3147" s="35"/>
      <c r="GV3147" s="52"/>
      <c r="GW3147" s="52"/>
      <c r="GX3147" s="52"/>
      <c r="GY3147" s="52"/>
      <c r="GZ3147" s="52"/>
      <c r="HA3147" s="52"/>
      <c r="HB3147" s="52"/>
      <c r="HC3147" s="52"/>
      <c r="HD3147" s="52"/>
      <c r="HE3147" s="52"/>
      <c r="HF3147" s="52"/>
      <c r="HG3147" s="52"/>
      <c r="HH3147" s="52"/>
      <c r="HI3147" s="36"/>
      <c r="HJ3147" s="52"/>
      <c r="HK3147" s="37"/>
      <c r="HL3147" s="52"/>
      <c r="HM3147" s="52"/>
      <c r="HN3147" s="52"/>
      <c r="HO3147" s="52"/>
      <c r="HP3147" s="52"/>
      <c r="HQ3147" s="52"/>
      <c r="HR3147" s="52"/>
      <c r="HS3147" s="36"/>
      <c r="HT3147" s="52"/>
      <c r="HU3147" s="37"/>
      <c r="HV3147" s="52"/>
      <c r="HW3147" s="52"/>
      <c r="HX3147" s="52"/>
      <c r="HY3147" s="52"/>
      <c r="HZ3147" s="52"/>
      <c r="IA3147" s="52"/>
      <c r="IB3147" s="52"/>
      <c r="IC3147" s="36"/>
      <c r="ID3147" s="52"/>
      <c r="IE3147" s="37"/>
      <c r="IF3147" s="52"/>
      <c r="IG3147" s="52"/>
      <c r="IH3147" s="52"/>
      <c r="II3147" s="52"/>
      <c r="IJ3147" s="52"/>
      <c r="IK3147" s="52"/>
      <c r="IL3147" s="52"/>
      <c r="IM3147" s="52"/>
      <c r="IN3147" s="52"/>
      <c r="IO3147" s="52"/>
      <c r="IP3147" s="52"/>
      <c r="IQ3147" s="52"/>
      <c r="IR3147" s="52"/>
      <c r="IS3147" s="52"/>
      <c r="IT3147" s="52"/>
      <c r="IU3147" s="52"/>
      <c r="IV3147" s="52"/>
      <c r="IW3147" s="52"/>
      <c r="IX3147" s="52"/>
      <c r="IY3147" s="52"/>
      <c r="IZ3147" s="52"/>
      <c r="JA3147" s="52"/>
      <c r="JB3147" s="52"/>
      <c r="JC3147" s="52"/>
      <c r="JD3147" s="52"/>
      <c r="JE3147" s="52"/>
      <c r="JF3147" s="52"/>
      <c r="JG3147" s="52"/>
      <c r="JH3147" s="52"/>
      <c r="JI3147" s="52"/>
      <c r="JJ3147" s="52"/>
      <c r="JK3147" s="52"/>
      <c r="JL3147" s="52"/>
      <c r="JM3147" s="52"/>
      <c r="KG3147" s="1"/>
      <c r="KV3147" s="1"/>
      <c r="KW3147" s="34"/>
      <c r="KY3147" s="35"/>
      <c r="LA3147" s="36"/>
      <c r="LC3147" s="37"/>
      <c r="LU3147" s="34"/>
      <c r="LW3147" s="35"/>
      <c r="ME3147" s="34"/>
      <c r="MG3147" s="35"/>
      <c r="MO3147" s="34"/>
      <c r="MQ3147" s="35"/>
      <c r="NE3147" s="36"/>
      <c r="NG3147" s="37"/>
      <c r="NO3147" s="36"/>
      <c r="NQ3147" s="37"/>
      <c r="NY3147" s="36"/>
      <c r="OA3147" s="37"/>
      <c r="RG3147" s="34"/>
      <c r="RI3147" s="35"/>
      <c r="RQ3147" s="34"/>
      <c r="RS3147" s="35"/>
      <c r="SA3147" s="34"/>
      <c r="SC3147" s="35"/>
      <c r="SQ3147" s="36"/>
      <c r="SS3147" s="37"/>
      <c r="TA3147" s="36"/>
      <c r="TC3147" s="37"/>
      <c r="TK3147" s="36"/>
      <c r="TM3147" s="37"/>
      <c r="VT3147" s="1"/>
    </row>
    <row r="3148" spans="14:592" x14ac:dyDescent="0.3">
      <c r="N3148" s="1"/>
      <c r="O3148" s="34"/>
      <c r="Q3148" s="35"/>
      <c r="S3148" s="36"/>
      <c r="U3148" s="37"/>
      <c r="W3148" s="52"/>
      <c r="X3148" s="52"/>
      <c r="Y3148" s="52"/>
      <c r="Z3148" s="52"/>
      <c r="AA3148" s="52"/>
      <c r="AB3148" s="52"/>
      <c r="AC3148" s="52"/>
      <c r="AD3148" s="52"/>
      <c r="AE3148" s="52"/>
      <c r="AF3148" s="52"/>
      <c r="AG3148" s="52"/>
      <c r="AH3148" s="52"/>
      <c r="AI3148" s="52"/>
      <c r="AJ3148" s="52"/>
      <c r="AK3148" s="52"/>
      <c r="AL3148" s="52"/>
      <c r="AM3148" s="34"/>
      <c r="AN3148" s="52"/>
      <c r="AO3148" s="35"/>
      <c r="AP3148" s="52"/>
      <c r="AQ3148" s="52"/>
      <c r="AR3148" s="52"/>
      <c r="AS3148" s="52"/>
      <c r="AT3148" s="52"/>
      <c r="AU3148" s="52"/>
      <c r="AV3148" s="52"/>
      <c r="AW3148" s="34"/>
      <c r="AX3148" s="52"/>
      <c r="AY3148" s="35"/>
      <c r="AZ3148" s="52"/>
      <c r="BA3148" s="52"/>
      <c r="BB3148" s="52"/>
      <c r="BC3148" s="52"/>
      <c r="BD3148" s="52"/>
      <c r="BE3148" s="52"/>
      <c r="BF3148" s="52"/>
      <c r="BG3148" s="34"/>
      <c r="BH3148" s="52"/>
      <c r="BI3148" s="35"/>
      <c r="BJ3148" s="52"/>
      <c r="BK3148" s="52"/>
      <c r="BL3148" s="52"/>
      <c r="BM3148" s="52"/>
      <c r="BN3148" s="52"/>
      <c r="BO3148" s="52"/>
      <c r="BP3148" s="52"/>
      <c r="BQ3148" s="52"/>
      <c r="BR3148" s="52"/>
      <c r="BS3148" s="52"/>
      <c r="BT3148" s="52"/>
      <c r="BU3148" s="52"/>
      <c r="BV3148" s="52"/>
      <c r="BW3148" s="36"/>
      <c r="BX3148" s="52"/>
      <c r="BY3148" s="37"/>
      <c r="BZ3148" s="52"/>
      <c r="CA3148" s="52"/>
      <c r="CB3148" s="52"/>
      <c r="CC3148" s="52"/>
      <c r="CD3148" s="52"/>
      <c r="CE3148" s="52"/>
      <c r="CF3148" s="52"/>
      <c r="CG3148" s="36"/>
      <c r="CH3148" s="52"/>
      <c r="CI3148" s="37"/>
      <c r="CJ3148" s="52"/>
      <c r="CK3148" s="52"/>
      <c r="CL3148" s="52"/>
      <c r="CM3148" s="52"/>
      <c r="CN3148" s="52"/>
      <c r="CO3148" s="52"/>
      <c r="CP3148" s="52"/>
      <c r="CQ3148" s="36"/>
      <c r="CR3148" s="52"/>
      <c r="CS3148" s="37"/>
      <c r="CT3148" s="52"/>
      <c r="CU3148" s="52"/>
      <c r="CV3148" s="52"/>
      <c r="CW3148" s="52"/>
      <c r="CX3148" s="52"/>
      <c r="CY3148" s="52"/>
      <c r="CZ3148" s="52"/>
      <c r="DA3148" s="52"/>
      <c r="DB3148" s="52"/>
      <c r="DC3148" s="52"/>
      <c r="DD3148" s="52"/>
      <c r="DE3148" s="52"/>
      <c r="DF3148" s="52"/>
      <c r="DG3148" s="52"/>
      <c r="DH3148" s="52"/>
      <c r="DI3148" s="52"/>
      <c r="DJ3148" s="52"/>
      <c r="DK3148" s="52"/>
      <c r="DL3148" s="52"/>
      <c r="DM3148" s="52"/>
      <c r="DN3148" s="52"/>
      <c r="DO3148" s="52"/>
      <c r="DP3148" s="52"/>
      <c r="DQ3148" s="52"/>
      <c r="DR3148" s="52"/>
      <c r="DS3148" s="52"/>
      <c r="DT3148" s="52"/>
      <c r="DU3148" s="52"/>
      <c r="DV3148" s="52"/>
      <c r="DW3148" s="52"/>
      <c r="DX3148" s="52"/>
      <c r="DY3148" s="52"/>
      <c r="DZ3148" s="52"/>
      <c r="EA3148" s="52"/>
      <c r="EB3148" s="52"/>
      <c r="EC3148" s="52"/>
      <c r="ED3148" s="52"/>
      <c r="EE3148" s="52"/>
      <c r="EF3148" s="52"/>
      <c r="EG3148" s="52"/>
      <c r="EH3148" s="52"/>
      <c r="EI3148" s="52"/>
      <c r="EJ3148" s="52"/>
      <c r="EK3148" s="52"/>
      <c r="EL3148" s="52"/>
      <c r="EM3148" s="52"/>
      <c r="EN3148" s="52"/>
      <c r="EO3148" s="52"/>
      <c r="EP3148" s="52"/>
      <c r="EQ3148" s="52"/>
      <c r="ER3148" s="52"/>
      <c r="ES3148" s="52"/>
      <c r="ET3148" s="52"/>
      <c r="EU3148" s="52"/>
      <c r="EV3148" s="52"/>
      <c r="EW3148" s="52"/>
      <c r="EX3148" s="52"/>
      <c r="EY3148" s="52"/>
      <c r="EZ3148" s="52"/>
      <c r="FA3148" s="52"/>
      <c r="FB3148" s="52"/>
      <c r="FC3148" s="52"/>
      <c r="FD3148" s="52"/>
      <c r="FE3148" s="52"/>
      <c r="FF3148" s="52"/>
      <c r="FG3148" s="52"/>
      <c r="FH3148" s="52"/>
      <c r="FI3148" s="52"/>
      <c r="FJ3148" s="52"/>
      <c r="FK3148" s="52"/>
      <c r="FL3148" s="52"/>
      <c r="FM3148" s="52"/>
      <c r="FN3148" s="52"/>
      <c r="FO3148" s="52"/>
      <c r="FP3148" s="52"/>
      <c r="FQ3148" s="52"/>
      <c r="FR3148" s="52"/>
      <c r="FS3148" s="52"/>
      <c r="FT3148" s="52"/>
      <c r="FU3148" s="52"/>
      <c r="FV3148" s="52"/>
      <c r="FW3148" s="52"/>
      <c r="FX3148" s="52"/>
      <c r="FY3148" s="34"/>
      <c r="FZ3148" s="52"/>
      <c r="GA3148" s="35"/>
      <c r="GB3148" s="52"/>
      <c r="GC3148" s="52"/>
      <c r="GD3148" s="52"/>
      <c r="GE3148" s="52"/>
      <c r="GF3148" s="52"/>
      <c r="GG3148" s="52"/>
      <c r="GH3148" s="52"/>
      <c r="GI3148" s="34"/>
      <c r="GJ3148" s="52"/>
      <c r="GK3148" s="35"/>
      <c r="GL3148" s="52"/>
      <c r="GM3148" s="52"/>
      <c r="GN3148" s="52"/>
      <c r="GO3148" s="52"/>
      <c r="GP3148" s="52"/>
      <c r="GQ3148" s="52"/>
      <c r="GR3148" s="52"/>
      <c r="GS3148" s="34"/>
      <c r="GT3148" s="52"/>
      <c r="GU3148" s="35"/>
      <c r="GV3148" s="52"/>
      <c r="GW3148" s="52"/>
      <c r="GX3148" s="52"/>
      <c r="GY3148" s="52"/>
      <c r="GZ3148" s="52"/>
      <c r="HA3148" s="52"/>
      <c r="HB3148" s="52"/>
      <c r="HC3148" s="52"/>
      <c r="HD3148" s="52"/>
      <c r="HE3148" s="52"/>
      <c r="HF3148" s="52"/>
      <c r="HG3148" s="52"/>
      <c r="HH3148" s="52"/>
      <c r="HI3148" s="36"/>
      <c r="HJ3148" s="52"/>
      <c r="HK3148" s="37"/>
      <c r="HL3148" s="52"/>
      <c r="HM3148" s="52"/>
      <c r="HN3148" s="52"/>
      <c r="HO3148" s="52"/>
      <c r="HP3148" s="52"/>
      <c r="HQ3148" s="52"/>
      <c r="HR3148" s="52"/>
      <c r="HS3148" s="36"/>
      <c r="HT3148" s="52"/>
      <c r="HU3148" s="37"/>
      <c r="HV3148" s="52"/>
      <c r="HW3148" s="52"/>
      <c r="HX3148" s="52"/>
      <c r="HY3148" s="52"/>
      <c r="HZ3148" s="52"/>
      <c r="IA3148" s="52"/>
      <c r="IB3148" s="52"/>
      <c r="IC3148" s="36"/>
      <c r="ID3148" s="52"/>
      <c r="IE3148" s="37"/>
      <c r="IF3148" s="52"/>
      <c r="IG3148" s="52"/>
      <c r="IH3148" s="52"/>
      <c r="II3148" s="52"/>
      <c r="IJ3148" s="52"/>
      <c r="IK3148" s="52"/>
      <c r="IL3148" s="52"/>
      <c r="IM3148" s="52"/>
      <c r="IN3148" s="52"/>
      <c r="IO3148" s="52"/>
      <c r="IP3148" s="52"/>
      <c r="IQ3148" s="52"/>
      <c r="IR3148" s="52"/>
      <c r="IS3148" s="52"/>
      <c r="IT3148" s="52"/>
      <c r="IU3148" s="52"/>
      <c r="IV3148" s="52"/>
      <c r="IW3148" s="52"/>
      <c r="IX3148" s="52"/>
      <c r="IY3148" s="52"/>
      <c r="IZ3148" s="52"/>
      <c r="JA3148" s="52"/>
      <c r="JB3148" s="52"/>
      <c r="JC3148" s="52"/>
      <c r="JD3148" s="52"/>
      <c r="JE3148" s="52"/>
      <c r="JF3148" s="52"/>
      <c r="JG3148" s="52"/>
      <c r="JH3148" s="52"/>
      <c r="JI3148" s="52"/>
      <c r="JJ3148" s="52"/>
      <c r="JK3148" s="52"/>
      <c r="JL3148" s="52"/>
      <c r="JM3148" s="52"/>
      <c r="KG3148" s="1"/>
      <c r="KV3148" s="1"/>
      <c r="KW3148" s="34"/>
      <c r="KY3148" s="35"/>
      <c r="LA3148" s="36"/>
      <c r="LC3148" s="37"/>
      <c r="LU3148" s="34"/>
      <c r="LW3148" s="35"/>
      <c r="ME3148" s="34"/>
      <c r="MG3148" s="35"/>
      <c r="MO3148" s="34"/>
      <c r="MQ3148" s="35"/>
      <c r="NE3148" s="36"/>
      <c r="NG3148" s="37"/>
      <c r="NO3148" s="36"/>
      <c r="NQ3148" s="37"/>
      <c r="NY3148" s="36"/>
      <c r="OA3148" s="37"/>
      <c r="RG3148" s="34"/>
      <c r="RI3148" s="35"/>
      <c r="RQ3148" s="34"/>
      <c r="RS3148" s="35"/>
      <c r="SA3148" s="34"/>
      <c r="SC3148" s="35"/>
      <c r="SQ3148" s="36"/>
      <c r="SS3148" s="37"/>
      <c r="TA3148" s="36"/>
      <c r="TC3148" s="37"/>
      <c r="TK3148" s="36"/>
      <c r="TM3148" s="37"/>
      <c r="VT3148" s="1"/>
    </row>
    <row r="3149" spans="14:592" x14ac:dyDescent="0.3">
      <c r="N3149" s="1"/>
      <c r="O3149" s="34"/>
      <c r="Q3149" s="35"/>
      <c r="S3149" s="36"/>
      <c r="U3149" s="37"/>
      <c r="AM3149" s="34"/>
      <c r="AO3149" s="35"/>
      <c r="AW3149" s="34"/>
      <c r="AY3149" s="35"/>
      <c r="BG3149" s="34"/>
      <c r="BI3149" s="35"/>
      <c r="BW3149" s="36"/>
      <c r="BY3149" s="37"/>
      <c r="CG3149" s="36"/>
      <c r="CI3149" s="37"/>
      <c r="CQ3149" s="36"/>
      <c r="CS3149" s="37"/>
      <c r="FJ3149" s="52"/>
      <c r="FL3149" s="54"/>
      <c r="FY3149" s="34"/>
      <c r="GA3149" s="35"/>
      <c r="GI3149" s="34"/>
      <c r="GK3149" s="35"/>
      <c r="GS3149" s="34"/>
      <c r="GU3149" s="35"/>
      <c r="HI3149" s="36"/>
      <c r="HK3149" s="37"/>
      <c r="HS3149" s="36"/>
      <c r="HU3149" s="37"/>
      <c r="IC3149" s="36"/>
      <c r="IE3149" s="37"/>
      <c r="KG3149" s="1"/>
      <c r="KV3149" s="1"/>
      <c r="KW3149" s="34"/>
      <c r="KY3149" s="35"/>
      <c r="LA3149" s="36"/>
      <c r="LC3149" s="37"/>
      <c r="LU3149" s="34"/>
      <c r="LW3149" s="35"/>
      <c r="ME3149" s="34"/>
      <c r="MG3149" s="35"/>
      <c r="MO3149" s="34"/>
      <c r="MQ3149" s="35"/>
      <c r="NE3149" s="36"/>
      <c r="NG3149" s="37"/>
      <c r="NO3149" s="36"/>
      <c r="NQ3149" s="37"/>
      <c r="NY3149" s="36"/>
      <c r="OA3149" s="37"/>
      <c r="RG3149" s="34"/>
      <c r="RI3149" s="35"/>
      <c r="RQ3149" s="34"/>
      <c r="RS3149" s="35"/>
      <c r="SA3149" s="34"/>
      <c r="SC3149" s="35"/>
      <c r="SQ3149" s="36"/>
      <c r="SS3149" s="37"/>
      <c r="TA3149" s="36"/>
      <c r="TC3149" s="37"/>
      <c r="TK3149" s="36"/>
      <c r="TM3149" s="37"/>
      <c r="VT3149" s="1"/>
    </row>
    <row r="3150" spans="14:592" x14ac:dyDescent="0.3">
      <c r="N3150" s="1"/>
      <c r="O3150" s="34"/>
      <c r="Q3150" s="35"/>
      <c r="S3150" s="36"/>
      <c r="U3150" s="37"/>
      <c r="V3150" s="37"/>
      <c r="W3150" s="37"/>
      <c r="X3150" s="37"/>
      <c r="Y3150" s="37"/>
      <c r="Z3150" s="37"/>
      <c r="AA3150" s="37"/>
      <c r="AB3150" s="37"/>
      <c r="AC3150" s="37"/>
      <c r="AD3150" s="37"/>
      <c r="AE3150" s="37"/>
      <c r="AF3150" s="37"/>
      <c r="AG3150" s="37"/>
      <c r="AH3150" s="37"/>
      <c r="AI3150" s="37"/>
      <c r="AJ3150" s="37"/>
      <c r="AK3150" s="37"/>
      <c r="AL3150" s="37"/>
      <c r="AM3150" s="34"/>
      <c r="AN3150" s="37"/>
      <c r="AO3150" s="35"/>
      <c r="AP3150" s="37"/>
      <c r="AQ3150" s="37"/>
      <c r="AR3150" s="37"/>
      <c r="AS3150" s="37"/>
      <c r="AT3150" s="37"/>
      <c r="AU3150" s="37"/>
      <c r="AV3150" s="37"/>
      <c r="AW3150" s="34"/>
      <c r="AX3150" s="37"/>
      <c r="AY3150" s="35"/>
      <c r="AZ3150" s="37"/>
      <c r="BA3150" s="37"/>
      <c r="BB3150" s="37"/>
      <c r="BC3150" s="37"/>
      <c r="BD3150" s="37"/>
      <c r="BE3150" s="37"/>
      <c r="BF3150" s="37"/>
      <c r="BG3150" s="34"/>
      <c r="BH3150" s="37"/>
      <c r="BI3150" s="35"/>
      <c r="BJ3150" s="37"/>
      <c r="BK3150" s="37"/>
      <c r="BL3150" s="37"/>
      <c r="BM3150" s="37"/>
      <c r="BN3150" s="37"/>
      <c r="BO3150" s="37"/>
      <c r="BP3150" s="37"/>
      <c r="BQ3150" s="37"/>
      <c r="BR3150" s="37"/>
      <c r="BS3150" s="37"/>
      <c r="BT3150" s="37"/>
      <c r="BU3150" s="37"/>
      <c r="BV3150" s="37"/>
      <c r="BW3150" s="36"/>
      <c r="BX3150" s="37"/>
      <c r="BY3150" s="37"/>
      <c r="BZ3150" s="37"/>
      <c r="CA3150" s="37"/>
      <c r="CB3150" s="37"/>
      <c r="CC3150" s="37"/>
      <c r="CD3150" s="37"/>
      <c r="CE3150" s="37"/>
      <c r="CF3150" s="37"/>
      <c r="CG3150" s="36"/>
      <c r="CH3150" s="37"/>
      <c r="CI3150" s="37"/>
      <c r="CJ3150" s="37"/>
      <c r="CK3150" s="37"/>
      <c r="CL3150" s="37"/>
      <c r="CM3150" s="37"/>
      <c r="CN3150" s="37"/>
      <c r="CO3150" s="37"/>
      <c r="CP3150" s="37"/>
      <c r="CQ3150" s="36"/>
      <c r="CR3150" s="37"/>
      <c r="CS3150" s="37"/>
      <c r="CT3150" s="37"/>
      <c r="CU3150" s="37"/>
      <c r="CV3150" s="37"/>
      <c r="CW3150" s="37"/>
      <c r="CX3150" s="37"/>
      <c r="CY3150" s="37"/>
      <c r="CZ3150" s="37"/>
      <c r="DA3150" s="37"/>
      <c r="DB3150" s="37"/>
      <c r="DC3150" s="37"/>
      <c r="DD3150" s="37"/>
      <c r="DE3150" s="37"/>
      <c r="DF3150" s="37"/>
      <c r="DG3150" s="37"/>
      <c r="DH3150" s="37"/>
      <c r="DI3150" s="37"/>
      <c r="DJ3150" s="37"/>
      <c r="DK3150" s="37"/>
      <c r="DL3150" s="37"/>
      <c r="DM3150" s="37"/>
      <c r="DN3150" s="37"/>
      <c r="DO3150" s="37"/>
      <c r="DP3150" s="37"/>
      <c r="DQ3150" s="37"/>
      <c r="DR3150" s="37"/>
      <c r="DS3150" s="37"/>
      <c r="DT3150" s="37"/>
      <c r="DU3150" s="37"/>
      <c r="DV3150" s="37"/>
      <c r="DW3150" s="37"/>
      <c r="DX3150" s="37"/>
      <c r="DY3150" s="37"/>
      <c r="DZ3150" s="37"/>
      <c r="EA3150" s="37"/>
      <c r="EB3150" s="37"/>
      <c r="EC3150" s="37"/>
      <c r="ED3150" s="37"/>
      <c r="EE3150" s="37"/>
      <c r="EF3150" s="37"/>
      <c r="EG3150" s="37"/>
      <c r="EH3150" s="37"/>
      <c r="EI3150" s="37"/>
      <c r="EJ3150" s="37"/>
      <c r="EK3150" s="37"/>
      <c r="EL3150" s="37"/>
      <c r="EM3150" s="37"/>
      <c r="EN3150" s="37"/>
      <c r="EO3150" s="37"/>
      <c r="EP3150" s="37"/>
      <c r="EQ3150" s="37"/>
      <c r="ER3150" s="37"/>
      <c r="ES3150" s="37"/>
      <c r="ET3150" s="37"/>
      <c r="EU3150" s="37"/>
      <c r="EV3150" s="37"/>
      <c r="EW3150" s="37"/>
      <c r="EX3150" s="37"/>
      <c r="EY3150" s="37"/>
      <c r="EZ3150" s="37"/>
      <c r="FA3150" s="37"/>
      <c r="FB3150" s="37"/>
      <c r="FC3150" s="37"/>
      <c r="FD3150" s="37"/>
      <c r="FE3150" s="37"/>
      <c r="FF3150" s="37"/>
      <c r="FG3150" s="37"/>
      <c r="FH3150" s="37"/>
      <c r="FI3150" s="37"/>
      <c r="FJ3150" s="37"/>
      <c r="FK3150" s="37"/>
      <c r="FL3150" s="37"/>
      <c r="FM3150" s="37"/>
      <c r="FN3150" s="37"/>
      <c r="FO3150" s="37"/>
      <c r="FP3150" s="37"/>
      <c r="FQ3150" s="37"/>
      <c r="FR3150" s="37"/>
      <c r="FS3150" s="37"/>
      <c r="FT3150" s="37"/>
      <c r="FU3150" s="37"/>
      <c r="FV3150" s="37"/>
      <c r="FW3150" s="37"/>
      <c r="FX3150" s="37"/>
      <c r="FY3150" s="34"/>
      <c r="FZ3150" s="37"/>
      <c r="GA3150" s="35"/>
      <c r="GB3150" s="37"/>
      <c r="GC3150" s="37"/>
      <c r="GD3150" s="37"/>
      <c r="GE3150" s="37"/>
      <c r="GF3150" s="37"/>
      <c r="GG3150" s="37"/>
      <c r="GH3150" s="37"/>
      <c r="GI3150" s="34"/>
      <c r="GJ3150" s="37"/>
      <c r="GK3150" s="35"/>
      <c r="GL3150" s="37"/>
      <c r="GM3150" s="37"/>
      <c r="GN3150" s="37"/>
      <c r="GO3150" s="37"/>
      <c r="GP3150" s="37"/>
      <c r="GQ3150" s="37"/>
      <c r="GR3150" s="37"/>
      <c r="GS3150" s="34"/>
      <c r="GT3150" s="37"/>
      <c r="GU3150" s="35"/>
      <c r="GV3150" s="37"/>
      <c r="GW3150" s="37"/>
      <c r="GX3150" s="37"/>
      <c r="GY3150" s="37"/>
      <c r="GZ3150" s="37"/>
      <c r="HA3150" s="37"/>
      <c r="HB3150" s="37"/>
      <c r="HC3150" s="37"/>
      <c r="HD3150" s="37"/>
      <c r="HE3150" s="37"/>
      <c r="HF3150" s="37"/>
      <c r="HG3150" s="37"/>
      <c r="HH3150" s="37"/>
      <c r="HI3150" s="36"/>
      <c r="HJ3150" s="37"/>
      <c r="HK3150" s="37"/>
      <c r="HL3150" s="37"/>
      <c r="HM3150" s="37"/>
      <c r="HN3150" s="37"/>
      <c r="HO3150" s="37"/>
      <c r="HP3150" s="37"/>
      <c r="HQ3150" s="37"/>
      <c r="HR3150" s="37"/>
      <c r="HS3150" s="36"/>
      <c r="HT3150" s="37"/>
      <c r="HU3150" s="37"/>
      <c r="HV3150" s="37"/>
      <c r="HW3150" s="37"/>
      <c r="HX3150" s="37"/>
      <c r="HY3150" s="37"/>
      <c r="HZ3150" s="37"/>
      <c r="IA3150" s="37"/>
      <c r="IB3150" s="37"/>
      <c r="IC3150" s="36"/>
      <c r="ID3150" s="37"/>
      <c r="IE3150" s="37"/>
      <c r="KG3150" s="1"/>
      <c r="KV3150" s="1"/>
      <c r="KW3150" s="34"/>
      <c r="KY3150" s="35"/>
      <c r="LA3150" s="36"/>
      <c r="LC3150" s="37"/>
      <c r="LD3150" s="37"/>
      <c r="LE3150" s="37"/>
      <c r="LF3150" s="37"/>
      <c r="LG3150" s="37"/>
      <c r="LH3150" s="37"/>
      <c r="LI3150" s="37"/>
      <c r="LJ3150" s="37"/>
      <c r="LK3150" s="37"/>
      <c r="LL3150" s="37"/>
      <c r="LM3150" s="37"/>
      <c r="LN3150" s="37"/>
      <c r="LO3150" s="37"/>
      <c r="LP3150" s="37"/>
      <c r="LQ3150" s="37"/>
      <c r="LR3150" s="37"/>
      <c r="LS3150" s="37"/>
      <c r="LT3150" s="37"/>
      <c r="LU3150" s="34"/>
      <c r="LV3150" s="37"/>
      <c r="LW3150" s="35"/>
      <c r="LX3150" s="37"/>
      <c r="LY3150" s="37"/>
      <c r="LZ3150" s="37"/>
      <c r="MA3150" s="37"/>
      <c r="MB3150" s="37"/>
      <c r="MC3150" s="37"/>
      <c r="MD3150" s="37"/>
      <c r="ME3150" s="34"/>
      <c r="MF3150" s="37"/>
      <c r="MG3150" s="35"/>
      <c r="MH3150" s="37"/>
      <c r="MI3150" s="37"/>
      <c r="MJ3150" s="37"/>
      <c r="MK3150" s="37"/>
      <c r="ML3150" s="37"/>
      <c r="MM3150" s="37"/>
      <c r="MN3150" s="37"/>
      <c r="MO3150" s="34"/>
      <c r="MP3150" s="37"/>
      <c r="MQ3150" s="35"/>
      <c r="MR3150" s="37"/>
      <c r="MS3150" s="37"/>
      <c r="MT3150" s="37"/>
      <c r="MU3150" s="37"/>
      <c r="MV3150" s="37"/>
      <c r="MW3150" s="37"/>
      <c r="MX3150" s="37"/>
      <c r="MY3150" s="37"/>
      <c r="MZ3150" s="37"/>
      <c r="NA3150" s="37"/>
      <c r="NB3150" s="37"/>
      <c r="NC3150" s="37"/>
      <c r="ND3150" s="37"/>
      <c r="NE3150" s="36"/>
      <c r="NF3150" s="37"/>
      <c r="NG3150" s="37"/>
      <c r="NH3150" s="37"/>
      <c r="NI3150" s="37"/>
      <c r="NJ3150" s="37"/>
      <c r="NK3150" s="37"/>
      <c r="NL3150" s="37"/>
      <c r="NM3150" s="37"/>
      <c r="NN3150" s="37"/>
      <c r="NO3150" s="36"/>
      <c r="NP3150" s="37"/>
      <c r="NQ3150" s="37"/>
      <c r="NR3150" s="37"/>
      <c r="NS3150" s="37"/>
      <c r="NT3150" s="37"/>
      <c r="NU3150" s="37"/>
      <c r="NV3150" s="37"/>
      <c r="NW3150" s="37"/>
      <c r="NX3150" s="37"/>
      <c r="NY3150" s="36"/>
      <c r="NZ3150" s="37"/>
      <c r="OA3150" s="37"/>
      <c r="OB3150" s="37"/>
      <c r="OC3150" s="37"/>
      <c r="OD3150" s="37"/>
      <c r="OE3150" s="37"/>
      <c r="OF3150" s="37"/>
      <c r="OG3150" s="37"/>
      <c r="OH3150" s="37"/>
      <c r="OI3150" s="37"/>
      <c r="OJ3150" s="37"/>
      <c r="OK3150" s="37"/>
      <c r="OL3150" s="37"/>
      <c r="OM3150" s="37"/>
      <c r="ON3150" s="37"/>
      <c r="OO3150" s="37"/>
      <c r="OP3150" s="37"/>
      <c r="OQ3150" s="37"/>
      <c r="OR3150" s="37"/>
      <c r="OS3150" s="37"/>
      <c r="OT3150" s="37"/>
      <c r="OU3150" s="37"/>
      <c r="OV3150" s="37"/>
      <c r="OW3150" s="37"/>
      <c r="OX3150" s="37"/>
      <c r="OY3150" s="37"/>
      <c r="OZ3150" s="37"/>
      <c r="PA3150" s="37"/>
      <c r="PB3150" s="37"/>
      <c r="PC3150" s="37"/>
      <c r="PD3150" s="37"/>
      <c r="PE3150" s="37"/>
      <c r="PF3150" s="37"/>
      <c r="PG3150" s="37"/>
      <c r="PH3150" s="37"/>
      <c r="PI3150" s="37"/>
      <c r="PJ3150" s="37"/>
      <c r="PK3150" s="37"/>
      <c r="PL3150" s="37"/>
      <c r="PM3150" s="37"/>
      <c r="PN3150" s="37"/>
      <c r="PO3150" s="37"/>
      <c r="PP3150" s="37"/>
      <c r="PQ3150" s="37"/>
      <c r="PR3150" s="37"/>
      <c r="PS3150" s="37"/>
      <c r="PT3150" s="37"/>
      <c r="PU3150" s="37"/>
      <c r="PV3150" s="37"/>
      <c r="PW3150" s="37"/>
      <c r="PX3150" s="37"/>
      <c r="PY3150" s="37"/>
      <c r="PZ3150" s="37"/>
      <c r="QA3150" s="37"/>
      <c r="QB3150" s="37"/>
      <c r="QC3150" s="37"/>
      <c r="QD3150" s="37"/>
      <c r="QE3150" s="37"/>
      <c r="QF3150" s="37"/>
      <c r="QG3150" s="37"/>
      <c r="QH3150" s="37"/>
      <c r="QI3150" s="37"/>
      <c r="QJ3150" s="37"/>
      <c r="QK3150" s="37"/>
      <c r="QL3150" s="37"/>
      <c r="QM3150" s="37"/>
      <c r="QN3150" s="37"/>
      <c r="QO3150" s="37"/>
      <c r="QP3150" s="37"/>
      <c r="QQ3150" s="37"/>
      <c r="QR3150" s="37"/>
      <c r="QS3150" s="37"/>
      <c r="QT3150" s="37"/>
      <c r="QU3150" s="37"/>
      <c r="QV3150" s="37"/>
      <c r="QW3150" s="37"/>
      <c r="QX3150" s="37"/>
      <c r="QY3150" s="37"/>
      <c r="QZ3150" s="37"/>
      <c r="RA3150" s="37"/>
      <c r="RB3150" s="37"/>
      <c r="RC3150" s="37"/>
      <c r="RD3150" s="37"/>
      <c r="RE3150" s="37"/>
      <c r="RF3150" s="37"/>
      <c r="RG3150" s="34"/>
      <c r="RH3150" s="37"/>
      <c r="RI3150" s="35"/>
      <c r="RJ3150" s="37"/>
      <c r="RK3150" s="37"/>
      <c r="RL3150" s="37"/>
      <c r="RM3150" s="37"/>
      <c r="RN3150" s="37"/>
      <c r="RO3150" s="37"/>
      <c r="RP3150" s="37"/>
      <c r="RQ3150" s="34"/>
      <c r="RR3150" s="37"/>
      <c r="RS3150" s="35"/>
      <c r="RT3150" s="37"/>
      <c r="RU3150" s="37"/>
      <c r="RV3150" s="37"/>
      <c r="RW3150" s="37"/>
      <c r="RX3150" s="37"/>
      <c r="RY3150" s="37"/>
      <c r="RZ3150" s="37"/>
      <c r="SA3150" s="34"/>
      <c r="SB3150" s="37"/>
      <c r="SC3150" s="35"/>
      <c r="SD3150" s="37"/>
      <c r="SE3150" s="37"/>
      <c r="SF3150" s="37"/>
      <c r="SG3150" s="37"/>
      <c r="SH3150" s="37"/>
      <c r="SI3150" s="37"/>
      <c r="SJ3150" s="37"/>
      <c r="SK3150" s="37"/>
      <c r="SL3150" s="37"/>
      <c r="SM3150" s="37"/>
      <c r="SN3150" s="37"/>
      <c r="SO3150" s="37"/>
      <c r="SP3150" s="37"/>
      <c r="SQ3150" s="36"/>
      <c r="SR3150" s="37"/>
      <c r="SS3150" s="37"/>
      <c r="ST3150" s="37"/>
      <c r="SU3150" s="37"/>
      <c r="SV3150" s="37"/>
      <c r="SW3150" s="37"/>
      <c r="SX3150" s="37"/>
      <c r="SY3150" s="37"/>
      <c r="SZ3150" s="37"/>
      <c r="TA3150" s="36"/>
      <c r="TB3150" s="37"/>
      <c r="TC3150" s="37"/>
      <c r="TD3150" s="37"/>
      <c r="TE3150" s="37"/>
      <c r="TF3150" s="37"/>
      <c r="TG3150" s="37"/>
      <c r="TH3150" s="37"/>
      <c r="TI3150" s="37"/>
      <c r="TJ3150" s="37"/>
      <c r="TK3150" s="36"/>
      <c r="TL3150" s="37"/>
      <c r="TM3150" s="37"/>
      <c r="VT3150" s="1"/>
    </row>
    <row r="3151" spans="14:592" x14ac:dyDescent="0.3">
      <c r="N3151" s="1"/>
      <c r="O3151" s="34"/>
      <c r="Q3151" s="35"/>
      <c r="S3151" s="36"/>
      <c r="U3151" s="37"/>
      <c r="V3151" s="37"/>
      <c r="W3151" s="37"/>
      <c r="X3151" s="37"/>
      <c r="Y3151" s="37"/>
      <c r="Z3151" s="37"/>
      <c r="AA3151" s="37"/>
      <c r="AB3151" s="37"/>
      <c r="AC3151" s="37"/>
      <c r="AD3151" s="37"/>
      <c r="AE3151" s="37"/>
      <c r="AF3151" s="37"/>
      <c r="AG3151" s="37"/>
      <c r="AH3151" s="37"/>
      <c r="AI3151" s="37"/>
      <c r="AJ3151" s="37"/>
      <c r="AK3151" s="37"/>
      <c r="AL3151" s="37"/>
      <c r="AM3151" s="34"/>
      <c r="AN3151" s="37"/>
      <c r="AO3151" s="35"/>
      <c r="AP3151" s="37"/>
      <c r="AQ3151" s="37"/>
      <c r="AR3151" s="37"/>
      <c r="AS3151" s="37"/>
      <c r="AT3151" s="37"/>
      <c r="AU3151" s="37"/>
      <c r="AV3151" s="37"/>
      <c r="AW3151" s="34"/>
      <c r="AX3151" s="37"/>
      <c r="AY3151" s="35"/>
      <c r="AZ3151" s="37"/>
      <c r="BA3151" s="37"/>
      <c r="BB3151" s="37"/>
      <c r="BC3151" s="37"/>
      <c r="BD3151" s="37"/>
      <c r="BE3151" s="37"/>
      <c r="BF3151" s="37"/>
      <c r="BG3151" s="34"/>
      <c r="BH3151" s="37"/>
      <c r="BI3151" s="35"/>
      <c r="BJ3151" s="37"/>
      <c r="BK3151" s="37"/>
      <c r="BL3151" s="37"/>
      <c r="BM3151" s="37"/>
      <c r="BN3151" s="37"/>
      <c r="BO3151" s="37"/>
      <c r="BP3151" s="37"/>
      <c r="BQ3151" s="37"/>
      <c r="BR3151" s="37"/>
      <c r="BS3151" s="37"/>
      <c r="BT3151" s="37"/>
      <c r="BU3151" s="37"/>
      <c r="BV3151" s="37"/>
      <c r="BW3151" s="36"/>
      <c r="BX3151" s="37"/>
      <c r="BY3151" s="37"/>
      <c r="BZ3151" s="37"/>
      <c r="CA3151" s="37"/>
      <c r="CB3151" s="37"/>
      <c r="CC3151" s="37"/>
      <c r="CD3151" s="37"/>
      <c r="CE3151" s="37"/>
      <c r="CF3151" s="37"/>
      <c r="CG3151" s="36"/>
      <c r="CH3151" s="37"/>
      <c r="CI3151" s="37"/>
      <c r="CJ3151" s="37"/>
      <c r="CK3151" s="37"/>
      <c r="CL3151" s="37"/>
      <c r="CM3151" s="37"/>
      <c r="CN3151" s="37"/>
      <c r="CO3151" s="37"/>
      <c r="CP3151" s="37"/>
      <c r="CQ3151" s="36"/>
      <c r="CR3151" s="37"/>
      <c r="CS3151" s="37"/>
      <c r="CT3151" s="37"/>
      <c r="CU3151" s="37"/>
      <c r="CV3151" s="37"/>
      <c r="CW3151" s="37"/>
      <c r="CX3151" s="37"/>
      <c r="CY3151" s="37"/>
      <c r="CZ3151" s="37"/>
      <c r="DA3151" s="37"/>
      <c r="DB3151" s="37"/>
      <c r="DC3151" s="37"/>
      <c r="DD3151" s="37"/>
      <c r="DE3151" s="37"/>
      <c r="DF3151" s="37"/>
      <c r="DG3151" s="37"/>
      <c r="DH3151" s="37"/>
      <c r="DI3151" s="37"/>
      <c r="DJ3151" s="37"/>
      <c r="DK3151" s="37"/>
      <c r="DL3151" s="37"/>
      <c r="DM3151" s="37"/>
      <c r="DN3151" s="37"/>
      <c r="DO3151" s="37"/>
      <c r="DP3151" s="37"/>
      <c r="DQ3151" s="37"/>
      <c r="DR3151" s="37"/>
      <c r="DS3151" s="37"/>
      <c r="DT3151" s="37"/>
      <c r="DU3151" s="37"/>
      <c r="DV3151" s="37"/>
      <c r="DW3151" s="37"/>
      <c r="DX3151" s="37"/>
      <c r="DY3151" s="37"/>
      <c r="DZ3151" s="37"/>
      <c r="EA3151" s="37"/>
      <c r="EB3151" s="37"/>
      <c r="EC3151" s="37"/>
      <c r="ED3151" s="37"/>
      <c r="EE3151" s="37"/>
      <c r="EF3151" s="37"/>
      <c r="EG3151" s="37"/>
      <c r="EH3151" s="37"/>
      <c r="EI3151" s="37"/>
      <c r="EJ3151" s="37"/>
      <c r="EK3151" s="37"/>
      <c r="EL3151" s="37"/>
      <c r="EM3151" s="37"/>
      <c r="EN3151" s="37"/>
      <c r="EO3151" s="37"/>
      <c r="EP3151" s="37"/>
      <c r="EQ3151" s="37"/>
      <c r="ER3151" s="37"/>
      <c r="ES3151" s="37"/>
      <c r="ET3151" s="37"/>
      <c r="EU3151" s="37"/>
      <c r="EV3151" s="37"/>
      <c r="EW3151" s="37"/>
      <c r="EX3151" s="37"/>
      <c r="EY3151" s="37"/>
      <c r="EZ3151" s="37"/>
      <c r="FA3151" s="37"/>
      <c r="FB3151" s="37"/>
      <c r="FC3151" s="37"/>
      <c r="FD3151" s="37"/>
      <c r="FE3151" s="37"/>
      <c r="FF3151" s="37"/>
      <c r="FG3151" s="37"/>
      <c r="FH3151" s="37"/>
      <c r="FI3151" s="37"/>
      <c r="FJ3151" s="37"/>
      <c r="FK3151" s="37"/>
      <c r="FL3151" s="37"/>
      <c r="FM3151" s="37"/>
      <c r="FN3151" s="37"/>
      <c r="FO3151" s="37"/>
      <c r="FP3151" s="37"/>
      <c r="FQ3151" s="37"/>
      <c r="FR3151" s="37"/>
      <c r="FS3151" s="37"/>
      <c r="FT3151" s="37"/>
      <c r="FU3151" s="37"/>
      <c r="FV3151" s="37"/>
      <c r="FW3151" s="37"/>
      <c r="FX3151" s="37"/>
      <c r="FY3151" s="34"/>
      <c r="FZ3151" s="37"/>
      <c r="GA3151" s="35"/>
      <c r="GB3151" s="37"/>
      <c r="GC3151" s="37"/>
      <c r="GD3151" s="37"/>
      <c r="GE3151" s="37"/>
      <c r="GF3151" s="37"/>
      <c r="GG3151" s="37"/>
      <c r="GH3151" s="37"/>
      <c r="GI3151" s="34"/>
      <c r="GJ3151" s="37"/>
      <c r="GK3151" s="35"/>
      <c r="GL3151" s="37"/>
      <c r="GM3151" s="37"/>
      <c r="GN3151" s="37"/>
      <c r="GO3151" s="37"/>
      <c r="GP3151" s="37"/>
      <c r="GQ3151" s="37"/>
      <c r="GR3151" s="37"/>
      <c r="GS3151" s="34"/>
      <c r="GT3151" s="37"/>
      <c r="GU3151" s="35"/>
      <c r="GV3151" s="37"/>
      <c r="GW3151" s="37"/>
      <c r="GX3151" s="37"/>
      <c r="GY3151" s="37"/>
      <c r="GZ3151" s="37"/>
      <c r="HA3151" s="37"/>
      <c r="HB3151" s="37"/>
      <c r="HC3151" s="37"/>
      <c r="HD3151" s="37"/>
      <c r="HE3151" s="37"/>
      <c r="HF3151" s="37"/>
      <c r="HG3151" s="37"/>
      <c r="HH3151" s="37"/>
      <c r="HI3151" s="36"/>
      <c r="HJ3151" s="37"/>
      <c r="HK3151" s="37"/>
      <c r="HL3151" s="37"/>
      <c r="HM3151" s="37"/>
      <c r="HN3151" s="37"/>
      <c r="HO3151" s="37"/>
      <c r="HP3151" s="37"/>
      <c r="HQ3151" s="37"/>
      <c r="HR3151" s="37"/>
      <c r="HS3151" s="36"/>
      <c r="HT3151" s="37"/>
      <c r="HU3151" s="37"/>
      <c r="HV3151" s="37"/>
      <c r="HW3151" s="37"/>
      <c r="HX3151" s="37"/>
      <c r="HY3151" s="37"/>
      <c r="HZ3151" s="37"/>
      <c r="IA3151" s="37"/>
      <c r="IB3151" s="37"/>
      <c r="IC3151" s="36"/>
      <c r="ID3151" s="37"/>
      <c r="IE3151" s="37"/>
      <c r="KG3151" s="1"/>
      <c r="KV3151" s="1"/>
      <c r="KW3151" s="34"/>
      <c r="KY3151" s="35"/>
      <c r="LA3151" s="36"/>
      <c r="LC3151" s="37"/>
      <c r="LD3151" s="37"/>
      <c r="LE3151" s="37"/>
      <c r="LF3151" s="37"/>
      <c r="LG3151" s="37"/>
      <c r="LH3151" s="37"/>
      <c r="LI3151" s="37"/>
      <c r="LJ3151" s="37"/>
      <c r="LK3151" s="37"/>
      <c r="LL3151" s="37"/>
      <c r="LM3151" s="37"/>
      <c r="LN3151" s="37"/>
      <c r="LO3151" s="37"/>
      <c r="LP3151" s="37"/>
      <c r="LQ3151" s="37"/>
      <c r="LR3151" s="37"/>
      <c r="LS3151" s="37"/>
      <c r="LT3151" s="37"/>
      <c r="LU3151" s="34"/>
      <c r="LV3151" s="37"/>
      <c r="LW3151" s="35"/>
      <c r="LX3151" s="37"/>
      <c r="LY3151" s="37"/>
      <c r="LZ3151" s="37"/>
      <c r="MA3151" s="37"/>
      <c r="MB3151" s="37"/>
      <c r="MC3151" s="37"/>
      <c r="MD3151" s="37"/>
      <c r="ME3151" s="34"/>
      <c r="MF3151" s="37"/>
      <c r="MG3151" s="35"/>
      <c r="MH3151" s="37"/>
      <c r="MI3151" s="37"/>
      <c r="MJ3151" s="37"/>
      <c r="MK3151" s="37"/>
      <c r="ML3151" s="37"/>
      <c r="MM3151" s="37"/>
      <c r="MN3151" s="37"/>
      <c r="MO3151" s="34"/>
      <c r="MP3151" s="37"/>
      <c r="MQ3151" s="35"/>
      <c r="MR3151" s="37"/>
      <c r="MS3151" s="37"/>
      <c r="MT3151" s="37"/>
      <c r="MU3151" s="37"/>
      <c r="MV3151" s="37"/>
      <c r="MW3151" s="37"/>
      <c r="MX3151" s="37"/>
      <c r="MY3151" s="37"/>
      <c r="MZ3151" s="37"/>
      <c r="NA3151" s="37"/>
      <c r="NB3151" s="37"/>
      <c r="NC3151" s="37"/>
      <c r="ND3151" s="37"/>
      <c r="NE3151" s="36"/>
      <c r="NF3151" s="37"/>
      <c r="NG3151" s="37"/>
      <c r="NH3151" s="37"/>
      <c r="NI3151" s="37"/>
      <c r="NJ3151" s="37"/>
      <c r="NK3151" s="37"/>
      <c r="NL3151" s="37"/>
      <c r="NM3151" s="37"/>
      <c r="NN3151" s="37"/>
      <c r="NO3151" s="36"/>
      <c r="NP3151" s="37"/>
      <c r="NQ3151" s="37"/>
      <c r="NR3151" s="37"/>
      <c r="NS3151" s="37"/>
      <c r="NT3151" s="37"/>
      <c r="NU3151" s="37"/>
      <c r="NV3151" s="37"/>
      <c r="NW3151" s="37"/>
      <c r="NX3151" s="37"/>
      <c r="NY3151" s="36"/>
      <c r="NZ3151" s="37"/>
      <c r="OA3151" s="37"/>
      <c r="OB3151" s="37"/>
      <c r="OC3151" s="37"/>
      <c r="OD3151" s="37"/>
      <c r="OE3151" s="37"/>
      <c r="OF3151" s="37"/>
      <c r="OG3151" s="37"/>
      <c r="OH3151" s="37"/>
      <c r="OI3151" s="37"/>
      <c r="OJ3151" s="37"/>
      <c r="OK3151" s="37"/>
      <c r="OL3151" s="37"/>
      <c r="OM3151" s="37"/>
      <c r="ON3151" s="37"/>
      <c r="OO3151" s="37"/>
      <c r="OP3151" s="37"/>
      <c r="OQ3151" s="37"/>
      <c r="OR3151" s="37"/>
      <c r="OS3151" s="37"/>
      <c r="OT3151" s="37"/>
      <c r="OU3151" s="37"/>
      <c r="OV3151" s="37"/>
      <c r="OW3151" s="37"/>
      <c r="OX3151" s="37"/>
      <c r="OY3151" s="37"/>
      <c r="OZ3151" s="37"/>
      <c r="PA3151" s="37"/>
      <c r="PB3151" s="37"/>
      <c r="PC3151" s="37"/>
      <c r="PD3151" s="37"/>
      <c r="PE3151" s="37"/>
      <c r="PF3151" s="37"/>
      <c r="PG3151" s="37"/>
      <c r="PH3151" s="37"/>
      <c r="PI3151" s="37"/>
      <c r="PJ3151" s="37"/>
      <c r="PK3151" s="37"/>
      <c r="PL3151" s="37"/>
      <c r="PM3151" s="37"/>
      <c r="PN3151" s="37"/>
      <c r="PO3151" s="37"/>
      <c r="PP3151" s="37"/>
      <c r="PQ3151" s="37"/>
      <c r="PR3151" s="37"/>
      <c r="PS3151" s="37"/>
      <c r="PT3151" s="37"/>
      <c r="PU3151" s="37"/>
      <c r="PV3151" s="37"/>
      <c r="PW3151" s="37"/>
      <c r="PX3151" s="37"/>
      <c r="PY3151" s="37"/>
      <c r="PZ3151" s="37"/>
      <c r="QA3151" s="37"/>
      <c r="QB3151" s="37"/>
      <c r="QC3151" s="37"/>
      <c r="QD3151" s="37"/>
      <c r="QE3151" s="37"/>
      <c r="QF3151" s="37"/>
      <c r="QG3151" s="37"/>
      <c r="QH3151" s="37"/>
      <c r="QI3151" s="37"/>
      <c r="QJ3151" s="37"/>
      <c r="QK3151" s="37"/>
      <c r="QL3151" s="37"/>
      <c r="QM3151" s="37"/>
      <c r="QN3151" s="37"/>
      <c r="QO3151" s="37"/>
      <c r="QP3151" s="37"/>
      <c r="QQ3151" s="37"/>
      <c r="QR3151" s="37"/>
      <c r="QS3151" s="37"/>
      <c r="QT3151" s="37"/>
      <c r="QU3151" s="37"/>
      <c r="QV3151" s="37"/>
      <c r="QW3151" s="37"/>
      <c r="QX3151" s="37"/>
      <c r="QY3151" s="37"/>
      <c r="QZ3151" s="37"/>
      <c r="RA3151" s="37"/>
      <c r="RB3151" s="37"/>
      <c r="RC3151" s="37"/>
      <c r="RD3151" s="37"/>
      <c r="RE3151" s="37"/>
      <c r="RF3151" s="37"/>
      <c r="RG3151" s="34"/>
      <c r="RH3151" s="37"/>
      <c r="RI3151" s="35"/>
      <c r="RJ3151" s="37"/>
      <c r="RK3151" s="37"/>
      <c r="RL3151" s="37"/>
      <c r="RM3151" s="37"/>
      <c r="RN3151" s="37"/>
      <c r="RO3151" s="37"/>
      <c r="RP3151" s="37"/>
      <c r="RQ3151" s="34"/>
      <c r="RR3151" s="37"/>
      <c r="RS3151" s="35"/>
      <c r="RT3151" s="37"/>
      <c r="RU3151" s="37"/>
      <c r="RV3151" s="37"/>
      <c r="RW3151" s="37"/>
      <c r="RX3151" s="37"/>
      <c r="RY3151" s="37"/>
      <c r="RZ3151" s="37"/>
      <c r="SA3151" s="34"/>
      <c r="SB3151" s="37"/>
      <c r="SC3151" s="35"/>
      <c r="SD3151" s="37"/>
      <c r="SE3151" s="37"/>
      <c r="SF3151" s="37"/>
      <c r="SG3151" s="37"/>
      <c r="SH3151" s="37"/>
      <c r="SI3151" s="37"/>
      <c r="SJ3151" s="37"/>
      <c r="SK3151" s="37"/>
      <c r="SL3151" s="37"/>
      <c r="SM3151" s="37"/>
      <c r="SN3151" s="37"/>
      <c r="SO3151" s="37"/>
      <c r="SP3151" s="37"/>
      <c r="SQ3151" s="36"/>
      <c r="SR3151" s="37"/>
      <c r="SS3151" s="37"/>
      <c r="ST3151" s="37"/>
      <c r="SU3151" s="37"/>
      <c r="SV3151" s="37"/>
      <c r="SW3151" s="37"/>
      <c r="SX3151" s="37"/>
      <c r="SY3151" s="37"/>
      <c r="SZ3151" s="37"/>
      <c r="TA3151" s="36"/>
      <c r="TB3151" s="37"/>
      <c r="TC3151" s="37"/>
      <c r="TD3151" s="37"/>
      <c r="TE3151" s="37"/>
      <c r="TF3151" s="37"/>
      <c r="TG3151" s="37"/>
      <c r="TH3151" s="37"/>
      <c r="TI3151" s="37"/>
      <c r="TJ3151" s="37"/>
      <c r="TK3151" s="36"/>
      <c r="TL3151" s="37"/>
      <c r="TM3151" s="37"/>
      <c r="VT3151" s="1"/>
    </row>
    <row r="3152" spans="14:592" x14ac:dyDescent="0.3">
      <c r="N3152" s="1"/>
      <c r="O3152" s="34"/>
      <c r="Q3152" s="35"/>
      <c r="S3152" s="36"/>
      <c r="AM3152" s="34"/>
      <c r="AO3152" s="35"/>
      <c r="AW3152" s="34"/>
      <c r="AY3152" s="35"/>
      <c r="BG3152" s="34"/>
      <c r="BI3152" s="35"/>
      <c r="BW3152" s="36"/>
      <c r="CG3152" s="36"/>
      <c r="CQ3152" s="36"/>
      <c r="EZ3152" s="37"/>
      <c r="FJ3152" s="52"/>
      <c r="FL3152" s="54"/>
      <c r="FY3152" s="34"/>
      <c r="GA3152" s="35"/>
      <c r="GI3152" s="34"/>
      <c r="GK3152" s="35"/>
      <c r="GS3152" s="34"/>
      <c r="GU3152" s="35"/>
      <c r="HI3152" s="36"/>
      <c r="HS3152" s="36"/>
      <c r="IC3152" s="36"/>
      <c r="KG3152" s="1"/>
      <c r="KV3152" s="1"/>
      <c r="KW3152" s="34"/>
      <c r="KY3152" s="35"/>
      <c r="LA3152" s="36"/>
      <c r="LU3152" s="34"/>
      <c r="LW3152" s="35"/>
      <c r="ME3152" s="34"/>
      <c r="MG3152" s="35"/>
      <c r="MO3152" s="34"/>
      <c r="MQ3152" s="35"/>
      <c r="NE3152" s="36"/>
      <c r="NO3152" s="36"/>
      <c r="NY3152" s="36"/>
      <c r="QH3152" s="37"/>
      <c r="RG3152" s="34"/>
      <c r="RI3152" s="35"/>
      <c r="RQ3152" s="34"/>
      <c r="RS3152" s="35"/>
      <c r="SA3152" s="34"/>
      <c r="SC3152" s="35"/>
      <c r="SQ3152" s="36"/>
      <c r="TA3152" s="36"/>
      <c r="TK3152" s="36"/>
      <c r="VT3152" s="1"/>
    </row>
    <row r="3153" spans="14:592" x14ac:dyDescent="0.3">
      <c r="N3153" s="1"/>
      <c r="O3153" s="34"/>
      <c r="Q3153" s="35"/>
      <c r="S3153" s="36"/>
      <c r="T3153" s="36"/>
      <c r="U3153" s="36"/>
      <c r="V3153" s="36"/>
      <c r="W3153" s="36"/>
      <c r="X3153" s="36"/>
      <c r="Y3153" s="36"/>
      <c r="Z3153" s="36"/>
      <c r="AA3153" s="36"/>
      <c r="AB3153" s="36"/>
      <c r="AC3153" s="36"/>
      <c r="AD3153" s="36"/>
      <c r="AE3153" s="36"/>
      <c r="AF3153" s="36"/>
      <c r="AG3153" s="36"/>
      <c r="AH3153" s="36"/>
      <c r="AI3153" s="36"/>
      <c r="AJ3153" s="36"/>
      <c r="AK3153" s="36"/>
      <c r="AL3153" s="36"/>
      <c r="AM3153" s="34"/>
      <c r="AN3153" s="36"/>
      <c r="AO3153" s="35"/>
      <c r="AP3153" s="36"/>
      <c r="AQ3153" s="36"/>
      <c r="AR3153" s="36"/>
      <c r="AS3153" s="36"/>
      <c r="AT3153" s="36"/>
      <c r="AU3153" s="36"/>
      <c r="AV3153" s="36"/>
      <c r="AW3153" s="34"/>
      <c r="AX3153" s="36"/>
      <c r="AY3153" s="35"/>
      <c r="AZ3153" s="36"/>
      <c r="BA3153" s="36"/>
      <c r="BB3153" s="36"/>
      <c r="BC3153" s="36"/>
      <c r="BD3153" s="36"/>
      <c r="BE3153" s="36"/>
      <c r="BF3153" s="36"/>
      <c r="BG3153" s="34"/>
      <c r="BH3153" s="36"/>
      <c r="BI3153" s="35"/>
      <c r="BJ3153" s="36"/>
      <c r="BK3153" s="36"/>
      <c r="BL3153" s="36"/>
      <c r="BM3153" s="36"/>
      <c r="BN3153" s="36"/>
      <c r="BO3153" s="36"/>
      <c r="BP3153" s="36"/>
      <c r="BQ3153" s="36"/>
      <c r="BR3153" s="36"/>
      <c r="BS3153" s="36"/>
      <c r="BT3153" s="36"/>
      <c r="BU3153" s="36"/>
      <c r="BV3153" s="36"/>
      <c r="BW3153" s="36"/>
      <c r="BX3153" s="36"/>
      <c r="BY3153" s="36"/>
      <c r="BZ3153" s="36"/>
      <c r="CA3153" s="36"/>
      <c r="CB3153" s="36"/>
      <c r="CC3153" s="36"/>
      <c r="CD3153" s="36"/>
      <c r="CE3153" s="36"/>
      <c r="CF3153" s="36"/>
      <c r="CG3153" s="36"/>
      <c r="CH3153" s="36"/>
      <c r="CI3153" s="36"/>
      <c r="CJ3153" s="36"/>
      <c r="CK3153" s="36"/>
      <c r="CL3153" s="36"/>
      <c r="CM3153" s="36"/>
      <c r="CN3153" s="36"/>
      <c r="CO3153" s="36"/>
      <c r="CP3153" s="36"/>
      <c r="CQ3153" s="36"/>
      <c r="CR3153" s="36"/>
      <c r="CS3153" s="36"/>
      <c r="CT3153" s="36"/>
      <c r="CU3153" s="36"/>
      <c r="CV3153" s="36"/>
      <c r="CW3153" s="36"/>
      <c r="CX3153" s="36"/>
      <c r="CY3153" s="36"/>
      <c r="CZ3153" s="36"/>
      <c r="DA3153" s="36"/>
      <c r="DB3153" s="36"/>
      <c r="DC3153" s="36"/>
      <c r="DD3153" s="36"/>
      <c r="DE3153" s="36"/>
      <c r="DF3153" s="36"/>
      <c r="DG3153" s="36"/>
      <c r="DH3153" s="36"/>
      <c r="DI3153" s="36"/>
      <c r="DJ3153" s="36"/>
      <c r="DK3153" s="36"/>
      <c r="DL3153" s="36"/>
      <c r="DM3153" s="36"/>
      <c r="DN3153" s="36"/>
      <c r="DO3153" s="36"/>
      <c r="DP3153" s="36"/>
      <c r="DQ3153" s="36"/>
      <c r="DR3153" s="36"/>
      <c r="DS3153" s="36"/>
      <c r="DT3153" s="36"/>
      <c r="DU3153" s="36"/>
      <c r="DV3153" s="36"/>
      <c r="DW3153" s="36"/>
      <c r="DX3153" s="36"/>
      <c r="DY3153" s="36"/>
      <c r="DZ3153" s="36"/>
      <c r="EA3153" s="36"/>
      <c r="EB3153" s="36"/>
      <c r="EC3153" s="36"/>
      <c r="ED3153" s="36"/>
      <c r="EE3153" s="36"/>
      <c r="EF3153" s="36"/>
      <c r="EG3153" s="36"/>
      <c r="EH3153" s="36"/>
      <c r="EI3153" s="36"/>
      <c r="EJ3153" s="36"/>
      <c r="EK3153" s="36"/>
      <c r="EL3153" s="36"/>
      <c r="EM3153" s="36"/>
      <c r="EN3153" s="36"/>
      <c r="EO3153" s="36"/>
      <c r="EP3153" s="36"/>
      <c r="EQ3153" s="36"/>
      <c r="ER3153" s="36"/>
      <c r="ES3153" s="36"/>
      <c r="ET3153" s="36"/>
      <c r="EU3153" s="36"/>
      <c r="EV3153" s="36"/>
      <c r="EW3153" s="36"/>
      <c r="EX3153" s="36"/>
      <c r="EY3153" s="36"/>
      <c r="EZ3153" s="36"/>
      <c r="FA3153" s="36"/>
      <c r="FB3153" s="36"/>
      <c r="FC3153" s="36"/>
      <c r="FD3153" s="36"/>
      <c r="FE3153" s="36"/>
      <c r="FF3153" s="36"/>
      <c r="FG3153" s="36"/>
      <c r="FH3153" s="36"/>
      <c r="FI3153" s="36"/>
      <c r="FJ3153" s="36"/>
      <c r="FK3153" s="36"/>
      <c r="FL3153" s="36"/>
      <c r="FM3153" s="36"/>
      <c r="FN3153" s="36"/>
      <c r="FO3153" s="36"/>
      <c r="FP3153" s="36"/>
      <c r="FQ3153" s="36"/>
      <c r="FR3153" s="36"/>
      <c r="FS3153" s="36"/>
      <c r="FT3153" s="36"/>
      <c r="FU3153" s="36"/>
      <c r="FV3153" s="36"/>
      <c r="FW3153" s="36"/>
      <c r="FX3153" s="36"/>
      <c r="FY3153" s="34"/>
      <c r="FZ3153" s="36"/>
      <c r="GA3153" s="35"/>
      <c r="GB3153" s="36"/>
      <c r="GC3153" s="36"/>
      <c r="GD3153" s="36"/>
      <c r="GE3153" s="36"/>
      <c r="GF3153" s="36"/>
      <c r="GG3153" s="36"/>
      <c r="GH3153" s="36"/>
      <c r="GI3153" s="34"/>
      <c r="GJ3153" s="36"/>
      <c r="GK3153" s="35"/>
      <c r="GL3153" s="36"/>
      <c r="GM3153" s="36"/>
      <c r="GN3153" s="36"/>
      <c r="GO3153" s="36"/>
      <c r="GP3153" s="36"/>
      <c r="GQ3153" s="36"/>
      <c r="GR3153" s="36"/>
      <c r="GS3153" s="34"/>
      <c r="GT3153" s="36"/>
      <c r="GU3153" s="35"/>
      <c r="GV3153" s="36"/>
      <c r="GW3153" s="36"/>
      <c r="GX3153" s="36"/>
      <c r="GY3153" s="36"/>
      <c r="GZ3153" s="36"/>
      <c r="HA3153" s="36"/>
      <c r="HB3153" s="36"/>
      <c r="HC3153" s="36"/>
      <c r="HD3153" s="36"/>
      <c r="HE3153" s="36"/>
      <c r="HF3153" s="36"/>
      <c r="HG3153" s="36"/>
      <c r="HH3153" s="36"/>
      <c r="HI3153" s="36"/>
      <c r="HJ3153" s="36"/>
      <c r="HK3153" s="36"/>
      <c r="HL3153" s="36"/>
      <c r="HM3153" s="36"/>
      <c r="HN3153" s="36"/>
      <c r="HO3153" s="36"/>
      <c r="HP3153" s="36"/>
      <c r="HQ3153" s="36"/>
      <c r="HR3153" s="36"/>
      <c r="HS3153" s="36"/>
      <c r="HT3153" s="36"/>
      <c r="HU3153" s="36"/>
      <c r="HV3153" s="36"/>
      <c r="HW3153" s="36"/>
      <c r="HX3153" s="36"/>
      <c r="HY3153" s="36"/>
      <c r="HZ3153" s="36"/>
      <c r="IA3153" s="36"/>
      <c r="IB3153" s="36"/>
      <c r="IC3153" s="36"/>
      <c r="KG3153" s="1"/>
      <c r="KV3153" s="1"/>
      <c r="KW3153" s="34"/>
      <c r="KY3153" s="35"/>
      <c r="LA3153" s="36"/>
      <c r="LB3153" s="36"/>
      <c r="LC3153" s="36"/>
      <c r="LD3153" s="36"/>
      <c r="LE3153" s="36"/>
      <c r="LF3153" s="36"/>
      <c r="LG3153" s="36"/>
      <c r="LH3153" s="36"/>
      <c r="LI3153" s="36"/>
      <c r="LJ3153" s="36"/>
      <c r="LK3153" s="36"/>
      <c r="LL3153" s="36"/>
      <c r="LM3153" s="36"/>
      <c r="LN3153" s="36"/>
      <c r="LO3153" s="36"/>
      <c r="LP3153" s="36"/>
      <c r="LQ3153" s="36"/>
      <c r="LR3153" s="36"/>
      <c r="LS3153" s="36"/>
      <c r="LT3153" s="36"/>
      <c r="LU3153" s="34"/>
      <c r="LV3153" s="36"/>
      <c r="LW3153" s="35"/>
      <c r="LX3153" s="36"/>
      <c r="LY3153" s="36"/>
      <c r="LZ3153" s="36"/>
      <c r="MA3153" s="36"/>
      <c r="MB3153" s="36"/>
      <c r="MC3153" s="36"/>
      <c r="MD3153" s="36"/>
      <c r="ME3153" s="34"/>
      <c r="MF3153" s="36"/>
      <c r="MG3153" s="35"/>
      <c r="MH3153" s="36"/>
      <c r="MI3153" s="36"/>
      <c r="MJ3153" s="36"/>
      <c r="MK3153" s="36"/>
      <c r="ML3153" s="36"/>
      <c r="MM3153" s="36"/>
      <c r="MN3153" s="36"/>
      <c r="MO3153" s="34"/>
      <c r="MP3153" s="36"/>
      <c r="MQ3153" s="35"/>
      <c r="MR3153" s="36"/>
      <c r="MS3153" s="36"/>
      <c r="MT3153" s="36"/>
      <c r="MU3153" s="36"/>
      <c r="MV3153" s="36"/>
      <c r="MW3153" s="36"/>
      <c r="MX3153" s="36"/>
      <c r="MY3153" s="36"/>
      <c r="MZ3153" s="36"/>
      <c r="NA3153" s="36"/>
      <c r="NB3153" s="36"/>
      <c r="NC3153" s="36"/>
      <c r="ND3153" s="36"/>
      <c r="NE3153" s="36"/>
      <c r="NF3153" s="36"/>
      <c r="NG3153" s="36"/>
      <c r="NH3153" s="36"/>
      <c r="NI3153" s="36"/>
      <c r="NJ3153" s="36"/>
      <c r="NK3153" s="36"/>
      <c r="NL3153" s="36"/>
      <c r="NM3153" s="36"/>
      <c r="NN3153" s="36"/>
      <c r="NO3153" s="36"/>
      <c r="NP3153" s="36"/>
      <c r="NQ3153" s="36"/>
      <c r="NR3153" s="36"/>
      <c r="NS3153" s="36"/>
      <c r="NT3153" s="36"/>
      <c r="NU3153" s="36"/>
      <c r="NV3153" s="36"/>
      <c r="NW3153" s="36"/>
      <c r="NX3153" s="36"/>
      <c r="NY3153" s="36"/>
      <c r="NZ3153" s="36"/>
      <c r="OA3153" s="36"/>
      <c r="OB3153" s="36"/>
      <c r="OC3153" s="36"/>
      <c r="OD3153" s="36"/>
      <c r="OE3153" s="36"/>
      <c r="OF3153" s="36"/>
      <c r="OG3153" s="36"/>
      <c r="OH3153" s="36"/>
      <c r="OI3153" s="36"/>
      <c r="OJ3153" s="36"/>
      <c r="OK3153" s="36"/>
      <c r="OL3153" s="36"/>
      <c r="OM3153" s="36"/>
      <c r="ON3153" s="36"/>
      <c r="OO3153" s="36"/>
      <c r="OP3153" s="36"/>
      <c r="OQ3153" s="36"/>
      <c r="OR3153" s="36"/>
      <c r="OS3153" s="36"/>
      <c r="OT3153" s="36"/>
      <c r="OU3153" s="36"/>
      <c r="OV3153" s="36"/>
      <c r="OW3153" s="36"/>
      <c r="OX3153" s="36"/>
      <c r="OY3153" s="36"/>
      <c r="OZ3153" s="36"/>
      <c r="PA3153" s="36"/>
      <c r="PB3153" s="36"/>
      <c r="PC3153" s="36"/>
      <c r="PD3153" s="36"/>
      <c r="PE3153" s="36"/>
      <c r="PF3153" s="36"/>
      <c r="PG3153" s="36"/>
      <c r="PH3153" s="36"/>
      <c r="PI3153" s="36"/>
      <c r="PJ3153" s="36"/>
      <c r="PK3153" s="36"/>
      <c r="PL3153" s="36"/>
      <c r="PM3153" s="36"/>
      <c r="PN3153" s="36"/>
      <c r="PO3153" s="36"/>
      <c r="PP3153" s="36"/>
      <c r="PQ3153" s="36"/>
      <c r="PR3153" s="36"/>
      <c r="PS3153" s="36"/>
      <c r="PT3153" s="36"/>
      <c r="PU3153" s="36"/>
      <c r="PV3153" s="36"/>
      <c r="PW3153" s="36"/>
      <c r="PX3153" s="36"/>
      <c r="PY3153" s="36"/>
      <c r="PZ3153" s="36"/>
      <c r="QA3153" s="36"/>
      <c r="QB3153" s="36"/>
      <c r="QC3153" s="36"/>
      <c r="QD3153" s="36"/>
      <c r="QE3153" s="36"/>
      <c r="QF3153" s="36"/>
      <c r="QG3153" s="36"/>
      <c r="QH3153" s="36"/>
      <c r="QI3153" s="36"/>
      <c r="QJ3153" s="36"/>
      <c r="QK3153" s="36"/>
      <c r="QL3153" s="36"/>
      <c r="QM3153" s="36"/>
      <c r="QN3153" s="36"/>
      <c r="QO3153" s="36"/>
      <c r="QP3153" s="36"/>
      <c r="QQ3153" s="36"/>
      <c r="QR3153" s="36"/>
      <c r="QS3153" s="36"/>
      <c r="QT3153" s="36"/>
      <c r="QU3153" s="36"/>
      <c r="QV3153" s="36"/>
      <c r="QW3153" s="36"/>
      <c r="QX3153" s="36"/>
      <c r="QY3153" s="36"/>
      <c r="QZ3153" s="36"/>
      <c r="RA3153" s="36"/>
      <c r="RB3153" s="36"/>
      <c r="RC3153" s="36"/>
      <c r="RD3153" s="36"/>
      <c r="RE3153" s="36"/>
      <c r="RF3153" s="36"/>
      <c r="RG3153" s="34"/>
      <c r="RH3153" s="36"/>
      <c r="RI3153" s="35"/>
      <c r="RJ3153" s="36"/>
      <c r="RK3153" s="36"/>
      <c r="RL3153" s="36"/>
      <c r="RM3153" s="36"/>
      <c r="RN3153" s="36"/>
      <c r="RO3153" s="36"/>
      <c r="RP3153" s="36"/>
      <c r="RQ3153" s="34"/>
      <c r="RR3153" s="36"/>
      <c r="RS3153" s="35"/>
      <c r="RT3153" s="36"/>
      <c r="RU3153" s="36"/>
      <c r="RV3153" s="36"/>
      <c r="RW3153" s="36"/>
      <c r="RX3153" s="36"/>
      <c r="RY3153" s="36"/>
      <c r="RZ3153" s="36"/>
      <c r="SA3153" s="34"/>
      <c r="SB3153" s="36"/>
      <c r="SC3153" s="35"/>
      <c r="SD3153" s="36"/>
      <c r="SE3153" s="36"/>
      <c r="SF3153" s="36"/>
      <c r="SG3153" s="36"/>
      <c r="SH3153" s="36"/>
      <c r="SI3153" s="36"/>
      <c r="SJ3153" s="36"/>
      <c r="SK3153" s="36"/>
      <c r="SL3153" s="36"/>
      <c r="SM3153" s="36"/>
      <c r="SN3153" s="36"/>
      <c r="SO3153" s="36"/>
      <c r="SP3153" s="36"/>
      <c r="SQ3153" s="36"/>
      <c r="SR3153" s="36"/>
      <c r="SS3153" s="36"/>
      <c r="ST3153" s="36"/>
      <c r="SU3153" s="36"/>
      <c r="SV3153" s="36"/>
      <c r="SW3153" s="36"/>
      <c r="SX3153" s="36"/>
      <c r="SY3153" s="36"/>
      <c r="SZ3153" s="36"/>
      <c r="TA3153" s="36"/>
      <c r="TB3153" s="36"/>
      <c r="TC3153" s="36"/>
      <c r="TD3153" s="36"/>
      <c r="TE3153" s="36"/>
      <c r="TF3153" s="36"/>
      <c r="TG3153" s="36"/>
      <c r="TH3153" s="36"/>
      <c r="TI3153" s="36"/>
      <c r="TJ3153" s="36"/>
      <c r="TK3153" s="36"/>
      <c r="VT3153" s="1"/>
    </row>
    <row r="3154" spans="14:592" x14ac:dyDescent="0.3">
      <c r="N3154" s="1"/>
      <c r="O3154" s="34"/>
      <c r="Q3154" s="35"/>
      <c r="S3154" s="36"/>
      <c r="T3154" s="36"/>
      <c r="U3154" s="36"/>
      <c r="V3154" s="36"/>
      <c r="W3154" s="36"/>
      <c r="X3154" s="36"/>
      <c r="Y3154" s="36"/>
      <c r="Z3154" s="36"/>
      <c r="AA3154" s="36"/>
      <c r="AB3154" s="36"/>
      <c r="AC3154" s="36"/>
      <c r="AD3154" s="36"/>
      <c r="AE3154" s="36"/>
      <c r="AF3154" s="36"/>
      <c r="AG3154" s="36"/>
      <c r="AH3154" s="36"/>
      <c r="AI3154" s="36"/>
      <c r="AJ3154" s="36"/>
      <c r="AK3154" s="36"/>
      <c r="AL3154" s="36"/>
      <c r="AM3154" s="34"/>
      <c r="AN3154" s="36"/>
      <c r="AO3154" s="35"/>
      <c r="AP3154" s="36"/>
      <c r="AQ3154" s="36"/>
      <c r="AR3154" s="36"/>
      <c r="AS3154" s="36"/>
      <c r="AT3154" s="36"/>
      <c r="AU3154" s="36"/>
      <c r="AV3154" s="36"/>
      <c r="AW3154" s="34"/>
      <c r="AX3154" s="36"/>
      <c r="AY3154" s="35"/>
      <c r="AZ3154" s="36"/>
      <c r="BA3154" s="36"/>
      <c r="BB3154" s="36"/>
      <c r="BC3154" s="36"/>
      <c r="BD3154" s="36"/>
      <c r="BE3154" s="36"/>
      <c r="BF3154" s="36"/>
      <c r="BG3154" s="34"/>
      <c r="BH3154" s="36"/>
      <c r="BI3154" s="35"/>
      <c r="BJ3154" s="36"/>
      <c r="BK3154" s="36"/>
      <c r="BL3154" s="36"/>
      <c r="BM3154" s="36"/>
      <c r="BN3154" s="36"/>
      <c r="BO3154" s="36"/>
      <c r="BP3154" s="36"/>
      <c r="BQ3154" s="36"/>
      <c r="BR3154" s="36"/>
      <c r="BS3154" s="36"/>
      <c r="BT3154" s="36"/>
      <c r="BU3154" s="36"/>
      <c r="BV3154" s="36"/>
      <c r="BW3154" s="36"/>
      <c r="BX3154" s="36"/>
      <c r="BY3154" s="36"/>
      <c r="BZ3154" s="36"/>
      <c r="CA3154" s="36"/>
      <c r="CB3154" s="36"/>
      <c r="CC3154" s="36"/>
      <c r="CD3154" s="36"/>
      <c r="CE3154" s="36"/>
      <c r="CF3154" s="36"/>
      <c r="CG3154" s="36"/>
      <c r="CH3154" s="36"/>
      <c r="CI3154" s="36"/>
      <c r="CJ3154" s="36"/>
      <c r="CK3154" s="36"/>
      <c r="CL3154" s="36"/>
      <c r="CM3154" s="36"/>
      <c r="CN3154" s="36"/>
      <c r="CO3154" s="36"/>
      <c r="CP3154" s="36"/>
      <c r="CQ3154" s="36"/>
      <c r="CR3154" s="36"/>
      <c r="CS3154" s="36"/>
      <c r="CT3154" s="36"/>
      <c r="CU3154" s="36"/>
      <c r="CV3154" s="36"/>
      <c r="CW3154" s="36"/>
      <c r="CX3154" s="36"/>
      <c r="CY3154" s="36"/>
      <c r="CZ3154" s="36"/>
      <c r="DA3154" s="36"/>
      <c r="DB3154" s="36"/>
      <c r="DC3154" s="36"/>
      <c r="DD3154" s="36"/>
      <c r="DE3154" s="36"/>
      <c r="DF3154" s="36"/>
      <c r="DG3154" s="36"/>
      <c r="DH3154" s="36"/>
      <c r="DI3154" s="36"/>
      <c r="DJ3154" s="36"/>
      <c r="DK3154" s="36"/>
      <c r="DL3154" s="36"/>
      <c r="DM3154" s="36"/>
      <c r="DN3154" s="36"/>
      <c r="DO3154" s="36"/>
      <c r="DP3154" s="36"/>
      <c r="DQ3154" s="36"/>
      <c r="DR3154" s="36"/>
      <c r="DS3154" s="36"/>
      <c r="DT3154" s="36"/>
      <c r="DU3154" s="36"/>
      <c r="DV3154" s="36"/>
      <c r="DW3154" s="36"/>
      <c r="DX3154" s="36"/>
      <c r="DY3154" s="36"/>
      <c r="DZ3154" s="36"/>
      <c r="EA3154" s="36"/>
      <c r="EB3154" s="36"/>
      <c r="EC3154" s="36"/>
      <c r="ED3154" s="36"/>
      <c r="EE3154" s="36"/>
      <c r="EF3154" s="36"/>
      <c r="EG3154" s="36"/>
      <c r="EH3154" s="36"/>
      <c r="EI3154" s="36"/>
      <c r="EJ3154" s="36"/>
      <c r="EK3154" s="36"/>
      <c r="EL3154" s="36"/>
      <c r="EM3154" s="36"/>
      <c r="EN3154" s="36"/>
      <c r="EO3154" s="36"/>
      <c r="EP3154" s="36"/>
      <c r="EQ3154" s="36"/>
      <c r="ER3154" s="36"/>
      <c r="ES3154" s="36"/>
      <c r="ET3154" s="36"/>
      <c r="EU3154" s="36"/>
      <c r="EV3154" s="36"/>
      <c r="EW3154" s="36"/>
      <c r="EX3154" s="36"/>
      <c r="EY3154" s="36"/>
      <c r="EZ3154" s="36"/>
      <c r="FA3154" s="36"/>
      <c r="FB3154" s="36"/>
      <c r="FC3154" s="36"/>
      <c r="FD3154" s="36"/>
      <c r="FE3154" s="36"/>
      <c r="FF3154" s="36"/>
      <c r="FG3154" s="36"/>
      <c r="FH3154" s="36"/>
      <c r="FI3154" s="36"/>
      <c r="FJ3154" s="36"/>
      <c r="FK3154" s="36"/>
      <c r="FL3154" s="36"/>
      <c r="FM3154" s="36"/>
      <c r="FN3154" s="36"/>
      <c r="FO3154" s="36"/>
      <c r="FP3154" s="36"/>
      <c r="FQ3154" s="36"/>
      <c r="FR3154" s="36"/>
      <c r="FS3154" s="36"/>
      <c r="FT3154" s="36"/>
      <c r="FU3154" s="36"/>
      <c r="FV3154" s="36"/>
      <c r="FW3154" s="36"/>
      <c r="FX3154" s="36"/>
      <c r="FY3154" s="34"/>
      <c r="FZ3154" s="36"/>
      <c r="GA3154" s="35"/>
      <c r="GB3154" s="36"/>
      <c r="GC3154" s="36"/>
      <c r="GD3154" s="36"/>
      <c r="GE3154" s="36"/>
      <c r="GF3154" s="36"/>
      <c r="GG3154" s="36"/>
      <c r="GH3154" s="36"/>
      <c r="GI3154" s="34"/>
      <c r="GJ3154" s="36"/>
      <c r="GK3154" s="35"/>
      <c r="GL3154" s="36"/>
      <c r="GM3154" s="36"/>
      <c r="GN3154" s="36"/>
      <c r="GO3154" s="36"/>
      <c r="GP3154" s="36"/>
      <c r="GQ3154" s="36"/>
      <c r="GR3154" s="36"/>
      <c r="GS3154" s="34"/>
      <c r="GT3154" s="36"/>
      <c r="GU3154" s="35"/>
      <c r="GV3154" s="36"/>
      <c r="GW3154" s="36"/>
      <c r="GX3154" s="36"/>
      <c r="GY3154" s="36"/>
      <c r="GZ3154" s="36"/>
      <c r="HA3154" s="36"/>
      <c r="HB3154" s="36"/>
      <c r="HC3154" s="36"/>
      <c r="HD3154" s="36"/>
      <c r="HE3154" s="36"/>
      <c r="HF3154" s="36"/>
      <c r="HG3154" s="36"/>
      <c r="HH3154" s="36"/>
      <c r="HI3154" s="36"/>
      <c r="HJ3154" s="36"/>
      <c r="HK3154" s="36"/>
      <c r="HL3154" s="36"/>
      <c r="HM3154" s="36"/>
      <c r="HN3154" s="36"/>
      <c r="HO3154" s="36"/>
      <c r="HP3154" s="36"/>
      <c r="HQ3154" s="36"/>
      <c r="HR3154" s="36"/>
      <c r="HS3154" s="36"/>
      <c r="HT3154" s="36"/>
      <c r="HU3154" s="36"/>
      <c r="HV3154" s="36"/>
      <c r="HW3154" s="36"/>
      <c r="HX3154" s="36"/>
      <c r="HY3154" s="36"/>
      <c r="HZ3154" s="36"/>
      <c r="IA3154" s="36"/>
      <c r="IB3154" s="36"/>
      <c r="IC3154" s="36"/>
      <c r="KG3154" s="1"/>
      <c r="KV3154" s="1"/>
      <c r="KW3154" s="34"/>
      <c r="KY3154" s="35"/>
      <c r="LA3154" s="36"/>
      <c r="LB3154" s="36"/>
      <c r="LC3154" s="36"/>
      <c r="LD3154" s="36"/>
      <c r="LE3154" s="36"/>
      <c r="LF3154" s="36"/>
      <c r="LG3154" s="36"/>
      <c r="LH3154" s="36"/>
      <c r="LI3154" s="36"/>
      <c r="LJ3154" s="36"/>
      <c r="LK3154" s="36"/>
      <c r="LL3154" s="36"/>
      <c r="LM3154" s="36"/>
      <c r="LN3154" s="36"/>
      <c r="LO3154" s="36"/>
      <c r="LP3154" s="36"/>
      <c r="LQ3154" s="36"/>
      <c r="LR3154" s="36"/>
      <c r="LS3154" s="36"/>
      <c r="LT3154" s="36"/>
      <c r="LU3154" s="34"/>
      <c r="LV3154" s="36"/>
      <c r="LW3154" s="35"/>
      <c r="LX3154" s="36"/>
      <c r="LY3154" s="36"/>
      <c r="LZ3154" s="36"/>
      <c r="MA3154" s="36"/>
      <c r="MB3154" s="36"/>
      <c r="MC3154" s="36"/>
      <c r="MD3154" s="36"/>
      <c r="ME3154" s="34"/>
      <c r="MF3154" s="36"/>
      <c r="MG3154" s="35"/>
      <c r="MH3154" s="36"/>
      <c r="MI3154" s="36"/>
      <c r="MJ3154" s="36"/>
      <c r="MK3154" s="36"/>
      <c r="ML3154" s="36"/>
      <c r="MM3154" s="36"/>
      <c r="MN3154" s="36"/>
      <c r="MO3154" s="34"/>
      <c r="MP3154" s="36"/>
      <c r="MQ3154" s="35"/>
      <c r="MR3154" s="36"/>
      <c r="MS3154" s="36"/>
      <c r="MT3154" s="36"/>
      <c r="MU3154" s="36"/>
      <c r="MV3154" s="36"/>
      <c r="MW3154" s="36"/>
      <c r="MX3154" s="36"/>
      <c r="MY3154" s="36"/>
      <c r="MZ3154" s="36"/>
      <c r="NA3154" s="36"/>
      <c r="NB3154" s="36"/>
      <c r="NC3154" s="36"/>
      <c r="ND3154" s="36"/>
      <c r="NE3154" s="36"/>
      <c r="NF3154" s="36"/>
      <c r="NG3154" s="36"/>
      <c r="NH3154" s="36"/>
      <c r="NI3154" s="36"/>
      <c r="NJ3154" s="36"/>
      <c r="NK3154" s="36"/>
      <c r="NL3154" s="36"/>
      <c r="NM3154" s="36"/>
      <c r="NN3154" s="36"/>
      <c r="NO3154" s="36"/>
      <c r="NP3154" s="36"/>
      <c r="NQ3154" s="36"/>
      <c r="NR3154" s="36"/>
      <c r="NS3154" s="36"/>
      <c r="NT3154" s="36"/>
      <c r="NU3154" s="36"/>
      <c r="NV3154" s="36"/>
      <c r="NW3154" s="36"/>
      <c r="NX3154" s="36"/>
      <c r="NY3154" s="36"/>
      <c r="NZ3154" s="36"/>
      <c r="OA3154" s="36"/>
      <c r="OB3154" s="36"/>
      <c r="OC3154" s="36"/>
      <c r="OD3154" s="36"/>
      <c r="OE3154" s="36"/>
      <c r="OF3154" s="36"/>
      <c r="OG3154" s="36"/>
      <c r="OH3154" s="36"/>
      <c r="OI3154" s="36"/>
      <c r="OJ3154" s="36"/>
      <c r="OK3154" s="36"/>
      <c r="OL3154" s="36"/>
      <c r="OM3154" s="36"/>
      <c r="ON3154" s="36"/>
      <c r="OO3154" s="36"/>
      <c r="OP3154" s="36"/>
      <c r="OQ3154" s="36"/>
      <c r="OR3154" s="36"/>
      <c r="OS3154" s="36"/>
      <c r="OT3154" s="36"/>
      <c r="OU3154" s="36"/>
      <c r="OV3154" s="36"/>
      <c r="OW3154" s="36"/>
      <c r="OX3154" s="36"/>
      <c r="OY3154" s="36"/>
      <c r="OZ3154" s="36"/>
      <c r="PA3154" s="36"/>
      <c r="PB3154" s="36"/>
      <c r="PC3154" s="36"/>
      <c r="PD3154" s="36"/>
      <c r="PE3154" s="36"/>
      <c r="PF3154" s="36"/>
      <c r="PG3154" s="36"/>
      <c r="PH3154" s="36"/>
      <c r="PI3154" s="36"/>
      <c r="PJ3154" s="36"/>
      <c r="PK3154" s="36"/>
      <c r="PL3154" s="36"/>
      <c r="PM3154" s="36"/>
      <c r="PN3154" s="36"/>
      <c r="PO3154" s="36"/>
      <c r="PP3154" s="36"/>
      <c r="PQ3154" s="36"/>
      <c r="PR3154" s="36"/>
      <c r="PS3154" s="36"/>
      <c r="PT3154" s="36"/>
      <c r="PU3154" s="36"/>
      <c r="PV3154" s="36"/>
      <c r="PW3154" s="36"/>
      <c r="PX3154" s="36"/>
      <c r="PY3154" s="36"/>
      <c r="PZ3154" s="36"/>
      <c r="QA3154" s="36"/>
      <c r="QB3154" s="36"/>
      <c r="QC3154" s="36"/>
      <c r="QD3154" s="36"/>
      <c r="QE3154" s="36"/>
      <c r="QF3154" s="36"/>
      <c r="QG3154" s="36"/>
      <c r="QH3154" s="36"/>
      <c r="QI3154" s="36"/>
      <c r="QJ3154" s="36"/>
      <c r="QK3154" s="36"/>
      <c r="QL3154" s="36"/>
      <c r="QM3154" s="36"/>
      <c r="QN3154" s="36"/>
      <c r="QO3154" s="36"/>
      <c r="QP3154" s="36"/>
      <c r="QQ3154" s="36"/>
      <c r="QR3154" s="36"/>
      <c r="QS3154" s="36"/>
      <c r="QT3154" s="36"/>
      <c r="QU3154" s="36"/>
      <c r="QV3154" s="36"/>
      <c r="QW3154" s="36"/>
      <c r="QX3154" s="36"/>
      <c r="QY3154" s="36"/>
      <c r="QZ3154" s="36"/>
      <c r="RA3154" s="36"/>
      <c r="RB3154" s="36"/>
      <c r="RC3154" s="36"/>
      <c r="RD3154" s="36"/>
      <c r="RE3154" s="36"/>
      <c r="RF3154" s="36"/>
      <c r="RG3154" s="34"/>
      <c r="RH3154" s="36"/>
      <c r="RI3154" s="35"/>
      <c r="RJ3154" s="36"/>
      <c r="RK3154" s="36"/>
      <c r="RL3154" s="36"/>
      <c r="RM3154" s="36"/>
      <c r="RN3154" s="36"/>
      <c r="RO3154" s="36"/>
      <c r="RP3154" s="36"/>
      <c r="RQ3154" s="34"/>
      <c r="RR3154" s="36"/>
      <c r="RS3154" s="35"/>
      <c r="RT3154" s="36"/>
      <c r="RU3154" s="36"/>
      <c r="RV3154" s="36"/>
      <c r="RW3154" s="36"/>
      <c r="RX3154" s="36"/>
      <c r="RY3154" s="36"/>
      <c r="RZ3154" s="36"/>
      <c r="SA3154" s="34"/>
      <c r="SB3154" s="36"/>
      <c r="SC3154" s="35"/>
      <c r="SD3154" s="36"/>
      <c r="SE3154" s="36"/>
      <c r="SF3154" s="36"/>
      <c r="SG3154" s="36"/>
      <c r="SH3154" s="36"/>
      <c r="SI3154" s="36"/>
      <c r="SJ3154" s="36"/>
      <c r="SK3154" s="36"/>
      <c r="SL3154" s="36"/>
      <c r="SM3154" s="36"/>
      <c r="SN3154" s="36"/>
      <c r="SO3154" s="36"/>
      <c r="SP3154" s="36"/>
      <c r="SQ3154" s="36"/>
      <c r="SR3154" s="36"/>
      <c r="SS3154" s="36"/>
      <c r="ST3154" s="36"/>
      <c r="SU3154" s="36"/>
      <c r="SV3154" s="36"/>
      <c r="SW3154" s="36"/>
      <c r="SX3154" s="36"/>
      <c r="SY3154" s="36"/>
      <c r="SZ3154" s="36"/>
      <c r="TA3154" s="36"/>
      <c r="TB3154" s="36"/>
      <c r="TC3154" s="36"/>
      <c r="TD3154" s="36"/>
      <c r="TE3154" s="36"/>
      <c r="TF3154" s="36"/>
      <c r="TG3154" s="36"/>
      <c r="TH3154" s="36"/>
      <c r="TI3154" s="36"/>
      <c r="TJ3154" s="36"/>
      <c r="TK3154" s="36"/>
      <c r="VT3154" s="1"/>
    </row>
    <row r="3155" spans="14:592" x14ac:dyDescent="0.3">
      <c r="N3155" s="1"/>
      <c r="O3155" s="34"/>
      <c r="Q3155" s="35"/>
      <c r="AM3155" s="34"/>
      <c r="AO3155" s="35"/>
      <c r="AW3155" s="34"/>
      <c r="AY3155" s="35"/>
      <c r="BG3155" s="34"/>
      <c r="BI3155" s="35"/>
      <c r="EX3155" s="36"/>
      <c r="EZ3155" s="37"/>
      <c r="FJ3155" s="52"/>
      <c r="FL3155" s="54"/>
      <c r="FY3155" s="34"/>
      <c r="GA3155" s="35"/>
      <c r="GI3155" s="34"/>
      <c r="GK3155" s="35"/>
      <c r="GS3155" s="34"/>
      <c r="GU3155" s="35"/>
      <c r="KG3155" s="1"/>
      <c r="KV3155" s="1"/>
      <c r="KW3155" s="34"/>
      <c r="KY3155" s="35"/>
      <c r="LU3155" s="34"/>
      <c r="LW3155" s="35"/>
      <c r="ME3155" s="34"/>
      <c r="MG3155" s="35"/>
      <c r="MO3155" s="34"/>
      <c r="MQ3155" s="35"/>
      <c r="QF3155" s="36"/>
      <c r="QH3155" s="37"/>
      <c r="RG3155" s="34"/>
      <c r="RI3155" s="35"/>
      <c r="RQ3155" s="34"/>
      <c r="RS3155" s="35"/>
      <c r="SA3155" s="34"/>
      <c r="SC3155" s="35"/>
      <c r="VT3155" s="1"/>
    </row>
    <row r="3156" spans="14:592" x14ac:dyDescent="0.3">
      <c r="N3156" s="1"/>
      <c r="O3156" s="34"/>
      <c r="Q3156" s="35"/>
      <c r="R3156" s="35"/>
      <c r="S3156" s="35"/>
      <c r="T3156" s="35"/>
      <c r="U3156" s="35"/>
      <c r="V3156" s="35"/>
      <c r="W3156" s="35"/>
      <c r="X3156" s="35"/>
      <c r="Y3156" s="35"/>
      <c r="Z3156" s="35"/>
      <c r="AA3156" s="35"/>
      <c r="AB3156" s="35"/>
      <c r="AC3156" s="35"/>
      <c r="AD3156" s="35"/>
      <c r="AE3156" s="35"/>
      <c r="AF3156" s="35"/>
      <c r="AG3156" s="35"/>
      <c r="AH3156" s="35"/>
      <c r="AI3156" s="35"/>
      <c r="AJ3156" s="35"/>
      <c r="AK3156" s="35"/>
      <c r="AL3156" s="35"/>
      <c r="AM3156" s="34"/>
      <c r="AN3156" s="35"/>
      <c r="AO3156" s="35"/>
      <c r="AP3156" s="35"/>
      <c r="AQ3156" s="35"/>
      <c r="AR3156" s="35"/>
      <c r="AS3156" s="35"/>
      <c r="AT3156" s="35"/>
      <c r="AU3156" s="35"/>
      <c r="AV3156" s="35"/>
      <c r="AW3156" s="34"/>
      <c r="AX3156" s="35"/>
      <c r="AY3156" s="35"/>
      <c r="AZ3156" s="35"/>
      <c r="BA3156" s="35"/>
      <c r="BB3156" s="35"/>
      <c r="BC3156" s="35"/>
      <c r="BD3156" s="35"/>
      <c r="BE3156" s="35"/>
      <c r="BF3156" s="35"/>
      <c r="BG3156" s="34"/>
      <c r="BH3156" s="35"/>
      <c r="BI3156" s="35"/>
      <c r="BJ3156" s="35"/>
      <c r="BK3156" s="35"/>
      <c r="BL3156" s="35"/>
      <c r="BM3156" s="35"/>
      <c r="BN3156" s="35"/>
      <c r="BO3156" s="35"/>
      <c r="BP3156" s="35"/>
      <c r="BQ3156" s="35"/>
      <c r="BR3156" s="35"/>
      <c r="BS3156" s="35"/>
      <c r="BT3156" s="35"/>
      <c r="BU3156" s="35"/>
      <c r="BV3156" s="35"/>
      <c r="BW3156" s="35"/>
      <c r="BX3156" s="35"/>
      <c r="BY3156" s="35"/>
      <c r="BZ3156" s="35"/>
      <c r="CA3156" s="35"/>
      <c r="CB3156" s="35"/>
      <c r="CC3156" s="35"/>
      <c r="CD3156" s="35"/>
      <c r="CE3156" s="35"/>
      <c r="CF3156" s="35"/>
      <c r="CG3156" s="35"/>
      <c r="CH3156" s="35"/>
      <c r="CI3156" s="35"/>
      <c r="CJ3156" s="35"/>
      <c r="CK3156" s="35"/>
      <c r="CL3156" s="35"/>
      <c r="CM3156" s="35"/>
      <c r="CN3156" s="35"/>
      <c r="CO3156" s="35"/>
      <c r="CP3156" s="35"/>
      <c r="CQ3156" s="35"/>
      <c r="CR3156" s="35"/>
      <c r="CS3156" s="35"/>
      <c r="CT3156" s="35"/>
      <c r="CU3156" s="35"/>
      <c r="CV3156" s="35"/>
      <c r="CW3156" s="35"/>
      <c r="CX3156" s="35"/>
      <c r="CY3156" s="35"/>
      <c r="CZ3156" s="35"/>
      <c r="DA3156" s="35"/>
      <c r="DB3156" s="35"/>
      <c r="DC3156" s="35"/>
      <c r="DD3156" s="35"/>
      <c r="DE3156" s="35"/>
      <c r="DF3156" s="35"/>
      <c r="DG3156" s="35"/>
      <c r="DH3156" s="35"/>
      <c r="DI3156" s="35"/>
      <c r="DJ3156" s="35"/>
      <c r="DK3156" s="35"/>
      <c r="DL3156" s="35"/>
      <c r="DM3156" s="35"/>
      <c r="DN3156" s="35"/>
      <c r="DO3156" s="35"/>
      <c r="DP3156" s="35"/>
      <c r="DQ3156" s="35"/>
      <c r="DR3156" s="35"/>
      <c r="DS3156" s="35"/>
      <c r="DT3156" s="35"/>
      <c r="DU3156" s="35"/>
      <c r="DV3156" s="35"/>
      <c r="DW3156" s="35"/>
      <c r="DX3156" s="35"/>
      <c r="DY3156" s="35"/>
      <c r="DZ3156" s="35"/>
      <c r="EA3156" s="35"/>
      <c r="EB3156" s="35"/>
      <c r="EC3156" s="35"/>
      <c r="ED3156" s="35"/>
      <c r="EE3156" s="35"/>
      <c r="EF3156" s="35"/>
      <c r="EG3156" s="35"/>
      <c r="EH3156" s="35"/>
      <c r="EI3156" s="35"/>
      <c r="EJ3156" s="35"/>
      <c r="EK3156" s="35"/>
      <c r="EL3156" s="35"/>
      <c r="EM3156" s="35"/>
      <c r="EN3156" s="35"/>
      <c r="EO3156" s="35"/>
      <c r="EP3156" s="35"/>
      <c r="EQ3156" s="35"/>
      <c r="ER3156" s="35"/>
      <c r="ES3156" s="35"/>
      <c r="ET3156" s="35"/>
      <c r="EU3156" s="35"/>
      <c r="EV3156" s="35"/>
      <c r="EW3156" s="35"/>
      <c r="EX3156" s="35"/>
      <c r="EY3156" s="35"/>
      <c r="EZ3156" s="35"/>
      <c r="FA3156" s="35"/>
      <c r="FB3156" s="35"/>
      <c r="FC3156" s="35"/>
      <c r="FD3156" s="35"/>
      <c r="FE3156" s="35"/>
      <c r="FF3156" s="35"/>
      <c r="FG3156" s="35"/>
      <c r="FH3156" s="35"/>
      <c r="FI3156" s="35"/>
      <c r="FJ3156" s="35"/>
      <c r="FK3156" s="35"/>
      <c r="FL3156" s="35"/>
      <c r="FM3156" s="35"/>
      <c r="FN3156" s="35"/>
      <c r="FO3156" s="35"/>
      <c r="FP3156" s="35"/>
      <c r="FQ3156" s="35"/>
      <c r="FR3156" s="35"/>
      <c r="FS3156" s="35"/>
      <c r="FT3156" s="35"/>
      <c r="FU3156" s="35"/>
      <c r="FV3156" s="35"/>
      <c r="FW3156" s="35"/>
      <c r="FX3156" s="35"/>
      <c r="FY3156" s="34"/>
      <c r="FZ3156" s="35"/>
      <c r="GA3156" s="35"/>
      <c r="GB3156" s="35"/>
      <c r="GC3156" s="35"/>
      <c r="GD3156" s="35"/>
      <c r="GE3156" s="35"/>
      <c r="GF3156" s="35"/>
      <c r="GG3156" s="35"/>
      <c r="GH3156" s="35"/>
      <c r="GI3156" s="34"/>
      <c r="GJ3156" s="35"/>
      <c r="GK3156" s="35"/>
      <c r="GL3156" s="35"/>
      <c r="GM3156" s="35"/>
      <c r="GN3156" s="35"/>
      <c r="GO3156" s="35"/>
      <c r="GP3156" s="35"/>
      <c r="GQ3156" s="35"/>
      <c r="GR3156" s="35"/>
      <c r="GS3156" s="34"/>
      <c r="GT3156" s="35"/>
      <c r="GU3156" s="35"/>
      <c r="KG3156" s="1"/>
      <c r="KV3156" s="1"/>
      <c r="KW3156" s="34"/>
      <c r="KY3156" s="35"/>
      <c r="KZ3156" s="35"/>
      <c r="LA3156" s="35"/>
      <c r="LB3156" s="35"/>
      <c r="LC3156" s="35"/>
      <c r="LD3156" s="35"/>
      <c r="LE3156" s="35"/>
      <c r="LF3156" s="35"/>
      <c r="LG3156" s="35"/>
      <c r="LH3156" s="35"/>
      <c r="LI3156" s="35"/>
      <c r="LJ3156" s="35"/>
      <c r="LK3156" s="35"/>
      <c r="LL3156" s="35"/>
      <c r="LM3156" s="35"/>
      <c r="LN3156" s="35"/>
      <c r="LO3156" s="35"/>
      <c r="LP3156" s="35"/>
      <c r="LQ3156" s="35"/>
      <c r="LR3156" s="35"/>
      <c r="LS3156" s="35"/>
      <c r="LT3156" s="35"/>
      <c r="LU3156" s="34"/>
      <c r="LV3156" s="35"/>
      <c r="LW3156" s="35"/>
      <c r="LX3156" s="35"/>
      <c r="LY3156" s="35"/>
      <c r="LZ3156" s="35"/>
      <c r="MA3156" s="35"/>
      <c r="MB3156" s="35"/>
      <c r="MC3156" s="35"/>
      <c r="MD3156" s="35"/>
      <c r="ME3156" s="34"/>
      <c r="MF3156" s="35"/>
      <c r="MG3156" s="35"/>
      <c r="MH3156" s="35"/>
      <c r="MI3156" s="35"/>
      <c r="MJ3156" s="35"/>
      <c r="MK3156" s="35"/>
      <c r="ML3156" s="35"/>
      <c r="MM3156" s="35"/>
      <c r="MN3156" s="35"/>
      <c r="MO3156" s="34"/>
      <c r="MP3156" s="35"/>
      <c r="MQ3156" s="35"/>
      <c r="MR3156" s="35"/>
      <c r="MS3156" s="35"/>
      <c r="MT3156" s="35"/>
      <c r="MU3156" s="35"/>
      <c r="MV3156" s="35"/>
      <c r="MW3156" s="35"/>
      <c r="MX3156" s="35"/>
      <c r="MY3156" s="35"/>
      <c r="MZ3156" s="35"/>
      <c r="NA3156" s="35"/>
      <c r="NB3156" s="35"/>
      <c r="NC3156" s="35"/>
      <c r="ND3156" s="35"/>
      <c r="NE3156" s="35"/>
      <c r="NF3156" s="35"/>
      <c r="NG3156" s="35"/>
      <c r="NH3156" s="35"/>
      <c r="NI3156" s="35"/>
      <c r="NJ3156" s="35"/>
      <c r="NK3156" s="35"/>
      <c r="NL3156" s="35"/>
      <c r="NM3156" s="35"/>
      <c r="NN3156" s="35"/>
      <c r="NO3156" s="35"/>
      <c r="NP3156" s="35"/>
      <c r="NQ3156" s="35"/>
      <c r="NR3156" s="35"/>
      <c r="NS3156" s="35"/>
      <c r="NT3156" s="35"/>
      <c r="NU3156" s="35"/>
      <c r="NV3156" s="35"/>
      <c r="NW3156" s="35"/>
      <c r="NX3156" s="35"/>
      <c r="NY3156" s="35"/>
      <c r="NZ3156" s="35"/>
      <c r="OA3156" s="35"/>
      <c r="OB3156" s="35"/>
      <c r="OC3156" s="35"/>
      <c r="OD3156" s="35"/>
      <c r="OE3156" s="35"/>
      <c r="OF3156" s="35"/>
      <c r="OG3156" s="35"/>
      <c r="OH3156" s="35"/>
      <c r="OI3156" s="35"/>
      <c r="OJ3156" s="35"/>
      <c r="OK3156" s="35"/>
      <c r="OL3156" s="35"/>
      <c r="OM3156" s="35"/>
      <c r="ON3156" s="35"/>
      <c r="OO3156" s="35"/>
      <c r="OP3156" s="35"/>
      <c r="OQ3156" s="35"/>
      <c r="OR3156" s="35"/>
      <c r="OS3156" s="35"/>
      <c r="OT3156" s="35"/>
      <c r="OU3156" s="35"/>
      <c r="OV3156" s="35"/>
      <c r="OW3156" s="35"/>
      <c r="OX3156" s="35"/>
      <c r="OY3156" s="35"/>
      <c r="OZ3156" s="35"/>
      <c r="PA3156" s="35"/>
      <c r="PB3156" s="35"/>
      <c r="PC3156" s="35"/>
      <c r="PD3156" s="35"/>
      <c r="PE3156" s="35"/>
      <c r="PF3156" s="35"/>
      <c r="PG3156" s="35"/>
      <c r="PH3156" s="35"/>
      <c r="PI3156" s="35"/>
      <c r="PJ3156" s="35"/>
      <c r="PK3156" s="35"/>
      <c r="PL3156" s="35"/>
      <c r="PM3156" s="35"/>
      <c r="PN3156" s="35"/>
      <c r="PO3156" s="35"/>
      <c r="PP3156" s="35"/>
      <c r="PQ3156" s="35"/>
      <c r="PR3156" s="35"/>
      <c r="PS3156" s="35"/>
      <c r="PT3156" s="35"/>
      <c r="PU3156" s="35"/>
      <c r="PV3156" s="35"/>
      <c r="PW3156" s="35"/>
      <c r="PX3156" s="35"/>
      <c r="PY3156" s="35"/>
      <c r="PZ3156" s="35"/>
      <c r="QA3156" s="35"/>
      <c r="QB3156" s="35"/>
      <c r="QC3156" s="35"/>
      <c r="QD3156" s="35"/>
      <c r="QE3156" s="35"/>
      <c r="QF3156" s="35"/>
      <c r="QG3156" s="35"/>
      <c r="QH3156" s="35"/>
      <c r="QI3156" s="35"/>
      <c r="QJ3156" s="35"/>
      <c r="QK3156" s="35"/>
      <c r="QL3156" s="35"/>
      <c r="QM3156" s="35"/>
      <c r="QN3156" s="35"/>
      <c r="QO3156" s="35"/>
      <c r="QP3156" s="35"/>
      <c r="QQ3156" s="35"/>
      <c r="QR3156" s="35"/>
      <c r="QS3156" s="35"/>
      <c r="QT3156" s="35"/>
      <c r="QU3156" s="35"/>
      <c r="QV3156" s="35"/>
      <c r="QW3156" s="35"/>
      <c r="QX3156" s="35"/>
      <c r="QY3156" s="35"/>
      <c r="QZ3156" s="35"/>
      <c r="RA3156" s="35"/>
      <c r="RB3156" s="35"/>
      <c r="RC3156" s="35"/>
      <c r="RD3156" s="35"/>
      <c r="RE3156" s="35"/>
      <c r="RF3156" s="35"/>
      <c r="RG3156" s="34"/>
      <c r="RH3156" s="35"/>
      <c r="RI3156" s="35"/>
      <c r="RJ3156" s="35"/>
      <c r="RK3156" s="35"/>
      <c r="RL3156" s="35"/>
      <c r="RM3156" s="35"/>
      <c r="RN3156" s="35"/>
      <c r="RO3156" s="35"/>
      <c r="RP3156" s="35"/>
      <c r="RQ3156" s="34"/>
      <c r="RR3156" s="35"/>
      <c r="RS3156" s="35"/>
      <c r="RT3156" s="35"/>
      <c r="RU3156" s="35"/>
      <c r="RV3156" s="35"/>
      <c r="RW3156" s="35"/>
      <c r="RX3156" s="35"/>
      <c r="RY3156" s="35"/>
      <c r="RZ3156" s="35"/>
      <c r="SA3156" s="34"/>
      <c r="SB3156" s="35"/>
      <c r="SC3156" s="35"/>
      <c r="VT3156" s="1"/>
    </row>
    <row r="3157" spans="14:592" x14ac:dyDescent="0.3">
      <c r="N3157" s="1"/>
      <c r="O3157" s="34"/>
      <c r="Q3157" s="35"/>
      <c r="R3157" s="35"/>
      <c r="S3157" s="35"/>
      <c r="T3157" s="35"/>
      <c r="U3157" s="35"/>
      <c r="V3157" s="35"/>
      <c r="W3157" s="35"/>
      <c r="X3157" s="35"/>
      <c r="Y3157" s="35"/>
      <c r="Z3157" s="35"/>
      <c r="AA3157" s="35"/>
      <c r="AB3157" s="35"/>
      <c r="AC3157" s="35"/>
      <c r="AD3157" s="35"/>
      <c r="AE3157" s="35"/>
      <c r="AF3157" s="35"/>
      <c r="AG3157" s="35"/>
      <c r="AH3157" s="35"/>
      <c r="AI3157" s="35"/>
      <c r="AJ3157" s="35"/>
      <c r="AK3157" s="35"/>
      <c r="AL3157" s="35"/>
      <c r="AM3157" s="34"/>
      <c r="AN3157" s="35"/>
      <c r="AO3157" s="35"/>
      <c r="AP3157" s="35"/>
      <c r="AQ3157" s="35"/>
      <c r="AR3157" s="35"/>
      <c r="AS3157" s="35"/>
      <c r="AT3157" s="35"/>
      <c r="AU3157" s="35"/>
      <c r="AV3157" s="35"/>
      <c r="AW3157" s="34"/>
      <c r="AX3157" s="35"/>
      <c r="AY3157" s="35"/>
      <c r="AZ3157" s="35"/>
      <c r="BA3157" s="35"/>
      <c r="BB3157" s="35"/>
      <c r="BC3157" s="35"/>
      <c r="BD3157" s="35"/>
      <c r="BE3157" s="35"/>
      <c r="BF3157" s="35"/>
      <c r="BG3157" s="34"/>
      <c r="BH3157" s="35"/>
      <c r="BI3157" s="35"/>
      <c r="BJ3157" s="35"/>
      <c r="BK3157" s="35"/>
      <c r="BL3157" s="35"/>
      <c r="BM3157" s="35"/>
      <c r="BN3157" s="35"/>
      <c r="BO3157" s="35"/>
      <c r="BP3157" s="35"/>
      <c r="BQ3157" s="35"/>
      <c r="BR3157" s="35"/>
      <c r="BS3157" s="35"/>
      <c r="BT3157" s="35"/>
      <c r="BU3157" s="35"/>
      <c r="BV3157" s="35"/>
      <c r="BW3157" s="35"/>
      <c r="BX3157" s="35"/>
      <c r="BY3157" s="35"/>
      <c r="BZ3157" s="35"/>
      <c r="CA3157" s="35"/>
      <c r="CB3157" s="35"/>
      <c r="CC3157" s="35"/>
      <c r="CD3157" s="35"/>
      <c r="CE3157" s="35"/>
      <c r="CF3157" s="35"/>
      <c r="CG3157" s="35"/>
      <c r="CH3157" s="35"/>
      <c r="CI3157" s="35"/>
      <c r="CJ3157" s="35"/>
      <c r="CK3157" s="35"/>
      <c r="CL3157" s="35"/>
      <c r="CM3157" s="35"/>
      <c r="CN3157" s="35"/>
      <c r="CO3157" s="35"/>
      <c r="CP3157" s="35"/>
      <c r="CQ3157" s="35"/>
      <c r="CR3157" s="35"/>
      <c r="CS3157" s="35"/>
      <c r="CT3157" s="35"/>
      <c r="CU3157" s="35"/>
      <c r="CV3157" s="35"/>
      <c r="CW3157" s="35"/>
      <c r="CX3157" s="35"/>
      <c r="CY3157" s="35"/>
      <c r="CZ3157" s="35"/>
      <c r="DA3157" s="35"/>
      <c r="DB3157" s="35"/>
      <c r="DC3157" s="35"/>
      <c r="DD3157" s="35"/>
      <c r="DE3157" s="35"/>
      <c r="DF3157" s="35"/>
      <c r="DG3157" s="35"/>
      <c r="DH3157" s="35"/>
      <c r="DI3157" s="35"/>
      <c r="DJ3157" s="35"/>
      <c r="DK3157" s="35"/>
      <c r="DL3157" s="35"/>
      <c r="DM3157" s="35"/>
      <c r="DN3157" s="35"/>
      <c r="DO3157" s="35"/>
      <c r="DP3157" s="35"/>
      <c r="DQ3157" s="35"/>
      <c r="DR3157" s="35"/>
      <c r="DS3157" s="35"/>
      <c r="DT3157" s="35"/>
      <c r="DU3157" s="35"/>
      <c r="DV3157" s="35"/>
      <c r="DW3157" s="35"/>
      <c r="DX3157" s="35"/>
      <c r="DY3157" s="35"/>
      <c r="DZ3157" s="35"/>
      <c r="EA3157" s="35"/>
      <c r="EB3157" s="35"/>
      <c r="EC3157" s="35"/>
      <c r="ED3157" s="35"/>
      <c r="EE3157" s="35"/>
      <c r="EF3157" s="35"/>
      <c r="EG3157" s="35"/>
      <c r="EH3157" s="35"/>
      <c r="EI3157" s="35"/>
      <c r="EJ3157" s="35"/>
      <c r="EK3157" s="35"/>
      <c r="EL3157" s="35"/>
      <c r="EM3157" s="35"/>
      <c r="EN3157" s="35"/>
      <c r="EO3157" s="35"/>
      <c r="EP3157" s="35"/>
      <c r="EQ3157" s="35"/>
      <c r="ER3157" s="35"/>
      <c r="ES3157" s="35"/>
      <c r="ET3157" s="35"/>
      <c r="EU3157" s="35"/>
      <c r="EV3157" s="35"/>
      <c r="EW3157" s="35"/>
      <c r="EX3157" s="35"/>
      <c r="EY3157" s="35"/>
      <c r="EZ3157" s="35"/>
      <c r="FA3157" s="35"/>
      <c r="FB3157" s="35"/>
      <c r="FC3157" s="35"/>
      <c r="FD3157" s="35"/>
      <c r="FE3157" s="35"/>
      <c r="FF3157" s="35"/>
      <c r="FG3157" s="35"/>
      <c r="FH3157" s="35"/>
      <c r="FI3157" s="35"/>
      <c r="FJ3157" s="35"/>
      <c r="FK3157" s="35"/>
      <c r="FL3157" s="35"/>
      <c r="FM3157" s="35"/>
      <c r="FN3157" s="35"/>
      <c r="FO3157" s="35"/>
      <c r="FP3157" s="35"/>
      <c r="FQ3157" s="35"/>
      <c r="FR3157" s="35"/>
      <c r="FS3157" s="35"/>
      <c r="FT3157" s="35"/>
      <c r="FU3157" s="35"/>
      <c r="FV3157" s="35"/>
      <c r="FW3157" s="35"/>
      <c r="FX3157" s="35"/>
      <c r="FY3157" s="34"/>
      <c r="FZ3157" s="35"/>
      <c r="GA3157" s="35"/>
      <c r="GB3157" s="35"/>
      <c r="GC3157" s="35"/>
      <c r="GD3157" s="35"/>
      <c r="GE3157" s="35"/>
      <c r="GF3157" s="35"/>
      <c r="GG3157" s="35"/>
      <c r="GH3157" s="35"/>
      <c r="GI3157" s="34"/>
      <c r="GJ3157" s="35"/>
      <c r="GK3157" s="35"/>
      <c r="GL3157" s="35"/>
      <c r="GM3157" s="35"/>
      <c r="GN3157" s="35"/>
      <c r="GO3157" s="35"/>
      <c r="GP3157" s="35"/>
      <c r="GQ3157" s="35"/>
      <c r="GR3157" s="35"/>
      <c r="GS3157" s="34"/>
      <c r="GT3157" s="35"/>
      <c r="GU3157" s="35"/>
      <c r="KG3157" s="1"/>
      <c r="KV3157" s="1"/>
      <c r="KW3157" s="34"/>
      <c r="KY3157" s="35"/>
      <c r="KZ3157" s="35"/>
      <c r="LA3157" s="35"/>
      <c r="LB3157" s="35"/>
      <c r="LC3157" s="35"/>
      <c r="LD3157" s="35"/>
      <c r="LE3157" s="35"/>
      <c r="LF3157" s="35"/>
      <c r="LG3157" s="35"/>
      <c r="LH3157" s="35"/>
      <c r="LI3157" s="35"/>
      <c r="LJ3157" s="35"/>
      <c r="LK3157" s="35"/>
      <c r="LL3157" s="35"/>
      <c r="LM3157" s="35"/>
      <c r="LN3157" s="35"/>
      <c r="LO3157" s="35"/>
      <c r="LP3157" s="35"/>
      <c r="LQ3157" s="35"/>
      <c r="LR3157" s="35"/>
      <c r="LS3157" s="35"/>
      <c r="LT3157" s="35"/>
      <c r="LU3157" s="34"/>
      <c r="LV3157" s="35"/>
      <c r="LW3157" s="35"/>
      <c r="LX3157" s="35"/>
      <c r="LY3157" s="35"/>
      <c r="LZ3157" s="35"/>
      <c r="MA3157" s="35"/>
      <c r="MB3157" s="35"/>
      <c r="MC3157" s="35"/>
      <c r="MD3157" s="35"/>
      <c r="ME3157" s="34"/>
      <c r="MF3157" s="35"/>
      <c r="MG3157" s="35"/>
      <c r="MH3157" s="35"/>
      <c r="MI3157" s="35"/>
      <c r="MJ3157" s="35"/>
      <c r="MK3157" s="35"/>
      <c r="ML3157" s="35"/>
      <c r="MM3157" s="35"/>
      <c r="MN3157" s="35"/>
      <c r="MO3157" s="34"/>
      <c r="MP3157" s="35"/>
      <c r="MQ3157" s="35"/>
      <c r="MR3157" s="35"/>
      <c r="MS3157" s="35"/>
      <c r="MT3157" s="35"/>
      <c r="MU3157" s="35"/>
      <c r="MV3157" s="35"/>
      <c r="MW3157" s="35"/>
      <c r="MX3157" s="35"/>
      <c r="MY3157" s="35"/>
      <c r="MZ3157" s="35"/>
      <c r="NA3157" s="35"/>
      <c r="NB3157" s="35"/>
      <c r="NC3157" s="35"/>
      <c r="ND3157" s="35"/>
      <c r="NE3157" s="35"/>
      <c r="NF3157" s="35"/>
      <c r="NG3157" s="35"/>
      <c r="NH3157" s="35"/>
      <c r="NI3157" s="35"/>
      <c r="NJ3157" s="35"/>
      <c r="NK3157" s="35"/>
      <c r="NL3157" s="35"/>
      <c r="NM3157" s="35"/>
      <c r="NN3157" s="35"/>
      <c r="NO3157" s="35"/>
      <c r="NP3157" s="35"/>
      <c r="NQ3157" s="35"/>
      <c r="NR3157" s="35"/>
      <c r="NS3157" s="35"/>
      <c r="NT3157" s="35"/>
      <c r="NU3157" s="35"/>
      <c r="NV3157" s="35"/>
      <c r="NW3157" s="35"/>
      <c r="NX3157" s="35"/>
      <c r="NY3157" s="35"/>
      <c r="NZ3157" s="35"/>
      <c r="OA3157" s="35"/>
      <c r="OB3157" s="35"/>
      <c r="OC3157" s="35"/>
      <c r="OD3157" s="35"/>
      <c r="OE3157" s="35"/>
      <c r="OF3157" s="35"/>
      <c r="OG3157" s="35"/>
      <c r="OH3157" s="35"/>
      <c r="OI3157" s="35"/>
      <c r="OJ3157" s="35"/>
      <c r="OK3157" s="35"/>
      <c r="OL3157" s="35"/>
      <c r="OM3157" s="35"/>
      <c r="ON3157" s="35"/>
      <c r="OO3157" s="35"/>
      <c r="OP3157" s="35"/>
      <c r="OQ3157" s="35"/>
      <c r="OR3157" s="35"/>
      <c r="OS3157" s="35"/>
      <c r="OT3157" s="35"/>
      <c r="OU3157" s="35"/>
      <c r="OV3157" s="35"/>
      <c r="OW3157" s="35"/>
      <c r="OX3157" s="35"/>
      <c r="OY3157" s="35"/>
      <c r="OZ3157" s="35"/>
      <c r="PA3157" s="35"/>
      <c r="PB3157" s="35"/>
      <c r="PC3157" s="35"/>
      <c r="PD3157" s="35"/>
      <c r="PE3157" s="35"/>
      <c r="PF3157" s="35"/>
      <c r="PG3157" s="35"/>
      <c r="PH3157" s="35"/>
      <c r="PI3157" s="35"/>
      <c r="PJ3157" s="35"/>
      <c r="PK3157" s="35"/>
      <c r="PL3157" s="35"/>
      <c r="PM3157" s="35"/>
      <c r="PN3157" s="35"/>
      <c r="PO3157" s="35"/>
      <c r="PP3157" s="35"/>
      <c r="PQ3157" s="35"/>
      <c r="PR3157" s="35"/>
      <c r="PS3157" s="35"/>
      <c r="PT3157" s="35"/>
      <c r="PU3157" s="35"/>
      <c r="PV3157" s="35"/>
      <c r="PW3157" s="35"/>
      <c r="PX3157" s="35"/>
      <c r="PY3157" s="35"/>
      <c r="PZ3157" s="35"/>
      <c r="QA3157" s="35"/>
      <c r="QB3157" s="35"/>
      <c r="QC3157" s="35"/>
      <c r="QD3157" s="35"/>
      <c r="QE3157" s="35"/>
      <c r="QF3157" s="35"/>
      <c r="QG3157" s="35"/>
      <c r="QH3157" s="35"/>
      <c r="QI3157" s="35"/>
      <c r="QJ3157" s="35"/>
      <c r="QK3157" s="35"/>
      <c r="QL3157" s="35"/>
      <c r="QM3157" s="35"/>
      <c r="QN3157" s="35"/>
      <c r="QO3157" s="35"/>
      <c r="QP3157" s="35"/>
      <c r="QQ3157" s="35"/>
      <c r="QR3157" s="35"/>
      <c r="QS3157" s="35"/>
      <c r="QT3157" s="35"/>
      <c r="QU3157" s="35"/>
      <c r="QV3157" s="35"/>
      <c r="QW3157" s="35"/>
      <c r="QX3157" s="35"/>
      <c r="QY3157" s="35"/>
      <c r="QZ3157" s="35"/>
      <c r="RA3157" s="35"/>
      <c r="RB3157" s="35"/>
      <c r="RC3157" s="35"/>
      <c r="RD3157" s="35"/>
      <c r="RE3157" s="35"/>
      <c r="RF3157" s="35"/>
      <c r="RG3157" s="34"/>
      <c r="RH3157" s="35"/>
      <c r="RI3157" s="35"/>
      <c r="RJ3157" s="35"/>
      <c r="RK3157" s="35"/>
      <c r="RL3157" s="35"/>
      <c r="RM3157" s="35"/>
      <c r="RN3157" s="35"/>
      <c r="RO3157" s="35"/>
      <c r="RP3157" s="35"/>
      <c r="RQ3157" s="34"/>
      <c r="RR3157" s="35"/>
      <c r="RS3157" s="35"/>
      <c r="RT3157" s="35"/>
      <c r="RU3157" s="35"/>
      <c r="RV3157" s="35"/>
      <c r="RW3157" s="35"/>
      <c r="RX3157" s="35"/>
      <c r="RY3157" s="35"/>
      <c r="RZ3157" s="35"/>
      <c r="SA3157" s="34"/>
      <c r="SB3157" s="35"/>
      <c r="SC3157" s="35"/>
      <c r="VT3157" s="1"/>
    </row>
    <row r="3158" spans="14:592" x14ac:dyDescent="0.3">
      <c r="N3158" s="1"/>
      <c r="O3158" s="34"/>
      <c r="AM3158" s="34"/>
      <c r="AW3158" s="34"/>
      <c r="BG3158" s="34"/>
      <c r="EN3158" s="35"/>
      <c r="EX3158" s="36"/>
      <c r="EZ3158" s="37"/>
      <c r="FJ3158" s="52"/>
      <c r="FL3158" s="54"/>
      <c r="FY3158" s="34"/>
      <c r="GI3158" s="34"/>
      <c r="GS3158" s="34"/>
      <c r="KG3158" s="1"/>
      <c r="KV3158" s="1"/>
      <c r="KW3158" s="34"/>
      <c r="LU3158" s="34"/>
      <c r="ME3158" s="34"/>
      <c r="MO3158" s="34"/>
      <c r="PV3158" s="35"/>
      <c r="QF3158" s="36"/>
      <c r="QH3158" s="37"/>
      <c r="RG3158" s="34"/>
      <c r="RQ3158" s="34"/>
      <c r="SA3158" s="34"/>
      <c r="VT3158" s="1"/>
    </row>
    <row r="3159" spans="14:592" x14ac:dyDescent="0.3">
      <c r="N3159" s="1"/>
      <c r="O3159" s="34"/>
      <c r="P3159" s="34"/>
      <c r="Q3159" s="34"/>
      <c r="R3159" s="34"/>
      <c r="S3159" s="34"/>
      <c r="T3159" s="34"/>
      <c r="U3159" s="34"/>
      <c r="V3159" s="34"/>
      <c r="W3159" s="34"/>
      <c r="X3159" s="34"/>
      <c r="Y3159" s="34"/>
      <c r="Z3159" s="34"/>
      <c r="AA3159" s="34"/>
      <c r="AB3159" s="34"/>
      <c r="AC3159" s="34"/>
      <c r="AD3159" s="34"/>
      <c r="AE3159" s="34"/>
      <c r="AF3159" s="34"/>
      <c r="AG3159" s="34"/>
      <c r="AH3159" s="34"/>
      <c r="AI3159" s="34"/>
      <c r="AJ3159" s="34"/>
      <c r="AK3159" s="34"/>
      <c r="AL3159" s="34"/>
      <c r="AM3159" s="34"/>
      <c r="AN3159" s="34"/>
      <c r="AO3159" s="34"/>
      <c r="AP3159" s="34"/>
      <c r="AQ3159" s="34"/>
      <c r="AR3159" s="34"/>
      <c r="AS3159" s="34"/>
      <c r="AT3159" s="34"/>
      <c r="AU3159" s="34"/>
      <c r="AV3159" s="34"/>
      <c r="AW3159" s="34"/>
      <c r="AX3159" s="34"/>
      <c r="AY3159" s="34"/>
      <c r="AZ3159" s="34"/>
      <c r="BA3159" s="34"/>
      <c r="BB3159" s="34"/>
      <c r="BC3159" s="34"/>
      <c r="BD3159" s="34"/>
      <c r="BE3159" s="34"/>
      <c r="BF3159" s="34"/>
      <c r="BG3159" s="34"/>
      <c r="BH3159" s="34"/>
      <c r="BI3159" s="34"/>
      <c r="BJ3159" s="34"/>
      <c r="BK3159" s="34"/>
      <c r="BL3159" s="34"/>
      <c r="BM3159" s="34"/>
      <c r="BN3159" s="34"/>
      <c r="BO3159" s="34"/>
      <c r="BP3159" s="34"/>
      <c r="BQ3159" s="34"/>
      <c r="BR3159" s="34"/>
      <c r="BS3159" s="34"/>
      <c r="BT3159" s="34"/>
      <c r="BU3159" s="34"/>
      <c r="BV3159" s="34"/>
      <c r="BW3159" s="34"/>
      <c r="BX3159" s="34"/>
      <c r="BY3159" s="34"/>
      <c r="BZ3159" s="34"/>
      <c r="CA3159" s="34"/>
      <c r="CB3159" s="34"/>
      <c r="CC3159" s="34"/>
      <c r="CD3159" s="34"/>
      <c r="CE3159" s="34"/>
      <c r="CF3159" s="34"/>
      <c r="CG3159" s="34"/>
      <c r="CH3159" s="34"/>
      <c r="CI3159" s="34"/>
      <c r="CJ3159" s="34"/>
      <c r="CK3159" s="34"/>
      <c r="CL3159" s="34"/>
      <c r="CM3159" s="34"/>
      <c r="CN3159" s="34"/>
      <c r="CO3159" s="34"/>
      <c r="CP3159" s="34"/>
      <c r="CQ3159" s="34"/>
      <c r="CR3159" s="34"/>
      <c r="CS3159" s="34"/>
      <c r="CT3159" s="34"/>
      <c r="CU3159" s="34"/>
      <c r="CV3159" s="34"/>
      <c r="CW3159" s="34"/>
      <c r="CX3159" s="34"/>
      <c r="CY3159" s="34"/>
      <c r="CZ3159" s="34"/>
      <c r="DA3159" s="34"/>
      <c r="DB3159" s="34"/>
      <c r="DC3159" s="34"/>
      <c r="DD3159" s="34"/>
      <c r="DE3159" s="34"/>
      <c r="DF3159" s="34"/>
      <c r="DG3159" s="34"/>
      <c r="DH3159" s="34"/>
      <c r="DI3159" s="34"/>
      <c r="DJ3159" s="34"/>
      <c r="DK3159" s="34"/>
      <c r="DL3159" s="34"/>
      <c r="DM3159" s="34"/>
      <c r="DN3159" s="34"/>
      <c r="DO3159" s="34"/>
      <c r="DP3159" s="34"/>
      <c r="DQ3159" s="34"/>
      <c r="DR3159" s="34"/>
      <c r="DS3159" s="34"/>
      <c r="DT3159" s="34"/>
      <c r="DU3159" s="34"/>
      <c r="DV3159" s="34"/>
      <c r="DW3159" s="34"/>
      <c r="DX3159" s="34"/>
      <c r="DY3159" s="34"/>
      <c r="DZ3159" s="34"/>
      <c r="EA3159" s="34"/>
      <c r="EB3159" s="34"/>
      <c r="EC3159" s="34"/>
      <c r="ED3159" s="34"/>
      <c r="EE3159" s="34"/>
      <c r="EF3159" s="34"/>
      <c r="EG3159" s="34"/>
      <c r="EH3159" s="34"/>
      <c r="EI3159" s="34"/>
      <c r="EJ3159" s="34"/>
      <c r="EK3159" s="34"/>
      <c r="EL3159" s="34"/>
      <c r="EM3159" s="34"/>
      <c r="EN3159" s="34"/>
      <c r="EO3159" s="34"/>
      <c r="EP3159" s="34"/>
      <c r="EQ3159" s="34"/>
      <c r="ER3159" s="34"/>
      <c r="ES3159" s="34"/>
      <c r="ET3159" s="34"/>
      <c r="EU3159" s="34"/>
      <c r="EV3159" s="34"/>
      <c r="EW3159" s="34"/>
      <c r="EX3159" s="34"/>
      <c r="EY3159" s="34"/>
      <c r="EZ3159" s="34"/>
      <c r="FA3159" s="34"/>
      <c r="FB3159" s="34"/>
      <c r="FC3159" s="34"/>
      <c r="FD3159" s="34"/>
      <c r="FE3159" s="34"/>
      <c r="FF3159" s="34"/>
      <c r="FG3159" s="34"/>
      <c r="FH3159" s="34"/>
      <c r="FI3159" s="34"/>
      <c r="FJ3159" s="34"/>
      <c r="FK3159" s="34"/>
      <c r="FL3159" s="34"/>
      <c r="FM3159" s="34"/>
      <c r="FN3159" s="34"/>
      <c r="FO3159" s="34"/>
      <c r="FP3159" s="34"/>
      <c r="FQ3159" s="34"/>
      <c r="FR3159" s="34"/>
      <c r="FS3159" s="34"/>
      <c r="FT3159" s="34"/>
      <c r="FU3159" s="34"/>
      <c r="FV3159" s="34"/>
      <c r="FW3159" s="34"/>
      <c r="FX3159" s="34"/>
      <c r="FY3159" s="34"/>
      <c r="FZ3159" s="34"/>
      <c r="GA3159" s="34"/>
      <c r="GB3159" s="34"/>
      <c r="GC3159" s="34"/>
      <c r="GD3159" s="34"/>
      <c r="GE3159" s="34"/>
      <c r="GF3159" s="34"/>
      <c r="GG3159" s="34"/>
      <c r="GH3159" s="34"/>
      <c r="GI3159" s="34"/>
      <c r="GJ3159" s="34"/>
      <c r="GK3159" s="34"/>
      <c r="GL3159" s="34"/>
      <c r="GM3159" s="34"/>
      <c r="GN3159" s="34"/>
      <c r="GO3159" s="34"/>
      <c r="GP3159" s="34"/>
      <c r="GQ3159" s="34"/>
      <c r="GR3159" s="34"/>
      <c r="GS3159" s="34"/>
      <c r="KG3159" s="1"/>
      <c r="KV3159" s="1"/>
      <c r="KW3159" s="34"/>
      <c r="KX3159" s="34"/>
      <c r="KY3159" s="34"/>
      <c r="KZ3159" s="34"/>
      <c r="LA3159" s="34"/>
      <c r="LB3159" s="34"/>
      <c r="LC3159" s="34"/>
      <c r="LD3159" s="34"/>
      <c r="LE3159" s="34"/>
      <c r="LF3159" s="34"/>
      <c r="LG3159" s="34"/>
      <c r="LH3159" s="34"/>
      <c r="LI3159" s="34"/>
      <c r="LJ3159" s="34"/>
      <c r="LK3159" s="34"/>
      <c r="LL3159" s="34"/>
      <c r="LM3159" s="34"/>
      <c r="LN3159" s="34"/>
      <c r="LO3159" s="34"/>
      <c r="LP3159" s="34"/>
      <c r="LQ3159" s="34"/>
      <c r="LR3159" s="34"/>
      <c r="LS3159" s="34"/>
      <c r="LT3159" s="34"/>
      <c r="LU3159" s="34"/>
      <c r="LV3159" s="34"/>
      <c r="LW3159" s="34"/>
      <c r="LX3159" s="34"/>
      <c r="LY3159" s="34"/>
      <c r="LZ3159" s="34"/>
      <c r="MA3159" s="34"/>
      <c r="MB3159" s="34"/>
      <c r="MC3159" s="34"/>
      <c r="MD3159" s="34"/>
      <c r="ME3159" s="34"/>
      <c r="MF3159" s="34"/>
      <c r="MG3159" s="34"/>
      <c r="MH3159" s="34"/>
      <c r="MI3159" s="34"/>
      <c r="MJ3159" s="34"/>
      <c r="MK3159" s="34"/>
      <c r="ML3159" s="34"/>
      <c r="MM3159" s="34"/>
      <c r="MN3159" s="34"/>
      <c r="MO3159" s="34"/>
      <c r="MP3159" s="34"/>
      <c r="MQ3159" s="34"/>
      <c r="MR3159" s="34"/>
      <c r="MS3159" s="34"/>
      <c r="MT3159" s="34"/>
      <c r="MU3159" s="34"/>
      <c r="MV3159" s="34"/>
      <c r="MW3159" s="34"/>
      <c r="MX3159" s="34"/>
      <c r="MY3159" s="34"/>
      <c r="MZ3159" s="34"/>
      <c r="NA3159" s="34"/>
      <c r="NB3159" s="34"/>
      <c r="NC3159" s="34"/>
      <c r="ND3159" s="34"/>
      <c r="NE3159" s="34"/>
      <c r="NF3159" s="34"/>
      <c r="NG3159" s="34"/>
      <c r="NH3159" s="34"/>
      <c r="NI3159" s="34"/>
      <c r="NJ3159" s="34"/>
      <c r="NK3159" s="34"/>
      <c r="NL3159" s="34"/>
      <c r="NM3159" s="34"/>
      <c r="NN3159" s="34"/>
      <c r="NO3159" s="34"/>
      <c r="NP3159" s="34"/>
      <c r="NQ3159" s="34"/>
      <c r="NR3159" s="34"/>
      <c r="NS3159" s="34"/>
      <c r="NT3159" s="34"/>
      <c r="NU3159" s="34"/>
      <c r="NV3159" s="34"/>
      <c r="NW3159" s="34"/>
      <c r="NX3159" s="34"/>
      <c r="NY3159" s="34"/>
      <c r="NZ3159" s="34"/>
      <c r="OA3159" s="34"/>
      <c r="OB3159" s="34"/>
      <c r="OC3159" s="34"/>
      <c r="OD3159" s="34"/>
      <c r="OE3159" s="34"/>
      <c r="OF3159" s="34"/>
      <c r="OG3159" s="34"/>
      <c r="OH3159" s="34"/>
      <c r="OI3159" s="34"/>
      <c r="OJ3159" s="34"/>
      <c r="OK3159" s="34"/>
      <c r="OL3159" s="34"/>
      <c r="OM3159" s="34"/>
      <c r="ON3159" s="34"/>
      <c r="OO3159" s="34"/>
      <c r="OP3159" s="34"/>
      <c r="OQ3159" s="34"/>
      <c r="OR3159" s="34"/>
      <c r="OS3159" s="34"/>
      <c r="OT3159" s="34"/>
      <c r="OU3159" s="34"/>
      <c r="OV3159" s="34"/>
      <c r="OW3159" s="34"/>
      <c r="OX3159" s="34"/>
      <c r="OY3159" s="34"/>
      <c r="OZ3159" s="34"/>
      <c r="PA3159" s="34"/>
      <c r="PB3159" s="34"/>
      <c r="PC3159" s="34"/>
      <c r="PD3159" s="34"/>
      <c r="PE3159" s="34"/>
      <c r="PF3159" s="34"/>
      <c r="PG3159" s="34"/>
      <c r="PH3159" s="34"/>
      <c r="PI3159" s="34"/>
      <c r="PJ3159" s="34"/>
      <c r="PK3159" s="34"/>
      <c r="PL3159" s="34"/>
      <c r="PM3159" s="34"/>
      <c r="PN3159" s="34"/>
      <c r="PO3159" s="34"/>
      <c r="PP3159" s="34"/>
      <c r="PQ3159" s="34"/>
      <c r="PR3159" s="34"/>
      <c r="PS3159" s="34"/>
      <c r="PT3159" s="34"/>
      <c r="PU3159" s="34"/>
      <c r="PV3159" s="34"/>
      <c r="PW3159" s="34"/>
      <c r="PX3159" s="34"/>
      <c r="PY3159" s="34"/>
      <c r="PZ3159" s="34"/>
      <c r="QA3159" s="34"/>
      <c r="QB3159" s="34"/>
      <c r="QC3159" s="34"/>
      <c r="QD3159" s="34"/>
      <c r="QE3159" s="34"/>
      <c r="QF3159" s="34"/>
      <c r="QG3159" s="34"/>
      <c r="QH3159" s="34"/>
      <c r="QI3159" s="34"/>
      <c r="QJ3159" s="34"/>
      <c r="QK3159" s="34"/>
      <c r="QL3159" s="34"/>
      <c r="QM3159" s="34"/>
      <c r="QN3159" s="34"/>
      <c r="QO3159" s="34"/>
      <c r="QP3159" s="34"/>
      <c r="QQ3159" s="34"/>
      <c r="QR3159" s="34"/>
      <c r="QS3159" s="34"/>
      <c r="QT3159" s="34"/>
      <c r="QU3159" s="34"/>
      <c r="QV3159" s="34"/>
      <c r="QW3159" s="34"/>
      <c r="QX3159" s="34"/>
      <c r="QY3159" s="34"/>
      <c r="QZ3159" s="34"/>
      <c r="RA3159" s="34"/>
      <c r="RB3159" s="34"/>
      <c r="RC3159" s="34"/>
      <c r="RD3159" s="34"/>
      <c r="RE3159" s="34"/>
      <c r="RF3159" s="34"/>
      <c r="RG3159" s="34"/>
      <c r="RH3159" s="34"/>
      <c r="RI3159" s="34"/>
      <c r="RJ3159" s="34"/>
      <c r="RK3159" s="34"/>
      <c r="RL3159" s="34"/>
      <c r="RM3159" s="34"/>
      <c r="RN3159" s="34"/>
      <c r="RO3159" s="34"/>
      <c r="RP3159" s="34"/>
      <c r="RQ3159" s="34"/>
      <c r="RR3159" s="34"/>
      <c r="RS3159" s="34"/>
      <c r="RT3159" s="34"/>
      <c r="RU3159" s="34"/>
      <c r="RV3159" s="34"/>
      <c r="RW3159" s="34"/>
      <c r="RX3159" s="34"/>
      <c r="RY3159" s="34"/>
      <c r="RZ3159" s="34"/>
      <c r="SA3159" s="34"/>
      <c r="VT3159" s="1"/>
    </row>
    <row r="3160" spans="14:592" x14ac:dyDescent="0.3">
      <c r="N3160" s="1"/>
      <c r="O3160" s="34"/>
      <c r="P3160" s="34"/>
      <c r="Q3160" s="34"/>
      <c r="R3160" s="34"/>
      <c r="S3160" s="34"/>
      <c r="T3160" s="34"/>
      <c r="U3160" s="34"/>
      <c r="V3160" s="34"/>
      <c r="W3160" s="34"/>
      <c r="X3160" s="34"/>
      <c r="Y3160" s="34"/>
      <c r="Z3160" s="34"/>
      <c r="AA3160" s="34"/>
      <c r="AB3160" s="34"/>
      <c r="AC3160" s="34"/>
      <c r="AD3160" s="34"/>
      <c r="AE3160" s="34"/>
      <c r="AF3160" s="34"/>
      <c r="AG3160" s="34"/>
      <c r="AH3160" s="34"/>
      <c r="AI3160" s="34"/>
      <c r="AJ3160" s="34"/>
      <c r="AK3160" s="34"/>
      <c r="AL3160" s="34"/>
      <c r="AM3160" s="34"/>
      <c r="AN3160" s="34"/>
      <c r="AO3160" s="34"/>
      <c r="AP3160" s="34"/>
      <c r="AQ3160" s="34"/>
      <c r="AR3160" s="34"/>
      <c r="AS3160" s="34"/>
      <c r="AT3160" s="34"/>
      <c r="AU3160" s="34"/>
      <c r="AV3160" s="34"/>
      <c r="AW3160" s="34"/>
      <c r="AX3160" s="34"/>
      <c r="AY3160" s="34"/>
      <c r="AZ3160" s="34"/>
      <c r="BA3160" s="34"/>
      <c r="BB3160" s="34"/>
      <c r="BC3160" s="34"/>
      <c r="BD3160" s="34"/>
      <c r="BE3160" s="34"/>
      <c r="BF3160" s="34"/>
      <c r="BG3160" s="34"/>
      <c r="BH3160" s="34"/>
      <c r="BI3160" s="34"/>
      <c r="BJ3160" s="34"/>
      <c r="BK3160" s="34"/>
      <c r="BL3160" s="34"/>
      <c r="BM3160" s="34"/>
      <c r="BN3160" s="34"/>
      <c r="BO3160" s="34"/>
      <c r="BP3160" s="34"/>
      <c r="BQ3160" s="34"/>
      <c r="BR3160" s="34"/>
      <c r="BS3160" s="34"/>
      <c r="BT3160" s="34"/>
      <c r="BU3160" s="34"/>
      <c r="BV3160" s="34"/>
      <c r="BW3160" s="34"/>
      <c r="BX3160" s="34"/>
      <c r="BY3160" s="34"/>
      <c r="BZ3160" s="34"/>
      <c r="CA3160" s="34"/>
      <c r="CB3160" s="34"/>
      <c r="CC3160" s="34"/>
      <c r="CD3160" s="34"/>
      <c r="CE3160" s="34"/>
      <c r="CF3160" s="34"/>
      <c r="CG3160" s="34"/>
      <c r="CH3160" s="34"/>
      <c r="CI3160" s="34"/>
      <c r="CJ3160" s="34"/>
      <c r="CK3160" s="34"/>
      <c r="CL3160" s="34"/>
      <c r="CM3160" s="34"/>
      <c r="CN3160" s="34"/>
      <c r="CO3160" s="34"/>
      <c r="CP3160" s="34"/>
      <c r="CQ3160" s="34"/>
      <c r="CR3160" s="34"/>
      <c r="CS3160" s="34"/>
      <c r="CT3160" s="34"/>
      <c r="CU3160" s="34"/>
      <c r="CV3160" s="34"/>
      <c r="CW3160" s="34"/>
      <c r="CX3160" s="34"/>
      <c r="CY3160" s="34"/>
      <c r="CZ3160" s="34"/>
      <c r="DA3160" s="34"/>
      <c r="DB3160" s="34"/>
      <c r="DC3160" s="34"/>
      <c r="DD3160" s="34"/>
      <c r="DE3160" s="34"/>
      <c r="DF3160" s="34"/>
      <c r="DG3160" s="34"/>
      <c r="DH3160" s="34"/>
      <c r="DI3160" s="34"/>
      <c r="DJ3160" s="34"/>
      <c r="DK3160" s="34"/>
      <c r="DL3160" s="34"/>
      <c r="DM3160" s="34"/>
      <c r="DN3160" s="34"/>
      <c r="DO3160" s="34"/>
      <c r="DP3160" s="34"/>
      <c r="DQ3160" s="34"/>
      <c r="DR3160" s="34"/>
      <c r="DS3160" s="34"/>
      <c r="DT3160" s="34"/>
      <c r="DU3160" s="34"/>
      <c r="DV3160" s="34"/>
      <c r="DW3160" s="34"/>
      <c r="DX3160" s="34"/>
      <c r="DY3160" s="34"/>
      <c r="DZ3160" s="34"/>
      <c r="EA3160" s="34"/>
      <c r="EB3160" s="34"/>
      <c r="EC3160" s="34"/>
      <c r="ED3160" s="34"/>
      <c r="EE3160" s="34"/>
      <c r="EF3160" s="34"/>
      <c r="EG3160" s="34"/>
      <c r="EH3160" s="34"/>
      <c r="EI3160" s="34"/>
      <c r="EJ3160" s="34"/>
      <c r="EK3160" s="34"/>
      <c r="EL3160" s="34"/>
      <c r="EM3160" s="34"/>
      <c r="EN3160" s="34"/>
      <c r="EO3160" s="34"/>
      <c r="EP3160" s="34"/>
      <c r="EQ3160" s="34"/>
      <c r="ER3160" s="34"/>
      <c r="ES3160" s="34"/>
      <c r="ET3160" s="34"/>
      <c r="EU3160" s="34"/>
      <c r="EV3160" s="34"/>
      <c r="EW3160" s="34"/>
      <c r="EX3160" s="34"/>
      <c r="EY3160" s="34"/>
      <c r="EZ3160" s="34"/>
      <c r="FA3160" s="34"/>
      <c r="FB3160" s="34"/>
      <c r="FC3160" s="34"/>
      <c r="FD3160" s="34"/>
      <c r="FE3160" s="34"/>
      <c r="FF3160" s="34"/>
      <c r="FG3160" s="34"/>
      <c r="FH3160" s="34"/>
      <c r="FI3160" s="34"/>
      <c r="FJ3160" s="34"/>
      <c r="FK3160" s="34"/>
      <c r="FL3160" s="34"/>
      <c r="FM3160" s="34"/>
      <c r="FN3160" s="34"/>
      <c r="FO3160" s="34"/>
      <c r="FP3160" s="34"/>
      <c r="FQ3160" s="34"/>
      <c r="FR3160" s="34"/>
      <c r="FS3160" s="34"/>
      <c r="FT3160" s="34"/>
      <c r="FU3160" s="34"/>
      <c r="FV3160" s="34"/>
      <c r="FW3160" s="34"/>
      <c r="FX3160" s="34"/>
      <c r="FY3160" s="34"/>
      <c r="FZ3160" s="34"/>
      <c r="GA3160" s="34"/>
      <c r="GB3160" s="34"/>
      <c r="GC3160" s="34"/>
      <c r="GD3160" s="34"/>
      <c r="GE3160" s="34"/>
      <c r="GF3160" s="34"/>
      <c r="GG3160" s="34"/>
      <c r="GH3160" s="34"/>
      <c r="GI3160" s="34"/>
      <c r="GJ3160" s="34"/>
      <c r="GK3160" s="34"/>
      <c r="GL3160" s="34"/>
      <c r="GM3160" s="34"/>
      <c r="GN3160" s="34"/>
      <c r="GO3160" s="34"/>
      <c r="GP3160" s="34"/>
      <c r="GQ3160" s="34"/>
      <c r="GR3160" s="34"/>
      <c r="GS3160" s="34"/>
      <c r="KG3160" s="1"/>
      <c r="KV3160" s="1"/>
      <c r="KW3160" s="34"/>
      <c r="KX3160" s="34"/>
      <c r="KY3160" s="34"/>
      <c r="KZ3160" s="34"/>
      <c r="LA3160" s="34"/>
      <c r="LB3160" s="34"/>
      <c r="LC3160" s="34"/>
      <c r="LD3160" s="34"/>
      <c r="LE3160" s="34"/>
      <c r="LF3160" s="34"/>
      <c r="LG3160" s="34"/>
      <c r="LH3160" s="34"/>
      <c r="LI3160" s="34"/>
      <c r="LJ3160" s="34"/>
      <c r="LK3160" s="34"/>
      <c r="LL3160" s="34"/>
      <c r="LM3160" s="34"/>
      <c r="LN3160" s="34"/>
      <c r="LO3160" s="34"/>
      <c r="LP3160" s="34"/>
      <c r="LQ3160" s="34"/>
      <c r="LR3160" s="34"/>
      <c r="LS3160" s="34"/>
      <c r="LT3160" s="34"/>
      <c r="LU3160" s="34"/>
      <c r="LV3160" s="34"/>
      <c r="LW3160" s="34"/>
      <c r="LX3160" s="34"/>
      <c r="LY3160" s="34"/>
      <c r="LZ3160" s="34"/>
      <c r="MA3160" s="34"/>
      <c r="MB3160" s="34"/>
      <c r="MC3160" s="34"/>
      <c r="MD3160" s="34"/>
      <c r="ME3160" s="34"/>
      <c r="MF3160" s="34"/>
      <c r="MG3160" s="34"/>
      <c r="MH3160" s="34"/>
      <c r="MI3160" s="34"/>
      <c r="MJ3160" s="34"/>
      <c r="MK3160" s="34"/>
      <c r="ML3160" s="34"/>
      <c r="MM3160" s="34"/>
      <c r="MN3160" s="34"/>
      <c r="MO3160" s="34"/>
      <c r="MP3160" s="34"/>
      <c r="MQ3160" s="34"/>
      <c r="MR3160" s="34"/>
      <c r="MS3160" s="34"/>
      <c r="MT3160" s="34"/>
      <c r="MU3160" s="34"/>
      <c r="MV3160" s="34"/>
      <c r="MW3160" s="34"/>
      <c r="MX3160" s="34"/>
      <c r="MY3160" s="34"/>
      <c r="MZ3160" s="34"/>
      <c r="NA3160" s="34"/>
      <c r="NB3160" s="34"/>
      <c r="NC3160" s="34"/>
      <c r="ND3160" s="34"/>
      <c r="NE3160" s="34"/>
      <c r="NF3160" s="34"/>
      <c r="NG3160" s="34"/>
      <c r="NH3160" s="34"/>
      <c r="NI3160" s="34"/>
      <c r="NJ3160" s="34"/>
      <c r="NK3160" s="34"/>
      <c r="NL3160" s="34"/>
      <c r="NM3160" s="34"/>
      <c r="NN3160" s="34"/>
      <c r="NO3160" s="34"/>
      <c r="NP3160" s="34"/>
      <c r="NQ3160" s="34"/>
      <c r="NR3160" s="34"/>
      <c r="NS3160" s="34"/>
      <c r="NT3160" s="34"/>
      <c r="NU3160" s="34"/>
      <c r="NV3160" s="34"/>
      <c r="NW3160" s="34"/>
      <c r="NX3160" s="34"/>
      <c r="NY3160" s="34"/>
      <c r="NZ3160" s="34"/>
      <c r="OA3160" s="34"/>
      <c r="OB3160" s="34"/>
      <c r="OC3160" s="34"/>
      <c r="OD3160" s="34"/>
      <c r="OE3160" s="34"/>
      <c r="OF3160" s="34"/>
      <c r="OG3160" s="34"/>
      <c r="OH3160" s="34"/>
      <c r="OI3160" s="34"/>
      <c r="OJ3160" s="34"/>
      <c r="OK3160" s="34"/>
      <c r="OL3160" s="34"/>
      <c r="OM3160" s="34"/>
      <c r="ON3160" s="34"/>
      <c r="OO3160" s="34"/>
      <c r="OP3160" s="34"/>
      <c r="OQ3160" s="34"/>
      <c r="OR3160" s="34"/>
      <c r="OS3160" s="34"/>
      <c r="OT3160" s="34"/>
      <c r="OU3160" s="34"/>
      <c r="OV3160" s="34"/>
      <c r="OW3160" s="34"/>
      <c r="OX3160" s="34"/>
      <c r="OY3160" s="34"/>
      <c r="OZ3160" s="34"/>
      <c r="PA3160" s="34"/>
      <c r="PB3160" s="34"/>
      <c r="PC3160" s="34"/>
      <c r="PD3160" s="34"/>
      <c r="PE3160" s="34"/>
      <c r="PF3160" s="34"/>
      <c r="PG3160" s="34"/>
      <c r="PH3160" s="34"/>
      <c r="PI3160" s="34"/>
      <c r="PJ3160" s="34"/>
      <c r="PK3160" s="34"/>
      <c r="PL3160" s="34"/>
      <c r="PM3160" s="34"/>
      <c r="PN3160" s="34"/>
      <c r="PO3160" s="34"/>
      <c r="PP3160" s="34"/>
      <c r="PQ3160" s="34"/>
      <c r="PR3160" s="34"/>
      <c r="PS3160" s="34"/>
      <c r="PT3160" s="34"/>
      <c r="PU3160" s="34"/>
      <c r="PV3160" s="34"/>
      <c r="PW3160" s="34"/>
      <c r="PX3160" s="34"/>
      <c r="PY3160" s="34"/>
      <c r="PZ3160" s="34"/>
      <c r="QA3160" s="34"/>
      <c r="QB3160" s="34"/>
      <c r="QC3160" s="34"/>
      <c r="QD3160" s="34"/>
      <c r="QE3160" s="34"/>
      <c r="QF3160" s="34"/>
      <c r="QG3160" s="34"/>
      <c r="QH3160" s="34"/>
      <c r="QI3160" s="34"/>
      <c r="QJ3160" s="34"/>
      <c r="QK3160" s="34"/>
      <c r="QL3160" s="34"/>
      <c r="QM3160" s="34"/>
      <c r="QN3160" s="34"/>
      <c r="QO3160" s="34"/>
      <c r="QP3160" s="34"/>
      <c r="QQ3160" s="34"/>
      <c r="QR3160" s="34"/>
      <c r="QS3160" s="34"/>
      <c r="QT3160" s="34"/>
      <c r="QU3160" s="34"/>
      <c r="QV3160" s="34"/>
      <c r="QW3160" s="34"/>
      <c r="QX3160" s="34"/>
      <c r="QY3160" s="34"/>
      <c r="QZ3160" s="34"/>
      <c r="RA3160" s="34"/>
      <c r="RB3160" s="34"/>
      <c r="RC3160" s="34"/>
      <c r="RD3160" s="34"/>
      <c r="RE3160" s="34"/>
      <c r="RF3160" s="34"/>
      <c r="RG3160" s="34"/>
      <c r="RH3160" s="34"/>
      <c r="RI3160" s="34"/>
      <c r="RJ3160" s="34"/>
      <c r="RK3160" s="34"/>
      <c r="RL3160" s="34"/>
      <c r="RM3160" s="34"/>
      <c r="RN3160" s="34"/>
      <c r="RO3160" s="34"/>
      <c r="RP3160" s="34"/>
      <c r="RQ3160" s="34"/>
      <c r="RR3160" s="34"/>
      <c r="RS3160" s="34"/>
      <c r="RT3160" s="34"/>
      <c r="RU3160" s="34"/>
      <c r="RV3160" s="34"/>
      <c r="RW3160" s="34"/>
      <c r="RX3160" s="34"/>
      <c r="RY3160" s="34"/>
      <c r="RZ3160" s="34"/>
      <c r="SA3160" s="34"/>
      <c r="VT3160" s="1"/>
    </row>
    <row r="3161" spans="14:592" ht="15" thickBot="1" x14ac:dyDescent="0.35"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  <c r="DF3161" s="1"/>
      <c r="DG3161" s="1"/>
      <c r="DH3161" s="1"/>
      <c r="DI3161" s="1"/>
      <c r="DJ3161" s="1"/>
      <c r="DK3161" s="1"/>
      <c r="DL3161" s="1"/>
      <c r="DM3161" s="1"/>
      <c r="DN3161" s="1"/>
      <c r="DO3161" s="1"/>
      <c r="DP3161" s="1"/>
      <c r="DQ3161" s="1"/>
      <c r="DR3161" s="1"/>
      <c r="DS3161" s="1"/>
      <c r="DT3161" s="1"/>
      <c r="DU3161" s="1"/>
      <c r="DV3161" s="1"/>
      <c r="DW3161" s="1"/>
      <c r="DX3161" s="1"/>
      <c r="DY3161" s="1"/>
      <c r="DZ3161" s="1"/>
      <c r="EA3161" s="1"/>
      <c r="EB3161" s="1"/>
      <c r="EC3161" s="1"/>
      <c r="ED3161" s="1"/>
      <c r="EE3161" s="1"/>
      <c r="EF3161" s="1"/>
      <c r="EG3161" s="1"/>
      <c r="EH3161" s="1"/>
      <c r="EI3161" s="1"/>
      <c r="EJ3161" s="1"/>
      <c r="EK3161" s="1"/>
      <c r="EL3161" s="34"/>
      <c r="EM3161" s="1"/>
      <c r="EN3161" s="35" t="s">
        <v>76</v>
      </c>
      <c r="EO3161" s="1"/>
      <c r="EP3161" s="1"/>
      <c r="EQ3161" s="1"/>
      <c r="ER3161" s="1"/>
      <c r="ES3161" s="1"/>
      <c r="ET3161" s="1"/>
      <c r="EU3161" s="1"/>
      <c r="EV3161" s="1"/>
      <c r="EW3161" s="1"/>
      <c r="EX3161" s="36"/>
      <c r="EY3161" s="1"/>
      <c r="EZ3161" s="37" t="s">
        <v>76</v>
      </c>
      <c r="FA3161" s="1"/>
      <c r="FB3161" s="1"/>
      <c r="FC3161" s="1"/>
      <c r="FD3161" s="1"/>
      <c r="FE3161" s="1"/>
      <c r="FF3161" s="1"/>
      <c r="FG3161" s="1"/>
      <c r="FH3161" s="1"/>
      <c r="FI3161" s="1"/>
      <c r="FJ3161" s="52"/>
      <c r="FK3161" s="1"/>
      <c r="FL3161" s="54" t="s">
        <v>76</v>
      </c>
      <c r="FM3161" s="1"/>
      <c r="FN3161" s="1"/>
      <c r="FO3161" s="1"/>
      <c r="FP3161" s="1"/>
      <c r="FQ3161" s="1"/>
      <c r="FR3161" s="1"/>
      <c r="FS3161" s="1"/>
      <c r="FT3161" s="1"/>
      <c r="FU3161" s="1"/>
      <c r="FV3161" s="1"/>
      <c r="FW3161" s="1"/>
      <c r="FX3161" s="1"/>
      <c r="FY3161" s="1"/>
      <c r="FZ3161" s="1"/>
      <c r="GA3161" s="1"/>
      <c r="GB3161" s="1"/>
      <c r="GC3161" s="1"/>
      <c r="GD3161" s="1"/>
      <c r="GE3161" s="1"/>
      <c r="GF3161" s="1"/>
      <c r="GG3161" s="1"/>
      <c r="GH3161" s="1"/>
      <c r="GI3161" s="1"/>
      <c r="GJ3161" s="1"/>
      <c r="GK3161" s="1"/>
      <c r="GL3161" s="1"/>
      <c r="GM3161" s="1"/>
      <c r="GN3161" s="1"/>
      <c r="GO3161" s="1"/>
      <c r="GP3161" s="1"/>
      <c r="GQ3161" s="1"/>
      <c r="GR3161" s="1"/>
      <c r="GS3161" s="1"/>
      <c r="GT3161" s="1"/>
      <c r="GU3161" s="1"/>
      <c r="GV3161" s="1"/>
      <c r="GW3161" s="1"/>
      <c r="GX3161" s="1"/>
      <c r="GY3161" s="1"/>
      <c r="GZ3161" s="1"/>
      <c r="HA3161" s="1"/>
      <c r="HB3161" s="1"/>
      <c r="HC3161" s="1"/>
      <c r="HD3161" s="1"/>
      <c r="HE3161" s="1"/>
      <c r="HF3161" s="1"/>
      <c r="HG3161" s="1"/>
      <c r="HH3161" s="1"/>
      <c r="HI3161" s="1"/>
      <c r="HJ3161" s="1"/>
      <c r="HK3161" s="1"/>
      <c r="HL3161" s="1"/>
      <c r="HM3161" s="1"/>
      <c r="HN3161" s="1"/>
      <c r="HO3161" s="1"/>
      <c r="HP3161" s="1"/>
      <c r="HQ3161" s="1"/>
      <c r="HR3161" s="1"/>
      <c r="HS3161" s="1"/>
      <c r="HT3161" s="1"/>
      <c r="HU3161" s="1"/>
      <c r="HV3161" s="1"/>
      <c r="HW3161" s="1"/>
      <c r="HX3161" s="1"/>
      <c r="HY3161" s="1"/>
      <c r="HZ3161" s="1"/>
      <c r="IA3161" s="1"/>
      <c r="IB3161" s="1"/>
      <c r="IC3161" s="1"/>
      <c r="ID3161" s="1"/>
      <c r="IE3161" s="1"/>
      <c r="IF3161" s="1"/>
      <c r="IG3161" s="1"/>
      <c r="IH3161" s="1"/>
      <c r="II3161" s="1"/>
      <c r="IJ3161" s="1"/>
      <c r="IK3161" s="1"/>
      <c r="IL3161" s="1"/>
      <c r="IM3161" s="1"/>
      <c r="IN3161" s="1"/>
      <c r="IO3161" s="1"/>
      <c r="IP3161" s="1"/>
      <c r="IQ3161" s="1"/>
      <c r="IR3161" s="1"/>
      <c r="IS3161" s="1"/>
      <c r="IT3161" s="1"/>
      <c r="IU3161" s="1"/>
      <c r="IV3161" s="1"/>
      <c r="IW3161" s="1"/>
      <c r="IX3161" s="1"/>
      <c r="IY3161" s="1"/>
      <c r="IZ3161" s="1"/>
      <c r="JA3161" s="1"/>
      <c r="JB3161" s="1"/>
      <c r="JC3161" s="1"/>
      <c r="JD3161" s="1"/>
      <c r="JE3161" s="1"/>
      <c r="JF3161" s="1"/>
      <c r="JG3161" s="1"/>
      <c r="JH3161" s="1"/>
      <c r="JI3161" s="1"/>
      <c r="JJ3161" s="1"/>
      <c r="JK3161" s="1"/>
      <c r="JL3161" s="1"/>
      <c r="JM3161" s="1"/>
      <c r="JN3161" s="1"/>
      <c r="JO3161" s="1"/>
      <c r="JP3161" s="1"/>
      <c r="JQ3161" s="1"/>
      <c r="JR3161" s="1"/>
      <c r="JS3161" s="1"/>
      <c r="JT3161" s="1"/>
      <c r="JU3161" s="1"/>
      <c r="JV3161" s="1"/>
      <c r="JW3161" s="1"/>
      <c r="JX3161" s="1"/>
      <c r="JY3161" s="1"/>
      <c r="JZ3161" s="1"/>
      <c r="KA3161" s="1"/>
      <c r="KB3161" s="1"/>
      <c r="KC3161" s="1"/>
      <c r="KD3161" s="1"/>
      <c r="KE3161" s="1"/>
      <c r="KF3161" s="1"/>
      <c r="KG3161" s="1"/>
      <c r="KV3161" s="1"/>
      <c r="KW3161" s="1"/>
      <c r="KX3161" s="1"/>
      <c r="KY3161" s="1"/>
      <c r="KZ3161" s="1"/>
      <c r="LA3161" s="1"/>
      <c r="LB3161" s="1"/>
      <c r="LC3161" s="1"/>
      <c r="LD3161" s="1"/>
      <c r="LE3161" s="1"/>
      <c r="LF3161" s="1"/>
      <c r="LG3161" s="1"/>
      <c r="LH3161" s="1"/>
      <c r="LI3161" s="1"/>
      <c r="LJ3161" s="1"/>
      <c r="LK3161" s="1"/>
      <c r="LL3161" s="1"/>
      <c r="LM3161" s="1"/>
      <c r="LN3161" s="1"/>
      <c r="LO3161" s="1"/>
      <c r="LP3161" s="1"/>
      <c r="LQ3161" s="1"/>
      <c r="LR3161" s="1"/>
      <c r="LS3161" s="1"/>
      <c r="LT3161" s="1"/>
      <c r="LU3161" s="1"/>
      <c r="LV3161" s="1"/>
      <c r="LW3161" s="1"/>
      <c r="LX3161" s="1"/>
      <c r="LY3161" s="1"/>
      <c r="LZ3161" s="1"/>
      <c r="MA3161" s="1"/>
      <c r="MB3161" s="1"/>
      <c r="MC3161" s="1"/>
      <c r="MD3161" s="1"/>
      <c r="ME3161" s="1"/>
      <c r="MF3161" s="1"/>
      <c r="MG3161" s="1"/>
      <c r="MH3161" s="1"/>
      <c r="MI3161" s="1"/>
      <c r="MJ3161" s="1"/>
      <c r="MK3161" s="1"/>
      <c r="ML3161" s="1"/>
      <c r="MM3161" s="1"/>
      <c r="MN3161" s="1"/>
      <c r="MO3161" s="1"/>
      <c r="MP3161" s="1"/>
      <c r="MQ3161" s="1"/>
      <c r="MR3161" s="1"/>
      <c r="MS3161" s="1"/>
      <c r="MT3161" s="1"/>
      <c r="MU3161" s="1"/>
      <c r="MV3161" s="1"/>
      <c r="MW3161" s="1"/>
      <c r="MX3161" s="1"/>
      <c r="MY3161" s="1"/>
      <c r="MZ3161" s="1"/>
      <c r="NA3161" s="1"/>
      <c r="NB3161" s="1"/>
      <c r="NC3161" s="1"/>
      <c r="ND3161" s="1"/>
      <c r="NE3161" s="1"/>
      <c r="NF3161" s="1"/>
      <c r="NG3161" s="1"/>
      <c r="NH3161" s="1"/>
      <c r="NI3161" s="1"/>
      <c r="NJ3161" s="1"/>
      <c r="NK3161" s="1"/>
      <c r="NL3161" s="1"/>
      <c r="NM3161" s="1"/>
      <c r="NN3161" s="1"/>
      <c r="NO3161" s="1"/>
      <c r="NP3161" s="1"/>
      <c r="NQ3161" s="1"/>
      <c r="NR3161" s="1"/>
      <c r="NS3161" s="1"/>
      <c r="NT3161" s="1"/>
      <c r="NU3161" s="1"/>
      <c r="NV3161" s="1"/>
      <c r="NW3161" s="1"/>
      <c r="NX3161" s="1"/>
      <c r="NY3161" s="1"/>
      <c r="NZ3161" s="1"/>
      <c r="OA3161" s="1"/>
      <c r="OB3161" s="1"/>
      <c r="OC3161" s="1"/>
      <c r="OD3161" s="1"/>
      <c r="OE3161" s="1"/>
      <c r="OF3161" s="1"/>
      <c r="OG3161" s="1"/>
      <c r="OH3161" s="1"/>
      <c r="OI3161" s="1"/>
      <c r="OJ3161" s="1"/>
      <c r="OK3161" s="1"/>
      <c r="OL3161" s="1"/>
      <c r="OM3161" s="1"/>
      <c r="ON3161" s="1"/>
      <c r="OO3161" s="1"/>
      <c r="OP3161" s="1"/>
      <c r="OQ3161" s="1"/>
      <c r="OR3161" s="1"/>
      <c r="OS3161" s="1"/>
      <c r="OT3161" s="1"/>
      <c r="OU3161" s="1"/>
      <c r="OV3161" s="1"/>
      <c r="OW3161" s="1"/>
      <c r="OX3161" s="1"/>
      <c r="OY3161" s="1"/>
      <c r="OZ3161" s="1"/>
      <c r="PA3161" s="1"/>
      <c r="PB3161" s="1"/>
      <c r="PC3161" s="1"/>
      <c r="PD3161" s="1"/>
      <c r="PE3161" s="1"/>
      <c r="PF3161" s="1"/>
      <c r="PG3161" s="1"/>
      <c r="PH3161" s="1"/>
      <c r="PI3161" s="1"/>
      <c r="PJ3161" s="1"/>
      <c r="PK3161" s="1"/>
      <c r="PL3161" s="1"/>
      <c r="PM3161" s="1"/>
      <c r="PN3161" s="1"/>
      <c r="PO3161" s="1"/>
      <c r="PP3161" s="1"/>
      <c r="PQ3161" s="1"/>
      <c r="PR3161" s="1"/>
      <c r="PS3161" s="1"/>
      <c r="PT3161" s="34"/>
      <c r="PU3161" s="1"/>
      <c r="PV3161" s="35" t="s">
        <v>76</v>
      </c>
      <c r="PW3161" s="1"/>
      <c r="PX3161" s="1"/>
      <c r="PY3161" s="1"/>
      <c r="PZ3161" s="1"/>
      <c r="QA3161" s="1"/>
      <c r="QB3161" s="1"/>
      <c r="QC3161" s="1"/>
      <c r="QD3161" s="1"/>
      <c r="QE3161" s="1"/>
      <c r="QF3161" s="36"/>
      <c r="QG3161" s="1"/>
      <c r="QH3161" s="37" t="s">
        <v>76</v>
      </c>
      <c r="QI3161" s="1"/>
      <c r="QJ3161" s="1"/>
      <c r="QK3161" s="1"/>
      <c r="QL3161" s="1"/>
      <c r="QM3161" s="1"/>
      <c r="QN3161" s="1"/>
      <c r="QO3161" s="1"/>
      <c r="QP3161" s="1"/>
      <c r="QQ3161" s="1"/>
      <c r="QR3161" s="1"/>
      <c r="QS3161" s="1"/>
      <c r="QT3161" s="1"/>
      <c r="QU3161" s="1"/>
      <c r="QV3161" s="1"/>
      <c r="QW3161" s="1"/>
      <c r="QX3161" s="1"/>
      <c r="QY3161" s="1"/>
      <c r="QZ3161" s="1"/>
      <c r="RA3161" s="1"/>
      <c r="RB3161" s="1"/>
      <c r="RC3161" s="1"/>
      <c r="RD3161" s="1"/>
      <c r="RE3161" s="1"/>
      <c r="RF3161" s="1"/>
      <c r="RG3161" s="1"/>
      <c r="RH3161" s="1"/>
      <c r="RI3161" s="1"/>
      <c r="RJ3161" s="1"/>
      <c r="RK3161" s="1"/>
      <c r="RL3161" s="1"/>
      <c r="RM3161" s="1"/>
      <c r="RN3161" s="1"/>
      <c r="RO3161" s="1"/>
      <c r="RP3161" s="1"/>
      <c r="RQ3161" s="1"/>
      <c r="RR3161" s="1"/>
      <c r="RS3161" s="1"/>
      <c r="RT3161" s="1"/>
      <c r="RU3161" s="1"/>
      <c r="RV3161" s="1"/>
      <c r="RW3161" s="1"/>
      <c r="RX3161" s="1"/>
      <c r="RY3161" s="1"/>
      <c r="RZ3161" s="1"/>
      <c r="SA3161" s="1"/>
      <c r="SB3161" s="1"/>
      <c r="SC3161" s="1"/>
      <c r="SD3161" s="1"/>
      <c r="SE3161" s="1"/>
      <c r="SF3161" s="1"/>
      <c r="SG3161" s="1"/>
      <c r="SH3161" s="1"/>
      <c r="SI3161" s="1"/>
      <c r="SJ3161" s="1"/>
      <c r="SK3161" s="1"/>
      <c r="SL3161" s="1"/>
      <c r="SM3161" s="1"/>
      <c r="SN3161" s="1"/>
      <c r="SO3161" s="1"/>
      <c r="SP3161" s="1"/>
      <c r="SQ3161" s="1"/>
      <c r="SR3161" s="1"/>
      <c r="SS3161" s="1"/>
      <c r="ST3161" s="1"/>
      <c r="SU3161" s="1"/>
      <c r="SV3161" s="1"/>
      <c r="SW3161" s="1"/>
      <c r="SX3161" s="1"/>
      <c r="SY3161" s="1"/>
      <c r="SZ3161" s="1"/>
      <c r="TA3161" s="1"/>
      <c r="TB3161" s="1"/>
      <c r="TC3161" s="1"/>
      <c r="TD3161" s="1"/>
      <c r="TE3161" s="1"/>
      <c r="TF3161" s="1"/>
      <c r="TG3161" s="1"/>
      <c r="TH3161" s="1"/>
      <c r="TI3161" s="1"/>
      <c r="TJ3161" s="1"/>
      <c r="TK3161" s="1"/>
      <c r="TL3161" s="1"/>
      <c r="TM3161" s="1"/>
      <c r="TN3161" s="1"/>
      <c r="TO3161" s="1"/>
      <c r="TP3161" s="1"/>
      <c r="TQ3161" s="1"/>
      <c r="TR3161" s="1"/>
      <c r="TS3161" s="1"/>
      <c r="TT3161" s="1"/>
      <c r="TU3161" s="1"/>
      <c r="TV3161" s="1"/>
      <c r="TW3161" s="1"/>
      <c r="TX3161" s="1"/>
      <c r="TY3161" s="1"/>
      <c r="TZ3161" s="1"/>
      <c r="UA3161" s="1"/>
      <c r="UB3161" s="1"/>
      <c r="UC3161" s="1"/>
      <c r="UD3161" s="1"/>
      <c r="UE3161" s="1"/>
      <c r="UF3161" s="1"/>
      <c r="UG3161" s="1"/>
      <c r="UH3161" s="1"/>
      <c r="UI3161" s="1"/>
      <c r="UJ3161" s="1"/>
      <c r="UK3161" s="1"/>
      <c r="UL3161" s="1"/>
      <c r="UM3161" s="1"/>
      <c r="UN3161" s="1"/>
      <c r="UO3161" s="1"/>
      <c r="UP3161" s="1"/>
      <c r="UQ3161" s="1"/>
      <c r="UR3161" s="1"/>
      <c r="US3161" s="1"/>
      <c r="UT3161" s="1"/>
      <c r="UU3161" s="1"/>
      <c r="UV3161" s="1"/>
      <c r="UW3161" s="1"/>
      <c r="UX3161" s="1"/>
      <c r="UY3161" s="1"/>
      <c r="UZ3161" s="1"/>
      <c r="VA3161" s="1"/>
      <c r="VB3161" s="1"/>
      <c r="VC3161" s="1"/>
      <c r="VD3161" s="1"/>
      <c r="VE3161" s="1"/>
      <c r="VF3161" s="1"/>
      <c r="VG3161" s="1"/>
      <c r="VH3161" s="1"/>
      <c r="VI3161" s="1"/>
      <c r="VJ3161" s="1"/>
      <c r="VK3161" s="1"/>
      <c r="VL3161" s="1"/>
      <c r="VM3161" s="1"/>
      <c r="VN3161" s="1"/>
      <c r="VO3161" s="1"/>
      <c r="VP3161" s="1"/>
      <c r="VQ3161" s="1"/>
      <c r="VR3161" s="1"/>
      <c r="VS3161" s="1"/>
      <c r="VT3161" s="1"/>
    </row>
    <row r="3162" spans="14:592" x14ac:dyDescent="0.3">
      <c r="EL3162" s="34"/>
      <c r="EN3162" s="45">
        <f t="array" ref="EN3162:EN3164">AO3121:AO3123+AY3121:AY3123+BI3121:BI3123+GA3121:GA3123+GK3121:GK3123+GU3121:GU3123+EA2823:EA2825</f>
        <v>5.5137922069200565E-5</v>
      </c>
      <c r="EX3162" s="36"/>
      <c r="EZ3162" s="48">
        <f t="array" ref="EZ3162:EZ3164">BY3121:BY3123+CI3121:CI3123+CS3121:CS3123+HK3121:HK3123+HU3121:HU3123+IE3121:IE3123+EU2823:EU2825</f>
        <v>-9.8668414149556478E-6</v>
      </c>
      <c r="FJ3162" s="52"/>
      <c r="FL3162" s="109">
        <f t="array" ref="FL3162:FL3164">DI3121:DI3123+DS3121:DS3123+EC3121:EC3123+IU3121:IU3123+JE3121:JE3123+JO3121:JO3123+FO2823:FO2825</f>
        <v>8.5093259205414802E-6</v>
      </c>
      <c r="PT3162" s="34"/>
      <c r="PV3162" s="45">
        <f t="array" ref="PV3162:PV3164">LW3121:LW3123+MG3121:MG3123+MQ3121:MQ3123+RI3121:RI3123+RS3121:RS3123+SC3121:SC3123+PI2823:PI2825</f>
        <v>-5.050565373628706E-5</v>
      </c>
      <c r="QF3162" s="36"/>
      <c r="QH3162" s="48">
        <f t="array" ref="QH3162:QH3164">NG3121:NG3123+NQ3121:NQ3123+OA3121:OA3123+SS3121:SS3123+TC3121:TC3123+TM3121:TM3123+QC2823:QC2825</f>
        <v>5.6346552301753291E-6</v>
      </c>
    </row>
    <row r="3163" spans="14:592" x14ac:dyDescent="0.3">
      <c r="EL3163" s="34"/>
      <c r="EN3163" s="46">
        <v>-4.4109033998996253E-5</v>
      </c>
      <c r="EX3163" s="36"/>
      <c r="EZ3163" s="49">
        <v>7.118188321842954E-5</v>
      </c>
      <c r="FJ3163" s="52"/>
      <c r="FL3163" s="110">
        <v>4.2268837636223041E-5</v>
      </c>
      <c r="PT3163" s="34"/>
      <c r="PV3163" s="46">
        <v>8.4331630171651341E-5</v>
      </c>
      <c r="QF3163" s="36"/>
      <c r="QH3163" s="49">
        <v>-4.251661491882425E-6</v>
      </c>
    </row>
    <row r="3164" spans="14:592" ht="15" thickBot="1" x14ac:dyDescent="0.35">
      <c r="EL3164" s="34"/>
      <c r="EN3164" s="47">
        <v>-2.3944179769000914E-5</v>
      </c>
      <c r="EX3164" s="36"/>
      <c r="EZ3164" s="50">
        <v>-6.8784837648532294E-5</v>
      </c>
      <c r="FJ3164" s="52"/>
      <c r="FL3164" s="117">
        <v>-5.611566143555978E-5</v>
      </c>
      <c r="PT3164" s="34"/>
      <c r="PV3164" s="47">
        <v>-1.7743338748955206E-4</v>
      </c>
      <c r="QF3164" s="36"/>
      <c r="QH3164" s="50">
        <v>-2.4439161771467342E-6</v>
      </c>
    </row>
    <row r="3165" spans="14:592" x14ac:dyDescent="0.3"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  <c r="DF3165" s="1"/>
      <c r="DG3165" s="1"/>
      <c r="DH3165" s="1"/>
      <c r="DI3165" s="1"/>
      <c r="DJ3165" s="1"/>
      <c r="DK3165" s="1"/>
      <c r="DL3165" s="1"/>
      <c r="DM3165" s="1"/>
      <c r="DN3165" s="1"/>
      <c r="DO3165" s="1"/>
      <c r="DP3165" s="1"/>
      <c r="DQ3165" s="1"/>
      <c r="DR3165" s="1"/>
      <c r="DS3165" s="1"/>
      <c r="DT3165" s="1"/>
      <c r="DU3165" s="1"/>
      <c r="DV3165" s="1"/>
      <c r="DW3165" s="1"/>
      <c r="DX3165" s="1"/>
      <c r="DY3165" s="1"/>
      <c r="DZ3165" s="1"/>
      <c r="EA3165" s="1"/>
      <c r="EB3165" s="1"/>
      <c r="EC3165" s="1"/>
      <c r="ED3165" s="1"/>
      <c r="EE3165" s="1"/>
      <c r="EF3165" s="1"/>
      <c r="EG3165" s="1"/>
      <c r="EH3165" s="1"/>
      <c r="EI3165" s="1"/>
      <c r="EJ3165" s="1"/>
      <c r="EK3165" s="1"/>
      <c r="EL3165" s="2"/>
      <c r="EM3165" s="1"/>
      <c r="EN3165" s="7"/>
      <c r="EO3165" s="1"/>
      <c r="EP3165" s="1"/>
      <c r="EQ3165" s="1"/>
      <c r="ER3165" s="1"/>
      <c r="ES3165" s="1"/>
      <c r="ET3165" s="1"/>
      <c r="EU3165" s="1"/>
      <c r="EV3165" s="1"/>
      <c r="EW3165" s="1"/>
      <c r="EX3165" s="2"/>
      <c r="EY3165" s="1"/>
      <c r="EZ3165" s="7"/>
      <c r="FA3165" s="1"/>
      <c r="FB3165" s="1"/>
      <c r="FC3165" s="1"/>
      <c r="FD3165" s="1"/>
      <c r="FE3165" s="1"/>
      <c r="FF3165" s="1"/>
      <c r="FG3165" s="1"/>
      <c r="FH3165" s="1"/>
      <c r="FI3165" s="1"/>
      <c r="FJ3165" s="2"/>
      <c r="FK3165" s="1"/>
      <c r="FL3165" s="7"/>
      <c r="FM3165" s="1"/>
      <c r="FN3165" s="1"/>
      <c r="FO3165" s="1"/>
      <c r="FP3165" s="1"/>
      <c r="FQ3165" s="1"/>
      <c r="FR3165" s="1"/>
      <c r="FS3165" s="1"/>
      <c r="FT3165" s="1"/>
      <c r="FU3165" s="1"/>
      <c r="FV3165" s="1"/>
      <c r="FW3165" s="1"/>
      <c r="FX3165" s="1"/>
      <c r="FY3165" s="1"/>
      <c r="FZ3165" s="1"/>
      <c r="GA3165" s="1"/>
      <c r="GB3165" s="1"/>
      <c r="GC3165" s="1"/>
      <c r="GD3165" s="1"/>
      <c r="GE3165" s="1"/>
      <c r="GF3165" s="1"/>
      <c r="GG3165" s="1"/>
      <c r="GH3165" s="1"/>
      <c r="GI3165" s="1"/>
      <c r="GJ3165" s="1"/>
      <c r="GK3165" s="1"/>
      <c r="GL3165" s="1"/>
      <c r="GM3165" s="1"/>
      <c r="GN3165" s="1"/>
      <c r="GO3165" s="1"/>
      <c r="GP3165" s="1"/>
      <c r="GQ3165" s="1"/>
      <c r="GR3165" s="1"/>
      <c r="GS3165" s="1"/>
      <c r="GT3165" s="1"/>
      <c r="GU3165" s="1"/>
      <c r="GV3165" s="1"/>
      <c r="GW3165" s="1"/>
      <c r="GX3165" s="1"/>
      <c r="GY3165" s="1"/>
      <c r="GZ3165" s="1"/>
      <c r="HA3165" s="1"/>
      <c r="HB3165" s="1"/>
      <c r="HC3165" s="1"/>
      <c r="HD3165" s="1"/>
      <c r="HE3165" s="1"/>
      <c r="HF3165" s="1"/>
      <c r="HG3165" s="1"/>
      <c r="HH3165" s="1"/>
      <c r="HI3165" s="1"/>
      <c r="HJ3165" s="1"/>
      <c r="HK3165" s="1"/>
      <c r="HL3165" s="1"/>
      <c r="HM3165" s="1"/>
      <c r="HN3165" s="1"/>
      <c r="HO3165" s="1"/>
      <c r="HP3165" s="1"/>
      <c r="HQ3165" s="1"/>
      <c r="HR3165" s="1"/>
      <c r="HS3165" s="1"/>
      <c r="HT3165" s="1"/>
      <c r="HU3165" s="1"/>
      <c r="HV3165" s="1"/>
      <c r="HW3165" s="1"/>
      <c r="HX3165" s="1"/>
      <c r="HY3165" s="1"/>
      <c r="HZ3165" s="1"/>
      <c r="IA3165" s="1"/>
      <c r="IB3165" s="1"/>
      <c r="IC3165" s="1"/>
      <c r="ID3165" s="1"/>
      <c r="IE3165" s="1"/>
      <c r="IF3165" s="1"/>
      <c r="IG3165" s="1"/>
      <c r="IH3165" s="1"/>
      <c r="II3165" s="1"/>
      <c r="IJ3165" s="1"/>
      <c r="IK3165" s="1"/>
      <c r="IL3165" s="1"/>
      <c r="IM3165" s="1"/>
      <c r="IN3165" s="1"/>
      <c r="IO3165" s="1"/>
      <c r="IP3165" s="1"/>
      <c r="IQ3165" s="1"/>
      <c r="IR3165" s="1"/>
      <c r="IS3165" s="1"/>
      <c r="IT3165" s="1"/>
      <c r="IU3165" s="1"/>
      <c r="IV3165" s="1"/>
      <c r="IW3165" s="1"/>
      <c r="IX3165" s="1"/>
      <c r="IY3165" s="1"/>
      <c r="IZ3165" s="1"/>
      <c r="JA3165" s="1"/>
      <c r="JB3165" s="1"/>
      <c r="JC3165" s="1"/>
      <c r="JD3165" s="1"/>
      <c r="JE3165" s="1"/>
      <c r="JF3165" s="1"/>
      <c r="JG3165" s="1"/>
      <c r="JH3165" s="1"/>
      <c r="JI3165" s="1"/>
      <c r="JJ3165" s="1"/>
      <c r="JK3165" s="1"/>
      <c r="JL3165" s="1"/>
      <c r="JM3165" s="1"/>
      <c r="JN3165" s="1"/>
      <c r="JO3165" s="1"/>
      <c r="JP3165" s="1"/>
      <c r="JQ3165" s="1"/>
      <c r="JR3165" s="1"/>
      <c r="JS3165" s="1"/>
      <c r="JT3165" s="1"/>
      <c r="JU3165" s="1"/>
      <c r="JV3165" s="1"/>
      <c r="JW3165" s="1"/>
      <c r="JX3165" s="1"/>
      <c r="LQ3165" s="1"/>
      <c r="LR3165" s="1"/>
      <c r="LS3165" s="1"/>
      <c r="LT3165" s="1"/>
      <c r="LU3165" s="1"/>
      <c r="LV3165" s="1"/>
      <c r="LW3165" s="1"/>
      <c r="LX3165" s="1"/>
      <c r="LY3165" s="1"/>
      <c r="LZ3165" s="1"/>
      <c r="MA3165" s="1"/>
      <c r="MB3165" s="1"/>
      <c r="MC3165" s="1"/>
      <c r="MD3165" s="1"/>
      <c r="ME3165" s="1"/>
      <c r="MF3165" s="1"/>
      <c r="MG3165" s="1"/>
      <c r="MH3165" s="1"/>
      <c r="MI3165" s="1"/>
      <c r="MJ3165" s="1"/>
      <c r="MK3165" s="1"/>
      <c r="ML3165" s="1"/>
      <c r="MM3165" s="1"/>
      <c r="MN3165" s="1"/>
      <c r="MO3165" s="1"/>
      <c r="MP3165" s="1"/>
      <c r="MQ3165" s="1"/>
      <c r="MR3165" s="1"/>
      <c r="MS3165" s="1"/>
      <c r="MT3165" s="1"/>
      <c r="MU3165" s="1"/>
      <c r="MV3165" s="1"/>
      <c r="MW3165" s="1"/>
      <c r="MX3165" s="1"/>
      <c r="MY3165" s="1"/>
      <c r="MZ3165" s="1"/>
      <c r="NA3165" s="1"/>
      <c r="NB3165" s="1"/>
      <c r="NC3165" s="1"/>
      <c r="ND3165" s="1"/>
      <c r="NE3165" s="1"/>
      <c r="NF3165" s="1"/>
      <c r="NG3165" s="1"/>
      <c r="NH3165" s="1"/>
      <c r="NI3165" s="1"/>
      <c r="NJ3165" s="1"/>
      <c r="NK3165" s="1"/>
      <c r="NL3165" s="1"/>
      <c r="NM3165" s="1"/>
      <c r="NN3165" s="1"/>
      <c r="NO3165" s="1"/>
      <c r="NP3165" s="1"/>
      <c r="NQ3165" s="1"/>
      <c r="NR3165" s="1"/>
      <c r="NS3165" s="1"/>
      <c r="NT3165" s="1"/>
      <c r="NU3165" s="1"/>
      <c r="NV3165" s="1"/>
      <c r="NW3165" s="1"/>
      <c r="NX3165" s="1"/>
      <c r="NY3165" s="1"/>
      <c r="NZ3165" s="1"/>
      <c r="OA3165" s="1"/>
      <c r="OB3165" s="1"/>
      <c r="OC3165" s="1"/>
      <c r="OD3165" s="1"/>
      <c r="OE3165" s="1"/>
      <c r="OF3165" s="1"/>
      <c r="OG3165" s="1"/>
      <c r="OH3165" s="1"/>
      <c r="OI3165" s="1"/>
      <c r="OJ3165" s="1"/>
      <c r="OK3165" s="1"/>
      <c r="OL3165" s="1"/>
      <c r="OM3165" s="1"/>
      <c r="ON3165" s="1"/>
      <c r="OO3165" s="1"/>
      <c r="OP3165" s="1"/>
      <c r="OQ3165" s="1"/>
      <c r="OR3165" s="1"/>
      <c r="OS3165" s="1"/>
      <c r="OT3165" s="1"/>
      <c r="OU3165" s="1"/>
      <c r="OV3165" s="1"/>
      <c r="OW3165" s="1"/>
      <c r="OX3165" s="1"/>
      <c r="OY3165" s="1"/>
      <c r="OZ3165" s="1"/>
      <c r="PA3165" s="1"/>
      <c r="PB3165" s="1"/>
      <c r="PC3165" s="1"/>
      <c r="PD3165" s="1"/>
      <c r="PE3165" s="1"/>
      <c r="PF3165" s="1"/>
      <c r="PG3165" s="1"/>
      <c r="PH3165" s="1"/>
      <c r="PI3165" s="1"/>
      <c r="PJ3165" s="1"/>
      <c r="PK3165" s="1"/>
      <c r="PL3165" s="1"/>
      <c r="PM3165" s="1"/>
      <c r="PN3165" s="1"/>
      <c r="PO3165" s="1"/>
      <c r="PP3165" s="1"/>
      <c r="PQ3165" s="1"/>
      <c r="PR3165" s="1"/>
      <c r="PS3165" s="1"/>
      <c r="PT3165" s="2"/>
      <c r="PU3165" s="1"/>
      <c r="PV3165" s="7"/>
      <c r="PW3165" s="1"/>
      <c r="PX3165" s="1"/>
      <c r="PY3165" s="1"/>
      <c r="PZ3165" s="1"/>
      <c r="QA3165" s="1"/>
      <c r="QB3165" s="1"/>
      <c r="QC3165" s="1"/>
      <c r="QD3165" s="1"/>
      <c r="QE3165" s="1"/>
      <c r="QF3165" s="2"/>
      <c r="QG3165" s="1"/>
      <c r="QH3165" s="7"/>
      <c r="QI3165" s="1"/>
      <c r="QJ3165" s="1"/>
      <c r="QK3165" s="1"/>
      <c r="QL3165" s="1"/>
      <c r="QM3165" s="1"/>
      <c r="QN3165" s="1"/>
      <c r="QO3165" s="1"/>
      <c r="QP3165" s="1"/>
      <c r="QQ3165" s="1"/>
      <c r="QR3165" s="1"/>
      <c r="QS3165" s="1"/>
      <c r="QT3165" s="1"/>
      <c r="QU3165" s="1"/>
      <c r="QV3165" s="1"/>
      <c r="QW3165" s="1"/>
      <c r="QX3165" s="1"/>
      <c r="QY3165" s="1"/>
      <c r="QZ3165" s="1"/>
      <c r="RA3165" s="1"/>
      <c r="RB3165" s="1"/>
      <c r="RC3165" s="1"/>
      <c r="RD3165" s="1"/>
      <c r="RE3165" s="1"/>
      <c r="RF3165" s="1"/>
      <c r="RG3165" s="1"/>
      <c r="RH3165" s="1"/>
      <c r="RI3165" s="1"/>
      <c r="RJ3165" s="1"/>
      <c r="RK3165" s="1"/>
      <c r="RL3165" s="1"/>
      <c r="RM3165" s="1"/>
      <c r="RN3165" s="1"/>
      <c r="RO3165" s="1"/>
      <c r="RP3165" s="1"/>
      <c r="RQ3165" s="1"/>
      <c r="RR3165" s="1"/>
      <c r="RS3165" s="1"/>
      <c r="RT3165" s="1"/>
      <c r="RU3165" s="1"/>
      <c r="RV3165" s="1"/>
      <c r="RW3165" s="1"/>
      <c r="RX3165" s="1"/>
      <c r="RY3165" s="1"/>
      <c r="RZ3165" s="1"/>
      <c r="SA3165" s="1"/>
      <c r="SB3165" s="1"/>
      <c r="SC3165" s="1"/>
      <c r="SD3165" s="1"/>
      <c r="SE3165" s="1"/>
      <c r="SF3165" s="1"/>
      <c r="SG3165" s="1"/>
      <c r="SH3165" s="1"/>
      <c r="SI3165" s="1"/>
      <c r="SJ3165" s="1"/>
      <c r="SK3165" s="1"/>
      <c r="SL3165" s="1"/>
      <c r="SM3165" s="1"/>
      <c r="SN3165" s="1"/>
      <c r="SO3165" s="1"/>
      <c r="SP3165" s="1"/>
      <c r="SQ3165" s="1"/>
      <c r="SR3165" s="1"/>
      <c r="SS3165" s="1"/>
      <c r="ST3165" s="1"/>
      <c r="SU3165" s="1"/>
      <c r="SV3165" s="1"/>
      <c r="SW3165" s="1"/>
      <c r="SX3165" s="1"/>
      <c r="SY3165" s="1"/>
      <c r="SZ3165" s="1"/>
      <c r="TA3165" s="1"/>
      <c r="TB3165" s="1"/>
      <c r="TC3165" s="1"/>
      <c r="TD3165" s="1"/>
      <c r="TE3165" s="1"/>
      <c r="TF3165" s="1"/>
      <c r="TG3165" s="1"/>
      <c r="TH3165" s="1"/>
      <c r="TI3165" s="1"/>
      <c r="TJ3165" s="1"/>
      <c r="TK3165" s="1"/>
      <c r="TL3165" s="1"/>
      <c r="TM3165" s="1"/>
      <c r="TN3165" s="1"/>
      <c r="TO3165" s="1"/>
      <c r="TP3165" s="1"/>
      <c r="TQ3165" s="1"/>
      <c r="TR3165" s="1"/>
      <c r="TS3165" s="1"/>
      <c r="TT3165" s="1"/>
      <c r="TU3165" s="1"/>
      <c r="TV3165" s="1"/>
      <c r="TW3165" s="1"/>
      <c r="TX3165" s="1"/>
      <c r="TY3165" s="1"/>
      <c r="TZ3165" s="1"/>
      <c r="UA3165" s="1"/>
      <c r="UB3165" s="1"/>
      <c r="UC3165" s="1"/>
      <c r="UD3165" s="1"/>
      <c r="UE3165" s="1"/>
      <c r="UF3165" s="1"/>
      <c r="UG3165" s="1"/>
      <c r="UH3165" s="1"/>
      <c r="UI3165" s="1"/>
      <c r="UJ3165" s="1"/>
      <c r="UK3165" s="1"/>
      <c r="UL3165" s="1"/>
      <c r="UM3165" s="1"/>
      <c r="UN3165" s="1"/>
      <c r="UO3165" s="1"/>
      <c r="UP3165" s="1"/>
      <c r="UQ3165" s="1"/>
      <c r="UR3165" s="1"/>
      <c r="US3165" s="1"/>
      <c r="UT3165" s="1"/>
    </row>
    <row r="3166" spans="14:592" ht="15" thickBot="1" x14ac:dyDescent="0.35">
      <c r="AI3166" s="1"/>
      <c r="AJ3166" s="125" t="s">
        <v>62</v>
      </c>
      <c r="AK3166" s="125"/>
      <c r="AL3166" s="125"/>
      <c r="AM3166" s="125"/>
      <c r="AN3166" s="125"/>
      <c r="AO3166" s="125"/>
      <c r="AP3166" s="125"/>
      <c r="AQ3166" s="125"/>
      <c r="AR3166" s="125"/>
      <c r="AS3166" s="125"/>
      <c r="AT3166" s="125"/>
      <c r="AU3166" s="125"/>
      <c r="AV3166" s="125"/>
      <c r="AW3166" s="125"/>
      <c r="AX3166" s="125"/>
      <c r="AY3166" s="1"/>
      <c r="EG3166" s="1"/>
      <c r="EL3166" s="2" t="s">
        <v>77</v>
      </c>
      <c r="EN3166" s="7" t="s">
        <v>79</v>
      </c>
      <c r="ES3166" s="1"/>
      <c r="EX3166" s="2" t="s">
        <v>78</v>
      </c>
      <c r="EZ3166" s="7" t="s">
        <v>80</v>
      </c>
      <c r="FE3166" s="1"/>
      <c r="FJ3166" s="2" t="s">
        <v>211</v>
      </c>
      <c r="FL3166" s="7" t="s">
        <v>212</v>
      </c>
      <c r="FQ3166" s="1"/>
      <c r="JX3166" s="1"/>
      <c r="LQ3166" s="1"/>
      <c r="LR3166" s="125" t="s">
        <v>62</v>
      </c>
      <c r="LS3166" s="125"/>
      <c r="LT3166" s="125"/>
      <c r="LU3166" s="125"/>
      <c r="LV3166" s="125"/>
      <c r="LW3166" s="125"/>
      <c r="LX3166" s="125"/>
      <c r="LY3166" s="125"/>
      <c r="LZ3166" s="125"/>
      <c r="MA3166" s="125"/>
      <c r="MB3166" s="125"/>
      <c r="MC3166" s="125"/>
      <c r="MD3166" s="125"/>
      <c r="ME3166" s="125"/>
      <c r="MF3166" s="125"/>
      <c r="MG3166" s="1"/>
      <c r="PO3166" s="1"/>
      <c r="PT3166" s="2" t="s">
        <v>77</v>
      </c>
      <c r="PV3166" s="7" t="s">
        <v>79</v>
      </c>
      <c r="QA3166" s="1"/>
      <c r="QF3166" s="2" t="s">
        <v>78</v>
      </c>
      <c r="QH3166" s="7" t="s">
        <v>80</v>
      </c>
      <c r="QM3166" s="1"/>
      <c r="UT3166" s="1"/>
    </row>
    <row r="3167" spans="14:592" x14ac:dyDescent="0.3">
      <c r="AI3167" s="1"/>
      <c r="AJ3167" s="125"/>
      <c r="AK3167" s="125"/>
      <c r="AL3167" s="125"/>
      <c r="AM3167" s="125"/>
      <c r="AN3167" s="125"/>
      <c r="AO3167" s="125"/>
      <c r="AP3167" s="125"/>
      <c r="AQ3167" s="125"/>
      <c r="AR3167" s="125"/>
      <c r="AS3167" s="125"/>
      <c r="AT3167" s="125"/>
      <c r="AU3167" s="125"/>
      <c r="AV3167" s="125"/>
      <c r="AW3167" s="125"/>
      <c r="AX3167" s="125"/>
      <c r="AY3167" s="1"/>
      <c r="EG3167" s="1"/>
      <c r="EL3167" s="4">
        <f t="array" ref="EL3167:EL3169">EL3176:EL3178*EK3171:EK3173</f>
        <v>5.3171691086701695E-2</v>
      </c>
      <c r="EN3167" s="8">
        <f t="array" ref="EN3167:EN3169">EN3162:EN3164</f>
        <v>5.5137922069200565E-5</v>
      </c>
      <c r="ES3167" s="1"/>
      <c r="EX3167" s="4">
        <f t="array" ref="EX3167:EX3169">EX3176:EX3178*EW3171:EW3173</f>
        <v>1.3974501654735625</v>
      </c>
      <c r="EZ3167" s="8">
        <f t="array" ref="EZ3167:EZ3169">EZ3162:EZ3164</f>
        <v>-9.8668414149556478E-6</v>
      </c>
      <c r="FE3167" s="1"/>
      <c r="FJ3167" s="4">
        <f t="array" ref="FJ3167:FJ3169">FJ3176:FJ3178*FI3171:FI3173</f>
        <v>1.1336712361502381</v>
      </c>
      <c r="FL3167" s="8">
        <f t="array" ref="FL3167:FL3169">FL3162:FL3164</f>
        <v>8.5093259205414802E-6</v>
      </c>
      <c r="FQ3167" s="1"/>
      <c r="JX3167" s="1"/>
      <c r="LQ3167" s="1"/>
      <c r="LR3167" s="125"/>
      <c r="LS3167" s="125"/>
      <c r="LT3167" s="125"/>
      <c r="LU3167" s="125"/>
      <c r="LV3167" s="125"/>
      <c r="LW3167" s="125"/>
      <c r="LX3167" s="125"/>
      <c r="LY3167" s="125"/>
      <c r="LZ3167" s="125"/>
      <c r="MA3167" s="125"/>
      <c r="MB3167" s="125"/>
      <c r="MC3167" s="125"/>
      <c r="MD3167" s="125"/>
      <c r="ME3167" s="125"/>
      <c r="MF3167" s="125"/>
      <c r="MG3167" s="1"/>
      <c r="PO3167" s="1"/>
      <c r="PT3167" s="4">
        <f t="array" ref="PT3167:PT3169">PT3176:PT3178*PS3171:PS3173</f>
        <v>5.3171691086701695E-2</v>
      </c>
      <c r="PV3167" s="8">
        <f t="array" ref="PV3167:PV3169">PV3162:PV3164</f>
        <v>-5.050565373628706E-5</v>
      </c>
      <c r="QA3167" s="1"/>
      <c r="QF3167" s="4">
        <f t="array" ref="QF3167:QF3169">QF3176:QF3178*QE3171:QE3173</f>
        <v>0.93022103892781627</v>
      </c>
      <c r="QH3167" s="8">
        <f t="array" ref="QH3167:QH3169">QH3162:QH3164</f>
        <v>5.6346552301753291E-6</v>
      </c>
      <c r="QM3167" s="1"/>
      <c r="UT3167" s="1"/>
    </row>
    <row r="3168" spans="14:592" x14ac:dyDescent="0.3">
      <c r="AI3168" s="1"/>
      <c r="AJ3168" s="125"/>
      <c r="AK3168" s="125"/>
      <c r="AL3168" s="125"/>
      <c r="AM3168" s="125"/>
      <c r="AN3168" s="125"/>
      <c r="AO3168" s="125"/>
      <c r="AP3168" s="125"/>
      <c r="AQ3168" s="125"/>
      <c r="AR3168" s="125"/>
      <c r="AS3168" s="125"/>
      <c r="AT3168" s="125"/>
      <c r="AU3168" s="125"/>
      <c r="AV3168" s="125"/>
      <c r="AW3168" s="125"/>
      <c r="AX3168" s="125"/>
      <c r="AY3168" s="1"/>
      <c r="EG3168" s="1"/>
      <c r="EL3168" s="5">
        <v>0.68294875629731866</v>
      </c>
      <c r="EN3168" s="9">
        <v>-4.4109033998996253E-5</v>
      </c>
      <c r="ES3168" s="1"/>
      <c r="EX3168" s="5">
        <v>1.2792110027997159</v>
      </c>
      <c r="EZ3168" s="9">
        <v>7.118188321842954E-5</v>
      </c>
      <c r="FE3168" s="1"/>
      <c r="FJ3168" s="5">
        <v>1.2646247003874842</v>
      </c>
      <c r="FL3168" s="9">
        <v>4.2268837636223041E-5</v>
      </c>
      <c r="FQ3168" s="1"/>
      <c r="JX3168" s="1"/>
      <c r="LQ3168" s="1"/>
      <c r="LR3168" s="125"/>
      <c r="LS3168" s="125"/>
      <c r="LT3168" s="125"/>
      <c r="LU3168" s="125"/>
      <c r="LV3168" s="125"/>
      <c r="LW3168" s="125"/>
      <c r="LX3168" s="125"/>
      <c r="LY3168" s="125"/>
      <c r="LZ3168" s="125"/>
      <c r="MA3168" s="125"/>
      <c r="MB3168" s="125"/>
      <c r="MC3168" s="125"/>
      <c r="MD3168" s="125"/>
      <c r="ME3168" s="125"/>
      <c r="MF3168" s="125"/>
      <c r="MG3168" s="1"/>
      <c r="PO3168" s="1"/>
      <c r="PT3168" s="5">
        <v>0.68294875629731866</v>
      </c>
      <c r="PV3168" s="9">
        <v>8.4331630171651341E-5</v>
      </c>
      <c r="QA3168" s="1"/>
      <c r="QF3168" s="5">
        <v>1.3296076007686923</v>
      </c>
      <c r="QH3168" s="9">
        <v>-4.251661491882425E-6</v>
      </c>
      <c r="QM3168" s="1"/>
      <c r="UT3168" s="1"/>
    </row>
    <row r="3169" spans="35:566" ht="15" thickBot="1" x14ac:dyDescent="0.35">
      <c r="AI3169" s="1"/>
      <c r="AJ3169" s="125"/>
      <c r="AK3169" s="125"/>
      <c r="AL3169" s="125"/>
      <c r="AM3169" s="125"/>
      <c r="AN3169" s="125"/>
      <c r="AO3169" s="125"/>
      <c r="AP3169" s="125"/>
      <c r="AQ3169" s="125"/>
      <c r="AR3169" s="125"/>
      <c r="AS3169" s="125"/>
      <c r="AT3169" s="125"/>
      <c r="AU3169" s="125"/>
      <c r="AV3169" s="125"/>
      <c r="AW3169" s="125"/>
      <c r="AX3169" s="125"/>
      <c r="AY3169" s="1"/>
      <c r="EG3169" s="1"/>
      <c r="EL3169" s="6">
        <v>0</v>
      </c>
      <c r="EN3169" s="10">
        <v>-2.3944179769000914E-5</v>
      </c>
      <c r="ES3169" s="1"/>
      <c r="EX3169" s="6">
        <v>0</v>
      </c>
      <c r="EZ3169" s="10">
        <v>-6.8784837648532294E-5</v>
      </c>
      <c r="FE3169" s="1"/>
      <c r="FJ3169" s="6">
        <v>0</v>
      </c>
      <c r="FL3169" s="10">
        <v>-5.611566143555978E-5</v>
      </c>
      <c r="FQ3169" s="1"/>
      <c r="JX3169" s="1"/>
      <c r="LQ3169" s="1"/>
      <c r="LR3169" s="125"/>
      <c r="LS3169" s="125"/>
      <c r="LT3169" s="125"/>
      <c r="LU3169" s="125"/>
      <c r="LV3169" s="125"/>
      <c r="LW3169" s="125"/>
      <c r="LX3169" s="125"/>
      <c r="LY3169" s="125"/>
      <c r="LZ3169" s="125"/>
      <c r="MA3169" s="125"/>
      <c r="MB3169" s="125"/>
      <c r="MC3169" s="125"/>
      <c r="MD3169" s="125"/>
      <c r="ME3169" s="125"/>
      <c r="MF3169" s="125"/>
      <c r="MG3169" s="1"/>
      <c r="PO3169" s="1"/>
      <c r="PT3169" s="6">
        <v>0.22824060790247586</v>
      </c>
      <c r="PV3169" s="10">
        <v>-1.7743338748955206E-4</v>
      </c>
      <c r="QA3169" s="1"/>
      <c r="QF3169" s="6">
        <v>-0.59675923447320101</v>
      </c>
      <c r="QH3169" s="10">
        <v>-2.4439161771467342E-6</v>
      </c>
      <c r="QM3169" s="1"/>
      <c r="UT3169" s="1"/>
    </row>
    <row r="3170" spans="35:566" ht="15" thickBot="1" x14ac:dyDescent="0.35">
      <c r="AI3170" s="1"/>
      <c r="AJ3170" s="125"/>
      <c r="AK3170" s="125"/>
      <c r="AL3170" s="125"/>
      <c r="AM3170" s="125"/>
      <c r="AN3170" s="125"/>
      <c r="AO3170" s="125"/>
      <c r="AP3170" s="125"/>
      <c r="AQ3170" s="125"/>
      <c r="AR3170" s="125"/>
      <c r="AS3170" s="125"/>
      <c r="AT3170" s="125"/>
      <c r="AU3170" s="125"/>
      <c r="AV3170" s="125"/>
      <c r="AW3170" s="125"/>
      <c r="AX3170" s="125"/>
      <c r="AY3170" s="1"/>
      <c r="EG3170" s="1"/>
      <c r="EK3170" t="s">
        <v>63</v>
      </c>
      <c r="EL3170" s="2"/>
      <c r="EN3170" s="7"/>
      <c r="ES3170" s="1"/>
      <c r="EW3170" t="s">
        <v>63</v>
      </c>
      <c r="EX3170" s="2"/>
      <c r="EZ3170" s="7"/>
      <c r="FE3170" s="1"/>
      <c r="FI3170" t="s">
        <v>63</v>
      </c>
      <c r="FJ3170" s="2"/>
      <c r="FL3170" s="7"/>
      <c r="FQ3170" s="1"/>
      <c r="JX3170" s="1"/>
      <c r="LQ3170" s="1"/>
      <c r="LR3170" s="125"/>
      <c r="LS3170" s="125"/>
      <c r="LT3170" s="125"/>
      <c r="LU3170" s="125"/>
      <c r="LV3170" s="125"/>
      <c r="LW3170" s="125"/>
      <c r="LX3170" s="125"/>
      <c r="LY3170" s="125"/>
      <c r="LZ3170" s="125"/>
      <c r="MA3170" s="125"/>
      <c r="MB3170" s="125"/>
      <c r="MC3170" s="125"/>
      <c r="MD3170" s="125"/>
      <c r="ME3170" s="125"/>
      <c r="MF3170" s="125"/>
      <c r="MG3170" s="1"/>
      <c r="PO3170" s="1"/>
      <c r="PS3170" t="s">
        <v>63</v>
      </c>
      <c r="PT3170" s="2"/>
      <c r="PV3170" s="7"/>
      <c r="QA3170" s="1"/>
      <c r="QE3170" t="s">
        <v>63</v>
      </c>
      <c r="QF3170" s="2"/>
      <c r="QH3170" s="7"/>
      <c r="QM3170" s="1"/>
      <c r="UT3170" s="1"/>
    </row>
    <row r="3171" spans="35:566" x14ac:dyDescent="0.3">
      <c r="AI3171" s="1"/>
      <c r="AJ3171" s="125"/>
      <c r="AK3171" s="125"/>
      <c r="AL3171" s="125"/>
      <c r="AM3171" s="125"/>
      <c r="AN3171" s="125"/>
      <c r="AO3171" s="125"/>
      <c r="AP3171" s="125"/>
      <c r="AQ3171" s="125"/>
      <c r="AR3171" s="125"/>
      <c r="AS3171" s="125"/>
      <c r="AT3171" s="125"/>
      <c r="AU3171" s="125"/>
      <c r="AV3171" s="125"/>
      <c r="AW3171" s="125"/>
      <c r="AX3171" s="125"/>
      <c r="AY3171" s="1"/>
      <c r="EG3171" s="1"/>
      <c r="EK3171" s="12">
        <v>1</v>
      </c>
      <c r="EL3171" s="2"/>
      <c r="EN3171" s="7"/>
      <c r="ES3171" s="1"/>
      <c r="EW3171" s="12">
        <f t="array" ref="EW3171:EW3173">EK3171:EK3173</f>
        <v>1</v>
      </c>
      <c r="EX3171" s="2"/>
      <c r="EZ3171" s="7"/>
      <c r="FE3171" s="1"/>
      <c r="FI3171" s="12">
        <f t="array" ref="FI3171:FI3173">EW3171:EW3173</f>
        <v>1</v>
      </c>
      <c r="FJ3171" s="2"/>
      <c r="FL3171" s="7"/>
      <c r="FQ3171" s="1"/>
      <c r="JX3171" s="1"/>
      <c r="LQ3171" s="1"/>
      <c r="LR3171" s="125"/>
      <c r="LS3171" s="125"/>
      <c r="LT3171" s="125"/>
      <c r="LU3171" s="125"/>
      <c r="LV3171" s="125"/>
      <c r="LW3171" s="125"/>
      <c r="LX3171" s="125"/>
      <c r="LY3171" s="125"/>
      <c r="LZ3171" s="125"/>
      <c r="MA3171" s="125"/>
      <c r="MB3171" s="125"/>
      <c r="MC3171" s="125"/>
      <c r="MD3171" s="125"/>
      <c r="ME3171" s="125"/>
      <c r="MF3171" s="125"/>
      <c r="MG3171" s="1"/>
      <c r="PO3171" s="1"/>
      <c r="PS3171" s="12">
        <v>1</v>
      </c>
      <c r="PT3171" s="2"/>
      <c r="PV3171" s="7"/>
      <c r="QA3171" s="1"/>
      <c r="QE3171" s="12">
        <f t="array" ref="QE3171:QE3173">PS3171:PS3173</f>
        <v>1</v>
      </c>
      <c r="QF3171" s="2"/>
      <c r="QH3171" s="7"/>
      <c r="QM3171" s="1"/>
      <c r="UT3171" s="1"/>
    </row>
    <row r="3172" spans="35:566" x14ac:dyDescent="0.3">
      <c r="AI3172" s="1"/>
      <c r="AJ3172" s="125"/>
      <c r="AK3172" s="125"/>
      <c r="AL3172" s="125"/>
      <c r="AM3172" s="125"/>
      <c r="AN3172" s="125"/>
      <c r="AO3172" s="125"/>
      <c r="AP3172" s="125"/>
      <c r="AQ3172" s="125"/>
      <c r="AR3172" s="125"/>
      <c r="AS3172" s="125"/>
      <c r="AT3172" s="125"/>
      <c r="AU3172" s="125"/>
      <c r="AV3172" s="125"/>
      <c r="AW3172" s="125"/>
      <c r="AX3172" s="125"/>
      <c r="AY3172" s="1"/>
      <c r="EG3172" s="1"/>
      <c r="EK3172" s="13">
        <v>1</v>
      </c>
      <c r="EL3172" s="2"/>
      <c r="EN3172" s="7"/>
      <c r="ES3172" s="1"/>
      <c r="EW3172" s="13">
        <v>1</v>
      </c>
      <c r="EX3172" s="2"/>
      <c r="EZ3172" s="7"/>
      <c r="FE3172" s="1"/>
      <c r="FI3172" s="13">
        <v>1</v>
      </c>
      <c r="FJ3172" s="2"/>
      <c r="FL3172" s="7"/>
      <c r="FQ3172" s="1"/>
      <c r="JX3172" s="1"/>
      <c r="LQ3172" s="1"/>
      <c r="LR3172" s="125"/>
      <c r="LS3172" s="125"/>
      <c r="LT3172" s="125"/>
      <c r="LU3172" s="125"/>
      <c r="LV3172" s="125"/>
      <c r="LW3172" s="125"/>
      <c r="LX3172" s="125"/>
      <c r="LY3172" s="125"/>
      <c r="LZ3172" s="125"/>
      <c r="MA3172" s="125"/>
      <c r="MB3172" s="125"/>
      <c r="MC3172" s="125"/>
      <c r="MD3172" s="125"/>
      <c r="ME3172" s="125"/>
      <c r="MF3172" s="125"/>
      <c r="MG3172" s="1"/>
      <c r="PO3172" s="1"/>
      <c r="PS3172" s="13">
        <v>1</v>
      </c>
      <c r="PT3172" s="2"/>
      <c r="PV3172" s="7"/>
      <c r="QA3172" s="1"/>
      <c r="QE3172" s="13">
        <v>1</v>
      </c>
      <c r="QF3172" s="2"/>
      <c r="QH3172" s="7"/>
      <c r="QM3172" s="1"/>
      <c r="UT3172" s="1"/>
    </row>
    <row r="3173" spans="35:566" ht="15" thickBot="1" x14ac:dyDescent="0.35">
      <c r="AI3173" s="1"/>
      <c r="AJ3173" s="125"/>
      <c r="AK3173" s="125"/>
      <c r="AL3173" s="125"/>
      <c r="AM3173" s="125"/>
      <c r="AN3173" s="125"/>
      <c r="AO3173" s="125"/>
      <c r="AP3173" s="125"/>
      <c r="AQ3173" s="125"/>
      <c r="AR3173" s="125"/>
      <c r="AS3173" s="125"/>
      <c r="AT3173" s="125"/>
      <c r="AU3173" s="125"/>
      <c r="AV3173" s="125"/>
      <c r="AW3173" s="125"/>
      <c r="AX3173" s="125"/>
      <c r="AY3173" s="1"/>
      <c r="EG3173" s="1"/>
      <c r="EK3173" s="14">
        <v>0</v>
      </c>
      <c r="EL3173" s="2"/>
      <c r="EN3173" s="7"/>
      <c r="ES3173" s="1"/>
      <c r="EW3173" s="14">
        <v>0</v>
      </c>
      <c r="EX3173" s="2"/>
      <c r="EZ3173" s="7"/>
      <c r="FE3173" s="1"/>
      <c r="FI3173" s="14">
        <v>0</v>
      </c>
      <c r="FJ3173" s="2"/>
      <c r="FL3173" s="7"/>
      <c r="FQ3173" s="1"/>
      <c r="JX3173" s="1"/>
      <c r="LQ3173" s="1"/>
      <c r="LR3173" s="125"/>
      <c r="LS3173" s="125"/>
      <c r="LT3173" s="125"/>
      <c r="LU3173" s="125"/>
      <c r="LV3173" s="125"/>
      <c r="LW3173" s="125"/>
      <c r="LX3173" s="125"/>
      <c r="LY3173" s="125"/>
      <c r="LZ3173" s="125"/>
      <c r="MA3173" s="125"/>
      <c r="MB3173" s="125"/>
      <c r="MC3173" s="125"/>
      <c r="MD3173" s="125"/>
      <c r="ME3173" s="125"/>
      <c r="MF3173" s="125"/>
      <c r="MG3173" s="1"/>
      <c r="PO3173" s="1"/>
      <c r="PS3173" s="14">
        <v>1</v>
      </c>
      <c r="PT3173" s="2"/>
      <c r="PV3173" s="7"/>
      <c r="QA3173" s="1"/>
      <c r="QE3173" s="14">
        <v>1</v>
      </c>
      <c r="QF3173" s="2"/>
      <c r="QH3173" s="7"/>
      <c r="QM3173" s="1"/>
      <c r="UT3173" s="1"/>
    </row>
    <row r="3174" spans="35:566" x14ac:dyDescent="0.3">
      <c r="AI3174" s="1"/>
      <c r="AJ3174" s="125"/>
      <c r="AK3174" s="125"/>
      <c r="AL3174" s="125"/>
      <c r="AM3174" s="125"/>
      <c r="AN3174" s="125"/>
      <c r="AO3174" s="125"/>
      <c r="AP3174" s="125"/>
      <c r="AQ3174" s="125"/>
      <c r="AR3174" s="125"/>
      <c r="AS3174" s="125"/>
      <c r="AT3174" s="125"/>
      <c r="AU3174" s="125"/>
      <c r="AV3174" s="125"/>
      <c r="AW3174" s="125"/>
      <c r="AX3174" s="125"/>
      <c r="AY3174" s="1"/>
      <c r="EG3174" s="1"/>
      <c r="EL3174" s="2"/>
      <c r="EN3174" s="7"/>
      <c r="ES3174" s="1"/>
      <c r="EX3174" s="2"/>
      <c r="EZ3174" s="7"/>
      <c r="FE3174" s="1"/>
      <c r="FJ3174" s="2"/>
      <c r="FL3174" s="7"/>
      <c r="FQ3174" s="1"/>
      <c r="JX3174" s="1"/>
      <c r="LQ3174" s="1"/>
      <c r="LR3174" s="125"/>
      <c r="LS3174" s="125"/>
      <c r="LT3174" s="125"/>
      <c r="LU3174" s="125"/>
      <c r="LV3174" s="125"/>
      <c r="LW3174" s="125"/>
      <c r="LX3174" s="125"/>
      <c r="LY3174" s="125"/>
      <c r="LZ3174" s="125"/>
      <c r="MA3174" s="125"/>
      <c r="MB3174" s="125"/>
      <c r="MC3174" s="125"/>
      <c r="MD3174" s="125"/>
      <c r="ME3174" s="125"/>
      <c r="MF3174" s="125"/>
      <c r="MG3174" s="1"/>
      <c r="PO3174" s="1"/>
      <c r="PT3174" s="2"/>
      <c r="PV3174" s="7"/>
      <c r="QA3174" s="1"/>
      <c r="QF3174" s="2"/>
      <c r="QH3174" s="7"/>
      <c r="QM3174" s="1"/>
      <c r="UT3174" s="1"/>
    </row>
    <row r="3175" spans="35:566" ht="15" thickBot="1" x14ac:dyDescent="0.35"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EG3175" s="1"/>
      <c r="EL3175" s="2" t="s">
        <v>14</v>
      </c>
      <c r="EN3175" s="7" t="s">
        <v>15</v>
      </c>
      <c r="ES3175" s="1"/>
      <c r="EX3175" s="2" t="s">
        <v>14</v>
      </c>
      <c r="EZ3175" s="7" t="s">
        <v>15</v>
      </c>
      <c r="FE3175" s="1"/>
      <c r="FJ3175" s="2" t="s">
        <v>14</v>
      </c>
      <c r="FL3175" s="7" t="s">
        <v>15</v>
      </c>
      <c r="FQ3175" s="1"/>
      <c r="JX3175" s="1"/>
      <c r="LQ3175" s="1"/>
      <c r="LR3175" s="1"/>
      <c r="LS3175" s="1"/>
      <c r="LT3175" s="1"/>
      <c r="LU3175" s="1"/>
      <c r="LV3175" s="1"/>
      <c r="LW3175" s="1"/>
      <c r="LX3175" s="1"/>
      <c r="LY3175" s="1"/>
      <c r="LZ3175" s="1"/>
      <c r="MA3175" s="1"/>
      <c r="MB3175" s="1"/>
      <c r="MC3175" s="1"/>
      <c r="MD3175" s="1"/>
      <c r="ME3175" s="1"/>
      <c r="MF3175" s="1"/>
      <c r="MG3175" s="1"/>
      <c r="PO3175" s="1"/>
      <c r="PT3175" s="2" t="s">
        <v>14</v>
      </c>
      <c r="PV3175" s="7" t="s">
        <v>15</v>
      </c>
      <c r="QA3175" s="1"/>
      <c r="QF3175" s="2" t="s">
        <v>14</v>
      </c>
      <c r="QH3175" s="7" t="s">
        <v>15</v>
      </c>
      <c r="QM3175" s="1"/>
      <c r="UT3175" s="1"/>
    </row>
    <row r="3176" spans="35:566" x14ac:dyDescent="0.3">
      <c r="AI3176" s="1"/>
      <c r="EG3176" s="1"/>
      <c r="EL3176" s="4">
        <f t="array" ref="EL3176:EL3178">EL3181:EL3183</f>
        <v>5.3171691086701695E-2</v>
      </c>
      <c r="EN3176" s="8">
        <f t="array" ref="EN3176:EN3178">EN3167:EN3169*EK3171:EK3173</f>
        <v>5.5137922069200565E-5</v>
      </c>
      <c r="ES3176" s="1"/>
      <c r="EX3176" s="4">
        <f t="array" ref="EX3176:EX3178">EX3181:EX3183</f>
        <v>1.3974501654735625</v>
      </c>
      <c r="EZ3176" s="8">
        <f t="array" ref="EZ3176:EZ3178">EZ3167:EZ3169*EW3171:EW3173</f>
        <v>-9.8668414149556478E-6</v>
      </c>
      <c r="FE3176" s="1"/>
      <c r="FJ3176" s="4">
        <f t="array" ref="FJ3176:FJ3178">FJ3181:FJ3183</f>
        <v>1.1336712361502381</v>
      </c>
      <c r="FL3176" s="8">
        <f t="array" ref="FL3176:FL3178">FL3167:FL3169*FI3171:FI3173</f>
        <v>8.5093259205414802E-6</v>
      </c>
      <c r="FQ3176" s="1"/>
      <c r="JX3176" s="1"/>
      <c r="LQ3176" s="1"/>
      <c r="PO3176" s="1"/>
      <c r="PT3176" s="4">
        <f t="array" ref="PT3176:PT3178">PT3181:PT3183</f>
        <v>5.3171691086701695E-2</v>
      </c>
      <c r="PV3176" s="8">
        <f t="array" ref="PV3176:PV3178">PV3167:PV3169*PS3171:PS3173</f>
        <v>-5.050565373628706E-5</v>
      </c>
      <c r="QA3176" s="1"/>
      <c r="QF3176" s="4">
        <f t="array" ref="QF3176:QF3178">QF3181:QF3183</f>
        <v>0.93022103892781627</v>
      </c>
      <c r="QH3176" s="8">
        <f t="array" ref="QH3176:QH3178">QH3167:QH3169*QE3171:QE3173</f>
        <v>5.6346552301753291E-6</v>
      </c>
      <c r="QM3176" s="1"/>
      <c r="UT3176" s="1"/>
    </row>
    <row r="3177" spans="35:566" x14ac:dyDescent="0.3">
      <c r="AI3177" s="1"/>
      <c r="EG3177" s="1"/>
      <c r="EL3177" s="5">
        <v>0.68294875629731866</v>
      </c>
      <c r="EN3177" s="9">
        <v>-4.4109033998996253E-5</v>
      </c>
      <c r="ES3177" s="1"/>
      <c r="EX3177" s="5">
        <v>1.2792110027997159</v>
      </c>
      <c r="EZ3177" s="9">
        <v>7.118188321842954E-5</v>
      </c>
      <c r="FE3177" s="1"/>
      <c r="FJ3177" s="5">
        <v>1.2646247003874842</v>
      </c>
      <c r="FL3177" s="9">
        <v>4.2268837636223041E-5</v>
      </c>
      <c r="FQ3177" s="1"/>
      <c r="JX3177" s="1"/>
      <c r="LQ3177" s="1"/>
      <c r="PO3177" s="1"/>
      <c r="PT3177" s="5">
        <v>0.68294875629731866</v>
      </c>
      <c r="PV3177" s="9">
        <v>8.4331630171651341E-5</v>
      </c>
      <c r="QA3177" s="1"/>
      <c r="QF3177" s="5">
        <v>1.3296076007686923</v>
      </c>
      <c r="QH3177" s="9">
        <v>-4.251661491882425E-6</v>
      </c>
      <c r="QM3177" s="1"/>
      <c r="UT3177" s="1"/>
    </row>
    <row r="3178" spans="35:566" ht="15" thickBot="1" x14ac:dyDescent="0.35">
      <c r="AI3178" s="1"/>
      <c r="EG3178" s="1"/>
      <c r="EL3178" s="6">
        <v>0.22824060790247586</v>
      </c>
      <c r="EN3178" s="10">
        <v>0</v>
      </c>
      <c r="ES3178" s="1"/>
      <c r="EX3178" s="6">
        <v>0.10814152621801984</v>
      </c>
      <c r="EZ3178" s="10">
        <v>0</v>
      </c>
      <c r="FE3178" s="1"/>
      <c r="FJ3178" s="6">
        <v>0.24416267700027186</v>
      </c>
      <c r="FL3178" s="10">
        <v>0</v>
      </c>
      <c r="FQ3178" s="1"/>
      <c r="JX3178" s="1"/>
      <c r="LQ3178" s="1"/>
      <c r="PO3178" s="1"/>
      <c r="PT3178" s="6">
        <v>0.22824060790247586</v>
      </c>
      <c r="PV3178" s="10">
        <v>-1.7743338748955206E-4</v>
      </c>
      <c r="QA3178" s="1"/>
      <c r="QF3178" s="6">
        <v>-0.59675923447320101</v>
      </c>
      <c r="QH3178" s="10">
        <v>-2.4439161771467342E-6</v>
      </c>
      <c r="QM3178" s="1"/>
      <c r="UT3178" s="1"/>
    </row>
    <row r="3179" spans="35:566" x14ac:dyDescent="0.3"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  <c r="DF3179" s="1"/>
      <c r="DG3179" s="1"/>
      <c r="DH3179" s="1"/>
      <c r="DI3179" s="1"/>
      <c r="DJ3179" s="1"/>
      <c r="DK3179" s="1"/>
      <c r="DL3179" s="1"/>
      <c r="DM3179" s="1"/>
      <c r="DN3179" s="1"/>
      <c r="DO3179" s="1"/>
      <c r="DP3179" s="1"/>
      <c r="DQ3179" s="1"/>
      <c r="DR3179" s="1"/>
      <c r="DS3179" s="1"/>
      <c r="DT3179" s="1"/>
      <c r="DU3179" s="1"/>
      <c r="DV3179" s="1"/>
      <c r="DW3179" s="1"/>
      <c r="DX3179" s="1"/>
      <c r="DY3179" s="1"/>
      <c r="DZ3179" s="1"/>
      <c r="EA3179" s="1"/>
      <c r="EB3179" s="1"/>
      <c r="EC3179" s="1"/>
      <c r="ED3179" s="1"/>
      <c r="EE3179" s="1"/>
      <c r="EF3179" s="1"/>
      <c r="EG3179" s="1"/>
      <c r="EH3179" s="1"/>
      <c r="EI3179" s="1"/>
      <c r="EJ3179" s="1"/>
      <c r="EK3179" s="1"/>
      <c r="EL3179" s="2"/>
      <c r="EM3179" s="1"/>
      <c r="EN3179" s="7"/>
      <c r="EO3179" s="1"/>
      <c r="EP3179" s="1"/>
      <c r="EQ3179" s="1"/>
      <c r="ER3179" s="1"/>
      <c r="ES3179" s="1"/>
      <c r="ET3179" s="1"/>
      <c r="EU3179" s="1"/>
      <c r="EV3179" s="1"/>
      <c r="EW3179" s="1"/>
      <c r="EX3179" s="2"/>
      <c r="EY3179" s="1"/>
      <c r="EZ3179" s="7"/>
      <c r="FA3179" s="1"/>
      <c r="FB3179" s="1"/>
      <c r="FC3179" s="1"/>
      <c r="FD3179" s="1"/>
      <c r="FE3179" s="1"/>
      <c r="FF3179" s="1"/>
      <c r="FG3179" s="1"/>
      <c r="FH3179" s="1"/>
      <c r="FI3179" s="1"/>
      <c r="FJ3179" s="2"/>
      <c r="FK3179" s="1"/>
      <c r="FL3179" s="7"/>
      <c r="FM3179" s="1"/>
      <c r="FN3179" s="1"/>
      <c r="FO3179" s="1"/>
      <c r="FP3179" s="1"/>
      <c r="FQ3179" s="1"/>
      <c r="FR3179" s="1"/>
      <c r="FS3179" s="1"/>
      <c r="FT3179" s="1"/>
      <c r="FU3179" s="1"/>
      <c r="FV3179" s="1"/>
      <c r="FW3179" s="1"/>
      <c r="FX3179" s="1"/>
      <c r="FY3179" s="1"/>
      <c r="FZ3179" s="1"/>
      <c r="GA3179" s="1"/>
      <c r="GB3179" s="1"/>
      <c r="GC3179" s="1"/>
      <c r="GD3179" s="1"/>
      <c r="GE3179" s="1"/>
      <c r="GF3179" s="1"/>
      <c r="GG3179" s="1"/>
      <c r="GH3179" s="1"/>
      <c r="GI3179" s="1"/>
      <c r="GJ3179" s="1"/>
      <c r="GK3179" s="1"/>
      <c r="GL3179" s="1"/>
      <c r="GM3179" s="1"/>
      <c r="GN3179" s="1"/>
      <c r="GO3179" s="1"/>
      <c r="GP3179" s="1"/>
      <c r="GQ3179" s="1"/>
      <c r="GR3179" s="1"/>
      <c r="GS3179" s="1"/>
      <c r="GT3179" s="1"/>
      <c r="GU3179" s="1"/>
      <c r="GV3179" s="1"/>
      <c r="GW3179" s="1"/>
      <c r="GX3179" s="1"/>
      <c r="GY3179" s="1"/>
      <c r="GZ3179" s="1"/>
      <c r="HA3179" s="1"/>
      <c r="HB3179" s="1"/>
      <c r="HC3179" s="1"/>
      <c r="HD3179" s="1"/>
      <c r="HE3179" s="1"/>
      <c r="HF3179" s="1"/>
      <c r="HG3179" s="1"/>
      <c r="HH3179" s="1"/>
      <c r="HI3179" s="1"/>
      <c r="HJ3179" s="1"/>
      <c r="HK3179" s="1"/>
      <c r="HL3179" s="1"/>
      <c r="HM3179" s="1"/>
      <c r="HN3179" s="1"/>
      <c r="HO3179" s="1"/>
      <c r="HP3179" s="1"/>
      <c r="HQ3179" s="1"/>
      <c r="HR3179" s="1"/>
      <c r="HS3179" s="1"/>
      <c r="HT3179" s="1"/>
      <c r="HU3179" s="1"/>
      <c r="HV3179" s="1"/>
      <c r="HW3179" s="1"/>
      <c r="HX3179" s="1"/>
      <c r="HY3179" s="1"/>
      <c r="HZ3179" s="1"/>
      <c r="IA3179" s="1"/>
      <c r="IB3179" s="1"/>
      <c r="IC3179" s="1"/>
      <c r="ID3179" s="1"/>
      <c r="IE3179" s="1"/>
      <c r="IF3179" s="1"/>
      <c r="IG3179" s="1"/>
      <c r="IH3179" s="1"/>
      <c r="II3179" s="1"/>
      <c r="IJ3179" s="1"/>
      <c r="IK3179" s="1"/>
      <c r="IL3179" s="1"/>
      <c r="IM3179" s="1"/>
      <c r="IN3179" s="1"/>
      <c r="IO3179" s="1"/>
      <c r="IP3179" s="1"/>
      <c r="IQ3179" s="1"/>
      <c r="IR3179" s="1"/>
      <c r="IS3179" s="1"/>
      <c r="IT3179" s="1"/>
      <c r="IU3179" s="1"/>
      <c r="IV3179" s="1"/>
      <c r="IW3179" s="1"/>
      <c r="IX3179" s="1"/>
      <c r="IY3179" s="1"/>
      <c r="IZ3179" s="1"/>
      <c r="JA3179" s="1"/>
      <c r="JB3179" s="1"/>
      <c r="JC3179" s="1"/>
      <c r="JD3179" s="1"/>
      <c r="JE3179" s="1"/>
      <c r="JF3179" s="1"/>
      <c r="JG3179" s="1"/>
      <c r="JH3179" s="1"/>
      <c r="JI3179" s="1"/>
      <c r="JJ3179" s="1"/>
      <c r="JK3179" s="1"/>
      <c r="JL3179" s="1"/>
      <c r="JM3179" s="1"/>
      <c r="JN3179" s="1"/>
      <c r="JO3179" s="1"/>
      <c r="JP3179" s="1"/>
      <c r="JQ3179" s="1"/>
      <c r="JR3179" s="1"/>
      <c r="JS3179" s="1"/>
      <c r="JT3179" s="1"/>
      <c r="JU3179" s="1"/>
      <c r="JV3179" s="1"/>
      <c r="JW3179" s="1"/>
      <c r="JX3179" s="1"/>
      <c r="LQ3179" s="1"/>
      <c r="LR3179" s="1"/>
      <c r="LS3179" s="1"/>
      <c r="LT3179" s="1"/>
      <c r="LU3179" s="1"/>
      <c r="LV3179" s="1"/>
      <c r="LW3179" s="1"/>
      <c r="LX3179" s="1"/>
      <c r="LY3179" s="1"/>
      <c r="LZ3179" s="1"/>
      <c r="MA3179" s="1"/>
      <c r="MB3179" s="1"/>
      <c r="MC3179" s="1"/>
      <c r="MD3179" s="1"/>
      <c r="ME3179" s="1"/>
      <c r="MF3179" s="1"/>
      <c r="MG3179" s="1"/>
      <c r="MH3179" s="1"/>
      <c r="MI3179" s="1"/>
      <c r="MJ3179" s="1"/>
      <c r="MK3179" s="1"/>
      <c r="ML3179" s="1"/>
      <c r="MM3179" s="1"/>
      <c r="MN3179" s="1"/>
      <c r="MO3179" s="1"/>
      <c r="MP3179" s="1"/>
      <c r="MQ3179" s="1"/>
      <c r="MR3179" s="1"/>
      <c r="MS3179" s="1"/>
      <c r="MT3179" s="1"/>
      <c r="MU3179" s="1"/>
      <c r="MV3179" s="1"/>
      <c r="MW3179" s="1"/>
      <c r="MX3179" s="1"/>
      <c r="MY3179" s="1"/>
      <c r="MZ3179" s="1"/>
      <c r="NA3179" s="1"/>
      <c r="NB3179" s="1"/>
      <c r="NC3179" s="1"/>
      <c r="ND3179" s="1"/>
      <c r="NE3179" s="1"/>
      <c r="NF3179" s="1"/>
      <c r="NG3179" s="1"/>
      <c r="NH3179" s="1"/>
      <c r="NI3179" s="1"/>
      <c r="NJ3179" s="1"/>
      <c r="NK3179" s="1"/>
      <c r="NL3179" s="1"/>
      <c r="NM3179" s="1"/>
      <c r="NN3179" s="1"/>
      <c r="NO3179" s="1"/>
      <c r="NP3179" s="1"/>
      <c r="NQ3179" s="1"/>
      <c r="NR3179" s="1"/>
      <c r="NS3179" s="1"/>
      <c r="NT3179" s="1"/>
      <c r="NU3179" s="1"/>
      <c r="NV3179" s="1"/>
      <c r="NW3179" s="1"/>
      <c r="NX3179" s="1"/>
      <c r="NY3179" s="1"/>
      <c r="NZ3179" s="1"/>
      <c r="OA3179" s="1"/>
      <c r="OB3179" s="1"/>
      <c r="OC3179" s="1"/>
      <c r="OD3179" s="1"/>
      <c r="OE3179" s="1"/>
      <c r="OF3179" s="1"/>
      <c r="OG3179" s="1"/>
      <c r="OH3179" s="1"/>
      <c r="OI3179" s="1"/>
      <c r="OJ3179" s="1"/>
      <c r="OK3179" s="1"/>
      <c r="OL3179" s="1"/>
      <c r="OM3179" s="1"/>
      <c r="ON3179" s="1"/>
      <c r="OO3179" s="1"/>
      <c r="OP3179" s="1"/>
      <c r="OQ3179" s="1"/>
      <c r="OR3179" s="1"/>
      <c r="OS3179" s="1"/>
      <c r="OT3179" s="1"/>
      <c r="OU3179" s="1"/>
      <c r="OV3179" s="1"/>
      <c r="OW3179" s="1"/>
      <c r="OX3179" s="1"/>
      <c r="OY3179" s="1"/>
      <c r="OZ3179" s="1"/>
      <c r="PA3179" s="1"/>
      <c r="PB3179" s="1"/>
      <c r="PC3179" s="1"/>
      <c r="PD3179" s="1"/>
      <c r="PE3179" s="1"/>
      <c r="PF3179" s="1"/>
      <c r="PG3179" s="1"/>
      <c r="PH3179" s="1"/>
      <c r="PI3179" s="1"/>
      <c r="PJ3179" s="1"/>
      <c r="PK3179" s="1"/>
      <c r="PL3179" s="1"/>
      <c r="PM3179" s="1"/>
      <c r="PN3179" s="1"/>
      <c r="PO3179" s="1"/>
      <c r="PP3179" s="1"/>
      <c r="PQ3179" s="1"/>
      <c r="PR3179" s="1"/>
      <c r="PS3179" s="1"/>
      <c r="PT3179" s="2"/>
      <c r="PU3179" s="1"/>
      <c r="PV3179" s="7"/>
      <c r="PW3179" s="1"/>
      <c r="PX3179" s="1"/>
      <c r="PY3179" s="1"/>
      <c r="PZ3179" s="1"/>
      <c r="QA3179" s="1"/>
      <c r="QB3179" s="1"/>
      <c r="QC3179" s="1"/>
      <c r="QD3179" s="1"/>
      <c r="QE3179" s="1"/>
      <c r="QF3179" s="2"/>
      <c r="QG3179" s="1"/>
      <c r="QH3179" s="7"/>
      <c r="QI3179" s="1"/>
      <c r="QJ3179" s="1"/>
      <c r="QK3179" s="1"/>
      <c r="QL3179" s="1"/>
      <c r="QM3179" s="1"/>
      <c r="QN3179" s="1"/>
      <c r="QO3179" s="1"/>
      <c r="QP3179" s="1"/>
      <c r="QQ3179" s="1"/>
      <c r="QR3179" s="1"/>
      <c r="QS3179" s="1"/>
      <c r="QT3179" s="1"/>
      <c r="QU3179" s="1"/>
      <c r="QV3179" s="1"/>
      <c r="QW3179" s="1"/>
      <c r="QX3179" s="1"/>
      <c r="QY3179" s="1"/>
      <c r="QZ3179" s="1"/>
      <c r="RA3179" s="1"/>
      <c r="RB3179" s="1"/>
      <c r="RC3179" s="1"/>
      <c r="RD3179" s="1"/>
      <c r="RE3179" s="1"/>
      <c r="RF3179" s="1"/>
      <c r="RG3179" s="1"/>
      <c r="RH3179" s="1"/>
      <c r="RI3179" s="1"/>
      <c r="RJ3179" s="1"/>
      <c r="RK3179" s="1"/>
      <c r="RL3179" s="1"/>
      <c r="RM3179" s="1"/>
      <c r="RN3179" s="1"/>
      <c r="RO3179" s="1"/>
      <c r="RP3179" s="1"/>
      <c r="RQ3179" s="1"/>
      <c r="RR3179" s="1"/>
      <c r="RS3179" s="1"/>
      <c r="RT3179" s="1"/>
      <c r="RU3179" s="1"/>
      <c r="RV3179" s="1"/>
      <c r="RW3179" s="1"/>
      <c r="RX3179" s="1"/>
      <c r="RY3179" s="1"/>
      <c r="RZ3179" s="1"/>
      <c r="SA3179" s="1"/>
      <c r="SB3179" s="1"/>
      <c r="SC3179" s="1"/>
      <c r="SD3179" s="1"/>
      <c r="SE3179" s="1"/>
      <c r="SF3179" s="1"/>
      <c r="SG3179" s="1"/>
      <c r="SH3179" s="1"/>
      <c r="SI3179" s="1"/>
      <c r="SJ3179" s="1"/>
      <c r="SK3179" s="1"/>
      <c r="SL3179" s="1"/>
      <c r="SM3179" s="1"/>
      <c r="SN3179" s="1"/>
      <c r="SO3179" s="1"/>
      <c r="SP3179" s="1"/>
      <c r="SQ3179" s="1"/>
      <c r="SR3179" s="1"/>
      <c r="SS3179" s="1"/>
      <c r="ST3179" s="1"/>
      <c r="SU3179" s="1"/>
      <c r="SV3179" s="1"/>
      <c r="SW3179" s="1"/>
      <c r="SX3179" s="1"/>
      <c r="SY3179" s="1"/>
      <c r="SZ3179" s="1"/>
      <c r="TA3179" s="1"/>
      <c r="TB3179" s="1"/>
      <c r="TC3179" s="1"/>
      <c r="TD3179" s="1"/>
      <c r="TE3179" s="1"/>
      <c r="TF3179" s="1"/>
      <c r="TG3179" s="1"/>
      <c r="TH3179" s="1"/>
      <c r="TI3179" s="1"/>
      <c r="TJ3179" s="1"/>
      <c r="TK3179" s="1"/>
      <c r="TL3179" s="1"/>
      <c r="TM3179" s="1"/>
      <c r="TN3179" s="1"/>
      <c r="TO3179" s="1"/>
      <c r="TP3179" s="1"/>
      <c r="TQ3179" s="1"/>
      <c r="TR3179" s="1"/>
      <c r="TS3179" s="1"/>
      <c r="TT3179" s="1"/>
      <c r="TU3179" s="1"/>
      <c r="TV3179" s="1"/>
      <c r="TW3179" s="1"/>
      <c r="TX3179" s="1"/>
      <c r="TY3179" s="1"/>
      <c r="TZ3179" s="1"/>
      <c r="UA3179" s="1"/>
      <c r="UB3179" s="1"/>
      <c r="UC3179" s="1"/>
      <c r="UD3179" s="1"/>
      <c r="UE3179" s="1"/>
      <c r="UF3179" s="1"/>
      <c r="UG3179" s="1"/>
      <c r="UH3179" s="1"/>
      <c r="UI3179" s="1"/>
      <c r="UJ3179" s="1"/>
      <c r="UK3179" s="1"/>
      <c r="UL3179" s="1"/>
      <c r="UM3179" s="1"/>
      <c r="UN3179" s="1"/>
      <c r="UO3179" s="1"/>
      <c r="UP3179" s="1"/>
      <c r="UQ3179" s="1"/>
      <c r="UR3179" s="1"/>
      <c r="US3179" s="1"/>
      <c r="UT3179" s="1"/>
    </row>
    <row r="3180" spans="35:566" ht="15" thickBot="1" x14ac:dyDescent="0.35">
      <c r="AI3180" s="1"/>
      <c r="AJ3180" s="125" t="s">
        <v>250</v>
      </c>
      <c r="AK3180" s="125"/>
      <c r="AL3180" s="125"/>
      <c r="AM3180" s="125"/>
      <c r="AN3180" s="125"/>
      <c r="AO3180" s="125"/>
      <c r="AP3180" s="125"/>
      <c r="AQ3180" s="125"/>
      <c r="AR3180" s="125"/>
      <c r="AS3180" s="125"/>
      <c r="AT3180" s="125"/>
      <c r="AU3180" s="125"/>
      <c r="AV3180" s="125"/>
      <c r="AW3180" s="125"/>
      <c r="AX3180" s="125"/>
      <c r="AY3180" s="1"/>
      <c r="EG3180" s="1"/>
      <c r="EH3180" t="s">
        <v>251</v>
      </c>
      <c r="EI3180" t="s">
        <v>252</v>
      </c>
      <c r="EJ3180" t="s">
        <v>253</v>
      </c>
      <c r="EL3180" s="2" t="s">
        <v>254</v>
      </c>
      <c r="EN3180" s="7" t="s">
        <v>255</v>
      </c>
      <c r="ES3180" s="1"/>
      <c r="ET3180" t="s">
        <v>251</v>
      </c>
      <c r="EU3180" t="s">
        <v>252</v>
      </c>
      <c r="EV3180" t="s">
        <v>253</v>
      </c>
      <c r="EX3180" s="2" t="s">
        <v>254</v>
      </c>
      <c r="EZ3180" s="7" t="s">
        <v>255</v>
      </c>
      <c r="FE3180" s="1"/>
      <c r="FF3180" t="s">
        <v>251</v>
      </c>
      <c r="FG3180" t="s">
        <v>252</v>
      </c>
      <c r="FH3180" t="s">
        <v>253</v>
      </c>
      <c r="FJ3180" s="2" t="s">
        <v>254</v>
      </c>
      <c r="FL3180" s="7" t="s">
        <v>255</v>
      </c>
      <c r="FQ3180" s="1"/>
      <c r="JX3180" s="1"/>
      <c r="LQ3180" s="1"/>
      <c r="LR3180" s="125" t="s">
        <v>250</v>
      </c>
      <c r="LS3180" s="125"/>
      <c r="LT3180" s="125"/>
      <c r="LU3180" s="125"/>
      <c r="LV3180" s="125"/>
      <c r="LW3180" s="125"/>
      <c r="LX3180" s="125"/>
      <c r="LY3180" s="125"/>
      <c r="LZ3180" s="125"/>
      <c r="MA3180" s="125"/>
      <c r="MB3180" s="125"/>
      <c r="MC3180" s="125"/>
      <c r="MD3180" s="125"/>
      <c r="ME3180" s="125"/>
      <c r="MF3180" s="125"/>
      <c r="MG3180" s="1"/>
      <c r="PO3180" s="1"/>
      <c r="PP3180" t="s">
        <v>251</v>
      </c>
      <c r="PQ3180" t="s">
        <v>252</v>
      </c>
      <c r="PR3180" t="s">
        <v>253</v>
      </c>
      <c r="PT3180" s="2" t="s">
        <v>254</v>
      </c>
      <c r="PV3180" s="7" t="s">
        <v>255</v>
      </c>
      <c r="QA3180" s="1"/>
      <c r="QB3180" t="s">
        <v>251</v>
      </c>
      <c r="QC3180" t="s">
        <v>252</v>
      </c>
      <c r="QD3180" t="s">
        <v>253</v>
      </c>
      <c r="QF3180" s="2" t="s">
        <v>254</v>
      </c>
      <c r="QH3180" s="7" t="s">
        <v>255</v>
      </c>
      <c r="QM3180" s="1"/>
      <c r="UT3180" s="1"/>
    </row>
    <row r="3181" spans="35:566" x14ac:dyDescent="0.3">
      <c r="AI3181" s="1"/>
      <c r="AJ3181" s="125"/>
      <c r="AK3181" s="125"/>
      <c r="AL3181" s="125"/>
      <c r="AM3181" s="125"/>
      <c r="AN3181" s="125"/>
      <c r="AO3181" s="125"/>
      <c r="AP3181" s="125"/>
      <c r="AQ3181" s="125"/>
      <c r="AR3181" s="125"/>
      <c r="AS3181" s="125"/>
      <c r="AT3181" s="125"/>
      <c r="AU3181" s="125"/>
      <c r="AV3181" s="125"/>
      <c r="AW3181" s="125"/>
      <c r="AX3181" s="125"/>
      <c r="AY3181" s="1"/>
      <c r="EG3181" s="1"/>
      <c r="EH3181" s="12">
        <v>0</v>
      </c>
      <c r="EI3181" s="12">
        <v>0</v>
      </c>
      <c r="EJ3181" s="12">
        <f>SIN(EI3181/(10000^(2*EH3181/3)))</f>
        <v>0</v>
      </c>
      <c r="EL3181" s="4">
        <f t="array" ref="EL3181:EL3183">EJ3181:EJ3183+EL3185:EL3187</f>
        <v>5.3171691086701695E-2</v>
      </c>
      <c r="EN3181" s="8">
        <f t="array" ref="EN3181:EN3183">EN3176:EN3178</f>
        <v>5.5137922069200565E-5</v>
      </c>
      <c r="ES3181" s="1"/>
      <c r="ET3181" s="12">
        <v>0</v>
      </c>
      <c r="EU3181" s="12">
        <v>1</v>
      </c>
      <c r="EV3181" s="12">
        <f>SIN(EU3181/(10000^(2*ET3181/3)))</f>
        <v>0.8414709848078965</v>
      </c>
      <c r="EX3181" s="4">
        <f t="array" ref="EX3181:EX3183">EV3181:EV3183+EX3185:EX3187</f>
        <v>1.3974501654735625</v>
      </c>
      <c r="EZ3181" s="8">
        <f t="array" ref="EZ3181:EZ3183">EZ3176:EZ3178</f>
        <v>-9.8668414149556478E-6</v>
      </c>
      <c r="FE3181" s="1"/>
      <c r="FF3181" s="12">
        <v>0</v>
      </c>
      <c r="FG3181" s="12">
        <v>2</v>
      </c>
      <c r="FH3181" s="12">
        <f>SIN(FG3181/(10000^(2*FF3181/3)))</f>
        <v>0.90929742682568171</v>
      </c>
      <c r="FJ3181" s="4">
        <f t="array" ref="FJ3181:FJ3183">FH3181:FH3183+FJ3185:FJ3187</f>
        <v>1.1336712361502381</v>
      </c>
      <c r="FL3181" s="8">
        <f t="array" ref="FL3181:FL3183">FL3176:FL3178</f>
        <v>8.5093259205414802E-6</v>
      </c>
      <c r="FQ3181" s="1"/>
      <c r="JX3181" s="1"/>
      <c r="LQ3181" s="1"/>
      <c r="LR3181" s="125"/>
      <c r="LS3181" s="125"/>
      <c r="LT3181" s="125"/>
      <c r="LU3181" s="125"/>
      <c r="LV3181" s="125"/>
      <c r="LW3181" s="125"/>
      <c r="LX3181" s="125"/>
      <c r="LY3181" s="125"/>
      <c r="LZ3181" s="125"/>
      <c r="MA3181" s="125"/>
      <c r="MB3181" s="125"/>
      <c r="MC3181" s="125"/>
      <c r="MD3181" s="125"/>
      <c r="ME3181" s="125"/>
      <c r="MF3181" s="125"/>
      <c r="MG3181" s="1"/>
      <c r="PO3181" s="1"/>
      <c r="PP3181" s="12">
        <v>0</v>
      </c>
      <c r="PQ3181" s="12">
        <v>0</v>
      </c>
      <c r="PR3181" s="12">
        <f>SIN(PQ3181/(10000^(2*PP3181/3)))</f>
        <v>0</v>
      </c>
      <c r="PT3181" s="4">
        <f t="array" ref="PT3181:PT3183">PR3181:PR3183+PT3185:PT3187</f>
        <v>5.3171691086701695E-2</v>
      </c>
      <c r="PV3181" s="8">
        <f t="array" ref="PV3181:PV3183">PV3176:PV3178</f>
        <v>-5.050565373628706E-5</v>
      </c>
      <c r="QA3181" s="1"/>
      <c r="QB3181" s="12">
        <v>0</v>
      </c>
      <c r="QC3181" s="12">
        <v>1</v>
      </c>
      <c r="QD3181" s="12">
        <f>SIN(QC3181/(10000^(2*QB3181/3)))</f>
        <v>0.8414709848078965</v>
      </c>
      <c r="QF3181" s="4">
        <f t="array" ref="QF3181:QF3183">QD3181:QD3183+QF3185:QF3187</f>
        <v>0.93022103892781627</v>
      </c>
      <c r="QH3181" s="8">
        <f t="array" ref="QH3181:QH3183">QH3176:QH3178</f>
        <v>5.6346552301753291E-6</v>
      </c>
      <c r="QM3181" s="1"/>
      <c r="UT3181" s="1"/>
    </row>
    <row r="3182" spans="35:566" x14ac:dyDescent="0.3">
      <c r="AI3182" s="1"/>
      <c r="AJ3182" s="125"/>
      <c r="AK3182" s="125"/>
      <c r="AL3182" s="125"/>
      <c r="AM3182" s="125"/>
      <c r="AN3182" s="125"/>
      <c r="AO3182" s="125"/>
      <c r="AP3182" s="125"/>
      <c r="AQ3182" s="125"/>
      <c r="AR3182" s="125"/>
      <c r="AS3182" s="125"/>
      <c r="AT3182" s="125"/>
      <c r="AU3182" s="125"/>
      <c r="AV3182" s="125"/>
      <c r="AW3182" s="125"/>
      <c r="AX3182" s="125"/>
      <c r="AY3182" s="1"/>
      <c r="EG3182" s="1"/>
      <c r="EH3182" s="13">
        <v>1</v>
      </c>
      <c r="EI3182" s="13">
        <v>0</v>
      </c>
      <c r="EJ3182" s="13">
        <f>COS(EI3182/(10000^(2*EH3182/3)))</f>
        <v>1</v>
      </c>
      <c r="EL3182" s="5">
        <v>0.68294875629731866</v>
      </c>
      <c r="EN3182" s="9">
        <v>-4.4109033998996253E-5</v>
      </c>
      <c r="ES3182" s="1"/>
      <c r="ET3182" s="13">
        <v>1</v>
      </c>
      <c r="EU3182" s="13">
        <v>1</v>
      </c>
      <c r="EV3182" s="13">
        <f>COS(EU3182/(10000^(2*ET3182/3)))</f>
        <v>0.99999767920648086</v>
      </c>
      <c r="EX3182" s="5">
        <v>1.2792110027997159</v>
      </c>
      <c r="EZ3182" s="9">
        <v>7.118188321842954E-5</v>
      </c>
      <c r="FE3182" s="1"/>
      <c r="FF3182" s="13">
        <v>1</v>
      </c>
      <c r="FG3182" s="13">
        <v>2</v>
      </c>
      <c r="FH3182" s="13">
        <f>COS(FG3182/(10000^(2*FF3182/3)))</f>
        <v>0.99999071683669571</v>
      </c>
      <c r="FJ3182" s="5">
        <v>1.2646247003874842</v>
      </c>
      <c r="FL3182" s="9">
        <v>4.2268837636223041E-5</v>
      </c>
      <c r="FQ3182" s="1"/>
      <c r="JX3182" s="1"/>
      <c r="LQ3182" s="1"/>
      <c r="LR3182" s="125"/>
      <c r="LS3182" s="125"/>
      <c r="LT3182" s="125"/>
      <c r="LU3182" s="125"/>
      <c r="LV3182" s="125"/>
      <c r="LW3182" s="125"/>
      <c r="LX3182" s="125"/>
      <c r="LY3182" s="125"/>
      <c r="LZ3182" s="125"/>
      <c r="MA3182" s="125"/>
      <c r="MB3182" s="125"/>
      <c r="MC3182" s="125"/>
      <c r="MD3182" s="125"/>
      <c r="ME3182" s="125"/>
      <c r="MF3182" s="125"/>
      <c r="MG3182" s="1"/>
      <c r="PO3182" s="1"/>
      <c r="PP3182" s="13">
        <v>1</v>
      </c>
      <c r="PQ3182" s="13">
        <v>0</v>
      </c>
      <c r="PR3182" s="13">
        <f>COS(PQ3182/(10000^(2*PP3182/3)))</f>
        <v>1</v>
      </c>
      <c r="PT3182" s="5">
        <v>0.68294875629731866</v>
      </c>
      <c r="PV3182" s="9">
        <v>8.4331630171651341E-5</v>
      </c>
      <c r="QA3182" s="1"/>
      <c r="QB3182" s="13">
        <v>1</v>
      </c>
      <c r="QC3182" s="13">
        <v>1</v>
      </c>
      <c r="QD3182" s="13">
        <f>COS(QC3182/(10000^(2*QB3182/3)))</f>
        <v>0.99999767920648086</v>
      </c>
      <c r="QF3182" s="5">
        <v>1.3296076007686923</v>
      </c>
      <c r="QH3182" s="9">
        <v>-4.251661491882425E-6</v>
      </c>
      <c r="QM3182" s="1"/>
      <c r="UT3182" s="1"/>
    </row>
    <row r="3183" spans="35:566" ht="15" thickBot="1" x14ac:dyDescent="0.35">
      <c r="AI3183" s="1"/>
      <c r="AJ3183" s="125"/>
      <c r="AK3183" s="125"/>
      <c r="AL3183" s="125"/>
      <c r="AM3183" s="125"/>
      <c r="AN3183" s="125"/>
      <c r="AO3183" s="125"/>
      <c r="AP3183" s="125"/>
      <c r="AQ3183" s="125"/>
      <c r="AR3183" s="125"/>
      <c r="AS3183" s="125"/>
      <c r="AT3183" s="125"/>
      <c r="AU3183" s="125"/>
      <c r="AV3183" s="125"/>
      <c r="AW3183" s="125"/>
      <c r="AX3183" s="125"/>
      <c r="AY3183" s="1"/>
      <c r="EG3183" s="1"/>
      <c r="EH3183" s="14">
        <v>2</v>
      </c>
      <c r="EI3183" s="14">
        <v>0</v>
      </c>
      <c r="EJ3183" s="14">
        <f>SIN(EI3183/(10000^(2*EH3183/3)))</f>
        <v>0</v>
      </c>
      <c r="EL3183" s="6">
        <v>0.22824060790247586</v>
      </c>
      <c r="EN3183" s="10">
        <v>0</v>
      </c>
      <c r="ES3183" s="1"/>
      <c r="ET3183" s="14">
        <v>2</v>
      </c>
      <c r="EU3183" s="14">
        <v>1</v>
      </c>
      <c r="EV3183" s="14">
        <f>SIN(EU3183/(10000^(2*ET3183/3)))</f>
        <v>4.6415888335961064E-6</v>
      </c>
      <c r="EX3183" s="6">
        <v>0.10814152621801984</v>
      </c>
      <c r="EZ3183" s="10">
        <v>0</v>
      </c>
      <c r="FE3183" s="1"/>
      <c r="FF3183" s="14">
        <v>2</v>
      </c>
      <c r="FG3183" s="14">
        <v>2</v>
      </c>
      <c r="FH3183" s="14">
        <f>SIN(FG3183/(10000^(2*FF3183/3)))</f>
        <v>9.2831776670922138E-6</v>
      </c>
      <c r="FJ3183" s="6">
        <v>0.24416267700027186</v>
      </c>
      <c r="FL3183" s="10">
        <v>0</v>
      </c>
      <c r="FQ3183" s="1"/>
      <c r="JX3183" s="1"/>
      <c r="LQ3183" s="1"/>
      <c r="LR3183" s="125"/>
      <c r="LS3183" s="125"/>
      <c r="LT3183" s="125"/>
      <c r="LU3183" s="125"/>
      <c r="LV3183" s="125"/>
      <c r="LW3183" s="125"/>
      <c r="LX3183" s="125"/>
      <c r="LY3183" s="125"/>
      <c r="LZ3183" s="125"/>
      <c r="MA3183" s="125"/>
      <c r="MB3183" s="125"/>
      <c r="MC3183" s="125"/>
      <c r="MD3183" s="125"/>
      <c r="ME3183" s="125"/>
      <c r="MF3183" s="125"/>
      <c r="MG3183" s="1"/>
      <c r="PO3183" s="1"/>
      <c r="PP3183" s="14">
        <v>2</v>
      </c>
      <c r="PQ3183" s="14">
        <v>0</v>
      </c>
      <c r="PR3183" s="14">
        <f>SIN(PQ3183/(10000^(2*PP3183/3)))</f>
        <v>0</v>
      </c>
      <c r="PT3183" s="6">
        <v>0.22824060790247586</v>
      </c>
      <c r="PV3183" s="10">
        <v>-1.7743338748955206E-4</v>
      </c>
      <c r="QA3183" s="1"/>
      <c r="QB3183" s="14">
        <v>2</v>
      </c>
      <c r="QC3183" s="14">
        <v>1</v>
      </c>
      <c r="QD3183" s="14">
        <f>SIN(QC3183/(10000^(2*QB3183/3)))</f>
        <v>4.6415888335961064E-6</v>
      </c>
      <c r="QF3183" s="6">
        <v>-0.59675923447320101</v>
      </c>
      <c r="QH3183" s="10">
        <v>-2.4439161771467342E-6</v>
      </c>
      <c r="QM3183" s="1"/>
      <c r="UT3183" s="1"/>
    </row>
    <row r="3184" spans="35:566" ht="15" thickBot="1" x14ac:dyDescent="0.35">
      <c r="AI3184" s="1"/>
      <c r="AJ3184" s="125"/>
      <c r="AK3184" s="125"/>
      <c r="AL3184" s="125"/>
      <c r="AM3184" s="125"/>
      <c r="AN3184" s="125"/>
      <c r="AO3184" s="125"/>
      <c r="AP3184" s="125"/>
      <c r="AQ3184" s="125"/>
      <c r="AR3184" s="125"/>
      <c r="AS3184" s="125"/>
      <c r="AT3184" s="125"/>
      <c r="AU3184" s="125"/>
      <c r="AV3184" s="125"/>
      <c r="AW3184" s="125"/>
      <c r="AX3184" s="125"/>
      <c r="AY3184" s="1"/>
      <c r="EG3184" s="1"/>
      <c r="EL3184" s="2" t="s">
        <v>14</v>
      </c>
      <c r="EN3184" s="7" t="s">
        <v>15</v>
      </c>
      <c r="ES3184" s="1"/>
      <c r="EX3184" s="2" t="s">
        <v>14</v>
      </c>
      <c r="EZ3184" s="7" t="s">
        <v>15</v>
      </c>
      <c r="FE3184" s="1"/>
      <c r="FJ3184" s="2" t="s">
        <v>14</v>
      </c>
      <c r="FL3184" s="7" t="s">
        <v>15</v>
      </c>
      <c r="FQ3184" s="1"/>
      <c r="JX3184" s="1"/>
      <c r="LQ3184" s="1"/>
      <c r="LR3184" s="125"/>
      <c r="LS3184" s="125"/>
      <c r="LT3184" s="125"/>
      <c r="LU3184" s="125"/>
      <c r="LV3184" s="125"/>
      <c r="LW3184" s="125"/>
      <c r="LX3184" s="125"/>
      <c r="LY3184" s="125"/>
      <c r="LZ3184" s="125"/>
      <c r="MA3184" s="125"/>
      <c r="MB3184" s="125"/>
      <c r="MC3184" s="125"/>
      <c r="MD3184" s="125"/>
      <c r="ME3184" s="125"/>
      <c r="MF3184" s="125"/>
      <c r="MG3184" s="1"/>
      <c r="PO3184" s="1"/>
      <c r="PT3184" s="2" t="s">
        <v>14</v>
      </c>
      <c r="PV3184" s="7" t="s">
        <v>15</v>
      </c>
      <c r="QA3184" s="1"/>
      <c r="QF3184" s="2" t="s">
        <v>14</v>
      </c>
      <c r="QH3184" s="7" t="s">
        <v>15</v>
      </c>
      <c r="QM3184" s="1"/>
      <c r="UT3184" s="1"/>
    </row>
    <row r="3185" spans="35:566" x14ac:dyDescent="0.3">
      <c r="AI3185" s="1"/>
      <c r="AJ3185" s="125"/>
      <c r="AK3185" s="125"/>
      <c r="AL3185" s="125"/>
      <c r="AM3185" s="125"/>
      <c r="AN3185" s="125"/>
      <c r="AO3185" s="125"/>
      <c r="AP3185" s="125"/>
      <c r="AQ3185" s="125"/>
      <c r="AR3185" s="125"/>
      <c r="AS3185" s="125"/>
      <c r="AT3185" s="125"/>
      <c r="AU3185" s="125"/>
      <c r="AV3185" s="125"/>
      <c r="AW3185" s="125"/>
      <c r="AX3185" s="125"/>
      <c r="AY3185" s="1"/>
      <c r="EG3185" s="1"/>
      <c r="EL3185" s="4">
        <f t="array" ref="EL3185:EL3187">EL3190:EL3192</f>
        <v>5.3171691086701695E-2</v>
      </c>
      <c r="EN3185" s="8">
        <f t="array" ref="EN3185:EN3187">EN3181:EN3183</f>
        <v>5.5137922069200565E-5</v>
      </c>
      <c r="ES3185" s="1"/>
      <c r="EX3185" s="4">
        <f t="array" ref="EX3185:EX3187">EX3190:EX3192</f>
        <v>0.55597918066566587</v>
      </c>
      <c r="EZ3185" s="8">
        <f t="array" ref="EZ3185:EZ3187">EZ3181:EZ3183</f>
        <v>-9.8668414149556478E-6</v>
      </c>
      <c r="FE3185" s="1"/>
      <c r="FJ3185" s="4">
        <f t="array" ref="FJ3185:FJ3187">FJ3190:FJ3192</f>
        <v>0.22437380932455647</v>
      </c>
      <c r="FL3185" s="8">
        <f t="array" ref="FL3185:FL3187">FL3181:FL3183</f>
        <v>8.5093259205414802E-6</v>
      </c>
      <c r="FQ3185" s="1"/>
      <c r="JX3185" s="1"/>
      <c r="LQ3185" s="1"/>
      <c r="LR3185" s="125"/>
      <c r="LS3185" s="125"/>
      <c r="LT3185" s="125"/>
      <c r="LU3185" s="125"/>
      <c r="LV3185" s="125"/>
      <c r="LW3185" s="125"/>
      <c r="LX3185" s="125"/>
      <c r="LY3185" s="125"/>
      <c r="LZ3185" s="125"/>
      <c r="MA3185" s="125"/>
      <c r="MB3185" s="125"/>
      <c r="MC3185" s="125"/>
      <c r="MD3185" s="125"/>
      <c r="ME3185" s="125"/>
      <c r="MF3185" s="125"/>
      <c r="MG3185" s="1"/>
      <c r="PO3185" s="1"/>
      <c r="PT3185" s="4">
        <f t="array" ref="PT3185:PT3187">PT3190:PT3192</f>
        <v>5.3171691086701695E-2</v>
      </c>
      <c r="PV3185" s="8">
        <f t="array" ref="PV3185:PV3187">PV3181:PV3183</f>
        <v>-5.050565373628706E-5</v>
      </c>
      <c r="QA3185" s="1"/>
      <c r="QF3185" s="4">
        <f t="array" ref="QF3185:QF3187">QF3190:QF3192</f>
        <v>8.8750054119919736E-2</v>
      </c>
      <c r="QH3185" s="8">
        <f t="array" ref="QH3185:QH3187">QH3181:QH3183</f>
        <v>5.6346552301753291E-6</v>
      </c>
      <c r="QM3185" s="1"/>
      <c r="UT3185" s="1"/>
    </row>
    <row r="3186" spans="35:566" x14ac:dyDescent="0.3"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EG3186" s="1"/>
      <c r="EL3186" s="5">
        <v>-0.31705124370268134</v>
      </c>
      <c r="EN3186" s="9">
        <v>-4.4109033998996253E-5</v>
      </c>
      <c r="ES3186" s="1"/>
      <c r="EX3186" s="5">
        <v>0.27921332359323503</v>
      </c>
      <c r="EZ3186" s="9">
        <v>7.118188321842954E-5</v>
      </c>
      <c r="FE3186" s="1"/>
      <c r="FJ3186" s="5">
        <v>0.26463398355078843</v>
      </c>
      <c r="FL3186" s="9">
        <v>4.2268837636223041E-5</v>
      </c>
      <c r="FQ3186" s="1"/>
      <c r="JX3186" s="1"/>
      <c r="LQ3186" s="1"/>
      <c r="LR3186" s="1"/>
      <c r="LS3186" s="1"/>
      <c r="LT3186" s="1"/>
      <c r="LU3186" s="1"/>
      <c r="LV3186" s="1"/>
      <c r="LW3186" s="1"/>
      <c r="LX3186" s="1"/>
      <c r="LY3186" s="1"/>
      <c r="LZ3186" s="1"/>
      <c r="MA3186" s="1"/>
      <c r="MB3186" s="1"/>
      <c r="MC3186" s="1"/>
      <c r="MD3186" s="1"/>
      <c r="ME3186" s="1"/>
      <c r="MF3186" s="1"/>
      <c r="MG3186" s="1"/>
      <c r="PO3186" s="1"/>
      <c r="PT3186" s="5">
        <v>-0.31705124370268134</v>
      </c>
      <c r="PV3186" s="9">
        <v>8.4331630171651341E-5</v>
      </c>
      <c r="QA3186" s="1"/>
      <c r="QF3186" s="5">
        <v>0.32960992156221147</v>
      </c>
      <c r="QH3186" s="9">
        <v>-4.251661491882425E-6</v>
      </c>
      <c r="QM3186" s="1"/>
      <c r="UT3186" s="1"/>
    </row>
    <row r="3187" spans="35:566" ht="15" thickBot="1" x14ac:dyDescent="0.35">
      <c r="AI3187" s="1"/>
      <c r="EG3187" s="1"/>
      <c r="EL3187" s="6">
        <v>0.22824060790247586</v>
      </c>
      <c r="EN3187" s="10">
        <v>0</v>
      </c>
      <c r="ES3187" s="1"/>
      <c r="EX3187" s="6">
        <v>0.10813688462918625</v>
      </c>
      <c r="EZ3187" s="10">
        <v>0</v>
      </c>
      <c r="FE3187" s="1"/>
      <c r="FJ3187" s="6">
        <v>0.24415339382260476</v>
      </c>
      <c r="FL3187" s="10">
        <v>0</v>
      </c>
      <c r="FQ3187" s="1"/>
      <c r="JX3187" s="1"/>
      <c r="LQ3187" s="1"/>
      <c r="PO3187" s="1"/>
      <c r="PT3187" s="6">
        <v>0.22824060790247586</v>
      </c>
      <c r="PV3187" s="10">
        <v>-1.7743338748955206E-4</v>
      </c>
      <c r="QA3187" s="1"/>
      <c r="QF3187" s="6">
        <v>-0.59676387606203463</v>
      </c>
      <c r="QH3187" s="10">
        <v>-2.4439161771467342E-6</v>
      </c>
      <c r="QM3187" s="1"/>
      <c r="UT3187" s="1"/>
    </row>
    <row r="3188" spans="35:566" x14ac:dyDescent="0.3"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  <c r="DF3188" s="1"/>
      <c r="DG3188" s="1"/>
      <c r="DH3188" s="1"/>
      <c r="DI3188" s="1"/>
      <c r="DJ3188" s="1"/>
      <c r="DK3188" s="1"/>
      <c r="DL3188" s="1"/>
      <c r="DM3188" s="1"/>
      <c r="DN3188" s="1"/>
      <c r="DO3188" s="1"/>
      <c r="DP3188" s="1"/>
      <c r="DQ3188" s="1"/>
      <c r="DR3188" s="1"/>
      <c r="DS3188" s="1"/>
      <c r="DT3188" s="1"/>
      <c r="DU3188" s="1"/>
      <c r="DV3188" s="1"/>
      <c r="DW3188" s="1"/>
      <c r="DX3188" s="1"/>
      <c r="DY3188" s="1"/>
      <c r="DZ3188" s="1"/>
      <c r="EA3188" s="1"/>
      <c r="EB3188" s="1"/>
      <c r="EC3188" s="1"/>
      <c r="ED3188" s="1"/>
      <c r="EE3188" s="1"/>
      <c r="EF3188" s="1"/>
      <c r="EG3188" s="1"/>
      <c r="EH3188" s="1"/>
      <c r="EI3188" s="1"/>
      <c r="EJ3188" s="1"/>
      <c r="EK3188" s="1"/>
      <c r="EL3188" s="2"/>
      <c r="EM3188" s="1"/>
      <c r="EN3188" s="7"/>
      <c r="EO3188" s="1"/>
      <c r="EP3188" s="1"/>
      <c r="EQ3188" s="1"/>
      <c r="ER3188" s="1"/>
      <c r="ES3188" s="1"/>
      <c r="ET3188" s="1"/>
      <c r="EU3188" s="1"/>
      <c r="EV3188" s="1"/>
      <c r="EW3188" s="1"/>
      <c r="EX3188" s="2"/>
      <c r="EY3188" s="1"/>
      <c r="EZ3188" s="7"/>
      <c r="FA3188" s="1"/>
      <c r="FB3188" s="1"/>
      <c r="FC3188" s="1"/>
      <c r="FD3188" s="1"/>
      <c r="FE3188" s="1"/>
      <c r="FF3188" s="1"/>
      <c r="FG3188" s="1"/>
      <c r="FH3188" s="1"/>
      <c r="FI3188" s="1"/>
      <c r="FJ3188" s="2"/>
      <c r="FK3188" s="1"/>
      <c r="FL3188" s="7"/>
      <c r="FM3188" s="1"/>
      <c r="FN3188" s="1"/>
      <c r="FO3188" s="1"/>
      <c r="FP3188" s="1"/>
      <c r="FQ3188" s="1"/>
      <c r="FR3188" s="1"/>
      <c r="FS3188" s="1"/>
      <c r="FT3188" s="1"/>
      <c r="FU3188" s="1"/>
      <c r="FV3188" s="1"/>
      <c r="FW3188" s="1"/>
      <c r="FX3188" s="1"/>
      <c r="FY3188" s="1"/>
      <c r="FZ3188" s="1"/>
      <c r="GA3188" s="1"/>
      <c r="GB3188" s="1"/>
      <c r="GC3188" s="1"/>
      <c r="GD3188" s="1"/>
      <c r="GE3188" s="1"/>
      <c r="GF3188" s="1"/>
      <c r="GG3188" s="1"/>
      <c r="GH3188" s="1"/>
      <c r="GI3188" s="1"/>
      <c r="GJ3188" s="1"/>
      <c r="GK3188" s="1"/>
      <c r="GL3188" s="1"/>
      <c r="GM3188" s="1"/>
      <c r="GN3188" s="1"/>
      <c r="GO3188" s="1"/>
      <c r="GP3188" s="1"/>
      <c r="GQ3188" s="1"/>
      <c r="GR3188" s="1"/>
      <c r="GS3188" s="1"/>
      <c r="GT3188" s="1"/>
      <c r="GU3188" s="1"/>
      <c r="GV3188" s="1"/>
      <c r="GW3188" s="1"/>
      <c r="GX3188" s="1"/>
      <c r="GY3188" s="1"/>
      <c r="GZ3188" s="1"/>
      <c r="HA3188" s="1"/>
      <c r="HB3188" s="1"/>
      <c r="HC3188" s="1"/>
      <c r="HD3188" s="1"/>
      <c r="HE3188" s="1"/>
      <c r="HF3188" s="1"/>
      <c r="HG3188" s="1"/>
      <c r="HH3188" s="1"/>
      <c r="HI3188" s="1"/>
      <c r="HJ3188" s="1"/>
      <c r="HK3188" s="1"/>
      <c r="HL3188" s="1"/>
      <c r="HM3188" s="1"/>
      <c r="HN3188" s="1"/>
      <c r="HO3188" s="1"/>
      <c r="HP3188" s="1"/>
      <c r="HQ3188" s="1"/>
      <c r="HR3188" s="1"/>
      <c r="HS3188" s="1"/>
      <c r="HT3188" s="1"/>
      <c r="HU3188" s="1"/>
      <c r="HV3188" s="1"/>
      <c r="HW3188" s="1"/>
      <c r="HX3188" s="1"/>
      <c r="HY3188" s="1"/>
      <c r="HZ3188" s="1"/>
      <c r="IA3188" s="1"/>
      <c r="IB3188" s="1"/>
      <c r="IC3188" s="1"/>
      <c r="ID3188" s="1"/>
      <c r="IE3188" s="1"/>
      <c r="IF3188" s="1"/>
      <c r="IG3188" s="1"/>
      <c r="IH3188" s="1"/>
      <c r="II3188" s="1"/>
      <c r="IJ3188" s="1"/>
      <c r="IK3188" s="1"/>
      <c r="IL3188" s="1"/>
      <c r="IM3188" s="1"/>
      <c r="IN3188" s="1"/>
      <c r="IO3188" s="1"/>
      <c r="IP3188" s="1"/>
      <c r="IQ3188" s="1"/>
      <c r="IR3188" s="1"/>
      <c r="IS3188" s="1"/>
      <c r="IT3188" s="1"/>
      <c r="IU3188" s="1"/>
      <c r="IV3188" s="1"/>
      <c r="IW3188" s="1"/>
      <c r="IX3188" s="1"/>
      <c r="IY3188" s="1"/>
      <c r="IZ3188" s="1"/>
      <c r="JA3188" s="1"/>
      <c r="JB3188" s="1"/>
      <c r="JC3188" s="1"/>
      <c r="JD3188" s="1"/>
      <c r="JE3188" s="1"/>
      <c r="JF3188" s="1"/>
      <c r="JG3188" s="1"/>
      <c r="JH3188" s="1"/>
      <c r="JI3188" s="1"/>
      <c r="JJ3188" s="1"/>
      <c r="JK3188" s="1"/>
      <c r="JL3188" s="1"/>
      <c r="JM3188" s="1"/>
      <c r="JN3188" s="1"/>
      <c r="JO3188" s="1"/>
      <c r="JP3188" s="1"/>
      <c r="JQ3188" s="1"/>
      <c r="JR3188" s="1"/>
      <c r="JS3188" s="1"/>
      <c r="JT3188" s="1"/>
      <c r="JU3188" s="1"/>
      <c r="JV3188" s="1"/>
      <c r="JW3188" s="1"/>
      <c r="JX3188" s="1"/>
      <c r="LQ3188" s="1"/>
      <c r="LR3188" s="1"/>
      <c r="LS3188" s="1"/>
      <c r="LT3188" s="1"/>
      <c r="LU3188" s="1"/>
      <c r="LV3188" s="1"/>
      <c r="LW3188" s="1"/>
      <c r="LX3188" s="1"/>
      <c r="LY3188" s="1"/>
      <c r="LZ3188" s="1"/>
      <c r="MA3188" s="1"/>
      <c r="MB3188" s="1"/>
      <c r="MC3188" s="1"/>
      <c r="MD3188" s="1"/>
      <c r="ME3188" s="1"/>
      <c r="MF3188" s="1"/>
      <c r="MG3188" s="1"/>
      <c r="MH3188" s="1"/>
      <c r="MI3188" s="1"/>
      <c r="MJ3188" s="1"/>
      <c r="MK3188" s="1"/>
      <c r="ML3188" s="1"/>
      <c r="MM3188" s="1"/>
      <c r="MN3188" s="1"/>
      <c r="MO3188" s="1"/>
      <c r="MP3188" s="1"/>
      <c r="MQ3188" s="1"/>
      <c r="MR3188" s="1"/>
      <c r="MS3188" s="1"/>
      <c r="MT3188" s="1"/>
      <c r="MU3188" s="1"/>
      <c r="MV3188" s="1"/>
      <c r="MW3188" s="1"/>
      <c r="MX3188" s="1"/>
      <c r="MY3188" s="1"/>
      <c r="MZ3188" s="1"/>
      <c r="NA3188" s="1"/>
      <c r="NB3188" s="1"/>
      <c r="NC3188" s="1"/>
      <c r="ND3188" s="1"/>
      <c r="NE3188" s="1"/>
      <c r="NF3188" s="1"/>
      <c r="NG3188" s="1"/>
      <c r="NH3188" s="1"/>
      <c r="NI3188" s="1"/>
      <c r="NJ3188" s="1"/>
      <c r="NK3188" s="1"/>
      <c r="NL3188" s="1"/>
      <c r="NM3188" s="1"/>
      <c r="NN3188" s="1"/>
      <c r="NO3188" s="1"/>
      <c r="NP3188" s="1"/>
      <c r="NQ3188" s="1"/>
      <c r="NR3188" s="1"/>
      <c r="NS3188" s="1"/>
      <c r="NT3188" s="1"/>
      <c r="NU3188" s="1"/>
      <c r="NV3188" s="1"/>
      <c r="NW3188" s="1"/>
      <c r="NX3188" s="1"/>
      <c r="NY3188" s="1"/>
      <c r="NZ3188" s="1"/>
      <c r="OA3188" s="1"/>
      <c r="OB3188" s="1"/>
      <c r="OC3188" s="1"/>
      <c r="OD3188" s="1"/>
      <c r="OE3188" s="1"/>
      <c r="OF3188" s="1"/>
      <c r="OG3188" s="1"/>
      <c r="OH3188" s="1"/>
      <c r="OI3188" s="1"/>
      <c r="OJ3188" s="1"/>
      <c r="OK3188" s="1"/>
      <c r="OL3188" s="1"/>
      <c r="OM3188" s="1"/>
      <c r="ON3188" s="1"/>
      <c r="OO3188" s="1"/>
      <c r="OP3188" s="1"/>
      <c r="OQ3188" s="1"/>
      <c r="OR3188" s="1"/>
      <c r="OS3188" s="1"/>
      <c r="OT3188" s="1"/>
      <c r="OU3188" s="1"/>
      <c r="OV3188" s="1"/>
      <c r="OW3188" s="1"/>
      <c r="OX3188" s="1"/>
      <c r="OY3188" s="1"/>
      <c r="OZ3188" s="1"/>
      <c r="PA3188" s="1"/>
      <c r="PB3188" s="1"/>
      <c r="PC3188" s="1"/>
      <c r="PD3188" s="1"/>
      <c r="PE3188" s="1"/>
      <c r="PF3188" s="1"/>
      <c r="PG3188" s="1"/>
      <c r="PH3188" s="1"/>
      <c r="PI3188" s="1"/>
      <c r="PJ3188" s="1"/>
      <c r="PK3188" s="1"/>
      <c r="PL3188" s="1"/>
      <c r="PM3188" s="1"/>
      <c r="PN3188" s="1"/>
      <c r="PO3188" s="1"/>
      <c r="PP3188" s="1"/>
      <c r="PQ3188" s="1"/>
      <c r="PR3188" s="1"/>
      <c r="PS3188" s="1"/>
      <c r="PT3188" s="2"/>
      <c r="PU3188" s="1"/>
      <c r="PV3188" s="7"/>
      <c r="PW3188" s="1"/>
      <c r="PX3188" s="1"/>
      <c r="PY3188" s="1"/>
      <c r="PZ3188" s="1"/>
      <c r="QA3188" s="1"/>
      <c r="QB3188" s="1"/>
      <c r="QC3188" s="1"/>
      <c r="QD3188" s="1"/>
      <c r="QE3188" s="1"/>
      <c r="QF3188" s="2"/>
      <c r="QG3188" s="1"/>
      <c r="QH3188" s="7"/>
      <c r="QI3188" s="1"/>
      <c r="QJ3188" s="1"/>
      <c r="QK3188" s="1"/>
      <c r="QL3188" s="1"/>
      <c r="QM3188" s="1"/>
      <c r="QN3188" s="1"/>
      <c r="QO3188" s="1"/>
      <c r="QP3188" s="1"/>
      <c r="QQ3188" s="1"/>
      <c r="QR3188" s="1"/>
      <c r="QS3188" s="1"/>
      <c r="QT3188" s="1"/>
      <c r="QU3188" s="1"/>
      <c r="QV3188" s="1"/>
      <c r="QW3188" s="1"/>
      <c r="QX3188" s="1"/>
      <c r="QY3188" s="1"/>
      <c r="QZ3188" s="1"/>
      <c r="RA3188" s="1"/>
      <c r="RB3188" s="1"/>
      <c r="RC3188" s="1"/>
      <c r="RD3188" s="1"/>
      <c r="RE3188" s="1"/>
      <c r="RF3188" s="1"/>
      <c r="RG3188" s="1"/>
      <c r="RH3188" s="1"/>
      <c r="RI3188" s="1"/>
      <c r="RJ3188" s="1"/>
      <c r="RK3188" s="1"/>
      <c r="RL3188" s="1"/>
      <c r="RM3188" s="1"/>
      <c r="RN3188" s="1"/>
      <c r="RO3188" s="1"/>
      <c r="RP3188" s="1"/>
      <c r="RQ3188" s="1"/>
      <c r="RR3188" s="1"/>
      <c r="RS3188" s="1"/>
      <c r="RT3188" s="1"/>
      <c r="RU3188" s="1"/>
      <c r="RV3188" s="1"/>
      <c r="RW3188" s="1"/>
      <c r="RX3188" s="1"/>
      <c r="RY3188" s="1"/>
      <c r="RZ3188" s="1"/>
      <c r="SA3188" s="1"/>
      <c r="SB3188" s="1"/>
      <c r="SC3188" s="1"/>
      <c r="SD3188" s="1"/>
      <c r="SE3188" s="1"/>
      <c r="SF3188" s="1"/>
      <c r="SG3188" s="1"/>
      <c r="SH3188" s="1"/>
      <c r="SI3188" s="1"/>
      <c r="SJ3188" s="1"/>
      <c r="SK3188" s="1"/>
      <c r="SL3188" s="1"/>
      <c r="SM3188" s="1"/>
      <c r="SN3188" s="1"/>
      <c r="SO3188" s="1"/>
      <c r="SP3188" s="1"/>
      <c r="SQ3188" s="1"/>
      <c r="SR3188" s="1"/>
      <c r="SS3188" s="1"/>
      <c r="ST3188" s="1"/>
      <c r="SU3188" s="1"/>
      <c r="SV3188" s="1"/>
      <c r="SW3188" s="1"/>
      <c r="SX3188" s="1"/>
      <c r="SY3188" s="1"/>
      <c r="SZ3188" s="1"/>
      <c r="TA3188" s="1"/>
      <c r="TB3188" s="1"/>
      <c r="TC3188" s="1"/>
      <c r="TD3188" s="1"/>
      <c r="TE3188" s="1"/>
      <c r="TF3188" s="1"/>
      <c r="TG3188" s="1"/>
      <c r="TH3188" s="1"/>
      <c r="TI3188" s="1"/>
      <c r="TJ3188" s="1"/>
      <c r="TK3188" s="1"/>
      <c r="TL3188" s="1"/>
      <c r="TM3188" s="1"/>
      <c r="TN3188" s="1"/>
      <c r="TO3188" s="1"/>
      <c r="TP3188" s="1"/>
      <c r="TQ3188" s="1"/>
      <c r="TR3188" s="1"/>
      <c r="TS3188" s="1"/>
      <c r="TT3188" s="1"/>
      <c r="TU3188" s="1"/>
      <c r="TV3188" s="1"/>
      <c r="TW3188" s="1"/>
      <c r="TX3188" s="1"/>
      <c r="TY3188" s="1"/>
      <c r="TZ3188" s="1"/>
      <c r="UA3188" s="1"/>
      <c r="UB3188" s="1"/>
      <c r="UC3188" s="1"/>
      <c r="UD3188" s="1"/>
      <c r="UE3188" s="1"/>
      <c r="UF3188" s="1"/>
      <c r="UG3188" s="1"/>
      <c r="UH3188" s="1"/>
      <c r="UI3188" s="1"/>
      <c r="UJ3188" s="1"/>
      <c r="UK3188" s="1"/>
      <c r="UL3188" s="1"/>
      <c r="UM3188" s="1"/>
      <c r="UN3188" s="1"/>
      <c r="UO3188" s="1"/>
      <c r="UP3188" s="1"/>
      <c r="UQ3188" s="1"/>
      <c r="UR3188" s="1"/>
      <c r="US3188" s="1"/>
      <c r="UT3188" s="1"/>
    </row>
    <row r="3189" spans="35:566" ht="34.200000000000003" thickBot="1" x14ac:dyDescent="0.7">
      <c r="AI3189" s="1"/>
      <c r="AJ3189" s="125" t="s">
        <v>256</v>
      </c>
      <c r="AK3189" s="125"/>
      <c r="AL3189" s="125"/>
      <c r="AM3189" s="125"/>
      <c r="AN3189" s="125"/>
      <c r="AO3189" s="125"/>
      <c r="AP3189" s="125"/>
      <c r="AQ3189" s="125"/>
      <c r="AR3189" s="125"/>
      <c r="AS3189" s="125"/>
      <c r="AT3189" s="125"/>
      <c r="AU3189" s="125"/>
      <c r="AV3189" s="125"/>
      <c r="AW3189" s="125"/>
      <c r="AX3189" s="125"/>
      <c r="AY3189" s="1"/>
      <c r="EG3189" s="1"/>
      <c r="EH3189" s="99"/>
      <c r="EI3189" s="99"/>
      <c r="EJ3189" t="s">
        <v>136</v>
      </c>
      <c r="EL3189" s="55" t="s">
        <v>5</v>
      </c>
      <c r="EN3189" s="7" t="s">
        <v>6</v>
      </c>
      <c r="ES3189" s="1"/>
      <c r="EV3189" t="s">
        <v>136</v>
      </c>
      <c r="EX3189" s="55" t="s">
        <v>5</v>
      </c>
      <c r="EZ3189" s="7" t="s">
        <v>6</v>
      </c>
      <c r="FE3189" s="1"/>
      <c r="FH3189" t="s">
        <v>136</v>
      </c>
      <c r="FJ3189" s="55" t="s">
        <v>5</v>
      </c>
      <c r="FL3189" s="7" t="s">
        <v>6</v>
      </c>
      <c r="FQ3189" s="1"/>
      <c r="JX3189" s="1"/>
      <c r="LQ3189" s="1"/>
      <c r="LR3189" s="125" t="s">
        <v>256</v>
      </c>
      <c r="LS3189" s="125"/>
      <c r="LT3189" s="125"/>
      <c r="LU3189" s="125"/>
      <c r="LV3189" s="125"/>
      <c r="LW3189" s="125"/>
      <c r="LX3189" s="125"/>
      <c r="LY3189" s="125"/>
      <c r="LZ3189" s="125"/>
      <c r="MA3189" s="125"/>
      <c r="MB3189" s="125"/>
      <c r="MC3189" s="125"/>
      <c r="MD3189" s="125"/>
      <c r="ME3189" s="125"/>
      <c r="MF3189" s="125"/>
      <c r="MG3189" s="1"/>
      <c r="PO3189" s="1"/>
      <c r="PP3189" s="99"/>
      <c r="PQ3189" s="99"/>
      <c r="PR3189" t="s">
        <v>136</v>
      </c>
      <c r="PT3189" s="55" t="s">
        <v>5</v>
      </c>
      <c r="PV3189" s="7" t="s">
        <v>6</v>
      </c>
      <c r="QA3189" s="1"/>
      <c r="QD3189" t="s">
        <v>136</v>
      </c>
      <c r="QF3189" s="55" t="s">
        <v>5</v>
      </c>
      <c r="QH3189" s="7" t="s">
        <v>6</v>
      </c>
      <c r="QM3189" s="1"/>
      <c r="UT3189" s="1"/>
    </row>
    <row r="3190" spans="35:566" ht="34.200000000000003" thickBot="1" x14ac:dyDescent="0.7">
      <c r="AI3190" s="1"/>
      <c r="AJ3190" s="125"/>
      <c r="AK3190" s="125"/>
      <c r="AL3190" s="125"/>
      <c r="AM3190" s="125"/>
      <c r="AN3190" s="125"/>
      <c r="AO3190" s="125"/>
      <c r="AP3190" s="125"/>
      <c r="AQ3190" s="125"/>
      <c r="AR3190" s="125"/>
      <c r="AS3190" s="125"/>
      <c r="AT3190" s="125"/>
      <c r="AU3190" s="125"/>
      <c r="AV3190" s="125"/>
      <c r="AW3190" s="125"/>
      <c r="AX3190" s="125"/>
      <c r="AY3190" s="1"/>
      <c r="EG3190" s="1"/>
      <c r="EH3190" s="99"/>
      <c r="EI3190" s="99"/>
      <c r="EJ3190" s="43">
        <v>3</v>
      </c>
      <c r="EL3190" s="118">
        <f t="array" ref="EL3190:EL3192">EL3197:EL3199*EJ3192</f>
        <v>5.3171691086701695E-2</v>
      </c>
      <c r="EN3190" s="8">
        <f t="array" ref="EN3190:EN3192">EN3185:EN3187</f>
        <v>5.5137922069200565E-5</v>
      </c>
      <c r="ES3190" s="1"/>
      <c r="EV3190" s="43">
        <v>3</v>
      </c>
      <c r="EX3190" s="118">
        <f t="array" ref="EX3190:EX3192">EX3197:EX3199*EV3192</f>
        <v>0.55597918066566587</v>
      </c>
      <c r="EZ3190" s="8">
        <f t="array" ref="EZ3190:EZ3192">EZ3185:EZ3187</f>
        <v>-9.8668414149556478E-6</v>
      </c>
      <c r="FE3190" s="1"/>
      <c r="FH3190" s="43">
        <v>3</v>
      </c>
      <c r="FJ3190" s="118">
        <f t="array" ref="FJ3190:FJ3192">FJ3197:FJ3199*FH3192</f>
        <v>0.22437380932455647</v>
      </c>
      <c r="FL3190" s="8">
        <f t="array" ref="FL3190:FL3192">FL3185:FL3187</f>
        <v>8.5093259205414802E-6</v>
      </c>
      <c r="FQ3190" s="1"/>
      <c r="JX3190" s="1"/>
      <c r="LQ3190" s="1"/>
      <c r="LR3190" s="125"/>
      <c r="LS3190" s="125"/>
      <c r="LT3190" s="125"/>
      <c r="LU3190" s="125"/>
      <c r="LV3190" s="125"/>
      <c r="LW3190" s="125"/>
      <c r="LX3190" s="125"/>
      <c r="LY3190" s="125"/>
      <c r="LZ3190" s="125"/>
      <c r="MA3190" s="125"/>
      <c r="MB3190" s="125"/>
      <c r="MC3190" s="125"/>
      <c r="MD3190" s="125"/>
      <c r="ME3190" s="125"/>
      <c r="MF3190" s="125"/>
      <c r="MG3190" s="1"/>
      <c r="PO3190" s="1"/>
      <c r="PP3190" s="99"/>
      <c r="PQ3190" s="99"/>
      <c r="PR3190" s="43">
        <v>3</v>
      </c>
      <c r="PT3190" s="118">
        <f t="array" ref="PT3190:PT3192">PT3197:PT3199*PR3192</f>
        <v>5.3171691086701695E-2</v>
      </c>
      <c r="PV3190" s="8">
        <f t="array" ref="PV3190:PV3192">PV3185:PV3187</f>
        <v>-5.050565373628706E-5</v>
      </c>
      <c r="QA3190" s="1"/>
      <c r="QD3190" s="43">
        <v>3</v>
      </c>
      <c r="QF3190" s="118">
        <f t="array" ref="QF3190:QF3192">QF3197:QF3199*QD3192</f>
        <v>8.8750054119919736E-2</v>
      </c>
      <c r="QH3190" s="8">
        <f t="array" ref="QH3190:QH3192">QH3185:QH3187</f>
        <v>5.6346552301753291E-6</v>
      </c>
      <c r="QM3190" s="1"/>
      <c r="UT3190" s="1"/>
    </row>
    <row r="3191" spans="35:566" ht="34.200000000000003" thickBot="1" x14ac:dyDescent="0.7">
      <c r="AI3191" s="1"/>
      <c r="AJ3191" s="125"/>
      <c r="AK3191" s="125"/>
      <c r="AL3191" s="125"/>
      <c r="AM3191" s="125"/>
      <c r="AN3191" s="125"/>
      <c r="AO3191" s="125"/>
      <c r="AP3191" s="125"/>
      <c r="AQ3191" s="125"/>
      <c r="AR3191" s="125"/>
      <c r="AS3191" s="125"/>
      <c r="AT3191" s="125"/>
      <c r="AU3191" s="125"/>
      <c r="AV3191" s="125"/>
      <c r="AW3191" s="125"/>
      <c r="AX3191" s="125"/>
      <c r="AY3191" s="1"/>
      <c r="EG3191" s="1"/>
      <c r="EH3191" s="99"/>
      <c r="EI3191" s="99"/>
      <c r="EJ3191" t="s">
        <v>149</v>
      </c>
      <c r="EL3191" s="119">
        <v>-0.31705124370268134</v>
      </c>
      <c r="EN3191" s="9">
        <v>-4.4109033998996253E-5</v>
      </c>
      <c r="ES3191" s="1"/>
      <c r="EV3191" t="s">
        <v>149</v>
      </c>
      <c r="EX3191" s="119">
        <v>0.27921332359323503</v>
      </c>
      <c r="EZ3191" s="9">
        <v>7.118188321842954E-5</v>
      </c>
      <c r="FE3191" s="1"/>
      <c r="FH3191" t="s">
        <v>149</v>
      </c>
      <c r="FJ3191" s="119">
        <v>0.26463398355078843</v>
      </c>
      <c r="FL3191" s="9">
        <v>4.2268837636223041E-5</v>
      </c>
      <c r="FQ3191" s="1"/>
      <c r="JX3191" s="1"/>
      <c r="LQ3191" s="1"/>
      <c r="LR3191" s="125"/>
      <c r="LS3191" s="125"/>
      <c r="LT3191" s="125"/>
      <c r="LU3191" s="125"/>
      <c r="LV3191" s="125"/>
      <c r="LW3191" s="125"/>
      <c r="LX3191" s="125"/>
      <c r="LY3191" s="125"/>
      <c r="LZ3191" s="125"/>
      <c r="MA3191" s="125"/>
      <c r="MB3191" s="125"/>
      <c r="MC3191" s="125"/>
      <c r="MD3191" s="125"/>
      <c r="ME3191" s="125"/>
      <c r="MF3191" s="125"/>
      <c r="MG3191" s="1"/>
      <c r="PO3191" s="1"/>
      <c r="PP3191" s="99"/>
      <c r="PQ3191" s="99"/>
      <c r="PR3191" t="s">
        <v>149</v>
      </c>
      <c r="PT3191" s="119">
        <v>-0.31705124370268134</v>
      </c>
      <c r="PV3191" s="9">
        <v>8.4331630171651341E-5</v>
      </c>
      <c r="QA3191" s="1"/>
      <c r="QD3191" t="s">
        <v>149</v>
      </c>
      <c r="QF3191" s="119">
        <v>0.32960992156221147</v>
      </c>
      <c r="QH3191" s="9">
        <v>-4.251661491882425E-6</v>
      </c>
      <c r="QM3191" s="1"/>
      <c r="UT3191" s="1"/>
    </row>
    <row r="3192" spans="35:566" ht="15" thickBot="1" x14ac:dyDescent="0.35">
      <c r="AI3192" s="1"/>
      <c r="AJ3192" s="125"/>
      <c r="AK3192" s="125"/>
      <c r="AL3192" s="125"/>
      <c r="AM3192" s="125"/>
      <c r="AN3192" s="125"/>
      <c r="AO3192" s="125"/>
      <c r="AP3192" s="125"/>
      <c r="AQ3192" s="125"/>
      <c r="AR3192" s="125"/>
      <c r="AS3192" s="125"/>
      <c r="AT3192" s="125"/>
      <c r="AU3192" s="125"/>
      <c r="AV3192" s="125"/>
      <c r="AW3192" s="125"/>
      <c r="AX3192" s="125"/>
      <c r="AY3192" s="1"/>
      <c r="EG3192" s="1"/>
      <c r="EJ3192" s="43">
        <f>1/SQRT(EJ3190)</f>
        <v>0.57735026918962584</v>
      </c>
      <c r="EL3192" s="120">
        <v>0.22824060790247586</v>
      </c>
      <c r="EN3192" s="10">
        <v>0</v>
      </c>
      <c r="ES3192" s="1"/>
      <c r="EV3192" s="43">
        <f>1/SQRT(EV3190)</f>
        <v>0.57735026918962584</v>
      </c>
      <c r="EX3192" s="120">
        <v>0.10813688462918625</v>
      </c>
      <c r="EZ3192" s="10">
        <v>0</v>
      </c>
      <c r="FE3192" s="1"/>
      <c r="FH3192" s="43">
        <f>1/SQRT(FH3190)</f>
        <v>0.57735026918962584</v>
      </c>
      <c r="FJ3192" s="120">
        <v>0.24415339382260476</v>
      </c>
      <c r="FL3192" s="10">
        <v>0</v>
      </c>
      <c r="FQ3192" s="1"/>
      <c r="JX3192" s="1"/>
      <c r="LQ3192" s="1"/>
      <c r="LR3192" s="125"/>
      <c r="LS3192" s="125"/>
      <c r="LT3192" s="125"/>
      <c r="LU3192" s="125"/>
      <c r="LV3192" s="125"/>
      <c r="LW3192" s="125"/>
      <c r="LX3192" s="125"/>
      <c r="LY3192" s="125"/>
      <c r="LZ3192" s="125"/>
      <c r="MA3192" s="125"/>
      <c r="MB3192" s="125"/>
      <c r="MC3192" s="125"/>
      <c r="MD3192" s="125"/>
      <c r="ME3192" s="125"/>
      <c r="MF3192" s="125"/>
      <c r="MG3192" s="1"/>
      <c r="PO3192" s="1"/>
      <c r="PR3192" s="43">
        <f>1/SQRT(PR3190)</f>
        <v>0.57735026918962584</v>
      </c>
      <c r="PT3192" s="120">
        <v>0.22824060790247586</v>
      </c>
      <c r="PV3192" s="10">
        <v>-1.7743338748955206E-4</v>
      </c>
      <c r="QA3192" s="1"/>
      <c r="QD3192" s="43">
        <f>1/SQRT(QD3190)</f>
        <v>0.57735026918962584</v>
      </c>
      <c r="QF3192" s="120">
        <v>-0.59676387606203463</v>
      </c>
      <c r="QH3192" s="10">
        <v>-2.4439161771467342E-6</v>
      </c>
      <c r="QM3192" s="1"/>
      <c r="UT3192" s="1"/>
    </row>
    <row r="3193" spans="35:566" x14ac:dyDescent="0.3">
      <c r="AI3193" s="1"/>
      <c r="AJ3193" s="125"/>
      <c r="AK3193" s="125"/>
      <c r="AL3193" s="125"/>
      <c r="AM3193" s="125"/>
      <c r="AN3193" s="125"/>
      <c r="AO3193" s="125"/>
      <c r="AP3193" s="125"/>
      <c r="AQ3193" s="125"/>
      <c r="AR3193" s="125"/>
      <c r="AS3193" s="125"/>
      <c r="AT3193" s="125"/>
      <c r="AU3193" s="125"/>
      <c r="AV3193" s="125"/>
      <c r="AW3193" s="125"/>
      <c r="AX3193" s="125"/>
      <c r="AY3193" s="1"/>
      <c r="EG3193" s="1"/>
      <c r="EL3193" s="55"/>
      <c r="EN3193" s="7"/>
      <c r="ES3193" s="1"/>
      <c r="EX3193" s="55"/>
      <c r="EZ3193" s="7"/>
      <c r="FE3193" s="1"/>
      <c r="FJ3193" s="55"/>
      <c r="FL3193" s="7"/>
      <c r="FQ3193" s="1"/>
      <c r="JX3193" s="1"/>
      <c r="LQ3193" s="1"/>
      <c r="LR3193" s="125"/>
      <c r="LS3193" s="125"/>
      <c r="LT3193" s="125"/>
      <c r="LU3193" s="125"/>
      <c r="LV3193" s="125"/>
      <c r="LW3193" s="125"/>
      <c r="LX3193" s="125"/>
      <c r="LY3193" s="125"/>
      <c r="LZ3193" s="125"/>
      <c r="MA3193" s="125"/>
      <c r="MB3193" s="125"/>
      <c r="MC3193" s="125"/>
      <c r="MD3193" s="125"/>
      <c r="ME3193" s="125"/>
      <c r="MF3193" s="125"/>
      <c r="MG3193" s="1"/>
      <c r="PO3193" s="1"/>
      <c r="PT3193" s="55"/>
      <c r="PV3193" s="7"/>
      <c r="QA3193" s="1"/>
      <c r="QF3193" s="55"/>
      <c r="QH3193" s="7"/>
      <c r="QM3193" s="1"/>
      <c r="UT3193" s="1"/>
    </row>
    <row r="3194" spans="35:566" x14ac:dyDescent="0.3"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EG3194" s="1"/>
      <c r="EL3194" s="55"/>
      <c r="EN3194" s="7"/>
      <c r="ES3194" s="1"/>
      <c r="EX3194" s="55"/>
      <c r="EZ3194" s="7"/>
      <c r="FE3194" s="1"/>
      <c r="FJ3194" s="55"/>
      <c r="FL3194" s="7"/>
      <c r="FQ3194" s="1"/>
      <c r="JX3194" s="1"/>
      <c r="LQ3194" s="1"/>
      <c r="LR3194" s="1"/>
      <c r="LS3194" s="1"/>
      <c r="LT3194" s="1"/>
      <c r="LU3194" s="1"/>
      <c r="LV3194" s="1"/>
      <c r="LW3194" s="1"/>
      <c r="LX3194" s="1"/>
      <c r="LY3194" s="1"/>
      <c r="LZ3194" s="1"/>
      <c r="MA3194" s="1"/>
      <c r="MB3194" s="1"/>
      <c r="MC3194" s="1"/>
      <c r="MD3194" s="1"/>
      <c r="ME3194" s="1"/>
      <c r="MF3194" s="1"/>
      <c r="MG3194" s="1"/>
      <c r="PO3194" s="1"/>
      <c r="PT3194" s="55"/>
      <c r="PV3194" s="7"/>
      <c r="QA3194" s="1"/>
      <c r="QF3194" s="55"/>
      <c r="QH3194" s="7"/>
      <c r="QM3194" s="1"/>
      <c r="UT3194" s="1"/>
    </row>
    <row r="3195" spans="35:566" x14ac:dyDescent="0.3">
      <c r="AI3195" s="1"/>
      <c r="EG3195" s="1"/>
      <c r="EL3195" s="55"/>
      <c r="EN3195" s="7"/>
      <c r="ES3195" s="1"/>
      <c r="EX3195" s="55"/>
      <c r="EZ3195" s="7"/>
      <c r="FE3195" s="1"/>
      <c r="FJ3195" s="55"/>
      <c r="FL3195" s="7"/>
      <c r="FQ3195" s="1"/>
      <c r="JX3195" s="1"/>
      <c r="LQ3195" s="1"/>
      <c r="PO3195" s="1"/>
      <c r="PT3195" s="55"/>
      <c r="PV3195" s="7"/>
      <c r="QA3195" s="1"/>
      <c r="QF3195" s="55"/>
      <c r="QH3195" s="7"/>
      <c r="QM3195" s="1"/>
      <c r="UT3195" s="1"/>
    </row>
    <row r="3196" spans="35:566" ht="15" thickBot="1" x14ac:dyDescent="0.35">
      <c r="AI3196" s="1"/>
      <c r="EG3196" s="1"/>
      <c r="EL3196" s="55" t="s">
        <v>14</v>
      </c>
      <c r="EN3196" s="7" t="s">
        <v>15</v>
      </c>
      <c r="ES3196" s="1"/>
      <c r="EX3196" s="55" t="s">
        <v>14</v>
      </c>
      <c r="EZ3196" s="7" t="s">
        <v>15</v>
      </c>
      <c r="FE3196" s="1"/>
      <c r="FJ3196" s="55" t="s">
        <v>14</v>
      </c>
      <c r="FL3196" s="7" t="s">
        <v>15</v>
      </c>
      <c r="FQ3196" s="1"/>
      <c r="JX3196" s="1"/>
      <c r="LQ3196" s="1"/>
      <c r="PO3196" s="1"/>
      <c r="PT3196" s="55" t="s">
        <v>14</v>
      </c>
      <c r="PV3196" s="7" t="s">
        <v>15</v>
      </c>
      <c r="QA3196" s="1"/>
      <c r="QF3196" s="55" t="s">
        <v>14</v>
      </c>
      <c r="QH3196" s="7" t="s">
        <v>15</v>
      </c>
      <c r="QM3196" s="1"/>
      <c r="UT3196" s="1"/>
    </row>
    <row r="3197" spans="35:566" x14ac:dyDescent="0.3">
      <c r="AI3197" s="1"/>
      <c r="EG3197" s="1"/>
      <c r="EL3197" s="118">
        <f t="array" ref="EL3197:EL3199">EL3206:EL3208</f>
        <v>9.2096070486524531E-2</v>
      </c>
      <c r="EN3197" s="8">
        <f t="array" ref="EN3197:EN3199">EN3190:EN3192*EJ3192</f>
        <v>3.183389414920956E-5</v>
      </c>
      <c r="ES3197" s="1"/>
      <c r="EX3197" s="118">
        <f t="array" ref="EX3197:EX3199">EX3206:EX3208</f>
        <v>0.96298418886344916</v>
      </c>
      <c r="EZ3197" s="8">
        <f t="array" ref="EZ3197:EZ3199">EZ3190:EZ3192*EV3192</f>
        <v>-5.6966235469759923E-6</v>
      </c>
      <c r="FE3197" s="1"/>
      <c r="FJ3197" s="118">
        <f t="array" ref="FJ3197:FJ3199">FJ3206:FJ3208</f>
        <v>0.38862683763790329</v>
      </c>
      <c r="FL3197" s="8">
        <f t="array" ref="FL3197:FL3199">FL3190:FL3192*FH3192</f>
        <v>4.9128616108468842E-6</v>
      </c>
      <c r="FQ3197" s="1"/>
      <c r="JX3197" s="1"/>
      <c r="LQ3197" s="1"/>
      <c r="PO3197" s="1"/>
      <c r="PT3197" s="118">
        <f t="array" ref="PT3197:PT3199">PT3206:PT3208</f>
        <v>9.2096070486524531E-2</v>
      </c>
      <c r="PV3197" s="8">
        <f t="array" ref="PV3197:PV3199">PV3190:PV3192*PR3192</f>
        <v>-2.9159452780243366E-5</v>
      </c>
      <c r="QA3197" s="1"/>
      <c r="QF3197" s="118">
        <f t="array" ref="QF3197:QF3199">QF3206:QF3208</f>
        <v>0.15371960291018852</v>
      </c>
      <c r="QH3197" s="8">
        <f t="array" ref="QH3197:QH3199">QH3190:QH3192*QD3192</f>
        <v>3.2531697139324594E-6</v>
      </c>
      <c r="QM3197" s="1"/>
      <c r="UT3197" s="1"/>
    </row>
    <row r="3198" spans="35:566" x14ac:dyDescent="0.3">
      <c r="AI3198" s="1"/>
      <c r="EG3198" s="1"/>
      <c r="EL3198" s="119">
        <v>-0.54914886269594609</v>
      </c>
      <c r="EN3198" s="9">
        <v>-2.5466362653014847E-5</v>
      </c>
      <c r="ES3198" s="1"/>
      <c r="EX3198" s="119">
        <v>0.4836116626136529</v>
      </c>
      <c r="EZ3198" s="9">
        <v>4.1096879437584802E-5</v>
      </c>
      <c r="FE3198" s="1"/>
      <c r="FJ3198" s="119">
        <v>0.45835950491931199</v>
      </c>
      <c r="FL3198" s="9">
        <v>2.440392478760596E-5</v>
      </c>
      <c r="FQ3198" s="1"/>
      <c r="JX3198" s="1"/>
      <c r="LQ3198" s="1"/>
      <c r="PO3198" s="1"/>
      <c r="PT3198" s="119">
        <v>-0.54914886269594609</v>
      </c>
      <c r="PV3198" s="9">
        <v>4.8688889380802876E-5</v>
      </c>
      <c r="QA3198" s="1"/>
      <c r="QF3198" s="119">
        <v>0.57090113082454264</v>
      </c>
      <c r="QH3198" s="9">
        <v>-2.4546979068414843E-6</v>
      </c>
      <c r="QM3198" s="1"/>
      <c r="UT3198" s="1"/>
    </row>
    <row r="3199" spans="35:566" ht="15" thickBot="1" x14ac:dyDescent="0.35">
      <c r="AI3199" s="1"/>
      <c r="EG3199" s="1"/>
      <c r="EL3199" s="120">
        <v>0.39532432923749472</v>
      </c>
      <c r="EN3199" s="10">
        <v>0</v>
      </c>
      <c r="ES3199" s="1"/>
      <c r="EX3199" s="120">
        <v>0.18729857834996452</v>
      </c>
      <c r="EZ3199" s="10">
        <v>0</v>
      </c>
      <c r="FE3199" s="1"/>
      <c r="FJ3199" s="120">
        <v>0.42288608294112467</v>
      </c>
      <c r="FL3199" s="10">
        <v>0</v>
      </c>
      <c r="FQ3199" s="1"/>
      <c r="JX3199" s="1"/>
      <c r="LQ3199" s="1"/>
      <c r="PO3199" s="1"/>
      <c r="PT3199" s="120">
        <v>0.39532432923749472</v>
      </c>
      <c r="PV3199" s="10">
        <v>-1.0244121403032007E-4</v>
      </c>
      <c r="QA3199" s="1"/>
      <c r="QF3199" s="120">
        <v>-1.0336253534611803</v>
      </c>
      <c r="QH3199" s="10">
        <v>-1.4109956627525484E-6</v>
      </c>
      <c r="QM3199" s="1"/>
      <c r="UT3199" s="1"/>
    </row>
    <row r="3200" spans="35:566" x14ac:dyDescent="0.3"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  <c r="DF3200" s="1"/>
      <c r="DG3200" s="1"/>
      <c r="DH3200" s="1"/>
      <c r="DI3200" s="1"/>
      <c r="DJ3200" s="1"/>
      <c r="DK3200" s="1"/>
      <c r="DL3200" s="1"/>
      <c r="DM3200" s="1"/>
      <c r="DN3200" s="1"/>
      <c r="DO3200" s="1"/>
      <c r="DP3200" s="1"/>
      <c r="DQ3200" s="1"/>
      <c r="DR3200" s="1"/>
      <c r="DS3200" s="1"/>
      <c r="DT3200" s="1"/>
      <c r="DU3200" s="1"/>
      <c r="DV3200" s="1"/>
      <c r="DW3200" s="1"/>
      <c r="DX3200" s="1"/>
      <c r="DY3200" s="1"/>
      <c r="DZ3200" s="1"/>
      <c r="EA3200" s="1"/>
      <c r="EB3200" s="1"/>
      <c r="EC3200" s="1"/>
      <c r="ED3200" s="1"/>
      <c r="EE3200" s="1"/>
      <c r="EF3200" s="1"/>
      <c r="EG3200" s="1"/>
      <c r="EH3200" s="1"/>
      <c r="EI3200" s="1"/>
      <c r="EJ3200" s="1"/>
      <c r="EK3200" s="1"/>
      <c r="EL3200" s="55"/>
      <c r="EM3200" s="1"/>
      <c r="EN3200" s="7"/>
      <c r="EO3200" s="1"/>
      <c r="EP3200" s="1"/>
      <c r="EQ3200" s="1"/>
      <c r="ER3200" s="1"/>
      <c r="ES3200" s="1"/>
      <c r="ET3200" s="1"/>
      <c r="EU3200" s="1"/>
      <c r="EV3200" s="1"/>
      <c r="EW3200" s="1"/>
      <c r="EX3200" s="55"/>
      <c r="EY3200" s="1"/>
      <c r="EZ3200" s="7"/>
      <c r="FA3200" s="1"/>
      <c r="FB3200" s="1"/>
      <c r="FC3200" s="1"/>
      <c r="FD3200" s="1"/>
      <c r="FE3200" s="1"/>
      <c r="FF3200" s="1"/>
      <c r="FG3200" s="1"/>
      <c r="FH3200" s="1"/>
      <c r="FI3200" s="1"/>
      <c r="FJ3200" s="55"/>
      <c r="FK3200" s="1"/>
      <c r="FL3200" s="7"/>
      <c r="FM3200" s="1"/>
      <c r="FN3200" s="1"/>
      <c r="FO3200" s="1"/>
      <c r="FP3200" s="1"/>
      <c r="FQ3200" s="1"/>
      <c r="FR3200" s="1"/>
      <c r="FS3200" s="1"/>
      <c r="FT3200" s="1"/>
      <c r="FU3200" s="1"/>
      <c r="FV3200" s="1"/>
      <c r="FW3200" s="1"/>
      <c r="FX3200" s="1"/>
      <c r="FY3200" s="1"/>
      <c r="FZ3200" s="1"/>
      <c r="GA3200" s="1"/>
      <c r="GB3200" s="1"/>
      <c r="GC3200" s="1"/>
      <c r="GD3200" s="1"/>
      <c r="GE3200" s="1"/>
      <c r="GF3200" s="1"/>
      <c r="GG3200" s="1"/>
      <c r="GH3200" s="1"/>
      <c r="GI3200" s="1"/>
      <c r="GJ3200" s="1"/>
      <c r="GK3200" s="1"/>
      <c r="GL3200" s="1"/>
      <c r="GM3200" s="1"/>
      <c r="GN3200" s="1"/>
      <c r="GO3200" s="1"/>
      <c r="GP3200" s="1"/>
      <c r="GQ3200" s="1"/>
      <c r="GR3200" s="1"/>
      <c r="GS3200" s="1"/>
      <c r="GT3200" s="1"/>
      <c r="GU3200" s="1"/>
      <c r="GV3200" s="1"/>
      <c r="GW3200" s="1"/>
      <c r="GX3200" s="1"/>
      <c r="GY3200" s="1"/>
      <c r="GZ3200" s="1"/>
      <c r="HA3200" s="1"/>
      <c r="HB3200" s="1"/>
      <c r="HC3200" s="1"/>
      <c r="HD3200" s="1"/>
      <c r="HE3200" s="1"/>
      <c r="HF3200" s="1"/>
      <c r="HG3200" s="1"/>
      <c r="HH3200" s="1"/>
      <c r="HI3200" s="1"/>
      <c r="HJ3200" s="1"/>
      <c r="HK3200" s="1"/>
      <c r="HL3200" s="1"/>
      <c r="HM3200" s="1"/>
      <c r="HN3200" s="1"/>
      <c r="HO3200" s="1"/>
      <c r="HP3200" s="1"/>
      <c r="HQ3200" s="1"/>
      <c r="HR3200" s="1"/>
      <c r="HS3200" s="1"/>
      <c r="HT3200" s="1"/>
      <c r="HU3200" s="1"/>
      <c r="HV3200" s="1"/>
      <c r="HW3200" s="1"/>
      <c r="HX3200" s="1"/>
      <c r="HY3200" s="1"/>
      <c r="HZ3200" s="1"/>
      <c r="IA3200" s="1"/>
      <c r="IB3200" s="1"/>
      <c r="IC3200" s="1"/>
      <c r="ID3200" s="1"/>
      <c r="IE3200" s="1"/>
      <c r="IF3200" s="1"/>
      <c r="IG3200" s="1"/>
      <c r="IH3200" s="1"/>
      <c r="II3200" s="1"/>
      <c r="IJ3200" s="1"/>
      <c r="IK3200" s="1"/>
      <c r="IL3200" s="1"/>
      <c r="IM3200" s="1"/>
      <c r="IN3200" s="1"/>
      <c r="IO3200" s="1"/>
      <c r="IP3200" s="1"/>
      <c r="IQ3200" s="1"/>
      <c r="IR3200" s="1"/>
      <c r="IS3200" s="1"/>
      <c r="IT3200" s="1"/>
      <c r="IU3200" s="1"/>
      <c r="IV3200" s="1"/>
      <c r="IW3200" s="1"/>
      <c r="IX3200" s="1"/>
      <c r="IY3200" s="1"/>
      <c r="IZ3200" s="1"/>
      <c r="JA3200" s="1"/>
      <c r="JB3200" s="1"/>
      <c r="JC3200" s="1"/>
      <c r="JD3200" s="1"/>
      <c r="JE3200" s="1"/>
      <c r="JF3200" s="1"/>
      <c r="JG3200" s="1"/>
      <c r="JH3200" s="1"/>
      <c r="JI3200" s="1"/>
      <c r="JJ3200" s="1"/>
      <c r="JK3200" s="1"/>
      <c r="JL3200" s="1"/>
      <c r="JM3200" s="1"/>
      <c r="JN3200" s="1"/>
      <c r="JO3200" s="1"/>
      <c r="JP3200" s="1"/>
      <c r="JQ3200" s="1"/>
      <c r="JR3200" s="1"/>
      <c r="JS3200" s="1"/>
      <c r="JT3200" s="1"/>
      <c r="JU3200" s="1"/>
      <c r="JV3200" s="1"/>
      <c r="JW3200" s="1"/>
      <c r="JX3200" s="1"/>
      <c r="LQ3200" s="1"/>
      <c r="LR3200" s="1"/>
      <c r="LS3200" s="1"/>
      <c r="LT3200" s="1"/>
      <c r="LU3200" s="1"/>
      <c r="LV3200" s="1"/>
      <c r="LW3200" s="1"/>
      <c r="LX3200" s="1"/>
      <c r="LY3200" s="1"/>
      <c r="LZ3200" s="1"/>
      <c r="MA3200" s="1"/>
      <c r="MB3200" s="1"/>
      <c r="MC3200" s="1"/>
      <c r="MD3200" s="1"/>
      <c r="ME3200" s="1"/>
      <c r="MF3200" s="1"/>
      <c r="MG3200" s="1"/>
      <c r="MH3200" s="1"/>
      <c r="MI3200" s="1"/>
      <c r="MJ3200" s="1"/>
      <c r="MK3200" s="1"/>
      <c r="ML3200" s="1"/>
      <c r="MM3200" s="1"/>
      <c r="MN3200" s="1"/>
      <c r="MO3200" s="1"/>
      <c r="MP3200" s="1"/>
      <c r="MQ3200" s="1"/>
      <c r="MR3200" s="1"/>
      <c r="MS3200" s="1"/>
      <c r="MT3200" s="1"/>
      <c r="MU3200" s="1"/>
      <c r="MV3200" s="1"/>
      <c r="MW3200" s="1"/>
      <c r="MX3200" s="1"/>
      <c r="MY3200" s="1"/>
      <c r="MZ3200" s="1"/>
      <c r="NA3200" s="1"/>
      <c r="NB3200" s="1"/>
      <c r="NC3200" s="1"/>
      <c r="ND3200" s="1"/>
      <c r="NE3200" s="1"/>
      <c r="NF3200" s="1"/>
      <c r="NG3200" s="1"/>
      <c r="NH3200" s="1"/>
      <c r="NI3200" s="1"/>
      <c r="NJ3200" s="1"/>
      <c r="NK3200" s="1"/>
      <c r="NL3200" s="1"/>
      <c r="NM3200" s="1"/>
      <c r="NN3200" s="1"/>
      <c r="NO3200" s="1"/>
      <c r="NP3200" s="1"/>
      <c r="NQ3200" s="1"/>
      <c r="NR3200" s="1"/>
      <c r="NS3200" s="1"/>
      <c r="NT3200" s="1"/>
      <c r="NU3200" s="1"/>
      <c r="NV3200" s="1"/>
      <c r="NW3200" s="1"/>
      <c r="NX3200" s="1"/>
      <c r="NY3200" s="1"/>
      <c r="NZ3200" s="1"/>
      <c r="OA3200" s="1"/>
      <c r="OB3200" s="1"/>
      <c r="OC3200" s="1"/>
      <c r="OD3200" s="1"/>
      <c r="OE3200" s="1"/>
      <c r="OF3200" s="1"/>
      <c r="OG3200" s="1"/>
      <c r="OH3200" s="1"/>
      <c r="OI3200" s="1"/>
      <c r="OJ3200" s="1"/>
      <c r="OK3200" s="1"/>
      <c r="OL3200" s="1"/>
      <c r="OM3200" s="1"/>
      <c r="ON3200" s="1"/>
      <c r="OO3200" s="1"/>
      <c r="OP3200" s="1"/>
      <c r="OQ3200" s="1"/>
      <c r="OR3200" s="1"/>
      <c r="OS3200" s="1"/>
      <c r="OT3200" s="1"/>
      <c r="OU3200" s="1"/>
      <c r="OV3200" s="1"/>
      <c r="OW3200" s="1"/>
      <c r="OX3200" s="1"/>
      <c r="OY3200" s="1"/>
      <c r="OZ3200" s="1"/>
      <c r="PA3200" s="1"/>
      <c r="PB3200" s="1"/>
      <c r="PC3200" s="1"/>
      <c r="PD3200" s="1"/>
      <c r="PE3200" s="1"/>
      <c r="PF3200" s="1"/>
      <c r="PG3200" s="1"/>
      <c r="PH3200" s="1"/>
      <c r="PI3200" s="1"/>
      <c r="PJ3200" s="1"/>
      <c r="PK3200" s="1"/>
      <c r="PL3200" s="1"/>
      <c r="PM3200" s="1"/>
      <c r="PN3200" s="1"/>
      <c r="PO3200" s="1"/>
      <c r="PP3200" s="1"/>
      <c r="PQ3200" s="1"/>
      <c r="PR3200" s="1"/>
      <c r="PS3200" s="1"/>
      <c r="PT3200" s="55"/>
      <c r="PU3200" s="1"/>
      <c r="PV3200" s="7"/>
      <c r="PW3200" s="1"/>
      <c r="PX3200" s="1"/>
      <c r="PY3200" s="1"/>
      <c r="PZ3200" s="1"/>
      <c r="QA3200" s="1"/>
      <c r="QB3200" s="1"/>
      <c r="QC3200" s="1"/>
      <c r="QD3200" s="1"/>
      <c r="QE3200" s="1"/>
      <c r="QF3200" s="55"/>
      <c r="QG3200" s="1"/>
      <c r="QH3200" s="7"/>
      <c r="QI3200" s="1"/>
      <c r="QJ3200" s="1"/>
      <c r="QK3200" s="1"/>
      <c r="QL3200" s="1"/>
      <c r="QM3200" s="1"/>
      <c r="QN3200" s="1"/>
      <c r="QO3200" s="1"/>
      <c r="QP3200" s="1"/>
      <c r="QQ3200" s="1"/>
      <c r="QR3200" s="1"/>
      <c r="QS3200" s="1"/>
      <c r="QT3200" s="1"/>
      <c r="QU3200" s="1"/>
      <c r="QV3200" s="1"/>
      <c r="QW3200" s="1"/>
      <c r="QX3200" s="1"/>
      <c r="QY3200" s="1"/>
      <c r="QZ3200" s="1"/>
      <c r="RA3200" s="1"/>
      <c r="RB3200" s="1"/>
      <c r="RC3200" s="1"/>
      <c r="RD3200" s="1"/>
      <c r="RE3200" s="1"/>
      <c r="RF3200" s="1"/>
      <c r="RG3200" s="1"/>
      <c r="RH3200" s="1"/>
      <c r="RI3200" s="1"/>
      <c r="RJ3200" s="1"/>
      <c r="RK3200" s="1"/>
      <c r="RL3200" s="1"/>
      <c r="RM3200" s="1"/>
      <c r="RN3200" s="1"/>
      <c r="RO3200" s="1"/>
      <c r="RP3200" s="1"/>
      <c r="RQ3200" s="1"/>
      <c r="RR3200" s="1"/>
      <c r="RS3200" s="1"/>
      <c r="RT3200" s="1"/>
      <c r="RU3200" s="1"/>
      <c r="RV3200" s="1"/>
      <c r="RW3200" s="1"/>
      <c r="RX3200" s="1"/>
      <c r="RY3200" s="1"/>
      <c r="RZ3200" s="1"/>
      <c r="SA3200" s="1"/>
      <c r="SB3200" s="1"/>
      <c r="SC3200" s="1"/>
      <c r="SD3200" s="1"/>
      <c r="SE3200" s="1"/>
      <c r="SF3200" s="1"/>
      <c r="SG3200" s="1"/>
      <c r="SH3200" s="1"/>
      <c r="SI3200" s="1"/>
      <c r="SJ3200" s="1"/>
      <c r="SK3200" s="1"/>
      <c r="SL3200" s="1"/>
      <c r="SM3200" s="1"/>
      <c r="SN3200" s="1"/>
      <c r="SO3200" s="1"/>
      <c r="SP3200" s="1"/>
      <c r="SQ3200" s="1"/>
      <c r="SR3200" s="1"/>
      <c r="SS3200" s="1"/>
      <c r="ST3200" s="1"/>
      <c r="SU3200" s="1"/>
      <c r="SV3200" s="1"/>
      <c r="SW3200" s="1"/>
      <c r="SX3200" s="1"/>
      <c r="SY3200" s="1"/>
      <c r="SZ3200" s="1"/>
      <c r="TA3200" s="1"/>
      <c r="TB3200" s="1"/>
      <c r="TC3200" s="1"/>
      <c r="TD3200" s="1"/>
      <c r="TE3200" s="1"/>
      <c r="TF3200" s="1"/>
      <c r="TG3200" s="1"/>
      <c r="TH3200" s="1"/>
      <c r="TI3200" s="1"/>
      <c r="TJ3200" s="1"/>
      <c r="TK3200" s="1"/>
      <c r="TL3200" s="1"/>
      <c r="TM3200" s="1"/>
      <c r="TN3200" s="1"/>
      <c r="TO3200" s="1"/>
      <c r="TP3200" s="1"/>
      <c r="TQ3200" s="1"/>
      <c r="TR3200" s="1"/>
      <c r="TS3200" s="1"/>
      <c r="TT3200" s="1"/>
      <c r="TU3200" s="1"/>
      <c r="TV3200" s="1"/>
      <c r="TW3200" s="1"/>
      <c r="TX3200" s="1"/>
      <c r="TY3200" s="1"/>
      <c r="TZ3200" s="1"/>
      <c r="UA3200" s="1"/>
      <c r="UB3200" s="1"/>
      <c r="UC3200" s="1"/>
      <c r="UD3200" s="1"/>
      <c r="UE3200" s="1"/>
      <c r="UF3200" s="1"/>
      <c r="UG3200" s="1"/>
      <c r="UH3200" s="1"/>
      <c r="UI3200" s="1"/>
      <c r="UJ3200" s="1"/>
      <c r="UK3200" s="1"/>
      <c r="UL3200" s="1"/>
      <c r="UM3200" s="1"/>
      <c r="UN3200" s="1"/>
      <c r="UO3200" s="1"/>
      <c r="UP3200" s="1"/>
      <c r="UQ3200" s="1"/>
      <c r="UR3200" s="1"/>
      <c r="US3200" s="1"/>
      <c r="UT3200" s="1"/>
    </row>
    <row r="3201" spans="35:566" ht="33.6" x14ac:dyDescent="0.65">
      <c r="AI3201" s="1"/>
      <c r="AJ3201" s="125" t="s">
        <v>257</v>
      </c>
      <c r="AK3201" s="125"/>
      <c r="AL3201" s="125"/>
      <c r="AM3201" s="125"/>
      <c r="AN3201" s="125"/>
      <c r="AO3201" s="125"/>
      <c r="AP3201" s="125"/>
      <c r="AQ3201" s="125"/>
      <c r="AR3201" s="125"/>
      <c r="AS3201" s="125"/>
      <c r="AT3201" s="125"/>
      <c r="AU3201" s="125"/>
      <c r="AV3201" s="125"/>
      <c r="AW3201" s="125"/>
      <c r="AX3201" s="125"/>
      <c r="AY3201" s="1"/>
      <c r="EG3201" s="1"/>
      <c r="EH3201" s="99"/>
      <c r="EI3201" s="99"/>
      <c r="EJ3201" s="99"/>
      <c r="EL3201" s="2"/>
      <c r="EN3201" s="7"/>
      <c r="ES3201" s="1"/>
      <c r="EX3201" s="2"/>
      <c r="EZ3201" s="7"/>
      <c r="FE3201" s="1"/>
      <c r="FJ3201" s="2"/>
      <c r="FL3201" s="7"/>
      <c r="FQ3201" s="1"/>
      <c r="FR3201" s="11"/>
      <c r="FS3201" s="11"/>
      <c r="FT3201" s="11"/>
      <c r="FU3201" s="11"/>
      <c r="FV3201" s="1"/>
      <c r="JX3201" s="1"/>
      <c r="LQ3201" s="1"/>
      <c r="LR3201" s="125" t="s">
        <v>257</v>
      </c>
      <c r="LS3201" s="125"/>
      <c r="LT3201" s="125"/>
      <c r="LU3201" s="125"/>
      <c r="LV3201" s="125"/>
      <c r="LW3201" s="125"/>
      <c r="LX3201" s="125"/>
      <c r="LY3201" s="125"/>
      <c r="LZ3201" s="125"/>
      <c r="MA3201" s="125"/>
      <c r="MB3201" s="125"/>
      <c r="MC3201" s="125"/>
      <c r="MD3201" s="125"/>
      <c r="ME3201" s="125"/>
      <c r="MF3201" s="125"/>
      <c r="MG3201" s="1"/>
      <c r="PO3201" s="1"/>
      <c r="PP3201" s="99"/>
      <c r="PQ3201" s="99"/>
      <c r="PR3201" s="99"/>
      <c r="PT3201" s="2"/>
      <c r="PV3201" s="7"/>
      <c r="QA3201" s="1"/>
      <c r="QF3201" s="2"/>
      <c r="QH3201" s="7"/>
      <c r="QM3201" s="1"/>
      <c r="QN3201" s="11"/>
      <c r="QO3201" s="11"/>
      <c r="QP3201" s="11"/>
      <c r="QQ3201" s="11"/>
      <c r="QR3201" s="1"/>
      <c r="UT3201" s="1"/>
    </row>
    <row r="3202" spans="35:566" ht="33.6" x14ac:dyDescent="0.65">
      <c r="AI3202" s="1"/>
      <c r="AJ3202" s="125"/>
      <c r="AK3202" s="125"/>
      <c r="AL3202" s="125"/>
      <c r="AM3202" s="125"/>
      <c r="AN3202" s="125"/>
      <c r="AO3202" s="125"/>
      <c r="AP3202" s="125"/>
      <c r="AQ3202" s="125"/>
      <c r="AR3202" s="125"/>
      <c r="AS3202" s="125"/>
      <c r="AT3202" s="125"/>
      <c r="AU3202" s="125"/>
      <c r="AV3202" s="125"/>
      <c r="AW3202" s="125"/>
      <c r="AX3202" s="125"/>
      <c r="AY3202" s="1"/>
      <c r="EG3202" s="1"/>
      <c r="EH3202" s="99"/>
      <c r="EI3202" s="99"/>
      <c r="EJ3202" s="99"/>
      <c r="EL3202" s="2"/>
      <c r="EN3202" s="7"/>
      <c r="ES3202" s="1"/>
      <c r="EX3202" s="2"/>
      <c r="EZ3202" s="7"/>
      <c r="FE3202" s="1"/>
      <c r="FJ3202" s="2"/>
      <c r="FL3202" s="7"/>
      <c r="FQ3202" s="1"/>
      <c r="FR3202" s="11"/>
      <c r="FS3202" s="11"/>
      <c r="FT3202" s="11"/>
      <c r="FU3202" s="11"/>
      <c r="FV3202" s="1"/>
      <c r="JX3202" s="1"/>
      <c r="LQ3202" s="1"/>
      <c r="LR3202" s="125"/>
      <c r="LS3202" s="125"/>
      <c r="LT3202" s="125"/>
      <c r="LU3202" s="125"/>
      <c r="LV3202" s="125"/>
      <c r="LW3202" s="125"/>
      <c r="LX3202" s="125"/>
      <c r="LY3202" s="125"/>
      <c r="LZ3202" s="125"/>
      <c r="MA3202" s="125"/>
      <c r="MB3202" s="125"/>
      <c r="MC3202" s="125"/>
      <c r="MD3202" s="125"/>
      <c r="ME3202" s="125"/>
      <c r="MF3202" s="125"/>
      <c r="MG3202" s="1"/>
      <c r="PO3202" s="1"/>
      <c r="PP3202" s="99"/>
      <c r="PQ3202" s="99"/>
      <c r="PR3202" s="99"/>
      <c r="PT3202" s="2"/>
      <c r="PV3202" s="7"/>
      <c r="QA3202" s="1"/>
      <c r="QF3202" s="2"/>
      <c r="QH3202" s="7"/>
      <c r="QM3202" s="1"/>
      <c r="QN3202" s="11"/>
      <c r="QO3202" s="11"/>
      <c r="QP3202" s="11"/>
      <c r="QQ3202" s="11"/>
      <c r="QR3202" s="1"/>
      <c r="UT3202" s="1"/>
    </row>
    <row r="3203" spans="35:566" ht="33.6" x14ac:dyDescent="0.65">
      <c r="AI3203" s="1"/>
      <c r="AJ3203" s="125"/>
      <c r="AK3203" s="125"/>
      <c r="AL3203" s="125"/>
      <c r="AM3203" s="125"/>
      <c r="AN3203" s="125"/>
      <c r="AO3203" s="125"/>
      <c r="AP3203" s="125"/>
      <c r="AQ3203" s="125"/>
      <c r="AR3203" s="125"/>
      <c r="AS3203" s="125"/>
      <c r="AT3203" s="125"/>
      <c r="AU3203" s="125"/>
      <c r="AV3203" s="125"/>
      <c r="AW3203" s="125"/>
      <c r="AX3203" s="125"/>
      <c r="AY3203" s="1"/>
      <c r="EG3203" s="1"/>
      <c r="EH3203" s="99"/>
      <c r="EI3203" s="99"/>
      <c r="EJ3203" s="99"/>
      <c r="EL3203" s="2"/>
      <c r="EN3203" s="7"/>
      <c r="ES3203" s="1"/>
      <c r="EX3203" s="2"/>
      <c r="EZ3203" s="7"/>
      <c r="FE3203" s="1"/>
      <c r="FJ3203" s="2"/>
      <c r="FL3203" s="7"/>
      <c r="FQ3203" s="1"/>
      <c r="FR3203" s="11"/>
      <c r="FS3203" s="11"/>
      <c r="FT3203" s="11"/>
      <c r="FU3203" s="11"/>
      <c r="FV3203" s="1"/>
      <c r="JX3203" s="1"/>
      <c r="LQ3203" s="1"/>
      <c r="LR3203" s="125"/>
      <c r="LS3203" s="125"/>
      <c r="LT3203" s="125"/>
      <c r="LU3203" s="125"/>
      <c r="LV3203" s="125"/>
      <c r="LW3203" s="125"/>
      <c r="LX3203" s="125"/>
      <c r="LY3203" s="125"/>
      <c r="LZ3203" s="125"/>
      <c r="MA3203" s="125"/>
      <c r="MB3203" s="125"/>
      <c r="MC3203" s="125"/>
      <c r="MD3203" s="125"/>
      <c r="ME3203" s="125"/>
      <c r="MF3203" s="125"/>
      <c r="MG3203" s="1"/>
      <c r="PO3203" s="1"/>
      <c r="PP3203" s="99"/>
      <c r="PQ3203" s="99"/>
      <c r="PR3203" s="99"/>
      <c r="PT3203" s="2"/>
      <c r="PV3203" s="7"/>
      <c r="QA3203" s="1"/>
      <c r="QF3203" s="2"/>
      <c r="QH3203" s="7"/>
      <c r="QM3203" s="1"/>
      <c r="QN3203" s="11"/>
      <c r="QO3203" s="11"/>
      <c r="QP3203" s="11"/>
      <c r="QQ3203" s="11"/>
      <c r="QR3203" s="1"/>
      <c r="UT3203" s="1"/>
    </row>
    <row r="3204" spans="35:566" x14ac:dyDescent="0.3">
      <c r="AI3204" s="1"/>
      <c r="AJ3204" s="125"/>
      <c r="AK3204" s="125"/>
      <c r="AL3204" s="125"/>
      <c r="AM3204" s="125"/>
      <c r="AN3204" s="125"/>
      <c r="AO3204" s="125"/>
      <c r="AP3204" s="125"/>
      <c r="AQ3204" s="125"/>
      <c r="AR3204" s="125"/>
      <c r="AS3204" s="125"/>
      <c r="AT3204" s="125"/>
      <c r="AU3204" s="125"/>
      <c r="AV3204" s="125"/>
      <c r="AW3204" s="125"/>
      <c r="AX3204" s="125"/>
      <c r="AY3204" s="1"/>
      <c r="EG3204" s="1"/>
      <c r="EL3204" s="2"/>
      <c r="EN3204" s="7"/>
      <c r="ES3204" s="1"/>
      <c r="EX3204" s="2"/>
      <c r="EZ3204" s="7"/>
      <c r="FE3204" s="1"/>
      <c r="FJ3204" s="2"/>
      <c r="FL3204" s="7"/>
      <c r="FQ3204" s="1"/>
      <c r="FR3204" s="11"/>
      <c r="FS3204" s="11"/>
      <c r="FT3204" s="11"/>
      <c r="FU3204" s="11"/>
      <c r="FV3204" s="1"/>
      <c r="JX3204" s="1"/>
      <c r="LQ3204" s="1"/>
      <c r="LR3204" s="125"/>
      <c r="LS3204" s="125"/>
      <c r="LT3204" s="125"/>
      <c r="LU3204" s="125"/>
      <c r="LV3204" s="125"/>
      <c r="LW3204" s="125"/>
      <c r="LX3204" s="125"/>
      <c r="LY3204" s="125"/>
      <c r="LZ3204" s="125"/>
      <c r="MA3204" s="125"/>
      <c r="MB3204" s="125"/>
      <c r="MC3204" s="125"/>
      <c r="MD3204" s="125"/>
      <c r="ME3204" s="125"/>
      <c r="MF3204" s="125"/>
      <c r="MG3204" s="1"/>
      <c r="PO3204" s="1"/>
      <c r="PT3204" s="2"/>
      <c r="PV3204" s="7"/>
      <c r="QA3204" s="1"/>
      <c r="QF3204" s="2"/>
      <c r="QH3204" s="7"/>
      <c r="QM3204" s="1"/>
      <c r="QN3204" s="11"/>
      <c r="QO3204" s="11"/>
      <c r="QP3204" s="11"/>
      <c r="QQ3204" s="11"/>
      <c r="QR3204" s="1"/>
      <c r="UT3204" s="1"/>
    </row>
    <row r="3205" spans="35:566" ht="15" thickBot="1" x14ac:dyDescent="0.35">
      <c r="AI3205" s="1"/>
      <c r="AJ3205" s="125"/>
      <c r="AK3205" s="125"/>
      <c r="AL3205" s="125"/>
      <c r="AM3205" s="125"/>
      <c r="AN3205" s="125"/>
      <c r="AO3205" s="125"/>
      <c r="AP3205" s="125"/>
      <c r="AQ3205" s="125"/>
      <c r="AR3205" s="125"/>
      <c r="AS3205" s="125"/>
      <c r="AT3205" s="125"/>
      <c r="AU3205" s="125"/>
      <c r="AV3205" s="125"/>
      <c r="AW3205" s="125"/>
      <c r="AX3205" s="125"/>
      <c r="AY3205" s="1"/>
      <c r="EG3205" s="1"/>
      <c r="EL3205" s="2" t="s">
        <v>73</v>
      </c>
      <c r="EN3205" s="7" t="s">
        <v>74</v>
      </c>
      <c r="ES3205" s="1"/>
      <c r="EX3205" s="2" t="s">
        <v>73</v>
      </c>
      <c r="EZ3205" s="7" t="s">
        <v>74</v>
      </c>
      <c r="FE3205" s="1"/>
      <c r="FJ3205" s="2" t="s">
        <v>73</v>
      </c>
      <c r="FL3205" s="7" t="s">
        <v>74</v>
      </c>
      <c r="FQ3205" s="1"/>
      <c r="FR3205" s="11"/>
      <c r="FS3205" s="11"/>
      <c r="FT3205" s="11"/>
      <c r="FU3205" s="11"/>
      <c r="FV3205" s="1"/>
      <c r="JX3205" s="1"/>
      <c r="LQ3205" s="1"/>
      <c r="LR3205" s="125"/>
      <c r="LS3205" s="125"/>
      <c r="LT3205" s="125"/>
      <c r="LU3205" s="125"/>
      <c r="LV3205" s="125"/>
      <c r="LW3205" s="125"/>
      <c r="LX3205" s="125"/>
      <c r="LY3205" s="125"/>
      <c r="LZ3205" s="125"/>
      <c r="MA3205" s="125"/>
      <c r="MB3205" s="125"/>
      <c r="MC3205" s="125"/>
      <c r="MD3205" s="125"/>
      <c r="ME3205" s="125"/>
      <c r="MF3205" s="125"/>
      <c r="MG3205" s="1"/>
      <c r="PO3205" s="1"/>
      <c r="PT3205" s="2" t="s">
        <v>73</v>
      </c>
      <c r="PV3205" s="7" t="s">
        <v>258</v>
      </c>
      <c r="QA3205" s="1"/>
      <c r="QF3205" s="2" t="s">
        <v>73</v>
      </c>
      <c r="QH3205" s="7" t="s">
        <v>258</v>
      </c>
      <c r="QM3205" s="1"/>
      <c r="QN3205" s="11"/>
      <c r="QO3205" s="11"/>
      <c r="QP3205" s="11"/>
      <c r="QQ3205" s="11"/>
      <c r="QR3205" s="1"/>
      <c r="UT3205" s="1"/>
    </row>
    <row r="3206" spans="35:566" x14ac:dyDescent="0.3">
      <c r="AI3206" s="1"/>
      <c r="AJ3206" s="125"/>
      <c r="AK3206" s="125"/>
      <c r="AL3206" s="125"/>
      <c r="AM3206" s="125"/>
      <c r="AN3206" s="125"/>
      <c r="AO3206" s="125"/>
      <c r="AP3206" s="125"/>
      <c r="AQ3206" s="125"/>
      <c r="AR3206" s="125"/>
      <c r="AS3206" s="125"/>
      <c r="AT3206" s="125"/>
      <c r="AU3206" s="125"/>
      <c r="AV3206" s="125"/>
      <c r="AW3206" s="125"/>
      <c r="AX3206" s="125"/>
      <c r="AY3206" s="1"/>
      <c r="EG3206" s="1"/>
      <c r="EL3206" s="4">
        <f t="array" ref="EL3206:EL3208">MMULT(EH3210:EK3212,EL3215:EL3218)</f>
        <v>9.2096070486524531E-2</v>
      </c>
      <c r="EN3206" s="8">
        <f t="array" ref="EN3206:EN3208">EN3197:EN3199</f>
        <v>3.183389414920956E-5</v>
      </c>
      <c r="ES3206" s="1"/>
      <c r="EX3206" s="4">
        <f t="array" ref="EX3206:EX3208">MMULT(ET3210:EW3212,EX3215:EX3218)</f>
        <v>0.96298418886344916</v>
      </c>
      <c r="EZ3206" s="8">
        <f t="array" ref="EZ3206:EZ3208">EZ3197:EZ3199</f>
        <v>-5.6966235469759923E-6</v>
      </c>
      <c r="FE3206" s="1"/>
      <c r="FJ3206" s="4">
        <f t="array" ref="FJ3206:FJ3208">MMULT(FF3210:FI3212,FJ3215:FJ3218)</f>
        <v>0.38862683763790329</v>
      </c>
      <c r="FL3206" s="8">
        <f t="array" ref="FL3206:FL3208">FL3197:FL3199</f>
        <v>4.9128616108468842E-6</v>
      </c>
      <c r="FQ3206" s="1"/>
      <c r="FR3206" s="11"/>
      <c r="FS3206" s="11"/>
      <c r="FT3206" s="11"/>
      <c r="FU3206" s="11"/>
      <c r="FV3206" s="1"/>
      <c r="JX3206" s="1"/>
      <c r="LQ3206" s="1"/>
      <c r="LR3206" s="125"/>
      <c r="LS3206" s="125"/>
      <c r="LT3206" s="125"/>
      <c r="LU3206" s="125"/>
      <c r="LV3206" s="125"/>
      <c r="LW3206" s="125"/>
      <c r="LX3206" s="125"/>
      <c r="LY3206" s="125"/>
      <c r="LZ3206" s="125"/>
      <c r="MA3206" s="125"/>
      <c r="MB3206" s="125"/>
      <c r="MC3206" s="125"/>
      <c r="MD3206" s="125"/>
      <c r="ME3206" s="125"/>
      <c r="MF3206" s="125"/>
      <c r="MG3206" s="1"/>
      <c r="PO3206" s="1"/>
      <c r="PT3206" s="4">
        <f t="array" ref="PT3206:PT3208">MMULT(PP3210:PS3212,PT3215:PT3218)</f>
        <v>9.2096070486524531E-2</v>
      </c>
      <c r="PV3206" s="8">
        <f t="array" ref="PV3206:PV3208">PV3197:PV3199</f>
        <v>-2.9159452780243366E-5</v>
      </c>
      <c r="QA3206" s="1"/>
      <c r="QF3206" s="4">
        <f t="array" ref="QF3206:QF3208">MMULT(QB3210:QE3212,QF3215:QF3218)</f>
        <v>0.15371960291018852</v>
      </c>
      <c r="QH3206" s="8">
        <f t="array" ref="QH3206:QH3208">QH3197:QH3199</f>
        <v>3.2531697139324594E-6</v>
      </c>
      <c r="QM3206" s="1"/>
      <c r="QN3206" s="11"/>
      <c r="QO3206" s="11"/>
      <c r="QP3206" s="11"/>
      <c r="QQ3206" s="11"/>
      <c r="QR3206" s="1"/>
      <c r="UT3206" s="1"/>
    </row>
    <row r="3207" spans="35:566" x14ac:dyDescent="0.3">
      <c r="AI3207" s="1"/>
      <c r="AJ3207" s="125"/>
      <c r="AK3207" s="125"/>
      <c r="AL3207" s="125"/>
      <c r="AM3207" s="125"/>
      <c r="AN3207" s="125"/>
      <c r="AO3207" s="125"/>
      <c r="AP3207" s="125"/>
      <c r="AQ3207" s="125"/>
      <c r="AR3207" s="125"/>
      <c r="AS3207" s="125"/>
      <c r="AT3207" s="125"/>
      <c r="AU3207" s="125"/>
      <c r="AV3207" s="125"/>
      <c r="AW3207" s="125"/>
      <c r="AX3207" s="125"/>
      <c r="AY3207" s="1"/>
      <c r="EG3207" s="1"/>
      <c r="EL3207" s="5">
        <v>-0.54914886269594609</v>
      </c>
      <c r="EN3207" s="9">
        <v>-2.5466362653014847E-5</v>
      </c>
      <c r="ES3207" s="1"/>
      <c r="EX3207" s="5">
        <v>0.4836116626136529</v>
      </c>
      <c r="EZ3207" s="9">
        <v>4.1096879437584802E-5</v>
      </c>
      <c r="FE3207" s="1"/>
      <c r="FJ3207" s="5">
        <v>0.45835950491931199</v>
      </c>
      <c r="FL3207" s="9">
        <v>2.440392478760596E-5</v>
      </c>
      <c r="FQ3207" s="1"/>
      <c r="FR3207" s="11"/>
      <c r="FS3207" s="11"/>
      <c r="FT3207" s="11"/>
      <c r="FU3207" s="11"/>
      <c r="FV3207" s="1"/>
      <c r="JX3207" s="1"/>
      <c r="LQ3207" s="1"/>
      <c r="LR3207" s="125"/>
      <c r="LS3207" s="125"/>
      <c r="LT3207" s="125"/>
      <c r="LU3207" s="125"/>
      <c r="LV3207" s="125"/>
      <c r="LW3207" s="125"/>
      <c r="LX3207" s="125"/>
      <c r="LY3207" s="125"/>
      <c r="LZ3207" s="125"/>
      <c r="MA3207" s="125"/>
      <c r="MB3207" s="125"/>
      <c r="MC3207" s="125"/>
      <c r="MD3207" s="125"/>
      <c r="ME3207" s="125"/>
      <c r="MF3207" s="125"/>
      <c r="MG3207" s="1"/>
      <c r="PO3207" s="1"/>
      <c r="PT3207" s="5">
        <v>-0.54914886269594609</v>
      </c>
      <c r="PV3207" s="9">
        <v>4.8688889380802876E-5</v>
      </c>
      <c r="QA3207" s="1"/>
      <c r="QF3207" s="5">
        <v>0.57090113082454264</v>
      </c>
      <c r="QH3207" s="9">
        <v>-2.4546979068414843E-6</v>
      </c>
      <c r="QM3207" s="1"/>
      <c r="QN3207" s="11"/>
      <c r="QO3207" s="11"/>
      <c r="QP3207" s="11"/>
      <c r="QQ3207" s="11"/>
      <c r="QR3207" s="1"/>
      <c r="UT3207" s="1"/>
    </row>
    <row r="3208" spans="35:566" ht="15" thickBot="1" x14ac:dyDescent="0.35">
      <c r="AI3208" s="1"/>
      <c r="AJ3208" s="125"/>
      <c r="AK3208" s="125"/>
      <c r="AL3208" s="125"/>
      <c r="AM3208" s="125"/>
      <c r="AN3208" s="125"/>
      <c r="AO3208" s="125"/>
      <c r="AP3208" s="125"/>
      <c r="AQ3208" s="125"/>
      <c r="AR3208" s="125"/>
      <c r="AS3208" s="125"/>
      <c r="AT3208" s="125"/>
      <c r="AU3208" s="125"/>
      <c r="AV3208" s="125"/>
      <c r="AW3208" s="125"/>
      <c r="AX3208" s="125"/>
      <c r="AY3208" s="1"/>
      <c r="EG3208" s="1"/>
      <c r="EL3208" s="6">
        <v>0.39532432923749472</v>
      </c>
      <c r="EN3208" s="10">
        <v>0</v>
      </c>
      <c r="ES3208" s="1"/>
      <c r="EX3208" s="6">
        <v>0.18729857834996452</v>
      </c>
      <c r="EZ3208" s="10">
        <v>0</v>
      </c>
      <c r="FE3208" s="1"/>
      <c r="FJ3208" s="6">
        <v>0.42288608294112467</v>
      </c>
      <c r="FL3208" s="10">
        <v>0</v>
      </c>
      <c r="FQ3208" s="1"/>
      <c r="FR3208" s="11"/>
      <c r="FS3208" s="11"/>
      <c r="FT3208" s="11"/>
      <c r="FU3208" s="11"/>
      <c r="FV3208" s="1"/>
      <c r="JX3208" s="1"/>
      <c r="LQ3208" s="1"/>
      <c r="LR3208" s="125"/>
      <c r="LS3208" s="125"/>
      <c r="LT3208" s="125"/>
      <c r="LU3208" s="125"/>
      <c r="LV3208" s="125"/>
      <c r="LW3208" s="125"/>
      <c r="LX3208" s="125"/>
      <c r="LY3208" s="125"/>
      <c r="LZ3208" s="125"/>
      <c r="MA3208" s="125"/>
      <c r="MB3208" s="125"/>
      <c r="MC3208" s="125"/>
      <c r="MD3208" s="125"/>
      <c r="ME3208" s="125"/>
      <c r="MF3208" s="125"/>
      <c r="MG3208" s="1"/>
      <c r="PO3208" s="1"/>
      <c r="PT3208" s="6">
        <v>0.39532432923749472</v>
      </c>
      <c r="PV3208" s="10">
        <v>-1.0244121403032007E-4</v>
      </c>
      <c r="QA3208" s="1"/>
      <c r="QF3208" s="6">
        <v>-1.0336253534611803</v>
      </c>
      <c r="QH3208" s="10">
        <v>-1.4109956627525484E-6</v>
      </c>
      <c r="QM3208" s="1"/>
      <c r="QN3208" s="11"/>
      <c r="QO3208" s="11"/>
      <c r="QP3208" s="11"/>
      <c r="QQ3208" s="11"/>
      <c r="QR3208" s="1"/>
      <c r="UT3208" s="1"/>
    </row>
    <row r="3209" spans="35:566" ht="16.8" thickBot="1" x14ac:dyDescent="0.35">
      <c r="AI3209" s="1"/>
      <c r="AJ3209" s="125"/>
      <c r="AK3209" s="125"/>
      <c r="AL3209" s="125"/>
      <c r="AM3209" s="125"/>
      <c r="AN3209" s="125"/>
      <c r="AO3209" s="125"/>
      <c r="AP3209" s="125"/>
      <c r="AQ3209" s="125"/>
      <c r="AR3209" s="125"/>
      <c r="AS3209" s="125"/>
      <c r="AT3209" s="125"/>
      <c r="AU3209" s="125"/>
      <c r="AV3209" s="125"/>
      <c r="AW3209" s="125"/>
      <c r="AX3209" s="125"/>
      <c r="AY3209" s="1"/>
      <c r="EG3209" s="1"/>
      <c r="EH3209" t="s">
        <v>11</v>
      </c>
      <c r="EL3209" s="2"/>
      <c r="EN3209" s="7"/>
      <c r="EO3209" t="s">
        <v>259</v>
      </c>
      <c r="ES3209" s="1"/>
      <c r="ET3209" t="s">
        <v>11</v>
      </c>
      <c r="EX3209" s="2"/>
      <c r="EZ3209" s="7"/>
      <c r="FA3209" t="s">
        <v>259</v>
      </c>
      <c r="FE3209" s="1"/>
      <c r="FF3209" t="s">
        <v>11</v>
      </c>
      <c r="FJ3209" s="2"/>
      <c r="FL3209" s="7"/>
      <c r="FM3209" t="s">
        <v>259</v>
      </c>
      <c r="FQ3209" s="1"/>
      <c r="FR3209" s="11" t="s">
        <v>12</v>
      </c>
      <c r="FS3209" s="11"/>
      <c r="FT3209" s="11"/>
      <c r="FU3209" s="11"/>
      <c r="FV3209" s="1"/>
      <c r="JX3209" s="1"/>
      <c r="LQ3209" s="1"/>
      <c r="LR3209" s="125"/>
      <c r="LS3209" s="125"/>
      <c r="LT3209" s="125"/>
      <c r="LU3209" s="125"/>
      <c r="LV3209" s="125"/>
      <c r="LW3209" s="125"/>
      <c r="LX3209" s="125"/>
      <c r="LY3209" s="125"/>
      <c r="LZ3209" s="125"/>
      <c r="MA3209" s="125"/>
      <c r="MB3209" s="125"/>
      <c r="MC3209" s="125"/>
      <c r="MD3209" s="125"/>
      <c r="ME3209" s="125"/>
      <c r="MF3209" s="125"/>
      <c r="MG3209" s="1"/>
      <c r="PO3209" s="1"/>
      <c r="PP3209" t="s">
        <v>11</v>
      </c>
      <c r="PT3209" s="2"/>
      <c r="PV3209" s="7"/>
      <c r="PW3209" t="s">
        <v>259</v>
      </c>
      <c r="QA3209" s="1"/>
      <c r="QB3209" t="s">
        <v>11</v>
      </c>
      <c r="QF3209" s="2"/>
      <c r="QH3209" s="7"/>
      <c r="QI3209" t="s">
        <v>259</v>
      </c>
      <c r="QM3209" s="1"/>
      <c r="QN3209" s="11" t="s">
        <v>12</v>
      </c>
      <c r="QO3209" s="11"/>
      <c r="QP3209" s="11"/>
      <c r="QQ3209" s="11"/>
      <c r="QR3209" s="1"/>
      <c r="UT3209" s="1"/>
    </row>
    <row r="3210" spans="35:566" x14ac:dyDescent="0.3"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EG3210" s="1"/>
      <c r="EH3210" s="18">
        <v>9.2096070486524531E-2</v>
      </c>
      <c r="EI3210" s="19">
        <v>0.38862683763790329</v>
      </c>
      <c r="EJ3210" s="19">
        <v>0.15371960291018852</v>
      </c>
      <c r="EK3210" s="20">
        <v>0.96298418886344916</v>
      </c>
      <c r="EL3210" s="2"/>
      <c r="EN3210" s="7"/>
      <c r="EO3210" s="18">
        <f t="array" ref="EO3210:ER3212">MMULT(EN3206:EN3208,TRANSPOSE(EL3215:EL3218))</f>
        <v>3.183389414920956E-5</v>
      </c>
      <c r="EP3210" s="19">
        <v>0</v>
      </c>
      <c r="EQ3210" s="19">
        <v>0</v>
      </c>
      <c r="ER3210" s="20">
        <v>0</v>
      </c>
      <c r="ES3210" s="1"/>
      <c r="ET3210" s="18">
        <f t="array" ref="ET3210:EW3212">EH3210:EK3212</f>
        <v>9.2096070486524531E-2</v>
      </c>
      <c r="EU3210" s="19">
        <v>0.38862683763790329</v>
      </c>
      <c r="EV3210" s="19">
        <v>0.15371960291018852</v>
      </c>
      <c r="EW3210" s="20">
        <v>0.96298418886344916</v>
      </c>
      <c r="EX3210" s="2"/>
      <c r="EZ3210" s="7"/>
      <c r="FA3210" s="18">
        <f t="array" ref="FA3210:FD3212">MMULT(EZ3206:EZ3208,TRANSPOSE(EX3215:EX3218))</f>
        <v>0</v>
      </c>
      <c r="FB3210" s="19">
        <v>0</v>
      </c>
      <c r="FC3210" s="19">
        <v>0</v>
      </c>
      <c r="FD3210" s="20">
        <v>-5.6966235469759923E-6</v>
      </c>
      <c r="FE3210" s="1"/>
      <c r="FF3210" s="18">
        <f t="array" ref="FF3210:FI3212">ET3210:EW3212</f>
        <v>9.2096070486524531E-2</v>
      </c>
      <c r="FG3210" s="19">
        <v>0.38862683763790329</v>
      </c>
      <c r="FH3210" s="19">
        <v>0.15371960291018852</v>
      </c>
      <c r="FI3210" s="20">
        <v>0.96298418886344916</v>
      </c>
      <c r="FJ3210" s="2"/>
      <c r="FL3210" s="7"/>
      <c r="FM3210" s="18">
        <f t="array" ref="FM3210:FP3212">MMULT(FL3206:FL3208,TRANSPOSE(FJ3215:FJ3218))</f>
        <v>0</v>
      </c>
      <c r="FN3210" s="19">
        <v>4.9128616108468842E-6</v>
      </c>
      <c r="FO3210" s="19">
        <v>0</v>
      </c>
      <c r="FP3210" s="20">
        <v>0</v>
      </c>
      <c r="FQ3210" s="1"/>
      <c r="FR3210" s="26">
        <f t="array" ref="FR3210:FU3212">EO3210:ER3212+FA3210:FD3212+FM3210:FP3212</f>
        <v>3.183389414920956E-5</v>
      </c>
      <c r="FS3210" s="27">
        <v>4.9128616108468842E-6</v>
      </c>
      <c r="FT3210" s="27">
        <v>0</v>
      </c>
      <c r="FU3210" s="28">
        <v>-5.6966235469759923E-6</v>
      </c>
      <c r="FV3210" s="1"/>
      <c r="JX3210" s="1"/>
      <c r="LQ3210" s="1"/>
      <c r="LR3210" s="1"/>
      <c r="LS3210" s="1"/>
      <c r="LT3210" s="1"/>
      <c r="LU3210" s="1"/>
      <c r="LV3210" s="1"/>
      <c r="LW3210" s="1"/>
      <c r="LX3210" s="1"/>
      <c r="LY3210" s="1"/>
      <c r="LZ3210" s="1"/>
      <c r="MA3210" s="1"/>
      <c r="MB3210" s="1"/>
      <c r="MC3210" s="1"/>
      <c r="MD3210" s="1"/>
      <c r="ME3210" s="1"/>
      <c r="MF3210" s="1"/>
      <c r="MG3210" s="1"/>
      <c r="PO3210" s="1"/>
      <c r="PP3210" s="18">
        <f t="array" ref="PP3210:PS3212">EH3210:EK3212</f>
        <v>9.2096070486524531E-2</v>
      </c>
      <c r="PQ3210" s="19">
        <v>0.38862683763790329</v>
      </c>
      <c r="PR3210" s="19">
        <v>0.15371960291018852</v>
      </c>
      <c r="PS3210" s="20">
        <v>0.96298418886344916</v>
      </c>
      <c r="PT3210" s="2"/>
      <c r="PV3210" s="7"/>
      <c r="PW3210" s="18">
        <f t="array" ref="PW3210:PZ3212">MMULT(PV3206:PV3208,TRANSPOSE(PT3215:PT3218))</f>
        <v>-2.9159452780243366E-5</v>
      </c>
      <c r="PX3210" s="19">
        <v>0</v>
      </c>
      <c r="PY3210" s="19">
        <v>0</v>
      </c>
      <c r="PZ3210" s="20">
        <v>0</v>
      </c>
      <c r="QA3210" s="1"/>
      <c r="QB3210" s="18">
        <f t="array" ref="QB3210:QE3212">PP3210:PS3212</f>
        <v>9.2096070486524531E-2</v>
      </c>
      <c r="QC3210" s="19">
        <v>0.38862683763790329</v>
      </c>
      <c r="QD3210" s="19">
        <v>0.15371960291018852</v>
      </c>
      <c r="QE3210" s="20">
        <v>0.96298418886344916</v>
      </c>
      <c r="QF3210" s="2"/>
      <c r="QH3210" s="7"/>
      <c r="QI3210" s="18">
        <f t="array" ref="QI3210:QL3212">MMULT(QH3206:QH3208,TRANSPOSE(QF3215:QF3218))</f>
        <v>0</v>
      </c>
      <c r="QJ3210" s="19">
        <v>0</v>
      </c>
      <c r="QK3210" s="19">
        <v>3.2531697139324594E-6</v>
      </c>
      <c r="QL3210" s="20">
        <v>0</v>
      </c>
      <c r="QM3210" s="1"/>
      <c r="QN3210" s="26">
        <f t="array" ref="QN3210:QQ3212">PK3210:PN3212+PW3210:PZ3212+QI3210:QL3212</f>
        <v>-2.9159452780243366E-5</v>
      </c>
      <c r="QO3210" s="27">
        <v>0</v>
      </c>
      <c r="QP3210" s="27">
        <v>3.2531697139324594E-6</v>
      </c>
      <c r="QQ3210" s="28">
        <v>0</v>
      </c>
      <c r="QR3210" s="1"/>
      <c r="UT3210" s="1"/>
    </row>
    <row r="3211" spans="35:566" x14ac:dyDescent="0.3">
      <c r="AI3211" s="1"/>
      <c r="EG3211" s="1"/>
      <c r="EH3211" s="21">
        <v>-0.54914886269594609</v>
      </c>
      <c r="EI3211">
        <v>0.45835950491931199</v>
      </c>
      <c r="EJ3211">
        <v>0.57090113082454264</v>
      </c>
      <c r="EK3211" s="22">
        <v>0.4836116626136529</v>
      </c>
      <c r="EL3211" s="2"/>
      <c r="EN3211" s="7"/>
      <c r="EO3211" s="21">
        <v>-2.5466362653014847E-5</v>
      </c>
      <c r="EP3211">
        <v>0</v>
      </c>
      <c r="EQ3211">
        <v>0</v>
      </c>
      <c r="ER3211" s="22">
        <v>0</v>
      </c>
      <c r="ES3211" s="1"/>
      <c r="ET3211" s="21">
        <v>-0.54914886269594609</v>
      </c>
      <c r="EU3211">
        <v>0.45835950491931199</v>
      </c>
      <c r="EV3211">
        <v>0.57090113082454264</v>
      </c>
      <c r="EW3211" s="22">
        <v>0.4836116626136529</v>
      </c>
      <c r="EX3211" s="2"/>
      <c r="EZ3211" s="7"/>
      <c r="FA3211" s="21">
        <v>0</v>
      </c>
      <c r="FB3211">
        <v>0</v>
      </c>
      <c r="FC3211">
        <v>0</v>
      </c>
      <c r="FD3211" s="22">
        <v>4.1096879437584802E-5</v>
      </c>
      <c r="FE3211" s="1"/>
      <c r="FF3211" s="21">
        <v>-0.54914886269594609</v>
      </c>
      <c r="FG3211">
        <v>0.45835950491931199</v>
      </c>
      <c r="FH3211">
        <v>0.57090113082454264</v>
      </c>
      <c r="FI3211" s="22">
        <v>0.4836116626136529</v>
      </c>
      <c r="FJ3211" s="2"/>
      <c r="FL3211" s="7"/>
      <c r="FM3211" s="21">
        <v>0</v>
      </c>
      <c r="FN3211">
        <v>2.440392478760596E-5</v>
      </c>
      <c r="FO3211">
        <v>0</v>
      </c>
      <c r="FP3211" s="22">
        <v>0</v>
      </c>
      <c r="FQ3211" s="1"/>
      <c r="FR3211" s="29">
        <v>-2.5466362653014847E-5</v>
      </c>
      <c r="FS3211" s="11">
        <v>2.440392478760596E-5</v>
      </c>
      <c r="FT3211" s="11">
        <v>0</v>
      </c>
      <c r="FU3211" s="30">
        <v>4.1096879437584802E-5</v>
      </c>
      <c r="FV3211" s="1"/>
      <c r="JX3211" s="1"/>
      <c r="LQ3211" s="1"/>
      <c r="PO3211" s="1"/>
      <c r="PP3211" s="21">
        <v>-0.54914886269594609</v>
      </c>
      <c r="PQ3211">
        <v>0.45835950491931199</v>
      </c>
      <c r="PR3211">
        <v>0.57090113082454264</v>
      </c>
      <c r="PS3211" s="22">
        <v>0.4836116626136529</v>
      </c>
      <c r="PT3211" s="2"/>
      <c r="PV3211" s="7"/>
      <c r="PW3211" s="21">
        <v>4.8688889380802876E-5</v>
      </c>
      <c r="PX3211">
        <v>0</v>
      </c>
      <c r="PY3211">
        <v>0</v>
      </c>
      <c r="PZ3211" s="22">
        <v>0</v>
      </c>
      <c r="QA3211" s="1"/>
      <c r="QB3211" s="21">
        <v>-0.54914886269594609</v>
      </c>
      <c r="QC3211">
        <v>0.45835950491931199</v>
      </c>
      <c r="QD3211">
        <v>0.57090113082454264</v>
      </c>
      <c r="QE3211" s="22">
        <v>0.4836116626136529</v>
      </c>
      <c r="QF3211" s="2"/>
      <c r="QH3211" s="7"/>
      <c r="QI3211" s="21">
        <v>0</v>
      </c>
      <c r="QJ3211">
        <v>0</v>
      </c>
      <c r="QK3211">
        <v>-2.4546979068414843E-6</v>
      </c>
      <c r="QL3211" s="22">
        <v>0</v>
      </c>
      <c r="QM3211" s="1"/>
      <c r="QN3211" s="29">
        <v>4.8688889380802876E-5</v>
      </c>
      <c r="QO3211" s="11">
        <v>0</v>
      </c>
      <c r="QP3211" s="11">
        <v>-2.4546979068414843E-6</v>
      </c>
      <c r="QQ3211" s="30">
        <v>0</v>
      </c>
      <c r="QR3211" s="1"/>
      <c r="UT3211" s="1"/>
    </row>
    <row r="3212" spans="35:566" ht="15" thickBot="1" x14ac:dyDescent="0.35">
      <c r="AI3212" s="1"/>
      <c r="EG3212" s="1"/>
      <c r="EH3212" s="23">
        <v>0.39532432923749472</v>
      </c>
      <c r="EI3212" s="24">
        <v>0.42288608294112467</v>
      </c>
      <c r="EJ3212" s="24">
        <v>-1.0336253534611803</v>
      </c>
      <c r="EK3212" s="25">
        <v>0.18729857834996452</v>
      </c>
      <c r="EL3212" s="2"/>
      <c r="EN3212" s="7"/>
      <c r="EO3212" s="23">
        <v>0</v>
      </c>
      <c r="EP3212" s="24">
        <v>0</v>
      </c>
      <c r="EQ3212" s="24">
        <v>0</v>
      </c>
      <c r="ER3212" s="25">
        <v>0</v>
      </c>
      <c r="ES3212" s="1"/>
      <c r="ET3212" s="23">
        <v>0.39532432923749472</v>
      </c>
      <c r="EU3212" s="24">
        <v>0.42288608294112467</v>
      </c>
      <c r="EV3212" s="24">
        <v>-1.0336253534611803</v>
      </c>
      <c r="EW3212" s="25">
        <v>0.18729857834996452</v>
      </c>
      <c r="EX3212" s="2"/>
      <c r="EZ3212" s="7"/>
      <c r="FA3212" s="23">
        <v>0</v>
      </c>
      <c r="FB3212" s="24">
        <v>0</v>
      </c>
      <c r="FC3212" s="24">
        <v>0</v>
      </c>
      <c r="FD3212" s="25">
        <v>0</v>
      </c>
      <c r="FE3212" s="1"/>
      <c r="FF3212" s="23">
        <v>0.39532432923749472</v>
      </c>
      <c r="FG3212" s="24">
        <v>0.42288608294112467</v>
      </c>
      <c r="FH3212" s="24">
        <v>-1.0336253534611803</v>
      </c>
      <c r="FI3212" s="25">
        <v>0.18729857834996452</v>
      </c>
      <c r="FJ3212" s="2"/>
      <c r="FL3212" s="7"/>
      <c r="FM3212" s="23">
        <v>0</v>
      </c>
      <c r="FN3212" s="24">
        <v>0</v>
      </c>
      <c r="FO3212" s="24">
        <v>0</v>
      </c>
      <c r="FP3212" s="25">
        <v>0</v>
      </c>
      <c r="FQ3212" s="1"/>
      <c r="FR3212" s="31">
        <v>0</v>
      </c>
      <c r="FS3212" s="32">
        <v>0</v>
      </c>
      <c r="FT3212" s="32">
        <v>0</v>
      </c>
      <c r="FU3212" s="33">
        <v>0</v>
      </c>
      <c r="FV3212" s="1"/>
      <c r="JX3212" s="1"/>
      <c r="LQ3212" s="1"/>
      <c r="PO3212" s="1"/>
      <c r="PP3212" s="23">
        <v>0.39532432923749472</v>
      </c>
      <c r="PQ3212" s="24">
        <v>0.42288608294112467</v>
      </c>
      <c r="PR3212" s="24">
        <v>-1.0336253534611803</v>
      </c>
      <c r="PS3212" s="25">
        <v>0.18729857834996452</v>
      </c>
      <c r="PT3212" s="2"/>
      <c r="PV3212" s="7"/>
      <c r="PW3212" s="23">
        <v>-1.0244121403032007E-4</v>
      </c>
      <c r="PX3212" s="24">
        <v>0</v>
      </c>
      <c r="PY3212" s="24">
        <v>0</v>
      </c>
      <c r="PZ3212" s="25">
        <v>0</v>
      </c>
      <c r="QA3212" s="1"/>
      <c r="QB3212" s="23">
        <v>0.39532432923749472</v>
      </c>
      <c r="QC3212" s="24">
        <v>0.42288608294112467</v>
      </c>
      <c r="QD3212" s="24">
        <v>-1.0336253534611803</v>
      </c>
      <c r="QE3212" s="25">
        <v>0.18729857834996452</v>
      </c>
      <c r="QF3212" s="2"/>
      <c r="QH3212" s="7"/>
      <c r="QI3212" s="23">
        <v>0</v>
      </c>
      <c r="QJ3212" s="24">
        <v>0</v>
      </c>
      <c r="QK3212" s="24">
        <v>-1.4109956627525484E-6</v>
      </c>
      <c r="QL3212" s="25">
        <v>0</v>
      </c>
      <c r="QM3212" s="1"/>
      <c r="QN3212" s="31">
        <v>-1.0244121403032007E-4</v>
      </c>
      <c r="QO3212" s="32">
        <v>0</v>
      </c>
      <c r="QP3212" s="32">
        <v>-1.4109956627525484E-6</v>
      </c>
      <c r="QQ3212" s="33">
        <v>0</v>
      </c>
      <c r="QR3212" s="1"/>
      <c r="UT3212" s="1"/>
    </row>
    <row r="3213" spans="35:566" x14ac:dyDescent="0.3">
      <c r="AI3213" s="1"/>
      <c r="EG3213" s="1"/>
      <c r="EL3213" s="2"/>
      <c r="EN3213" s="7"/>
      <c r="ES3213" s="1"/>
      <c r="EX3213" s="2"/>
      <c r="EZ3213" s="7"/>
      <c r="FE3213" s="1"/>
      <c r="FJ3213" s="2"/>
      <c r="FL3213" s="7"/>
      <c r="FQ3213" s="1"/>
      <c r="FR3213" s="1"/>
      <c r="FS3213" s="1"/>
      <c r="FT3213" s="1"/>
      <c r="FU3213" s="1"/>
      <c r="FV3213" s="1"/>
      <c r="JX3213" s="1"/>
      <c r="LQ3213" s="1"/>
      <c r="PO3213" s="1"/>
      <c r="PT3213" s="2"/>
      <c r="PV3213" s="7"/>
      <c r="QA3213" s="1"/>
      <c r="QF3213" s="2"/>
      <c r="QH3213" s="7"/>
      <c r="QM3213" s="1"/>
      <c r="QN3213" s="1"/>
      <c r="QO3213" s="1"/>
      <c r="QP3213" s="1"/>
      <c r="QQ3213" s="1"/>
      <c r="QR3213" s="1"/>
      <c r="UT3213" s="1"/>
    </row>
    <row r="3214" spans="35:566" ht="15" thickBot="1" x14ac:dyDescent="0.35">
      <c r="AI3214" s="1"/>
      <c r="EG3214" s="1"/>
      <c r="EL3214" s="2" t="s">
        <v>14</v>
      </c>
      <c r="EN3214" s="7"/>
      <c r="ES3214" s="1"/>
      <c r="EX3214" s="2" t="s">
        <v>14</v>
      </c>
      <c r="EZ3214" s="7"/>
      <c r="FE3214" s="1"/>
      <c r="FJ3214" s="2" t="s">
        <v>14</v>
      </c>
      <c r="FL3214" s="7"/>
      <c r="FQ3214" s="1"/>
      <c r="JX3214" s="1"/>
      <c r="LQ3214" s="1"/>
      <c r="PO3214" s="1"/>
      <c r="PT3214" s="2" t="s">
        <v>14</v>
      </c>
      <c r="PV3214" s="7"/>
      <c r="QA3214" s="1"/>
      <c r="QF3214" s="2" t="s">
        <v>14</v>
      </c>
      <c r="QH3214" s="7"/>
      <c r="QM3214" s="1"/>
      <c r="UT3214" s="1"/>
    </row>
    <row r="3215" spans="35:566" x14ac:dyDescent="0.3">
      <c r="AI3215" s="1"/>
      <c r="EG3215" s="1"/>
      <c r="EL3215" s="4">
        <v>1</v>
      </c>
      <c r="EN3215" s="7"/>
      <c r="ES3215" s="1"/>
      <c r="EX3215" s="4">
        <v>0</v>
      </c>
      <c r="EZ3215" s="7"/>
      <c r="FE3215" s="1"/>
      <c r="FJ3215" s="4">
        <v>0</v>
      </c>
      <c r="FL3215" s="7"/>
      <c r="FQ3215" s="1"/>
      <c r="JX3215" s="1"/>
      <c r="LQ3215" s="1"/>
      <c r="PO3215" s="1"/>
      <c r="PT3215" s="4">
        <v>1</v>
      </c>
      <c r="PV3215" s="7"/>
      <c r="QA3215" s="1"/>
      <c r="QF3215" s="4">
        <v>0</v>
      </c>
      <c r="QH3215" s="7"/>
      <c r="QM3215" s="1"/>
      <c r="UT3215" s="1"/>
    </row>
    <row r="3216" spans="35:566" x14ac:dyDescent="0.3">
      <c r="AI3216" s="1"/>
      <c r="EG3216" s="1"/>
      <c r="EL3216" s="5">
        <v>0</v>
      </c>
      <c r="EN3216" s="7"/>
      <c r="ES3216" s="1"/>
      <c r="EX3216" s="5">
        <v>0</v>
      </c>
      <c r="EZ3216" s="7"/>
      <c r="FE3216" s="1"/>
      <c r="FJ3216" s="5">
        <v>1</v>
      </c>
      <c r="FL3216" s="7"/>
      <c r="FQ3216" s="1"/>
      <c r="JX3216" s="1"/>
      <c r="LQ3216" s="1"/>
      <c r="PO3216" s="1"/>
      <c r="PT3216" s="5">
        <v>0</v>
      </c>
      <c r="PV3216" s="7"/>
      <c r="QA3216" s="1"/>
      <c r="QF3216" s="5">
        <v>0</v>
      </c>
      <c r="QH3216" s="7"/>
      <c r="QM3216" s="1"/>
      <c r="UT3216" s="1"/>
    </row>
    <row r="3217" spans="35:566" x14ac:dyDescent="0.3">
      <c r="AI3217" s="1"/>
      <c r="EG3217" s="1"/>
      <c r="EL3217" s="5">
        <v>0</v>
      </c>
      <c r="EN3217" s="7"/>
      <c r="ES3217" s="1"/>
      <c r="EX3217" s="5">
        <v>0</v>
      </c>
      <c r="EZ3217" s="7"/>
      <c r="FE3217" s="1"/>
      <c r="FJ3217" s="5">
        <v>0</v>
      </c>
      <c r="FL3217" s="7"/>
      <c r="FQ3217" s="1"/>
      <c r="JX3217" s="1"/>
      <c r="LQ3217" s="1"/>
      <c r="PO3217" s="1"/>
      <c r="PT3217" s="5">
        <v>0</v>
      </c>
      <c r="PV3217" s="7"/>
      <c r="QA3217" s="1"/>
      <c r="QF3217" s="5">
        <v>1</v>
      </c>
      <c r="QH3217" s="7"/>
      <c r="QM3217" s="1"/>
      <c r="UT3217" s="1"/>
    </row>
    <row r="3218" spans="35:566" ht="15" thickBot="1" x14ac:dyDescent="0.35">
      <c r="AI3218" s="1"/>
      <c r="EG3218" s="1"/>
      <c r="EL3218" s="6">
        <v>0</v>
      </c>
      <c r="EN3218" s="7"/>
      <c r="ES3218" s="1"/>
      <c r="EX3218" s="6">
        <v>1</v>
      </c>
      <c r="EZ3218" s="7"/>
      <c r="FE3218" s="1"/>
      <c r="FJ3218" s="6">
        <v>0</v>
      </c>
      <c r="FL3218" s="7"/>
      <c r="FQ3218" s="1"/>
      <c r="JX3218" s="1"/>
      <c r="LQ3218" s="1"/>
      <c r="PO3218" s="1"/>
      <c r="PT3218" s="6">
        <v>0</v>
      </c>
      <c r="PV3218" s="7"/>
      <c r="QA3218" s="1"/>
      <c r="QF3218" s="6">
        <v>0</v>
      </c>
      <c r="QH3218" s="7"/>
      <c r="QM3218" s="1"/>
      <c r="UT3218" s="1"/>
    </row>
    <row r="3219" spans="35:566" x14ac:dyDescent="0.3"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  <c r="DF3219" s="1"/>
      <c r="DG3219" s="1"/>
      <c r="DH3219" s="1"/>
      <c r="DI3219" s="1"/>
      <c r="DJ3219" s="1"/>
      <c r="DK3219" s="1"/>
      <c r="DL3219" s="1"/>
      <c r="DM3219" s="1"/>
      <c r="DN3219" s="1"/>
      <c r="DO3219" s="1"/>
      <c r="DP3219" s="1"/>
      <c r="DQ3219" s="1"/>
      <c r="DR3219" s="1"/>
      <c r="DS3219" s="1"/>
      <c r="DT3219" s="1"/>
      <c r="DU3219" s="1"/>
      <c r="DV3219" s="1"/>
      <c r="DW3219" s="1"/>
      <c r="DX3219" s="1"/>
      <c r="DY3219" s="1"/>
      <c r="DZ3219" s="1"/>
      <c r="EA3219" s="1"/>
      <c r="EB3219" s="1"/>
      <c r="EC3219" s="1"/>
      <c r="ED3219" s="1"/>
      <c r="EE3219" s="1"/>
      <c r="EF3219" s="1"/>
      <c r="EG3219" s="1"/>
      <c r="EH3219" s="1"/>
      <c r="EI3219" s="1"/>
      <c r="EJ3219" s="1"/>
      <c r="EK3219" s="1"/>
      <c r="EL3219" s="1"/>
      <c r="EM3219" s="1"/>
      <c r="EN3219" s="1"/>
      <c r="EO3219" s="1"/>
      <c r="EP3219" s="1"/>
      <c r="EQ3219" s="1"/>
      <c r="ER3219" s="1"/>
      <c r="ES3219" s="1"/>
      <c r="ET3219" s="1"/>
      <c r="EU3219" s="1"/>
      <c r="EV3219" s="1"/>
      <c r="EW3219" s="1"/>
      <c r="EX3219" s="1"/>
      <c r="EY3219" s="1"/>
      <c r="EZ3219" s="1"/>
      <c r="FA3219" s="1"/>
      <c r="FB3219" s="1"/>
      <c r="FC3219" s="1"/>
      <c r="FD3219" s="1"/>
      <c r="FE3219" s="1"/>
      <c r="FF3219" s="1"/>
      <c r="FG3219" s="1"/>
      <c r="FH3219" s="1"/>
      <c r="FI3219" s="1"/>
      <c r="FJ3219" s="1"/>
      <c r="FK3219" s="1"/>
      <c r="FL3219" s="1"/>
      <c r="FM3219" s="1"/>
      <c r="FN3219" s="1"/>
      <c r="FO3219" s="1"/>
      <c r="FP3219" s="1"/>
      <c r="FQ3219" s="1"/>
      <c r="FR3219" s="1"/>
      <c r="FS3219" s="1"/>
      <c r="FT3219" s="1"/>
      <c r="FU3219" s="1"/>
      <c r="FV3219" s="1"/>
      <c r="FW3219" s="1"/>
      <c r="FX3219" s="1"/>
      <c r="FY3219" s="1"/>
      <c r="FZ3219" s="1"/>
      <c r="GA3219" s="1"/>
      <c r="GB3219" s="1"/>
      <c r="GC3219" s="1"/>
      <c r="GD3219" s="1"/>
      <c r="GE3219" s="1"/>
      <c r="GF3219" s="1"/>
      <c r="GG3219" s="1"/>
      <c r="GH3219" s="1"/>
      <c r="GI3219" s="1"/>
      <c r="GJ3219" s="1"/>
      <c r="GK3219" s="1"/>
      <c r="GL3219" s="1"/>
      <c r="GM3219" s="1"/>
      <c r="GN3219" s="1"/>
      <c r="GO3219" s="1"/>
      <c r="GP3219" s="1"/>
      <c r="GQ3219" s="1"/>
      <c r="GR3219" s="1"/>
      <c r="GS3219" s="1"/>
      <c r="GT3219" s="1"/>
      <c r="GU3219" s="1"/>
      <c r="GV3219" s="1"/>
      <c r="GW3219" s="1"/>
      <c r="GX3219" s="1"/>
      <c r="GY3219" s="1"/>
      <c r="GZ3219" s="1"/>
      <c r="HA3219" s="1"/>
      <c r="HB3219" s="1"/>
      <c r="HC3219" s="1"/>
      <c r="HD3219" s="1"/>
      <c r="HE3219" s="1"/>
      <c r="HF3219" s="1"/>
      <c r="HG3219" s="1"/>
      <c r="HH3219" s="1"/>
      <c r="HI3219" s="1"/>
      <c r="HJ3219" s="1"/>
      <c r="HK3219" s="1"/>
      <c r="HL3219" s="1"/>
      <c r="HM3219" s="1"/>
      <c r="HN3219" s="1"/>
      <c r="HO3219" s="1"/>
      <c r="HP3219" s="1"/>
      <c r="HQ3219" s="1"/>
      <c r="HR3219" s="1"/>
      <c r="HS3219" s="1"/>
      <c r="HT3219" s="1"/>
      <c r="HU3219" s="1"/>
      <c r="HV3219" s="1"/>
      <c r="HW3219" s="1"/>
      <c r="HX3219" s="1"/>
      <c r="HY3219" s="1"/>
      <c r="HZ3219" s="1"/>
      <c r="IA3219" s="1"/>
      <c r="IB3219" s="1"/>
      <c r="IC3219" s="1"/>
      <c r="ID3219" s="1"/>
      <c r="IE3219" s="1"/>
      <c r="IF3219" s="1"/>
      <c r="IG3219" s="1"/>
      <c r="IH3219" s="1"/>
      <c r="II3219" s="1"/>
      <c r="IJ3219" s="1"/>
      <c r="IK3219" s="1"/>
      <c r="IL3219" s="1"/>
      <c r="IM3219" s="1"/>
      <c r="IN3219" s="1"/>
      <c r="IO3219" s="1"/>
      <c r="IP3219" s="1"/>
      <c r="IQ3219" s="1"/>
      <c r="IR3219" s="1"/>
      <c r="IS3219" s="1"/>
      <c r="IT3219" s="1"/>
      <c r="IU3219" s="1"/>
      <c r="IV3219" s="1"/>
      <c r="IW3219" s="1"/>
      <c r="IX3219" s="1"/>
      <c r="IY3219" s="1"/>
      <c r="IZ3219" s="1"/>
      <c r="JA3219" s="1"/>
      <c r="JB3219" s="1"/>
      <c r="JC3219" s="1"/>
      <c r="JD3219" s="1"/>
      <c r="JE3219" s="1"/>
      <c r="JF3219" s="1"/>
      <c r="JG3219" s="1"/>
      <c r="JH3219" s="1"/>
      <c r="JI3219" s="1"/>
      <c r="JJ3219" s="1"/>
      <c r="JK3219" s="1"/>
      <c r="JL3219" s="1"/>
      <c r="JM3219" s="1"/>
      <c r="JN3219" s="1"/>
      <c r="JO3219" s="1"/>
      <c r="JP3219" s="1"/>
      <c r="JQ3219" s="1"/>
      <c r="JR3219" s="1"/>
      <c r="JS3219" s="1"/>
      <c r="JT3219" s="1"/>
      <c r="JU3219" s="1"/>
      <c r="JV3219" s="1"/>
      <c r="JW3219" s="1"/>
      <c r="JX3219" s="1"/>
      <c r="LQ3219" s="1"/>
      <c r="LR3219" s="1"/>
      <c r="LS3219" s="1"/>
      <c r="LT3219" s="1"/>
      <c r="LU3219" s="1"/>
      <c r="LV3219" s="1"/>
      <c r="LW3219" s="1"/>
      <c r="LX3219" s="1"/>
      <c r="LY3219" s="1"/>
      <c r="LZ3219" s="1"/>
      <c r="MA3219" s="1"/>
      <c r="MB3219" s="1"/>
      <c r="MC3219" s="1"/>
      <c r="MD3219" s="1"/>
      <c r="ME3219" s="1"/>
      <c r="MF3219" s="1"/>
      <c r="MG3219" s="1"/>
      <c r="MH3219" s="1"/>
      <c r="MI3219" s="1"/>
      <c r="MJ3219" s="1"/>
      <c r="MK3219" s="1"/>
      <c r="ML3219" s="1"/>
      <c r="MM3219" s="1"/>
      <c r="MN3219" s="1"/>
      <c r="MO3219" s="1"/>
      <c r="MP3219" s="1"/>
      <c r="MQ3219" s="1"/>
      <c r="MR3219" s="1"/>
      <c r="MS3219" s="1"/>
      <c r="MT3219" s="1"/>
      <c r="MU3219" s="1"/>
      <c r="MV3219" s="1"/>
      <c r="MW3219" s="1"/>
      <c r="MX3219" s="1"/>
      <c r="MY3219" s="1"/>
      <c r="MZ3219" s="1"/>
      <c r="NA3219" s="1"/>
      <c r="NB3219" s="1"/>
      <c r="NC3219" s="1"/>
      <c r="ND3219" s="1"/>
      <c r="NE3219" s="1"/>
      <c r="NF3219" s="1"/>
      <c r="NG3219" s="1"/>
      <c r="NH3219" s="1"/>
      <c r="NI3219" s="1"/>
      <c r="NJ3219" s="1"/>
      <c r="NK3219" s="1"/>
      <c r="NL3219" s="1"/>
      <c r="NM3219" s="1"/>
      <c r="NN3219" s="1"/>
      <c r="NO3219" s="1"/>
      <c r="NP3219" s="1"/>
      <c r="NQ3219" s="1"/>
      <c r="NR3219" s="1"/>
      <c r="NS3219" s="1"/>
      <c r="NT3219" s="1"/>
      <c r="NU3219" s="1"/>
      <c r="NV3219" s="1"/>
      <c r="NW3219" s="1"/>
      <c r="NX3219" s="1"/>
      <c r="NY3219" s="1"/>
      <c r="NZ3219" s="1"/>
      <c r="OA3219" s="1"/>
      <c r="OB3219" s="1"/>
      <c r="OC3219" s="1"/>
      <c r="OD3219" s="1"/>
      <c r="OE3219" s="1"/>
      <c r="OF3219" s="1"/>
      <c r="OG3219" s="1"/>
      <c r="OH3219" s="1"/>
      <c r="OI3219" s="1"/>
      <c r="OJ3219" s="1"/>
      <c r="OK3219" s="1"/>
      <c r="OL3219" s="1"/>
      <c r="OM3219" s="1"/>
      <c r="ON3219" s="1"/>
      <c r="OO3219" s="1"/>
      <c r="OP3219" s="1"/>
      <c r="OQ3219" s="1"/>
      <c r="OR3219" s="1"/>
      <c r="OS3219" s="1"/>
      <c r="OT3219" s="1"/>
      <c r="OU3219" s="1"/>
      <c r="OV3219" s="1"/>
      <c r="OW3219" s="1"/>
      <c r="OX3219" s="1"/>
      <c r="OY3219" s="1"/>
      <c r="OZ3219" s="1"/>
      <c r="PA3219" s="1"/>
      <c r="PB3219" s="1"/>
      <c r="PC3219" s="1"/>
      <c r="PD3219" s="1"/>
      <c r="PE3219" s="1"/>
      <c r="PF3219" s="1"/>
      <c r="PG3219" s="1"/>
      <c r="PH3219" s="1"/>
      <c r="PI3219" s="1"/>
      <c r="PJ3219" s="1"/>
      <c r="PK3219" s="1"/>
      <c r="PL3219" s="1"/>
      <c r="PM3219" s="1"/>
      <c r="PN3219" s="1"/>
      <c r="PO3219" s="1"/>
      <c r="PP3219" s="1"/>
      <c r="PQ3219" s="1"/>
      <c r="PR3219" s="1"/>
      <c r="PS3219" s="1"/>
      <c r="PT3219" s="1"/>
      <c r="PU3219" s="1"/>
      <c r="PV3219" s="1"/>
      <c r="PW3219" s="1"/>
      <c r="PX3219" s="1"/>
      <c r="PY3219" s="1"/>
      <c r="PZ3219" s="1"/>
      <c r="QA3219" s="1"/>
      <c r="QB3219" s="1"/>
      <c r="QC3219" s="1"/>
      <c r="QD3219" s="1"/>
      <c r="QE3219" s="1"/>
      <c r="QF3219" s="1"/>
      <c r="QG3219" s="1"/>
      <c r="QH3219" s="1"/>
      <c r="QI3219" s="1"/>
      <c r="QJ3219" s="1"/>
      <c r="QK3219" s="1"/>
      <c r="QL3219" s="1"/>
      <c r="QM3219" s="1"/>
      <c r="QN3219" s="1"/>
      <c r="QO3219" s="1"/>
      <c r="QP3219" s="1"/>
      <c r="QQ3219" s="1"/>
      <c r="QR3219" s="1"/>
      <c r="QS3219" s="1"/>
      <c r="QT3219" s="1"/>
      <c r="QU3219" s="1"/>
      <c r="QV3219" s="1"/>
      <c r="QW3219" s="1"/>
      <c r="QX3219" s="1"/>
      <c r="QY3219" s="1"/>
      <c r="QZ3219" s="1"/>
      <c r="RA3219" s="1"/>
      <c r="RB3219" s="1"/>
      <c r="RC3219" s="1"/>
      <c r="RD3219" s="1"/>
      <c r="RE3219" s="1"/>
      <c r="RF3219" s="1"/>
      <c r="RG3219" s="1"/>
      <c r="RH3219" s="1"/>
      <c r="RI3219" s="1"/>
      <c r="RJ3219" s="1"/>
      <c r="RK3219" s="1"/>
      <c r="RL3219" s="1"/>
      <c r="RM3219" s="1"/>
      <c r="RN3219" s="1"/>
      <c r="RO3219" s="1"/>
      <c r="RP3219" s="1"/>
      <c r="RQ3219" s="1"/>
      <c r="RR3219" s="1"/>
      <c r="RS3219" s="1"/>
      <c r="RT3219" s="1"/>
      <c r="RU3219" s="1"/>
      <c r="RV3219" s="1"/>
      <c r="RW3219" s="1"/>
      <c r="RX3219" s="1"/>
      <c r="RY3219" s="1"/>
      <c r="RZ3219" s="1"/>
      <c r="SA3219" s="1"/>
      <c r="SB3219" s="1"/>
      <c r="SC3219" s="1"/>
      <c r="SD3219" s="1"/>
      <c r="SE3219" s="1"/>
      <c r="SF3219" s="1"/>
      <c r="SG3219" s="1"/>
      <c r="SH3219" s="1"/>
      <c r="SI3219" s="1"/>
      <c r="SJ3219" s="1"/>
      <c r="SK3219" s="1"/>
      <c r="SL3219" s="1"/>
      <c r="SM3219" s="1"/>
      <c r="SN3219" s="1"/>
      <c r="SO3219" s="1"/>
      <c r="SP3219" s="1"/>
      <c r="SQ3219" s="1"/>
      <c r="SR3219" s="1"/>
      <c r="SS3219" s="1"/>
      <c r="ST3219" s="1"/>
      <c r="SU3219" s="1"/>
      <c r="SV3219" s="1"/>
      <c r="SW3219" s="1"/>
      <c r="SX3219" s="1"/>
      <c r="SY3219" s="1"/>
      <c r="SZ3219" s="1"/>
      <c r="TA3219" s="1"/>
      <c r="TB3219" s="1"/>
      <c r="TC3219" s="1"/>
      <c r="TD3219" s="1"/>
      <c r="TE3219" s="1"/>
      <c r="TF3219" s="1"/>
      <c r="TG3219" s="1"/>
      <c r="TH3219" s="1"/>
      <c r="TI3219" s="1"/>
      <c r="TJ3219" s="1"/>
      <c r="TK3219" s="1"/>
      <c r="TL3219" s="1"/>
      <c r="TM3219" s="1"/>
      <c r="TN3219" s="1"/>
      <c r="TO3219" s="1"/>
      <c r="TP3219" s="1"/>
      <c r="TQ3219" s="1"/>
      <c r="TR3219" s="1"/>
      <c r="TS3219" s="1"/>
      <c r="TT3219" s="1"/>
      <c r="TU3219" s="1"/>
      <c r="TV3219" s="1"/>
      <c r="TW3219" s="1"/>
      <c r="TX3219" s="1"/>
      <c r="TY3219" s="1"/>
      <c r="TZ3219" s="1"/>
      <c r="UA3219" s="1"/>
      <c r="UB3219" s="1"/>
      <c r="UC3219" s="1"/>
      <c r="UD3219" s="1"/>
      <c r="UE3219" s="1"/>
      <c r="UF3219" s="1"/>
      <c r="UG3219" s="1"/>
      <c r="UH3219" s="1"/>
      <c r="UI3219" s="1"/>
      <c r="UJ3219" s="1"/>
      <c r="UK3219" s="1"/>
      <c r="UL3219" s="1"/>
      <c r="UM3219" s="1"/>
      <c r="UN3219" s="1"/>
      <c r="UO3219" s="1"/>
      <c r="UP3219" s="1"/>
      <c r="UQ3219" s="1"/>
      <c r="UR3219" s="1"/>
      <c r="US3219" s="1"/>
      <c r="UT3219" s="1"/>
    </row>
  </sheetData>
  <mergeCells count="58">
    <mergeCell ref="AJ3201:AX3209"/>
    <mergeCell ref="LR3201:MF3209"/>
    <mergeCell ref="AJ3166:AX3174"/>
    <mergeCell ref="LR3166:MF3174"/>
    <mergeCell ref="AJ3180:AX3185"/>
    <mergeCell ref="LR3180:MF3185"/>
    <mergeCell ref="AJ3189:AX3193"/>
    <mergeCell ref="LR3189:MF3193"/>
    <mergeCell ref="AJ2866:AX2877"/>
    <mergeCell ref="LR2866:MF2877"/>
    <mergeCell ref="AJ2634:AX2652"/>
    <mergeCell ref="AJ2680:AX2689"/>
    <mergeCell ref="AJ2696:AX2702"/>
    <mergeCell ref="AJ2710:AX2717"/>
    <mergeCell ref="AJ2725:AX2736"/>
    <mergeCell ref="AJ2767:AX2778"/>
    <mergeCell ref="LR2767:MF2778"/>
    <mergeCell ref="AJ2813:AX2815"/>
    <mergeCell ref="LR2813:MF2815"/>
    <mergeCell ref="AJ2852:AX2864"/>
    <mergeCell ref="LR2852:MF2864"/>
    <mergeCell ref="O2589:AN2616"/>
    <mergeCell ref="LR2184:MF2202"/>
    <mergeCell ref="AJ2200:AX2202"/>
    <mergeCell ref="LR2230:MF2239"/>
    <mergeCell ref="AJ2239:AX2251"/>
    <mergeCell ref="LR2246:MF2252"/>
    <mergeCell ref="AJ2253:AX2264"/>
    <mergeCell ref="LR2260:MF2267"/>
    <mergeCell ref="LR2275:MF2286"/>
    <mergeCell ref="LR2317:MF2328"/>
    <mergeCell ref="LR2363:MF2365"/>
    <mergeCell ref="LR2402:MF2414"/>
    <mergeCell ref="LR2416:MF2427"/>
    <mergeCell ref="AJ2067:AX2076"/>
    <mergeCell ref="AJ2083:AX2089"/>
    <mergeCell ref="AJ2097:AX2104"/>
    <mergeCell ref="AJ2112:AX2123"/>
    <mergeCell ref="AJ2154:AX2165"/>
    <mergeCell ref="KW2160:LM2178"/>
    <mergeCell ref="LR1680:MF1691"/>
    <mergeCell ref="LR1726:MF1728"/>
    <mergeCell ref="LR1765:MF1777"/>
    <mergeCell ref="LR1779:MF1790"/>
    <mergeCell ref="O1948:AN1975"/>
    <mergeCell ref="AJ2021:AX2039"/>
    <mergeCell ref="LR1173:MF1180"/>
    <mergeCell ref="LR1188:MF1199"/>
    <mergeCell ref="LR1230:MF1241"/>
    <mergeCell ref="LR1276:MF1278"/>
    <mergeCell ref="LR1315:MF1327"/>
    <mergeCell ref="LR1329:MF1340"/>
    <mergeCell ref="LR1159:MF1165"/>
    <mergeCell ref="LR1046:MF1057"/>
    <mergeCell ref="LR1070:MF1078"/>
    <mergeCell ref="KW1092:LM1115"/>
    <mergeCell ref="LR1097:MF1115"/>
    <mergeCell ref="LR1143:MF115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3F62E-AD8D-453E-B515-ADDB8EC84637}">
  <dimension ref="F19:WZ847"/>
  <sheetViews>
    <sheetView topLeftCell="TT133" zoomScale="55" zoomScaleNormal="55" workbookViewId="0">
      <selection activeCell="TZ137" sqref="TZ137"/>
    </sheetView>
    <sheetView tabSelected="1" topLeftCell="A124" zoomScale="10" zoomScaleNormal="10" workbookViewId="1"/>
  </sheetViews>
  <sheetFormatPr defaultRowHeight="14.4" x14ac:dyDescent="0.3"/>
  <cols>
    <col min="21" max="21" width="13.44140625" bestFit="1" customWidth="1"/>
    <col min="27" max="27" width="14.6640625" bestFit="1" customWidth="1"/>
    <col min="29" max="29" width="15.6640625" bestFit="1" customWidth="1"/>
    <col min="30" max="31" width="15.77734375" bestFit="1" customWidth="1"/>
    <col min="32" max="32" width="14.6640625" bestFit="1" customWidth="1"/>
    <col min="33" max="33" width="9" bestFit="1" customWidth="1"/>
    <col min="34" max="34" width="9.6640625" bestFit="1" customWidth="1"/>
    <col min="35" max="36" width="15.77734375" bestFit="1" customWidth="1"/>
    <col min="37" max="37" width="13.5546875" bestFit="1" customWidth="1"/>
    <col min="38" max="38" width="9.6640625" bestFit="1" customWidth="1"/>
    <col min="39" max="39" width="15.77734375" bestFit="1" customWidth="1"/>
    <col min="40" max="41" width="9.6640625" bestFit="1" customWidth="1"/>
    <col min="111" max="111" width="13.44140625" bestFit="1" customWidth="1"/>
    <col min="119" max="121" width="13.5546875" bestFit="1" customWidth="1"/>
    <col min="124" max="124" width="9" bestFit="1" customWidth="1"/>
    <col min="125" max="126" width="13.5546875" bestFit="1" customWidth="1"/>
    <col min="127" max="128" width="9" bestFit="1" customWidth="1"/>
    <col min="129" max="129" width="13.5546875" bestFit="1" customWidth="1"/>
    <col min="130" max="131" width="9" bestFit="1" customWidth="1"/>
    <col min="276" max="276" width="15.6640625" bestFit="1" customWidth="1"/>
    <col min="278" max="278" width="14.44140625" bestFit="1" customWidth="1"/>
    <col min="279" max="279" width="15.6640625" bestFit="1" customWidth="1"/>
    <col min="280" max="280" width="14.44140625" bestFit="1" customWidth="1"/>
    <col min="281" max="284" width="15.6640625" bestFit="1" customWidth="1"/>
    <col min="285" max="285" width="14.44140625" bestFit="1" customWidth="1"/>
    <col min="286" max="290" width="15.6640625" bestFit="1" customWidth="1"/>
    <col min="368" max="368" width="14.44140625" bestFit="1" customWidth="1"/>
    <col min="369" max="370" width="14.33203125" bestFit="1" customWidth="1"/>
    <col min="549" max="549" width="13.44140625" bestFit="1" customWidth="1"/>
    <col min="553" max="553" width="16.21875" bestFit="1" customWidth="1"/>
    <col min="568" max="568" width="16.21875" bestFit="1" customWidth="1"/>
  </cols>
  <sheetData>
    <row r="19" spans="6:624" x14ac:dyDescent="0.3"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</row>
    <row r="20" spans="6:624" x14ac:dyDescent="0.3">
      <c r="F20" s="1"/>
      <c r="G20" s="128" t="s">
        <v>198</v>
      </c>
      <c r="H20" s="128"/>
      <c r="I20" s="128"/>
      <c r="J20" s="128"/>
      <c r="K20" s="128"/>
      <c r="L20" s="128"/>
      <c r="M20" s="128"/>
      <c r="N20" s="1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1"/>
      <c r="IU20" s="1"/>
      <c r="IV20" s="128" t="s">
        <v>260</v>
      </c>
      <c r="IW20" s="128"/>
      <c r="IX20" s="128"/>
      <c r="IY20" s="128"/>
      <c r="IZ20" s="128"/>
      <c r="JA20" s="128"/>
      <c r="JB20" s="128"/>
      <c r="JC20" s="1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1"/>
    </row>
    <row r="21" spans="6:624" ht="14.4" customHeight="1" x14ac:dyDescent="0.3">
      <c r="F21" s="1"/>
      <c r="G21" s="128"/>
      <c r="H21" s="128"/>
      <c r="I21" s="128"/>
      <c r="J21" s="128"/>
      <c r="K21" s="128"/>
      <c r="L21" s="128"/>
      <c r="M21" s="128"/>
      <c r="N21" s="1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1"/>
      <c r="IU21" s="1"/>
      <c r="IV21" s="128"/>
      <c r="IW21" s="128"/>
      <c r="IX21" s="128"/>
      <c r="IY21" s="128"/>
      <c r="IZ21" s="128"/>
      <c r="JA21" s="128"/>
      <c r="JB21" s="128"/>
      <c r="JC21" s="1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1"/>
    </row>
    <row r="22" spans="6:624" ht="14.4" customHeight="1" x14ac:dyDescent="0.3">
      <c r="F22" s="1"/>
      <c r="G22" s="128"/>
      <c r="H22" s="128"/>
      <c r="I22" s="128"/>
      <c r="J22" s="128"/>
      <c r="K22" s="128"/>
      <c r="L22" s="128"/>
      <c r="M22" s="128"/>
      <c r="N22" s="1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1"/>
      <c r="IU22" s="1"/>
      <c r="IV22" s="128"/>
      <c r="IW22" s="128"/>
      <c r="IX22" s="128"/>
      <c r="IY22" s="128"/>
      <c r="IZ22" s="128"/>
      <c r="JA22" s="128"/>
      <c r="JB22" s="128"/>
      <c r="JC22" s="1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</row>
    <row r="23" spans="6:624" ht="14.4" customHeight="1" x14ac:dyDescent="0.3">
      <c r="F23" s="1"/>
      <c r="G23" s="128"/>
      <c r="H23" s="128"/>
      <c r="I23" s="128"/>
      <c r="J23" s="128"/>
      <c r="K23" s="128"/>
      <c r="L23" s="128"/>
      <c r="M23" s="128"/>
      <c r="N23" s="1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1"/>
      <c r="IU23" s="1"/>
      <c r="IV23" s="128"/>
      <c r="IW23" s="128"/>
      <c r="IX23" s="128"/>
      <c r="IY23" s="128"/>
      <c r="IZ23" s="128"/>
      <c r="JA23" s="128"/>
      <c r="JB23" s="128"/>
      <c r="JC23" s="1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1"/>
      <c r="TN23" s="1"/>
      <c r="TO23" s="128" t="s">
        <v>261</v>
      </c>
      <c r="TP23" s="128"/>
      <c r="TQ23" s="128"/>
      <c r="TR23" s="128"/>
      <c r="TS23" s="128"/>
      <c r="TT23" s="128"/>
      <c r="TU23" s="128"/>
      <c r="TV23" s="1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1"/>
    </row>
    <row r="24" spans="6:624" ht="14.4" customHeight="1" x14ac:dyDescent="0.3">
      <c r="F24" s="1"/>
      <c r="G24" s="128"/>
      <c r="H24" s="128"/>
      <c r="I24" s="128"/>
      <c r="J24" s="128"/>
      <c r="K24" s="128"/>
      <c r="L24" s="128"/>
      <c r="M24" s="128"/>
      <c r="N24" s="1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1"/>
      <c r="IU24" s="1"/>
      <c r="IV24" s="128"/>
      <c r="IW24" s="128"/>
      <c r="IX24" s="128"/>
      <c r="IY24" s="128"/>
      <c r="IZ24" s="128"/>
      <c r="JA24" s="128"/>
      <c r="JB24" s="128"/>
      <c r="JC24" s="1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7"/>
      <c r="PM24" s="7"/>
      <c r="PN24" s="7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7"/>
      <c r="PZ24" s="7"/>
      <c r="QA24" s="7"/>
      <c r="QB24" s="7"/>
      <c r="QC24" s="7"/>
      <c r="QD24" s="7"/>
      <c r="QE24" s="7"/>
      <c r="QF24" s="7"/>
      <c r="QG24" s="7"/>
      <c r="QH24" s="7"/>
      <c r="QI24" s="1"/>
      <c r="TN24" s="1"/>
      <c r="TO24" s="128"/>
      <c r="TP24" s="128"/>
      <c r="TQ24" s="128"/>
      <c r="TR24" s="128"/>
      <c r="TS24" s="128"/>
      <c r="TT24" s="128"/>
      <c r="TU24" s="128"/>
      <c r="TV24" s="1"/>
      <c r="TW24" s="7"/>
      <c r="TX24" s="7"/>
      <c r="TY24" s="7"/>
      <c r="TZ24" s="7"/>
      <c r="UA24" s="7"/>
      <c r="UB24" s="7"/>
      <c r="UC24" s="7"/>
      <c r="UD24" s="7"/>
      <c r="UE24" s="7"/>
      <c r="UF24" s="7"/>
      <c r="UG24" s="7"/>
      <c r="UH24" s="7"/>
      <c r="UI24" s="7"/>
      <c r="UJ24" s="7"/>
      <c r="UK24" s="7"/>
      <c r="UL24" s="7"/>
      <c r="UM24" s="7"/>
      <c r="UN24" s="7"/>
      <c r="UO24" s="7"/>
      <c r="UP24" s="7"/>
      <c r="UQ24" s="7"/>
      <c r="UR24" s="7"/>
      <c r="US24" s="7"/>
      <c r="UT24" s="7"/>
      <c r="UU24" s="7"/>
      <c r="UV24" s="7"/>
      <c r="UW24" s="7"/>
      <c r="UX24" s="7"/>
      <c r="UY24" s="7"/>
      <c r="UZ24" s="7"/>
      <c r="VA24" s="7"/>
      <c r="VB24" s="7"/>
      <c r="VC24" s="7"/>
      <c r="VD24" s="7"/>
      <c r="VE24" s="7"/>
      <c r="VF24" s="7"/>
      <c r="VG24" s="7"/>
      <c r="VH24" s="7"/>
      <c r="VI24" s="7"/>
      <c r="VJ24" s="7"/>
      <c r="VK24" s="7"/>
      <c r="VL24" s="7"/>
      <c r="VM24" s="7"/>
      <c r="VN24" s="7"/>
      <c r="VO24" s="7"/>
      <c r="VP24" s="7"/>
      <c r="VQ24" s="7"/>
      <c r="VR24" s="7"/>
      <c r="VS24" s="7"/>
      <c r="VT24" s="7"/>
      <c r="VU24" s="7"/>
      <c r="VV24" s="7"/>
      <c r="VW24" s="7"/>
      <c r="VX24" s="7"/>
      <c r="VY24" s="7"/>
      <c r="VZ24" s="7"/>
      <c r="WA24" s="7"/>
      <c r="WB24" s="7"/>
      <c r="WC24" s="7"/>
      <c r="WD24" s="7"/>
      <c r="WE24" s="7"/>
      <c r="WF24" s="7"/>
      <c r="WG24" s="7"/>
      <c r="WH24" s="7"/>
      <c r="WI24" s="7"/>
      <c r="WJ24" s="7"/>
      <c r="WK24" s="7"/>
      <c r="WL24" s="7"/>
      <c r="WM24" s="7"/>
      <c r="WN24" s="7"/>
      <c r="WO24" s="7"/>
      <c r="WP24" s="7"/>
      <c r="WQ24" s="7"/>
      <c r="WR24" s="7"/>
      <c r="WS24" s="7"/>
      <c r="WT24" s="7"/>
      <c r="WU24" s="7"/>
      <c r="WV24" s="7"/>
      <c r="WW24" s="7"/>
      <c r="WX24" s="7"/>
      <c r="WY24" s="7"/>
      <c r="WZ24" s="1"/>
    </row>
    <row r="25" spans="6:624" ht="14.4" customHeight="1" x14ac:dyDescent="0.3">
      <c r="F25" s="1"/>
      <c r="G25" s="128"/>
      <c r="H25" s="128"/>
      <c r="I25" s="128"/>
      <c r="J25" s="128"/>
      <c r="K25" s="128"/>
      <c r="L25" s="128"/>
      <c r="M25" s="128"/>
      <c r="N25" s="1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1"/>
      <c r="IU25" s="1"/>
      <c r="IV25" s="128"/>
      <c r="IW25" s="128"/>
      <c r="IX25" s="128"/>
      <c r="IY25" s="128"/>
      <c r="IZ25" s="128"/>
      <c r="JA25" s="128"/>
      <c r="JB25" s="128"/>
      <c r="JC25" s="1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7"/>
      <c r="MN25" s="7"/>
      <c r="MO25" s="7"/>
      <c r="MP25" s="7"/>
      <c r="MQ25" s="7"/>
      <c r="MR25" s="7"/>
      <c r="MS25" s="7"/>
      <c r="MT25" s="7"/>
      <c r="MU25" s="7"/>
      <c r="MV25" s="7"/>
      <c r="MW25" s="7"/>
      <c r="MX25" s="7"/>
      <c r="MY25" s="7"/>
      <c r="MZ25" s="7"/>
      <c r="NA25" s="7"/>
      <c r="NB25" s="7"/>
      <c r="NC25" s="7"/>
      <c r="ND25" s="7"/>
      <c r="NE25" s="7"/>
      <c r="NF25" s="7"/>
      <c r="NG25" s="7"/>
      <c r="NH25" s="7"/>
      <c r="NI25" s="7"/>
      <c r="NJ25" s="7"/>
      <c r="NK25" s="7"/>
      <c r="NL25" s="7"/>
      <c r="NM25" s="7"/>
      <c r="NN25" s="7"/>
      <c r="NO25" s="7"/>
      <c r="NP25" s="7"/>
      <c r="NQ25" s="7"/>
      <c r="NR25" s="7"/>
      <c r="NS25" s="7"/>
      <c r="NT25" s="7"/>
      <c r="NU25" s="7"/>
      <c r="NV25" s="7"/>
      <c r="NW25" s="7"/>
      <c r="NX25" s="7"/>
      <c r="NY25" s="7"/>
      <c r="NZ25" s="7"/>
      <c r="OA25" s="7"/>
      <c r="OB25" s="7"/>
      <c r="OC25" s="7"/>
      <c r="OD25" s="7"/>
      <c r="OE25" s="7"/>
      <c r="OF25" s="7"/>
      <c r="OG25" s="7"/>
      <c r="OH25" s="7"/>
      <c r="OI25" s="7"/>
      <c r="OJ25" s="7"/>
      <c r="OK25" s="7"/>
      <c r="OL25" s="7"/>
      <c r="OM25" s="7"/>
      <c r="ON25" s="7"/>
      <c r="OO25" s="7"/>
      <c r="OP25" s="7"/>
      <c r="OQ25" s="7"/>
      <c r="OR25" s="7"/>
      <c r="OS25" s="7"/>
      <c r="OT25" s="7"/>
      <c r="OU25" s="7"/>
      <c r="OV25" s="7"/>
      <c r="OW25" s="7"/>
      <c r="OX25" s="7"/>
      <c r="OY25" s="7"/>
      <c r="OZ25" s="7"/>
      <c r="PA25" s="7"/>
      <c r="PB25" s="7"/>
      <c r="PC25" s="7"/>
      <c r="PD25" s="7"/>
      <c r="PE25" s="7"/>
      <c r="PF25" s="7"/>
      <c r="PG25" s="7"/>
      <c r="PH25" s="7"/>
      <c r="PI25" s="7"/>
      <c r="PJ25" s="7"/>
      <c r="PK25" s="7"/>
      <c r="PL25" s="7"/>
      <c r="PM25" s="7"/>
      <c r="PN25" s="7"/>
      <c r="PO25" s="7"/>
      <c r="PP25" s="7"/>
      <c r="PQ25" s="7"/>
      <c r="PR25" s="7"/>
      <c r="PS25" s="7"/>
      <c r="PT25" s="7"/>
      <c r="PU25" s="7"/>
      <c r="PV25" s="7"/>
      <c r="PW25" s="7"/>
      <c r="PX25" s="7"/>
      <c r="PY25" s="7"/>
      <c r="PZ25" s="7"/>
      <c r="QA25" s="7"/>
      <c r="QB25" s="7"/>
      <c r="QC25" s="7"/>
      <c r="QD25" s="7"/>
      <c r="QE25" s="7"/>
      <c r="QF25" s="7"/>
      <c r="QG25" s="7"/>
      <c r="QH25" s="7"/>
      <c r="QI25" s="1"/>
      <c r="TN25" s="1"/>
      <c r="TO25" s="128"/>
      <c r="TP25" s="128"/>
      <c r="TQ25" s="128"/>
      <c r="TR25" s="128"/>
      <c r="TS25" s="128"/>
      <c r="TT25" s="128"/>
      <c r="TU25" s="128"/>
      <c r="TV25" s="1"/>
      <c r="TW25" s="7"/>
      <c r="TX25" s="7"/>
      <c r="TY25" s="7"/>
      <c r="TZ25" s="7"/>
      <c r="UA25" s="7"/>
      <c r="UB25" s="7"/>
      <c r="UC25" s="7"/>
      <c r="UD25" s="7"/>
      <c r="UE25" s="7"/>
      <c r="UF25" s="7"/>
      <c r="UG25" s="7"/>
      <c r="UH25" s="7"/>
      <c r="UI25" s="7"/>
      <c r="UJ25" s="7"/>
      <c r="UK25" s="7"/>
      <c r="UL25" s="7"/>
      <c r="UM25" s="7"/>
      <c r="UN25" s="7"/>
      <c r="UO25" s="7"/>
      <c r="UP25" s="7"/>
      <c r="UQ25" s="7"/>
      <c r="UR25" s="7"/>
      <c r="US25" s="7"/>
      <c r="UT25" s="7"/>
      <c r="UU25" s="7"/>
      <c r="UV25" s="7"/>
      <c r="UW25" s="7"/>
      <c r="UX25" s="7"/>
      <c r="UY25" s="7"/>
      <c r="UZ25" s="7"/>
      <c r="VA25" s="7"/>
      <c r="VB25" s="7"/>
      <c r="VC25" s="7"/>
      <c r="VD25" s="7"/>
      <c r="VE25" s="7"/>
      <c r="VF25" s="7"/>
      <c r="VG25" s="7"/>
      <c r="VH25" s="7"/>
      <c r="VI25" s="7"/>
      <c r="VJ25" s="7"/>
      <c r="VK25" s="7"/>
      <c r="VL25" s="7"/>
      <c r="VM25" s="7"/>
      <c r="VN25" s="7"/>
      <c r="VO25" s="7"/>
      <c r="VP25" s="7"/>
      <c r="VQ25" s="7"/>
      <c r="VR25" s="7"/>
      <c r="VS25" s="7"/>
      <c r="VT25" s="7"/>
      <c r="VU25" s="7"/>
      <c r="VV25" s="7"/>
      <c r="VW25" s="7"/>
      <c r="VX25" s="7"/>
      <c r="VY25" s="7"/>
      <c r="VZ25" s="7"/>
      <c r="WA25" s="7"/>
      <c r="WB25" s="7"/>
      <c r="WC25" s="7"/>
      <c r="WD25" s="7"/>
      <c r="WE25" s="7"/>
      <c r="WF25" s="7"/>
      <c r="WG25" s="7"/>
      <c r="WH25" s="7"/>
      <c r="WI25" s="7"/>
      <c r="WJ25" s="7"/>
      <c r="WK25" s="7"/>
      <c r="WL25" s="7"/>
      <c r="WM25" s="7"/>
      <c r="WN25" s="7"/>
      <c r="WO25" s="7"/>
      <c r="WP25" s="7"/>
      <c r="WQ25" s="7"/>
      <c r="WR25" s="7"/>
      <c r="WS25" s="7"/>
      <c r="WT25" s="7"/>
      <c r="WU25" s="7"/>
      <c r="WV25" s="7"/>
      <c r="WW25" s="7"/>
      <c r="WX25" s="7"/>
      <c r="WY25" s="7"/>
      <c r="WZ25" s="1"/>
    </row>
    <row r="26" spans="6:624" ht="14.4" customHeight="1" x14ac:dyDescent="0.3">
      <c r="F26" s="1"/>
      <c r="G26" s="128"/>
      <c r="H26" s="128"/>
      <c r="I26" s="128"/>
      <c r="J26" s="128"/>
      <c r="K26" s="128"/>
      <c r="L26" s="128"/>
      <c r="M26" s="128"/>
      <c r="N26" s="1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1"/>
      <c r="IU26" s="1"/>
      <c r="IV26" s="128"/>
      <c r="IW26" s="128"/>
      <c r="IX26" s="128"/>
      <c r="IY26" s="128"/>
      <c r="IZ26" s="128"/>
      <c r="JA26" s="128"/>
      <c r="JB26" s="128"/>
      <c r="JC26" s="1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  <c r="QG26" s="7"/>
      <c r="QH26" s="7"/>
      <c r="QI26" s="1"/>
      <c r="TN26" s="1"/>
      <c r="TO26" s="128"/>
      <c r="TP26" s="128"/>
      <c r="TQ26" s="128"/>
      <c r="TR26" s="128"/>
      <c r="TS26" s="128"/>
      <c r="TT26" s="128"/>
      <c r="TU26" s="128"/>
      <c r="TV26" s="1"/>
      <c r="TW26" s="7"/>
      <c r="TX26" s="7"/>
      <c r="TY26" s="7"/>
      <c r="TZ26" s="7"/>
      <c r="UA26" s="7"/>
      <c r="UB26" s="7"/>
      <c r="UC26" s="7"/>
      <c r="UD26" s="7"/>
      <c r="UE26" s="7"/>
      <c r="UF26" s="7"/>
      <c r="UG26" s="7"/>
      <c r="UH26" s="7"/>
      <c r="UI26" s="7"/>
      <c r="UJ26" s="7"/>
      <c r="UK26" s="7"/>
      <c r="UL26" s="7"/>
      <c r="UM26" s="7"/>
      <c r="UN26" s="7"/>
      <c r="UO26" s="7"/>
      <c r="UP26" s="7"/>
      <c r="UQ26" s="7"/>
      <c r="UR26" s="7"/>
      <c r="US26" s="7"/>
      <c r="UT26" s="7"/>
      <c r="UU26" s="7"/>
      <c r="UV26" s="7"/>
      <c r="UW26" s="7"/>
      <c r="UX26" s="7"/>
      <c r="UY26" s="7"/>
      <c r="UZ26" s="7"/>
      <c r="VA26" s="7"/>
      <c r="VB26" s="7"/>
      <c r="VC26" s="7"/>
      <c r="VD26" s="7"/>
      <c r="VE26" s="7"/>
      <c r="VF26" s="7"/>
      <c r="VG26" s="7"/>
      <c r="VH26" s="7"/>
      <c r="VI26" s="7"/>
      <c r="VJ26" s="7"/>
      <c r="VK26" s="7"/>
      <c r="VL26" s="7"/>
      <c r="VM26" s="7"/>
      <c r="VN26" s="7"/>
      <c r="VO26" s="7"/>
      <c r="VP26" s="7"/>
      <c r="VQ26" s="7"/>
      <c r="VR26" s="7"/>
      <c r="VS26" s="7"/>
      <c r="VT26" s="7"/>
      <c r="VU26" s="7"/>
      <c r="VV26" s="7"/>
      <c r="VW26" s="7"/>
      <c r="VX26" s="7"/>
      <c r="VY26" s="7"/>
      <c r="VZ26" s="7"/>
      <c r="WA26" s="7"/>
      <c r="WB26" s="7"/>
      <c r="WC26" s="7"/>
      <c r="WD26" s="7"/>
      <c r="WE26" s="7"/>
      <c r="WF26" s="7"/>
      <c r="WG26" s="7"/>
      <c r="WH26" s="7"/>
      <c r="WI26" s="7"/>
      <c r="WJ26" s="7"/>
      <c r="WK26" s="7"/>
      <c r="WL26" s="7"/>
      <c r="WM26" s="7"/>
      <c r="WN26" s="7"/>
      <c r="WO26" s="7"/>
      <c r="WP26" s="7"/>
      <c r="WQ26" s="7"/>
      <c r="WR26" s="7"/>
      <c r="WS26" s="7"/>
      <c r="WT26" s="7"/>
      <c r="WU26" s="7"/>
      <c r="WV26" s="7"/>
      <c r="WW26" s="7"/>
      <c r="WX26" s="7"/>
      <c r="WY26" s="7"/>
      <c r="WZ26" s="1"/>
    </row>
    <row r="27" spans="6:624" ht="14.4" customHeight="1" x14ac:dyDescent="0.3">
      <c r="F27" s="1"/>
      <c r="G27" s="128"/>
      <c r="H27" s="128"/>
      <c r="I27" s="128"/>
      <c r="J27" s="128"/>
      <c r="K27" s="128"/>
      <c r="L27" s="128"/>
      <c r="M27" s="128"/>
      <c r="N27" s="1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1"/>
      <c r="IU27" s="1"/>
      <c r="IV27" s="128"/>
      <c r="IW27" s="128"/>
      <c r="IX27" s="128"/>
      <c r="IY27" s="128"/>
      <c r="IZ27" s="128"/>
      <c r="JA27" s="128"/>
      <c r="JB27" s="128"/>
      <c r="JC27" s="1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7"/>
      <c r="ON27" s="7"/>
      <c r="OO27" s="7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7"/>
      <c r="PB27" s="7"/>
      <c r="PC27" s="7"/>
      <c r="PD27" s="7"/>
      <c r="PE27" s="7"/>
      <c r="PF27" s="7"/>
      <c r="PG27" s="7"/>
      <c r="PH27" s="7"/>
      <c r="PI27" s="7"/>
      <c r="PJ27" s="7"/>
      <c r="PK27" s="7"/>
      <c r="PL27" s="7"/>
      <c r="PM27" s="7"/>
      <c r="PN27" s="7"/>
      <c r="PO27" s="7"/>
      <c r="PP27" s="7"/>
      <c r="PQ27" s="7"/>
      <c r="PR27" s="7"/>
      <c r="PS27" s="7"/>
      <c r="PT27" s="7"/>
      <c r="PU27" s="7"/>
      <c r="PV27" s="7"/>
      <c r="PW27" s="7"/>
      <c r="PX27" s="7"/>
      <c r="PY27" s="7"/>
      <c r="PZ27" s="7"/>
      <c r="QA27" s="7"/>
      <c r="QB27" s="7"/>
      <c r="QC27" s="7"/>
      <c r="QD27" s="7"/>
      <c r="QE27" s="7"/>
      <c r="QF27" s="7"/>
      <c r="QG27" s="7"/>
      <c r="QH27" s="7"/>
      <c r="QI27" s="1"/>
      <c r="TN27" s="1"/>
      <c r="TO27" s="128"/>
      <c r="TP27" s="128"/>
      <c r="TQ27" s="128"/>
      <c r="TR27" s="128"/>
      <c r="TS27" s="128"/>
      <c r="TT27" s="128"/>
      <c r="TU27" s="128"/>
      <c r="TV27" s="1"/>
      <c r="TW27" s="7"/>
      <c r="TX27" s="7"/>
      <c r="TY27" s="7"/>
      <c r="TZ27" s="7"/>
      <c r="UA27" s="7"/>
      <c r="UB27" s="7"/>
      <c r="UC27" s="7"/>
      <c r="UD27" s="7"/>
      <c r="UE27" s="7"/>
      <c r="UF27" s="7"/>
      <c r="UG27" s="7"/>
      <c r="UH27" s="7"/>
      <c r="UI27" s="7"/>
      <c r="UJ27" s="7"/>
      <c r="UK27" s="7"/>
      <c r="UL27" s="7"/>
      <c r="UM27" s="7"/>
      <c r="UN27" s="7"/>
      <c r="UO27" s="7"/>
      <c r="UP27" s="7"/>
      <c r="UQ27" s="7"/>
      <c r="UR27" s="7"/>
      <c r="US27" s="7"/>
      <c r="UT27" s="7"/>
      <c r="UU27" s="7"/>
      <c r="UV27" s="7"/>
      <c r="UW27" s="7"/>
      <c r="UX27" s="7"/>
      <c r="UY27" s="7"/>
      <c r="UZ27" s="7"/>
      <c r="VA27" s="7"/>
      <c r="VB27" s="7"/>
      <c r="VC27" s="7"/>
      <c r="VD27" s="7"/>
      <c r="VE27" s="7"/>
      <c r="VF27" s="7"/>
      <c r="VG27" s="7"/>
      <c r="VH27" s="7"/>
      <c r="VI27" s="7"/>
      <c r="VJ27" s="7"/>
      <c r="VK27" s="7"/>
      <c r="VL27" s="7"/>
      <c r="VM27" s="7"/>
      <c r="VN27" s="7"/>
      <c r="VO27" s="7"/>
      <c r="VP27" s="7"/>
      <c r="VQ27" s="7"/>
      <c r="VR27" s="7"/>
      <c r="VS27" s="7"/>
      <c r="VT27" s="7"/>
      <c r="VU27" s="7"/>
      <c r="VV27" s="7"/>
      <c r="VW27" s="7"/>
      <c r="VX27" s="7"/>
      <c r="VY27" s="7"/>
      <c r="VZ27" s="7"/>
      <c r="WA27" s="7"/>
      <c r="WB27" s="7"/>
      <c r="WC27" s="7"/>
      <c r="WD27" s="7"/>
      <c r="WE27" s="7"/>
      <c r="WF27" s="7"/>
      <c r="WG27" s="7"/>
      <c r="WH27" s="7"/>
      <c r="WI27" s="7"/>
      <c r="WJ27" s="7"/>
      <c r="WK27" s="7"/>
      <c r="WL27" s="7"/>
      <c r="WM27" s="7"/>
      <c r="WN27" s="7"/>
      <c r="WO27" s="7"/>
      <c r="WP27" s="7"/>
      <c r="WQ27" s="7"/>
      <c r="WR27" s="7"/>
      <c r="WS27" s="7"/>
      <c r="WT27" s="7"/>
      <c r="WU27" s="7"/>
      <c r="WV27" s="7"/>
      <c r="WW27" s="7"/>
      <c r="WX27" s="7"/>
      <c r="WY27" s="7"/>
      <c r="WZ27" s="1"/>
    </row>
    <row r="28" spans="6:624" ht="14.4" customHeight="1" x14ac:dyDescent="0.3">
      <c r="F28" s="1"/>
      <c r="G28" s="128"/>
      <c r="H28" s="128"/>
      <c r="I28" s="128"/>
      <c r="J28" s="128"/>
      <c r="K28" s="128"/>
      <c r="L28" s="128"/>
      <c r="M28" s="128"/>
      <c r="N28" s="1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1"/>
      <c r="IU28" s="1"/>
      <c r="IV28" s="128"/>
      <c r="IW28" s="128"/>
      <c r="IX28" s="128"/>
      <c r="IY28" s="128"/>
      <c r="IZ28" s="128"/>
      <c r="JA28" s="128"/>
      <c r="JB28" s="128"/>
      <c r="JC28" s="1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1"/>
      <c r="TN28" s="1"/>
      <c r="TO28" s="128"/>
      <c r="TP28" s="128"/>
      <c r="TQ28" s="128"/>
      <c r="TR28" s="128"/>
      <c r="TS28" s="128"/>
      <c r="TT28" s="128"/>
      <c r="TU28" s="128"/>
      <c r="TV28" s="1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1"/>
    </row>
    <row r="29" spans="6:624" ht="14.4" customHeight="1" x14ac:dyDescent="0.3">
      <c r="F29" s="1"/>
      <c r="G29" s="128"/>
      <c r="H29" s="128"/>
      <c r="I29" s="128"/>
      <c r="J29" s="128"/>
      <c r="K29" s="128"/>
      <c r="L29" s="128"/>
      <c r="M29" s="128"/>
      <c r="N29" s="1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1"/>
      <c r="IU29" s="1"/>
      <c r="IV29" s="128"/>
      <c r="IW29" s="128"/>
      <c r="IX29" s="128"/>
      <c r="IY29" s="128"/>
      <c r="IZ29" s="128"/>
      <c r="JA29" s="128"/>
      <c r="JB29" s="128"/>
      <c r="JC29" s="1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7"/>
      <c r="NN29" s="7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7"/>
      <c r="OA29" s="7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7"/>
      <c r="ON29" s="7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7"/>
      <c r="PB29" s="7"/>
      <c r="PC29" s="7"/>
      <c r="PD29" s="7"/>
      <c r="PE29" s="7"/>
      <c r="PF29" s="7"/>
      <c r="PG29" s="7"/>
      <c r="PH29" s="7"/>
      <c r="PI29" s="7"/>
      <c r="PJ29" s="7"/>
      <c r="PK29" s="7"/>
      <c r="PL29" s="7"/>
      <c r="PM29" s="7"/>
      <c r="PN29" s="7"/>
      <c r="PO29" s="7"/>
      <c r="PP29" s="7"/>
      <c r="PQ29" s="7"/>
      <c r="PR29" s="7"/>
      <c r="PS29" s="7"/>
      <c r="PT29" s="7"/>
      <c r="PU29" s="7"/>
      <c r="PV29" s="7"/>
      <c r="PW29" s="7"/>
      <c r="PX29" s="7"/>
      <c r="PY29" s="7"/>
      <c r="PZ29" s="7"/>
      <c r="QA29" s="7"/>
      <c r="QB29" s="7"/>
      <c r="QC29" s="7"/>
      <c r="QD29" s="7"/>
      <c r="QE29" s="7"/>
      <c r="QF29" s="7"/>
      <c r="QG29" s="7"/>
      <c r="QH29" s="7"/>
      <c r="QI29" s="1"/>
      <c r="TN29" s="1"/>
      <c r="TO29" s="128"/>
      <c r="TP29" s="128"/>
      <c r="TQ29" s="128"/>
      <c r="TR29" s="128"/>
      <c r="TS29" s="128"/>
      <c r="TT29" s="128"/>
      <c r="TU29" s="128"/>
      <c r="TV29" s="1"/>
      <c r="TW29" s="7"/>
      <c r="TX29" s="7"/>
      <c r="TY29" s="7"/>
      <c r="TZ29" s="7"/>
      <c r="UA29" s="7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7"/>
      <c r="UN29" s="7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7"/>
      <c r="VN29" s="7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7"/>
      <c r="WA29" s="7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7"/>
      <c r="WN29" s="7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1"/>
    </row>
    <row r="30" spans="6:624" ht="14.4" customHeight="1" x14ac:dyDescent="0.3">
      <c r="F30" s="1"/>
      <c r="G30" s="128"/>
      <c r="H30" s="128"/>
      <c r="I30" s="128"/>
      <c r="J30" s="128"/>
      <c r="K30" s="128"/>
      <c r="L30" s="128"/>
      <c r="M30" s="128"/>
      <c r="N30" s="1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1"/>
      <c r="IU30" s="1"/>
      <c r="IV30" s="128"/>
      <c r="IW30" s="128"/>
      <c r="IX30" s="128"/>
      <c r="IY30" s="128"/>
      <c r="IZ30" s="128"/>
      <c r="JA30" s="128"/>
      <c r="JB30" s="128"/>
      <c r="JC30" s="1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1"/>
      <c r="TN30" s="1"/>
      <c r="TO30" s="128"/>
      <c r="TP30" s="128"/>
      <c r="TQ30" s="128"/>
      <c r="TR30" s="128"/>
      <c r="TS30" s="128"/>
      <c r="TT30" s="128"/>
      <c r="TU30" s="128"/>
      <c r="TV30" s="1"/>
      <c r="TW30" s="7"/>
      <c r="TX30" s="7"/>
      <c r="TY30" s="7"/>
      <c r="TZ30" s="7"/>
      <c r="UA30" s="7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7"/>
      <c r="UM30" s="7"/>
      <c r="UN30" s="7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7"/>
      <c r="VM30" s="7"/>
      <c r="VN30" s="7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7"/>
      <c r="VZ30" s="7"/>
      <c r="WA30" s="7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7"/>
      <c r="WM30" s="7"/>
      <c r="WN30" s="7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7"/>
      <c r="WZ30" s="1"/>
    </row>
    <row r="31" spans="6:624" ht="14.4" customHeight="1" x14ac:dyDescent="0.3">
      <c r="F31" s="1"/>
      <c r="G31" s="1"/>
      <c r="H31" s="1"/>
      <c r="I31" s="1"/>
      <c r="J31" s="1"/>
      <c r="K31" s="1"/>
      <c r="L31" s="1"/>
      <c r="M31" s="1"/>
      <c r="N31" s="1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1"/>
      <c r="IU31" s="1"/>
      <c r="IV31" s="1"/>
      <c r="IW31" s="1"/>
      <c r="IX31" s="1"/>
      <c r="IY31" s="1"/>
      <c r="IZ31" s="1"/>
      <c r="JA31" s="1"/>
      <c r="JB31" s="1"/>
      <c r="JC31" s="1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1"/>
      <c r="TN31" s="1"/>
      <c r="TO31" s="128"/>
      <c r="TP31" s="128"/>
      <c r="TQ31" s="128"/>
      <c r="TR31" s="128"/>
      <c r="TS31" s="128"/>
      <c r="TT31" s="128"/>
      <c r="TU31" s="128"/>
      <c r="TV31" s="1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1"/>
    </row>
    <row r="32" spans="6:624" x14ac:dyDescent="0.3">
      <c r="F32" s="1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1"/>
      <c r="IU32" s="1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1"/>
      <c r="TN32" s="1"/>
      <c r="TO32" s="128"/>
      <c r="TP32" s="128"/>
      <c r="TQ32" s="128"/>
      <c r="TR32" s="128"/>
      <c r="TS32" s="128"/>
      <c r="TT32" s="128"/>
      <c r="TU32" s="128"/>
      <c r="TV32" s="1"/>
      <c r="TW32" s="7"/>
      <c r="TX32" s="7"/>
      <c r="TY32" s="7"/>
      <c r="TZ32" s="7"/>
      <c r="UA32" s="7"/>
      <c r="UB32" s="7"/>
      <c r="UC32" s="7"/>
      <c r="UD32" s="7"/>
      <c r="UE32" s="7"/>
      <c r="UF32" s="7"/>
      <c r="UG32" s="7"/>
      <c r="UH32" s="7"/>
      <c r="UI32" s="7"/>
      <c r="UJ32" s="7"/>
      <c r="UK32" s="7"/>
      <c r="UL32" s="7"/>
      <c r="UM32" s="7"/>
      <c r="UN32" s="7"/>
      <c r="UO32" s="7"/>
      <c r="UP32" s="7"/>
      <c r="UQ32" s="7"/>
      <c r="UR32" s="7"/>
      <c r="US32" s="7"/>
      <c r="UT32" s="7"/>
      <c r="UU32" s="7"/>
      <c r="UV32" s="7"/>
      <c r="UW32" s="7"/>
      <c r="UX32" s="7"/>
      <c r="UY32" s="7"/>
      <c r="UZ32" s="7"/>
      <c r="VA32" s="7"/>
      <c r="VB32" s="7"/>
      <c r="VC32" s="7"/>
      <c r="VD32" s="7"/>
      <c r="VE32" s="7"/>
      <c r="VF32" s="7"/>
      <c r="VG32" s="7"/>
      <c r="VH32" s="7"/>
      <c r="VI32" s="7"/>
      <c r="VJ32" s="7"/>
      <c r="VK32" s="7"/>
      <c r="VL32" s="7"/>
      <c r="VM32" s="7"/>
      <c r="VN32" s="7"/>
      <c r="VO32" s="7"/>
      <c r="VP32" s="7"/>
      <c r="VQ32" s="7"/>
      <c r="VR32" s="7"/>
      <c r="VS32" s="7"/>
      <c r="VT32" s="7"/>
      <c r="VU32" s="7"/>
      <c r="VV32" s="7"/>
      <c r="VW32" s="7"/>
      <c r="VX32" s="7"/>
      <c r="VY32" s="7"/>
      <c r="VZ32" s="7"/>
      <c r="WA32" s="7"/>
      <c r="WB32" s="7"/>
      <c r="WC32" s="7"/>
      <c r="WD32" s="7"/>
      <c r="WE32" s="7"/>
      <c r="WF32" s="7"/>
      <c r="WG32" s="7"/>
      <c r="WH32" s="7"/>
      <c r="WI32" s="7"/>
      <c r="WJ32" s="7"/>
      <c r="WK32" s="7"/>
      <c r="WL32" s="7"/>
      <c r="WM32" s="7"/>
      <c r="WN32" s="7"/>
      <c r="WO32" s="7"/>
      <c r="WP32" s="7"/>
      <c r="WQ32" s="7"/>
      <c r="WR32" s="7"/>
      <c r="WS32" s="7"/>
      <c r="WT32" s="7"/>
      <c r="WU32" s="7"/>
      <c r="WV32" s="7"/>
      <c r="WW32" s="7"/>
      <c r="WX32" s="7"/>
      <c r="WY32" s="7"/>
      <c r="WZ32" s="1"/>
    </row>
    <row r="33" spans="6:624" x14ac:dyDescent="0.3">
      <c r="F33" s="1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1"/>
      <c r="IU33" s="1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1"/>
      <c r="TN33" s="1"/>
      <c r="TO33" s="128"/>
      <c r="TP33" s="128"/>
      <c r="TQ33" s="128"/>
      <c r="TR33" s="128"/>
      <c r="TS33" s="128"/>
      <c r="TT33" s="128"/>
      <c r="TU33" s="128"/>
      <c r="TV33" s="1"/>
      <c r="TW33" s="7"/>
      <c r="TX33" s="7"/>
      <c r="TY33" s="7"/>
      <c r="TZ33" s="7"/>
      <c r="UA33" s="7"/>
      <c r="UB33" s="7"/>
      <c r="UC33" s="7"/>
      <c r="UD33" s="7"/>
      <c r="UE33" s="7"/>
      <c r="UF33" s="7"/>
      <c r="UG33" s="7"/>
      <c r="UH33" s="7"/>
      <c r="UI33" s="7"/>
      <c r="UJ33" s="7"/>
      <c r="UK33" s="7"/>
      <c r="UL33" s="7"/>
      <c r="UM33" s="7"/>
      <c r="UN33" s="7"/>
      <c r="UO33" s="7"/>
      <c r="UP33" s="7"/>
      <c r="UQ33" s="7"/>
      <c r="UR33" s="7"/>
      <c r="US33" s="7"/>
      <c r="UT33" s="7"/>
      <c r="UU33" s="7"/>
      <c r="UV33" s="7"/>
      <c r="UW33" s="7"/>
      <c r="UX33" s="7"/>
      <c r="UY33" s="7"/>
      <c r="UZ33" s="7"/>
      <c r="VA33" s="7"/>
      <c r="VB33" s="7"/>
      <c r="VC33" s="7"/>
      <c r="VD33" s="7"/>
      <c r="VE33" s="7"/>
      <c r="VF33" s="7"/>
      <c r="VG33" s="7"/>
      <c r="VH33" s="7"/>
      <c r="VI33" s="7"/>
      <c r="VJ33" s="7"/>
      <c r="VK33" s="7"/>
      <c r="VL33" s="7"/>
      <c r="VM33" s="7"/>
      <c r="VN33" s="7"/>
      <c r="VO33" s="7"/>
      <c r="VP33" s="7"/>
      <c r="VQ33" s="7"/>
      <c r="VR33" s="7"/>
      <c r="VS33" s="7"/>
      <c r="VT33" s="7"/>
      <c r="VU33" s="7"/>
      <c r="VV33" s="7"/>
      <c r="VW33" s="7"/>
      <c r="VX33" s="7"/>
      <c r="VY33" s="7"/>
      <c r="VZ33" s="7"/>
      <c r="WA33" s="7"/>
      <c r="WB33" s="7"/>
      <c r="WC33" s="7"/>
      <c r="WD33" s="7"/>
      <c r="WE33" s="7"/>
      <c r="WF33" s="7"/>
      <c r="WG33" s="7"/>
      <c r="WH33" s="7"/>
      <c r="WI33" s="7"/>
      <c r="WJ33" s="7"/>
      <c r="WK33" s="7"/>
      <c r="WL33" s="7"/>
      <c r="WM33" s="7"/>
      <c r="WN33" s="7"/>
      <c r="WO33" s="7"/>
      <c r="WP33" s="7"/>
      <c r="WQ33" s="7"/>
      <c r="WR33" s="7"/>
      <c r="WS33" s="7"/>
      <c r="WT33" s="7"/>
      <c r="WU33" s="7"/>
      <c r="WV33" s="7"/>
      <c r="WW33" s="7"/>
      <c r="WX33" s="7"/>
      <c r="WY33" s="7"/>
      <c r="WZ33" s="1"/>
    </row>
    <row r="34" spans="6:624" x14ac:dyDescent="0.3">
      <c r="F34" s="1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1"/>
      <c r="IU34" s="1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1"/>
      <c r="TN34" s="1"/>
      <c r="TO34" s="1"/>
      <c r="TP34" s="1"/>
      <c r="TQ34" s="1"/>
      <c r="TR34" s="1"/>
      <c r="TS34" s="1"/>
      <c r="TT34" s="1"/>
      <c r="TU34" s="1"/>
      <c r="TV34" s="1"/>
      <c r="TW34" s="7"/>
      <c r="TX34" s="7"/>
      <c r="TY34" s="7"/>
      <c r="TZ34" s="7"/>
      <c r="UA34" s="7"/>
      <c r="UB34" s="7"/>
      <c r="UC34" s="7"/>
      <c r="UD34" s="7"/>
      <c r="UE34" s="7"/>
      <c r="UF34" s="7"/>
      <c r="UG34" s="7"/>
      <c r="UH34" s="7"/>
      <c r="UI34" s="7"/>
      <c r="UJ34" s="7"/>
      <c r="UK34" s="7"/>
      <c r="UL34" s="7"/>
      <c r="UM34" s="7"/>
      <c r="UN34" s="7"/>
      <c r="UO34" s="7"/>
      <c r="UP34" s="7"/>
      <c r="UQ34" s="7"/>
      <c r="UR34" s="7"/>
      <c r="US34" s="7"/>
      <c r="UT34" s="7"/>
      <c r="UU34" s="7"/>
      <c r="UV34" s="7"/>
      <c r="UW34" s="7"/>
      <c r="UX34" s="7"/>
      <c r="UY34" s="7"/>
      <c r="UZ34" s="7"/>
      <c r="VA34" s="7"/>
      <c r="VB34" s="7"/>
      <c r="VC34" s="7"/>
      <c r="VD34" s="7"/>
      <c r="VE34" s="7"/>
      <c r="VF34" s="7"/>
      <c r="VG34" s="7"/>
      <c r="VH34" s="7"/>
      <c r="VI34" s="7"/>
      <c r="VJ34" s="7"/>
      <c r="VK34" s="7"/>
      <c r="VL34" s="7"/>
      <c r="VM34" s="7"/>
      <c r="VN34" s="7"/>
      <c r="VO34" s="7"/>
      <c r="VP34" s="7"/>
      <c r="VQ34" s="7"/>
      <c r="VR34" s="7"/>
      <c r="VS34" s="7"/>
      <c r="VT34" s="7"/>
      <c r="VU34" s="7"/>
      <c r="VV34" s="7"/>
      <c r="VW34" s="7"/>
      <c r="VX34" s="7"/>
      <c r="VY34" s="7"/>
      <c r="VZ34" s="7"/>
      <c r="WA34" s="7"/>
      <c r="WB34" s="7"/>
      <c r="WC34" s="7"/>
      <c r="WD34" s="7"/>
      <c r="WE34" s="7"/>
      <c r="WF34" s="7"/>
      <c r="WG34" s="7"/>
      <c r="WH34" s="7"/>
      <c r="WI34" s="7"/>
      <c r="WJ34" s="7"/>
      <c r="WK34" s="7"/>
      <c r="WL34" s="7"/>
      <c r="WM34" s="7"/>
      <c r="WN34" s="7"/>
      <c r="WO34" s="7"/>
      <c r="WP34" s="7"/>
      <c r="WQ34" s="7"/>
      <c r="WR34" s="7"/>
      <c r="WS34" s="7"/>
      <c r="WT34" s="7"/>
      <c r="WU34" s="7"/>
      <c r="WV34" s="7"/>
      <c r="WW34" s="7"/>
      <c r="WX34" s="7"/>
      <c r="WY34" s="7"/>
      <c r="WZ34" s="1"/>
    </row>
    <row r="35" spans="6:624" x14ac:dyDescent="0.3">
      <c r="F35" s="1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1"/>
      <c r="IU35" s="1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1"/>
      <c r="TN35" s="1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1"/>
    </row>
    <row r="36" spans="6:624" x14ac:dyDescent="0.3">
      <c r="F36" s="1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1"/>
      <c r="IU36" s="1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1"/>
      <c r="TN36" s="1"/>
      <c r="TO36" s="7"/>
      <c r="TP36" s="7"/>
      <c r="TQ36" s="7"/>
      <c r="TR36" s="7"/>
      <c r="TS36" s="7"/>
      <c r="TT36" s="7"/>
      <c r="TU36" s="7"/>
      <c r="TV36" s="7"/>
      <c r="TW36" s="7"/>
      <c r="TX36" s="7"/>
      <c r="TY36" s="7"/>
      <c r="TZ36" s="7"/>
      <c r="UA36" s="7"/>
      <c r="UB36" s="7"/>
      <c r="UC36" s="7"/>
      <c r="UD36" s="7"/>
      <c r="UE36" s="7"/>
      <c r="UF36" s="7"/>
      <c r="UG36" s="7"/>
      <c r="UH36" s="7"/>
      <c r="UI36" s="7"/>
      <c r="UJ36" s="7"/>
      <c r="UK36" s="7"/>
      <c r="UL36" s="7"/>
      <c r="UM36" s="7"/>
      <c r="UN36" s="7"/>
      <c r="UO36" s="7"/>
      <c r="UP36" s="7"/>
      <c r="UQ36" s="7"/>
      <c r="UR36" s="7"/>
      <c r="US36" s="7"/>
      <c r="UT36" s="7"/>
      <c r="UU36" s="7"/>
      <c r="UV36" s="7"/>
      <c r="UW36" s="7"/>
      <c r="UX36" s="7"/>
      <c r="UY36" s="7"/>
      <c r="UZ36" s="7"/>
      <c r="VA36" s="7"/>
      <c r="VB36" s="7"/>
      <c r="VC36" s="7"/>
      <c r="VD36" s="7"/>
      <c r="VE36" s="7"/>
      <c r="VF36" s="7"/>
      <c r="VG36" s="7"/>
      <c r="VH36" s="7"/>
      <c r="VI36" s="7"/>
      <c r="VJ36" s="7"/>
      <c r="VK36" s="7"/>
      <c r="VL36" s="7"/>
      <c r="VM36" s="7"/>
      <c r="VN36" s="7"/>
      <c r="VO36" s="7"/>
      <c r="VP36" s="7"/>
      <c r="VQ36" s="7"/>
      <c r="VR36" s="7"/>
      <c r="VS36" s="7"/>
      <c r="VT36" s="7"/>
      <c r="VU36" s="7"/>
      <c r="VV36" s="7"/>
      <c r="VW36" s="7"/>
      <c r="VX36" s="7"/>
      <c r="VY36" s="7"/>
      <c r="VZ36" s="7"/>
      <c r="WA36" s="7"/>
      <c r="WB36" s="7"/>
      <c r="WC36" s="7"/>
      <c r="WD36" s="7"/>
      <c r="WE36" s="7"/>
      <c r="WF36" s="7"/>
      <c r="WG36" s="7"/>
      <c r="WH36" s="7"/>
      <c r="WI36" s="7"/>
      <c r="WJ36" s="7"/>
      <c r="WK36" s="7"/>
      <c r="WL36" s="7"/>
      <c r="WM36" s="7"/>
      <c r="WN36" s="7"/>
      <c r="WO36" s="7"/>
      <c r="WP36" s="7"/>
      <c r="WQ36" s="7"/>
      <c r="WR36" s="7"/>
      <c r="WS36" s="7"/>
      <c r="WT36" s="7"/>
      <c r="WU36" s="7"/>
      <c r="WV36" s="7"/>
      <c r="WW36" s="7"/>
      <c r="WX36" s="7"/>
      <c r="WY36" s="7"/>
      <c r="WZ36" s="1"/>
    </row>
    <row r="37" spans="6:624" x14ac:dyDescent="0.3">
      <c r="F37" s="1"/>
      <c r="G37" s="7"/>
      <c r="H37" s="7"/>
      <c r="I37" s="7"/>
      <c r="J37" s="7"/>
      <c r="K37" s="7"/>
      <c r="L37" s="7"/>
      <c r="M37" s="7"/>
      <c r="N37" s="7"/>
      <c r="O37" s="7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7"/>
      <c r="GP37" s="7"/>
      <c r="GQ37" s="7"/>
      <c r="GR37" s="7"/>
      <c r="GS37" s="7"/>
      <c r="GT37" s="1"/>
      <c r="IU37" s="1"/>
      <c r="IV37" s="7"/>
      <c r="IW37" s="7"/>
      <c r="IX37" s="7"/>
      <c r="IY37" s="7"/>
      <c r="IZ37" s="7"/>
      <c r="JA37" s="7"/>
      <c r="JB37" s="7"/>
      <c r="JC37" s="7"/>
      <c r="JD37" s="7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7"/>
      <c r="QE37" s="7"/>
      <c r="QF37" s="7"/>
      <c r="QG37" s="7"/>
      <c r="QH37" s="7"/>
      <c r="QI37" s="1"/>
      <c r="TN37" s="1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1"/>
    </row>
    <row r="38" spans="6:624" ht="14.4" customHeight="1" x14ac:dyDescent="0.3">
      <c r="F38" s="1"/>
      <c r="G38" s="7"/>
      <c r="H38" s="7"/>
      <c r="I38" s="7"/>
      <c r="J38" s="7"/>
      <c r="K38" s="7"/>
      <c r="L38" s="7"/>
      <c r="M38" s="7"/>
      <c r="N38" s="7"/>
      <c r="O38" s="7"/>
      <c r="P38" s="1"/>
      <c r="Q38" s="128" t="s">
        <v>17</v>
      </c>
      <c r="R38" s="128"/>
      <c r="S38" s="128"/>
      <c r="T38" s="128"/>
      <c r="U38" s="128"/>
      <c r="V38" s="128"/>
      <c r="W38" s="128"/>
      <c r="X38" s="1"/>
      <c r="GN38" s="1"/>
      <c r="GO38" s="7"/>
      <c r="GP38" s="7"/>
      <c r="GQ38" s="7"/>
      <c r="GR38" s="7"/>
      <c r="GS38" s="7"/>
      <c r="GT38" s="1"/>
      <c r="IU38" s="1"/>
      <c r="IV38" s="7"/>
      <c r="IW38" s="7"/>
      <c r="IX38" s="7"/>
      <c r="IY38" s="7"/>
      <c r="IZ38" s="7"/>
      <c r="JA38" s="7"/>
      <c r="JB38" s="7"/>
      <c r="JC38" s="7"/>
      <c r="JD38" s="7"/>
      <c r="JE38" s="1"/>
      <c r="JF38" s="128" t="s">
        <v>17</v>
      </c>
      <c r="JG38" s="128"/>
      <c r="JH38" s="128"/>
      <c r="JI38" s="128"/>
      <c r="JJ38" s="128"/>
      <c r="JK38" s="128"/>
      <c r="JL38" s="128"/>
      <c r="JM38" s="1"/>
      <c r="QC38" s="1"/>
      <c r="QD38" s="7"/>
      <c r="QE38" s="7"/>
      <c r="QF38" s="7"/>
      <c r="QG38" s="7"/>
      <c r="QH38" s="7"/>
      <c r="QI38" s="1"/>
      <c r="TN38" s="1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1"/>
    </row>
    <row r="39" spans="6:624" ht="14.4" customHeight="1" thickBot="1" x14ac:dyDescent="0.35">
      <c r="F39" s="1"/>
      <c r="G39" s="7"/>
      <c r="H39" s="7"/>
      <c r="I39" s="7"/>
      <c r="J39" s="7"/>
      <c r="K39" s="7"/>
      <c r="L39" s="7"/>
      <c r="M39" s="7"/>
      <c r="N39" s="7"/>
      <c r="O39" s="7"/>
      <c r="P39" s="1"/>
      <c r="Q39" s="128"/>
      <c r="R39" s="128"/>
      <c r="S39" s="128"/>
      <c r="T39" s="128"/>
      <c r="U39" s="128"/>
      <c r="V39" s="128"/>
      <c r="W39" s="128"/>
      <c r="X39" s="1"/>
      <c r="Y39" s="39" t="s">
        <v>22</v>
      </c>
      <c r="AA39" s="39" t="s">
        <v>24</v>
      </c>
      <c r="AC39" s="39" t="s">
        <v>262</v>
      </c>
      <c r="AE39" s="39" t="s">
        <v>263</v>
      </c>
      <c r="AG39" t="s">
        <v>264</v>
      </c>
      <c r="AI39" t="s">
        <v>265</v>
      </c>
      <c r="AK39" t="s">
        <v>266</v>
      </c>
      <c r="AM39" t="s">
        <v>267</v>
      </c>
      <c r="AO39" t="s">
        <v>268</v>
      </c>
      <c r="GN39" s="1"/>
      <c r="GO39" s="7"/>
      <c r="GP39" s="7"/>
      <c r="GQ39" s="7"/>
      <c r="GR39" s="7"/>
      <c r="GS39" s="7"/>
      <c r="GT39" s="1"/>
      <c r="IU39" s="1"/>
      <c r="IV39" s="7"/>
      <c r="IW39" s="7"/>
      <c r="IX39" s="7"/>
      <c r="IY39" s="7"/>
      <c r="IZ39" s="7"/>
      <c r="JA39" s="7"/>
      <c r="JB39" s="7"/>
      <c r="JC39" s="7"/>
      <c r="JD39" s="7"/>
      <c r="JE39" s="1"/>
      <c r="JF39" s="128"/>
      <c r="JG39" s="128"/>
      <c r="JH39" s="128"/>
      <c r="JI39" s="128"/>
      <c r="JJ39" s="128"/>
      <c r="JK39" s="128"/>
      <c r="JL39" s="128"/>
      <c r="JM39" s="1"/>
      <c r="JN39" s="39" t="s">
        <v>22</v>
      </c>
      <c r="JP39" s="39" t="s">
        <v>24</v>
      </c>
      <c r="JR39" s="39" t="s">
        <v>262</v>
      </c>
      <c r="JT39" s="39" t="s">
        <v>263</v>
      </c>
      <c r="JV39" t="s">
        <v>264</v>
      </c>
      <c r="JX39" t="s">
        <v>265</v>
      </c>
      <c r="JZ39" t="s">
        <v>266</v>
      </c>
      <c r="KB39" t="s">
        <v>267</v>
      </c>
      <c r="KD39" t="s">
        <v>268</v>
      </c>
      <c r="QC39" s="1"/>
      <c r="QD39" s="7"/>
      <c r="QE39" s="7"/>
      <c r="QF39" s="7"/>
      <c r="QG39" s="7"/>
      <c r="QH39" s="7"/>
      <c r="QI39" s="1"/>
      <c r="TN39" s="1"/>
      <c r="TO39" s="7"/>
      <c r="TP39" s="7"/>
      <c r="TQ39" s="7"/>
      <c r="TR39" s="7"/>
      <c r="TS39" s="7"/>
      <c r="TT39" s="7"/>
      <c r="TU39" s="7"/>
      <c r="TV39" s="7"/>
      <c r="TW39" s="7"/>
      <c r="TX39" s="7"/>
      <c r="TY39" s="7"/>
      <c r="TZ39" s="7"/>
      <c r="UA39" s="7"/>
      <c r="UB39" s="7"/>
      <c r="UC39" s="7"/>
      <c r="UD39" s="7"/>
      <c r="UE39" s="7"/>
      <c r="UF39" s="7"/>
      <c r="UG39" s="7"/>
      <c r="UH39" s="7"/>
      <c r="UI39" s="7"/>
      <c r="UJ39" s="7"/>
      <c r="UK39" s="7"/>
      <c r="UL39" s="7"/>
      <c r="UM39" s="7"/>
      <c r="UN39" s="7"/>
      <c r="UO39" s="7"/>
      <c r="UP39" s="7"/>
      <c r="UQ39" s="7"/>
      <c r="UR39" s="7"/>
      <c r="US39" s="7"/>
      <c r="UT39" s="7"/>
      <c r="UU39" s="7"/>
      <c r="UV39" s="7"/>
      <c r="UW39" s="7"/>
      <c r="UX39" s="7"/>
      <c r="UY39" s="7"/>
      <c r="UZ39" s="7"/>
      <c r="VA39" s="7"/>
      <c r="VB39" s="7"/>
      <c r="VC39" s="7"/>
      <c r="VD39" s="7"/>
      <c r="VE39" s="7"/>
      <c r="VF39" s="7"/>
      <c r="VG39" s="7"/>
      <c r="VH39" s="7"/>
      <c r="VI39" s="7"/>
      <c r="VJ39" s="7"/>
      <c r="VK39" s="7"/>
      <c r="VL39" s="7"/>
      <c r="VM39" s="7"/>
      <c r="VN39" s="7"/>
      <c r="VO39" s="7"/>
      <c r="VP39" s="7"/>
      <c r="VQ39" s="7"/>
      <c r="VR39" s="7"/>
      <c r="VS39" s="7"/>
      <c r="VT39" s="7"/>
      <c r="VU39" s="7"/>
      <c r="VV39" s="7"/>
      <c r="VW39" s="7"/>
      <c r="VX39" s="7"/>
      <c r="VY39" s="7"/>
      <c r="VZ39" s="7"/>
      <c r="WA39" s="7"/>
      <c r="WB39" s="7"/>
      <c r="WC39" s="7"/>
      <c r="WD39" s="7"/>
      <c r="WE39" s="7"/>
      <c r="WF39" s="7"/>
      <c r="WG39" s="7"/>
      <c r="WH39" s="7"/>
      <c r="WI39" s="7"/>
      <c r="WJ39" s="7"/>
      <c r="WK39" s="7"/>
      <c r="WL39" s="7"/>
      <c r="WM39" s="7"/>
      <c r="WN39" s="7"/>
      <c r="WO39" s="7"/>
      <c r="WP39" s="7"/>
      <c r="WQ39" s="7"/>
      <c r="WR39" s="7"/>
      <c r="WS39" s="7"/>
      <c r="WT39" s="7"/>
      <c r="WU39" s="7"/>
      <c r="WV39" s="7"/>
      <c r="WW39" s="7"/>
      <c r="WX39" s="7"/>
      <c r="WY39" s="7"/>
      <c r="WZ39" s="1"/>
    </row>
    <row r="40" spans="6:624" ht="14.4" customHeight="1" thickBot="1" x14ac:dyDescent="0.35">
      <c r="F40" s="1"/>
      <c r="G40" s="7"/>
      <c r="H40" s="7"/>
      <c r="I40" s="7"/>
      <c r="J40" s="7"/>
      <c r="K40" s="7"/>
      <c r="L40" s="7"/>
      <c r="M40" s="7"/>
      <c r="N40" s="7"/>
      <c r="O40" s="7"/>
      <c r="P40" s="1"/>
      <c r="Q40" s="128"/>
      <c r="R40" s="128"/>
      <c r="S40" s="128"/>
      <c r="T40" s="128"/>
      <c r="U40" s="128"/>
      <c r="V40" s="128"/>
      <c r="W40" s="128"/>
      <c r="X40" s="1"/>
      <c r="Y40" s="43">
        <f t="array" ref="Y40">'TRANSFORMER EX1'!FM2024</f>
        <v>-1.1530780382068215</v>
      </c>
      <c r="AA40" s="43">
        <f>'TRANSFORMER EX1'!GA2024+'TRANSFORMER EX2'!GA2024</f>
        <v>4.9763807065914378E-2</v>
      </c>
      <c r="AC40" s="43">
        <v>0.23411447886745124</v>
      </c>
      <c r="AE40" s="43">
        <v>2.399561381761731E-4</v>
      </c>
      <c r="AG40" s="43">
        <f>S51*AC40+(1-S51)*AA40^2</f>
        <v>0.1877868703926997</v>
      </c>
      <c r="AI40" s="43">
        <f>Q51*AE40+(1-Q51)*AA40</f>
        <v>5.1923412309499931E-3</v>
      </c>
      <c r="AK40" s="43">
        <f>AG40/(1-S51^W51)</f>
        <v>0.38480916064077819</v>
      </c>
      <c r="AM40" s="43">
        <f>AI40/(1-Q51^W51)</f>
        <v>1.9159930741512895E-2</v>
      </c>
      <c r="AO40" s="121">
        <f>Y40-(Q54/(U51+SQRT(AK40)))*AM40</f>
        <v>-1.1533869050100003</v>
      </c>
      <c r="GN40" s="1"/>
      <c r="GO40" s="7"/>
      <c r="GP40" s="7"/>
      <c r="GQ40" s="7"/>
      <c r="GR40" s="7"/>
      <c r="GS40" s="7"/>
      <c r="GT40" s="1"/>
      <c r="IU40" s="1"/>
      <c r="IV40" s="7"/>
      <c r="IW40" s="7"/>
      <c r="IX40" s="7"/>
      <c r="IY40" s="7"/>
      <c r="IZ40" s="7"/>
      <c r="JA40" s="7"/>
      <c r="JB40" s="7"/>
      <c r="JC40" s="7"/>
      <c r="JD40" s="7"/>
      <c r="JE40" s="1"/>
      <c r="JF40" s="128"/>
      <c r="JG40" s="128"/>
      <c r="JH40" s="128"/>
      <c r="JI40" s="128"/>
      <c r="JJ40" s="128"/>
      <c r="JK40" s="128"/>
      <c r="JL40" s="128"/>
      <c r="JM40" s="1"/>
      <c r="JN40" s="43">
        <f t="array" ref="JN40">'TRANSFORMER EX1'!QA1100</f>
        <v>-1.3705304785257657</v>
      </c>
      <c r="JP40" s="43">
        <f t="array" ref="JP40">'TRANSFORMER EX1'!QO1100+'TRANSFORMER EX2'!QO1100</f>
        <v>-1.2146142771088191</v>
      </c>
      <c r="JR40" s="43">
        <v>0.17115075772297444</v>
      </c>
      <c r="JT40" s="43">
        <v>3.5856519876364255E-2</v>
      </c>
      <c r="JV40" s="43">
        <f>JH51*JR40+(1-JH51)*JP40^2</f>
        <v>0.43197817460969534</v>
      </c>
      <c r="JX40" s="43">
        <f>JF51*JT40+(1-JF51)*JP40</f>
        <v>-8.9190559822154042E-2</v>
      </c>
      <c r="JZ40" s="43">
        <f>JV40/(1-JH51^JL51)</f>
        <v>0.88520117747888416</v>
      </c>
      <c r="KB40" s="43">
        <f>JX40/(1-JF51^JL51)</f>
        <v>-0.32911645690831759</v>
      </c>
      <c r="KD40" s="121">
        <f>JN40-(JF54/(JJ51+SQRT(JZ40)))*KB40</f>
        <v>-1.3670324076305169</v>
      </c>
      <c r="QC40" s="1"/>
      <c r="QD40" s="7"/>
      <c r="QE40" s="7"/>
      <c r="QF40" s="7"/>
      <c r="QG40" s="7"/>
      <c r="QH40" s="7"/>
      <c r="QI40" s="1"/>
      <c r="TN40" s="1"/>
      <c r="TO40" s="7"/>
      <c r="TP40" s="7"/>
      <c r="TQ40" s="7"/>
      <c r="TR40" s="7"/>
      <c r="TS40" s="7"/>
      <c r="TT40" s="7"/>
      <c r="TU40" s="7"/>
      <c r="TV40" s="7"/>
      <c r="TW40" s="7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7"/>
      <c r="WR40" s="7"/>
      <c r="WS40" s="7"/>
      <c r="WT40" s="7"/>
      <c r="WU40" s="7"/>
      <c r="WV40" s="7"/>
      <c r="WW40" s="7"/>
      <c r="WX40" s="7"/>
      <c r="WY40" s="7"/>
      <c r="WZ40" s="1"/>
    </row>
    <row r="41" spans="6:624" ht="14.4" customHeight="1" x14ac:dyDescent="0.3">
      <c r="F41" s="1"/>
      <c r="G41" s="7"/>
      <c r="H41" s="7"/>
      <c r="I41" s="7"/>
      <c r="J41" s="7"/>
      <c r="K41" s="7"/>
      <c r="L41" s="7"/>
      <c r="M41" s="7"/>
      <c r="N41" s="7"/>
      <c r="O41" s="7"/>
      <c r="P41" s="1"/>
      <c r="Q41" s="128"/>
      <c r="R41" s="128"/>
      <c r="S41" s="128"/>
      <c r="T41" s="128"/>
      <c r="U41" s="128"/>
      <c r="V41" s="128"/>
      <c r="W41" s="128"/>
      <c r="X41" s="1"/>
      <c r="GN41" s="1"/>
      <c r="GO41" s="7"/>
      <c r="GP41" s="7"/>
      <c r="GQ41" s="7"/>
      <c r="GR41" s="7"/>
      <c r="GS41" s="7"/>
      <c r="GT41" s="1"/>
      <c r="IU41" s="1"/>
      <c r="IV41" s="7"/>
      <c r="IW41" s="7"/>
      <c r="IX41" s="7"/>
      <c r="IY41" s="7"/>
      <c r="IZ41" s="7"/>
      <c r="JA41" s="7"/>
      <c r="JB41" s="7"/>
      <c r="JC41" s="7"/>
      <c r="JD41" s="7"/>
      <c r="JE41" s="1"/>
      <c r="JF41" s="128"/>
      <c r="JG41" s="128"/>
      <c r="JH41" s="128"/>
      <c r="JI41" s="128"/>
      <c r="JJ41" s="128"/>
      <c r="JK41" s="128"/>
      <c r="JL41" s="128"/>
      <c r="JM41" s="1"/>
      <c r="QC41" s="1"/>
      <c r="QD41" s="7"/>
      <c r="QE41" s="7"/>
      <c r="QF41" s="7"/>
      <c r="QG41" s="7"/>
      <c r="QH41" s="7"/>
      <c r="QI41" s="1"/>
      <c r="TN41" s="1"/>
      <c r="TO41" s="7"/>
      <c r="TP41" s="7"/>
      <c r="TQ41" s="7"/>
      <c r="TR41" s="7"/>
      <c r="TS41" s="7"/>
      <c r="TT41" s="7"/>
      <c r="TU41" s="7"/>
      <c r="TV41" s="7"/>
      <c r="TW41" s="7"/>
      <c r="TX41" s="1"/>
      <c r="TY41" s="128" t="s">
        <v>269</v>
      </c>
      <c r="TZ41" s="128"/>
      <c r="UA41" s="128"/>
      <c r="UB41" s="128"/>
      <c r="UC41" s="128"/>
      <c r="UD41" s="128"/>
      <c r="UE41" s="128"/>
      <c r="UF41" s="1"/>
      <c r="WP41" s="1"/>
      <c r="WQ41" s="7"/>
      <c r="WR41" s="7"/>
      <c r="WS41" s="7"/>
      <c r="WT41" s="7"/>
      <c r="WU41" s="7"/>
      <c r="WV41" s="7"/>
      <c r="WW41" s="7"/>
      <c r="WX41" s="7"/>
      <c r="WY41" s="7"/>
      <c r="WZ41" s="1"/>
    </row>
    <row r="42" spans="6:624" ht="14.4" customHeight="1" thickBot="1" x14ac:dyDescent="0.35">
      <c r="F42" s="1"/>
      <c r="G42" s="7"/>
      <c r="H42" s="7"/>
      <c r="I42" s="7"/>
      <c r="J42" s="7"/>
      <c r="K42" s="7"/>
      <c r="L42" s="7"/>
      <c r="M42" s="7"/>
      <c r="N42" s="7"/>
      <c r="O42" s="7"/>
      <c r="P42" s="1"/>
      <c r="Q42" s="128"/>
      <c r="R42" s="128"/>
      <c r="S42" s="128"/>
      <c r="T42" s="128"/>
      <c r="U42" s="128"/>
      <c r="V42" s="128"/>
      <c r="W42" s="128"/>
      <c r="X42" s="1"/>
      <c r="GN42" s="1"/>
      <c r="GO42" s="7"/>
      <c r="GP42" s="7"/>
      <c r="GQ42" s="7"/>
      <c r="GR42" s="7"/>
      <c r="GS42" s="7"/>
      <c r="GT42" s="1"/>
      <c r="IU42" s="1"/>
      <c r="IV42" s="7"/>
      <c r="IW42" s="7"/>
      <c r="IX42" s="7"/>
      <c r="IY42" s="7"/>
      <c r="IZ42" s="7"/>
      <c r="JA42" s="7"/>
      <c r="JB42" s="7"/>
      <c r="JC42" s="7"/>
      <c r="JD42" s="7"/>
      <c r="JE42" s="1"/>
      <c r="JF42" s="128"/>
      <c r="JG42" s="128"/>
      <c r="JH42" s="128"/>
      <c r="JI42" s="128"/>
      <c r="JJ42" s="128"/>
      <c r="JK42" s="128"/>
      <c r="JL42" s="128"/>
      <c r="JM42" s="1"/>
      <c r="QC42" s="1"/>
      <c r="QD42" s="7"/>
      <c r="QE42" s="7"/>
      <c r="QF42" s="7"/>
      <c r="QG42" s="7"/>
      <c r="QH42" s="7"/>
      <c r="QI42" s="1"/>
      <c r="TN42" s="1"/>
      <c r="TO42" s="7"/>
      <c r="TP42" s="7"/>
      <c r="TQ42" s="7"/>
      <c r="TR42" s="7"/>
      <c r="TS42" s="7"/>
      <c r="TT42" s="7"/>
      <c r="TU42" s="7"/>
      <c r="TV42" s="7"/>
      <c r="TW42" s="7"/>
      <c r="TX42" s="1"/>
      <c r="TY42" s="128"/>
      <c r="TZ42" s="128"/>
      <c r="UA42" s="128"/>
      <c r="UB42" s="128"/>
      <c r="UC42" s="128"/>
      <c r="UD42" s="128"/>
      <c r="UE42" s="128"/>
      <c r="UF42" s="1"/>
      <c r="UG42" t="s">
        <v>8</v>
      </c>
      <c r="UK42" t="s">
        <v>10</v>
      </c>
      <c r="UO42" t="s">
        <v>270</v>
      </c>
      <c r="US42" t="s">
        <v>271</v>
      </c>
      <c r="UW42" t="s">
        <v>272</v>
      </c>
      <c r="VA42" t="s">
        <v>273</v>
      </c>
      <c r="VE42" t="s">
        <v>274</v>
      </c>
      <c r="VI42" t="s">
        <v>275</v>
      </c>
      <c r="VM42" t="s">
        <v>276</v>
      </c>
      <c r="WP42" s="1"/>
      <c r="WQ42" s="7"/>
      <c r="WR42" s="7"/>
      <c r="WS42" s="7"/>
      <c r="WT42" s="7"/>
      <c r="WU42" s="7"/>
      <c r="WV42" s="7"/>
      <c r="WW42" s="7"/>
      <c r="WX42" s="7"/>
      <c r="WY42" s="7"/>
      <c r="WZ42" s="1"/>
    </row>
    <row r="43" spans="6:624" ht="14.4" customHeight="1" thickBot="1" x14ac:dyDescent="0.35">
      <c r="F43" s="1"/>
      <c r="G43" s="7"/>
      <c r="H43" s="7"/>
      <c r="I43" s="7"/>
      <c r="J43" s="7"/>
      <c r="K43" s="7"/>
      <c r="L43" s="7"/>
      <c r="M43" s="7"/>
      <c r="N43" s="7"/>
      <c r="O43" s="7"/>
      <c r="P43" s="1"/>
      <c r="Q43" s="128"/>
      <c r="R43" s="128"/>
      <c r="S43" s="128"/>
      <c r="T43" s="128"/>
      <c r="U43" s="128"/>
      <c r="V43" s="128"/>
      <c r="W43" s="128"/>
      <c r="X43" s="1"/>
      <c r="Y43" s="39" t="s">
        <v>30</v>
      </c>
      <c r="AA43" s="39" t="s">
        <v>32</v>
      </c>
      <c r="AC43" s="39" t="s">
        <v>277</v>
      </c>
      <c r="AE43" s="39" t="s">
        <v>278</v>
      </c>
      <c r="AG43" t="s">
        <v>279</v>
      </c>
      <c r="AI43" t="s">
        <v>280</v>
      </c>
      <c r="AK43" t="s">
        <v>281</v>
      </c>
      <c r="AM43" t="s">
        <v>282</v>
      </c>
      <c r="AO43" t="s">
        <v>283</v>
      </c>
      <c r="GN43" s="1"/>
      <c r="GO43" s="7"/>
      <c r="GP43" s="7"/>
      <c r="GQ43" s="7"/>
      <c r="GR43" s="7"/>
      <c r="GS43" s="7"/>
      <c r="GT43" s="1"/>
      <c r="IU43" s="1"/>
      <c r="IV43" s="7"/>
      <c r="IW43" s="7"/>
      <c r="IX43" s="7"/>
      <c r="IY43" s="7"/>
      <c r="IZ43" s="7"/>
      <c r="JA43" s="7"/>
      <c r="JB43" s="7"/>
      <c r="JC43" s="7"/>
      <c r="JD43" s="7"/>
      <c r="JE43" s="1"/>
      <c r="JF43" s="128"/>
      <c r="JG43" s="128"/>
      <c r="JH43" s="128"/>
      <c r="JI43" s="128"/>
      <c r="JJ43" s="128"/>
      <c r="JK43" s="128"/>
      <c r="JL43" s="128"/>
      <c r="JM43" s="1"/>
      <c r="JN43" s="39" t="s">
        <v>30</v>
      </c>
      <c r="JP43" s="39" t="s">
        <v>32</v>
      </c>
      <c r="JR43" s="39" t="s">
        <v>277</v>
      </c>
      <c r="JT43" s="39" t="s">
        <v>278</v>
      </c>
      <c r="JV43" t="s">
        <v>279</v>
      </c>
      <c r="JX43" t="s">
        <v>280</v>
      </c>
      <c r="JZ43" t="s">
        <v>281</v>
      </c>
      <c r="KB43" t="s">
        <v>282</v>
      </c>
      <c r="KD43" t="s">
        <v>283</v>
      </c>
      <c r="QC43" s="1"/>
      <c r="QD43" s="7"/>
      <c r="QE43" s="7"/>
      <c r="QF43" s="7"/>
      <c r="QG43" s="7"/>
      <c r="QH43" s="7"/>
      <c r="QI43" s="1"/>
      <c r="TN43" s="1"/>
      <c r="TO43" s="7"/>
      <c r="TP43" s="7"/>
      <c r="TQ43" s="7"/>
      <c r="TR43" s="7"/>
      <c r="TS43" s="7"/>
      <c r="TT43" s="7"/>
      <c r="TU43" s="7"/>
      <c r="TV43" s="7"/>
      <c r="TW43" s="7"/>
      <c r="TX43" s="1"/>
      <c r="TY43" s="128"/>
      <c r="TZ43" s="128"/>
      <c r="UA43" s="128"/>
      <c r="UB43" s="128"/>
      <c r="UC43" s="128"/>
      <c r="UD43" s="128"/>
      <c r="UE43" s="128"/>
      <c r="UF43" s="1"/>
      <c r="UG43" s="12">
        <f t="array" ref="UG43:UG46">'TRANSFORMER EX1'!PJ1071:PJ1074</f>
        <v>-0.76882946574244304</v>
      </c>
      <c r="UK43" s="12">
        <f t="array" ref="UK43:UK46">'TRANSFORMER EX1'!QM1071:QM1074+'TRANSFORMER EX2'!QM1071:QM1074</f>
        <v>0.73918595854908742</v>
      </c>
      <c r="UO43" s="12">
        <v>9.0161679755059024E-2</v>
      </c>
      <c r="US43" s="12">
        <v>-7.6434112921674402E-2</v>
      </c>
      <c r="UW43" s="12">
        <f t="array" ref="UW43:UW46">UA54*UO43:UO46+(1-UA54)*UK43:UK46^2</f>
        <v>0.18140852006727382</v>
      </c>
      <c r="VA43" s="12">
        <f t="array" ref="VA43:VA46">TY54*US43:US46+(1-TY54)*UK43:UK46</f>
        <v>5.1278942254017607E-3</v>
      </c>
      <c r="VE43" s="12">
        <f t="array" ref="VE43:VE46">UW43:UW46/(1-UA54^UE54)</f>
        <v>0.37173877062965954</v>
      </c>
      <c r="VI43" s="12">
        <f t="array" ref="VI43:VI46">VA43:VA46/(1-TY54^UE54)</f>
        <v>1.8922118912921632E-2</v>
      </c>
      <c r="VM43" s="12">
        <f t="array" ref="VM43:VM46">UG43:UG46-(TY57/(UC54+SQRT(VE43:VE46)))*VI43:VI46</f>
        <v>-0.76913981509057516</v>
      </c>
      <c r="WP43" s="1"/>
      <c r="WQ43" s="7"/>
      <c r="WR43" s="7"/>
      <c r="WS43" s="7"/>
      <c r="WT43" s="7"/>
      <c r="WU43" s="7"/>
      <c r="WV43" s="7"/>
      <c r="WW43" s="7"/>
      <c r="WX43" s="7"/>
      <c r="WY43" s="7"/>
      <c r="WZ43" s="1"/>
    </row>
    <row r="44" spans="6:624" ht="14.4" customHeight="1" thickBot="1" x14ac:dyDescent="0.35">
      <c r="F44" s="1"/>
      <c r="G44" s="7"/>
      <c r="H44" s="7"/>
      <c r="I44" s="7"/>
      <c r="J44" s="7"/>
      <c r="K44" s="7"/>
      <c r="L44" s="7"/>
      <c r="M44" s="7"/>
      <c r="N44" s="7"/>
      <c r="O44" s="7"/>
      <c r="P44" s="1"/>
      <c r="Q44" s="128"/>
      <c r="R44" s="128"/>
      <c r="S44" s="128"/>
      <c r="T44" s="128"/>
      <c r="U44" s="128"/>
      <c r="V44" s="128"/>
      <c r="W44" s="128"/>
      <c r="X44" s="1"/>
      <c r="Y44" s="43">
        <f t="array" ref="Y44">'TRANSFORMER EX1'!FM2031</f>
        <v>-0.94976431784566084</v>
      </c>
      <c r="AA44" s="43">
        <f t="array" ref="AA44">'TRANSFORMER EX1'!GA2031+'TRANSFORMER EX2'!GA2031</f>
        <v>-3.0199449617814324E-2</v>
      </c>
      <c r="AC44" s="43">
        <v>0.21465908363080777</v>
      </c>
      <c r="AE44" s="43">
        <v>-6.541060985937304E-2</v>
      </c>
      <c r="AG44" s="43">
        <f>S51*AC44+(1-S51)*AA44^2</f>
        <v>0.17190966825609003</v>
      </c>
      <c r="AI44" s="43">
        <f>Q51*AE44+(1-Q51)*AA44</f>
        <v>-6.1889493835217163E-2</v>
      </c>
      <c r="AK44" s="43">
        <f>AG44/(1-S51^W51)</f>
        <v>0.35227391036084033</v>
      </c>
      <c r="AM44" s="43">
        <f>AI44/(1-Q51^W51)</f>
        <v>-0.22837451599711139</v>
      </c>
      <c r="AO44" s="121">
        <f t="array" ref="AO44">Y44-(Q54/(U51+SQRT(AK44)))*AM44</f>
        <v>-0.94591656295290261</v>
      </c>
      <c r="GN44" s="1"/>
      <c r="GO44" s="7"/>
      <c r="GP44" s="7"/>
      <c r="GQ44" s="7"/>
      <c r="GR44" s="7"/>
      <c r="GS44" s="7"/>
      <c r="GT44" s="1"/>
      <c r="IU44" s="1"/>
      <c r="IV44" s="7"/>
      <c r="IW44" s="7"/>
      <c r="IX44" s="7"/>
      <c r="IY44" s="7"/>
      <c r="IZ44" s="7"/>
      <c r="JA44" s="7"/>
      <c r="JB44" s="7"/>
      <c r="JC44" s="7"/>
      <c r="JD44" s="7"/>
      <c r="JE44" s="1"/>
      <c r="JF44" s="128"/>
      <c r="JG44" s="128"/>
      <c r="JH44" s="128"/>
      <c r="JI44" s="128"/>
      <c r="JJ44" s="128"/>
      <c r="JK44" s="128"/>
      <c r="JL44" s="128"/>
      <c r="JM44" s="1"/>
      <c r="JN44" s="43">
        <f t="array" ref="JN44">'TRANSFORMER EX1'!QA1107</f>
        <v>-0.37381064002208469</v>
      </c>
      <c r="JP44" s="43">
        <f t="array" ref="JP44">'TRANSFORMER EX1'!QO1107+'TRANSFORMER EX2'!QO1107</f>
        <v>-0.38574843224343502</v>
      </c>
      <c r="JR44" s="43">
        <v>5.4467362616309768E-4</v>
      </c>
      <c r="JT44" s="43">
        <v>-5.094296314380177E-2</v>
      </c>
      <c r="JV44" s="43">
        <f>JH51*JR44+(1-JH51)*JP44^2</f>
        <v>3.0196109496584068E-2</v>
      </c>
      <c r="JX44" s="43">
        <f>JF51*JT44+(1-JF51)*JP44</f>
        <v>-8.4423510053765083E-2</v>
      </c>
      <c r="JZ44" s="43">
        <f>JV44/(1-JH51^JL51)</f>
        <v>6.1877273558573927E-2</v>
      </c>
      <c r="KB44" s="43">
        <f t="array" ref="KB44">JX44/(1-JF51^JL51)</f>
        <v>-0.31152586735706683</v>
      </c>
      <c r="KD44" s="121">
        <f t="array" ref="KD44">JN44-(JF54/(JJ51+SQRT(JZ44)))*KB44</f>
        <v>-0.36128705907092168</v>
      </c>
      <c r="QC44" s="1"/>
      <c r="QD44" s="7"/>
      <c r="QE44" s="7"/>
      <c r="QF44" s="7"/>
      <c r="QG44" s="7"/>
      <c r="QH44" s="7"/>
      <c r="QI44" s="1"/>
      <c r="TN44" s="1"/>
      <c r="TO44" s="7"/>
      <c r="TP44" s="7"/>
      <c r="TQ44" s="7"/>
      <c r="TR44" s="7"/>
      <c r="TS44" s="7"/>
      <c r="TT44" s="7"/>
      <c r="TU44" s="7"/>
      <c r="TV44" s="7"/>
      <c r="TW44" s="7"/>
      <c r="TX44" s="1"/>
      <c r="TY44" s="128"/>
      <c r="TZ44" s="128"/>
      <c r="UA44" s="128"/>
      <c r="UB44" s="128"/>
      <c r="UC44" s="128"/>
      <c r="UD44" s="128"/>
      <c r="UE44" s="128"/>
      <c r="UF44" s="1"/>
      <c r="UG44" s="13">
        <v>1.0883531923827081</v>
      </c>
      <c r="UK44" s="13">
        <v>-0.3816706272277236</v>
      </c>
      <c r="UO44" s="13">
        <v>0.15933035845360488</v>
      </c>
      <c r="US44" s="13">
        <v>-0.13221997120818818</v>
      </c>
      <c r="UW44" s="13">
        <v>0.15659878030056468</v>
      </c>
      <c r="VA44" s="13">
        <v>-0.15716503681014171</v>
      </c>
      <c r="VE44" s="13">
        <v>0.32089913996017361</v>
      </c>
      <c r="VI44" s="13">
        <v>-0.57994478527727589</v>
      </c>
      <c r="VM44" s="13">
        <v>1.0985908917062839</v>
      </c>
      <c r="WP44" s="1"/>
      <c r="WQ44" s="7"/>
      <c r="WR44" s="7"/>
      <c r="WS44" s="7"/>
      <c r="WT44" s="7"/>
      <c r="WU44" s="7"/>
      <c r="WV44" s="7"/>
      <c r="WW44" s="7"/>
      <c r="WX44" s="7"/>
      <c r="WY44" s="7"/>
      <c r="WZ44" s="1"/>
    </row>
    <row r="45" spans="6:624" ht="14.4" customHeight="1" x14ac:dyDescent="0.3">
      <c r="F45" s="1"/>
      <c r="G45" s="7"/>
      <c r="H45" s="7"/>
      <c r="I45" s="7"/>
      <c r="J45" s="7"/>
      <c r="K45" s="7"/>
      <c r="L45" s="7"/>
      <c r="M45" s="7"/>
      <c r="N45" s="7"/>
      <c r="O45" s="7"/>
      <c r="P45" s="1"/>
      <c r="Q45" s="128"/>
      <c r="R45" s="128"/>
      <c r="S45" s="128"/>
      <c r="T45" s="128"/>
      <c r="U45" s="128"/>
      <c r="V45" s="128"/>
      <c r="W45" s="128"/>
      <c r="X45" s="1"/>
      <c r="GN45" s="1"/>
      <c r="GO45" s="7"/>
      <c r="GP45" s="7"/>
      <c r="GQ45" s="7"/>
      <c r="GR45" s="7"/>
      <c r="GS45" s="7"/>
      <c r="GT45" s="1"/>
      <c r="IU45" s="1"/>
      <c r="IV45" s="7"/>
      <c r="IW45" s="7"/>
      <c r="IX45" s="7"/>
      <c r="IY45" s="7"/>
      <c r="IZ45" s="7"/>
      <c r="JA45" s="7"/>
      <c r="JB45" s="7"/>
      <c r="JC45" s="7"/>
      <c r="JD45" s="7"/>
      <c r="JE45" s="1"/>
      <c r="JF45" s="128"/>
      <c r="JG45" s="128"/>
      <c r="JH45" s="128"/>
      <c r="JI45" s="128"/>
      <c r="JJ45" s="128"/>
      <c r="JK45" s="128"/>
      <c r="JL45" s="128"/>
      <c r="JM45" s="1"/>
      <c r="QC45" s="1"/>
      <c r="QD45" s="7"/>
      <c r="QE45" s="7"/>
      <c r="QF45" s="7"/>
      <c r="QG45" s="7"/>
      <c r="QH45" s="7"/>
      <c r="QI45" s="1"/>
      <c r="TN45" s="1"/>
      <c r="TO45" s="7"/>
      <c r="TP45" s="7"/>
      <c r="TQ45" s="7"/>
      <c r="TR45" s="7"/>
      <c r="TS45" s="7"/>
      <c r="TT45" s="7"/>
      <c r="TU45" s="7"/>
      <c r="TV45" s="7"/>
      <c r="TW45" s="7"/>
      <c r="TX45" s="1"/>
      <c r="TY45" s="128"/>
      <c r="TZ45" s="128"/>
      <c r="UA45" s="128"/>
      <c r="UB45" s="128"/>
      <c r="UC45" s="128"/>
      <c r="UD45" s="128"/>
      <c r="UE45" s="128"/>
      <c r="UF45" s="1"/>
      <c r="UG45" s="13">
        <v>-0.86569279438923386</v>
      </c>
      <c r="UK45" s="13">
        <v>5.1557053619062682E-2</v>
      </c>
      <c r="UO45" s="13">
        <v>5.5232227520146643E-2</v>
      </c>
      <c r="US45" s="13">
        <v>8.9765542773441023E-2</v>
      </c>
      <c r="UW45" s="13">
        <v>4.4717407971693095E-2</v>
      </c>
      <c r="VA45" s="13">
        <v>8.5944693858003185E-2</v>
      </c>
      <c r="VE45" s="13">
        <v>9.1634032728879322E-2</v>
      </c>
      <c r="VI45" s="13">
        <v>0.31713909172694915</v>
      </c>
      <c r="VM45" s="13">
        <v>-0.87616941884922628</v>
      </c>
      <c r="WP45" s="1"/>
      <c r="WQ45" s="7"/>
      <c r="WR45" s="7"/>
      <c r="WS45" s="7"/>
      <c r="WT45" s="7"/>
      <c r="WU45" s="7"/>
      <c r="WV45" s="7"/>
      <c r="WW45" s="7"/>
      <c r="WX45" s="7"/>
      <c r="WY45" s="7"/>
      <c r="WZ45" s="1"/>
    </row>
    <row r="46" spans="6:624" ht="14.4" customHeight="1" thickBot="1" x14ac:dyDescent="0.35">
      <c r="F46" s="1"/>
      <c r="G46" s="7"/>
      <c r="H46" s="7"/>
      <c r="I46" s="7"/>
      <c r="J46" s="7"/>
      <c r="K46" s="7"/>
      <c r="L46" s="7"/>
      <c r="M46" s="7"/>
      <c r="N46" s="7"/>
      <c r="O46" s="7"/>
      <c r="P46" s="1"/>
      <c r="Q46" s="128"/>
      <c r="R46" s="128"/>
      <c r="S46" s="128"/>
      <c r="T46" s="128"/>
      <c r="U46" s="128"/>
      <c r="V46" s="128"/>
      <c r="W46" s="128"/>
      <c r="X46" s="1"/>
      <c r="GN46" s="1"/>
      <c r="GO46" s="7"/>
      <c r="GP46" s="7"/>
      <c r="GQ46" s="7"/>
      <c r="GR46" s="7"/>
      <c r="GS46" s="7"/>
      <c r="GT46" s="1"/>
      <c r="IU46" s="1"/>
      <c r="IV46" s="7"/>
      <c r="IW46" s="7"/>
      <c r="IX46" s="7"/>
      <c r="IY46" s="7"/>
      <c r="IZ46" s="7"/>
      <c r="JA46" s="7"/>
      <c r="JB46" s="7"/>
      <c r="JC46" s="7"/>
      <c r="JD46" s="7"/>
      <c r="JE46" s="1"/>
      <c r="JF46" s="128"/>
      <c r="JG46" s="128"/>
      <c r="JH46" s="128"/>
      <c r="JI46" s="128"/>
      <c r="JJ46" s="128"/>
      <c r="JK46" s="128"/>
      <c r="JL46" s="128"/>
      <c r="JM46" s="1"/>
      <c r="QC46" s="1"/>
      <c r="QD46" s="7"/>
      <c r="QE46" s="7"/>
      <c r="QF46" s="7"/>
      <c r="QG46" s="7"/>
      <c r="QH46" s="7"/>
      <c r="QI46" s="1"/>
      <c r="TN46" s="1"/>
      <c r="TO46" s="7"/>
      <c r="TP46" s="7"/>
      <c r="TQ46" s="7"/>
      <c r="TR46" s="7"/>
      <c r="TS46" s="7"/>
      <c r="TT46" s="7"/>
      <c r="TU46" s="7"/>
      <c r="TV46" s="7"/>
      <c r="TW46" s="7"/>
      <c r="TX46" s="1"/>
      <c r="TY46" s="128"/>
      <c r="TZ46" s="128"/>
      <c r="UA46" s="128"/>
      <c r="UB46" s="128"/>
      <c r="UC46" s="128"/>
      <c r="UD46" s="128"/>
      <c r="UE46" s="128"/>
      <c r="UF46" s="1"/>
      <c r="UG46" s="14">
        <v>-0.45329720350187902</v>
      </c>
      <c r="UK46" s="14">
        <v>-0.40907238494042669</v>
      </c>
      <c r="UO46" s="14">
        <v>0.10417190757959788</v>
      </c>
      <c r="US46" s="14">
        <v>-5.7691583144941022E-2</v>
      </c>
      <c r="UW46" s="14">
        <v>0.11680556928784802</v>
      </c>
      <c r="VA46" s="14">
        <v>-9.2829663324489581E-2</v>
      </c>
      <c r="VE46" s="14">
        <v>0.23935567477018044</v>
      </c>
      <c r="VI46" s="14">
        <v>-0.34254488311619785</v>
      </c>
      <c r="VM46" s="14">
        <v>-0.44629563053162824</v>
      </c>
      <c r="WP46" s="1"/>
      <c r="WQ46" s="7"/>
      <c r="WR46" s="7"/>
      <c r="WS46" s="7"/>
      <c r="WT46" s="7"/>
      <c r="WU46" s="7"/>
      <c r="WV46" s="7"/>
      <c r="WW46" s="7"/>
      <c r="WX46" s="7"/>
      <c r="WY46" s="7"/>
      <c r="WZ46" s="1"/>
    </row>
    <row r="47" spans="6:624" ht="14.4" customHeight="1" x14ac:dyDescent="0.3">
      <c r="F47" s="1"/>
      <c r="G47" s="7"/>
      <c r="H47" s="7"/>
      <c r="I47" s="7"/>
      <c r="J47" s="7"/>
      <c r="K47" s="7"/>
      <c r="L47" s="7"/>
      <c r="M47" s="7"/>
      <c r="N47" s="7"/>
      <c r="O47" s="7"/>
      <c r="P47" s="1"/>
      <c r="Q47" s="128"/>
      <c r="R47" s="128"/>
      <c r="S47" s="128"/>
      <c r="T47" s="128"/>
      <c r="U47" s="128"/>
      <c r="V47" s="128"/>
      <c r="W47" s="128"/>
      <c r="X47" s="1"/>
      <c r="GN47" s="1"/>
      <c r="GO47" s="7"/>
      <c r="GP47" s="7"/>
      <c r="GQ47" s="7"/>
      <c r="GR47" s="7"/>
      <c r="GS47" s="7"/>
      <c r="GT47" s="1"/>
      <c r="IU47" s="1"/>
      <c r="IV47" s="7"/>
      <c r="IW47" s="7"/>
      <c r="IX47" s="7"/>
      <c r="IY47" s="7"/>
      <c r="IZ47" s="7"/>
      <c r="JA47" s="7"/>
      <c r="JB47" s="7"/>
      <c r="JC47" s="7"/>
      <c r="JD47" s="7"/>
      <c r="JE47" s="1"/>
      <c r="JF47" s="128"/>
      <c r="JG47" s="128"/>
      <c r="JH47" s="128"/>
      <c r="JI47" s="128"/>
      <c r="JJ47" s="128"/>
      <c r="JK47" s="128"/>
      <c r="JL47" s="128"/>
      <c r="JM47" s="1"/>
      <c r="QC47" s="1"/>
      <c r="QD47" s="7"/>
      <c r="QE47" s="7"/>
      <c r="QF47" s="7"/>
      <c r="QG47" s="7"/>
      <c r="QH47" s="7"/>
      <c r="QI47" s="1"/>
      <c r="TN47" s="1"/>
      <c r="TO47" s="7"/>
      <c r="TP47" s="7"/>
      <c r="TQ47" s="7"/>
      <c r="TR47" s="7"/>
      <c r="TS47" s="7"/>
      <c r="TT47" s="7"/>
      <c r="TU47" s="7"/>
      <c r="TV47" s="7"/>
      <c r="TW47" s="7"/>
      <c r="TX47" s="1"/>
      <c r="TY47" s="128"/>
      <c r="TZ47" s="128"/>
      <c r="UA47" s="128"/>
      <c r="UB47" s="128"/>
      <c r="UC47" s="128"/>
      <c r="UD47" s="128"/>
      <c r="UE47" s="128"/>
      <c r="UF47" s="1"/>
      <c r="WP47" s="1"/>
      <c r="WQ47" s="7"/>
      <c r="WR47" s="7"/>
      <c r="WS47" s="7"/>
      <c r="WT47" s="7"/>
      <c r="WU47" s="7"/>
      <c r="WV47" s="7"/>
      <c r="WW47" s="7"/>
      <c r="WX47" s="7"/>
      <c r="WY47" s="7"/>
      <c r="WZ47" s="1"/>
    </row>
    <row r="48" spans="6:624" ht="14.4" customHeight="1" x14ac:dyDescent="0.3">
      <c r="F48" s="1"/>
      <c r="G48" s="7"/>
      <c r="H48" s="7"/>
      <c r="I48" s="7"/>
      <c r="J48" s="7"/>
      <c r="K48" s="7"/>
      <c r="L48" s="7"/>
      <c r="M48" s="7"/>
      <c r="N48" s="7"/>
      <c r="O48" s="7"/>
      <c r="P48" s="1"/>
      <c r="Q48" s="128"/>
      <c r="R48" s="128"/>
      <c r="S48" s="128"/>
      <c r="T48" s="128"/>
      <c r="U48" s="128"/>
      <c r="V48" s="128"/>
      <c r="W48" s="128"/>
      <c r="X48" s="1"/>
      <c r="GN48" s="1"/>
      <c r="GO48" s="7"/>
      <c r="GP48" s="7"/>
      <c r="GQ48" s="7"/>
      <c r="GR48" s="7"/>
      <c r="GS48" s="7"/>
      <c r="GT48" s="1"/>
      <c r="IU48" s="1"/>
      <c r="IV48" s="7"/>
      <c r="IW48" s="7"/>
      <c r="IX48" s="7"/>
      <c r="IY48" s="7"/>
      <c r="IZ48" s="7"/>
      <c r="JA48" s="7"/>
      <c r="JB48" s="7"/>
      <c r="JC48" s="7"/>
      <c r="JD48" s="7"/>
      <c r="JE48" s="1"/>
      <c r="JF48" s="128"/>
      <c r="JG48" s="128"/>
      <c r="JH48" s="128"/>
      <c r="JI48" s="128"/>
      <c r="JJ48" s="128"/>
      <c r="JK48" s="128"/>
      <c r="JL48" s="128"/>
      <c r="JM48" s="1"/>
      <c r="QC48" s="1"/>
      <c r="QD48" s="7"/>
      <c r="QE48" s="7"/>
      <c r="QF48" s="7"/>
      <c r="QG48" s="7"/>
      <c r="QH48" s="7"/>
      <c r="QI48" s="1"/>
      <c r="TN48" s="1"/>
      <c r="TO48" s="7"/>
      <c r="TP48" s="7"/>
      <c r="TQ48" s="7"/>
      <c r="TR48" s="7"/>
      <c r="TS48" s="7"/>
      <c r="TT48" s="7"/>
      <c r="TU48" s="7"/>
      <c r="TV48" s="7"/>
      <c r="TW48" s="7"/>
      <c r="TX48" s="1"/>
      <c r="TY48" s="128"/>
      <c r="TZ48" s="128"/>
      <c r="UA48" s="128"/>
      <c r="UB48" s="128"/>
      <c r="UC48" s="128"/>
      <c r="UD48" s="128"/>
      <c r="UE48" s="128"/>
      <c r="UF48" s="1"/>
      <c r="WP48" s="1"/>
      <c r="WQ48" s="7"/>
      <c r="WR48" s="7"/>
      <c r="WS48" s="7"/>
      <c r="WT48" s="7"/>
      <c r="WU48" s="7"/>
      <c r="WV48" s="7"/>
      <c r="WW48" s="7"/>
      <c r="WX48" s="7"/>
      <c r="WY48" s="7"/>
      <c r="WZ48" s="1"/>
    </row>
    <row r="49" spans="6:624" ht="14.4" customHeight="1" x14ac:dyDescent="0.3">
      <c r="F49" s="1"/>
      <c r="G49" s="7"/>
      <c r="H49" s="7"/>
      <c r="I49" s="7"/>
      <c r="J49" s="7"/>
      <c r="K49" s="7"/>
      <c r="L49" s="7"/>
      <c r="M49" s="7"/>
      <c r="N49" s="7"/>
      <c r="O49" s="7"/>
      <c r="P49" s="1"/>
      <c r="Q49" s="1"/>
      <c r="R49" s="1"/>
      <c r="S49" s="1"/>
      <c r="T49" s="1"/>
      <c r="U49" s="1"/>
      <c r="V49" s="1"/>
      <c r="W49" s="1"/>
      <c r="X49" s="1"/>
      <c r="GN49" s="1"/>
      <c r="GO49" s="7"/>
      <c r="GP49" s="7"/>
      <c r="GQ49" s="7"/>
      <c r="GR49" s="7"/>
      <c r="GS49" s="7"/>
      <c r="GT49" s="1"/>
      <c r="IU49" s="1"/>
      <c r="IV49" s="7"/>
      <c r="IW49" s="7"/>
      <c r="IX49" s="7"/>
      <c r="IY49" s="7"/>
      <c r="IZ49" s="7"/>
      <c r="JA49" s="7"/>
      <c r="JB49" s="7"/>
      <c r="JC49" s="7"/>
      <c r="JD49" s="7"/>
      <c r="JE49" s="1"/>
      <c r="JF49" s="1"/>
      <c r="JG49" s="1"/>
      <c r="JH49" s="1"/>
      <c r="JI49" s="1"/>
      <c r="JJ49" s="1"/>
      <c r="JK49" s="1"/>
      <c r="JL49" s="1"/>
      <c r="JM49" s="1"/>
      <c r="QC49" s="1"/>
      <c r="QD49" s="7"/>
      <c r="QE49" s="7"/>
      <c r="QF49" s="7"/>
      <c r="QG49" s="7"/>
      <c r="QH49" s="7"/>
      <c r="QI49" s="1"/>
      <c r="TN49" s="1"/>
      <c r="TO49" s="7"/>
      <c r="TP49" s="7"/>
      <c r="TQ49" s="7"/>
      <c r="TR49" s="7"/>
      <c r="TS49" s="7"/>
      <c r="TT49" s="7"/>
      <c r="TU49" s="7"/>
      <c r="TV49" s="7"/>
      <c r="TW49" s="7"/>
      <c r="TX49" s="1"/>
      <c r="TY49" s="128"/>
      <c r="TZ49" s="128"/>
      <c r="UA49" s="128"/>
      <c r="UB49" s="128"/>
      <c r="UC49" s="128"/>
      <c r="UD49" s="128"/>
      <c r="UE49" s="128"/>
      <c r="UF49" s="1"/>
      <c r="WP49" s="1"/>
      <c r="WQ49" s="7"/>
      <c r="WR49" s="7"/>
      <c r="WS49" s="7"/>
      <c r="WT49" s="7"/>
      <c r="WU49" s="7"/>
      <c r="WV49" s="7"/>
      <c r="WW49" s="7"/>
      <c r="WX49" s="7"/>
      <c r="WY49" s="7"/>
      <c r="WZ49" s="1"/>
    </row>
    <row r="50" spans="6:624" ht="15" customHeight="1" thickBot="1" x14ac:dyDescent="0.35">
      <c r="F50" s="1"/>
      <c r="G50" s="7"/>
      <c r="H50" s="7"/>
      <c r="I50" s="7"/>
      <c r="J50" s="7"/>
      <c r="K50" s="7"/>
      <c r="L50" s="7"/>
      <c r="M50" s="7"/>
      <c r="N50" s="7"/>
      <c r="O50" s="7"/>
      <c r="P50" s="1"/>
      <c r="Q50" t="s">
        <v>284</v>
      </c>
      <c r="S50" t="s">
        <v>285</v>
      </c>
      <c r="U50" t="s">
        <v>56</v>
      </c>
      <c r="W50" t="s">
        <v>286</v>
      </c>
      <c r="X50" s="1"/>
      <c r="GN50" s="1"/>
      <c r="GO50" s="7"/>
      <c r="GP50" s="7"/>
      <c r="GQ50" s="7"/>
      <c r="GR50" s="7"/>
      <c r="GS50" s="7"/>
      <c r="GT50" s="1"/>
      <c r="IU50" s="1"/>
      <c r="IV50" s="7"/>
      <c r="IW50" s="7"/>
      <c r="IX50" s="7"/>
      <c r="IY50" s="7"/>
      <c r="IZ50" s="7"/>
      <c r="JA50" s="7"/>
      <c r="JB50" s="7"/>
      <c r="JC50" s="7"/>
      <c r="JD50" s="7"/>
      <c r="JE50" s="1"/>
      <c r="JF50" t="s">
        <v>284</v>
      </c>
      <c r="JH50" t="s">
        <v>285</v>
      </c>
      <c r="JJ50" t="s">
        <v>56</v>
      </c>
      <c r="JL50" t="s">
        <v>286</v>
      </c>
      <c r="JM50" s="1"/>
      <c r="QC50" s="1"/>
      <c r="QD50" s="7"/>
      <c r="QE50" s="7"/>
      <c r="QF50" s="7"/>
      <c r="QG50" s="7"/>
      <c r="QH50" s="7"/>
      <c r="QI50" s="1"/>
      <c r="TN50" s="1"/>
      <c r="TO50" s="7"/>
      <c r="TP50" s="7"/>
      <c r="TQ50" s="7"/>
      <c r="TR50" s="7"/>
      <c r="TS50" s="7"/>
      <c r="TT50" s="7"/>
      <c r="TU50" s="7"/>
      <c r="TV50" s="7"/>
      <c r="TW50" s="7"/>
      <c r="TX50" s="1"/>
      <c r="TY50" s="128"/>
      <c r="TZ50" s="128"/>
      <c r="UA50" s="128"/>
      <c r="UB50" s="128"/>
      <c r="UC50" s="128"/>
      <c r="UD50" s="128"/>
      <c r="UE50" s="128"/>
      <c r="UF50" s="1"/>
      <c r="WP50" s="1"/>
      <c r="WQ50" s="7"/>
      <c r="WR50" s="7"/>
      <c r="WS50" s="7"/>
      <c r="WT50" s="7"/>
      <c r="WU50" s="7"/>
      <c r="WV50" s="7"/>
      <c r="WW50" s="7"/>
      <c r="WX50" s="7"/>
      <c r="WY50" s="7"/>
      <c r="WZ50" s="1"/>
    </row>
    <row r="51" spans="6:624" ht="15" customHeight="1" thickBot="1" x14ac:dyDescent="0.35">
      <c r="F51" s="1"/>
      <c r="G51" s="7"/>
      <c r="H51" s="7"/>
      <c r="I51" s="7"/>
      <c r="J51" s="7"/>
      <c r="K51" s="7"/>
      <c r="L51" s="7"/>
      <c r="M51" s="7"/>
      <c r="N51" s="7"/>
      <c r="O51" s="7"/>
      <c r="P51" s="1"/>
      <c r="Q51" s="43">
        <v>0.9</v>
      </c>
      <c r="S51" s="43">
        <v>0.8</v>
      </c>
      <c r="U51" s="43">
        <v>1.0000000000000001E-9</v>
      </c>
      <c r="W51" s="43">
        <v>3</v>
      </c>
      <c r="X51" s="1"/>
      <c r="GN51" s="1"/>
      <c r="GO51" s="7"/>
      <c r="GP51" s="7"/>
      <c r="GQ51" s="7"/>
      <c r="GR51" s="7"/>
      <c r="GS51" s="7"/>
      <c r="GT51" s="1"/>
      <c r="IU51" s="1"/>
      <c r="IV51" s="7"/>
      <c r="IW51" s="7"/>
      <c r="IX51" s="7"/>
      <c r="IY51" s="7"/>
      <c r="IZ51" s="7"/>
      <c r="JA51" s="7"/>
      <c r="JB51" s="7"/>
      <c r="JC51" s="7"/>
      <c r="JD51" s="7"/>
      <c r="JE51" s="1"/>
      <c r="JF51" s="43">
        <v>0.9</v>
      </c>
      <c r="JH51" s="43">
        <v>0.8</v>
      </c>
      <c r="JJ51" s="43">
        <v>1.0000000000000001E-9</v>
      </c>
      <c r="JL51" s="43">
        <v>3</v>
      </c>
      <c r="JM51" s="1"/>
      <c r="QC51" s="1"/>
      <c r="QD51" s="7"/>
      <c r="QE51" s="7"/>
      <c r="QF51" s="7"/>
      <c r="QG51" s="7"/>
      <c r="QH51" s="7"/>
      <c r="QI51" s="1"/>
      <c r="TN51" s="1"/>
      <c r="TO51" s="7"/>
      <c r="TP51" s="7"/>
      <c r="TQ51" s="7"/>
      <c r="TR51" s="7"/>
      <c r="TS51" s="7"/>
      <c r="TT51" s="7"/>
      <c r="TU51" s="7"/>
      <c r="TV51" s="7"/>
      <c r="TW51" s="7"/>
      <c r="TX51" s="1"/>
      <c r="TY51" s="128"/>
      <c r="TZ51" s="128"/>
      <c r="UA51" s="128"/>
      <c r="UB51" s="128"/>
      <c r="UC51" s="128"/>
      <c r="UD51" s="128"/>
      <c r="UE51" s="128"/>
      <c r="UF51" s="1"/>
      <c r="WP51" s="1"/>
      <c r="WQ51" s="7"/>
      <c r="WR51" s="7"/>
      <c r="WS51" s="7"/>
      <c r="WT51" s="7"/>
      <c r="WU51" s="7"/>
      <c r="WV51" s="7"/>
      <c r="WW51" s="7"/>
      <c r="WX51" s="7"/>
      <c r="WY51" s="7"/>
      <c r="WZ51" s="1"/>
    </row>
    <row r="52" spans="6:624" x14ac:dyDescent="0.3">
      <c r="F52" s="1"/>
      <c r="G52" s="7"/>
      <c r="H52" s="7"/>
      <c r="I52" s="7"/>
      <c r="J52" s="7"/>
      <c r="K52" s="7"/>
      <c r="L52" s="7"/>
      <c r="M52" s="7"/>
      <c r="N52" s="7"/>
      <c r="O52" s="7"/>
      <c r="P52" s="1"/>
      <c r="X52" s="1"/>
      <c r="GN52" s="1"/>
      <c r="GO52" s="7"/>
      <c r="GP52" s="7"/>
      <c r="GQ52" s="7"/>
      <c r="GR52" s="7"/>
      <c r="GS52" s="7"/>
      <c r="GT52" s="1"/>
      <c r="IU52" s="1"/>
      <c r="IV52" s="7"/>
      <c r="IW52" s="7"/>
      <c r="IX52" s="7"/>
      <c r="IY52" s="7"/>
      <c r="IZ52" s="7"/>
      <c r="JA52" s="7"/>
      <c r="JB52" s="7"/>
      <c r="JC52" s="7"/>
      <c r="JD52" s="7"/>
      <c r="JE52" s="1"/>
      <c r="JM52" s="1"/>
      <c r="QC52" s="1"/>
      <c r="QD52" s="7"/>
      <c r="QE52" s="7"/>
      <c r="QF52" s="7"/>
      <c r="QG52" s="7"/>
      <c r="QH52" s="7"/>
      <c r="QI52" s="1"/>
      <c r="TN52" s="1"/>
      <c r="TO52" s="7"/>
      <c r="TP52" s="7"/>
      <c r="TQ52" s="7"/>
      <c r="TR52" s="7"/>
      <c r="TS52" s="7"/>
      <c r="TT52" s="7"/>
      <c r="TU52" s="7"/>
      <c r="TV52" s="7"/>
      <c r="TW52" s="7"/>
      <c r="TX52" s="1"/>
      <c r="TY52" s="1"/>
      <c r="TZ52" s="1"/>
      <c r="UA52" s="1"/>
      <c r="UB52" s="1"/>
      <c r="UC52" s="1"/>
      <c r="UD52" s="1"/>
      <c r="UE52" s="1"/>
      <c r="UF52" s="1"/>
      <c r="WP52" s="1"/>
      <c r="WQ52" s="7"/>
      <c r="WR52" s="7"/>
      <c r="WS52" s="7"/>
      <c r="WT52" s="7"/>
      <c r="WU52" s="7"/>
      <c r="WV52" s="7"/>
      <c r="WW52" s="7"/>
      <c r="WX52" s="7"/>
      <c r="WY52" s="7"/>
      <c r="WZ52" s="1"/>
    </row>
    <row r="53" spans="6:624" ht="15" thickBot="1" x14ac:dyDescent="0.35">
      <c r="F53" s="1"/>
      <c r="G53" s="7"/>
      <c r="H53" s="7"/>
      <c r="I53" s="7"/>
      <c r="J53" s="7"/>
      <c r="K53" s="7"/>
      <c r="L53" s="7"/>
      <c r="M53" s="7"/>
      <c r="N53" s="7"/>
      <c r="O53" s="7"/>
      <c r="P53" s="1"/>
      <c r="Q53" t="s">
        <v>287</v>
      </c>
      <c r="X53" s="1"/>
      <c r="GN53" s="1"/>
      <c r="GO53" s="7"/>
      <c r="GP53" s="7"/>
      <c r="GQ53" s="7"/>
      <c r="GR53" s="7"/>
      <c r="GS53" s="7"/>
      <c r="GT53" s="1"/>
      <c r="IU53" s="1"/>
      <c r="IV53" s="7"/>
      <c r="IW53" s="7"/>
      <c r="IX53" s="7"/>
      <c r="IY53" s="7"/>
      <c r="IZ53" s="7"/>
      <c r="JA53" s="7"/>
      <c r="JB53" s="7"/>
      <c r="JC53" s="7"/>
      <c r="JD53" s="7"/>
      <c r="JE53" s="1"/>
      <c r="JF53" t="s">
        <v>287</v>
      </c>
      <c r="JM53" s="1"/>
      <c r="QC53" s="1"/>
      <c r="QD53" s="7"/>
      <c r="QE53" s="7"/>
      <c r="QF53" s="7"/>
      <c r="QG53" s="7"/>
      <c r="QH53" s="7"/>
      <c r="QI53" s="1"/>
      <c r="TN53" s="1"/>
      <c r="TO53" s="7"/>
      <c r="TP53" s="7"/>
      <c r="TQ53" s="7"/>
      <c r="TR53" s="7"/>
      <c r="TS53" s="7"/>
      <c r="TT53" s="7"/>
      <c r="TU53" s="7"/>
      <c r="TV53" s="7"/>
      <c r="TW53" s="7"/>
      <c r="TX53" s="1"/>
      <c r="TY53" t="s">
        <v>284</v>
      </c>
      <c r="UA53" t="s">
        <v>285</v>
      </c>
      <c r="UC53" t="s">
        <v>56</v>
      </c>
      <c r="UE53" t="s">
        <v>286</v>
      </c>
      <c r="UF53" s="1"/>
      <c r="WP53" s="1"/>
      <c r="WQ53" s="7"/>
      <c r="WR53" s="7"/>
      <c r="WS53" s="7"/>
      <c r="WT53" s="7"/>
      <c r="WU53" s="7"/>
      <c r="WV53" s="7"/>
      <c r="WW53" s="7"/>
      <c r="WX53" s="7"/>
      <c r="WY53" s="7"/>
      <c r="WZ53" s="1"/>
    </row>
    <row r="54" spans="6:624" ht="15" thickBot="1" x14ac:dyDescent="0.35">
      <c r="F54" s="1"/>
      <c r="G54" s="7"/>
      <c r="H54" s="7"/>
      <c r="I54" s="7"/>
      <c r="J54" s="7"/>
      <c r="K54" s="7"/>
      <c r="L54" s="7"/>
      <c r="M54" s="7"/>
      <c r="N54" s="7"/>
      <c r="O54" s="7"/>
      <c r="P54" s="1"/>
      <c r="Q54" s="43">
        <v>0.01</v>
      </c>
      <c r="X54" s="1"/>
      <c r="GN54" s="1"/>
      <c r="GO54" s="7"/>
      <c r="GP54" s="7"/>
      <c r="GQ54" s="7"/>
      <c r="GR54" s="7"/>
      <c r="GS54" s="7"/>
      <c r="GT54" s="1"/>
      <c r="IU54" s="1"/>
      <c r="IV54" s="7"/>
      <c r="IW54" s="7"/>
      <c r="IX54" s="7"/>
      <c r="IY54" s="7"/>
      <c r="IZ54" s="7"/>
      <c r="JA54" s="7"/>
      <c r="JB54" s="7"/>
      <c r="JC54" s="7"/>
      <c r="JD54" s="7"/>
      <c r="JE54" s="1"/>
      <c r="JF54" s="43">
        <v>0.01</v>
      </c>
      <c r="JM54" s="1"/>
      <c r="QC54" s="1"/>
      <c r="QD54" s="7"/>
      <c r="QE54" s="7"/>
      <c r="QF54" s="7"/>
      <c r="QG54" s="7"/>
      <c r="QH54" s="7"/>
      <c r="QI54" s="1"/>
      <c r="TN54" s="1"/>
      <c r="TO54" s="7"/>
      <c r="TP54" s="7"/>
      <c r="TQ54" s="7"/>
      <c r="TR54" s="7"/>
      <c r="TS54" s="7"/>
      <c r="TT54" s="7"/>
      <c r="TU54" s="7"/>
      <c r="TV54" s="7"/>
      <c r="TW54" s="7"/>
      <c r="TX54" s="1"/>
      <c r="TY54" s="43">
        <f>TY173</f>
        <v>0.9</v>
      </c>
      <c r="UA54" s="43">
        <v>0.8</v>
      </c>
      <c r="UC54" s="43">
        <f>UC173</f>
        <v>1.0000000000000001E-9</v>
      </c>
      <c r="UE54" s="43">
        <f>UE173</f>
        <v>3</v>
      </c>
      <c r="UF54" s="1"/>
      <c r="WP54" s="1"/>
      <c r="WQ54" s="7"/>
      <c r="WR54" s="7"/>
      <c r="WS54" s="7"/>
      <c r="WT54" s="7"/>
      <c r="WU54" s="7"/>
      <c r="WV54" s="7"/>
      <c r="WW54" s="7"/>
      <c r="WX54" s="7"/>
      <c r="WY54" s="7"/>
      <c r="WZ54" s="1"/>
    </row>
    <row r="55" spans="6:624" x14ac:dyDescent="0.3">
      <c r="F55" s="1"/>
      <c r="G55" s="7"/>
      <c r="H55" s="7"/>
      <c r="I55" s="7"/>
      <c r="J55" s="7"/>
      <c r="K55" s="7"/>
      <c r="L55" s="7"/>
      <c r="M55" s="7"/>
      <c r="N55" s="7"/>
      <c r="O55" s="7"/>
      <c r="P55" s="1"/>
      <c r="X55" s="1"/>
      <c r="GN55" s="1"/>
      <c r="GO55" s="7"/>
      <c r="GP55" s="7"/>
      <c r="GQ55" s="7"/>
      <c r="GR55" s="7"/>
      <c r="GS55" s="7"/>
      <c r="GT55" s="1"/>
      <c r="IU55" s="1"/>
      <c r="IV55" s="7"/>
      <c r="IW55" s="7"/>
      <c r="IX55" s="7"/>
      <c r="IY55" s="7"/>
      <c r="IZ55" s="7"/>
      <c r="JA55" s="7"/>
      <c r="JB55" s="7"/>
      <c r="JC55" s="7"/>
      <c r="JD55" s="7"/>
      <c r="JE55" s="1"/>
      <c r="JM55" s="1"/>
      <c r="QC55" s="1"/>
      <c r="QD55" s="7"/>
      <c r="QE55" s="7"/>
      <c r="QF55" s="7"/>
      <c r="QG55" s="7"/>
      <c r="QH55" s="7"/>
      <c r="QI55" s="1"/>
      <c r="TN55" s="1"/>
      <c r="TO55" s="7"/>
      <c r="TP55" s="7"/>
      <c r="TQ55" s="7"/>
      <c r="TR55" s="7"/>
      <c r="TS55" s="7"/>
      <c r="TT55" s="7"/>
      <c r="TU55" s="7"/>
      <c r="TV55" s="7"/>
      <c r="TW55" s="7"/>
      <c r="TX55" s="1"/>
      <c r="UF55" s="1"/>
      <c r="WP55" s="1"/>
      <c r="WQ55" s="7"/>
      <c r="WR55" s="7"/>
      <c r="WS55" s="7"/>
      <c r="WT55" s="7"/>
      <c r="WU55" s="7"/>
      <c r="WV55" s="7"/>
      <c r="WW55" s="7"/>
      <c r="WX55" s="7"/>
      <c r="WY55" s="7"/>
      <c r="WZ55" s="1"/>
    </row>
    <row r="56" spans="6:624" ht="15" thickBot="1" x14ac:dyDescent="0.35">
      <c r="F56" s="1"/>
      <c r="G56" s="7"/>
      <c r="H56" s="7"/>
      <c r="I56" s="7"/>
      <c r="J56" s="7"/>
      <c r="K56" s="7"/>
      <c r="L56" s="7"/>
      <c r="M56" s="7"/>
      <c r="N56" s="7"/>
      <c r="O56" s="7"/>
      <c r="P56" s="1"/>
      <c r="X56" s="1"/>
      <c r="GN56" s="1"/>
      <c r="GO56" s="7"/>
      <c r="GP56" s="7"/>
      <c r="GQ56" s="7"/>
      <c r="GR56" s="7"/>
      <c r="GS56" s="7"/>
      <c r="GT56" s="1"/>
      <c r="IU56" s="1"/>
      <c r="IV56" s="7"/>
      <c r="IW56" s="7"/>
      <c r="IX56" s="7"/>
      <c r="IY56" s="7"/>
      <c r="IZ56" s="7"/>
      <c r="JA56" s="7"/>
      <c r="JB56" s="7"/>
      <c r="JC56" s="7"/>
      <c r="JD56" s="7"/>
      <c r="JE56" s="1"/>
      <c r="JM56" s="1"/>
      <c r="QC56" s="1"/>
      <c r="QD56" s="7"/>
      <c r="QE56" s="7"/>
      <c r="QF56" s="7"/>
      <c r="QG56" s="7"/>
      <c r="QH56" s="7"/>
      <c r="QI56" s="1"/>
      <c r="TN56" s="1"/>
      <c r="TO56" s="7"/>
      <c r="TP56" s="7"/>
      <c r="TQ56" s="7"/>
      <c r="TR56" s="7"/>
      <c r="TS56" s="7"/>
      <c r="TT56" s="7"/>
      <c r="TU56" s="7"/>
      <c r="TV56" s="7"/>
      <c r="TW56" s="7"/>
      <c r="TX56" s="1"/>
      <c r="TY56" t="s">
        <v>287</v>
      </c>
      <c r="UF56" s="1"/>
      <c r="WP56" s="1"/>
      <c r="WQ56" s="7"/>
      <c r="WR56" s="7"/>
      <c r="WS56" s="7"/>
      <c r="WT56" s="7"/>
      <c r="WU56" s="7"/>
      <c r="WV56" s="7"/>
      <c r="WW56" s="7"/>
      <c r="WX56" s="7"/>
      <c r="WY56" s="7"/>
      <c r="WZ56" s="1"/>
    </row>
    <row r="57" spans="6:624" ht="15" thickBot="1" x14ac:dyDescent="0.35">
      <c r="F57" s="1"/>
      <c r="G57" s="7"/>
      <c r="H57" s="7"/>
      <c r="I57" s="7"/>
      <c r="J57" s="7"/>
      <c r="K57" s="7"/>
      <c r="L57" s="7"/>
      <c r="M57" s="7"/>
      <c r="N57" s="7"/>
      <c r="O57" s="7"/>
      <c r="P57" s="1"/>
      <c r="X57" s="1"/>
      <c r="GN57" s="1"/>
      <c r="GO57" s="7"/>
      <c r="GP57" s="7"/>
      <c r="GQ57" s="7"/>
      <c r="GR57" s="7"/>
      <c r="GS57" s="7"/>
      <c r="GT57" s="1"/>
      <c r="IU57" s="1"/>
      <c r="IV57" s="7"/>
      <c r="IW57" s="7"/>
      <c r="IX57" s="7"/>
      <c r="IY57" s="7"/>
      <c r="IZ57" s="7"/>
      <c r="JA57" s="7"/>
      <c r="JB57" s="7"/>
      <c r="JC57" s="7"/>
      <c r="JD57" s="7"/>
      <c r="JE57" s="1"/>
      <c r="JM57" s="1"/>
      <c r="QC57" s="1"/>
      <c r="QD57" s="7"/>
      <c r="QE57" s="7"/>
      <c r="QF57" s="7"/>
      <c r="QG57" s="7"/>
      <c r="QH57" s="7"/>
      <c r="QI57" s="1"/>
      <c r="TN57" s="1"/>
      <c r="TO57" s="7"/>
      <c r="TP57" s="7"/>
      <c r="TQ57" s="7"/>
      <c r="TR57" s="7"/>
      <c r="TS57" s="7"/>
      <c r="TT57" s="7"/>
      <c r="TU57" s="7"/>
      <c r="TV57" s="7"/>
      <c r="TW57" s="7"/>
      <c r="TX57" s="1"/>
      <c r="TY57" s="43">
        <v>0.01</v>
      </c>
      <c r="UF57" s="1"/>
      <c r="WP57" s="1"/>
      <c r="WQ57" s="7"/>
      <c r="WR57" s="7"/>
      <c r="WS57" s="7"/>
      <c r="WT57" s="7"/>
      <c r="WU57" s="7"/>
      <c r="WV57" s="7"/>
      <c r="WW57" s="7"/>
      <c r="WX57" s="7"/>
      <c r="WY57" s="7"/>
      <c r="WZ57" s="1"/>
    </row>
    <row r="58" spans="6:624" x14ac:dyDescent="0.3">
      <c r="F58" s="1"/>
      <c r="G58" s="7"/>
      <c r="H58" s="7"/>
      <c r="I58" s="7"/>
      <c r="J58" s="7"/>
      <c r="K58" s="7"/>
      <c r="L58" s="7"/>
      <c r="M58" s="7"/>
      <c r="N58" s="7"/>
      <c r="O58" s="7"/>
      <c r="P58" s="1"/>
      <c r="X58" s="1"/>
      <c r="GN58" s="1"/>
      <c r="GO58" s="7"/>
      <c r="GP58" s="7"/>
      <c r="GQ58" s="7"/>
      <c r="GR58" s="7"/>
      <c r="GS58" s="7"/>
      <c r="GT58" s="1"/>
      <c r="IU58" s="1"/>
      <c r="IV58" s="7"/>
      <c r="IW58" s="7"/>
      <c r="IX58" s="7"/>
      <c r="IY58" s="7"/>
      <c r="IZ58" s="7"/>
      <c r="JA58" s="7"/>
      <c r="JB58" s="7"/>
      <c r="JC58" s="7"/>
      <c r="JD58" s="7"/>
      <c r="JE58" s="1"/>
      <c r="JM58" s="1"/>
      <c r="QC58" s="1"/>
      <c r="QD58" s="7"/>
      <c r="QE58" s="7"/>
      <c r="QF58" s="7"/>
      <c r="QG58" s="7"/>
      <c r="QH58" s="7"/>
      <c r="QI58" s="1"/>
      <c r="TN58" s="1"/>
      <c r="TO58" s="7"/>
      <c r="TP58" s="7"/>
      <c r="TQ58" s="7"/>
      <c r="TR58" s="7"/>
      <c r="TS58" s="7"/>
      <c r="TT58" s="7"/>
      <c r="TU58" s="7"/>
      <c r="TV58" s="7"/>
      <c r="TW58" s="7"/>
      <c r="TX58" s="1"/>
      <c r="UF58" s="1"/>
      <c r="WP58" s="1"/>
      <c r="WQ58" s="7"/>
      <c r="WR58" s="7"/>
      <c r="WS58" s="7"/>
      <c r="WT58" s="7"/>
      <c r="WU58" s="7"/>
      <c r="WV58" s="7"/>
      <c r="WW58" s="7"/>
      <c r="WX58" s="7"/>
      <c r="WY58" s="7"/>
      <c r="WZ58" s="1"/>
    </row>
    <row r="59" spans="6:624" x14ac:dyDescent="0.3">
      <c r="F59" s="1"/>
      <c r="G59" s="7"/>
      <c r="H59" s="7"/>
      <c r="I59" s="7"/>
      <c r="J59" s="7"/>
      <c r="K59" s="7"/>
      <c r="L59" s="7"/>
      <c r="M59" s="7"/>
      <c r="N59" s="7"/>
      <c r="O59" s="7"/>
      <c r="P59" s="1"/>
      <c r="X59" s="1"/>
      <c r="GN59" s="1"/>
      <c r="GO59" s="7"/>
      <c r="GP59" s="7"/>
      <c r="GQ59" s="7"/>
      <c r="GR59" s="7"/>
      <c r="GS59" s="7"/>
      <c r="GT59" s="1"/>
      <c r="IU59" s="1"/>
      <c r="IV59" s="7"/>
      <c r="IW59" s="7"/>
      <c r="IX59" s="7"/>
      <c r="IY59" s="7"/>
      <c r="IZ59" s="7"/>
      <c r="JA59" s="7"/>
      <c r="JB59" s="7"/>
      <c r="JC59" s="7"/>
      <c r="JD59" s="7"/>
      <c r="JE59" s="1"/>
      <c r="JM59" s="1"/>
      <c r="QC59" s="1"/>
      <c r="QD59" s="7"/>
      <c r="QE59" s="7"/>
      <c r="QF59" s="7"/>
      <c r="QG59" s="7"/>
      <c r="QH59" s="7"/>
      <c r="QI59" s="1"/>
      <c r="TN59" s="1"/>
      <c r="TO59" s="7"/>
      <c r="TP59" s="7"/>
      <c r="TQ59" s="7"/>
      <c r="TR59" s="7"/>
      <c r="TS59" s="7"/>
      <c r="TT59" s="7"/>
      <c r="TU59" s="7"/>
      <c r="TV59" s="7"/>
      <c r="TW59" s="7"/>
      <c r="TX59" s="1"/>
      <c r="UF59" s="1"/>
      <c r="WP59" s="1"/>
      <c r="WQ59" s="7"/>
      <c r="WR59" s="7"/>
      <c r="WS59" s="7"/>
      <c r="WT59" s="7"/>
      <c r="WU59" s="7"/>
      <c r="WV59" s="7"/>
      <c r="WW59" s="7"/>
      <c r="WX59" s="7"/>
      <c r="WY59" s="7"/>
      <c r="WZ59" s="1"/>
    </row>
    <row r="60" spans="6:624" x14ac:dyDescent="0.3">
      <c r="F60" s="1"/>
      <c r="G60" s="7"/>
      <c r="H60" s="7"/>
      <c r="I60" s="7"/>
      <c r="J60" s="7"/>
      <c r="K60" s="7"/>
      <c r="L60" s="7"/>
      <c r="M60" s="7"/>
      <c r="N60" s="7"/>
      <c r="O60" s="7"/>
      <c r="P60" s="1"/>
      <c r="X60" s="1"/>
      <c r="GN60" s="1"/>
      <c r="GO60" s="7"/>
      <c r="GP60" s="7"/>
      <c r="GQ60" s="7"/>
      <c r="GR60" s="7"/>
      <c r="GS60" s="7"/>
      <c r="GT60" s="1"/>
      <c r="IU60" s="1"/>
      <c r="IV60" s="7"/>
      <c r="IW60" s="7"/>
      <c r="IX60" s="7"/>
      <c r="IY60" s="7"/>
      <c r="IZ60" s="7"/>
      <c r="JA60" s="7"/>
      <c r="JB60" s="7"/>
      <c r="JC60" s="7"/>
      <c r="JD60" s="7"/>
      <c r="JE60" s="1"/>
      <c r="JM60" s="1"/>
      <c r="QC60" s="1"/>
      <c r="QD60" s="7"/>
      <c r="QE60" s="7"/>
      <c r="QF60" s="7"/>
      <c r="QG60" s="7"/>
      <c r="QH60" s="7"/>
      <c r="QI60" s="1"/>
      <c r="TN60" s="1"/>
      <c r="TO60" s="7"/>
      <c r="TP60" s="7"/>
      <c r="TQ60" s="7"/>
      <c r="TR60" s="7"/>
      <c r="TS60" s="7"/>
      <c r="TT60" s="7"/>
      <c r="TU60" s="7"/>
      <c r="TV60" s="7"/>
      <c r="TW60" s="7"/>
      <c r="TX60" s="1"/>
      <c r="UF60" s="1"/>
      <c r="WP60" s="1"/>
      <c r="WQ60" s="7"/>
      <c r="WR60" s="7"/>
      <c r="WS60" s="7"/>
      <c r="WT60" s="7"/>
      <c r="WU60" s="7"/>
      <c r="WV60" s="7"/>
      <c r="WW60" s="7"/>
      <c r="WX60" s="7"/>
      <c r="WY60" s="7"/>
      <c r="WZ60" s="1"/>
    </row>
    <row r="61" spans="6:624" x14ac:dyDescent="0.3">
      <c r="F61" s="1"/>
      <c r="G61" s="7"/>
      <c r="H61" s="7"/>
      <c r="I61" s="7"/>
      <c r="J61" s="7"/>
      <c r="K61" s="7"/>
      <c r="L61" s="7"/>
      <c r="M61" s="7"/>
      <c r="N61" s="7"/>
      <c r="O61" s="7"/>
      <c r="P61" s="1"/>
      <c r="X61" s="1"/>
      <c r="GN61" s="1"/>
      <c r="GO61" s="7"/>
      <c r="GP61" s="7"/>
      <c r="GQ61" s="7"/>
      <c r="GR61" s="7"/>
      <c r="GS61" s="7"/>
      <c r="GT61" s="1"/>
      <c r="IU61" s="1"/>
      <c r="IV61" s="7"/>
      <c r="IW61" s="7"/>
      <c r="IX61" s="7"/>
      <c r="IY61" s="7"/>
      <c r="IZ61" s="7"/>
      <c r="JA61" s="7"/>
      <c r="JB61" s="7"/>
      <c r="JC61" s="7"/>
      <c r="JD61" s="7"/>
      <c r="JE61" s="1"/>
      <c r="JM61" s="1"/>
      <c r="QC61" s="1"/>
      <c r="QD61" s="7"/>
      <c r="QE61" s="7"/>
      <c r="QF61" s="7"/>
      <c r="QG61" s="7"/>
      <c r="QH61" s="7"/>
      <c r="QI61" s="1"/>
      <c r="TN61" s="1"/>
      <c r="TO61" s="7"/>
      <c r="TP61" s="7"/>
      <c r="TQ61" s="7"/>
      <c r="TR61" s="7"/>
      <c r="TS61" s="7"/>
      <c r="TT61" s="7"/>
      <c r="TU61" s="7"/>
      <c r="TV61" s="7"/>
      <c r="TW61" s="7"/>
      <c r="TX61" s="1"/>
      <c r="UF61" s="1"/>
      <c r="WP61" s="1"/>
      <c r="WQ61" s="7"/>
      <c r="WR61" s="7"/>
      <c r="WS61" s="7"/>
      <c r="WT61" s="7"/>
      <c r="WU61" s="7"/>
      <c r="WV61" s="7"/>
      <c r="WW61" s="7"/>
      <c r="WX61" s="7"/>
      <c r="WY61" s="7"/>
      <c r="WZ61" s="1"/>
    </row>
    <row r="62" spans="6:624" x14ac:dyDescent="0.3">
      <c r="F62" s="1"/>
      <c r="G62" s="7"/>
      <c r="H62" s="7"/>
      <c r="I62" s="7"/>
      <c r="J62" s="7"/>
      <c r="K62" s="7"/>
      <c r="L62" s="7"/>
      <c r="M62" s="7"/>
      <c r="N62" s="7"/>
      <c r="O62" s="7"/>
      <c r="P62" s="1"/>
      <c r="X62" s="1"/>
      <c r="GN62" s="1"/>
      <c r="GO62" s="7"/>
      <c r="GP62" s="7"/>
      <c r="GQ62" s="7"/>
      <c r="GR62" s="7"/>
      <c r="GS62" s="7"/>
      <c r="GT62" s="1"/>
      <c r="IU62" s="1"/>
      <c r="IV62" s="7"/>
      <c r="IW62" s="7"/>
      <c r="IX62" s="7"/>
      <c r="IY62" s="7"/>
      <c r="IZ62" s="7"/>
      <c r="JA62" s="7"/>
      <c r="JB62" s="7"/>
      <c r="JC62" s="7"/>
      <c r="JD62" s="7"/>
      <c r="JE62" s="1"/>
      <c r="JM62" s="1"/>
      <c r="QC62" s="1"/>
      <c r="QD62" s="7"/>
      <c r="QE62" s="7"/>
      <c r="QF62" s="7"/>
      <c r="QG62" s="7"/>
      <c r="QH62" s="7"/>
      <c r="QI62" s="1"/>
      <c r="TN62" s="1"/>
      <c r="TO62" s="7"/>
      <c r="TP62" s="7"/>
      <c r="TQ62" s="7"/>
      <c r="TR62" s="7"/>
      <c r="TS62" s="7"/>
      <c r="TT62" s="7"/>
      <c r="TU62" s="7"/>
      <c r="TV62" s="7"/>
      <c r="TW62" s="7"/>
      <c r="TX62" s="1"/>
      <c r="UF62" s="1"/>
      <c r="WP62" s="1"/>
      <c r="WQ62" s="7"/>
      <c r="WR62" s="7"/>
      <c r="WS62" s="7"/>
      <c r="WT62" s="7"/>
      <c r="WU62" s="7"/>
      <c r="WV62" s="7"/>
      <c r="WW62" s="7"/>
      <c r="WX62" s="7"/>
      <c r="WY62" s="7"/>
      <c r="WZ62" s="1"/>
    </row>
    <row r="63" spans="6:624" x14ac:dyDescent="0.3">
      <c r="F63" s="1"/>
      <c r="G63" s="7"/>
      <c r="H63" s="7"/>
      <c r="I63" s="7"/>
      <c r="J63" s="7"/>
      <c r="K63" s="7"/>
      <c r="L63" s="7"/>
      <c r="M63" s="7"/>
      <c r="N63" s="7"/>
      <c r="O63" s="7"/>
      <c r="P63" s="1"/>
      <c r="X63" s="1"/>
      <c r="GN63" s="1"/>
      <c r="GO63" s="7"/>
      <c r="GP63" s="7"/>
      <c r="GQ63" s="7"/>
      <c r="GR63" s="7"/>
      <c r="GS63" s="7"/>
      <c r="GT63" s="1"/>
      <c r="IU63" s="1"/>
      <c r="IV63" s="7"/>
      <c r="IW63" s="7"/>
      <c r="IX63" s="7"/>
      <c r="IY63" s="7"/>
      <c r="IZ63" s="7"/>
      <c r="JA63" s="7"/>
      <c r="JB63" s="7"/>
      <c r="JC63" s="7"/>
      <c r="JD63" s="7"/>
      <c r="JE63" s="1"/>
      <c r="JM63" s="1"/>
      <c r="QC63" s="1"/>
      <c r="QD63" s="7"/>
      <c r="QE63" s="7"/>
      <c r="QF63" s="7"/>
      <c r="QG63" s="7"/>
      <c r="QH63" s="7"/>
      <c r="QI63" s="1"/>
      <c r="TN63" s="1"/>
      <c r="TO63" s="7"/>
      <c r="TP63" s="7"/>
      <c r="TQ63" s="7"/>
      <c r="TR63" s="7"/>
      <c r="TS63" s="7"/>
      <c r="TT63" s="7"/>
      <c r="TU63" s="7"/>
      <c r="TV63" s="7"/>
      <c r="TW63" s="7"/>
      <c r="TX63" s="1"/>
      <c r="UF63" s="1"/>
      <c r="WP63" s="1"/>
      <c r="WQ63" s="7"/>
      <c r="WR63" s="7"/>
      <c r="WS63" s="7"/>
      <c r="WT63" s="7"/>
      <c r="WU63" s="7"/>
      <c r="WV63" s="7"/>
      <c r="WW63" s="7"/>
      <c r="WX63" s="7"/>
      <c r="WY63" s="7"/>
      <c r="WZ63" s="1"/>
    </row>
    <row r="64" spans="6:624" x14ac:dyDescent="0.3">
      <c r="F64" s="1"/>
      <c r="G64" s="7"/>
      <c r="H64" s="7"/>
      <c r="I64" s="7"/>
      <c r="J64" s="7"/>
      <c r="K64" s="7"/>
      <c r="L64" s="7"/>
      <c r="M64" s="7"/>
      <c r="N64" s="7"/>
      <c r="O64" s="7"/>
      <c r="P64" s="1"/>
      <c r="X64" s="1"/>
      <c r="GN64" s="1"/>
      <c r="GO64" s="7"/>
      <c r="GP64" s="7"/>
      <c r="GQ64" s="7"/>
      <c r="GR64" s="7"/>
      <c r="GS64" s="7"/>
      <c r="GT64" s="1"/>
      <c r="IU64" s="1"/>
      <c r="IV64" s="7"/>
      <c r="IW64" s="7"/>
      <c r="IX64" s="7"/>
      <c r="IY64" s="7"/>
      <c r="IZ64" s="7"/>
      <c r="JA64" s="7"/>
      <c r="JB64" s="7"/>
      <c r="JC64" s="7"/>
      <c r="JD64" s="7"/>
      <c r="JE64" s="1"/>
      <c r="JM64" s="1"/>
      <c r="QC64" s="1"/>
      <c r="QD64" s="7"/>
      <c r="QE64" s="7"/>
      <c r="QF64" s="7"/>
      <c r="QG64" s="7"/>
      <c r="QH64" s="7"/>
      <c r="QI64" s="1"/>
      <c r="TN64" s="1"/>
      <c r="TO64" s="7"/>
      <c r="TP64" s="7"/>
      <c r="TQ64" s="7"/>
      <c r="TR64" s="7"/>
      <c r="TS64" s="7"/>
      <c r="TT64" s="7"/>
      <c r="TU64" s="7"/>
      <c r="TV64" s="7"/>
      <c r="TW64" s="7"/>
      <c r="TX64" s="1"/>
      <c r="UF64" s="1"/>
      <c r="WP64" s="1"/>
      <c r="WQ64" s="7"/>
      <c r="WR64" s="7"/>
      <c r="WS64" s="7"/>
      <c r="WT64" s="7"/>
      <c r="WU64" s="7"/>
      <c r="WV64" s="7"/>
      <c r="WW64" s="7"/>
      <c r="WX64" s="7"/>
      <c r="WY64" s="7"/>
      <c r="WZ64" s="1"/>
    </row>
    <row r="65" spans="6:624" x14ac:dyDescent="0.3">
      <c r="F65" s="1"/>
      <c r="G65" s="7"/>
      <c r="H65" s="7"/>
      <c r="I65" s="7"/>
      <c r="J65" s="7"/>
      <c r="K65" s="7"/>
      <c r="L65" s="7"/>
      <c r="M65" s="7"/>
      <c r="N65" s="7"/>
      <c r="O65" s="7"/>
      <c r="P65" s="1"/>
      <c r="X65" s="1"/>
      <c r="GN65" s="1"/>
      <c r="GO65" s="7"/>
      <c r="GP65" s="7"/>
      <c r="GQ65" s="7"/>
      <c r="GR65" s="7"/>
      <c r="GS65" s="7"/>
      <c r="GT65" s="1"/>
      <c r="IU65" s="1"/>
      <c r="IV65" s="7"/>
      <c r="IW65" s="7"/>
      <c r="IX65" s="7"/>
      <c r="IY65" s="7"/>
      <c r="IZ65" s="7"/>
      <c r="JA65" s="7"/>
      <c r="JB65" s="7"/>
      <c r="JC65" s="7"/>
      <c r="JD65" s="7"/>
      <c r="JE65" s="1"/>
      <c r="JM65" s="1"/>
      <c r="QC65" s="1"/>
      <c r="QD65" s="7"/>
      <c r="QE65" s="7"/>
      <c r="QF65" s="7"/>
      <c r="QG65" s="7"/>
      <c r="QH65" s="7"/>
      <c r="QI65" s="1"/>
      <c r="TN65" s="1"/>
      <c r="TO65" s="7"/>
      <c r="TP65" s="7"/>
      <c r="TQ65" s="7"/>
      <c r="TR65" s="7"/>
      <c r="TS65" s="7"/>
      <c r="TT65" s="7"/>
      <c r="TU65" s="7"/>
      <c r="TV65" s="7"/>
      <c r="TW65" s="7"/>
      <c r="TX65" s="1"/>
      <c r="UF65" s="1"/>
      <c r="WP65" s="1"/>
      <c r="WQ65" s="7"/>
      <c r="WR65" s="7"/>
      <c r="WS65" s="7"/>
      <c r="WT65" s="7"/>
      <c r="WU65" s="7"/>
      <c r="WV65" s="7"/>
      <c r="WW65" s="7"/>
      <c r="WX65" s="7"/>
      <c r="WY65" s="7"/>
      <c r="WZ65" s="1"/>
    </row>
    <row r="66" spans="6:624" x14ac:dyDescent="0.3">
      <c r="F66" s="1"/>
      <c r="G66" s="7"/>
      <c r="H66" s="7"/>
      <c r="I66" s="7"/>
      <c r="J66" s="7"/>
      <c r="K66" s="7"/>
      <c r="L66" s="7"/>
      <c r="M66" s="7"/>
      <c r="N66" s="7"/>
      <c r="O66" s="7"/>
      <c r="P66" s="1"/>
      <c r="X66" s="1"/>
      <c r="GN66" s="1"/>
      <c r="GO66" s="7"/>
      <c r="GP66" s="7"/>
      <c r="GQ66" s="7"/>
      <c r="GR66" s="7"/>
      <c r="GS66" s="7"/>
      <c r="GT66" s="1"/>
      <c r="IU66" s="1"/>
      <c r="IV66" s="7"/>
      <c r="IW66" s="7"/>
      <c r="IX66" s="7"/>
      <c r="IY66" s="7"/>
      <c r="IZ66" s="7"/>
      <c r="JA66" s="7"/>
      <c r="JB66" s="7"/>
      <c r="JC66" s="7"/>
      <c r="JD66" s="7"/>
      <c r="JE66" s="1"/>
      <c r="JM66" s="1"/>
      <c r="QC66" s="1"/>
      <c r="QD66" s="7"/>
      <c r="QE66" s="7"/>
      <c r="QF66" s="7"/>
      <c r="QG66" s="7"/>
      <c r="QH66" s="7"/>
      <c r="QI66" s="1"/>
      <c r="TN66" s="1"/>
      <c r="TO66" s="7"/>
      <c r="TP66" s="7"/>
      <c r="TQ66" s="7"/>
      <c r="TR66" s="7"/>
      <c r="TS66" s="7"/>
      <c r="TT66" s="7"/>
      <c r="TU66" s="7"/>
      <c r="TV66" s="7"/>
      <c r="TW66" s="7"/>
      <c r="TX66" s="1"/>
      <c r="UF66" s="1"/>
      <c r="WP66" s="1"/>
      <c r="WQ66" s="7"/>
      <c r="WR66" s="7"/>
      <c r="WS66" s="7"/>
      <c r="WT66" s="7"/>
      <c r="WU66" s="7"/>
      <c r="WV66" s="7"/>
      <c r="WW66" s="7"/>
      <c r="WX66" s="7"/>
      <c r="WY66" s="7"/>
      <c r="WZ66" s="1"/>
    </row>
    <row r="67" spans="6:624" x14ac:dyDescent="0.3">
      <c r="F67" s="1"/>
      <c r="G67" s="7"/>
      <c r="H67" s="7"/>
      <c r="I67" s="7"/>
      <c r="J67" s="7"/>
      <c r="K67" s="7"/>
      <c r="L67" s="7"/>
      <c r="M67" s="7"/>
      <c r="N67" s="7"/>
      <c r="O67" s="7"/>
      <c r="P67" s="1"/>
      <c r="X67" s="1"/>
      <c r="GN67" s="1"/>
      <c r="GO67" s="7"/>
      <c r="GP67" s="7"/>
      <c r="GQ67" s="7"/>
      <c r="GR67" s="7"/>
      <c r="GS67" s="7"/>
      <c r="GT67" s="1"/>
      <c r="IU67" s="1"/>
      <c r="IV67" s="7"/>
      <c r="IW67" s="7"/>
      <c r="IX67" s="7"/>
      <c r="IY67" s="7"/>
      <c r="IZ67" s="7"/>
      <c r="JA67" s="7"/>
      <c r="JB67" s="7"/>
      <c r="JC67" s="7"/>
      <c r="JD67" s="7"/>
      <c r="JE67" s="1"/>
      <c r="JM67" s="1"/>
      <c r="QC67" s="1"/>
      <c r="QD67" s="7"/>
      <c r="QE67" s="7"/>
      <c r="QF67" s="7"/>
      <c r="QG67" s="7"/>
      <c r="QH67" s="7"/>
      <c r="QI67" s="1"/>
      <c r="TN67" s="1"/>
      <c r="TO67" s="7"/>
      <c r="TP67" s="7"/>
      <c r="TQ67" s="7"/>
      <c r="TR67" s="7"/>
      <c r="TS67" s="7"/>
      <c r="TT67" s="7"/>
      <c r="TU67" s="7"/>
      <c r="TV67" s="7"/>
      <c r="TW67" s="7"/>
      <c r="TX67" s="1"/>
      <c r="UF67" s="1"/>
      <c r="WP67" s="1"/>
      <c r="WQ67" s="7"/>
      <c r="WR67" s="7"/>
      <c r="WS67" s="7"/>
      <c r="WT67" s="7"/>
      <c r="WU67" s="7"/>
      <c r="WV67" s="7"/>
      <c r="WW67" s="7"/>
      <c r="WX67" s="7"/>
      <c r="WY67" s="7"/>
      <c r="WZ67" s="1"/>
    </row>
    <row r="68" spans="6:624" x14ac:dyDescent="0.3">
      <c r="F68" s="1"/>
      <c r="G68" s="7"/>
      <c r="H68" s="7"/>
      <c r="I68" s="7"/>
      <c r="J68" s="7"/>
      <c r="K68" s="7"/>
      <c r="L68" s="7"/>
      <c r="M68" s="7"/>
      <c r="N68" s="7"/>
      <c r="O68" s="7"/>
      <c r="P68" s="1"/>
      <c r="X68" s="1"/>
      <c r="GN68" s="1"/>
      <c r="GO68" s="7"/>
      <c r="GP68" s="7"/>
      <c r="GQ68" s="7"/>
      <c r="GR68" s="7"/>
      <c r="GS68" s="7"/>
      <c r="GT68" s="1"/>
      <c r="IU68" s="1"/>
      <c r="IV68" s="7"/>
      <c r="IW68" s="7"/>
      <c r="IX68" s="7"/>
      <c r="IY68" s="7"/>
      <c r="IZ68" s="7"/>
      <c r="JA68" s="7"/>
      <c r="JB68" s="7"/>
      <c r="JC68" s="7"/>
      <c r="JD68" s="7"/>
      <c r="JE68" s="1"/>
      <c r="JM68" s="1"/>
      <c r="QC68" s="1"/>
      <c r="QD68" s="7"/>
      <c r="QE68" s="7"/>
      <c r="QF68" s="7"/>
      <c r="QG68" s="7"/>
      <c r="QH68" s="7"/>
      <c r="QI68" s="1"/>
      <c r="TN68" s="1"/>
      <c r="TO68" s="7"/>
      <c r="TP68" s="7"/>
      <c r="TQ68" s="7"/>
      <c r="TR68" s="7"/>
      <c r="TS68" s="7"/>
      <c r="TT68" s="7"/>
      <c r="TU68" s="7"/>
      <c r="TV68" s="7"/>
      <c r="TW68" s="7"/>
      <c r="TX68" s="1"/>
      <c r="UF68" s="1"/>
      <c r="WP68" s="1"/>
      <c r="WQ68" s="7"/>
      <c r="WR68" s="7"/>
      <c r="WS68" s="7"/>
      <c r="WT68" s="7"/>
      <c r="WU68" s="7"/>
      <c r="WV68" s="7"/>
      <c r="WW68" s="7"/>
      <c r="WX68" s="7"/>
      <c r="WY68" s="7"/>
      <c r="WZ68" s="1"/>
    </row>
    <row r="69" spans="6:624" x14ac:dyDescent="0.3">
      <c r="F69" s="1"/>
      <c r="G69" s="7"/>
      <c r="H69" s="7"/>
      <c r="I69" s="7"/>
      <c r="J69" s="7"/>
      <c r="K69" s="7"/>
      <c r="L69" s="7"/>
      <c r="M69" s="7"/>
      <c r="N69" s="7"/>
      <c r="O69" s="7"/>
      <c r="P69" s="1"/>
      <c r="X69" s="1"/>
      <c r="GN69" s="1"/>
      <c r="GO69" s="7"/>
      <c r="GP69" s="7"/>
      <c r="GQ69" s="7"/>
      <c r="GR69" s="7"/>
      <c r="GS69" s="7"/>
      <c r="GT69" s="1"/>
      <c r="IU69" s="1"/>
      <c r="IV69" s="7"/>
      <c r="IW69" s="7"/>
      <c r="IX69" s="7"/>
      <c r="IY69" s="7"/>
      <c r="IZ69" s="7"/>
      <c r="JA69" s="7"/>
      <c r="JB69" s="7"/>
      <c r="JC69" s="7"/>
      <c r="JD69" s="7"/>
      <c r="JE69" s="1"/>
      <c r="JM69" s="1"/>
      <c r="QC69" s="1"/>
      <c r="QD69" s="7"/>
      <c r="QE69" s="7"/>
      <c r="QF69" s="7"/>
      <c r="QG69" s="7"/>
      <c r="QH69" s="7"/>
      <c r="QI69" s="1"/>
      <c r="TN69" s="1"/>
      <c r="TO69" s="7"/>
      <c r="TP69" s="7"/>
      <c r="TQ69" s="7"/>
      <c r="TR69" s="7"/>
      <c r="TS69" s="7"/>
      <c r="TT69" s="7"/>
      <c r="TU69" s="7"/>
      <c r="TV69" s="7"/>
      <c r="TW69" s="7"/>
      <c r="TX69" s="1"/>
      <c r="UF69" s="1"/>
      <c r="WP69" s="1"/>
      <c r="WQ69" s="7"/>
      <c r="WR69" s="7"/>
      <c r="WS69" s="7"/>
      <c r="WT69" s="7"/>
      <c r="WU69" s="7"/>
      <c r="WV69" s="7"/>
      <c r="WW69" s="7"/>
      <c r="WX69" s="7"/>
      <c r="WY69" s="7"/>
      <c r="WZ69" s="1"/>
    </row>
    <row r="70" spans="6:624" x14ac:dyDescent="0.3">
      <c r="F70" s="1"/>
      <c r="G70" s="7"/>
      <c r="H70" s="7"/>
      <c r="I70" s="7"/>
      <c r="J70" s="7"/>
      <c r="K70" s="7"/>
      <c r="L70" s="7"/>
      <c r="M70" s="7"/>
      <c r="N70" s="7"/>
      <c r="O70" s="7"/>
      <c r="P70" s="1"/>
      <c r="X70" s="1"/>
      <c r="GN70" s="1"/>
      <c r="GO70" s="7"/>
      <c r="GP70" s="7"/>
      <c r="GQ70" s="7"/>
      <c r="GR70" s="7"/>
      <c r="GS70" s="7"/>
      <c r="GT70" s="1"/>
      <c r="IU70" s="1"/>
      <c r="IV70" s="7"/>
      <c r="IW70" s="7"/>
      <c r="IX70" s="7"/>
      <c r="IY70" s="7"/>
      <c r="IZ70" s="7"/>
      <c r="JA70" s="7"/>
      <c r="JB70" s="7"/>
      <c r="JC70" s="7"/>
      <c r="JD70" s="7"/>
      <c r="JE70" s="1"/>
      <c r="JM70" s="1"/>
      <c r="QC70" s="1"/>
      <c r="QD70" s="7"/>
      <c r="QE70" s="7"/>
      <c r="QF70" s="7"/>
      <c r="QG70" s="7"/>
      <c r="QH70" s="7"/>
      <c r="QI70" s="1"/>
      <c r="TN70" s="1"/>
      <c r="TO70" s="7"/>
      <c r="TP70" s="7"/>
      <c r="TQ70" s="7"/>
      <c r="TR70" s="7"/>
      <c r="TS70" s="7"/>
      <c r="TT70" s="7"/>
      <c r="TU70" s="7"/>
      <c r="TV70" s="7"/>
      <c r="TW70" s="7"/>
      <c r="TX70" s="1"/>
      <c r="UF70" s="1"/>
      <c r="WP70" s="1"/>
      <c r="WQ70" s="7"/>
      <c r="WR70" s="7"/>
      <c r="WS70" s="7"/>
      <c r="WT70" s="7"/>
      <c r="WU70" s="7"/>
      <c r="WV70" s="7"/>
      <c r="WW70" s="7"/>
      <c r="WX70" s="7"/>
      <c r="WY70" s="7"/>
      <c r="WZ70" s="1"/>
    </row>
    <row r="71" spans="6:624" x14ac:dyDescent="0.3">
      <c r="F71" s="1"/>
      <c r="G71" s="7"/>
      <c r="H71" s="7"/>
      <c r="I71" s="7"/>
      <c r="J71" s="7"/>
      <c r="K71" s="7"/>
      <c r="L71" s="7"/>
      <c r="M71" s="7"/>
      <c r="N71" s="7"/>
      <c r="O71" s="7"/>
      <c r="P71" s="1"/>
      <c r="X71" s="1"/>
      <c r="GN71" s="1"/>
      <c r="GO71" s="7"/>
      <c r="GP71" s="7"/>
      <c r="GQ71" s="7"/>
      <c r="GR71" s="7"/>
      <c r="GS71" s="7"/>
      <c r="GT71" s="1"/>
      <c r="IU71" s="1"/>
      <c r="IV71" s="7"/>
      <c r="IW71" s="7"/>
      <c r="IX71" s="7"/>
      <c r="IY71" s="7"/>
      <c r="IZ71" s="7"/>
      <c r="JA71" s="7"/>
      <c r="JB71" s="7"/>
      <c r="JC71" s="7"/>
      <c r="JD71" s="7"/>
      <c r="JE71" s="1"/>
      <c r="JM71" s="1"/>
      <c r="QC71" s="1"/>
      <c r="QD71" s="7"/>
      <c r="QE71" s="7"/>
      <c r="QF71" s="7"/>
      <c r="QG71" s="7"/>
      <c r="QH71" s="7"/>
      <c r="QI71" s="1"/>
      <c r="TN71" s="1"/>
      <c r="TO71" s="7"/>
      <c r="TP71" s="7"/>
      <c r="TQ71" s="7"/>
      <c r="TR71" s="7"/>
      <c r="TS71" s="7"/>
      <c r="TT71" s="7"/>
      <c r="TU71" s="7"/>
      <c r="TV71" s="7"/>
      <c r="TW71" s="7"/>
      <c r="TX71" s="1"/>
      <c r="UF71" s="1"/>
      <c r="WP71" s="1"/>
      <c r="WQ71" s="7"/>
      <c r="WR71" s="7"/>
      <c r="WS71" s="7"/>
      <c r="WT71" s="7"/>
      <c r="WU71" s="7"/>
      <c r="WV71" s="7"/>
      <c r="WW71" s="7"/>
      <c r="WX71" s="7"/>
      <c r="WY71" s="7"/>
      <c r="WZ71" s="1"/>
    </row>
    <row r="72" spans="6:624" x14ac:dyDescent="0.3">
      <c r="F72" s="1"/>
      <c r="G72" s="7"/>
      <c r="H72" s="7"/>
      <c r="I72" s="7"/>
      <c r="J72" s="7"/>
      <c r="K72" s="7"/>
      <c r="L72" s="7"/>
      <c r="M72" s="7"/>
      <c r="N72" s="7"/>
      <c r="O72" s="7"/>
      <c r="P72" s="1"/>
      <c r="X72" s="1"/>
      <c r="GN72" s="1"/>
      <c r="GO72" s="7"/>
      <c r="GP72" s="7"/>
      <c r="GQ72" s="7"/>
      <c r="GR72" s="7"/>
      <c r="GS72" s="7"/>
      <c r="GT72" s="1"/>
      <c r="IU72" s="1"/>
      <c r="IV72" s="7"/>
      <c r="IW72" s="7"/>
      <c r="IX72" s="7"/>
      <c r="IY72" s="7"/>
      <c r="IZ72" s="7"/>
      <c r="JA72" s="7"/>
      <c r="JB72" s="7"/>
      <c r="JC72" s="7"/>
      <c r="JD72" s="7"/>
      <c r="JE72" s="1"/>
      <c r="JM72" s="1"/>
      <c r="QC72" s="1"/>
      <c r="QD72" s="7"/>
      <c r="QE72" s="7"/>
      <c r="QF72" s="7"/>
      <c r="QG72" s="7"/>
      <c r="QH72" s="7"/>
      <c r="QI72" s="1"/>
      <c r="TN72" s="1"/>
      <c r="TO72" s="7"/>
      <c r="TP72" s="7"/>
      <c r="TQ72" s="7"/>
      <c r="TR72" s="7"/>
      <c r="TS72" s="7"/>
      <c r="TT72" s="7"/>
      <c r="TU72" s="7"/>
      <c r="TV72" s="7"/>
      <c r="TW72" s="7"/>
      <c r="TX72" s="1"/>
      <c r="UF72" s="1"/>
      <c r="WP72" s="1"/>
      <c r="WQ72" s="7"/>
      <c r="WR72" s="7"/>
      <c r="WS72" s="7"/>
      <c r="WT72" s="7"/>
      <c r="WU72" s="7"/>
      <c r="WV72" s="7"/>
      <c r="WW72" s="7"/>
      <c r="WX72" s="7"/>
      <c r="WY72" s="7"/>
      <c r="WZ72" s="1"/>
    </row>
    <row r="73" spans="6:624" x14ac:dyDescent="0.3">
      <c r="F73" s="1"/>
      <c r="G73" s="7"/>
      <c r="H73" s="7"/>
      <c r="I73" s="7"/>
      <c r="J73" s="7"/>
      <c r="K73" s="7"/>
      <c r="L73" s="7"/>
      <c r="M73" s="7"/>
      <c r="N73" s="7"/>
      <c r="O73" s="7"/>
      <c r="P73" s="1"/>
      <c r="X73" s="1"/>
      <c r="GN73" s="1"/>
      <c r="GO73" s="7"/>
      <c r="GP73" s="7"/>
      <c r="GQ73" s="7"/>
      <c r="GR73" s="7"/>
      <c r="GS73" s="7"/>
      <c r="GT73" s="1"/>
      <c r="IU73" s="1"/>
      <c r="IV73" s="7"/>
      <c r="IW73" s="7"/>
      <c r="IX73" s="7"/>
      <c r="IY73" s="7"/>
      <c r="IZ73" s="7"/>
      <c r="JA73" s="7"/>
      <c r="JB73" s="7"/>
      <c r="JC73" s="7"/>
      <c r="JD73" s="7"/>
      <c r="JE73" s="1"/>
      <c r="JM73" s="1"/>
      <c r="QC73" s="1"/>
      <c r="QD73" s="7"/>
      <c r="QE73" s="7"/>
      <c r="QF73" s="7"/>
      <c r="QG73" s="7"/>
      <c r="QH73" s="7"/>
      <c r="QI73" s="1"/>
      <c r="TN73" s="1"/>
      <c r="TO73" s="7"/>
      <c r="TP73" s="7"/>
      <c r="TQ73" s="7"/>
      <c r="TR73" s="7"/>
      <c r="TS73" s="7"/>
      <c r="TT73" s="7"/>
      <c r="TU73" s="7"/>
      <c r="TV73" s="7"/>
      <c r="TW73" s="7"/>
      <c r="TX73" s="1"/>
      <c r="UF73" s="1"/>
      <c r="WP73" s="1"/>
      <c r="WQ73" s="7"/>
      <c r="WR73" s="7"/>
      <c r="WS73" s="7"/>
      <c r="WT73" s="7"/>
      <c r="WU73" s="7"/>
      <c r="WV73" s="7"/>
      <c r="WW73" s="7"/>
      <c r="WX73" s="7"/>
      <c r="WY73" s="7"/>
      <c r="WZ73" s="1"/>
    </row>
    <row r="74" spans="6:624" x14ac:dyDescent="0.3">
      <c r="F74" s="1"/>
      <c r="G74" s="7"/>
      <c r="H74" s="7"/>
      <c r="I74" s="7"/>
      <c r="J74" s="7"/>
      <c r="K74" s="7"/>
      <c r="L74" s="7"/>
      <c r="M74" s="7"/>
      <c r="N74" s="7"/>
      <c r="O74" s="7"/>
      <c r="P74" s="1"/>
      <c r="X74" s="1"/>
      <c r="GN74" s="1"/>
      <c r="GO74" s="7"/>
      <c r="GP74" s="7"/>
      <c r="GQ74" s="7"/>
      <c r="GR74" s="7"/>
      <c r="GS74" s="7"/>
      <c r="GT74" s="1"/>
      <c r="IU74" s="1"/>
      <c r="IV74" s="7"/>
      <c r="IW74" s="7"/>
      <c r="IX74" s="7"/>
      <c r="IY74" s="7"/>
      <c r="IZ74" s="7"/>
      <c r="JA74" s="7"/>
      <c r="JB74" s="7"/>
      <c r="JC74" s="7"/>
      <c r="JD74" s="7"/>
      <c r="JE74" s="1"/>
      <c r="JM74" s="1"/>
      <c r="QC74" s="1"/>
      <c r="QD74" s="7"/>
      <c r="QE74" s="7"/>
      <c r="QF74" s="7"/>
      <c r="QG74" s="7"/>
      <c r="QH74" s="7"/>
      <c r="QI74" s="1"/>
      <c r="TN74" s="1"/>
      <c r="TO74" s="7"/>
      <c r="TP74" s="7"/>
      <c r="TQ74" s="7"/>
      <c r="TR74" s="7"/>
      <c r="TS74" s="7"/>
      <c r="TT74" s="7"/>
      <c r="TU74" s="7"/>
      <c r="TV74" s="7"/>
      <c r="TW74" s="7"/>
      <c r="TX74" s="1"/>
      <c r="UF74" s="1"/>
      <c r="WP74" s="1"/>
      <c r="WQ74" s="7"/>
      <c r="WR74" s="7"/>
      <c r="WS74" s="7"/>
      <c r="WT74" s="7"/>
      <c r="WU74" s="7"/>
      <c r="WV74" s="7"/>
      <c r="WW74" s="7"/>
      <c r="WX74" s="7"/>
      <c r="WY74" s="7"/>
      <c r="WZ74" s="1"/>
    </row>
    <row r="75" spans="6:624" x14ac:dyDescent="0.3">
      <c r="F75" s="1"/>
      <c r="G75" s="7"/>
      <c r="H75" s="7"/>
      <c r="I75" s="7"/>
      <c r="J75" s="7"/>
      <c r="K75" s="7"/>
      <c r="L75" s="7"/>
      <c r="M75" s="7"/>
      <c r="N75" s="7"/>
      <c r="O75" s="7"/>
      <c r="P75" s="1"/>
      <c r="X75" s="1"/>
      <c r="GN75" s="1"/>
      <c r="GO75" s="7"/>
      <c r="GP75" s="7"/>
      <c r="GQ75" s="7"/>
      <c r="GR75" s="7"/>
      <c r="GS75" s="7"/>
      <c r="GT75" s="1"/>
      <c r="IU75" s="1"/>
      <c r="IV75" s="7"/>
      <c r="IW75" s="7"/>
      <c r="IX75" s="7"/>
      <c r="IY75" s="7"/>
      <c r="IZ75" s="7"/>
      <c r="JA75" s="7"/>
      <c r="JB75" s="7"/>
      <c r="JC75" s="7"/>
      <c r="JD75" s="7"/>
      <c r="JE75" s="1"/>
      <c r="JM75" s="1"/>
      <c r="QC75" s="1"/>
      <c r="QD75" s="7"/>
      <c r="QE75" s="7"/>
      <c r="QF75" s="7"/>
      <c r="QG75" s="7"/>
      <c r="QH75" s="7"/>
      <c r="QI75" s="1"/>
      <c r="TN75" s="1"/>
      <c r="TO75" s="7"/>
      <c r="TP75" s="7"/>
      <c r="TQ75" s="7"/>
      <c r="TR75" s="7"/>
      <c r="TS75" s="7"/>
      <c r="TT75" s="7"/>
      <c r="TU75" s="7"/>
      <c r="TV75" s="7"/>
      <c r="TW75" s="7"/>
      <c r="TX75" s="1"/>
      <c r="UF75" s="1"/>
      <c r="WP75" s="1"/>
      <c r="WQ75" s="7"/>
      <c r="WR75" s="7"/>
      <c r="WS75" s="7"/>
      <c r="WT75" s="7"/>
      <c r="WU75" s="7"/>
      <c r="WV75" s="7"/>
      <c r="WW75" s="7"/>
      <c r="WX75" s="7"/>
      <c r="WY75" s="7"/>
      <c r="WZ75" s="1"/>
    </row>
    <row r="76" spans="6:624" x14ac:dyDescent="0.3">
      <c r="F76" s="1"/>
      <c r="G76" s="7"/>
      <c r="H76" s="7"/>
      <c r="I76" s="7"/>
      <c r="J76" s="7"/>
      <c r="K76" s="7"/>
      <c r="L76" s="7"/>
      <c r="M76" s="7"/>
      <c r="N76" s="7"/>
      <c r="O76" s="7"/>
      <c r="P76" s="1"/>
      <c r="X76" s="1"/>
      <c r="GN76" s="1"/>
      <c r="GO76" s="7"/>
      <c r="GP76" s="7"/>
      <c r="GQ76" s="7"/>
      <c r="GR76" s="7"/>
      <c r="GS76" s="7"/>
      <c r="GT76" s="1"/>
      <c r="IU76" s="1"/>
      <c r="IV76" s="7"/>
      <c r="IW76" s="7"/>
      <c r="IX76" s="7"/>
      <c r="IY76" s="7"/>
      <c r="IZ76" s="7"/>
      <c r="JA76" s="7"/>
      <c r="JB76" s="7"/>
      <c r="JC76" s="7"/>
      <c r="JD76" s="7"/>
      <c r="JE76" s="1"/>
      <c r="JM76" s="1"/>
      <c r="QC76" s="1"/>
      <c r="QD76" s="7"/>
      <c r="QE76" s="7"/>
      <c r="QF76" s="7"/>
      <c r="QG76" s="7"/>
      <c r="QH76" s="7"/>
      <c r="QI76" s="1"/>
      <c r="TN76" s="1"/>
      <c r="TO76" s="7"/>
      <c r="TP76" s="7"/>
      <c r="TQ76" s="7"/>
      <c r="TR76" s="7"/>
      <c r="TS76" s="7"/>
      <c r="TT76" s="7"/>
      <c r="TU76" s="7"/>
      <c r="TV76" s="7"/>
      <c r="TW76" s="7"/>
      <c r="TX76" s="1"/>
      <c r="UF76" s="1"/>
      <c r="WP76" s="1"/>
      <c r="WQ76" s="7"/>
      <c r="WR76" s="7"/>
      <c r="WS76" s="7"/>
      <c r="WT76" s="7"/>
      <c r="WU76" s="7"/>
      <c r="WV76" s="7"/>
      <c r="WW76" s="7"/>
      <c r="WX76" s="7"/>
      <c r="WY76" s="7"/>
      <c r="WZ76" s="1"/>
    </row>
    <row r="77" spans="6:624" x14ac:dyDescent="0.3">
      <c r="F77" s="1"/>
      <c r="G77" s="7"/>
      <c r="H77" s="7"/>
      <c r="I77" s="7"/>
      <c r="J77" s="7"/>
      <c r="K77" s="7"/>
      <c r="L77" s="7"/>
      <c r="M77" s="7"/>
      <c r="N77" s="7"/>
      <c r="O77" s="7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7"/>
      <c r="GP77" s="7"/>
      <c r="GQ77" s="7"/>
      <c r="GR77" s="7"/>
      <c r="GS77" s="7"/>
      <c r="GT77" s="1"/>
      <c r="IU77" s="1"/>
      <c r="IV77" s="7"/>
      <c r="IW77" s="7"/>
      <c r="IX77" s="7"/>
      <c r="IY77" s="7"/>
      <c r="IZ77" s="7"/>
      <c r="JA77" s="7"/>
      <c r="JB77" s="7"/>
      <c r="JC77" s="7"/>
      <c r="JD77" s="7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7"/>
      <c r="QE77" s="7"/>
      <c r="QF77" s="7"/>
      <c r="QG77" s="7"/>
      <c r="QH77" s="7"/>
      <c r="QI77" s="1"/>
      <c r="TN77" s="1"/>
      <c r="TO77" s="7"/>
      <c r="TP77" s="7"/>
      <c r="TQ77" s="7"/>
      <c r="TR77" s="7"/>
      <c r="TS77" s="7"/>
      <c r="TT77" s="7"/>
      <c r="TU77" s="7"/>
      <c r="TV77" s="7"/>
      <c r="TW77" s="7"/>
      <c r="TX77" s="1"/>
      <c r="UF77" s="1"/>
      <c r="WP77" s="1"/>
      <c r="WQ77" s="7"/>
      <c r="WR77" s="7"/>
      <c r="WS77" s="7"/>
      <c r="WT77" s="7"/>
      <c r="WU77" s="7"/>
      <c r="WV77" s="7"/>
      <c r="WW77" s="7"/>
      <c r="WX77" s="7"/>
      <c r="WY77" s="7"/>
      <c r="WZ77" s="1"/>
    </row>
    <row r="78" spans="6:624" ht="14.4" customHeight="1" x14ac:dyDescent="0.3">
      <c r="F78" s="1"/>
      <c r="G78" s="7"/>
      <c r="H78" s="7"/>
      <c r="I78" s="7"/>
      <c r="J78" s="7"/>
      <c r="K78" s="7"/>
      <c r="L78" s="7"/>
      <c r="M78" s="7"/>
      <c r="N78" s="7"/>
      <c r="O78" s="7"/>
      <c r="P78" s="1"/>
      <c r="Q78" s="128" t="s">
        <v>7</v>
      </c>
      <c r="R78" s="128"/>
      <c r="S78" s="128"/>
      <c r="T78" s="128"/>
      <c r="U78" s="128"/>
      <c r="V78" s="128"/>
      <c r="W78" s="128"/>
      <c r="X78" s="1"/>
      <c r="GN78" s="1"/>
      <c r="GO78" s="7"/>
      <c r="GP78" s="7"/>
      <c r="GQ78" s="7"/>
      <c r="GR78" s="7"/>
      <c r="GS78" s="7"/>
      <c r="GT78" s="1"/>
      <c r="IU78" s="1"/>
      <c r="IV78" s="7"/>
      <c r="IW78" s="7"/>
      <c r="IX78" s="7"/>
      <c r="IY78" s="7"/>
      <c r="IZ78" s="7"/>
      <c r="JA78" s="7"/>
      <c r="JB78" s="7"/>
      <c r="JC78" s="7"/>
      <c r="JD78" s="7"/>
      <c r="JE78" s="1"/>
      <c r="JF78" s="128" t="s">
        <v>7</v>
      </c>
      <c r="JG78" s="128"/>
      <c r="JH78" s="128"/>
      <c r="JI78" s="128"/>
      <c r="JJ78" s="128"/>
      <c r="JK78" s="128"/>
      <c r="JL78" s="128"/>
      <c r="JM78" s="1"/>
      <c r="QC78" s="1"/>
      <c r="QD78" s="7"/>
      <c r="QE78" s="7"/>
      <c r="QF78" s="7"/>
      <c r="QG78" s="7"/>
      <c r="QH78" s="7"/>
      <c r="QI78" s="1"/>
      <c r="TN78" s="1"/>
      <c r="TO78" s="7"/>
      <c r="TP78" s="7"/>
      <c r="TQ78" s="7"/>
      <c r="TR78" s="7"/>
      <c r="TS78" s="7"/>
      <c r="TT78" s="7"/>
      <c r="TU78" s="7"/>
      <c r="TV78" s="7"/>
      <c r="TW78" s="7"/>
      <c r="TX78" s="1"/>
      <c r="UF78" s="1"/>
      <c r="WP78" s="1"/>
      <c r="WQ78" s="7"/>
      <c r="WR78" s="7"/>
      <c r="WS78" s="7"/>
      <c r="WT78" s="7"/>
      <c r="WU78" s="7"/>
      <c r="WV78" s="7"/>
      <c r="WW78" s="7"/>
      <c r="WX78" s="7"/>
      <c r="WY78" s="7"/>
      <c r="WZ78" s="1"/>
    </row>
    <row r="79" spans="6:624" ht="14.4" customHeight="1" thickBot="1" x14ac:dyDescent="0.35">
      <c r="F79" s="1"/>
      <c r="G79" s="7"/>
      <c r="H79" s="7"/>
      <c r="I79" s="7"/>
      <c r="J79" s="7"/>
      <c r="K79" s="7"/>
      <c r="L79" s="7"/>
      <c r="M79" s="7"/>
      <c r="N79" s="7"/>
      <c r="O79" s="7"/>
      <c r="P79" s="1"/>
      <c r="Q79" s="128"/>
      <c r="R79" s="128"/>
      <c r="S79" s="128"/>
      <c r="T79" s="128"/>
      <c r="U79" s="128"/>
      <c r="V79" s="128"/>
      <c r="W79" s="128"/>
      <c r="X79" s="1"/>
      <c r="Y79" t="s">
        <v>8</v>
      </c>
      <c r="AD79" t="s">
        <v>10</v>
      </c>
      <c r="AI79" t="s">
        <v>270</v>
      </c>
      <c r="AN79" t="s">
        <v>271</v>
      </c>
      <c r="AS79" t="s">
        <v>288</v>
      </c>
      <c r="AX79" t="s">
        <v>273</v>
      </c>
      <c r="BC79" t="s">
        <v>289</v>
      </c>
      <c r="BH79" t="s">
        <v>290</v>
      </c>
      <c r="BM79" t="s">
        <v>276</v>
      </c>
      <c r="GN79" s="1"/>
      <c r="GO79" s="7"/>
      <c r="GP79" s="7"/>
      <c r="GQ79" s="7"/>
      <c r="GR79" s="7"/>
      <c r="GS79" s="7"/>
      <c r="GT79" s="1"/>
      <c r="IU79" s="1"/>
      <c r="IV79" s="7"/>
      <c r="IW79" s="7"/>
      <c r="IX79" s="7"/>
      <c r="IY79" s="7"/>
      <c r="IZ79" s="7"/>
      <c r="JA79" s="7"/>
      <c r="JB79" s="7"/>
      <c r="JC79" s="7"/>
      <c r="JD79" s="7"/>
      <c r="JE79" s="1"/>
      <c r="JF79" s="128"/>
      <c r="JG79" s="128"/>
      <c r="JH79" s="128"/>
      <c r="JI79" s="128"/>
      <c r="JJ79" s="128"/>
      <c r="JK79" s="128"/>
      <c r="JL79" s="128"/>
      <c r="JM79" s="1"/>
      <c r="JN79" t="s">
        <v>8</v>
      </c>
      <c r="JS79" t="s">
        <v>10</v>
      </c>
      <c r="JX79" t="s">
        <v>270</v>
      </c>
      <c r="KC79" t="s">
        <v>271</v>
      </c>
      <c r="KH79" t="s">
        <v>288</v>
      </c>
      <c r="KM79" t="s">
        <v>273</v>
      </c>
      <c r="KR79" t="s">
        <v>289</v>
      </c>
      <c r="KW79" t="s">
        <v>290</v>
      </c>
      <c r="LB79" t="s">
        <v>276</v>
      </c>
      <c r="QC79" s="1"/>
      <c r="QD79" s="7"/>
      <c r="QE79" s="7"/>
      <c r="QF79" s="7"/>
      <c r="QG79" s="7"/>
      <c r="QH79" s="7"/>
      <c r="QI79" s="1"/>
      <c r="TN79" s="1"/>
      <c r="TO79" s="7"/>
      <c r="TP79" s="7"/>
      <c r="TQ79" s="7"/>
      <c r="TR79" s="7"/>
      <c r="TS79" s="7"/>
      <c r="TT79" s="7"/>
      <c r="TU79" s="7"/>
      <c r="TV79" s="7"/>
      <c r="TW79" s="7"/>
      <c r="TX79" s="1"/>
      <c r="UF79" s="1"/>
      <c r="WP79" s="1"/>
      <c r="WQ79" s="7"/>
      <c r="WR79" s="7"/>
      <c r="WS79" s="7"/>
      <c r="WT79" s="7"/>
      <c r="WU79" s="7"/>
      <c r="WV79" s="7"/>
      <c r="WW79" s="7"/>
      <c r="WX79" s="7"/>
      <c r="WY79" s="7"/>
      <c r="WZ79" s="1"/>
    </row>
    <row r="80" spans="6:624" ht="14.4" customHeight="1" x14ac:dyDescent="0.3">
      <c r="F80" s="1"/>
      <c r="G80" s="7"/>
      <c r="H80" s="7"/>
      <c r="I80" s="7"/>
      <c r="J80" s="7"/>
      <c r="K80" s="7"/>
      <c r="L80" s="7"/>
      <c r="M80" s="7"/>
      <c r="N80" s="7"/>
      <c r="O80" s="7"/>
      <c r="P80" s="1"/>
      <c r="Q80" s="128"/>
      <c r="R80" s="128"/>
      <c r="S80" s="128"/>
      <c r="T80" s="128"/>
      <c r="U80" s="128"/>
      <c r="V80" s="128"/>
      <c r="W80" s="128"/>
      <c r="X80" s="1"/>
      <c r="Y80" s="12">
        <f t="array" ref="Y80:Y82">'TRANSFORMER EX1'!FP2098:FP2100</f>
        <v>-0.9534613791013995</v>
      </c>
      <c r="AD80" s="12">
        <f t="array" ref="AD80:AD82">'TRANSFORMER EX1'!FZ2098:FZ2100+'TRANSFORMER EX2'!FZ2098:FZ2100</f>
        <v>-2.0815765802063079E-2</v>
      </c>
      <c r="AI80" s="12">
        <v>0.10874337967018602</v>
      </c>
      <c r="AN80" s="12">
        <v>1.3172304687731756E-2</v>
      </c>
      <c r="AS80" s="12">
        <f t="array" ref="AS80:AS82">S91*AI80:AI82+(1-S91)*AD80:AD82^2</f>
        <v>8.7081362957334082E-2</v>
      </c>
      <c r="AX80" s="12">
        <f t="array" ref="AX80:AX82">Q91*AN80:AN82+(1-Q91)*AD80:AD82</f>
        <v>9.7734976387522723E-3</v>
      </c>
      <c r="BC80" s="12">
        <f t="array" ref="BC80:BC82">AS80:AS82/(1-S91^W91)</f>
        <v>0.17844541589617643</v>
      </c>
      <c r="BH80" s="12">
        <f t="array" ref="BH80:BH82">AX80:AX82/(1-Q91^W91)</f>
        <v>3.6064566932665222E-2</v>
      </c>
      <c r="BM80" s="12">
        <f t="array" ref="BM80:BM82">Y80:Y82-Q94/(U91+SQRT(BC80:BC82))*BH80:BH82</f>
        <v>-0.95431512380523831</v>
      </c>
      <c r="GN80" s="1"/>
      <c r="GO80" s="7"/>
      <c r="GP80" s="7"/>
      <c r="GQ80" s="7"/>
      <c r="GR80" s="7"/>
      <c r="GS80" s="7"/>
      <c r="GT80" s="1"/>
      <c r="IU80" s="1"/>
      <c r="IV80" s="7"/>
      <c r="IW80" s="7"/>
      <c r="IX80" s="7"/>
      <c r="IY80" s="7"/>
      <c r="IZ80" s="7"/>
      <c r="JA80" s="7"/>
      <c r="JB80" s="7"/>
      <c r="JC80" s="7"/>
      <c r="JD80" s="7"/>
      <c r="JE80" s="1"/>
      <c r="JF80" s="128"/>
      <c r="JG80" s="128"/>
      <c r="JH80" s="128"/>
      <c r="JI80" s="128"/>
      <c r="JJ80" s="128"/>
      <c r="JK80" s="128"/>
      <c r="JL80" s="128"/>
      <c r="JM80" s="1"/>
      <c r="JN80" s="12">
        <f t="array" ref="JN80:JN82">'TRANSFORMER EX1'!QD1174:QD1176</f>
        <v>-0.46819555501351484</v>
      </c>
      <c r="JS80" s="12">
        <f t="array" ref="JS80:JS82">'TRANSFORMER EX1'!QN1174:QN1176+'TRANSFORMER EX2'!QN1174:QN1176</f>
        <v>0.16492177501573346</v>
      </c>
      <c r="JX80" s="12">
        <v>0.22945942326352264</v>
      </c>
      <c r="KC80" s="12">
        <v>0.1849200645920977</v>
      </c>
      <c r="KH80" s="12">
        <f t="array" ref="KH80:KH82">JH91*JX80:JX82+(1-JH91)*JS80:JS82^2</f>
        <v>0.18900737698568615</v>
      </c>
      <c r="KM80" s="12">
        <f t="array" ref="KM80:KM82">JF91*KC80:KC82+(1-JF91)*JS80:JS82</f>
        <v>0.18292023563446128</v>
      </c>
      <c r="KR80" s="12">
        <f t="array" ref="KR80:KR82">KH80:KH82/(1-JH91^JL91)</f>
        <v>0.38731019874116024</v>
      </c>
      <c r="KW80" s="12">
        <f t="array" ref="KW80:KW82">KM80:KM82/(1-JF91^JL91)</f>
        <v>0.67498241931535552</v>
      </c>
      <c r="LB80" s="12">
        <f t="array" ref="LB80:LB82">JN80:JN82-JF94/(JJ91+SQRT(KR80:KR82))*KW80:KW82</f>
        <v>-0.47904139003629914</v>
      </c>
      <c r="QC80" s="1"/>
      <c r="QD80" s="7"/>
      <c r="QE80" s="7"/>
      <c r="QF80" s="7"/>
      <c r="QG80" s="7"/>
      <c r="QH80" s="7"/>
      <c r="QI80" s="1"/>
      <c r="TN80" s="1"/>
      <c r="TO80" s="7"/>
      <c r="TP80" s="7"/>
      <c r="TQ80" s="7"/>
      <c r="TR80" s="7"/>
      <c r="TS80" s="7"/>
      <c r="TT80" s="7"/>
      <c r="TU80" s="7"/>
      <c r="TV80" s="7"/>
      <c r="TW80" s="7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7"/>
      <c r="WR80" s="7"/>
      <c r="WS80" s="7"/>
      <c r="WT80" s="7"/>
      <c r="WU80" s="7"/>
      <c r="WV80" s="7"/>
      <c r="WW80" s="7"/>
      <c r="WX80" s="7"/>
      <c r="WY80" s="7"/>
      <c r="WZ80" s="1"/>
    </row>
    <row r="81" spans="6:624" ht="14.4" customHeight="1" x14ac:dyDescent="0.3">
      <c r="F81" s="1"/>
      <c r="G81" s="7"/>
      <c r="H81" s="7"/>
      <c r="I81" s="7"/>
      <c r="J81" s="7"/>
      <c r="K81" s="7"/>
      <c r="L81" s="7"/>
      <c r="M81" s="7"/>
      <c r="N81" s="7"/>
      <c r="O81" s="7"/>
      <c r="P81" s="1"/>
      <c r="Q81" s="128"/>
      <c r="R81" s="128"/>
      <c r="S81" s="128"/>
      <c r="T81" s="128"/>
      <c r="U81" s="128"/>
      <c r="V81" s="128"/>
      <c r="W81" s="128"/>
      <c r="X81" s="1"/>
      <c r="Y81" s="13">
        <v>-1.3824507248034832</v>
      </c>
      <c r="AD81" s="13">
        <v>6.7106834489504179E-3</v>
      </c>
      <c r="AI81" s="13">
        <v>0.10617313217520626</v>
      </c>
      <c r="AN81" s="13">
        <v>5.0919932310366345E-2</v>
      </c>
      <c r="AS81" s="13">
        <v>8.494751239463541E-2</v>
      </c>
      <c r="AX81" s="13">
        <v>4.6499007424224754E-2</v>
      </c>
      <c r="BC81" s="13">
        <v>0.17407277130048243</v>
      </c>
      <c r="BH81" s="13">
        <v>0.17158305322592166</v>
      </c>
      <c r="BM81" s="13">
        <v>-1.3865632537594645</v>
      </c>
      <c r="GN81" s="1"/>
      <c r="GO81" s="7"/>
      <c r="GP81" s="7"/>
      <c r="GQ81" s="7"/>
      <c r="GR81" s="7"/>
      <c r="GS81" s="7"/>
      <c r="GT81" s="1"/>
      <c r="IU81" s="1"/>
      <c r="IV81" s="7"/>
      <c r="IW81" s="7"/>
      <c r="IX81" s="7"/>
      <c r="IY81" s="7"/>
      <c r="IZ81" s="7"/>
      <c r="JA81" s="7"/>
      <c r="JB81" s="7"/>
      <c r="JC81" s="7"/>
      <c r="JD81" s="7"/>
      <c r="JE81" s="1"/>
      <c r="JF81" s="128"/>
      <c r="JG81" s="128"/>
      <c r="JH81" s="128"/>
      <c r="JI81" s="128"/>
      <c r="JJ81" s="128"/>
      <c r="JK81" s="128"/>
      <c r="JL81" s="128"/>
      <c r="JM81" s="1"/>
      <c r="JN81" s="13">
        <v>-0.29320392059502409</v>
      </c>
      <c r="JS81" s="13">
        <v>0</v>
      </c>
      <c r="JX81" s="13">
        <v>6.0340439276958285E-2</v>
      </c>
      <c r="KC81" s="13">
        <v>-3.2305194179111426E-3</v>
      </c>
      <c r="KH81" s="13">
        <v>4.8272351421566634E-2</v>
      </c>
      <c r="KM81" s="13">
        <v>-2.9074674761200283E-3</v>
      </c>
      <c r="KR81" s="13">
        <v>9.8918752913046401E-2</v>
      </c>
      <c r="KW81" s="13">
        <v>-1.0728662273505643E-2</v>
      </c>
      <c r="LB81" s="13">
        <v>-0.29286280132254927</v>
      </c>
      <c r="QC81" s="1"/>
      <c r="QD81" s="7"/>
      <c r="QE81" s="7"/>
      <c r="QF81" s="7"/>
      <c r="QG81" s="7"/>
      <c r="QH81" s="7"/>
      <c r="QI81" s="1"/>
      <c r="TN81" s="1"/>
      <c r="TO81" s="7"/>
      <c r="TP81" s="7"/>
      <c r="TQ81" s="7"/>
      <c r="TR81" s="7"/>
      <c r="TS81" s="7"/>
      <c r="TT81" s="7"/>
      <c r="TU81" s="7"/>
      <c r="TV81" s="7"/>
      <c r="TW81" s="7"/>
      <c r="TX81" s="7"/>
      <c r="TY81" s="7"/>
      <c r="TZ81" s="7"/>
      <c r="UA81" s="7"/>
      <c r="UB81" s="7"/>
      <c r="UC81" s="7"/>
      <c r="UD81" s="7"/>
      <c r="UE81" s="7"/>
      <c r="UF81" s="7"/>
      <c r="UG81" s="7"/>
      <c r="UH81" s="7"/>
      <c r="UI81" s="7"/>
      <c r="UJ81" s="7"/>
      <c r="UK81" s="7"/>
      <c r="UL81" s="7"/>
      <c r="UM81" s="7"/>
      <c r="UN81" s="7"/>
      <c r="UO81" s="7"/>
      <c r="UP81" s="7"/>
      <c r="UQ81" s="7"/>
      <c r="UR81" s="7"/>
      <c r="US81" s="7"/>
      <c r="UT81" s="7"/>
      <c r="UU81" s="7"/>
      <c r="UV81" s="7"/>
      <c r="UW81" s="7"/>
      <c r="UX81" s="7"/>
      <c r="UY81" s="7"/>
      <c r="UZ81" s="7"/>
      <c r="VA81" s="7"/>
      <c r="VB81" s="7"/>
      <c r="VC81" s="7"/>
      <c r="VD81" s="7"/>
      <c r="VE81" s="7"/>
      <c r="VF81" s="7"/>
      <c r="VG81" s="7"/>
      <c r="VH81" s="7"/>
      <c r="VI81" s="7"/>
      <c r="VJ81" s="7"/>
      <c r="VK81" s="7"/>
      <c r="VL81" s="7"/>
      <c r="VM81" s="7"/>
      <c r="VN81" s="7"/>
      <c r="VO81" s="7"/>
      <c r="VP81" s="7"/>
      <c r="VQ81" s="7"/>
      <c r="VR81" s="7"/>
      <c r="VS81" s="7"/>
      <c r="VT81" s="7"/>
      <c r="VU81" s="7"/>
      <c r="VV81" s="7"/>
      <c r="VW81" s="7"/>
      <c r="VX81" s="7"/>
      <c r="VY81" s="7"/>
      <c r="VZ81" s="7"/>
      <c r="WA81" s="7"/>
      <c r="WB81" s="7"/>
      <c r="WC81" s="7"/>
      <c r="WD81" s="7"/>
      <c r="WE81" s="7"/>
      <c r="WF81" s="7"/>
      <c r="WG81" s="7"/>
      <c r="WH81" s="7"/>
      <c r="WI81" s="7"/>
      <c r="WJ81" s="7"/>
      <c r="WK81" s="7"/>
      <c r="WL81" s="7"/>
      <c r="WM81" s="7"/>
      <c r="WN81" s="7"/>
      <c r="WO81" s="7"/>
      <c r="WP81" s="7"/>
      <c r="WQ81" s="7"/>
      <c r="WR81" s="7"/>
      <c r="WS81" s="7"/>
      <c r="WT81" s="7"/>
      <c r="WU81" s="7"/>
      <c r="WV81" s="7"/>
      <c r="WW81" s="7"/>
      <c r="WX81" s="7"/>
      <c r="WY81" s="7"/>
      <c r="WZ81" s="1"/>
    </row>
    <row r="82" spans="6:624" ht="14.4" customHeight="1" thickBot="1" x14ac:dyDescent="0.35">
      <c r="F82" s="1"/>
      <c r="G82" s="7"/>
      <c r="H82" s="7"/>
      <c r="I82" s="7"/>
      <c r="J82" s="7"/>
      <c r="K82" s="7"/>
      <c r="L82" s="7"/>
      <c r="M82" s="7"/>
      <c r="N82" s="7"/>
      <c r="O82" s="7"/>
      <c r="P82" s="1"/>
      <c r="Q82" s="128"/>
      <c r="R82" s="128"/>
      <c r="S82" s="128"/>
      <c r="T82" s="128"/>
      <c r="U82" s="128"/>
      <c r="V82" s="128"/>
      <c r="W82" s="128"/>
      <c r="X82" s="1"/>
      <c r="Y82" s="14">
        <v>0.31180412874089419</v>
      </c>
      <c r="AD82" s="14">
        <v>1.1692093302322799E-2</v>
      </c>
      <c r="AI82" s="14">
        <v>3.2058965374267348E-3</v>
      </c>
      <c r="AN82" s="14">
        <v>-0.18689478205913168</v>
      </c>
      <c r="AS82" s="14">
        <v>2.5920582390994325E-3</v>
      </c>
      <c r="AX82" s="14">
        <v>-0.16703609452298623</v>
      </c>
      <c r="BC82" s="14">
        <v>5.3115947522529364E-3</v>
      </c>
      <c r="BH82" s="14">
        <v>-0.61636935248334423</v>
      </c>
      <c r="BM82" s="14">
        <v>0.39637651093746107</v>
      </c>
      <c r="GN82" s="1"/>
      <c r="GO82" s="7"/>
      <c r="GP82" s="7"/>
      <c r="GQ82" s="7"/>
      <c r="GR82" s="7"/>
      <c r="GS82" s="7"/>
      <c r="GT82" s="1"/>
      <c r="IU82" s="1"/>
      <c r="IV82" s="7"/>
      <c r="IW82" s="7"/>
      <c r="IX82" s="7"/>
      <c r="IY82" s="7"/>
      <c r="IZ82" s="7"/>
      <c r="JA82" s="7"/>
      <c r="JB82" s="7"/>
      <c r="JC82" s="7"/>
      <c r="JD82" s="7"/>
      <c r="JE82" s="1"/>
      <c r="JF82" s="128"/>
      <c r="JG82" s="128"/>
      <c r="JH82" s="128"/>
      <c r="JI82" s="128"/>
      <c r="JJ82" s="128"/>
      <c r="JK82" s="128"/>
      <c r="JL82" s="128"/>
      <c r="JM82" s="1"/>
      <c r="JN82" s="14">
        <v>-0.14883644806466939</v>
      </c>
      <c r="JS82" s="14">
        <v>-0.22730723860394883</v>
      </c>
      <c r="JX82" s="14">
        <v>0.18560853119035528</v>
      </c>
      <c r="KC82" s="14">
        <v>1.411541988402251E-2</v>
      </c>
      <c r="KH82" s="14">
        <v>0.15882054109663474</v>
      </c>
      <c r="KM82" s="14">
        <v>-1.0026845964774619E-2</v>
      </c>
      <c r="KR82" s="14">
        <v>0.32545192847671062</v>
      </c>
      <c r="KW82" s="14">
        <v>-3.6999431604334401E-2</v>
      </c>
      <c r="LB82" s="14">
        <v>-0.14818788587399304</v>
      </c>
      <c r="QC82" s="1"/>
      <c r="QD82" s="7"/>
      <c r="QE82" s="7"/>
      <c r="QF82" s="7"/>
      <c r="QG82" s="7"/>
      <c r="QH82" s="7"/>
      <c r="QI82" s="1"/>
      <c r="TN82" s="1"/>
      <c r="TO82" s="7"/>
      <c r="TP82" s="7"/>
      <c r="TQ82" s="7"/>
      <c r="TR82" s="7"/>
      <c r="TS82" s="7"/>
      <c r="TT82" s="7"/>
      <c r="TU82" s="7"/>
      <c r="TV82" s="7"/>
      <c r="TW82" s="7"/>
      <c r="TX82" s="7"/>
      <c r="TY82" s="7"/>
      <c r="TZ82" s="7"/>
      <c r="UA82" s="7"/>
      <c r="UB82" s="7"/>
      <c r="UC82" s="7"/>
      <c r="UD82" s="7"/>
      <c r="UE82" s="7"/>
      <c r="UF82" s="7"/>
      <c r="UG82" s="7"/>
      <c r="UH82" s="7"/>
      <c r="UI82" s="7"/>
      <c r="UJ82" s="7"/>
      <c r="UK82" s="7"/>
      <c r="UL82" s="7"/>
      <c r="UM82" s="7"/>
      <c r="UN82" s="7"/>
      <c r="UO82" s="7"/>
      <c r="UP82" s="7"/>
      <c r="UQ82" s="7"/>
      <c r="UR82" s="7"/>
      <c r="US82" s="7"/>
      <c r="UT82" s="7"/>
      <c r="UU82" s="7"/>
      <c r="UV82" s="7"/>
      <c r="UW82" s="7"/>
      <c r="UX82" s="7"/>
      <c r="UY82" s="7"/>
      <c r="UZ82" s="7"/>
      <c r="VA82" s="7"/>
      <c r="VB82" s="7"/>
      <c r="VC82" s="7"/>
      <c r="VD82" s="7"/>
      <c r="VE82" s="7"/>
      <c r="VF82" s="7"/>
      <c r="VG82" s="7"/>
      <c r="VH82" s="7"/>
      <c r="VI82" s="7"/>
      <c r="VJ82" s="7"/>
      <c r="VK82" s="7"/>
      <c r="VL82" s="7"/>
      <c r="VM82" s="7"/>
      <c r="VN82" s="7"/>
      <c r="VO82" s="7"/>
      <c r="VP82" s="7"/>
      <c r="VQ82" s="7"/>
      <c r="VR82" s="7"/>
      <c r="VS82" s="7"/>
      <c r="VT82" s="7"/>
      <c r="VU82" s="7"/>
      <c r="VV82" s="7"/>
      <c r="VW82" s="7"/>
      <c r="VX82" s="7"/>
      <c r="VY82" s="7"/>
      <c r="VZ82" s="7"/>
      <c r="WA82" s="7"/>
      <c r="WB82" s="7"/>
      <c r="WC82" s="7"/>
      <c r="WD82" s="7"/>
      <c r="WE82" s="7"/>
      <c r="WF82" s="7"/>
      <c r="WG82" s="7"/>
      <c r="WH82" s="7"/>
      <c r="WI82" s="7"/>
      <c r="WJ82" s="7"/>
      <c r="WK82" s="7"/>
      <c r="WL82" s="7"/>
      <c r="WM82" s="7"/>
      <c r="WN82" s="7"/>
      <c r="WO82" s="7"/>
      <c r="WP82" s="7"/>
      <c r="WQ82" s="7"/>
      <c r="WR82" s="7"/>
      <c r="WS82" s="7"/>
      <c r="WT82" s="7"/>
      <c r="WU82" s="7"/>
      <c r="WV82" s="7"/>
      <c r="WW82" s="7"/>
      <c r="WX82" s="7"/>
      <c r="WY82" s="7"/>
      <c r="WZ82" s="1"/>
    </row>
    <row r="83" spans="6:624" ht="14.4" customHeight="1" x14ac:dyDescent="0.3">
      <c r="F83" s="1"/>
      <c r="G83" s="7"/>
      <c r="H83" s="7"/>
      <c r="I83" s="7"/>
      <c r="J83" s="7"/>
      <c r="K83" s="7"/>
      <c r="L83" s="7"/>
      <c r="M83" s="7"/>
      <c r="N83" s="7"/>
      <c r="O83" s="7"/>
      <c r="P83" s="1"/>
      <c r="Q83" s="128"/>
      <c r="R83" s="128"/>
      <c r="S83" s="128"/>
      <c r="T83" s="128"/>
      <c r="U83" s="128"/>
      <c r="V83" s="128"/>
      <c r="W83" s="128"/>
      <c r="X83" s="1"/>
      <c r="GN83" s="1"/>
      <c r="GO83" s="7"/>
      <c r="GP83" s="7"/>
      <c r="GQ83" s="7"/>
      <c r="GR83" s="7"/>
      <c r="GS83" s="7"/>
      <c r="GT83" s="1"/>
      <c r="IU83" s="1"/>
      <c r="IV83" s="7"/>
      <c r="IW83" s="7"/>
      <c r="IX83" s="7"/>
      <c r="IY83" s="7"/>
      <c r="IZ83" s="7"/>
      <c r="JA83" s="7"/>
      <c r="JB83" s="7"/>
      <c r="JC83" s="7"/>
      <c r="JD83" s="7"/>
      <c r="JE83" s="1"/>
      <c r="JF83" s="128"/>
      <c r="JG83" s="128"/>
      <c r="JH83" s="128"/>
      <c r="JI83" s="128"/>
      <c r="JJ83" s="128"/>
      <c r="JK83" s="128"/>
      <c r="JL83" s="128"/>
      <c r="JM83" s="1"/>
      <c r="QC83" s="1"/>
      <c r="QD83" s="7"/>
      <c r="QE83" s="7"/>
      <c r="QF83" s="7"/>
      <c r="QG83" s="7"/>
      <c r="QH83" s="7"/>
      <c r="QI83" s="1"/>
      <c r="TN83" s="1"/>
      <c r="TO83" s="7"/>
      <c r="TP83" s="7"/>
      <c r="TQ83" s="7"/>
      <c r="TR83" s="7"/>
      <c r="TS83" s="7"/>
      <c r="TT83" s="7"/>
      <c r="TU83" s="7"/>
      <c r="TV83" s="7"/>
      <c r="TW83" s="7"/>
      <c r="TX83" s="7"/>
      <c r="TY83" s="7"/>
      <c r="TZ83" s="7"/>
      <c r="UA83" s="7"/>
      <c r="UB83" s="7"/>
      <c r="UC83" s="7"/>
      <c r="UD83" s="7"/>
      <c r="UE83" s="7"/>
      <c r="UF83" s="7"/>
      <c r="UG83" s="7"/>
      <c r="UH83" s="7"/>
      <c r="UI83" s="7"/>
      <c r="UJ83" s="7"/>
      <c r="UK83" s="7"/>
      <c r="UL83" s="7"/>
      <c r="UM83" s="7"/>
      <c r="UN83" s="7"/>
      <c r="UO83" s="7"/>
      <c r="UP83" s="7"/>
      <c r="UQ83" s="7"/>
      <c r="UR83" s="7"/>
      <c r="US83" s="7"/>
      <c r="UT83" s="7"/>
      <c r="UU83" s="7"/>
      <c r="UV83" s="7"/>
      <c r="UW83" s="7"/>
      <c r="UX83" s="7"/>
      <c r="UY83" s="7"/>
      <c r="UZ83" s="7"/>
      <c r="VA83" s="7"/>
      <c r="VB83" s="7"/>
      <c r="VC83" s="7"/>
      <c r="VD83" s="7"/>
      <c r="VE83" s="7"/>
      <c r="VF83" s="7"/>
      <c r="VG83" s="7"/>
      <c r="VH83" s="7"/>
      <c r="VI83" s="7"/>
      <c r="VJ83" s="7"/>
      <c r="VK83" s="7"/>
      <c r="VL83" s="7"/>
      <c r="VM83" s="7"/>
      <c r="VN83" s="7"/>
      <c r="VO83" s="7"/>
      <c r="VP83" s="7"/>
      <c r="VQ83" s="7"/>
      <c r="VR83" s="7"/>
      <c r="VS83" s="7"/>
      <c r="VT83" s="7"/>
      <c r="VU83" s="7"/>
      <c r="VV83" s="7"/>
      <c r="VW83" s="7"/>
      <c r="VX83" s="7"/>
      <c r="VY83" s="7"/>
      <c r="VZ83" s="7"/>
      <c r="WA83" s="7"/>
      <c r="WB83" s="7"/>
      <c r="WC83" s="7"/>
      <c r="WD83" s="7"/>
      <c r="WE83" s="7"/>
      <c r="WF83" s="7"/>
      <c r="WG83" s="7"/>
      <c r="WH83" s="7"/>
      <c r="WI83" s="7"/>
      <c r="WJ83" s="7"/>
      <c r="WK83" s="7"/>
      <c r="WL83" s="7"/>
      <c r="WM83" s="7"/>
      <c r="WN83" s="7"/>
      <c r="WO83" s="7"/>
      <c r="WP83" s="7"/>
      <c r="WQ83" s="7"/>
      <c r="WR83" s="7"/>
      <c r="WS83" s="7"/>
      <c r="WT83" s="7"/>
      <c r="WU83" s="7"/>
      <c r="WV83" s="7"/>
      <c r="WW83" s="7"/>
      <c r="WX83" s="7"/>
      <c r="WY83" s="7"/>
      <c r="WZ83" s="1"/>
    </row>
    <row r="84" spans="6:624" ht="14.4" customHeight="1" thickBot="1" x14ac:dyDescent="0.35">
      <c r="F84" s="1"/>
      <c r="G84" s="7"/>
      <c r="H84" s="7"/>
      <c r="I84" s="7"/>
      <c r="J84" s="7"/>
      <c r="K84" s="7"/>
      <c r="L84" s="7"/>
      <c r="M84" s="7"/>
      <c r="N84" s="7"/>
      <c r="O84" s="7"/>
      <c r="P84" s="1"/>
      <c r="Q84" s="128"/>
      <c r="R84" s="128"/>
      <c r="S84" s="128"/>
      <c r="T84" s="128"/>
      <c r="U84" s="128"/>
      <c r="V84" s="128"/>
      <c r="W84" s="128"/>
      <c r="X84" s="1"/>
      <c r="Y84" t="s">
        <v>291</v>
      </c>
      <c r="AD84" t="s">
        <v>13</v>
      </c>
      <c r="AI84" t="s">
        <v>292</v>
      </c>
      <c r="AN84" t="s">
        <v>293</v>
      </c>
      <c r="AS84" t="s">
        <v>294</v>
      </c>
      <c r="AX84" t="s">
        <v>295</v>
      </c>
      <c r="BC84" t="s">
        <v>296</v>
      </c>
      <c r="BH84" t="s">
        <v>297</v>
      </c>
      <c r="BM84" t="s">
        <v>298</v>
      </c>
      <c r="GN84" s="1"/>
      <c r="GO84" s="7"/>
      <c r="GP84" s="7"/>
      <c r="GQ84" s="7"/>
      <c r="GR84" s="7"/>
      <c r="GS84" s="7"/>
      <c r="GT84" s="1"/>
      <c r="IU84" s="1"/>
      <c r="IV84" s="7"/>
      <c r="IW84" s="7"/>
      <c r="IX84" s="7"/>
      <c r="IY84" s="7"/>
      <c r="IZ84" s="7"/>
      <c r="JA84" s="7"/>
      <c r="JB84" s="7"/>
      <c r="JC84" s="7"/>
      <c r="JD84" s="7"/>
      <c r="JE84" s="1"/>
      <c r="JF84" s="128"/>
      <c r="JG84" s="128"/>
      <c r="JH84" s="128"/>
      <c r="JI84" s="128"/>
      <c r="JJ84" s="128"/>
      <c r="JK84" s="128"/>
      <c r="JL84" s="128"/>
      <c r="JM84" s="1"/>
      <c r="JN84" t="s">
        <v>291</v>
      </c>
      <c r="JS84" t="s">
        <v>13</v>
      </c>
      <c r="JX84" t="s">
        <v>292</v>
      </c>
      <c r="KC84" t="s">
        <v>293</v>
      </c>
      <c r="KH84" t="s">
        <v>294</v>
      </c>
      <c r="KM84" t="s">
        <v>295</v>
      </c>
      <c r="KR84" t="s">
        <v>296</v>
      </c>
      <c r="KW84" t="s">
        <v>297</v>
      </c>
      <c r="LB84" t="s">
        <v>298</v>
      </c>
      <c r="QC84" s="1"/>
      <c r="QD84" s="7"/>
      <c r="QE84" s="7"/>
      <c r="QF84" s="7"/>
      <c r="QG84" s="7"/>
      <c r="QH84" s="7"/>
      <c r="QI84" s="1"/>
      <c r="TN84" s="1"/>
      <c r="TO84" s="7"/>
      <c r="TP84" s="7"/>
      <c r="TQ84" s="7"/>
      <c r="TR84" s="7"/>
      <c r="TS84" s="7"/>
      <c r="TT84" s="7"/>
      <c r="TU84" s="7"/>
      <c r="TV84" s="7"/>
      <c r="TW84" s="7"/>
      <c r="TX84" s="7"/>
      <c r="TY84" s="7"/>
      <c r="TZ84" s="7"/>
      <c r="UA84" s="7"/>
      <c r="UB84" s="7"/>
      <c r="UC84" s="7"/>
      <c r="UD84" s="7"/>
      <c r="UE84" s="7"/>
      <c r="UF84" s="7"/>
      <c r="UG84" s="7"/>
      <c r="UH84" s="7"/>
      <c r="UI84" s="7"/>
      <c r="UJ84" s="7"/>
      <c r="UK84" s="7"/>
      <c r="UL84" s="7"/>
      <c r="UM84" s="7"/>
      <c r="UN84" s="7"/>
      <c r="UO84" s="7"/>
      <c r="UP84" s="7"/>
      <c r="UQ84" s="7"/>
      <c r="UR84" s="7"/>
      <c r="US84" s="7"/>
      <c r="UT84" s="7"/>
      <c r="UU84" s="7"/>
      <c r="UV84" s="7"/>
      <c r="UW84" s="7"/>
      <c r="UX84" s="7"/>
      <c r="UY84" s="7"/>
      <c r="UZ84" s="7"/>
      <c r="VA84" s="7"/>
      <c r="VB84" s="7"/>
      <c r="VC84" s="7"/>
      <c r="VD84" s="7"/>
      <c r="VE84" s="7"/>
      <c r="VF84" s="7"/>
      <c r="VG84" s="7"/>
      <c r="VH84" s="7"/>
      <c r="VI84" s="7"/>
      <c r="VJ84" s="7"/>
      <c r="VK84" s="7"/>
      <c r="VL84" s="7"/>
      <c r="VM84" s="7"/>
      <c r="VN84" s="7"/>
      <c r="VO84" s="7"/>
      <c r="VP84" s="7"/>
      <c r="VQ84" s="7"/>
      <c r="VR84" s="7"/>
      <c r="VS84" s="7"/>
      <c r="VT84" s="7"/>
      <c r="VU84" s="7"/>
      <c r="VV84" s="7"/>
      <c r="VW84" s="7"/>
      <c r="VX84" s="7"/>
      <c r="VY84" s="7"/>
      <c r="VZ84" s="7"/>
      <c r="WA84" s="7"/>
      <c r="WB84" s="7"/>
      <c r="WC84" s="7"/>
      <c r="WD84" s="7"/>
      <c r="WE84" s="7"/>
      <c r="WF84" s="7"/>
      <c r="WG84" s="7"/>
      <c r="WH84" s="7"/>
      <c r="WI84" s="7"/>
      <c r="WJ84" s="7"/>
      <c r="WK84" s="7"/>
      <c r="WL84" s="7"/>
      <c r="WM84" s="7"/>
      <c r="WN84" s="7"/>
      <c r="WO84" s="7"/>
      <c r="WP84" s="7"/>
      <c r="WQ84" s="7"/>
      <c r="WR84" s="7"/>
      <c r="WS84" s="7"/>
      <c r="WT84" s="7"/>
      <c r="WU84" s="7"/>
      <c r="WV84" s="7"/>
      <c r="WW84" s="7"/>
      <c r="WX84" s="7"/>
      <c r="WY84" s="7"/>
      <c r="WZ84" s="1"/>
    </row>
    <row r="85" spans="6:624" ht="14.4" customHeight="1" x14ac:dyDescent="0.3">
      <c r="F85" s="1"/>
      <c r="G85" s="7"/>
      <c r="H85" s="7"/>
      <c r="I85" s="7"/>
      <c r="J85" s="7"/>
      <c r="K85" s="7"/>
      <c r="L85" s="7"/>
      <c r="M85" s="7"/>
      <c r="N85" s="7"/>
      <c r="O85" s="7"/>
      <c r="P85" s="1"/>
      <c r="Q85" s="128"/>
      <c r="R85" s="128"/>
      <c r="S85" s="128"/>
      <c r="T85" s="128"/>
      <c r="U85" s="128"/>
      <c r="V85" s="128"/>
      <c r="W85" s="128"/>
      <c r="X85" s="1"/>
      <c r="Y85" s="18">
        <f t="array" ref="Y85:AB87">'TRANSFORMER EX1'!FN2102:FQ2104</f>
        <v>0.3924883500094602</v>
      </c>
      <c r="Z85" s="19">
        <v>9.664392469328352E-2</v>
      </c>
      <c r="AA85" s="19">
        <v>-0.12743374643677424</v>
      </c>
      <c r="AB85" s="20">
        <v>-0.52855975121749788</v>
      </c>
      <c r="AD85" s="18">
        <f t="array" ref="AD85:AG87">'TRANSFORMER EX1'!FZ2102:GC2104+'TRANSFORMER EX2'!FZ2102:GC2104</f>
        <v>-2.6802731291059118E-2</v>
      </c>
      <c r="AE85" s="19">
        <v>-1.3586169978839097E-2</v>
      </c>
      <c r="AF85" s="19">
        <v>0</v>
      </c>
      <c r="AG85" s="20">
        <v>-6.1615023052626165E-3</v>
      </c>
      <c r="AI85" s="18">
        <v>0.13380174460475677</v>
      </c>
      <c r="AJ85" s="19">
        <v>9.7389366804849664E-2</v>
      </c>
      <c r="AK85" s="19">
        <v>0.1599449842812922</v>
      </c>
      <c r="AL85" s="20">
        <v>0.10258855216855811</v>
      </c>
      <c r="AN85" s="18">
        <v>7.19668208619033E-2</v>
      </c>
      <c r="AO85" s="19">
        <v>-0.13821025884769211</v>
      </c>
      <c r="AP85" s="19">
        <v>-7.8307578635101169E-2</v>
      </c>
      <c r="AQ85" s="20">
        <v>-5.5572252246892766E-2</v>
      </c>
      <c r="AS85" s="18">
        <f t="array" ref="AS85:AV87">S91*AI85:AL87+(1-S91)*AD85:AG87^2</f>
        <v>0.10718507296473757</v>
      </c>
      <c r="AT85" s="19">
        <v>7.794841024681852E-2</v>
      </c>
      <c r="AU85" s="19">
        <v>0.12795598742503375</v>
      </c>
      <c r="AV85" s="20">
        <v>8.2078434556978053E-2</v>
      </c>
      <c r="AX85" s="18">
        <f t="array" ref="AX85:BA87">Q91*AN85:AQ87+(1-Q91)*AD85:AG87</f>
        <v>6.2089865646607061E-2</v>
      </c>
      <c r="AY85" s="19">
        <v>-0.12574784996080682</v>
      </c>
      <c r="AZ85" s="19">
        <v>-7.0476820771591051E-2</v>
      </c>
      <c r="BA85" s="20">
        <v>-5.0631177252729753E-2</v>
      </c>
      <c r="BC85" s="18">
        <f t="array" ref="BC85:BF87">AS85:AV87/(1-S91^W91)</f>
        <v>0.21964154296052787</v>
      </c>
      <c r="BD85" s="19">
        <v>0.15973034886643142</v>
      </c>
      <c r="BE85" s="19">
        <v>0.26220489226441351</v>
      </c>
      <c r="BF85" s="20">
        <v>0.16819351343643046</v>
      </c>
      <c r="BH85" s="18">
        <f t="array" ref="BH85:BK87">AX85:BA87/(1-Q91^W91)</f>
        <v>0.22911389537493387</v>
      </c>
      <c r="BI85" s="19">
        <v>-0.46401420649744229</v>
      </c>
      <c r="BJ85" s="19">
        <v>-0.26006206926786374</v>
      </c>
      <c r="BK85" s="20">
        <v>-0.18683091237169658</v>
      </c>
      <c r="BM85" s="18">
        <f t="array" ref="BM85:BP87">Y85:AB87-Q94/(U91+SQRT(BC85:BF87))*BH85:BK87</f>
        <v>0.38759964102472616</v>
      </c>
      <c r="BN85" s="19">
        <v>0.1082540673526135</v>
      </c>
      <c r="BO85" s="19">
        <v>-0.12235499898189021</v>
      </c>
      <c r="BP85" s="20">
        <v>-0.52400416665897442</v>
      </c>
      <c r="GN85" s="1"/>
      <c r="GO85" s="7"/>
      <c r="GP85" s="7"/>
      <c r="GQ85" s="7"/>
      <c r="GR85" s="7"/>
      <c r="GS85" s="7"/>
      <c r="GT85" s="1"/>
      <c r="IU85" s="1"/>
      <c r="IV85" s="7"/>
      <c r="IW85" s="7"/>
      <c r="IX85" s="7"/>
      <c r="IY85" s="7"/>
      <c r="IZ85" s="7"/>
      <c r="JA85" s="7"/>
      <c r="JB85" s="7"/>
      <c r="JC85" s="7"/>
      <c r="JD85" s="7"/>
      <c r="JE85" s="1"/>
      <c r="JF85" s="128"/>
      <c r="JG85" s="128"/>
      <c r="JH85" s="128"/>
      <c r="JI85" s="128"/>
      <c r="JJ85" s="128"/>
      <c r="JK85" s="128"/>
      <c r="JL85" s="128"/>
      <c r="JM85" s="1"/>
      <c r="JN85" s="18">
        <f t="array" ref="JN85:JQ87">'TRANSFORMER EX1'!QB1178:QE1180</f>
        <v>-0.34625048734327685</v>
      </c>
      <c r="JO85" s="19">
        <v>-0.63350527131933498</v>
      </c>
      <c r="JP85" s="19">
        <v>-0.55331344623483425</v>
      </c>
      <c r="JQ85" s="20">
        <v>0.44816435040272756</v>
      </c>
      <c r="JS85" s="18">
        <f t="array" ref="JS85:JV87">'TRANSFORMER EX1'!QN1178:QQ1180+'TRANSFORMER EX2'!QN1178:QQ1180</f>
        <v>0</v>
      </c>
      <c r="JT85" s="19">
        <v>0</v>
      </c>
      <c r="JU85" s="19">
        <v>0.2049331346414586</v>
      </c>
      <c r="JV85" s="20">
        <v>0.19829196166449881</v>
      </c>
      <c r="JX85" s="18">
        <v>0.11120450449678715</v>
      </c>
      <c r="JY85" s="19">
        <v>0.15833254215043235</v>
      </c>
      <c r="JZ85" s="19">
        <v>0.1163171840423797</v>
      </c>
      <c r="KA85" s="20">
        <v>7.7711981330401969E-2</v>
      </c>
      <c r="KC85" s="18">
        <v>-0.14912467052365713</v>
      </c>
      <c r="KD85" s="19">
        <v>6.4418770196979072E-2</v>
      </c>
      <c r="KE85" s="19">
        <v>-9.9824525859999041E-3</v>
      </c>
      <c r="KF85" s="20">
        <v>6.0836831049535078E-2</v>
      </c>
      <c r="KH85" s="18">
        <f t="array" ref="KH85:KK87">JH91*JX85:KA87+(1-JH91)*JS85:JV87^2</f>
        <v>8.8963603597429719E-2</v>
      </c>
      <c r="KI85" s="19">
        <v>0.12666603372034588</v>
      </c>
      <c r="KJ85" s="19">
        <v>0.1014532651686986</v>
      </c>
      <c r="KK85" s="20">
        <v>7.0033525476472583E-2</v>
      </c>
      <c r="KM85" s="18">
        <f t="array" ref="KM85:KP87">JF91*KC85:KF87+(1-JF91)*JS85:JV87</f>
        <v>-0.13421220347129142</v>
      </c>
      <c r="KN85" s="19">
        <v>5.7976893177281164E-2</v>
      </c>
      <c r="KO85" s="19">
        <v>1.1509106136745943E-2</v>
      </c>
      <c r="KP85" s="20">
        <v>7.4582344111031457E-2</v>
      </c>
      <c r="KR85" s="18">
        <f t="array" ref="KR85:KU87">KH85:KK87/(1-JH91^JL91)</f>
        <v>0.18230246638817571</v>
      </c>
      <c r="KS85" s="19">
        <v>0.25956154450890556</v>
      </c>
      <c r="KT85" s="19">
        <v>0.20789603518175948</v>
      </c>
      <c r="KU85" s="20">
        <v>0.14351132269768976</v>
      </c>
      <c r="KW85" s="18">
        <f t="array" ref="KW85:KZ87">KM85:KP87/(1-JF91^JL91)</f>
        <v>-0.49524798328889841</v>
      </c>
      <c r="KX85" s="19">
        <v>0.21393687519291948</v>
      </c>
      <c r="KY85" s="19">
        <v>4.2469026334855893E-2</v>
      </c>
      <c r="KZ85" s="20">
        <v>0.27521160188572502</v>
      </c>
      <c r="LB85" s="18">
        <f t="array" ref="LB85:LE87">JN85:JQ87-JF94/(JJ91+SQRT(KR85:KU87))*KW85:KZ87</f>
        <v>-0.3346513299242162</v>
      </c>
      <c r="LC85" s="19">
        <v>-0.63770446080558452</v>
      </c>
      <c r="LD85" s="19">
        <v>-0.55424487404304512</v>
      </c>
      <c r="LE85" s="20">
        <v>0.44089955055744207</v>
      </c>
      <c r="QC85" s="1"/>
      <c r="QD85" s="7"/>
      <c r="QE85" s="7"/>
      <c r="QF85" s="7"/>
      <c r="QG85" s="7"/>
      <c r="QH85" s="7"/>
      <c r="QI85" s="1"/>
      <c r="TN85" s="1"/>
      <c r="TO85" s="7"/>
      <c r="TP85" s="7"/>
      <c r="TQ85" s="7"/>
      <c r="TR85" s="7"/>
      <c r="TS85" s="7"/>
      <c r="TT85" s="7"/>
      <c r="TU85" s="7"/>
      <c r="TV85" s="7"/>
      <c r="TW85" s="7"/>
      <c r="TX85" s="7"/>
      <c r="TY85" s="7"/>
      <c r="TZ85" s="7"/>
      <c r="UA85" s="7"/>
      <c r="UB85" s="7"/>
      <c r="UC85" s="7"/>
      <c r="UD85" s="7"/>
      <c r="UE85" s="7"/>
      <c r="UF85" s="7"/>
      <c r="UG85" s="7"/>
      <c r="UH85" s="7"/>
      <c r="UI85" s="7"/>
      <c r="UJ85" s="7"/>
      <c r="UK85" s="7"/>
      <c r="UL85" s="7"/>
      <c r="UM85" s="7"/>
      <c r="UN85" s="7"/>
      <c r="UO85" s="7"/>
      <c r="UP85" s="7"/>
      <c r="UQ85" s="7"/>
      <c r="UR85" s="7"/>
      <c r="US85" s="7"/>
      <c r="UT85" s="7"/>
      <c r="UU85" s="7"/>
      <c r="UV85" s="7"/>
      <c r="UW85" s="7"/>
      <c r="UX85" s="7"/>
      <c r="UY85" s="7"/>
      <c r="UZ85" s="7"/>
      <c r="VA85" s="7"/>
      <c r="VB85" s="7"/>
      <c r="VC85" s="7"/>
      <c r="VD85" s="7"/>
      <c r="VE85" s="7"/>
      <c r="VF85" s="7"/>
      <c r="VG85" s="7"/>
      <c r="VH85" s="7"/>
      <c r="VI85" s="7"/>
      <c r="VJ85" s="7"/>
      <c r="VK85" s="7"/>
      <c r="VL85" s="7"/>
      <c r="VM85" s="7"/>
      <c r="VN85" s="7"/>
      <c r="VO85" s="7"/>
      <c r="VP85" s="7"/>
      <c r="VQ85" s="7"/>
      <c r="VR85" s="7"/>
      <c r="VS85" s="7"/>
      <c r="VT85" s="7"/>
      <c r="VU85" s="7"/>
      <c r="VV85" s="7"/>
      <c r="VW85" s="7"/>
      <c r="VX85" s="7"/>
      <c r="VY85" s="7"/>
      <c r="VZ85" s="7"/>
      <c r="WA85" s="7"/>
      <c r="WB85" s="7"/>
      <c r="WC85" s="7"/>
      <c r="WD85" s="7"/>
      <c r="WE85" s="7"/>
      <c r="WF85" s="7"/>
      <c r="WG85" s="7"/>
      <c r="WH85" s="7"/>
      <c r="WI85" s="7"/>
      <c r="WJ85" s="7"/>
      <c r="WK85" s="7"/>
      <c r="WL85" s="7"/>
      <c r="WM85" s="7"/>
      <c r="WN85" s="7"/>
      <c r="WO85" s="7"/>
      <c r="WP85" s="7"/>
      <c r="WQ85" s="7"/>
      <c r="WR85" s="7"/>
      <c r="WS85" s="7"/>
      <c r="WT85" s="7"/>
      <c r="WU85" s="7"/>
      <c r="WV85" s="7"/>
      <c r="WW85" s="7"/>
      <c r="WX85" s="7"/>
      <c r="WY85" s="7"/>
      <c r="WZ85" s="1"/>
    </row>
    <row r="86" spans="6:624" ht="14.4" customHeight="1" x14ac:dyDescent="0.3">
      <c r="F86" s="1"/>
      <c r="G86" s="7"/>
      <c r="H86" s="7"/>
      <c r="I86" s="7"/>
      <c r="J86" s="7"/>
      <c r="K86" s="7"/>
      <c r="L86" s="7"/>
      <c r="M86" s="7"/>
      <c r="N86" s="7"/>
      <c r="O86" s="7"/>
      <c r="P86" s="1"/>
      <c r="Q86" s="128"/>
      <c r="R86" s="128"/>
      <c r="S86" s="128"/>
      <c r="T86" s="128"/>
      <c r="U86" s="128"/>
      <c r="V86" s="128"/>
      <c r="W86" s="128"/>
      <c r="X86" s="1"/>
      <c r="Y86" s="21">
        <v>0.4615770030715905</v>
      </c>
      <c r="Z86">
        <v>0.35065070413440691</v>
      </c>
      <c r="AA86">
        <v>-0.21992888924336096</v>
      </c>
      <c r="AB86" s="22">
        <v>0.50963902298883179</v>
      </c>
      <c r="AD86" s="21">
        <v>8.6407248632846597E-3</v>
      </c>
      <c r="AE86">
        <v>4.3800070651311071E-3</v>
      </c>
      <c r="AF86">
        <v>0</v>
      </c>
      <c r="AG86" s="22">
        <v>1.9861521775329325E-3</v>
      </c>
      <c r="AI86" s="21">
        <v>2.3341330308590463E-2</v>
      </c>
      <c r="AJ86">
        <v>9.9539212211145464E-2</v>
      </c>
      <c r="AK86">
        <v>7.7782254687263519E-2</v>
      </c>
      <c r="AL86" s="22">
        <v>0.1110463599705043</v>
      </c>
      <c r="AN86" s="21">
        <v>-4.2315315782862017E-2</v>
      </c>
      <c r="AO86">
        <v>4.6069654190698472E-2</v>
      </c>
      <c r="AP86">
        <v>3.063287368493825E-2</v>
      </c>
      <c r="AQ86" s="22">
        <v>2.4451503845552242E-2</v>
      </c>
      <c r="AS86" s="21">
        <v>1.8687996672104967E-2</v>
      </c>
      <c r="AT86">
        <v>7.9635206661294505E-2</v>
      </c>
      <c r="AU86">
        <v>6.2225803749810821E-2</v>
      </c>
      <c r="AV86" s="22">
        <v>8.8837876936497903E-2</v>
      </c>
      <c r="AX86" s="21">
        <v>-3.7219711718247353E-2</v>
      </c>
      <c r="AY86">
        <v>4.1900689478141739E-2</v>
      </c>
      <c r="AZ86">
        <v>2.7569586316444426E-2</v>
      </c>
      <c r="BA86" s="22">
        <v>2.2204968678750311E-2</v>
      </c>
      <c r="BC86" s="21">
        <v>3.829507514775609E-2</v>
      </c>
      <c r="BD86">
        <v>0.16318689889609533</v>
      </c>
      <c r="BE86">
        <v>0.12751189292994025</v>
      </c>
      <c r="BF86" s="22">
        <v>0.18204482978790559</v>
      </c>
      <c r="BH86" s="21">
        <v>-0.1373421096614294</v>
      </c>
      <c r="BI86">
        <v>0.15461509032524631</v>
      </c>
      <c r="BJ86">
        <v>0.10173279083558832</v>
      </c>
      <c r="BK86" s="22">
        <v>8.1937153796126636E-2</v>
      </c>
      <c r="BM86" s="21">
        <v>0.46859530825121143</v>
      </c>
      <c r="BN86">
        <v>0.34682325671918529</v>
      </c>
      <c r="BO86">
        <v>-0.22277784438422332</v>
      </c>
      <c r="BP86" s="22">
        <v>0.50771862298374293</v>
      </c>
      <c r="GN86" s="1"/>
      <c r="GO86" s="7"/>
      <c r="GP86" s="7"/>
      <c r="GQ86" s="7"/>
      <c r="GR86" s="7"/>
      <c r="GS86" s="7"/>
      <c r="GT86" s="1"/>
      <c r="IU86" s="1"/>
      <c r="IV86" s="7"/>
      <c r="IW86" s="7"/>
      <c r="IX86" s="7"/>
      <c r="IY86" s="7"/>
      <c r="IZ86" s="7"/>
      <c r="JA86" s="7"/>
      <c r="JB86" s="7"/>
      <c r="JC86" s="7"/>
      <c r="JD86" s="7"/>
      <c r="JE86" s="1"/>
      <c r="JF86" s="128"/>
      <c r="JG86" s="128"/>
      <c r="JH86" s="128"/>
      <c r="JI86" s="128"/>
      <c r="JJ86" s="128"/>
      <c r="JK86" s="128"/>
      <c r="JL86" s="128"/>
      <c r="JM86" s="1"/>
      <c r="JN86" s="21">
        <v>0.52598407035738148</v>
      </c>
      <c r="JO86">
        <v>0.25850207320541835</v>
      </c>
      <c r="JP86">
        <v>0.67401044448571112</v>
      </c>
      <c r="JQ86" s="22">
        <v>0.28214333377768458</v>
      </c>
      <c r="JS86" s="21">
        <v>0</v>
      </c>
      <c r="JT86">
        <v>0</v>
      </c>
      <c r="JU86">
        <v>0</v>
      </c>
      <c r="JV86" s="22">
        <v>0</v>
      </c>
      <c r="JX86" s="21">
        <v>0.17912712952177834</v>
      </c>
      <c r="JY86">
        <v>0.19872016950597474</v>
      </c>
      <c r="JZ86">
        <v>2.9281816846474202E-2</v>
      </c>
      <c r="KA86" s="22">
        <v>3.829235013826579E-2</v>
      </c>
      <c r="KC86" s="21">
        <v>6.3557220107370388E-2</v>
      </c>
      <c r="KD86">
        <v>2.0962312619311241E-2</v>
      </c>
      <c r="KE86">
        <v>-7.8797961390038571E-2</v>
      </c>
      <c r="KF86" s="22">
        <v>8.7971631691481186E-2</v>
      </c>
      <c r="KH86" s="21">
        <v>0.14330170361742267</v>
      </c>
      <c r="KI86">
        <v>0.1589761356047798</v>
      </c>
      <c r="KJ86">
        <v>2.3425453477179364E-2</v>
      </c>
      <c r="KK86" s="22">
        <v>3.0633880110612632E-2</v>
      </c>
      <c r="KM86" s="21">
        <v>5.7201498096633351E-2</v>
      </c>
      <c r="KN86">
        <v>1.8866081357380118E-2</v>
      </c>
      <c r="KO86">
        <v>-7.0918165251034712E-2</v>
      </c>
      <c r="KP86" s="22">
        <v>7.9174468522333064E-2</v>
      </c>
      <c r="KR86" s="21">
        <v>0.29365103200291537</v>
      </c>
      <c r="KS86">
        <v>0.32577076968192592</v>
      </c>
      <c r="KT86">
        <v>4.8002978436842973E-2</v>
      </c>
      <c r="KU86" s="22">
        <v>6.2774344488960326E-2</v>
      </c>
      <c r="KW86" s="21">
        <v>0.21107563873296448</v>
      </c>
      <c r="KX86">
        <v>6.9616536374096399E-2</v>
      </c>
      <c r="KY86">
        <v>-0.26169064668278502</v>
      </c>
      <c r="KZ86" s="22">
        <v>0.29215671041451324</v>
      </c>
      <c r="LB86" s="21">
        <v>0.52208893687032576</v>
      </c>
      <c r="LC86">
        <v>0.2572823638517332</v>
      </c>
      <c r="LD86">
        <v>0.68595456305576941</v>
      </c>
      <c r="LE86" s="22">
        <v>0.27048262978370763</v>
      </c>
      <c r="QC86" s="1"/>
      <c r="QD86" s="7"/>
      <c r="QE86" s="7"/>
      <c r="QF86" s="7"/>
      <c r="QG86" s="7"/>
      <c r="QH86" s="7"/>
      <c r="QI86" s="1"/>
      <c r="TN86" s="1"/>
      <c r="TO86" s="7"/>
      <c r="TP86" s="7"/>
      <c r="TQ86" s="7"/>
      <c r="TR86" s="7"/>
      <c r="TS86" s="7"/>
      <c r="TT86" s="7"/>
      <c r="TU86" s="7"/>
      <c r="TV86" s="7"/>
      <c r="TW86" s="7"/>
      <c r="TX86" s="7"/>
      <c r="TY86" s="7"/>
      <c r="TZ86" s="7"/>
      <c r="UA86" s="7"/>
      <c r="UB86" s="7"/>
      <c r="UC86" s="7"/>
      <c r="UD86" s="7"/>
      <c r="UE86" s="7"/>
      <c r="UF86" s="7"/>
      <c r="UG86" s="7"/>
      <c r="UH86" s="7"/>
      <c r="UI86" s="7"/>
      <c r="UJ86" s="7"/>
      <c r="UK86" s="7"/>
      <c r="UL86" s="7"/>
      <c r="UM86" s="7"/>
      <c r="UN86" s="7"/>
      <c r="UO86" s="7"/>
      <c r="UP86" s="7"/>
      <c r="UQ86" s="7"/>
      <c r="UR86" s="7"/>
      <c r="US86" s="7"/>
      <c r="UT86" s="7"/>
      <c r="UU86" s="7"/>
      <c r="UV86" s="7"/>
      <c r="UW86" s="7"/>
      <c r="UX86" s="7"/>
      <c r="UY86" s="7"/>
      <c r="UZ86" s="7"/>
      <c r="VA86" s="7"/>
      <c r="VB86" s="7"/>
      <c r="VC86" s="7"/>
      <c r="VD86" s="7"/>
      <c r="VE86" s="7"/>
      <c r="VF86" s="7"/>
      <c r="VG86" s="7"/>
      <c r="VH86" s="7"/>
      <c r="VI86" s="7"/>
      <c r="VJ86" s="7"/>
      <c r="VK86" s="7"/>
      <c r="VL86" s="7"/>
      <c r="VM86" s="7"/>
      <c r="VN86" s="7"/>
      <c r="VO86" s="7"/>
      <c r="VP86" s="7"/>
      <c r="VQ86" s="7"/>
      <c r="VR86" s="7"/>
      <c r="VS86" s="7"/>
      <c r="VT86" s="7"/>
      <c r="VU86" s="7"/>
      <c r="VV86" s="7"/>
      <c r="VW86" s="7"/>
      <c r="VX86" s="7"/>
      <c r="VY86" s="7"/>
      <c r="VZ86" s="7"/>
      <c r="WA86" s="7"/>
      <c r="WB86" s="7"/>
      <c r="WC86" s="7"/>
      <c r="WD86" s="7"/>
      <c r="WE86" s="7"/>
      <c r="WF86" s="7"/>
      <c r="WG86" s="7"/>
      <c r="WH86" s="7"/>
      <c r="WI86" s="7"/>
      <c r="WJ86" s="7"/>
      <c r="WK86" s="7"/>
      <c r="WL86" s="7"/>
      <c r="WM86" s="7"/>
      <c r="WN86" s="7"/>
      <c r="WO86" s="7"/>
      <c r="WP86" s="7"/>
      <c r="WQ86" s="7"/>
      <c r="WR86" s="7"/>
      <c r="WS86" s="7"/>
      <c r="WT86" s="7"/>
      <c r="WU86" s="7"/>
      <c r="WV86" s="7"/>
      <c r="WW86" s="7"/>
      <c r="WX86" s="7"/>
      <c r="WY86" s="7"/>
      <c r="WZ86" s="1"/>
    </row>
    <row r="87" spans="6:624" ht="14.4" customHeight="1" thickBot="1" x14ac:dyDescent="0.35">
      <c r="F87" s="1"/>
      <c r="G87" s="7"/>
      <c r="H87" s="7"/>
      <c r="I87" s="7"/>
      <c r="J87" s="7"/>
      <c r="K87" s="7"/>
      <c r="L87" s="7"/>
      <c r="M87" s="7"/>
      <c r="N87" s="7"/>
      <c r="O87" s="7"/>
      <c r="P87" s="1"/>
      <c r="Q87" s="128"/>
      <c r="R87" s="128"/>
      <c r="S87" s="128"/>
      <c r="T87" s="128"/>
      <c r="U87" s="128"/>
      <c r="V87" s="128"/>
      <c r="W87" s="128"/>
      <c r="X87" s="1"/>
      <c r="Y87" s="23">
        <v>0.17601704178132019</v>
      </c>
      <c r="Z87" s="24">
        <v>-0.95711069751382771</v>
      </c>
      <c r="AA87" s="24">
        <v>0.19367407027067562</v>
      </c>
      <c r="AB87" s="25">
        <v>-9.5927350260935032E-2</v>
      </c>
      <c r="AD87" s="23">
        <v>0</v>
      </c>
      <c r="AE87" s="24">
        <v>0</v>
      </c>
      <c r="AF87" s="24">
        <v>0</v>
      </c>
      <c r="AG87" s="25">
        <v>1.9369377506891598E-2</v>
      </c>
      <c r="AI87" s="23">
        <v>0.15643397205555151</v>
      </c>
      <c r="AJ87" s="24">
        <v>7.6762897916271805E-2</v>
      </c>
      <c r="AK87" s="24">
        <v>0.11049368633659624</v>
      </c>
      <c r="AL87" s="25">
        <v>4.137809914497461E-2</v>
      </c>
      <c r="AN87" s="23">
        <v>0.11222325433946766</v>
      </c>
      <c r="AO87" s="24">
        <v>-4.1565086697820122E-2</v>
      </c>
      <c r="AP87" s="24">
        <v>0.16043398000529699</v>
      </c>
      <c r="AQ87" s="25">
        <v>-0.17819154430825312</v>
      </c>
      <c r="AS87" s="23">
        <v>0.12514717764444122</v>
      </c>
      <c r="AT87" s="24">
        <v>6.1410318333017445E-2</v>
      </c>
      <c r="AU87" s="24">
        <v>8.8394949069277001E-2</v>
      </c>
      <c r="AV87" s="25">
        <v>3.3177513872980589E-2</v>
      </c>
      <c r="AX87" s="23">
        <v>0.1010009289055209</v>
      </c>
      <c r="AY87" s="24">
        <v>-3.7408578028038111E-2</v>
      </c>
      <c r="AZ87" s="24">
        <v>0.14439058200476729</v>
      </c>
      <c r="BA87" s="25">
        <v>-0.15843545212673868</v>
      </c>
      <c r="BC87" s="23">
        <v>0.25644913451729767</v>
      </c>
      <c r="BD87" s="24">
        <v>0.12584081625618332</v>
      </c>
      <c r="BE87" s="24">
        <v>0.18113719071573162</v>
      </c>
      <c r="BF87" s="25">
        <v>6.798670875610778E-2</v>
      </c>
      <c r="BH87" s="23">
        <v>0.37269715463291858</v>
      </c>
      <c r="BI87" s="24">
        <v>-0.13803903331379383</v>
      </c>
      <c r="BJ87" s="24">
        <v>0.5328065756633481</v>
      </c>
      <c r="BK87" s="25">
        <v>-0.58463266467431263</v>
      </c>
      <c r="BM87" s="23">
        <v>0.16865742065488704</v>
      </c>
      <c r="BN87" s="24">
        <v>-0.95321942949504845</v>
      </c>
      <c r="BO87" s="24">
        <v>0.18115518206761391</v>
      </c>
      <c r="BP87" s="25">
        <v>-7.35055197031972E-2</v>
      </c>
      <c r="GN87" s="1"/>
      <c r="GO87" s="7"/>
      <c r="GP87" s="7"/>
      <c r="GQ87" s="7"/>
      <c r="GR87" s="7"/>
      <c r="GS87" s="7"/>
      <c r="GT87" s="1"/>
      <c r="IU87" s="1"/>
      <c r="IV87" s="7"/>
      <c r="IW87" s="7"/>
      <c r="IX87" s="7"/>
      <c r="IY87" s="7"/>
      <c r="IZ87" s="7"/>
      <c r="JA87" s="7"/>
      <c r="JB87" s="7"/>
      <c r="JC87" s="7"/>
      <c r="JD87" s="7"/>
      <c r="JE87" s="1"/>
      <c r="JF87" s="128"/>
      <c r="JG87" s="128"/>
      <c r="JH87" s="128"/>
      <c r="JI87" s="128"/>
      <c r="JJ87" s="128"/>
      <c r="JK87" s="128"/>
      <c r="JL87" s="128"/>
      <c r="JM87" s="1"/>
      <c r="JN87" s="23">
        <v>-1.3619891641722823</v>
      </c>
      <c r="JO87" s="24">
        <v>-0.17554599899146447</v>
      </c>
      <c r="JP87" s="24">
        <v>0.85190357339777201</v>
      </c>
      <c r="JQ87" s="25">
        <v>-0.38159402291187033</v>
      </c>
      <c r="JS87" s="23">
        <v>0</v>
      </c>
      <c r="JT87" s="24">
        <v>0</v>
      </c>
      <c r="JU87" s="24">
        <v>-0.28200391541875952</v>
      </c>
      <c r="JV87" s="25">
        <v>-0.27319315657823967</v>
      </c>
      <c r="JX87" s="23">
        <v>7.8933230946858085E-2</v>
      </c>
      <c r="JY87" s="24">
        <v>9.8125581949632473E-2</v>
      </c>
      <c r="JZ87" s="24">
        <v>2.1607725760856289E-2</v>
      </c>
      <c r="KA87" s="25">
        <v>0.15974364415033832</v>
      </c>
      <c r="KC87" s="23">
        <v>-6.1139303762833358E-2</v>
      </c>
      <c r="KD87" s="24">
        <v>0.21110798595993807</v>
      </c>
      <c r="KE87" s="24">
        <v>0.19081273389801975</v>
      </c>
      <c r="KF87" s="25">
        <v>-3.666703036023982E-2</v>
      </c>
      <c r="KH87" s="23">
        <v>6.3146584757486468E-2</v>
      </c>
      <c r="KI87" s="24">
        <v>7.8500465559705981E-2</v>
      </c>
      <c r="KJ87" s="24">
        <v>3.3191422270987203E-2</v>
      </c>
      <c r="KK87" s="25">
        <v>0.14272181548050716</v>
      </c>
      <c r="KM87" s="23">
        <v>-5.5025373386550024E-2</v>
      </c>
      <c r="KN87" s="24">
        <v>0.18999718736394428</v>
      </c>
      <c r="KO87" s="24">
        <v>0.14353106896634182</v>
      </c>
      <c r="KP87" s="25">
        <v>-6.0319642982039803E-2</v>
      </c>
      <c r="KR87" s="23">
        <v>0.12939873925714443</v>
      </c>
      <c r="KS87" s="24">
        <v>0.16086160975349589</v>
      </c>
      <c r="KT87" s="24">
        <v>6.8015209571695101E-2</v>
      </c>
      <c r="KU87" s="25">
        <v>0.29246273664038358</v>
      </c>
      <c r="KW87" s="23">
        <v>-0.20304565825295218</v>
      </c>
      <c r="KX87" s="24">
        <v>0.70109663233927799</v>
      </c>
      <c r="KY87" s="24">
        <v>0.5296349408352099</v>
      </c>
      <c r="KZ87" s="25">
        <v>-0.22258170842081115</v>
      </c>
      <c r="LB87" s="23">
        <v>-1.356344622500238</v>
      </c>
      <c r="LC87" s="24">
        <v>-0.19302641140703272</v>
      </c>
      <c r="LD87" s="24">
        <v>0.83159527170478964</v>
      </c>
      <c r="LE87" s="25">
        <v>-0.37747822349815835</v>
      </c>
      <c r="QC87" s="1"/>
      <c r="QD87" s="7"/>
      <c r="QE87" s="7"/>
      <c r="QF87" s="7"/>
      <c r="QG87" s="7"/>
      <c r="QH87" s="7"/>
      <c r="QI87" s="1"/>
      <c r="TN87" s="1"/>
      <c r="TO87" s="7"/>
      <c r="TP87" s="7"/>
      <c r="TQ87" s="7"/>
      <c r="TR87" s="7"/>
      <c r="TS87" s="7"/>
      <c r="TT87" s="7"/>
      <c r="TU87" s="7"/>
      <c r="TV87" s="7"/>
      <c r="TW87" s="7"/>
      <c r="TX87" s="7"/>
      <c r="TY87" s="7"/>
      <c r="TZ87" s="7"/>
      <c r="UA87" s="7"/>
      <c r="UB87" s="7"/>
      <c r="UC87" s="7"/>
      <c r="UD87" s="7"/>
      <c r="UE87" s="7"/>
      <c r="UF87" s="7"/>
      <c r="UG87" s="7"/>
      <c r="UH87" s="7"/>
      <c r="UI87" s="7"/>
      <c r="UJ87" s="7"/>
      <c r="UK87" s="7"/>
      <c r="UL87" s="7"/>
      <c r="UM87" s="7"/>
      <c r="UN87" s="7"/>
      <c r="UO87" s="7"/>
      <c r="UP87" s="7"/>
      <c r="UQ87" s="7"/>
      <c r="UR87" s="7"/>
      <c r="US87" s="7"/>
      <c r="UT87" s="7"/>
      <c r="UU87" s="7"/>
      <c r="UV87" s="7"/>
      <c r="UW87" s="7"/>
      <c r="UX87" s="7"/>
      <c r="UY87" s="7"/>
      <c r="UZ87" s="7"/>
      <c r="VA87" s="7"/>
      <c r="VB87" s="7"/>
      <c r="VC87" s="7"/>
      <c r="VD87" s="7"/>
      <c r="VE87" s="7"/>
      <c r="VF87" s="7"/>
      <c r="VG87" s="7"/>
      <c r="VH87" s="7"/>
      <c r="VI87" s="7"/>
      <c r="VJ87" s="7"/>
      <c r="VK87" s="7"/>
      <c r="VL87" s="7"/>
      <c r="VM87" s="7"/>
      <c r="VN87" s="7"/>
      <c r="VO87" s="7"/>
      <c r="VP87" s="7"/>
      <c r="VQ87" s="7"/>
      <c r="VR87" s="7"/>
      <c r="VS87" s="7"/>
      <c r="VT87" s="7"/>
      <c r="VU87" s="7"/>
      <c r="VV87" s="7"/>
      <c r="VW87" s="7"/>
      <c r="VX87" s="7"/>
      <c r="VY87" s="7"/>
      <c r="VZ87" s="7"/>
      <c r="WA87" s="7"/>
      <c r="WB87" s="7"/>
      <c r="WC87" s="7"/>
      <c r="WD87" s="7"/>
      <c r="WE87" s="7"/>
      <c r="WF87" s="7"/>
      <c r="WG87" s="7"/>
      <c r="WH87" s="7"/>
      <c r="WI87" s="7"/>
      <c r="WJ87" s="7"/>
      <c r="WK87" s="7"/>
      <c r="WL87" s="7"/>
      <c r="WM87" s="7"/>
      <c r="WN87" s="7"/>
      <c r="WO87" s="7"/>
      <c r="WP87" s="7"/>
      <c r="WQ87" s="7"/>
      <c r="WR87" s="7"/>
      <c r="WS87" s="7"/>
      <c r="WT87" s="7"/>
      <c r="WU87" s="7"/>
      <c r="WV87" s="7"/>
      <c r="WW87" s="7"/>
      <c r="WX87" s="7"/>
      <c r="WY87" s="7"/>
      <c r="WZ87" s="1"/>
    </row>
    <row r="88" spans="6:624" ht="14.4" customHeight="1" x14ac:dyDescent="0.3">
      <c r="F88" s="1"/>
      <c r="G88" s="7"/>
      <c r="H88" s="7"/>
      <c r="I88" s="7"/>
      <c r="J88" s="7"/>
      <c r="K88" s="7"/>
      <c r="L88" s="7"/>
      <c r="M88" s="7"/>
      <c r="N88" s="7"/>
      <c r="O88" s="7"/>
      <c r="P88" s="1"/>
      <c r="Q88" s="128"/>
      <c r="R88" s="128"/>
      <c r="S88" s="128"/>
      <c r="T88" s="128"/>
      <c r="U88" s="128"/>
      <c r="V88" s="128"/>
      <c r="W88" s="128"/>
      <c r="X88" s="1"/>
      <c r="GN88" s="1"/>
      <c r="GO88" s="7"/>
      <c r="GP88" s="7"/>
      <c r="GQ88" s="7"/>
      <c r="GR88" s="7"/>
      <c r="GS88" s="7"/>
      <c r="GT88" s="1"/>
      <c r="IU88" s="1"/>
      <c r="IV88" s="7"/>
      <c r="IW88" s="7"/>
      <c r="IX88" s="7"/>
      <c r="IY88" s="7"/>
      <c r="IZ88" s="7"/>
      <c r="JA88" s="7"/>
      <c r="JB88" s="7"/>
      <c r="JC88" s="7"/>
      <c r="JD88" s="7"/>
      <c r="JE88" s="1"/>
      <c r="JF88" s="128"/>
      <c r="JG88" s="128"/>
      <c r="JH88" s="128"/>
      <c r="JI88" s="128"/>
      <c r="JJ88" s="128"/>
      <c r="JK88" s="128"/>
      <c r="JL88" s="128"/>
      <c r="JM88" s="1"/>
      <c r="QC88" s="1"/>
      <c r="QD88" s="7"/>
      <c r="QE88" s="7"/>
      <c r="QF88" s="7"/>
      <c r="QG88" s="7"/>
      <c r="QH88" s="7"/>
      <c r="QI88" s="1"/>
      <c r="TN88" s="1"/>
      <c r="TO88" s="7"/>
      <c r="TP88" s="7"/>
      <c r="TQ88" s="7"/>
      <c r="TR88" s="7"/>
      <c r="TS88" s="7"/>
      <c r="TT88" s="7"/>
      <c r="TU88" s="7"/>
      <c r="TV88" s="7"/>
      <c r="TW88" s="7"/>
      <c r="TX88" s="7"/>
      <c r="TY88" s="7"/>
      <c r="TZ88" s="7"/>
      <c r="UA88" s="7"/>
      <c r="UB88" s="7"/>
      <c r="UC88" s="7"/>
      <c r="UD88" s="7"/>
      <c r="UE88" s="7"/>
      <c r="UF88" s="7"/>
      <c r="UG88" s="7"/>
      <c r="UH88" s="7"/>
      <c r="UI88" s="7"/>
      <c r="UJ88" s="7"/>
      <c r="UK88" s="7"/>
      <c r="UL88" s="7"/>
      <c r="UM88" s="7"/>
      <c r="UN88" s="7"/>
      <c r="UO88" s="7"/>
      <c r="UP88" s="7"/>
      <c r="UQ88" s="7"/>
      <c r="UR88" s="7"/>
      <c r="US88" s="7"/>
      <c r="UT88" s="7"/>
      <c r="UU88" s="7"/>
      <c r="UV88" s="7"/>
      <c r="UW88" s="7"/>
      <c r="UX88" s="7"/>
      <c r="UY88" s="7"/>
      <c r="UZ88" s="7"/>
      <c r="VA88" s="7"/>
      <c r="VB88" s="7"/>
      <c r="VC88" s="7"/>
      <c r="VD88" s="7"/>
      <c r="VE88" s="7"/>
      <c r="VF88" s="7"/>
      <c r="VG88" s="7"/>
      <c r="VH88" s="7"/>
      <c r="VI88" s="7"/>
      <c r="VJ88" s="7"/>
      <c r="VK88" s="7"/>
      <c r="VL88" s="7"/>
      <c r="VM88" s="7"/>
      <c r="VN88" s="7"/>
      <c r="VO88" s="7"/>
      <c r="VP88" s="7"/>
      <c r="VQ88" s="7"/>
      <c r="VR88" s="7"/>
      <c r="VS88" s="7"/>
      <c r="VT88" s="7"/>
      <c r="VU88" s="7"/>
      <c r="VV88" s="7"/>
      <c r="VW88" s="7"/>
      <c r="VX88" s="7"/>
      <c r="VY88" s="7"/>
      <c r="VZ88" s="7"/>
      <c r="WA88" s="7"/>
      <c r="WB88" s="7"/>
      <c r="WC88" s="7"/>
      <c r="WD88" s="7"/>
      <c r="WE88" s="7"/>
      <c r="WF88" s="7"/>
      <c r="WG88" s="7"/>
      <c r="WH88" s="7"/>
      <c r="WI88" s="7"/>
      <c r="WJ88" s="7"/>
      <c r="WK88" s="7"/>
      <c r="WL88" s="7"/>
      <c r="WM88" s="7"/>
      <c r="WN88" s="7"/>
      <c r="WO88" s="7"/>
      <c r="WP88" s="7"/>
      <c r="WQ88" s="7"/>
      <c r="WR88" s="7"/>
      <c r="WS88" s="7"/>
      <c r="WT88" s="7"/>
      <c r="WU88" s="7"/>
      <c r="WV88" s="7"/>
      <c r="WW88" s="7"/>
      <c r="WX88" s="7"/>
      <c r="WY88" s="7"/>
      <c r="WZ88" s="1"/>
    </row>
    <row r="89" spans="6:624" ht="14.4" customHeight="1" x14ac:dyDescent="0.3">
      <c r="F89" s="1"/>
      <c r="G89" s="7"/>
      <c r="H89" s="7"/>
      <c r="I89" s="7"/>
      <c r="J89" s="7"/>
      <c r="K89" s="7"/>
      <c r="L89" s="7"/>
      <c r="M89" s="7"/>
      <c r="N89" s="7"/>
      <c r="O89" s="7"/>
      <c r="P89" s="1"/>
      <c r="Q89" s="1"/>
      <c r="R89" s="1"/>
      <c r="S89" s="1"/>
      <c r="T89" s="1"/>
      <c r="U89" s="1"/>
      <c r="V89" s="1"/>
      <c r="W89" s="1"/>
      <c r="X89" s="1"/>
      <c r="GN89" s="1"/>
      <c r="GO89" s="7"/>
      <c r="GP89" s="7"/>
      <c r="GQ89" s="7"/>
      <c r="GR89" s="7"/>
      <c r="GS89" s="7"/>
      <c r="GT89" s="1"/>
      <c r="IU89" s="1"/>
      <c r="IV89" s="7"/>
      <c r="IW89" s="7"/>
      <c r="IX89" s="7"/>
      <c r="IY89" s="7"/>
      <c r="IZ89" s="7"/>
      <c r="JA89" s="7"/>
      <c r="JB89" s="7"/>
      <c r="JC89" s="7"/>
      <c r="JD89" s="7"/>
      <c r="JE89" s="1"/>
      <c r="JF89" s="1"/>
      <c r="JG89" s="1"/>
      <c r="JH89" s="1"/>
      <c r="JI89" s="1"/>
      <c r="JJ89" s="1"/>
      <c r="JK89" s="1"/>
      <c r="JL89" s="1"/>
      <c r="JM89" s="1"/>
      <c r="QC89" s="1"/>
      <c r="QD89" s="7"/>
      <c r="QE89" s="7"/>
      <c r="QF89" s="7"/>
      <c r="QG89" s="7"/>
      <c r="QH89" s="7"/>
      <c r="QI89" s="1"/>
      <c r="TN89" s="1"/>
      <c r="TO89" s="7"/>
      <c r="TP89" s="7"/>
      <c r="TQ89" s="7"/>
      <c r="TR89" s="7"/>
      <c r="TS89" s="7"/>
      <c r="TT89" s="7"/>
      <c r="TU89" s="7"/>
      <c r="TV89" s="7"/>
      <c r="TW89" s="7"/>
      <c r="TX89" s="7"/>
      <c r="TY89" s="7"/>
      <c r="TZ89" s="7"/>
      <c r="UA89" s="7"/>
      <c r="UB89" s="7"/>
      <c r="UC89" s="7"/>
      <c r="UD89" s="7"/>
      <c r="UE89" s="7"/>
      <c r="UF89" s="7"/>
      <c r="UG89" s="7"/>
      <c r="UH89" s="7"/>
      <c r="UI89" s="7"/>
      <c r="UJ89" s="7"/>
      <c r="UK89" s="7"/>
      <c r="UL89" s="7"/>
      <c r="UM89" s="7"/>
      <c r="UN89" s="7"/>
      <c r="UO89" s="7"/>
      <c r="UP89" s="7"/>
      <c r="UQ89" s="7"/>
      <c r="UR89" s="7"/>
      <c r="US89" s="7"/>
      <c r="UT89" s="7"/>
      <c r="UU89" s="7"/>
      <c r="UV89" s="7"/>
      <c r="UW89" s="7"/>
      <c r="UX89" s="7"/>
      <c r="UY89" s="7"/>
      <c r="UZ89" s="7"/>
      <c r="VA89" s="7"/>
      <c r="VB89" s="7"/>
      <c r="VC89" s="7"/>
      <c r="VD89" s="7"/>
      <c r="VE89" s="7"/>
      <c r="VF89" s="7"/>
      <c r="VG89" s="7"/>
      <c r="VH89" s="7"/>
      <c r="VI89" s="7"/>
      <c r="VJ89" s="7"/>
      <c r="VK89" s="7"/>
      <c r="VL89" s="7"/>
      <c r="VM89" s="7"/>
      <c r="VN89" s="7"/>
      <c r="VO89" s="7"/>
      <c r="VP89" s="7"/>
      <c r="VQ89" s="7"/>
      <c r="VR89" s="7"/>
      <c r="VS89" s="7"/>
      <c r="VT89" s="7"/>
      <c r="VU89" s="7"/>
      <c r="VV89" s="7"/>
      <c r="VW89" s="7"/>
      <c r="VX89" s="7"/>
      <c r="VY89" s="7"/>
      <c r="VZ89" s="7"/>
      <c r="WA89" s="7"/>
      <c r="WB89" s="7"/>
      <c r="WC89" s="7"/>
      <c r="WD89" s="7"/>
      <c r="WE89" s="7"/>
      <c r="WF89" s="7"/>
      <c r="WG89" s="7"/>
      <c r="WH89" s="7"/>
      <c r="WI89" s="7"/>
      <c r="WJ89" s="7"/>
      <c r="WK89" s="7"/>
      <c r="WL89" s="7"/>
      <c r="WM89" s="7"/>
      <c r="WN89" s="7"/>
      <c r="WO89" s="7"/>
      <c r="WP89" s="7"/>
      <c r="WQ89" s="7"/>
      <c r="WR89" s="7"/>
      <c r="WS89" s="7"/>
      <c r="WT89" s="7"/>
      <c r="WU89" s="7"/>
      <c r="WV89" s="7"/>
      <c r="WW89" s="7"/>
      <c r="WX89" s="7"/>
      <c r="WY89" s="7"/>
      <c r="WZ89" s="1"/>
    </row>
    <row r="90" spans="6:624" ht="15" thickBot="1" x14ac:dyDescent="0.35">
      <c r="F90" s="1"/>
      <c r="G90" s="7"/>
      <c r="H90" s="7"/>
      <c r="I90" s="7"/>
      <c r="J90" s="7"/>
      <c r="K90" s="7"/>
      <c r="L90" s="7"/>
      <c r="M90" s="7"/>
      <c r="N90" s="7"/>
      <c r="O90" s="7"/>
      <c r="P90" s="1"/>
      <c r="Q90" t="s">
        <v>284</v>
      </c>
      <c r="S90" t="s">
        <v>285</v>
      </c>
      <c r="U90" t="s">
        <v>56</v>
      </c>
      <c r="W90" t="s">
        <v>286</v>
      </c>
      <c r="X90" s="1"/>
      <c r="GN90" s="1"/>
      <c r="GO90" s="7"/>
      <c r="GP90" s="7"/>
      <c r="GQ90" s="7"/>
      <c r="GR90" s="7"/>
      <c r="GS90" s="7"/>
      <c r="GT90" s="1"/>
      <c r="IU90" s="1"/>
      <c r="IV90" s="7"/>
      <c r="IW90" s="7"/>
      <c r="IX90" s="7"/>
      <c r="IY90" s="7"/>
      <c r="IZ90" s="7"/>
      <c r="JA90" s="7"/>
      <c r="JB90" s="7"/>
      <c r="JC90" s="7"/>
      <c r="JD90" s="7"/>
      <c r="JE90" s="1"/>
      <c r="JF90" t="s">
        <v>284</v>
      </c>
      <c r="JH90" t="s">
        <v>285</v>
      </c>
      <c r="JJ90" t="s">
        <v>56</v>
      </c>
      <c r="JL90" t="s">
        <v>286</v>
      </c>
      <c r="JM90" s="1"/>
      <c r="QC90" s="1"/>
      <c r="QD90" s="7"/>
      <c r="QE90" s="7"/>
      <c r="QF90" s="7"/>
      <c r="QG90" s="7"/>
      <c r="QH90" s="7"/>
      <c r="QI90" s="1"/>
      <c r="TN90" s="1"/>
      <c r="TO90" s="7"/>
      <c r="TP90" s="7"/>
      <c r="TQ90" s="7"/>
      <c r="TR90" s="7"/>
      <c r="TS90" s="7"/>
      <c r="TT90" s="7"/>
      <c r="TU90" s="7"/>
      <c r="TV90" s="7"/>
      <c r="TW90" s="7"/>
      <c r="TX90" s="7"/>
      <c r="TY90" s="7"/>
      <c r="TZ90" s="7"/>
      <c r="UA90" s="7"/>
      <c r="UB90" s="7"/>
      <c r="UC90" s="7"/>
      <c r="UD90" s="7"/>
      <c r="UE90" s="7"/>
      <c r="UF90" s="7"/>
      <c r="UG90" s="7"/>
      <c r="UH90" s="7"/>
      <c r="UI90" s="7"/>
      <c r="UJ90" s="7"/>
      <c r="UK90" s="7"/>
      <c r="UL90" s="7"/>
      <c r="UM90" s="7"/>
      <c r="UN90" s="7"/>
      <c r="UO90" s="7"/>
      <c r="UP90" s="7"/>
      <c r="UQ90" s="7"/>
      <c r="UR90" s="7"/>
      <c r="US90" s="7"/>
      <c r="UT90" s="7"/>
      <c r="UU90" s="7"/>
      <c r="UV90" s="7"/>
      <c r="UW90" s="7"/>
      <c r="UX90" s="7"/>
      <c r="UY90" s="7"/>
      <c r="UZ90" s="7"/>
      <c r="VA90" s="7"/>
      <c r="VB90" s="7"/>
      <c r="VC90" s="7"/>
      <c r="VD90" s="7"/>
      <c r="VE90" s="7"/>
      <c r="VF90" s="7"/>
      <c r="VG90" s="7"/>
      <c r="VH90" s="7"/>
      <c r="VI90" s="7"/>
      <c r="VJ90" s="7"/>
      <c r="VK90" s="7"/>
      <c r="VL90" s="7"/>
      <c r="VM90" s="7"/>
      <c r="VN90" s="7"/>
      <c r="VO90" s="7"/>
      <c r="VP90" s="7"/>
      <c r="VQ90" s="7"/>
      <c r="VR90" s="7"/>
      <c r="VS90" s="7"/>
      <c r="VT90" s="7"/>
      <c r="VU90" s="7"/>
      <c r="VV90" s="7"/>
      <c r="VW90" s="7"/>
      <c r="VX90" s="7"/>
      <c r="VY90" s="7"/>
      <c r="VZ90" s="7"/>
      <c r="WA90" s="7"/>
      <c r="WB90" s="7"/>
      <c r="WC90" s="7"/>
      <c r="WD90" s="7"/>
      <c r="WE90" s="7"/>
      <c r="WF90" s="7"/>
      <c r="WG90" s="7"/>
      <c r="WH90" s="7"/>
      <c r="WI90" s="7"/>
      <c r="WJ90" s="7"/>
      <c r="WK90" s="7"/>
      <c r="WL90" s="7"/>
      <c r="WM90" s="7"/>
      <c r="WN90" s="7"/>
      <c r="WO90" s="7"/>
      <c r="WP90" s="7"/>
      <c r="WQ90" s="7"/>
      <c r="WR90" s="7"/>
      <c r="WS90" s="7"/>
      <c r="WT90" s="7"/>
      <c r="WU90" s="7"/>
      <c r="WV90" s="7"/>
      <c r="WW90" s="7"/>
      <c r="WX90" s="7"/>
      <c r="WY90" s="7"/>
      <c r="WZ90" s="1"/>
    </row>
    <row r="91" spans="6:624" ht="15" thickBot="1" x14ac:dyDescent="0.35">
      <c r="F91" s="1"/>
      <c r="G91" s="7"/>
      <c r="H91" s="7"/>
      <c r="I91" s="7"/>
      <c r="J91" s="7"/>
      <c r="K91" s="7"/>
      <c r="L91" s="7"/>
      <c r="M91" s="7"/>
      <c r="N91" s="7"/>
      <c r="O91" s="7"/>
      <c r="P91" s="1"/>
      <c r="Q91" s="43">
        <f>Q51:W51</f>
        <v>0.9</v>
      </c>
      <c r="S91" s="43">
        <f>S51</f>
        <v>0.8</v>
      </c>
      <c r="U91" s="43">
        <f>U51</f>
        <v>1.0000000000000001E-9</v>
      </c>
      <c r="W91" s="43">
        <f>W51</f>
        <v>3</v>
      </c>
      <c r="X91" s="1"/>
      <c r="GN91" s="1"/>
      <c r="GO91" s="7"/>
      <c r="GP91" s="7"/>
      <c r="GQ91" s="7"/>
      <c r="GR91" s="7"/>
      <c r="GS91" s="7"/>
      <c r="GT91" s="1"/>
      <c r="IU91" s="1"/>
      <c r="IV91" s="7"/>
      <c r="IW91" s="7"/>
      <c r="IX91" s="7"/>
      <c r="IY91" s="7"/>
      <c r="IZ91" s="7"/>
      <c r="JA91" s="7"/>
      <c r="JB91" s="7"/>
      <c r="JC91" s="7"/>
      <c r="JD91" s="7"/>
      <c r="JE91" s="1"/>
      <c r="JF91" s="43">
        <f>JF51:JL51</f>
        <v>0.9</v>
      </c>
      <c r="JH91" s="43">
        <f>JH51</f>
        <v>0.8</v>
      </c>
      <c r="JJ91" s="43">
        <f>JJ51</f>
        <v>1.0000000000000001E-9</v>
      </c>
      <c r="JL91" s="43">
        <f>JL51</f>
        <v>3</v>
      </c>
      <c r="JM91" s="1"/>
      <c r="QC91" s="1"/>
      <c r="QD91" s="7"/>
      <c r="QE91" s="7"/>
      <c r="QF91" s="7"/>
      <c r="QG91" s="7"/>
      <c r="QH91" s="7"/>
      <c r="QI91" s="1"/>
      <c r="TN91" s="1"/>
      <c r="TO91" s="7"/>
      <c r="TP91" s="7"/>
      <c r="TQ91" s="7"/>
      <c r="TR91" s="7"/>
      <c r="TS91" s="7"/>
      <c r="TT91" s="7"/>
      <c r="TU91" s="7"/>
      <c r="TV91" s="7"/>
      <c r="TW91" s="7"/>
      <c r="TX91" s="7"/>
      <c r="TY91" s="7"/>
      <c r="TZ91" s="7"/>
      <c r="UA91" s="7"/>
      <c r="UB91" s="7"/>
      <c r="UC91" s="7"/>
      <c r="UD91" s="7"/>
      <c r="UE91" s="7"/>
      <c r="UF91" s="7"/>
      <c r="UG91" s="7"/>
      <c r="UH91" s="7"/>
      <c r="UI91" s="7"/>
      <c r="UJ91" s="7"/>
      <c r="UK91" s="7"/>
      <c r="UL91" s="7"/>
      <c r="UM91" s="7"/>
      <c r="UN91" s="7"/>
      <c r="UO91" s="7"/>
      <c r="UP91" s="7"/>
      <c r="UQ91" s="7"/>
      <c r="UR91" s="7"/>
      <c r="US91" s="7"/>
      <c r="UT91" s="7"/>
      <c r="UU91" s="7"/>
      <c r="UV91" s="7"/>
      <c r="UW91" s="7"/>
      <c r="UX91" s="7"/>
      <c r="UY91" s="7"/>
      <c r="UZ91" s="7"/>
      <c r="VA91" s="7"/>
      <c r="VB91" s="7"/>
      <c r="VC91" s="7"/>
      <c r="VD91" s="7"/>
      <c r="VE91" s="7"/>
      <c r="VF91" s="7"/>
      <c r="VG91" s="7"/>
      <c r="VH91" s="7"/>
      <c r="VI91" s="7"/>
      <c r="VJ91" s="7"/>
      <c r="VK91" s="7"/>
      <c r="VL91" s="7"/>
      <c r="VM91" s="7"/>
      <c r="VN91" s="7"/>
      <c r="VO91" s="7"/>
      <c r="VP91" s="7"/>
      <c r="VQ91" s="7"/>
      <c r="VR91" s="7"/>
      <c r="VS91" s="7"/>
      <c r="VT91" s="7"/>
      <c r="VU91" s="7"/>
      <c r="VV91" s="7"/>
      <c r="VW91" s="7"/>
      <c r="VX91" s="7"/>
      <c r="VY91" s="7"/>
      <c r="VZ91" s="7"/>
      <c r="WA91" s="7"/>
      <c r="WB91" s="7"/>
      <c r="WC91" s="7"/>
      <c r="WD91" s="7"/>
      <c r="WE91" s="7"/>
      <c r="WF91" s="7"/>
      <c r="WG91" s="7"/>
      <c r="WH91" s="7"/>
      <c r="WI91" s="7"/>
      <c r="WJ91" s="7"/>
      <c r="WK91" s="7"/>
      <c r="WL91" s="7"/>
      <c r="WM91" s="7"/>
      <c r="WN91" s="7"/>
      <c r="WO91" s="7"/>
      <c r="WP91" s="7"/>
      <c r="WQ91" s="7"/>
      <c r="WR91" s="7"/>
      <c r="WS91" s="7"/>
      <c r="WT91" s="7"/>
      <c r="WU91" s="7"/>
      <c r="WV91" s="7"/>
      <c r="WW91" s="7"/>
      <c r="WX91" s="7"/>
      <c r="WY91" s="7"/>
      <c r="WZ91" s="1"/>
    </row>
    <row r="92" spans="6:624" x14ac:dyDescent="0.3">
      <c r="F92" s="1"/>
      <c r="G92" s="7"/>
      <c r="H92" s="7"/>
      <c r="I92" s="7"/>
      <c r="J92" s="7"/>
      <c r="K92" s="7"/>
      <c r="L92" s="7"/>
      <c r="M92" s="7"/>
      <c r="N92" s="7"/>
      <c r="O92" s="7"/>
      <c r="P92" s="1"/>
      <c r="X92" s="1"/>
      <c r="GN92" s="1"/>
      <c r="GO92" s="7"/>
      <c r="GP92" s="7"/>
      <c r="GQ92" s="7"/>
      <c r="GR92" s="7"/>
      <c r="GS92" s="7"/>
      <c r="GT92" s="1"/>
      <c r="IU92" s="1"/>
      <c r="IV92" s="7"/>
      <c r="IW92" s="7"/>
      <c r="IX92" s="7"/>
      <c r="IY92" s="7"/>
      <c r="IZ92" s="7"/>
      <c r="JA92" s="7"/>
      <c r="JB92" s="7"/>
      <c r="JC92" s="7"/>
      <c r="JD92" s="7"/>
      <c r="JE92" s="1"/>
      <c r="JM92" s="1"/>
      <c r="QC92" s="1"/>
      <c r="QD92" s="7"/>
      <c r="QE92" s="7"/>
      <c r="QF92" s="7"/>
      <c r="QG92" s="7"/>
      <c r="QH92" s="7"/>
      <c r="QI92" s="1"/>
      <c r="TN92" s="1"/>
      <c r="TO92" s="7"/>
      <c r="TP92" s="7"/>
      <c r="TQ92" s="7"/>
      <c r="TR92" s="7"/>
      <c r="TS92" s="7"/>
      <c r="TT92" s="7"/>
      <c r="TU92" s="7"/>
      <c r="TV92" s="7"/>
      <c r="TW92" s="7"/>
      <c r="TX92" s="7"/>
      <c r="TY92" s="7"/>
      <c r="TZ92" s="7"/>
      <c r="UA92" s="7"/>
      <c r="UB92" s="7"/>
      <c r="UC92" s="7"/>
      <c r="UD92" s="7"/>
      <c r="UE92" s="7"/>
      <c r="UF92" s="7"/>
      <c r="UG92" s="7"/>
      <c r="UH92" s="7"/>
      <c r="UI92" s="7"/>
      <c r="UJ92" s="7"/>
      <c r="UK92" s="7"/>
      <c r="UL92" s="7"/>
      <c r="UM92" s="7"/>
      <c r="UN92" s="7"/>
      <c r="UO92" s="7"/>
      <c r="UP92" s="7"/>
      <c r="UQ92" s="7"/>
      <c r="UR92" s="7"/>
      <c r="US92" s="7"/>
      <c r="UT92" s="7"/>
      <c r="UU92" s="7"/>
      <c r="UV92" s="7"/>
      <c r="UW92" s="7"/>
      <c r="UX92" s="7"/>
      <c r="UY92" s="7"/>
      <c r="UZ92" s="7"/>
      <c r="VA92" s="7"/>
      <c r="VB92" s="7"/>
      <c r="VC92" s="7"/>
      <c r="VD92" s="7"/>
      <c r="VE92" s="7"/>
      <c r="VF92" s="7"/>
      <c r="VG92" s="7"/>
      <c r="VH92" s="7"/>
      <c r="VI92" s="7"/>
      <c r="VJ92" s="7"/>
      <c r="VK92" s="7"/>
      <c r="VL92" s="7"/>
      <c r="VM92" s="7"/>
      <c r="VN92" s="7"/>
      <c r="VO92" s="7"/>
      <c r="VP92" s="7"/>
      <c r="VQ92" s="7"/>
      <c r="VR92" s="7"/>
      <c r="VS92" s="7"/>
      <c r="VT92" s="7"/>
      <c r="VU92" s="7"/>
      <c r="VV92" s="7"/>
      <c r="VW92" s="7"/>
      <c r="VX92" s="7"/>
      <c r="VY92" s="7"/>
      <c r="VZ92" s="7"/>
      <c r="WA92" s="7"/>
      <c r="WB92" s="7"/>
      <c r="WC92" s="7"/>
      <c r="WD92" s="7"/>
      <c r="WE92" s="7"/>
      <c r="WF92" s="7"/>
      <c r="WG92" s="7"/>
      <c r="WH92" s="7"/>
      <c r="WI92" s="7"/>
      <c r="WJ92" s="7"/>
      <c r="WK92" s="7"/>
      <c r="WL92" s="7"/>
      <c r="WM92" s="7"/>
      <c r="WN92" s="7"/>
      <c r="WO92" s="7"/>
      <c r="WP92" s="7"/>
      <c r="WQ92" s="7"/>
      <c r="WR92" s="7"/>
      <c r="WS92" s="7"/>
      <c r="WT92" s="7"/>
      <c r="WU92" s="7"/>
      <c r="WV92" s="7"/>
      <c r="WW92" s="7"/>
      <c r="WX92" s="7"/>
      <c r="WY92" s="7"/>
      <c r="WZ92" s="1"/>
    </row>
    <row r="93" spans="6:624" ht="15" thickBot="1" x14ac:dyDescent="0.35">
      <c r="F93" s="1"/>
      <c r="G93" s="7"/>
      <c r="H93" s="7"/>
      <c r="I93" s="7"/>
      <c r="J93" s="7"/>
      <c r="K93" s="7"/>
      <c r="L93" s="7"/>
      <c r="M93" s="7"/>
      <c r="N93" s="7"/>
      <c r="O93" s="7"/>
      <c r="P93" s="1"/>
      <c r="Q93" t="s">
        <v>287</v>
      </c>
      <c r="X93" s="1"/>
      <c r="GN93" s="1"/>
      <c r="GO93" s="7"/>
      <c r="GP93" s="7"/>
      <c r="GQ93" s="7"/>
      <c r="GR93" s="7"/>
      <c r="GS93" s="7"/>
      <c r="GT93" s="1"/>
      <c r="IU93" s="1"/>
      <c r="IV93" s="7"/>
      <c r="IW93" s="7"/>
      <c r="IX93" s="7"/>
      <c r="IY93" s="7"/>
      <c r="IZ93" s="7"/>
      <c r="JA93" s="7"/>
      <c r="JB93" s="7"/>
      <c r="JC93" s="7"/>
      <c r="JD93" s="7"/>
      <c r="JE93" s="1"/>
      <c r="JF93" t="s">
        <v>287</v>
      </c>
      <c r="JM93" s="1"/>
      <c r="QC93" s="1"/>
      <c r="QD93" s="7"/>
      <c r="QE93" s="7"/>
      <c r="QF93" s="7"/>
      <c r="QG93" s="7"/>
      <c r="QH93" s="7"/>
      <c r="QI93" s="1"/>
      <c r="TN93" s="1"/>
      <c r="TO93" s="7"/>
      <c r="TP93" s="7"/>
      <c r="TQ93" s="7"/>
      <c r="TR93" s="7"/>
      <c r="TS93" s="7"/>
      <c r="TT93" s="7"/>
      <c r="TU93" s="7"/>
      <c r="TV93" s="7"/>
      <c r="TW93" s="7"/>
      <c r="TX93" s="7"/>
      <c r="TY93" s="7"/>
      <c r="TZ93" s="7"/>
      <c r="UA93" s="7"/>
      <c r="UB93" s="7"/>
      <c r="UC93" s="7"/>
      <c r="UD93" s="7"/>
      <c r="UE93" s="7"/>
      <c r="UF93" s="7"/>
      <c r="UG93" s="7"/>
      <c r="UH93" s="7"/>
      <c r="UI93" s="7"/>
      <c r="UJ93" s="7"/>
      <c r="UK93" s="7"/>
      <c r="UL93" s="7"/>
      <c r="UM93" s="7"/>
      <c r="UN93" s="7"/>
      <c r="UO93" s="7"/>
      <c r="UP93" s="7"/>
      <c r="UQ93" s="7"/>
      <c r="UR93" s="7"/>
      <c r="US93" s="7"/>
      <c r="UT93" s="7"/>
      <c r="UU93" s="7"/>
      <c r="UV93" s="7"/>
      <c r="UW93" s="7"/>
      <c r="UX93" s="7"/>
      <c r="UY93" s="7"/>
      <c r="UZ93" s="7"/>
      <c r="VA93" s="7"/>
      <c r="VB93" s="7"/>
      <c r="VC93" s="7"/>
      <c r="VD93" s="7"/>
      <c r="VE93" s="7"/>
      <c r="VF93" s="7"/>
      <c r="VG93" s="7"/>
      <c r="VH93" s="7"/>
      <c r="VI93" s="7"/>
      <c r="VJ93" s="7"/>
      <c r="VK93" s="7"/>
      <c r="VL93" s="7"/>
      <c r="VM93" s="7"/>
      <c r="VN93" s="7"/>
      <c r="VO93" s="7"/>
      <c r="VP93" s="7"/>
      <c r="VQ93" s="7"/>
      <c r="VR93" s="7"/>
      <c r="VS93" s="7"/>
      <c r="VT93" s="7"/>
      <c r="VU93" s="7"/>
      <c r="VV93" s="7"/>
      <c r="VW93" s="7"/>
      <c r="VX93" s="7"/>
      <c r="VY93" s="7"/>
      <c r="VZ93" s="7"/>
      <c r="WA93" s="7"/>
      <c r="WB93" s="7"/>
      <c r="WC93" s="7"/>
      <c r="WD93" s="7"/>
      <c r="WE93" s="7"/>
      <c r="WF93" s="7"/>
      <c r="WG93" s="7"/>
      <c r="WH93" s="7"/>
      <c r="WI93" s="7"/>
      <c r="WJ93" s="7"/>
      <c r="WK93" s="7"/>
      <c r="WL93" s="7"/>
      <c r="WM93" s="7"/>
      <c r="WN93" s="7"/>
      <c r="WO93" s="7"/>
      <c r="WP93" s="7"/>
      <c r="WQ93" s="7"/>
      <c r="WR93" s="7"/>
      <c r="WS93" s="7"/>
      <c r="WT93" s="7"/>
      <c r="WU93" s="7"/>
      <c r="WV93" s="7"/>
      <c r="WW93" s="7"/>
      <c r="WX93" s="7"/>
      <c r="WY93" s="7"/>
      <c r="WZ93" s="1"/>
    </row>
    <row r="94" spans="6:624" ht="15" thickBot="1" x14ac:dyDescent="0.35">
      <c r="F94" s="1"/>
      <c r="G94" s="7"/>
      <c r="H94" s="7"/>
      <c r="I94" s="7"/>
      <c r="J94" s="7"/>
      <c r="K94" s="7"/>
      <c r="L94" s="7"/>
      <c r="M94" s="7"/>
      <c r="N94" s="7"/>
      <c r="O94" s="7"/>
      <c r="P94" s="1"/>
      <c r="Q94" s="43">
        <v>0.01</v>
      </c>
      <c r="X94" s="1"/>
      <c r="GN94" s="1"/>
      <c r="GO94" s="7"/>
      <c r="GP94" s="7"/>
      <c r="GQ94" s="7"/>
      <c r="GR94" s="7"/>
      <c r="GS94" s="7"/>
      <c r="GT94" s="1"/>
      <c r="IU94" s="1"/>
      <c r="IV94" s="7"/>
      <c r="IW94" s="7"/>
      <c r="IX94" s="7"/>
      <c r="IY94" s="7"/>
      <c r="IZ94" s="7"/>
      <c r="JA94" s="7"/>
      <c r="JB94" s="7"/>
      <c r="JC94" s="7"/>
      <c r="JD94" s="7"/>
      <c r="JE94" s="1"/>
      <c r="JF94" s="43">
        <v>0.01</v>
      </c>
      <c r="JM94" s="1"/>
      <c r="QC94" s="1"/>
      <c r="QD94" s="7"/>
      <c r="QE94" s="7"/>
      <c r="QF94" s="7"/>
      <c r="QG94" s="7"/>
      <c r="QH94" s="7"/>
      <c r="QI94" s="1"/>
      <c r="TN94" s="1"/>
      <c r="TO94" s="7"/>
      <c r="TP94" s="7"/>
      <c r="TQ94" s="7"/>
      <c r="TR94" s="7"/>
      <c r="TS94" s="7"/>
      <c r="TT94" s="7"/>
      <c r="TU94" s="7"/>
      <c r="TV94" s="7"/>
      <c r="TW94" s="7"/>
      <c r="TX94" s="7"/>
      <c r="TY94" s="7"/>
      <c r="TZ94" s="7"/>
      <c r="UA94" s="7"/>
      <c r="UB94" s="7"/>
      <c r="UC94" s="7"/>
      <c r="UD94" s="7"/>
      <c r="UE94" s="7"/>
      <c r="UF94" s="7"/>
      <c r="UG94" s="7"/>
      <c r="UH94" s="7"/>
      <c r="UI94" s="7"/>
      <c r="UJ94" s="7"/>
      <c r="UK94" s="7"/>
      <c r="UL94" s="7"/>
      <c r="UM94" s="7"/>
      <c r="UN94" s="7"/>
      <c r="UO94" s="7"/>
      <c r="UP94" s="7"/>
      <c r="UQ94" s="7"/>
      <c r="UR94" s="7"/>
      <c r="US94" s="7"/>
      <c r="UT94" s="7"/>
      <c r="UU94" s="7"/>
      <c r="UV94" s="7"/>
      <c r="UW94" s="7"/>
      <c r="UX94" s="7"/>
      <c r="UY94" s="7"/>
      <c r="UZ94" s="7"/>
      <c r="VA94" s="7"/>
      <c r="VB94" s="7"/>
      <c r="VC94" s="7"/>
      <c r="VD94" s="7"/>
      <c r="VE94" s="7"/>
      <c r="VF94" s="7"/>
      <c r="VG94" s="7"/>
      <c r="VH94" s="7"/>
      <c r="VI94" s="7"/>
      <c r="VJ94" s="7"/>
      <c r="VK94" s="7"/>
      <c r="VL94" s="7"/>
      <c r="VM94" s="7"/>
      <c r="VN94" s="7"/>
      <c r="VO94" s="7"/>
      <c r="VP94" s="7"/>
      <c r="VQ94" s="7"/>
      <c r="VR94" s="7"/>
      <c r="VS94" s="7"/>
      <c r="VT94" s="7"/>
      <c r="VU94" s="7"/>
      <c r="VV94" s="7"/>
      <c r="VW94" s="7"/>
      <c r="VX94" s="7"/>
      <c r="VY94" s="7"/>
      <c r="VZ94" s="7"/>
      <c r="WA94" s="7"/>
      <c r="WB94" s="7"/>
      <c r="WC94" s="7"/>
      <c r="WD94" s="7"/>
      <c r="WE94" s="7"/>
      <c r="WF94" s="7"/>
      <c r="WG94" s="7"/>
      <c r="WH94" s="7"/>
      <c r="WI94" s="7"/>
      <c r="WJ94" s="7"/>
      <c r="WK94" s="7"/>
      <c r="WL94" s="7"/>
      <c r="WM94" s="7"/>
      <c r="WN94" s="7"/>
      <c r="WO94" s="7"/>
      <c r="WP94" s="7"/>
      <c r="WQ94" s="7"/>
      <c r="WR94" s="7"/>
      <c r="WS94" s="7"/>
      <c r="WT94" s="7"/>
      <c r="WU94" s="7"/>
      <c r="WV94" s="7"/>
      <c r="WW94" s="7"/>
      <c r="WX94" s="7"/>
      <c r="WY94" s="7"/>
      <c r="WZ94" s="1"/>
    </row>
    <row r="95" spans="6:624" x14ac:dyDescent="0.3">
      <c r="F95" s="1"/>
      <c r="G95" s="7"/>
      <c r="H95" s="7"/>
      <c r="I95" s="7"/>
      <c r="J95" s="7"/>
      <c r="K95" s="7"/>
      <c r="L95" s="7"/>
      <c r="M95" s="7"/>
      <c r="N95" s="7"/>
      <c r="O95" s="7"/>
      <c r="P95" s="1"/>
      <c r="X95" s="1"/>
      <c r="GN95" s="1"/>
      <c r="GO95" s="7"/>
      <c r="GP95" s="7"/>
      <c r="GQ95" s="7"/>
      <c r="GR95" s="7"/>
      <c r="GS95" s="7"/>
      <c r="GT95" s="1"/>
      <c r="IU95" s="1"/>
      <c r="IV95" s="7"/>
      <c r="IW95" s="7"/>
      <c r="IX95" s="7"/>
      <c r="IY95" s="7"/>
      <c r="IZ95" s="7"/>
      <c r="JA95" s="7"/>
      <c r="JB95" s="7"/>
      <c r="JC95" s="7"/>
      <c r="JD95" s="7"/>
      <c r="JE95" s="1"/>
      <c r="JM95" s="1"/>
      <c r="QC95" s="1"/>
      <c r="QD95" s="7"/>
      <c r="QE95" s="7"/>
      <c r="QF95" s="7"/>
      <c r="QG95" s="7"/>
      <c r="QH95" s="7"/>
      <c r="QI95" s="1"/>
      <c r="TN95" s="1"/>
      <c r="TO95" s="7"/>
      <c r="TP95" s="7"/>
      <c r="TQ95" s="7"/>
      <c r="TR95" s="7"/>
      <c r="TS95" s="7"/>
      <c r="TT95" s="7"/>
      <c r="TU95" s="7"/>
      <c r="TV95" s="7"/>
      <c r="TW95" s="7"/>
      <c r="TX95" s="7"/>
      <c r="TY95" s="7"/>
      <c r="TZ95" s="7"/>
      <c r="UA95" s="7"/>
      <c r="UB95" s="7"/>
      <c r="UC95" s="7"/>
      <c r="UD95" s="7"/>
      <c r="UE95" s="7"/>
      <c r="UF95" s="7"/>
      <c r="UG95" s="7"/>
      <c r="UH95" s="7"/>
      <c r="UI95" s="7"/>
      <c r="UJ95" s="7"/>
      <c r="UK95" s="7"/>
      <c r="UL95" s="7"/>
      <c r="UM95" s="7"/>
      <c r="UN95" s="7"/>
      <c r="UO95" s="7"/>
      <c r="UP95" s="7"/>
      <c r="UQ95" s="7"/>
      <c r="UR95" s="7"/>
      <c r="US95" s="7"/>
      <c r="UT95" s="7"/>
      <c r="UU95" s="7"/>
      <c r="UV95" s="7"/>
      <c r="UW95" s="7"/>
      <c r="UX95" s="7"/>
      <c r="UY95" s="7"/>
      <c r="UZ95" s="7"/>
      <c r="VA95" s="7"/>
      <c r="VB95" s="7"/>
      <c r="VC95" s="7"/>
      <c r="VD95" s="7"/>
      <c r="VE95" s="7"/>
      <c r="VF95" s="7"/>
      <c r="VG95" s="7"/>
      <c r="VH95" s="7"/>
      <c r="VI95" s="7"/>
      <c r="VJ95" s="7"/>
      <c r="VK95" s="7"/>
      <c r="VL95" s="7"/>
      <c r="VM95" s="7"/>
      <c r="VN95" s="7"/>
      <c r="VO95" s="7"/>
      <c r="VP95" s="7"/>
      <c r="VQ95" s="7"/>
      <c r="VR95" s="7"/>
      <c r="VS95" s="7"/>
      <c r="VT95" s="7"/>
      <c r="VU95" s="7"/>
      <c r="VV95" s="7"/>
      <c r="VW95" s="7"/>
      <c r="VX95" s="7"/>
      <c r="VY95" s="7"/>
      <c r="VZ95" s="7"/>
      <c r="WA95" s="7"/>
      <c r="WB95" s="7"/>
      <c r="WC95" s="7"/>
      <c r="WD95" s="7"/>
      <c r="WE95" s="7"/>
      <c r="WF95" s="7"/>
      <c r="WG95" s="7"/>
      <c r="WH95" s="7"/>
      <c r="WI95" s="7"/>
      <c r="WJ95" s="7"/>
      <c r="WK95" s="7"/>
      <c r="WL95" s="7"/>
      <c r="WM95" s="7"/>
      <c r="WN95" s="7"/>
      <c r="WO95" s="7"/>
      <c r="WP95" s="7"/>
      <c r="WQ95" s="7"/>
      <c r="WR95" s="7"/>
      <c r="WS95" s="7"/>
      <c r="WT95" s="7"/>
      <c r="WU95" s="7"/>
      <c r="WV95" s="7"/>
      <c r="WW95" s="7"/>
      <c r="WX95" s="7"/>
      <c r="WY95" s="7"/>
      <c r="WZ95" s="1"/>
    </row>
    <row r="96" spans="6:624" x14ac:dyDescent="0.3">
      <c r="F96" s="1"/>
      <c r="G96" s="7"/>
      <c r="H96" s="7"/>
      <c r="I96" s="7"/>
      <c r="J96" s="7"/>
      <c r="K96" s="7"/>
      <c r="L96" s="7"/>
      <c r="M96" s="7"/>
      <c r="N96" s="7"/>
      <c r="O96" s="7"/>
      <c r="P96" s="1"/>
      <c r="X96" s="1"/>
      <c r="GN96" s="1"/>
      <c r="GO96" s="7"/>
      <c r="GP96" s="7"/>
      <c r="GQ96" s="7"/>
      <c r="GR96" s="7"/>
      <c r="GS96" s="7"/>
      <c r="GT96" s="1"/>
      <c r="IU96" s="1"/>
      <c r="IV96" s="7"/>
      <c r="IW96" s="7"/>
      <c r="IX96" s="7"/>
      <c r="IY96" s="7"/>
      <c r="IZ96" s="7"/>
      <c r="JA96" s="7"/>
      <c r="JB96" s="7"/>
      <c r="JC96" s="7"/>
      <c r="JD96" s="7"/>
      <c r="JE96" s="1"/>
      <c r="JM96" s="1"/>
      <c r="QC96" s="1"/>
      <c r="QD96" s="7"/>
      <c r="QE96" s="7"/>
      <c r="QF96" s="7"/>
      <c r="QG96" s="7"/>
      <c r="QH96" s="7"/>
      <c r="QI96" s="1"/>
      <c r="TN96" s="1"/>
      <c r="TO96" s="7"/>
      <c r="TP96" s="7"/>
      <c r="TQ96" s="7"/>
      <c r="TR96" s="7"/>
      <c r="TS96" s="7"/>
      <c r="TT96" s="7"/>
      <c r="TU96" s="7"/>
      <c r="TV96" s="7"/>
      <c r="TW96" s="7"/>
      <c r="TX96" s="7"/>
      <c r="TY96" s="7"/>
      <c r="TZ96" s="7"/>
      <c r="UA96" s="7"/>
      <c r="UB96" s="7"/>
      <c r="UC96" s="7"/>
      <c r="UD96" s="7"/>
      <c r="UE96" s="7"/>
      <c r="UF96" s="7"/>
      <c r="UG96" s="7"/>
      <c r="UH96" s="7"/>
      <c r="UI96" s="7"/>
      <c r="UJ96" s="7"/>
      <c r="UK96" s="7"/>
      <c r="UL96" s="7"/>
      <c r="UM96" s="7"/>
      <c r="UN96" s="7"/>
      <c r="UO96" s="7"/>
      <c r="UP96" s="7"/>
      <c r="UQ96" s="7"/>
      <c r="UR96" s="7"/>
      <c r="US96" s="7"/>
      <c r="UT96" s="7"/>
      <c r="UU96" s="7"/>
      <c r="UV96" s="7"/>
      <c r="UW96" s="7"/>
      <c r="UX96" s="7"/>
      <c r="UY96" s="7"/>
      <c r="UZ96" s="7"/>
      <c r="VA96" s="7"/>
      <c r="VB96" s="7"/>
      <c r="VC96" s="7"/>
      <c r="VD96" s="7"/>
      <c r="VE96" s="7"/>
      <c r="VF96" s="7"/>
      <c r="VG96" s="7"/>
      <c r="VH96" s="7"/>
      <c r="VI96" s="7"/>
      <c r="VJ96" s="7"/>
      <c r="VK96" s="7"/>
      <c r="VL96" s="7"/>
      <c r="VM96" s="7"/>
      <c r="VN96" s="7"/>
      <c r="VO96" s="7"/>
      <c r="VP96" s="7"/>
      <c r="VQ96" s="7"/>
      <c r="VR96" s="7"/>
      <c r="VS96" s="7"/>
      <c r="VT96" s="7"/>
      <c r="VU96" s="7"/>
      <c r="VV96" s="7"/>
      <c r="VW96" s="7"/>
      <c r="VX96" s="7"/>
      <c r="VY96" s="7"/>
      <c r="VZ96" s="7"/>
      <c r="WA96" s="7"/>
      <c r="WB96" s="7"/>
      <c r="WC96" s="7"/>
      <c r="WD96" s="7"/>
      <c r="WE96" s="7"/>
      <c r="WF96" s="7"/>
      <c r="WG96" s="7"/>
      <c r="WH96" s="7"/>
      <c r="WI96" s="7"/>
      <c r="WJ96" s="7"/>
      <c r="WK96" s="7"/>
      <c r="WL96" s="7"/>
      <c r="WM96" s="7"/>
      <c r="WN96" s="7"/>
      <c r="WO96" s="7"/>
      <c r="WP96" s="7"/>
      <c r="WQ96" s="7"/>
      <c r="WR96" s="7"/>
      <c r="WS96" s="7"/>
      <c r="WT96" s="7"/>
      <c r="WU96" s="7"/>
      <c r="WV96" s="7"/>
      <c r="WW96" s="7"/>
      <c r="WX96" s="7"/>
      <c r="WY96" s="7"/>
      <c r="WZ96" s="1"/>
    </row>
    <row r="97" spans="6:624" x14ac:dyDescent="0.3">
      <c r="F97" s="1"/>
      <c r="G97" s="7"/>
      <c r="H97" s="7"/>
      <c r="I97" s="7"/>
      <c r="J97" s="7"/>
      <c r="K97" s="7"/>
      <c r="L97" s="7"/>
      <c r="M97" s="7"/>
      <c r="N97" s="7"/>
      <c r="O97" s="7"/>
      <c r="P97" s="1"/>
      <c r="X97" s="1"/>
      <c r="GN97" s="1"/>
      <c r="GO97" s="7"/>
      <c r="GP97" s="7"/>
      <c r="GQ97" s="7"/>
      <c r="GR97" s="7"/>
      <c r="GS97" s="7"/>
      <c r="GT97" s="1"/>
      <c r="IU97" s="1"/>
      <c r="IV97" s="7"/>
      <c r="IW97" s="7"/>
      <c r="IX97" s="7"/>
      <c r="IY97" s="7"/>
      <c r="IZ97" s="7"/>
      <c r="JA97" s="7"/>
      <c r="JB97" s="7"/>
      <c r="JC97" s="7"/>
      <c r="JD97" s="7"/>
      <c r="JE97" s="1"/>
      <c r="JM97" s="1"/>
      <c r="QC97" s="1"/>
      <c r="QD97" s="7"/>
      <c r="QE97" s="7"/>
      <c r="QF97" s="7"/>
      <c r="QG97" s="7"/>
      <c r="QH97" s="7"/>
      <c r="QI97" s="1"/>
      <c r="TN97" s="1"/>
      <c r="TO97" s="7"/>
      <c r="TP97" s="7"/>
      <c r="TQ97" s="7"/>
      <c r="TR97" s="7"/>
      <c r="TS97" s="7"/>
      <c r="TT97" s="7"/>
      <c r="TU97" s="7"/>
      <c r="TV97" s="7"/>
      <c r="TW97" s="7"/>
      <c r="TX97" s="7"/>
      <c r="TY97" s="7"/>
      <c r="TZ97" s="7"/>
      <c r="UA97" s="7"/>
      <c r="UB97" s="7"/>
      <c r="UC97" s="7"/>
      <c r="UD97" s="7"/>
      <c r="UE97" s="7"/>
      <c r="UF97" s="7"/>
      <c r="UG97" s="7"/>
      <c r="UH97" s="7"/>
      <c r="UI97" s="7"/>
      <c r="UJ97" s="7"/>
      <c r="UK97" s="7"/>
      <c r="UL97" s="7"/>
      <c r="UM97" s="7"/>
      <c r="UN97" s="7"/>
      <c r="UO97" s="7"/>
      <c r="UP97" s="7"/>
      <c r="UQ97" s="7"/>
      <c r="UR97" s="7"/>
      <c r="US97" s="7"/>
      <c r="UT97" s="7"/>
      <c r="UU97" s="7"/>
      <c r="UV97" s="7"/>
      <c r="UW97" s="7"/>
      <c r="UX97" s="7"/>
      <c r="UY97" s="7"/>
      <c r="UZ97" s="7"/>
      <c r="VA97" s="7"/>
      <c r="VB97" s="7"/>
      <c r="VC97" s="7"/>
      <c r="VD97" s="7"/>
      <c r="VE97" s="7"/>
      <c r="VF97" s="7"/>
      <c r="VG97" s="7"/>
      <c r="VH97" s="7"/>
      <c r="VI97" s="7"/>
      <c r="VJ97" s="7"/>
      <c r="VK97" s="7"/>
      <c r="VL97" s="7"/>
      <c r="VM97" s="7"/>
      <c r="VN97" s="7"/>
      <c r="VO97" s="7"/>
      <c r="VP97" s="7"/>
      <c r="VQ97" s="7"/>
      <c r="VR97" s="7"/>
      <c r="VS97" s="7"/>
      <c r="VT97" s="7"/>
      <c r="VU97" s="7"/>
      <c r="VV97" s="7"/>
      <c r="VW97" s="7"/>
      <c r="VX97" s="7"/>
      <c r="VY97" s="7"/>
      <c r="VZ97" s="7"/>
      <c r="WA97" s="7"/>
      <c r="WB97" s="7"/>
      <c r="WC97" s="7"/>
      <c r="WD97" s="7"/>
      <c r="WE97" s="7"/>
      <c r="WF97" s="7"/>
      <c r="WG97" s="7"/>
      <c r="WH97" s="7"/>
      <c r="WI97" s="7"/>
      <c r="WJ97" s="7"/>
      <c r="WK97" s="7"/>
      <c r="WL97" s="7"/>
      <c r="WM97" s="7"/>
      <c r="WN97" s="7"/>
      <c r="WO97" s="7"/>
      <c r="WP97" s="7"/>
      <c r="WQ97" s="7"/>
      <c r="WR97" s="7"/>
      <c r="WS97" s="7"/>
      <c r="WT97" s="7"/>
      <c r="WU97" s="7"/>
      <c r="WV97" s="7"/>
      <c r="WW97" s="7"/>
      <c r="WX97" s="7"/>
      <c r="WY97" s="7"/>
      <c r="WZ97" s="1"/>
    </row>
    <row r="98" spans="6:624" x14ac:dyDescent="0.3">
      <c r="F98" s="1"/>
      <c r="G98" s="7"/>
      <c r="H98" s="7"/>
      <c r="I98" s="7"/>
      <c r="J98" s="7"/>
      <c r="K98" s="7"/>
      <c r="L98" s="7"/>
      <c r="M98" s="7"/>
      <c r="N98" s="7"/>
      <c r="O98" s="7"/>
      <c r="P98" s="1"/>
      <c r="X98" s="1"/>
      <c r="GN98" s="1"/>
      <c r="GO98" s="7"/>
      <c r="GP98" s="7"/>
      <c r="GQ98" s="7"/>
      <c r="GR98" s="7"/>
      <c r="GS98" s="7"/>
      <c r="GT98" s="1"/>
      <c r="IU98" s="1"/>
      <c r="IV98" s="7"/>
      <c r="IW98" s="7"/>
      <c r="IX98" s="7"/>
      <c r="IY98" s="7"/>
      <c r="IZ98" s="7"/>
      <c r="JA98" s="7"/>
      <c r="JB98" s="7"/>
      <c r="JC98" s="7"/>
      <c r="JD98" s="7"/>
      <c r="JE98" s="1"/>
      <c r="JM98" s="1"/>
      <c r="QC98" s="1"/>
      <c r="QD98" s="7"/>
      <c r="QE98" s="7"/>
      <c r="QF98" s="7"/>
      <c r="QG98" s="7"/>
      <c r="QH98" s="7"/>
      <c r="QI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</row>
    <row r="99" spans="6:624" x14ac:dyDescent="0.3">
      <c r="F99" s="1"/>
      <c r="G99" s="7"/>
      <c r="H99" s="7"/>
      <c r="I99" s="7"/>
      <c r="J99" s="7"/>
      <c r="K99" s="7"/>
      <c r="L99" s="7"/>
      <c r="M99" s="7"/>
      <c r="N99" s="7"/>
      <c r="O99" s="7"/>
      <c r="P99" s="1"/>
      <c r="X99" s="1"/>
      <c r="GN99" s="1"/>
      <c r="GO99" s="7"/>
      <c r="GP99" s="7"/>
      <c r="GQ99" s="7"/>
      <c r="GR99" s="7"/>
      <c r="GS99" s="7"/>
      <c r="GT99" s="1"/>
      <c r="IU99" s="1"/>
      <c r="IV99" s="7"/>
      <c r="IW99" s="7"/>
      <c r="IX99" s="7"/>
      <c r="IY99" s="7"/>
      <c r="IZ99" s="7"/>
      <c r="JA99" s="7"/>
      <c r="JB99" s="7"/>
      <c r="JC99" s="7"/>
      <c r="JD99" s="7"/>
      <c r="JE99" s="1"/>
      <c r="JM99" s="1"/>
      <c r="QC99" s="1"/>
      <c r="QD99" s="7"/>
      <c r="QE99" s="7"/>
      <c r="QF99" s="7"/>
      <c r="QG99" s="7"/>
      <c r="QH99" s="7"/>
      <c r="QI99" s="1"/>
    </row>
    <row r="100" spans="6:624" x14ac:dyDescent="0.3">
      <c r="F100" s="1"/>
      <c r="G100" s="7"/>
      <c r="H100" s="7"/>
      <c r="I100" s="7"/>
      <c r="J100" s="7"/>
      <c r="K100" s="7"/>
      <c r="L100" s="7"/>
      <c r="M100" s="7"/>
      <c r="N100" s="7"/>
      <c r="O100" s="7"/>
      <c r="P100" s="1"/>
      <c r="X100" s="1"/>
      <c r="GN100" s="1"/>
      <c r="GO100" s="7"/>
      <c r="GP100" s="7"/>
      <c r="GQ100" s="7"/>
      <c r="GR100" s="7"/>
      <c r="GS100" s="7"/>
      <c r="GT100" s="1"/>
      <c r="IU100" s="1"/>
      <c r="IV100" s="7"/>
      <c r="IW100" s="7"/>
      <c r="IX100" s="7"/>
      <c r="IY100" s="7"/>
      <c r="IZ100" s="7"/>
      <c r="JA100" s="7"/>
      <c r="JB100" s="7"/>
      <c r="JC100" s="7"/>
      <c r="JD100" s="7"/>
      <c r="JE100" s="1"/>
      <c r="JM100" s="1"/>
      <c r="QC100" s="1"/>
      <c r="QD100" s="7"/>
      <c r="QE100" s="7"/>
      <c r="QF100" s="7"/>
      <c r="QG100" s="7"/>
      <c r="QH100" s="7"/>
      <c r="QI100" s="1"/>
    </row>
    <row r="101" spans="6:624" x14ac:dyDescent="0.3">
      <c r="F101" s="1"/>
      <c r="G101" s="7"/>
      <c r="H101" s="7"/>
      <c r="I101" s="7"/>
      <c r="J101" s="7"/>
      <c r="K101" s="7"/>
      <c r="L101" s="7"/>
      <c r="M101" s="7"/>
      <c r="N101" s="7"/>
      <c r="O101" s="7"/>
      <c r="P101" s="1"/>
      <c r="X101" s="1"/>
      <c r="GN101" s="1"/>
      <c r="GO101" s="7"/>
      <c r="GP101" s="7"/>
      <c r="GQ101" s="7"/>
      <c r="GR101" s="7"/>
      <c r="GS101" s="7"/>
      <c r="GT101" s="1"/>
      <c r="IU101" s="1"/>
      <c r="IV101" s="7"/>
      <c r="IW101" s="7"/>
      <c r="IX101" s="7"/>
      <c r="IY101" s="7"/>
      <c r="IZ101" s="7"/>
      <c r="JA101" s="7"/>
      <c r="JB101" s="7"/>
      <c r="JC101" s="7"/>
      <c r="JD101" s="7"/>
      <c r="JE101" s="1"/>
      <c r="JM101" s="1"/>
      <c r="QC101" s="1"/>
      <c r="QD101" s="7"/>
      <c r="QE101" s="7"/>
      <c r="QF101" s="7"/>
      <c r="QG101" s="7"/>
      <c r="QH101" s="7"/>
      <c r="QI101" s="1"/>
    </row>
    <row r="102" spans="6:624" x14ac:dyDescent="0.3">
      <c r="F102" s="1"/>
      <c r="G102" s="7"/>
      <c r="H102" s="7"/>
      <c r="I102" s="7"/>
      <c r="J102" s="7"/>
      <c r="K102" s="7"/>
      <c r="L102" s="7"/>
      <c r="M102" s="7"/>
      <c r="N102" s="7"/>
      <c r="O102" s="7"/>
      <c r="P102" s="1"/>
      <c r="X102" s="1"/>
      <c r="GN102" s="1"/>
      <c r="GO102" s="7"/>
      <c r="GP102" s="7"/>
      <c r="GQ102" s="7"/>
      <c r="GR102" s="7"/>
      <c r="GS102" s="7"/>
      <c r="GT102" s="1"/>
      <c r="IU102" s="1"/>
      <c r="IV102" s="7"/>
      <c r="IW102" s="7"/>
      <c r="IX102" s="7"/>
      <c r="IY102" s="7"/>
      <c r="IZ102" s="7"/>
      <c r="JA102" s="7"/>
      <c r="JB102" s="7"/>
      <c r="JC102" s="7"/>
      <c r="JD102" s="7"/>
      <c r="JE102" s="1"/>
      <c r="JM102" s="1"/>
      <c r="QC102" s="1"/>
      <c r="QD102" s="7"/>
      <c r="QE102" s="7"/>
      <c r="QF102" s="7"/>
      <c r="QG102" s="7"/>
      <c r="QH102" s="7"/>
      <c r="QI102" s="1"/>
    </row>
    <row r="103" spans="6:624" x14ac:dyDescent="0.3">
      <c r="F103" s="1"/>
      <c r="G103" s="7"/>
      <c r="H103" s="7"/>
      <c r="I103" s="7"/>
      <c r="J103" s="7"/>
      <c r="K103" s="7"/>
      <c r="L103" s="7"/>
      <c r="M103" s="7"/>
      <c r="N103" s="7"/>
      <c r="O103" s="7"/>
      <c r="P103" s="1"/>
      <c r="X103" s="1"/>
      <c r="GN103" s="1"/>
      <c r="GO103" s="7"/>
      <c r="GP103" s="7"/>
      <c r="GQ103" s="7"/>
      <c r="GR103" s="7"/>
      <c r="GS103" s="7"/>
      <c r="GT103" s="1"/>
      <c r="IU103" s="1"/>
      <c r="IV103" s="7"/>
      <c r="IW103" s="7"/>
      <c r="IX103" s="7"/>
      <c r="IY103" s="7"/>
      <c r="IZ103" s="7"/>
      <c r="JA103" s="7"/>
      <c r="JB103" s="7"/>
      <c r="JC103" s="7"/>
      <c r="JD103" s="7"/>
      <c r="JE103" s="1"/>
      <c r="JM103" s="1"/>
      <c r="QC103" s="1"/>
      <c r="QD103" s="7"/>
      <c r="QE103" s="7"/>
      <c r="QF103" s="7"/>
      <c r="QG103" s="7"/>
      <c r="QH103" s="7"/>
      <c r="QI103" s="1"/>
    </row>
    <row r="104" spans="6:624" x14ac:dyDescent="0.3">
      <c r="F104" s="1"/>
      <c r="G104" s="7"/>
      <c r="H104" s="7"/>
      <c r="I104" s="7"/>
      <c r="J104" s="7"/>
      <c r="K104" s="7"/>
      <c r="L104" s="7"/>
      <c r="M104" s="7"/>
      <c r="N104" s="7"/>
      <c r="O104" s="7"/>
      <c r="P104" s="1"/>
      <c r="X104" s="1"/>
      <c r="GN104" s="1"/>
      <c r="GO104" s="7"/>
      <c r="GP104" s="7"/>
      <c r="GQ104" s="7"/>
      <c r="GR104" s="7"/>
      <c r="GS104" s="7"/>
      <c r="GT104" s="1"/>
      <c r="IU104" s="1"/>
      <c r="IV104" s="7"/>
      <c r="IW104" s="7"/>
      <c r="IX104" s="7"/>
      <c r="IY104" s="7"/>
      <c r="IZ104" s="7"/>
      <c r="JA104" s="7"/>
      <c r="JB104" s="7"/>
      <c r="JC104" s="7"/>
      <c r="JD104" s="7"/>
      <c r="JE104" s="1"/>
      <c r="JM104" s="1"/>
      <c r="QC104" s="1"/>
      <c r="QD104" s="7"/>
      <c r="QE104" s="7"/>
      <c r="QF104" s="7"/>
      <c r="QG104" s="7"/>
      <c r="QH104" s="7"/>
      <c r="QI104" s="1"/>
    </row>
    <row r="105" spans="6:624" x14ac:dyDescent="0.3">
      <c r="F105" s="1"/>
      <c r="G105" s="7"/>
      <c r="H105" s="7"/>
      <c r="I105" s="7"/>
      <c r="J105" s="7"/>
      <c r="K105" s="7"/>
      <c r="L105" s="7"/>
      <c r="M105" s="7"/>
      <c r="N105" s="7"/>
      <c r="O105" s="7"/>
      <c r="P105" s="1"/>
      <c r="X105" s="1"/>
      <c r="GN105" s="1"/>
      <c r="GO105" s="7"/>
      <c r="GP105" s="7"/>
      <c r="GQ105" s="7"/>
      <c r="GR105" s="7"/>
      <c r="GS105" s="7"/>
      <c r="GT105" s="1"/>
      <c r="IU105" s="1"/>
      <c r="IV105" s="7"/>
      <c r="IW105" s="7"/>
      <c r="IX105" s="7"/>
      <c r="IY105" s="7"/>
      <c r="IZ105" s="7"/>
      <c r="JA105" s="7"/>
      <c r="JB105" s="7"/>
      <c r="JC105" s="7"/>
      <c r="JD105" s="7"/>
      <c r="JE105" s="1"/>
      <c r="JM105" s="1"/>
      <c r="QC105" s="1"/>
      <c r="QD105" s="7"/>
      <c r="QE105" s="7"/>
      <c r="QF105" s="7"/>
      <c r="QG105" s="7"/>
      <c r="QH105" s="7"/>
      <c r="QI105" s="1"/>
    </row>
    <row r="106" spans="6:624" x14ac:dyDescent="0.3">
      <c r="F106" s="1"/>
      <c r="G106" s="7"/>
      <c r="H106" s="7"/>
      <c r="I106" s="7"/>
      <c r="J106" s="7"/>
      <c r="K106" s="7"/>
      <c r="L106" s="7"/>
      <c r="M106" s="7"/>
      <c r="N106" s="7"/>
      <c r="O106" s="7"/>
      <c r="P106" s="1"/>
      <c r="X106" s="1"/>
      <c r="GN106" s="1"/>
      <c r="GO106" s="7"/>
      <c r="GP106" s="7"/>
      <c r="GQ106" s="7"/>
      <c r="GR106" s="7"/>
      <c r="GS106" s="7"/>
      <c r="GT106" s="1"/>
      <c r="IU106" s="1"/>
      <c r="IV106" s="7"/>
      <c r="IW106" s="7"/>
      <c r="IX106" s="7"/>
      <c r="IY106" s="7"/>
      <c r="IZ106" s="7"/>
      <c r="JA106" s="7"/>
      <c r="JB106" s="7"/>
      <c r="JC106" s="7"/>
      <c r="JD106" s="7"/>
      <c r="JE106" s="1"/>
      <c r="JM106" s="1"/>
      <c r="QC106" s="1"/>
      <c r="QD106" s="7"/>
      <c r="QE106" s="7"/>
      <c r="QF106" s="7"/>
      <c r="QG106" s="7"/>
      <c r="QH106" s="7"/>
      <c r="QI106" s="1"/>
    </row>
    <row r="107" spans="6:624" x14ac:dyDescent="0.3">
      <c r="F107" s="1"/>
      <c r="G107" s="7"/>
      <c r="H107" s="7"/>
      <c r="I107" s="7"/>
      <c r="J107" s="7"/>
      <c r="K107" s="7"/>
      <c r="L107" s="7"/>
      <c r="M107" s="7"/>
      <c r="N107" s="7"/>
      <c r="O107" s="7"/>
      <c r="P107" s="1"/>
      <c r="X107" s="1"/>
      <c r="GN107" s="1"/>
      <c r="GO107" s="7"/>
      <c r="GP107" s="7"/>
      <c r="GQ107" s="7"/>
      <c r="GR107" s="7"/>
      <c r="GS107" s="7"/>
      <c r="GT107" s="1"/>
      <c r="IU107" s="1"/>
      <c r="IV107" s="7"/>
      <c r="IW107" s="7"/>
      <c r="IX107" s="7"/>
      <c r="IY107" s="7"/>
      <c r="IZ107" s="7"/>
      <c r="JA107" s="7"/>
      <c r="JB107" s="7"/>
      <c r="JC107" s="7"/>
      <c r="JD107" s="7"/>
      <c r="JE107" s="1"/>
      <c r="JM107" s="1"/>
      <c r="QC107" s="1"/>
      <c r="QD107" s="7"/>
      <c r="QE107" s="7"/>
      <c r="QF107" s="7"/>
      <c r="QG107" s="7"/>
      <c r="QH107" s="7"/>
      <c r="QI107" s="1"/>
    </row>
    <row r="108" spans="6:624" x14ac:dyDescent="0.3">
      <c r="F108" s="1"/>
      <c r="G108" s="7"/>
      <c r="H108" s="7"/>
      <c r="I108" s="7"/>
      <c r="J108" s="7"/>
      <c r="K108" s="7"/>
      <c r="L108" s="7"/>
      <c r="M108" s="7"/>
      <c r="N108" s="7"/>
      <c r="O108" s="7"/>
      <c r="P108" s="1"/>
      <c r="X108" s="1"/>
      <c r="GN108" s="1"/>
      <c r="GO108" s="7"/>
      <c r="GP108" s="7"/>
      <c r="GQ108" s="7"/>
      <c r="GR108" s="7"/>
      <c r="GS108" s="7"/>
      <c r="GT108" s="1"/>
      <c r="IU108" s="1"/>
      <c r="IV108" s="7"/>
      <c r="IW108" s="7"/>
      <c r="IX108" s="7"/>
      <c r="IY108" s="7"/>
      <c r="IZ108" s="7"/>
      <c r="JA108" s="7"/>
      <c r="JB108" s="7"/>
      <c r="JC108" s="7"/>
      <c r="JD108" s="7"/>
      <c r="JE108" s="1"/>
      <c r="JM108" s="1"/>
      <c r="QC108" s="1"/>
      <c r="QD108" s="7"/>
      <c r="QE108" s="7"/>
      <c r="QF108" s="7"/>
      <c r="QG108" s="7"/>
      <c r="QH108" s="7"/>
      <c r="QI108" s="1"/>
    </row>
    <row r="109" spans="6:624" x14ac:dyDescent="0.3">
      <c r="F109" s="1"/>
      <c r="G109" s="7"/>
      <c r="H109" s="7"/>
      <c r="I109" s="7"/>
      <c r="J109" s="7"/>
      <c r="K109" s="7"/>
      <c r="L109" s="7"/>
      <c r="M109" s="7"/>
      <c r="N109" s="7"/>
      <c r="O109" s="7"/>
      <c r="P109" s="1"/>
      <c r="X109" s="1"/>
      <c r="GN109" s="1"/>
      <c r="GO109" s="7"/>
      <c r="GP109" s="7"/>
      <c r="GQ109" s="7"/>
      <c r="GR109" s="7"/>
      <c r="GS109" s="7"/>
      <c r="GT109" s="1"/>
      <c r="IU109" s="1"/>
      <c r="IV109" s="7"/>
      <c r="IW109" s="7"/>
      <c r="IX109" s="7"/>
      <c r="IY109" s="7"/>
      <c r="IZ109" s="7"/>
      <c r="JA109" s="7"/>
      <c r="JB109" s="7"/>
      <c r="JC109" s="7"/>
      <c r="JD109" s="7"/>
      <c r="JE109" s="1"/>
      <c r="JM109" s="1"/>
      <c r="QC109" s="1"/>
      <c r="QD109" s="7"/>
      <c r="QE109" s="7"/>
      <c r="QF109" s="7"/>
      <c r="QG109" s="7"/>
      <c r="QH109" s="7"/>
      <c r="QI109" s="1"/>
    </row>
    <row r="110" spans="6:624" x14ac:dyDescent="0.3">
      <c r="F110" s="1"/>
      <c r="G110" s="7"/>
      <c r="H110" s="7"/>
      <c r="I110" s="7"/>
      <c r="J110" s="7"/>
      <c r="K110" s="7"/>
      <c r="L110" s="7"/>
      <c r="M110" s="7"/>
      <c r="N110" s="7"/>
      <c r="O110" s="7"/>
      <c r="P110" s="1"/>
      <c r="X110" s="1"/>
      <c r="GN110" s="1"/>
      <c r="GO110" s="7"/>
      <c r="GP110" s="7"/>
      <c r="GQ110" s="7"/>
      <c r="GR110" s="7"/>
      <c r="GS110" s="7"/>
      <c r="GT110" s="1"/>
      <c r="IU110" s="1"/>
      <c r="IV110" s="7"/>
      <c r="IW110" s="7"/>
      <c r="IX110" s="7"/>
      <c r="IY110" s="7"/>
      <c r="IZ110" s="7"/>
      <c r="JA110" s="7"/>
      <c r="JB110" s="7"/>
      <c r="JC110" s="7"/>
      <c r="JD110" s="7"/>
      <c r="JE110" s="1"/>
      <c r="JM110" s="1"/>
      <c r="QC110" s="1"/>
      <c r="QD110" s="7"/>
      <c r="QE110" s="7"/>
      <c r="QF110" s="7"/>
      <c r="QG110" s="7"/>
      <c r="QH110" s="7"/>
      <c r="QI110" s="1"/>
    </row>
    <row r="111" spans="6:624" x14ac:dyDescent="0.3">
      <c r="F111" s="1"/>
      <c r="G111" s="7"/>
      <c r="H111" s="7"/>
      <c r="I111" s="7"/>
      <c r="J111" s="7"/>
      <c r="K111" s="7"/>
      <c r="L111" s="7"/>
      <c r="M111" s="7"/>
      <c r="N111" s="7"/>
      <c r="O111" s="7"/>
      <c r="P111" s="1"/>
      <c r="X111" s="1"/>
      <c r="GN111" s="1"/>
      <c r="GO111" s="7"/>
      <c r="GP111" s="7"/>
      <c r="GQ111" s="7"/>
      <c r="GR111" s="7"/>
      <c r="GS111" s="7"/>
      <c r="GT111" s="1"/>
      <c r="IU111" s="1"/>
      <c r="IV111" s="7"/>
      <c r="IW111" s="7"/>
      <c r="IX111" s="7"/>
      <c r="IY111" s="7"/>
      <c r="IZ111" s="7"/>
      <c r="JA111" s="7"/>
      <c r="JB111" s="7"/>
      <c r="JC111" s="7"/>
      <c r="JD111" s="7"/>
      <c r="JE111" s="1"/>
      <c r="JM111" s="1"/>
      <c r="QC111" s="1"/>
      <c r="QD111" s="7"/>
      <c r="QE111" s="7"/>
      <c r="QF111" s="7"/>
      <c r="QG111" s="7"/>
      <c r="QH111" s="7"/>
      <c r="QI111" s="1"/>
    </row>
    <row r="112" spans="6:624" x14ac:dyDescent="0.3">
      <c r="F112" s="1"/>
      <c r="G112" s="7"/>
      <c r="H112" s="7"/>
      <c r="I112" s="7"/>
      <c r="J112" s="7"/>
      <c r="K112" s="7"/>
      <c r="L112" s="7"/>
      <c r="M112" s="7"/>
      <c r="N112" s="7"/>
      <c r="O112" s="7"/>
      <c r="P112" s="1"/>
      <c r="X112" s="1"/>
      <c r="GN112" s="1"/>
      <c r="GO112" s="7"/>
      <c r="GP112" s="7"/>
      <c r="GQ112" s="7"/>
      <c r="GR112" s="7"/>
      <c r="GS112" s="7"/>
      <c r="GT112" s="1"/>
      <c r="IU112" s="1"/>
      <c r="IV112" s="7"/>
      <c r="IW112" s="7"/>
      <c r="IX112" s="7"/>
      <c r="IY112" s="7"/>
      <c r="IZ112" s="7"/>
      <c r="JA112" s="7"/>
      <c r="JB112" s="7"/>
      <c r="JC112" s="7"/>
      <c r="JD112" s="7"/>
      <c r="JE112" s="1"/>
      <c r="JM112" s="1"/>
      <c r="QC112" s="1"/>
      <c r="QD112" s="7"/>
      <c r="QE112" s="7"/>
      <c r="QF112" s="7"/>
      <c r="QG112" s="7"/>
      <c r="QH112" s="7"/>
      <c r="QI112" s="1"/>
    </row>
    <row r="113" spans="6:451" x14ac:dyDescent="0.3">
      <c r="F113" s="1"/>
      <c r="G113" s="7"/>
      <c r="H113" s="7"/>
      <c r="I113" s="7"/>
      <c r="J113" s="7"/>
      <c r="K113" s="7"/>
      <c r="L113" s="7"/>
      <c r="M113" s="7"/>
      <c r="N113" s="7"/>
      <c r="O113" s="7"/>
      <c r="P113" s="1"/>
      <c r="X113" s="1"/>
      <c r="GN113" s="1"/>
      <c r="GO113" s="7"/>
      <c r="GP113" s="7"/>
      <c r="GQ113" s="7"/>
      <c r="GR113" s="7"/>
      <c r="GS113" s="7"/>
      <c r="GT113" s="1"/>
      <c r="IU113" s="1"/>
      <c r="IV113" s="7"/>
      <c r="IW113" s="7"/>
      <c r="IX113" s="7"/>
      <c r="IY113" s="7"/>
      <c r="IZ113" s="7"/>
      <c r="JA113" s="7"/>
      <c r="JB113" s="7"/>
      <c r="JC113" s="7"/>
      <c r="JD113" s="7"/>
      <c r="JE113" s="1"/>
      <c r="JM113" s="1"/>
      <c r="QC113" s="1"/>
      <c r="QD113" s="7"/>
      <c r="QE113" s="7"/>
      <c r="QF113" s="7"/>
      <c r="QG113" s="7"/>
      <c r="QH113" s="7"/>
      <c r="QI113" s="1"/>
    </row>
    <row r="114" spans="6:451" x14ac:dyDescent="0.3">
      <c r="F114" s="1"/>
      <c r="G114" s="7"/>
      <c r="H114" s="7"/>
      <c r="I114" s="7"/>
      <c r="J114" s="7"/>
      <c r="K114" s="7"/>
      <c r="L114" s="7"/>
      <c r="M114" s="7"/>
      <c r="N114" s="7"/>
      <c r="O114" s="7"/>
      <c r="P114" s="1"/>
      <c r="X114" s="1"/>
      <c r="GN114" s="1"/>
      <c r="GO114" s="7"/>
      <c r="GP114" s="7"/>
      <c r="GQ114" s="7"/>
      <c r="GR114" s="7"/>
      <c r="GS114" s="7"/>
      <c r="GT114" s="1"/>
      <c r="IU114" s="1"/>
      <c r="IV114" s="7"/>
      <c r="IW114" s="7"/>
      <c r="IX114" s="7"/>
      <c r="IY114" s="7"/>
      <c r="IZ114" s="7"/>
      <c r="JA114" s="7"/>
      <c r="JB114" s="7"/>
      <c r="JC114" s="7"/>
      <c r="JD114" s="7"/>
      <c r="JE114" s="1"/>
      <c r="JM114" s="1"/>
      <c r="QC114" s="1"/>
      <c r="QD114" s="7"/>
      <c r="QE114" s="7"/>
      <c r="QF114" s="7"/>
      <c r="QG114" s="7"/>
      <c r="QH114" s="7"/>
      <c r="QI114" s="1"/>
    </row>
    <row r="115" spans="6:451" x14ac:dyDescent="0.3">
      <c r="F115" s="1"/>
      <c r="G115" s="7"/>
      <c r="H115" s="7"/>
      <c r="I115" s="7"/>
      <c r="J115" s="7"/>
      <c r="K115" s="7"/>
      <c r="L115" s="7"/>
      <c r="M115" s="7"/>
      <c r="N115" s="7"/>
      <c r="O115" s="7"/>
      <c r="P115" s="1"/>
      <c r="X115" s="1"/>
      <c r="GN115" s="1"/>
      <c r="GO115" s="7"/>
      <c r="GP115" s="7"/>
      <c r="GQ115" s="7"/>
      <c r="GR115" s="7"/>
      <c r="GS115" s="7"/>
      <c r="GT115" s="1"/>
      <c r="IU115" s="1"/>
      <c r="IV115" s="7"/>
      <c r="IW115" s="7"/>
      <c r="IX115" s="7"/>
      <c r="IY115" s="7"/>
      <c r="IZ115" s="7"/>
      <c r="JA115" s="7"/>
      <c r="JB115" s="7"/>
      <c r="JC115" s="7"/>
      <c r="JD115" s="7"/>
      <c r="JE115" s="1"/>
      <c r="JM115" s="1"/>
      <c r="QC115" s="1"/>
      <c r="QD115" s="7"/>
      <c r="QE115" s="7"/>
      <c r="QF115" s="7"/>
      <c r="QG115" s="7"/>
      <c r="QH115" s="7"/>
      <c r="QI115" s="1"/>
    </row>
    <row r="116" spans="6:451" x14ac:dyDescent="0.3">
      <c r="F116" s="1"/>
      <c r="G116" s="7"/>
      <c r="H116" s="7"/>
      <c r="I116" s="7"/>
      <c r="J116" s="7"/>
      <c r="K116" s="7"/>
      <c r="L116" s="7"/>
      <c r="M116" s="7"/>
      <c r="N116" s="7"/>
      <c r="O116" s="7"/>
      <c r="P116" s="1"/>
      <c r="X116" s="1"/>
      <c r="GN116" s="1"/>
      <c r="GO116" s="7"/>
      <c r="GP116" s="7"/>
      <c r="GQ116" s="7"/>
      <c r="GR116" s="7"/>
      <c r="GS116" s="7"/>
      <c r="GT116" s="1"/>
      <c r="IU116" s="1"/>
      <c r="IV116" s="7"/>
      <c r="IW116" s="7"/>
      <c r="IX116" s="7"/>
      <c r="IY116" s="7"/>
      <c r="IZ116" s="7"/>
      <c r="JA116" s="7"/>
      <c r="JB116" s="7"/>
      <c r="JC116" s="7"/>
      <c r="JD116" s="7"/>
      <c r="JE116" s="1"/>
      <c r="JM116" s="1"/>
      <c r="QC116" s="1"/>
      <c r="QD116" s="7"/>
      <c r="QE116" s="7"/>
      <c r="QF116" s="7"/>
      <c r="QG116" s="7"/>
      <c r="QH116" s="7"/>
      <c r="QI116" s="1"/>
    </row>
    <row r="117" spans="6:451" x14ac:dyDescent="0.3">
      <c r="F117" s="1"/>
      <c r="G117" s="7"/>
      <c r="H117" s="7"/>
      <c r="I117" s="7"/>
      <c r="J117" s="7"/>
      <c r="K117" s="7"/>
      <c r="L117" s="7"/>
      <c r="M117" s="7"/>
      <c r="N117" s="7"/>
      <c r="O117" s="7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7"/>
      <c r="GP117" s="7"/>
      <c r="GQ117" s="7"/>
      <c r="GR117" s="7"/>
      <c r="GS117" s="7"/>
      <c r="GT117" s="1"/>
      <c r="IU117" s="1"/>
      <c r="IV117" s="7"/>
      <c r="IW117" s="7"/>
      <c r="IX117" s="7"/>
      <c r="IY117" s="7"/>
      <c r="IZ117" s="7"/>
      <c r="JA117" s="7"/>
      <c r="JB117" s="7"/>
      <c r="JC117" s="7"/>
      <c r="JD117" s="7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7"/>
      <c r="QE117" s="7"/>
      <c r="QF117" s="7"/>
      <c r="QG117" s="7"/>
      <c r="QH117" s="7"/>
      <c r="QI117" s="1"/>
    </row>
    <row r="118" spans="6:451" ht="14.4" customHeight="1" x14ac:dyDescent="0.3">
      <c r="F118" s="1"/>
      <c r="G118" s="7"/>
      <c r="H118" s="7"/>
      <c r="I118" s="7"/>
      <c r="J118" s="7"/>
      <c r="K118" s="7"/>
      <c r="L118" s="7"/>
      <c r="M118" s="7"/>
      <c r="N118" s="7"/>
      <c r="O118" s="7"/>
      <c r="P118" s="1"/>
      <c r="Q118" s="128" t="s">
        <v>72</v>
      </c>
      <c r="R118" s="128"/>
      <c r="S118" s="128"/>
      <c r="T118" s="128"/>
      <c r="U118" s="128"/>
      <c r="V118" s="128"/>
      <c r="W118" s="128"/>
      <c r="X118" s="1"/>
      <c r="GN118" s="1"/>
      <c r="GO118" s="7"/>
      <c r="GP118" s="7"/>
      <c r="GQ118" s="7"/>
      <c r="GR118" s="7"/>
      <c r="GS118" s="7"/>
      <c r="GT118" s="1"/>
      <c r="IU118" s="1"/>
      <c r="IV118" s="7"/>
      <c r="IW118" s="7"/>
      <c r="IX118" s="7"/>
      <c r="IY118" s="7"/>
      <c r="IZ118" s="7"/>
      <c r="JA118" s="7"/>
      <c r="JB118" s="7"/>
      <c r="JC118" s="7"/>
      <c r="JD118" s="7"/>
      <c r="JE118" s="1"/>
      <c r="JF118" s="128" t="s">
        <v>72</v>
      </c>
      <c r="JG118" s="128"/>
      <c r="JH118" s="128"/>
      <c r="JI118" s="128"/>
      <c r="JJ118" s="128"/>
      <c r="JK118" s="128"/>
      <c r="JL118" s="128"/>
      <c r="JM118" s="1"/>
      <c r="QC118" s="1"/>
      <c r="QD118" s="7"/>
      <c r="QE118" s="7"/>
      <c r="QF118" s="7"/>
      <c r="QG118" s="7"/>
      <c r="QH118" s="7"/>
      <c r="QI118" s="1"/>
    </row>
    <row r="119" spans="6:451" ht="14.4" customHeight="1" thickBot="1" x14ac:dyDescent="0.35">
      <c r="F119" s="1"/>
      <c r="G119" s="7"/>
      <c r="H119" s="7"/>
      <c r="I119" s="7"/>
      <c r="J119" s="7"/>
      <c r="K119" s="7"/>
      <c r="L119" s="7"/>
      <c r="M119" s="7"/>
      <c r="N119" s="7"/>
      <c r="O119" s="7"/>
      <c r="P119" s="1"/>
      <c r="Q119" s="128"/>
      <c r="R119" s="128"/>
      <c r="S119" s="128"/>
      <c r="T119" s="128"/>
      <c r="U119" s="128"/>
      <c r="V119" s="128"/>
      <c r="W119" s="128"/>
      <c r="X119" s="1"/>
      <c r="Y119" t="s">
        <v>8</v>
      </c>
      <c r="AC119" t="s">
        <v>10</v>
      </c>
      <c r="AG119" t="s">
        <v>270</v>
      </c>
      <c r="AK119" t="s">
        <v>271</v>
      </c>
      <c r="AO119" t="s">
        <v>272</v>
      </c>
      <c r="AS119" t="s">
        <v>273</v>
      </c>
      <c r="AW119" t="s">
        <v>274</v>
      </c>
      <c r="BA119" t="s">
        <v>275</v>
      </c>
      <c r="BE119" t="s">
        <v>276</v>
      </c>
      <c r="GN119" s="1"/>
      <c r="GO119" s="7"/>
      <c r="GP119" s="7"/>
      <c r="GQ119" s="7"/>
      <c r="GR119" s="7"/>
      <c r="GS119" s="7"/>
      <c r="GT119" s="1"/>
      <c r="IU119" s="1"/>
      <c r="IV119" s="7"/>
      <c r="IW119" s="7"/>
      <c r="IX119" s="7"/>
      <c r="IY119" s="7"/>
      <c r="IZ119" s="7"/>
      <c r="JA119" s="7"/>
      <c r="JB119" s="7"/>
      <c r="JC119" s="7"/>
      <c r="JD119" s="7"/>
      <c r="JE119" s="1"/>
      <c r="JF119" s="128"/>
      <c r="JG119" s="128"/>
      <c r="JH119" s="128"/>
      <c r="JI119" s="128"/>
      <c r="JJ119" s="128"/>
      <c r="JK119" s="128"/>
      <c r="JL119" s="128"/>
      <c r="JM119" s="1"/>
      <c r="JN119" t="s">
        <v>8</v>
      </c>
      <c r="JR119" t="s">
        <v>10</v>
      </c>
      <c r="JV119" t="s">
        <v>270</v>
      </c>
      <c r="JZ119" t="s">
        <v>271</v>
      </c>
      <c r="KD119" t="s">
        <v>272</v>
      </c>
      <c r="KH119" t="s">
        <v>273</v>
      </c>
      <c r="KL119" t="s">
        <v>274</v>
      </c>
      <c r="KP119" t="s">
        <v>275</v>
      </c>
      <c r="KT119" t="s">
        <v>276</v>
      </c>
      <c r="QC119" s="1"/>
      <c r="QD119" s="7"/>
      <c r="QE119" s="7"/>
      <c r="QF119" s="7"/>
      <c r="QG119" s="7"/>
      <c r="QH119" s="7"/>
      <c r="QI119" s="1"/>
    </row>
    <row r="120" spans="6:451" ht="14.4" customHeight="1" x14ac:dyDescent="0.3">
      <c r="F120" s="1"/>
      <c r="G120" s="7"/>
      <c r="H120" s="7"/>
      <c r="I120" s="7"/>
      <c r="J120" s="7"/>
      <c r="K120" s="7"/>
      <c r="L120" s="7"/>
      <c r="M120" s="7"/>
      <c r="N120" s="7"/>
      <c r="O120" s="7"/>
      <c r="P120" s="1"/>
      <c r="Q120" s="128"/>
      <c r="R120" s="128"/>
      <c r="S120" s="128"/>
      <c r="T120" s="128"/>
      <c r="U120" s="128"/>
      <c r="V120" s="128"/>
      <c r="W120" s="128"/>
      <c r="X120" s="1"/>
      <c r="Y120" s="12">
        <f t="array" ref="Y120:Y123">'TRANSFORMER EX1'!FQ2123:FQ2126</f>
        <v>0.21</v>
      </c>
      <c r="AC120" s="12">
        <f t="array" ref="AC120:AC123">'TRANSFORMER EX1'!FY2123:FY2126+'TRANSFORMER EX2'!FY2123:FY2126</f>
        <v>-5.0724484189064263E-3</v>
      </c>
      <c r="AG120" s="12">
        <v>5.4353419469041373E-3</v>
      </c>
      <c r="AK120" s="12">
        <v>0.24616084080840572</v>
      </c>
      <c r="AO120" s="12">
        <f t="array" ref="AO120:AO123">S131*AG120:AG123+(1-S131)*AC120:AC123^2</f>
        <v>4.3534195041158037E-3</v>
      </c>
      <c r="AS120" s="12">
        <f t="array" ref="AS120:AS123">Q131*AK120:AK123+(1-Q131)*AC120:AC123</f>
        <v>0.22103751188567453</v>
      </c>
      <c r="AW120" s="12">
        <f t="array" ref="AW120:AW123">AO120:AO123/(1-S131^W131)</f>
        <v>8.9209416067946821E-3</v>
      </c>
      <c r="BA120" s="12">
        <f t="array" ref="BA120:BA123">AS120:AS123/(1-Q131^W131)</f>
        <v>0.81563657522389155</v>
      </c>
      <c r="BE120" s="12">
        <f t="array" ref="BE120:BE123">Y120:Y123-(Q134/(U131+SQRT(AW120:AW123)))*BA120:BA123</f>
        <v>0.12364423426825201</v>
      </c>
      <c r="GN120" s="1"/>
      <c r="GO120" s="7"/>
      <c r="GP120" s="7"/>
      <c r="GQ120" s="7"/>
      <c r="GR120" s="7"/>
      <c r="GS120" s="7"/>
      <c r="GT120" s="1"/>
      <c r="IU120" s="1"/>
      <c r="IV120" s="7"/>
      <c r="IW120" s="7"/>
      <c r="IX120" s="7"/>
      <c r="IY120" s="7"/>
      <c r="IZ120" s="7"/>
      <c r="JA120" s="7"/>
      <c r="JB120" s="7"/>
      <c r="JC120" s="7"/>
      <c r="JD120" s="7"/>
      <c r="JE120" s="1"/>
      <c r="JF120" s="128"/>
      <c r="JG120" s="128"/>
      <c r="JH120" s="128"/>
      <c r="JI120" s="128"/>
      <c r="JJ120" s="128"/>
      <c r="JK120" s="128"/>
      <c r="JL120" s="128"/>
      <c r="JM120" s="1"/>
      <c r="JN120" s="12">
        <f t="array" ref="JN120:JN123">'TRANSFORMER EX1'!QE1199:QE1202</f>
        <v>0.21</v>
      </c>
      <c r="JR120" s="12">
        <f t="array" ref="JR120:JR123">'TRANSFORMER EX1'!QM1199:QM1202+'TRANSFORMER EX2'!QM1199:QM1202</f>
        <v>0</v>
      </c>
      <c r="JV120" s="12">
        <v>6.7287809842342776E-3</v>
      </c>
      <c r="JZ120" s="12">
        <v>-0.18904781562951983</v>
      </c>
      <c r="KD120" s="12">
        <f t="array" ref="KD120:KD123">JH131*JV120:JV123+(1-JH131)*JR120:JR123^2</f>
        <v>5.3830247873874228E-3</v>
      </c>
      <c r="KH120" s="12">
        <f t="array" ref="KH120:KH123">JF131*JZ120:JZ123+(1-JF131)*JR120:JR123</f>
        <v>-0.17014303406656786</v>
      </c>
      <c r="KL120" s="12">
        <f t="array" ref="KL120:KL123">KD120:KD123/(1-JH131^JL131)</f>
        <v>1.1030788498744722E-2</v>
      </c>
      <c r="KP120" s="12">
        <f t="array" ref="KP120:KP123">KH120:KH123/(1-JF131^JL131)</f>
        <v>-0.62783407404637603</v>
      </c>
      <c r="KT120" s="12">
        <f t="array" ref="KT120:KT123">JN120:JN123-(JF134/(JJ131+SQRT(KL120:KL123)))*KP120:KP123</f>
        <v>0.26977803008157442</v>
      </c>
      <c r="QC120" s="1"/>
      <c r="QD120" s="7"/>
      <c r="QE120" s="7"/>
      <c r="QF120" s="7"/>
      <c r="QG120" s="7"/>
      <c r="QH120" s="7"/>
      <c r="QI120" s="1"/>
    </row>
    <row r="121" spans="6:451" ht="14.4" customHeight="1" x14ac:dyDescent="0.3">
      <c r="F121" s="1"/>
      <c r="G121" s="7"/>
      <c r="H121" s="7"/>
      <c r="I121" s="7"/>
      <c r="J121" s="7"/>
      <c r="K121" s="7"/>
      <c r="L121" s="7"/>
      <c r="M121" s="7"/>
      <c r="N121" s="7"/>
      <c r="O121" s="7"/>
      <c r="P121" s="1"/>
      <c r="Q121" s="128"/>
      <c r="R121" s="128"/>
      <c r="S121" s="128"/>
      <c r="T121" s="128"/>
      <c r="U121" s="128"/>
      <c r="V121" s="128"/>
      <c r="W121" s="128"/>
      <c r="X121" s="1"/>
      <c r="Y121" s="13">
        <v>-0.8</v>
      </c>
      <c r="AC121" s="13">
        <v>3.4138857398996383E-4</v>
      </c>
      <c r="AG121" s="13">
        <v>4.53706865721515E-2</v>
      </c>
      <c r="AK121" s="13">
        <v>3.9569470156108233E-2</v>
      </c>
      <c r="AO121" s="13">
        <v>3.6296572566952894E-2</v>
      </c>
      <c r="AS121" s="13">
        <v>3.5646661997896407E-2</v>
      </c>
      <c r="AW121" s="13">
        <v>7.4378222473264144E-2</v>
      </c>
      <c r="BA121" s="13">
        <v>0.13153749814721927</v>
      </c>
      <c r="BE121" s="13">
        <v>-0.80482310457140072</v>
      </c>
      <c r="GN121" s="1"/>
      <c r="GO121" s="7"/>
      <c r="GP121" s="7"/>
      <c r="GQ121" s="7"/>
      <c r="GR121" s="7"/>
      <c r="GS121" s="7"/>
      <c r="GT121" s="1"/>
      <c r="IU121" s="1"/>
      <c r="IV121" s="7"/>
      <c r="IW121" s="7"/>
      <c r="IX121" s="7"/>
      <c r="IY121" s="7"/>
      <c r="IZ121" s="7"/>
      <c r="JA121" s="7"/>
      <c r="JB121" s="7"/>
      <c r="JC121" s="7"/>
      <c r="JD121" s="7"/>
      <c r="JE121" s="1"/>
      <c r="JF121" s="128"/>
      <c r="JG121" s="128"/>
      <c r="JH121" s="128"/>
      <c r="JI121" s="128"/>
      <c r="JJ121" s="128"/>
      <c r="JK121" s="128"/>
      <c r="JL121" s="128"/>
      <c r="JM121" s="1"/>
      <c r="JN121" s="13">
        <v>-0.8</v>
      </c>
      <c r="JR121" s="13">
        <v>0</v>
      </c>
      <c r="JV121" s="13">
        <v>1.2817656637462795E-2</v>
      </c>
      <c r="JZ121" s="13">
        <v>-0.19017532535014167</v>
      </c>
      <c r="KD121" s="13">
        <v>1.0254125309970236E-2</v>
      </c>
      <c r="KH121" s="13">
        <v>-0.1711577928151275</v>
      </c>
      <c r="KL121" s="13">
        <v>2.1012551864693113E-2</v>
      </c>
      <c r="KP121" s="13">
        <v>-0.63157857127353345</v>
      </c>
      <c r="KT121" s="13">
        <v>-0.75642995742816377</v>
      </c>
      <c r="QC121" s="1"/>
      <c r="QD121" s="7"/>
      <c r="QE121" s="7"/>
      <c r="QF121" s="7"/>
      <c r="QG121" s="7"/>
      <c r="QH121" s="7"/>
      <c r="QI121" s="1"/>
    </row>
    <row r="122" spans="6:451" ht="14.4" customHeight="1" x14ac:dyDescent="0.3">
      <c r="F122" s="1"/>
      <c r="G122" s="7"/>
      <c r="H122" s="7"/>
      <c r="I122" s="7"/>
      <c r="J122" s="7"/>
      <c r="K122" s="7"/>
      <c r="L122" s="7"/>
      <c r="M122" s="7"/>
      <c r="N122" s="7"/>
      <c r="O122" s="7"/>
      <c r="P122" s="1"/>
      <c r="Q122" s="128"/>
      <c r="R122" s="128"/>
      <c r="S122" s="128"/>
      <c r="T122" s="128"/>
      <c r="U122" s="128"/>
      <c r="V122" s="128"/>
      <c r="W122" s="128"/>
      <c r="X122" s="1"/>
      <c r="Y122" s="13">
        <v>-0.9</v>
      </c>
      <c r="AC122" s="13">
        <v>0</v>
      </c>
      <c r="AG122" s="13">
        <v>0.10116871767221691</v>
      </c>
      <c r="AK122" s="13">
        <v>-3.7844688979624126E-2</v>
      </c>
      <c r="AO122" s="13">
        <v>8.0934974137773535E-2</v>
      </c>
      <c r="AS122" s="13">
        <v>-3.4060220081661714E-2</v>
      </c>
      <c r="AW122" s="13">
        <v>0.1658503568396999</v>
      </c>
      <c r="BA122" s="13">
        <v>-0.12568346893602114</v>
      </c>
      <c r="BE122" s="13">
        <v>-0.89691382923602048</v>
      </c>
      <c r="GN122" s="1"/>
      <c r="GO122" s="7"/>
      <c r="GP122" s="7"/>
      <c r="GQ122" s="7"/>
      <c r="GR122" s="7"/>
      <c r="GS122" s="7"/>
      <c r="GT122" s="1"/>
      <c r="IU122" s="1"/>
      <c r="IV122" s="7"/>
      <c r="IW122" s="7"/>
      <c r="IX122" s="7"/>
      <c r="IY122" s="7"/>
      <c r="IZ122" s="7"/>
      <c r="JA122" s="7"/>
      <c r="JB122" s="7"/>
      <c r="JC122" s="7"/>
      <c r="JD122" s="7"/>
      <c r="JE122" s="1"/>
      <c r="JF122" s="128"/>
      <c r="JG122" s="128"/>
      <c r="JH122" s="128"/>
      <c r="JI122" s="128"/>
      <c r="JJ122" s="128"/>
      <c r="JK122" s="128"/>
      <c r="JL122" s="128"/>
      <c r="JM122" s="1"/>
      <c r="JN122" s="13">
        <v>-0.9</v>
      </c>
      <c r="JR122" s="13">
        <v>-0.28489728451900542</v>
      </c>
      <c r="JV122" s="13">
        <v>4.362330026478578E-2</v>
      </c>
      <c r="JZ122" s="13">
        <v>5.3473552773181138E-2</v>
      </c>
      <c r="KD122" s="13">
        <v>5.1131932757089243E-2</v>
      </c>
      <c r="KH122" s="13">
        <v>1.963646904396249E-2</v>
      </c>
      <c r="KL122" s="13">
        <v>0.10477855073174028</v>
      </c>
      <c r="KP122" s="13">
        <v>7.2459295365175258E-2</v>
      </c>
      <c r="KT122" s="13">
        <v>-0.90223850418934226</v>
      </c>
      <c r="QC122" s="1"/>
      <c r="QD122" s="7"/>
      <c r="QE122" s="7"/>
      <c r="QF122" s="7"/>
      <c r="QG122" s="7"/>
      <c r="QH122" s="7"/>
      <c r="QI122" s="1"/>
    </row>
    <row r="123" spans="6:451" ht="14.4" customHeight="1" thickBot="1" x14ac:dyDescent="0.35">
      <c r="F123" s="1"/>
      <c r="G123" s="7"/>
      <c r="H123" s="7"/>
      <c r="I123" s="7"/>
      <c r="J123" s="7"/>
      <c r="K123" s="7"/>
      <c r="L123" s="7"/>
      <c r="M123" s="7"/>
      <c r="N123" s="7"/>
      <c r="O123" s="7"/>
      <c r="P123" s="1"/>
      <c r="Q123" s="128"/>
      <c r="R123" s="128"/>
      <c r="S123" s="128"/>
      <c r="T123" s="128"/>
      <c r="U123" s="128"/>
      <c r="V123" s="128"/>
      <c r="W123" s="128"/>
      <c r="X123" s="1"/>
      <c r="Y123" s="14">
        <v>0.75</v>
      </c>
      <c r="AC123" s="14">
        <v>1.3300810620755124E-2</v>
      </c>
      <c r="AG123" s="14">
        <v>4.0085478517392054E-2</v>
      </c>
      <c r="AK123" s="14">
        <v>3.5473548163546122E-2</v>
      </c>
      <c r="AO123" s="14">
        <v>3.210376512654748E-2</v>
      </c>
      <c r="AS123" s="14">
        <v>3.3256274409267025E-2</v>
      </c>
      <c r="AW123" s="14">
        <v>6.5786403947843214E-2</v>
      </c>
      <c r="BA123" s="14">
        <v>0.12271687973899276</v>
      </c>
      <c r="BE123" s="14">
        <v>0.74521550363725797</v>
      </c>
      <c r="GN123" s="1"/>
      <c r="GO123" s="7"/>
      <c r="GP123" s="7"/>
      <c r="GQ123" s="7"/>
      <c r="GR123" s="7"/>
      <c r="GS123" s="7"/>
      <c r="GT123" s="1"/>
      <c r="IU123" s="1"/>
      <c r="IV123" s="7"/>
      <c r="IW123" s="7"/>
      <c r="IX123" s="7"/>
      <c r="IY123" s="7"/>
      <c r="IZ123" s="7"/>
      <c r="JA123" s="7"/>
      <c r="JB123" s="7"/>
      <c r="JC123" s="7"/>
      <c r="JD123" s="7"/>
      <c r="JE123" s="1"/>
      <c r="JF123" s="128"/>
      <c r="JG123" s="128"/>
      <c r="JH123" s="128"/>
      <c r="JI123" s="128"/>
      <c r="JJ123" s="128"/>
      <c r="JK123" s="128"/>
      <c r="JL123" s="128"/>
      <c r="JM123" s="1"/>
      <c r="JN123" s="14">
        <v>0.75</v>
      </c>
      <c r="JR123" s="14">
        <v>0.16065114378306017</v>
      </c>
      <c r="JV123" s="14">
        <v>9.7362072567913141E-2</v>
      </c>
      <c r="JZ123" s="14">
        <v>-0.15779466597557568</v>
      </c>
      <c r="KD123" s="14">
        <v>8.3051416054091609E-2</v>
      </c>
      <c r="KH123" s="14">
        <v>-0.12595008499971211</v>
      </c>
      <c r="KL123" s="14">
        <v>0.17018732797969596</v>
      </c>
      <c r="KP123" s="14">
        <v>-0.46476046125355036</v>
      </c>
      <c r="KT123" s="14">
        <v>0.76126589147000612</v>
      </c>
      <c r="QC123" s="1"/>
      <c r="QD123" s="7"/>
      <c r="QE123" s="7"/>
      <c r="QF123" s="7"/>
      <c r="QG123" s="7"/>
      <c r="QH123" s="7"/>
      <c r="QI123" s="1"/>
    </row>
    <row r="124" spans="6:451" ht="14.4" customHeight="1" x14ac:dyDescent="0.3">
      <c r="F124" s="1"/>
      <c r="G124" s="7"/>
      <c r="H124" s="7"/>
      <c r="I124" s="7"/>
      <c r="J124" s="7"/>
      <c r="K124" s="7"/>
      <c r="L124" s="7"/>
      <c r="M124" s="7"/>
      <c r="N124" s="7"/>
      <c r="O124" s="7"/>
      <c r="P124" s="1"/>
      <c r="Q124" s="128"/>
      <c r="R124" s="128"/>
      <c r="S124" s="128"/>
      <c r="T124" s="128"/>
      <c r="U124" s="128"/>
      <c r="V124" s="128"/>
      <c r="W124" s="128"/>
      <c r="X124" s="1"/>
      <c r="GN124" s="1"/>
      <c r="GO124" s="7"/>
      <c r="GP124" s="7"/>
      <c r="GQ124" s="7"/>
      <c r="GR124" s="7"/>
      <c r="GS124" s="7"/>
      <c r="GT124" s="1"/>
      <c r="IU124" s="1"/>
      <c r="IV124" s="7"/>
      <c r="IW124" s="7"/>
      <c r="IX124" s="7"/>
      <c r="IY124" s="7"/>
      <c r="IZ124" s="7"/>
      <c r="JA124" s="7"/>
      <c r="JB124" s="7"/>
      <c r="JC124" s="7"/>
      <c r="JD124" s="7"/>
      <c r="JE124" s="1"/>
      <c r="JF124" s="128"/>
      <c r="JG124" s="128"/>
      <c r="JH124" s="128"/>
      <c r="JI124" s="128"/>
      <c r="JJ124" s="128"/>
      <c r="JK124" s="128"/>
      <c r="JL124" s="128"/>
      <c r="JM124" s="1"/>
      <c r="QC124" s="1"/>
      <c r="QD124" s="7"/>
      <c r="QE124" s="7"/>
      <c r="QF124" s="7"/>
      <c r="QG124" s="7"/>
      <c r="QH124" s="7"/>
      <c r="QI124" s="1"/>
    </row>
    <row r="125" spans="6:451" ht="14.4" customHeight="1" thickBot="1" x14ac:dyDescent="0.35">
      <c r="F125" s="1"/>
      <c r="G125" s="7"/>
      <c r="H125" s="7"/>
      <c r="I125" s="7"/>
      <c r="J125" s="7"/>
      <c r="K125" s="7"/>
      <c r="L125" s="7"/>
      <c r="M125" s="7"/>
      <c r="N125" s="7"/>
      <c r="O125" s="7"/>
      <c r="P125" s="1"/>
      <c r="Q125" s="128"/>
      <c r="R125" s="128"/>
      <c r="S125" s="128"/>
      <c r="T125" s="128"/>
      <c r="U125" s="128"/>
      <c r="V125" s="128"/>
      <c r="W125" s="128"/>
      <c r="X125" s="1"/>
      <c r="Y125" t="s">
        <v>291</v>
      </c>
      <c r="AC125" t="s">
        <v>13</v>
      </c>
      <c r="AG125" t="s">
        <v>292</v>
      </c>
      <c r="AK125" t="s">
        <v>293</v>
      </c>
      <c r="AO125" t="s">
        <v>294</v>
      </c>
      <c r="AS125" t="s">
        <v>295</v>
      </c>
      <c r="AW125" t="s">
        <v>299</v>
      </c>
      <c r="BA125" t="s">
        <v>300</v>
      </c>
      <c r="BE125" t="s">
        <v>298</v>
      </c>
      <c r="GN125" s="1"/>
      <c r="GO125" s="7"/>
      <c r="GP125" s="7"/>
      <c r="GQ125" s="7"/>
      <c r="GR125" s="7"/>
      <c r="GS125" s="7"/>
      <c r="GT125" s="1"/>
      <c r="IU125" s="1"/>
      <c r="IV125" s="7"/>
      <c r="IW125" s="7"/>
      <c r="IX125" s="7"/>
      <c r="IY125" s="7"/>
      <c r="IZ125" s="7"/>
      <c r="JA125" s="7"/>
      <c r="JB125" s="7"/>
      <c r="JC125" s="7"/>
      <c r="JD125" s="7"/>
      <c r="JE125" s="1"/>
      <c r="JF125" s="128"/>
      <c r="JG125" s="128"/>
      <c r="JH125" s="128"/>
      <c r="JI125" s="128"/>
      <c r="JJ125" s="128"/>
      <c r="JK125" s="128"/>
      <c r="JL125" s="128"/>
      <c r="JM125" s="1"/>
      <c r="JN125" t="s">
        <v>291</v>
      </c>
      <c r="JR125" t="s">
        <v>13</v>
      </c>
      <c r="JV125" t="s">
        <v>292</v>
      </c>
      <c r="JZ125" t="s">
        <v>293</v>
      </c>
      <c r="KD125" t="s">
        <v>294</v>
      </c>
      <c r="KH125" t="s">
        <v>295</v>
      </c>
      <c r="KL125" t="s">
        <v>299</v>
      </c>
      <c r="KP125" t="s">
        <v>300</v>
      </c>
      <c r="KT125" t="s">
        <v>298</v>
      </c>
      <c r="QC125" s="1"/>
      <c r="QD125" s="7"/>
      <c r="QE125" s="7"/>
      <c r="QF125" s="7"/>
      <c r="QG125" s="7"/>
      <c r="QH125" s="7"/>
      <c r="QI125" s="1"/>
    </row>
    <row r="126" spans="6:451" ht="14.4" customHeight="1" x14ac:dyDescent="0.3">
      <c r="F126" s="1"/>
      <c r="G126" s="7"/>
      <c r="H126" s="7"/>
      <c r="I126" s="7"/>
      <c r="J126" s="7"/>
      <c r="K126" s="7"/>
      <c r="L126" s="7"/>
      <c r="M126" s="7"/>
      <c r="N126" s="7"/>
      <c r="O126" s="7"/>
      <c r="P126" s="1"/>
      <c r="Q126" s="128"/>
      <c r="R126" s="128"/>
      <c r="S126" s="128"/>
      <c r="T126" s="128"/>
      <c r="U126" s="128"/>
      <c r="V126" s="128"/>
      <c r="W126" s="128"/>
      <c r="X126" s="1"/>
      <c r="Y126" s="18">
        <f t="array" ref="Y126:AA129">'TRANSFORMER EX1'!FO2128:FQ2131</f>
        <v>0.3755456420628781</v>
      </c>
      <c r="Z126" s="19">
        <v>1.1567472474721689</v>
      </c>
      <c r="AA126" s="20">
        <v>0.33410361485101858</v>
      </c>
      <c r="AC126" s="18">
        <f t="array" ref="AC126:AE129">'TRANSFORMER EX1'!FY2128:GA2131+'TRANSFORMER EX2'!FY2128:GA2131</f>
        <v>6.2136942325405017E-4</v>
      </c>
      <c r="AD126" s="19">
        <v>-7.0463017595135714E-3</v>
      </c>
      <c r="AE126" s="20">
        <v>7.3368013746610578E-3</v>
      </c>
      <c r="AG126" s="18">
        <v>5.8579241096118811E-2</v>
      </c>
      <c r="AH126" s="19">
        <v>4.2606885381873648E-2</v>
      </c>
      <c r="AI126" s="20">
        <v>6.6292822096419374E-2</v>
      </c>
      <c r="AK126" s="18">
        <v>-0.10003804794078085</v>
      </c>
      <c r="AL126" s="19">
        <v>-8.2501841766288553E-2</v>
      </c>
      <c r="AM126" s="20">
        <v>1.7103591437691353E-2</v>
      </c>
      <c r="AO126" s="18">
        <f t="array" ref="AO126:AQ129">S131*AG126:AI129+(1-S131)*AC126:AE129^2</f>
        <v>4.6863470096887086E-2</v>
      </c>
      <c r="AP126" s="19">
        <v>3.4095438379196145E-2</v>
      </c>
      <c r="AQ126" s="20">
        <v>5.3045023408017748E-2</v>
      </c>
      <c r="AS126" s="18">
        <f t="array" ref="AS126:AU129">Q131*AK126:AM129+(1-Q131)*AC126:AE129</f>
        <v>-8.9972106204377358E-2</v>
      </c>
      <c r="AT126" s="19">
        <v>-7.4956287765611057E-2</v>
      </c>
      <c r="AU126" s="20">
        <v>1.6126912431388325E-2</v>
      </c>
      <c r="AW126" s="18">
        <f t="array" ref="AW126:AY129">AO126:AQ129/(1-S131^W131)</f>
        <v>9.6031701018211263E-2</v>
      </c>
      <c r="AX126" s="19">
        <v>6.9867701596713433E-2</v>
      </c>
      <c r="AY126" s="20">
        <v>0.10869881845905278</v>
      </c>
      <c r="BA126" s="18">
        <f t="array" ref="BA126:BC129">AS126:AU129/(1-Q131^W131)</f>
        <v>-0.33200039189807157</v>
      </c>
      <c r="BB126" s="19">
        <v>-0.27659146776978261</v>
      </c>
      <c r="BC126" s="20">
        <v>5.9508901960842547E-2</v>
      </c>
      <c r="BE126" s="18">
        <f t="array" ref="BE126:BG129">Y126:AA129-(Q134/(U131+SQRT(AW126:AY129)))*BA126:BC129</f>
        <v>0.38625913984733101</v>
      </c>
      <c r="BF126" s="19">
        <v>1.167211315369528</v>
      </c>
      <c r="BG126" s="20">
        <v>0.33229864677997695</v>
      </c>
      <c r="GN126" s="1"/>
      <c r="GO126" s="7"/>
      <c r="GP126" s="7"/>
      <c r="GQ126" s="7"/>
      <c r="GR126" s="7"/>
      <c r="GS126" s="7"/>
      <c r="GT126" s="1"/>
      <c r="IU126" s="1"/>
      <c r="IV126" s="7"/>
      <c r="IW126" s="7"/>
      <c r="IX126" s="7"/>
      <c r="IY126" s="7"/>
      <c r="IZ126" s="7"/>
      <c r="JA126" s="7"/>
      <c r="JB126" s="7"/>
      <c r="JC126" s="7"/>
      <c r="JD126" s="7"/>
      <c r="JE126" s="1"/>
      <c r="JF126" s="128"/>
      <c r="JG126" s="128"/>
      <c r="JH126" s="128"/>
      <c r="JI126" s="128"/>
      <c r="JJ126" s="128"/>
      <c r="JK126" s="128"/>
      <c r="JL126" s="128"/>
      <c r="JM126" s="1"/>
      <c r="JN126" s="18">
        <f t="array" ref="JN126:JP129">'TRANSFORMER EX1'!QC1204:QE1207</f>
        <v>2.6389334557772216E-4</v>
      </c>
      <c r="JO126" s="19">
        <v>-0.34433190874821945</v>
      </c>
      <c r="JP126" s="20">
        <v>-0.5991186273366903</v>
      </c>
      <c r="JR126" s="18">
        <f t="array" ref="JR126:JT129">'TRANSFORMER EX1'!QM1204:QO1207+'TRANSFORMER EX2'!QM1204:QO1207</f>
        <v>0</v>
      </c>
      <c r="JS126" s="19">
        <v>0</v>
      </c>
      <c r="JT126" s="20">
        <v>0</v>
      </c>
      <c r="JV126" s="18">
        <v>0.17420064930891949</v>
      </c>
      <c r="JW126" s="19">
        <v>6.6781519762763447E-2</v>
      </c>
      <c r="JX126" s="20">
        <v>3.6811510922805622E-2</v>
      </c>
      <c r="JZ126" s="18">
        <v>-3.1597674612633679E-2</v>
      </c>
      <c r="KA126" s="19">
        <v>5.7010666351224121E-2</v>
      </c>
      <c r="KB126" s="20">
        <v>-4.9754887518118823E-2</v>
      </c>
      <c r="KD126" s="18">
        <f t="array" ref="KD126:KF129">JH131*JV126:JX129+(1-JH131)*JR126:JT129^2</f>
        <v>0.13936051944713559</v>
      </c>
      <c r="KE126" s="19">
        <v>5.3425215810210758E-2</v>
      </c>
      <c r="KF126" s="20">
        <v>2.9449208738244498E-2</v>
      </c>
      <c r="KH126" s="18">
        <f t="array" ref="KH126:KJ129">JF131*JZ126:KB129+(1-JF131)*JR126:JT129</f>
        <v>-2.843790715137031E-2</v>
      </c>
      <c r="KI126" s="19">
        <v>5.130959971610171E-2</v>
      </c>
      <c r="KJ126" s="20">
        <v>-4.477939876630694E-2</v>
      </c>
      <c r="KL126" s="18">
        <f t="array" ref="KL126:KN129">KD126:KF129/(1-JH131^JL131)</f>
        <v>0.28557483493265495</v>
      </c>
      <c r="KM126" s="19">
        <v>0.10947790125043191</v>
      </c>
      <c r="KN126" s="20">
        <v>6.0346739217714149E-2</v>
      </c>
      <c r="KP126" s="18">
        <f t="array" ref="KP126:KR129">KH126:KJ129/(1-JF131^JL131)</f>
        <v>-0.10493692675782405</v>
      </c>
      <c r="KQ126" s="19">
        <v>0.18933431629557834</v>
      </c>
      <c r="KR126" s="20">
        <v>-0.16523763382401091</v>
      </c>
      <c r="KT126" s="18">
        <f t="array" ref="KT126:KV129">JN126:JP129-(JF134/(JJ131+SQRT(KL126:KN129)))*KP126:KR129</f>
        <v>2.2275627477930408E-3</v>
      </c>
      <c r="KU126" s="19">
        <v>-0.35005414919561384</v>
      </c>
      <c r="KV126" s="20">
        <v>-0.59239223707302147</v>
      </c>
      <c r="QC126" s="1"/>
      <c r="QD126" s="7"/>
      <c r="QE126" s="7"/>
      <c r="QF126" s="7"/>
      <c r="QG126" s="7"/>
      <c r="QH126" s="7"/>
      <c r="QI126" s="1"/>
    </row>
    <row r="127" spans="6:451" ht="14.4" customHeight="1" x14ac:dyDescent="0.3">
      <c r="F127" s="1"/>
      <c r="G127" s="7"/>
      <c r="H127" s="7"/>
      <c r="I127" s="7"/>
      <c r="J127" s="7"/>
      <c r="K127" s="7"/>
      <c r="L127" s="7"/>
      <c r="M127" s="7"/>
      <c r="N127" s="7"/>
      <c r="O127" s="7"/>
      <c r="P127" s="1"/>
      <c r="Q127" s="128"/>
      <c r="R127" s="128"/>
      <c r="S127" s="128"/>
      <c r="T127" s="128"/>
      <c r="U127" s="128"/>
      <c r="V127" s="128"/>
      <c r="W127" s="128"/>
      <c r="X127" s="1"/>
      <c r="Y127" s="21">
        <v>0.17505556274316628</v>
      </c>
      <c r="Z127">
        <v>0.54669008802226471</v>
      </c>
      <c r="AA127" s="22">
        <v>-0.49412438722301572</v>
      </c>
      <c r="AC127" s="21">
        <v>-4.1748048020162954E-5</v>
      </c>
      <c r="AD127">
        <v>4.7420039815220975E-4</v>
      </c>
      <c r="AE127" s="22">
        <v>-4.9382343663244223E-4</v>
      </c>
      <c r="AG127" s="21">
        <v>2.3279961779633908E-2</v>
      </c>
      <c r="AH127">
        <v>1.4975243258491555E-2</v>
      </c>
      <c r="AI127" s="22">
        <v>7.3191870241383544E-2</v>
      </c>
      <c r="AK127" s="21">
        <v>-0.25406657126460436</v>
      </c>
      <c r="AL127">
        <v>-0.12439500603478866</v>
      </c>
      <c r="AM127" s="22">
        <v>-0.10959057731450457</v>
      </c>
      <c r="AO127" s="21">
        <v>1.8623969772287027E-2</v>
      </c>
      <c r="AP127">
        <v>1.1980239579996768E-2</v>
      </c>
      <c r="AQ127" s="22">
        <v>5.8553544965424156E-2</v>
      </c>
      <c r="AS127" s="21">
        <v>-0.22866408894294596</v>
      </c>
      <c r="AT127">
        <v>-0.11190808539149456</v>
      </c>
      <c r="AU127" s="22">
        <v>-9.8680901926717357E-2</v>
      </c>
      <c r="AW127" s="21">
        <v>3.8163872484194734E-2</v>
      </c>
      <c r="AX127">
        <v>2.4549671270485185E-2</v>
      </c>
      <c r="AY127" s="22">
        <v>0.11998677247013149</v>
      </c>
      <c r="BA127" s="21">
        <v>-0.84377892598873072</v>
      </c>
      <c r="BB127">
        <v>-0.4129449645442605</v>
      </c>
      <c r="BC127" s="22">
        <v>-0.36413616947128191</v>
      </c>
      <c r="BE127" s="21">
        <v>0.21824747717592485</v>
      </c>
      <c r="BF127">
        <v>0.57304547099375713</v>
      </c>
      <c r="BG127" s="22">
        <v>-0.4836121020825751</v>
      </c>
      <c r="GN127" s="1"/>
      <c r="GO127" s="7"/>
      <c r="GP127" s="7"/>
      <c r="GQ127" s="7"/>
      <c r="GR127" s="7"/>
      <c r="GS127" s="7"/>
      <c r="GT127" s="1"/>
      <c r="IU127" s="1"/>
      <c r="IV127" s="7"/>
      <c r="IW127" s="7"/>
      <c r="IX127" s="7"/>
      <c r="IY127" s="7"/>
      <c r="IZ127" s="7"/>
      <c r="JA127" s="7"/>
      <c r="JB127" s="7"/>
      <c r="JC127" s="7"/>
      <c r="JD127" s="7"/>
      <c r="JE127" s="1"/>
      <c r="JF127" s="128"/>
      <c r="JG127" s="128"/>
      <c r="JH127" s="128"/>
      <c r="JI127" s="128"/>
      <c r="JJ127" s="128"/>
      <c r="JK127" s="128"/>
      <c r="JL127" s="128"/>
      <c r="JM127" s="1"/>
      <c r="JN127" s="21">
        <v>-0.47461092270326721</v>
      </c>
      <c r="JO127">
        <v>0.11177304423936864</v>
      </c>
      <c r="JP127" s="22">
        <v>1.9752605352360399E-3</v>
      </c>
      <c r="JR127" s="21">
        <v>0</v>
      </c>
      <c r="JS127">
        <v>0</v>
      </c>
      <c r="JT127" s="22">
        <v>0</v>
      </c>
      <c r="JV127" s="21">
        <v>3.6315215438258254E-2</v>
      </c>
      <c r="JW127">
        <v>7.3066753420742273E-2</v>
      </c>
      <c r="JX127" s="22">
        <v>8.5727088536216856E-2</v>
      </c>
      <c r="JZ127" s="21">
        <v>0.11132870048006807</v>
      </c>
      <c r="KA127">
        <v>2.0837886134711359E-3</v>
      </c>
      <c r="KB127" s="22">
        <v>-0.22525652571131044</v>
      </c>
      <c r="KD127" s="21">
        <v>2.9052172350606604E-2</v>
      </c>
      <c r="KE127">
        <v>5.8453402736593822E-2</v>
      </c>
      <c r="KF127" s="22">
        <v>6.8581670828973484E-2</v>
      </c>
      <c r="KH127" s="21">
        <v>0.10019583043206126</v>
      </c>
      <c r="KI127">
        <v>1.8754097521240223E-3</v>
      </c>
      <c r="KJ127" s="22">
        <v>-0.2027308731401794</v>
      </c>
      <c r="KL127" s="21">
        <v>5.9533140062718468E-2</v>
      </c>
      <c r="KM127">
        <v>0.11978156298482344</v>
      </c>
      <c r="KN127" s="22">
        <v>0.14053621071510963</v>
      </c>
      <c r="KP127" s="21">
        <v>0.36972631155742175</v>
      </c>
      <c r="KQ127">
        <v>6.9203311886495309E-3</v>
      </c>
      <c r="KR127" s="22">
        <v>-0.74808440273128951</v>
      </c>
      <c r="KT127" s="21">
        <v>-0.48976400428742572</v>
      </c>
      <c r="KU127">
        <v>0.11157308941358815</v>
      </c>
      <c r="KV127" s="22">
        <v>2.1930478650182734E-2</v>
      </c>
      <c r="QC127" s="1"/>
      <c r="QD127" s="7"/>
      <c r="QE127" s="7"/>
      <c r="QF127" s="7"/>
      <c r="QG127" s="7"/>
      <c r="QH127" s="7"/>
      <c r="QI127" s="1"/>
    </row>
    <row r="128" spans="6:451" ht="14.4" customHeight="1" x14ac:dyDescent="0.3">
      <c r="F128" s="1"/>
      <c r="G128" s="7"/>
      <c r="H128" s="7"/>
      <c r="I128" s="7"/>
      <c r="J128" s="7"/>
      <c r="K128" s="7"/>
      <c r="L128" s="7"/>
      <c r="M128" s="7"/>
      <c r="N128" s="7"/>
      <c r="O128" s="7"/>
      <c r="P128" s="1"/>
      <c r="Q128" s="128"/>
      <c r="R128" s="128"/>
      <c r="S128" s="128"/>
      <c r="T128" s="128"/>
      <c r="U128" s="128"/>
      <c r="V128" s="128"/>
      <c r="W128" s="128"/>
      <c r="X128" s="1"/>
      <c r="Y128" s="21">
        <v>0.40324642079995354</v>
      </c>
      <c r="Z128">
        <v>-0.20144462406676578</v>
      </c>
      <c r="AA128" s="22">
        <v>-0.36290685495112385</v>
      </c>
      <c r="AC128" s="21">
        <v>0</v>
      </c>
      <c r="AD128">
        <v>0</v>
      </c>
      <c r="AE128" s="22">
        <v>0</v>
      </c>
      <c r="AG128" s="21">
        <v>0.10485487009897132</v>
      </c>
      <c r="AH128">
        <v>6.6037163173364763E-2</v>
      </c>
      <c r="AI128" s="22">
        <v>2.2533224728107638E-2</v>
      </c>
      <c r="AK128" s="21">
        <v>0.11169514593167383</v>
      </c>
      <c r="AL128">
        <v>-6.9798249375900276E-2</v>
      </c>
      <c r="AM128" s="22">
        <v>9.2731705329909941E-3</v>
      </c>
      <c r="AO128" s="21">
        <v>8.3883896079177067E-2</v>
      </c>
      <c r="AP128">
        <v>5.2829730538691812E-2</v>
      </c>
      <c r="AQ128" s="22">
        <v>1.8026579782486112E-2</v>
      </c>
      <c r="AS128" s="21">
        <v>0.10052563133850645</v>
      </c>
      <c r="AT128">
        <v>-6.2818424438310247E-2</v>
      </c>
      <c r="AU128" s="22">
        <v>8.3458534796918941E-3</v>
      </c>
      <c r="AW128" s="21">
        <v>0.17189322967044485</v>
      </c>
      <c r="AX128">
        <v>0.10825764454649964</v>
      </c>
      <c r="AY128" s="22">
        <v>3.6939712669028929E-2</v>
      </c>
      <c r="BA128" s="21">
        <v>0.37094328907197965</v>
      </c>
      <c r="BB128">
        <v>-0.2318023042004069</v>
      </c>
      <c r="BC128" s="22">
        <v>3.079650730513615E-2</v>
      </c>
      <c r="BE128" s="21">
        <v>0.39429940649693068</v>
      </c>
      <c r="BF128">
        <v>-0.1943995030005089</v>
      </c>
      <c r="BG128" s="22">
        <v>-0.3645091950690858</v>
      </c>
      <c r="GN128" s="1"/>
      <c r="GO128" s="7"/>
      <c r="GP128" s="7"/>
      <c r="GQ128" s="7"/>
      <c r="GR128" s="7"/>
      <c r="GS128" s="7"/>
      <c r="GT128" s="1"/>
      <c r="IU128" s="1"/>
      <c r="IV128" s="7"/>
      <c r="IW128" s="7"/>
      <c r="IX128" s="7"/>
      <c r="IY128" s="7"/>
      <c r="IZ128" s="7"/>
      <c r="JA128" s="7"/>
      <c r="JB128" s="7"/>
      <c r="JC128" s="7"/>
      <c r="JD128" s="7"/>
      <c r="JE128" s="1"/>
      <c r="JF128" s="128"/>
      <c r="JG128" s="128"/>
      <c r="JH128" s="128"/>
      <c r="JI128" s="128"/>
      <c r="JJ128" s="128"/>
      <c r="JK128" s="128"/>
      <c r="JL128" s="128"/>
      <c r="JM128" s="1"/>
      <c r="JN128" s="21">
        <v>0.421015024454723</v>
      </c>
      <c r="JO128">
        <v>0.16175542922259789</v>
      </c>
      <c r="JP128" s="22">
        <v>0.24080289569373284</v>
      </c>
      <c r="JR128" s="21">
        <v>-0.74074998473493425</v>
      </c>
      <c r="JS128">
        <v>-0.90350303640096852</v>
      </c>
      <c r="JT128" s="22">
        <v>-0.6313319591433193</v>
      </c>
      <c r="JV128" s="21">
        <v>7.7992949537590926E-3</v>
      </c>
      <c r="JW128">
        <v>9.0843567694789351E-2</v>
      </c>
      <c r="JX128" s="22">
        <v>1.9080252250324347E-2</v>
      </c>
      <c r="JZ128" s="21">
        <v>-0.12525721454499089</v>
      </c>
      <c r="KA128">
        <v>-9.0547173647995804E-2</v>
      </c>
      <c r="KB128" s="22">
        <v>5.1176302301522307E-2</v>
      </c>
      <c r="KD128" s="21">
        <v>0.11598154393996832</v>
      </c>
      <c r="KE128">
        <v>0.2359384015129854</v>
      </c>
      <c r="KF128" s="22">
        <v>9.4980210327407819E-2</v>
      </c>
      <c r="KH128" s="21">
        <v>-0.18680649156398521</v>
      </c>
      <c r="KI128">
        <v>-0.17184275992329306</v>
      </c>
      <c r="KJ128" s="22">
        <v>-1.707452384296184E-2</v>
      </c>
      <c r="KL128" s="21">
        <v>0.23766709823764007</v>
      </c>
      <c r="KM128">
        <v>0.48348033096923249</v>
      </c>
      <c r="KN128" s="22">
        <v>0.19463157853977017</v>
      </c>
      <c r="KP128" s="21">
        <v>-0.6893228470995767</v>
      </c>
      <c r="KQ128">
        <v>-0.63410612517820342</v>
      </c>
      <c r="KR128" s="22">
        <v>-6.3005623036759578E-2</v>
      </c>
      <c r="KT128" s="21">
        <v>0.43515465755312699</v>
      </c>
      <c r="KU128">
        <v>0.17087496102754218</v>
      </c>
      <c r="KV128" s="22">
        <v>0.24223104185549307</v>
      </c>
      <c r="QC128" s="1"/>
      <c r="QD128" s="7"/>
      <c r="QE128" s="7"/>
      <c r="QF128" s="7"/>
      <c r="QG128" s="7"/>
      <c r="QH128" s="7"/>
      <c r="QI128" s="1"/>
    </row>
    <row r="129" spans="6:624" ht="14.4" customHeight="1" thickBot="1" x14ac:dyDescent="0.35">
      <c r="F129" s="1"/>
      <c r="G129" s="7"/>
      <c r="H129" s="7"/>
      <c r="I129" s="7"/>
      <c r="J129" s="7"/>
      <c r="K129" s="7"/>
      <c r="L129" s="7"/>
      <c r="M129" s="7"/>
      <c r="N129" s="7"/>
      <c r="O129" s="7"/>
      <c r="P129" s="1"/>
      <c r="Q129" s="1"/>
      <c r="R129" s="1"/>
      <c r="S129" s="1"/>
      <c r="T129" s="1"/>
      <c r="U129" s="1"/>
      <c r="V129" s="1"/>
      <c r="W129" s="1"/>
      <c r="X129" s="1"/>
      <c r="Y129" s="23">
        <v>-1.1957010670947361</v>
      </c>
      <c r="Z129" s="24">
        <v>-0.24191167976293498</v>
      </c>
      <c r="AA129" s="25">
        <v>0.18280036895560489</v>
      </c>
      <c r="AC129" s="23">
        <v>-1.4742228080409745E-3</v>
      </c>
      <c r="AD129" s="24">
        <v>2.1567194522617121E-2</v>
      </c>
      <c r="AE129" s="25">
        <v>-2.2484045292673515E-2</v>
      </c>
      <c r="AG129" s="23">
        <v>3.9345492349141926E-2</v>
      </c>
      <c r="AH129" s="24">
        <v>1.9153398034502209E-2</v>
      </c>
      <c r="AI129" s="25">
        <v>0.18886473884930419</v>
      </c>
      <c r="AK129" s="23">
        <v>3.1801227108346257E-2</v>
      </c>
      <c r="AL129" s="24">
        <v>-0.10199478624050949</v>
      </c>
      <c r="AM129" s="25">
        <v>5.3722829436236505E-3</v>
      </c>
      <c r="AO129" s="23">
        <v>3.1476828545891095E-2</v>
      </c>
      <c r="AP129" s="24">
        <v>1.5415747203517049E-2</v>
      </c>
      <c r="AQ129" s="25">
        <v>0.15119289753798798</v>
      </c>
      <c r="AS129" s="23">
        <v>2.8473682116707536E-2</v>
      </c>
      <c r="AT129" s="24">
        <v>-8.9638588164196828E-2</v>
      </c>
      <c r="AU129" s="25">
        <v>2.5866501199939343E-3</v>
      </c>
      <c r="AW129" s="23">
        <v>6.450169783994078E-2</v>
      </c>
      <c r="AX129" s="24">
        <v>3.1589645908846421E-2</v>
      </c>
      <c r="AY129" s="25">
        <v>0.30982151134833608</v>
      </c>
      <c r="BA129" s="23">
        <v>0.10506893770002784</v>
      </c>
      <c r="BB129" s="24">
        <v>-0.33076969802286665</v>
      </c>
      <c r="BC129" s="25">
        <v>9.5448343911215313E-3</v>
      </c>
      <c r="BE129" s="23">
        <v>-1.199838098010884</v>
      </c>
      <c r="BF129" s="24">
        <v>-0.22330138142037764</v>
      </c>
      <c r="BG129" s="25">
        <v>0.18262888929603519</v>
      </c>
      <c r="GN129" s="1"/>
      <c r="GO129" s="7"/>
      <c r="GP129" s="7"/>
      <c r="GQ129" s="7"/>
      <c r="GR129" s="7"/>
      <c r="GS129" s="7"/>
      <c r="GT129" s="1"/>
      <c r="IU129" s="1"/>
      <c r="IV129" s="7"/>
      <c r="IW129" s="7"/>
      <c r="IX129" s="7"/>
      <c r="IY129" s="7"/>
      <c r="IZ129" s="7"/>
      <c r="JA129" s="7"/>
      <c r="JB129" s="7"/>
      <c r="JC129" s="7"/>
      <c r="JD129" s="7"/>
      <c r="JE129" s="1"/>
      <c r="JF129" s="1"/>
      <c r="JG129" s="1"/>
      <c r="JH129" s="1"/>
      <c r="JI129" s="1"/>
      <c r="JJ129" s="1"/>
      <c r="JK129" s="1"/>
      <c r="JL129" s="1"/>
      <c r="JM129" s="1"/>
      <c r="JN129" s="23">
        <v>-2.2065898539044792E-2</v>
      </c>
      <c r="JO129" s="24">
        <v>0.48776579942560017</v>
      </c>
      <c r="JP129" s="25">
        <v>-0.46817477073689873</v>
      </c>
      <c r="JR129" s="23">
        <v>0.41791134110870931</v>
      </c>
      <c r="JS129" s="24">
        <v>0.50939130966555546</v>
      </c>
      <c r="JT129" s="25">
        <v>0.35588027065867717</v>
      </c>
      <c r="JV129" s="23">
        <v>0.14895922238545128</v>
      </c>
      <c r="JW129" s="24">
        <v>9.846481193924822E-2</v>
      </c>
      <c r="JX129" s="25">
        <v>0.24796541673961536</v>
      </c>
      <c r="JZ129" s="23">
        <v>5.201688492051916E-2</v>
      </c>
      <c r="KA129" s="24">
        <v>-4.0423151628194626E-2</v>
      </c>
      <c r="KB129" s="25">
        <v>-2.9590452025962562E-3</v>
      </c>
      <c r="KD129" s="23">
        <v>0.15409735571381702</v>
      </c>
      <c r="KE129" s="24">
        <v>0.13066775082395654</v>
      </c>
      <c r="KF129" s="25">
        <v>0.22370248680051097</v>
      </c>
      <c r="KH129" s="23">
        <v>8.8606330539338168E-2</v>
      </c>
      <c r="KI129" s="24">
        <v>1.4558294501180374E-2</v>
      </c>
      <c r="KJ129" s="25">
        <v>3.2924886383531075E-2</v>
      </c>
      <c r="KL129" s="23">
        <v>0.31577326990536281</v>
      </c>
      <c r="KM129" s="24">
        <v>0.26776178447532084</v>
      </c>
      <c r="KN129" s="25">
        <v>0.4584067352469488</v>
      </c>
      <c r="KP129" s="23">
        <v>0.32696062929645092</v>
      </c>
      <c r="KQ129" s="24">
        <v>5.3720643915794758E-2</v>
      </c>
      <c r="KR129" s="25">
        <v>0.12149404569568667</v>
      </c>
      <c r="KT129" s="23">
        <v>-2.7884354849375646E-2</v>
      </c>
      <c r="KU129" s="24">
        <v>0.48672763316178458</v>
      </c>
      <c r="KV129" s="25">
        <v>-0.46996921303794081</v>
      </c>
      <c r="QC129" s="1"/>
      <c r="QD129" s="7"/>
      <c r="QE129" s="7"/>
      <c r="QF129" s="7"/>
      <c r="QG129" s="7"/>
      <c r="QH129" s="7"/>
      <c r="QI129" s="1"/>
    </row>
    <row r="130" spans="6:624" ht="15" thickBot="1" x14ac:dyDescent="0.35">
      <c r="F130" s="1"/>
      <c r="G130" s="7"/>
      <c r="H130" s="7"/>
      <c r="I130" s="7"/>
      <c r="J130" s="7"/>
      <c r="K130" s="7"/>
      <c r="L130" s="7"/>
      <c r="M130" s="7"/>
      <c r="N130" s="7"/>
      <c r="O130" s="7"/>
      <c r="P130" s="1"/>
      <c r="Q130" t="s">
        <v>284</v>
      </c>
      <c r="S130" t="s">
        <v>285</v>
      </c>
      <c r="U130" t="s">
        <v>56</v>
      </c>
      <c r="W130" t="s">
        <v>286</v>
      </c>
      <c r="X130" s="1"/>
      <c r="GN130" s="1"/>
      <c r="GO130" s="7"/>
      <c r="GP130" s="7"/>
      <c r="GQ130" s="7"/>
      <c r="GR130" s="7"/>
      <c r="GS130" s="7"/>
      <c r="GT130" s="1"/>
      <c r="IU130" s="1"/>
      <c r="IV130" s="7"/>
      <c r="IW130" s="7"/>
      <c r="IX130" s="7"/>
      <c r="IY130" s="7"/>
      <c r="IZ130" s="7"/>
      <c r="JA130" s="7"/>
      <c r="JB130" s="7"/>
      <c r="JC130" s="7"/>
      <c r="JD130" s="7"/>
      <c r="JE130" s="1"/>
      <c r="JF130" t="s">
        <v>284</v>
      </c>
      <c r="JH130" t="s">
        <v>285</v>
      </c>
      <c r="JJ130" t="s">
        <v>56</v>
      </c>
      <c r="JL130" t="s">
        <v>286</v>
      </c>
      <c r="JM130" s="1"/>
      <c r="QC130" s="1"/>
      <c r="QD130" s="7"/>
      <c r="QE130" s="7"/>
      <c r="QF130" s="7"/>
      <c r="QG130" s="7"/>
      <c r="QH130" s="7"/>
      <c r="QI130" s="1"/>
    </row>
    <row r="131" spans="6:624" ht="15" thickBot="1" x14ac:dyDescent="0.35">
      <c r="F131" s="1"/>
      <c r="G131" s="7"/>
      <c r="H131" s="7"/>
      <c r="I131" s="7"/>
      <c r="J131" s="7"/>
      <c r="K131" s="7"/>
      <c r="L131" s="7"/>
      <c r="M131" s="7"/>
      <c r="N131" s="7"/>
      <c r="O131" s="7"/>
      <c r="P131" s="1"/>
      <c r="Q131" s="43">
        <f>Q91</f>
        <v>0.9</v>
      </c>
      <c r="S131" s="43">
        <f>S91</f>
        <v>0.8</v>
      </c>
      <c r="U131" s="43">
        <f>U91</f>
        <v>1.0000000000000001E-9</v>
      </c>
      <c r="W131" s="43">
        <f>W91</f>
        <v>3</v>
      </c>
      <c r="X131" s="1"/>
      <c r="GN131" s="1"/>
      <c r="GO131" s="7"/>
      <c r="GP131" s="7"/>
      <c r="GQ131" s="7"/>
      <c r="GR131" s="7"/>
      <c r="GS131" s="7"/>
      <c r="GT131" s="1"/>
      <c r="IU131" s="1"/>
      <c r="IV131" s="7"/>
      <c r="IW131" s="7"/>
      <c r="IX131" s="7"/>
      <c r="IY131" s="7"/>
      <c r="IZ131" s="7"/>
      <c r="JA131" s="7"/>
      <c r="JB131" s="7"/>
      <c r="JC131" s="7"/>
      <c r="JD131" s="7"/>
      <c r="JE131" s="1"/>
      <c r="JF131" s="43">
        <f>JF91</f>
        <v>0.9</v>
      </c>
      <c r="JH131" s="43">
        <f>JH91</f>
        <v>0.8</v>
      </c>
      <c r="JJ131" s="43">
        <f>JJ91</f>
        <v>1.0000000000000001E-9</v>
      </c>
      <c r="JL131" s="43">
        <f>JL91</f>
        <v>3</v>
      </c>
      <c r="JM131" s="1"/>
      <c r="QC131" s="1"/>
      <c r="QD131" s="7"/>
      <c r="QE131" s="7"/>
      <c r="QF131" s="7"/>
      <c r="QG131" s="7"/>
      <c r="QH131" s="7"/>
      <c r="QI131" s="1"/>
    </row>
    <row r="132" spans="6:624" x14ac:dyDescent="0.3">
      <c r="F132" s="1"/>
      <c r="G132" s="7"/>
      <c r="H132" s="7"/>
      <c r="I132" s="7"/>
      <c r="J132" s="7"/>
      <c r="K132" s="7"/>
      <c r="L132" s="7"/>
      <c r="M132" s="7"/>
      <c r="N132" s="7"/>
      <c r="O132" s="7"/>
      <c r="P132" s="1"/>
      <c r="X132" s="1"/>
      <c r="GN132" s="1"/>
      <c r="GO132" s="7"/>
      <c r="GP132" s="7"/>
      <c r="GQ132" s="7"/>
      <c r="GR132" s="7"/>
      <c r="GS132" s="7"/>
      <c r="GT132" s="1"/>
      <c r="IU132" s="1"/>
      <c r="IV132" s="7"/>
      <c r="IW132" s="7"/>
      <c r="IX132" s="7"/>
      <c r="IY132" s="7"/>
      <c r="IZ132" s="7"/>
      <c r="JA132" s="7"/>
      <c r="JB132" s="7"/>
      <c r="JC132" s="7"/>
      <c r="JD132" s="7"/>
      <c r="JE132" s="1"/>
      <c r="JM132" s="1"/>
      <c r="QC132" s="1"/>
      <c r="QD132" s="7"/>
      <c r="QE132" s="7"/>
      <c r="QF132" s="7"/>
      <c r="QG132" s="7"/>
      <c r="QH132" s="7"/>
      <c r="QI132" s="1"/>
    </row>
    <row r="133" spans="6:624" ht="15" thickBot="1" x14ac:dyDescent="0.35">
      <c r="F133" s="1"/>
      <c r="G133" s="7"/>
      <c r="H133" s="7"/>
      <c r="I133" s="7"/>
      <c r="J133" s="7"/>
      <c r="K133" s="7"/>
      <c r="L133" s="7"/>
      <c r="M133" s="7"/>
      <c r="N133" s="7"/>
      <c r="O133" s="7"/>
      <c r="P133" s="1"/>
      <c r="Q133" t="s">
        <v>287</v>
      </c>
      <c r="X133" s="1"/>
      <c r="GN133" s="1"/>
      <c r="GO133" s="7"/>
      <c r="GP133" s="7"/>
      <c r="GQ133" s="7"/>
      <c r="GR133" s="7"/>
      <c r="GS133" s="7"/>
      <c r="GT133" s="1"/>
      <c r="IU133" s="1"/>
      <c r="IV133" s="7"/>
      <c r="IW133" s="7"/>
      <c r="IX133" s="7"/>
      <c r="IY133" s="7"/>
      <c r="IZ133" s="7"/>
      <c r="JA133" s="7"/>
      <c r="JB133" s="7"/>
      <c r="JC133" s="7"/>
      <c r="JD133" s="7"/>
      <c r="JE133" s="1"/>
      <c r="JF133" t="s">
        <v>287</v>
      </c>
      <c r="JM133" s="1"/>
      <c r="QC133" s="1"/>
      <c r="QD133" s="7"/>
      <c r="QE133" s="7"/>
      <c r="QF133" s="7"/>
      <c r="QG133" s="7"/>
      <c r="QH133" s="7"/>
      <c r="QI133" s="1"/>
    </row>
    <row r="134" spans="6:624" ht="15" thickBot="1" x14ac:dyDescent="0.35">
      <c r="F134" s="1"/>
      <c r="G134" s="7"/>
      <c r="H134" s="7"/>
      <c r="I134" s="7"/>
      <c r="J134" s="7"/>
      <c r="K134" s="7"/>
      <c r="L134" s="7"/>
      <c r="M134" s="7"/>
      <c r="N134" s="7"/>
      <c r="O134" s="7"/>
      <c r="P134" s="1"/>
      <c r="Q134" s="43">
        <v>0.01</v>
      </c>
      <c r="X134" s="1"/>
      <c r="GN134" s="1"/>
      <c r="GO134" s="7"/>
      <c r="GP134" s="7"/>
      <c r="GQ134" s="7"/>
      <c r="GR134" s="7"/>
      <c r="GS134" s="7"/>
      <c r="GT134" s="1"/>
      <c r="IU134" s="1"/>
      <c r="IV134" s="7"/>
      <c r="IW134" s="7"/>
      <c r="IX134" s="7"/>
      <c r="IY134" s="7"/>
      <c r="IZ134" s="7"/>
      <c r="JA134" s="7"/>
      <c r="JB134" s="7"/>
      <c r="JC134" s="7"/>
      <c r="JD134" s="7"/>
      <c r="JE134" s="1"/>
      <c r="JF134" s="43">
        <v>0.01</v>
      </c>
      <c r="JM134" s="1"/>
      <c r="QC134" s="1"/>
      <c r="QD134" s="7"/>
      <c r="QE134" s="7"/>
      <c r="QF134" s="7"/>
      <c r="QG134" s="7"/>
      <c r="QH134" s="7"/>
      <c r="QI134" s="1"/>
    </row>
    <row r="135" spans="6:624" x14ac:dyDescent="0.3">
      <c r="F135" s="1"/>
      <c r="G135" s="7"/>
      <c r="H135" s="7"/>
      <c r="I135" s="7"/>
      <c r="J135" s="7"/>
      <c r="K135" s="7"/>
      <c r="L135" s="7"/>
      <c r="M135" s="7"/>
      <c r="N135" s="7"/>
      <c r="O135" s="7"/>
      <c r="P135" s="1"/>
      <c r="X135" s="1"/>
      <c r="GN135" s="1"/>
      <c r="GO135" s="7"/>
      <c r="GP135" s="7"/>
      <c r="GQ135" s="7"/>
      <c r="GR135" s="7"/>
      <c r="GS135" s="7"/>
      <c r="GT135" s="1"/>
      <c r="IU135" s="1"/>
      <c r="IV135" s="7"/>
      <c r="IW135" s="7"/>
      <c r="IX135" s="7"/>
      <c r="IY135" s="7"/>
      <c r="IZ135" s="7"/>
      <c r="JA135" s="7"/>
      <c r="JB135" s="7"/>
      <c r="JC135" s="7"/>
      <c r="JD135" s="7"/>
      <c r="JE135" s="1"/>
      <c r="JM135" s="1"/>
      <c r="QC135" s="1"/>
      <c r="QD135" s="7"/>
      <c r="QE135" s="7"/>
      <c r="QF135" s="7"/>
      <c r="QG135" s="7"/>
      <c r="QH135" s="7"/>
      <c r="QI135" s="1"/>
    </row>
    <row r="136" spans="6:624" x14ac:dyDescent="0.3">
      <c r="F136" s="1"/>
      <c r="G136" s="7"/>
      <c r="H136" s="7"/>
      <c r="I136" s="7"/>
      <c r="J136" s="7"/>
      <c r="K136" s="7"/>
      <c r="L136" s="7"/>
      <c r="M136" s="7"/>
      <c r="N136" s="7"/>
      <c r="O136" s="7"/>
      <c r="P136" s="1"/>
      <c r="X136" s="1"/>
      <c r="GN136" s="1"/>
      <c r="GO136" s="7"/>
      <c r="GP136" s="7"/>
      <c r="GQ136" s="7"/>
      <c r="GR136" s="7"/>
      <c r="GS136" s="7"/>
      <c r="GT136" s="1"/>
      <c r="IU136" s="1"/>
      <c r="IV136" s="7"/>
      <c r="IW136" s="7"/>
      <c r="IX136" s="7"/>
      <c r="IY136" s="7"/>
      <c r="IZ136" s="7"/>
      <c r="JA136" s="7"/>
      <c r="JB136" s="7"/>
      <c r="JC136" s="7"/>
      <c r="JD136" s="7"/>
      <c r="JE136" s="1"/>
      <c r="JM136" s="1"/>
      <c r="QC136" s="1"/>
      <c r="QD136" s="7"/>
      <c r="QE136" s="7"/>
      <c r="QF136" s="7"/>
      <c r="QG136" s="7"/>
      <c r="QH136" s="7"/>
      <c r="QI136" s="1"/>
    </row>
    <row r="137" spans="6:624" x14ac:dyDescent="0.3">
      <c r="F137" s="1"/>
      <c r="G137" s="7"/>
      <c r="H137" s="7"/>
      <c r="I137" s="7"/>
      <c r="J137" s="7"/>
      <c r="K137" s="7"/>
      <c r="L137" s="7"/>
      <c r="M137" s="7"/>
      <c r="N137" s="7"/>
      <c r="O137" s="7"/>
      <c r="P137" s="1"/>
      <c r="X137" s="1"/>
      <c r="GN137" s="1"/>
      <c r="GO137" s="7"/>
      <c r="GP137" s="7"/>
      <c r="GQ137" s="7"/>
      <c r="GR137" s="7"/>
      <c r="GS137" s="7"/>
      <c r="GT137" s="1"/>
      <c r="IU137" s="1"/>
      <c r="IV137" s="7"/>
      <c r="IW137" s="7"/>
      <c r="IX137" s="7"/>
      <c r="IY137" s="7"/>
      <c r="IZ137" s="7"/>
      <c r="JA137" s="7"/>
      <c r="JB137" s="7"/>
      <c r="JC137" s="7"/>
      <c r="JD137" s="7"/>
      <c r="JE137" s="1"/>
      <c r="JM137" s="1"/>
      <c r="QC137" s="1"/>
      <c r="QD137" s="7"/>
      <c r="QE137" s="7"/>
      <c r="QF137" s="7"/>
      <c r="QG137" s="7"/>
      <c r="QH137" s="7"/>
      <c r="QI137" s="1"/>
    </row>
    <row r="138" spans="6:624" x14ac:dyDescent="0.3">
      <c r="F138" s="1"/>
      <c r="G138" s="7"/>
      <c r="H138" s="7"/>
      <c r="I138" s="7"/>
      <c r="J138" s="7"/>
      <c r="K138" s="7"/>
      <c r="L138" s="7"/>
      <c r="M138" s="7"/>
      <c r="N138" s="7"/>
      <c r="O138" s="7"/>
      <c r="P138" s="1"/>
      <c r="X138" s="1"/>
      <c r="GN138" s="1"/>
      <c r="GO138" s="7"/>
      <c r="GP138" s="7"/>
      <c r="GQ138" s="7"/>
      <c r="GR138" s="7"/>
      <c r="GS138" s="7"/>
      <c r="GT138" s="1"/>
      <c r="IU138" s="1"/>
      <c r="IV138" s="7"/>
      <c r="IW138" s="7"/>
      <c r="IX138" s="7"/>
      <c r="IY138" s="7"/>
      <c r="IZ138" s="7"/>
      <c r="JA138" s="7"/>
      <c r="JB138" s="7"/>
      <c r="JC138" s="7"/>
      <c r="JD138" s="7"/>
      <c r="JE138" s="1"/>
      <c r="JM138" s="1"/>
      <c r="QC138" s="1"/>
      <c r="QD138" s="7"/>
      <c r="QE138" s="7"/>
      <c r="QF138" s="7"/>
      <c r="QG138" s="7"/>
      <c r="QH138" s="7"/>
      <c r="QI138" s="1"/>
    </row>
    <row r="139" spans="6:624" x14ac:dyDescent="0.3">
      <c r="F139" s="1"/>
      <c r="G139" s="7"/>
      <c r="H139" s="7"/>
      <c r="I139" s="7"/>
      <c r="J139" s="7"/>
      <c r="K139" s="7"/>
      <c r="L139" s="7"/>
      <c r="M139" s="7"/>
      <c r="N139" s="7"/>
      <c r="O139" s="7"/>
      <c r="P139" s="1"/>
      <c r="X139" s="1"/>
      <c r="GN139" s="1"/>
      <c r="GO139" s="7"/>
      <c r="GP139" s="7"/>
      <c r="GQ139" s="7"/>
      <c r="GR139" s="7"/>
      <c r="GS139" s="7"/>
      <c r="GT139" s="1"/>
      <c r="IU139" s="1"/>
      <c r="IV139" s="7"/>
      <c r="IW139" s="7"/>
      <c r="IX139" s="7"/>
      <c r="IY139" s="7"/>
      <c r="IZ139" s="7"/>
      <c r="JA139" s="7"/>
      <c r="JB139" s="7"/>
      <c r="JC139" s="7"/>
      <c r="JD139" s="7"/>
      <c r="JE139" s="1"/>
      <c r="JM139" s="1"/>
      <c r="QC139" s="1"/>
      <c r="QD139" s="7"/>
      <c r="QE139" s="7"/>
      <c r="QF139" s="7"/>
      <c r="QG139" s="7"/>
      <c r="QH139" s="7"/>
      <c r="QI139" s="1"/>
    </row>
    <row r="140" spans="6:624" x14ac:dyDescent="0.3">
      <c r="F140" s="1"/>
      <c r="G140" s="7"/>
      <c r="H140" s="7"/>
      <c r="I140" s="7"/>
      <c r="J140" s="7"/>
      <c r="K140" s="7"/>
      <c r="L140" s="7"/>
      <c r="M140" s="7"/>
      <c r="N140" s="7"/>
      <c r="O140" s="7"/>
      <c r="P140" s="1"/>
      <c r="X140" s="1"/>
      <c r="GN140" s="1"/>
      <c r="GO140" s="7"/>
      <c r="GP140" s="7"/>
      <c r="GQ140" s="7"/>
      <c r="GR140" s="7"/>
      <c r="GS140" s="7"/>
      <c r="GT140" s="1"/>
      <c r="IU140" s="1"/>
      <c r="IV140" s="7"/>
      <c r="IW140" s="7"/>
      <c r="IX140" s="7"/>
      <c r="IY140" s="7"/>
      <c r="IZ140" s="7"/>
      <c r="JA140" s="7"/>
      <c r="JB140" s="7"/>
      <c r="JC140" s="7"/>
      <c r="JD140" s="7"/>
      <c r="JE140" s="1"/>
      <c r="JM140" s="1"/>
      <c r="QC140" s="1"/>
      <c r="QD140" s="7"/>
      <c r="QE140" s="7"/>
      <c r="QF140" s="7"/>
      <c r="QG140" s="7"/>
      <c r="QH140" s="7"/>
      <c r="QI140" s="1"/>
    </row>
    <row r="141" spans="6:624" x14ac:dyDescent="0.3">
      <c r="F141" s="1"/>
      <c r="G141" s="7"/>
      <c r="H141" s="7"/>
      <c r="I141" s="7"/>
      <c r="J141" s="7"/>
      <c r="K141" s="7"/>
      <c r="L141" s="7"/>
      <c r="M141" s="7"/>
      <c r="N141" s="7"/>
      <c r="O141" s="7"/>
      <c r="P141" s="1"/>
      <c r="X141" s="1"/>
      <c r="GN141" s="1"/>
      <c r="GO141" s="7"/>
      <c r="GP141" s="7"/>
      <c r="GQ141" s="7"/>
      <c r="GR141" s="7"/>
      <c r="GS141" s="7"/>
      <c r="GT141" s="1"/>
      <c r="IU141" s="1"/>
      <c r="IV141" s="7"/>
      <c r="IW141" s="7"/>
      <c r="IX141" s="7"/>
      <c r="IY141" s="7"/>
      <c r="IZ141" s="7"/>
      <c r="JA141" s="7"/>
      <c r="JB141" s="7"/>
      <c r="JC141" s="7"/>
      <c r="JD141" s="7"/>
      <c r="JE141" s="1"/>
      <c r="JM141" s="1"/>
      <c r="QC141" s="1"/>
      <c r="QD141" s="7"/>
      <c r="QE141" s="7"/>
      <c r="QF141" s="7"/>
      <c r="QG141" s="7"/>
      <c r="QH141" s="7"/>
      <c r="QI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</row>
    <row r="142" spans="6:624" x14ac:dyDescent="0.3">
      <c r="F142" s="1"/>
      <c r="G142" s="7"/>
      <c r="H142" s="7"/>
      <c r="I142" s="7"/>
      <c r="J142" s="7"/>
      <c r="K142" s="7"/>
      <c r="L142" s="7"/>
      <c r="M142" s="7"/>
      <c r="N142" s="7"/>
      <c r="O142" s="7"/>
      <c r="P142" s="1"/>
      <c r="X142" s="1"/>
      <c r="GN142" s="1"/>
      <c r="GO142" s="7"/>
      <c r="GP142" s="7"/>
      <c r="GQ142" s="7"/>
      <c r="GR142" s="7"/>
      <c r="GS142" s="7"/>
      <c r="GT142" s="1"/>
      <c r="IU142" s="1"/>
      <c r="IV142" s="7"/>
      <c r="IW142" s="7"/>
      <c r="IX142" s="7"/>
      <c r="IY142" s="7"/>
      <c r="IZ142" s="7"/>
      <c r="JA142" s="7"/>
      <c r="JB142" s="7"/>
      <c r="JC142" s="7"/>
      <c r="JD142" s="7"/>
      <c r="JE142" s="1"/>
      <c r="JM142" s="1"/>
      <c r="QC142" s="1"/>
      <c r="QD142" s="7"/>
      <c r="QE142" s="7"/>
      <c r="QF142" s="7"/>
      <c r="QG142" s="7"/>
      <c r="QH142" s="7"/>
      <c r="QI142" s="1"/>
      <c r="TN142" s="1"/>
      <c r="TO142" s="128" t="s">
        <v>301</v>
      </c>
      <c r="TP142" s="128"/>
      <c r="TQ142" s="128"/>
      <c r="TR142" s="128"/>
      <c r="TS142" s="128"/>
      <c r="TT142" s="128"/>
      <c r="TU142" s="128"/>
      <c r="TV142" s="1"/>
      <c r="TW142" s="7"/>
      <c r="TX142" s="7"/>
      <c r="TY142" s="7"/>
      <c r="TZ142" s="7"/>
      <c r="UA142" s="7"/>
      <c r="UB142" s="7"/>
      <c r="UC142" s="7"/>
      <c r="UD142" s="7"/>
      <c r="UE142" s="7"/>
      <c r="UF142" s="7"/>
      <c r="UG142" s="7"/>
      <c r="UH142" s="7"/>
      <c r="UI142" s="7"/>
      <c r="UJ142" s="7"/>
      <c r="UK142" s="7"/>
      <c r="UL142" s="7"/>
      <c r="UM142" s="7"/>
      <c r="UN142" s="7"/>
      <c r="UO142" s="7"/>
      <c r="UP142" s="7"/>
      <c r="UQ142" s="7"/>
      <c r="UR142" s="7"/>
      <c r="US142" s="7"/>
      <c r="UT142" s="7"/>
      <c r="UU142" s="7"/>
      <c r="UV142" s="7"/>
      <c r="UW142" s="7"/>
      <c r="UX142" s="7"/>
      <c r="UY142" s="7"/>
      <c r="UZ142" s="7"/>
      <c r="VA142" s="7"/>
      <c r="VB142" s="7"/>
      <c r="VC142" s="7"/>
      <c r="VD142" s="7"/>
      <c r="VE142" s="7"/>
      <c r="VF142" s="7"/>
      <c r="VG142" s="7"/>
      <c r="VH142" s="7"/>
      <c r="VI142" s="7"/>
      <c r="VJ142" s="7"/>
      <c r="VK142" s="7"/>
      <c r="VL142" s="7"/>
      <c r="VM142" s="7"/>
      <c r="VN142" s="7"/>
      <c r="VO142" s="7"/>
      <c r="VP142" s="7"/>
      <c r="VQ142" s="7"/>
      <c r="VR142" s="7"/>
      <c r="VS142" s="7"/>
      <c r="VT142" s="7"/>
      <c r="VU142" s="7"/>
      <c r="VV142" s="7"/>
      <c r="VW142" s="7"/>
      <c r="VX142" s="7"/>
      <c r="VY142" s="7"/>
      <c r="VZ142" s="7"/>
      <c r="WA142" s="7"/>
      <c r="WB142" s="7"/>
      <c r="WC142" s="7"/>
      <c r="WD142" s="7"/>
      <c r="WE142" s="7"/>
      <c r="WF142" s="7"/>
      <c r="WG142" s="7"/>
      <c r="WH142" s="7"/>
      <c r="WI142" s="7"/>
      <c r="WJ142" s="7"/>
      <c r="WK142" s="7"/>
      <c r="WL142" s="7"/>
      <c r="WM142" s="7"/>
      <c r="WN142" s="7"/>
      <c r="WO142" s="7"/>
      <c r="WP142" s="7"/>
      <c r="WQ142" s="7"/>
      <c r="WR142" s="7"/>
      <c r="WS142" s="7"/>
      <c r="WT142" s="7"/>
      <c r="WU142" s="7"/>
      <c r="WV142" s="7"/>
      <c r="WW142" s="7"/>
      <c r="WX142" s="7"/>
      <c r="WY142" s="7"/>
      <c r="WZ142" s="1"/>
    </row>
    <row r="143" spans="6:624" x14ac:dyDescent="0.3">
      <c r="F143" s="1"/>
      <c r="G143" s="7"/>
      <c r="H143" s="7"/>
      <c r="I143" s="7"/>
      <c r="J143" s="7"/>
      <c r="K143" s="7"/>
      <c r="L143" s="7"/>
      <c r="M143" s="7"/>
      <c r="N143" s="7"/>
      <c r="O143" s="7"/>
      <c r="P143" s="1"/>
      <c r="X143" s="1"/>
      <c r="GN143" s="1"/>
      <c r="GO143" s="7"/>
      <c r="GP143" s="7"/>
      <c r="GQ143" s="7"/>
      <c r="GR143" s="7"/>
      <c r="GS143" s="7"/>
      <c r="GT143" s="1"/>
      <c r="IU143" s="1"/>
      <c r="IV143" s="7"/>
      <c r="IW143" s="7"/>
      <c r="IX143" s="7"/>
      <c r="IY143" s="7"/>
      <c r="IZ143" s="7"/>
      <c r="JA143" s="7"/>
      <c r="JB143" s="7"/>
      <c r="JC143" s="7"/>
      <c r="JD143" s="7"/>
      <c r="JE143" s="1"/>
      <c r="JM143" s="1"/>
      <c r="QC143" s="1"/>
      <c r="QD143" s="7"/>
      <c r="QE143" s="7"/>
      <c r="QF143" s="7"/>
      <c r="QG143" s="7"/>
      <c r="QH143" s="7"/>
      <c r="QI143" s="1"/>
      <c r="TN143" s="1"/>
      <c r="TO143" s="128"/>
      <c r="TP143" s="128"/>
      <c r="TQ143" s="128"/>
      <c r="TR143" s="128"/>
      <c r="TS143" s="128"/>
      <c r="TT143" s="128"/>
      <c r="TU143" s="128"/>
      <c r="TV143" s="1"/>
      <c r="TW143" s="7"/>
      <c r="TX143" s="7"/>
      <c r="TY143" s="7"/>
      <c r="TZ143" s="7"/>
      <c r="UA143" s="7"/>
      <c r="UB143" s="7"/>
      <c r="UC143" s="7"/>
      <c r="UD143" s="7"/>
      <c r="UE143" s="7"/>
      <c r="UF143" s="7"/>
      <c r="UG143" s="7"/>
      <c r="UH143" s="7"/>
      <c r="UI143" s="7"/>
      <c r="UJ143" s="7"/>
      <c r="UK143" s="7"/>
      <c r="UL143" s="7"/>
      <c r="UM143" s="7"/>
      <c r="UN143" s="7"/>
      <c r="UO143" s="7"/>
      <c r="UP143" s="7"/>
      <c r="UQ143" s="7"/>
      <c r="UR143" s="7"/>
      <c r="US143" s="7"/>
      <c r="UT143" s="7"/>
      <c r="UU143" s="7"/>
      <c r="UV143" s="7"/>
      <c r="UW143" s="7"/>
      <c r="UX143" s="7"/>
      <c r="UY143" s="7"/>
      <c r="UZ143" s="7"/>
      <c r="VA143" s="7"/>
      <c r="VB143" s="7"/>
      <c r="VC143" s="7"/>
      <c r="VD143" s="7"/>
      <c r="VE143" s="7"/>
      <c r="VF143" s="7"/>
      <c r="VG143" s="7"/>
      <c r="VH143" s="7"/>
      <c r="VI143" s="7"/>
      <c r="VJ143" s="7"/>
      <c r="VK143" s="7"/>
      <c r="VL143" s="7"/>
      <c r="VM143" s="7"/>
      <c r="VN143" s="7"/>
      <c r="VO143" s="7"/>
      <c r="VP143" s="7"/>
      <c r="VQ143" s="7"/>
      <c r="VR143" s="7"/>
      <c r="VS143" s="7"/>
      <c r="VT143" s="7"/>
      <c r="VU143" s="7"/>
      <c r="VV143" s="7"/>
      <c r="VW143" s="7"/>
      <c r="VX143" s="7"/>
      <c r="VY143" s="7"/>
      <c r="VZ143" s="7"/>
      <c r="WA143" s="7"/>
      <c r="WB143" s="7"/>
      <c r="WC143" s="7"/>
      <c r="WD143" s="7"/>
      <c r="WE143" s="7"/>
      <c r="WF143" s="7"/>
      <c r="WG143" s="7"/>
      <c r="WH143" s="7"/>
      <c r="WI143" s="7"/>
      <c r="WJ143" s="7"/>
      <c r="WK143" s="7"/>
      <c r="WL143" s="7"/>
      <c r="WM143" s="7"/>
      <c r="WN143" s="7"/>
      <c r="WO143" s="7"/>
      <c r="WP143" s="7"/>
      <c r="WQ143" s="7"/>
      <c r="WR143" s="7"/>
      <c r="WS143" s="7"/>
      <c r="WT143" s="7"/>
      <c r="WU143" s="7"/>
      <c r="WV143" s="7"/>
      <c r="WW143" s="7"/>
      <c r="WX143" s="7"/>
      <c r="WY143" s="7"/>
      <c r="WZ143" s="1"/>
    </row>
    <row r="144" spans="6:624" x14ac:dyDescent="0.3">
      <c r="F144" s="1"/>
      <c r="G144" s="7"/>
      <c r="H144" s="7"/>
      <c r="I144" s="7"/>
      <c r="J144" s="7"/>
      <c r="K144" s="7"/>
      <c r="L144" s="7"/>
      <c r="M144" s="7"/>
      <c r="N144" s="7"/>
      <c r="O144" s="7"/>
      <c r="P144" s="1"/>
      <c r="X144" s="1"/>
      <c r="GN144" s="1"/>
      <c r="GO144" s="7"/>
      <c r="GP144" s="7"/>
      <c r="GQ144" s="7"/>
      <c r="GR144" s="7"/>
      <c r="GS144" s="7"/>
      <c r="GT144" s="1"/>
      <c r="IU144" s="1"/>
      <c r="IV144" s="7"/>
      <c r="IW144" s="7"/>
      <c r="IX144" s="7"/>
      <c r="IY144" s="7"/>
      <c r="IZ144" s="7"/>
      <c r="JA144" s="7"/>
      <c r="JB144" s="7"/>
      <c r="JC144" s="7"/>
      <c r="JD144" s="7"/>
      <c r="JE144" s="1"/>
      <c r="JM144" s="1"/>
      <c r="QC144" s="1"/>
      <c r="QD144" s="7"/>
      <c r="QE144" s="7"/>
      <c r="QF144" s="7"/>
      <c r="QG144" s="7"/>
      <c r="QH144" s="7"/>
      <c r="QI144" s="1"/>
      <c r="TN144" s="1"/>
      <c r="TO144" s="128"/>
      <c r="TP144" s="128"/>
      <c r="TQ144" s="128"/>
      <c r="TR144" s="128"/>
      <c r="TS144" s="128"/>
      <c r="TT144" s="128"/>
      <c r="TU144" s="128"/>
      <c r="TV144" s="1"/>
      <c r="TW144" s="7"/>
      <c r="TX144" s="7"/>
      <c r="TY144" s="7"/>
      <c r="TZ144" s="7"/>
      <c r="UA144" s="7"/>
      <c r="UB144" s="7"/>
      <c r="UC144" s="7"/>
      <c r="UD144" s="7"/>
      <c r="UE144" s="7"/>
      <c r="UF144" s="7"/>
      <c r="UG144" s="7"/>
      <c r="UH144" s="7"/>
      <c r="UI144" s="7"/>
      <c r="UJ144" s="7"/>
      <c r="UK144" s="7"/>
      <c r="UL144" s="7"/>
      <c r="UM144" s="7"/>
      <c r="UN144" s="7"/>
      <c r="UO144" s="7"/>
      <c r="UP144" s="7"/>
      <c r="UQ144" s="7"/>
      <c r="UR144" s="7"/>
      <c r="US144" s="7"/>
      <c r="UT144" s="7"/>
      <c r="UU144" s="7"/>
      <c r="UV144" s="7"/>
      <c r="UW144" s="7"/>
      <c r="UX144" s="7"/>
      <c r="UY144" s="7"/>
      <c r="UZ144" s="7"/>
      <c r="VA144" s="7"/>
      <c r="VB144" s="7"/>
      <c r="VC144" s="7"/>
      <c r="VD144" s="7"/>
      <c r="VE144" s="7"/>
      <c r="VF144" s="7"/>
      <c r="VG144" s="7"/>
      <c r="VH144" s="7"/>
      <c r="VI144" s="7"/>
      <c r="VJ144" s="7"/>
      <c r="VK144" s="7"/>
      <c r="VL144" s="7"/>
      <c r="VM144" s="7"/>
      <c r="VN144" s="7"/>
      <c r="VO144" s="7"/>
      <c r="VP144" s="7"/>
      <c r="VQ144" s="7"/>
      <c r="VR144" s="7"/>
      <c r="VS144" s="7"/>
      <c r="VT144" s="7"/>
      <c r="VU144" s="7"/>
      <c r="VV144" s="7"/>
      <c r="VW144" s="7"/>
      <c r="VX144" s="7"/>
      <c r="VY144" s="7"/>
      <c r="VZ144" s="7"/>
      <c r="WA144" s="7"/>
      <c r="WB144" s="7"/>
      <c r="WC144" s="7"/>
      <c r="WD144" s="7"/>
      <c r="WE144" s="7"/>
      <c r="WF144" s="7"/>
      <c r="WG144" s="7"/>
      <c r="WH144" s="7"/>
      <c r="WI144" s="7"/>
      <c r="WJ144" s="7"/>
      <c r="WK144" s="7"/>
      <c r="WL144" s="7"/>
      <c r="WM144" s="7"/>
      <c r="WN144" s="7"/>
      <c r="WO144" s="7"/>
      <c r="WP144" s="7"/>
      <c r="WQ144" s="7"/>
      <c r="WR144" s="7"/>
      <c r="WS144" s="7"/>
      <c r="WT144" s="7"/>
      <c r="WU144" s="7"/>
      <c r="WV144" s="7"/>
      <c r="WW144" s="7"/>
      <c r="WX144" s="7"/>
      <c r="WY144" s="7"/>
      <c r="WZ144" s="1"/>
    </row>
    <row r="145" spans="6:624" x14ac:dyDescent="0.3">
      <c r="F145" s="1"/>
      <c r="G145" s="7"/>
      <c r="H145" s="7"/>
      <c r="I145" s="7"/>
      <c r="J145" s="7"/>
      <c r="K145" s="7"/>
      <c r="L145" s="7"/>
      <c r="M145" s="7"/>
      <c r="N145" s="7"/>
      <c r="O145" s="7"/>
      <c r="P145" s="1"/>
      <c r="X145" s="1"/>
      <c r="GN145" s="1"/>
      <c r="GO145" s="7"/>
      <c r="GP145" s="7"/>
      <c r="GQ145" s="7"/>
      <c r="GR145" s="7"/>
      <c r="GS145" s="7"/>
      <c r="GT145" s="1"/>
      <c r="IU145" s="1"/>
      <c r="IV145" s="7"/>
      <c r="IW145" s="7"/>
      <c r="IX145" s="7"/>
      <c r="IY145" s="7"/>
      <c r="IZ145" s="7"/>
      <c r="JA145" s="7"/>
      <c r="JB145" s="7"/>
      <c r="JC145" s="7"/>
      <c r="JD145" s="7"/>
      <c r="JE145" s="1"/>
      <c r="JM145" s="1"/>
      <c r="QC145" s="1"/>
      <c r="QD145" s="7"/>
      <c r="QE145" s="7"/>
      <c r="QF145" s="7"/>
      <c r="QG145" s="7"/>
      <c r="QH145" s="7"/>
      <c r="QI145" s="1"/>
      <c r="TN145" s="1"/>
      <c r="TO145" s="128"/>
      <c r="TP145" s="128"/>
      <c r="TQ145" s="128"/>
      <c r="TR145" s="128"/>
      <c r="TS145" s="128"/>
      <c r="TT145" s="128"/>
      <c r="TU145" s="128"/>
      <c r="TV145" s="1"/>
      <c r="TW145" s="7"/>
      <c r="TX145" s="7"/>
      <c r="TY145" s="7"/>
      <c r="TZ145" s="7"/>
      <c r="UA145" s="7"/>
      <c r="UB145" s="7"/>
      <c r="UC145" s="7"/>
      <c r="UD145" s="7"/>
      <c r="UE145" s="7"/>
      <c r="UF145" s="7"/>
      <c r="UG145" s="7"/>
      <c r="UH145" s="7"/>
      <c r="UI145" s="7"/>
      <c r="UJ145" s="7"/>
      <c r="UK145" s="7"/>
      <c r="UL145" s="7"/>
      <c r="UM145" s="7"/>
      <c r="UN145" s="7"/>
      <c r="UO145" s="7"/>
      <c r="UP145" s="7"/>
      <c r="UQ145" s="7"/>
      <c r="UR145" s="7"/>
      <c r="US145" s="7"/>
      <c r="UT145" s="7"/>
      <c r="UU145" s="7"/>
      <c r="UV145" s="7"/>
      <c r="UW145" s="7"/>
      <c r="UX145" s="7"/>
      <c r="UY145" s="7"/>
      <c r="UZ145" s="7"/>
      <c r="VA145" s="7"/>
      <c r="VB145" s="7"/>
      <c r="VC145" s="7"/>
      <c r="VD145" s="7"/>
      <c r="VE145" s="7"/>
      <c r="VF145" s="7"/>
      <c r="VG145" s="7"/>
      <c r="VH145" s="7"/>
      <c r="VI145" s="7"/>
      <c r="VJ145" s="7"/>
      <c r="VK145" s="7"/>
      <c r="VL145" s="7"/>
      <c r="VM145" s="7"/>
      <c r="VN145" s="7"/>
      <c r="VO145" s="7"/>
      <c r="VP145" s="7"/>
      <c r="VQ145" s="7"/>
      <c r="VR145" s="7"/>
      <c r="VS145" s="7"/>
      <c r="VT145" s="7"/>
      <c r="VU145" s="7"/>
      <c r="VV145" s="7"/>
      <c r="VW145" s="7"/>
      <c r="VX145" s="7"/>
      <c r="VY145" s="7"/>
      <c r="VZ145" s="7"/>
      <c r="WA145" s="7"/>
      <c r="WB145" s="7"/>
      <c r="WC145" s="7"/>
      <c r="WD145" s="7"/>
      <c r="WE145" s="7"/>
      <c r="WF145" s="7"/>
      <c r="WG145" s="7"/>
      <c r="WH145" s="7"/>
      <c r="WI145" s="7"/>
      <c r="WJ145" s="7"/>
      <c r="WK145" s="7"/>
      <c r="WL145" s="7"/>
      <c r="WM145" s="7"/>
      <c r="WN145" s="7"/>
      <c r="WO145" s="7"/>
      <c r="WP145" s="7"/>
      <c r="WQ145" s="7"/>
      <c r="WR145" s="7"/>
      <c r="WS145" s="7"/>
      <c r="WT145" s="7"/>
      <c r="WU145" s="7"/>
      <c r="WV145" s="7"/>
      <c r="WW145" s="7"/>
      <c r="WX145" s="7"/>
      <c r="WY145" s="7"/>
      <c r="WZ145" s="1"/>
    </row>
    <row r="146" spans="6:624" x14ac:dyDescent="0.3">
      <c r="F146" s="1"/>
      <c r="G146" s="7"/>
      <c r="H146" s="7"/>
      <c r="I146" s="7"/>
      <c r="J146" s="7"/>
      <c r="K146" s="7"/>
      <c r="L146" s="7"/>
      <c r="M146" s="7"/>
      <c r="N146" s="7"/>
      <c r="O146" s="7"/>
      <c r="P146" s="1"/>
      <c r="X146" s="1"/>
      <c r="GN146" s="1"/>
      <c r="GO146" s="7"/>
      <c r="GP146" s="7"/>
      <c r="GQ146" s="7"/>
      <c r="GR146" s="7"/>
      <c r="GS146" s="7"/>
      <c r="GT146" s="1"/>
      <c r="IU146" s="1"/>
      <c r="IV146" s="7"/>
      <c r="IW146" s="7"/>
      <c r="IX146" s="7"/>
      <c r="IY146" s="7"/>
      <c r="IZ146" s="7"/>
      <c r="JA146" s="7"/>
      <c r="JB146" s="7"/>
      <c r="JC146" s="7"/>
      <c r="JD146" s="7"/>
      <c r="JE146" s="1"/>
      <c r="JM146" s="1"/>
      <c r="QC146" s="1"/>
      <c r="QD146" s="7"/>
      <c r="QE146" s="7"/>
      <c r="QF146" s="7"/>
      <c r="QG146" s="7"/>
      <c r="QH146" s="7"/>
      <c r="QI146" s="1"/>
      <c r="TN146" s="1"/>
      <c r="TO146" s="128"/>
      <c r="TP146" s="128"/>
      <c r="TQ146" s="128"/>
      <c r="TR146" s="128"/>
      <c r="TS146" s="128"/>
      <c r="TT146" s="128"/>
      <c r="TU146" s="128"/>
      <c r="TV146" s="1"/>
      <c r="TW146" s="7"/>
      <c r="TX146" s="7"/>
      <c r="TY146" s="7"/>
      <c r="TZ146" s="7"/>
      <c r="UA146" s="7"/>
      <c r="UB146" s="7"/>
      <c r="UC146" s="7"/>
      <c r="UD146" s="7"/>
      <c r="UE146" s="7"/>
      <c r="UF146" s="7"/>
      <c r="UG146" s="7"/>
      <c r="UH146" s="7"/>
      <c r="UI146" s="7"/>
      <c r="UJ146" s="7"/>
      <c r="UK146" s="7"/>
      <c r="UL146" s="7"/>
      <c r="UM146" s="7"/>
      <c r="UN146" s="7"/>
      <c r="UO146" s="7"/>
      <c r="UP146" s="7"/>
      <c r="UQ146" s="7"/>
      <c r="UR146" s="7"/>
      <c r="US146" s="7"/>
      <c r="UT146" s="7"/>
      <c r="UU146" s="7"/>
      <c r="UV146" s="7"/>
      <c r="UW146" s="7"/>
      <c r="UX146" s="7"/>
      <c r="UY146" s="7"/>
      <c r="UZ146" s="7"/>
      <c r="VA146" s="7"/>
      <c r="VB146" s="7"/>
      <c r="VC146" s="7"/>
      <c r="VD146" s="7"/>
      <c r="VE146" s="7"/>
      <c r="VF146" s="7"/>
      <c r="VG146" s="7"/>
      <c r="VH146" s="7"/>
      <c r="VI146" s="7"/>
      <c r="VJ146" s="7"/>
      <c r="VK146" s="7"/>
      <c r="VL146" s="7"/>
      <c r="VM146" s="7"/>
      <c r="VN146" s="7"/>
      <c r="VO146" s="7"/>
      <c r="VP146" s="7"/>
      <c r="VQ146" s="7"/>
      <c r="VR146" s="7"/>
      <c r="VS146" s="7"/>
      <c r="VT146" s="7"/>
      <c r="VU146" s="7"/>
      <c r="VV146" s="7"/>
      <c r="VW146" s="7"/>
      <c r="VX146" s="7"/>
      <c r="VY146" s="7"/>
      <c r="VZ146" s="7"/>
      <c r="WA146" s="7"/>
      <c r="WB146" s="7"/>
      <c r="WC146" s="7"/>
      <c r="WD146" s="7"/>
      <c r="WE146" s="7"/>
      <c r="WF146" s="7"/>
      <c r="WG146" s="7"/>
      <c r="WH146" s="7"/>
      <c r="WI146" s="7"/>
      <c r="WJ146" s="7"/>
      <c r="WK146" s="7"/>
      <c r="WL146" s="7"/>
      <c r="WM146" s="7"/>
      <c r="WN146" s="7"/>
      <c r="WO146" s="7"/>
      <c r="WP146" s="7"/>
      <c r="WQ146" s="7"/>
      <c r="WR146" s="7"/>
      <c r="WS146" s="7"/>
      <c r="WT146" s="7"/>
      <c r="WU146" s="7"/>
      <c r="WV146" s="7"/>
      <c r="WW146" s="7"/>
      <c r="WX146" s="7"/>
      <c r="WY146" s="7"/>
      <c r="WZ146" s="1"/>
    </row>
    <row r="147" spans="6:624" x14ac:dyDescent="0.3">
      <c r="F147" s="1"/>
      <c r="G147" s="7"/>
      <c r="H147" s="7"/>
      <c r="I147" s="7"/>
      <c r="J147" s="7"/>
      <c r="K147" s="7"/>
      <c r="L147" s="7"/>
      <c r="M147" s="7"/>
      <c r="N147" s="7"/>
      <c r="O147" s="7"/>
      <c r="P147" s="1"/>
      <c r="X147" s="1"/>
      <c r="GN147" s="1"/>
      <c r="GO147" s="7"/>
      <c r="GP147" s="7"/>
      <c r="GQ147" s="7"/>
      <c r="GR147" s="7"/>
      <c r="GS147" s="7"/>
      <c r="GT147" s="1"/>
      <c r="IU147" s="1"/>
      <c r="IV147" s="7"/>
      <c r="IW147" s="7"/>
      <c r="IX147" s="7"/>
      <c r="IY147" s="7"/>
      <c r="IZ147" s="7"/>
      <c r="JA147" s="7"/>
      <c r="JB147" s="7"/>
      <c r="JC147" s="7"/>
      <c r="JD147" s="7"/>
      <c r="JE147" s="1"/>
      <c r="JM147" s="1"/>
      <c r="QC147" s="1"/>
      <c r="QD147" s="7"/>
      <c r="QE147" s="7"/>
      <c r="QF147" s="7"/>
      <c r="QG147" s="7"/>
      <c r="QH147" s="7"/>
      <c r="QI147" s="1"/>
      <c r="TN147" s="1"/>
      <c r="TO147" s="128"/>
      <c r="TP147" s="128"/>
      <c r="TQ147" s="128"/>
      <c r="TR147" s="128"/>
      <c r="TS147" s="128"/>
      <c r="TT147" s="128"/>
      <c r="TU147" s="128"/>
      <c r="TV147" s="1"/>
      <c r="TW147" s="7"/>
      <c r="TX147" s="7"/>
      <c r="TY147" s="7"/>
      <c r="TZ147" s="7"/>
      <c r="UA147" s="7"/>
      <c r="UB147" s="7"/>
      <c r="UC147" s="7"/>
      <c r="UD147" s="7"/>
      <c r="UE147" s="7"/>
      <c r="UF147" s="7"/>
      <c r="UG147" s="7"/>
      <c r="UH147" s="7"/>
      <c r="UI147" s="7"/>
      <c r="UJ147" s="7"/>
      <c r="UK147" s="7"/>
      <c r="UL147" s="7"/>
      <c r="UM147" s="7"/>
      <c r="UN147" s="7"/>
      <c r="UO147" s="7"/>
      <c r="UP147" s="7"/>
      <c r="UQ147" s="7"/>
      <c r="UR147" s="7"/>
      <c r="US147" s="7"/>
      <c r="UT147" s="7"/>
      <c r="UU147" s="7"/>
      <c r="UV147" s="7"/>
      <c r="UW147" s="7"/>
      <c r="UX147" s="7"/>
      <c r="UY147" s="7"/>
      <c r="UZ147" s="7"/>
      <c r="VA147" s="7"/>
      <c r="VB147" s="7"/>
      <c r="VC147" s="7"/>
      <c r="VD147" s="7"/>
      <c r="VE147" s="7"/>
      <c r="VF147" s="7"/>
      <c r="VG147" s="7"/>
      <c r="VH147" s="7"/>
      <c r="VI147" s="7"/>
      <c r="VJ147" s="7"/>
      <c r="VK147" s="7"/>
      <c r="VL147" s="7"/>
      <c r="VM147" s="7"/>
      <c r="VN147" s="7"/>
      <c r="VO147" s="7"/>
      <c r="VP147" s="7"/>
      <c r="VQ147" s="7"/>
      <c r="VR147" s="7"/>
      <c r="VS147" s="7"/>
      <c r="VT147" s="7"/>
      <c r="VU147" s="7"/>
      <c r="VV147" s="7"/>
      <c r="VW147" s="7"/>
      <c r="VX147" s="7"/>
      <c r="VY147" s="7"/>
      <c r="VZ147" s="7"/>
      <c r="WA147" s="7"/>
      <c r="WB147" s="7"/>
      <c r="WC147" s="7"/>
      <c r="WD147" s="7"/>
      <c r="WE147" s="7"/>
      <c r="WF147" s="7"/>
      <c r="WG147" s="7"/>
      <c r="WH147" s="7"/>
      <c r="WI147" s="7"/>
      <c r="WJ147" s="7"/>
      <c r="WK147" s="7"/>
      <c r="WL147" s="7"/>
      <c r="WM147" s="7"/>
      <c r="WN147" s="7"/>
      <c r="WO147" s="7"/>
      <c r="WP147" s="7"/>
      <c r="WQ147" s="7"/>
      <c r="WR147" s="7"/>
      <c r="WS147" s="7"/>
      <c r="WT147" s="7"/>
      <c r="WU147" s="7"/>
      <c r="WV147" s="7"/>
      <c r="WW147" s="7"/>
      <c r="WX147" s="7"/>
      <c r="WY147" s="7"/>
      <c r="WZ147" s="1"/>
    </row>
    <row r="148" spans="6:624" x14ac:dyDescent="0.3">
      <c r="F148" s="1"/>
      <c r="G148" s="7"/>
      <c r="H148" s="7"/>
      <c r="I148" s="7"/>
      <c r="J148" s="7"/>
      <c r="K148" s="7"/>
      <c r="L148" s="7"/>
      <c r="M148" s="7"/>
      <c r="N148" s="7"/>
      <c r="O148" s="7"/>
      <c r="P148" s="1"/>
      <c r="X148" s="1"/>
      <c r="GN148" s="1"/>
      <c r="GO148" s="7"/>
      <c r="GP148" s="7"/>
      <c r="GQ148" s="7"/>
      <c r="GR148" s="7"/>
      <c r="GS148" s="7"/>
      <c r="GT148" s="1"/>
      <c r="IU148" s="1"/>
      <c r="IV148" s="7"/>
      <c r="IW148" s="7"/>
      <c r="IX148" s="7"/>
      <c r="IY148" s="7"/>
      <c r="IZ148" s="7"/>
      <c r="JA148" s="7"/>
      <c r="JB148" s="7"/>
      <c r="JC148" s="7"/>
      <c r="JD148" s="7"/>
      <c r="JE148" s="1"/>
      <c r="JM148" s="1"/>
      <c r="QC148" s="1"/>
      <c r="QD148" s="7"/>
      <c r="QE148" s="7"/>
      <c r="QF148" s="7"/>
      <c r="QG148" s="7"/>
      <c r="QH148" s="7"/>
      <c r="QI148" s="1"/>
      <c r="TN148" s="1"/>
      <c r="TO148" s="128"/>
      <c r="TP148" s="128"/>
      <c r="TQ148" s="128"/>
      <c r="TR148" s="128"/>
      <c r="TS148" s="128"/>
      <c r="TT148" s="128"/>
      <c r="TU148" s="128"/>
      <c r="TV148" s="1"/>
      <c r="TW148" s="7"/>
      <c r="TX148" s="7"/>
      <c r="TY148" s="7"/>
      <c r="TZ148" s="7"/>
      <c r="UA148" s="7"/>
      <c r="UB148" s="7"/>
      <c r="UC148" s="7"/>
      <c r="UD148" s="7"/>
      <c r="UE148" s="7"/>
      <c r="UF148" s="7"/>
      <c r="UG148" s="7"/>
      <c r="UH148" s="7"/>
      <c r="UI148" s="7"/>
      <c r="UJ148" s="7"/>
      <c r="UK148" s="7"/>
      <c r="UL148" s="7"/>
      <c r="UM148" s="7"/>
      <c r="UN148" s="7"/>
      <c r="UO148" s="7"/>
      <c r="UP148" s="7"/>
      <c r="UQ148" s="7"/>
      <c r="UR148" s="7"/>
      <c r="US148" s="7"/>
      <c r="UT148" s="7"/>
      <c r="UU148" s="7"/>
      <c r="UV148" s="7"/>
      <c r="UW148" s="7"/>
      <c r="UX148" s="7"/>
      <c r="UY148" s="7"/>
      <c r="UZ148" s="7"/>
      <c r="VA148" s="7"/>
      <c r="VB148" s="7"/>
      <c r="VC148" s="7"/>
      <c r="VD148" s="7"/>
      <c r="VE148" s="7"/>
      <c r="VF148" s="7"/>
      <c r="VG148" s="7"/>
      <c r="VH148" s="7"/>
      <c r="VI148" s="7"/>
      <c r="VJ148" s="7"/>
      <c r="VK148" s="7"/>
      <c r="VL148" s="7"/>
      <c r="VM148" s="7"/>
      <c r="VN148" s="7"/>
      <c r="VO148" s="7"/>
      <c r="VP148" s="7"/>
      <c r="VQ148" s="7"/>
      <c r="VR148" s="7"/>
      <c r="VS148" s="7"/>
      <c r="VT148" s="7"/>
      <c r="VU148" s="7"/>
      <c r="VV148" s="7"/>
      <c r="VW148" s="7"/>
      <c r="VX148" s="7"/>
      <c r="VY148" s="7"/>
      <c r="VZ148" s="7"/>
      <c r="WA148" s="7"/>
      <c r="WB148" s="7"/>
      <c r="WC148" s="7"/>
      <c r="WD148" s="7"/>
      <c r="WE148" s="7"/>
      <c r="WF148" s="7"/>
      <c r="WG148" s="7"/>
      <c r="WH148" s="7"/>
      <c r="WI148" s="7"/>
      <c r="WJ148" s="7"/>
      <c r="WK148" s="7"/>
      <c r="WL148" s="7"/>
      <c r="WM148" s="7"/>
      <c r="WN148" s="7"/>
      <c r="WO148" s="7"/>
      <c r="WP148" s="7"/>
      <c r="WQ148" s="7"/>
      <c r="WR148" s="7"/>
      <c r="WS148" s="7"/>
      <c r="WT148" s="7"/>
      <c r="WU148" s="7"/>
      <c r="WV148" s="7"/>
      <c r="WW148" s="7"/>
      <c r="WX148" s="7"/>
      <c r="WY148" s="7"/>
      <c r="WZ148" s="1"/>
    </row>
    <row r="149" spans="6:624" x14ac:dyDescent="0.3">
      <c r="F149" s="1"/>
      <c r="G149" s="7"/>
      <c r="H149" s="7"/>
      <c r="I149" s="7"/>
      <c r="J149" s="7"/>
      <c r="K149" s="7"/>
      <c r="L149" s="7"/>
      <c r="M149" s="7"/>
      <c r="N149" s="7"/>
      <c r="O149" s="7"/>
      <c r="P149" s="1"/>
      <c r="X149" s="1"/>
      <c r="GN149" s="1"/>
      <c r="GO149" s="7"/>
      <c r="GP149" s="7"/>
      <c r="GQ149" s="7"/>
      <c r="GR149" s="7"/>
      <c r="GS149" s="7"/>
      <c r="GT149" s="1"/>
      <c r="IU149" s="1"/>
      <c r="IV149" s="7"/>
      <c r="IW149" s="7"/>
      <c r="IX149" s="7"/>
      <c r="IY149" s="7"/>
      <c r="IZ149" s="7"/>
      <c r="JA149" s="7"/>
      <c r="JB149" s="7"/>
      <c r="JC149" s="7"/>
      <c r="JD149" s="7"/>
      <c r="JE149" s="1"/>
      <c r="JM149" s="1"/>
      <c r="QC149" s="1"/>
      <c r="QD149" s="7"/>
      <c r="QE149" s="7"/>
      <c r="QF149" s="7"/>
      <c r="QG149" s="7"/>
      <c r="QH149" s="7"/>
      <c r="QI149" s="1"/>
      <c r="TN149" s="1"/>
      <c r="TO149" s="128"/>
      <c r="TP149" s="128"/>
      <c r="TQ149" s="128"/>
      <c r="TR149" s="128"/>
      <c r="TS149" s="128"/>
      <c r="TT149" s="128"/>
      <c r="TU149" s="128"/>
      <c r="TV149" s="1"/>
      <c r="TW149" s="7"/>
      <c r="TX149" s="7"/>
      <c r="TY149" s="7"/>
      <c r="TZ149" s="7"/>
      <c r="UA149" s="7"/>
      <c r="UB149" s="7"/>
      <c r="UC149" s="7"/>
      <c r="UD149" s="7"/>
      <c r="UE149" s="7"/>
      <c r="UF149" s="7"/>
      <c r="UG149" s="7"/>
      <c r="UH149" s="7"/>
      <c r="UI149" s="7"/>
      <c r="UJ149" s="7"/>
      <c r="UK149" s="7"/>
      <c r="UL149" s="7"/>
      <c r="UM149" s="7"/>
      <c r="UN149" s="7"/>
      <c r="UO149" s="7"/>
      <c r="UP149" s="7"/>
      <c r="UQ149" s="7"/>
      <c r="UR149" s="7"/>
      <c r="US149" s="7"/>
      <c r="UT149" s="7"/>
      <c r="UU149" s="7"/>
      <c r="UV149" s="7"/>
      <c r="UW149" s="7"/>
      <c r="UX149" s="7"/>
      <c r="UY149" s="7"/>
      <c r="UZ149" s="7"/>
      <c r="VA149" s="7"/>
      <c r="VB149" s="7"/>
      <c r="VC149" s="7"/>
      <c r="VD149" s="7"/>
      <c r="VE149" s="7"/>
      <c r="VF149" s="7"/>
      <c r="VG149" s="7"/>
      <c r="VH149" s="7"/>
      <c r="VI149" s="7"/>
      <c r="VJ149" s="7"/>
      <c r="VK149" s="7"/>
      <c r="VL149" s="7"/>
      <c r="VM149" s="7"/>
      <c r="VN149" s="7"/>
      <c r="VO149" s="7"/>
      <c r="VP149" s="7"/>
      <c r="VQ149" s="7"/>
      <c r="VR149" s="7"/>
      <c r="VS149" s="7"/>
      <c r="VT149" s="7"/>
      <c r="VU149" s="7"/>
      <c r="VV149" s="7"/>
      <c r="VW149" s="7"/>
      <c r="VX149" s="7"/>
      <c r="VY149" s="7"/>
      <c r="VZ149" s="7"/>
      <c r="WA149" s="7"/>
      <c r="WB149" s="7"/>
      <c r="WC149" s="7"/>
      <c r="WD149" s="7"/>
      <c r="WE149" s="7"/>
      <c r="WF149" s="7"/>
      <c r="WG149" s="7"/>
      <c r="WH149" s="7"/>
      <c r="WI149" s="7"/>
      <c r="WJ149" s="7"/>
      <c r="WK149" s="7"/>
      <c r="WL149" s="7"/>
      <c r="WM149" s="7"/>
      <c r="WN149" s="7"/>
      <c r="WO149" s="7"/>
      <c r="WP149" s="7"/>
      <c r="WQ149" s="7"/>
      <c r="WR149" s="7"/>
      <c r="WS149" s="7"/>
      <c r="WT149" s="7"/>
      <c r="WU149" s="7"/>
      <c r="WV149" s="7"/>
      <c r="WW149" s="7"/>
      <c r="WX149" s="7"/>
      <c r="WY149" s="7"/>
      <c r="WZ149" s="1"/>
    </row>
    <row r="150" spans="6:624" x14ac:dyDescent="0.3">
      <c r="F150" s="1"/>
      <c r="G150" s="7"/>
      <c r="H150" s="7"/>
      <c r="I150" s="7"/>
      <c r="J150" s="7"/>
      <c r="K150" s="7"/>
      <c r="L150" s="7"/>
      <c r="M150" s="7"/>
      <c r="N150" s="7"/>
      <c r="O150" s="7"/>
      <c r="P150" s="1"/>
      <c r="X150" s="1"/>
      <c r="GN150" s="1"/>
      <c r="GO150" s="7"/>
      <c r="GP150" s="7"/>
      <c r="GQ150" s="7"/>
      <c r="GR150" s="7"/>
      <c r="GS150" s="7"/>
      <c r="GT150" s="1"/>
      <c r="IU150" s="1"/>
      <c r="IV150" s="7"/>
      <c r="IW150" s="7"/>
      <c r="IX150" s="7"/>
      <c r="IY150" s="7"/>
      <c r="IZ150" s="7"/>
      <c r="JA150" s="7"/>
      <c r="JB150" s="7"/>
      <c r="JC150" s="7"/>
      <c r="JD150" s="7"/>
      <c r="JE150" s="1"/>
      <c r="JM150" s="1"/>
      <c r="QC150" s="1"/>
      <c r="QD150" s="7"/>
      <c r="QE150" s="7"/>
      <c r="QF150" s="7"/>
      <c r="QG150" s="7"/>
      <c r="QH150" s="7"/>
      <c r="QI150" s="1"/>
      <c r="TN150" s="1"/>
      <c r="TO150" s="128"/>
      <c r="TP150" s="128"/>
      <c r="TQ150" s="128"/>
      <c r="TR150" s="128"/>
      <c r="TS150" s="128"/>
      <c r="TT150" s="128"/>
      <c r="TU150" s="128"/>
      <c r="TV150" s="1"/>
      <c r="TW150" s="7"/>
      <c r="TX150" s="7"/>
      <c r="TY150" s="7"/>
      <c r="TZ150" s="7"/>
      <c r="UA150" s="7"/>
      <c r="UB150" s="7"/>
      <c r="UC150" s="7"/>
      <c r="UD150" s="7"/>
      <c r="UE150" s="7"/>
      <c r="UF150" s="7"/>
      <c r="UG150" s="7"/>
      <c r="UH150" s="7"/>
      <c r="UI150" s="7"/>
      <c r="UJ150" s="7"/>
      <c r="UK150" s="7"/>
      <c r="UL150" s="7"/>
      <c r="UM150" s="7"/>
      <c r="UN150" s="7"/>
      <c r="UO150" s="7"/>
      <c r="UP150" s="7"/>
      <c r="UQ150" s="7"/>
      <c r="UR150" s="7"/>
      <c r="US150" s="7"/>
      <c r="UT150" s="7"/>
      <c r="UU150" s="7"/>
      <c r="UV150" s="7"/>
      <c r="UW150" s="7"/>
      <c r="UX150" s="7"/>
      <c r="UY150" s="7"/>
      <c r="UZ150" s="7"/>
      <c r="VA150" s="7"/>
      <c r="VB150" s="7"/>
      <c r="VC150" s="7"/>
      <c r="VD150" s="7"/>
      <c r="VE150" s="7"/>
      <c r="VF150" s="7"/>
      <c r="VG150" s="7"/>
      <c r="VH150" s="7"/>
      <c r="VI150" s="7"/>
      <c r="VJ150" s="7"/>
      <c r="VK150" s="7"/>
      <c r="VL150" s="7"/>
      <c r="VM150" s="7"/>
      <c r="VN150" s="7"/>
      <c r="VO150" s="7"/>
      <c r="VP150" s="7"/>
      <c r="VQ150" s="7"/>
      <c r="VR150" s="7"/>
      <c r="VS150" s="7"/>
      <c r="VT150" s="7"/>
      <c r="VU150" s="7"/>
      <c r="VV150" s="7"/>
      <c r="VW150" s="7"/>
      <c r="VX150" s="7"/>
      <c r="VY150" s="7"/>
      <c r="VZ150" s="7"/>
      <c r="WA150" s="7"/>
      <c r="WB150" s="7"/>
      <c r="WC150" s="7"/>
      <c r="WD150" s="7"/>
      <c r="WE150" s="7"/>
      <c r="WF150" s="7"/>
      <c r="WG150" s="7"/>
      <c r="WH150" s="7"/>
      <c r="WI150" s="7"/>
      <c r="WJ150" s="7"/>
      <c r="WK150" s="7"/>
      <c r="WL150" s="7"/>
      <c r="WM150" s="7"/>
      <c r="WN150" s="7"/>
      <c r="WO150" s="7"/>
      <c r="WP150" s="7"/>
      <c r="WQ150" s="7"/>
      <c r="WR150" s="7"/>
      <c r="WS150" s="7"/>
      <c r="WT150" s="7"/>
      <c r="WU150" s="7"/>
      <c r="WV150" s="7"/>
      <c r="WW150" s="7"/>
      <c r="WX150" s="7"/>
      <c r="WY150" s="7"/>
      <c r="WZ150" s="1"/>
    </row>
    <row r="151" spans="6:624" x14ac:dyDescent="0.3">
      <c r="F151" s="1"/>
      <c r="G151" s="7"/>
      <c r="H151" s="7"/>
      <c r="I151" s="7"/>
      <c r="J151" s="7"/>
      <c r="K151" s="7"/>
      <c r="L151" s="7"/>
      <c r="M151" s="7"/>
      <c r="N151" s="7"/>
      <c r="O151" s="7"/>
      <c r="P151" s="1"/>
      <c r="X151" s="1"/>
      <c r="GN151" s="1"/>
      <c r="GO151" s="7"/>
      <c r="GP151" s="7"/>
      <c r="GQ151" s="7"/>
      <c r="GR151" s="7"/>
      <c r="GS151" s="7"/>
      <c r="GT151" s="1"/>
      <c r="IU151" s="1"/>
      <c r="IV151" s="7"/>
      <c r="IW151" s="7"/>
      <c r="IX151" s="7"/>
      <c r="IY151" s="7"/>
      <c r="IZ151" s="7"/>
      <c r="JA151" s="7"/>
      <c r="JB151" s="7"/>
      <c r="JC151" s="7"/>
      <c r="JD151" s="7"/>
      <c r="JE151" s="1"/>
      <c r="JM151" s="1"/>
      <c r="QC151" s="1"/>
      <c r="QD151" s="7"/>
      <c r="QE151" s="7"/>
      <c r="QF151" s="7"/>
      <c r="QG151" s="7"/>
      <c r="QH151" s="7"/>
      <c r="QI151" s="1"/>
      <c r="TN151" s="1"/>
      <c r="TO151" s="128"/>
      <c r="TP151" s="128"/>
      <c r="TQ151" s="128"/>
      <c r="TR151" s="128"/>
      <c r="TS151" s="128"/>
      <c r="TT151" s="128"/>
      <c r="TU151" s="128"/>
      <c r="TV151" s="1"/>
      <c r="TW151" s="7"/>
      <c r="TX151" s="7"/>
      <c r="TY151" s="7"/>
      <c r="TZ151" s="7"/>
      <c r="UA151" s="7"/>
      <c r="UB151" s="7"/>
      <c r="UC151" s="7"/>
      <c r="UD151" s="7"/>
      <c r="UE151" s="7"/>
      <c r="UF151" s="7"/>
      <c r="UG151" s="7"/>
      <c r="UH151" s="7"/>
      <c r="UI151" s="7"/>
      <c r="UJ151" s="7"/>
      <c r="UK151" s="7"/>
      <c r="UL151" s="7"/>
      <c r="UM151" s="7"/>
      <c r="UN151" s="7"/>
      <c r="UO151" s="7"/>
      <c r="UP151" s="7"/>
      <c r="UQ151" s="7"/>
      <c r="UR151" s="7"/>
      <c r="US151" s="7"/>
      <c r="UT151" s="7"/>
      <c r="UU151" s="7"/>
      <c r="UV151" s="7"/>
      <c r="UW151" s="7"/>
      <c r="UX151" s="7"/>
      <c r="UY151" s="7"/>
      <c r="UZ151" s="7"/>
      <c r="VA151" s="7"/>
      <c r="VB151" s="7"/>
      <c r="VC151" s="7"/>
      <c r="VD151" s="7"/>
      <c r="VE151" s="7"/>
      <c r="VF151" s="7"/>
      <c r="VG151" s="7"/>
      <c r="VH151" s="7"/>
      <c r="VI151" s="7"/>
      <c r="VJ151" s="7"/>
      <c r="VK151" s="7"/>
      <c r="VL151" s="7"/>
      <c r="VM151" s="7"/>
      <c r="VN151" s="7"/>
      <c r="VO151" s="7"/>
      <c r="VP151" s="7"/>
      <c r="VQ151" s="7"/>
      <c r="VR151" s="7"/>
      <c r="VS151" s="7"/>
      <c r="VT151" s="7"/>
      <c r="VU151" s="7"/>
      <c r="VV151" s="7"/>
      <c r="VW151" s="7"/>
      <c r="VX151" s="7"/>
      <c r="VY151" s="7"/>
      <c r="VZ151" s="7"/>
      <c r="WA151" s="7"/>
      <c r="WB151" s="7"/>
      <c r="WC151" s="7"/>
      <c r="WD151" s="7"/>
      <c r="WE151" s="7"/>
      <c r="WF151" s="7"/>
      <c r="WG151" s="7"/>
      <c r="WH151" s="7"/>
      <c r="WI151" s="7"/>
      <c r="WJ151" s="7"/>
      <c r="WK151" s="7"/>
      <c r="WL151" s="7"/>
      <c r="WM151" s="7"/>
      <c r="WN151" s="7"/>
      <c r="WO151" s="7"/>
      <c r="WP151" s="7"/>
      <c r="WQ151" s="7"/>
      <c r="WR151" s="7"/>
      <c r="WS151" s="7"/>
      <c r="WT151" s="7"/>
      <c r="WU151" s="7"/>
      <c r="WV151" s="7"/>
      <c r="WW151" s="7"/>
      <c r="WX151" s="7"/>
      <c r="WY151" s="7"/>
      <c r="WZ151" s="1"/>
    </row>
    <row r="152" spans="6:624" x14ac:dyDescent="0.3">
      <c r="F152" s="1"/>
      <c r="G152" s="7"/>
      <c r="H152" s="7"/>
      <c r="I152" s="7"/>
      <c r="J152" s="7"/>
      <c r="K152" s="7"/>
      <c r="L152" s="7"/>
      <c r="M152" s="7"/>
      <c r="N152" s="7"/>
      <c r="O152" s="7"/>
      <c r="P152" s="1"/>
      <c r="X152" s="1"/>
      <c r="GN152" s="1"/>
      <c r="GO152" s="7"/>
      <c r="GP152" s="7"/>
      <c r="GQ152" s="7"/>
      <c r="GR152" s="7"/>
      <c r="GS152" s="7"/>
      <c r="GT152" s="1"/>
      <c r="IU152" s="1"/>
      <c r="IV152" s="7"/>
      <c r="IW152" s="7"/>
      <c r="IX152" s="7"/>
      <c r="IY152" s="7"/>
      <c r="IZ152" s="7"/>
      <c r="JA152" s="7"/>
      <c r="JB152" s="7"/>
      <c r="JC152" s="7"/>
      <c r="JD152" s="7"/>
      <c r="JE152" s="1"/>
      <c r="JM152" s="1"/>
      <c r="QC152" s="1"/>
      <c r="QD152" s="7"/>
      <c r="QE152" s="7"/>
      <c r="QF152" s="7"/>
      <c r="QG152" s="7"/>
      <c r="QH152" s="7"/>
      <c r="QI152" s="1"/>
      <c r="TN152" s="1"/>
      <c r="TO152" s="128"/>
      <c r="TP152" s="128"/>
      <c r="TQ152" s="128"/>
      <c r="TR152" s="128"/>
      <c r="TS152" s="128"/>
      <c r="TT152" s="128"/>
      <c r="TU152" s="128"/>
      <c r="TV152" s="1"/>
      <c r="TW152" s="7"/>
      <c r="TX152" s="7"/>
      <c r="TY152" s="7"/>
      <c r="TZ152" s="7"/>
      <c r="UA152" s="7"/>
      <c r="UB152" s="7"/>
      <c r="UC152" s="7"/>
      <c r="UD152" s="7"/>
      <c r="UE152" s="7"/>
      <c r="UF152" s="7"/>
      <c r="UG152" s="7"/>
      <c r="UH152" s="7"/>
      <c r="UI152" s="7"/>
      <c r="UJ152" s="7"/>
      <c r="UK152" s="7"/>
      <c r="UL152" s="7"/>
      <c r="UM152" s="7"/>
      <c r="UN152" s="7"/>
      <c r="UO152" s="7"/>
      <c r="UP152" s="7"/>
      <c r="UQ152" s="7"/>
      <c r="UR152" s="7"/>
      <c r="US152" s="7"/>
      <c r="UT152" s="7"/>
      <c r="UU152" s="7"/>
      <c r="UV152" s="7"/>
      <c r="UW152" s="7"/>
      <c r="UX152" s="7"/>
      <c r="UY152" s="7"/>
      <c r="UZ152" s="7"/>
      <c r="VA152" s="7"/>
      <c r="VB152" s="7"/>
      <c r="VC152" s="7"/>
      <c r="VD152" s="7"/>
      <c r="VE152" s="7"/>
      <c r="VF152" s="7"/>
      <c r="VG152" s="7"/>
      <c r="VH152" s="7"/>
      <c r="VI152" s="7"/>
      <c r="VJ152" s="7"/>
      <c r="VK152" s="7"/>
      <c r="VL152" s="7"/>
      <c r="VM152" s="7"/>
      <c r="VN152" s="7"/>
      <c r="VO152" s="7"/>
      <c r="VP152" s="7"/>
      <c r="VQ152" s="7"/>
      <c r="VR152" s="7"/>
      <c r="VS152" s="7"/>
      <c r="VT152" s="7"/>
      <c r="VU152" s="7"/>
      <c r="VV152" s="7"/>
      <c r="VW152" s="7"/>
      <c r="VX152" s="7"/>
      <c r="VY152" s="7"/>
      <c r="VZ152" s="7"/>
      <c r="WA152" s="7"/>
      <c r="WB152" s="7"/>
      <c r="WC152" s="7"/>
      <c r="WD152" s="7"/>
      <c r="WE152" s="7"/>
      <c r="WF152" s="7"/>
      <c r="WG152" s="7"/>
      <c r="WH152" s="7"/>
      <c r="WI152" s="7"/>
      <c r="WJ152" s="7"/>
      <c r="WK152" s="7"/>
      <c r="WL152" s="7"/>
      <c r="WM152" s="7"/>
      <c r="WN152" s="7"/>
      <c r="WO152" s="7"/>
      <c r="WP152" s="7"/>
      <c r="WQ152" s="7"/>
      <c r="WR152" s="7"/>
      <c r="WS152" s="7"/>
      <c r="WT152" s="7"/>
      <c r="WU152" s="7"/>
      <c r="WV152" s="7"/>
      <c r="WW152" s="7"/>
      <c r="WX152" s="7"/>
      <c r="WY152" s="7"/>
      <c r="WZ152" s="1"/>
    </row>
    <row r="153" spans="6:624" x14ac:dyDescent="0.3">
      <c r="F153" s="1"/>
      <c r="G153" s="7"/>
      <c r="H153" s="7"/>
      <c r="I153" s="7"/>
      <c r="J153" s="7"/>
      <c r="K153" s="7"/>
      <c r="L153" s="7"/>
      <c r="M153" s="7"/>
      <c r="N153" s="7"/>
      <c r="O153" s="7"/>
      <c r="P153" s="1"/>
      <c r="X153" s="1"/>
      <c r="GN153" s="1"/>
      <c r="GO153" s="7"/>
      <c r="GP153" s="7"/>
      <c r="GQ153" s="7"/>
      <c r="GR153" s="7"/>
      <c r="GS153" s="7"/>
      <c r="GT153" s="1"/>
      <c r="IU153" s="1"/>
      <c r="IV153" s="7"/>
      <c r="IW153" s="7"/>
      <c r="IX153" s="7"/>
      <c r="IY153" s="7"/>
      <c r="IZ153" s="7"/>
      <c r="JA153" s="7"/>
      <c r="JB153" s="7"/>
      <c r="JC153" s="7"/>
      <c r="JD153" s="7"/>
      <c r="JE153" s="1"/>
      <c r="JM153" s="1"/>
      <c r="QC153" s="1"/>
      <c r="QD153" s="7"/>
      <c r="QE153" s="7"/>
      <c r="QF153" s="7"/>
      <c r="QG153" s="7"/>
      <c r="QH153" s="7"/>
      <c r="QI153" s="1"/>
      <c r="TN153" s="1"/>
      <c r="TO153" s="1"/>
      <c r="TP153" s="1"/>
      <c r="TQ153" s="1"/>
      <c r="TR153" s="1"/>
      <c r="TS153" s="1"/>
      <c r="TT153" s="1"/>
      <c r="TU153" s="1"/>
      <c r="TV153" s="1"/>
      <c r="TW153" s="7"/>
      <c r="TX153" s="7"/>
      <c r="TY153" s="7"/>
      <c r="TZ153" s="7"/>
      <c r="UA153" s="7"/>
      <c r="UB153" s="7"/>
      <c r="UC153" s="7"/>
      <c r="UD153" s="7"/>
      <c r="UE153" s="7"/>
      <c r="UF153" s="7"/>
      <c r="UG153" s="7"/>
      <c r="UH153" s="7"/>
      <c r="UI153" s="7"/>
      <c r="UJ153" s="7"/>
      <c r="UK153" s="7"/>
      <c r="UL153" s="7"/>
      <c r="UM153" s="7"/>
      <c r="UN153" s="7"/>
      <c r="UO153" s="7"/>
      <c r="UP153" s="7"/>
      <c r="UQ153" s="7"/>
      <c r="UR153" s="7"/>
      <c r="US153" s="7"/>
      <c r="UT153" s="7"/>
      <c r="UU153" s="7"/>
      <c r="UV153" s="7"/>
      <c r="UW153" s="7"/>
      <c r="UX153" s="7"/>
      <c r="UY153" s="7"/>
      <c r="UZ153" s="7"/>
      <c r="VA153" s="7"/>
      <c r="VB153" s="7"/>
      <c r="VC153" s="7"/>
      <c r="VD153" s="7"/>
      <c r="VE153" s="7"/>
      <c r="VF153" s="7"/>
      <c r="VG153" s="7"/>
      <c r="VH153" s="7"/>
      <c r="VI153" s="7"/>
      <c r="VJ153" s="7"/>
      <c r="VK153" s="7"/>
      <c r="VL153" s="7"/>
      <c r="VM153" s="7"/>
      <c r="VN153" s="7"/>
      <c r="VO153" s="7"/>
      <c r="VP153" s="7"/>
      <c r="VQ153" s="7"/>
      <c r="VR153" s="7"/>
      <c r="VS153" s="7"/>
      <c r="VT153" s="7"/>
      <c r="VU153" s="7"/>
      <c r="VV153" s="7"/>
      <c r="VW153" s="7"/>
      <c r="VX153" s="7"/>
      <c r="VY153" s="7"/>
      <c r="VZ153" s="7"/>
      <c r="WA153" s="7"/>
      <c r="WB153" s="7"/>
      <c r="WC153" s="7"/>
      <c r="WD153" s="7"/>
      <c r="WE153" s="7"/>
      <c r="WF153" s="7"/>
      <c r="WG153" s="7"/>
      <c r="WH153" s="7"/>
      <c r="WI153" s="7"/>
      <c r="WJ153" s="7"/>
      <c r="WK153" s="7"/>
      <c r="WL153" s="7"/>
      <c r="WM153" s="7"/>
      <c r="WN153" s="7"/>
      <c r="WO153" s="7"/>
      <c r="WP153" s="7"/>
      <c r="WQ153" s="7"/>
      <c r="WR153" s="7"/>
      <c r="WS153" s="7"/>
      <c r="WT153" s="7"/>
      <c r="WU153" s="7"/>
      <c r="WV153" s="7"/>
      <c r="WW153" s="7"/>
      <c r="WX153" s="7"/>
      <c r="WY153" s="7"/>
      <c r="WZ153" s="1"/>
    </row>
    <row r="154" spans="6:624" x14ac:dyDescent="0.3">
      <c r="F154" s="1"/>
      <c r="G154" s="7"/>
      <c r="H154" s="7"/>
      <c r="I154" s="7"/>
      <c r="J154" s="7"/>
      <c r="K154" s="7"/>
      <c r="L154" s="7"/>
      <c r="M154" s="7"/>
      <c r="N154" s="7"/>
      <c r="O154" s="7"/>
      <c r="P154" s="1"/>
      <c r="X154" s="1"/>
      <c r="GN154" s="1"/>
      <c r="GO154" s="7"/>
      <c r="GP154" s="7"/>
      <c r="GQ154" s="7"/>
      <c r="GR154" s="7"/>
      <c r="GS154" s="7"/>
      <c r="GT154" s="1"/>
      <c r="IU154" s="1"/>
      <c r="IV154" s="7"/>
      <c r="IW154" s="7"/>
      <c r="IX154" s="7"/>
      <c r="IY154" s="7"/>
      <c r="IZ154" s="7"/>
      <c r="JA154" s="7"/>
      <c r="JB154" s="7"/>
      <c r="JC154" s="7"/>
      <c r="JD154" s="7"/>
      <c r="JE154" s="1"/>
      <c r="JM154" s="1"/>
      <c r="QC154" s="1"/>
      <c r="QD154" s="7"/>
      <c r="QE154" s="7"/>
      <c r="QF154" s="7"/>
      <c r="QG154" s="7"/>
      <c r="QH154" s="7"/>
      <c r="QI154" s="1"/>
      <c r="TN154" s="1"/>
      <c r="TO154" s="7"/>
      <c r="TP154" s="7"/>
      <c r="TQ154" s="7"/>
      <c r="TR154" s="7"/>
      <c r="TS154" s="7"/>
      <c r="TT154" s="7"/>
      <c r="TU154" s="7"/>
      <c r="TV154" s="7"/>
      <c r="TW154" s="7"/>
      <c r="TX154" s="7"/>
      <c r="TY154" s="7"/>
      <c r="TZ154" s="7"/>
      <c r="UA154" s="7"/>
      <c r="UB154" s="7"/>
      <c r="UC154" s="7"/>
      <c r="UD154" s="7"/>
      <c r="UE154" s="7"/>
      <c r="UF154" s="7"/>
      <c r="UG154" s="7"/>
      <c r="UH154" s="7"/>
      <c r="UI154" s="7"/>
      <c r="UJ154" s="7"/>
      <c r="UK154" s="7"/>
      <c r="UL154" s="7"/>
      <c r="UM154" s="7"/>
      <c r="UN154" s="7"/>
      <c r="UO154" s="7"/>
      <c r="UP154" s="7"/>
      <c r="UQ154" s="7"/>
      <c r="UR154" s="7"/>
      <c r="US154" s="7"/>
      <c r="UT154" s="7"/>
      <c r="UU154" s="7"/>
      <c r="UV154" s="7"/>
      <c r="UW154" s="7"/>
      <c r="UX154" s="7"/>
      <c r="UY154" s="7"/>
      <c r="UZ154" s="7"/>
      <c r="VA154" s="7"/>
      <c r="VB154" s="7"/>
      <c r="VC154" s="7"/>
      <c r="VD154" s="7"/>
      <c r="VE154" s="7"/>
      <c r="VF154" s="7"/>
      <c r="VG154" s="7"/>
      <c r="VH154" s="7"/>
      <c r="VI154" s="7"/>
      <c r="VJ154" s="7"/>
      <c r="VK154" s="7"/>
      <c r="VL154" s="7"/>
      <c r="VM154" s="7"/>
      <c r="VN154" s="7"/>
      <c r="VO154" s="7"/>
      <c r="VP154" s="7"/>
      <c r="VQ154" s="7"/>
      <c r="VR154" s="7"/>
      <c r="VS154" s="7"/>
      <c r="VT154" s="7"/>
      <c r="VU154" s="7"/>
      <c r="VV154" s="7"/>
      <c r="VW154" s="7"/>
      <c r="VX154" s="7"/>
      <c r="VY154" s="7"/>
      <c r="VZ154" s="7"/>
      <c r="WA154" s="7"/>
      <c r="WB154" s="7"/>
      <c r="WC154" s="7"/>
      <c r="WD154" s="7"/>
      <c r="WE154" s="7"/>
      <c r="WF154" s="7"/>
      <c r="WG154" s="7"/>
      <c r="WH154" s="7"/>
      <c r="WI154" s="7"/>
      <c r="WJ154" s="7"/>
      <c r="WK154" s="7"/>
      <c r="WL154" s="7"/>
      <c r="WM154" s="7"/>
      <c r="WN154" s="7"/>
      <c r="WO154" s="7"/>
      <c r="WP154" s="7"/>
      <c r="WQ154" s="7"/>
      <c r="WR154" s="7"/>
      <c r="WS154" s="7"/>
      <c r="WT154" s="7"/>
      <c r="WU154" s="7"/>
      <c r="WV154" s="7"/>
      <c r="WW154" s="7"/>
      <c r="WX154" s="7"/>
      <c r="WY154" s="7"/>
      <c r="WZ154" s="1"/>
    </row>
    <row r="155" spans="6:624" x14ac:dyDescent="0.3">
      <c r="F155" s="1"/>
      <c r="G155" s="7"/>
      <c r="H155" s="7"/>
      <c r="I155" s="7"/>
      <c r="J155" s="7"/>
      <c r="K155" s="7"/>
      <c r="L155" s="7"/>
      <c r="M155" s="7"/>
      <c r="N155" s="7"/>
      <c r="O155" s="7"/>
      <c r="P155" s="1"/>
      <c r="X155" s="1"/>
      <c r="GN155" s="1"/>
      <c r="GO155" s="7"/>
      <c r="GP155" s="7"/>
      <c r="GQ155" s="7"/>
      <c r="GR155" s="7"/>
      <c r="GS155" s="7"/>
      <c r="GT155" s="1"/>
      <c r="IU155" s="1"/>
      <c r="IV155" s="7"/>
      <c r="IW155" s="7"/>
      <c r="IX155" s="7"/>
      <c r="IY155" s="7"/>
      <c r="IZ155" s="7"/>
      <c r="JA155" s="7"/>
      <c r="JB155" s="7"/>
      <c r="JC155" s="7"/>
      <c r="JD155" s="7"/>
      <c r="JE155" s="1"/>
      <c r="JM155" s="1"/>
      <c r="QC155" s="1"/>
      <c r="QD155" s="7"/>
      <c r="QE155" s="7"/>
      <c r="QF155" s="7"/>
      <c r="QG155" s="7"/>
      <c r="QH155" s="7"/>
      <c r="QI155" s="1"/>
      <c r="TN155" s="1"/>
      <c r="TO155" s="7"/>
      <c r="TP155" s="7"/>
      <c r="TQ155" s="7"/>
      <c r="TR155" s="7"/>
      <c r="TS155" s="7"/>
      <c r="TT155" s="7"/>
      <c r="TU155" s="7"/>
      <c r="TV155" s="7"/>
      <c r="TW155" s="7"/>
      <c r="TX155" s="7"/>
      <c r="TY155" s="7"/>
      <c r="TZ155" s="7"/>
      <c r="UA155" s="7"/>
      <c r="UB155" s="7"/>
      <c r="UC155" s="7"/>
      <c r="UD155" s="7"/>
      <c r="UE155" s="7"/>
      <c r="UF155" s="7"/>
      <c r="UG155" s="7"/>
      <c r="UH155" s="7"/>
      <c r="UI155" s="7"/>
      <c r="UJ155" s="7"/>
      <c r="UK155" s="7"/>
      <c r="UL155" s="7"/>
      <c r="UM155" s="7"/>
      <c r="UN155" s="7"/>
      <c r="UO155" s="7"/>
      <c r="UP155" s="7"/>
      <c r="UQ155" s="7"/>
      <c r="UR155" s="7"/>
      <c r="US155" s="7"/>
      <c r="UT155" s="7"/>
      <c r="UU155" s="7"/>
      <c r="UV155" s="7"/>
      <c r="UW155" s="7"/>
      <c r="UX155" s="7"/>
      <c r="UY155" s="7"/>
      <c r="UZ155" s="7"/>
      <c r="VA155" s="7"/>
      <c r="VB155" s="7"/>
      <c r="VC155" s="7"/>
      <c r="VD155" s="7"/>
      <c r="VE155" s="7"/>
      <c r="VF155" s="7"/>
      <c r="VG155" s="7"/>
      <c r="VH155" s="7"/>
      <c r="VI155" s="7"/>
      <c r="VJ155" s="7"/>
      <c r="VK155" s="7"/>
      <c r="VL155" s="7"/>
      <c r="VM155" s="7"/>
      <c r="VN155" s="7"/>
      <c r="VO155" s="7"/>
      <c r="VP155" s="7"/>
      <c r="VQ155" s="7"/>
      <c r="VR155" s="7"/>
      <c r="VS155" s="7"/>
      <c r="VT155" s="7"/>
      <c r="VU155" s="7"/>
      <c r="VV155" s="7"/>
      <c r="VW155" s="7"/>
      <c r="VX155" s="7"/>
      <c r="VY155" s="7"/>
      <c r="VZ155" s="7"/>
      <c r="WA155" s="7"/>
      <c r="WB155" s="7"/>
      <c r="WC155" s="7"/>
      <c r="WD155" s="7"/>
      <c r="WE155" s="7"/>
      <c r="WF155" s="7"/>
      <c r="WG155" s="7"/>
      <c r="WH155" s="7"/>
      <c r="WI155" s="7"/>
      <c r="WJ155" s="7"/>
      <c r="WK155" s="7"/>
      <c r="WL155" s="7"/>
      <c r="WM155" s="7"/>
      <c r="WN155" s="7"/>
      <c r="WO155" s="7"/>
      <c r="WP155" s="7"/>
      <c r="WQ155" s="7"/>
      <c r="WR155" s="7"/>
      <c r="WS155" s="7"/>
      <c r="WT155" s="7"/>
      <c r="WU155" s="7"/>
      <c r="WV155" s="7"/>
      <c r="WW155" s="7"/>
      <c r="WX155" s="7"/>
      <c r="WY155" s="7"/>
      <c r="WZ155" s="1"/>
    </row>
    <row r="156" spans="6:624" x14ac:dyDescent="0.3">
      <c r="F156" s="1"/>
      <c r="G156" s="7"/>
      <c r="H156" s="7"/>
      <c r="I156" s="7"/>
      <c r="J156" s="7"/>
      <c r="K156" s="7"/>
      <c r="L156" s="7"/>
      <c r="M156" s="7"/>
      <c r="N156" s="7"/>
      <c r="O156" s="7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7"/>
      <c r="GP156" s="7"/>
      <c r="GQ156" s="7"/>
      <c r="GR156" s="7"/>
      <c r="GS156" s="7"/>
      <c r="GT156" s="1"/>
      <c r="IU156" s="1"/>
      <c r="IV156" s="7"/>
      <c r="IW156" s="7"/>
      <c r="IX156" s="7"/>
      <c r="IY156" s="7"/>
      <c r="IZ156" s="7"/>
      <c r="JA156" s="7"/>
      <c r="JB156" s="7"/>
      <c r="JC156" s="7"/>
      <c r="JD156" s="7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7"/>
      <c r="QE156" s="7"/>
      <c r="QF156" s="7"/>
      <c r="QG156" s="7"/>
      <c r="QH156" s="7"/>
      <c r="QI156" s="1"/>
      <c r="TN156" s="1"/>
      <c r="TO156" s="7"/>
      <c r="TP156" s="7"/>
      <c r="TQ156" s="7"/>
      <c r="TR156" s="7"/>
      <c r="TS156" s="7"/>
      <c r="TT156" s="7"/>
      <c r="TU156" s="7"/>
      <c r="TV156" s="7"/>
      <c r="TW156" s="7"/>
      <c r="TX156" s="7"/>
      <c r="TY156" s="7"/>
      <c r="TZ156" s="7"/>
      <c r="UA156" s="7"/>
      <c r="UB156" s="7"/>
      <c r="UC156" s="7"/>
      <c r="UD156" s="7"/>
      <c r="UE156" s="7"/>
      <c r="UF156" s="7"/>
      <c r="UG156" s="7"/>
      <c r="UH156" s="7"/>
      <c r="UI156" s="7"/>
      <c r="UJ156" s="7"/>
      <c r="UK156" s="7"/>
      <c r="UL156" s="7"/>
      <c r="UM156" s="7"/>
      <c r="UN156" s="7"/>
      <c r="UO156" s="7"/>
      <c r="UP156" s="7"/>
      <c r="UQ156" s="7"/>
      <c r="UR156" s="7"/>
      <c r="US156" s="7"/>
      <c r="UT156" s="7"/>
      <c r="UU156" s="7"/>
      <c r="UV156" s="7"/>
      <c r="UW156" s="7"/>
      <c r="UX156" s="7"/>
      <c r="UY156" s="7"/>
      <c r="UZ156" s="7"/>
      <c r="VA156" s="7"/>
      <c r="VB156" s="7"/>
      <c r="VC156" s="7"/>
      <c r="VD156" s="7"/>
      <c r="VE156" s="7"/>
      <c r="VF156" s="7"/>
      <c r="VG156" s="7"/>
      <c r="VH156" s="7"/>
      <c r="VI156" s="7"/>
      <c r="VJ156" s="7"/>
      <c r="VK156" s="7"/>
      <c r="VL156" s="7"/>
      <c r="VM156" s="7"/>
      <c r="VN156" s="7"/>
      <c r="VO156" s="7"/>
      <c r="VP156" s="7"/>
      <c r="VQ156" s="7"/>
      <c r="VR156" s="7"/>
      <c r="VS156" s="7"/>
      <c r="VT156" s="7"/>
      <c r="VU156" s="7"/>
      <c r="VV156" s="7"/>
      <c r="VW156" s="7"/>
      <c r="VX156" s="7"/>
      <c r="VY156" s="7"/>
      <c r="VZ156" s="7"/>
      <c r="WA156" s="7"/>
      <c r="WB156" s="7"/>
      <c r="WC156" s="7"/>
      <c r="WD156" s="7"/>
      <c r="WE156" s="7"/>
      <c r="WF156" s="7"/>
      <c r="WG156" s="7"/>
      <c r="WH156" s="7"/>
      <c r="WI156" s="7"/>
      <c r="WJ156" s="7"/>
      <c r="WK156" s="7"/>
      <c r="WL156" s="7"/>
      <c r="WM156" s="7"/>
      <c r="WN156" s="7"/>
      <c r="WO156" s="7"/>
      <c r="WP156" s="7"/>
      <c r="WQ156" s="7"/>
      <c r="WR156" s="7"/>
      <c r="WS156" s="7"/>
      <c r="WT156" s="7"/>
      <c r="WU156" s="7"/>
      <c r="WV156" s="7"/>
      <c r="WW156" s="7"/>
      <c r="WX156" s="7"/>
      <c r="WY156" s="7"/>
      <c r="WZ156" s="1"/>
    </row>
    <row r="157" spans="6:624" ht="14.4" customHeight="1" x14ac:dyDescent="0.3">
      <c r="F157" s="1"/>
      <c r="G157" s="7"/>
      <c r="H157" s="7"/>
      <c r="I157" s="7"/>
      <c r="J157" s="7"/>
      <c r="K157" s="7"/>
      <c r="L157" s="7"/>
      <c r="M157" s="7"/>
      <c r="N157" s="7"/>
      <c r="O157" s="7"/>
      <c r="P157" s="1"/>
      <c r="Q157" s="128" t="s">
        <v>17</v>
      </c>
      <c r="R157" s="128"/>
      <c r="S157" s="128"/>
      <c r="T157" s="128"/>
      <c r="U157" s="128"/>
      <c r="V157" s="128"/>
      <c r="W157" s="128"/>
      <c r="X157" s="1"/>
      <c r="GN157" s="1"/>
      <c r="GO157" s="7"/>
      <c r="GP157" s="7"/>
      <c r="GQ157" s="7"/>
      <c r="GR157" s="7"/>
      <c r="GS157" s="7"/>
      <c r="GT157" s="1"/>
      <c r="IU157" s="1"/>
      <c r="IV157" s="7"/>
      <c r="IW157" s="7"/>
      <c r="IX157" s="7"/>
      <c r="IY157" s="7"/>
      <c r="IZ157" s="7"/>
      <c r="JA157" s="7"/>
      <c r="JB157" s="7"/>
      <c r="JC157" s="7"/>
      <c r="JD157" s="7"/>
      <c r="JE157" s="1"/>
      <c r="JF157" s="128" t="s">
        <v>17</v>
      </c>
      <c r="JG157" s="128"/>
      <c r="JH157" s="128"/>
      <c r="JI157" s="128"/>
      <c r="JJ157" s="128"/>
      <c r="JK157" s="128"/>
      <c r="JL157" s="128"/>
      <c r="JM157" s="1"/>
      <c r="QC157" s="1"/>
      <c r="QD157" s="7"/>
      <c r="QE157" s="7"/>
      <c r="QF157" s="7"/>
      <c r="QG157" s="7"/>
      <c r="QH157" s="7"/>
      <c r="QI157" s="1"/>
      <c r="TN157" s="1"/>
      <c r="TO157" s="7"/>
      <c r="TP157" s="7"/>
      <c r="TQ157" s="7"/>
      <c r="TR157" s="7"/>
      <c r="TS157" s="7"/>
      <c r="TT157" s="7"/>
      <c r="TU157" s="7"/>
      <c r="TV157" s="7"/>
      <c r="TW157" s="7"/>
      <c r="TX157" s="7"/>
      <c r="TY157" s="7"/>
      <c r="TZ157" s="7"/>
      <c r="UA157" s="7"/>
      <c r="UB157" s="7"/>
      <c r="UC157" s="7"/>
      <c r="UD157" s="7"/>
      <c r="UE157" s="7"/>
      <c r="UF157" s="7"/>
      <c r="UG157" s="7"/>
      <c r="UH157" s="7"/>
      <c r="UI157" s="7"/>
      <c r="UJ157" s="7"/>
      <c r="UK157" s="7"/>
      <c r="UL157" s="7"/>
      <c r="UM157" s="7"/>
      <c r="UN157" s="7"/>
      <c r="UO157" s="7"/>
      <c r="UP157" s="7"/>
      <c r="UQ157" s="7"/>
      <c r="UR157" s="7"/>
      <c r="US157" s="7"/>
      <c r="UT157" s="7"/>
      <c r="UU157" s="7"/>
      <c r="UV157" s="7"/>
      <c r="UW157" s="7"/>
      <c r="UX157" s="7"/>
      <c r="UY157" s="7"/>
      <c r="UZ157" s="7"/>
      <c r="VA157" s="7"/>
      <c r="VB157" s="7"/>
      <c r="VC157" s="7"/>
      <c r="VD157" s="7"/>
      <c r="VE157" s="7"/>
      <c r="VF157" s="7"/>
      <c r="VG157" s="7"/>
      <c r="VH157" s="7"/>
      <c r="VI157" s="7"/>
      <c r="VJ157" s="7"/>
      <c r="VK157" s="7"/>
      <c r="VL157" s="7"/>
      <c r="VM157" s="7"/>
      <c r="VN157" s="7"/>
      <c r="VO157" s="7"/>
      <c r="VP157" s="7"/>
      <c r="VQ157" s="7"/>
      <c r="VR157" s="7"/>
      <c r="VS157" s="7"/>
      <c r="VT157" s="7"/>
      <c r="VU157" s="7"/>
      <c r="VV157" s="7"/>
      <c r="VW157" s="7"/>
      <c r="VX157" s="7"/>
      <c r="VY157" s="7"/>
      <c r="VZ157" s="7"/>
      <c r="WA157" s="7"/>
      <c r="WB157" s="7"/>
      <c r="WC157" s="7"/>
      <c r="WD157" s="7"/>
      <c r="WE157" s="7"/>
      <c r="WF157" s="7"/>
      <c r="WG157" s="7"/>
      <c r="WH157" s="7"/>
      <c r="WI157" s="7"/>
      <c r="WJ157" s="7"/>
      <c r="WK157" s="7"/>
      <c r="WL157" s="7"/>
      <c r="WM157" s="7"/>
      <c r="WN157" s="7"/>
      <c r="WO157" s="7"/>
      <c r="WP157" s="7"/>
      <c r="WQ157" s="7"/>
      <c r="WR157" s="7"/>
      <c r="WS157" s="7"/>
      <c r="WT157" s="7"/>
      <c r="WU157" s="7"/>
      <c r="WV157" s="7"/>
      <c r="WW157" s="7"/>
      <c r="WX157" s="7"/>
      <c r="WY157" s="7"/>
      <c r="WZ157" s="1"/>
    </row>
    <row r="158" spans="6:624" ht="14.4" customHeight="1" thickBot="1" x14ac:dyDescent="0.35">
      <c r="F158" s="1"/>
      <c r="G158" s="7"/>
      <c r="H158" s="7"/>
      <c r="I158" s="7"/>
      <c r="J158" s="7"/>
      <c r="K158" s="7"/>
      <c r="L158" s="7"/>
      <c r="M158" s="7"/>
      <c r="N158" s="7"/>
      <c r="O158" s="7"/>
      <c r="P158" s="1"/>
      <c r="Q158" s="128"/>
      <c r="R158" s="128"/>
      <c r="S158" s="128"/>
      <c r="T158" s="128"/>
      <c r="U158" s="128"/>
      <c r="V158" s="128"/>
      <c r="W158" s="128"/>
      <c r="X158" s="1"/>
      <c r="Y158" s="39" t="s">
        <v>22</v>
      </c>
      <c r="AA158" s="39" t="s">
        <v>24</v>
      </c>
      <c r="AC158" s="39" t="s">
        <v>262</v>
      </c>
      <c r="AE158" s="39" t="s">
        <v>263</v>
      </c>
      <c r="AG158" t="s">
        <v>264</v>
      </c>
      <c r="AI158" t="s">
        <v>265</v>
      </c>
      <c r="AK158" t="s">
        <v>266</v>
      </c>
      <c r="AM158" t="s">
        <v>267</v>
      </c>
      <c r="AO158" t="s">
        <v>268</v>
      </c>
      <c r="GN158" s="1"/>
      <c r="GO158" s="7"/>
      <c r="GP158" s="7"/>
      <c r="GQ158" s="7"/>
      <c r="GR158" s="7"/>
      <c r="GS158" s="7"/>
      <c r="GT158" s="1"/>
      <c r="IU158" s="1"/>
      <c r="IV158" s="7"/>
      <c r="IW158" s="7"/>
      <c r="IX158" s="7"/>
      <c r="IY158" s="7"/>
      <c r="IZ158" s="7"/>
      <c r="JA158" s="7"/>
      <c r="JB158" s="7"/>
      <c r="JC158" s="7"/>
      <c r="JD158" s="7"/>
      <c r="JE158" s="1"/>
      <c r="JF158" s="128"/>
      <c r="JG158" s="128"/>
      <c r="JH158" s="128"/>
      <c r="JI158" s="128"/>
      <c r="JJ158" s="128"/>
      <c r="JK158" s="128"/>
      <c r="JL158" s="128"/>
      <c r="JM158" s="1"/>
      <c r="JN158" s="39" t="s">
        <v>22</v>
      </c>
      <c r="JP158" s="39" t="s">
        <v>24</v>
      </c>
      <c r="JR158" s="39" t="s">
        <v>262</v>
      </c>
      <c r="JT158" s="39" t="s">
        <v>263</v>
      </c>
      <c r="JV158" t="s">
        <v>264</v>
      </c>
      <c r="JX158" t="s">
        <v>265</v>
      </c>
      <c r="JZ158" t="s">
        <v>266</v>
      </c>
      <c r="KB158" t="s">
        <v>267</v>
      </c>
      <c r="KD158" t="s">
        <v>268</v>
      </c>
      <c r="QC158" s="1"/>
      <c r="QD158" s="7"/>
      <c r="QE158" s="7"/>
      <c r="QF158" s="7"/>
      <c r="QG158" s="7"/>
      <c r="QH158" s="7"/>
      <c r="QI158" s="1"/>
      <c r="TN158" s="1"/>
      <c r="TO158" s="7"/>
      <c r="TP158" s="7"/>
      <c r="TQ158" s="7"/>
      <c r="TR158" s="7"/>
      <c r="TS158" s="7"/>
      <c r="TT158" s="7"/>
      <c r="TU158" s="7"/>
      <c r="TV158" s="7"/>
      <c r="TW158" s="7"/>
      <c r="TX158" s="7"/>
      <c r="TY158" s="7"/>
      <c r="TZ158" s="7"/>
      <c r="UA158" s="7"/>
      <c r="UB158" s="7"/>
      <c r="UC158" s="7"/>
      <c r="UD158" s="7"/>
      <c r="UE158" s="7"/>
      <c r="UF158" s="7"/>
      <c r="UG158" s="7"/>
      <c r="UH158" s="7"/>
      <c r="UI158" s="7"/>
      <c r="UJ158" s="7"/>
      <c r="UK158" s="7"/>
      <c r="UL158" s="7"/>
      <c r="UM158" s="7"/>
      <c r="UN158" s="7"/>
      <c r="UO158" s="7"/>
      <c r="UP158" s="7"/>
      <c r="UQ158" s="7"/>
      <c r="UR158" s="7"/>
      <c r="US158" s="7"/>
      <c r="UT158" s="7"/>
      <c r="UU158" s="7"/>
      <c r="UV158" s="7"/>
      <c r="UW158" s="7"/>
      <c r="UX158" s="7"/>
      <c r="UY158" s="7"/>
      <c r="UZ158" s="7"/>
      <c r="VA158" s="7"/>
      <c r="VB158" s="7"/>
      <c r="VC158" s="7"/>
      <c r="VD158" s="7"/>
      <c r="VE158" s="7"/>
      <c r="VF158" s="7"/>
      <c r="VG158" s="7"/>
      <c r="VH158" s="7"/>
      <c r="VI158" s="7"/>
      <c r="VJ158" s="7"/>
      <c r="VK158" s="7"/>
      <c r="VL158" s="7"/>
      <c r="VM158" s="7"/>
      <c r="VN158" s="7"/>
      <c r="VO158" s="7"/>
      <c r="VP158" s="7"/>
      <c r="VQ158" s="7"/>
      <c r="VR158" s="7"/>
      <c r="VS158" s="7"/>
      <c r="VT158" s="7"/>
      <c r="VU158" s="7"/>
      <c r="VV158" s="7"/>
      <c r="VW158" s="7"/>
      <c r="VX158" s="7"/>
      <c r="VY158" s="7"/>
      <c r="VZ158" s="7"/>
      <c r="WA158" s="7"/>
      <c r="WB158" s="7"/>
      <c r="WC158" s="7"/>
      <c r="WD158" s="7"/>
      <c r="WE158" s="7"/>
      <c r="WF158" s="7"/>
      <c r="WG158" s="7"/>
      <c r="WH158" s="7"/>
      <c r="WI158" s="7"/>
      <c r="WJ158" s="7"/>
      <c r="WK158" s="7"/>
      <c r="WL158" s="7"/>
      <c r="WM158" s="7"/>
      <c r="WN158" s="7"/>
      <c r="WO158" s="7"/>
      <c r="WP158" s="7"/>
      <c r="WQ158" s="7"/>
      <c r="WR158" s="7"/>
      <c r="WS158" s="7"/>
      <c r="WT158" s="7"/>
      <c r="WU158" s="7"/>
      <c r="WV158" s="7"/>
      <c r="WW158" s="7"/>
      <c r="WX158" s="7"/>
      <c r="WY158" s="7"/>
      <c r="WZ158" s="1"/>
    </row>
    <row r="159" spans="6:624" ht="14.4" customHeight="1" thickBot="1" x14ac:dyDescent="0.35">
      <c r="F159" s="1"/>
      <c r="G159" s="7"/>
      <c r="H159" s="7"/>
      <c r="I159" s="7"/>
      <c r="J159" s="7"/>
      <c r="K159" s="7"/>
      <c r="L159" s="7"/>
      <c r="M159" s="7"/>
      <c r="N159" s="7"/>
      <c r="O159" s="7"/>
      <c r="P159" s="1"/>
      <c r="Q159" s="128"/>
      <c r="R159" s="128"/>
      <c r="S159" s="128"/>
      <c r="T159" s="128"/>
      <c r="U159" s="128"/>
      <c r="V159" s="128"/>
      <c r="W159" s="128"/>
      <c r="X159" s="1"/>
      <c r="Y159" s="43">
        <f t="array" ref="Y159">'TRANSFORMER EX1'!FM2157</f>
        <v>-5.9923003849761292E-2</v>
      </c>
      <c r="AA159" s="43">
        <f t="array" ref="AA159">'TRANSFORMER EX1'!GA2157+'TRANSFORMER EX2'!GA2157</f>
        <v>-2.6079514502209831E-2</v>
      </c>
      <c r="AC159" s="43">
        <v>0.11849507160967626</v>
      </c>
      <c r="AE159" s="43">
        <v>1.4711016483597299E-3</v>
      </c>
      <c r="AG159" s="43">
        <f>S170*AC159+(1-S170)*AA159^2</f>
        <v>9.4932085503075206E-2</v>
      </c>
      <c r="AI159" s="43">
        <f>Q170*AE159+(1-Q170)*AA159</f>
        <v>-1.2839599666972254E-3</v>
      </c>
      <c r="AK159" s="43">
        <f>AG159/(1-S170^W170)</f>
        <v>0.19453296209646564</v>
      </c>
      <c r="AM159" s="43">
        <f>AI159/(1-Q170^W170)</f>
        <v>-4.7378596557093207E-3</v>
      </c>
      <c r="AO159" s="121">
        <f>Y159-(Q173/(U170+SQRT(AK159)))*AM159</f>
        <v>-5.9815583740168828E-2</v>
      </c>
      <c r="GN159" s="1"/>
      <c r="GO159" s="7"/>
      <c r="GP159" s="7"/>
      <c r="GQ159" s="7"/>
      <c r="GR159" s="7"/>
      <c r="GS159" s="7"/>
      <c r="GT159" s="1"/>
      <c r="IU159" s="1"/>
      <c r="IV159" s="7"/>
      <c r="IW159" s="7"/>
      <c r="IX159" s="7"/>
      <c r="IY159" s="7"/>
      <c r="IZ159" s="7"/>
      <c r="JA159" s="7"/>
      <c r="JB159" s="7"/>
      <c r="JC159" s="7"/>
      <c r="JD159" s="7"/>
      <c r="JE159" s="1"/>
      <c r="JF159" s="128"/>
      <c r="JG159" s="128"/>
      <c r="JH159" s="128"/>
      <c r="JI159" s="128"/>
      <c r="JJ159" s="128"/>
      <c r="JK159" s="128"/>
      <c r="JL159" s="128"/>
      <c r="JM159" s="1"/>
      <c r="JN159" s="43">
        <f t="array" ref="JN159">'TRANSFORMER EX1'!QA1233</f>
        <v>2.6624624662196084</v>
      </c>
      <c r="JP159" s="43">
        <f t="array" ref="JP159">'TRANSFORMER EX1'!QO1233+'TRANSFORMER EX2'!QO1233</f>
        <v>-0.23503140151020724</v>
      </c>
      <c r="JR159" s="43">
        <v>4.5948199018337084E-2</v>
      </c>
      <c r="JT159" s="43">
        <v>-8.2519186318629045E-3</v>
      </c>
      <c r="JV159" s="43">
        <f>JH170*JR159+(1-JH170)*JP159^2</f>
        <v>4.7806511153840117E-2</v>
      </c>
      <c r="JX159" s="43">
        <f>JF170*JT159+(1-JF170)*JP159</f>
        <v>-3.0929866919697332E-2</v>
      </c>
      <c r="JZ159" s="43">
        <f>JV159/(1-JH170^JL170)</f>
        <v>9.7964162200492061E-2</v>
      </c>
      <c r="KB159" s="43">
        <f>JX159/(1-JF170^JL170)</f>
        <v>-0.11413235025718577</v>
      </c>
      <c r="KD159" s="121">
        <f>JN159-(JF173/(JJ170+SQRT(JZ159)))*KB159</f>
        <v>2.6661089572092957</v>
      </c>
      <c r="QC159" s="1"/>
      <c r="QD159" s="7"/>
      <c r="QE159" s="7"/>
      <c r="QF159" s="7"/>
      <c r="QG159" s="7"/>
      <c r="QH159" s="7"/>
      <c r="QI159" s="1"/>
      <c r="TN159" s="1"/>
      <c r="TO159" s="7"/>
      <c r="TP159" s="7"/>
      <c r="TQ159" s="7"/>
      <c r="TR159" s="7"/>
      <c r="TS159" s="7"/>
      <c r="TT159" s="7"/>
      <c r="TU159" s="7"/>
      <c r="TV159" s="7"/>
      <c r="TW159" s="7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7"/>
      <c r="WR159" s="7"/>
      <c r="WS159" s="7"/>
      <c r="WT159" s="7"/>
      <c r="WU159" s="7"/>
      <c r="WV159" s="7"/>
      <c r="WW159" s="7"/>
      <c r="WX159" s="7"/>
      <c r="WY159" s="7"/>
      <c r="WZ159" s="1"/>
    </row>
    <row r="160" spans="6:624" ht="14.4" customHeight="1" x14ac:dyDescent="0.3">
      <c r="F160" s="1"/>
      <c r="G160" s="7"/>
      <c r="H160" s="7"/>
      <c r="I160" s="7"/>
      <c r="J160" s="7"/>
      <c r="K160" s="7"/>
      <c r="L160" s="7"/>
      <c r="M160" s="7"/>
      <c r="N160" s="7"/>
      <c r="O160" s="7"/>
      <c r="P160" s="1"/>
      <c r="Q160" s="128"/>
      <c r="R160" s="128"/>
      <c r="S160" s="128"/>
      <c r="T160" s="128"/>
      <c r="U160" s="128"/>
      <c r="V160" s="128"/>
      <c r="W160" s="128"/>
      <c r="X160" s="1"/>
      <c r="GN160" s="1"/>
      <c r="GO160" s="7"/>
      <c r="GP160" s="7"/>
      <c r="GQ160" s="7"/>
      <c r="GR160" s="7"/>
      <c r="GS160" s="7"/>
      <c r="GT160" s="1"/>
      <c r="IU160" s="1"/>
      <c r="IV160" s="7"/>
      <c r="IW160" s="7"/>
      <c r="IX160" s="7"/>
      <c r="IY160" s="7"/>
      <c r="IZ160" s="7"/>
      <c r="JA160" s="7"/>
      <c r="JB160" s="7"/>
      <c r="JC160" s="7"/>
      <c r="JD160" s="7"/>
      <c r="JE160" s="1"/>
      <c r="JF160" s="128"/>
      <c r="JG160" s="128"/>
      <c r="JH160" s="128"/>
      <c r="JI160" s="128"/>
      <c r="JJ160" s="128"/>
      <c r="JK160" s="128"/>
      <c r="JL160" s="128"/>
      <c r="JM160" s="1"/>
      <c r="QC160" s="1"/>
      <c r="QD160" s="7"/>
      <c r="QE160" s="7"/>
      <c r="QF160" s="7"/>
      <c r="QG160" s="7"/>
      <c r="QH160" s="7"/>
      <c r="QI160" s="1"/>
      <c r="TN160" s="1"/>
      <c r="TO160" s="7"/>
      <c r="TP160" s="7"/>
      <c r="TQ160" s="7"/>
      <c r="TR160" s="7"/>
      <c r="TS160" s="7"/>
      <c r="TT160" s="7"/>
      <c r="TU160" s="7"/>
      <c r="TV160" s="7"/>
      <c r="TW160" s="7"/>
      <c r="TX160" s="1"/>
      <c r="TY160" s="128" t="s">
        <v>7</v>
      </c>
      <c r="TZ160" s="128"/>
      <c r="UA160" s="128"/>
      <c r="UB160" s="128"/>
      <c r="UC160" s="128"/>
      <c r="UD160" s="128"/>
      <c r="UE160" s="128"/>
      <c r="UF160" s="1"/>
      <c r="WP160" s="1"/>
      <c r="WQ160" s="7"/>
      <c r="WR160" s="7"/>
      <c r="WS160" s="7"/>
      <c r="WT160" s="7"/>
      <c r="WU160" s="7"/>
      <c r="WV160" s="7"/>
      <c r="WW160" s="7"/>
      <c r="WX160" s="7"/>
      <c r="WY160" s="7"/>
      <c r="WZ160" s="1"/>
    </row>
    <row r="161" spans="6:624" ht="14.4" customHeight="1" x14ac:dyDescent="0.3">
      <c r="F161" s="1"/>
      <c r="G161" s="7"/>
      <c r="H161" s="7"/>
      <c r="I161" s="7"/>
      <c r="J161" s="7"/>
      <c r="K161" s="7"/>
      <c r="L161" s="7"/>
      <c r="M161" s="7"/>
      <c r="N161" s="7"/>
      <c r="O161" s="7"/>
      <c r="P161" s="1"/>
      <c r="Q161" s="128"/>
      <c r="R161" s="128"/>
      <c r="S161" s="128"/>
      <c r="T161" s="128"/>
      <c r="U161" s="128"/>
      <c r="V161" s="128"/>
      <c r="W161" s="128"/>
      <c r="X161" s="1"/>
      <c r="GN161" s="1"/>
      <c r="GO161" s="7"/>
      <c r="GP161" s="7"/>
      <c r="GQ161" s="7"/>
      <c r="GR161" s="7"/>
      <c r="GS161" s="7"/>
      <c r="GT161" s="1"/>
      <c r="IU161" s="1"/>
      <c r="IV161" s="7"/>
      <c r="IW161" s="7"/>
      <c r="IX161" s="7"/>
      <c r="IY161" s="7"/>
      <c r="IZ161" s="7"/>
      <c r="JA161" s="7"/>
      <c r="JB161" s="7"/>
      <c r="JC161" s="7"/>
      <c r="JD161" s="7"/>
      <c r="JE161" s="1"/>
      <c r="JF161" s="128"/>
      <c r="JG161" s="128"/>
      <c r="JH161" s="128"/>
      <c r="JI161" s="128"/>
      <c r="JJ161" s="128"/>
      <c r="JK161" s="128"/>
      <c r="JL161" s="128"/>
      <c r="JM161" s="1"/>
      <c r="QC161" s="1"/>
      <c r="QD161" s="7"/>
      <c r="QE161" s="7"/>
      <c r="QF161" s="7"/>
      <c r="QG161" s="7"/>
      <c r="QH161" s="7"/>
      <c r="QI161" s="1"/>
      <c r="TN161" s="1"/>
      <c r="TO161" s="7"/>
      <c r="TP161" s="7"/>
      <c r="TQ161" s="7"/>
      <c r="TR161" s="7"/>
      <c r="TS161" s="7"/>
      <c r="TT161" s="7"/>
      <c r="TU161" s="7"/>
      <c r="TV161" s="7"/>
      <c r="TW161" s="7"/>
      <c r="TX161" s="1"/>
      <c r="TY161" s="128"/>
      <c r="TZ161" s="128"/>
      <c r="UA161" s="128"/>
      <c r="UB161" s="128"/>
      <c r="UC161" s="128"/>
      <c r="UD161" s="128"/>
      <c r="UE161" s="128"/>
      <c r="UF161" s="1"/>
      <c r="WP161" s="1"/>
      <c r="WQ161" s="7"/>
      <c r="WR161" s="7"/>
      <c r="WS161" s="7"/>
      <c r="WT161" s="7"/>
      <c r="WU161" s="7"/>
      <c r="WV161" s="7"/>
      <c r="WW161" s="7"/>
      <c r="WX161" s="7"/>
      <c r="WY161" s="7"/>
      <c r="WZ161" s="1"/>
    </row>
    <row r="162" spans="6:624" ht="14.4" customHeight="1" thickBot="1" x14ac:dyDescent="0.35">
      <c r="F162" s="1"/>
      <c r="G162" s="7"/>
      <c r="H162" s="7"/>
      <c r="I162" s="7"/>
      <c r="J162" s="7"/>
      <c r="K162" s="7"/>
      <c r="L162" s="7"/>
      <c r="M162" s="7"/>
      <c r="N162" s="7"/>
      <c r="O162" s="7"/>
      <c r="P162" s="1"/>
      <c r="Q162" s="128"/>
      <c r="R162" s="128"/>
      <c r="S162" s="128"/>
      <c r="T162" s="128"/>
      <c r="U162" s="128"/>
      <c r="V162" s="128"/>
      <c r="W162" s="128"/>
      <c r="X162" s="1"/>
      <c r="Y162" s="39" t="s">
        <v>30</v>
      </c>
      <c r="AA162" s="39" t="s">
        <v>32</v>
      </c>
      <c r="AC162" s="39" t="s">
        <v>277</v>
      </c>
      <c r="AE162" s="39" t="s">
        <v>278</v>
      </c>
      <c r="AG162" t="s">
        <v>279</v>
      </c>
      <c r="AI162" t="s">
        <v>280</v>
      </c>
      <c r="AK162" t="s">
        <v>281</v>
      </c>
      <c r="AM162" t="s">
        <v>282</v>
      </c>
      <c r="AO162" t="s">
        <v>283</v>
      </c>
      <c r="GN162" s="1"/>
      <c r="GO162" s="7"/>
      <c r="GP162" s="7"/>
      <c r="GQ162" s="7"/>
      <c r="GR162" s="7"/>
      <c r="GS162" s="7"/>
      <c r="GT162" s="1"/>
      <c r="IU162" s="1"/>
      <c r="IV162" s="7"/>
      <c r="IW162" s="7"/>
      <c r="IX162" s="7"/>
      <c r="IY162" s="7"/>
      <c r="IZ162" s="7"/>
      <c r="JA162" s="7"/>
      <c r="JB162" s="7"/>
      <c r="JC162" s="7"/>
      <c r="JD162" s="7"/>
      <c r="JE162" s="1"/>
      <c r="JF162" s="128"/>
      <c r="JG162" s="128"/>
      <c r="JH162" s="128"/>
      <c r="JI162" s="128"/>
      <c r="JJ162" s="128"/>
      <c r="JK162" s="128"/>
      <c r="JL162" s="128"/>
      <c r="JM162" s="1"/>
      <c r="JN162" s="39" t="s">
        <v>30</v>
      </c>
      <c r="JP162" s="39" t="s">
        <v>32</v>
      </c>
      <c r="JR162" s="39" t="s">
        <v>277</v>
      </c>
      <c r="JT162" s="39" t="s">
        <v>278</v>
      </c>
      <c r="JV162" t="s">
        <v>279</v>
      </c>
      <c r="JX162" t="s">
        <v>280</v>
      </c>
      <c r="JZ162" t="s">
        <v>281</v>
      </c>
      <c r="KB162" t="s">
        <v>282</v>
      </c>
      <c r="KD162" t="s">
        <v>283</v>
      </c>
      <c r="QC162" s="1"/>
      <c r="QD162" s="7"/>
      <c r="QE162" s="7"/>
      <c r="QF162" s="7"/>
      <c r="QG162" s="7"/>
      <c r="QH162" s="7"/>
      <c r="QI162" s="1"/>
      <c r="TN162" s="1"/>
      <c r="TO162" s="7"/>
      <c r="TP162" s="7"/>
      <c r="TQ162" s="7"/>
      <c r="TR162" s="7"/>
      <c r="TS162" s="7"/>
      <c r="TT162" s="7"/>
      <c r="TU162" s="7"/>
      <c r="TV162" s="7"/>
      <c r="TW162" s="7"/>
      <c r="TX162" s="1"/>
      <c r="TY162" s="128"/>
      <c r="TZ162" s="128"/>
      <c r="UA162" s="128"/>
      <c r="UB162" s="128"/>
      <c r="UC162" s="128"/>
      <c r="UD162" s="128"/>
      <c r="UE162" s="128"/>
      <c r="UF162" s="1"/>
      <c r="WP162" s="1"/>
      <c r="WQ162" s="7"/>
      <c r="WR162" s="7"/>
      <c r="WS162" s="7"/>
      <c r="WT162" s="7"/>
      <c r="WU162" s="7"/>
      <c r="WV162" s="7"/>
      <c r="WW162" s="7"/>
      <c r="WX162" s="7"/>
      <c r="WY162" s="7"/>
      <c r="WZ162" s="1"/>
    </row>
    <row r="163" spans="6:624" ht="14.4" customHeight="1" thickBot="1" x14ac:dyDescent="0.35">
      <c r="F163" s="1"/>
      <c r="G163" s="7"/>
      <c r="H163" s="7"/>
      <c r="I163" s="7"/>
      <c r="J163" s="7"/>
      <c r="K163" s="7"/>
      <c r="L163" s="7"/>
      <c r="M163" s="7"/>
      <c r="N163" s="7"/>
      <c r="O163" s="7"/>
      <c r="P163" s="1"/>
      <c r="Q163" s="128"/>
      <c r="R163" s="128"/>
      <c r="S163" s="128"/>
      <c r="T163" s="128"/>
      <c r="U163" s="128"/>
      <c r="V163" s="128"/>
      <c r="W163" s="128"/>
      <c r="X163" s="1"/>
      <c r="Y163" s="43">
        <f t="array" ref="Y163">'TRANSFORMER EX1'!FM2164</f>
        <v>-1.1584496971351577</v>
      </c>
      <c r="AA163" s="43">
        <f t="array" ref="AA163">'TRANSFORMER EX1'!GA2164+'TRANSFORMER EX2'!GA2164</f>
        <v>2.1076036515338008E-2</v>
      </c>
      <c r="AC163" s="43">
        <v>1.4158087309590209E-2</v>
      </c>
      <c r="AE163" s="43">
        <v>-4.8406940779496935E-2</v>
      </c>
      <c r="AG163" s="43">
        <f>S170*AC163+(1-S170)*AA163^2</f>
        <v>1.1415309710711339E-2</v>
      </c>
      <c r="AI163" s="43">
        <f>Q170*AE163+(1-Q170)*AA163</f>
        <v>-4.1458643050013441E-2</v>
      </c>
      <c r="AK163" s="43">
        <f>AG163/(1-S170^W170)</f>
        <v>2.3392028095719962E-2</v>
      </c>
      <c r="AM163" s="43">
        <f>AI163/(1-Q170^W170)</f>
        <v>-0.15298392269377659</v>
      </c>
      <c r="AO163" s="121">
        <f t="array" ref="AO163">Y163-(Q173/(U170+SQRT(AK163)))*AM163</f>
        <v>-1.1484471213326333</v>
      </c>
      <c r="GN163" s="1"/>
      <c r="GO163" s="7"/>
      <c r="GP163" s="7"/>
      <c r="GQ163" s="7"/>
      <c r="GR163" s="7"/>
      <c r="GS163" s="7"/>
      <c r="GT163" s="1"/>
      <c r="IU163" s="1"/>
      <c r="IV163" s="7"/>
      <c r="IW163" s="7"/>
      <c r="IX163" s="7"/>
      <c r="IY163" s="7"/>
      <c r="IZ163" s="7"/>
      <c r="JA163" s="7"/>
      <c r="JB163" s="7"/>
      <c r="JC163" s="7"/>
      <c r="JD163" s="7"/>
      <c r="JE163" s="1"/>
      <c r="JF163" s="128"/>
      <c r="JG163" s="128"/>
      <c r="JH163" s="128"/>
      <c r="JI163" s="128"/>
      <c r="JJ163" s="128"/>
      <c r="JK163" s="128"/>
      <c r="JL163" s="128"/>
      <c r="JM163" s="1"/>
      <c r="JN163" s="43">
        <f t="array" ref="JN163">'TRANSFORMER EX1'!QA1240</f>
        <v>0.39253373760264176</v>
      </c>
      <c r="JP163" s="43">
        <f t="array" ref="JP163">'TRANSFORMER EX1'!QO1240+'TRANSFORMER EX2'!QO1240</f>
        <v>0.74452305351809878</v>
      </c>
      <c r="JR163" s="43">
        <v>0.23968045694279638</v>
      </c>
      <c r="JT163" s="43">
        <v>-1.3683490224652872E-2</v>
      </c>
      <c r="JV163" s="43">
        <f>JH170*JR163+(1-JH170)*JP163^2</f>
        <v>0.30260728099821987</v>
      </c>
      <c r="JX163" s="43">
        <f>JF170*JT163+(1-JF170)*JP163</f>
        <v>6.2137164149622268E-2</v>
      </c>
      <c r="JZ163" s="43">
        <f>JV163/(1-JH170^JL170)</f>
        <v>0.62009688729143431</v>
      </c>
      <c r="KB163" s="43">
        <f t="array" ref="KB163">JX163/(1-JF170^JL170)</f>
        <v>0.2292884285963922</v>
      </c>
      <c r="KD163" s="121">
        <f t="array" ref="KD163">JN163-(JF173/(JJ170+SQRT(JZ163)))*KB163</f>
        <v>0.38962199915073958</v>
      </c>
      <c r="QC163" s="1"/>
      <c r="QD163" s="7"/>
      <c r="QE163" s="7"/>
      <c r="QF163" s="7"/>
      <c r="QG163" s="7"/>
      <c r="QH163" s="7"/>
      <c r="QI163" s="1"/>
      <c r="TN163" s="1"/>
      <c r="TO163" s="7"/>
      <c r="TP163" s="7"/>
      <c r="TQ163" s="7"/>
      <c r="TR163" s="7"/>
      <c r="TS163" s="7"/>
      <c r="TT163" s="7"/>
      <c r="TU163" s="7"/>
      <c r="TV163" s="7"/>
      <c r="TW163" s="7"/>
      <c r="TX163" s="1"/>
      <c r="TY163" s="128"/>
      <c r="TZ163" s="128"/>
      <c r="UA163" s="128"/>
      <c r="UB163" s="128"/>
      <c r="UC163" s="128"/>
      <c r="UD163" s="128"/>
      <c r="UE163" s="128"/>
      <c r="UF163" s="1"/>
      <c r="WP163" s="1"/>
      <c r="WQ163" s="7"/>
      <c r="WR163" s="7"/>
      <c r="WS163" s="7"/>
      <c r="WT163" s="7"/>
      <c r="WU163" s="7"/>
      <c r="WV163" s="7"/>
      <c r="WW163" s="7"/>
      <c r="WX163" s="7"/>
      <c r="WY163" s="7"/>
      <c r="WZ163" s="1"/>
    </row>
    <row r="164" spans="6:624" ht="14.4" customHeight="1" x14ac:dyDescent="0.3">
      <c r="F164" s="1"/>
      <c r="G164" s="7"/>
      <c r="H164" s="7"/>
      <c r="I164" s="7"/>
      <c r="J164" s="7"/>
      <c r="K164" s="7"/>
      <c r="L164" s="7"/>
      <c r="M164" s="7"/>
      <c r="N164" s="7"/>
      <c r="O164" s="7"/>
      <c r="P164" s="1"/>
      <c r="Q164" s="128"/>
      <c r="R164" s="128"/>
      <c r="S164" s="128"/>
      <c r="T164" s="128"/>
      <c r="U164" s="128"/>
      <c r="V164" s="128"/>
      <c r="W164" s="128"/>
      <c r="X164" s="1"/>
      <c r="GN164" s="1"/>
      <c r="GO164" s="7"/>
      <c r="GP164" s="7"/>
      <c r="GQ164" s="7"/>
      <c r="GR164" s="7"/>
      <c r="GS164" s="7"/>
      <c r="GT164" s="1"/>
      <c r="IU164" s="1"/>
      <c r="IV164" s="7"/>
      <c r="IW164" s="7"/>
      <c r="IX164" s="7"/>
      <c r="IY164" s="7"/>
      <c r="IZ164" s="7"/>
      <c r="JA164" s="7"/>
      <c r="JB164" s="7"/>
      <c r="JC164" s="7"/>
      <c r="JD164" s="7"/>
      <c r="JE164" s="1"/>
      <c r="JF164" s="128"/>
      <c r="JG164" s="128"/>
      <c r="JH164" s="128"/>
      <c r="JI164" s="128"/>
      <c r="JJ164" s="128"/>
      <c r="JK164" s="128"/>
      <c r="JL164" s="128"/>
      <c r="JM164" s="1"/>
      <c r="QC164" s="1"/>
      <c r="QD164" s="7"/>
      <c r="QE164" s="7"/>
      <c r="QF164" s="7"/>
      <c r="QG164" s="7"/>
      <c r="QH164" s="7"/>
      <c r="QI164" s="1"/>
      <c r="TN164" s="1"/>
      <c r="TO164" s="7"/>
      <c r="TP164" s="7"/>
      <c r="TQ164" s="7"/>
      <c r="TR164" s="7"/>
      <c r="TS164" s="7"/>
      <c r="TT164" s="7"/>
      <c r="TU164" s="7"/>
      <c r="TV164" s="7"/>
      <c r="TW164" s="7"/>
      <c r="TX164" s="1"/>
      <c r="TY164" s="128"/>
      <c r="TZ164" s="128"/>
      <c r="UA164" s="128"/>
      <c r="UB164" s="128"/>
      <c r="UC164" s="128"/>
      <c r="UD164" s="128"/>
      <c r="UE164" s="128"/>
      <c r="UF164" s="1"/>
      <c r="WP164" s="1"/>
      <c r="WQ164" s="7"/>
      <c r="WR164" s="7"/>
      <c r="WS164" s="7"/>
      <c r="WT164" s="7"/>
      <c r="WU164" s="7"/>
      <c r="WV164" s="7"/>
      <c r="WW164" s="7"/>
      <c r="WX164" s="7"/>
      <c r="WY164" s="7"/>
      <c r="WZ164" s="1"/>
    </row>
    <row r="165" spans="6:624" ht="14.4" customHeight="1" x14ac:dyDescent="0.3">
      <c r="F165" s="1"/>
      <c r="G165" s="7"/>
      <c r="H165" s="7"/>
      <c r="I165" s="7"/>
      <c r="J165" s="7"/>
      <c r="K165" s="7"/>
      <c r="L165" s="7"/>
      <c r="M165" s="7"/>
      <c r="N165" s="7"/>
      <c r="O165" s="7"/>
      <c r="P165" s="1"/>
      <c r="Q165" s="128"/>
      <c r="R165" s="128"/>
      <c r="S165" s="128"/>
      <c r="T165" s="128"/>
      <c r="U165" s="128"/>
      <c r="V165" s="128"/>
      <c r="W165" s="128"/>
      <c r="X165" s="1"/>
      <c r="GN165" s="1"/>
      <c r="GO165" s="7"/>
      <c r="GP165" s="7"/>
      <c r="GQ165" s="7"/>
      <c r="GR165" s="7"/>
      <c r="GS165" s="7"/>
      <c r="GT165" s="1"/>
      <c r="IU165" s="1"/>
      <c r="IV165" s="7"/>
      <c r="IW165" s="7"/>
      <c r="IX165" s="7"/>
      <c r="IY165" s="7"/>
      <c r="IZ165" s="7"/>
      <c r="JA165" s="7"/>
      <c r="JB165" s="7"/>
      <c r="JC165" s="7"/>
      <c r="JD165" s="7"/>
      <c r="JE165" s="1"/>
      <c r="JF165" s="128"/>
      <c r="JG165" s="128"/>
      <c r="JH165" s="128"/>
      <c r="JI165" s="128"/>
      <c r="JJ165" s="128"/>
      <c r="JK165" s="128"/>
      <c r="JL165" s="128"/>
      <c r="JM165" s="1"/>
      <c r="QC165" s="1"/>
      <c r="QD165" s="7"/>
      <c r="QE165" s="7"/>
      <c r="QF165" s="7"/>
      <c r="QG165" s="7"/>
      <c r="QH165" s="7"/>
      <c r="QI165" s="1"/>
      <c r="TN165" s="1"/>
      <c r="TO165" s="7"/>
      <c r="TP165" s="7"/>
      <c r="TQ165" s="7"/>
      <c r="TR165" s="7"/>
      <c r="TS165" s="7"/>
      <c r="TT165" s="7"/>
      <c r="TU165" s="7"/>
      <c r="TV165" s="7"/>
      <c r="TW165" s="7"/>
      <c r="TX165" s="1"/>
      <c r="TY165" s="128"/>
      <c r="TZ165" s="128"/>
      <c r="UA165" s="128"/>
      <c r="UB165" s="128"/>
      <c r="UC165" s="128"/>
      <c r="UD165" s="128"/>
      <c r="UE165" s="128"/>
      <c r="UF165" s="1"/>
      <c r="WP165" s="1"/>
      <c r="WQ165" s="7"/>
      <c r="WR165" s="7"/>
      <c r="WS165" s="7"/>
      <c r="WT165" s="7"/>
      <c r="WU165" s="7"/>
      <c r="WV165" s="7"/>
      <c r="WW165" s="7"/>
      <c r="WX165" s="7"/>
      <c r="WY165" s="7"/>
      <c r="WZ165" s="1"/>
    </row>
    <row r="166" spans="6:624" ht="14.4" customHeight="1" thickBot="1" x14ac:dyDescent="0.35">
      <c r="F166" s="1"/>
      <c r="G166" s="7"/>
      <c r="H166" s="7"/>
      <c r="I166" s="7"/>
      <c r="J166" s="7"/>
      <c r="K166" s="7"/>
      <c r="L166" s="7"/>
      <c r="M166" s="7"/>
      <c r="N166" s="7"/>
      <c r="O166" s="7"/>
      <c r="P166" s="1"/>
      <c r="Q166" s="128"/>
      <c r="R166" s="128"/>
      <c r="S166" s="128"/>
      <c r="T166" s="128"/>
      <c r="U166" s="128"/>
      <c r="V166" s="128"/>
      <c r="W166" s="128"/>
      <c r="X166" s="1"/>
      <c r="GN166" s="1"/>
      <c r="GO166" s="7"/>
      <c r="GP166" s="7"/>
      <c r="GQ166" s="7"/>
      <c r="GR166" s="7"/>
      <c r="GS166" s="7"/>
      <c r="GT166" s="1"/>
      <c r="IU166" s="1"/>
      <c r="IV166" s="7"/>
      <c r="IW166" s="7"/>
      <c r="IX166" s="7"/>
      <c r="IY166" s="7"/>
      <c r="IZ166" s="7"/>
      <c r="JA166" s="7"/>
      <c r="JB166" s="7"/>
      <c r="JC166" s="7"/>
      <c r="JD166" s="7"/>
      <c r="JE166" s="1"/>
      <c r="JF166" s="128"/>
      <c r="JG166" s="128"/>
      <c r="JH166" s="128"/>
      <c r="JI166" s="128"/>
      <c r="JJ166" s="128"/>
      <c r="JK166" s="128"/>
      <c r="JL166" s="128"/>
      <c r="JM166" s="1"/>
      <c r="QC166" s="1"/>
      <c r="QD166" s="7"/>
      <c r="QE166" s="7"/>
      <c r="QF166" s="7"/>
      <c r="QG166" s="7"/>
      <c r="QH166" s="7"/>
      <c r="QI166" s="1"/>
      <c r="TN166" s="1"/>
      <c r="TO166" s="7"/>
      <c r="TP166" s="7"/>
      <c r="TQ166" s="7"/>
      <c r="TR166" s="7"/>
      <c r="TS166" s="7"/>
      <c r="TT166" s="7"/>
      <c r="TU166" s="7"/>
      <c r="TV166" s="7"/>
      <c r="TW166" s="7"/>
      <c r="TX166" s="1"/>
      <c r="TY166" s="128"/>
      <c r="TZ166" s="128"/>
      <c r="UA166" s="128"/>
      <c r="UB166" s="128"/>
      <c r="UC166" s="128"/>
      <c r="UD166" s="128"/>
      <c r="UE166" s="128"/>
      <c r="UF166" s="1"/>
      <c r="UG166" t="s">
        <v>291</v>
      </c>
      <c r="UL166" t="s">
        <v>13</v>
      </c>
      <c r="UQ166" t="s">
        <v>292</v>
      </c>
      <c r="UV166" t="s">
        <v>293</v>
      </c>
      <c r="VA166" t="s">
        <v>294</v>
      </c>
      <c r="VF166" t="s">
        <v>295</v>
      </c>
      <c r="VK166" t="s">
        <v>296</v>
      </c>
      <c r="VP166" t="s">
        <v>297</v>
      </c>
      <c r="VU166" t="s">
        <v>298</v>
      </c>
      <c r="WP166" s="1"/>
      <c r="WQ166" s="7"/>
      <c r="WR166" s="7"/>
      <c r="WS166" s="7"/>
      <c r="WT166" s="7"/>
      <c r="WU166" s="7"/>
      <c r="WV166" s="7"/>
      <c r="WW166" s="7"/>
      <c r="WX166" s="7"/>
      <c r="WY166" s="7"/>
      <c r="WZ166" s="1"/>
    </row>
    <row r="167" spans="6:624" ht="14.4" customHeight="1" x14ac:dyDescent="0.3">
      <c r="F167" s="1"/>
      <c r="G167" s="7"/>
      <c r="H167" s="7"/>
      <c r="I167" s="7"/>
      <c r="J167" s="7"/>
      <c r="K167" s="7"/>
      <c r="L167" s="7"/>
      <c r="M167" s="7"/>
      <c r="N167" s="7"/>
      <c r="O167" s="7"/>
      <c r="P167" s="1"/>
      <c r="Q167" s="128"/>
      <c r="R167" s="128"/>
      <c r="S167" s="128"/>
      <c r="T167" s="128"/>
      <c r="U167" s="128"/>
      <c r="V167" s="128"/>
      <c r="W167" s="128"/>
      <c r="X167" s="1"/>
      <c r="GN167" s="1"/>
      <c r="GO167" s="7"/>
      <c r="GP167" s="7"/>
      <c r="GQ167" s="7"/>
      <c r="GR167" s="7"/>
      <c r="GS167" s="7"/>
      <c r="GT167" s="1"/>
      <c r="IU167" s="1"/>
      <c r="IV167" s="7"/>
      <c r="IW167" s="7"/>
      <c r="IX167" s="7"/>
      <c r="IY167" s="7"/>
      <c r="IZ167" s="7"/>
      <c r="JA167" s="7"/>
      <c r="JB167" s="7"/>
      <c r="JC167" s="7"/>
      <c r="JD167" s="7"/>
      <c r="JE167" s="1"/>
      <c r="JF167" s="128"/>
      <c r="JG167" s="128"/>
      <c r="JH167" s="128"/>
      <c r="JI167" s="128"/>
      <c r="JJ167" s="128"/>
      <c r="JK167" s="128"/>
      <c r="JL167" s="128"/>
      <c r="JM167" s="1"/>
      <c r="QC167" s="1"/>
      <c r="QD167" s="7"/>
      <c r="QE167" s="7"/>
      <c r="QF167" s="7"/>
      <c r="QG167" s="7"/>
      <c r="QH167" s="7"/>
      <c r="QI167" s="1"/>
      <c r="TN167" s="1"/>
      <c r="TO167" s="7"/>
      <c r="TP167" s="7"/>
      <c r="TQ167" s="7"/>
      <c r="TR167" s="7"/>
      <c r="TS167" s="7"/>
      <c r="TT167" s="7"/>
      <c r="TU167" s="7"/>
      <c r="TV167" s="7"/>
      <c r="TW167" s="7"/>
      <c r="TX167" s="1"/>
      <c r="TY167" s="128"/>
      <c r="TZ167" s="128"/>
      <c r="UA167" s="128"/>
      <c r="UB167" s="128"/>
      <c r="UC167" s="128"/>
      <c r="UD167" s="128"/>
      <c r="UE167" s="128"/>
      <c r="UF167" s="1"/>
      <c r="UG167" s="18">
        <f t="array" ref="UG167:UJ169">'TRANSFORMER EX1'!FF3210:FI3212</f>
        <v>9.2096070486524531E-2</v>
      </c>
      <c r="UH167" s="19">
        <v>0.38862683763790329</v>
      </c>
      <c r="UI167" s="19">
        <v>0.15371960291018852</v>
      </c>
      <c r="UJ167" s="20">
        <v>0.96298418886344916</v>
      </c>
      <c r="UL167" s="18">
        <f t="array" ref="UL167:UO169">TRANSPOSE('TRANSFORMER EX2'!QM1076:QO1079)+'TRANSFORMER EX2'!QN3210:QQ3212+'TRANSFORMER EX2'!FR3210:FU3212+TRANSPOSE('TRANSFORMER EX1'!QM1076:QO1079)+'TRANSFORMER EX1'!QN3210:QQ3212+'TRANSFORMER EX1'!FR3210:FU3212</f>
        <v>-0.71657734881912938</v>
      </c>
      <c r="UM167" s="19">
        <v>0.36470935704959612</v>
      </c>
      <c r="UN167" s="19">
        <v>-7.5426582770944883E-2</v>
      </c>
      <c r="UO167" s="20">
        <v>0.42625282162300154</v>
      </c>
      <c r="UQ167" s="18">
        <v>0.13861556149943602</v>
      </c>
      <c r="UR167" s="19">
        <v>0.10527106586723795</v>
      </c>
      <c r="US167" s="19">
        <v>8.9007641863846909E-3</v>
      </c>
      <c r="UT167" s="20">
        <v>0.18099037314614</v>
      </c>
      <c r="UV167" s="18">
        <v>-1.4572697319075548E-2</v>
      </c>
      <c r="UW167" s="19">
        <v>-0.13271349814373409</v>
      </c>
      <c r="UX167" s="19">
        <v>-8.3085668407642421E-2</v>
      </c>
      <c r="UY167" s="20">
        <v>-6.0594848707093543E-2</v>
      </c>
      <c r="VA167" s="18">
        <f t="array" ref="VA167:VD169">UA173*UQ167:UT169+(1-UA173)*UL167:UO169^2</f>
        <v>0.21358906856767923</v>
      </c>
      <c r="VB167" s="19">
        <v>0.11081943571769631</v>
      </c>
      <c r="VC167" s="19">
        <v>8.2584452268081934E-3</v>
      </c>
      <c r="VD167" s="20">
        <v>0.18113059210522606</v>
      </c>
      <c r="VF167" s="18">
        <f t="array" ref="VF167:VI169">TY173*UV167:UY169+(1-TY173)*UL167:UO169</f>
        <v>-8.4773162469080912E-2</v>
      </c>
      <c r="VG167" s="19">
        <v>-8.2971212624401089E-2</v>
      </c>
      <c r="VH167" s="19">
        <v>-8.2319759843972662E-2</v>
      </c>
      <c r="VI167" s="20">
        <v>-1.1910081674084042E-2</v>
      </c>
      <c r="VK167" s="18">
        <f t="array" ref="VK167:VN169">VA167:VD169/(1-UA173^UE173)</f>
        <v>0.43768251755671983</v>
      </c>
      <c r="VL167" s="19">
        <v>0.2270890076182302</v>
      </c>
      <c r="VM167" s="19">
        <v>1.6923043497557778E-2</v>
      </c>
      <c r="VN167" s="20">
        <v>0.37116924611726659</v>
      </c>
      <c r="VP167" s="18">
        <f t="array" ref="VP167:VS169">VF167:VI169/(1-TY173^UE173)</f>
        <v>-0.3128160976718854</v>
      </c>
      <c r="VQ167" s="19">
        <v>-0.30616683625240265</v>
      </c>
      <c r="VR167" s="19">
        <v>-0.30376295145377374</v>
      </c>
      <c r="VS167" s="20">
        <v>-4.3948640863778768E-2</v>
      </c>
      <c r="VU167" s="18">
        <f t="array" ref="VU167:VX169">UG167:UJ169-TY176/(UC173+SQRT(VK167:VN169))*VP167:VS169</f>
        <v>9.6824419149126151E-2</v>
      </c>
      <c r="VV167" s="19">
        <v>0.39505164468631426</v>
      </c>
      <c r="VW167" s="19">
        <v>0.17707006961376423</v>
      </c>
      <c r="VX167" s="20">
        <v>0.96370556115330197</v>
      </c>
      <c r="WP167" s="1"/>
      <c r="WQ167" s="7"/>
      <c r="WR167" s="7"/>
      <c r="WS167" s="7"/>
      <c r="WT167" s="7"/>
      <c r="WU167" s="7"/>
      <c r="WV167" s="7"/>
      <c r="WW167" s="7"/>
      <c r="WX167" s="7"/>
      <c r="WY167" s="7"/>
      <c r="WZ167" s="1"/>
    </row>
    <row r="168" spans="6:624" ht="14.4" customHeight="1" x14ac:dyDescent="0.3">
      <c r="F168" s="1"/>
      <c r="G168" s="7"/>
      <c r="H168" s="7"/>
      <c r="I168" s="7"/>
      <c r="J168" s="7"/>
      <c r="K168" s="7"/>
      <c r="L168" s="7"/>
      <c r="M168" s="7"/>
      <c r="N168" s="7"/>
      <c r="O168" s="7"/>
      <c r="P168" s="1"/>
      <c r="Q168" s="1"/>
      <c r="R168" s="1"/>
      <c r="S168" s="1"/>
      <c r="T168" s="1"/>
      <c r="U168" s="1"/>
      <c r="V168" s="1"/>
      <c r="W168" s="1"/>
      <c r="X168" s="1"/>
      <c r="GN168" s="1"/>
      <c r="GO168" s="7"/>
      <c r="GP168" s="7"/>
      <c r="GQ168" s="7"/>
      <c r="GR168" s="7"/>
      <c r="GS168" s="7"/>
      <c r="GT168" s="1"/>
      <c r="IU168" s="1"/>
      <c r="IV168" s="7"/>
      <c r="IW168" s="7"/>
      <c r="IX168" s="7"/>
      <c r="IY168" s="7"/>
      <c r="IZ168" s="7"/>
      <c r="JA168" s="7"/>
      <c r="JB168" s="7"/>
      <c r="JC168" s="7"/>
      <c r="JD168" s="7"/>
      <c r="JE168" s="1"/>
      <c r="JF168" s="1"/>
      <c r="JG168" s="1"/>
      <c r="JH168" s="1"/>
      <c r="JI168" s="1"/>
      <c r="JJ168" s="1"/>
      <c r="JK168" s="1"/>
      <c r="JL168" s="1"/>
      <c r="JM168" s="1"/>
      <c r="QC168" s="1"/>
      <c r="QD168" s="7"/>
      <c r="QE168" s="7"/>
      <c r="QF168" s="7"/>
      <c r="QG168" s="7"/>
      <c r="QH168" s="7"/>
      <c r="QI168" s="1"/>
      <c r="TN168" s="1"/>
      <c r="TO168" s="7"/>
      <c r="TP168" s="7"/>
      <c r="TQ168" s="7"/>
      <c r="TR168" s="7"/>
      <c r="TS168" s="7"/>
      <c r="TT168" s="7"/>
      <c r="TU168" s="7"/>
      <c r="TV168" s="7"/>
      <c r="TW168" s="7"/>
      <c r="TX168" s="1"/>
      <c r="TY168" s="128"/>
      <c r="TZ168" s="128"/>
      <c r="UA168" s="128"/>
      <c r="UB168" s="128"/>
      <c r="UC168" s="128"/>
      <c r="UD168" s="128"/>
      <c r="UE168" s="128"/>
      <c r="UF168" s="1"/>
      <c r="UG168" s="21">
        <v>-0.54914886269594609</v>
      </c>
      <c r="UH168">
        <v>0.45835950491931199</v>
      </c>
      <c r="UI168">
        <v>0.57090113082454264</v>
      </c>
      <c r="UJ168" s="22">
        <v>0.4836116626136529</v>
      </c>
      <c r="UL168" s="21">
        <v>-1.3664284362397559</v>
      </c>
      <c r="UM168">
        <v>0.70442059417489145</v>
      </c>
      <c r="UN168">
        <v>-0.11179570880427536</v>
      </c>
      <c r="UO168" s="22">
        <v>0.77565878468000193</v>
      </c>
      <c r="UQ168" s="21">
        <v>0.10095370604363102</v>
      </c>
      <c r="UR168">
        <v>7.7220895447187424E-2</v>
      </c>
      <c r="US168">
        <v>6.6101206178393421E-2</v>
      </c>
      <c r="UT168" s="22">
        <v>0.17114983288910679</v>
      </c>
      <c r="UV168" s="21">
        <v>0.10082802383059004</v>
      </c>
      <c r="UW168">
        <v>0.16451702147051683</v>
      </c>
      <c r="UX168">
        <v>0.20227941379133307</v>
      </c>
      <c r="UY168" s="22">
        <v>4.7390874665911506E-2</v>
      </c>
      <c r="VA168" s="21">
        <v>0.45418829910782965</v>
      </c>
      <c r="VB168">
        <v>0.16101839105729135</v>
      </c>
      <c r="VC168">
        <v>5.5380621044124806E-2</v>
      </c>
      <c r="VD168" s="22">
        <v>0.25724917636153694</v>
      </c>
      <c r="VF168" s="21">
        <v>-4.5897622176444511E-2</v>
      </c>
      <c r="VG168">
        <v>0.21850737874095427</v>
      </c>
      <c r="VH168">
        <v>0.17087190153177223</v>
      </c>
      <c r="VI168" s="22">
        <v>0.12021766566732053</v>
      </c>
      <c r="VK168" s="21">
        <v>0.93071372767997906</v>
      </c>
      <c r="VL168">
        <v>0.32995571937969548</v>
      </c>
      <c r="VM168">
        <v>0.11348487918878036</v>
      </c>
      <c r="VN168" s="22">
        <v>0.52714995156052669</v>
      </c>
      <c r="VP168" s="21">
        <v>-0.16936391947027502</v>
      </c>
      <c r="VQ168">
        <v>0.80630029055702712</v>
      </c>
      <c r="VR168">
        <v>0.63052362188845867</v>
      </c>
      <c r="VS168" s="22">
        <v>0.44360762238863682</v>
      </c>
      <c r="VU168" s="21">
        <v>-0.54739331418243908</v>
      </c>
      <c r="VV168">
        <v>0.44432267669773751</v>
      </c>
      <c r="VW168">
        <v>0.55218429803684099</v>
      </c>
      <c r="VX168" s="22">
        <v>0.47750179340153148</v>
      </c>
      <c r="WP168" s="1"/>
      <c r="WQ168" s="7"/>
      <c r="WR168" s="7"/>
      <c r="WS168" s="7"/>
      <c r="WT168" s="7"/>
      <c r="WU168" s="7"/>
      <c r="WV168" s="7"/>
      <c r="WW168" s="7"/>
      <c r="WX168" s="7"/>
      <c r="WY168" s="7"/>
      <c r="WZ168" s="1"/>
    </row>
    <row r="169" spans="6:624" ht="14.4" customHeight="1" thickBot="1" x14ac:dyDescent="0.35">
      <c r="F169" s="1"/>
      <c r="G169" s="7"/>
      <c r="H169" s="7"/>
      <c r="I169" s="7"/>
      <c r="J169" s="7"/>
      <c r="K169" s="7"/>
      <c r="L169" s="7"/>
      <c r="M169" s="7"/>
      <c r="N169" s="7"/>
      <c r="O169" s="7"/>
      <c r="P169" s="1"/>
      <c r="Q169" t="s">
        <v>284</v>
      </c>
      <c r="S169" t="s">
        <v>285</v>
      </c>
      <c r="U169" t="s">
        <v>56</v>
      </c>
      <c r="W169" t="s">
        <v>286</v>
      </c>
      <c r="X169" s="1"/>
      <c r="GN169" s="1"/>
      <c r="GO169" s="7"/>
      <c r="GP169" s="7"/>
      <c r="GQ169" s="7"/>
      <c r="GR169" s="7"/>
      <c r="GS169" s="7"/>
      <c r="GT169" s="1"/>
      <c r="IU169" s="1"/>
      <c r="IV169" s="7"/>
      <c r="IW169" s="7"/>
      <c r="IX169" s="7"/>
      <c r="IY169" s="7"/>
      <c r="IZ169" s="7"/>
      <c r="JA169" s="7"/>
      <c r="JB169" s="7"/>
      <c r="JC169" s="7"/>
      <c r="JD169" s="7"/>
      <c r="JE169" s="1"/>
      <c r="JF169" t="s">
        <v>284</v>
      </c>
      <c r="JH169" t="s">
        <v>285</v>
      </c>
      <c r="JJ169" t="s">
        <v>56</v>
      </c>
      <c r="JL169" t="s">
        <v>286</v>
      </c>
      <c r="JM169" s="1"/>
      <c r="QC169" s="1"/>
      <c r="QD169" s="7"/>
      <c r="QE169" s="7"/>
      <c r="QF169" s="7"/>
      <c r="QG169" s="7"/>
      <c r="QH169" s="7"/>
      <c r="QI169" s="1"/>
      <c r="TN169" s="1"/>
      <c r="TO169" s="7"/>
      <c r="TP169" s="7"/>
      <c r="TQ169" s="7"/>
      <c r="TR169" s="7"/>
      <c r="TS169" s="7"/>
      <c r="TT169" s="7"/>
      <c r="TU169" s="7"/>
      <c r="TV169" s="7"/>
      <c r="TW169" s="7"/>
      <c r="TX169" s="1"/>
      <c r="TY169" s="128"/>
      <c r="TZ169" s="128"/>
      <c r="UA169" s="128"/>
      <c r="UB169" s="128"/>
      <c r="UC169" s="128"/>
      <c r="UD169" s="128"/>
      <c r="UE169" s="128"/>
      <c r="UF169" s="1"/>
      <c r="UG169" s="23">
        <v>0.39532432923749472</v>
      </c>
      <c r="UH169" s="24">
        <v>0.42288608294112467</v>
      </c>
      <c r="UI169" s="24">
        <v>-1.0336253534611803</v>
      </c>
      <c r="UJ169" s="25">
        <v>0.18729857834996452</v>
      </c>
      <c r="UL169" s="23">
        <v>-0.94908808130584299</v>
      </c>
      <c r="UM169" s="24">
        <v>0.5044523290689702</v>
      </c>
      <c r="UN169" s="24">
        <v>-2.0335360511713207E-2</v>
      </c>
      <c r="UO169" s="25">
        <v>0.48012230287707663</v>
      </c>
      <c r="UQ169" s="23">
        <v>4.4489072295514957E-2</v>
      </c>
      <c r="UR169" s="24">
        <v>5.9913667939672205E-2</v>
      </c>
      <c r="US169" s="24">
        <v>6.8947535880818325E-2</v>
      </c>
      <c r="UT169" s="25">
        <v>0.13494245845459932</v>
      </c>
      <c r="UV169" s="23">
        <v>4.2522856002728371E-2</v>
      </c>
      <c r="UW169" s="24">
        <v>-2.7064272969465137E-2</v>
      </c>
      <c r="UX169" s="24">
        <v>-0.23260665664459218</v>
      </c>
      <c r="UY169" s="25">
        <v>-0.21971781915376459</v>
      </c>
      <c r="VA169" s="23">
        <v>0.21574489505177319</v>
      </c>
      <c r="VB169" s="24">
        <v>9.8825364812359484E-2</v>
      </c>
      <c r="VC169" s="24">
        <v>5.5240734082082937E-2</v>
      </c>
      <c r="VD169" s="25">
        <v>0.15405745190767692</v>
      </c>
      <c r="VF169" s="23">
        <v>-5.6638237728128739E-2</v>
      </c>
      <c r="VG169" s="24">
        <v>2.6087387234378385E-2</v>
      </c>
      <c r="VH169" s="24">
        <v>-0.21137952703130428</v>
      </c>
      <c r="VI169" s="25">
        <v>-0.14973380695068048</v>
      </c>
      <c r="VK169" s="23">
        <v>0.44210019477822388</v>
      </c>
      <c r="VL169" s="24">
        <v>0.20251099346794982</v>
      </c>
      <c r="VM169" s="24">
        <v>0.11319822557803884</v>
      </c>
      <c r="VN169" s="25">
        <v>0.31569149981081346</v>
      </c>
      <c r="VP169" s="23">
        <v>-0.208997187188667</v>
      </c>
      <c r="VQ169" s="24">
        <v>9.6263421529071566E-2</v>
      </c>
      <c r="VR169" s="24">
        <v>-0.77999825472806028</v>
      </c>
      <c r="VS169" s="25">
        <v>-0.55252327288073999</v>
      </c>
      <c r="VU169" s="23">
        <v>0.39846758765591878</v>
      </c>
      <c r="VV169" s="24">
        <v>0.42074695386530087</v>
      </c>
      <c r="VW169" s="24">
        <v>-1.0104421300696265</v>
      </c>
      <c r="VX169" s="25">
        <v>0.19713232761512983</v>
      </c>
      <c r="WP169" s="1"/>
      <c r="WQ169" s="7"/>
      <c r="WR169" s="7"/>
      <c r="WS169" s="7"/>
      <c r="WT169" s="7"/>
      <c r="WU169" s="7"/>
      <c r="WV169" s="7"/>
      <c r="WW169" s="7"/>
      <c r="WX169" s="7"/>
      <c r="WY169" s="7"/>
      <c r="WZ169" s="1"/>
    </row>
    <row r="170" spans="6:624" ht="15" customHeight="1" thickBot="1" x14ac:dyDescent="0.35">
      <c r="F170" s="1"/>
      <c r="G170" s="7"/>
      <c r="H170" s="7"/>
      <c r="I170" s="7"/>
      <c r="J170" s="7"/>
      <c r="K170" s="7"/>
      <c r="L170" s="7"/>
      <c r="M170" s="7"/>
      <c r="N170" s="7"/>
      <c r="O170" s="7"/>
      <c r="P170" s="1"/>
      <c r="Q170" s="43">
        <v>0.9</v>
      </c>
      <c r="S170" s="43">
        <f>S131</f>
        <v>0.8</v>
      </c>
      <c r="U170" s="43">
        <v>1.0000000000000001E-9</v>
      </c>
      <c r="W170" s="43">
        <v>3</v>
      </c>
      <c r="X170" s="1"/>
      <c r="GN170" s="1"/>
      <c r="GO170" s="7"/>
      <c r="GP170" s="7"/>
      <c r="GQ170" s="7"/>
      <c r="GR170" s="7"/>
      <c r="GS170" s="7"/>
      <c r="GT170" s="1"/>
      <c r="IU170" s="1"/>
      <c r="IV170" s="7"/>
      <c r="IW170" s="7"/>
      <c r="IX170" s="7"/>
      <c r="IY170" s="7"/>
      <c r="IZ170" s="7"/>
      <c r="JA170" s="7"/>
      <c r="JB170" s="7"/>
      <c r="JC170" s="7"/>
      <c r="JD170" s="7"/>
      <c r="JE170" s="1"/>
      <c r="JF170" s="43">
        <v>0.9</v>
      </c>
      <c r="JH170" s="43">
        <v>0.8</v>
      </c>
      <c r="JJ170" s="43">
        <v>1.0000000000000001E-9</v>
      </c>
      <c r="JL170" s="43">
        <v>3</v>
      </c>
      <c r="JM170" s="1"/>
      <c r="QC170" s="1"/>
      <c r="QD170" s="7"/>
      <c r="QE170" s="7"/>
      <c r="QF170" s="7"/>
      <c r="QG170" s="7"/>
      <c r="QH170" s="7"/>
      <c r="QI170" s="1"/>
      <c r="TN170" s="1"/>
      <c r="TO170" s="7"/>
      <c r="TP170" s="7"/>
      <c r="TQ170" s="7"/>
      <c r="TR170" s="7"/>
      <c r="TS170" s="7"/>
      <c r="TT170" s="7"/>
      <c r="TU170" s="7"/>
      <c r="TV170" s="7"/>
      <c r="TW170" s="7"/>
      <c r="TX170" s="1"/>
      <c r="TY170" s="128"/>
      <c r="TZ170" s="128"/>
      <c r="UA170" s="128"/>
      <c r="UB170" s="128"/>
      <c r="UC170" s="128"/>
      <c r="UD170" s="128"/>
      <c r="UE170" s="128"/>
      <c r="UF170" s="1"/>
      <c r="WP170" s="1"/>
      <c r="WQ170" s="7"/>
      <c r="WR170" s="7"/>
      <c r="WS170" s="7"/>
      <c r="WT170" s="7"/>
      <c r="WU170" s="7"/>
      <c r="WV170" s="7"/>
      <c r="WW170" s="7"/>
      <c r="WX170" s="7"/>
      <c r="WY170" s="7"/>
      <c r="WZ170" s="1"/>
    </row>
    <row r="171" spans="6:624" x14ac:dyDescent="0.3">
      <c r="F171" s="1"/>
      <c r="G171" s="7"/>
      <c r="H171" s="7"/>
      <c r="I171" s="7"/>
      <c r="J171" s="7"/>
      <c r="K171" s="7"/>
      <c r="L171" s="7"/>
      <c r="M171" s="7"/>
      <c r="N171" s="7"/>
      <c r="O171" s="7"/>
      <c r="P171" s="1"/>
      <c r="X171" s="1"/>
      <c r="GN171" s="1"/>
      <c r="GO171" s="7"/>
      <c r="GP171" s="7"/>
      <c r="GQ171" s="7"/>
      <c r="GR171" s="7"/>
      <c r="GS171" s="7"/>
      <c r="GT171" s="1"/>
      <c r="IU171" s="1"/>
      <c r="IV171" s="7"/>
      <c r="IW171" s="7"/>
      <c r="IX171" s="7"/>
      <c r="IY171" s="7"/>
      <c r="IZ171" s="7"/>
      <c r="JA171" s="7"/>
      <c r="JB171" s="7"/>
      <c r="JC171" s="7"/>
      <c r="JD171" s="7"/>
      <c r="JE171" s="1"/>
      <c r="JM171" s="1"/>
      <c r="QC171" s="1"/>
      <c r="QD171" s="7"/>
      <c r="QE171" s="7"/>
      <c r="QF171" s="7"/>
      <c r="QG171" s="7"/>
      <c r="QH171" s="7"/>
      <c r="QI171" s="1"/>
      <c r="TN171" s="1"/>
      <c r="TO171" s="7"/>
      <c r="TP171" s="7"/>
      <c r="TQ171" s="7"/>
      <c r="TR171" s="7"/>
      <c r="TS171" s="7"/>
      <c r="TT171" s="7"/>
      <c r="TU171" s="7"/>
      <c r="TV171" s="7"/>
      <c r="TW171" s="7"/>
      <c r="TX171" s="1"/>
      <c r="TY171" s="1"/>
      <c r="TZ171" s="1"/>
      <c r="UA171" s="1"/>
      <c r="UB171" s="1"/>
      <c r="UC171" s="1"/>
      <c r="UD171" s="1"/>
      <c r="UE171" s="1"/>
      <c r="UF171" s="1"/>
      <c r="WP171" s="1"/>
      <c r="WQ171" s="7"/>
      <c r="WR171" s="7"/>
      <c r="WS171" s="7"/>
      <c r="WT171" s="7"/>
      <c r="WU171" s="7"/>
      <c r="WV171" s="7"/>
      <c r="WW171" s="7"/>
      <c r="WX171" s="7"/>
      <c r="WY171" s="7"/>
      <c r="WZ171" s="1"/>
    </row>
    <row r="172" spans="6:624" ht="15" thickBot="1" x14ac:dyDescent="0.35">
      <c r="F172" s="1"/>
      <c r="G172" s="7"/>
      <c r="H172" s="7"/>
      <c r="I172" s="7"/>
      <c r="J172" s="7"/>
      <c r="K172" s="7"/>
      <c r="L172" s="7"/>
      <c r="M172" s="7"/>
      <c r="N172" s="7"/>
      <c r="O172" s="7"/>
      <c r="P172" s="1"/>
      <c r="Q172" t="s">
        <v>287</v>
      </c>
      <c r="X172" s="1"/>
      <c r="GN172" s="1"/>
      <c r="GO172" s="7"/>
      <c r="GP172" s="7"/>
      <c r="GQ172" s="7"/>
      <c r="GR172" s="7"/>
      <c r="GS172" s="7"/>
      <c r="GT172" s="1"/>
      <c r="IU172" s="1"/>
      <c r="IV172" s="7"/>
      <c r="IW172" s="7"/>
      <c r="IX172" s="7"/>
      <c r="IY172" s="7"/>
      <c r="IZ172" s="7"/>
      <c r="JA172" s="7"/>
      <c r="JB172" s="7"/>
      <c r="JC172" s="7"/>
      <c r="JD172" s="7"/>
      <c r="JE172" s="1"/>
      <c r="JF172" t="s">
        <v>287</v>
      </c>
      <c r="JM172" s="1"/>
      <c r="QC172" s="1"/>
      <c r="QD172" s="7"/>
      <c r="QE172" s="7"/>
      <c r="QF172" s="7"/>
      <c r="QG172" s="7"/>
      <c r="QH172" s="7"/>
      <c r="QI172" s="1"/>
      <c r="TN172" s="1"/>
      <c r="TO172" s="7"/>
      <c r="TP172" s="7"/>
      <c r="TQ172" s="7"/>
      <c r="TR172" s="7"/>
      <c r="TS172" s="7"/>
      <c r="TT172" s="7"/>
      <c r="TU172" s="7"/>
      <c r="TV172" s="7"/>
      <c r="TW172" s="7"/>
      <c r="TX172" s="1"/>
      <c r="TY172" t="s">
        <v>284</v>
      </c>
      <c r="UA172" t="s">
        <v>285</v>
      </c>
      <c r="UC172" t="s">
        <v>56</v>
      </c>
      <c r="UE172" t="s">
        <v>286</v>
      </c>
      <c r="UF172" s="1"/>
      <c r="WP172" s="1"/>
      <c r="WQ172" s="7"/>
      <c r="WR172" s="7"/>
      <c r="WS172" s="7"/>
      <c r="WT172" s="7"/>
      <c r="WU172" s="7"/>
      <c r="WV172" s="7"/>
      <c r="WW172" s="7"/>
      <c r="WX172" s="7"/>
      <c r="WY172" s="7"/>
      <c r="WZ172" s="1"/>
    </row>
    <row r="173" spans="6:624" ht="15" thickBot="1" x14ac:dyDescent="0.35">
      <c r="F173" s="1"/>
      <c r="G173" s="7"/>
      <c r="H173" s="7"/>
      <c r="I173" s="7"/>
      <c r="J173" s="7"/>
      <c r="K173" s="7"/>
      <c r="L173" s="7"/>
      <c r="M173" s="7"/>
      <c r="N173" s="7"/>
      <c r="O173" s="7"/>
      <c r="P173" s="1"/>
      <c r="Q173" s="43">
        <v>0.01</v>
      </c>
      <c r="X173" s="1"/>
      <c r="GN173" s="1"/>
      <c r="GO173" s="7"/>
      <c r="GP173" s="7"/>
      <c r="GQ173" s="7"/>
      <c r="GR173" s="7"/>
      <c r="GS173" s="7"/>
      <c r="GT173" s="1"/>
      <c r="IU173" s="1"/>
      <c r="IV173" s="7"/>
      <c r="IW173" s="7"/>
      <c r="IX173" s="7"/>
      <c r="IY173" s="7"/>
      <c r="IZ173" s="7"/>
      <c r="JA173" s="7"/>
      <c r="JB173" s="7"/>
      <c r="JC173" s="7"/>
      <c r="JD173" s="7"/>
      <c r="JE173" s="1"/>
      <c r="JF173" s="43">
        <v>0.01</v>
      </c>
      <c r="JM173" s="1"/>
      <c r="QC173" s="1"/>
      <c r="QD173" s="7"/>
      <c r="QE173" s="7"/>
      <c r="QF173" s="7"/>
      <c r="QG173" s="7"/>
      <c r="QH173" s="7"/>
      <c r="QI173" s="1"/>
      <c r="TN173" s="1"/>
      <c r="TO173" s="7"/>
      <c r="TP173" s="7"/>
      <c r="TQ173" s="7"/>
      <c r="TR173" s="7"/>
      <c r="TS173" s="7"/>
      <c r="TT173" s="7"/>
      <c r="TU173" s="7"/>
      <c r="TV173" s="7"/>
      <c r="TW173" s="7"/>
      <c r="TX173" s="1"/>
      <c r="TY173" s="43">
        <f>Q170</f>
        <v>0.9</v>
      </c>
      <c r="UA173" s="43">
        <f>JH170</f>
        <v>0.8</v>
      </c>
      <c r="UC173" s="43">
        <f>JJ170</f>
        <v>1.0000000000000001E-9</v>
      </c>
      <c r="UE173" s="43">
        <f>W170</f>
        <v>3</v>
      </c>
      <c r="UF173" s="1"/>
      <c r="WP173" s="1"/>
      <c r="WQ173" s="7"/>
      <c r="WR173" s="7"/>
      <c r="WS173" s="7"/>
      <c r="WT173" s="7"/>
      <c r="WU173" s="7"/>
      <c r="WV173" s="7"/>
      <c r="WW173" s="7"/>
      <c r="WX173" s="7"/>
      <c r="WY173" s="7"/>
      <c r="WZ173" s="1"/>
    </row>
    <row r="174" spans="6:624" x14ac:dyDescent="0.3">
      <c r="F174" s="1"/>
      <c r="G174" s="7"/>
      <c r="H174" s="7"/>
      <c r="I174" s="7"/>
      <c r="J174" s="7"/>
      <c r="K174" s="7"/>
      <c r="L174" s="7"/>
      <c r="M174" s="7"/>
      <c r="N174" s="7"/>
      <c r="O174" s="7"/>
      <c r="P174" s="1"/>
      <c r="X174" s="1"/>
      <c r="GN174" s="1"/>
      <c r="GO174" s="7"/>
      <c r="GP174" s="7"/>
      <c r="GQ174" s="7"/>
      <c r="GR174" s="7"/>
      <c r="GS174" s="7"/>
      <c r="GT174" s="1"/>
      <c r="IU174" s="1"/>
      <c r="IV174" s="7"/>
      <c r="IW174" s="7"/>
      <c r="IX174" s="7"/>
      <c r="IY174" s="7"/>
      <c r="IZ174" s="7"/>
      <c r="JA174" s="7"/>
      <c r="JB174" s="7"/>
      <c r="JC174" s="7"/>
      <c r="JD174" s="7"/>
      <c r="JE174" s="1"/>
      <c r="JM174" s="1"/>
      <c r="QC174" s="1"/>
      <c r="QD174" s="7"/>
      <c r="QE174" s="7"/>
      <c r="QF174" s="7"/>
      <c r="QG174" s="7"/>
      <c r="QH174" s="7"/>
      <c r="QI174" s="1"/>
      <c r="TN174" s="1"/>
      <c r="TO174" s="7"/>
      <c r="TP174" s="7"/>
      <c r="TQ174" s="7"/>
      <c r="TR174" s="7"/>
      <c r="TS174" s="7"/>
      <c r="TT174" s="7"/>
      <c r="TU174" s="7"/>
      <c r="TV174" s="7"/>
      <c r="TW174" s="7"/>
      <c r="TX174" s="1"/>
      <c r="UF174" s="1"/>
      <c r="WP174" s="1"/>
      <c r="WQ174" s="7"/>
      <c r="WR174" s="7"/>
      <c r="WS174" s="7"/>
      <c r="WT174" s="7"/>
      <c r="WU174" s="7"/>
      <c r="WV174" s="7"/>
      <c r="WW174" s="7"/>
      <c r="WX174" s="7"/>
      <c r="WY174" s="7"/>
      <c r="WZ174" s="1"/>
    </row>
    <row r="175" spans="6:624" ht="15" thickBot="1" x14ac:dyDescent="0.35">
      <c r="F175" s="1"/>
      <c r="G175" s="7"/>
      <c r="H175" s="7"/>
      <c r="I175" s="7"/>
      <c r="J175" s="7"/>
      <c r="K175" s="7"/>
      <c r="L175" s="7"/>
      <c r="M175" s="7"/>
      <c r="N175" s="7"/>
      <c r="O175" s="7"/>
      <c r="P175" s="1"/>
      <c r="X175" s="1"/>
      <c r="GN175" s="1"/>
      <c r="GO175" s="7"/>
      <c r="GP175" s="7"/>
      <c r="GQ175" s="7"/>
      <c r="GR175" s="7"/>
      <c r="GS175" s="7"/>
      <c r="GT175" s="1"/>
      <c r="IU175" s="1"/>
      <c r="IV175" s="7"/>
      <c r="IW175" s="7"/>
      <c r="IX175" s="7"/>
      <c r="IY175" s="7"/>
      <c r="IZ175" s="7"/>
      <c r="JA175" s="7"/>
      <c r="JB175" s="7"/>
      <c r="JC175" s="7"/>
      <c r="JD175" s="7"/>
      <c r="JE175" s="1"/>
      <c r="JM175" s="1"/>
      <c r="QC175" s="1"/>
      <c r="QD175" s="7"/>
      <c r="QE175" s="7"/>
      <c r="QF175" s="7"/>
      <c r="QG175" s="7"/>
      <c r="QH175" s="7"/>
      <c r="QI175" s="1"/>
      <c r="TN175" s="1"/>
      <c r="TO175" s="7"/>
      <c r="TP175" s="7"/>
      <c r="TQ175" s="7"/>
      <c r="TR175" s="7"/>
      <c r="TS175" s="7"/>
      <c r="TT175" s="7"/>
      <c r="TU175" s="7"/>
      <c r="TV175" s="7"/>
      <c r="TW175" s="7"/>
      <c r="TX175" s="1"/>
      <c r="TY175" t="s">
        <v>287</v>
      </c>
      <c r="UF175" s="1"/>
      <c r="WP175" s="1"/>
      <c r="WQ175" s="7"/>
      <c r="WR175" s="7"/>
      <c r="WS175" s="7"/>
      <c r="WT175" s="7"/>
      <c r="WU175" s="7"/>
      <c r="WV175" s="7"/>
      <c r="WW175" s="7"/>
      <c r="WX175" s="7"/>
      <c r="WY175" s="7"/>
      <c r="WZ175" s="1"/>
    </row>
    <row r="176" spans="6:624" ht="15" thickBot="1" x14ac:dyDescent="0.35">
      <c r="F176" s="1"/>
      <c r="G176" s="7"/>
      <c r="H176" s="7"/>
      <c r="I176" s="7"/>
      <c r="J176" s="7"/>
      <c r="K176" s="7"/>
      <c r="L176" s="7"/>
      <c r="M176" s="7"/>
      <c r="N176" s="7"/>
      <c r="O176" s="7"/>
      <c r="P176" s="1"/>
      <c r="X176" s="1"/>
      <c r="GN176" s="1"/>
      <c r="GO176" s="7"/>
      <c r="GP176" s="7"/>
      <c r="GQ176" s="7"/>
      <c r="GR176" s="7"/>
      <c r="GS176" s="7"/>
      <c r="GT176" s="1"/>
      <c r="IU176" s="1"/>
      <c r="IV176" s="7"/>
      <c r="IW176" s="7"/>
      <c r="IX176" s="7"/>
      <c r="IY176" s="7"/>
      <c r="IZ176" s="7"/>
      <c r="JA176" s="7"/>
      <c r="JB176" s="7"/>
      <c r="JC176" s="7"/>
      <c r="JD176" s="7"/>
      <c r="JE176" s="1"/>
      <c r="JM176" s="1"/>
      <c r="QC176" s="1"/>
      <c r="QD176" s="7"/>
      <c r="QE176" s="7"/>
      <c r="QF176" s="7"/>
      <c r="QG176" s="7"/>
      <c r="QH176" s="7"/>
      <c r="QI176" s="1"/>
      <c r="TN176" s="1"/>
      <c r="TO176" s="7"/>
      <c r="TP176" s="7"/>
      <c r="TQ176" s="7"/>
      <c r="TR176" s="7"/>
      <c r="TS176" s="7"/>
      <c r="TT176" s="7"/>
      <c r="TU176" s="7"/>
      <c r="TV176" s="7"/>
      <c r="TW176" s="7"/>
      <c r="TX176" s="1"/>
      <c r="TY176" s="43">
        <v>0.01</v>
      </c>
      <c r="UF176" s="1"/>
      <c r="WP176" s="1"/>
      <c r="WQ176" s="7"/>
      <c r="WR176" s="7"/>
      <c r="WS176" s="7"/>
      <c r="WT176" s="7"/>
      <c r="WU176" s="7"/>
      <c r="WV176" s="7"/>
      <c r="WW176" s="7"/>
      <c r="WX176" s="7"/>
      <c r="WY176" s="7"/>
      <c r="WZ176" s="1"/>
    </row>
    <row r="177" spans="6:624" x14ac:dyDescent="0.3">
      <c r="F177" s="1"/>
      <c r="G177" s="7"/>
      <c r="H177" s="7"/>
      <c r="I177" s="7"/>
      <c r="J177" s="7"/>
      <c r="K177" s="7"/>
      <c r="L177" s="7"/>
      <c r="M177" s="7"/>
      <c r="N177" s="7"/>
      <c r="O177" s="7"/>
      <c r="P177" s="1"/>
      <c r="X177" s="1"/>
      <c r="GN177" s="1"/>
      <c r="GO177" s="7"/>
      <c r="GP177" s="7"/>
      <c r="GQ177" s="7"/>
      <c r="GR177" s="7"/>
      <c r="GS177" s="7"/>
      <c r="GT177" s="1"/>
      <c r="IU177" s="1"/>
      <c r="IV177" s="7"/>
      <c r="IW177" s="7"/>
      <c r="IX177" s="7"/>
      <c r="IY177" s="7"/>
      <c r="IZ177" s="7"/>
      <c r="JA177" s="7"/>
      <c r="JB177" s="7"/>
      <c r="JC177" s="7"/>
      <c r="JD177" s="7"/>
      <c r="JE177" s="1"/>
      <c r="JM177" s="1"/>
      <c r="QC177" s="1"/>
      <c r="QD177" s="7"/>
      <c r="QE177" s="7"/>
      <c r="QF177" s="7"/>
      <c r="QG177" s="7"/>
      <c r="QH177" s="7"/>
      <c r="QI177" s="1"/>
      <c r="TN177" s="1"/>
      <c r="TO177" s="7"/>
      <c r="TP177" s="7"/>
      <c r="TQ177" s="7"/>
      <c r="TR177" s="7"/>
      <c r="TS177" s="7"/>
      <c r="TT177" s="7"/>
      <c r="TU177" s="7"/>
      <c r="TV177" s="7"/>
      <c r="TW177" s="7"/>
      <c r="TX177" s="1"/>
      <c r="UF177" s="1"/>
      <c r="WP177" s="1"/>
      <c r="WQ177" s="7"/>
      <c r="WR177" s="7"/>
      <c r="WS177" s="7"/>
      <c r="WT177" s="7"/>
      <c r="WU177" s="7"/>
      <c r="WV177" s="7"/>
      <c r="WW177" s="7"/>
      <c r="WX177" s="7"/>
      <c r="WY177" s="7"/>
      <c r="WZ177" s="1"/>
    </row>
    <row r="178" spans="6:624" x14ac:dyDescent="0.3">
      <c r="F178" s="1"/>
      <c r="G178" s="7"/>
      <c r="H178" s="7"/>
      <c r="I178" s="7"/>
      <c r="J178" s="7"/>
      <c r="K178" s="7"/>
      <c r="L178" s="7"/>
      <c r="M178" s="7"/>
      <c r="N178" s="7"/>
      <c r="O178" s="7"/>
      <c r="P178" s="1"/>
      <c r="X178" s="1"/>
      <c r="GN178" s="1"/>
      <c r="GO178" s="7"/>
      <c r="GP178" s="7"/>
      <c r="GQ178" s="7"/>
      <c r="GR178" s="7"/>
      <c r="GS178" s="7"/>
      <c r="GT178" s="1"/>
      <c r="IU178" s="1"/>
      <c r="IV178" s="7"/>
      <c r="IW178" s="7"/>
      <c r="IX178" s="7"/>
      <c r="IY178" s="7"/>
      <c r="IZ178" s="7"/>
      <c r="JA178" s="7"/>
      <c r="JB178" s="7"/>
      <c r="JC178" s="7"/>
      <c r="JD178" s="7"/>
      <c r="JE178" s="1"/>
      <c r="JM178" s="1"/>
      <c r="QC178" s="1"/>
      <c r="QD178" s="7"/>
      <c r="QE178" s="7"/>
      <c r="QF178" s="7"/>
      <c r="QG178" s="7"/>
      <c r="QH178" s="7"/>
      <c r="QI178" s="1"/>
      <c r="TN178" s="1"/>
      <c r="TO178" s="7"/>
      <c r="TP178" s="7"/>
      <c r="TQ178" s="7"/>
      <c r="TR178" s="7"/>
      <c r="TS178" s="7"/>
      <c r="TT178" s="7"/>
      <c r="TU178" s="7"/>
      <c r="TV178" s="7"/>
      <c r="TW178" s="7"/>
      <c r="TX178" s="1"/>
      <c r="UF178" s="1"/>
      <c r="WP178" s="1"/>
      <c r="WQ178" s="7"/>
      <c r="WR178" s="7"/>
      <c r="WS178" s="7"/>
      <c r="WT178" s="7"/>
      <c r="WU178" s="7"/>
      <c r="WV178" s="7"/>
      <c r="WW178" s="7"/>
      <c r="WX178" s="7"/>
      <c r="WY178" s="7"/>
      <c r="WZ178" s="1"/>
    </row>
    <row r="179" spans="6:624" x14ac:dyDescent="0.3">
      <c r="F179" s="1"/>
      <c r="G179" s="7"/>
      <c r="H179" s="7"/>
      <c r="I179" s="7"/>
      <c r="J179" s="7"/>
      <c r="K179" s="7"/>
      <c r="L179" s="7"/>
      <c r="M179" s="7"/>
      <c r="N179" s="7"/>
      <c r="O179" s="7"/>
      <c r="P179" s="1"/>
      <c r="X179" s="1"/>
      <c r="GN179" s="1"/>
      <c r="GO179" s="7"/>
      <c r="GP179" s="7"/>
      <c r="GQ179" s="7"/>
      <c r="GR179" s="7"/>
      <c r="GS179" s="7"/>
      <c r="GT179" s="1"/>
      <c r="IU179" s="1"/>
      <c r="IV179" s="7"/>
      <c r="IW179" s="7"/>
      <c r="IX179" s="7"/>
      <c r="IY179" s="7"/>
      <c r="IZ179" s="7"/>
      <c r="JA179" s="7"/>
      <c r="JB179" s="7"/>
      <c r="JC179" s="7"/>
      <c r="JD179" s="7"/>
      <c r="JE179" s="1"/>
      <c r="JM179" s="1"/>
      <c r="QC179" s="1"/>
      <c r="QD179" s="7"/>
      <c r="QE179" s="7"/>
      <c r="QF179" s="7"/>
      <c r="QG179" s="7"/>
      <c r="QH179" s="7"/>
      <c r="QI179" s="1"/>
      <c r="TN179" s="1"/>
      <c r="TO179" s="7"/>
      <c r="TP179" s="7"/>
      <c r="TQ179" s="7"/>
      <c r="TR179" s="7"/>
      <c r="TS179" s="7"/>
      <c r="TT179" s="7"/>
      <c r="TU179" s="7"/>
      <c r="TV179" s="7"/>
      <c r="TW179" s="7"/>
      <c r="TX179" s="1"/>
      <c r="UF179" s="1"/>
      <c r="WP179" s="1"/>
      <c r="WQ179" s="7"/>
      <c r="WR179" s="7"/>
      <c r="WS179" s="7"/>
      <c r="WT179" s="7"/>
      <c r="WU179" s="7"/>
      <c r="WV179" s="7"/>
      <c r="WW179" s="7"/>
      <c r="WX179" s="7"/>
      <c r="WY179" s="7"/>
      <c r="WZ179" s="1"/>
    </row>
    <row r="180" spans="6:624" x14ac:dyDescent="0.3">
      <c r="F180" s="1"/>
      <c r="G180" s="7"/>
      <c r="H180" s="7"/>
      <c r="I180" s="7"/>
      <c r="J180" s="7"/>
      <c r="K180" s="7"/>
      <c r="L180" s="7"/>
      <c r="M180" s="7"/>
      <c r="N180" s="7"/>
      <c r="O180" s="7"/>
      <c r="P180" s="1"/>
      <c r="X180" s="1"/>
      <c r="GN180" s="1"/>
      <c r="GO180" s="7"/>
      <c r="GP180" s="7"/>
      <c r="GQ180" s="7"/>
      <c r="GR180" s="7"/>
      <c r="GS180" s="7"/>
      <c r="GT180" s="1"/>
      <c r="IU180" s="1"/>
      <c r="IV180" s="7"/>
      <c r="IW180" s="7"/>
      <c r="IX180" s="7"/>
      <c r="IY180" s="7"/>
      <c r="IZ180" s="7"/>
      <c r="JA180" s="7"/>
      <c r="JB180" s="7"/>
      <c r="JC180" s="7"/>
      <c r="JD180" s="7"/>
      <c r="JE180" s="1"/>
      <c r="JM180" s="1"/>
      <c r="QC180" s="1"/>
      <c r="QD180" s="7"/>
      <c r="QE180" s="7"/>
      <c r="QF180" s="7"/>
      <c r="QG180" s="7"/>
      <c r="QH180" s="7"/>
      <c r="QI180" s="1"/>
      <c r="TN180" s="1"/>
      <c r="TO180" s="7"/>
      <c r="TP180" s="7"/>
      <c r="TQ180" s="7"/>
      <c r="TR180" s="7"/>
      <c r="TS180" s="7"/>
      <c r="TT180" s="7"/>
      <c r="TU180" s="7"/>
      <c r="TV180" s="7"/>
      <c r="TW180" s="7"/>
      <c r="TX180" s="1"/>
      <c r="UF180" s="1"/>
      <c r="WP180" s="1"/>
      <c r="WQ180" s="7"/>
      <c r="WR180" s="7"/>
      <c r="WS180" s="7"/>
      <c r="WT180" s="7"/>
      <c r="WU180" s="7"/>
      <c r="WV180" s="7"/>
      <c r="WW180" s="7"/>
      <c r="WX180" s="7"/>
      <c r="WY180" s="7"/>
      <c r="WZ180" s="1"/>
    </row>
    <row r="181" spans="6:624" x14ac:dyDescent="0.3">
      <c r="F181" s="1"/>
      <c r="G181" s="7"/>
      <c r="H181" s="7"/>
      <c r="I181" s="7"/>
      <c r="J181" s="7"/>
      <c r="K181" s="7"/>
      <c r="L181" s="7"/>
      <c r="M181" s="7"/>
      <c r="N181" s="7"/>
      <c r="O181" s="7"/>
      <c r="P181" s="1"/>
      <c r="X181" s="1"/>
      <c r="GN181" s="1"/>
      <c r="GO181" s="7"/>
      <c r="GP181" s="7"/>
      <c r="GQ181" s="7"/>
      <c r="GR181" s="7"/>
      <c r="GS181" s="7"/>
      <c r="GT181" s="1"/>
      <c r="IU181" s="1"/>
      <c r="IV181" s="7"/>
      <c r="IW181" s="7"/>
      <c r="IX181" s="7"/>
      <c r="IY181" s="7"/>
      <c r="IZ181" s="7"/>
      <c r="JA181" s="7"/>
      <c r="JB181" s="7"/>
      <c r="JC181" s="7"/>
      <c r="JD181" s="7"/>
      <c r="JE181" s="1"/>
      <c r="JM181" s="1"/>
      <c r="QC181" s="1"/>
      <c r="QD181" s="7"/>
      <c r="QE181" s="7"/>
      <c r="QF181" s="7"/>
      <c r="QG181" s="7"/>
      <c r="QH181" s="7"/>
      <c r="QI181" s="1"/>
      <c r="TN181" s="1"/>
      <c r="TO181" s="7"/>
      <c r="TP181" s="7"/>
      <c r="TQ181" s="7"/>
      <c r="TR181" s="7"/>
      <c r="TS181" s="7"/>
      <c r="TT181" s="7"/>
      <c r="TU181" s="7"/>
      <c r="TV181" s="7"/>
      <c r="TW181" s="7"/>
      <c r="TX181" s="1"/>
      <c r="UF181" s="1"/>
      <c r="WP181" s="1"/>
      <c r="WQ181" s="7"/>
      <c r="WR181" s="7"/>
      <c r="WS181" s="7"/>
      <c r="WT181" s="7"/>
      <c r="WU181" s="7"/>
      <c r="WV181" s="7"/>
      <c r="WW181" s="7"/>
      <c r="WX181" s="7"/>
      <c r="WY181" s="7"/>
      <c r="WZ181" s="1"/>
    </row>
    <row r="182" spans="6:624" x14ac:dyDescent="0.3">
      <c r="F182" s="1"/>
      <c r="G182" s="7"/>
      <c r="H182" s="7"/>
      <c r="I182" s="7"/>
      <c r="J182" s="7"/>
      <c r="K182" s="7"/>
      <c r="L182" s="7"/>
      <c r="M182" s="7"/>
      <c r="N182" s="7"/>
      <c r="O182" s="7"/>
      <c r="P182" s="1"/>
      <c r="X182" s="1"/>
      <c r="GN182" s="1"/>
      <c r="GO182" s="7"/>
      <c r="GP182" s="7"/>
      <c r="GQ182" s="7"/>
      <c r="GR182" s="7"/>
      <c r="GS182" s="7"/>
      <c r="GT182" s="1"/>
      <c r="IU182" s="1"/>
      <c r="IV182" s="7"/>
      <c r="IW182" s="7"/>
      <c r="IX182" s="7"/>
      <c r="IY182" s="7"/>
      <c r="IZ182" s="7"/>
      <c r="JA182" s="7"/>
      <c r="JB182" s="7"/>
      <c r="JC182" s="7"/>
      <c r="JD182" s="7"/>
      <c r="JE182" s="1"/>
      <c r="JM182" s="1"/>
      <c r="QC182" s="1"/>
      <c r="QD182" s="7"/>
      <c r="QE182" s="7"/>
      <c r="QF182" s="7"/>
      <c r="QG182" s="7"/>
      <c r="QH182" s="7"/>
      <c r="QI182" s="1"/>
      <c r="TN182" s="1"/>
      <c r="TO182" s="7"/>
      <c r="TP182" s="7"/>
      <c r="TQ182" s="7"/>
      <c r="TR182" s="7"/>
      <c r="TS182" s="7"/>
      <c r="TT182" s="7"/>
      <c r="TU182" s="7"/>
      <c r="TV182" s="7"/>
      <c r="TW182" s="7"/>
      <c r="TX182" s="1"/>
      <c r="UF182" s="1"/>
      <c r="WP182" s="1"/>
      <c r="WQ182" s="7"/>
      <c r="WR182" s="7"/>
      <c r="WS182" s="7"/>
      <c r="WT182" s="7"/>
      <c r="WU182" s="7"/>
      <c r="WV182" s="7"/>
      <c r="WW182" s="7"/>
      <c r="WX182" s="7"/>
      <c r="WY182" s="7"/>
      <c r="WZ182" s="1"/>
    </row>
    <row r="183" spans="6:624" x14ac:dyDescent="0.3">
      <c r="F183" s="1"/>
      <c r="G183" s="7"/>
      <c r="H183" s="7"/>
      <c r="I183" s="7"/>
      <c r="J183" s="7"/>
      <c r="K183" s="7"/>
      <c r="L183" s="7"/>
      <c r="M183" s="7"/>
      <c r="N183" s="7"/>
      <c r="O183" s="7"/>
      <c r="P183" s="1"/>
      <c r="X183" s="1"/>
      <c r="GN183" s="1"/>
      <c r="GO183" s="7"/>
      <c r="GP183" s="7"/>
      <c r="GQ183" s="7"/>
      <c r="GR183" s="7"/>
      <c r="GS183" s="7"/>
      <c r="GT183" s="1"/>
      <c r="IU183" s="1"/>
      <c r="IV183" s="7"/>
      <c r="IW183" s="7"/>
      <c r="IX183" s="7"/>
      <c r="IY183" s="7"/>
      <c r="IZ183" s="7"/>
      <c r="JA183" s="7"/>
      <c r="JB183" s="7"/>
      <c r="JC183" s="7"/>
      <c r="JD183" s="7"/>
      <c r="JE183" s="1"/>
      <c r="JM183" s="1"/>
      <c r="QC183" s="1"/>
      <c r="QD183" s="7"/>
      <c r="QE183" s="7"/>
      <c r="QF183" s="7"/>
      <c r="QG183" s="7"/>
      <c r="QH183" s="7"/>
      <c r="QI183" s="1"/>
      <c r="TN183" s="1"/>
      <c r="TO183" s="7"/>
      <c r="TP183" s="7"/>
      <c r="TQ183" s="7"/>
      <c r="TR183" s="7"/>
      <c r="TS183" s="7"/>
      <c r="TT183" s="7"/>
      <c r="TU183" s="7"/>
      <c r="TV183" s="7"/>
      <c r="TW183" s="7"/>
      <c r="TX183" s="1"/>
      <c r="UF183" s="1"/>
      <c r="WP183" s="1"/>
      <c r="WQ183" s="7"/>
      <c r="WR183" s="7"/>
      <c r="WS183" s="7"/>
      <c r="WT183" s="7"/>
      <c r="WU183" s="7"/>
      <c r="WV183" s="7"/>
      <c r="WW183" s="7"/>
      <c r="WX183" s="7"/>
      <c r="WY183" s="7"/>
      <c r="WZ183" s="1"/>
    </row>
    <row r="184" spans="6:624" x14ac:dyDescent="0.3">
      <c r="F184" s="1"/>
      <c r="G184" s="7"/>
      <c r="H184" s="7"/>
      <c r="I184" s="7"/>
      <c r="J184" s="7"/>
      <c r="K184" s="7"/>
      <c r="L184" s="7"/>
      <c r="M184" s="7"/>
      <c r="N184" s="7"/>
      <c r="O184" s="7"/>
      <c r="P184" s="1"/>
      <c r="X184" s="1"/>
      <c r="GN184" s="1"/>
      <c r="GO184" s="7"/>
      <c r="GP184" s="7"/>
      <c r="GQ184" s="7"/>
      <c r="GR184" s="7"/>
      <c r="GS184" s="7"/>
      <c r="GT184" s="1"/>
      <c r="IU184" s="1"/>
      <c r="IV184" s="7"/>
      <c r="IW184" s="7"/>
      <c r="IX184" s="7"/>
      <c r="IY184" s="7"/>
      <c r="IZ184" s="7"/>
      <c r="JA184" s="7"/>
      <c r="JB184" s="7"/>
      <c r="JC184" s="7"/>
      <c r="JD184" s="7"/>
      <c r="JE184" s="1"/>
      <c r="JM184" s="1"/>
      <c r="QC184" s="1"/>
      <c r="QD184" s="7"/>
      <c r="QE184" s="7"/>
      <c r="QF184" s="7"/>
      <c r="QG184" s="7"/>
      <c r="QH184" s="7"/>
      <c r="QI184" s="1"/>
      <c r="TN184" s="1"/>
      <c r="TO184" s="7"/>
      <c r="TP184" s="7"/>
      <c r="TQ184" s="7"/>
      <c r="TR184" s="7"/>
      <c r="TS184" s="7"/>
      <c r="TT184" s="7"/>
      <c r="TU184" s="7"/>
      <c r="TV184" s="7"/>
      <c r="TW184" s="7"/>
      <c r="TX184" s="1"/>
      <c r="UF184" s="1"/>
      <c r="WP184" s="1"/>
      <c r="WQ184" s="7"/>
      <c r="WR184" s="7"/>
      <c r="WS184" s="7"/>
      <c r="WT184" s="7"/>
      <c r="WU184" s="7"/>
      <c r="WV184" s="7"/>
      <c r="WW184" s="7"/>
      <c r="WX184" s="7"/>
      <c r="WY184" s="7"/>
      <c r="WZ184" s="1"/>
    </row>
    <row r="185" spans="6:624" x14ac:dyDescent="0.3">
      <c r="F185" s="1"/>
      <c r="G185" s="7"/>
      <c r="H185" s="7"/>
      <c r="I185" s="7"/>
      <c r="J185" s="7"/>
      <c r="K185" s="7"/>
      <c r="L185" s="7"/>
      <c r="M185" s="7"/>
      <c r="N185" s="7"/>
      <c r="O185" s="7"/>
      <c r="P185" s="1"/>
      <c r="X185" s="1"/>
      <c r="GN185" s="1"/>
      <c r="GO185" s="7"/>
      <c r="GP185" s="7"/>
      <c r="GQ185" s="7"/>
      <c r="GR185" s="7"/>
      <c r="GS185" s="7"/>
      <c r="GT185" s="1"/>
      <c r="IU185" s="1"/>
      <c r="IV185" s="7"/>
      <c r="IW185" s="7"/>
      <c r="IX185" s="7"/>
      <c r="IY185" s="7"/>
      <c r="IZ185" s="7"/>
      <c r="JA185" s="7"/>
      <c r="JB185" s="7"/>
      <c r="JC185" s="7"/>
      <c r="JD185" s="7"/>
      <c r="JE185" s="1"/>
      <c r="JM185" s="1"/>
      <c r="QC185" s="1"/>
      <c r="QD185" s="7"/>
      <c r="QE185" s="7"/>
      <c r="QF185" s="7"/>
      <c r="QG185" s="7"/>
      <c r="QH185" s="7"/>
      <c r="QI185" s="1"/>
      <c r="TN185" s="1"/>
      <c r="TO185" s="7"/>
      <c r="TP185" s="7"/>
      <c r="TQ185" s="7"/>
      <c r="TR185" s="7"/>
      <c r="TS185" s="7"/>
      <c r="TT185" s="7"/>
      <c r="TU185" s="7"/>
      <c r="TV185" s="7"/>
      <c r="TW185" s="7"/>
      <c r="TX185" s="1"/>
      <c r="UF185" s="1"/>
      <c r="WP185" s="1"/>
      <c r="WQ185" s="7"/>
      <c r="WR185" s="7"/>
      <c r="WS185" s="7"/>
      <c r="WT185" s="7"/>
      <c r="WU185" s="7"/>
      <c r="WV185" s="7"/>
      <c r="WW185" s="7"/>
      <c r="WX185" s="7"/>
      <c r="WY185" s="7"/>
      <c r="WZ185" s="1"/>
    </row>
    <row r="186" spans="6:624" x14ac:dyDescent="0.3">
      <c r="F186" s="1"/>
      <c r="G186" s="7"/>
      <c r="H186" s="7"/>
      <c r="I186" s="7"/>
      <c r="J186" s="7"/>
      <c r="K186" s="7"/>
      <c r="L186" s="7"/>
      <c r="M186" s="7"/>
      <c r="N186" s="7"/>
      <c r="O186" s="7"/>
      <c r="P186" s="1"/>
      <c r="X186" s="1"/>
      <c r="GN186" s="1"/>
      <c r="GO186" s="7"/>
      <c r="GP186" s="7"/>
      <c r="GQ186" s="7"/>
      <c r="GR186" s="7"/>
      <c r="GS186" s="7"/>
      <c r="GT186" s="1"/>
      <c r="IU186" s="1"/>
      <c r="IV186" s="7"/>
      <c r="IW186" s="7"/>
      <c r="IX186" s="7"/>
      <c r="IY186" s="7"/>
      <c r="IZ186" s="7"/>
      <c r="JA186" s="7"/>
      <c r="JB186" s="7"/>
      <c r="JC186" s="7"/>
      <c r="JD186" s="7"/>
      <c r="JE186" s="1"/>
      <c r="JM186" s="1"/>
      <c r="QC186" s="1"/>
      <c r="QD186" s="7"/>
      <c r="QE186" s="7"/>
      <c r="QF186" s="7"/>
      <c r="QG186" s="7"/>
      <c r="QH186" s="7"/>
      <c r="QI186" s="1"/>
      <c r="TN186" s="1"/>
      <c r="TO186" s="7"/>
      <c r="TP186" s="7"/>
      <c r="TQ186" s="7"/>
      <c r="TR186" s="7"/>
      <c r="TS186" s="7"/>
      <c r="TT186" s="7"/>
      <c r="TU186" s="7"/>
      <c r="TV186" s="7"/>
      <c r="TW186" s="7"/>
      <c r="TX186" s="1"/>
      <c r="UF186" s="1"/>
      <c r="WP186" s="1"/>
      <c r="WQ186" s="7"/>
      <c r="WR186" s="7"/>
      <c r="WS186" s="7"/>
      <c r="WT186" s="7"/>
      <c r="WU186" s="7"/>
      <c r="WV186" s="7"/>
      <c r="WW186" s="7"/>
      <c r="WX186" s="7"/>
      <c r="WY186" s="7"/>
      <c r="WZ186" s="1"/>
    </row>
    <row r="187" spans="6:624" x14ac:dyDescent="0.3">
      <c r="F187" s="1"/>
      <c r="G187" s="7"/>
      <c r="H187" s="7"/>
      <c r="I187" s="7"/>
      <c r="J187" s="7"/>
      <c r="K187" s="7"/>
      <c r="L187" s="7"/>
      <c r="M187" s="7"/>
      <c r="N187" s="7"/>
      <c r="O187" s="7"/>
      <c r="P187" s="1"/>
      <c r="X187" s="1"/>
      <c r="GN187" s="1"/>
      <c r="GO187" s="7"/>
      <c r="GP187" s="7"/>
      <c r="GQ187" s="7"/>
      <c r="GR187" s="7"/>
      <c r="GS187" s="7"/>
      <c r="GT187" s="1"/>
      <c r="IU187" s="1"/>
      <c r="IV187" s="7"/>
      <c r="IW187" s="7"/>
      <c r="IX187" s="7"/>
      <c r="IY187" s="7"/>
      <c r="IZ187" s="7"/>
      <c r="JA187" s="7"/>
      <c r="JB187" s="7"/>
      <c r="JC187" s="7"/>
      <c r="JD187" s="7"/>
      <c r="JE187" s="1"/>
      <c r="JM187" s="1"/>
      <c r="QC187" s="1"/>
      <c r="QD187" s="7"/>
      <c r="QE187" s="7"/>
      <c r="QF187" s="7"/>
      <c r="QG187" s="7"/>
      <c r="QH187" s="7"/>
      <c r="QI187" s="1"/>
      <c r="TN187" s="1"/>
      <c r="TO187" s="7"/>
      <c r="TP187" s="7"/>
      <c r="TQ187" s="7"/>
      <c r="TR187" s="7"/>
      <c r="TS187" s="7"/>
      <c r="TT187" s="7"/>
      <c r="TU187" s="7"/>
      <c r="TV187" s="7"/>
      <c r="TW187" s="7"/>
      <c r="TX187" s="1"/>
      <c r="UF187" s="1"/>
      <c r="WP187" s="1"/>
      <c r="WQ187" s="7"/>
      <c r="WR187" s="7"/>
      <c r="WS187" s="7"/>
      <c r="WT187" s="7"/>
      <c r="WU187" s="7"/>
      <c r="WV187" s="7"/>
      <c r="WW187" s="7"/>
      <c r="WX187" s="7"/>
      <c r="WY187" s="7"/>
      <c r="WZ187" s="1"/>
    </row>
    <row r="188" spans="6:624" x14ac:dyDescent="0.3">
      <c r="F188" s="1"/>
      <c r="G188" s="7"/>
      <c r="H188" s="7"/>
      <c r="I188" s="7"/>
      <c r="J188" s="7"/>
      <c r="K188" s="7"/>
      <c r="L188" s="7"/>
      <c r="M188" s="7"/>
      <c r="N188" s="7"/>
      <c r="O188" s="7"/>
      <c r="P188" s="1"/>
      <c r="X188" s="1"/>
      <c r="GN188" s="1"/>
      <c r="GO188" s="7"/>
      <c r="GP188" s="7"/>
      <c r="GQ188" s="7"/>
      <c r="GR188" s="7"/>
      <c r="GS188" s="7"/>
      <c r="GT188" s="1"/>
      <c r="IU188" s="1"/>
      <c r="IV188" s="7"/>
      <c r="IW188" s="7"/>
      <c r="IX188" s="7"/>
      <c r="IY188" s="7"/>
      <c r="IZ188" s="7"/>
      <c r="JA188" s="7"/>
      <c r="JB188" s="7"/>
      <c r="JC188" s="7"/>
      <c r="JD188" s="7"/>
      <c r="JE188" s="1"/>
      <c r="JM188" s="1"/>
      <c r="QC188" s="1"/>
      <c r="QD188" s="7"/>
      <c r="QE188" s="7"/>
      <c r="QF188" s="7"/>
      <c r="QG188" s="7"/>
      <c r="QH188" s="7"/>
      <c r="QI188" s="1"/>
      <c r="TN188" s="1"/>
      <c r="TO188" s="7"/>
      <c r="TP188" s="7"/>
      <c r="TQ188" s="7"/>
      <c r="TR188" s="7"/>
      <c r="TS188" s="7"/>
      <c r="TT188" s="7"/>
      <c r="TU188" s="7"/>
      <c r="TV188" s="7"/>
      <c r="TW188" s="7"/>
      <c r="TX188" s="1"/>
      <c r="UF188" s="1"/>
      <c r="WP188" s="1"/>
      <c r="WQ188" s="7"/>
      <c r="WR188" s="7"/>
      <c r="WS188" s="7"/>
      <c r="WT188" s="7"/>
      <c r="WU188" s="7"/>
      <c r="WV188" s="7"/>
      <c r="WW188" s="7"/>
      <c r="WX188" s="7"/>
      <c r="WY188" s="7"/>
      <c r="WZ188" s="1"/>
    </row>
    <row r="189" spans="6:624" x14ac:dyDescent="0.3">
      <c r="F189" s="1"/>
      <c r="G189" s="7"/>
      <c r="H189" s="7"/>
      <c r="I189" s="7"/>
      <c r="J189" s="7"/>
      <c r="K189" s="7"/>
      <c r="L189" s="7"/>
      <c r="M189" s="7"/>
      <c r="N189" s="7"/>
      <c r="O189" s="7"/>
      <c r="P189" s="1"/>
      <c r="X189" s="1"/>
      <c r="GN189" s="1"/>
      <c r="GO189" s="7"/>
      <c r="GP189" s="7"/>
      <c r="GQ189" s="7"/>
      <c r="GR189" s="7"/>
      <c r="GS189" s="7"/>
      <c r="GT189" s="1"/>
      <c r="IU189" s="1"/>
      <c r="IV189" s="7"/>
      <c r="IW189" s="7"/>
      <c r="IX189" s="7"/>
      <c r="IY189" s="7"/>
      <c r="IZ189" s="7"/>
      <c r="JA189" s="7"/>
      <c r="JB189" s="7"/>
      <c r="JC189" s="7"/>
      <c r="JD189" s="7"/>
      <c r="JE189" s="1"/>
      <c r="JM189" s="1"/>
      <c r="QC189" s="1"/>
      <c r="QD189" s="7"/>
      <c r="QE189" s="7"/>
      <c r="QF189" s="7"/>
      <c r="QG189" s="7"/>
      <c r="QH189" s="7"/>
      <c r="QI189" s="1"/>
      <c r="TN189" s="1"/>
      <c r="TO189" s="7"/>
      <c r="TP189" s="7"/>
      <c r="TQ189" s="7"/>
      <c r="TR189" s="7"/>
      <c r="TS189" s="7"/>
      <c r="TT189" s="7"/>
      <c r="TU189" s="7"/>
      <c r="TV189" s="7"/>
      <c r="TW189" s="7"/>
      <c r="TX189" s="1"/>
      <c r="UF189" s="1"/>
      <c r="WP189" s="1"/>
      <c r="WQ189" s="7"/>
      <c r="WR189" s="7"/>
      <c r="WS189" s="7"/>
      <c r="WT189" s="7"/>
      <c r="WU189" s="7"/>
      <c r="WV189" s="7"/>
      <c r="WW189" s="7"/>
      <c r="WX189" s="7"/>
      <c r="WY189" s="7"/>
      <c r="WZ189" s="1"/>
    </row>
    <row r="190" spans="6:624" x14ac:dyDescent="0.3">
      <c r="F190" s="1"/>
      <c r="G190" s="7"/>
      <c r="H190" s="7"/>
      <c r="I190" s="7"/>
      <c r="J190" s="7"/>
      <c r="K190" s="7"/>
      <c r="L190" s="7"/>
      <c r="M190" s="7"/>
      <c r="N190" s="7"/>
      <c r="O190" s="7"/>
      <c r="P190" s="1"/>
      <c r="X190" s="1"/>
      <c r="GN190" s="1"/>
      <c r="GO190" s="7"/>
      <c r="GP190" s="7"/>
      <c r="GQ190" s="7"/>
      <c r="GR190" s="7"/>
      <c r="GS190" s="7"/>
      <c r="GT190" s="1"/>
      <c r="IU190" s="1"/>
      <c r="IV190" s="7"/>
      <c r="IW190" s="7"/>
      <c r="IX190" s="7"/>
      <c r="IY190" s="7"/>
      <c r="IZ190" s="7"/>
      <c r="JA190" s="7"/>
      <c r="JB190" s="7"/>
      <c r="JC190" s="7"/>
      <c r="JD190" s="7"/>
      <c r="JE190" s="1"/>
      <c r="JM190" s="1"/>
      <c r="QC190" s="1"/>
      <c r="QD190" s="7"/>
      <c r="QE190" s="7"/>
      <c r="QF190" s="7"/>
      <c r="QG190" s="7"/>
      <c r="QH190" s="7"/>
      <c r="QI190" s="1"/>
      <c r="TN190" s="1"/>
      <c r="TO190" s="7"/>
      <c r="TP190" s="7"/>
      <c r="TQ190" s="7"/>
      <c r="TR190" s="7"/>
      <c r="TS190" s="7"/>
      <c r="TT190" s="7"/>
      <c r="TU190" s="7"/>
      <c r="TV190" s="7"/>
      <c r="TW190" s="7"/>
      <c r="TX190" s="1"/>
      <c r="UF190" s="1"/>
      <c r="WP190" s="1"/>
      <c r="WQ190" s="7"/>
      <c r="WR190" s="7"/>
      <c r="WS190" s="7"/>
      <c r="WT190" s="7"/>
      <c r="WU190" s="7"/>
      <c r="WV190" s="7"/>
      <c r="WW190" s="7"/>
      <c r="WX190" s="7"/>
      <c r="WY190" s="7"/>
      <c r="WZ190" s="1"/>
    </row>
    <row r="191" spans="6:624" x14ac:dyDescent="0.3">
      <c r="F191" s="1"/>
      <c r="G191" s="7"/>
      <c r="H191" s="7"/>
      <c r="I191" s="7"/>
      <c r="J191" s="7"/>
      <c r="K191" s="7"/>
      <c r="L191" s="7"/>
      <c r="M191" s="7"/>
      <c r="N191" s="7"/>
      <c r="O191" s="7"/>
      <c r="P191" s="1"/>
      <c r="X191" s="1"/>
      <c r="GN191" s="1"/>
      <c r="GO191" s="7"/>
      <c r="GP191" s="7"/>
      <c r="GQ191" s="7"/>
      <c r="GR191" s="7"/>
      <c r="GS191" s="7"/>
      <c r="GT191" s="1"/>
      <c r="IU191" s="1"/>
      <c r="IV191" s="7"/>
      <c r="IW191" s="7"/>
      <c r="IX191" s="7"/>
      <c r="IY191" s="7"/>
      <c r="IZ191" s="7"/>
      <c r="JA191" s="7"/>
      <c r="JB191" s="7"/>
      <c r="JC191" s="7"/>
      <c r="JD191" s="7"/>
      <c r="JE191" s="1"/>
      <c r="JM191" s="1"/>
      <c r="QC191" s="1"/>
      <c r="QD191" s="7"/>
      <c r="QE191" s="7"/>
      <c r="QF191" s="7"/>
      <c r="QG191" s="7"/>
      <c r="QH191" s="7"/>
      <c r="QI191" s="1"/>
      <c r="TN191" s="1"/>
      <c r="TO191" s="7"/>
      <c r="TP191" s="7"/>
      <c r="TQ191" s="7"/>
      <c r="TR191" s="7"/>
      <c r="TS191" s="7"/>
      <c r="TT191" s="7"/>
      <c r="TU191" s="7"/>
      <c r="TV191" s="7"/>
      <c r="TW191" s="7"/>
      <c r="TX191" s="1"/>
      <c r="UF191" s="1"/>
      <c r="WP191" s="1"/>
      <c r="WQ191" s="7"/>
      <c r="WR191" s="7"/>
      <c r="WS191" s="7"/>
      <c r="WT191" s="7"/>
      <c r="WU191" s="7"/>
      <c r="WV191" s="7"/>
      <c r="WW191" s="7"/>
      <c r="WX191" s="7"/>
      <c r="WY191" s="7"/>
      <c r="WZ191" s="1"/>
    </row>
    <row r="192" spans="6:624" x14ac:dyDescent="0.3">
      <c r="F192" s="1"/>
      <c r="G192" s="7"/>
      <c r="H192" s="7"/>
      <c r="I192" s="7"/>
      <c r="J192" s="7"/>
      <c r="K192" s="7"/>
      <c r="L192" s="7"/>
      <c r="M192" s="7"/>
      <c r="N192" s="7"/>
      <c r="O192" s="7"/>
      <c r="P192" s="1"/>
      <c r="X192" s="1"/>
      <c r="GN192" s="1"/>
      <c r="GO192" s="7"/>
      <c r="GP192" s="7"/>
      <c r="GQ192" s="7"/>
      <c r="GR192" s="7"/>
      <c r="GS192" s="7"/>
      <c r="GT192" s="1"/>
      <c r="IU192" s="1"/>
      <c r="IV192" s="7"/>
      <c r="IW192" s="7"/>
      <c r="IX192" s="7"/>
      <c r="IY192" s="7"/>
      <c r="IZ192" s="7"/>
      <c r="JA192" s="7"/>
      <c r="JB192" s="7"/>
      <c r="JC192" s="7"/>
      <c r="JD192" s="7"/>
      <c r="JE192" s="1"/>
      <c r="JM192" s="1"/>
      <c r="QC192" s="1"/>
      <c r="QD192" s="7"/>
      <c r="QE192" s="7"/>
      <c r="QF192" s="7"/>
      <c r="QG192" s="7"/>
      <c r="QH192" s="7"/>
      <c r="QI192" s="1"/>
      <c r="TN192" s="1"/>
      <c r="TO192" s="7"/>
      <c r="TP192" s="7"/>
      <c r="TQ192" s="7"/>
      <c r="TR192" s="7"/>
      <c r="TS192" s="7"/>
      <c r="TT192" s="7"/>
      <c r="TU192" s="7"/>
      <c r="TV192" s="7"/>
      <c r="TW192" s="7"/>
      <c r="TX192" s="1"/>
      <c r="UF192" s="1"/>
      <c r="WP192" s="1"/>
      <c r="WQ192" s="7"/>
      <c r="WR192" s="7"/>
      <c r="WS192" s="7"/>
      <c r="WT192" s="7"/>
      <c r="WU192" s="7"/>
      <c r="WV192" s="7"/>
      <c r="WW192" s="7"/>
      <c r="WX192" s="7"/>
      <c r="WY192" s="7"/>
      <c r="WZ192" s="1"/>
    </row>
    <row r="193" spans="6:624" x14ac:dyDescent="0.3">
      <c r="F193" s="1"/>
      <c r="G193" s="7"/>
      <c r="H193" s="7"/>
      <c r="I193" s="7"/>
      <c r="J193" s="7"/>
      <c r="K193" s="7"/>
      <c r="L193" s="7"/>
      <c r="M193" s="7"/>
      <c r="N193" s="7"/>
      <c r="O193" s="7"/>
      <c r="P193" s="1"/>
      <c r="X193" s="1"/>
      <c r="GN193" s="1"/>
      <c r="GO193" s="7"/>
      <c r="GP193" s="7"/>
      <c r="GQ193" s="7"/>
      <c r="GR193" s="7"/>
      <c r="GS193" s="7"/>
      <c r="GT193" s="1"/>
      <c r="IU193" s="1"/>
      <c r="IV193" s="7"/>
      <c r="IW193" s="7"/>
      <c r="IX193" s="7"/>
      <c r="IY193" s="7"/>
      <c r="IZ193" s="7"/>
      <c r="JA193" s="7"/>
      <c r="JB193" s="7"/>
      <c r="JC193" s="7"/>
      <c r="JD193" s="7"/>
      <c r="JE193" s="1"/>
      <c r="JM193" s="1"/>
      <c r="QC193" s="1"/>
      <c r="QD193" s="7"/>
      <c r="QE193" s="7"/>
      <c r="QF193" s="7"/>
      <c r="QG193" s="7"/>
      <c r="QH193" s="7"/>
      <c r="QI193" s="1"/>
      <c r="TN193" s="1"/>
      <c r="TO193" s="7"/>
      <c r="TP193" s="7"/>
      <c r="TQ193" s="7"/>
      <c r="TR193" s="7"/>
      <c r="TS193" s="7"/>
      <c r="TT193" s="7"/>
      <c r="TU193" s="7"/>
      <c r="TV193" s="7"/>
      <c r="TW193" s="7"/>
      <c r="TX193" s="1"/>
      <c r="UF193" s="1"/>
      <c r="WP193" s="1"/>
      <c r="WQ193" s="7"/>
      <c r="WR193" s="7"/>
      <c r="WS193" s="7"/>
      <c r="WT193" s="7"/>
      <c r="WU193" s="7"/>
      <c r="WV193" s="7"/>
      <c r="WW193" s="7"/>
      <c r="WX193" s="7"/>
      <c r="WY193" s="7"/>
      <c r="WZ193" s="1"/>
    </row>
    <row r="194" spans="6:624" x14ac:dyDescent="0.3">
      <c r="F194" s="1"/>
      <c r="G194" s="7"/>
      <c r="H194" s="7"/>
      <c r="I194" s="7"/>
      <c r="J194" s="7"/>
      <c r="K194" s="7"/>
      <c r="L194" s="7"/>
      <c r="M194" s="7"/>
      <c r="N194" s="7"/>
      <c r="O194" s="7"/>
      <c r="P194" s="1"/>
      <c r="X194" s="1"/>
      <c r="GN194" s="1"/>
      <c r="GO194" s="7"/>
      <c r="GP194" s="7"/>
      <c r="GQ194" s="7"/>
      <c r="GR194" s="7"/>
      <c r="GS194" s="7"/>
      <c r="GT194" s="1"/>
      <c r="IU194" s="1"/>
      <c r="IV194" s="7"/>
      <c r="IW194" s="7"/>
      <c r="IX194" s="7"/>
      <c r="IY194" s="7"/>
      <c r="IZ194" s="7"/>
      <c r="JA194" s="7"/>
      <c r="JB194" s="7"/>
      <c r="JC194" s="7"/>
      <c r="JD194" s="7"/>
      <c r="JE194" s="1"/>
      <c r="JM194" s="1"/>
      <c r="QC194" s="1"/>
      <c r="QD194" s="7"/>
      <c r="QE194" s="7"/>
      <c r="QF194" s="7"/>
      <c r="QG194" s="7"/>
      <c r="QH194" s="7"/>
      <c r="QI194" s="1"/>
      <c r="TN194" s="1"/>
      <c r="TO194" s="7"/>
      <c r="TP194" s="7"/>
      <c r="TQ194" s="7"/>
      <c r="TR194" s="7"/>
      <c r="TS194" s="7"/>
      <c r="TT194" s="7"/>
      <c r="TU194" s="7"/>
      <c r="TV194" s="7"/>
      <c r="TW194" s="7"/>
      <c r="TX194" s="1"/>
      <c r="UF194" s="1"/>
      <c r="WP194" s="1"/>
      <c r="WQ194" s="7"/>
      <c r="WR194" s="7"/>
      <c r="WS194" s="7"/>
      <c r="WT194" s="7"/>
      <c r="WU194" s="7"/>
      <c r="WV194" s="7"/>
      <c r="WW194" s="7"/>
      <c r="WX194" s="7"/>
      <c r="WY194" s="7"/>
      <c r="WZ194" s="1"/>
    </row>
    <row r="195" spans="6:624" x14ac:dyDescent="0.3">
      <c r="F195" s="1"/>
      <c r="G195" s="7"/>
      <c r="H195" s="7"/>
      <c r="I195" s="7"/>
      <c r="J195" s="7"/>
      <c r="K195" s="7"/>
      <c r="L195" s="7"/>
      <c r="M195" s="7"/>
      <c r="N195" s="7"/>
      <c r="O195" s="7"/>
      <c r="P195" s="1"/>
      <c r="X195" s="1"/>
      <c r="GN195" s="1"/>
      <c r="GO195" s="7"/>
      <c r="GP195" s="7"/>
      <c r="GQ195" s="7"/>
      <c r="GR195" s="7"/>
      <c r="GS195" s="7"/>
      <c r="GT195" s="1"/>
      <c r="IU195" s="1"/>
      <c r="IV195" s="7"/>
      <c r="IW195" s="7"/>
      <c r="IX195" s="7"/>
      <c r="IY195" s="7"/>
      <c r="IZ195" s="7"/>
      <c r="JA195" s="7"/>
      <c r="JB195" s="7"/>
      <c r="JC195" s="7"/>
      <c r="JD195" s="7"/>
      <c r="JE195" s="1"/>
      <c r="JM195" s="1"/>
      <c r="QC195" s="1"/>
      <c r="QD195" s="7"/>
      <c r="QE195" s="7"/>
      <c r="QF195" s="7"/>
      <c r="QG195" s="7"/>
      <c r="QH195" s="7"/>
      <c r="QI195" s="1"/>
      <c r="TN195" s="1"/>
      <c r="TO195" s="7"/>
      <c r="TP195" s="7"/>
      <c r="TQ195" s="7"/>
      <c r="TR195" s="7"/>
      <c r="TS195" s="7"/>
      <c r="TT195" s="7"/>
      <c r="TU195" s="7"/>
      <c r="TV195" s="7"/>
      <c r="TW195" s="7"/>
      <c r="TX195" s="1"/>
      <c r="UF195" s="1"/>
      <c r="WP195" s="1"/>
      <c r="WQ195" s="7"/>
      <c r="WR195" s="7"/>
      <c r="WS195" s="7"/>
      <c r="WT195" s="7"/>
      <c r="WU195" s="7"/>
      <c r="WV195" s="7"/>
      <c r="WW195" s="7"/>
      <c r="WX195" s="7"/>
      <c r="WY195" s="7"/>
      <c r="WZ195" s="1"/>
    </row>
    <row r="196" spans="6:624" x14ac:dyDescent="0.3">
      <c r="F196" s="1"/>
      <c r="G196" s="7"/>
      <c r="H196" s="7"/>
      <c r="I196" s="7"/>
      <c r="J196" s="7"/>
      <c r="K196" s="7"/>
      <c r="L196" s="7"/>
      <c r="M196" s="7"/>
      <c r="N196" s="7"/>
      <c r="O196" s="7"/>
      <c r="P196" s="1"/>
      <c r="X196" s="1"/>
      <c r="GN196" s="1"/>
      <c r="GO196" s="7"/>
      <c r="GP196" s="7"/>
      <c r="GQ196" s="7"/>
      <c r="GR196" s="7"/>
      <c r="GS196" s="7"/>
      <c r="GT196" s="1"/>
      <c r="IU196" s="1"/>
      <c r="IV196" s="7"/>
      <c r="IW196" s="7"/>
      <c r="IX196" s="7"/>
      <c r="IY196" s="7"/>
      <c r="IZ196" s="7"/>
      <c r="JA196" s="7"/>
      <c r="JB196" s="7"/>
      <c r="JC196" s="7"/>
      <c r="JD196" s="7"/>
      <c r="JE196" s="1"/>
      <c r="JM196" s="1"/>
      <c r="QC196" s="1"/>
      <c r="QD196" s="7"/>
      <c r="QE196" s="7"/>
      <c r="QF196" s="7"/>
      <c r="QG196" s="7"/>
      <c r="QH196" s="7"/>
      <c r="QI196" s="1"/>
      <c r="TN196" s="1"/>
      <c r="TO196" s="7"/>
      <c r="TP196" s="7"/>
      <c r="TQ196" s="7"/>
      <c r="TR196" s="7"/>
      <c r="TS196" s="7"/>
      <c r="TT196" s="7"/>
      <c r="TU196" s="7"/>
      <c r="TV196" s="7"/>
      <c r="TW196" s="7"/>
      <c r="TX196" s="1"/>
      <c r="UF196" s="1"/>
      <c r="WP196" s="1"/>
      <c r="WQ196" s="7"/>
      <c r="WR196" s="7"/>
      <c r="WS196" s="7"/>
      <c r="WT196" s="7"/>
      <c r="WU196" s="7"/>
      <c r="WV196" s="7"/>
      <c r="WW196" s="7"/>
      <c r="WX196" s="7"/>
      <c r="WY196" s="7"/>
      <c r="WZ196" s="1"/>
    </row>
    <row r="197" spans="6:624" x14ac:dyDescent="0.3">
      <c r="F197" s="1"/>
      <c r="G197" s="7"/>
      <c r="H197" s="7"/>
      <c r="I197" s="7"/>
      <c r="J197" s="7"/>
      <c r="K197" s="7"/>
      <c r="L197" s="7"/>
      <c r="M197" s="7"/>
      <c r="N197" s="7"/>
      <c r="O197" s="7"/>
      <c r="P197" s="1"/>
      <c r="X197" s="1"/>
      <c r="GN197" s="1"/>
      <c r="GO197" s="7"/>
      <c r="GP197" s="7"/>
      <c r="GQ197" s="7"/>
      <c r="GR197" s="7"/>
      <c r="GS197" s="7"/>
      <c r="GT197" s="1"/>
      <c r="IU197" s="1"/>
      <c r="IV197" s="7"/>
      <c r="IW197" s="7"/>
      <c r="IX197" s="7"/>
      <c r="IY197" s="7"/>
      <c r="IZ197" s="7"/>
      <c r="JA197" s="7"/>
      <c r="JB197" s="7"/>
      <c r="JC197" s="7"/>
      <c r="JD197" s="7"/>
      <c r="JE197" s="1"/>
      <c r="JM197" s="1"/>
      <c r="QC197" s="1"/>
      <c r="QD197" s="7"/>
      <c r="QE197" s="7"/>
      <c r="QF197" s="7"/>
      <c r="QG197" s="7"/>
      <c r="QH197" s="7"/>
      <c r="QI197" s="1"/>
      <c r="TN197" s="1"/>
      <c r="TO197" s="7"/>
      <c r="TP197" s="7"/>
      <c r="TQ197" s="7"/>
      <c r="TR197" s="7"/>
      <c r="TS197" s="7"/>
      <c r="TT197" s="7"/>
      <c r="TU197" s="7"/>
      <c r="TV197" s="7"/>
      <c r="TW197" s="7"/>
      <c r="TX197" s="1"/>
      <c r="UF197" s="1"/>
      <c r="WP197" s="1"/>
      <c r="WQ197" s="7"/>
      <c r="WR197" s="7"/>
      <c r="WS197" s="7"/>
      <c r="WT197" s="7"/>
      <c r="WU197" s="7"/>
      <c r="WV197" s="7"/>
      <c r="WW197" s="7"/>
      <c r="WX197" s="7"/>
      <c r="WY197" s="7"/>
      <c r="WZ197" s="1"/>
    </row>
    <row r="198" spans="6:624" x14ac:dyDescent="0.3">
      <c r="F198" s="1"/>
      <c r="G198" s="7"/>
      <c r="H198" s="7"/>
      <c r="I198" s="7"/>
      <c r="J198" s="7"/>
      <c r="K198" s="7"/>
      <c r="L198" s="7"/>
      <c r="M198" s="7"/>
      <c r="N198" s="7"/>
      <c r="O198" s="7"/>
      <c r="P198" s="1"/>
      <c r="X198" s="1"/>
      <c r="GN198" s="1"/>
      <c r="GO198" s="7"/>
      <c r="GP198" s="7"/>
      <c r="GQ198" s="7"/>
      <c r="GR198" s="7"/>
      <c r="GS198" s="7"/>
      <c r="GT198" s="1"/>
      <c r="IU198" s="1"/>
      <c r="IV198" s="7"/>
      <c r="IW198" s="7"/>
      <c r="IX198" s="7"/>
      <c r="IY198" s="7"/>
      <c r="IZ198" s="7"/>
      <c r="JA198" s="7"/>
      <c r="JB198" s="7"/>
      <c r="JC198" s="7"/>
      <c r="JD198" s="7"/>
      <c r="JE198" s="1"/>
      <c r="JM198" s="1"/>
      <c r="QC198" s="1"/>
      <c r="QD198" s="7"/>
      <c r="QE198" s="7"/>
      <c r="QF198" s="7"/>
      <c r="QG198" s="7"/>
      <c r="QH198" s="7"/>
      <c r="QI198" s="1"/>
      <c r="TN198" s="1"/>
      <c r="TO198" s="7"/>
      <c r="TP198" s="7"/>
      <c r="TQ198" s="7"/>
      <c r="TR198" s="7"/>
      <c r="TS198" s="7"/>
      <c r="TT198" s="7"/>
      <c r="TU198" s="7"/>
      <c r="TV198" s="7"/>
      <c r="TW198" s="7"/>
      <c r="TX198" s="1"/>
      <c r="UF198" s="1"/>
      <c r="WP198" s="1"/>
      <c r="WQ198" s="7"/>
      <c r="WR198" s="7"/>
      <c r="WS198" s="7"/>
      <c r="WT198" s="7"/>
      <c r="WU198" s="7"/>
      <c r="WV198" s="7"/>
      <c r="WW198" s="7"/>
      <c r="WX198" s="7"/>
      <c r="WY198" s="7"/>
      <c r="WZ198" s="1"/>
    </row>
    <row r="199" spans="6:624" x14ac:dyDescent="0.3">
      <c r="F199" s="1"/>
      <c r="G199" s="7"/>
      <c r="H199" s="7"/>
      <c r="I199" s="7"/>
      <c r="J199" s="7"/>
      <c r="K199" s="7"/>
      <c r="L199" s="7"/>
      <c r="M199" s="7"/>
      <c r="N199" s="7"/>
      <c r="O199" s="7"/>
      <c r="P199" s="1"/>
      <c r="X199" s="1"/>
      <c r="GN199" s="1"/>
      <c r="GO199" s="7"/>
      <c r="GP199" s="7"/>
      <c r="GQ199" s="7"/>
      <c r="GR199" s="7"/>
      <c r="GS199" s="7"/>
      <c r="GT199" s="1"/>
      <c r="IU199" s="1"/>
      <c r="IV199" s="7"/>
      <c r="IW199" s="7"/>
      <c r="IX199" s="7"/>
      <c r="IY199" s="7"/>
      <c r="IZ199" s="7"/>
      <c r="JA199" s="7"/>
      <c r="JB199" s="7"/>
      <c r="JC199" s="7"/>
      <c r="JD199" s="7"/>
      <c r="JE199" s="1"/>
      <c r="JM199" s="1"/>
      <c r="QC199" s="1"/>
      <c r="QD199" s="7"/>
      <c r="QE199" s="7"/>
      <c r="QF199" s="7"/>
      <c r="QG199" s="7"/>
      <c r="QH199" s="7"/>
      <c r="QI199" s="1"/>
      <c r="TN199" s="1"/>
      <c r="TO199" s="7"/>
      <c r="TP199" s="7"/>
      <c r="TQ199" s="7"/>
      <c r="TR199" s="7"/>
      <c r="TS199" s="7"/>
      <c r="TT199" s="7"/>
      <c r="TU199" s="7"/>
      <c r="TV199" s="7"/>
      <c r="TW199" s="7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7"/>
      <c r="WR199" s="7"/>
      <c r="WS199" s="7"/>
      <c r="WT199" s="7"/>
      <c r="WU199" s="7"/>
      <c r="WV199" s="7"/>
      <c r="WW199" s="7"/>
      <c r="WX199" s="7"/>
      <c r="WY199" s="7"/>
      <c r="WZ199" s="1"/>
    </row>
    <row r="200" spans="6:624" x14ac:dyDescent="0.3">
      <c r="F200" s="1"/>
      <c r="G200" s="7"/>
      <c r="H200" s="7"/>
      <c r="I200" s="7"/>
      <c r="J200" s="7"/>
      <c r="K200" s="7"/>
      <c r="L200" s="7"/>
      <c r="M200" s="7"/>
      <c r="N200" s="7"/>
      <c r="O200" s="7"/>
      <c r="P200" s="1"/>
      <c r="X200" s="1"/>
      <c r="GN200" s="1"/>
      <c r="GO200" s="7"/>
      <c r="GP200" s="7"/>
      <c r="GQ200" s="7"/>
      <c r="GR200" s="7"/>
      <c r="GS200" s="7"/>
      <c r="GT200" s="1"/>
      <c r="IU200" s="1"/>
      <c r="IV200" s="7"/>
      <c r="IW200" s="7"/>
      <c r="IX200" s="7"/>
      <c r="IY200" s="7"/>
      <c r="IZ200" s="7"/>
      <c r="JA200" s="7"/>
      <c r="JB200" s="7"/>
      <c r="JC200" s="7"/>
      <c r="JD200" s="7"/>
      <c r="JE200" s="1"/>
      <c r="JM200" s="1"/>
      <c r="QC200" s="1"/>
      <c r="QD200" s="7"/>
      <c r="QE200" s="7"/>
      <c r="QF200" s="7"/>
      <c r="QG200" s="7"/>
      <c r="QH200" s="7"/>
      <c r="QI200" s="1"/>
      <c r="TN200" s="1"/>
      <c r="TO200" s="7"/>
      <c r="TP200" s="7"/>
      <c r="TQ200" s="7"/>
      <c r="TR200" s="7"/>
      <c r="TS200" s="7"/>
      <c r="TT200" s="7"/>
      <c r="TU200" s="7"/>
      <c r="TV200" s="7"/>
      <c r="TW200" s="7"/>
      <c r="TX200" s="7"/>
      <c r="TY200" s="7"/>
      <c r="TZ200" s="7"/>
      <c r="UA200" s="7"/>
      <c r="UB200" s="7"/>
      <c r="UC200" s="7"/>
      <c r="UD200" s="7"/>
      <c r="UE200" s="7"/>
      <c r="UF200" s="7"/>
      <c r="UG200" s="7"/>
      <c r="UH200" s="7"/>
      <c r="UI200" s="7"/>
      <c r="UJ200" s="7"/>
      <c r="UK200" s="7"/>
      <c r="UL200" s="7"/>
      <c r="UM200" s="7"/>
      <c r="UN200" s="7"/>
      <c r="UO200" s="7"/>
      <c r="UP200" s="7"/>
      <c r="UQ200" s="7"/>
      <c r="UR200" s="7"/>
      <c r="US200" s="7"/>
      <c r="UT200" s="7"/>
      <c r="UU200" s="7"/>
      <c r="UV200" s="7"/>
      <c r="UW200" s="7"/>
      <c r="UX200" s="7"/>
      <c r="UY200" s="7"/>
      <c r="UZ200" s="7"/>
      <c r="VA200" s="7"/>
      <c r="VB200" s="7"/>
      <c r="VC200" s="7"/>
      <c r="VD200" s="7"/>
      <c r="VE200" s="7"/>
      <c r="VF200" s="7"/>
      <c r="VG200" s="7"/>
      <c r="VH200" s="7"/>
      <c r="VI200" s="7"/>
      <c r="VJ200" s="7"/>
      <c r="VK200" s="7"/>
      <c r="VL200" s="7"/>
      <c r="VM200" s="7"/>
      <c r="VN200" s="7"/>
      <c r="VO200" s="7"/>
      <c r="VP200" s="7"/>
      <c r="VQ200" s="7"/>
      <c r="VR200" s="7"/>
      <c r="VS200" s="7"/>
      <c r="VT200" s="7"/>
      <c r="VU200" s="7"/>
      <c r="VV200" s="7"/>
      <c r="VW200" s="7"/>
      <c r="VX200" s="7"/>
      <c r="VY200" s="7"/>
      <c r="VZ200" s="7"/>
      <c r="WA200" s="7"/>
      <c r="WB200" s="7"/>
      <c r="WC200" s="7"/>
      <c r="WD200" s="7"/>
      <c r="WE200" s="7"/>
      <c r="WF200" s="7"/>
      <c r="WG200" s="7"/>
      <c r="WH200" s="7"/>
      <c r="WI200" s="7"/>
      <c r="WJ200" s="7"/>
      <c r="WK200" s="7"/>
      <c r="WL200" s="7"/>
      <c r="WM200" s="7"/>
      <c r="WN200" s="7"/>
      <c r="WO200" s="7"/>
      <c r="WP200" s="7"/>
      <c r="WQ200" s="7"/>
      <c r="WR200" s="7"/>
      <c r="WS200" s="7"/>
      <c r="WT200" s="7"/>
      <c r="WU200" s="7"/>
      <c r="WV200" s="7"/>
      <c r="WW200" s="7"/>
      <c r="WX200" s="7"/>
      <c r="WY200" s="7"/>
      <c r="WZ200" s="1"/>
    </row>
    <row r="201" spans="6:624" x14ac:dyDescent="0.3">
      <c r="F201" s="1"/>
      <c r="G201" s="7"/>
      <c r="H201" s="7"/>
      <c r="I201" s="7"/>
      <c r="J201" s="7"/>
      <c r="K201" s="7"/>
      <c r="L201" s="7"/>
      <c r="M201" s="7"/>
      <c r="N201" s="7"/>
      <c r="O201" s="7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7"/>
      <c r="GP201" s="7"/>
      <c r="GQ201" s="7"/>
      <c r="GR201" s="7"/>
      <c r="GS201" s="7"/>
      <c r="GT201" s="1"/>
      <c r="IU201" s="1"/>
      <c r="IV201" s="7"/>
      <c r="IW201" s="7"/>
      <c r="IX201" s="7"/>
      <c r="IY201" s="7"/>
      <c r="IZ201" s="7"/>
      <c r="JA201" s="7"/>
      <c r="JB201" s="7"/>
      <c r="JC201" s="7"/>
      <c r="JD201" s="7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7"/>
      <c r="QE201" s="7"/>
      <c r="QF201" s="7"/>
      <c r="QG201" s="7"/>
      <c r="QH201" s="7"/>
      <c r="QI201" s="1"/>
      <c r="TN201" s="1"/>
      <c r="TO201" s="7"/>
      <c r="TP201" s="7"/>
      <c r="TQ201" s="7"/>
      <c r="TR201" s="7"/>
      <c r="TS201" s="7"/>
      <c r="TT201" s="7"/>
      <c r="TU201" s="7"/>
      <c r="TV201" s="7"/>
      <c r="TW201" s="7"/>
      <c r="TX201" s="7"/>
      <c r="TY201" s="7"/>
      <c r="TZ201" s="7"/>
      <c r="UA201" s="7"/>
      <c r="UB201" s="7"/>
      <c r="UC201" s="7"/>
      <c r="UD201" s="7"/>
      <c r="UE201" s="7"/>
      <c r="UF201" s="7"/>
      <c r="UG201" s="7"/>
      <c r="UH201" s="7"/>
      <c r="UI201" s="7"/>
      <c r="UJ201" s="7"/>
      <c r="UK201" s="7"/>
      <c r="UL201" s="7"/>
      <c r="UM201" s="7"/>
      <c r="UN201" s="7"/>
      <c r="UO201" s="7"/>
      <c r="UP201" s="7"/>
      <c r="UQ201" s="7"/>
      <c r="UR201" s="7"/>
      <c r="US201" s="7"/>
      <c r="UT201" s="7"/>
      <c r="UU201" s="7"/>
      <c r="UV201" s="7"/>
      <c r="UW201" s="7"/>
      <c r="UX201" s="7"/>
      <c r="UY201" s="7"/>
      <c r="UZ201" s="7"/>
      <c r="VA201" s="7"/>
      <c r="VB201" s="7"/>
      <c r="VC201" s="7"/>
      <c r="VD201" s="7"/>
      <c r="VE201" s="7"/>
      <c r="VF201" s="7"/>
      <c r="VG201" s="7"/>
      <c r="VH201" s="7"/>
      <c r="VI201" s="7"/>
      <c r="VJ201" s="7"/>
      <c r="VK201" s="7"/>
      <c r="VL201" s="7"/>
      <c r="VM201" s="7"/>
      <c r="VN201" s="7"/>
      <c r="VO201" s="7"/>
      <c r="VP201" s="7"/>
      <c r="VQ201" s="7"/>
      <c r="VR201" s="7"/>
      <c r="VS201" s="7"/>
      <c r="VT201" s="7"/>
      <c r="VU201" s="7"/>
      <c r="VV201" s="7"/>
      <c r="VW201" s="7"/>
      <c r="VX201" s="7"/>
      <c r="VY201" s="7"/>
      <c r="VZ201" s="7"/>
      <c r="WA201" s="7"/>
      <c r="WB201" s="7"/>
      <c r="WC201" s="7"/>
      <c r="WD201" s="7"/>
      <c r="WE201" s="7"/>
      <c r="WF201" s="7"/>
      <c r="WG201" s="7"/>
      <c r="WH201" s="7"/>
      <c r="WI201" s="7"/>
      <c r="WJ201" s="7"/>
      <c r="WK201" s="7"/>
      <c r="WL201" s="7"/>
      <c r="WM201" s="7"/>
      <c r="WN201" s="7"/>
      <c r="WO201" s="7"/>
      <c r="WP201" s="7"/>
      <c r="WQ201" s="7"/>
      <c r="WR201" s="7"/>
      <c r="WS201" s="7"/>
      <c r="WT201" s="7"/>
      <c r="WU201" s="7"/>
      <c r="WV201" s="7"/>
      <c r="WW201" s="7"/>
      <c r="WX201" s="7"/>
      <c r="WY201" s="7"/>
      <c r="WZ201" s="1"/>
    </row>
    <row r="202" spans="6:624" ht="14.4" customHeight="1" x14ac:dyDescent="1.65">
      <c r="F202" s="1"/>
      <c r="G202" s="7"/>
      <c r="H202" s="7"/>
      <c r="I202" s="7"/>
      <c r="J202" s="7"/>
      <c r="K202" s="7"/>
      <c r="L202" s="7"/>
      <c r="M202" s="7"/>
      <c r="N202" s="7"/>
      <c r="O202" s="7"/>
      <c r="P202" s="1"/>
      <c r="Q202" s="130" t="s">
        <v>302</v>
      </c>
      <c r="R202" s="130"/>
      <c r="S202" s="130"/>
      <c r="T202" s="130"/>
      <c r="U202" s="130"/>
      <c r="V202" s="130"/>
      <c r="W202" s="130"/>
      <c r="X202" s="1"/>
      <c r="Y202" s="122"/>
      <c r="Z202" s="122"/>
      <c r="AA202" s="122"/>
      <c r="AB202" s="122"/>
      <c r="AC202" s="122"/>
      <c r="AD202" s="122"/>
      <c r="AE202" s="122"/>
      <c r="CK202" s="122"/>
      <c r="CL202" s="122"/>
      <c r="CM202" s="122"/>
      <c r="CN202" s="122"/>
      <c r="CO202" s="122"/>
      <c r="CP202" s="122"/>
      <c r="CQ202" s="122"/>
      <c r="DB202" s="1"/>
      <c r="DC202" s="130" t="s">
        <v>302</v>
      </c>
      <c r="DD202" s="130"/>
      <c r="DE202" s="130"/>
      <c r="DF202" s="130"/>
      <c r="DG202" s="130"/>
      <c r="DH202" s="130"/>
      <c r="DI202" s="130"/>
      <c r="DJ202" s="1"/>
      <c r="DK202" s="122"/>
      <c r="DL202" s="122"/>
      <c r="DM202" s="122"/>
      <c r="DN202" s="122"/>
      <c r="DO202" s="122"/>
      <c r="DP202" s="122"/>
      <c r="DQ202" s="122"/>
      <c r="FW202" s="122"/>
      <c r="FX202" s="122"/>
      <c r="FY202" s="122"/>
      <c r="FZ202" s="122"/>
      <c r="GA202" s="122"/>
      <c r="GB202" s="122"/>
      <c r="GC202" s="122"/>
      <c r="GN202" s="1"/>
      <c r="GO202" s="7"/>
      <c r="GP202" s="7"/>
      <c r="GQ202" s="7"/>
      <c r="GR202" s="7"/>
      <c r="GS202" s="7"/>
      <c r="GT202" s="1"/>
      <c r="IU202" s="1"/>
      <c r="IV202" s="7"/>
      <c r="IW202" s="7"/>
      <c r="IX202" s="7"/>
      <c r="IY202" s="7"/>
      <c r="IZ202" s="7"/>
      <c r="JA202" s="7"/>
      <c r="JB202" s="7"/>
      <c r="JC202" s="7"/>
      <c r="JD202" s="7"/>
      <c r="JE202" s="1"/>
      <c r="JF202" s="130" t="s">
        <v>302</v>
      </c>
      <c r="JG202" s="130"/>
      <c r="JH202" s="130"/>
      <c r="JI202" s="130"/>
      <c r="JJ202" s="130"/>
      <c r="JK202" s="130"/>
      <c r="JL202" s="130"/>
      <c r="JM202" s="1"/>
      <c r="JN202" s="122"/>
      <c r="JO202" s="122"/>
      <c r="JP202" s="122"/>
      <c r="JQ202" s="122"/>
      <c r="JR202" s="122"/>
      <c r="JS202" s="122"/>
      <c r="JT202" s="122"/>
      <c r="LZ202" s="122"/>
      <c r="MA202" s="122"/>
      <c r="MB202" s="122"/>
      <c r="MC202" s="122"/>
      <c r="MD202" s="122"/>
      <c r="ME202" s="122"/>
      <c r="MF202" s="122"/>
      <c r="MQ202" s="1"/>
      <c r="MR202" s="130" t="s">
        <v>302</v>
      </c>
      <c r="MS202" s="130"/>
      <c r="MT202" s="130"/>
      <c r="MU202" s="130"/>
      <c r="MV202" s="130"/>
      <c r="MW202" s="130"/>
      <c r="MX202" s="130"/>
      <c r="MY202" s="1"/>
      <c r="MZ202" s="122"/>
      <c r="NA202" s="122"/>
      <c r="NB202" s="122"/>
      <c r="NC202" s="122"/>
      <c r="ND202" s="122"/>
      <c r="NE202" s="122"/>
      <c r="NF202" s="122"/>
      <c r="PL202" s="122"/>
      <c r="PM202" s="122"/>
      <c r="PN202" s="122"/>
      <c r="PO202" s="122"/>
      <c r="PP202" s="122"/>
      <c r="PQ202" s="122"/>
      <c r="PR202" s="122"/>
      <c r="QC202" s="1"/>
      <c r="QD202" s="7"/>
      <c r="QE202" s="7"/>
      <c r="QF202" s="7"/>
      <c r="QG202" s="7"/>
      <c r="QH202" s="7"/>
      <c r="QI202" s="1"/>
      <c r="TN202" s="1"/>
      <c r="TO202" s="7"/>
      <c r="TP202" s="7"/>
      <c r="TQ202" s="7"/>
      <c r="TR202" s="7"/>
      <c r="TS202" s="7"/>
      <c r="TT202" s="7"/>
      <c r="TU202" s="7"/>
      <c r="TV202" s="7"/>
      <c r="TW202" s="7"/>
      <c r="TX202" s="7"/>
      <c r="TY202" s="7"/>
      <c r="TZ202" s="7"/>
      <c r="UA202" s="7"/>
      <c r="UB202" s="7"/>
      <c r="UC202" s="7"/>
      <c r="UD202" s="7"/>
      <c r="UE202" s="7"/>
      <c r="UF202" s="7"/>
      <c r="UG202" s="7"/>
      <c r="UH202" s="7"/>
      <c r="UI202" s="7"/>
      <c r="UJ202" s="7"/>
      <c r="UK202" s="7"/>
      <c r="UL202" s="7"/>
      <c r="UM202" s="7"/>
      <c r="UN202" s="7"/>
      <c r="UO202" s="7"/>
      <c r="UP202" s="7"/>
      <c r="UQ202" s="7"/>
      <c r="UR202" s="7"/>
      <c r="US202" s="7"/>
      <c r="UT202" s="7"/>
      <c r="UU202" s="7"/>
      <c r="UV202" s="7"/>
      <c r="UW202" s="7"/>
      <c r="UX202" s="7"/>
      <c r="UY202" s="7"/>
      <c r="UZ202" s="7"/>
      <c r="VA202" s="7"/>
      <c r="VB202" s="7"/>
      <c r="VC202" s="7"/>
      <c r="VD202" s="7"/>
      <c r="VE202" s="7"/>
      <c r="VF202" s="7"/>
      <c r="VG202" s="7"/>
      <c r="VH202" s="7"/>
      <c r="VI202" s="7"/>
      <c r="VJ202" s="7"/>
      <c r="VK202" s="7"/>
      <c r="VL202" s="7"/>
      <c r="VM202" s="7"/>
      <c r="VN202" s="7"/>
      <c r="VO202" s="7"/>
      <c r="VP202" s="7"/>
      <c r="VQ202" s="7"/>
      <c r="VR202" s="7"/>
      <c r="VS202" s="7"/>
      <c r="VT202" s="7"/>
      <c r="VU202" s="7"/>
      <c r="VV202" s="7"/>
      <c r="VW202" s="7"/>
      <c r="VX202" s="7"/>
      <c r="VY202" s="7"/>
      <c r="VZ202" s="7"/>
      <c r="WA202" s="7"/>
      <c r="WB202" s="7"/>
      <c r="WC202" s="7"/>
      <c r="WD202" s="7"/>
      <c r="WE202" s="7"/>
      <c r="WF202" s="7"/>
      <c r="WG202" s="7"/>
      <c r="WH202" s="7"/>
      <c r="WI202" s="7"/>
      <c r="WJ202" s="7"/>
      <c r="WK202" s="7"/>
      <c r="WL202" s="7"/>
      <c r="WM202" s="7"/>
      <c r="WN202" s="7"/>
      <c r="WO202" s="7"/>
      <c r="WP202" s="7"/>
      <c r="WQ202" s="7"/>
      <c r="WR202" s="7"/>
      <c r="WS202" s="7"/>
      <c r="WT202" s="7"/>
      <c r="WU202" s="7"/>
      <c r="WV202" s="7"/>
      <c r="WW202" s="7"/>
      <c r="WX202" s="7"/>
      <c r="WY202" s="7"/>
      <c r="WZ202" s="1"/>
    </row>
    <row r="203" spans="6:624" ht="14.4" customHeight="1" x14ac:dyDescent="1.65">
      <c r="F203" s="1"/>
      <c r="G203" s="7"/>
      <c r="H203" s="7"/>
      <c r="I203" s="7"/>
      <c r="J203" s="7"/>
      <c r="K203" s="7"/>
      <c r="L203" s="7"/>
      <c r="M203" s="7"/>
      <c r="N203" s="7"/>
      <c r="O203" s="7"/>
      <c r="P203" s="1"/>
      <c r="Q203" s="130"/>
      <c r="R203" s="130"/>
      <c r="S203" s="130"/>
      <c r="T203" s="130"/>
      <c r="U203" s="130"/>
      <c r="V203" s="130"/>
      <c r="W203" s="130"/>
      <c r="X203" s="1"/>
      <c r="Y203" s="122"/>
      <c r="Z203" s="122"/>
      <c r="AA203" s="122"/>
      <c r="AB203" s="122"/>
      <c r="AC203" s="122"/>
      <c r="AD203" s="122"/>
      <c r="AE203" s="122"/>
      <c r="CK203" s="122"/>
      <c r="CL203" s="122"/>
      <c r="CM203" s="122"/>
      <c r="CN203" s="122"/>
      <c r="CO203" s="122"/>
      <c r="CP203" s="122"/>
      <c r="CQ203" s="122"/>
      <c r="DB203" s="1"/>
      <c r="DC203" s="130"/>
      <c r="DD203" s="130"/>
      <c r="DE203" s="130"/>
      <c r="DF203" s="130"/>
      <c r="DG203" s="130"/>
      <c r="DH203" s="130"/>
      <c r="DI203" s="130"/>
      <c r="DJ203" s="1"/>
      <c r="DK203" s="122"/>
      <c r="DL203" s="122"/>
      <c r="DM203" s="122"/>
      <c r="DN203" s="122"/>
      <c r="DO203" s="122"/>
      <c r="DP203" s="122"/>
      <c r="DQ203" s="122"/>
      <c r="FW203" s="122"/>
      <c r="FX203" s="122"/>
      <c r="FY203" s="122"/>
      <c r="FZ203" s="122"/>
      <c r="GA203" s="122"/>
      <c r="GB203" s="122"/>
      <c r="GC203" s="122"/>
      <c r="GN203" s="1"/>
      <c r="GO203" s="7"/>
      <c r="GP203" s="7"/>
      <c r="GQ203" s="7"/>
      <c r="GR203" s="7"/>
      <c r="GS203" s="7"/>
      <c r="GT203" s="1"/>
      <c r="IU203" s="1"/>
      <c r="IV203" s="7"/>
      <c r="IW203" s="7"/>
      <c r="IX203" s="7"/>
      <c r="IY203" s="7"/>
      <c r="IZ203" s="7"/>
      <c r="JA203" s="7"/>
      <c r="JB203" s="7"/>
      <c r="JC203" s="7"/>
      <c r="JD203" s="7"/>
      <c r="JE203" s="1"/>
      <c r="JF203" s="130"/>
      <c r="JG203" s="130"/>
      <c r="JH203" s="130"/>
      <c r="JI203" s="130"/>
      <c r="JJ203" s="130"/>
      <c r="JK203" s="130"/>
      <c r="JL203" s="130"/>
      <c r="JM203" s="1"/>
      <c r="JN203" s="122"/>
      <c r="JO203" s="122"/>
      <c r="JP203" s="122"/>
      <c r="JQ203" s="122"/>
      <c r="JR203" s="122"/>
      <c r="JS203" s="122"/>
      <c r="JT203" s="122"/>
      <c r="LZ203" s="122"/>
      <c r="MA203" s="122"/>
      <c r="MB203" s="122"/>
      <c r="MC203" s="122"/>
      <c r="MD203" s="122"/>
      <c r="ME203" s="122"/>
      <c r="MF203" s="122"/>
      <c r="MQ203" s="1"/>
      <c r="MR203" s="130"/>
      <c r="MS203" s="130"/>
      <c r="MT203" s="130"/>
      <c r="MU203" s="130"/>
      <c r="MV203" s="130"/>
      <c r="MW203" s="130"/>
      <c r="MX203" s="130"/>
      <c r="MY203" s="1"/>
      <c r="MZ203" s="122"/>
      <c r="NA203" s="122"/>
      <c r="NB203" s="122"/>
      <c r="NC203" s="122"/>
      <c r="ND203" s="122"/>
      <c r="NE203" s="122"/>
      <c r="NF203" s="122"/>
      <c r="PL203" s="122"/>
      <c r="PM203" s="122"/>
      <c r="PN203" s="122"/>
      <c r="PO203" s="122"/>
      <c r="PP203" s="122"/>
      <c r="PQ203" s="122"/>
      <c r="PR203" s="122"/>
      <c r="QC203" s="1"/>
      <c r="QD203" s="7"/>
      <c r="QE203" s="7"/>
      <c r="QF203" s="7"/>
      <c r="QG203" s="7"/>
      <c r="QH203" s="7"/>
      <c r="QI203" s="1"/>
      <c r="TN203" s="1"/>
      <c r="TO203" s="7"/>
      <c r="TP203" s="7"/>
      <c r="TQ203" s="7"/>
      <c r="TR203" s="7"/>
      <c r="TS203" s="7"/>
      <c r="TT203" s="7"/>
      <c r="TU203" s="7"/>
      <c r="TV203" s="7"/>
      <c r="TW203" s="7"/>
      <c r="TX203" s="7"/>
      <c r="TY203" s="7"/>
      <c r="TZ203" s="7"/>
      <c r="UA203" s="7"/>
      <c r="UB203" s="7"/>
      <c r="UC203" s="7"/>
      <c r="UD203" s="7"/>
      <c r="UE203" s="7"/>
      <c r="UF203" s="7"/>
      <c r="UG203" s="7"/>
      <c r="UH203" s="7"/>
      <c r="UI203" s="7"/>
      <c r="UJ203" s="7"/>
      <c r="UK203" s="7"/>
      <c r="UL203" s="7"/>
      <c r="UM203" s="7"/>
      <c r="UN203" s="7"/>
      <c r="UO203" s="7"/>
      <c r="UP203" s="7"/>
      <c r="UQ203" s="7"/>
      <c r="UR203" s="7"/>
      <c r="US203" s="7"/>
      <c r="UT203" s="7"/>
      <c r="UU203" s="7"/>
      <c r="UV203" s="7"/>
      <c r="UW203" s="7"/>
      <c r="UX203" s="7"/>
      <c r="UY203" s="7"/>
      <c r="UZ203" s="7"/>
      <c r="VA203" s="7"/>
      <c r="VB203" s="7"/>
      <c r="VC203" s="7"/>
      <c r="VD203" s="7"/>
      <c r="VE203" s="7"/>
      <c r="VF203" s="7"/>
      <c r="VG203" s="7"/>
      <c r="VH203" s="7"/>
      <c r="VI203" s="7"/>
      <c r="VJ203" s="7"/>
      <c r="VK203" s="7"/>
      <c r="VL203" s="7"/>
      <c r="VM203" s="7"/>
      <c r="VN203" s="7"/>
      <c r="VO203" s="7"/>
      <c r="VP203" s="7"/>
      <c r="VQ203" s="7"/>
      <c r="VR203" s="7"/>
      <c r="VS203" s="7"/>
      <c r="VT203" s="7"/>
      <c r="VU203" s="7"/>
      <c r="VV203" s="7"/>
      <c r="VW203" s="7"/>
      <c r="VX203" s="7"/>
      <c r="VY203" s="7"/>
      <c r="VZ203" s="7"/>
      <c r="WA203" s="7"/>
      <c r="WB203" s="7"/>
      <c r="WC203" s="7"/>
      <c r="WD203" s="7"/>
      <c r="WE203" s="7"/>
      <c r="WF203" s="7"/>
      <c r="WG203" s="7"/>
      <c r="WH203" s="7"/>
      <c r="WI203" s="7"/>
      <c r="WJ203" s="7"/>
      <c r="WK203" s="7"/>
      <c r="WL203" s="7"/>
      <c r="WM203" s="7"/>
      <c r="WN203" s="7"/>
      <c r="WO203" s="7"/>
      <c r="WP203" s="7"/>
      <c r="WQ203" s="7"/>
      <c r="WR203" s="7"/>
      <c r="WS203" s="7"/>
      <c r="WT203" s="7"/>
      <c r="WU203" s="7"/>
      <c r="WV203" s="7"/>
      <c r="WW203" s="7"/>
      <c r="WX203" s="7"/>
      <c r="WY203" s="7"/>
      <c r="WZ203" s="1"/>
    </row>
    <row r="204" spans="6:624" ht="14.4" customHeight="1" x14ac:dyDescent="1.65">
      <c r="F204" s="1"/>
      <c r="G204" s="7"/>
      <c r="H204" s="7"/>
      <c r="I204" s="7"/>
      <c r="J204" s="7"/>
      <c r="K204" s="7"/>
      <c r="L204" s="7"/>
      <c r="M204" s="7"/>
      <c r="N204" s="7"/>
      <c r="O204" s="7"/>
      <c r="P204" s="1"/>
      <c r="Q204" s="130"/>
      <c r="R204" s="130"/>
      <c r="S204" s="130"/>
      <c r="T204" s="130"/>
      <c r="U204" s="130"/>
      <c r="V204" s="130"/>
      <c r="W204" s="130"/>
      <c r="X204" s="1"/>
      <c r="Y204" s="122"/>
      <c r="Z204" s="122"/>
      <c r="AA204" s="122"/>
      <c r="AB204" s="122"/>
      <c r="AC204" s="122"/>
      <c r="AD204" s="122"/>
      <c r="AE204" s="122"/>
      <c r="CK204" s="122"/>
      <c r="CL204" s="122"/>
      <c r="CM204" s="122"/>
      <c r="CN204" s="122"/>
      <c r="CO204" s="122"/>
      <c r="CP204" s="122"/>
      <c r="CQ204" s="122"/>
      <c r="DB204" s="1"/>
      <c r="DC204" s="130"/>
      <c r="DD204" s="130"/>
      <c r="DE204" s="130"/>
      <c r="DF204" s="130"/>
      <c r="DG204" s="130"/>
      <c r="DH204" s="130"/>
      <c r="DI204" s="130"/>
      <c r="DJ204" s="1"/>
      <c r="DK204" s="122"/>
      <c r="DL204" s="122"/>
      <c r="DM204" s="122"/>
      <c r="DN204" s="122"/>
      <c r="DO204" s="122"/>
      <c r="DP204" s="122"/>
      <c r="DQ204" s="122"/>
      <c r="FW204" s="122"/>
      <c r="FX204" s="122"/>
      <c r="FY204" s="122"/>
      <c r="FZ204" s="122"/>
      <c r="GA204" s="122"/>
      <c r="GB204" s="122"/>
      <c r="GC204" s="122"/>
      <c r="GN204" s="1"/>
      <c r="GO204" s="7"/>
      <c r="GP204" s="7"/>
      <c r="GQ204" s="7"/>
      <c r="GR204" s="7"/>
      <c r="GS204" s="7"/>
      <c r="GT204" s="1"/>
      <c r="IU204" s="1"/>
      <c r="IV204" s="7"/>
      <c r="IW204" s="7"/>
      <c r="IX204" s="7"/>
      <c r="IY204" s="7"/>
      <c r="IZ204" s="7"/>
      <c r="JA204" s="7"/>
      <c r="JB204" s="7"/>
      <c r="JC204" s="7"/>
      <c r="JD204" s="7"/>
      <c r="JE204" s="1"/>
      <c r="JF204" s="130"/>
      <c r="JG204" s="130"/>
      <c r="JH204" s="130"/>
      <c r="JI204" s="130"/>
      <c r="JJ204" s="130"/>
      <c r="JK204" s="130"/>
      <c r="JL204" s="130"/>
      <c r="JM204" s="1"/>
      <c r="JN204" s="122"/>
      <c r="JO204" s="122"/>
      <c r="JP204" s="122"/>
      <c r="JQ204" s="122"/>
      <c r="JR204" s="122"/>
      <c r="JS204" s="122"/>
      <c r="JT204" s="122"/>
      <c r="LZ204" s="122"/>
      <c r="MA204" s="122"/>
      <c r="MB204" s="122"/>
      <c r="MC204" s="122"/>
      <c r="MD204" s="122"/>
      <c r="ME204" s="122"/>
      <c r="MF204" s="122"/>
      <c r="MQ204" s="1"/>
      <c r="MR204" s="130"/>
      <c r="MS204" s="130"/>
      <c r="MT204" s="130"/>
      <c r="MU204" s="130"/>
      <c r="MV204" s="130"/>
      <c r="MW204" s="130"/>
      <c r="MX204" s="130"/>
      <c r="MY204" s="1"/>
      <c r="MZ204" s="122"/>
      <c r="NA204" s="122"/>
      <c r="NB204" s="122"/>
      <c r="NC204" s="122"/>
      <c r="ND204" s="122"/>
      <c r="NE204" s="122"/>
      <c r="NF204" s="122"/>
      <c r="PL204" s="122"/>
      <c r="PM204" s="122"/>
      <c r="PN204" s="122"/>
      <c r="PO204" s="122"/>
      <c r="PP204" s="122"/>
      <c r="PQ204" s="122"/>
      <c r="PR204" s="122"/>
      <c r="QC204" s="1"/>
      <c r="QD204" s="7"/>
      <c r="QE204" s="7"/>
      <c r="QF204" s="7"/>
      <c r="QG204" s="7"/>
      <c r="QH204" s="7"/>
      <c r="QI204" s="1"/>
      <c r="TN204" s="1"/>
      <c r="TO204" s="7"/>
      <c r="TP204" s="7"/>
      <c r="TQ204" s="7"/>
      <c r="TR204" s="7"/>
      <c r="TS204" s="7"/>
      <c r="TT204" s="7"/>
      <c r="TU204" s="7"/>
      <c r="TV204" s="7"/>
      <c r="TW204" s="7"/>
      <c r="TX204" s="7"/>
      <c r="TY204" s="7"/>
      <c r="TZ204" s="7"/>
      <c r="UA204" s="7"/>
      <c r="UB204" s="7"/>
      <c r="UC204" s="7"/>
      <c r="UD204" s="7"/>
      <c r="UE204" s="7"/>
      <c r="UF204" s="7"/>
      <c r="UG204" s="7"/>
      <c r="UH204" s="7"/>
      <c r="UI204" s="7"/>
      <c r="UJ204" s="7"/>
      <c r="UK204" s="7"/>
      <c r="UL204" s="7"/>
      <c r="UM204" s="7"/>
      <c r="UN204" s="7"/>
      <c r="UO204" s="7"/>
      <c r="UP204" s="7"/>
      <c r="UQ204" s="7"/>
      <c r="UR204" s="7"/>
      <c r="US204" s="7"/>
      <c r="UT204" s="7"/>
      <c r="UU204" s="7"/>
      <c r="UV204" s="7"/>
      <c r="UW204" s="7"/>
      <c r="UX204" s="7"/>
      <c r="UY204" s="7"/>
      <c r="UZ204" s="7"/>
      <c r="VA204" s="7"/>
      <c r="VB204" s="7"/>
      <c r="VC204" s="7"/>
      <c r="VD204" s="7"/>
      <c r="VE204" s="7"/>
      <c r="VF204" s="7"/>
      <c r="VG204" s="7"/>
      <c r="VH204" s="7"/>
      <c r="VI204" s="7"/>
      <c r="VJ204" s="7"/>
      <c r="VK204" s="7"/>
      <c r="VL204" s="7"/>
      <c r="VM204" s="7"/>
      <c r="VN204" s="7"/>
      <c r="VO204" s="7"/>
      <c r="VP204" s="7"/>
      <c r="VQ204" s="7"/>
      <c r="VR204" s="7"/>
      <c r="VS204" s="7"/>
      <c r="VT204" s="7"/>
      <c r="VU204" s="7"/>
      <c r="VV204" s="7"/>
      <c r="VW204" s="7"/>
      <c r="VX204" s="7"/>
      <c r="VY204" s="7"/>
      <c r="VZ204" s="7"/>
      <c r="WA204" s="7"/>
      <c r="WB204" s="7"/>
      <c r="WC204" s="7"/>
      <c r="WD204" s="7"/>
      <c r="WE204" s="7"/>
      <c r="WF204" s="7"/>
      <c r="WG204" s="7"/>
      <c r="WH204" s="7"/>
      <c r="WI204" s="7"/>
      <c r="WJ204" s="7"/>
      <c r="WK204" s="7"/>
      <c r="WL204" s="7"/>
      <c r="WM204" s="7"/>
      <c r="WN204" s="7"/>
      <c r="WO204" s="7"/>
      <c r="WP204" s="7"/>
      <c r="WQ204" s="7"/>
      <c r="WR204" s="7"/>
      <c r="WS204" s="7"/>
      <c r="WT204" s="7"/>
      <c r="WU204" s="7"/>
      <c r="WV204" s="7"/>
      <c r="WW204" s="7"/>
      <c r="WX204" s="7"/>
      <c r="WY204" s="7"/>
      <c r="WZ204" s="1"/>
    </row>
    <row r="205" spans="6:624" ht="14.4" customHeight="1" x14ac:dyDescent="1.65">
      <c r="F205" s="1"/>
      <c r="G205" s="7"/>
      <c r="H205" s="7"/>
      <c r="I205" s="7"/>
      <c r="J205" s="7"/>
      <c r="K205" s="7"/>
      <c r="L205" s="7"/>
      <c r="M205" s="7"/>
      <c r="N205" s="7"/>
      <c r="O205" s="7"/>
      <c r="P205" s="1"/>
      <c r="Q205" s="130"/>
      <c r="R205" s="130"/>
      <c r="S205" s="130"/>
      <c r="T205" s="130"/>
      <c r="U205" s="130"/>
      <c r="V205" s="130"/>
      <c r="W205" s="130"/>
      <c r="X205" s="1"/>
      <c r="Y205" s="122"/>
      <c r="Z205" s="122"/>
      <c r="AA205" s="122"/>
      <c r="AB205" s="122"/>
      <c r="AC205" s="122"/>
      <c r="AD205" s="122"/>
      <c r="AE205" s="122"/>
      <c r="CK205" s="122"/>
      <c r="CL205" s="122"/>
      <c r="CM205" s="122"/>
      <c r="CN205" s="122"/>
      <c r="CO205" s="122"/>
      <c r="CP205" s="122"/>
      <c r="CQ205" s="122"/>
      <c r="DB205" s="1"/>
      <c r="DC205" s="130"/>
      <c r="DD205" s="130"/>
      <c r="DE205" s="130"/>
      <c r="DF205" s="130"/>
      <c r="DG205" s="130"/>
      <c r="DH205" s="130"/>
      <c r="DI205" s="130"/>
      <c r="DJ205" s="1"/>
      <c r="DK205" s="122"/>
      <c r="DL205" s="122"/>
      <c r="DM205" s="122"/>
      <c r="DN205" s="122"/>
      <c r="DO205" s="122"/>
      <c r="DP205" s="122"/>
      <c r="DQ205" s="122"/>
      <c r="FW205" s="122"/>
      <c r="FX205" s="122"/>
      <c r="FY205" s="122"/>
      <c r="FZ205" s="122"/>
      <c r="GA205" s="122"/>
      <c r="GB205" s="122"/>
      <c r="GC205" s="122"/>
      <c r="GN205" s="1"/>
      <c r="GO205" s="7"/>
      <c r="GP205" s="7"/>
      <c r="GQ205" s="7"/>
      <c r="GR205" s="7"/>
      <c r="GS205" s="7"/>
      <c r="GT205" s="1"/>
      <c r="IU205" s="1"/>
      <c r="IV205" s="7"/>
      <c r="IW205" s="7"/>
      <c r="IX205" s="7"/>
      <c r="IY205" s="7"/>
      <c r="IZ205" s="7"/>
      <c r="JA205" s="7"/>
      <c r="JB205" s="7"/>
      <c r="JC205" s="7"/>
      <c r="JD205" s="7"/>
      <c r="JE205" s="1"/>
      <c r="JF205" s="130"/>
      <c r="JG205" s="130"/>
      <c r="JH205" s="130"/>
      <c r="JI205" s="130"/>
      <c r="JJ205" s="130"/>
      <c r="JK205" s="130"/>
      <c r="JL205" s="130"/>
      <c r="JM205" s="1"/>
      <c r="JN205" s="122"/>
      <c r="JO205" s="122"/>
      <c r="JP205" s="122"/>
      <c r="JQ205" s="122"/>
      <c r="JR205" s="122"/>
      <c r="JS205" s="122"/>
      <c r="JT205" s="122"/>
      <c r="LZ205" s="122"/>
      <c r="MA205" s="122"/>
      <c r="MB205" s="122"/>
      <c r="MC205" s="122"/>
      <c r="MD205" s="122"/>
      <c r="ME205" s="122"/>
      <c r="MF205" s="122"/>
      <c r="MQ205" s="1"/>
      <c r="MR205" s="130"/>
      <c r="MS205" s="130"/>
      <c r="MT205" s="130"/>
      <c r="MU205" s="130"/>
      <c r="MV205" s="130"/>
      <c r="MW205" s="130"/>
      <c r="MX205" s="130"/>
      <c r="MY205" s="1"/>
      <c r="MZ205" s="122"/>
      <c r="NA205" s="122"/>
      <c r="NB205" s="122"/>
      <c r="NC205" s="122"/>
      <c r="ND205" s="122"/>
      <c r="NE205" s="122"/>
      <c r="NF205" s="122"/>
      <c r="PL205" s="122"/>
      <c r="PM205" s="122"/>
      <c r="PN205" s="122"/>
      <c r="PO205" s="122"/>
      <c r="PP205" s="122"/>
      <c r="PQ205" s="122"/>
      <c r="PR205" s="122"/>
      <c r="QC205" s="1"/>
      <c r="QD205" s="7"/>
      <c r="QE205" s="7"/>
      <c r="QF205" s="7"/>
      <c r="QG205" s="7"/>
      <c r="QH205" s="7"/>
      <c r="QI205" s="1"/>
      <c r="TN205" s="1"/>
      <c r="TO205" s="7"/>
      <c r="TP205" s="7"/>
      <c r="TQ205" s="7"/>
      <c r="TR205" s="7"/>
      <c r="TS205" s="7"/>
      <c r="TT205" s="7"/>
      <c r="TU205" s="7"/>
      <c r="TV205" s="7"/>
      <c r="TW205" s="7"/>
      <c r="TX205" s="7"/>
      <c r="TY205" s="7"/>
      <c r="TZ205" s="7"/>
      <c r="UA205" s="7"/>
      <c r="UB205" s="7"/>
      <c r="UC205" s="7"/>
      <c r="UD205" s="7"/>
      <c r="UE205" s="7"/>
      <c r="UF205" s="7"/>
      <c r="UG205" s="7"/>
      <c r="UH205" s="7"/>
      <c r="UI205" s="7"/>
      <c r="UJ205" s="7"/>
      <c r="UK205" s="7"/>
      <c r="UL205" s="7"/>
      <c r="UM205" s="7"/>
      <c r="UN205" s="7"/>
      <c r="UO205" s="7"/>
      <c r="UP205" s="7"/>
      <c r="UQ205" s="7"/>
      <c r="UR205" s="7"/>
      <c r="US205" s="7"/>
      <c r="UT205" s="7"/>
      <c r="UU205" s="7"/>
      <c r="UV205" s="7"/>
      <c r="UW205" s="7"/>
      <c r="UX205" s="7"/>
      <c r="UY205" s="7"/>
      <c r="UZ205" s="7"/>
      <c r="VA205" s="7"/>
      <c r="VB205" s="7"/>
      <c r="VC205" s="7"/>
      <c r="VD205" s="7"/>
      <c r="VE205" s="7"/>
      <c r="VF205" s="7"/>
      <c r="VG205" s="7"/>
      <c r="VH205" s="7"/>
      <c r="VI205" s="7"/>
      <c r="VJ205" s="7"/>
      <c r="VK205" s="7"/>
      <c r="VL205" s="7"/>
      <c r="VM205" s="7"/>
      <c r="VN205" s="7"/>
      <c r="VO205" s="7"/>
      <c r="VP205" s="7"/>
      <c r="VQ205" s="7"/>
      <c r="VR205" s="7"/>
      <c r="VS205" s="7"/>
      <c r="VT205" s="7"/>
      <c r="VU205" s="7"/>
      <c r="VV205" s="7"/>
      <c r="VW205" s="7"/>
      <c r="VX205" s="7"/>
      <c r="VY205" s="7"/>
      <c r="VZ205" s="7"/>
      <c r="WA205" s="7"/>
      <c r="WB205" s="7"/>
      <c r="WC205" s="7"/>
      <c r="WD205" s="7"/>
      <c r="WE205" s="7"/>
      <c r="WF205" s="7"/>
      <c r="WG205" s="7"/>
      <c r="WH205" s="7"/>
      <c r="WI205" s="7"/>
      <c r="WJ205" s="7"/>
      <c r="WK205" s="7"/>
      <c r="WL205" s="7"/>
      <c r="WM205" s="7"/>
      <c r="WN205" s="7"/>
      <c r="WO205" s="7"/>
      <c r="WP205" s="7"/>
      <c r="WQ205" s="7"/>
      <c r="WR205" s="7"/>
      <c r="WS205" s="7"/>
      <c r="WT205" s="7"/>
      <c r="WU205" s="7"/>
      <c r="WV205" s="7"/>
      <c r="WW205" s="7"/>
      <c r="WX205" s="7"/>
      <c r="WY205" s="7"/>
      <c r="WZ205" s="1"/>
    </row>
    <row r="206" spans="6:624" ht="14.4" customHeight="1" x14ac:dyDescent="1.65">
      <c r="F206" s="1"/>
      <c r="G206" s="7"/>
      <c r="H206" s="7"/>
      <c r="I206" s="7"/>
      <c r="J206" s="7"/>
      <c r="K206" s="7"/>
      <c r="L206" s="7"/>
      <c r="M206" s="7"/>
      <c r="N206" s="7"/>
      <c r="O206" s="7"/>
      <c r="P206" s="1"/>
      <c r="Q206" s="130"/>
      <c r="R206" s="130"/>
      <c r="S206" s="130"/>
      <c r="T206" s="130"/>
      <c r="U206" s="130"/>
      <c r="V206" s="130"/>
      <c r="W206" s="130"/>
      <c r="X206" s="1"/>
      <c r="Y206" s="122"/>
      <c r="Z206" s="122"/>
      <c r="AA206" s="122"/>
      <c r="AB206" s="122"/>
      <c r="AC206" s="122"/>
      <c r="AD206" s="122"/>
      <c r="AE206" s="122"/>
      <c r="CK206" s="122"/>
      <c r="CL206" s="122"/>
      <c r="CM206" s="122"/>
      <c r="CN206" s="122"/>
      <c r="CO206" s="122"/>
      <c r="CP206" s="122"/>
      <c r="CQ206" s="122"/>
      <c r="DB206" s="1"/>
      <c r="DC206" s="130"/>
      <c r="DD206" s="130"/>
      <c r="DE206" s="130"/>
      <c r="DF206" s="130"/>
      <c r="DG206" s="130"/>
      <c r="DH206" s="130"/>
      <c r="DI206" s="130"/>
      <c r="DJ206" s="1"/>
      <c r="DK206" s="122"/>
      <c r="DL206" s="122"/>
      <c r="DM206" s="122"/>
      <c r="DN206" s="122"/>
      <c r="DO206" s="122"/>
      <c r="DP206" s="122"/>
      <c r="DQ206" s="122"/>
      <c r="FW206" s="122"/>
      <c r="FX206" s="122"/>
      <c r="FY206" s="122"/>
      <c r="FZ206" s="122"/>
      <c r="GA206" s="122"/>
      <c r="GB206" s="122"/>
      <c r="GC206" s="122"/>
      <c r="GN206" s="1"/>
      <c r="GO206" s="7"/>
      <c r="GP206" s="7"/>
      <c r="GQ206" s="7"/>
      <c r="GR206" s="7"/>
      <c r="GS206" s="7"/>
      <c r="GT206" s="1"/>
      <c r="IU206" s="1"/>
      <c r="IV206" s="7"/>
      <c r="IW206" s="7"/>
      <c r="IX206" s="7"/>
      <c r="IY206" s="7"/>
      <c r="IZ206" s="7"/>
      <c r="JA206" s="7"/>
      <c r="JB206" s="7"/>
      <c r="JC206" s="7"/>
      <c r="JD206" s="7"/>
      <c r="JE206" s="1"/>
      <c r="JF206" s="130"/>
      <c r="JG206" s="130"/>
      <c r="JH206" s="130"/>
      <c r="JI206" s="130"/>
      <c r="JJ206" s="130"/>
      <c r="JK206" s="130"/>
      <c r="JL206" s="130"/>
      <c r="JM206" s="1"/>
      <c r="JN206" s="122"/>
      <c r="JO206" s="122"/>
      <c r="JP206" s="122"/>
      <c r="JQ206" s="122"/>
      <c r="JR206" s="122"/>
      <c r="JS206" s="122"/>
      <c r="JT206" s="122"/>
      <c r="LZ206" s="122"/>
      <c r="MA206" s="122"/>
      <c r="MB206" s="122"/>
      <c r="MC206" s="122"/>
      <c r="MD206" s="122"/>
      <c r="ME206" s="122"/>
      <c r="MF206" s="122"/>
      <c r="MQ206" s="1"/>
      <c r="MR206" s="130"/>
      <c r="MS206" s="130"/>
      <c r="MT206" s="130"/>
      <c r="MU206" s="130"/>
      <c r="MV206" s="130"/>
      <c r="MW206" s="130"/>
      <c r="MX206" s="130"/>
      <c r="MY206" s="1"/>
      <c r="MZ206" s="122"/>
      <c r="NA206" s="122"/>
      <c r="NB206" s="122"/>
      <c r="NC206" s="122"/>
      <c r="ND206" s="122"/>
      <c r="NE206" s="122"/>
      <c r="NF206" s="122"/>
      <c r="PL206" s="122"/>
      <c r="PM206" s="122"/>
      <c r="PN206" s="122"/>
      <c r="PO206" s="122"/>
      <c r="PP206" s="122"/>
      <c r="PQ206" s="122"/>
      <c r="PR206" s="122"/>
      <c r="QC206" s="1"/>
      <c r="QD206" s="7"/>
      <c r="QE206" s="7"/>
      <c r="QF206" s="7"/>
      <c r="QG206" s="7"/>
      <c r="QH206" s="7"/>
      <c r="QI206" s="1"/>
      <c r="TN206" s="1"/>
      <c r="TO206" s="7"/>
      <c r="TP206" s="7"/>
      <c r="TQ206" s="7"/>
      <c r="TR206" s="7"/>
      <c r="TS206" s="7"/>
      <c r="TT206" s="7"/>
      <c r="TU206" s="7"/>
      <c r="TV206" s="7"/>
      <c r="TW206" s="7"/>
      <c r="TX206" s="7"/>
      <c r="TY206" s="7"/>
      <c r="TZ206" s="7"/>
      <c r="UA206" s="7"/>
      <c r="UB206" s="7"/>
      <c r="UC206" s="7"/>
      <c r="UD206" s="7"/>
      <c r="UE206" s="7"/>
      <c r="UF206" s="7"/>
      <c r="UG206" s="7"/>
      <c r="UH206" s="7"/>
      <c r="UI206" s="7"/>
      <c r="UJ206" s="7"/>
      <c r="UK206" s="7"/>
      <c r="UL206" s="7"/>
      <c r="UM206" s="7"/>
      <c r="UN206" s="7"/>
      <c r="UO206" s="7"/>
      <c r="UP206" s="7"/>
      <c r="UQ206" s="7"/>
      <c r="UR206" s="7"/>
      <c r="US206" s="7"/>
      <c r="UT206" s="7"/>
      <c r="UU206" s="7"/>
      <c r="UV206" s="7"/>
      <c r="UW206" s="7"/>
      <c r="UX206" s="7"/>
      <c r="UY206" s="7"/>
      <c r="UZ206" s="7"/>
      <c r="VA206" s="7"/>
      <c r="VB206" s="7"/>
      <c r="VC206" s="7"/>
      <c r="VD206" s="7"/>
      <c r="VE206" s="7"/>
      <c r="VF206" s="7"/>
      <c r="VG206" s="7"/>
      <c r="VH206" s="7"/>
      <c r="VI206" s="7"/>
      <c r="VJ206" s="7"/>
      <c r="VK206" s="7"/>
      <c r="VL206" s="7"/>
      <c r="VM206" s="7"/>
      <c r="VN206" s="7"/>
      <c r="VO206" s="7"/>
      <c r="VP206" s="7"/>
      <c r="VQ206" s="7"/>
      <c r="VR206" s="7"/>
      <c r="VS206" s="7"/>
      <c r="VT206" s="7"/>
      <c r="VU206" s="7"/>
      <c r="VV206" s="7"/>
      <c r="VW206" s="7"/>
      <c r="VX206" s="7"/>
      <c r="VY206" s="7"/>
      <c r="VZ206" s="7"/>
      <c r="WA206" s="7"/>
      <c r="WB206" s="7"/>
      <c r="WC206" s="7"/>
      <c r="WD206" s="7"/>
      <c r="WE206" s="7"/>
      <c r="WF206" s="7"/>
      <c r="WG206" s="7"/>
      <c r="WH206" s="7"/>
      <c r="WI206" s="7"/>
      <c r="WJ206" s="7"/>
      <c r="WK206" s="7"/>
      <c r="WL206" s="7"/>
      <c r="WM206" s="7"/>
      <c r="WN206" s="7"/>
      <c r="WO206" s="7"/>
      <c r="WP206" s="7"/>
      <c r="WQ206" s="7"/>
      <c r="WR206" s="7"/>
      <c r="WS206" s="7"/>
      <c r="WT206" s="7"/>
      <c r="WU206" s="7"/>
      <c r="WV206" s="7"/>
      <c r="WW206" s="7"/>
      <c r="WX206" s="7"/>
      <c r="WY206" s="7"/>
      <c r="WZ206" s="1"/>
    </row>
    <row r="207" spans="6:624" ht="14.4" customHeight="1" x14ac:dyDescent="0.3">
      <c r="F207" s="1"/>
      <c r="G207" s="7"/>
      <c r="H207" s="7"/>
      <c r="I207" s="7"/>
      <c r="J207" s="7"/>
      <c r="K207" s="7"/>
      <c r="L207" s="7"/>
      <c r="M207" s="7"/>
      <c r="N207" s="7"/>
      <c r="O207" s="7"/>
      <c r="P207" s="1"/>
      <c r="Q207" s="130"/>
      <c r="R207" s="130"/>
      <c r="S207" s="130"/>
      <c r="T207" s="130"/>
      <c r="U207" s="130"/>
      <c r="V207" s="130"/>
      <c r="W207" s="130"/>
      <c r="X207" s="1"/>
      <c r="DB207" s="1"/>
      <c r="DC207" s="130"/>
      <c r="DD207" s="130"/>
      <c r="DE207" s="130"/>
      <c r="DF207" s="130"/>
      <c r="DG207" s="130"/>
      <c r="DH207" s="130"/>
      <c r="DI207" s="130"/>
      <c r="DJ207" s="1"/>
      <c r="GN207" s="1"/>
      <c r="GO207" s="7"/>
      <c r="GP207" s="7"/>
      <c r="GQ207" s="7"/>
      <c r="GR207" s="7"/>
      <c r="GS207" s="7"/>
      <c r="GT207" s="1"/>
      <c r="IU207" s="1"/>
      <c r="IV207" s="7"/>
      <c r="IW207" s="7"/>
      <c r="IX207" s="7"/>
      <c r="IY207" s="7"/>
      <c r="IZ207" s="7"/>
      <c r="JA207" s="7"/>
      <c r="JB207" s="7"/>
      <c r="JC207" s="7"/>
      <c r="JD207" s="7"/>
      <c r="JE207" s="1"/>
      <c r="JF207" s="130"/>
      <c r="JG207" s="130"/>
      <c r="JH207" s="130"/>
      <c r="JI207" s="130"/>
      <c r="JJ207" s="130"/>
      <c r="JK207" s="130"/>
      <c r="JL207" s="130"/>
      <c r="JM207" s="1"/>
      <c r="MQ207" s="1"/>
      <c r="MR207" s="130"/>
      <c r="MS207" s="130"/>
      <c r="MT207" s="130"/>
      <c r="MU207" s="130"/>
      <c r="MV207" s="130"/>
      <c r="MW207" s="130"/>
      <c r="MX207" s="130"/>
      <c r="MY207" s="1"/>
      <c r="QC207" s="1"/>
      <c r="QD207" s="7"/>
      <c r="QE207" s="7"/>
      <c r="QF207" s="7"/>
      <c r="QG207" s="7"/>
      <c r="QH207" s="7"/>
      <c r="QI207" s="1"/>
      <c r="TN207" s="1"/>
      <c r="TO207" s="7"/>
      <c r="TP207" s="7"/>
      <c r="TQ207" s="7"/>
      <c r="TR207" s="7"/>
      <c r="TS207" s="7"/>
      <c r="TT207" s="7"/>
      <c r="TU207" s="7"/>
      <c r="TV207" s="7"/>
      <c r="TW207" s="7"/>
      <c r="TX207" s="7"/>
      <c r="TY207" s="7"/>
      <c r="TZ207" s="7"/>
      <c r="UA207" s="7"/>
      <c r="UB207" s="7"/>
      <c r="UC207" s="7"/>
      <c r="UD207" s="7"/>
      <c r="UE207" s="7"/>
      <c r="UF207" s="7"/>
      <c r="UG207" s="7"/>
      <c r="UH207" s="7"/>
      <c r="UI207" s="7"/>
      <c r="UJ207" s="7"/>
      <c r="UK207" s="7"/>
      <c r="UL207" s="7"/>
      <c r="UM207" s="7"/>
      <c r="UN207" s="7"/>
      <c r="UO207" s="7"/>
      <c r="UP207" s="7"/>
      <c r="UQ207" s="7"/>
      <c r="UR207" s="7"/>
      <c r="US207" s="7"/>
      <c r="UT207" s="7"/>
      <c r="UU207" s="7"/>
      <c r="UV207" s="7"/>
      <c r="UW207" s="7"/>
      <c r="UX207" s="7"/>
      <c r="UY207" s="7"/>
      <c r="UZ207" s="7"/>
      <c r="VA207" s="7"/>
      <c r="VB207" s="7"/>
      <c r="VC207" s="7"/>
      <c r="VD207" s="7"/>
      <c r="VE207" s="7"/>
      <c r="VF207" s="7"/>
      <c r="VG207" s="7"/>
      <c r="VH207" s="7"/>
      <c r="VI207" s="7"/>
      <c r="VJ207" s="7"/>
      <c r="VK207" s="7"/>
      <c r="VL207" s="7"/>
      <c r="VM207" s="7"/>
      <c r="VN207" s="7"/>
      <c r="VO207" s="7"/>
      <c r="VP207" s="7"/>
      <c r="VQ207" s="7"/>
      <c r="VR207" s="7"/>
      <c r="VS207" s="7"/>
      <c r="VT207" s="7"/>
      <c r="VU207" s="7"/>
      <c r="VV207" s="7"/>
      <c r="VW207" s="7"/>
      <c r="VX207" s="7"/>
      <c r="VY207" s="7"/>
      <c r="VZ207" s="7"/>
      <c r="WA207" s="7"/>
      <c r="WB207" s="7"/>
      <c r="WC207" s="7"/>
      <c r="WD207" s="7"/>
      <c r="WE207" s="7"/>
      <c r="WF207" s="7"/>
      <c r="WG207" s="7"/>
      <c r="WH207" s="7"/>
      <c r="WI207" s="7"/>
      <c r="WJ207" s="7"/>
      <c r="WK207" s="7"/>
      <c r="WL207" s="7"/>
      <c r="WM207" s="7"/>
      <c r="WN207" s="7"/>
      <c r="WO207" s="7"/>
      <c r="WP207" s="7"/>
      <c r="WQ207" s="7"/>
      <c r="WR207" s="7"/>
      <c r="WS207" s="7"/>
      <c r="WT207" s="7"/>
      <c r="WU207" s="7"/>
      <c r="WV207" s="7"/>
      <c r="WW207" s="7"/>
      <c r="WX207" s="7"/>
      <c r="WY207" s="7"/>
      <c r="WZ207" s="1"/>
    </row>
    <row r="208" spans="6:624" ht="15" customHeight="1" thickBot="1" x14ac:dyDescent="0.35">
      <c r="F208" s="1"/>
      <c r="G208" s="7"/>
      <c r="H208" s="7"/>
      <c r="I208" s="7"/>
      <c r="J208" s="7"/>
      <c r="K208" s="7"/>
      <c r="L208" s="7"/>
      <c r="M208" s="7"/>
      <c r="N208" s="7"/>
      <c r="O208" s="7"/>
      <c r="P208" s="1"/>
      <c r="Q208" s="130"/>
      <c r="R208" s="130"/>
      <c r="S208" s="130"/>
      <c r="T208" s="130"/>
      <c r="U208" s="130"/>
      <c r="V208" s="130"/>
      <c r="W208" s="130"/>
      <c r="X208" s="1"/>
      <c r="Y208" t="s">
        <v>303</v>
      </c>
      <c r="AH208" t="s">
        <v>304</v>
      </c>
      <c r="AQ208" t="s">
        <v>305</v>
      </c>
      <c r="AZ208" t="s">
        <v>306</v>
      </c>
      <c r="BI208" t="s">
        <v>307</v>
      </c>
      <c r="BR208" t="s">
        <v>308</v>
      </c>
      <c r="CA208" t="s">
        <v>309</v>
      </c>
      <c r="CJ208" t="s">
        <v>310</v>
      </c>
      <c r="CS208" t="s">
        <v>311</v>
      </c>
      <c r="DB208" s="1"/>
      <c r="DC208" s="130"/>
      <c r="DD208" s="130"/>
      <c r="DE208" s="130"/>
      <c r="DF208" s="130"/>
      <c r="DG208" s="130"/>
      <c r="DH208" s="130"/>
      <c r="DI208" s="130"/>
      <c r="DJ208" s="1"/>
      <c r="GN208" s="1"/>
      <c r="GO208" s="7"/>
      <c r="GP208" s="7"/>
      <c r="GQ208" s="7"/>
      <c r="GR208" s="7"/>
      <c r="GS208" s="7"/>
      <c r="GT208" s="1"/>
      <c r="IU208" s="1"/>
      <c r="IV208" s="7"/>
      <c r="IW208" s="7"/>
      <c r="IX208" s="7"/>
      <c r="IY208" s="7"/>
      <c r="IZ208" s="7"/>
      <c r="JA208" s="7"/>
      <c r="JB208" s="7"/>
      <c r="JC208" s="7"/>
      <c r="JD208" s="7"/>
      <c r="JE208" s="1"/>
      <c r="JF208" s="130"/>
      <c r="JG208" s="130"/>
      <c r="JH208" s="130"/>
      <c r="JI208" s="130"/>
      <c r="JJ208" s="130"/>
      <c r="JK208" s="130"/>
      <c r="JL208" s="130"/>
      <c r="JM208" s="1"/>
      <c r="JN208" t="s">
        <v>303</v>
      </c>
      <c r="JW208" t="s">
        <v>304</v>
      </c>
      <c r="KF208" t="s">
        <v>305</v>
      </c>
      <c r="KO208" t="s">
        <v>306</v>
      </c>
      <c r="KX208" t="s">
        <v>307</v>
      </c>
      <c r="LG208" t="s">
        <v>308</v>
      </c>
      <c r="LP208" t="s">
        <v>309</v>
      </c>
      <c r="LY208" t="s">
        <v>310</v>
      </c>
      <c r="MH208" t="s">
        <v>311</v>
      </c>
      <c r="MQ208" s="1"/>
      <c r="MR208" s="130"/>
      <c r="MS208" s="130"/>
      <c r="MT208" s="130"/>
      <c r="MU208" s="130"/>
      <c r="MV208" s="130"/>
      <c r="MW208" s="130"/>
      <c r="MX208" s="130"/>
      <c r="MY208" s="1"/>
      <c r="QC208" s="1"/>
      <c r="QD208" s="7"/>
      <c r="QE208" s="7"/>
      <c r="QF208" s="7"/>
      <c r="QG208" s="7"/>
      <c r="QH208" s="7"/>
      <c r="QI208" s="1"/>
      <c r="TN208" s="1"/>
      <c r="TO208" s="7"/>
      <c r="TP208" s="7"/>
      <c r="TQ208" s="7"/>
      <c r="TR208" s="7"/>
      <c r="TS208" s="7"/>
      <c r="TT208" s="7"/>
      <c r="TU208" s="7"/>
      <c r="TV208" s="7"/>
      <c r="TW208" s="7"/>
      <c r="TX208" s="7"/>
      <c r="TY208" s="7"/>
      <c r="TZ208" s="7"/>
      <c r="UA208" s="7"/>
      <c r="UB208" s="7"/>
      <c r="UC208" s="7"/>
      <c r="UD208" s="7"/>
      <c r="UE208" s="7"/>
      <c r="UF208" s="7"/>
      <c r="UG208" s="7"/>
      <c r="UH208" s="7"/>
      <c r="UI208" s="7"/>
      <c r="UJ208" s="7"/>
      <c r="UK208" s="7"/>
      <c r="UL208" s="7"/>
      <c r="UM208" s="7"/>
      <c r="UN208" s="7"/>
      <c r="UO208" s="7"/>
      <c r="UP208" s="7"/>
      <c r="UQ208" s="7"/>
      <c r="UR208" s="7"/>
      <c r="US208" s="7"/>
      <c r="UT208" s="7"/>
      <c r="UU208" s="7"/>
      <c r="UV208" s="7"/>
      <c r="UW208" s="7"/>
      <c r="UX208" s="7"/>
      <c r="UY208" s="7"/>
      <c r="UZ208" s="7"/>
      <c r="VA208" s="7"/>
      <c r="VB208" s="7"/>
      <c r="VC208" s="7"/>
      <c r="VD208" s="7"/>
      <c r="VE208" s="7"/>
      <c r="VF208" s="7"/>
      <c r="VG208" s="7"/>
      <c r="VH208" s="7"/>
      <c r="VI208" s="7"/>
      <c r="VJ208" s="7"/>
      <c r="VK208" s="7"/>
      <c r="VL208" s="7"/>
      <c r="VM208" s="7"/>
      <c r="VN208" s="7"/>
      <c r="VO208" s="7"/>
      <c r="VP208" s="7"/>
      <c r="VQ208" s="7"/>
      <c r="VR208" s="7"/>
      <c r="VS208" s="7"/>
      <c r="VT208" s="7"/>
      <c r="VU208" s="7"/>
      <c r="VV208" s="7"/>
      <c r="VW208" s="7"/>
      <c r="VX208" s="7"/>
      <c r="VY208" s="7"/>
      <c r="VZ208" s="7"/>
      <c r="WA208" s="7"/>
      <c r="WB208" s="7"/>
      <c r="WC208" s="7"/>
      <c r="WD208" s="7"/>
      <c r="WE208" s="7"/>
      <c r="WF208" s="7"/>
      <c r="WG208" s="7"/>
      <c r="WH208" s="7"/>
      <c r="WI208" s="7"/>
      <c r="WJ208" s="7"/>
      <c r="WK208" s="7"/>
      <c r="WL208" s="7"/>
      <c r="WM208" s="7"/>
      <c r="WN208" s="7"/>
      <c r="WO208" s="7"/>
      <c r="WP208" s="7"/>
      <c r="WQ208" s="7"/>
      <c r="WR208" s="7"/>
      <c r="WS208" s="7"/>
      <c r="WT208" s="7"/>
      <c r="WU208" s="7"/>
      <c r="WV208" s="7"/>
      <c r="WW208" s="7"/>
      <c r="WX208" s="7"/>
      <c r="WY208" s="7"/>
      <c r="WZ208" s="1"/>
    </row>
    <row r="209" spans="6:624" ht="14.4" customHeight="1" x14ac:dyDescent="0.3">
      <c r="F209" s="1"/>
      <c r="G209" s="7"/>
      <c r="H209" s="7"/>
      <c r="I209" s="7"/>
      <c r="J209" s="7"/>
      <c r="K209" s="7"/>
      <c r="L209" s="7"/>
      <c r="M209" s="7"/>
      <c r="N209" s="7"/>
      <c r="O209" s="7"/>
      <c r="P209" s="1"/>
      <c r="Q209" s="130"/>
      <c r="R209" s="130"/>
      <c r="S209" s="130"/>
      <c r="T209" s="130"/>
      <c r="U209" s="130"/>
      <c r="V209" s="130"/>
      <c r="W209" s="130"/>
      <c r="X209" s="1"/>
      <c r="Y209" s="12">
        <f t="array" ref="Y209:Y211">'TRANSFORMER EX1'!FP2254:FP2256</f>
        <v>0.89172304213749432</v>
      </c>
      <c r="AH209" s="12">
        <f t="array" ref="AH209:AH211">'TRANSFORMER EX1'!GD2254:GD2256+'TRANSFORMER EX2'!GD2254:GD2256</f>
        <v>0.23855238270261445</v>
      </c>
      <c r="AQ209" s="12">
        <v>0.26503136659351773</v>
      </c>
      <c r="AZ209" s="12">
        <v>-1.8674435122547912E-2</v>
      </c>
      <c r="BI209" s="12">
        <f t="array" ref="BI209:BI211">S215*AQ209:AQ211+(1-S215)*AH209:AH211^2</f>
        <v>0.22340654113343311</v>
      </c>
      <c r="BR209" s="12">
        <f t="array" ref="BR209:BR211">Q215*AZ209:AZ211+(1-Q215)*AH209:AH211</f>
        <v>7.0482466599683172E-3</v>
      </c>
      <c r="CA209" s="12">
        <f t="array" ref="CA209:CA211">BI209:BI211/(1-S215^W215)</f>
        <v>0.45780028920785487</v>
      </c>
      <c r="CJ209" s="12">
        <f t="array" ref="CJ209:CJ211">BR209:BR211/(1-Q215^W215)</f>
        <v>2.6008290258185681E-2</v>
      </c>
      <c r="CS209" s="12">
        <f t="array" ref="CS209:CS211">Y209:Y211-(Q218/(U215+SQRT(CA209:CA211)))*CJ209:CJ211</f>
        <v>0.89133865064126361</v>
      </c>
      <c r="DB209" s="1"/>
      <c r="DC209" s="130"/>
      <c r="DD209" s="130"/>
      <c r="DE209" s="130"/>
      <c r="DF209" s="130"/>
      <c r="DG209" s="130"/>
      <c r="DH209" s="130"/>
      <c r="DI209" s="130"/>
      <c r="DJ209" s="1"/>
      <c r="GN209" s="1"/>
      <c r="GO209" s="7"/>
      <c r="GP209" s="7"/>
      <c r="GQ209" s="7"/>
      <c r="GR209" s="7"/>
      <c r="GS209" s="7"/>
      <c r="GT209" s="1"/>
      <c r="IU209" s="1"/>
      <c r="IV209" s="7"/>
      <c r="IW209" s="7"/>
      <c r="IX209" s="7"/>
      <c r="IY209" s="7"/>
      <c r="IZ209" s="7"/>
      <c r="JA209" s="7"/>
      <c r="JB209" s="7"/>
      <c r="JC209" s="7"/>
      <c r="JD209" s="7"/>
      <c r="JE209" s="1"/>
      <c r="JF209" s="130"/>
      <c r="JG209" s="130"/>
      <c r="JH209" s="130"/>
      <c r="JI209" s="130"/>
      <c r="JJ209" s="130"/>
      <c r="JK209" s="130"/>
      <c r="JL209" s="130"/>
      <c r="JM209" s="1"/>
      <c r="JN209" s="12">
        <f t="array" ref="JN209:JN211">'TRANSFORMER EX1'!QD1330:QD1332</f>
        <v>-9.9025142842178962E-2</v>
      </c>
      <c r="JW209" s="12">
        <f t="array" ref="JW209:JW211">'TRANSFORMER EX1'!QR1330:QR1332+'TRANSFORMER EX2'!QR1330:QR1332</f>
        <v>8.3801141157234166E-2</v>
      </c>
      <c r="KF209" s="12">
        <v>0.1040001593660471</v>
      </c>
      <c r="KO209" s="12">
        <v>-4.3471341498188806E-2</v>
      </c>
      <c r="KX209" s="12">
        <f t="array" ref="KX209:KX211">JH215*KF209:KF211+(1-JH215)*JW209:JW211^2</f>
        <v>8.4604653744688618E-2</v>
      </c>
      <c r="LG209" s="12">
        <f t="array" ref="LG209:LG211">JF215*KO209:KO211+(1-JF215)*JW209:JW211</f>
        <v>-3.074409323264651E-2</v>
      </c>
      <c r="LP209" s="12">
        <f t="array" ref="LP209:LP211">KX209:KX211/(1-JH215^JL215)</f>
        <v>0.17337019209977181</v>
      </c>
      <c r="LY209" s="12">
        <f t="array" ref="LY209:LY211">LG209:LG211/(1-JF215^JL215)</f>
        <v>-0.11344683849685062</v>
      </c>
      <c r="MH209" s="12">
        <f t="array" ref="MH209:MH211">JN209:JN211-(JF218/(JJ215+SQRT(LP209:LP211)))*LY209:LY211</f>
        <v>-9.6300527603055616E-2</v>
      </c>
      <c r="MQ209" s="1"/>
      <c r="MR209" s="130"/>
      <c r="MS209" s="130"/>
      <c r="MT209" s="130"/>
      <c r="MU209" s="130"/>
      <c r="MV209" s="130"/>
      <c r="MW209" s="130"/>
      <c r="MX209" s="130"/>
      <c r="MY209" s="1"/>
      <c r="QC209" s="1"/>
      <c r="QD209" s="7"/>
      <c r="QE209" s="7"/>
      <c r="QF209" s="7"/>
      <c r="QG209" s="7"/>
      <c r="QH209" s="7"/>
      <c r="QI209" s="1"/>
      <c r="TN209" s="1"/>
      <c r="TO209" s="7"/>
      <c r="TP209" s="7"/>
      <c r="TQ209" s="7"/>
      <c r="TR209" s="7"/>
      <c r="TS209" s="7"/>
      <c r="TT209" s="7"/>
      <c r="TU209" s="7"/>
      <c r="TV209" s="7"/>
      <c r="TW209" s="7"/>
      <c r="TX209" s="7"/>
      <c r="TY209" s="7"/>
      <c r="TZ209" s="7"/>
      <c r="UA209" s="7"/>
      <c r="UB209" s="7"/>
      <c r="UC209" s="7"/>
      <c r="UD209" s="7"/>
      <c r="UE209" s="7"/>
      <c r="UF209" s="7"/>
      <c r="UG209" s="7"/>
      <c r="UH209" s="7"/>
      <c r="UI209" s="7"/>
      <c r="UJ209" s="7"/>
      <c r="UK209" s="7"/>
      <c r="UL209" s="7"/>
      <c r="UM209" s="7"/>
      <c r="UN209" s="7"/>
      <c r="UO209" s="7"/>
      <c r="UP209" s="7"/>
      <c r="UQ209" s="7"/>
      <c r="UR209" s="7"/>
      <c r="US209" s="7"/>
      <c r="UT209" s="7"/>
      <c r="UU209" s="7"/>
      <c r="UV209" s="7"/>
      <c r="UW209" s="7"/>
      <c r="UX209" s="7"/>
      <c r="UY209" s="7"/>
      <c r="UZ209" s="7"/>
      <c r="VA209" s="7"/>
      <c r="VB209" s="7"/>
      <c r="VC209" s="7"/>
      <c r="VD209" s="7"/>
      <c r="VE209" s="7"/>
      <c r="VF209" s="7"/>
      <c r="VG209" s="7"/>
      <c r="VH209" s="7"/>
      <c r="VI209" s="7"/>
      <c r="VJ209" s="7"/>
      <c r="VK209" s="7"/>
      <c r="VL209" s="7"/>
      <c r="VM209" s="7"/>
      <c r="VN209" s="7"/>
      <c r="VO209" s="7"/>
      <c r="VP209" s="7"/>
      <c r="VQ209" s="7"/>
      <c r="VR209" s="7"/>
      <c r="VS209" s="7"/>
      <c r="VT209" s="7"/>
      <c r="VU209" s="7"/>
      <c r="VV209" s="7"/>
      <c r="VW209" s="7"/>
      <c r="VX209" s="7"/>
      <c r="VY209" s="7"/>
      <c r="VZ209" s="7"/>
      <c r="WA209" s="7"/>
      <c r="WB209" s="7"/>
      <c r="WC209" s="7"/>
      <c r="WD209" s="7"/>
      <c r="WE209" s="7"/>
      <c r="WF209" s="7"/>
      <c r="WG209" s="7"/>
      <c r="WH209" s="7"/>
      <c r="WI209" s="7"/>
      <c r="WJ209" s="7"/>
      <c r="WK209" s="7"/>
      <c r="WL209" s="7"/>
      <c r="WM209" s="7"/>
      <c r="WN209" s="7"/>
      <c r="WO209" s="7"/>
      <c r="WP209" s="7"/>
      <c r="WQ209" s="7"/>
      <c r="WR209" s="7"/>
      <c r="WS209" s="7"/>
      <c r="WT209" s="7"/>
      <c r="WU209" s="7"/>
      <c r="WV209" s="7"/>
      <c r="WW209" s="7"/>
      <c r="WX209" s="7"/>
      <c r="WY209" s="7"/>
      <c r="WZ209" s="1"/>
    </row>
    <row r="210" spans="6:624" ht="14.4" customHeight="1" x14ac:dyDescent="0.3">
      <c r="F210" s="1"/>
      <c r="G210" s="7"/>
      <c r="H210" s="7"/>
      <c r="I210" s="7"/>
      <c r="J210" s="7"/>
      <c r="K210" s="7"/>
      <c r="L210" s="7"/>
      <c r="M210" s="7"/>
      <c r="N210" s="7"/>
      <c r="O210" s="7"/>
      <c r="P210" s="1"/>
      <c r="Q210" s="130"/>
      <c r="R210" s="130"/>
      <c r="S210" s="130"/>
      <c r="T210" s="130"/>
      <c r="U210" s="130"/>
      <c r="V210" s="130"/>
      <c r="W210" s="130"/>
      <c r="X210" s="1"/>
      <c r="Y210" s="13">
        <v>1.013067615617864</v>
      </c>
      <c r="AH210" s="13">
        <v>-0.14628632475328424</v>
      </c>
      <c r="AQ210" s="13">
        <v>4.3914613316579761E-2</v>
      </c>
      <c r="AZ210" s="13">
        <v>-3.9038147149020506E-2</v>
      </c>
      <c r="BI210" s="13">
        <v>3.9411628415228481E-2</v>
      </c>
      <c r="BR210" s="13">
        <v>-4.9762964909446872E-2</v>
      </c>
      <c r="CA210" s="13">
        <v>8.0761533637763297E-2</v>
      </c>
      <c r="CJ210" s="13">
        <v>-0.18362717678762688</v>
      </c>
      <c r="CS210" s="13">
        <v>1.0195291353790159</v>
      </c>
      <c r="DB210" s="1"/>
      <c r="DC210" s="130"/>
      <c r="DD210" s="130"/>
      <c r="DE210" s="130"/>
      <c r="DF210" s="130"/>
      <c r="DG210" s="130"/>
      <c r="DH210" s="130"/>
      <c r="DI210" s="130"/>
      <c r="DJ210" s="1"/>
      <c r="GN210" s="1"/>
      <c r="GO210" s="7"/>
      <c r="GP210" s="7"/>
      <c r="GQ210" s="7"/>
      <c r="GR210" s="7"/>
      <c r="GS210" s="7"/>
      <c r="GT210" s="1"/>
      <c r="IU210" s="1"/>
      <c r="IV210" s="7"/>
      <c r="IW210" s="7"/>
      <c r="IX210" s="7"/>
      <c r="IY210" s="7"/>
      <c r="IZ210" s="7"/>
      <c r="JA210" s="7"/>
      <c r="JB210" s="7"/>
      <c r="JC210" s="7"/>
      <c r="JD210" s="7"/>
      <c r="JE210" s="1"/>
      <c r="JF210" s="130"/>
      <c r="JG210" s="130"/>
      <c r="JH210" s="130"/>
      <c r="JI210" s="130"/>
      <c r="JJ210" s="130"/>
      <c r="JK210" s="130"/>
      <c r="JL210" s="130"/>
      <c r="JM210" s="1"/>
      <c r="JN210" s="13">
        <v>-4.4085051650980561E-2</v>
      </c>
      <c r="JW210" s="13">
        <v>-3.5292872939119979E-2</v>
      </c>
      <c r="KF210" s="13">
        <v>0.21699063665494261</v>
      </c>
      <c r="KO210" s="13">
        <v>-7.8586900085367718E-3</v>
      </c>
      <c r="KX210" s="13">
        <v>0.17384162670001346</v>
      </c>
      <c r="LG210" s="13">
        <v>-1.0602108301595092E-2</v>
      </c>
      <c r="LP210" s="13">
        <v>0.35623284159838831</v>
      </c>
      <c r="LY210" s="13">
        <v>-3.9122170854594449E-2</v>
      </c>
      <c r="MH210" s="13">
        <v>-4.3429576900235155E-2</v>
      </c>
      <c r="MQ210" s="1"/>
      <c r="MR210" s="130"/>
      <c r="MS210" s="130"/>
      <c r="MT210" s="130"/>
      <c r="MU210" s="130"/>
      <c r="MV210" s="130"/>
      <c r="MW210" s="130"/>
      <c r="MX210" s="130"/>
      <c r="MY210" s="1"/>
      <c r="QC210" s="1"/>
      <c r="QD210" s="7"/>
      <c r="QE210" s="7"/>
      <c r="QF210" s="7"/>
      <c r="QG210" s="7"/>
      <c r="QH210" s="7"/>
      <c r="QI210" s="1"/>
      <c r="TN210" s="1"/>
      <c r="TO210" s="7"/>
      <c r="TP210" s="7"/>
      <c r="TQ210" s="7"/>
      <c r="TR210" s="7"/>
      <c r="TS210" s="7"/>
      <c r="TT210" s="7"/>
      <c r="TU210" s="7"/>
      <c r="TV210" s="7"/>
      <c r="TW210" s="7"/>
      <c r="TX210" s="7"/>
      <c r="TY210" s="7"/>
      <c r="TZ210" s="7"/>
      <c r="UA210" s="7"/>
      <c r="UB210" s="7"/>
      <c r="UC210" s="7"/>
      <c r="UD210" s="7"/>
      <c r="UE210" s="7"/>
      <c r="UF210" s="7"/>
      <c r="UG210" s="7"/>
      <c r="UH210" s="7"/>
      <c r="UI210" s="7"/>
      <c r="UJ210" s="7"/>
      <c r="UK210" s="7"/>
      <c r="UL210" s="7"/>
      <c r="UM210" s="7"/>
      <c r="UN210" s="7"/>
      <c r="UO210" s="7"/>
      <c r="UP210" s="7"/>
      <c r="UQ210" s="7"/>
      <c r="UR210" s="7"/>
      <c r="US210" s="7"/>
      <c r="UT210" s="7"/>
      <c r="UU210" s="7"/>
      <c r="UV210" s="7"/>
      <c r="UW210" s="7"/>
      <c r="UX210" s="7"/>
      <c r="UY210" s="7"/>
      <c r="UZ210" s="7"/>
      <c r="VA210" s="7"/>
      <c r="VB210" s="7"/>
      <c r="VC210" s="7"/>
      <c r="VD210" s="7"/>
      <c r="VE210" s="7"/>
      <c r="VF210" s="7"/>
      <c r="VG210" s="7"/>
      <c r="VH210" s="7"/>
      <c r="VI210" s="7"/>
      <c r="VJ210" s="7"/>
      <c r="VK210" s="7"/>
      <c r="VL210" s="7"/>
      <c r="VM210" s="7"/>
      <c r="VN210" s="7"/>
      <c r="VO210" s="7"/>
      <c r="VP210" s="7"/>
      <c r="VQ210" s="7"/>
      <c r="VR210" s="7"/>
      <c r="VS210" s="7"/>
      <c r="VT210" s="7"/>
      <c r="VU210" s="7"/>
      <c r="VV210" s="7"/>
      <c r="VW210" s="7"/>
      <c r="VX210" s="7"/>
      <c r="VY210" s="7"/>
      <c r="VZ210" s="7"/>
      <c r="WA210" s="7"/>
      <c r="WB210" s="7"/>
      <c r="WC210" s="7"/>
      <c r="WD210" s="7"/>
      <c r="WE210" s="7"/>
      <c r="WF210" s="7"/>
      <c r="WG210" s="7"/>
      <c r="WH210" s="7"/>
      <c r="WI210" s="7"/>
      <c r="WJ210" s="7"/>
      <c r="WK210" s="7"/>
      <c r="WL210" s="7"/>
      <c r="WM210" s="7"/>
      <c r="WN210" s="7"/>
      <c r="WO210" s="7"/>
      <c r="WP210" s="7"/>
      <c r="WQ210" s="7"/>
      <c r="WR210" s="7"/>
      <c r="WS210" s="7"/>
      <c r="WT210" s="7"/>
      <c r="WU210" s="7"/>
      <c r="WV210" s="7"/>
      <c r="WW210" s="7"/>
      <c r="WX210" s="7"/>
      <c r="WY210" s="7"/>
      <c r="WZ210" s="1"/>
    </row>
    <row r="211" spans="6:624" ht="15" customHeight="1" thickBot="1" x14ac:dyDescent="0.35">
      <c r="F211" s="1"/>
      <c r="G211" s="7"/>
      <c r="H211" s="7"/>
      <c r="I211" s="7"/>
      <c r="J211" s="7"/>
      <c r="K211" s="7"/>
      <c r="L211" s="7"/>
      <c r="M211" s="7"/>
      <c r="N211" s="7"/>
      <c r="O211" s="7"/>
      <c r="P211" s="1"/>
      <c r="Q211" s="130"/>
      <c r="R211" s="130"/>
      <c r="S211" s="130"/>
      <c r="T211" s="130"/>
      <c r="U211" s="130"/>
      <c r="V211" s="130"/>
      <c r="W211" s="130"/>
      <c r="X211" s="1"/>
      <c r="Y211" s="14">
        <v>-0.85916566823354645</v>
      </c>
      <c r="AH211" s="14">
        <v>-0.1622827851924078</v>
      </c>
      <c r="AQ211" s="14">
        <v>6.6669253668161427E-2</v>
      </c>
      <c r="AZ211" s="14">
        <v>6.9583591089902558E-2</v>
      </c>
      <c r="BI211" s="14">
        <v>5.8602543408490179E-2</v>
      </c>
      <c r="BR211" s="14">
        <v>4.6396953461671525E-2</v>
      </c>
      <c r="CA211" s="14">
        <v>0.1200871791157586</v>
      </c>
      <c r="CJ211" s="14">
        <v>0.17120647033827138</v>
      </c>
      <c r="CS211" s="14">
        <v>-0.86410617900961451</v>
      </c>
      <c r="DB211" s="1"/>
      <c r="DC211" s="130"/>
      <c r="DD211" s="130"/>
      <c r="DE211" s="130"/>
      <c r="DF211" s="130"/>
      <c r="DG211" s="130"/>
      <c r="DH211" s="130"/>
      <c r="DI211" s="130"/>
      <c r="DJ211" s="1"/>
      <c r="GN211" s="1"/>
      <c r="GO211" s="7"/>
      <c r="GP211" s="7"/>
      <c r="GQ211" s="7"/>
      <c r="GR211" s="7"/>
      <c r="GS211" s="7"/>
      <c r="GT211" s="1"/>
      <c r="IU211" s="1"/>
      <c r="IV211" s="7"/>
      <c r="IW211" s="7"/>
      <c r="IX211" s="7"/>
      <c r="IY211" s="7"/>
      <c r="IZ211" s="7"/>
      <c r="JA211" s="7"/>
      <c r="JB211" s="7"/>
      <c r="JC211" s="7"/>
      <c r="JD211" s="7"/>
      <c r="JE211" s="1"/>
      <c r="JF211" s="130"/>
      <c r="JG211" s="130"/>
      <c r="JH211" s="130"/>
      <c r="JI211" s="130"/>
      <c r="JJ211" s="130"/>
      <c r="JK211" s="130"/>
      <c r="JL211" s="130"/>
      <c r="JM211" s="1"/>
      <c r="JN211" s="14">
        <v>-0.590002435679431</v>
      </c>
      <c r="JW211" s="14">
        <v>-4.8508268218114201E-2</v>
      </c>
      <c r="KF211" s="14">
        <v>0.20620304811184553</v>
      </c>
      <c r="KO211" s="14">
        <v>-5.3538769205855818E-2</v>
      </c>
      <c r="KX211" s="14">
        <v>0.16543304890658056</v>
      </c>
      <c r="LG211" s="14">
        <v>-5.3035719107081658E-2</v>
      </c>
      <c r="LP211" s="14">
        <v>0.33900214939873075</v>
      </c>
      <c r="LY211" s="14">
        <v>-0.1957037605427368</v>
      </c>
      <c r="MH211" s="14">
        <v>-0.58664120789933194</v>
      </c>
      <c r="MQ211" s="1"/>
      <c r="MR211" s="130"/>
      <c r="MS211" s="130"/>
      <c r="MT211" s="130"/>
      <c r="MU211" s="130"/>
      <c r="MV211" s="130"/>
      <c r="MW211" s="130"/>
      <c r="MX211" s="130"/>
      <c r="MY211" s="1"/>
      <c r="QC211" s="1"/>
      <c r="QD211" s="7"/>
      <c r="QE211" s="7"/>
      <c r="QF211" s="7"/>
      <c r="QG211" s="7"/>
      <c r="QH211" s="7"/>
      <c r="QI211" s="1"/>
      <c r="TN211" s="1"/>
      <c r="TO211" s="7"/>
      <c r="TP211" s="7"/>
      <c r="TQ211" s="7"/>
      <c r="TR211" s="7"/>
      <c r="TS211" s="7"/>
      <c r="TT211" s="7"/>
      <c r="TU211" s="7"/>
      <c r="TV211" s="7"/>
      <c r="TW211" s="7"/>
      <c r="TX211" s="7"/>
      <c r="TY211" s="7"/>
      <c r="TZ211" s="7"/>
      <c r="UA211" s="7"/>
      <c r="UB211" s="7"/>
      <c r="UC211" s="7"/>
      <c r="UD211" s="7"/>
      <c r="UE211" s="7"/>
      <c r="UF211" s="7"/>
      <c r="UG211" s="7"/>
      <c r="UH211" s="7"/>
      <c r="UI211" s="7"/>
      <c r="UJ211" s="7"/>
      <c r="UK211" s="7"/>
      <c r="UL211" s="7"/>
      <c r="UM211" s="7"/>
      <c r="UN211" s="7"/>
      <c r="UO211" s="7"/>
      <c r="UP211" s="7"/>
      <c r="UQ211" s="7"/>
      <c r="UR211" s="7"/>
      <c r="US211" s="7"/>
      <c r="UT211" s="7"/>
      <c r="UU211" s="7"/>
      <c r="UV211" s="7"/>
      <c r="UW211" s="7"/>
      <c r="UX211" s="7"/>
      <c r="UY211" s="7"/>
      <c r="UZ211" s="7"/>
      <c r="VA211" s="7"/>
      <c r="VB211" s="7"/>
      <c r="VC211" s="7"/>
      <c r="VD211" s="7"/>
      <c r="VE211" s="7"/>
      <c r="VF211" s="7"/>
      <c r="VG211" s="7"/>
      <c r="VH211" s="7"/>
      <c r="VI211" s="7"/>
      <c r="VJ211" s="7"/>
      <c r="VK211" s="7"/>
      <c r="VL211" s="7"/>
      <c r="VM211" s="7"/>
      <c r="VN211" s="7"/>
      <c r="VO211" s="7"/>
      <c r="VP211" s="7"/>
      <c r="VQ211" s="7"/>
      <c r="VR211" s="7"/>
      <c r="VS211" s="7"/>
      <c r="VT211" s="7"/>
      <c r="VU211" s="7"/>
      <c r="VV211" s="7"/>
      <c r="VW211" s="7"/>
      <c r="VX211" s="7"/>
      <c r="VY211" s="7"/>
      <c r="VZ211" s="7"/>
      <c r="WA211" s="7"/>
      <c r="WB211" s="7"/>
      <c r="WC211" s="7"/>
      <c r="WD211" s="7"/>
      <c r="WE211" s="7"/>
      <c r="WF211" s="7"/>
      <c r="WG211" s="7"/>
      <c r="WH211" s="7"/>
      <c r="WI211" s="7"/>
      <c r="WJ211" s="7"/>
      <c r="WK211" s="7"/>
      <c r="WL211" s="7"/>
      <c r="WM211" s="7"/>
      <c r="WN211" s="7"/>
      <c r="WO211" s="7"/>
      <c r="WP211" s="7"/>
      <c r="WQ211" s="7"/>
      <c r="WR211" s="7"/>
      <c r="WS211" s="7"/>
      <c r="WT211" s="7"/>
      <c r="WU211" s="7"/>
      <c r="WV211" s="7"/>
      <c r="WW211" s="7"/>
      <c r="WX211" s="7"/>
      <c r="WY211" s="7"/>
      <c r="WZ211" s="1"/>
    </row>
    <row r="212" spans="6:624" ht="14.4" customHeight="1" x14ac:dyDescent="0.3">
      <c r="F212" s="1"/>
      <c r="G212" s="7"/>
      <c r="H212" s="7"/>
      <c r="I212" s="7"/>
      <c r="J212" s="7"/>
      <c r="K212" s="7"/>
      <c r="L212" s="7"/>
      <c r="M212" s="7"/>
      <c r="N212" s="7"/>
      <c r="O212" s="7"/>
      <c r="P212" s="1"/>
      <c r="Q212" s="130"/>
      <c r="R212" s="130"/>
      <c r="S212" s="130"/>
      <c r="T212" s="130"/>
      <c r="U212" s="130"/>
      <c r="V212" s="130"/>
      <c r="W212" s="130"/>
      <c r="X212" s="1"/>
      <c r="DB212" s="1"/>
      <c r="DC212" s="130"/>
      <c r="DD212" s="130"/>
      <c r="DE212" s="130"/>
      <c r="DF212" s="130"/>
      <c r="DG212" s="130"/>
      <c r="DH212" s="130"/>
      <c r="DI212" s="130"/>
      <c r="DJ212" s="1"/>
      <c r="GN212" s="1"/>
      <c r="GO212" s="7"/>
      <c r="GP212" s="7"/>
      <c r="GQ212" s="7"/>
      <c r="GR212" s="7"/>
      <c r="GS212" s="7"/>
      <c r="GT212" s="1"/>
      <c r="IU212" s="1"/>
      <c r="IV212" s="7"/>
      <c r="IW212" s="7"/>
      <c r="IX212" s="7"/>
      <c r="IY212" s="7"/>
      <c r="IZ212" s="7"/>
      <c r="JA212" s="7"/>
      <c r="JB212" s="7"/>
      <c r="JC212" s="7"/>
      <c r="JD212" s="7"/>
      <c r="JE212" s="1"/>
      <c r="JF212" s="130"/>
      <c r="JG212" s="130"/>
      <c r="JH212" s="130"/>
      <c r="JI212" s="130"/>
      <c r="JJ212" s="130"/>
      <c r="JK212" s="130"/>
      <c r="JL212" s="130"/>
      <c r="JM212" s="1"/>
      <c r="MQ212" s="1"/>
      <c r="MR212" s="130"/>
      <c r="MS212" s="130"/>
      <c r="MT212" s="130"/>
      <c r="MU212" s="130"/>
      <c r="MV212" s="130"/>
      <c r="MW212" s="130"/>
      <c r="MX212" s="130"/>
      <c r="MY212" s="1"/>
      <c r="QC212" s="1"/>
      <c r="QD212" s="7"/>
      <c r="QE212" s="7"/>
      <c r="QF212" s="7"/>
      <c r="QG212" s="7"/>
      <c r="QH212" s="7"/>
      <c r="QI212" s="1"/>
      <c r="TN212" s="1"/>
      <c r="TO212" s="7"/>
      <c r="TP212" s="7"/>
      <c r="TQ212" s="7"/>
      <c r="TR212" s="7"/>
      <c r="TS212" s="7"/>
      <c r="TT212" s="7"/>
      <c r="TU212" s="7"/>
      <c r="TV212" s="7"/>
      <c r="TW212" s="7"/>
      <c r="TX212" s="7"/>
      <c r="TY212" s="7"/>
      <c r="TZ212" s="7"/>
      <c r="UA212" s="7"/>
      <c r="UB212" s="7"/>
      <c r="UC212" s="7"/>
      <c r="UD212" s="7"/>
      <c r="UE212" s="7"/>
      <c r="UF212" s="7"/>
      <c r="UG212" s="7"/>
      <c r="UH212" s="7"/>
      <c r="UI212" s="7"/>
      <c r="UJ212" s="7"/>
      <c r="UK212" s="7"/>
      <c r="UL212" s="7"/>
      <c r="UM212" s="7"/>
      <c r="UN212" s="7"/>
      <c r="UO212" s="7"/>
      <c r="UP212" s="7"/>
      <c r="UQ212" s="7"/>
      <c r="UR212" s="7"/>
      <c r="US212" s="7"/>
      <c r="UT212" s="7"/>
      <c r="UU212" s="7"/>
      <c r="UV212" s="7"/>
      <c r="UW212" s="7"/>
      <c r="UX212" s="7"/>
      <c r="UY212" s="7"/>
      <c r="UZ212" s="7"/>
      <c r="VA212" s="7"/>
      <c r="VB212" s="7"/>
      <c r="VC212" s="7"/>
      <c r="VD212" s="7"/>
      <c r="VE212" s="7"/>
      <c r="VF212" s="7"/>
      <c r="VG212" s="7"/>
      <c r="VH212" s="7"/>
      <c r="VI212" s="7"/>
      <c r="VJ212" s="7"/>
      <c r="VK212" s="7"/>
      <c r="VL212" s="7"/>
      <c r="VM212" s="7"/>
      <c r="VN212" s="7"/>
      <c r="VO212" s="7"/>
      <c r="VP212" s="7"/>
      <c r="VQ212" s="7"/>
      <c r="VR212" s="7"/>
      <c r="VS212" s="7"/>
      <c r="VT212" s="7"/>
      <c r="VU212" s="7"/>
      <c r="VV212" s="7"/>
      <c r="VW212" s="7"/>
      <c r="VX212" s="7"/>
      <c r="VY212" s="7"/>
      <c r="VZ212" s="7"/>
      <c r="WA212" s="7"/>
      <c r="WB212" s="7"/>
      <c r="WC212" s="7"/>
      <c r="WD212" s="7"/>
      <c r="WE212" s="7"/>
      <c r="WF212" s="7"/>
      <c r="WG212" s="7"/>
      <c r="WH212" s="7"/>
      <c r="WI212" s="7"/>
      <c r="WJ212" s="7"/>
      <c r="WK212" s="7"/>
      <c r="WL212" s="7"/>
      <c r="WM212" s="7"/>
      <c r="WN212" s="7"/>
      <c r="WO212" s="7"/>
      <c r="WP212" s="7"/>
      <c r="WQ212" s="7"/>
      <c r="WR212" s="7"/>
      <c r="WS212" s="7"/>
      <c r="WT212" s="7"/>
      <c r="WU212" s="7"/>
      <c r="WV212" s="7"/>
      <c r="WW212" s="7"/>
      <c r="WX212" s="7"/>
      <c r="WY212" s="7"/>
      <c r="WZ212" s="1"/>
    </row>
    <row r="213" spans="6:624" x14ac:dyDescent="0.3">
      <c r="F213" s="1"/>
      <c r="G213" s="7"/>
      <c r="H213" s="7"/>
      <c r="I213" s="7"/>
      <c r="J213" s="7"/>
      <c r="K213" s="7"/>
      <c r="L213" s="7"/>
      <c r="M213" s="7"/>
      <c r="N213" s="7"/>
      <c r="O213" s="7"/>
      <c r="P213" s="1"/>
      <c r="Q213" s="1"/>
      <c r="R213" s="1"/>
      <c r="S213" s="1"/>
      <c r="T213" s="1"/>
      <c r="U213" s="1"/>
      <c r="V213" s="1"/>
      <c r="W213" s="1"/>
      <c r="X213" s="1"/>
      <c r="DB213" s="1"/>
      <c r="DC213" s="1"/>
      <c r="DD213" s="1"/>
      <c r="DE213" s="1"/>
      <c r="DF213" s="1"/>
      <c r="DG213" s="1"/>
      <c r="DH213" s="1"/>
      <c r="DI213" s="1"/>
      <c r="DJ213" s="1"/>
      <c r="GN213" s="1"/>
      <c r="GO213" s="7"/>
      <c r="GP213" s="7"/>
      <c r="GQ213" s="7"/>
      <c r="GR213" s="7"/>
      <c r="GS213" s="7"/>
      <c r="GT213" s="1"/>
      <c r="IU213" s="1"/>
      <c r="IV213" s="7"/>
      <c r="IW213" s="7"/>
      <c r="IX213" s="7"/>
      <c r="IY213" s="7"/>
      <c r="IZ213" s="7"/>
      <c r="JA213" s="7"/>
      <c r="JB213" s="7"/>
      <c r="JC213" s="7"/>
      <c r="JD213" s="7"/>
      <c r="JE213" s="1"/>
      <c r="JF213" s="1"/>
      <c r="JG213" s="1"/>
      <c r="JH213" s="1"/>
      <c r="JI213" s="1"/>
      <c r="JJ213" s="1"/>
      <c r="JK213" s="1"/>
      <c r="JL213" s="1"/>
      <c r="JM213" s="1"/>
      <c r="MQ213" s="1"/>
      <c r="MR213" s="1"/>
      <c r="MS213" s="1"/>
      <c r="MT213" s="1"/>
      <c r="MU213" s="1"/>
      <c r="MV213" s="1"/>
      <c r="MW213" s="1"/>
      <c r="MX213" s="1"/>
      <c r="MY213" s="1"/>
      <c r="QC213" s="1"/>
      <c r="QD213" s="7"/>
      <c r="QE213" s="7"/>
      <c r="QF213" s="7"/>
      <c r="QG213" s="7"/>
      <c r="QH213" s="7"/>
      <c r="QI213" s="1"/>
      <c r="TN213" s="1"/>
      <c r="TO213" s="7"/>
      <c r="TP213" s="7"/>
      <c r="TQ213" s="7"/>
      <c r="TR213" s="7"/>
      <c r="TS213" s="7"/>
      <c r="TT213" s="7"/>
      <c r="TU213" s="7"/>
      <c r="TV213" s="7"/>
      <c r="TW213" s="7"/>
      <c r="TX213" s="7"/>
      <c r="TY213" s="7"/>
      <c r="TZ213" s="7"/>
      <c r="UA213" s="7"/>
      <c r="UB213" s="7"/>
      <c r="UC213" s="7"/>
      <c r="UD213" s="7"/>
      <c r="UE213" s="7"/>
      <c r="UF213" s="7"/>
      <c r="UG213" s="7"/>
      <c r="UH213" s="7"/>
      <c r="UI213" s="7"/>
      <c r="UJ213" s="7"/>
      <c r="UK213" s="7"/>
      <c r="UL213" s="7"/>
      <c r="UM213" s="7"/>
      <c r="UN213" s="7"/>
      <c r="UO213" s="7"/>
      <c r="UP213" s="7"/>
      <c r="UQ213" s="7"/>
      <c r="UR213" s="7"/>
      <c r="US213" s="7"/>
      <c r="UT213" s="7"/>
      <c r="UU213" s="7"/>
      <c r="UV213" s="7"/>
      <c r="UW213" s="7"/>
      <c r="UX213" s="7"/>
      <c r="UY213" s="7"/>
      <c r="UZ213" s="7"/>
      <c r="VA213" s="7"/>
      <c r="VB213" s="7"/>
      <c r="VC213" s="7"/>
      <c r="VD213" s="7"/>
      <c r="VE213" s="7"/>
      <c r="VF213" s="7"/>
      <c r="VG213" s="7"/>
      <c r="VH213" s="7"/>
      <c r="VI213" s="7"/>
      <c r="VJ213" s="7"/>
      <c r="VK213" s="7"/>
      <c r="VL213" s="7"/>
      <c r="VM213" s="7"/>
      <c r="VN213" s="7"/>
      <c r="VO213" s="7"/>
      <c r="VP213" s="7"/>
      <c r="VQ213" s="7"/>
      <c r="VR213" s="7"/>
      <c r="VS213" s="7"/>
      <c r="VT213" s="7"/>
      <c r="VU213" s="7"/>
      <c r="VV213" s="7"/>
      <c r="VW213" s="7"/>
      <c r="VX213" s="7"/>
      <c r="VY213" s="7"/>
      <c r="VZ213" s="7"/>
      <c r="WA213" s="7"/>
      <c r="WB213" s="7"/>
      <c r="WC213" s="7"/>
      <c r="WD213" s="7"/>
      <c r="WE213" s="7"/>
      <c r="WF213" s="7"/>
      <c r="WG213" s="7"/>
      <c r="WH213" s="7"/>
      <c r="WI213" s="7"/>
      <c r="WJ213" s="7"/>
      <c r="WK213" s="7"/>
      <c r="WL213" s="7"/>
      <c r="WM213" s="7"/>
      <c r="WN213" s="7"/>
      <c r="WO213" s="7"/>
      <c r="WP213" s="7"/>
      <c r="WQ213" s="7"/>
      <c r="WR213" s="7"/>
      <c r="WS213" s="7"/>
      <c r="WT213" s="7"/>
      <c r="WU213" s="7"/>
      <c r="WV213" s="7"/>
      <c r="WW213" s="7"/>
      <c r="WX213" s="7"/>
      <c r="WY213" s="7"/>
      <c r="WZ213" s="1"/>
    </row>
    <row r="214" spans="6:624" ht="15" thickBot="1" x14ac:dyDescent="0.35">
      <c r="F214" s="1"/>
      <c r="G214" s="7"/>
      <c r="H214" s="7"/>
      <c r="I214" s="7"/>
      <c r="J214" s="7"/>
      <c r="K214" s="7"/>
      <c r="L214" s="7"/>
      <c r="M214" s="7"/>
      <c r="N214" s="7"/>
      <c r="O214" s="7"/>
      <c r="P214" s="1"/>
      <c r="Q214" t="s">
        <v>284</v>
      </c>
      <c r="S214" t="s">
        <v>285</v>
      </c>
      <c r="U214" t="s">
        <v>56</v>
      </c>
      <c r="W214" t="s">
        <v>286</v>
      </c>
      <c r="X214" s="1"/>
      <c r="Y214" t="s">
        <v>312</v>
      </c>
      <c r="AH214" t="s">
        <v>313</v>
      </c>
      <c r="AQ214" t="s">
        <v>314</v>
      </c>
      <c r="AZ214" t="s">
        <v>375</v>
      </c>
      <c r="BI214" t="s">
        <v>315</v>
      </c>
      <c r="BR214" t="s">
        <v>316</v>
      </c>
      <c r="CA214" t="s">
        <v>317</v>
      </c>
      <c r="CJ214" t="s">
        <v>318</v>
      </c>
      <c r="CS214" t="s">
        <v>319</v>
      </c>
      <c r="DB214" s="1"/>
      <c r="DC214" t="s">
        <v>284</v>
      </c>
      <c r="DE214" t="s">
        <v>285</v>
      </c>
      <c r="DG214" t="s">
        <v>56</v>
      </c>
      <c r="DI214" t="s">
        <v>286</v>
      </c>
      <c r="DJ214" s="1"/>
      <c r="GN214" s="1"/>
      <c r="GO214" s="7"/>
      <c r="GP214" s="7"/>
      <c r="GQ214" s="7"/>
      <c r="GR214" s="7"/>
      <c r="GS214" s="7"/>
      <c r="GT214" s="1"/>
      <c r="IU214" s="1"/>
      <c r="IV214" s="7"/>
      <c r="IW214" s="7"/>
      <c r="IX214" s="7"/>
      <c r="IY214" s="7"/>
      <c r="IZ214" s="7"/>
      <c r="JA214" s="7"/>
      <c r="JB214" s="7"/>
      <c r="JC214" s="7"/>
      <c r="JD214" s="7"/>
      <c r="JE214" s="1"/>
      <c r="JF214" t="s">
        <v>284</v>
      </c>
      <c r="JH214" t="s">
        <v>285</v>
      </c>
      <c r="JJ214" t="s">
        <v>56</v>
      </c>
      <c r="JL214" t="s">
        <v>286</v>
      </c>
      <c r="JM214" s="1"/>
      <c r="JN214" t="s">
        <v>312</v>
      </c>
      <c r="JW214" t="s">
        <v>313</v>
      </c>
      <c r="KF214" t="s">
        <v>314</v>
      </c>
      <c r="KO214" t="s">
        <v>375</v>
      </c>
      <c r="KX214" t="s">
        <v>315</v>
      </c>
      <c r="LG214" t="s">
        <v>316</v>
      </c>
      <c r="LP214" t="s">
        <v>317</v>
      </c>
      <c r="LY214" t="s">
        <v>318</v>
      </c>
      <c r="MH214" t="s">
        <v>319</v>
      </c>
      <c r="MQ214" s="1"/>
      <c r="MR214" t="s">
        <v>284</v>
      </c>
      <c r="MT214" t="s">
        <v>285</v>
      </c>
      <c r="MV214" t="s">
        <v>56</v>
      </c>
      <c r="MX214" t="s">
        <v>286</v>
      </c>
      <c r="MY214" s="1"/>
      <c r="QC214" s="1"/>
      <c r="QD214" s="7"/>
      <c r="QE214" s="7"/>
      <c r="QF214" s="7"/>
      <c r="QG214" s="7"/>
      <c r="QH214" s="7"/>
      <c r="QI214" s="1"/>
      <c r="TN214" s="1"/>
      <c r="TO214" s="7"/>
      <c r="TP214" s="7"/>
      <c r="TQ214" s="7"/>
      <c r="TR214" s="7"/>
      <c r="TS214" s="7"/>
      <c r="TT214" s="7"/>
      <c r="TU214" s="7"/>
      <c r="TV214" s="7"/>
      <c r="TW214" s="7"/>
      <c r="TX214" s="7"/>
      <c r="TY214" s="7"/>
      <c r="TZ214" s="7"/>
      <c r="UA214" s="7"/>
      <c r="UB214" s="7"/>
      <c r="UC214" s="7"/>
      <c r="UD214" s="7"/>
      <c r="UE214" s="7"/>
      <c r="UF214" s="7"/>
      <c r="UG214" s="7"/>
      <c r="UH214" s="7"/>
      <c r="UI214" s="7"/>
      <c r="UJ214" s="7"/>
      <c r="UK214" s="7"/>
      <c r="UL214" s="7"/>
      <c r="UM214" s="7"/>
      <c r="UN214" s="7"/>
      <c r="UO214" s="7"/>
      <c r="UP214" s="7"/>
      <c r="UQ214" s="7"/>
      <c r="UR214" s="7"/>
      <c r="US214" s="7"/>
      <c r="UT214" s="7"/>
      <c r="UU214" s="7"/>
      <c r="UV214" s="7"/>
      <c r="UW214" s="7"/>
      <c r="UX214" s="7"/>
      <c r="UY214" s="7"/>
      <c r="UZ214" s="7"/>
      <c r="VA214" s="7"/>
      <c r="VB214" s="7"/>
      <c r="VC214" s="7"/>
      <c r="VD214" s="7"/>
      <c r="VE214" s="7"/>
      <c r="VF214" s="7"/>
      <c r="VG214" s="7"/>
      <c r="VH214" s="7"/>
      <c r="VI214" s="7"/>
      <c r="VJ214" s="7"/>
      <c r="VK214" s="7"/>
      <c r="VL214" s="7"/>
      <c r="VM214" s="7"/>
      <c r="VN214" s="7"/>
      <c r="VO214" s="7"/>
      <c r="VP214" s="7"/>
      <c r="VQ214" s="7"/>
      <c r="VR214" s="7"/>
      <c r="VS214" s="7"/>
      <c r="VT214" s="7"/>
      <c r="VU214" s="7"/>
      <c r="VV214" s="7"/>
      <c r="VW214" s="7"/>
      <c r="VX214" s="7"/>
      <c r="VY214" s="7"/>
      <c r="VZ214" s="7"/>
      <c r="WA214" s="7"/>
      <c r="WB214" s="7"/>
      <c r="WC214" s="7"/>
      <c r="WD214" s="7"/>
      <c r="WE214" s="7"/>
      <c r="WF214" s="7"/>
      <c r="WG214" s="7"/>
      <c r="WH214" s="7"/>
      <c r="WI214" s="7"/>
      <c r="WJ214" s="7"/>
      <c r="WK214" s="7"/>
      <c r="WL214" s="7"/>
      <c r="WM214" s="7"/>
      <c r="WN214" s="7"/>
      <c r="WO214" s="7"/>
      <c r="WP214" s="7"/>
      <c r="WQ214" s="7"/>
      <c r="WR214" s="7"/>
      <c r="WS214" s="7"/>
      <c r="WT214" s="7"/>
      <c r="WU214" s="7"/>
      <c r="WV214" s="7"/>
      <c r="WW214" s="7"/>
      <c r="WX214" s="7"/>
      <c r="WY214" s="7"/>
      <c r="WZ214" s="1"/>
    </row>
    <row r="215" spans="6:624" ht="15" thickBot="1" x14ac:dyDescent="0.35">
      <c r="F215" s="1"/>
      <c r="G215" s="7"/>
      <c r="H215" s="7"/>
      <c r="I215" s="7"/>
      <c r="J215" s="7"/>
      <c r="K215" s="7"/>
      <c r="L215" s="7"/>
      <c r="M215" s="7"/>
      <c r="N215" s="7"/>
      <c r="O215" s="7"/>
      <c r="P215" s="1"/>
      <c r="Q215" s="43">
        <f>Q170</f>
        <v>0.9</v>
      </c>
      <c r="S215" s="43">
        <f>S170</f>
        <v>0.8</v>
      </c>
      <c r="U215" s="43">
        <f>U170</f>
        <v>1.0000000000000001E-9</v>
      </c>
      <c r="W215" s="43">
        <f>W170</f>
        <v>3</v>
      </c>
      <c r="X215" s="1"/>
      <c r="Y215" s="18">
        <f t="array" ref="Y215:AF217">'TRANSFORMER EX1'!FJ2258:FQ2260</f>
        <v>-6.1024269986740862E-2</v>
      </c>
      <c r="Z215" s="19">
        <v>-1.239759524862025E-2</v>
      </c>
      <c r="AA215" s="19">
        <v>8.2457170203701829E-2</v>
      </c>
      <c r="AB215" s="19">
        <v>-0.25823337875324592</v>
      </c>
      <c r="AC215" s="19">
        <v>-0.33564726311266518</v>
      </c>
      <c r="AD215" s="19">
        <v>-0.31775720526462242</v>
      </c>
      <c r="AE215" s="19">
        <v>-0.47713303206979013</v>
      </c>
      <c r="AF215" s="20">
        <v>-0.17872646532181158</v>
      </c>
      <c r="AH215" s="18">
        <f t="array" ref="AH215:AO217">'TRANSFORMER EX1'!GD2258:GK2260+'TRANSFORMER EX2'!GD2258:GK2260</f>
        <v>-1.5647964910943106E-2</v>
      </c>
      <c r="AI215" s="19">
        <v>0.69364677649706097</v>
      </c>
      <c r="AJ215" s="19">
        <v>0.30000111189256251</v>
      </c>
      <c r="AK215" s="19">
        <v>2.9109158016383214E-2</v>
      </c>
      <c r="AL215" s="19">
        <v>-7.0167014097083646E-3</v>
      </c>
      <c r="AM215" s="19">
        <v>-0.10443475784665078</v>
      </c>
      <c r="AN215" s="19">
        <v>0.14652509262248037</v>
      </c>
      <c r="AO215" s="20">
        <v>0.35477833513664442</v>
      </c>
      <c r="AQ215" s="18">
        <v>0.10799694929559989</v>
      </c>
      <c r="AR215" s="19">
        <v>4.5840507052679613E-2</v>
      </c>
      <c r="AS215" s="19">
        <v>7.5287801521263936E-2</v>
      </c>
      <c r="AT215" s="19">
        <v>5.3242318619905082E-2</v>
      </c>
      <c r="AU215" s="19">
        <v>6.8811581200430169E-2</v>
      </c>
      <c r="AV215" s="19">
        <v>3.0009180719752195E-2</v>
      </c>
      <c r="AW215" s="19">
        <v>3.5457039093066148E-2</v>
      </c>
      <c r="AX215" s="20">
        <v>0.14650965707479438</v>
      </c>
      <c r="AZ215" s="18">
        <v>0.21191170078171961</v>
      </c>
      <c r="BA215" s="19">
        <v>9.4107799321047902E-2</v>
      </c>
      <c r="BB215" s="19">
        <v>5.8568399444769485E-2</v>
      </c>
      <c r="BC215" s="19">
        <v>-4.021835930631068E-2</v>
      </c>
      <c r="BD215" s="19">
        <v>1.4120171905873519E-2</v>
      </c>
      <c r="BE215" s="19">
        <v>6.4269964858760839E-2</v>
      </c>
      <c r="BF215" s="19">
        <v>0.16261176488657642</v>
      </c>
      <c r="BG215" s="20">
        <v>-5.5730048585511366E-2</v>
      </c>
      <c r="BI215" s="18">
        <f t="array" ref="BI215:BP217">S215*AQ215:AX217+(1-S215)*AH215:AO217^2</f>
        <v>8.6446531197650736E-2</v>
      </c>
      <c r="BJ215" s="19">
        <v>0.1329015757510964</v>
      </c>
      <c r="BK215" s="19">
        <v>7.8230374644365913E-2</v>
      </c>
      <c r="BL215" s="19">
        <v>4.2763323512008622E-2</v>
      </c>
      <c r="BM215" s="19">
        <v>5.5059111780078739E-2</v>
      </c>
      <c r="BN215" s="19">
        <v>2.6188668305099472E-2</v>
      </c>
      <c r="BO215" s="19">
        <v>3.2659551828058214E-2</v>
      </c>
      <c r="BP215" s="20">
        <v>0.14238125907630134</v>
      </c>
      <c r="BR215" s="18">
        <f t="array" ref="BR215:BY217">Q215*AZ215:BG217+(1-Q215)*AH215:AO217</f>
        <v>0.18915573421245335</v>
      </c>
      <c r="BS215" s="19">
        <v>0.15406169703864919</v>
      </c>
      <c r="BT215" s="19">
        <v>8.271167068954878E-2</v>
      </c>
      <c r="BU215" s="19">
        <v>-3.3285607574041295E-2</v>
      </c>
      <c r="BV215" s="19">
        <v>1.2006484574315333E-2</v>
      </c>
      <c r="BW215" s="19">
        <v>4.7399492588219683E-2</v>
      </c>
      <c r="BX215" s="19">
        <v>0.16100309766016682</v>
      </c>
      <c r="BY215" s="20">
        <v>-1.4679210213295803E-2</v>
      </c>
      <c r="CA215" s="18">
        <f t="array" ref="CA215:CH217">BI215:BP217/(1-S215^W215)</f>
        <v>0.17714453114272696</v>
      </c>
      <c r="CB215" s="19">
        <v>0.27233929457191891</v>
      </c>
      <c r="CC215" s="19">
        <v>0.16030814476304495</v>
      </c>
      <c r="CD215" s="19">
        <v>8.7629761295099654E-2</v>
      </c>
      <c r="CE215" s="19">
        <v>0.11282604872966957</v>
      </c>
      <c r="CF215" s="19">
        <v>5.3665303903892375E-2</v>
      </c>
      <c r="CG215" s="19">
        <v>6.6925311123070125E-2</v>
      </c>
      <c r="CH215" s="20">
        <v>0.2917648751563553</v>
      </c>
      <c r="CJ215" s="18">
        <f t="array" ref="CJ215:CQ217">BR215:BY217/(1-Q215^W215)</f>
        <v>0.69799163916034468</v>
      </c>
      <c r="CK215" s="19">
        <v>0.56849334700608578</v>
      </c>
      <c r="CL215" s="19">
        <v>0.30520911693560449</v>
      </c>
      <c r="CM215" s="19">
        <v>-0.12282512019941441</v>
      </c>
      <c r="CN215" s="19">
        <v>4.4304371122934824E-2</v>
      </c>
      <c r="CO215" s="19">
        <v>0.17490587670929778</v>
      </c>
      <c r="CP215" s="19">
        <v>0.59410737143973014</v>
      </c>
      <c r="CQ215" s="20">
        <v>-5.4166827355335082E-2</v>
      </c>
      <c r="CS215" s="18">
        <f t="array" ref="CS215:CZ217">Y215:AF217-(Q218/(U215+SQRT(CA215:CH217)))*CJ215:CQ217</f>
        <v>-7.760815755845929E-2</v>
      </c>
      <c r="CT215" s="19">
        <v>-2.3291165328759619E-2</v>
      </c>
      <c r="CU215" s="19">
        <v>7.4834279249522559E-2</v>
      </c>
      <c r="CV215" s="19">
        <v>-0.25408420729259285</v>
      </c>
      <c r="CW215" s="19">
        <v>-0.33696625427472399</v>
      </c>
      <c r="CX215" s="19">
        <v>-0.32530739044070162</v>
      </c>
      <c r="CY215" s="19">
        <v>-0.50009820604807786</v>
      </c>
      <c r="CZ215" s="20">
        <v>-0.17772365938913981</v>
      </c>
      <c r="DB215" s="1"/>
      <c r="DC215" s="43">
        <f t="array" ref="DC215">Q215</f>
        <v>0.9</v>
      </c>
      <c r="DE215" s="43">
        <f t="array" ref="DE215">S215</f>
        <v>0.8</v>
      </c>
      <c r="DG215" s="43">
        <f t="array" ref="DG215">U215</f>
        <v>1.0000000000000001E-9</v>
      </c>
      <c r="DI215" s="43">
        <f t="array" ref="DI215">W215</f>
        <v>3</v>
      </c>
      <c r="DJ215" s="1"/>
      <c r="GN215" s="1"/>
      <c r="GO215" s="7"/>
      <c r="GP215" s="7"/>
      <c r="GQ215" s="7"/>
      <c r="GR215" s="7"/>
      <c r="GS215" s="7"/>
      <c r="GT215" s="1"/>
      <c r="IU215" s="1"/>
      <c r="IV215" s="7"/>
      <c r="IW215" s="7"/>
      <c r="IX215" s="7"/>
      <c r="IY215" s="7"/>
      <c r="IZ215" s="7"/>
      <c r="JA215" s="7"/>
      <c r="JB215" s="7"/>
      <c r="JC215" s="7"/>
      <c r="JD215" s="7"/>
      <c r="JE215" s="1"/>
      <c r="JF215" s="43">
        <f>JF170</f>
        <v>0.9</v>
      </c>
      <c r="JH215" s="43">
        <f>JH170</f>
        <v>0.8</v>
      </c>
      <c r="JJ215" s="43">
        <f>JJ170</f>
        <v>1.0000000000000001E-9</v>
      </c>
      <c r="JL215" s="43">
        <f>JL170</f>
        <v>3</v>
      </c>
      <c r="JM215" s="1"/>
      <c r="JN215" s="18">
        <f t="array" ref="JN215:JU217">'TRANSFORMER EX1'!PX1334:QE1336</f>
        <v>0.12212120197059387</v>
      </c>
      <c r="JO215" s="19">
        <v>0.36500171264332915</v>
      </c>
      <c r="JP215" s="19">
        <v>4.2461854953731192E-2</v>
      </c>
      <c r="JQ215" s="19">
        <v>0.27227888170700587</v>
      </c>
      <c r="JR215" s="19">
        <v>1.2973760105599121E-2</v>
      </c>
      <c r="JS215" s="19">
        <v>0.44265748083789591</v>
      </c>
      <c r="JT215" s="19">
        <v>0.36370606802314104</v>
      </c>
      <c r="JU215" s="20">
        <v>0.36350180061066872</v>
      </c>
      <c r="JW215" s="18">
        <f t="array" ref="JW215:KD217">'TRANSFORMER EX1'!QR1334:QY1336+'TRANSFORMER EX2'!QR1334:QY1336</f>
        <v>-1.7778117227273203E-2</v>
      </c>
      <c r="JX215" s="19">
        <v>-0.14600815272310869</v>
      </c>
      <c r="JY215" s="19">
        <v>0.10933800158047834</v>
      </c>
      <c r="JZ215" s="19">
        <v>-0.23334315894626487</v>
      </c>
      <c r="KA215" s="19">
        <v>-0.14336479253465667</v>
      </c>
      <c r="KB215" s="19">
        <v>-0.14567468551152268</v>
      </c>
      <c r="KC215" s="19">
        <v>0.11331694836666684</v>
      </c>
      <c r="KD215" s="20">
        <v>1.1325951364521192E-2</v>
      </c>
      <c r="KF215" s="18">
        <v>5.0053674975290743E-2</v>
      </c>
      <c r="KG215" s="19">
        <v>9.463499952808882E-2</v>
      </c>
      <c r="KH215" s="19">
        <v>9.826420452167163E-2</v>
      </c>
      <c r="KI215" s="19">
        <v>0.11868150460682908</v>
      </c>
      <c r="KJ215" s="19">
        <v>0.1706737510849427</v>
      </c>
      <c r="KK215" s="19">
        <v>5.3507627496168747E-2</v>
      </c>
      <c r="KL215" s="19">
        <v>5.342814195873067E-2</v>
      </c>
      <c r="KM215" s="20">
        <v>3.9440023758953557E-2</v>
      </c>
      <c r="KO215" s="18">
        <v>0.12476576693708614</v>
      </c>
      <c r="KP215" s="19">
        <v>9.9778719117169762E-2</v>
      </c>
      <c r="KQ215" s="19">
        <v>-2.4793422956289932E-2</v>
      </c>
      <c r="KR215" s="19">
        <v>0.1269411793182606</v>
      </c>
      <c r="KS215" s="19">
        <v>4.8265093964292023E-2</v>
      </c>
      <c r="KT215" s="19">
        <v>1.8067710675674531E-2</v>
      </c>
      <c r="KU215" s="19">
        <v>-1.0839655846382086E-2</v>
      </c>
      <c r="KV215" s="20">
        <v>-0.16034216079407165</v>
      </c>
      <c r="KX215" s="18">
        <f t="array" ref="KX215:LE217">JH215*KF215:KM217+(1-JH215)*JW215:KD217^2</f>
        <v>4.0106152270661929E-2</v>
      </c>
      <c r="KY215" s="19">
        <v>7.9971675754793983E-2</v>
      </c>
      <c r="KZ215" s="19">
        <v>8.1002323335259849E-2</v>
      </c>
      <c r="LA215" s="19">
        <v>0.10583500965086765</v>
      </c>
      <c r="LB215" s="19">
        <v>0.14064969361565521</v>
      </c>
      <c r="LC215" s="19">
        <v>4.7050324796711208E-2</v>
      </c>
      <c r="LD215" s="19">
        <v>4.5310659724411305E-2</v>
      </c>
      <c r="LE215" s="20">
        <v>3.1577674442025146E-2</v>
      </c>
      <c r="LG215" s="18">
        <f t="array" ref="LG215:LN217">JF215*KO215:KV217+(1-JF215)*JW215:KD217</f>
        <v>0.11051137852065021</v>
      </c>
      <c r="LH215" s="19">
        <v>7.5200031933141911E-2</v>
      </c>
      <c r="LI215" s="19">
        <v>-1.1380280502613109E-2</v>
      </c>
      <c r="LJ215" s="19">
        <v>9.091274549180807E-2</v>
      </c>
      <c r="LK215" s="19">
        <v>2.9102105314397157E-2</v>
      </c>
      <c r="LL215" s="19">
        <v>1.6934710569548126E-3</v>
      </c>
      <c r="LM215" s="19">
        <v>1.5760045749228044E-3</v>
      </c>
      <c r="LN215" s="20">
        <v>-0.14317534957821237</v>
      </c>
      <c r="LP215" s="18">
        <f t="array" ref="LP215:LW217">KX215:LE217/(1-JH215^JL215)</f>
        <v>8.218473825955315E-2</v>
      </c>
      <c r="LQ215" s="19">
        <v>0.16387638474343033</v>
      </c>
      <c r="LR215" s="19">
        <v>0.16598836749028661</v>
      </c>
      <c r="LS215" s="19">
        <v>0.21687501977636817</v>
      </c>
      <c r="LT215" s="19">
        <v>0.28821658527798205</v>
      </c>
      <c r="LU215" s="19">
        <v>9.64145999932607E-2</v>
      </c>
      <c r="LV215" s="19">
        <v>9.2849712550023195E-2</v>
      </c>
      <c r="LW215" s="20">
        <v>6.4708349266444989E-2</v>
      </c>
      <c r="LY215" s="18">
        <f t="array" ref="LY215:MF217">LG215:LN217/(1-JF215^JL215)</f>
        <v>0.40779106465184595</v>
      </c>
      <c r="LZ215" s="19">
        <v>0.27749089274222116</v>
      </c>
      <c r="MA215" s="19">
        <v>-4.19936549911923E-2</v>
      </c>
      <c r="MB215" s="19">
        <v>0.33547138557862766</v>
      </c>
      <c r="MC215" s="19">
        <v>0.10738784248855043</v>
      </c>
      <c r="MD215" s="19">
        <v>6.2489706898701597E-3</v>
      </c>
      <c r="ME215" s="19">
        <v>5.8155150366155164E-3</v>
      </c>
      <c r="MF215" s="20">
        <v>-0.52832232316683547</v>
      </c>
      <c r="MH215" s="18">
        <f t="array" ref="MH215:MO217">JN215:JU217-(JF218/(JJ215+SQRT(LP215:LW217)))*LY215:MF217</f>
        <v>0.10789653472703642</v>
      </c>
      <c r="MI215" s="19">
        <v>0.35814697960133257</v>
      </c>
      <c r="MJ215" s="19">
        <v>4.3492584790814894E-2</v>
      </c>
      <c r="MK215" s="19">
        <v>0.26507526302634976</v>
      </c>
      <c r="ML215" s="19">
        <v>1.0973457815839169E-2</v>
      </c>
      <c r="MM215" s="19">
        <v>0.44245623028398468</v>
      </c>
      <c r="MN215" s="19">
        <v>0.36351521550267429</v>
      </c>
      <c r="MO215" s="20">
        <v>0.38427095425379637</v>
      </c>
      <c r="MQ215" s="1"/>
      <c r="MR215" s="43">
        <f t="array" ref="MR215">JF215</f>
        <v>0.9</v>
      </c>
      <c r="MT215" s="43">
        <f t="array" ref="MT215">JH215</f>
        <v>0.8</v>
      </c>
      <c r="MV215" s="43">
        <f t="array" ref="MV215">JJ215</f>
        <v>1.0000000000000001E-9</v>
      </c>
      <c r="MX215" s="43">
        <f t="array" ref="MX215">JL215</f>
        <v>3</v>
      </c>
      <c r="MY215" s="1"/>
      <c r="QC215" s="1"/>
      <c r="QD215" s="7"/>
      <c r="QE215" s="7"/>
      <c r="QF215" s="7"/>
      <c r="QG215" s="7"/>
      <c r="QH215" s="7"/>
      <c r="QI215" s="1"/>
      <c r="TN215" s="1"/>
      <c r="TO215" s="7"/>
      <c r="TP215" s="7"/>
      <c r="TQ215" s="7"/>
      <c r="TR215" s="7"/>
      <c r="TS215" s="7"/>
      <c r="TT215" s="7"/>
      <c r="TU215" s="7"/>
      <c r="TV215" s="7"/>
      <c r="TW215" s="7"/>
      <c r="TX215" s="7"/>
      <c r="TY215" s="7"/>
      <c r="TZ215" s="7"/>
      <c r="UA215" s="7"/>
      <c r="UB215" s="7"/>
      <c r="UC215" s="7"/>
      <c r="UD215" s="7"/>
      <c r="UE215" s="7"/>
      <c r="UF215" s="7"/>
      <c r="UG215" s="7"/>
      <c r="UH215" s="7"/>
      <c r="UI215" s="7"/>
      <c r="UJ215" s="7"/>
      <c r="UK215" s="7"/>
      <c r="UL215" s="7"/>
      <c r="UM215" s="7"/>
      <c r="UN215" s="7"/>
      <c r="UO215" s="7"/>
      <c r="UP215" s="7"/>
      <c r="UQ215" s="7"/>
      <c r="UR215" s="7"/>
      <c r="US215" s="7"/>
      <c r="UT215" s="7"/>
      <c r="UU215" s="7"/>
      <c r="UV215" s="7"/>
      <c r="UW215" s="7"/>
      <c r="UX215" s="7"/>
      <c r="UY215" s="7"/>
      <c r="UZ215" s="7"/>
      <c r="VA215" s="7"/>
      <c r="VB215" s="7"/>
      <c r="VC215" s="7"/>
      <c r="VD215" s="7"/>
      <c r="VE215" s="7"/>
      <c r="VF215" s="7"/>
      <c r="VG215" s="7"/>
      <c r="VH215" s="7"/>
      <c r="VI215" s="7"/>
      <c r="VJ215" s="7"/>
      <c r="VK215" s="7"/>
      <c r="VL215" s="7"/>
      <c r="VM215" s="7"/>
      <c r="VN215" s="7"/>
      <c r="VO215" s="7"/>
      <c r="VP215" s="7"/>
      <c r="VQ215" s="7"/>
      <c r="VR215" s="7"/>
      <c r="VS215" s="7"/>
      <c r="VT215" s="7"/>
      <c r="VU215" s="7"/>
      <c r="VV215" s="7"/>
      <c r="VW215" s="7"/>
      <c r="VX215" s="7"/>
      <c r="VY215" s="7"/>
      <c r="VZ215" s="7"/>
      <c r="WA215" s="7"/>
      <c r="WB215" s="7"/>
      <c r="WC215" s="7"/>
      <c r="WD215" s="7"/>
      <c r="WE215" s="7"/>
      <c r="WF215" s="7"/>
      <c r="WG215" s="7"/>
      <c r="WH215" s="7"/>
      <c r="WI215" s="7"/>
      <c r="WJ215" s="7"/>
      <c r="WK215" s="7"/>
      <c r="WL215" s="7"/>
      <c r="WM215" s="7"/>
      <c r="WN215" s="7"/>
      <c r="WO215" s="7"/>
      <c r="WP215" s="7"/>
      <c r="WQ215" s="7"/>
      <c r="WR215" s="7"/>
      <c r="WS215" s="7"/>
      <c r="WT215" s="7"/>
      <c r="WU215" s="7"/>
      <c r="WV215" s="7"/>
      <c r="WW215" s="7"/>
      <c r="WX215" s="7"/>
      <c r="WY215" s="7"/>
      <c r="WZ215" s="1"/>
    </row>
    <row r="216" spans="6:624" x14ac:dyDescent="0.3">
      <c r="F216" s="1"/>
      <c r="G216" s="7"/>
      <c r="H216" s="7"/>
      <c r="I216" s="7"/>
      <c r="J216" s="7"/>
      <c r="K216" s="7"/>
      <c r="L216" s="7"/>
      <c r="M216" s="7"/>
      <c r="N216" s="7"/>
      <c r="O216" s="7"/>
      <c r="P216" s="1"/>
      <c r="X216" s="1"/>
      <c r="Y216" s="21">
        <v>0.19885381205315181</v>
      </c>
      <c r="Z216">
        <v>-8.8149209608677268E-2</v>
      </c>
      <c r="AA216">
        <v>-0.10295077844821784</v>
      </c>
      <c r="AB216">
        <v>0.68007039223235988</v>
      </c>
      <c r="AC216">
        <v>0.33771488688268236</v>
      </c>
      <c r="AD216">
        <v>0.32499660975543193</v>
      </c>
      <c r="AE216">
        <v>0.89204054861397453</v>
      </c>
      <c r="AF216" s="22">
        <v>-5.9790258249254512E-2</v>
      </c>
      <c r="AH216" s="21">
        <v>9.5957143624825995E-3</v>
      </c>
      <c r="AI216">
        <v>-0.42536165634536438</v>
      </c>
      <c r="AJ216">
        <v>-0.18396822672714364</v>
      </c>
      <c r="AK216">
        <v>-1.785048183497347E-2</v>
      </c>
      <c r="AL216">
        <v>4.3028205380109159E-3</v>
      </c>
      <c r="AM216">
        <v>6.4042026780121122E-2</v>
      </c>
      <c r="AN216">
        <v>-8.9852874457567899E-2</v>
      </c>
      <c r="AO216" s="22">
        <v>-0.21755900258938604</v>
      </c>
      <c r="AQ216" s="21">
        <v>5.8533847052017196E-2</v>
      </c>
      <c r="AR216">
        <v>9.8836147801567145E-2</v>
      </c>
      <c r="AS216">
        <v>7.8861176695846896E-3</v>
      </c>
      <c r="AT216">
        <v>5.582899162899483E-2</v>
      </c>
      <c r="AU216">
        <v>0.15756278122852144</v>
      </c>
      <c r="AV216">
        <v>2.8602312080308053E-2</v>
      </c>
      <c r="AW216">
        <v>7.5880517778527501E-2</v>
      </c>
      <c r="AX216" s="22">
        <v>0.12130131544986081</v>
      </c>
      <c r="AZ216" s="21">
        <v>3.9359307612437536E-3</v>
      </c>
      <c r="BA216">
        <v>0.14957175356677177</v>
      </c>
      <c r="BB216">
        <v>-2.2236001755962388E-2</v>
      </c>
      <c r="BC216">
        <v>-0.15720466089287968</v>
      </c>
      <c r="BD216">
        <v>-1.7617491296407019E-2</v>
      </c>
      <c r="BE216">
        <v>-6.546418922766338E-2</v>
      </c>
      <c r="BF216">
        <v>-8.2521687810536398E-2</v>
      </c>
      <c r="BG216" s="22">
        <v>-7.2050122407365483E-2</v>
      </c>
      <c r="BI216" s="21">
        <v>4.684549318843903E-2</v>
      </c>
      <c r="BJ216">
        <v>0.11525542597902809</v>
      </c>
      <c r="BK216">
        <v>1.3077755824693695E-2</v>
      </c>
      <c r="BL216">
        <v>4.4726921243544014E-2</v>
      </c>
      <c r="BM216">
        <v>0.1260539278357336</v>
      </c>
      <c r="BN216">
        <v>2.3702125903067594E-2</v>
      </c>
      <c r="BO216">
        <v>6.2319122032479496E-2</v>
      </c>
      <c r="BP216" s="22">
        <v>0.10650743628142634</v>
      </c>
      <c r="BR216" s="21">
        <v>4.5019091213676383E-3</v>
      </c>
      <c r="BS216">
        <v>9.2078412575558155E-2</v>
      </c>
      <c r="BT216">
        <v>-3.8409224253080507E-2</v>
      </c>
      <c r="BU216">
        <v>-0.14326924298708907</v>
      </c>
      <c r="BV216">
        <v>-1.5425460112965228E-2</v>
      </c>
      <c r="BW216">
        <v>-5.2513567626884937E-2</v>
      </c>
      <c r="BX216">
        <v>-8.3254806475239543E-2</v>
      </c>
      <c r="BY216" s="22">
        <v>-8.6601010425567532E-2</v>
      </c>
      <c r="CA216" s="21">
        <v>9.5994863091063615E-2</v>
      </c>
      <c r="CB216">
        <v>0.2361791515963691</v>
      </c>
      <c r="CC216">
        <v>2.679867996863463E-2</v>
      </c>
      <c r="CD216">
        <v>9.1653527138409893E-2</v>
      </c>
      <c r="CE216">
        <v>0.25830722917158533</v>
      </c>
      <c r="CF216">
        <v>4.8569930129236882E-2</v>
      </c>
      <c r="CG216">
        <v>0.1277031189190154</v>
      </c>
      <c r="CH216" s="22">
        <v>0.21825294319964419</v>
      </c>
      <c r="CJ216" s="21">
        <v>1.6612210779954392E-2</v>
      </c>
      <c r="CK216">
        <v>0.339772740131211</v>
      </c>
      <c r="CL216">
        <v>-0.1417314548084152</v>
      </c>
      <c r="CM216">
        <v>-0.52866879331029193</v>
      </c>
      <c r="CN216">
        <v>-5.6920517022011931E-2</v>
      </c>
      <c r="CO216">
        <v>-0.19377700231322861</v>
      </c>
      <c r="CP216">
        <v>-0.30721330802671426</v>
      </c>
      <c r="CQ216" s="22">
        <v>-0.31956092407958508</v>
      </c>
      <c r="CS216" s="21">
        <v>0.19831764091212034</v>
      </c>
      <c r="CT216">
        <v>-9.514066760179872E-2</v>
      </c>
      <c r="CU216">
        <v>-9.4292938737079057E-2</v>
      </c>
      <c r="CV216">
        <v>0.69753299932290824</v>
      </c>
      <c r="CW216">
        <v>0.33883484183619506</v>
      </c>
      <c r="CX216">
        <v>0.3337892335547118</v>
      </c>
      <c r="CY216">
        <v>0.90063739707580071</v>
      </c>
      <c r="CZ216" s="22">
        <v>-5.2949982447899176E-2</v>
      </c>
      <c r="DB216" s="1"/>
      <c r="DJ216" s="1"/>
      <c r="GN216" s="1"/>
      <c r="GO216" s="7"/>
      <c r="GP216" s="7"/>
      <c r="GQ216" s="7"/>
      <c r="GR216" s="7"/>
      <c r="GS216" s="7"/>
      <c r="GT216" s="1"/>
      <c r="IU216" s="1"/>
      <c r="IV216" s="7"/>
      <c r="IW216" s="7"/>
      <c r="IX216" s="7"/>
      <c r="IY216" s="7"/>
      <c r="IZ216" s="7"/>
      <c r="JA216" s="7"/>
      <c r="JB216" s="7"/>
      <c r="JC216" s="7"/>
      <c r="JD216" s="7"/>
      <c r="JE216" s="1"/>
      <c r="JM216" s="1"/>
      <c r="JN216" s="21">
        <v>-0.28576961679674073</v>
      </c>
      <c r="JO216">
        <v>5.6235084068857771E-2</v>
      </c>
      <c r="JP216">
        <v>0.18855917490733307</v>
      </c>
      <c r="JQ216">
        <v>0.57842058780435057</v>
      </c>
      <c r="JR216">
        <v>-0.27675827944324072</v>
      </c>
      <c r="JS216">
        <v>0.31126253947819255</v>
      </c>
      <c r="JT216">
        <v>0.59898215886643658</v>
      </c>
      <c r="JU216" s="22">
        <v>-0.10051088960157861</v>
      </c>
      <c r="JW216" s="21">
        <v>5.2941775742084383E-3</v>
      </c>
      <c r="JX216">
        <v>6.1229852135670781E-2</v>
      </c>
      <c r="JY216">
        <v>-4.7214981363962016E-2</v>
      </c>
      <c r="JZ216">
        <v>0.1008347877437213</v>
      </c>
      <c r="KA216">
        <v>6.1003445965557901E-2</v>
      </c>
      <c r="KB216">
        <v>6.2923756102476538E-2</v>
      </c>
      <c r="KC216">
        <v>-4.7213011433733007E-2</v>
      </c>
      <c r="KD216" s="22">
        <v>-4.2128000851271606E-3</v>
      </c>
      <c r="KF216" s="21">
        <v>9.9246141859487907E-2</v>
      </c>
      <c r="KG216">
        <v>0.15283700390313501</v>
      </c>
      <c r="KH216">
        <v>0.12502449518150613</v>
      </c>
      <c r="KI216">
        <v>6.4909128452894954E-2</v>
      </c>
      <c r="KJ216">
        <v>1.6937371857360228E-2</v>
      </c>
      <c r="KK216">
        <v>0.14332919508331662</v>
      </c>
      <c r="KL216">
        <v>5.0117800757063215E-2</v>
      </c>
      <c r="KM216" s="22">
        <v>2.211527245979085E-2</v>
      </c>
      <c r="KO216" s="21">
        <v>1.2532047186935336E-2</v>
      </c>
      <c r="KP216">
        <v>6.9146438450225486E-2</v>
      </c>
      <c r="KQ216">
        <v>4.8431067801189193E-2</v>
      </c>
      <c r="KR216">
        <v>0.12189180129523243</v>
      </c>
      <c r="KS216">
        <v>0.10857129136601983</v>
      </c>
      <c r="KT216">
        <v>1.6334123676265853E-3</v>
      </c>
      <c r="KU216">
        <v>-9.021457037375441E-2</v>
      </c>
      <c r="KV216" s="22">
        <v>-0.1952762893762211</v>
      </c>
      <c r="KX216" s="21">
        <v>7.9402519150827786E-2</v>
      </c>
      <c r="KY216">
        <v>0.12301942208101924</v>
      </c>
      <c r="KZ216">
        <v>0.10046544703824477</v>
      </c>
      <c r="LA216">
        <v>5.3960833646180234E-2</v>
      </c>
      <c r="LB216">
        <v>1.429418156982273E-2</v>
      </c>
      <c r="LC216">
        <v>0.1154552358830621</v>
      </c>
      <c r="LD216">
        <v>4.0540054295378936E-2</v>
      </c>
      <c r="LE216" s="22">
        <v>1.769576750474413E-2</v>
      </c>
      <c r="LG216" s="21">
        <v>1.1808260225662648E-2</v>
      </c>
      <c r="LH216">
        <v>6.8354779818770015E-2</v>
      </c>
      <c r="LI216">
        <v>3.8866462884674075E-2</v>
      </c>
      <c r="LJ216">
        <v>0.11978609994008131</v>
      </c>
      <c r="LK216">
        <v>0.10381450682597362</v>
      </c>
      <c r="LL216">
        <v>7.7624467411115793E-3</v>
      </c>
      <c r="LM216">
        <v>-8.5914414479752274E-2</v>
      </c>
      <c r="LN216" s="22">
        <v>-0.17616994044711171</v>
      </c>
      <c r="LP216" s="21">
        <v>0.16271008022710615</v>
      </c>
      <c r="LQ216">
        <v>0.25208897967421978</v>
      </c>
      <c r="LR216">
        <v>0.20587181770132129</v>
      </c>
      <c r="LS216">
        <v>0.11057547878315624</v>
      </c>
      <c r="LT216">
        <v>2.9291355675866257E-2</v>
      </c>
      <c r="LU216">
        <v>0.23658859812102895</v>
      </c>
      <c r="LV216">
        <v>8.3073881752825707E-2</v>
      </c>
      <c r="LW216" s="22">
        <v>3.6261818657262572E-2</v>
      </c>
      <c r="LY216" s="21">
        <v>4.3572915961854801E-2</v>
      </c>
      <c r="LZ216">
        <v>0.25223165984785995</v>
      </c>
      <c r="MA216">
        <v>0.14341868223126969</v>
      </c>
      <c r="MB216">
        <v>0.44201512893018952</v>
      </c>
      <c r="MC216">
        <v>0.38307936098145262</v>
      </c>
      <c r="MD216">
        <v>2.8643714911850856E-2</v>
      </c>
      <c r="ME216">
        <v>-0.31702735970388302</v>
      </c>
      <c r="MF216" s="22">
        <v>-0.65007358098565227</v>
      </c>
      <c r="MH216" s="21">
        <v>-0.28684982978248258</v>
      </c>
      <c r="MI216">
        <v>5.1211395983676397E-2</v>
      </c>
      <c r="MJ216">
        <v>0.18539830022957018</v>
      </c>
      <c r="MK216">
        <v>0.56512805567504409</v>
      </c>
      <c r="ML216">
        <v>-0.29914131659601129</v>
      </c>
      <c r="MM216">
        <v>0.31067365184211171</v>
      </c>
      <c r="MN216">
        <v>0.60998144475723426</v>
      </c>
      <c r="MO216" s="22">
        <v>-6.6372917155557737E-2</v>
      </c>
      <c r="MQ216" s="1"/>
      <c r="MY216" s="1"/>
      <c r="QC216" s="1"/>
      <c r="QD216" s="7"/>
      <c r="QE216" s="7"/>
      <c r="QF216" s="7"/>
      <c r="QG216" s="7"/>
      <c r="QH216" s="7"/>
      <c r="QI216" s="1"/>
      <c r="TN216" s="1"/>
      <c r="TO216" s="7"/>
      <c r="TP216" s="7"/>
      <c r="TQ216" s="7"/>
      <c r="TR216" s="7"/>
      <c r="TS216" s="7"/>
      <c r="TT216" s="7"/>
      <c r="TU216" s="7"/>
      <c r="TV216" s="7"/>
      <c r="TW216" s="7"/>
      <c r="TX216" s="7"/>
      <c r="TY216" s="7"/>
      <c r="TZ216" s="7"/>
      <c r="UA216" s="7"/>
      <c r="UB216" s="7"/>
      <c r="UC216" s="7"/>
      <c r="UD216" s="7"/>
      <c r="UE216" s="7"/>
      <c r="UF216" s="7"/>
      <c r="UG216" s="7"/>
      <c r="UH216" s="7"/>
      <c r="UI216" s="7"/>
      <c r="UJ216" s="7"/>
      <c r="UK216" s="7"/>
      <c r="UL216" s="7"/>
      <c r="UM216" s="7"/>
      <c r="UN216" s="7"/>
      <c r="UO216" s="7"/>
      <c r="UP216" s="7"/>
      <c r="UQ216" s="7"/>
      <c r="UR216" s="7"/>
      <c r="US216" s="7"/>
      <c r="UT216" s="7"/>
      <c r="UU216" s="7"/>
      <c r="UV216" s="7"/>
      <c r="UW216" s="7"/>
      <c r="UX216" s="7"/>
      <c r="UY216" s="7"/>
      <c r="UZ216" s="7"/>
      <c r="VA216" s="7"/>
      <c r="VB216" s="7"/>
      <c r="VC216" s="7"/>
      <c r="VD216" s="7"/>
      <c r="VE216" s="7"/>
      <c r="VF216" s="7"/>
      <c r="VG216" s="7"/>
      <c r="VH216" s="7"/>
      <c r="VI216" s="7"/>
      <c r="VJ216" s="7"/>
      <c r="VK216" s="7"/>
      <c r="VL216" s="7"/>
      <c r="VM216" s="7"/>
      <c r="VN216" s="7"/>
      <c r="VO216" s="7"/>
      <c r="VP216" s="7"/>
      <c r="VQ216" s="7"/>
      <c r="VR216" s="7"/>
      <c r="VS216" s="7"/>
      <c r="VT216" s="7"/>
      <c r="VU216" s="7"/>
      <c r="VV216" s="7"/>
      <c r="VW216" s="7"/>
      <c r="VX216" s="7"/>
      <c r="VY216" s="7"/>
      <c r="VZ216" s="7"/>
      <c r="WA216" s="7"/>
      <c r="WB216" s="7"/>
      <c r="WC216" s="7"/>
      <c r="WD216" s="7"/>
      <c r="WE216" s="7"/>
      <c r="WF216" s="7"/>
      <c r="WG216" s="7"/>
      <c r="WH216" s="7"/>
      <c r="WI216" s="7"/>
      <c r="WJ216" s="7"/>
      <c r="WK216" s="7"/>
      <c r="WL216" s="7"/>
      <c r="WM216" s="7"/>
      <c r="WN216" s="7"/>
      <c r="WO216" s="7"/>
      <c r="WP216" s="7"/>
      <c r="WQ216" s="7"/>
      <c r="WR216" s="7"/>
      <c r="WS216" s="7"/>
      <c r="WT216" s="7"/>
      <c r="WU216" s="7"/>
      <c r="WV216" s="7"/>
      <c r="WW216" s="7"/>
      <c r="WX216" s="7"/>
      <c r="WY216" s="7"/>
      <c r="WZ216" s="1"/>
    </row>
    <row r="217" spans="6:624" ht="15" thickBot="1" x14ac:dyDescent="0.35">
      <c r="F217" s="1"/>
      <c r="G217" s="7"/>
      <c r="H217" s="7"/>
      <c r="I217" s="7"/>
      <c r="J217" s="7"/>
      <c r="K217" s="7"/>
      <c r="L217" s="7"/>
      <c r="M217" s="7"/>
      <c r="N217" s="7"/>
      <c r="O217" s="7"/>
      <c r="P217" s="1"/>
      <c r="Q217" t="s">
        <v>287</v>
      </c>
      <c r="X217" s="1"/>
      <c r="Y217" s="23">
        <v>0.38320027369974335</v>
      </c>
      <c r="Z217" s="24">
        <v>0.34159401020548941</v>
      </c>
      <c r="AA217" s="24">
        <v>0.58479752714635991</v>
      </c>
      <c r="AB217" s="24">
        <v>-0.5562130755665311</v>
      </c>
      <c r="AC217" s="24">
        <v>-0.25821184256909951</v>
      </c>
      <c r="AD217" s="24">
        <v>9.2262670370897693E-2</v>
      </c>
      <c r="AE217" s="24">
        <v>0.56834072867053187</v>
      </c>
      <c r="AF217" s="25">
        <v>-0.20702144257332039</v>
      </c>
      <c r="AH217" s="23">
        <v>1.1454741849403148E-2</v>
      </c>
      <c r="AI217" s="24">
        <v>-0.47216016513333847</v>
      </c>
      <c r="AJ217" s="24">
        <v>-0.20445064002985408</v>
      </c>
      <c r="AK217" s="24">
        <v>-1.8851480310317595E-2</v>
      </c>
      <c r="AL217" s="24">
        <v>5.2178584063890636E-3</v>
      </c>
      <c r="AM217" s="24">
        <v>7.1879390441031837E-2</v>
      </c>
      <c r="AN217" s="24">
        <v>-9.9683915462078734E-2</v>
      </c>
      <c r="AO217" s="25">
        <v>-0.24113317418891822</v>
      </c>
      <c r="AQ217" s="23">
        <v>5.4257007241193783E-2</v>
      </c>
      <c r="AR217" s="24">
        <v>0.16354620536244924</v>
      </c>
      <c r="AS217" s="24">
        <v>4.1129480437873955E-2</v>
      </c>
      <c r="AT217" s="24">
        <v>5.9692561111164867E-3</v>
      </c>
      <c r="AU217" s="24">
        <v>4.9224794685401245E-2</v>
      </c>
      <c r="AV217" s="24">
        <v>8.3525798110459931E-2</v>
      </c>
      <c r="AW217" s="24">
        <v>2.7588278701665209E-2</v>
      </c>
      <c r="AX217" s="25">
        <v>7.2113751833215542E-2</v>
      </c>
      <c r="AZ217" s="23">
        <v>2.8926391468992712E-3</v>
      </c>
      <c r="BA217" s="24">
        <v>1.4243158778731149E-3</v>
      </c>
      <c r="BB217" s="24">
        <v>7.5539899462552948E-2</v>
      </c>
      <c r="BC217" s="24">
        <v>8.3331272443825155E-2</v>
      </c>
      <c r="BD217" s="24">
        <v>3.3127860706621062E-2</v>
      </c>
      <c r="BE217" s="24">
        <v>-2.2787113685263378E-2</v>
      </c>
      <c r="BF217" s="24">
        <v>3.8095685676087482E-2</v>
      </c>
      <c r="BG217" s="25">
        <v>-1.1421793748130971E-3</v>
      </c>
      <c r="BI217" s="23">
        <v>4.3431848015122322E-2</v>
      </c>
      <c r="BJ217" s="24">
        <v>0.17542400859770768</v>
      </c>
      <c r="BK217" s="24">
        <v>4.1263597192022557E-2</v>
      </c>
      <c r="BL217" s="24">
        <v>4.8464805508712482E-3</v>
      </c>
      <c r="BM217" s="24">
        <v>3.9385280957590821E-2</v>
      </c>
      <c r="BN217" s="24">
        <v>6.7853967842402801E-2</v>
      </c>
      <c r="BO217" s="24">
        <v>2.4057999561702341E-2</v>
      </c>
      <c r="BP217" s="25">
        <v>6.9320043005457077E-2</v>
      </c>
      <c r="BR217" s="23">
        <v>3.7488494171496584E-3</v>
      </c>
      <c r="BS217" s="24">
        <v>-4.5934132223248027E-2</v>
      </c>
      <c r="BT217" s="24">
        <v>4.7540845513312252E-2</v>
      </c>
      <c r="BU217" s="24">
        <v>7.3112997168410881E-2</v>
      </c>
      <c r="BV217" s="24">
        <v>3.0336860476597862E-2</v>
      </c>
      <c r="BW217" s="24">
        <v>-1.3320463272633859E-2</v>
      </c>
      <c r="BX217" s="24">
        <v>2.4317725562270867E-2</v>
      </c>
      <c r="BY217" s="25">
        <v>-2.5141278856223602E-2</v>
      </c>
      <c r="CA217" s="23">
        <v>8.8999688555578549E-2</v>
      </c>
      <c r="CB217" s="24">
        <v>0.3594754274543191</v>
      </c>
      <c r="CC217" s="24">
        <v>8.4556551622997064E-2</v>
      </c>
      <c r="CD217" s="24">
        <v>9.931312604244364E-3</v>
      </c>
      <c r="CE217" s="24">
        <v>8.0707542945882851E-2</v>
      </c>
      <c r="CF217" s="24">
        <v>0.13904501607049757</v>
      </c>
      <c r="CG217" s="24">
        <v>4.9299179429717926E-2</v>
      </c>
      <c r="CH217" s="25">
        <v>0.14204926845380553</v>
      </c>
      <c r="CJ217" s="23">
        <v>1.3833392683209076E-2</v>
      </c>
      <c r="CK217" s="24">
        <v>-0.16949864289021419</v>
      </c>
      <c r="CL217" s="24">
        <v>0.17542747421886445</v>
      </c>
      <c r="CM217" s="24">
        <v>0.2697896574480107</v>
      </c>
      <c r="CN217" s="24">
        <v>0.11194413459999215</v>
      </c>
      <c r="CO217" s="24">
        <v>-4.9153001006029019E-2</v>
      </c>
      <c r="CP217" s="24">
        <v>8.9733304657826113E-2</v>
      </c>
      <c r="CQ217" s="25">
        <v>-9.277224670193214E-2</v>
      </c>
      <c r="CS217" s="23">
        <v>0.38273657651371112</v>
      </c>
      <c r="CT217" s="24">
        <v>0.34442104803652795</v>
      </c>
      <c r="CU217" s="24">
        <v>0.57876465700203483</v>
      </c>
      <c r="CV217" s="24">
        <v>-0.58328517685435732</v>
      </c>
      <c r="CW217" s="24">
        <v>-0.26215227857539453</v>
      </c>
      <c r="CX217" s="24">
        <v>9.3580843104688533E-2</v>
      </c>
      <c r="CY217" s="24">
        <v>0.56429931026716895</v>
      </c>
      <c r="CZ217" s="25">
        <v>-0.20455994975891706</v>
      </c>
      <c r="DB217" s="1"/>
      <c r="DC217" t="s">
        <v>287</v>
      </c>
      <c r="DJ217" s="1"/>
      <c r="GN217" s="1"/>
      <c r="GO217" s="7"/>
      <c r="GP217" s="7"/>
      <c r="GQ217" s="7"/>
      <c r="GR217" s="7"/>
      <c r="GS217" s="7"/>
      <c r="GT217" s="1"/>
      <c r="IU217" s="1"/>
      <c r="IV217" s="7"/>
      <c r="IW217" s="7"/>
      <c r="IX217" s="7"/>
      <c r="IY217" s="7"/>
      <c r="IZ217" s="7"/>
      <c r="JA217" s="7"/>
      <c r="JB217" s="7"/>
      <c r="JC217" s="7"/>
      <c r="JD217" s="7"/>
      <c r="JE217" s="1"/>
      <c r="JF217" t="s">
        <v>287</v>
      </c>
      <c r="JM217" s="1"/>
      <c r="JN217" s="23">
        <v>-0.38111415366047124</v>
      </c>
      <c r="JO217" s="24">
        <v>0.78863472977913185</v>
      </c>
      <c r="JP217" s="24">
        <v>0.71958549986364317</v>
      </c>
      <c r="JQ217" s="24">
        <v>0.71416611360616356</v>
      </c>
      <c r="JR217" s="24">
        <v>0.33748250491928983</v>
      </c>
      <c r="JS217" s="24">
        <v>-0.5283149100056157</v>
      </c>
      <c r="JT217" s="24">
        <v>9.8324600487570316E-2</v>
      </c>
      <c r="JU217" s="25">
        <v>-0.12742244705755407</v>
      </c>
      <c r="JW217" s="23">
        <v>1.2483939653064789E-2</v>
      </c>
      <c r="JX217" s="24">
        <v>8.4778300587437933E-2</v>
      </c>
      <c r="JY217" s="24">
        <v>-6.212302021651632E-2</v>
      </c>
      <c r="JZ217" s="24">
        <v>0.13250837120254355</v>
      </c>
      <c r="KA217" s="24">
        <v>8.236134656909877E-2</v>
      </c>
      <c r="KB217" s="24">
        <v>8.2750929409046117E-2</v>
      </c>
      <c r="KC217" s="24">
        <v>-6.6103936932933843E-2</v>
      </c>
      <c r="KD217" s="25">
        <v>-7.113151279394039E-3</v>
      </c>
      <c r="KF217" s="23">
        <v>1.728771681460808E-2</v>
      </c>
      <c r="KG217" s="24">
        <v>7.104061710129693E-2</v>
      </c>
      <c r="KH217" s="24">
        <v>3.3127005216355615E-2</v>
      </c>
      <c r="KI217" s="24">
        <v>2.5278964481621716E-2</v>
      </c>
      <c r="KJ217" s="24">
        <v>8.4075855079225215E-2</v>
      </c>
      <c r="KK217" s="24">
        <v>0.1795427906445009</v>
      </c>
      <c r="KL217" s="24">
        <v>6.3926815491739827E-2</v>
      </c>
      <c r="KM217" s="25">
        <v>2.0889618991209585E-2</v>
      </c>
      <c r="KO217" s="23">
        <v>8.0700147690591917E-2</v>
      </c>
      <c r="KP217" s="24">
        <v>0.14140205600019226</v>
      </c>
      <c r="KQ217" s="24">
        <v>-4.7689282654364784E-2</v>
      </c>
      <c r="KR217" s="24">
        <v>-4.6910422699086629E-2</v>
      </c>
      <c r="KS217" s="24">
        <v>1.684691881756863E-2</v>
      </c>
      <c r="KT217" s="24">
        <v>-6.6312762358837152E-2</v>
      </c>
      <c r="KU217" s="24">
        <v>-0.2025083759067505</v>
      </c>
      <c r="KV217" s="25">
        <v>-0.23240903606107755</v>
      </c>
      <c r="KX217" s="23">
        <v>1.3861343201538739E-2</v>
      </c>
      <c r="KY217" s="24">
        <v>5.8269965731136339E-2</v>
      </c>
      <c r="KZ217" s="24">
        <v>2.7273458101248833E-2</v>
      </c>
      <c r="LA217" s="24">
        <v>2.3734865273047589E-2</v>
      </c>
      <c r="LB217" s="24">
        <v>6.8617362345115215E-2</v>
      </c>
      <c r="LC217" s="24">
        <v>0.14500377577921292</v>
      </c>
      <c r="LD217" s="24">
        <v>5.2015398488998527E-2</v>
      </c>
      <c r="LE217" s="25">
        <v>1.6721814577192379E-2</v>
      </c>
      <c r="LG217" s="23">
        <v>7.3878526886839199E-2</v>
      </c>
      <c r="LH217" s="24">
        <v>0.13573968045891682</v>
      </c>
      <c r="LI217" s="24">
        <v>-4.9132656410579935E-2</v>
      </c>
      <c r="LJ217" s="24">
        <v>-2.8968543308923612E-2</v>
      </c>
      <c r="LK217" s="24">
        <v>2.3398361592721642E-2</v>
      </c>
      <c r="LL217" s="24">
        <v>-5.1406393182048829E-2</v>
      </c>
      <c r="LM217" s="24">
        <v>-0.18886793200936883</v>
      </c>
      <c r="LN217" s="25">
        <v>-0.20987944758290919</v>
      </c>
      <c r="LP217" s="23">
        <v>2.8404391806431849E-2</v>
      </c>
      <c r="LQ217" s="24">
        <v>0.11940566748183679</v>
      </c>
      <c r="LR217" s="24">
        <v>5.5888233814034509E-2</v>
      </c>
      <c r="LS217" s="24">
        <v>4.863701900214671E-2</v>
      </c>
      <c r="LT217" s="24">
        <v>0.14060934906785907</v>
      </c>
      <c r="LU217" s="24">
        <v>0.29713888479346917</v>
      </c>
      <c r="LV217" s="24">
        <v>0.10658893132991504</v>
      </c>
      <c r="LW217" s="25">
        <v>3.4266013477853241E-2</v>
      </c>
      <c r="LY217" s="23">
        <v>0.27261449035734031</v>
      </c>
      <c r="LZ217" s="24">
        <v>0.50088442973770064</v>
      </c>
      <c r="MA217" s="24">
        <v>-0.1813013151681917</v>
      </c>
      <c r="MB217" s="24">
        <v>-0.10689499375986576</v>
      </c>
      <c r="MC217" s="24">
        <v>8.6340817685319746E-2</v>
      </c>
      <c r="MD217" s="24">
        <v>-0.1896914877566378</v>
      </c>
      <c r="ME217" s="24">
        <v>-0.69692963841095534</v>
      </c>
      <c r="MF217" s="25">
        <v>-0.77446290620999725</v>
      </c>
      <c r="MH217" s="23">
        <v>-0.39728959676460673</v>
      </c>
      <c r="MI217" s="24">
        <v>0.77413950147450361</v>
      </c>
      <c r="MJ217" s="24">
        <v>0.72725453557432673</v>
      </c>
      <c r="MK217" s="24">
        <v>0.71901312331749057</v>
      </c>
      <c r="ML217" s="24">
        <v>0.33517995498517961</v>
      </c>
      <c r="MM217" s="24">
        <v>-0.5248349993216237</v>
      </c>
      <c r="MN217" s="24">
        <v>0.11967140529148156</v>
      </c>
      <c r="MO217" s="25">
        <v>-8.5584648115048539E-2</v>
      </c>
      <c r="MQ217" s="1"/>
      <c r="MR217" t="s">
        <v>287</v>
      </c>
      <c r="MY217" s="1"/>
      <c r="QC217" s="1"/>
      <c r="QD217" s="7"/>
      <c r="QE217" s="7"/>
      <c r="QF217" s="7"/>
      <c r="QG217" s="7"/>
      <c r="QH217" s="7"/>
      <c r="QI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</row>
    <row r="218" spans="6:624" ht="15" thickBot="1" x14ac:dyDescent="0.35">
      <c r="F218" s="1"/>
      <c r="G218" s="7"/>
      <c r="H218" s="7"/>
      <c r="I218" s="7"/>
      <c r="J218" s="7"/>
      <c r="K218" s="7"/>
      <c r="L218" s="7"/>
      <c r="M218" s="7"/>
      <c r="N218" s="7"/>
      <c r="O218" s="7"/>
      <c r="P218" s="1"/>
      <c r="Q218" s="43">
        <v>0.01</v>
      </c>
      <c r="X218" s="1"/>
      <c r="DB218" s="1"/>
      <c r="DC218" s="43">
        <v>0.01</v>
      </c>
      <c r="DJ218" s="1"/>
      <c r="GN218" s="1"/>
      <c r="GO218" s="7"/>
      <c r="GP218" s="7"/>
      <c r="GQ218" s="7"/>
      <c r="GR218" s="7"/>
      <c r="GS218" s="7"/>
      <c r="GT218" s="1"/>
      <c r="IU218" s="1"/>
      <c r="IV218" s="7"/>
      <c r="IW218" s="7"/>
      <c r="IX218" s="7"/>
      <c r="IY218" s="7"/>
      <c r="IZ218" s="7"/>
      <c r="JA218" s="7"/>
      <c r="JB218" s="7"/>
      <c r="JC218" s="7"/>
      <c r="JD218" s="7"/>
      <c r="JE218" s="1"/>
      <c r="JF218" s="43">
        <v>0.01</v>
      </c>
      <c r="JM218" s="1"/>
      <c r="MQ218" s="1"/>
      <c r="MR218" s="43">
        <v>0.01</v>
      </c>
      <c r="MY218" s="1"/>
      <c r="QC218" s="1"/>
      <c r="QD218" s="7"/>
      <c r="QE218" s="7"/>
      <c r="QF218" s="7"/>
      <c r="QG218" s="7"/>
      <c r="QH218" s="7"/>
      <c r="QI218" s="1"/>
    </row>
    <row r="219" spans="6:624" x14ac:dyDescent="0.3">
      <c r="F219" s="1"/>
      <c r="G219" s="7"/>
      <c r="H219" s="7"/>
      <c r="I219" s="7"/>
      <c r="J219" s="7"/>
      <c r="K219" s="7"/>
      <c r="L219" s="7"/>
      <c r="M219" s="7"/>
      <c r="N219" s="7"/>
      <c r="O219" s="7"/>
      <c r="P219" s="1"/>
      <c r="X219" s="1"/>
      <c r="DB219" s="1"/>
      <c r="DJ219" s="1"/>
      <c r="GN219" s="1"/>
      <c r="GO219" s="7"/>
      <c r="GP219" s="7"/>
      <c r="GQ219" s="7"/>
      <c r="GR219" s="7"/>
      <c r="GS219" s="7"/>
      <c r="GT219" s="1"/>
      <c r="IU219" s="1"/>
      <c r="IV219" s="7"/>
      <c r="IW219" s="7"/>
      <c r="IX219" s="7"/>
      <c r="IY219" s="7"/>
      <c r="IZ219" s="7"/>
      <c r="JA219" s="7"/>
      <c r="JB219" s="7"/>
      <c r="JC219" s="7"/>
      <c r="JD219" s="7"/>
      <c r="JE219" s="1"/>
      <c r="JM219" s="1"/>
      <c r="MQ219" s="1"/>
      <c r="MY219" s="1"/>
      <c r="QC219" s="1"/>
      <c r="QD219" s="7"/>
      <c r="QE219" s="7"/>
      <c r="QF219" s="7"/>
      <c r="QG219" s="7"/>
      <c r="QH219" s="7"/>
      <c r="QI219" s="1"/>
    </row>
    <row r="220" spans="6:624" x14ac:dyDescent="0.3">
      <c r="F220" s="1"/>
      <c r="G220" s="7"/>
      <c r="H220" s="7"/>
      <c r="I220" s="7"/>
      <c r="J220" s="7"/>
      <c r="K220" s="7"/>
      <c r="L220" s="7"/>
      <c r="M220" s="7"/>
      <c r="N220" s="7"/>
      <c r="O220" s="7"/>
      <c r="P220" s="1"/>
      <c r="X220" s="1"/>
      <c r="DB220" s="1"/>
      <c r="DJ220" s="1"/>
      <c r="GN220" s="1"/>
      <c r="GO220" s="7"/>
      <c r="GP220" s="7"/>
      <c r="GQ220" s="7"/>
      <c r="GR220" s="7"/>
      <c r="GS220" s="7"/>
      <c r="GT220" s="1"/>
      <c r="IU220" s="1"/>
      <c r="IV220" s="7"/>
      <c r="IW220" s="7"/>
      <c r="IX220" s="7"/>
      <c r="IY220" s="7"/>
      <c r="IZ220" s="7"/>
      <c r="JA220" s="7"/>
      <c r="JB220" s="7"/>
      <c r="JC220" s="7"/>
      <c r="JD220" s="7"/>
      <c r="JE220" s="1"/>
      <c r="JM220" s="1"/>
      <c r="MQ220" s="1"/>
      <c r="MY220" s="1"/>
      <c r="QC220" s="1"/>
      <c r="QD220" s="7"/>
      <c r="QE220" s="7"/>
      <c r="QF220" s="7"/>
      <c r="QG220" s="7"/>
      <c r="QH220" s="7"/>
      <c r="QI220" s="1"/>
    </row>
    <row r="221" spans="6:624" x14ac:dyDescent="0.3">
      <c r="F221" s="1"/>
      <c r="G221" s="7"/>
      <c r="H221" s="7"/>
      <c r="I221" s="7"/>
      <c r="J221" s="7"/>
      <c r="K221" s="7"/>
      <c r="L221" s="7"/>
      <c r="M221" s="7"/>
      <c r="N221" s="7"/>
      <c r="O221" s="7"/>
      <c r="P221" s="1"/>
      <c r="X221" s="1"/>
      <c r="DB221" s="1"/>
      <c r="DJ221" s="1"/>
      <c r="GN221" s="1"/>
      <c r="GO221" s="7"/>
      <c r="GP221" s="7"/>
      <c r="GQ221" s="7"/>
      <c r="GR221" s="7"/>
      <c r="GS221" s="7"/>
      <c r="GT221" s="1"/>
      <c r="IU221" s="1"/>
      <c r="IV221" s="7"/>
      <c r="IW221" s="7"/>
      <c r="IX221" s="7"/>
      <c r="IY221" s="7"/>
      <c r="IZ221" s="7"/>
      <c r="JA221" s="7"/>
      <c r="JB221" s="7"/>
      <c r="JC221" s="7"/>
      <c r="JD221" s="7"/>
      <c r="JE221" s="1"/>
      <c r="JM221" s="1"/>
      <c r="MQ221" s="1"/>
      <c r="MY221" s="1"/>
      <c r="QC221" s="1"/>
      <c r="QD221" s="7"/>
      <c r="QE221" s="7"/>
      <c r="QF221" s="7"/>
      <c r="QG221" s="7"/>
      <c r="QH221" s="7"/>
      <c r="QI221" s="1"/>
    </row>
    <row r="222" spans="6:624" ht="15" thickBot="1" x14ac:dyDescent="0.35">
      <c r="F222" s="1"/>
      <c r="G222" s="7"/>
      <c r="H222" s="7"/>
      <c r="I222" s="7"/>
      <c r="J222" s="7"/>
      <c r="K222" s="7"/>
      <c r="L222" s="7"/>
      <c r="M222" s="7"/>
      <c r="N222" s="7"/>
      <c r="O222" s="7"/>
      <c r="P222" s="1"/>
      <c r="X222" s="1"/>
      <c r="Y222" t="s">
        <v>320</v>
      </c>
      <c r="AC222" t="s">
        <v>321</v>
      </c>
      <c r="AG222" t="s">
        <v>322</v>
      </c>
      <c r="AK222" t="s">
        <v>323</v>
      </c>
      <c r="AO222" t="s">
        <v>324</v>
      </c>
      <c r="AS222" t="s">
        <v>325</v>
      </c>
      <c r="AW222" t="s">
        <v>326</v>
      </c>
      <c r="BA222" t="s">
        <v>327</v>
      </c>
      <c r="BE222" t="s">
        <v>328</v>
      </c>
      <c r="DB222" s="1"/>
      <c r="DJ222" s="1"/>
      <c r="DK222" t="s">
        <v>320</v>
      </c>
      <c r="DO222" t="s">
        <v>321</v>
      </c>
      <c r="DS222" t="s">
        <v>322</v>
      </c>
      <c r="DW222" t="s">
        <v>323</v>
      </c>
      <c r="EA222" t="s">
        <v>324</v>
      </c>
      <c r="EE222" t="s">
        <v>325</v>
      </c>
      <c r="EI222" t="s">
        <v>326</v>
      </c>
      <c r="EM222" t="s">
        <v>327</v>
      </c>
      <c r="EQ222" t="s">
        <v>328</v>
      </c>
      <c r="GN222" s="1"/>
      <c r="GO222" s="7"/>
      <c r="GP222" s="7"/>
      <c r="GQ222" s="7"/>
      <c r="GR222" s="7"/>
      <c r="GS222" s="7"/>
      <c r="GT222" s="1"/>
      <c r="IU222" s="1"/>
      <c r="IV222" s="7"/>
      <c r="IW222" s="7"/>
      <c r="IX222" s="7"/>
      <c r="IY222" s="7"/>
      <c r="IZ222" s="7"/>
      <c r="JA222" s="7"/>
      <c r="JB222" s="7"/>
      <c r="JC222" s="7"/>
      <c r="JD222" s="7"/>
      <c r="JE222" s="1"/>
      <c r="JM222" s="1"/>
      <c r="JN222" t="s">
        <v>320</v>
      </c>
      <c r="JR222" t="s">
        <v>321</v>
      </c>
      <c r="JV222" t="s">
        <v>322</v>
      </c>
      <c r="JZ222" t="s">
        <v>323</v>
      </c>
      <c r="KD222" t="s">
        <v>324</v>
      </c>
      <c r="KH222" t="s">
        <v>325</v>
      </c>
      <c r="KL222" t="s">
        <v>326</v>
      </c>
      <c r="KP222" t="s">
        <v>327</v>
      </c>
      <c r="KT222" t="s">
        <v>328</v>
      </c>
      <c r="MQ222" s="1"/>
      <c r="MY222" s="1"/>
      <c r="MZ222" t="s">
        <v>320</v>
      </c>
      <c r="ND222" t="s">
        <v>321</v>
      </c>
      <c r="NH222" t="s">
        <v>322</v>
      </c>
      <c r="NL222" t="s">
        <v>323</v>
      </c>
      <c r="NP222" t="s">
        <v>324</v>
      </c>
      <c r="NT222" t="s">
        <v>325</v>
      </c>
      <c r="NX222" t="s">
        <v>326</v>
      </c>
      <c r="OB222" t="s">
        <v>327</v>
      </c>
      <c r="OF222" t="s">
        <v>328</v>
      </c>
      <c r="QC222" s="1"/>
      <c r="QD222" s="7"/>
      <c r="QE222" s="7"/>
      <c r="QF222" s="7"/>
      <c r="QG222" s="7"/>
      <c r="QH222" s="7"/>
      <c r="QI222" s="1"/>
    </row>
    <row r="223" spans="6:624" x14ac:dyDescent="0.3">
      <c r="F223" s="1"/>
      <c r="G223" s="7"/>
      <c r="H223" s="7"/>
      <c r="I223" s="7"/>
      <c r="J223" s="7"/>
      <c r="K223" s="7"/>
      <c r="L223" s="7"/>
      <c r="M223" s="7"/>
      <c r="N223" s="7"/>
      <c r="O223" s="7"/>
      <c r="P223" s="1"/>
      <c r="X223" s="1"/>
      <c r="Y223" s="12">
        <f t="array" ref="Y223:Y226">'TRANSFORMER EX1'!DY2498:DY2501</f>
        <v>0.50312209065909264</v>
      </c>
      <c r="AC223" s="12">
        <f t="array" ref="AC223:AC226">'TRANSFORMER EX1'!EP2498:EP2501+'TRANSFORMER EX2'!EP2498:EP2501</f>
        <v>-0.1058338860389479</v>
      </c>
      <c r="AG223" s="12">
        <v>2.3811457580497956E-2</v>
      </c>
      <c r="AK223" s="12">
        <v>5.4133873122134387E-3</v>
      </c>
      <c r="AO223" s="12">
        <f t="array" ref="AO223:AO226">S215*AG223:AG226+(1-S215)*AC223:AC226^2</f>
        <v>2.1289328351219369E-2</v>
      </c>
      <c r="AS223" s="12">
        <f t="array" ref="AS223:AS226">Q215*AK223:AK226+(1-Q215)*AC223:AC226</f>
        <v>-5.7113400229026924E-3</v>
      </c>
      <c r="AW223" s="12">
        <f t="array" ref="AW223:AW226">AO223:AO226/(1-S215^W215)</f>
        <v>4.3625672850859373E-2</v>
      </c>
      <c r="BA223" s="12">
        <f t="array" ref="BA223:BA226">AS223:AS226/(1-Q215^W215)</f>
        <v>-2.1075055435065292E-2</v>
      </c>
      <c r="BE223" s="12">
        <f t="array" ref="BE223:BE226">Y223:Y226-(Q218/(U215+SQRT(AW223:AW226)))*BA223:BA226</f>
        <v>0.50413110573330155</v>
      </c>
      <c r="DB223" s="1"/>
      <c r="DJ223" s="1"/>
      <c r="DK223" s="12">
        <f t="array" ref="DK223:DK226">'TRANSFORMER EX1'!JK2498:JK2501</f>
        <v>0.47500183580690852</v>
      </c>
      <c r="DO223" s="12">
        <f t="array" ref="DO223:DO226">'TRANSFORMER EX1'!KB2498:KB2501+'TRANSFORMER EX2'!KB2498:KB2501</f>
        <v>-8.7569186997899368E-2</v>
      </c>
      <c r="DS223" s="12">
        <v>8.5493573884979912E-2</v>
      </c>
      <c r="DW223" s="12">
        <v>-8.2169847112971525E-2</v>
      </c>
      <c r="EA223" s="12">
        <f t="array" ref="EA223:EA226">DE215*DS223:DS226+(1-DE215)*DO223:DO226^2</f>
        <v>6.9928531610278538E-2</v>
      </c>
      <c r="EE223" s="12">
        <f t="array" ref="EE223:EE226">DC215*DW223:DW226+(1-DC215)*DO223:DO226</f>
        <v>-8.2709781101464305E-2</v>
      </c>
      <c r="EI223" s="12">
        <f t="array" ref="EI223:EI226">EA223:EA226/(1-DE215^DI215)</f>
        <v>0.14329617133253802</v>
      </c>
      <c r="EM223" s="12">
        <f t="array" ref="EM223:EM226">EE223:EE226/(1-DC215^DI215)</f>
        <v>-0.30520214428584624</v>
      </c>
      <c r="EQ223" s="12">
        <f t="array" ref="EQ223:EQ226">DK223:DK226-(DC218/(DG215+SQRT(EI223:EI226)))*EM223:EM226</f>
        <v>0.48306434617245347</v>
      </c>
      <c r="GN223" s="1"/>
      <c r="GO223" s="7"/>
      <c r="GP223" s="7"/>
      <c r="GQ223" s="7"/>
      <c r="GR223" s="7"/>
      <c r="GS223" s="7"/>
      <c r="GT223" s="1"/>
      <c r="IU223" s="1"/>
      <c r="IV223" s="7"/>
      <c r="IW223" s="7"/>
      <c r="IX223" s="7"/>
      <c r="IY223" s="7"/>
      <c r="IZ223" s="7"/>
      <c r="JA223" s="7"/>
      <c r="JB223" s="7"/>
      <c r="JC223" s="7"/>
      <c r="JD223" s="7"/>
      <c r="JE223" s="1"/>
      <c r="JM223" s="1"/>
      <c r="JN223" s="12">
        <f t="array" ref="JN223:JN226">'TRANSFORMER EX1'!NW1574:NW1577</f>
        <v>-0.99750677477210903</v>
      </c>
      <c r="JR223" s="12">
        <f t="array" ref="JR223:JR226">'TRANSFORMER EX1'!PX1574:PX1577+'TRANSFORMER EX2'!PX1574:PX1577</f>
        <v>3.8806714447578945E-2</v>
      </c>
      <c r="JV223" s="12">
        <v>1.0974030829773959E-2</v>
      </c>
      <c r="JZ223" s="12">
        <v>9.1802275126301944E-2</v>
      </c>
      <c r="KD223" s="12">
        <f t="array" ref="KD223:KD226">JH215*JV223:JV226+(1-JH215)*JR223:JR226^2</f>
        <v>9.0804168810623524E-3</v>
      </c>
      <c r="KH223" s="12">
        <f t="array" ref="KH223:KH226">JF215*JZ223:JZ226+(1-JF215)*JR223:JR226</f>
        <v>8.6502719058429656E-2</v>
      </c>
      <c r="KL223" s="12">
        <f t="array" ref="KL223:KL226">KD223:KD226/(1-JH215^JL215)</f>
        <v>1.8607411641521219E-2</v>
      </c>
      <c r="KP223" s="12">
        <f t="array" ref="KP223:KP226">KH223:KH226/(1-JF215^JL215)</f>
        <v>0.31919822530785863</v>
      </c>
      <c r="KT223" s="12">
        <f t="array" ref="KT223:KT226">JN223:JN226-(JF218/(JJ215+SQRT(KL223:KL226)))*KP223:KP226</f>
        <v>-1.0209068623165021</v>
      </c>
      <c r="MQ223" s="1"/>
      <c r="MY223" s="1"/>
      <c r="MZ223" s="12">
        <f t="array" ref="MZ223:MZ226">'TRANSFORMER EX1'!TI1574:TI1577</f>
        <v>-2.0502890472840556</v>
      </c>
      <c r="ND223" s="12">
        <f t="array" ref="ND223:ND226">'TRANSFORMER EX1'!VJ1574:VJ1577+'TRANSFORMER EX2'!VJ1574:VJ1577</f>
        <v>-5.515881174356794E-3</v>
      </c>
      <c r="NH223" s="12">
        <v>8.7123099098303333E-2</v>
      </c>
      <c r="NL223" s="12">
        <v>-5.3321750756904623E-2</v>
      </c>
      <c r="NP223" s="12">
        <f t="array" ref="NP223:NP226">MT215*NH223:NH226+(1-MT215)*ND223:ND226^2</f>
        <v>6.9704564267668592E-2</v>
      </c>
      <c r="NT223" s="12">
        <f t="array" ref="NT223:NT226">MR215*NL223:NL226+(1-MR215)*ND223:ND226</f>
        <v>-4.8541163798649839E-2</v>
      </c>
      <c r="NX223" s="12">
        <f t="array" ref="NX223:NX226">NP223:NP226/(1-MT215^MX215)</f>
        <v>0.14283722185997666</v>
      </c>
      <c r="OB223" s="12">
        <f t="array" ref="OB223:OB226">NT223:NT226/(1-MR215^MX215)</f>
        <v>-0.17911868560387401</v>
      </c>
      <c r="OF223" s="12">
        <f t="array" ref="OF223:OF226">MZ223:MZ226-(MR218/(MV215+SQRT(NX223:NX226)))*OB223:OB226</f>
        <v>-2.0455496818672505</v>
      </c>
      <c r="QC223" s="1"/>
      <c r="QD223" s="7"/>
      <c r="QE223" s="7"/>
      <c r="QF223" s="7"/>
      <c r="QG223" s="7"/>
      <c r="QH223" s="7"/>
      <c r="QI223" s="1"/>
    </row>
    <row r="224" spans="6:624" x14ac:dyDescent="0.3">
      <c r="F224" s="1"/>
      <c r="G224" s="7"/>
      <c r="H224" s="7"/>
      <c r="I224" s="7"/>
      <c r="J224" s="7"/>
      <c r="K224" s="7"/>
      <c r="L224" s="7"/>
      <c r="M224" s="7"/>
      <c r="N224" s="7"/>
      <c r="O224" s="7"/>
      <c r="P224" s="1"/>
      <c r="X224" s="1"/>
      <c r="Y224" s="13">
        <v>1.9155369393099007</v>
      </c>
      <c r="AC224" s="13">
        <v>-4.5497279363971285E-2</v>
      </c>
      <c r="AG224" s="13">
        <v>9.2625029485524771E-2</v>
      </c>
      <c r="AK224" s="13">
        <v>-1.9821665599014538E-2</v>
      </c>
      <c r="AO224" s="13">
        <v>7.4514024074324461E-2</v>
      </c>
      <c r="AS224" s="13">
        <v>-2.2389226975510212E-2</v>
      </c>
      <c r="AW224" s="13">
        <v>0.15269267228345179</v>
      </c>
      <c r="BA224" s="13">
        <v>-8.2617073710369818E-2</v>
      </c>
      <c r="BE224" s="13">
        <v>1.9176512105841028</v>
      </c>
      <c r="DB224" s="1"/>
      <c r="DJ224" s="1"/>
      <c r="DK224" s="13">
        <v>-0.910289670539144</v>
      </c>
      <c r="DO224" s="13">
        <v>-0.13831694115227725</v>
      </c>
      <c r="DS224" s="13">
        <v>0.14784402240971059</v>
      </c>
      <c r="DW224" s="13">
        <v>0.11899515179989313</v>
      </c>
      <c r="EA224" s="13">
        <v>0.12210153316971298</v>
      </c>
      <c r="EE224" s="13">
        <v>9.3263942504676095E-2</v>
      </c>
      <c r="EI224" s="13">
        <v>0.25020805977400207</v>
      </c>
      <c r="EM224" s="13">
        <v>0.34414738931614808</v>
      </c>
      <c r="EQ224" s="13">
        <v>-0.91716975596908201</v>
      </c>
      <c r="GN224" s="1"/>
      <c r="GO224" s="7"/>
      <c r="GP224" s="7"/>
      <c r="GQ224" s="7"/>
      <c r="GR224" s="7"/>
      <c r="GS224" s="7"/>
      <c r="GT224" s="1"/>
      <c r="IU224" s="1"/>
      <c r="IV224" s="7"/>
      <c r="IW224" s="7"/>
      <c r="IX224" s="7"/>
      <c r="IY224" s="7"/>
      <c r="IZ224" s="7"/>
      <c r="JA224" s="7"/>
      <c r="JB224" s="7"/>
      <c r="JC224" s="7"/>
      <c r="JD224" s="7"/>
      <c r="JE224" s="1"/>
      <c r="JM224" s="1"/>
      <c r="JN224" s="13">
        <v>-0.11742896272176226</v>
      </c>
      <c r="JR224" s="13">
        <v>-9.6524426311532206E-3</v>
      </c>
      <c r="JV224" s="13">
        <v>8.3874226188134421E-2</v>
      </c>
      <c r="JZ224" s="13">
        <v>-6.6609317442828638E-3</v>
      </c>
      <c r="KD224" s="13">
        <v>6.7118014880257079E-2</v>
      </c>
      <c r="KH224" s="13">
        <v>-6.960082832969899E-3</v>
      </c>
      <c r="KL224" s="13">
        <v>0.13753691573823176</v>
      </c>
      <c r="KP224" s="13">
        <v>-2.5682962483283767E-2</v>
      </c>
      <c r="KT224" s="13">
        <v>-0.11673643769033688</v>
      </c>
      <c r="MQ224" s="1"/>
      <c r="MY224" s="1"/>
      <c r="MZ224" s="13">
        <v>-0.19491958855717556</v>
      </c>
      <c r="ND224" s="13">
        <v>5.1737494137671793E-2</v>
      </c>
      <c r="NH224" s="13">
        <v>0.11432397870777884</v>
      </c>
      <c r="NL224" s="13">
        <v>5.663110315951167E-2</v>
      </c>
      <c r="NP224" s="13">
        <v>9.1994536626152201E-2</v>
      </c>
      <c r="NT224" s="13">
        <v>5.6141742257327681E-2</v>
      </c>
      <c r="NX224" s="13">
        <v>0.18851339472572176</v>
      </c>
      <c r="OB224" s="13">
        <v>0.20716510058054502</v>
      </c>
      <c r="OF224" s="13">
        <v>-0.19969098483101608</v>
      </c>
      <c r="QC224" s="1"/>
      <c r="QD224" s="7"/>
      <c r="QE224" s="7"/>
      <c r="QF224" s="7"/>
      <c r="QG224" s="7"/>
      <c r="QH224" s="7"/>
      <c r="QI224" s="1"/>
    </row>
    <row r="225" spans="6:451" x14ac:dyDescent="0.3">
      <c r="F225" s="1"/>
      <c r="G225" s="7"/>
      <c r="H225" s="7"/>
      <c r="I225" s="7"/>
      <c r="J225" s="7"/>
      <c r="K225" s="7"/>
      <c r="L225" s="7"/>
      <c r="M225" s="7"/>
      <c r="N225" s="7"/>
      <c r="O225" s="7"/>
      <c r="P225" s="1"/>
      <c r="X225" s="1"/>
      <c r="Y225" s="13">
        <v>0.59061782590374712</v>
      </c>
      <c r="AC225" s="13">
        <v>-6.0171926046256485E-2</v>
      </c>
      <c r="AG225" s="13">
        <v>4.1535778380703443E-2</v>
      </c>
      <c r="AK225" s="13">
        <v>5.0920574889584923E-3</v>
      </c>
      <c r="AO225" s="13">
        <v>3.3952754841385983E-2</v>
      </c>
      <c r="AS225" s="13">
        <v>-1.4343408645630046E-3</v>
      </c>
      <c r="AW225" s="13">
        <v>6.9575317297922115E-2</v>
      </c>
      <c r="BA225" s="13">
        <v>-5.2927707179446686E-3</v>
      </c>
      <c r="BE225" s="13">
        <v>0.59081848344270693</v>
      </c>
      <c r="DB225" s="1"/>
      <c r="DJ225" s="1"/>
      <c r="DK225" s="13">
        <v>0.24454481264150593</v>
      </c>
      <c r="DO225" s="13">
        <v>-0.33654647144094957</v>
      </c>
      <c r="DS225" s="13">
        <v>1.2605008506825055E-2</v>
      </c>
      <c r="DW225" s="13">
        <v>-0.14603530891169531</v>
      </c>
      <c r="EA225" s="13">
        <v>3.2736712293330819E-2</v>
      </c>
      <c r="EE225" s="13">
        <v>-0.16508642516462071</v>
      </c>
      <c r="EI225" s="13">
        <v>6.7083426830595955E-2</v>
      </c>
      <c r="EM225" s="13">
        <v>-0.60917500060745677</v>
      </c>
      <c r="EQ225" s="13">
        <v>0.26806465740232271</v>
      </c>
      <c r="GN225" s="1"/>
      <c r="GO225" s="7"/>
      <c r="GP225" s="7"/>
      <c r="GQ225" s="7"/>
      <c r="GR225" s="7"/>
      <c r="GS225" s="7"/>
      <c r="GT225" s="1"/>
      <c r="IU225" s="1"/>
      <c r="IV225" s="7"/>
      <c r="IW225" s="7"/>
      <c r="IX225" s="7"/>
      <c r="IY225" s="7"/>
      <c r="IZ225" s="7"/>
      <c r="JA225" s="7"/>
      <c r="JB225" s="7"/>
      <c r="JC225" s="7"/>
      <c r="JD225" s="7"/>
      <c r="JE225" s="1"/>
      <c r="JM225" s="1"/>
      <c r="JN225" s="13">
        <v>-0.76889103848783347</v>
      </c>
      <c r="JR225" s="13">
        <v>-3.8002289533985559E-2</v>
      </c>
      <c r="JV225" s="13">
        <v>7.1004968068391724E-2</v>
      </c>
      <c r="JZ225" s="13">
        <v>0.11296368584021438</v>
      </c>
      <c r="KD225" s="13">
        <v>5.709280925667836E-2</v>
      </c>
      <c r="KH225" s="13">
        <v>9.7867088302794392E-2</v>
      </c>
      <c r="KL225" s="13">
        <v>0.11699346159155405</v>
      </c>
      <c r="KP225" s="13">
        <v>0.36113316716898314</v>
      </c>
      <c r="KT225" s="13">
        <v>-0.77944915815196236</v>
      </c>
      <c r="MQ225" s="1"/>
      <c r="MY225" s="1"/>
      <c r="MZ225" s="13">
        <v>0.57219673981318653</v>
      </c>
      <c r="ND225" s="13">
        <v>4.5696262275869478E-3</v>
      </c>
      <c r="NH225" s="13">
        <v>2.193878839613448E-2</v>
      </c>
      <c r="NL225" s="13">
        <v>-3.6177925192677619E-3</v>
      </c>
      <c r="NP225" s="13">
        <v>1.7555207013679554E-2</v>
      </c>
      <c r="NT225" s="13">
        <v>-2.7990506445822907E-3</v>
      </c>
      <c r="NX225" s="13">
        <v>3.5973784864097455E-2</v>
      </c>
      <c r="OB225" s="13">
        <v>-1.0328600164510301E-2</v>
      </c>
      <c r="OF225" s="13">
        <v>0.57274130314746807</v>
      </c>
      <c r="QC225" s="1"/>
      <c r="QD225" s="7"/>
      <c r="QE225" s="7"/>
      <c r="QF225" s="7"/>
      <c r="QG225" s="7"/>
      <c r="QH225" s="7"/>
      <c r="QI225" s="1"/>
    </row>
    <row r="226" spans="6:451" ht="15" thickBot="1" x14ac:dyDescent="0.35">
      <c r="F226" s="1"/>
      <c r="G226" s="7"/>
      <c r="H226" s="7"/>
      <c r="I226" s="7"/>
      <c r="J226" s="7"/>
      <c r="K226" s="7"/>
      <c r="L226" s="7"/>
      <c r="M226" s="7"/>
      <c r="N226" s="7"/>
      <c r="O226" s="7"/>
      <c r="P226" s="1"/>
      <c r="X226" s="1"/>
      <c r="Y226" s="14">
        <v>0.43390363306347052</v>
      </c>
      <c r="AC226" s="14">
        <v>-7.0823378984758045E-2</v>
      </c>
      <c r="AG226" s="14">
        <v>8.2576882138921767E-2</v>
      </c>
      <c r="AK226" s="14">
        <v>-6.9653888356806873E-2</v>
      </c>
      <c r="AO226" s="14">
        <v>6.7064695913301151E-2</v>
      </c>
      <c r="AS226" s="14">
        <v>-6.9770837419601994E-2</v>
      </c>
      <c r="AW226" s="14">
        <v>0.13742765556004338</v>
      </c>
      <c r="BA226" s="14">
        <v>-0.2574569646479779</v>
      </c>
      <c r="BE226" s="14">
        <v>0.44084855829763397</v>
      </c>
      <c r="DB226" s="1"/>
      <c r="DJ226" s="1"/>
      <c r="DK226" s="14">
        <v>0.34568245185024904</v>
      </c>
      <c r="DO226" s="14">
        <v>-2.9311072385262982E-4</v>
      </c>
      <c r="DS226" s="14">
        <v>7.5799775548814757E-2</v>
      </c>
      <c r="DW226" s="14">
        <v>7.3512790275389941E-2</v>
      </c>
      <c r="EA226" s="14">
        <v>6.0639837621831096E-2</v>
      </c>
      <c r="EE226" s="14">
        <v>6.6132200175465686E-2</v>
      </c>
      <c r="EI226" s="14">
        <v>0.12426196233981784</v>
      </c>
      <c r="EM226" s="14">
        <v>0.24403025895005798</v>
      </c>
      <c r="EQ226" s="14">
        <v>0.3387597667682421</v>
      </c>
      <c r="GN226" s="1"/>
      <c r="GO226" s="7"/>
      <c r="GP226" s="7"/>
      <c r="GQ226" s="7"/>
      <c r="GR226" s="7"/>
      <c r="GS226" s="7"/>
      <c r="GT226" s="1"/>
      <c r="IU226" s="1"/>
      <c r="IV226" s="7"/>
      <c r="IW226" s="7"/>
      <c r="IX226" s="7"/>
      <c r="IY226" s="7"/>
      <c r="IZ226" s="7"/>
      <c r="JA226" s="7"/>
      <c r="JB226" s="7"/>
      <c r="JC226" s="7"/>
      <c r="JD226" s="7"/>
      <c r="JE226" s="1"/>
      <c r="JM226" s="1"/>
      <c r="JN226" s="14">
        <v>-0.54259362501245212</v>
      </c>
      <c r="JR226" s="14">
        <v>-3.2239804701783371E-2</v>
      </c>
      <c r="JV226" s="14">
        <v>0.13749522100314684</v>
      </c>
      <c r="JZ226" s="14">
        <v>-0.13256375957582581</v>
      </c>
      <c r="KD226" s="14">
        <v>0.11020405780395931</v>
      </c>
      <c r="KH226" s="14">
        <v>-0.12253136408842157</v>
      </c>
      <c r="KL226" s="14">
        <v>0.22582798730319537</v>
      </c>
      <c r="KP226" s="14">
        <v>-0.45214525493882513</v>
      </c>
      <c r="KT226" s="14">
        <v>-0.53307905656816412</v>
      </c>
      <c r="MQ226" s="1"/>
      <c r="MY226" s="1"/>
      <c r="MZ226" s="14">
        <v>-0.11606889059709793</v>
      </c>
      <c r="ND226" s="14">
        <v>4.0190225998466153E-2</v>
      </c>
      <c r="NH226" s="14">
        <v>0.17257055775188671</v>
      </c>
      <c r="NL226" s="14">
        <v>-7.2338784677209986E-2</v>
      </c>
      <c r="NP226" s="14">
        <v>0.13837949705467092</v>
      </c>
      <c r="NT226" s="14">
        <v>-6.1085883609642372E-2</v>
      </c>
      <c r="NX226" s="14">
        <v>0.28356454314481755</v>
      </c>
      <c r="OB226" s="14">
        <v>-0.22540916461122654</v>
      </c>
      <c r="OF226" s="14">
        <v>-0.11183591655016485</v>
      </c>
      <c r="QC226" s="1"/>
      <c r="QD226" s="7"/>
      <c r="QE226" s="7"/>
      <c r="QF226" s="7"/>
      <c r="QG226" s="7"/>
      <c r="QH226" s="7"/>
      <c r="QI226" s="1"/>
    </row>
    <row r="227" spans="6:451" x14ac:dyDescent="0.3">
      <c r="F227" s="1"/>
      <c r="G227" s="7"/>
      <c r="H227" s="7"/>
      <c r="I227" s="7"/>
      <c r="J227" s="7"/>
      <c r="K227" s="7"/>
      <c r="L227" s="7"/>
      <c r="M227" s="7"/>
      <c r="N227" s="7"/>
      <c r="O227" s="7"/>
      <c r="P227" s="1"/>
      <c r="X227" s="1"/>
      <c r="DB227" s="1"/>
      <c r="DJ227" s="1"/>
      <c r="GN227" s="1"/>
      <c r="GO227" s="7"/>
      <c r="GP227" s="7"/>
      <c r="GQ227" s="7"/>
      <c r="GR227" s="7"/>
      <c r="GS227" s="7"/>
      <c r="GT227" s="1"/>
      <c r="IU227" s="1"/>
      <c r="IV227" s="7"/>
      <c r="IW227" s="7"/>
      <c r="IX227" s="7"/>
      <c r="IY227" s="7"/>
      <c r="IZ227" s="7"/>
      <c r="JA227" s="7"/>
      <c r="JB227" s="7"/>
      <c r="JC227" s="7"/>
      <c r="JD227" s="7"/>
      <c r="JE227" s="1"/>
      <c r="JM227" s="1"/>
      <c r="MQ227" s="1"/>
      <c r="MY227" s="1"/>
      <c r="QC227" s="1"/>
      <c r="QD227" s="7"/>
      <c r="QE227" s="7"/>
      <c r="QF227" s="7"/>
      <c r="QG227" s="7"/>
      <c r="QH227" s="7"/>
      <c r="QI227" s="1"/>
    </row>
    <row r="228" spans="6:451" ht="15" thickBot="1" x14ac:dyDescent="0.35">
      <c r="F228" s="1"/>
      <c r="G228" s="7"/>
      <c r="H228" s="7"/>
      <c r="I228" s="7"/>
      <c r="J228" s="7"/>
      <c r="K228" s="7"/>
      <c r="L228" s="7"/>
      <c r="M228" s="7"/>
      <c r="N228" s="7"/>
      <c r="O228" s="7"/>
      <c r="P228" s="1"/>
      <c r="X228" s="1"/>
      <c r="Y228" t="s">
        <v>186</v>
      </c>
      <c r="AC228" t="s">
        <v>329</v>
      </c>
      <c r="AG228" t="s">
        <v>330</v>
      </c>
      <c r="AK228" t="s">
        <v>374</v>
      </c>
      <c r="AO228" t="s">
        <v>331</v>
      </c>
      <c r="AS228" t="s">
        <v>332</v>
      </c>
      <c r="AW228" t="s">
        <v>333</v>
      </c>
      <c r="BA228" t="s">
        <v>334</v>
      </c>
      <c r="BE228" t="s">
        <v>335</v>
      </c>
      <c r="DB228" s="1"/>
      <c r="DJ228" s="1"/>
      <c r="DK228" t="s">
        <v>186</v>
      </c>
      <c r="DO228" t="s">
        <v>329</v>
      </c>
      <c r="DS228" t="s">
        <v>330</v>
      </c>
      <c r="DW228" t="s">
        <v>374</v>
      </c>
      <c r="EA228" t="s">
        <v>331</v>
      </c>
      <c r="EE228" t="s">
        <v>332</v>
      </c>
      <c r="EI228" t="s">
        <v>333</v>
      </c>
      <c r="EM228" t="s">
        <v>334</v>
      </c>
      <c r="EQ228" t="s">
        <v>335</v>
      </c>
      <c r="GN228" s="1"/>
      <c r="GO228" s="7"/>
      <c r="GP228" s="7"/>
      <c r="GQ228" s="7"/>
      <c r="GR228" s="7"/>
      <c r="GS228" s="7"/>
      <c r="GT228" s="1"/>
      <c r="IU228" s="1"/>
      <c r="IV228" s="7"/>
      <c r="IW228" s="7"/>
      <c r="IX228" s="7"/>
      <c r="IY228" s="7"/>
      <c r="IZ228" s="7"/>
      <c r="JA228" s="7"/>
      <c r="JB228" s="7"/>
      <c r="JC228" s="7"/>
      <c r="JD228" s="7"/>
      <c r="JE228" s="1"/>
      <c r="JM228" s="1"/>
      <c r="JN228" t="s">
        <v>186</v>
      </c>
      <c r="JR228" t="s">
        <v>329</v>
      </c>
      <c r="JV228" t="s">
        <v>330</v>
      </c>
      <c r="JZ228" t="s">
        <v>374</v>
      </c>
      <c r="KD228" t="s">
        <v>331</v>
      </c>
      <c r="KH228" t="s">
        <v>332</v>
      </c>
      <c r="KL228" t="s">
        <v>333</v>
      </c>
      <c r="KP228" t="s">
        <v>334</v>
      </c>
      <c r="KT228" t="s">
        <v>335</v>
      </c>
      <c r="MQ228" s="1"/>
      <c r="MY228" s="1"/>
      <c r="MZ228" t="s">
        <v>186</v>
      </c>
      <c r="ND228" t="s">
        <v>329</v>
      </c>
      <c r="NH228" t="s">
        <v>330</v>
      </c>
      <c r="NL228" t="s">
        <v>374</v>
      </c>
      <c r="NP228" t="s">
        <v>331</v>
      </c>
      <c r="NT228" t="s">
        <v>332</v>
      </c>
      <c r="NX228" t="s">
        <v>333</v>
      </c>
      <c r="OB228" t="s">
        <v>334</v>
      </c>
      <c r="OF228" t="s">
        <v>335</v>
      </c>
      <c r="QC228" s="1"/>
      <c r="QD228" s="7"/>
      <c r="QE228" s="7"/>
      <c r="QF228" s="7"/>
      <c r="QG228" s="7"/>
      <c r="QH228" s="7"/>
      <c r="QI228" s="1"/>
    </row>
    <row r="229" spans="6:451" x14ac:dyDescent="0.3">
      <c r="F229" s="1"/>
      <c r="G229" s="7"/>
      <c r="H229" s="7"/>
      <c r="I229" s="7"/>
      <c r="J229" s="7"/>
      <c r="K229" s="7"/>
      <c r="L229" s="7"/>
      <c r="M229" s="7"/>
      <c r="N229" s="7"/>
      <c r="O229" s="7"/>
      <c r="P229" s="1"/>
      <c r="X229" s="1"/>
      <c r="Y229" s="18">
        <f t="array" ref="Y229:AA232">'TRANSFORMER EX1'!DX2503:DZ2506</f>
        <v>-0.67147595509529123</v>
      </c>
      <c r="Z229" s="19">
        <v>0.24740318446129667</v>
      </c>
      <c r="AA229" s="20">
        <v>-0.45993954921255814</v>
      </c>
      <c r="AC229" s="18">
        <f t="array" ref="AC229:AE232">'TRANSFORMER EX1'!EP2503:ER2506+'TRANSFORMER EX2'!EP2503:ER2506</f>
        <v>-8.494831721107271E-2</v>
      </c>
      <c r="AD229" s="19">
        <v>-4.8644805662689194E-2</v>
      </c>
      <c r="AE229" s="20">
        <v>-3.3687043560611606E-2</v>
      </c>
      <c r="AG229" s="18">
        <v>1.6342668064769039E-2</v>
      </c>
      <c r="AH229" s="19">
        <v>6.5516156340926487E-2</v>
      </c>
      <c r="AI229" s="20">
        <v>7.3041120425254707E-2</v>
      </c>
      <c r="AK229" s="18">
        <v>0.12274286521325638</v>
      </c>
      <c r="AL229" s="19">
        <v>-3.9601537855493904E-2</v>
      </c>
      <c r="AM229" s="20">
        <v>7.7065320977611942E-2</v>
      </c>
      <c r="AO229" s="18">
        <f t="array" ref="AO229:AQ232">S215*AG229:AI232+(1-S215)*AC229:AE232^2</f>
        <v>1.4517377771213839E-2</v>
      </c>
      <c r="AP229" s="19">
        <v>5.2886188496333357E-2</v>
      </c>
      <c r="AQ229" s="20">
        <v>5.8659859720974677E-2</v>
      </c>
      <c r="AS229" s="18">
        <f t="array" ref="AS229:AU232">Q215*AK229:AM232+(1-Q215)*AC229:AE232</f>
        <v>0.10197374697082348</v>
      </c>
      <c r="AT229" s="19">
        <v>-4.0505864636213432E-2</v>
      </c>
      <c r="AU229" s="20">
        <v>6.5990084523789599E-2</v>
      </c>
      <c r="AW229" s="18">
        <f t="array" ref="AW229:AY232">AO229:AQ232/(1-S215^W215)</f>
        <v>2.9748724941011974E-2</v>
      </c>
      <c r="AX229" s="19">
        <v>0.10837333708265035</v>
      </c>
      <c r="AY229" s="20">
        <v>0.12020463057576782</v>
      </c>
      <c r="BA229" s="18">
        <f t="array" ref="BA229:BC232">AS229:AU232/(1-Q215^W215)</f>
        <v>0.37628688919123071</v>
      </c>
      <c r="BB229" s="19">
        <v>-0.1494681351889795</v>
      </c>
      <c r="BC229" s="20">
        <v>0.24350584695125321</v>
      </c>
      <c r="BE229" s="18">
        <f t="array" ref="BE229:BG232">Y229:AA232-(Q218/(U215+SQRT(AW229:AY232)))*BA229:BC232</f>
        <v>-0.69329244643657062</v>
      </c>
      <c r="BF229" s="19">
        <v>0.25194351417050609</v>
      </c>
      <c r="BG229" s="20">
        <v>-0.46696297169491408</v>
      </c>
      <c r="DB229" s="1"/>
      <c r="DJ229" s="1"/>
      <c r="DK229" s="18">
        <f t="array" ref="DK229:DM232">'TRANSFORMER EX1'!JJ2503:JL2506</f>
        <v>-0.76206148117800276</v>
      </c>
      <c r="DL229" s="19">
        <v>0.20293061405656815</v>
      </c>
      <c r="DM229" s="20">
        <v>3.8771220910744038E-2</v>
      </c>
      <c r="DO229" s="18">
        <f t="array" ref="DO229:DQ232">'TRANSFORMER EX1'!KB2503:KD2506+'TRANSFORMER EX2'!KB2503:KD2506</f>
        <v>-7.0090362100269976E-2</v>
      </c>
      <c r="DP229" s="19">
        <v>-4.0861569758421208E-2</v>
      </c>
      <c r="DQ229" s="20">
        <v>-2.7459202077565855E-2</v>
      </c>
      <c r="DS229" s="18">
        <v>5.197215245673964E-2</v>
      </c>
      <c r="DT229" s="19">
        <v>0.11168232399634362</v>
      </c>
      <c r="DU229" s="20">
        <v>8.738668417535253E-2</v>
      </c>
      <c r="DW229" s="18">
        <v>-6.733438530406527E-2</v>
      </c>
      <c r="DX229" s="19">
        <v>6.4978342844039819E-2</v>
      </c>
      <c r="DY229" s="20">
        <v>0.10739719390187097</v>
      </c>
      <c r="EA229" s="18">
        <f t="array" ref="EA229:EC232">DE215*DS229:DU232+(1-DE215)*DO229:DQ232^2</f>
        <v>4.2560253737261106E-2</v>
      </c>
      <c r="EB229" s="19">
        <v>8.9679792773699363E-2</v>
      </c>
      <c r="EC229" s="20">
        <v>7.0060148896029337E-2</v>
      </c>
      <c r="EE229" s="18">
        <f t="array" ref="EE229:EG232">DC215*DW229:DY232+(1-DC215)*DO229:DQ232</f>
        <v>-6.7609982983685743E-2</v>
      </c>
      <c r="EF229" s="19">
        <v>5.4394351583793715E-2</v>
      </c>
      <c r="EG229" s="20">
        <v>9.391155430392728E-2</v>
      </c>
      <c r="EI229" s="18">
        <f t="array" ref="EI229:EK232">EA229:EC232/(1-DE215^DI215)</f>
        <v>8.7213634707502291E-2</v>
      </c>
      <c r="EJ229" s="19">
        <v>0.18377006715922006</v>
      </c>
      <c r="EK229" s="20">
        <v>0.14356587888530606</v>
      </c>
      <c r="EM229" s="18">
        <f t="array" ref="EM229:EO232">EE229:EG232/(1-DC215^DI215)</f>
        <v>-0.2494833320431209</v>
      </c>
      <c r="EN229" s="19">
        <v>0.20071716451584404</v>
      </c>
      <c r="EO229" s="20">
        <v>0.34653710075249933</v>
      </c>
      <c r="EQ229" s="18">
        <f t="array" ref="EQ229:ES232">DK229:DM232-(DC218/(DG215+SQRT(EI229:EK232)))*EM229:EO232</f>
        <v>-0.75361356996038709</v>
      </c>
      <c r="ER229" s="19">
        <v>0.19824844462636723</v>
      </c>
      <c r="ES229" s="20">
        <v>2.9625369958923863E-2</v>
      </c>
      <c r="GN229" s="1"/>
      <c r="GO229" s="7"/>
      <c r="GP229" s="7"/>
      <c r="GQ229" s="7"/>
      <c r="GR229" s="7"/>
      <c r="GS229" s="7"/>
      <c r="GT229" s="1"/>
      <c r="IU229" s="1"/>
      <c r="IV229" s="7"/>
      <c r="IW229" s="7"/>
      <c r="IX229" s="7"/>
      <c r="IY229" s="7"/>
      <c r="IZ229" s="7"/>
      <c r="JA229" s="7"/>
      <c r="JB229" s="7"/>
      <c r="JC229" s="7"/>
      <c r="JD229" s="7"/>
      <c r="JE229" s="1"/>
      <c r="JM229" s="1"/>
      <c r="JN229" s="18">
        <f t="array" ref="JN229:JP232">'TRANSFORMER EX1'!NV1579:NX1582</f>
        <v>0.26810047708326212</v>
      </c>
      <c r="JO229" s="19">
        <v>0.54377032179312002</v>
      </c>
      <c r="JP229" s="20">
        <v>-0.91318636207685588</v>
      </c>
      <c r="JR229" s="18">
        <f t="array" ref="JR229:JT232">'TRANSFORMER EX1'!PX1579:PZ1582+'TRANSFORMER EX2'!PX1579:PZ1582</f>
        <v>-3.6076404961724602E-2</v>
      </c>
      <c r="JS229" s="19">
        <v>-3.4114109527248825E-2</v>
      </c>
      <c r="JT229" s="20">
        <v>-6.4050996004426514E-2</v>
      </c>
      <c r="JV229" s="18">
        <v>8.5334143004422075E-2</v>
      </c>
      <c r="JW229" s="19">
        <v>3.4504930527986311E-2</v>
      </c>
      <c r="JX229" s="20">
        <v>0.1229981097201</v>
      </c>
      <c r="JZ229" s="18">
        <v>-0.13111634249608506</v>
      </c>
      <c r="KA229" s="19">
        <v>4.9730269621875982E-2</v>
      </c>
      <c r="KB229" s="20">
        <v>-2.046063248708269E-2</v>
      </c>
      <c r="KD229" s="18">
        <f t="array" ref="KD229:KF232">JH215*JV229:JX232+(1-JH215)*JR229:JT232^2</f>
        <v>6.8527615802530126E-2</v>
      </c>
      <c r="KE229" s="19">
        <v>2.7836698916156474E-2</v>
      </c>
      <c r="KF229" s="20">
        <v>9.921899379391183E-2</v>
      </c>
      <c r="KH229" s="18">
        <f t="array" ref="KH229:KJ232">JF215*JZ229:KB232+(1-JF215)*JR229:JT232</f>
        <v>-0.12161234874264902</v>
      </c>
      <c r="KI229" s="19">
        <v>4.1345831706963501E-2</v>
      </c>
      <c r="KJ229" s="20">
        <v>-2.4819668838817067E-2</v>
      </c>
      <c r="KL229" s="18">
        <f t="array" ref="KL229:KN232">KD229:KF232/(1-JH215^JL215)</f>
        <v>0.14042544221829947</v>
      </c>
      <c r="KM229" s="19">
        <v>5.7042415811796067E-2</v>
      </c>
      <c r="KN229" s="20">
        <v>0.20331761023342593</v>
      </c>
      <c r="KP229" s="18">
        <f t="array" ref="KP229:KR232">KH229:KJ232/(1-JF215^JL215)</f>
        <v>-0.44875405440091903</v>
      </c>
      <c r="KQ229" s="19">
        <v>0.15256764467514211</v>
      </c>
      <c r="KR229" s="20">
        <v>-9.1585493870173715E-2</v>
      </c>
      <c r="KT229" s="18">
        <f t="array" ref="KT229:KV232">JN229:JP232-(JF218/(JJ215+SQRT(KL229:KN232)))*KP229:KR232</f>
        <v>0.28007575177372768</v>
      </c>
      <c r="KU229" s="19">
        <v>0.53738234271872554</v>
      </c>
      <c r="KV229" s="20">
        <v>-0.91115522519387337</v>
      </c>
      <c r="MQ229" s="1"/>
      <c r="MY229" s="1"/>
      <c r="MZ229" s="18">
        <f t="array" ref="MZ229:NB232">'TRANSFORMER EX1'!TH1579:TJ1582</f>
        <v>-2.9324089346127173E-2</v>
      </c>
      <c r="NA229" s="19">
        <v>-0.38942938009474232</v>
      </c>
      <c r="NB229" s="20">
        <v>1.7261585757335818E-2</v>
      </c>
      <c r="ND229" s="18">
        <f t="array" ref="ND229:NF232">'TRANSFORMER EX1'!VJ1579:VL1582+'TRANSFORMER EX2'!VJ1579:VL1582</f>
        <v>5.1013991008950852E-3</v>
      </c>
      <c r="NE229" s="19">
        <v>5.7747479441657423E-3</v>
      </c>
      <c r="NF229" s="20">
        <v>8.2045772854669845E-3</v>
      </c>
      <c r="NH229" s="18">
        <v>8.8220738345994153E-3</v>
      </c>
      <c r="NI229" s="19">
        <v>0.10884969738595124</v>
      </c>
      <c r="NJ229" s="20">
        <v>3.8113339146448572E-2</v>
      </c>
      <c r="NL229" s="18">
        <v>3.5711831311588942E-2</v>
      </c>
      <c r="NM229" s="19">
        <v>-0.13977298703469784</v>
      </c>
      <c r="NN229" s="20">
        <v>-1.2229435570672874E-2</v>
      </c>
      <c r="NP229" s="18">
        <f t="array" ref="NP229:NR232">MT215*NH229:NJ232+(1-MT215)*ND229:NF232^2</f>
        <v>7.0628639222368554E-3</v>
      </c>
      <c r="NQ229" s="19">
        <v>8.7086427451524714E-2</v>
      </c>
      <c r="NR229" s="20">
        <v>3.0504134334845497E-2</v>
      </c>
      <c r="NT229" s="18">
        <f t="array" ref="NT229:NV232">MR215*NL229:NN232+(1-MR215)*ND229:NF232</f>
        <v>3.2650788090519557E-2</v>
      </c>
      <c r="NU229" s="19">
        <v>-0.12521821353681148</v>
      </c>
      <c r="NV229" s="20">
        <v>-1.0186034285058888E-2</v>
      </c>
      <c r="NX229" s="18">
        <f t="array" ref="NX229:NZ232">NP229:NR232/(1-MT215^MX215)</f>
        <v>1.4473081807862413E-2</v>
      </c>
      <c r="NY229" s="19">
        <v>0.17845579395804248</v>
      </c>
      <c r="NZ229" s="20">
        <v>6.2508471997634235E-2</v>
      </c>
      <c r="OB229" s="18">
        <f t="array" ref="OB229:OD232">NT229:NV232/(1-MR215^MX215)</f>
        <v>0.12048261288014601</v>
      </c>
      <c r="OC229" s="19">
        <v>-0.46205982854912003</v>
      </c>
      <c r="OD229" s="20">
        <v>-3.7586842380291113E-2</v>
      </c>
      <c r="OF229" s="18">
        <f t="array" ref="OF229:OH232">MZ229:NB232-(MR218/(MV215+SQRT(NX229:NZ232)))*OB229:OD232</f>
        <v>-3.9338925888624213E-2</v>
      </c>
      <c r="OG229" s="19">
        <v>-0.37849150687520106</v>
      </c>
      <c r="OH229" s="20">
        <v>1.8764957557487999E-2</v>
      </c>
      <c r="QC229" s="1"/>
      <c r="QD229" s="7"/>
      <c r="QE229" s="7"/>
      <c r="QF229" s="7"/>
      <c r="QG229" s="7"/>
      <c r="QH229" s="7"/>
      <c r="QI229" s="1"/>
    </row>
    <row r="230" spans="6:451" x14ac:dyDescent="0.3">
      <c r="F230" s="1"/>
      <c r="G230" s="7"/>
      <c r="H230" s="7"/>
      <c r="I230" s="7"/>
      <c r="J230" s="7"/>
      <c r="K230" s="7"/>
      <c r="L230" s="7"/>
      <c r="M230" s="7"/>
      <c r="N230" s="7"/>
      <c r="O230" s="7"/>
      <c r="P230" s="1"/>
      <c r="X230" s="1"/>
      <c r="Y230" s="21">
        <v>1.1084387376240927</v>
      </c>
      <c r="Z230">
        <v>0.15431061569998283</v>
      </c>
      <c r="AA230" s="22">
        <v>0.10243837484410963</v>
      </c>
      <c r="AC230" s="21">
        <v>-3.6578348124879388E-2</v>
      </c>
      <c r="AD230">
        <v>-2.0727451481855806E-2</v>
      </c>
      <c r="AE230" s="22">
        <v>-1.4606824498510803E-2</v>
      </c>
      <c r="AG230" s="21">
        <v>9.0484036795369871E-2</v>
      </c>
      <c r="AH230">
        <v>1.7129834595962873E-2</v>
      </c>
      <c r="AI230" s="22">
        <v>3.8179503241135802E-2</v>
      </c>
      <c r="AK230" s="21">
        <v>0.22657179587298565</v>
      </c>
      <c r="AL230">
        <v>8.9751865500927938E-2</v>
      </c>
      <c r="AM230" s="22">
        <v>-6.3599079620912186E-2</v>
      </c>
      <c r="AO230" s="21">
        <v>7.2654824546604879E-2</v>
      </c>
      <c r="AP230">
        <v>1.3789793125756837E-2</v>
      </c>
      <c r="AQ230" s="22">
        <v>3.0586274457294702E-2</v>
      </c>
      <c r="AS230" s="21">
        <v>0.20025678147319914</v>
      </c>
      <c r="AT230">
        <v>7.8703933802649576E-2</v>
      </c>
      <c r="AU230" s="22">
        <v>-5.8699854108672046E-2</v>
      </c>
      <c r="AW230" s="21">
        <v>0.14888283718566578</v>
      </c>
      <c r="AX230">
        <v>2.8257772798682051E-2</v>
      </c>
      <c r="AY230" s="22">
        <v>6.2676791920685884E-2</v>
      </c>
      <c r="BA230" s="21">
        <v>0.73895491318523698</v>
      </c>
      <c r="BB230">
        <v>0.29042041993597639</v>
      </c>
      <c r="BC230" s="22">
        <v>-0.21660462770727701</v>
      </c>
      <c r="BE230" s="21">
        <v>1.0892875539396181</v>
      </c>
      <c r="BF230">
        <v>0.13703401952972419</v>
      </c>
      <c r="BG230" s="22">
        <v>0.11109033179033324</v>
      </c>
      <c r="DB230" s="1"/>
      <c r="DJ230" s="1"/>
      <c r="DK230" s="21">
        <v>-0.15089023648751085</v>
      </c>
      <c r="DL230">
        <v>1.0118005894821673</v>
      </c>
      <c r="DM230" s="22">
        <v>0.3942008463634033</v>
      </c>
      <c r="DO230" s="21">
        <v>-0.11087868898894747</v>
      </c>
      <c r="DP230">
        <v>-6.4015772474502242E-2</v>
      </c>
      <c r="DQ230" s="22">
        <v>-4.3728153680167796E-2</v>
      </c>
      <c r="DS230" s="21">
        <v>0.13249515588521463</v>
      </c>
      <c r="DT230">
        <v>7.5969808452504159E-2</v>
      </c>
      <c r="DU230" s="22">
        <v>8.74659326049438E-3</v>
      </c>
      <c r="DW230" s="21">
        <v>9.7033995436852344E-2</v>
      </c>
      <c r="DX230">
        <v>1.6614449710337523E-3</v>
      </c>
      <c r="DY230" s="22">
        <v>0.1839960531854381</v>
      </c>
      <c r="EA230" s="21">
        <v>0.10845494144255326</v>
      </c>
      <c r="EB230">
        <v>6.1595450587104777E-2</v>
      </c>
      <c r="EC230" s="22">
        <v>7.3797048932507789E-3</v>
      </c>
      <c r="EE230" s="21">
        <v>7.624272699427237E-2</v>
      </c>
      <c r="EF230">
        <v>-4.9062767735198456E-3</v>
      </c>
      <c r="EG230" s="22">
        <v>0.1612236324988775</v>
      </c>
      <c r="EI230" s="21">
        <v>0.22224373246424853</v>
      </c>
      <c r="EJ230">
        <v>0.12622018562931309</v>
      </c>
      <c r="EK230" s="22">
        <v>1.512234609272701E-2</v>
      </c>
      <c r="EM230" s="21">
        <v>0.2813384759936251</v>
      </c>
      <c r="EN230">
        <v>-1.8104342337711615E-2</v>
      </c>
      <c r="EO230" s="22">
        <v>0.59492115313238947</v>
      </c>
      <c r="EQ230" s="21">
        <v>-0.15685803797743131</v>
      </c>
      <c r="ER230">
        <v>1.0123101764873566</v>
      </c>
      <c r="ES230" s="22">
        <v>0.34582263351559356</v>
      </c>
      <c r="GN230" s="1"/>
      <c r="GO230" s="7"/>
      <c r="GP230" s="7"/>
      <c r="GQ230" s="7"/>
      <c r="GR230" s="7"/>
      <c r="GS230" s="7"/>
      <c r="GT230" s="1"/>
      <c r="IU230" s="1"/>
      <c r="IV230" s="7"/>
      <c r="IW230" s="7"/>
      <c r="IX230" s="7"/>
      <c r="IY230" s="7"/>
      <c r="IZ230" s="7"/>
      <c r="JA230" s="7"/>
      <c r="JB230" s="7"/>
      <c r="JC230" s="7"/>
      <c r="JD230" s="7"/>
      <c r="JE230" s="1"/>
      <c r="JM230" s="1"/>
      <c r="JN230" s="21">
        <v>0.49303443123060553</v>
      </c>
      <c r="JO230">
        <v>0.5738077269648717</v>
      </c>
      <c r="JP230" s="22">
        <v>0.40154958861423096</v>
      </c>
      <c r="JR230" s="21">
        <v>8.9405419034843461E-3</v>
      </c>
      <c r="JS230">
        <v>9.5785748282022718E-3</v>
      </c>
      <c r="JT230" s="22">
        <v>1.4870942107415521E-2</v>
      </c>
      <c r="JV230" s="21">
        <v>7.738968999887641E-2</v>
      </c>
      <c r="JW230">
        <v>1.5395823321462202E-2</v>
      </c>
      <c r="JX230" s="22">
        <v>1.8032987195104745E-2</v>
      </c>
      <c r="JZ230" s="21">
        <v>4.9457502605441662E-2</v>
      </c>
      <c r="KA230">
        <v>-0.14427415013836162</v>
      </c>
      <c r="KB230" s="22">
        <v>3.4277219459848365E-2</v>
      </c>
      <c r="KD230" s="21">
        <v>6.1927738657006723E-2</v>
      </c>
      <c r="KE230">
        <v>1.2335008476317657E-2</v>
      </c>
      <c r="KF230" s="22">
        <v>1.4470618739916218E-2</v>
      </c>
      <c r="KH230" s="21">
        <v>4.5405806535245931E-2</v>
      </c>
      <c r="KI230">
        <v>-0.12888887764170523</v>
      </c>
      <c r="KJ230" s="22">
        <v>3.2336591724605082E-2</v>
      </c>
      <c r="KL230" s="21">
        <v>0.12690110380534167</v>
      </c>
      <c r="KM230">
        <v>2.5276656713765697E-2</v>
      </c>
      <c r="KN230" s="22">
        <v>2.9652907253926684E-2</v>
      </c>
      <c r="KP230" s="21">
        <v>0.16754910160607361</v>
      </c>
      <c r="KQ230">
        <v>-0.47560471454503789</v>
      </c>
      <c r="KR230" s="22">
        <v>0.11932321669595976</v>
      </c>
      <c r="KT230" s="21">
        <v>0.48833105843958841</v>
      </c>
      <c r="KU230">
        <v>0.60372254277375859</v>
      </c>
      <c r="KV230" s="22">
        <v>0.39462025756381613</v>
      </c>
      <c r="MQ230" s="1"/>
      <c r="MY230" s="1"/>
      <c r="MZ230" s="21">
        <v>1.1637535161196402</v>
      </c>
      <c r="NA230">
        <v>-0.47183424472307106</v>
      </c>
      <c r="NB230" s="22">
        <v>0.52838449771203189</v>
      </c>
      <c r="ND230" s="21">
        <v>-4.8078768430507186E-2</v>
      </c>
      <c r="NE230">
        <v>-4.6571578437835159E-2</v>
      </c>
      <c r="NF230" s="22">
        <v>-8.432175785766817E-2</v>
      </c>
      <c r="NH230" s="21">
        <v>2.496730471754478E-2</v>
      </c>
      <c r="NI230">
        <v>9.5205698739637926E-2</v>
      </c>
      <c r="NJ230" s="22">
        <v>8.8325462619071635E-2</v>
      </c>
      <c r="NL230" s="21">
        <v>0.11133066706313871</v>
      </c>
      <c r="NM230">
        <v>-6.107383137248093E-2</v>
      </c>
      <c r="NN230" s="22">
        <v>-4.4218129652493993E-3</v>
      </c>
      <c r="NP230" s="21">
        <v>2.0436157368794693E-2</v>
      </c>
      <c r="NQ230">
        <v>7.6598341375348628E-2</v>
      </c>
      <c r="NR230" s="22">
        <v>7.2082401864898754E-2</v>
      </c>
      <c r="NT230" s="21">
        <v>9.538972351377413E-2</v>
      </c>
      <c r="NU230">
        <v>-5.9623606079016359E-2</v>
      </c>
      <c r="NV230" s="22">
        <v>-1.2411807454491275E-2</v>
      </c>
      <c r="NX230" s="21">
        <v>4.1877371657366186E-2</v>
      </c>
      <c r="NY230">
        <v>0.15696381429374723</v>
      </c>
      <c r="NZ230" s="22">
        <v>0.14770983988708764</v>
      </c>
      <c r="OB230" s="21">
        <v>0.35199159968182347</v>
      </c>
      <c r="OC230">
        <v>-0.22001330656463608</v>
      </c>
      <c r="OD230" s="22">
        <v>-4.5800027507347893E-2</v>
      </c>
      <c r="OF230" s="21">
        <v>1.1465529560268806</v>
      </c>
      <c r="OG230">
        <v>-0.46628096979090844</v>
      </c>
      <c r="OH230" s="22">
        <v>0.52957618148054675</v>
      </c>
      <c r="QC230" s="1"/>
      <c r="QD230" s="7"/>
      <c r="QE230" s="7"/>
      <c r="QF230" s="7"/>
      <c r="QG230" s="7"/>
      <c r="QH230" s="7"/>
      <c r="QI230" s="1"/>
    </row>
    <row r="231" spans="6:451" x14ac:dyDescent="0.3">
      <c r="F231" s="1"/>
      <c r="G231" s="7"/>
      <c r="H231" s="7"/>
      <c r="I231" s="7"/>
      <c r="J231" s="7"/>
      <c r="K231" s="7"/>
      <c r="L231" s="7"/>
      <c r="M231" s="7"/>
      <c r="N231" s="7"/>
      <c r="O231" s="7"/>
      <c r="P231" s="1"/>
      <c r="X231" s="1"/>
      <c r="Y231" s="21">
        <v>0.97027644354116727</v>
      </c>
      <c r="Z231">
        <v>-0.13737744099231039</v>
      </c>
      <c r="AA231" s="22">
        <v>-0.14879188230854626</v>
      </c>
      <c r="AC231" s="21">
        <v>-4.8421146102255876E-2</v>
      </c>
      <c r="AD231">
        <v>-2.7273997431643934E-2</v>
      </c>
      <c r="AE231" s="22">
        <v>-1.9412105953191414E-2</v>
      </c>
      <c r="AG231" s="21">
        <v>6.2816876324334733E-2</v>
      </c>
      <c r="AH231">
        <v>1.4671205759817252E-2</v>
      </c>
      <c r="AI231" s="22">
        <v>2.4596107884659962E-2</v>
      </c>
      <c r="AK231" s="21">
        <v>0.10247902857770841</v>
      </c>
      <c r="AL231">
        <v>1.5154336649741055E-2</v>
      </c>
      <c r="AM231" s="22">
        <v>-1.072985005804262E-2</v>
      </c>
      <c r="AO231" s="21">
        <v>5.0722422537438992E-2</v>
      </c>
      <c r="AP231">
        <v>1.1885738795034066E-2</v>
      </c>
      <c r="AQ231" s="22">
        <v>1.975225227923556E-2</v>
      </c>
      <c r="AS231" s="21">
        <v>8.7389011109711978E-2</v>
      </c>
      <c r="AT231">
        <v>1.0911503241602557E-2</v>
      </c>
      <c r="AU231" s="22">
        <v>-1.15980756475575E-2</v>
      </c>
      <c r="AW231" s="21">
        <v>0.10393939044557172</v>
      </c>
      <c r="AX231">
        <v>2.4356022120971453E-2</v>
      </c>
      <c r="AY231" s="22">
        <v>4.047592680171222E-2</v>
      </c>
      <c r="BA231" s="21">
        <v>0.32246867568159415</v>
      </c>
      <c r="BB231">
        <v>4.0263849600009449E-2</v>
      </c>
      <c r="BC231" s="22">
        <v>-4.279732711275832E-2</v>
      </c>
      <c r="BE231" s="21">
        <v>0.96027419942223757</v>
      </c>
      <c r="BF231">
        <v>-0.13995739588215808</v>
      </c>
      <c r="BG231" s="22">
        <v>-0.14666463372514213</v>
      </c>
      <c r="DB231" s="1"/>
      <c r="DJ231" s="1"/>
      <c r="DK231" s="21">
        <v>0.50335080538892585</v>
      </c>
      <c r="DL231">
        <v>4.2625644339772006E-2</v>
      </c>
      <c r="DM231" s="22">
        <v>-0.16936213964528715</v>
      </c>
      <c r="DO231" s="21">
        <v>-0.2699017370076367</v>
      </c>
      <c r="DP231">
        <v>-0.15539878760245596</v>
      </c>
      <c r="DQ231" s="22">
        <v>-0.10664204938577412</v>
      </c>
      <c r="DS231" s="21">
        <v>5.3396104435836589E-2</v>
      </c>
      <c r="DT231">
        <v>0.16262861103988749</v>
      </c>
      <c r="DU231" s="22">
        <v>0.15955027282225631</v>
      </c>
      <c r="DW231" s="21">
        <v>2.2410846007485392E-2</v>
      </c>
      <c r="DX231">
        <v>7.8856073642582028E-2</v>
      </c>
      <c r="DY231" s="22">
        <v>-3.1388369038557469E-2</v>
      </c>
      <c r="EA231" s="21">
        <v>5.728627307661717E-2</v>
      </c>
      <c r="EB231">
        <v>0.13493264546957262</v>
      </c>
      <c r="EC231" s="22">
        <v>0.12991472359724462</v>
      </c>
      <c r="EE231" s="21">
        <v>-6.8204122940268112E-3</v>
      </c>
      <c r="EF231">
        <v>5.5430587518078236E-2</v>
      </c>
      <c r="EG231" s="22">
        <v>-3.8913737073279137E-2</v>
      </c>
      <c r="EI231" s="21">
        <v>0.11738990384552701</v>
      </c>
      <c r="EJ231">
        <v>0.27650132268355054</v>
      </c>
      <c r="EK231" s="22">
        <v>0.26621869589599317</v>
      </c>
      <c r="EM231" s="21">
        <v>-2.516757304068935E-2</v>
      </c>
      <c r="EN231">
        <v>0.20454091335084226</v>
      </c>
      <c r="EO231" s="22">
        <v>-0.14359312573165739</v>
      </c>
      <c r="EQ231" s="21">
        <v>0.50408536316906838</v>
      </c>
      <c r="ER231">
        <v>3.8735805723109147E-2</v>
      </c>
      <c r="ES231" s="22">
        <v>-0.16657913217143583</v>
      </c>
      <c r="GN231" s="1"/>
      <c r="GO231" s="7"/>
      <c r="GP231" s="7"/>
      <c r="GQ231" s="7"/>
      <c r="GR231" s="7"/>
      <c r="GS231" s="7"/>
      <c r="GT231" s="1"/>
      <c r="IU231" s="1"/>
      <c r="IV231" s="7"/>
      <c r="IW231" s="7"/>
      <c r="IX231" s="7"/>
      <c r="IY231" s="7"/>
      <c r="IZ231" s="7"/>
      <c r="JA231" s="7"/>
      <c r="JB231" s="7"/>
      <c r="JC231" s="7"/>
      <c r="JD231" s="7"/>
      <c r="JE231" s="1"/>
      <c r="JM231" s="1"/>
      <c r="JN231" s="21">
        <v>-0.66056953412948016</v>
      </c>
      <c r="JO231">
        <v>-7.8656048018106231E-2</v>
      </c>
      <c r="JP231" s="22">
        <v>-0.84065730204477762</v>
      </c>
      <c r="JR231" s="21">
        <v>3.5308328324449877E-2</v>
      </c>
      <c r="JS231">
        <v>3.4082158994695785E-2</v>
      </c>
      <c r="JT231" s="22">
        <v>6.206832907050143E-2</v>
      </c>
      <c r="JV231" s="21">
        <v>2.3390930869495886E-2</v>
      </c>
      <c r="JW231">
        <v>2.9264290089882725E-2</v>
      </c>
      <c r="JX231" s="22">
        <v>5.8912800497390776E-2</v>
      </c>
      <c r="JZ231" s="21">
        <v>-0.15156939081243892</v>
      </c>
      <c r="KA231">
        <v>-0.17902477913176745</v>
      </c>
      <c r="KB231" s="22">
        <v>0.10672523747038194</v>
      </c>
      <c r="KD231" s="21">
        <v>1.8962080305410137E-2</v>
      </c>
      <c r="KE231">
        <v>2.3643750784254125E-2</v>
      </c>
      <c r="KF231" s="22">
        <v>4.7900735892633432E-2</v>
      </c>
      <c r="KH231" s="21">
        <v>-0.13288161889875005</v>
      </c>
      <c r="KI231">
        <v>-0.15771408531912115</v>
      </c>
      <c r="KJ231" s="22">
        <v>0.10225954663039388</v>
      </c>
      <c r="KL231" s="21">
        <v>3.8856721937315868E-2</v>
      </c>
      <c r="KM231">
        <v>4.8450308984127319E-2</v>
      </c>
      <c r="KN231" s="22">
        <v>9.8157245681625913E-2</v>
      </c>
      <c r="KP231" s="21">
        <v>-0.49033807711715904</v>
      </c>
      <c r="KQ231">
        <v>-0.5819707945355026</v>
      </c>
      <c r="KR231" s="22">
        <v>0.37734150048115839</v>
      </c>
      <c r="KT231" s="21">
        <v>-0.63569456573218475</v>
      </c>
      <c r="KU231">
        <v>-5.2216567786663226E-2</v>
      </c>
      <c r="KV231" s="22">
        <v>-0.85270137531674273</v>
      </c>
      <c r="MQ231" s="1"/>
      <c r="MY231" s="1"/>
      <c r="MZ231" s="21">
        <v>-4.5580798837260808E-2</v>
      </c>
      <c r="NA231">
        <v>-0.50538494792381872</v>
      </c>
      <c r="NB231" s="22">
        <v>-0.17856102685519831</v>
      </c>
      <c r="ND231" s="21">
        <v>-4.2266309498033162E-3</v>
      </c>
      <c r="NE231">
        <v>-4.7714173557185206E-3</v>
      </c>
      <c r="NF231" s="22">
        <v>-6.8093586320113527E-3</v>
      </c>
      <c r="NH231" s="21">
        <v>0.10614478751490269</v>
      </c>
      <c r="NI231">
        <v>0.16926622386687662</v>
      </c>
      <c r="NJ231" s="22">
        <v>1.2318736768199598E-3</v>
      </c>
      <c r="NL231" s="21">
        <v>4.9653417838242342E-2</v>
      </c>
      <c r="NM231">
        <v>-7.2036168504234305E-2</v>
      </c>
      <c r="NN231" s="22">
        <v>-8.3418277714878822E-2</v>
      </c>
      <c r="NP231" s="21">
        <v>8.4919402893759321E-2</v>
      </c>
      <c r="NQ231">
        <v>0.1354175323782178</v>
      </c>
      <c r="NR231" s="22">
        <v>9.9477241445183732E-4</v>
      </c>
      <c r="NT231" s="21">
        <v>4.4265412959437776E-2</v>
      </c>
      <c r="NU231">
        <v>-6.5309693389382736E-2</v>
      </c>
      <c r="NV231" s="22">
        <v>-7.5757385806592067E-2</v>
      </c>
      <c r="NX231" s="21">
        <v>0.17401516986426094</v>
      </c>
      <c r="NY231">
        <v>0.27749494339798736</v>
      </c>
      <c r="NZ231" s="22">
        <v>2.0384680624013067E-3</v>
      </c>
      <c r="OB231" s="21">
        <v>0.16334100723039777</v>
      </c>
      <c r="OC231">
        <v>-0.24099517855860797</v>
      </c>
      <c r="OD231" s="22">
        <v>-0.27954754910181584</v>
      </c>
      <c r="OF231" s="21">
        <v>-4.9496429072879766E-2</v>
      </c>
      <c r="OG231">
        <v>-0.50081005623716579</v>
      </c>
      <c r="OH231" s="22">
        <v>-0.11664490823614093</v>
      </c>
      <c r="QC231" s="1"/>
      <c r="QD231" s="7"/>
      <c r="QE231" s="7"/>
      <c r="QF231" s="7"/>
      <c r="QG231" s="7"/>
      <c r="QH231" s="7"/>
      <c r="QI231" s="1"/>
    </row>
    <row r="232" spans="6:451" ht="15" thickBot="1" x14ac:dyDescent="0.35">
      <c r="F232" s="1"/>
      <c r="G232" s="7"/>
      <c r="H232" s="7"/>
      <c r="I232" s="7"/>
      <c r="J232" s="7"/>
      <c r="K232" s="7"/>
      <c r="L232" s="7"/>
      <c r="M232" s="7"/>
      <c r="N232" s="7"/>
      <c r="O232" s="7"/>
      <c r="P232" s="1"/>
      <c r="X232" s="1"/>
      <c r="Y232" s="23">
        <v>-0.54625969435908139</v>
      </c>
      <c r="Z232" s="24">
        <v>0.50384893036638878</v>
      </c>
      <c r="AA232" s="25">
        <v>-0.34071275045416433</v>
      </c>
      <c r="AC232" s="23">
        <v>-5.6572870316568484E-2</v>
      </c>
      <c r="AD232" s="24">
        <v>-3.3401131045209698E-2</v>
      </c>
      <c r="AE232" s="25">
        <v>-2.1968846694042966E-2</v>
      </c>
      <c r="AG232" s="23">
        <v>8.6301370627009849E-2</v>
      </c>
      <c r="AH232" s="24">
        <v>4.2702901427796744E-2</v>
      </c>
      <c r="AI232" s="25">
        <v>9.59164240276483E-2</v>
      </c>
      <c r="AK232" s="23">
        <v>0.13029132227864745</v>
      </c>
      <c r="AL232" s="24">
        <v>0.13290527331089705</v>
      </c>
      <c r="AM232" s="25">
        <v>0.13704036535028993</v>
      </c>
      <c r="AO232" s="23">
        <v>6.9681194432778926E-2</v>
      </c>
      <c r="AP232" s="24">
        <v>3.4385448253257254E-2</v>
      </c>
      <c r="AQ232" s="25">
        <v>7.6829665267131919E-2</v>
      </c>
      <c r="AS232" s="23">
        <v>0.11160490301912587</v>
      </c>
      <c r="AT232" s="24">
        <v>0.11627463287528637</v>
      </c>
      <c r="AU232" s="25">
        <v>0.12113944414585665</v>
      </c>
      <c r="AW232" s="23">
        <v>0.14278933285405521</v>
      </c>
      <c r="AX232" s="24">
        <v>7.0461984125527177E-2</v>
      </c>
      <c r="AY232" s="25">
        <v>0.1574378386621556</v>
      </c>
      <c r="BA232" s="23">
        <v>0.41182621040267864</v>
      </c>
      <c r="BB232" s="24">
        <v>0.42905768588666571</v>
      </c>
      <c r="BC232" s="25">
        <v>0.44700901898840106</v>
      </c>
      <c r="BE232" s="23">
        <v>-0.55715817859017325</v>
      </c>
      <c r="BF232" s="24">
        <v>0.48768532456460745</v>
      </c>
      <c r="BG232" s="25">
        <v>-0.35197854236211601</v>
      </c>
      <c r="DB232" s="1"/>
      <c r="DJ232" s="1"/>
      <c r="DK232" s="23">
        <v>0.82285130514893678</v>
      </c>
      <c r="DL232" s="24">
        <v>0.75482138173188262</v>
      </c>
      <c r="DM232" s="25">
        <v>0.41886090354701833</v>
      </c>
      <c r="DO232" s="23">
        <v>-1.645965347826378E-4</v>
      </c>
      <c r="DP232" s="24">
        <v>-3.5349170449518012E-4</v>
      </c>
      <c r="DQ232" s="25">
        <v>5.4799849284049677E-5</v>
      </c>
      <c r="DS232" s="23">
        <v>0.23716995548581746</v>
      </c>
      <c r="DT232" s="24">
        <v>0.36929087946506589</v>
      </c>
      <c r="DU232" s="25">
        <v>2.7916719421908966E-2</v>
      </c>
      <c r="DW232" s="23">
        <v>-0.11790577564485441</v>
      </c>
      <c r="DX232" s="24">
        <v>-0.10742499792377232</v>
      </c>
      <c r="DY232" s="25">
        <v>-3.6654761676756048E-2</v>
      </c>
      <c r="EA232" s="23">
        <v>0.18973596980705784</v>
      </c>
      <c r="EB232" s="24">
        <v>0.29543272856332975</v>
      </c>
      <c r="EC232" s="25">
        <v>2.2333376138131873E-2</v>
      </c>
      <c r="EE232" s="23">
        <v>-0.10613165773384724</v>
      </c>
      <c r="EF232" s="24">
        <v>-9.6717847301844601E-2</v>
      </c>
      <c r="EG232" s="25">
        <v>-3.2983805524152039E-2</v>
      </c>
      <c r="EI232" s="23">
        <v>0.38880321681774155</v>
      </c>
      <c r="EJ232" s="24">
        <v>0.60539493558059387</v>
      </c>
      <c r="EK232" s="25">
        <v>4.5765115037155489E-2</v>
      </c>
      <c r="EM232" s="23">
        <v>-0.39162973333522977</v>
      </c>
      <c r="EN232" s="24">
        <v>-0.35689242546806138</v>
      </c>
      <c r="EO232" s="25">
        <v>-0.12171145949871605</v>
      </c>
      <c r="EQ232" s="23">
        <v>0.82913204393318884</v>
      </c>
      <c r="ER232" s="24">
        <v>0.75940826764626901</v>
      </c>
      <c r="ES232" s="25">
        <v>0.42455027368677589</v>
      </c>
      <c r="GN232" s="1"/>
      <c r="GO232" s="7"/>
      <c r="GP232" s="7"/>
      <c r="GQ232" s="7"/>
      <c r="GR232" s="7"/>
      <c r="GS232" s="7"/>
      <c r="GT232" s="1"/>
      <c r="IU232" s="1"/>
      <c r="IV232" s="7"/>
      <c r="IW232" s="7"/>
      <c r="IX232" s="7"/>
      <c r="IY232" s="7"/>
      <c r="IZ232" s="7"/>
      <c r="JA232" s="7"/>
      <c r="JB232" s="7"/>
      <c r="JC232" s="7"/>
      <c r="JD232" s="7"/>
      <c r="JE232" s="1"/>
      <c r="JM232" s="1"/>
      <c r="JN232" s="23">
        <v>-1.04403644000267E-2</v>
      </c>
      <c r="JO232" s="24">
        <v>-0.22521357522567442</v>
      </c>
      <c r="JP232" s="25">
        <v>1.4803176043046971</v>
      </c>
      <c r="JR232" s="23">
        <v>2.9968905210833216E-2</v>
      </c>
      <c r="JS232" s="24">
        <v>2.8428507267940422E-2</v>
      </c>
      <c r="JT232" s="25">
        <v>5.3127619794336653E-2</v>
      </c>
      <c r="JV232" s="23">
        <v>0.10134847221397265</v>
      </c>
      <c r="JW232" s="24">
        <v>1.8323860751261432E-2</v>
      </c>
      <c r="JX232" s="25">
        <v>0.10931678695280365</v>
      </c>
      <c r="JZ232" s="23">
        <v>-2.0422658183393134E-2</v>
      </c>
      <c r="KA232" s="24">
        <v>8.763984597244482E-3</v>
      </c>
      <c r="KB232" s="25">
        <v>8.3336195137293945E-3</v>
      </c>
      <c r="KD232" s="23">
        <v>8.1258404827085309E-2</v>
      </c>
      <c r="KE232" s="24">
        <v>1.4820724606105814E-2</v>
      </c>
      <c r="KF232" s="25">
        <v>8.8017938359245249E-2</v>
      </c>
      <c r="KH232" s="23">
        <v>-1.5383501843970498E-2</v>
      </c>
      <c r="KI232" s="24">
        <v>1.0730436864314075E-2</v>
      </c>
      <c r="KJ232" s="25">
        <v>1.281301954179012E-2</v>
      </c>
      <c r="KL232" s="23">
        <v>0.16651312464566667</v>
      </c>
      <c r="KM232" s="24">
        <v>3.0370337307593889E-2</v>
      </c>
      <c r="KN232" s="25">
        <v>0.18036462778533868</v>
      </c>
      <c r="KP232" s="23">
        <v>-5.6765689461145769E-2</v>
      </c>
      <c r="KQ232" s="24">
        <v>3.9595707986398811E-2</v>
      </c>
      <c r="KR232" s="25">
        <v>4.7280514914354699E-2</v>
      </c>
      <c r="KT232" s="23">
        <v>-9.0492537331852054E-3</v>
      </c>
      <c r="KU232" s="24">
        <v>-0.22748565357083347</v>
      </c>
      <c r="KV232" s="25">
        <v>1.4792043189096886</v>
      </c>
      <c r="MQ232" s="1"/>
      <c r="MY232" s="1"/>
      <c r="MZ232" s="23">
        <v>-0.21246842725133386</v>
      </c>
      <c r="NA232" s="24">
        <v>-0.26364986466255536</v>
      </c>
      <c r="NB232" s="25">
        <v>0.10707180712413303</v>
      </c>
      <c r="ND232" s="23">
        <v>-3.7377183013516183E-2</v>
      </c>
      <c r="NE232" s="24">
        <v>-3.5212528177654606E-2</v>
      </c>
      <c r="NF232" s="25">
        <v>-6.6437689657029647E-2</v>
      </c>
      <c r="NH232" s="23">
        <v>2.2140099393795822E-2</v>
      </c>
      <c r="NI232" s="24">
        <v>1.4072595319268168E-2</v>
      </c>
      <c r="NJ232" s="25">
        <v>0.10661668110520162</v>
      </c>
      <c r="NL232" s="23">
        <v>-0.11081496616972762</v>
      </c>
      <c r="NM232" s="24">
        <v>8.3454143300253594E-2</v>
      </c>
      <c r="NN232" s="25">
        <v>-7.3115370431954638E-2</v>
      </c>
      <c r="NP232" s="23">
        <v>1.7991490277041833E-2</v>
      </c>
      <c r="NQ232" s="24">
        <v>1.1506060683546959E-2</v>
      </c>
      <c r="NR232" s="25">
        <v>8.6176138205554045E-2</v>
      </c>
      <c r="NT232" s="23">
        <v>-0.10347118785410647</v>
      </c>
      <c r="NU232" s="24">
        <v>7.1587476152462776E-2</v>
      </c>
      <c r="NV232" s="25">
        <v>-7.2447602354462126E-2</v>
      </c>
      <c r="NX232" s="23">
        <v>3.6867807944757865E-2</v>
      </c>
      <c r="NY232" s="24">
        <v>2.3577993203989674E-2</v>
      </c>
      <c r="NZ232" s="25">
        <v>0.17659044714252883</v>
      </c>
      <c r="OB232" s="23">
        <v>-0.38181250130666605</v>
      </c>
      <c r="OC232" s="24">
        <v>0.26416042860687378</v>
      </c>
      <c r="OD232" s="25">
        <v>-0.26733432603122564</v>
      </c>
      <c r="OF232" s="23">
        <v>-0.19258338658563395</v>
      </c>
      <c r="OG232" s="24">
        <v>-0.28085326669545035</v>
      </c>
      <c r="OH232" s="25">
        <v>0.11343347690395485</v>
      </c>
      <c r="QC232" s="1"/>
      <c r="QD232" s="7"/>
      <c r="QE232" s="7"/>
      <c r="QF232" s="7"/>
      <c r="QG232" s="7"/>
      <c r="QH232" s="7"/>
      <c r="QI232" s="1"/>
    </row>
    <row r="233" spans="6:451" x14ac:dyDescent="0.3">
      <c r="F233" s="1"/>
      <c r="G233" s="7"/>
      <c r="H233" s="7"/>
      <c r="I233" s="7"/>
      <c r="J233" s="7"/>
      <c r="K233" s="7"/>
      <c r="L233" s="7"/>
      <c r="M233" s="7"/>
      <c r="N233" s="7"/>
      <c r="O233" s="7"/>
      <c r="P233" s="1"/>
      <c r="X233" s="1"/>
      <c r="DB233" s="1"/>
      <c r="DJ233" s="1"/>
      <c r="GN233" s="1"/>
      <c r="GO233" s="7"/>
      <c r="GP233" s="7"/>
      <c r="GQ233" s="7"/>
      <c r="GR233" s="7"/>
      <c r="GS233" s="7"/>
      <c r="GT233" s="1"/>
      <c r="IU233" s="1"/>
      <c r="IV233" s="7"/>
      <c r="IW233" s="7"/>
      <c r="IX233" s="7"/>
      <c r="IY233" s="7"/>
      <c r="IZ233" s="7"/>
      <c r="JA233" s="7"/>
      <c r="JB233" s="7"/>
      <c r="JC233" s="7"/>
      <c r="JD233" s="7"/>
      <c r="JE233" s="1"/>
      <c r="JM233" s="1"/>
      <c r="MQ233" s="1"/>
      <c r="MY233" s="1"/>
      <c r="QC233" s="1"/>
      <c r="QD233" s="7"/>
      <c r="QE233" s="7"/>
      <c r="QF233" s="7"/>
      <c r="QG233" s="7"/>
      <c r="QH233" s="7"/>
      <c r="QI233" s="1"/>
    </row>
    <row r="234" spans="6:451" x14ac:dyDescent="0.3">
      <c r="F234" s="1"/>
      <c r="G234" s="7"/>
      <c r="H234" s="7"/>
      <c r="I234" s="7"/>
      <c r="J234" s="7"/>
      <c r="K234" s="7"/>
      <c r="L234" s="7"/>
      <c r="M234" s="7"/>
      <c r="N234" s="7"/>
      <c r="O234" s="7"/>
      <c r="P234" s="1"/>
      <c r="X234" s="1"/>
      <c r="DB234" s="1"/>
      <c r="DJ234" s="1"/>
      <c r="GN234" s="1"/>
      <c r="GO234" s="7"/>
      <c r="GP234" s="7"/>
      <c r="GQ234" s="7"/>
      <c r="GR234" s="7"/>
      <c r="GS234" s="7"/>
      <c r="GT234" s="1"/>
      <c r="IU234" s="1"/>
      <c r="IV234" s="7"/>
      <c r="IW234" s="7"/>
      <c r="IX234" s="7"/>
      <c r="IY234" s="7"/>
      <c r="IZ234" s="7"/>
      <c r="JA234" s="7"/>
      <c r="JB234" s="7"/>
      <c r="JC234" s="7"/>
      <c r="JD234" s="7"/>
      <c r="JE234" s="1"/>
      <c r="JM234" s="1"/>
      <c r="MQ234" s="1"/>
      <c r="MY234" s="1"/>
      <c r="QC234" s="1"/>
      <c r="QD234" s="7"/>
      <c r="QE234" s="7"/>
      <c r="QF234" s="7"/>
      <c r="QG234" s="7"/>
      <c r="QH234" s="7"/>
      <c r="QI234" s="1"/>
    </row>
    <row r="235" spans="6:451" x14ac:dyDescent="0.3">
      <c r="F235" s="1"/>
      <c r="G235" s="7"/>
      <c r="H235" s="7"/>
      <c r="I235" s="7"/>
      <c r="J235" s="7"/>
      <c r="K235" s="7"/>
      <c r="L235" s="7"/>
      <c r="M235" s="7"/>
      <c r="N235" s="7"/>
      <c r="O235" s="7"/>
      <c r="P235" s="1"/>
      <c r="X235" s="1"/>
      <c r="DB235" s="1"/>
      <c r="DJ235" s="1"/>
      <c r="GN235" s="1"/>
      <c r="GO235" s="7"/>
      <c r="GP235" s="7"/>
      <c r="GQ235" s="7"/>
      <c r="GR235" s="7"/>
      <c r="GS235" s="7"/>
      <c r="GT235" s="1"/>
      <c r="IU235" s="1"/>
      <c r="IV235" s="7"/>
      <c r="IW235" s="7"/>
      <c r="IX235" s="7"/>
      <c r="IY235" s="7"/>
      <c r="IZ235" s="7"/>
      <c r="JA235" s="7"/>
      <c r="JB235" s="7"/>
      <c r="JC235" s="7"/>
      <c r="JD235" s="7"/>
      <c r="JE235" s="1"/>
      <c r="JM235" s="1"/>
      <c r="MQ235" s="1"/>
      <c r="MY235" s="1"/>
      <c r="QC235" s="1"/>
      <c r="QD235" s="7"/>
      <c r="QE235" s="7"/>
      <c r="QF235" s="7"/>
      <c r="QG235" s="7"/>
      <c r="QH235" s="7"/>
      <c r="QI235" s="1"/>
    </row>
    <row r="236" spans="6:451" ht="15" thickBot="1" x14ac:dyDescent="0.35">
      <c r="F236" s="1"/>
      <c r="G236" s="7"/>
      <c r="H236" s="7"/>
      <c r="I236" s="7"/>
      <c r="J236" s="7"/>
      <c r="K236" s="7"/>
      <c r="L236" s="7"/>
      <c r="M236" s="7"/>
      <c r="N236" s="7"/>
      <c r="O236" s="7"/>
      <c r="P236" s="1"/>
      <c r="X236" s="1"/>
      <c r="Y236" t="s">
        <v>175</v>
      </c>
      <c r="AC236" t="s">
        <v>336</v>
      </c>
      <c r="AG236" t="s">
        <v>337</v>
      </c>
      <c r="AK236" t="s">
        <v>338</v>
      </c>
      <c r="AO236" t="s">
        <v>339</v>
      </c>
      <c r="AS236" t="s">
        <v>340</v>
      </c>
      <c r="AW236" t="s">
        <v>341</v>
      </c>
      <c r="BA236" t="s">
        <v>342</v>
      </c>
      <c r="BE236" t="s">
        <v>343</v>
      </c>
      <c r="DB236" s="1"/>
      <c r="DJ236" s="1"/>
      <c r="DK236" t="s">
        <v>175</v>
      </c>
      <c r="DO236" t="s">
        <v>336</v>
      </c>
      <c r="DS236" t="s">
        <v>337</v>
      </c>
      <c r="DW236" t="s">
        <v>338</v>
      </c>
      <c r="EA236" t="s">
        <v>339</v>
      </c>
      <c r="EE236" t="s">
        <v>340</v>
      </c>
      <c r="EI236" t="s">
        <v>341</v>
      </c>
      <c r="EM236" t="s">
        <v>342</v>
      </c>
      <c r="EQ236" t="s">
        <v>343</v>
      </c>
      <c r="GN236" s="1"/>
      <c r="GO236" s="7"/>
      <c r="GP236" s="7"/>
      <c r="GQ236" s="7"/>
      <c r="GR236" s="7"/>
      <c r="GS236" s="7"/>
      <c r="GT236" s="1"/>
      <c r="IU236" s="1"/>
      <c r="IV236" s="7"/>
      <c r="IW236" s="7"/>
      <c r="IX236" s="7"/>
      <c r="IY236" s="7"/>
      <c r="IZ236" s="7"/>
      <c r="JA236" s="7"/>
      <c r="JB236" s="7"/>
      <c r="JC236" s="7"/>
      <c r="JD236" s="7"/>
      <c r="JE236" s="1"/>
      <c r="JM236" s="1"/>
      <c r="JN236" t="s">
        <v>175</v>
      </c>
      <c r="JR236" t="s">
        <v>336</v>
      </c>
      <c r="JV236" t="s">
        <v>337</v>
      </c>
      <c r="JZ236" t="s">
        <v>338</v>
      </c>
      <c r="KD236" t="s">
        <v>339</v>
      </c>
      <c r="KH236" t="s">
        <v>340</v>
      </c>
      <c r="KL236" t="s">
        <v>341</v>
      </c>
      <c r="KP236" t="s">
        <v>342</v>
      </c>
      <c r="KT236" t="s">
        <v>343</v>
      </c>
      <c r="MQ236" s="1"/>
      <c r="MY236" s="1"/>
      <c r="MZ236" t="s">
        <v>175</v>
      </c>
      <c r="ND236" t="s">
        <v>336</v>
      </c>
      <c r="NH236" t="s">
        <v>337</v>
      </c>
      <c r="NL236" t="s">
        <v>338</v>
      </c>
      <c r="NP236" t="s">
        <v>339</v>
      </c>
      <c r="NT236" t="s">
        <v>340</v>
      </c>
      <c r="NX236" t="s">
        <v>341</v>
      </c>
      <c r="OB236" t="s">
        <v>342</v>
      </c>
      <c r="OF236" t="s">
        <v>343</v>
      </c>
      <c r="QC236" s="1"/>
      <c r="QD236" s="7"/>
      <c r="QE236" s="7"/>
      <c r="QF236" s="7"/>
      <c r="QG236" s="7"/>
      <c r="QH236" s="7"/>
      <c r="QI236" s="1"/>
    </row>
    <row r="237" spans="6:451" x14ac:dyDescent="0.3">
      <c r="F237" s="1"/>
      <c r="G237" s="7"/>
      <c r="H237" s="7"/>
      <c r="I237" s="7"/>
      <c r="J237" s="7"/>
      <c r="K237" s="7"/>
      <c r="L237" s="7"/>
      <c r="M237" s="7"/>
      <c r="N237" s="7"/>
      <c r="O237" s="7"/>
      <c r="P237" s="1"/>
      <c r="X237" s="1"/>
      <c r="Y237" s="12">
        <f t="array" ref="Y237:Y240">'TRANSFORMER EX1'!DO2498:DO2501</f>
        <v>-0.56003448203561756</v>
      </c>
      <c r="AC237" s="12">
        <f t="array" ref="AC237:AC240">'TRANSFORMER EX1'!EL2498:EL2501+'TRANSFORMER EX2'!EL2498:EL2501</f>
        <v>1.1756817307889689E-18</v>
      </c>
      <c r="AG237" s="12">
        <v>3.7492440356937017E-2</v>
      </c>
      <c r="AK237" s="12">
        <v>0.13593432427559418</v>
      </c>
      <c r="AO237" s="12">
        <f t="array" ref="AO237:AO240">S215*AG237:AG240+(1-S215)*AC237:AC240^2</f>
        <v>2.9993952285549616E-2</v>
      </c>
      <c r="AS237" s="12">
        <f t="array" ref="AS237:AS240">Q215*AK237:AK240+(1-Q215)*AC237:AC240</f>
        <v>0.12234089184803476</v>
      </c>
      <c r="AW237" s="12">
        <f t="array" ref="AW237:AW240">AO237:AO240/(1-S215^W215)</f>
        <v>6.1463016978585291E-2</v>
      </c>
      <c r="BA237" s="12">
        <f t="array" ref="BA237:BA240">AS237:AS240/(1-Q215^W215)</f>
        <v>0.45144240534330188</v>
      </c>
      <c r="BE237" s="12">
        <f t="array" ref="BE237:BE240">Y237:Y240-(Q218/(U215+SQRT(AW237:AW240)))*BA237:BA240</f>
        <v>-0.57824387265799904</v>
      </c>
      <c r="DB237" s="1"/>
      <c r="DJ237" s="1"/>
      <c r="DK237" s="12">
        <f t="array" ref="DK237:DK240">'TRANSFORMER EX1'!JA2498:JA2501</f>
        <v>-0.22052229887432981</v>
      </c>
      <c r="DO237" s="12">
        <f t="array" ref="DO237:DO240">'TRANSFORMER EX1'!JX2498:JX2501+'TRANSFORMER EX2'!JX2498:JX2501</f>
        <v>1.6769134773267011E-18</v>
      </c>
      <c r="DS237" s="12">
        <v>0.12347366458234627</v>
      </c>
      <c r="DW237" s="12">
        <v>0.17044173443570609</v>
      </c>
      <c r="EA237" s="12">
        <f t="array" ref="EA237:EA240">DE215*DS237:DS240+(1-DE215)*DO237:DO240^2</f>
        <v>9.8778931665877021E-2</v>
      </c>
      <c r="EE237" s="12">
        <f t="array" ref="EE237:EE240">DC215*DW237:DW240+(1-DC215)*DO237:DO240</f>
        <v>0.1533975609921355</v>
      </c>
      <c r="EI237" s="12">
        <f t="array" ref="EI237:EI240">EA237:EA240/(1-DE215^DI215)</f>
        <v>0.20241584357761688</v>
      </c>
      <c r="EM237" s="12">
        <f t="array" ref="EM237:EM240">EE237:EE240/(1-DC215^DI215)</f>
        <v>0.56604266048758511</v>
      </c>
      <c r="EQ237" s="12">
        <f t="array" ref="EQ237:EQ240">DK237:DK240-(DC218/(DG215+SQRT(EI237:EI240)))*EM237:EM240</f>
        <v>-0.23310363922911248</v>
      </c>
      <c r="GN237" s="1"/>
      <c r="GO237" s="7"/>
      <c r="GP237" s="7"/>
      <c r="GQ237" s="7"/>
      <c r="GR237" s="7"/>
      <c r="GS237" s="7"/>
      <c r="GT237" s="1"/>
      <c r="IU237" s="1"/>
      <c r="IV237" s="7"/>
      <c r="IW237" s="7"/>
      <c r="IX237" s="7"/>
      <c r="IY237" s="7"/>
      <c r="IZ237" s="7"/>
      <c r="JA237" s="7"/>
      <c r="JB237" s="7"/>
      <c r="JC237" s="7"/>
      <c r="JD237" s="7"/>
      <c r="JE237" s="1"/>
      <c r="JM237" s="1"/>
      <c r="JN237" s="12">
        <f t="array" ref="JN237:JN240">'TRANSFORMER EX1'!NM1574:NM1577</f>
        <v>5.9522405664352011E-2</v>
      </c>
      <c r="JR237" s="12">
        <f t="array" ref="JR237:JR240">'TRANSFORMER EX1'!PT1574:PT1577+'TRANSFORMER EX2'!PT1574:PT1577</f>
        <v>-1.616138863361205E-18</v>
      </c>
      <c r="JV237" s="12">
        <v>9.3383498919226551E-2</v>
      </c>
      <c r="JZ237" s="12">
        <v>9.41448910261828E-2</v>
      </c>
      <c r="KD237" s="12">
        <f t="array" ref="KD237:KD240">JH215*JV237:JV240+(1-JH215)*JR237:JR240^2</f>
        <v>7.4706799135381238E-2</v>
      </c>
      <c r="KH237" s="12">
        <f t="array" ref="KH237:KH240">JF215*JZ237:JZ240+(1-JF215)*JR237:JR240</f>
        <v>8.4730401923564527E-2</v>
      </c>
      <c r="KL237" s="12">
        <f t="array" ref="KL237:KL240">KD237:KD240/(1-JH215^JL215)</f>
        <v>0.15308770314627307</v>
      </c>
      <c r="KP237" s="12">
        <f t="array" ref="KP237:KP240">KH237:KH240/(1-JF215^JL215)</f>
        <v>0.31265830968105002</v>
      </c>
      <c r="KT237" s="12">
        <f t="array" ref="KT237:KT240">JN237:JN240-(JF218/(JJ215+SQRT(KL237:KL240)))*KP237:KP240</f>
        <v>5.1531429763044159E-2</v>
      </c>
      <c r="MQ237" s="1"/>
      <c r="MY237" s="1"/>
      <c r="MZ237" s="12">
        <f t="array" ref="MZ237:MZ240">'TRANSFORMER EX1'!SY1574:SY1577</f>
        <v>-0.32104645907460938</v>
      </c>
      <c r="ND237" s="12">
        <f t="array" ref="ND237:ND240">'TRANSFORMER EX1'!VF1574:VF1577+'TRANSFORMER EX2'!VF1574:VF1577</f>
        <v>-2.3225643413712915E-18</v>
      </c>
      <c r="NH237" s="12">
        <v>5.0128522400797237E-2</v>
      </c>
      <c r="NL237" s="12">
        <v>5.6592784055864875E-2</v>
      </c>
      <c r="NP237" s="12">
        <f t="array" ref="NP237:NP240">MT215*NH237:NH240+(1-MT215)*ND237:ND240^2</f>
        <v>4.0102817920637794E-2</v>
      </c>
      <c r="NT237" s="12">
        <f t="array" ref="NT237:NT240">MR215*NL237:NL240+(1-MR215)*ND237:ND240</f>
        <v>5.0933505650278391E-2</v>
      </c>
      <c r="NX237" s="12">
        <f t="array" ref="NX237:NX240">NP237:NP240/(1-MT215^MX215)</f>
        <v>8.2177905575077467E-2</v>
      </c>
      <c r="OB237" s="12">
        <f t="array" ref="OB237:OB240">NT237:NT240/(1-MR215^MX215)</f>
        <v>0.18794651531468048</v>
      </c>
      <c r="OF237" s="12">
        <f t="array" ref="OF237:OF240">MZ237:MZ240-(MR218/(MV215+SQRT(NX237:NX240)))*OB237:OB240</f>
        <v>-0.32760272774385574</v>
      </c>
      <c r="QC237" s="1"/>
      <c r="QD237" s="7"/>
      <c r="QE237" s="7"/>
      <c r="QF237" s="7"/>
      <c r="QG237" s="7"/>
      <c r="QH237" s="7"/>
      <c r="QI237" s="1"/>
    </row>
    <row r="238" spans="6:451" x14ac:dyDescent="0.3">
      <c r="F238" s="1"/>
      <c r="G238" s="7"/>
      <c r="H238" s="7"/>
      <c r="I238" s="7"/>
      <c r="J238" s="7"/>
      <c r="K238" s="7"/>
      <c r="L238" s="7"/>
      <c r="M238" s="7"/>
      <c r="N238" s="7"/>
      <c r="O238" s="7"/>
      <c r="P238" s="1"/>
      <c r="X238" s="1"/>
      <c r="Y238" s="13">
        <v>-0.35150790559529976</v>
      </c>
      <c r="AC238" s="13">
        <v>-6.0478152433957044E-19</v>
      </c>
      <c r="AG238" s="13">
        <v>9.6905701999772831E-2</v>
      </c>
      <c r="AK238" s="13">
        <v>0.11793448062180448</v>
      </c>
      <c r="AO238" s="13">
        <v>7.752456159981827E-2</v>
      </c>
      <c r="AS238" s="13">
        <v>0.10614103255962404</v>
      </c>
      <c r="AW238" s="13">
        <v>0.15886180655700469</v>
      </c>
      <c r="BA238" s="13">
        <v>0.39166432678828073</v>
      </c>
      <c r="BE238" s="13">
        <v>-0.36133452798804072</v>
      </c>
      <c r="DB238" s="1"/>
      <c r="DJ238" s="1"/>
      <c r="DK238" s="13">
        <v>0.56797016696056024</v>
      </c>
      <c r="DO238" s="13">
        <v>3.4618236554283255E-18</v>
      </c>
      <c r="DS238" s="13">
        <v>0.23717127784215544</v>
      </c>
      <c r="DW238" s="13">
        <v>-7.5083486608342867E-2</v>
      </c>
      <c r="EA238" s="13">
        <v>0.18973702227372435</v>
      </c>
      <c r="EE238" s="13">
        <v>-6.7575137947508579E-2</v>
      </c>
      <c r="EI238" s="13">
        <v>0.38880537351173033</v>
      </c>
      <c r="EM238" s="13">
        <v>-0.24935475257383247</v>
      </c>
      <c r="EQ238" s="13">
        <v>0.57196916802857445</v>
      </c>
      <c r="GN238" s="1"/>
      <c r="GO238" s="7"/>
      <c r="GP238" s="7"/>
      <c r="GQ238" s="7"/>
      <c r="GR238" s="7"/>
      <c r="GS238" s="7"/>
      <c r="GT238" s="1"/>
      <c r="IU238" s="1"/>
      <c r="IV238" s="7"/>
      <c r="IW238" s="7"/>
      <c r="IX238" s="7"/>
      <c r="IY238" s="7"/>
      <c r="IZ238" s="7"/>
      <c r="JA238" s="7"/>
      <c r="JB238" s="7"/>
      <c r="JC238" s="7"/>
      <c r="JD238" s="7"/>
      <c r="JE238" s="1"/>
      <c r="JM238" s="1"/>
      <c r="JN238" s="13">
        <v>-0.44040694970650152</v>
      </c>
      <c r="JR238" s="13">
        <v>-3.1103049823177908E-18</v>
      </c>
      <c r="JV238" s="13">
        <v>7.1370268793935696E-2</v>
      </c>
      <c r="JZ238" s="13">
        <v>7.0294424168737796E-2</v>
      </c>
      <c r="KD238" s="13">
        <v>5.7096215035148556E-2</v>
      </c>
      <c r="KH238" s="13">
        <v>6.3264981751864013E-2</v>
      </c>
      <c r="KL238" s="13">
        <v>0.11700044064579625</v>
      </c>
      <c r="KP238" s="13">
        <v>0.23345011716554995</v>
      </c>
      <c r="KT238" s="13">
        <v>-0.44723191341340029</v>
      </c>
      <c r="MQ238" s="1"/>
      <c r="MY238" s="1"/>
      <c r="MZ238" s="13">
        <v>0.18821718817226241</v>
      </c>
      <c r="ND238" s="13">
        <v>4.0869339705019991E-19</v>
      </c>
      <c r="NH238" s="13">
        <v>3.2987463801885955E-2</v>
      </c>
      <c r="NL238" s="13">
        <v>9.0052791321818856E-2</v>
      </c>
      <c r="NP238" s="13">
        <v>2.6389971041508767E-2</v>
      </c>
      <c r="NT238" s="13">
        <v>8.1047512189636975E-2</v>
      </c>
      <c r="NX238" s="13">
        <v>5.4077809511288467E-2</v>
      </c>
      <c r="OB238" s="13">
        <v>0.29906831066286715</v>
      </c>
      <c r="OF238" s="13">
        <v>0.17535659945000603</v>
      </c>
      <c r="QC238" s="1"/>
      <c r="QD238" s="7"/>
      <c r="QE238" s="7"/>
      <c r="QF238" s="7"/>
      <c r="QG238" s="7"/>
      <c r="QH238" s="7"/>
      <c r="QI238" s="1"/>
    </row>
    <row r="239" spans="6:451" x14ac:dyDescent="0.3">
      <c r="F239" s="1"/>
      <c r="G239" s="7"/>
      <c r="H239" s="7"/>
      <c r="I239" s="7"/>
      <c r="J239" s="7"/>
      <c r="K239" s="7"/>
      <c r="L239" s="7"/>
      <c r="M239" s="7"/>
      <c r="N239" s="7"/>
      <c r="O239" s="7"/>
      <c r="P239" s="1"/>
      <c r="X239" s="1"/>
      <c r="Y239" s="13">
        <v>0.59565898802799744</v>
      </c>
      <c r="AC239" s="13">
        <v>-4.5146856088654208E-19</v>
      </c>
      <c r="AG239" s="13">
        <v>9.4665501592706494E-2</v>
      </c>
      <c r="AK239" s="13">
        <v>2.1168241107774328E-2</v>
      </c>
      <c r="AO239" s="13">
        <v>7.5732401274165195E-2</v>
      </c>
      <c r="AS239" s="13">
        <v>1.9051416996996896E-2</v>
      </c>
      <c r="AW239" s="13">
        <v>0.15518934687328936</v>
      </c>
      <c r="BA239" s="13">
        <v>7.0300431723235801E-2</v>
      </c>
      <c r="BE239" s="13">
        <v>0.59387444494087938</v>
      </c>
      <c r="DB239" s="1"/>
      <c r="DJ239" s="1"/>
      <c r="DK239" s="13">
        <v>-1.2167802698589469</v>
      </c>
      <c r="DO239" s="13">
        <v>-3.5156102475789736E-18</v>
      </c>
      <c r="DS239" s="13">
        <v>5.9369066795944753E-2</v>
      </c>
      <c r="DW239" s="13">
        <v>1.070976553641801E-2</v>
      </c>
      <c r="EA239" s="13">
        <v>4.7495253436755806E-2</v>
      </c>
      <c r="EE239" s="13">
        <v>9.6387889827762099E-3</v>
      </c>
      <c r="EI239" s="13">
        <v>9.7326339009745536E-2</v>
      </c>
      <c r="EM239" s="13">
        <v>3.5567487021314438E-2</v>
      </c>
      <c r="EQ239" s="13">
        <v>-1.2179203568405792</v>
      </c>
      <c r="GN239" s="1"/>
      <c r="GO239" s="7"/>
      <c r="GP239" s="7"/>
      <c r="GQ239" s="7"/>
      <c r="GR239" s="7"/>
      <c r="GS239" s="7"/>
      <c r="GT239" s="1"/>
      <c r="IU239" s="1"/>
      <c r="IV239" s="7"/>
      <c r="IW239" s="7"/>
      <c r="IX239" s="7"/>
      <c r="IY239" s="7"/>
      <c r="IZ239" s="7"/>
      <c r="JA239" s="7"/>
      <c r="JB239" s="7"/>
      <c r="JC239" s="7"/>
      <c r="JD239" s="7"/>
      <c r="JE239" s="1"/>
      <c r="JM239" s="1"/>
      <c r="JN239" s="13">
        <v>-0.77581023486883716</v>
      </c>
      <c r="JR239" s="13">
        <v>-1.3552527156068805E-19</v>
      </c>
      <c r="JV239" s="13">
        <v>7.8290740277685039E-2</v>
      </c>
      <c r="JZ239" s="13">
        <v>-1.9544713508369581E-2</v>
      </c>
      <c r="KD239" s="13">
        <v>6.2632592222148037E-2</v>
      </c>
      <c r="KH239" s="13">
        <v>-1.7590242157532625E-2</v>
      </c>
      <c r="KL239" s="13">
        <v>0.12834547586505748</v>
      </c>
      <c r="KP239" s="13">
        <v>-6.4908642647721879E-2</v>
      </c>
      <c r="KT239" s="13">
        <v>-0.77399842657285511</v>
      </c>
      <c r="MQ239" s="1"/>
      <c r="MY239" s="1"/>
      <c r="MZ239" s="13">
        <v>-0.34160281395568698</v>
      </c>
      <c r="ND239" s="13">
        <v>6.7201476452788053E-19</v>
      </c>
      <c r="NH239" s="13">
        <v>6.6086300131639297E-2</v>
      </c>
      <c r="NL239" s="13">
        <v>-0.22251411562793263</v>
      </c>
      <c r="NP239" s="13">
        <v>5.2869040105311439E-2</v>
      </c>
      <c r="NT239" s="13">
        <v>-0.20026270406513938</v>
      </c>
      <c r="NX239" s="13">
        <v>0.10833819693711363</v>
      </c>
      <c r="OB239" s="13">
        <v>-0.73897676776804222</v>
      </c>
      <c r="OF239" s="13">
        <v>-0.31915159206747867</v>
      </c>
      <c r="QC239" s="1"/>
      <c r="QD239" s="7"/>
      <c r="QE239" s="7"/>
      <c r="QF239" s="7"/>
      <c r="QG239" s="7"/>
      <c r="QH239" s="7"/>
      <c r="QI239" s="1"/>
    </row>
    <row r="240" spans="6:451" ht="15" thickBot="1" x14ac:dyDescent="0.35">
      <c r="F240" s="1"/>
      <c r="G240" s="7"/>
      <c r="H240" s="7"/>
      <c r="I240" s="7"/>
      <c r="J240" s="7"/>
      <c r="K240" s="7"/>
      <c r="L240" s="7"/>
      <c r="M240" s="7"/>
      <c r="N240" s="7"/>
      <c r="O240" s="7"/>
      <c r="P240" s="1"/>
      <c r="X240" s="1"/>
      <c r="Y240" s="14">
        <v>-0.89494337740974561</v>
      </c>
      <c r="AC240" s="14">
        <v>2.0413494028828638E-19</v>
      </c>
      <c r="AG240" s="14">
        <v>0.13683939689968871</v>
      </c>
      <c r="AK240" s="14">
        <v>-4.4385352786325112E-2</v>
      </c>
      <c r="AO240" s="14">
        <v>0.10947151751975098</v>
      </c>
      <c r="AS240" s="14">
        <v>-3.9946817507692599E-2</v>
      </c>
      <c r="AW240" s="14">
        <v>0.2243268801634242</v>
      </c>
      <c r="BA240" s="14">
        <v>-0.1474052306556923</v>
      </c>
      <c r="BE240" s="14">
        <v>-0.8918311434624383</v>
      </c>
      <c r="DB240" s="1"/>
      <c r="DJ240" s="1"/>
      <c r="DK240" s="14">
        <v>0.73832722184901511</v>
      </c>
      <c r="DO240" s="14">
        <v>-3.6782405734517992E-18</v>
      </c>
      <c r="DS240" s="14">
        <v>6.3046547378199314E-2</v>
      </c>
      <c r="DW240" s="14">
        <v>-3.7834622309189624E-2</v>
      </c>
      <c r="EA240" s="14">
        <v>5.0437237902559454E-2</v>
      </c>
      <c r="EE240" s="14">
        <v>-3.4051160078270665E-2</v>
      </c>
      <c r="EI240" s="14">
        <v>0.10335499570196612</v>
      </c>
      <c r="EM240" s="14">
        <v>-0.12565003718919068</v>
      </c>
      <c r="EQ240" s="14">
        <v>0.74223560276018363</v>
      </c>
      <c r="GN240" s="1"/>
      <c r="GO240" s="7"/>
      <c r="GP240" s="7"/>
      <c r="GQ240" s="7"/>
      <c r="GR240" s="7"/>
      <c r="GS240" s="7"/>
      <c r="GT240" s="1"/>
      <c r="IU240" s="1"/>
      <c r="IV240" s="7"/>
      <c r="IW240" s="7"/>
      <c r="IX240" s="7"/>
      <c r="IY240" s="7"/>
      <c r="IZ240" s="7"/>
      <c r="JA240" s="7"/>
      <c r="JB240" s="7"/>
      <c r="JC240" s="7"/>
      <c r="JD240" s="7"/>
      <c r="JE240" s="1"/>
      <c r="JM240" s="1"/>
      <c r="JN240" s="14">
        <v>1.3759851931715206</v>
      </c>
      <c r="JR240" s="14">
        <v>4.3334205581530005E-18</v>
      </c>
      <c r="JV240" s="14">
        <v>2.6935605335145135E-2</v>
      </c>
      <c r="JZ240" s="14">
        <v>0.1265643351321368</v>
      </c>
      <c r="KD240" s="14">
        <v>2.1548484268116109E-2</v>
      </c>
      <c r="KH240" s="14">
        <v>0.11390790161892313</v>
      </c>
      <c r="KL240" s="14">
        <v>4.4156730057614987E-2</v>
      </c>
      <c r="KP240" s="14">
        <v>0.42032436021742864</v>
      </c>
      <c r="KT240" s="14">
        <v>1.355982609027979</v>
      </c>
      <c r="MQ240" s="1"/>
      <c r="MY240" s="1"/>
      <c r="MZ240" s="14">
        <v>-0.34633200878471954</v>
      </c>
      <c r="ND240" s="14">
        <v>-3.1340219048409113E-18</v>
      </c>
      <c r="NH240" s="14">
        <v>0.13985011639480749</v>
      </c>
      <c r="NL240" s="14">
        <v>0.13586844020097619</v>
      </c>
      <c r="NP240" s="14">
        <v>0.111880093115846</v>
      </c>
      <c r="NT240" s="14">
        <v>0.12228159618087857</v>
      </c>
      <c r="NX240" s="14">
        <v>0.22926248589312712</v>
      </c>
      <c r="OB240" s="14">
        <v>0.45122360214346352</v>
      </c>
      <c r="OF240" s="14">
        <v>-0.35575579247024519</v>
      </c>
      <c r="QC240" s="1"/>
      <c r="QD240" s="7"/>
      <c r="QE240" s="7"/>
      <c r="QF240" s="7"/>
      <c r="QG240" s="7"/>
      <c r="QH240" s="7"/>
      <c r="QI240" s="1"/>
    </row>
    <row r="241" spans="6:451" x14ac:dyDescent="0.3">
      <c r="F241" s="1"/>
      <c r="G241" s="7"/>
      <c r="H241" s="7"/>
      <c r="I241" s="7"/>
      <c r="J241" s="7"/>
      <c r="K241" s="7"/>
      <c r="L241" s="7"/>
      <c r="M241" s="7"/>
      <c r="N241" s="7"/>
      <c r="O241" s="7"/>
      <c r="P241" s="1"/>
      <c r="X241" s="1"/>
      <c r="DB241" s="1"/>
      <c r="DJ241" s="1"/>
      <c r="GN241" s="1"/>
      <c r="GO241" s="7"/>
      <c r="GP241" s="7"/>
      <c r="GQ241" s="7"/>
      <c r="GR241" s="7"/>
      <c r="GS241" s="7"/>
      <c r="GT241" s="1"/>
      <c r="IU241" s="1"/>
      <c r="IV241" s="7"/>
      <c r="IW241" s="7"/>
      <c r="IX241" s="7"/>
      <c r="IY241" s="7"/>
      <c r="IZ241" s="7"/>
      <c r="JA241" s="7"/>
      <c r="JB241" s="7"/>
      <c r="JC241" s="7"/>
      <c r="JD241" s="7"/>
      <c r="JE241" s="1"/>
      <c r="JM241" s="1"/>
      <c r="MQ241" s="1"/>
      <c r="MY241" s="1"/>
      <c r="QC241" s="1"/>
      <c r="QD241" s="7"/>
      <c r="QE241" s="7"/>
      <c r="QF241" s="7"/>
      <c r="QG241" s="7"/>
      <c r="QH241" s="7"/>
      <c r="QI241" s="1"/>
    </row>
    <row r="242" spans="6:451" ht="15" thickBot="1" x14ac:dyDescent="0.35">
      <c r="F242" s="1"/>
      <c r="G242" s="7"/>
      <c r="H242" s="7"/>
      <c r="I242" s="7"/>
      <c r="J242" s="7"/>
      <c r="K242" s="7"/>
      <c r="L242" s="7"/>
      <c r="M242" s="7"/>
      <c r="N242" s="7"/>
      <c r="O242" s="7"/>
      <c r="P242" s="1"/>
      <c r="X242" s="1"/>
      <c r="Y242" t="s">
        <v>184</v>
      </c>
      <c r="AC242" t="s">
        <v>344</v>
      </c>
      <c r="AG242" t="s">
        <v>345</v>
      </c>
      <c r="AK242" t="s">
        <v>373</v>
      </c>
      <c r="AO242" t="s">
        <v>346</v>
      </c>
      <c r="AS242" t="s">
        <v>347</v>
      </c>
      <c r="AW242" t="s">
        <v>348</v>
      </c>
      <c r="BA242" t="s">
        <v>349</v>
      </c>
      <c r="BE242" t="s">
        <v>350</v>
      </c>
      <c r="DB242" s="1"/>
      <c r="DJ242" s="1"/>
      <c r="DK242" t="s">
        <v>184</v>
      </c>
      <c r="DO242" t="s">
        <v>344</v>
      </c>
      <c r="DS242" t="s">
        <v>345</v>
      </c>
      <c r="DW242" t="s">
        <v>373</v>
      </c>
      <c r="EA242" t="s">
        <v>346</v>
      </c>
      <c r="EE242" t="s">
        <v>347</v>
      </c>
      <c r="EI242" t="s">
        <v>348</v>
      </c>
      <c r="EM242" t="s">
        <v>349</v>
      </c>
      <c r="EQ242" t="s">
        <v>350</v>
      </c>
      <c r="GN242" s="1"/>
      <c r="GO242" s="7"/>
      <c r="GP242" s="7"/>
      <c r="GQ242" s="7"/>
      <c r="GR242" s="7"/>
      <c r="GS242" s="7"/>
      <c r="GT242" s="1"/>
      <c r="IU242" s="1"/>
      <c r="IV242" s="7"/>
      <c r="IW242" s="7"/>
      <c r="IX242" s="7"/>
      <c r="IY242" s="7"/>
      <c r="IZ242" s="7"/>
      <c r="JA242" s="7"/>
      <c r="JB242" s="7"/>
      <c r="JC242" s="7"/>
      <c r="JD242" s="7"/>
      <c r="JE242" s="1"/>
      <c r="JM242" s="1"/>
      <c r="JN242" t="s">
        <v>184</v>
      </c>
      <c r="JR242" t="s">
        <v>344</v>
      </c>
      <c r="JV242" t="s">
        <v>345</v>
      </c>
      <c r="JZ242" t="s">
        <v>373</v>
      </c>
      <c r="KD242" t="s">
        <v>346</v>
      </c>
      <c r="KH242" t="s">
        <v>347</v>
      </c>
      <c r="KL242" t="s">
        <v>348</v>
      </c>
      <c r="KP242" t="s">
        <v>349</v>
      </c>
      <c r="KT242" t="s">
        <v>350</v>
      </c>
      <c r="MQ242" s="1"/>
      <c r="MY242" s="1"/>
      <c r="MZ242" t="s">
        <v>184</v>
      </c>
      <c r="ND242" t="s">
        <v>344</v>
      </c>
      <c r="NH242" t="s">
        <v>345</v>
      </c>
      <c r="NL242" t="s">
        <v>373</v>
      </c>
      <c r="NP242" t="s">
        <v>346</v>
      </c>
      <c r="NT242" t="s">
        <v>347</v>
      </c>
      <c r="NX242" t="s">
        <v>348</v>
      </c>
      <c r="OB242" t="s">
        <v>349</v>
      </c>
      <c r="OF242" t="s">
        <v>350</v>
      </c>
      <c r="QC242" s="1"/>
      <c r="QD242" s="7"/>
      <c r="QE242" s="7"/>
      <c r="QF242" s="7"/>
      <c r="QG242" s="7"/>
      <c r="QH242" s="7"/>
      <c r="QI242" s="1"/>
    </row>
    <row r="243" spans="6:451" x14ac:dyDescent="0.3">
      <c r="F243" s="1"/>
      <c r="G243" s="7"/>
      <c r="H243" s="7"/>
      <c r="I243" s="7"/>
      <c r="J243" s="7"/>
      <c r="K243" s="7"/>
      <c r="L243" s="7"/>
      <c r="M243" s="7"/>
      <c r="N243" s="7"/>
      <c r="O243" s="7"/>
      <c r="P243" s="1"/>
      <c r="X243" s="1"/>
      <c r="Y243" s="18">
        <f t="array" ref="Y243:AA246">'TRANSFORMER EX1'!DN2503:DP2506</f>
        <v>-3.1605846076611842E-2</v>
      </c>
      <c r="Z243" s="19">
        <v>6.6177305986349924E-2</v>
      </c>
      <c r="AA243" s="20">
        <v>0.32315396606070668</v>
      </c>
      <c r="AC243" s="18">
        <f t="array" ref="AC243:AE246">'TRANSFORMER EX1'!EL2503:EN2506+'TRANSFORMER EX2'!EL2503:EN2506</f>
        <v>-6.953231632535181E-6</v>
      </c>
      <c r="AD243" s="19">
        <v>2.1293723126369244E-5</v>
      </c>
      <c r="AE243" s="20">
        <v>-1.4340491493832248E-5</v>
      </c>
      <c r="AG243" s="18">
        <v>2.1416311673709974E-2</v>
      </c>
      <c r="AH243" s="19">
        <v>6.7920953966283337E-2</v>
      </c>
      <c r="AI243" s="20">
        <v>1.380021743508441E-2</v>
      </c>
      <c r="AK243" s="18">
        <v>2.5872147717786172E-2</v>
      </c>
      <c r="AL243" s="19">
        <v>-0.21478299470805942</v>
      </c>
      <c r="AM243" s="20">
        <v>2.2409930442870662E-2</v>
      </c>
      <c r="AO243" s="18">
        <f t="array" ref="AO243:AQ246">S215*AG243:AI246+(1-S215)*AC243:AE246^2</f>
        <v>1.7133049348637467E-2</v>
      </c>
      <c r="AP243" s="19">
        <v>5.4336763263711202E-2</v>
      </c>
      <c r="AQ243" s="20">
        <v>1.1040173989197467E-2</v>
      </c>
      <c r="AS243" s="18">
        <f t="array" ref="AS243:AU246">Q215*AK243:AM246+(1-Q215)*AC243:AE246</f>
        <v>2.32842376228443E-2</v>
      </c>
      <c r="AT243" s="19">
        <v>-0.19330256586494085</v>
      </c>
      <c r="AU243" s="20">
        <v>2.0167503349434211E-2</v>
      </c>
      <c r="AW243" s="18">
        <f t="array" ref="AW243:AY246">AO243:AQ246/(1-S215^W215)</f>
        <v>3.5108707681634162E-2</v>
      </c>
      <c r="AX243" s="19">
        <v>0.11134582636006396</v>
      </c>
      <c r="AY243" s="20">
        <v>2.2623307354912848E-2</v>
      </c>
      <c r="BA243" s="18">
        <f t="array" ref="BA243:BC246">AS243:AU246/(1-Q215^W215)</f>
        <v>8.5919696025255746E-2</v>
      </c>
      <c r="BB243" s="19">
        <v>-0.71329360097764172</v>
      </c>
      <c r="BC243" s="20">
        <v>7.4418831547727743E-2</v>
      </c>
      <c r="BE243" s="18">
        <f t="array" ref="BE243:BG246">Y243:AA246-(Q218/(U215+SQRT(AW243:AY246)))*BA243:BC246</f>
        <v>-3.6191331399005482E-2</v>
      </c>
      <c r="BF243" s="19">
        <v>8.7553547877899374E-2</v>
      </c>
      <c r="BG243" s="20">
        <v>0.31820624968448546</v>
      </c>
      <c r="DB243" s="1"/>
      <c r="DJ243" s="1"/>
      <c r="DK243" s="18">
        <f t="array" ref="DK243:DM246">'TRANSFORMER EX1'!IZ2503:JB2506</f>
        <v>0.24226011929557584</v>
      </c>
      <c r="DL243" s="19">
        <v>0.26301274671940034</v>
      </c>
      <c r="DM243" s="20">
        <v>0.73844416999099627</v>
      </c>
      <c r="DO243" s="18">
        <f t="array" ref="DO243:DQ246">'TRANSFORMER EX1'!JX2503:JZ2506+'TRANSFORMER EX2'!JX2503:JZ2506</f>
        <v>3.3961597821324266E-6</v>
      </c>
      <c r="DP243" s="19">
        <v>-1.04119235954426E-5</v>
      </c>
      <c r="DQ243" s="20">
        <v>7.0157638133128454E-6</v>
      </c>
      <c r="DS243" s="18">
        <v>6.0948125484219129E-2</v>
      </c>
      <c r="DT243" s="19">
        <v>3.6709835769266508E-2</v>
      </c>
      <c r="DU243" s="20">
        <v>0.14897100283500048</v>
      </c>
      <c r="DW243" s="18">
        <v>6.391062500270471E-2</v>
      </c>
      <c r="DX243" s="19">
        <v>-8.999443335679691E-2</v>
      </c>
      <c r="DY243" s="20">
        <v>-9.4845896827893988E-2</v>
      </c>
      <c r="EA243" s="18">
        <f t="array" ref="EA243:EC246">DE215*DS243:DU246+(1-DE215)*DO243:DQ246^2</f>
        <v>4.8758500389682088E-2</v>
      </c>
      <c r="EB243" s="19">
        <v>2.9367868637094841E-2</v>
      </c>
      <c r="EC243" s="20">
        <v>0.11917680227784458</v>
      </c>
      <c r="EE243" s="18">
        <f t="array" ref="EE243:EG246">DC215*DW243:DY246+(1-DC215)*DO243:DQ246</f>
        <v>5.7519902118412458E-2</v>
      </c>
      <c r="EF243" s="19">
        <v>-8.099603121347676E-2</v>
      </c>
      <c r="EG243" s="20">
        <v>-8.5360605568723255E-2</v>
      </c>
      <c r="EI243" s="18">
        <f t="array" ref="EI243:EK246">EA243:EC246/(1-DE215^DI215)</f>
        <v>9.9914959814922336E-2</v>
      </c>
      <c r="EJ243" s="19">
        <v>6.0180058682571411E-2</v>
      </c>
      <c r="EK243" s="20">
        <v>0.24421475876607501</v>
      </c>
      <c r="EM243" s="18">
        <f t="array" ref="EM243:EO246">EE243:EG246/(1-DC215^DI215)</f>
        <v>0.21225056132255526</v>
      </c>
      <c r="EN243" s="19">
        <v>-0.29887834396116897</v>
      </c>
      <c r="EO243" s="20">
        <v>-0.31498378438643276</v>
      </c>
      <c r="EQ243" s="18">
        <f t="array" ref="EQ243:ES246">DK243:DM246-(DC218/(DG215+SQRT(EI243:EK246)))*EM243:EO246</f>
        <v>0.23554531148276611</v>
      </c>
      <c r="ER243" s="19">
        <v>0.27519613661946574</v>
      </c>
      <c r="ES243" s="20">
        <v>0.74481802591675317</v>
      </c>
      <c r="GN243" s="1"/>
      <c r="GO243" s="7"/>
      <c r="GP243" s="7"/>
      <c r="GQ243" s="7"/>
      <c r="GR243" s="7"/>
      <c r="GS243" s="7"/>
      <c r="GT243" s="1"/>
      <c r="IU243" s="1"/>
      <c r="IV243" s="7"/>
      <c r="IW243" s="7"/>
      <c r="IX243" s="7"/>
      <c r="IY243" s="7"/>
      <c r="IZ243" s="7"/>
      <c r="JA243" s="7"/>
      <c r="JB243" s="7"/>
      <c r="JC243" s="7"/>
      <c r="JD243" s="7"/>
      <c r="JE243" s="1"/>
      <c r="JM243" s="1"/>
      <c r="JN243" s="18">
        <f t="array" ref="JN243:JP246">'TRANSFORMER EX1'!NL1579:NN1582</f>
        <v>-0.45807527171279061</v>
      </c>
      <c r="JO243" s="19">
        <v>0.11255698446918296</v>
      </c>
      <c r="JP243" s="20">
        <v>0.57212128440080601</v>
      </c>
      <c r="JR243" s="18">
        <f t="array" ref="JR243:JT246">'TRANSFORMER EX1'!PT1579:PV1582+'TRANSFORMER EX2'!PT1579:PV1582</f>
        <v>6.9952357067307557E-6</v>
      </c>
      <c r="JS243" s="19">
        <v>-4.3113080161291158E-6</v>
      </c>
      <c r="JT243" s="20">
        <v>-2.6839276905960411E-6</v>
      </c>
      <c r="JV243" s="18">
        <v>5.6640839097453759E-2</v>
      </c>
      <c r="JW243" s="19">
        <v>0.24710041573288916</v>
      </c>
      <c r="JX243" s="20">
        <v>5.3769213267106488E-3</v>
      </c>
      <c r="JZ243" s="18">
        <v>-9.9812024032268493E-2</v>
      </c>
      <c r="KA243" s="19">
        <v>4.5224343921636059E-2</v>
      </c>
      <c r="KB243" s="20">
        <v>2.9489979945049195E-2</v>
      </c>
      <c r="KD243" s="18">
        <f t="array" ref="KD243:KF246">JH215*JV243:JX246+(1-JH215)*JR243:JT246^2</f>
        <v>4.5312671287749677E-2</v>
      </c>
      <c r="KE243" s="19">
        <v>0.19768033259002882</v>
      </c>
      <c r="KF243" s="20">
        <v>4.3015370628092129E-3</v>
      </c>
      <c r="KH243" s="18">
        <f t="array" ref="KH243:KJ246">JF215*JZ243:KB246+(1-JF215)*JR243:JT246</f>
        <v>-8.9830122105470964E-2</v>
      </c>
      <c r="KI243" s="19">
        <v>4.0701478398670839E-2</v>
      </c>
      <c r="KJ243" s="20">
        <v>2.6540713557775219E-2</v>
      </c>
      <c r="KL243" s="18">
        <f t="array" ref="KL243:KN246">KD243:KF246/(1-JH215^JL215)</f>
        <v>9.2853834606044447E-2</v>
      </c>
      <c r="KM243" s="19">
        <v>0.40508264875005917</v>
      </c>
      <c r="KN243" s="20">
        <v>8.8146251287074054E-3</v>
      </c>
      <c r="KP243" s="18">
        <f t="array" ref="KP243:KR246">KH243:KJ246/(1-JF215^JL215)</f>
        <v>-0.33147646533384129</v>
      </c>
      <c r="KQ243" s="19">
        <v>0.15018995719066736</v>
      </c>
      <c r="KR243" s="20">
        <v>9.7936212390314498E-2</v>
      </c>
      <c r="KT243" s="18">
        <f t="array" ref="KT243:KV246">JN243:JP246-(JF218/(JJ215+SQRT(KL243:KN246)))*KP243:KR246</f>
        <v>-0.4471971784997007</v>
      </c>
      <c r="KU243" s="19">
        <v>0.11019721774733472</v>
      </c>
      <c r="KV243" s="20">
        <v>0.56168991378374422</v>
      </c>
      <c r="MQ243" s="1"/>
      <c r="MY243" s="1"/>
      <c r="MZ243" s="18">
        <f t="array" ref="MZ243:NB246">'TRANSFORMER EX1'!SX1579:SZ1582</f>
        <v>4.6680536518619323E-2</v>
      </c>
      <c r="NA243" s="19">
        <v>4.3450905372376447E-2</v>
      </c>
      <c r="NB243" s="20">
        <v>-0.23444538296120235</v>
      </c>
      <c r="ND243" s="18">
        <f t="array" ref="ND243:NF246">'TRANSFORMER EX1'!VF1579:VH1582+'TRANSFORMER EX2'!VF1579:VH1582</f>
        <v>3.3451384260217147E-5</v>
      </c>
      <c r="NE243" s="19">
        <v>-2.0687492588464752E-5</v>
      </c>
      <c r="NF243" s="20">
        <v>-1.2763891671744382E-5</v>
      </c>
      <c r="NH243" s="18">
        <v>5.4676151316675983E-2</v>
      </c>
      <c r="NI243" s="19">
        <v>7.8039265385604739E-2</v>
      </c>
      <c r="NJ243" s="20">
        <v>2.0180976191759164E-2</v>
      </c>
      <c r="NL243" s="18">
        <v>-3.7134702758528176E-2</v>
      </c>
      <c r="NM243" s="19">
        <v>3.2071709521831512E-2</v>
      </c>
      <c r="NN243" s="20">
        <v>1.0762001633339548E-2</v>
      </c>
      <c r="NP243" s="18">
        <f t="array" ref="NP243:NR246">MT215*NH243:NJ246+(1-MT215)*ND243:NF246^2</f>
        <v>4.3740921277139813E-2</v>
      </c>
      <c r="NQ243" s="19">
        <v>6.2431412394078262E-2</v>
      </c>
      <c r="NR243" s="20">
        <v>1.6144780985990721E-2</v>
      </c>
      <c r="NT243" s="18">
        <f t="array" ref="NT243:NV246">MR215*NL243:NN246+(1-MR215)*ND243:NF246</f>
        <v>-3.3417887344249338E-2</v>
      </c>
      <c r="NU243" s="19">
        <v>2.8862469820389515E-2</v>
      </c>
      <c r="NV243" s="20">
        <v>9.6845250808384187E-3</v>
      </c>
      <c r="NX243" s="18">
        <f t="array" ref="NX243:NZ246">NP243:NR246/(1-MT215^MX215)</f>
        <v>8.9633035403975048E-2</v>
      </c>
      <c r="NY243" s="19">
        <v>0.12793322211901287</v>
      </c>
      <c r="NZ243" s="20">
        <v>3.3083567594243288E-2</v>
      </c>
      <c r="OB243" s="18">
        <f t="array" ref="OB243:OD246">NT243:NV246/(1-MR215^MX215)</f>
        <v>-0.12331323743265442</v>
      </c>
      <c r="OC243" s="19">
        <v>0.10650357867302408</v>
      </c>
      <c r="OD243" s="20">
        <v>3.5736254910842882E-2</v>
      </c>
      <c r="OF243" s="18">
        <f t="array" ref="OF243:OH246">MZ243:NB246-(MR218/(MV215+SQRT(NX243:NZ246)))*OB243:OD246</f>
        <v>5.0799383390642716E-2</v>
      </c>
      <c r="OG243" s="19">
        <v>4.04732630360983E-2</v>
      </c>
      <c r="OH243" s="20">
        <v>-0.23641011291796202</v>
      </c>
      <c r="QC243" s="1"/>
      <c r="QD243" s="7"/>
      <c r="QE243" s="7"/>
      <c r="QF243" s="7"/>
      <c r="QG243" s="7"/>
      <c r="QH243" s="7"/>
      <c r="QI243" s="1"/>
    </row>
    <row r="244" spans="6:451" x14ac:dyDescent="0.3">
      <c r="F244" s="1"/>
      <c r="G244" s="7"/>
      <c r="H244" s="7"/>
      <c r="I244" s="7"/>
      <c r="J244" s="7"/>
      <c r="K244" s="7"/>
      <c r="L244" s="7"/>
      <c r="M244" s="7"/>
      <c r="N244" s="7"/>
      <c r="O244" s="7"/>
      <c r="P244" s="1"/>
      <c r="X244" s="1"/>
      <c r="Y244" s="21">
        <v>-0.46701017795802074</v>
      </c>
      <c r="Z244">
        <v>-7.6918503129940252E-2</v>
      </c>
      <c r="AA244" s="22">
        <v>-0.33173418459153592</v>
      </c>
      <c r="AC244" s="21">
        <v>3.8455048252287979E-6</v>
      </c>
      <c r="AD244">
        <v>-1.1776494327138671E-5</v>
      </c>
      <c r="AE244" s="22">
        <v>7.9309895019089281E-6</v>
      </c>
      <c r="AG244" s="21">
        <v>5.3757895757161979E-2</v>
      </c>
      <c r="AH244">
        <v>3.2617862847451412E-2</v>
      </c>
      <c r="AI244" s="22">
        <v>0.26965679318979274</v>
      </c>
      <c r="AK244" s="21">
        <v>-5.0205627821459577E-2</v>
      </c>
      <c r="AL244">
        <v>-7.1481593692596074E-2</v>
      </c>
      <c r="AM244" s="22">
        <v>-2.5387109955663147E-2</v>
      </c>
      <c r="AO244" s="21">
        <v>4.3006316608687166E-2</v>
      </c>
      <c r="AP244">
        <v>2.6094290305698296E-2</v>
      </c>
      <c r="AQ244" s="22">
        <v>0.21572543456441434</v>
      </c>
      <c r="AS244" s="21">
        <v>-4.5184680488831098E-2</v>
      </c>
      <c r="AT244">
        <v>-6.4334611972769171E-2</v>
      </c>
      <c r="AU244" s="22">
        <v>-2.2847605861146644E-2</v>
      </c>
      <c r="AW244" s="21">
        <v>8.8127697968621257E-2</v>
      </c>
      <c r="AX244">
        <v>5.3471906364135867E-2</v>
      </c>
      <c r="AY244" s="22">
        <v>0.44206031673035739</v>
      </c>
      <c r="BA244" s="21">
        <v>-0.16673313833517017</v>
      </c>
      <c r="BB244">
        <v>-0.23739709215043983</v>
      </c>
      <c r="BC244" s="22">
        <v>-8.4308508712718278E-2</v>
      </c>
      <c r="BE244" s="21">
        <v>-0.46139367864136221</v>
      </c>
      <c r="BF244">
        <v>-6.6652236028136358E-2</v>
      </c>
      <c r="BG244" s="22">
        <v>-0.33046615134205976</v>
      </c>
      <c r="DB244" s="1"/>
      <c r="DJ244" s="1"/>
      <c r="DK244" s="21">
        <v>-0.52018652522759956</v>
      </c>
      <c r="DL244">
        <v>5.9063044548248005E-2</v>
      </c>
      <c r="DM244" s="22">
        <v>-0.85681161174046816</v>
      </c>
      <c r="DO244" s="21">
        <v>7.2815106251216792E-6</v>
      </c>
      <c r="DP244">
        <v>-2.2323730977426551E-5</v>
      </c>
      <c r="DQ244" s="22">
        <v>1.5042220352310416E-5</v>
      </c>
      <c r="DS244" s="21">
        <v>1.1679600042249289E-2</v>
      </c>
      <c r="DT244">
        <v>4.53015475410578E-2</v>
      </c>
      <c r="DU244" s="22">
        <v>1.6443044381494638E-2</v>
      </c>
      <c r="DW244" s="21">
        <v>0.23351379236913519</v>
      </c>
      <c r="DX244">
        <v>0.10475906415731269</v>
      </c>
      <c r="DY244" s="22">
        <v>7.6792993468083492E-2</v>
      </c>
      <c r="EA244" s="21">
        <v>9.3436800444035122E-3</v>
      </c>
      <c r="EB244">
        <v>3.6241238132516035E-2</v>
      </c>
      <c r="EC244" s="22">
        <v>1.315443555044939E-2</v>
      </c>
      <c r="EE244" s="21">
        <v>0.21016314128328417</v>
      </c>
      <c r="EF244">
        <v>9.428092536848369E-2</v>
      </c>
      <c r="EG244" s="22">
        <v>6.9115198343310383E-2</v>
      </c>
      <c r="EI244" s="21">
        <v>1.9146885336892447E-2</v>
      </c>
      <c r="EJ244">
        <v>7.4264832238762388E-2</v>
      </c>
      <c r="EK244" s="22">
        <v>2.6955810554199575E-2</v>
      </c>
      <c r="EM244" s="21">
        <v>0.77550974643278314</v>
      </c>
      <c r="EN244">
        <v>0.34790009361064106</v>
      </c>
      <c r="EO244" s="22">
        <v>0.25503763226313803</v>
      </c>
      <c r="EQ244" s="21">
        <v>-0.57623169498098448</v>
      </c>
      <c r="ER244">
        <v>4.6296806396698427E-2</v>
      </c>
      <c r="ES244" s="22">
        <v>-0.87234542455129727</v>
      </c>
      <c r="GN244" s="1"/>
      <c r="GO244" s="7"/>
      <c r="GP244" s="7"/>
      <c r="GQ244" s="7"/>
      <c r="GR244" s="7"/>
      <c r="GS244" s="7"/>
      <c r="GT244" s="1"/>
      <c r="IU244" s="1"/>
      <c r="IV244" s="7"/>
      <c r="IW244" s="7"/>
      <c r="IX244" s="7"/>
      <c r="IY244" s="7"/>
      <c r="IZ244" s="7"/>
      <c r="JA244" s="7"/>
      <c r="JB244" s="7"/>
      <c r="JC244" s="7"/>
      <c r="JD244" s="7"/>
      <c r="JE244" s="1"/>
      <c r="JM244" s="1"/>
      <c r="JN244" s="21">
        <v>0.53835921094853478</v>
      </c>
      <c r="JO244">
        <v>-0.22048068432192772</v>
      </c>
      <c r="JP244" s="22">
        <v>6.8023964295078912E-2</v>
      </c>
      <c r="JR244" s="21">
        <v>1.4409891193676903E-5</v>
      </c>
      <c r="JS244">
        <v>-8.9003069514209301E-6</v>
      </c>
      <c r="JT244" s="22">
        <v>-5.5095842422452431E-6</v>
      </c>
      <c r="JV244" s="21">
        <v>7.8266103999786785E-2</v>
      </c>
      <c r="JW244">
        <v>2.7014060192281437E-2</v>
      </c>
      <c r="JX244" s="22">
        <v>5.9730050823910877E-2</v>
      </c>
      <c r="JZ244" s="21">
        <v>-3.2933329632282068E-3</v>
      </c>
      <c r="KA244">
        <v>0.10541197676638042</v>
      </c>
      <c r="KB244" s="22">
        <v>-3.3344457193248737E-2</v>
      </c>
      <c r="KD244" s="21">
        <v>6.2612883241358414E-2</v>
      </c>
      <c r="KE244">
        <v>2.1611248169668244E-2</v>
      </c>
      <c r="KF244" s="22">
        <v>4.7784040665199805E-2</v>
      </c>
      <c r="KH244" s="21">
        <v>-2.9625586777860184E-3</v>
      </c>
      <c r="KI244">
        <v>9.4869889059047238E-2</v>
      </c>
      <c r="KJ244" s="22">
        <v>-3.0010562432348089E-2</v>
      </c>
      <c r="KL244" s="21">
        <v>0.12830508860934103</v>
      </c>
      <c r="KM244">
        <v>4.4285344609975921E-2</v>
      </c>
      <c r="KN244" s="22">
        <v>9.7918116117212739E-2</v>
      </c>
      <c r="KP244" s="21">
        <v>-1.0931950840538817E-2</v>
      </c>
      <c r="KQ244">
        <v>0.35007339136179805</v>
      </c>
      <c r="KR244" s="22">
        <v>-0.11074008277619225</v>
      </c>
      <c r="KT244" s="21">
        <v>0.53866440476377409</v>
      </c>
      <c r="KU244">
        <v>-0.23711592488159078</v>
      </c>
      <c r="KV244" s="22">
        <v>7.1562905258082524E-2</v>
      </c>
      <c r="MQ244" s="1"/>
      <c r="MY244" s="1"/>
      <c r="MZ244" s="21">
        <v>0.47881798229621497</v>
      </c>
      <c r="NA244">
        <v>2.3865578975101401E-4</v>
      </c>
      <c r="NB244" s="22">
        <v>-0.49377031541586913</v>
      </c>
      <c r="ND244" s="21">
        <v>-7.1367428577467922E-6</v>
      </c>
      <c r="NE244">
        <v>4.4126874162690687E-6</v>
      </c>
      <c r="NF244" s="22">
        <v>2.7240554414762912E-6</v>
      </c>
      <c r="NH244" s="21">
        <v>8.9456228829691287E-2</v>
      </c>
      <c r="NI244">
        <v>1.5981826570152308E-2</v>
      </c>
      <c r="NJ244" s="22">
        <v>7.3483784083117162E-2</v>
      </c>
      <c r="NL244" s="21">
        <v>0.19808316156961669</v>
      </c>
      <c r="NM244">
        <v>-0.16147443685159013</v>
      </c>
      <c r="NN244" s="22">
        <v>-6.4692688311032406E-2</v>
      </c>
      <c r="NP244" s="21">
        <v>7.1564983073939645E-2</v>
      </c>
      <c r="NQ244">
        <v>1.278546126001621E-2</v>
      </c>
      <c r="NR244" s="22">
        <v>5.8787027267977833E-2</v>
      </c>
      <c r="NT244" s="21">
        <v>0.17827413173836926</v>
      </c>
      <c r="NU244">
        <v>-0.1453265518976895</v>
      </c>
      <c r="NV244" s="22">
        <v>-5.8223147074385015E-2</v>
      </c>
      <c r="NX244" s="21">
        <v>0.14664955547938455</v>
      </c>
      <c r="NY244">
        <v>2.6199715696754534E-2</v>
      </c>
      <c r="NZ244" s="22">
        <v>0.12046521981143002</v>
      </c>
      <c r="OB244" s="21">
        <v>0.65783812449582779</v>
      </c>
      <c r="OC244">
        <v>-0.53626033910586546</v>
      </c>
      <c r="OD244" s="22">
        <v>-0.21484556116009237</v>
      </c>
      <c r="OF244" s="21">
        <v>0.46163974243680989</v>
      </c>
      <c r="OG244">
        <v>3.3369109731299931E-2</v>
      </c>
      <c r="OH244" s="22">
        <v>-0.48758024562785129</v>
      </c>
      <c r="QC244" s="1"/>
      <c r="QD244" s="7"/>
      <c r="QE244" s="7"/>
      <c r="QF244" s="7"/>
      <c r="QG244" s="7"/>
      <c r="QH244" s="7"/>
      <c r="QI244" s="1"/>
    </row>
    <row r="245" spans="6:451" x14ac:dyDescent="0.3">
      <c r="F245" s="1"/>
      <c r="G245" s="7"/>
      <c r="H245" s="7"/>
      <c r="I245" s="7"/>
      <c r="J245" s="7"/>
      <c r="K245" s="7"/>
      <c r="L245" s="7"/>
      <c r="M245" s="7"/>
      <c r="N245" s="7"/>
      <c r="O245" s="7"/>
      <c r="P245" s="1"/>
      <c r="X245" s="1"/>
      <c r="Y245" s="21">
        <v>-8.6488536441642408E-2</v>
      </c>
      <c r="Z245">
        <v>0.13469048702758946</v>
      </c>
      <c r="AA245" s="22">
        <v>-6.5950101381949608E-2</v>
      </c>
      <c r="AC245" s="21">
        <v>2.2951002038664396E-6</v>
      </c>
      <c r="AD245">
        <v>-7.0278413686487146E-6</v>
      </c>
      <c r="AE245" s="22">
        <v>4.7327411647815855E-6</v>
      </c>
      <c r="AG245" s="21">
        <v>7.9338464083476279E-2</v>
      </c>
      <c r="AH245">
        <v>0.22022909288150513</v>
      </c>
      <c r="AI245" s="22">
        <v>3.422881357903695E-3</v>
      </c>
      <c r="AK245" s="21">
        <v>-1.4775611422038929E-2</v>
      </c>
      <c r="AL245">
        <v>9.5544790985941985E-2</v>
      </c>
      <c r="AM245" s="22">
        <v>9.4361686598699951E-2</v>
      </c>
      <c r="AO245" s="21">
        <v>6.3470771267834514E-2</v>
      </c>
      <c r="AP245">
        <v>0.17618327431508221</v>
      </c>
      <c r="AQ245" s="22">
        <v>2.7383050908027238E-3</v>
      </c>
      <c r="AS245" s="21">
        <v>-1.329782076981465E-2</v>
      </c>
      <c r="AT245">
        <v>8.5989609103210921E-2</v>
      </c>
      <c r="AU245" s="22">
        <v>8.4925991212946444E-2</v>
      </c>
      <c r="AW245" s="21">
        <v>0.1300630558767101</v>
      </c>
      <c r="AX245">
        <v>0.36103129982598825</v>
      </c>
      <c r="AY245" s="22">
        <v>5.6112809237760745E-3</v>
      </c>
      <c r="BA245" s="21">
        <v>-4.9069449335109427E-2</v>
      </c>
      <c r="BB245">
        <v>0.31730483063915482</v>
      </c>
      <c r="BC245" s="22">
        <v>0.31338004137618625</v>
      </c>
      <c r="BE245" s="21">
        <v>-8.5127924725764262E-2</v>
      </c>
      <c r="BF245">
        <v>0.12940963187317739</v>
      </c>
      <c r="BG245" s="22">
        <v>-0.10778515422163076</v>
      </c>
      <c r="DB245" s="1"/>
      <c r="DJ245" s="1"/>
      <c r="DK245" s="21">
        <v>1.0608206510141205</v>
      </c>
      <c r="DL245">
        <v>-6.3874484304322826E-2</v>
      </c>
      <c r="DM245" s="22">
        <v>-0.57547840013394058</v>
      </c>
      <c r="DO245" s="21">
        <v>-7.3648380654243505E-6</v>
      </c>
      <c r="DP245">
        <v>2.2579142031465333E-5</v>
      </c>
      <c r="DQ245" s="22">
        <v>-1.5214303966046568E-5</v>
      </c>
      <c r="DS245" s="21">
        <v>5.4954206020437338E-2</v>
      </c>
      <c r="DT245">
        <v>1.3143978277770297E-2</v>
      </c>
      <c r="DU245" s="22">
        <v>5.4327077903748348E-2</v>
      </c>
      <c r="DW245" s="21">
        <v>-4.0768903802671425E-2</v>
      </c>
      <c r="DX245">
        <v>0.14034376139331975</v>
      </c>
      <c r="DY245" s="22">
        <v>5.1227600365277683E-3</v>
      </c>
      <c r="EA245" s="21">
        <v>4.3963364827198044E-2</v>
      </c>
      <c r="EB245">
        <v>1.051518272417977E-2</v>
      </c>
      <c r="EC245" s="22">
        <v>4.3461662369293691E-2</v>
      </c>
      <c r="EE245" s="21">
        <v>-3.6692749906210825E-2</v>
      </c>
      <c r="EF245">
        <v>0.12631164316819091</v>
      </c>
      <c r="EG245" s="22">
        <v>4.6089626024783869E-3</v>
      </c>
      <c r="EI245" s="21">
        <v>9.0088862350815688E-2</v>
      </c>
      <c r="EJ245">
        <v>2.1547505582335598E-2</v>
      </c>
      <c r="EK245" s="22">
        <v>8.9060783543634642E-2</v>
      </c>
      <c r="EM245" s="21">
        <v>-0.1353976011299293</v>
      </c>
      <c r="EN245">
        <v>0.46609462423686698</v>
      </c>
      <c r="EO245" s="22">
        <v>1.7007242075566011E-2</v>
      </c>
      <c r="EQ245" s="21">
        <v>1.0653316779169943</v>
      </c>
      <c r="ER245">
        <v>-9.5626813612986333E-2</v>
      </c>
      <c r="ES245" s="22">
        <v>-0.57604828960866183</v>
      </c>
      <c r="GN245" s="1"/>
      <c r="GO245" s="7"/>
      <c r="GP245" s="7"/>
      <c r="GQ245" s="7"/>
      <c r="GR245" s="7"/>
      <c r="GS245" s="7"/>
      <c r="GT245" s="1"/>
      <c r="IU245" s="1"/>
      <c r="IV245" s="7"/>
      <c r="IW245" s="7"/>
      <c r="IX245" s="7"/>
      <c r="IY245" s="7"/>
      <c r="IZ245" s="7"/>
      <c r="JA245" s="7"/>
      <c r="JB245" s="7"/>
      <c r="JC245" s="7"/>
      <c r="JD245" s="7"/>
      <c r="JE245" s="1"/>
      <c r="JM245" s="1"/>
      <c r="JN245" s="21">
        <v>-0.30726454567801187</v>
      </c>
      <c r="JO245">
        <v>-0.44095703892472221</v>
      </c>
      <c r="JP245" s="22">
        <v>0.58413098493599136</v>
      </c>
      <c r="JR245" s="21">
        <v>3.5285556615680492E-7</v>
      </c>
      <c r="JS245">
        <v>-2.1647301503220007E-7</v>
      </c>
      <c r="JT245" s="22">
        <v>-1.3638255112413633E-7</v>
      </c>
      <c r="JV245" s="21">
        <v>6.2327533943193958E-2</v>
      </c>
      <c r="JW245">
        <v>6.2552245516539082E-2</v>
      </c>
      <c r="JX245" s="22">
        <v>2.8193561445839666E-2</v>
      </c>
      <c r="JZ245" s="21">
        <v>3.9114487069073223E-2</v>
      </c>
      <c r="KA245">
        <v>-2.4213760886670536E-2</v>
      </c>
      <c r="KB245" s="22">
        <v>-0.19003609563881663</v>
      </c>
      <c r="KD245" s="21">
        <v>4.9862027154580074E-2</v>
      </c>
      <c r="KE245">
        <v>5.0041796413240643E-2</v>
      </c>
      <c r="KF245" s="22">
        <v>2.2554849156675452E-2</v>
      </c>
      <c r="KH245" s="21">
        <v>3.5203073647722516E-2</v>
      </c>
      <c r="KI245">
        <v>-2.1792406445304988E-2</v>
      </c>
      <c r="KJ245" s="22">
        <v>-0.17103249971319007</v>
      </c>
      <c r="KL245" s="21">
        <v>0.10217628515282805</v>
      </c>
      <c r="KM245">
        <v>0.10254466478123085</v>
      </c>
      <c r="KN245" s="22">
        <v>4.6218953189908728E-2</v>
      </c>
      <c r="KP245" s="21">
        <v>0.12990064076650379</v>
      </c>
      <c r="KQ245">
        <v>-8.0414783931014741E-2</v>
      </c>
      <c r="KR245" s="22">
        <v>-0.63111623510402259</v>
      </c>
      <c r="KT245" s="21">
        <v>-0.31132838227950355</v>
      </c>
      <c r="KU245">
        <v>-0.43844585013961485</v>
      </c>
      <c r="KV245" s="22">
        <v>0.61348714843275043</v>
      </c>
      <c r="MQ245" s="1"/>
      <c r="MY245" s="1"/>
      <c r="MZ245" s="21">
        <v>-0.25273230823576698</v>
      </c>
      <c r="NA245">
        <v>-0.20634005707969219</v>
      </c>
      <c r="NB245" s="22">
        <v>-3.9847650042303485E-2</v>
      </c>
      <c r="ND245" s="21">
        <v>-8.8174372238994961E-6</v>
      </c>
      <c r="NE245">
        <v>5.4599406451023512E-6</v>
      </c>
      <c r="NF245" s="22">
        <v>3.3574965787948309E-6</v>
      </c>
      <c r="NH245" s="21">
        <v>5.8974138796995347E-2</v>
      </c>
      <c r="NI245">
        <v>0.12965512682723249</v>
      </c>
      <c r="NJ245" s="22">
        <v>9.1324362694173267E-2</v>
      </c>
      <c r="NL245" s="21">
        <v>8.8659179052669613E-3</v>
      </c>
      <c r="NM245">
        <v>5.5661196583194884E-2</v>
      </c>
      <c r="NN245" s="22">
        <v>4.2422566092713285E-3</v>
      </c>
      <c r="NP245" s="21">
        <v>4.7179311053145719E-2</v>
      </c>
      <c r="NQ245">
        <v>0.10372410146774819</v>
      </c>
      <c r="NR245" s="22">
        <v>7.3059490157593179E-2</v>
      </c>
      <c r="NT245" s="21">
        <v>7.9784443710178756E-3</v>
      </c>
      <c r="NU245">
        <v>5.0095622918939903E-2</v>
      </c>
      <c r="NV245" s="22">
        <v>3.8183666980020751E-3</v>
      </c>
      <c r="NX245" s="21">
        <v>9.6678916092511738E-2</v>
      </c>
      <c r="NY245">
        <v>0.21254938825358241</v>
      </c>
      <c r="NZ245" s="22">
        <v>0.14971206999506803</v>
      </c>
      <c r="OB245" s="21">
        <v>2.9440754136597337E-2</v>
      </c>
      <c r="OC245">
        <v>0.18485469711785948</v>
      </c>
      <c r="OD245" s="22">
        <v>1.4089914014767809E-2</v>
      </c>
      <c r="OF245" s="21">
        <v>-0.25367916228914977</v>
      </c>
      <c r="OG245">
        <v>-0.21034965255994464</v>
      </c>
      <c r="OH245" s="22">
        <v>-4.0211799723499315E-2</v>
      </c>
      <c r="QC245" s="1"/>
      <c r="QD245" s="7"/>
      <c r="QE245" s="7"/>
      <c r="QF245" s="7"/>
      <c r="QG245" s="7"/>
      <c r="QH245" s="7"/>
      <c r="QI245" s="1"/>
    </row>
    <row r="246" spans="6:451" ht="15" thickBot="1" x14ac:dyDescent="0.35">
      <c r="F246" s="1"/>
      <c r="G246" s="7"/>
      <c r="H246" s="7"/>
      <c r="I246" s="7"/>
      <c r="J246" s="7"/>
      <c r="K246" s="7"/>
      <c r="L246" s="7"/>
      <c r="M246" s="7"/>
      <c r="N246" s="7"/>
      <c r="O246" s="7"/>
      <c r="P246" s="1"/>
      <c r="X246" s="1"/>
      <c r="Y246" s="23">
        <v>0.76185254980205031</v>
      </c>
      <c r="Z246" s="24">
        <v>0.33320041515247723</v>
      </c>
      <c r="AA246" s="25">
        <v>0.36708565966406143</v>
      </c>
      <c r="AC246" s="23">
        <v>-1.0366190600146482E-6</v>
      </c>
      <c r="AD246" s="24">
        <v>3.1741494571490812E-6</v>
      </c>
      <c r="AE246" s="25">
        <v>-2.1375303971341208E-6</v>
      </c>
      <c r="AG246" s="23">
        <v>8.0484212043992809E-2</v>
      </c>
      <c r="AH246" s="24">
        <v>0.16518919338446081</v>
      </c>
      <c r="AI246" s="25">
        <v>0.16210341327745897</v>
      </c>
      <c r="AK246" s="23">
        <v>0.16394200611751092</v>
      </c>
      <c r="AL246" s="24">
        <v>0.13730593668275889</v>
      </c>
      <c r="AM246" s="25">
        <v>-3.0224781827100335E-2</v>
      </c>
      <c r="AO246" s="23">
        <v>6.4387369635409156E-2</v>
      </c>
      <c r="AP246" s="24">
        <v>0.1321513547095837</v>
      </c>
      <c r="AQ246" s="25">
        <v>0.12968273062288099</v>
      </c>
      <c r="AS246" s="23">
        <v>0.14754770184385382</v>
      </c>
      <c r="AT246" s="24">
        <v>0.12357566042942872</v>
      </c>
      <c r="AU246" s="25">
        <v>-2.7202517397430015E-2</v>
      </c>
      <c r="AW246" s="23">
        <v>0.13194133122010077</v>
      </c>
      <c r="AX246" s="24">
        <v>0.27080195637209781</v>
      </c>
      <c r="AY246" s="25">
        <v>0.2657433004567234</v>
      </c>
      <c r="BA246" s="23">
        <v>0.54445646436846451</v>
      </c>
      <c r="BB246" s="24">
        <v>0.45599874697206183</v>
      </c>
      <c r="BC246" s="25">
        <v>-0.10037829297944659</v>
      </c>
      <c r="BE246" s="23">
        <v>0.74686354748975137</v>
      </c>
      <c r="BF246" s="24">
        <v>0.32443771906175711</v>
      </c>
      <c r="BG246" s="25">
        <v>0.36903285106394251</v>
      </c>
      <c r="DB246" s="1"/>
      <c r="DJ246" s="1"/>
      <c r="DK246" s="23">
        <v>0.1658692677119589</v>
      </c>
      <c r="DL246" s="24">
        <v>-0.4596652590205772</v>
      </c>
      <c r="DM246" s="25">
        <v>-0.17012253990243584</v>
      </c>
      <c r="DO246" s="23">
        <v>-7.8824255046153952E-6</v>
      </c>
      <c r="DP246" s="24">
        <v>2.4165987720923046E-5</v>
      </c>
      <c r="DQ246" s="25">
        <v>-1.6283562216313506E-5</v>
      </c>
      <c r="DS246" s="23">
        <v>0.11366148670918581</v>
      </c>
      <c r="DT246" s="24">
        <v>6.6696702866570159E-2</v>
      </c>
      <c r="DU246" s="25">
        <v>8.9825085512639749E-2</v>
      </c>
      <c r="DW246" s="23">
        <v>0.17904636550409203</v>
      </c>
      <c r="DX246" s="24">
        <v>1.4282426785629876E-2</v>
      </c>
      <c r="DY246" s="25">
        <v>0.11754419828340741</v>
      </c>
      <c r="EA246" s="23">
        <v>9.0929189379775191E-2</v>
      </c>
      <c r="EB246" s="24">
        <v>5.3357362410055127E-2</v>
      </c>
      <c r="EC246" s="25">
        <v>7.186006846314269E-2</v>
      </c>
      <c r="EE246" s="23">
        <v>0.16114094071113239</v>
      </c>
      <c r="EF246" s="24">
        <v>1.2856600705838982E-2</v>
      </c>
      <c r="EG246" s="25">
        <v>0.10578815009884504</v>
      </c>
      <c r="EI246" s="23">
        <v>0.18633030610609674</v>
      </c>
      <c r="EJ246" s="24">
        <v>0.10933885739765398</v>
      </c>
      <c r="EK246" s="25">
        <v>0.14725423865398096</v>
      </c>
      <c r="EM246" s="23">
        <v>0.59461601738425252</v>
      </c>
      <c r="EN246" s="24">
        <v>4.7441331017856039E-2</v>
      </c>
      <c r="EO246" s="25">
        <v>0.3903621774865132</v>
      </c>
      <c r="EQ246" s="23">
        <v>0.15209416473788109</v>
      </c>
      <c r="ER246" s="24">
        <v>-0.46109998710053085</v>
      </c>
      <c r="ES246" s="25">
        <v>-0.18029518348461437</v>
      </c>
      <c r="GN246" s="1"/>
      <c r="GO246" s="7"/>
      <c r="GP246" s="7"/>
      <c r="GQ246" s="7"/>
      <c r="GR246" s="7"/>
      <c r="GS246" s="7"/>
      <c r="GT246" s="1"/>
      <c r="IU246" s="1"/>
      <c r="IV246" s="7"/>
      <c r="IW246" s="7"/>
      <c r="IX246" s="7"/>
      <c r="IY246" s="7"/>
      <c r="IZ246" s="7"/>
      <c r="JA246" s="7"/>
      <c r="JB246" s="7"/>
      <c r="JC246" s="7"/>
      <c r="JD246" s="7"/>
      <c r="JE246" s="1"/>
      <c r="JM246" s="1"/>
      <c r="JN246" s="23">
        <v>-0.1739751522420511</v>
      </c>
      <c r="JO246" s="24">
        <v>-0.63201967387705793</v>
      </c>
      <c r="JP246" s="25">
        <v>0.33615683625018156</v>
      </c>
      <c r="JR246" s="23">
        <v>-1.8488776863504034E-5</v>
      </c>
      <c r="JS246" s="24">
        <v>1.1391493889072085E-5</v>
      </c>
      <c r="JT246" s="25">
        <v>7.0972829744169165E-6</v>
      </c>
      <c r="JV246" s="23">
        <v>0.11932128145056065</v>
      </c>
      <c r="JW246" s="24">
        <v>6.5101241370019866E-2</v>
      </c>
      <c r="JX246" s="25">
        <v>0.14491741770353436</v>
      </c>
      <c r="JZ246" s="23">
        <v>2.870862101493828E-2</v>
      </c>
      <c r="KA246" s="24">
        <v>0.12648643972990728</v>
      </c>
      <c r="KB246" s="25">
        <v>-0.10246038977077439</v>
      </c>
      <c r="KD246" s="23">
        <v>9.5457025228815495E-2</v>
      </c>
      <c r="KE246" s="24">
        <v>5.2080993121969121E-2</v>
      </c>
      <c r="KF246" s="25">
        <v>0.11593393417290178</v>
      </c>
      <c r="KH246" s="23">
        <v>2.5835910035758101E-2</v>
      </c>
      <c r="KI246" s="24">
        <v>0.11383893490630545</v>
      </c>
      <c r="KJ246" s="25">
        <v>-9.2213641065399518E-2</v>
      </c>
      <c r="KL246" s="23">
        <v>0.19560865825576951</v>
      </c>
      <c r="KM246" s="24">
        <v>0.10672334656141216</v>
      </c>
      <c r="KN246" s="25">
        <v>0.23756953723955287</v>
      </c>
      <c r="KP246" s="23">
        <v>9.5335461386561293E-2</v>
      </c>
      <c r="KQ246" s="24">
        <v>0.42006987050297229</v>
      </c>
      <c r="KR246" s="25">
        <v>-0.34027173824870682</v>
      </c>
      <c r="KT246" s="23">
        <v>-0.17613071382407844</v>
      </c>
      <c r="KU246" s="24">
        <v>-0.64487821843130999</v>
      </c>
      <c r="KV246" s="25">
        <v>0.34313804304794054</v>
      </c>
      <c r="MQ246" s="1"/>
      <c r="MY246" s="1"/>
      <c r="MZ246" s="23">
        <v>0.44667128690399965</v>
      </c>
      <c r="NA246" s="24">
        <v>0.63342481332241873</v>
      </c>
      <c r="NB246" s="25">
        <v>0.90115053204345386</v>
      </c>
      <c r="ND246" s="23">
        <v>4.4375902826955714E-5</v>
      </c>
      <c r="NE246" s="24">
        <v>-2.7461447441840645E-5</v>
      </c>
      <c r="NF246" s="25">
        <v>-1.6914455385104247E-5</v>
      </c>
      <c r="NH246" s="23">
        <v>5.5398186180767445E-3</v>
      </c>
      <c r="NI246" s="24">
        <v>6.7044940687233143E-2</v>
      </c>
      <c r="NJ246" s="25">
        <v>0.15553538939381872</v>
      </c>
      <c r="NL246" s="23">
        <v>3.6826157823791311E-2</v>
      </c>
      <c r="NM246" s="24">
        <v>9.4835157511793444E-2</v>
      </c>
      <c r="NN246" s="25">
        <v>-0.16864204772573316</v>
      </c>
      <c r="NP246" s="23">
        <v>4.4318552883055454E-3</v>
      </c>
      <c r="NQ246" s="24">
        <v>5.3635952700612735E-2</v>
      </c>
      <c r="NR246" s="25">
        <v>0.12442831157227474</v>
      </c>
      <c r="NT246" s="23">
        <v>3.3147979631694878E-2</v>
      </c>
      <c r="NU246" s="24">
        <v>8.5348895615869919E-2</v>
      </c>
      <c r="NV246" s="25">
        <v>-0.15177953439869837</v>
      </c>
      <c r="NX246" s="23">
        <v>9.0816706727572666E-3</v>
      </c>
      <c r="NY246" s="24">
        <v>0.1099097391405999</v>
      </c>
      <c r="NZ246" s="25">
        <v>0.25497604830384174</v>
      </c>
      <c r="OB246" s="23">
        <v>0.12231726801363428</v>
      </c>
      <c r="OC246" s="24">
        <v>0.31494057422830241</v>
      </c>
      <c r="OD246" s="25">
        <v>-0.56007208265202368</v>
      </c>
      <c r="OF246" s="23">
        <v>0.43383602031741775</v>
      </c>
      <c r="OG246" s="24">
        <v>0.62392509944080576</v>
      </c>
      <c r="OH246" s="25">
        <v>0.91224213287143896</v>
      </c>
      <c r="QC246" s="1"/>
      <c r="QD246" s="7"/>
      <c r="QE246" s="7"/>
      <c r="QF246" s="7"/>
      <c r="QG246" s="7"/>
      <c r="QH246" s="7"/>
      <c r="QI246" s="1"/>
    </row>
    <row r="247" spans="6:451" x14ac:dyDescent="0.3">
      <c r="F247" s="1"/>
      <c r="G247" s="7"/>
      <c r="H247" s="7"/>
      <c r="I247" s="7"/>
      <c r="J247" s="7"/>
      <c r="K247" s="7"/>
      <c r="L247" s="7"/>
      <c r="M247" s="7"/>
      <c r="N247" s="7"/>
      <c r="O247" s="7"/>
      <c r="P247" s="1"/>
      <c r="X247" s="1"/>
      <c r="DB247" s="1"/>
      <c r="DJ247" s="1"/>
      <c r="GN247" s="1"/>
      <c r="GO247" s="7"/>
      <c r="GP247" s="7"/>
      <c r="GQ247" s="7"/>
      <c r="GR247" s="7"/>
      <c r="GS247" s="7"/>
      <c r="GT247" s="1"/>
      <c r="IU247" s="1"/>
      <c r="IV247" s="7"/>
      <c r="IW247" s="7"/>
      <c r="IX247" s="7"/>
      <c r="IY247" s="7"/>
      <c r="IZ247" s="7"/>
      <c r="JA247" s="7"/>
      <c r="JB247" s="7"/>
      <c r="JC247" s="7"/>
      <c r="JD247" s="7"/>
      <c r="JE247" s="1"/>
      <c r="JM247" s="1"/>
      <c r="MQ247" s="1"/>
      <c r="MY247" s="1"/>
      <c r="QC247" s="1"/>
      <c r="QD247" s="7"/>
      <c r="QE247" s="7"/>
      <c r="QF247" s="7"/>
      <c r="QG247" s="7"/>
      <c r="QH247" s="7"/>
      <c r="QI247" s="1"/>
    </row>
    <row r="248" spans="6:451" x14ac:dyDescent="0.3">
      <c r="F248" s="1"/>
      <c r="G248" s="7"/>
      <c r="H248" s="7"/>
      <c r="I248" s="7"/>
      <c r="J248" s="7"/>
      <c r="K248" s="7"/>
      <c r="L248" s="7"/>
      <c r="M248" s="7"/>
      <c r="N248" s="7"/>
      <c r="O248" s="7"/>
      <c r="P248" s="1"/>
      <c r="X248" s="1"/>
      <c r="DB248" s="1"/>
      <c r="DJ248" s="1"/>
      <c r="GN248" s="1"/>
      <c r="GO248" s="7"/>
      <c r="GP248" s="7"/>
      <c r="GQ248" s="7"/>
      <c r="GR248" s="7"/>
      <c r="GS248" s="7"/>
      <c r="GT248" s="1"/>
      <c r="IU248" s="1"/>
      <c r="IV248" s="7"/>
      <c r="IW248" s="7"/>
      <c r="IX248" s="7"/>
      <c r="IY248" s="7"/>
      <c r="IZ248" s="7"/>
      <c r="JA248" s="7"/>
      <c r="JB248" s="7"/>
      <c r="JC248" s="7"/>
      <c r="JD248" s="7"/>
      <c r="JE248" s="1"/>
      <c r="JM248" s="1"/>
      <c r="MQ248" s="1"/>
      <c r="MY248" s="1"/>
      <c r="QC248" s="1"/>
      <c r="QD248" s="7"/>
      <c r="QE248" s="7"/>
      <c r="QF248" s="7"/>
      <c r="QG248" s="7"/>
      <c r="QH248" s="7"/>
      <c r="QI248" s="1"/>
    </row>
    <row r="249" spans="6:451" x14ac:dyDescent="0.3">
      <c r="F249" s="1"/>
      <c r="G249" s="7"/>
      <c r="H249" s="7"/>
      <c r="I249" s="7"/>
      <c r="J249" s="7"/>
      <c r="K249" s="7"/>
      <c r="L249" s="7"/>
      <c r="M249" s="7"/>
      <c r="N249" s="7"/>
      <c r="O249" s="7"/>
      <c r="P249" s="1"/>
      <c r="X249" s="1"/>
      <c r="DB249" s="1"/>
      <c r="DJ249" s="1"/>
      <c r="GN249" s="1"/>
      <c r="GO249" s="7"/>
      <c r="GP249" s="7"/>
      <c r="GQ249" s="7"/>
      <c r="GR249" s="7"/>
      <c r="GS249" s="7"/>
      <c r="GT249" s="1"/>
      <c r="IU249" s="1"/>
      <c r="IV249" s="7"/>
      <c r="IW249" s="7"/>
      <c r="IX249" s="7"/>
      <c r="IY249" s="7"/>
      <c r="IZ249" s="7"/>
      <c r="JA249" s="7"/>
      <c r="JB249" s="7"/>
      <c r="JC249" s="7"/>
      <c r="JD249" s="7"/>
      <c r="JE249" s="1"/>
      <c r="JM249" s="1"/>
      <c r="MQ249" s="1"/>
      <c r="MY249" s="1"/>
      <c r="QC249" s="1"/>
      <c r="QD249" s="7"/>
      <c r="QE249" s="7"/>
      <c r="QF249" s="7"/>
      <c r="QG249" s="7"/>
      <c r="QH249" s="7"/>
      <c r="QI249" s="1"/>
    </row>
    <row r="250" spans="6:451" ht="15" thickBot="1" x14ac:dyDescent="0.35">
      <c r="F250" s="1"/>
      <c r="G250" s="7"/>
      <c r="H250" s="7"/>
      <c r="I250" s="7"/>
      <c r="J250" s="7"/>
      <c r="K250" s="7"/>
      <c r="L250" s="7"/>
      <c r="M250" s="7"/>
      <c r="N250" s="7"/>
      <c r="O250" s="7"/>
      <c r="P250" s="1"/>
      <c r="X250" s="1"/>
      <c r="Y250" t="s">
        <v>173</v>
      </c>
      <c r="AC250" t="s">
        <v>351</v>
      </c>
      <c r="AG250" t="s">
        <v>352</v>
      </c>
      <c r="AK250" t="s">
        <v>353</v>
      </c>
      <c r="AO250" t="s">
        <v>354</v>
      </c>
      <c r="AS250" t="s">
        <v>355</v>
      </c>
      <c r="AW250" t="s">
        <v>356</v>
      </c>
      <c r="BA250" t="s">
        <v>357</v>
      </c>
      <c r="BE250" t="s">
        <v>358</v>
      </c>
      <c r="DB250" s="1"/>
      <c r="DJ250" s="1"/>
      <c r="DK250" t="s">
        <v>173</v>
      </c>
      <c r="DO250" t="s">
        <v>351</v>
      </c>
      <c r="DS250" t="s">
        <v>352</v>
      </c>
      <c r="DW250" t="s">
        <v>353</v>
      </c>
      <c r="EA250" t="s">
        <v>354</v>
      </c>
      <c r="EE250" t="s">
        <v>355</v>
      </c>
      <c r="EI250" t="s">
        <v>356</v>
      </c>
      <c r="EM250" t="s">
        <v>357</v>
      </c>
      <c r="EQ250" t="s">
        <v>358</v>
      </c>
      <c r="GN250" s="1"/>
      <c r="GO250" s="7"/>
      <c r="GP250" s="7"/>
      <c r="GQ250" s="7"/>
      <c r="GR250" s="7"/>
      <c r="GS250" s="7"/>
      <c r="GT250" s="1"/>
      <c r="IU250" s="1"/>
      <c r="IV250" s="7"/>
      <c r="IW250" s="7"/>
      <c r="IX250" s="7"/>
      <c r="IY250" s="7"/>
      <c r="IZ250" s="7"/>
      <c r="JA250" s="7"/>
      <c r="JB250" s="7"/>
      <c r="JC250" s="7"/>
      <c r="JD250" s="7"/>
      <c r="JE250" s="1"/>
      <c r="JM250" s="1"/>
      <c r="JN250" t="s">
        <v>173</v>
      </c>
      <c r="JR250" t="s">
        <v>351</v>
      </c>
      <c r="JV250" t="s">
        <v>352</v>
      </c>
      <c r="JZ250" t="s">
        <v>353</v>
      </c>
      <c r="KD250" t="s">
        <v>354</v>
      </c>
      <c r="KH250" t="s">
        <v>355</v>
      </c>
      <c r="KL250" t="s">
        <v>356</v>
      </c>
      <c r="KP250" t="s">
        <v>357</v>
      </c>
      <c r="KT250" t="s">
        <v>358</v>
      </c>
      <c r="MQ250" s="1"/>
      <c r="MY250" s="1"/>
      <c r="MZ250" t="s">
        <v>173</v>
      </c>
      <c r="ND250" t="s">
        <v>351</v>
      </c>
      <c r="NH250" t="s">
        <v>352</v>
      </c>
      <c r="NL250" t="s">
        <v>353</v>
      </c>
      <c r="NP250" t="s">
        <v>354</v>
      </c>
      <c r="NT250" t="s">
        <v>355</v>
      </c>
      <c r="NX250" t="s">
        <v>356</v>
      </c>
      <c r="OB250" t="s">
        <v>357</v>
      </c>
      <c r="OF250" t="s">
        <v>358</v>
      </c>
      <c r="QC250" s="1"/>
      <c r="QD250" s="7"/>
      <c r="QE250" s="7"/>
      <c r="QF250" s="7"/>
      <c r="QG250" s="7"/>
      <c r="QH250" s="7"/>
      <c r="QI250" s="1"/>
    </row>
    <row r="251" spans="6:451" x14ac:dyDescent="0.3">
      <c r="F251" s="1"/>
      <c r="G251" s="7"/>
      <c r="H251" s="7"/>
      <c r="I251" s="7"/>
      <c r="J251" s="7"/>
      <c r="K251" s="7"/>
      <c r="L251" s="7"/>
      <c r="M251" s="7"/>
      <c r="N251" s="7"/>
      <c r="O251" s="7"/>
      <c r="P251" s="1"/>
      <c r="X251" s="1"/>
      <c r="Y251" s="12">
        <f t="array" ref="Y251:Y254">'TRANSFORMER EX1'!DE2498:DE2501</f>
        <v>-0.39306975109887066</v>
      </c>
      <c r="AC251" s="12">
        <f t="array" ref="AC251:AC254">'TRANSFORMER EX1'!EH2498:EH2501+'TRANSFORMER EX2'!EH2498:EH2501</f>
        <v>4.2799219759654067E-6</v>
      </c>
      <c r="AG251" s="12">
        <v>3.0262366536671109E-2</v>
      </c>
      <c r="AK251" s="12">
        <v>-3.3624569870082222E-2</v>
      </c>
      <c r="AO251" s="12">
        <f t="array" ref="AO251:AO254">S215*AG251:AG254+(1-S215)*AC251:AC254^2</f>
        <v>2.4209893233000435E-2</v>
      </c>
      <c r="AS251" s="12">
        <f t="array" ref="AS251:AS254">Q215*AK251:AK254+(1-Q215)*AC251:AC254</f>
        <v>-3.0261684890876404E-2</v>
      </c>
      <c r="AW251" s="12">
        <f t="array" ref="AW251:AW254">AO251:AO254/(1-S215^W215)</f>
        <v>4.9610436952869756E-2</v>
      </c>
      <c r="BA251" s="12">
        <f t="array" ref="BA251:BA254">AS251:AS254/(1-Q215^W215)</f>
        <v>-0.11166673391467312</v>
      </c>
      <c r="BE251" s="12">
        <f t="array" ref="BE251:BE254">Y251:Y254-(Q218/(U215+SQRT(AW251:AW254)))*BA251:BA254</f>
        <v>-0.38805629419777377</v>
      </c>
      <c r="DB251" s="1"/>
      <c r="DJ251" s="1"/>
      <c r="DK251" s="12">
        <f t="array" ref="DK251:DK254">'TRANSFORMER EX1'!IQ2498:IQ2501</f>
        <v>-0.74364533417632273</v>
      </c>
      <c r="DO251" s="12">
        <f t="array" ref="DO251:DO254">'TRANSFORMER EX1'!JT2498:JT2501+'TRANSFORMER EX2'!JT2498:JT2501</f>
        <v>9.7215196004069908E-6</v>
      </c>
      <c r="DS251" s="12">
        <v>0.10674781979237143</v>
      </c>
      <c r="DW251" s="12">
        <v>-8.6809838631071775E-3</v>
      </c>
      <c r="EA251" s="12">
        <f t="array" ref="EA251:EA254">DE215*DS251:DS254+(1-DE215)*DO251:DO254^2</f>
        <v>8.5398255852798741E-2</v>
      </c>
      <c r="EE251" s="12">
        <f t="array" ref="EE251:EE254">DC215*DW251:DW254+(1-DC215)*DO251:DO254</f>
        <v>-7.8119133248364192E-3</v>
      </c>
      <c r="EI251" s="12">
        <f t="array" ref="EI251:EI254">EA251:EA254/(1-DE215^DI215)</f>
        <v>0.17499642592786632</v>
      </c>
      <c r="EM251" s="12">
        <f t="array" ref="EM251:EM254">EE251:EE254/(1-DC215^DI215)</f>
        <v>-2.882624843113071E-2</v>
      </c>
      <c r="EQ251" s="12">
        <f t="array" ref="EQ251:EQ254">DK251:DK254-(DC218/(DG215+SQRT(EI251:EI254)))*EM251:EM254</f>
        <v>-0.74295624800474447</v>
      </c>
      <c r="GN251" s="1"/>
      <c r="GO251" s="7"/>
      <c r="GP251" s="7"/>
      <c r="GQ251" s="7"/>
      <c r="GR251" s="7"/>
      <c r="GS251" s="7"/>
      <c r="GT251" s="1"/>
      <c r="IU251" s="1"/>
      <c r="IV251" s="7"/>
      <c r="IW251" s="7"/>
      <c r="IX251" s="7"/>
      <c r="IY251" s="7"/>
      <c r="IZ251" s="7"/>
      <c r="JA251" s="7"/>
      <c r="JB251" s="7"/>
      <c r="JC251" s="7"/>
      <c r="JD251" s="7"/>
      <c r="JE251" s="1"/>
      <c r="JM251" s="1"/>
      <c r="JN251" s="12">
        <f t="array" ref="JN251:JN254">'TRANSFORMER EX1'!NC1574:NC1577</f>
        <v>0.60414170017918623</v>
      </c>
      <c r="JR251" s="12">
        <f t="array" ref="JR251:JR254">'TRANSFORMER EX1'!PP1574:PP1577+'TRANSFORMER EX2'!PP1574:PP1577</f>
        <v>-2.1352543264669546E-5</v>
      </c>
      <c r="JV251" s="12">
        <v>0.17924333796695147</v>
      </c>
      <c r="JZ251" s="12">
        <v>-0.14714656688504624</v>
      </c>
      <c r="KD251" s="12">
        <f t="array" ref="KD251:KD254">JH215*JV251:JV254+(1-JH215)*JR251:JR254^2</f>
        <v>0.14339467046474741</v>
      </c>
      <c r="KH251" s="12">
        <f t="array" ref="KH251:KH254">JF215*JZ251:JZ254+(1-JF215)*JR251:JR254</f>
        <v>-0.13243404545086809</v>
      </c>
      <c r="KL251" s="12">
        <f t="array" ref="KL251:KL254">KD251:KD254/(1-JH215^JL215)</f>
        <v>0.2938415378375972</v>
      </c>
      <c r="KP251" s="12">
        <f t="array" ref="KP251:KP254">KH251:KH254/(1-JF215^JL215)</f>
        <v>-0.48868651457884921</v>
      </c>
      <c r="KT251" s="12">
        <f t="array" ref="KT251:KT254">JN251:JN254-(JF218/(JJ215+SQRT(KL251:KL254)))*KP251:KP254</f>
        <v>0.61315686683992987</v>
      </c>
      <c r="MQ251" s="1"/>
      <c r="MY251" s="1"/>
      <c r="MZ251" s="12">
        <f t="array" ref="MZ251:MZ254">'TRANSFORMER EX1'!SO1574:SO1577</f>
        <v>0.24272288154888824</v>
      </c>
      <c r="ND251" s="12">
        <f t="array" ref="ND251:ND254">'TRANSFORMER EX1'!VB1574:VB1577+'TRANSFORMER EX2'!VB1574:VB1577</f>
        <v>5.3013077084164751E-6</v>
      </c>
      <c r="NH251" s="12">
        <v>6.330215073138204E-2</v>
      </c>
      <c r="NL251" s="12">
        <v>3.8774170509702298E-2</v>
      </c>
      <c r="NP251" s="12">
        <f t="array" ref="NP251:NP254">MT215*NH251:NH254+(1-MT215)*ND251:ND254^2</f>
        <v>5.0641720590726406E-2</v>
      </c>
      <c r="NT251" s="12">
        <f t="array" ref="NT251:NT254">MR215*NL251:NL254+(1-MR215)*ND251:ND254</f>
        <v>3.4897283589502913E-2</v>
      </c>
      <c r="NX251" s="12">
        <f t="array" ref="NX251:NX254">NP251:NP254/(1-MT215^MX215)</f>
        <v>0.10377401760394758</v>
      </c>
      <c r="OB251" s="12">
        <f t="array" ref="OB251:OB254">NT251:NT254/(1-MR215^MX215)</f>
        <v>0.12877226416790746</v>
      </c>
      <c r="OF251" s="12">
        <f t="array" ref="OF251:OF254">MZ251:MZ254-(MR218/(MV215+SQRT(NX251:NX254)))*OB251:OB254</f>
        <v>0.23872547780275721</v>
      </c>
      <c r="QC251" s="1"/>
      <c r="QD251" s="7"/>
      <c r="QE251" s="7"/>
      <c r="QF251" s="7"/>
      <c r="QG251" s="7"/>
      <c r="QH251" s="7"/>
      <c r="QI251" s="1"/>
    </row>
    <row r="252" spans="6:451" x14ac:dyDescent="0.3">
      <c r="F252" s="1"/>
      <c r="G252" s="7"/>
      <c r="H252" s="7"/>
      <c r="I252" s="7"/>
      <c r="J252" s="7"/>
      <c r="K252" s="7"/>
      <c r="L252" s="7"/>
      <c r="M252" s="7"/>
      <c r="N252" s="7"/>
      <c r="O252" s="7"/>
      <c r="P252" s="1"/>
      <c r="X252" s="1"/>
      <c r="Y252" s="13">
        <v>0.38899547738727402</v>
      </c>
      <c r="AC252" s="13">
        <v>-9.0669469183019763E-6</v>
      </c>
      <c r="AG252" s="13">
        <v>1.9894834273680329E-2</v>
      </c>
      <c r="AK252" s="13">
        <v>7.6722541934458766E-2</v>
      </c>
      <c r="AO252" s="13">
        <v>1.5915867435386172E-2</v>
      </c>
      <c r="AS252" s="13">
        <v>6.9049381046321065E-2</v>
      </c>
      <c r="AW252" s="13">
        <v>3.2614482449561832E-2</v>
      </c>
      <c r="BA252" s="13">
        <v>0.25479476400856488</v>
      </c>
      <c r="BE252" s="13">
        <v>0.37488683416998403</v>
      </c>
      <c r="DB252" s="1"/>
      <c r="DJ252" s="1"/>
      <c r="DK252" s="13">
        <v>0.70031530263105535</v>
      </c>
      <c r="DO252" s="13">
        <v>-2.4989148699984388E-5</v>
      </c>
      <c r="DS252" s="13">
        <v>9.6389649560331848E-3</v>
      </c>
      <c r="DW252" s="13">
        <v>-1.4116405531062802E-2</v>
      </c>
      <c r="EA252" s="13">
        <v>7.7111720897180581E-3</v>
      </c>
      <c r="EE252" s="13">
        <v>-1.2707263892826521E-2</v>
      </c>
      <c r="EI252" s="13">
        <v>1.5801582151061599E-2</v>
      </c>
      <c r="EM252" s="13">
        <v>-4.6890272667256552E-2</v>
      </c>
      <c r="EQ252" s="13">
        <v>0.70404550563972568</v>
      </c>
      <c r="GN252" s="1"/>
      <c r="GO252" s="7"/>
      <c r="GP252" s="7"/>
      <c r="GQ252" s="7"/>
      <c r="GR252" s="7"/>
      <c r="GS252" s="7"/>
      <c r="GT252" s="1"/>
      <c r="IU252" s="1"/>
      <c r="IV252" s="7"/>
      <c r="IW252" s="7"/>
      <c r="IX252" s="7"/>
      <c r="IY252" s="7"/>
      <c r="IZ252" s="7"/>
      <c r="JA252" s="7"/>
      <c r="JB252" s="7"/>
      <c r="JC252" s="7"/>
      <c r="JD252" s="7"/>
      <c r="JE252" s="1"/>
      <c r="JM252" s="1"/>
      <c r="JN252" s="13">
        <v>-0.42513883047060014</v>
      </c>
      <c r="JR252" s="13">
        <v>1.8553007461814807E-5</v>
      </c>
      <c r="JV252" s="13">
        <v>4.8836846693541901E-2</v>
      </c>
      <c r="JZ252" s="13">
        <v>8.4843876149204855E-2</v>
      </c>
      <c r="KD252" s="13">
        <v>3.9069477423676342E-2</v>
      </c>
      <c r="KH252" s="13">
        <v>7.6361343835030557E-2</v>
      </c>
      <c r="KL252" s="13">
        <v>8.0060404556713829E-2</v>
      </c>
      <c r="KP252" s="13">
        <v>0.281776176513028</v>
      </c>
      <c r="KT252" s="13">
        <v>-0.43509736377433045</v>
      </c>
      <c r="MQ252" s="1"/>
      <c r="MY252" s="1"/>
      <c r="MZ252" s="13">
        <v>0.43368486112585158</v>
      </c>
      <c r="ND252" s="13">
        <v>3.2379103620768964E-5</v>
      </c>
      <c r="NH252" s="13">
        <v>3.5951801977052285E-2</v>
      </c>
      <c r="NL252" s="13">
        <v>-0.25865310236462691</v>
      </c>
      <c r="NP252" s="13">
        <v>2.8761441791323099E-2</v>
      </c>
      <c r="NT252" s="13">
        <v>-0.23278455421780214</v>
      </c>
      <c r="NX252" s="13">
        <v>5.8937380719924402E-2</v>
      </c>
      <c r="OB252" s="13">
        <v>-0.85898359489963916</v>
      </c>
      <c r="OF252" s="13">
        <v>0.46906743745940205</v>
      </c>
      <c r="QC252" s="1"/>
      <c r="QD252" s="7"/>
      <c r="QE252" s="7"/>
      <c r="QF252" s="7"/>
      <c r="QG252" s="7"/>
      <c r="QH252" s="7"/>
      <c r="QI252" s="1"/>
    </row>
    <row r="253" spans="6:451" x14ac:dyDescent="0.3">
      <c r="F253" s="1"/>
      <c r="G253" s="7"/>
      <c r="H253" s="7"/>
      <c r="I253" s="7"/>
      <c r="J253" s="7"/>
      <c r="K253" s="7"/>
      <c r="L253" s="7"/>
      <c r="M253" s="7"/>
      <c r="N253" s="7"/>
      <c r="O253" s="7"/>
      <c r="P253" s="1"/>
      <c r="X253" s="1"/>
      <c r="Y253" s="13">
        <v>0.24283928379576347</v>
      </c>
      <c r="AC253" s="13">
        <v>-6.2878831159119252E-6</v>
      </c>
      <c r="AG253" s="13">
        <v>0.14253067430949426</v>
      </c>
      <c r="AK253" s="13">
        <v>4.9586345587325165E-2</v>
      </c>
      <c r="AO253" s="13">
        <v>0.11402453945550291</v>
      </c>
      <c r="AS253" s="13">
        <v>4.4627082240281057E-2</v>
      </c>
      <c r="AW253" s="13">
        <v>0.23365684314652241</v>
      </c>
      <c r="BA253" s="13">
        <v>0.16467558022243939</v>
      </c>
      <c r="BE253" s="13">
        <v>0.23943253627118702</v>
      </c>
      <c r="DB253" s="1"/>
      <c r="DJ253" s="1"/>
      <c r="DK253" s="13">
        <v>-0.50358951170275845</v>
      </c>
      <c r="DO253" s="13">
        <v>6.8577532284254739E-7</v>
      </c>
      <c r="DS253" s="13">
        <v>0.15326509021530255</v>
      </c>
      <c r="DW253" s="13">
        <v>-4.712923508991318E-2</v>
      </c>
      <c r="EA253" s="13">
        <v>0.12261207217233611</v>
      </c>
      <c r="EE253" s="13">
        <v>-4.241624300338958E-2</v>
      </c>
      <c r="EI253" s="13">
        <v>0.25125424625478715</v>
      </c>
      <c r="EM253" s="13">
        <v>-0.15651750185752616</v>
      </c>
      <c r="EQ253" s="13">
        <v>-0.50046698470769357</v>
      </c>
      <c r="GN253" s="1"/>
      <c r="GO253" s="7"/>
      <c r="GP253" s="7"/>
      <c r="GQ253" s="7"/>
      <c r="GR253" s="7"/>
      <c r="GS253" s="7"/>
      <c r="GT253" s="1"/>
      <c r="IU253" s="1"/>
      <c r="IV253" s="7"/>
      <c r="IW253" s="7"/>
      <c r="IX253" s="7"/>
      <c r="IY253" s="7"/>
      <c r="IZ253" s="7"/>
      <c r="JA253" s="7"/>
      <c r="JB253" s="7"/>
      <c r="JC253" s="7"/>
      <c r="JD253" s="7"/>
      <c r="JE253" s="1"/>
      <c r="JM253" s="1"/>
      <c r="JN253" s="13">
        <v>0.59614712856797247</v>
      </c>
      <c r="JR253" s="13">
        <v>-7.3897167944512698E-6</v>
      </c>
      <c r="JV253" s="13">
        <v>7.5029179469272983E-2</v>
      </c>
      <c r="JZ253" s="13">
        <v>8.8115516088664025E-3</v>
      </c>
      <c r="KD253" s="13">
        <v>6.0023343586339969E-2</v>
      </c>
      <c r="KH253" s="13">
        <v>7.9296574763003166E-3</v>
      </c>
      <c r="KL253" s="13">
        <v>0.12299865489004096</v>
      </c>
      <c r="KP253" s="13">
        <v>2.9260728694835127E-2</v>
      </c>
      <c r="KT253" s="13">
        <v>0.59531280414814824</v>
      </c>
      <c r="MQ253" s="1"/>
      <c r="MY253" s="1"/>
      <c r="MZ253" s="13">
        <v>0.5558353454473105</v>
      </c>
      <c r="ND253" s="13">
        <v>-5.3343958202428001E-6</v>
      </c>
      <c r="NH253" s="13">
        <v>0.13202241955743058</v>
      </c>
      <c r="NL253" s="13">
        <v>0.13565827443346465</v>
      </c>
      <c r="NP253" s="13">
        <v>0.10561793565163562</v>
      </c>
      <c r="NT253" s="13">
        <v>0.12209191355053617</v>
      </c>
      <c r="NX253" s="13">
        <v>0.21643019600745009</v>
      </c>
      <c r="OB253" s="13">
        <v>0.450523666238141</v>
      </c>
      <c r="OF253" s="13">
        <v>0.54615125844941081</v>
      </c>
      <c r="QC253" s="1"/>
      <c r="QD253" s="7"/>
      <c r="QE253" s="7"/>
      <c r="QF253" s="7"/>
      <c r="QG253" s="7"/>
      <c r="QH253" s="7"/>
      <c r="QI253" s="1"/>
    </row>
    <row r="254" spans="6:451" ht="15" thickBot="1" x14ac:dyDescent="0.35">
      <c r="F254" s="1"/>
      <c r="G254" s="7"/>
      <c r="H254" s="7"/>
      <c r="I254" s="7"/>
      <c r="J254" s="7"/>
      <c r="K254" s="7"/>
      <c r="L254" s="7"/>
      <c r="M254" s="7"/>
      <c r="N254" s="7"/>
      <c r="O254" s="7"/>
      <c r="P254" s="1"/>
      <c r="X254" s="1"/>
      <c r="Y254" s="14">
        <v>-0.6701703910042438</v>
      </c>
      <c r="AC254" s="14">
        <v>4.9367442412156236E-6</v>
      </c>
      <c r="AG254" s="14">
        <v>5.8533668174097497E-2</v>
      </c>
      <c r="AK254" s="14">
        <v>-7.7986851937580579E-2</v>
      </c>
      <c r="AO254" s="14">
        <v>4.6826934544152286E-2</v>
      </c>
      <c r="AS254" s="14">
        <v>-7.018767306939841E-2</v>
      </c>
      <c r="AW254" s="14">
        <v>9.59568330822793E-2</v>
      </c>
      <c r="BA254" s="14">
        <v>-0.25899510357711597</v>
      </c>
      <c r="BE254" s="14">
        <v>-0.66180948003131979</v>
      </c>
      <c r="DB254" s="1"/>
      <c r="DJ254" s="1"/>
      <c r="DK254" s="14">
        <v>6.5190089514895411E-2</v>
      </c>
      <c r="DO254" s="14">
        <v>1.2373622064919678E-5</v>
      </c>
      <c r="DS254" s="14">
        <v>4.4986409732756638E-2</v>
      </c>
      <c r="DW254" s="14">
        <v>5.2790226271153699E-2</v>
      </c>
      <c r="EA254" s="14">
        <v>3.5989127816826616E-2</v>
      </c>
      <c r="EE254" s="14">
        <v>4.7512441006244827E-2</v>
      </c>
      <c r="EI254" s="14">
        <v>7.3748212739398827E-2</v>
      </c>
      <c r="EM254" s="14">
        <v>0.17532266053964887</v>
      </c>
      <c r="EQ254" s="14">
        <v>5.8734107661518271E-2</v>
      </c>
      <c r="GN254" s="1"/>
      <c r="GO254" s="7"/>
      <c r="GP254" s="7"/>
      <c r="GQ254" s="7"/>
      <c r="GR254" s="7"/>
      <c r="GS254" s="7"/>
      <c r="GT254" s="1"/>
      <c r="IU254" s="1"/>
      <c r="IV254" s="7"/>
      <c r="IW254" s="7"/>
      <c r="IX254" s="7"/>
      <c r="IY254" s="7"/>
      <c r="IZ254" s="7"/>
      <c r="JA254" s="7"/>
      <c r="JB254" s="7"/>
      <c r="JC254" s="7"/>
      <c r="JD254" s="7"/>
      <c r="JE254" s="1"/>
      <c r="JM254" s="1"/>
      <c r="JN254" s="14">
        <v>-0.4951362485028929</v>
      </c>
      <c r="JR254" s="14">
        <v>2.5121088381106781E-6</v>
      </c>
      <c r="JV254" s="14">
        <v>0.15933950224048829</v>
      </c>
      <c r="JZ254" s="14">
        <v>-3.7887714249093235E-2</v>
      </c>
      <c r="KD254" s="14">
        <v>0.12747160179365277</v>
      </c>
      <c r="KH254" s="14">
        <v>-3.4098691613300106E-2</v>
      </c>
      <c r="KL254" s="14">
        <v>0.26121229875748525</v>
      </c>
      <c r="KP254" s="14">
        <v>-0.1258254303073805</v>
      </c>
      <c r="KT254" s="14">
        <v>-0.49267434167457458</v>
      </c>
      <c r="MQ254" s="1"/>
      <c r="MY254" s="1"/>
      <c r="MZ254" s="14">
        <v>0.70669392563302069</v>
      </c>
      <c r="ND254" s="14">
        <v>-1.4022652716964698E-5</v>
      </c>
      <c r="NH254" s="14">
        <v>9.1401703760585953E-3</v>
      </c>
      <c r="NL254" s="14">
        <v>-0.13602200789030497</v>
      </c>
      <c r="NP254" s="14">
        <v>7.3121363401738339E-3</v>
      </c>
      <c r="NT254" s="14">
        <v>-0.12242120936654617</v>
      </c>
      <c r="NX254" s="14">
        <v>1.4983885942979171E-2</v>
      </c>
      <c r="OB254" s="14">
        <v>-0.45173877995035505</v>
      </c>
      <c r="OF254" s="14">
        <v>0.74359807010471712</v>
      </c>
      <c r="QC254" s="1"/>
      <c r="QD254" s="7"/>
      <c r="QE254" s="7"/>
      <c r="QF254" s="7"/>
      <c r="QG254" s="7"/>
      <c r="QH254" s="7"/>
      <c r="QI254" s="1"/>
    </row>
    <row r="255" spans="6:451" x14ac:dyDescent="0.3">
      <c r="F255" s="1"/>
      <c r="G255" s="7"/>
      <c r="H255" s="7"/>
      <c r="I255" s="7"/>
      <c r="J255" s="7"/>
      <c r="K255" s="7"/>
      <c r="L255" s="7"/>
      <c r="M255" s="7"/>
      <c r="N255" s="7"/>
      <c r="O255" s="7"/>
      <c r="P255" s="1"/>
      <c r="X255" s="1"/>
      <c r="DB255" s="1"/>
      <c r="DJ255" s="1"/>
      <c r="GN255" s="1"/>
      <c r="GO255" s="7"/>
      <c r="GP255" s="7"/>
      <c r="GQ255" s="7"/>
      <c r="GR255" s="7"/>
      <c r="GS255" s="7"/>
      <c r="GT255" s="1"/>
      <c r="IU255" s="1"/>
      <c r="IV255" s="7"/>
      <c r="IW255" s="7"/>
      <c r="IX255" s="7"/>
      <c r="IY255" s="7"/>
      <c r="IZ255" s="7"/>
      <c r="JA255" s="7"/>
      <c r="JB255" s="7"/>
      <c r="JC255" s="7"/>
      <c r="JD255" s="7"/>
      <c r="JE255" s="1"/>
      <c r="JM255" s="1"/>
      <c r="MQ255" s="1"/>
      <c r="MY255" s="1"/>
      <c r="QC255" s="1"/>
      <c r="QD255" s="7"/>
      <c r="QE255" s="7"/>
      <c r="QF255" s="7"/>
      <c r="QG255" s="7"/>
      <c r="QH255" s="7"/>
      <c r="QI255" s="1"/>
    </row>
    <row r="256" spans="6:451" ht="15" thickBot="1" x14ac:dyDescent="0.35">
      <c r="F256" s="1"/>
      <c r="G256" s="7"/>
      <c r="H256" s="7"/>
      <c r="I256" s="7"/>
      <c r="J256" s="7"/>
      <c r="K256" s="7"/>
      <c r="L256" s="7"/>
      <c r="M256" s="7"/>
      <c r="N256" s="7"/>
      <c r="O256" s="7"/>
      <c r="P256" s="1"/>
      <c r="X256" s="1"/>
      <c r="Y256" t="s">
        <v>359</v>
      </c>
      <c r="AC256" t="s">
        <v>360</v>
      </c>
      <c r="AG256" t="s">
        <v>361</v>
      </c>
      <c r="AK256" t="s">
        <v>372</v>
      </c>
      <c r="AO256" t="s">
        <v>362</v>
      </c>
      <c r="AS256" t="s">
        <v>363</v>
      </c>
      <c r="AW256" t="s">
        <v>364</v>
      </c>
      <c r="BA256" t="s">
        <v>365</v>
      </c>
      <c r="BE256" t="s">
        <v>366</v>
      </c>
      <c r="DB256" s="1"/>
      <c r="DJ256" s="1"/>
      <c r="DK256" t="s">
        <v>359</v>
      </c>
      <c r="DO256" t="s">
        <v>360</v>
      </c>
      <c r="DS256" t="s">
        <v>361</v>
      </c>
      <c r="DW256" t="s">
        <v>372</v>
      </c>
      <c r="EA256" t="s">
        <v>362</v>
      </c>
      <c r="EE256" t="s">
        <v>363</v>
      </c>
      <c r="EI256" t="s">
        <v>364</v>
      </c>
      <c r="EM256" t="s">
        <v>365</v>
      </c>
      <c r="EQ256" t="s">
        <v>366</v>
      </c>
      <c r="GN256" s="1"/>
      <c r="GO256" s="7"/>
      <c r="GP256" s="7"/>
      <c r="GQ256" s="7"/>
      <c r="GR256" s="7"/>
      <c r="GS256" s="7"/>
      <c r="GT256" s="1"/>
      <c r="IU256" s="1"/>
      <c r="IV256" s="7"/>
      <c r="IW256" s="7"/>
      <c r="IX256" s="7"/>
      <c r="IY256" s="7"/>
      <c r="IZ256" s="7"/>
      <c r="JA256" s="7"/>
      <c r="JB256" s="7"/>
      <c r="JC256" s="7"/>
      <c r="JD256" s="7"/>
      <c r="JE256" s="1"/>
      <c r="JM256" s="1"/>
      <c r="JN256" t="s">
        <v>359</v>
      </c>
      <c r="JR256" t="s">
        <v>360</v>
      </c>
      <c r="JV256" t="s">
        <v>361</v>
      </c>
      <c r="JZ256" t="s">
        <v>372</v>
      </c>
      <c r="KD256" t="s">
        <v>362</v>
      </c>
      <c r="KH256" t="s">
        <v>363</v>
      </c>
      <c r="KL256" t="s">
        <v>364</v>
      </c>
      <c r="KP256" t="s">
        <v>365</v>
      </c>
      <c r="KT256" t="s">
        <v>366</v>
      </c>
      <c r="MQ256" s="1"/>
      <c r="MY256" s="1"/>
      <c r="MZ256" t="s">
        <v>359</v>
      </c>
      <c r="ND256" t="s">
        <v>360</v>
      </c>
      <c r="NH256" t="s">
        <v>361</v>
      </c>
      <c r="NL256" t="s">
        <v>372</v>
      </c>
      <c r="NP256" t="s">
        <v>362</v>
      </c>
      <c r="NT256" t="s">
        <v>363</v>
      </c>
      <c r="NX256" t="s">
        <v>364</v>
      </c>
      <c r="OB256" t="s">
        <v>365</v>
      </c>
      <c r="OF256" t="s">
        <v>366</v>
      </c>
      <c r="QC256" s="1"/>
      <c r="QD256" s="7"/>
      <c r="QE256" s="7"/>
      <c r="QF256" s="7"/>
      <c r="QG256" s="7"/>
      <c r="QH256" s="7"/>
      <c r="QI256" s="1"/>
    </row>
    <row r="257" spans="6:451" x14ac:dyDescent="0.3">
      <c r="F257" s="1"/>
      <c r="G257" s="7"/>
      <c r="H257" s="7"/>
      <c r="I257" s="7"/>
      <c r="J257" s="7"/>
      <c r="K257" s="7"/>
      <c r="L257" s="7"/>
      <c r="M257" s="7"/>
      <c r="N257" s="7"/>
      <c r="O257" s="7"/>
      <c r="P257" s="1"/>
      <c r="X257" s="1"/>
      <c r="Y257" s="18">
        <f t="array" ref="Y257:AA260">'TRANSFORMER EX1'!DD2503:DF2506</f>
        <v>-0.39032817460520308</v>
      </c>
      <c r="Z257" s="19">
        <v>-0.14195334693729597</v>
      </c>
      <c r="AA257" s="20">
        <v>0.218624733834174</v>
      </c>
      <c r="AC257" s="18">
        <f t="array" ref="AC257:AE260">'TRANSFORMER EX1'!EH2503:EJ2506+'TRANSFORMER EX2'!EH2503:EJ2506</f>
        <v>3.4341341146598265E-6</v>
      </c>
      <c r="AD257" s="19">
        <v>1.9709559666153067E-6</v>
      </c>
      <c r="AE257" s="20">
        <v>1.359719255898321E-6</v>
      </c>
      <c r="AG257" s="18">
        <v>0.2039286045923755</v>
      </c>
      <c r="AH257" s="19">
        <v>1.0924615656925768E-2</v>
      </c>
      <c r="AI257" s="20">
        <v>8.9266879675571897E-2</v>
      </c>
      <c r="AK257" s="18">
        <v>-0.16032400957298595</v>
      </c>
      <c r="AL257" s="19">
        <v>5.5252124876662992E-2</v>
      </c>
      <c r="AM257" s="20">
        <v>-3.3219825200579096E-2</v>
      </c>
      <c r="AO257" s="18">
        <f t="array" ref="AO257:AQ260">S215*AG257:AI260+(1-S215)*AC257:AE260^2</f>
        <v>0.16314288367625907</v>
      </c>
      <c r="AP257" s="19">
        <v>8.7396925263175489E-3</v>
      </c>
      <c r="AQ257" s="20">
        <v>7.1413503740827292E-2</v>
      </c>
      <c r="AS257" s="18">
        <f t="array" ref="AS257:AU260">Q215*AK257:AM260+(1-Q215)*AC257:AE260</f>
        <v>-0.14429126520227589</v>
      </c>
      <c r="AT257" s="19">
        <v>4.9727109484593357E-2</v>
      </c>
      <c r="AU257" s="20">
        <v>-2.9897706708595598E-2</v>
      </c>
      <c r="AW257" s="18">
        <f t="array" ref="AW257:AY260">AO257:AQ260/(1-S215^W215)</f>
        <v>0.33430918786118669</v>
      </c>
      <c r="AX257" s="19">
        <v>1.7909205996552359E-2</v>
      </c>
      <c r="AY257" s="20">
        <v>0.14633914700989203</v>
      </c>
      <c r="BA257" s="18">
        <f t="array" ref="BA257:BC260">AS257:AU260/(1-Q215^W215)</f>
        <v>-0.5324400929973282</v>
      </c>
      <c r="BB257" s="19">
        <v>0.18349486894683903</v>
      </c>
      <c r="BC257" s="20">
        <v>-0.11032364099112771</v>
      </c>
      <c r="BE257" s="18">
        <f t="array" ref="BE257:BG260">Y257:AA260-(Q218/(U215+SQRT(AW257:AY260)))*BA257:BC260</f>
        <v>-0.38111951131313632</v>
      </c>
      <c r="BF257" s="19">
        <v>-0.1556648717983331</v>
      </c>
      <c r="BG257" s="20">
        <v>0.22150868781168986</v>
      </c>
      <c r="DB257" s="1"/>
      <c r="DJ257" s="1"/>
      <c r="DK257" s="18">
        <f t="array" ref="DK257:DM260">'TRANSFORMER EX1'!IP2503:IR2506</f>
        <v>0.71556820409325383</v>
      </c>
      <c r="DL257" s="19">
        <v>0.17903071190395506</v>
      </c>
      <c r="DM257" s="20">
        <v>1.3337752550085726</v>
      </c>
      <c r="DO257" s="18">
        <f t="array" ref="DO257:DQ260">'TRANSFORMER EX1'!JT2503:JV2506+'TRANSFORMER EX2'!JT2503:JV2506</f>
        <v>7.797580055524104E-6</v>
      </c>
      <c r="DP257" s="19">
        <v>4.4854465650555176E-6</v>
      </c>
      <c r="DQ257" s="20">
        <v>3.082726992139861E-6</v>
      </c>
      <c r="DS257" s="18">
        <v>1.1343054472275156E-2</v>
      </c>
      <c r="DT257" s="19">
        <v>4.1591583990138722E-2</v>
      </c>
      <c r="DU257" s="20">
        <v>7.2239474140484723E-3</v>
      </c>
      <c r="DW257" s="18">
        <v>2.5631042055623655E-2</v>
      </c>
      <c r="DX257" s="19">
        <v>5.5006243647248501E-2</v>
      </c>
      <c r="DY257" s="20">
        <v>3.4694301184197123E-3</v>
      </c>
      <c r="EA257" s="18">
        <f t="array" ref="EA257:EC260">DE215*DS257:DU260+(1-DE215)*DO257:DQ260^2</f>
        <v>9.0744435899805763E-3</v>
      </c>
      <c r="EB257" s="19">
        <v>3.3273267196134826E-2</v>
      </c>
      <c r="EC257" s="20">
        <v>5.7791579331394191E-3</v>
      </c>
      <c r="EE257" s="18">
        <f t="array" ref="EE257:EG260">DC215*DW257:DY260+(1-DC215)*DO257:DQ260</f>
        <v>2.3068717608066842E-2</v>
      </c>
      <c r="EF257" s="19">
        <v>4.9506067827180159E-2</v>
      </c>
      <c r="EG257" s="20">
        <v>3.1227953792769552E-3</v>
      </c>
      <c r="EI257" s="18">
        <f t="array" ref="EI257:EK260">EA257:EC260/(1-DE215^DI215)</f>
        <v>1.8595171290943808E-2</v>
      </c>
      <c r="EJ257" s="19">
        <v>6.8182924582243509E-2</v>
      </c>
      <c r="EK257" s="20">
        <v>1.1842536748236517E-2</v>
      </c>
      <c r="EM257" s="18">
        <f t="array" ref="EM257:EO260">EE257:EG260/(1-DC215^DI215)</f>
        <v>8.5124419217958852E-2</v>
      </c>
      <c r="EN257" s="19">
        <v>0.18267921707446561</v>
      </c>
      <c r="EO257" s="20">
        <v>1.1523230181833787E-2</v>
      </c>
      <c r="EQ257" s="18">
        <f t="array" ref="EQ257:ES260">DK257:DM260-(DC218/(DG215+SQRT(EI257:EK260)))*EM257:EO260</f>
        <v>0.70932576854519125</v>
      </c>
      <c r="ER257" s="19">
        <v>0.17203468731545252</v>
      </c>
      <c r="ES257" s="20">
        <v>1.3327163625319183</v>
      </c>
      <c r="GN257" s="1"/>
      <c r="GO257" s="7"/>
      <c r="GP257" s="7"/>
      <c r="GQ257" s="7"/>
      <c r="GR257" s="7"/>
      <c r="GS257" s="7"/>
      <c r="GT257" s="1"/>
      <c r="IU257" s="1"/>
      <c r="IV257" s="7"/>
      <c r="IW257" s="7"/>
      <c r="IX257" s="7"/>
      <c r="IY257" s="7"/>
      <c r="IZ257" s="7"/>
      <c r="JA257" s="7"/>
      <c r="JB257" s="7"/>
      <c r="JC257" s="7"/>
      <c r="JD257" s="7"/>
      <c r="JE257" s="1"/>
      <c r="JM257" s="1"/>
      <c r="JN257" s="18">
        <f t="array" ref="JN257:JP260">'TRANSFORMER EX1'!NB1579:ND1582</f>
        <v>0.52867227389585081</v>
      </c>
      <c r="JO257" s="19">
        <v>-0.34921337776782757</v>
      </c>
      <c r="JP257" s="20">
        <v>0.11085133366417096</v>
      </c>
      <c r="JR257" s="18">
        <f t="array" ref="JR257:JT260">'TRANSFORMER EX1'!PP1579:PR1582+'TRANSFORMER EX2'!PP1579:PR1582</f>
        <v>2.2054875929974067E-5</v>
      </c>
      <c r="JS257" s="19">
        <v>1.8010076544415834E-5</v>
      </c>
      <c r="JT257" s="20">
        <v>2.078798230374744E-5</v>
      </c>
      <c r="JV257" s="18">
        <v>0.18393414890077187</v>
      </c>
      <c r="JW257" s="19">
        <v>1.7540306898553855E-2</v>
      </c>
      <c r="JX257" s="20">
        <v>5.8656768083258197E-2</v>
      </c>
      <c r="JZ257" s="18">
        <v>-4.6439690867465092E-2</v>
      </c>
      <c r="KA257" s="19">
        <v>0.10375110778354735</v>
      </c>
      <c r="KB257" s="20">
        <v>0.14264991484746845</v>
      </c>
      <c r="KD257" s="18">
        <f t="array" ref="KD257:KF260">JH215*JV257:JX260+(1-JH215)*JR257:JT260^2</f>
        <v>0.147147319217901</v>
      </c>
      <c r="KE257" s="19">
        <v>1.4032245583715656E-2</v>
      </c>
      <c r="KF257" s="20">
        <v>4.6925414553034596E-2</v>
      </c>
      <c r="KH257" s="18">
        <f t="array" ref="KH257:KJ260">JF215*JZ257:KB260+(1-JF215)*JR257:JT260</f>
        <v>-4.1793516293125582E-2</v>
      </c>
      <c r="KI257" s="19">
        <v>9.3377798012847055E-2</v>
      </c>
      <c r="KJ257" s="20">
        <v>0.128387002160952</v>
      </c>
      <c r="KL257" s="18">
        <f t="array" ref="KL257:KN260">KD257:KF260/(1-JH215^JL215)</f>
        <v>0.30153139183996114</v>
      </c>
      <c r="KM257" s="19">
        <v>2.8754601605974713E-2</v>
      </c>
      <c r="KN257" s="20">
        <v>9.6158636379169271E-2</v>
      </c>
      <c r="KP257" s="18">
        <f t="array" ref="KP257:KR260">KH257:KJ260/(1-JF215^JL215)</f>
        <v>-0.15421961731780662</v>
      </c>
      <c r="KQ257" s="19">
        <v>0.34456752034260918</v>
      </c>
      <c r="KR257" s="20">
        <v>0.47375277550166806</v>
      </c>
      <c r="KT257" s="18">
        <f t="array" ref="KT257:KV260">JN257:JP260-(JF218/(JJ215+SQRT(KL257:KN260)))*KP257:KR260</f>
        <v>0.53148076695009938</v>
      </c>
      <c r="KU257" s="19">
        <v>-0.3695332352476221</v>
      </c>
      <c r="KV257" s="20">
        <v>9.5573646322972286E-2</v>
      </c>
      <c r="MQ257" s="1"/>
      <c r="MY257" s="1"/>
      <c r="MZ257" s="18">
        <f t="array" ref="MZ257:NB260">'TRANSFORMER EX1'!SN1579:SP1582</f>
        <v>6.1571124892624328E-3</v>
      </c>
      <c r="NA257" s="19">
        <v>-0.92084408248517924</v>
      </c>
      <c r="NB257" s="20">
        <v>0.33171305917581173</v>
      </c>
      <c r="ND257" s="18">
        <f t="array" ref="ND257:NF260">'TRANSFORMER EX1'!VB1579:VD1582+'TRANSFORMER EX2'!VB1579:VD1582</f>
        <v>-5.4777790388946479E-6</v>
      </c>
      <c r="NE257" s="19">
        <v>-4.4681508180560913E-6</v>
      </c>
      <c r="NF257" s="20">
        <v>-5.1623468583989864E-6</v>
      </c>
      <c r="NH257" s="18">
        <v>2.26132241169457E-3</v>
      </c>
      <c r="NI257" s="19">
        <v>0.14873311463841274</v>
      </c>
      <c r="NJ257" s="20">
        <v>2.5029623631903305E-2</v>
      </c>
      <c r="NL257" s="18">
        <v>-2.2815266792688561E-2</v>
      </c>
      <c r="NM257" s="19">
        <v>5.016957309926149E-2</v>
      </c>
      <c r="NN257" s="20">
        <v>-2.066730277819348E-3</v>
      </c>
      <c r="NP257" s="18">
        <f t="array" ref="NP257:NR260">MT215*NH257:NJ260+(1-MT215)*ND257:NF260^2</f>
        <v>1.8090579353568685E-3</v>
      </c>
      <c r="NQ257" s="19">
        <v>0.11898649171472307</v>
      </c>
      <c r="NR257" s="20">
        <v>2.0023698910852612E-2</v>
      </c>
      <c r="NT257" s="18">
        <f t="array" ref="NT257:NV260">MR215*NL257:NN260+(1-MR215)*ND257:NF260</f>
        <v>-2.0534287891323597E-2</v>
      </c>
      <c r="NU257" s="19">
        <v>4.5152168974253531E-2</v>
      </c>
      <c r="NV257" s="20">
        <v>-1.860573484723253E-3</v>
      </c>
      <c r="NX257" s="18">
        <f t="array" ref="NX257:NZ260">NP257:NR260/(1-MT215^MX215)</f>
        <v>3.7070859331083381E-3</v>
      </c>
      <c r="NY257" s="19">
        <v>0.24382477810394079</v>
      </c>
      <c r="NZ257" s="20">
        <v>4.1032169899288151E-2</v>
      </c>
      <c r="OB257" s="18">
        <f t="array" ref="OB257:OD260">NT257:NV260/(1-MR215^MX215)</f>
        <v>-7.5772280041784518E-2</v>
      </c>
      <c r="OC257" s="19">
        <v>0.16661316964669207</v>
      </c>
      <c r="OD257" s="20">
        <v>-6.8655848144769504E-3</v>
      </c>
      <c r="OF257" s="18">
        <f t="array" ref="OF257:OH260">MZ257:NB260-(MR218/(MV215+SQRT(NX257:NZ260)))*OB257:OD260</f>
        <v>1.8602087297651143E-2</v>
      </c>
      <c r="OG257" s="19">
        <v>-0.92421827926619082</v>
      </c>
      <c r="OH257" s="20">
        <v>0.33205199329696283</v>
      </c>
      <c r="QC257" s="1"/>
      <c r="QD257" s="7"/>
      <c r="QE257" s="7"/>
      <c r="QF257" s="7"/>
      <c r="QG257" s="7"/>
      <c r="QH257" s="7"/>
      <c r="QI257" s="1"/>
    </row>
    <row r="258" spans="6:451" x14ac:dyDescent="0.3">
      <c r="F258" s="1"/>
      <c r="G258" s="7"/>
      <c r="H258" s="7"/>
      <c r="I258" s="7"/>
      <c r="J258" s="7"/>
      <c r="K258" s="7"/>
      <c r="L258" s="7"/>
      <c r="M258" s="7"/>
      <c r="N258" s="7"/>
      <c r="O258" s="7"/>
      <c r="P258" s="1"/>
      <c r="X258" s="1"/>
      <c r="Y258" s="21">
        <v>0.29909526941651626</v>
      </c>
      <c r="Z258">
        <v>-0.23205061874956767</v>
      </c>
      <c r="AA258" s="22">
        <v>-0.42110781044770579</v>
      </c>
      <c r="AC258" s="21">
        <v>-7.2752010391055525E-6</v>
      </c>
      <c r="AD258">
        <v>-4.17530778247262E-6</v>
      </c>
      <c r="AE258" s="22">
        <v>-2.8806326144172573E-6</v>
      </c>
      <c r="AG258" s="21">
        <v>4.1520788159535617E-2</v>
      </c>
      <c r="AH258">
        <v>0.15941696661870544</v>
      </c>
      <c r="AI258" s="22">
        <v>2.8711683211009878E-2</v>
      </c>
      <c r="AK258" s="21">
        <v>-0.12521410771349034</v>
      </c>
      <c r="AL258">
        <v>-3.6832010906005512E-2</v>
      </c>
      <c r="AM258" s="22">
        <v>1.6315942414087681E-3</v>
      </c>
      <c r="AO258" s="21">
        <v>3.3216630538214206E-2</v>
      </c>
      <c r="AP258">
        <v>0.127533573298451</v>
      </c>
      <c r="AQ258" s="22">
        <v>2.2969346570467515E-2</v>
      </c>
      <c r="AS258" s="21">
        <v>-0.11269342446224521</v>
      </c>
      <c r="AT258">
        <v>-3.314922734618321E-2</v>
      </c>
      <c r="AU258" s="22">
        <v>1.4681467540064498E-3</v>
      </c>
      <c r="AW258" s="21">
        <v>6.8066865856996339E-2</v>
      </c>
      <c r="AX258">
        <v>0.26133928954600621</v>
      </c>
      <c r="AY258" s="22">
        <v>4.7068333136203934E-2</v>
      </c>
      <c r="BA258" s="21">
        <v>-0.41584289469463193</v>
      </c>
      <c r="BB258">
        <v>-0.12232187212613735</v>
      </c>
      <c r="BC258" s="22">
        <v>5.4175156974407756E-3</v>
      </c>
      <c r="BE258" s="21">
        <v>0.31503428174933207</v>
      </c>
      <c r="BF258">
        <v>-0.22965784428457436</v>
      </c>
      <c r="BG258" s="22">
        <v>-0.42135752035135055</v>
      </c>
      <c r="DB258" s="1"/>
      <c r="DJ258" s="1"/>
      <c r="DK258" s="21">
        <v>0.14716153337786583</v>
      </c>
      <c r="DL258">
        <v>-2.1374167958724551E-2</v>
      </c>
      <c r="DM258" s="22">
        <v>-0.27875525090649977</v>
      </c>
      <c r="DO258" s="21">
        <v>-2.004367125556757E-5</v>
      </c>
      <c r="DP258">
        <v>-1.152981467402099E-5</v>
      </c>
      <c r="DQ258" s="22">
        <v>-7.9241561776694762E-6</v>
      </c>
      <c r="DS258" s="21">
        <v>0.10292052520230738</v>
      </c>
      <c r="DT258">
        <v>0.24788692253273525</v>
      </c>
      <c r="DU258" s="22">
        <v>0.15825813815469153</v>
      </c>
      <c r="DW258" s="21">
        <v>-9.1112732635702021E-2</v>
      </c>
      <c r="DX258">
        <v>-1.8323326413844241E-2</v>
      </c>
      <c r="DY258" s="22">
        <v>-0.20292907773344676</v>
      </c>
      <c r="EA258" s="21">
        <v>8.233642024219566E-2</v>
      </c>
      <c r="EB258">
        <v>0.19830953805277554</v>
      </c>
      <c r="EC258" s="22">
        <v>0.12660651053631169</v>
      </c>
      <c r="EE258" s="21">
        <v>-8.2003463739257376E-2</v>
      </c>
      <c r="EF258">
        <v>-1.6492146753927218E-2</v>
      </c>
      <c r="EG258" s="22">
        <v>-0.18263696237571986</v>
      </c>
      <c r="EI258" s="21">
        <v>0.16872217262745015</v>
      </c>
      <c r="EJ258">
        <v>0.40637200420650738</v>
      </c>
      <c r="EK258" s="22">
        <v>0.25943957077113061</v>
      </c>
      <c r="EM258" s="21">
        <v>-0.30259580715593137</v>
      </c>
      <c r="EN258">
        <v>-6.0856630088292341E-2</v>
      </c>
      <c r="EO258" s="22">
        <v>-0.67393713053771187</v>
      </c>
      <c r="EQ258" s="21">
        <v>0.15452829853610231</v>
      </c>
      <c r="ER258">
        <v>-2.0419513932141618E-2</v>
      </c>
      <c r="ES258" s="22">
        <v>-0.26552398872991601</v>
      </c>
      <c r="GN258" s="1"/>
      <c r="GO258" s="7"/>
      <c r="GP258" s="7"/>
      <c r="GQ258" s="7"/>
      <c r="GR258" s="7"/>
      <c r="GS258" s="7"/>
      <c r="GT258" s="1"/>
      <c r="IU258" s="1"/>
      <c r="IV258" s="7"/>
      <c r="IW258" s="7"/>
      <c r="IX258" s="7"/>
      <c r="IY258" s="7"/>
      <c r="IZ258" s="7"/>
      <c r="JA258" s="7"/>
      <c r="JB258" s="7"/>
      <c r="JC258" s="7"/>
      <c r="JD258" s="7"/>
      <c r="JE258" s="1"/>
      <c r="JM258" s="1"/>
      <c r="JN258" s="21">
        <v>-0.11287712639746803</v>
      </c>
      <c r="JO258">
        <v>-0.15159955265950578</v>
      </c>
      <c r="JP258" s="22">
        <v>-0.70294179783578892</v>
      </c>
      <c r="JR258" s="21">
        <v>-1.9169484984319119E-5</v>
      </c>
      <c r="JS258">
        <v>-1.5641089720150192E-5</v>
      </c>
      <c r="JT258" s="22">
        <v>-1.8063920807275738E-5</v>
      </c>
      <c r="JV258" s="21">
        <v>3.199111434485305E-2</v>
      </c>
      <c r="JW258">
        <v>3.8079333783477484E-2</v>
      </c>
      <c r="JX258" s="22">
        <v>2.7989486602838998E-2</v>
      </c>
      <c r="JZ258" s="21">
        <v>-2.5938788298268001E-2</v>
      </c>
      <c r="KA258">
        <v>-0.10464772506348362</v>
      </c>
      <c r="KB258" s="22">
        <v>1.3917773817971438E-2</v>
      </c>
      <c r="KD258" s="21">
        <v>2.5592891549376273E-2</v>
      </c>
      <c r="KE258">
        <v>3.0463467075710723E-2</v>
      </c>
      <c r="KF258" s="22">
        <v>2.2391589347532246E-2</v>
      </c>
      <c r="KH258" s="21">
        <v>-2.3346826416939633E-2</v>
      </c>
      <c r="KI258">
        <v>-9.4184516666107276E-2</v>
      </c>
      <c r="KJ258" s="22">
        <v>1.2524190044093568E-2</v>
      </c>
      <c r="KL258" s="21">
        <v>5.2444449896262867E-2</v>
      </c>
      <c r="KM258">
        <v>6.242513745022691E-2</v>
      </c>
      <c r="KN258" s="22">
        <v>4.5884404400680846E-2</v>
      </c>
      <c r="KP258" s="21">
        <v>-8.6150650985017133E-2</v>
      </c>
      <c r="KQ258">
        <v>-0.34754434194135536</v>
      </c>
      <c r="KR258" s="22">
        <v>4.621472340993938E-2</v>
      </c>
      <c r="KT258" s="21">
        <v>-0.10911521299201367</v>
      </c>
      <c r="KU258">
        <v>-0.1376894457727933</v>
      </c>
      <c r="KV258" s="22">
        <v>-0.7050992829442162</v>
      </c>
      <c r="MQ258" s="1"/>
      <c r="MY258" s="1"/>
      <c r="MZ258" s="21">
        <v>-0.31439063100488279</v>
      </c>
      <c r="NA258">
        <v>0.21125910620137062</v>
      </c>
      <c r="NB258" s="22">
        <v>0.7472135846121184</v>
      </c>
      <c r="ND258" s="21">
        <v>-3.3464884713901853E-5</v>
      </c>
      <c r="NE258">
        <v>-2.7280586126467168E-5</v>
      </c>
      <c r="NF258" s="22">
        <v>-3.1532224438648035E-5</v>
      </c>
      <c r="NH258" s="21">
        <v>9.5163983096497581E-2</v>
      </c>
      <c r="NI258">
        <v>6.0554230801212097E-2</v>
      </c>
      <c r="NJ258" s="22">
        <v>6.9717973838722483E-2</v>
      </c>
      <c r="NL258" s="21">
        <v>-0.15324804984838025</v>
      </c>
      <c r="NM258">
        <v>1.1425232314712298E-2</v>
      </c>
      <c r="NN258" s="22">
        <v>-0.18419587794972384</v>
      </c>
      <c r="NP258" s="21">
        <v>7.6131186701177772E-2</v>
      </c>
      <c r="NQ258">
        <v>4.8443384789815754E-2</v>
      </c>
      <c r="NR258" s="22">
        <v>5.5774379269834223E-2</v>
      </c>
      <c r="NT258" s="21">
        <v>-0.13792659135201363</v>
      </c>
      <c r="NU258">
        <v>1.0279981024628423E-2</v>
      </c>
      <c r="NV258" s="22">
        <v>-0.16577944337719533</v>
      </c>
      <c r="NX258" s="21">
        <v>0.15600653012536433</v>
      </c>
      <c r="NY258">
        <v>9.9269231126671645E-2</v>
      </c>
      <c r="NZ258" s="22">
        <v>0.11429176079884065</v>
      </c>
      <c r="OB258" s="21">
        <v>-0.50895421163104682</v>
      </c>
      <c r="OC258">
        <v>3.7933509315972051E-2</v>
      </c>
      <c r="OD258" s="22">
        <v>-0.61173226338448483</v>
      </c>
      <c r="OF258" s="21">
        <v>-0.30150495157648022</v>
      </c>
      <c r="OG258">
        <v>0.21005513612874477</v>
      </c>
      <c r="OH258" s="22">
        <v>0.76530839027446818</v>
      </c>
      <c r="QC258" s="1"/>
      <c r="QD258" s="7"/>
      <c r="QE258" s="7"/>
      <c r="QF258" s="7"/>
      <c r="QG258" s="7"/>
      <c r="QH258" s="7"/>
      <c r="QI258" s="1"/>
    </row>
    <row r="259" spans="6:451" x14ac:dyDescent="0.3">
      <c r="F259" s="1"/>
      <c r="G259" s="7"/>
      <c r="H259" s="7"/>
      <c r="I259" s="7"/>
      <c r="J259" s="7"/>
      <c r="K259" s="7"/>
      <c r="L259" s="7"/>
      <c r="M259" s="7"/>
      <c r="N259" s="7"/>
      <c r="O259" s="7"/>
      <c r="P259" s="1"/>
      <c r="X259" s="1"/>
      <c r="Y259" s="21">
        <v>0.16614587972312683</v>
      </c>
      <c r="Z259">
        <v>-0.90476314074096187</v>
      </c>
      <c r="AA259" s="22">
        <v>0.85688995720111738</v>
      </c>
      <c r="AC259" s="21">
        <v>-5.0453126608776781E-6</v>
      </c>
      <c r="AD259">
        <v>-2.8955662636547742E-6</v>
      </c>
      <c r="AE259" s="22">
        <v>-1.9976972113050552E-6</v>
      </c>
      <c r="AG259" s="21">
        <v>0.10865778654419041</v>
      </c>
      <c r="AH259">
        <v>3.8568642955258553E-2</v>
      </c>
      <c r="AI259" s="22">
        <v>0.12279638144560012</v>
      </c>
      <c r="AK259" s="21">
        <v>9.91062272938011E-2</v>
      </c>
      <c r="AL259">
        <v>-2.9803569271363087E-2</v>
      </c>
      <c r="AM259" s="22">
        <v>-4.5412932341784618E-2</v>
      </c>
      <c r="AO259" s="21">
        <v>8.6926229240443367E-2</v>
      </c>
      <c r="AP259">
        <v>3.0854914365883702E-2</v>
      </c>
      <c r="AQ259" s="22">
        <v>9.8237105157278251E-2</v>
      </c>
      <c r="AS259" s="21">
        <v>8.9195100033154909E-2</v>
      </c>
      <c r="AT259">
        <v>-2.6823501900853145E-2</v>
      </c>
      <c r="AU259" s="22">
        <v>-4.0871838877327288E-2</v>
      </c>
      <c r="AW259" s="21">
        <v>0.17812751893533482</v>
      </c>
      <c r="AX259">
        <v>6.3227283536646944E-2</v>
      </c>
      <c r="AY259" s="22">
        <v>0.20130554335507844</v>
      </c>
      <c r="BA259" s="21">
        <v>0.32913321045444627</v>
      </c>
      <c r="BB259">
        <v>-9.8979711811266247E-2</v>
      </c>
      <c r="BC259" s="22">
        <v>-0.15081859364327418</v>
      </c>
      <c r="BE259" s="21">
        <v>0.15834746736777242</v>
      </c>
      <c r="BF259">
        <v>-0.90082678879366351</v>
      </c>
      <c r="BG259" s="22">
        <v>0.8602514100104216</v>
      </c>
      <c r="DB259" s="1"/>
      <c r="DJ259" s="1"/>
      <c r="DK259" s="21">
        <v>-0.40782413164448517</v>
      </c>
      <c r="DL259">
        <v>0.46327824995321221</v>
      </c>
      <c r="DM259" s="22">
        <v>-0.35125772158371205</v>
      </c>
      <c r="DO259" s="21">
        <v>5.5006695912619026E-7</v>
      </c>
      <c r="DP259">
        <v>3.1638084867112018E-7</v>
      </c>
      <c r="DQ259" s="22">
        <v>2.174830052456002E-7</v>
      </c>
      <c r="DS259" s="21">
        <v>0.14538226628445797</v>
      </c>
      <c r="DT259">
        <v>0.17130135576900857</v>
      </c>
      <c r="DU259" s="22">
        <v>7.7819602420356362E-2</v>
      </c>
      <c r="DW259" s="21">
        <v>-6.0606319960849787E-2</v>
      </c>
      <c r="DX259">
        <v>-1.2581001789153163E-2</v>
      </c>
      <c r="DY259" s="22">
        <v>-8.3573014112681934E-2</v>
      </c>
      <c r="EA259" s="21">
        <v>0.11630581302762689</v>
      </c>
      <c r="EB259">
        <v>0.13704108461522688</v>
      </c>
      <c r="EC259" s="22">
        <v>6.2255681936294549E-2</v>
      </c>
      <c r="EE259" s="21">
        <v>-5.4545632958068899E-2</v>
      </c>
      <c r="EF259">
        <v>-1.1322869972152979E-2</v>
      </c>
      <c r="EG259" s="22">
        <v>-7.5215690953113215E-2</v>
      </c>
      <c r="EI259" s="21">
        <v>0.238331584073006</v>
      </c>
      <c r="EJ259">
        <v>0.28082189470333385</v>
      </c>
      <c r="EK259" s="22">
        <v>0.1275731187219151</v>
      </c>
      <c r="EM259" s="21">
        <v>-0.20127539836925801</v>
      </c>
      <c r="EN259">
        <v>-4.1781808015324662E-2</v>
      </c>
      <c r="EO259" s="22">
        <v>-0.27754867510373887</v>
      </c>
      <c r="EQ259" s="21">
        <v>-0.40370125924144429</v>
      </c>
      <c r="ER259">
        <v>0.46406669557476299</v>
      </c>
      <c r="ES259" s="22">
        <v>-0.34348703181244361</v>
      </c>
      <c r="GN259" s="1"/>
      <c r="GO259" s="7"/>
      <c r="GP259" s="7"/>
      <c r="GQ259" s="7"/>
      <c r="GR259" s="7"/>
      <c r="GS259" s="7"/>
      <c r="GT259" s="1"/>
      <c r="IU259" s="1"/>
      <c r="IV259" s="7"/>
      <c r="IW259" s="7"/>
      <c r="IX259" s="7"/>
      <c r="IY259" s="7"/>
      <c r="IZ259" s="7"/>
      <c r="JA259" s="7"/>
      <c r="JB259" s="7"/>
      <c r="JC259" s="7"/>
      <c r="JD259" s="7"/>
      <c r="JE259" s="1"/>
      <c r="JM259" s="1"/>
      <c r="JN259" s="21">
        <v>-4.1806809276491969E-2</v>
      </c>
      <c r="JO259">
        <v>-3.5825321722045944E-2</v>
      </c>
      <c r="JP259" s="22">
        <v>0.67502899552388862</v>
      </c>
      <c r="JR259" s="21">
        <v>7.6249394587757799E-6</v>
      </c>
      <c r="JS259">
        <v>6.242624533155545E-6</v>
      </c>
      <c r="JT259" s="22">
        <v>7.1925012446866879E-6</v>
      </c>
      <c r="JV259" s="21">
        <v>0.1474179198031535</v>
      </c>
      <c r="JW259">
        <v>0.15918125131434663</v>
      </c>
      <c r="JX259" s="22">
        <v>6.222101156544943E-2</v>
      </c>
      <c r="JZ259" s="21">
        <v>0.1464647886526792</v>
      </c>
      <c r="KA259">
        <v>-1.8986679647699956E-2</v>
      </c>
      <c r="KB259" s="22">
        <v>-8.4583286275724354E-2</v>
      </c>
      <c r="KD259" s="21">
        <v>0.11793433585415074</v>
      </c>
      <c r="KE259">
        <v>0.12734500105927138</v>
      </c>
      <c r="KF259" s="22">
        <v>4.9776809262705966E-2</v>
      </c>
      <c r="KH259" s="21">
        <v>0.13181907228135717</v>
      </c>
      <c r="KI259">
        <v>-1.7087387420476642E-2</v>
      </c>
      <c r="KJ259" s="22">
        <v>-7.6124238398027441E-2</v>
      </c>
      <c r="KL259" s="21">
        <v>0.24166872101260403</v>
      </c>
      <c r="KM259">
        <v>0.26095287102309717</v>
      </c>
      <c r="KN259" s="22">
        <v>0.10200165832521717</v>
      </c>
      <c r="KP259" s="21">
        <v>0.48641724089061705</v>
      </c>
      <c r="KQ259">
        <v>-6.305309011245995E-2</v>
      </c>
      <c r="KR259" s="22">
        <v>-0.28090124870120836</v>
      </c>
      <c r="KT259" s="21">
        <v>-5.1701420558081697E-2</v>
      </c>
      <c r="KU259">
        <v>-3.4591008631753579E-2</v>
      </c>
      <c r="KV259" s="22">
        <v>0.68382428326599098</v>
      </c>
      <c r="MQ259" s="1"/>
      <c r="MY259" s="1"/>
      <c r="MZ259" s="21">
        <v>0.43913709505560894</v>
      </c>
      <c r="NA259">
        <v>-0.15444939814105441</v>
      </c>
      <c r="NB259" s="22">
        <v>0.42476307752287978</v>
      </c>
      <c r="ND259" s="21">
        <v>5.5127148462424907E-6</v>
      </c>
      <c r="NE259">
        <v>4.4951176465660588E-6</v>
      </c>
      <c r="NF259" s="22">
        <v>5.1947425309881422E-6</v>
      </c>
      <c r="NH259" s="21">
        <v>0.10166359000290835</v>
      </c>
      <c r="NI259">
        <v>0.10399755305513314</v>
      </c>
      <c r="NJ259" s="22">
        <v>9.2093347305169781E-3</v>
      </c>
      <c r="NL259" s="21">
        <v>-0.10340645838760701</v>
      </c>
      <c r="NM259">
        <v>-5.0391243551277679E-2</v>
      </c>
      <c r="NN259" s="22">
        <v>-4.5955444899334084E-2</v>
      </c>
      <c r="NP259" s="21">
        <v>8.1330872008404692E-2</v>
      </c>
      <c r="NQ259">
        <v>8.3198042448147727E-2</v>
      </c>
      <c r="NR259" s="22">
        <v>7.3674677898106526E-3</v>
      </c>
      <c r="NT259" s="21">
        <v>-9.3065261277361686E-2</v>
      </c>
      <c r="NU259">
        <v>-4.5351669684385254E-2</v>
      </c>
      <c r="NV259" s="22">
        <v>-4.1359380935147579E-2</v>
      </c>
      <c r="NX259" s="21">
        <v>0.16666162296804243</v>
      </c>
      <c r="NY259">
        <v>0.1704877919019421</v>
      </c>
      <c r="NZ259" s="22">
        <v>1.5097270061087407E-2</v>
      </c>
      <c r="OB259" s="21">
        <v>-0.3434142482559473</v>
      </c>
      <c r="OC259">
        <v>-0.16734933462872792</v>
      </c>
      <c r="OD259" s="22">
        <v>-0.15261764182711288</v>
      </c>
      <c r="OF259" s="21">
        <v>0.44754911910539452</v>
      </c>
      <c r="OG259">
        <v>-0.15039639121466575</v>
      </c>
      <c r="OH259" s="22">
        <v>0.43718404782261649</v>
      </c>
      <c r="QC259" s="1"/>
      <c r="QD259" s="7"/>
      <c r="QE259" s="7"/>
      <c r="QF259" s="7"/>
      <c r="QG259" s="7"/>
      <c r="QH259" s="7"/>
      <c r="QI259" s="1"/>
    </row>
    <row r="260" spans="6:451" ht="15" thickBot="1" x14ac:dyDescent="0.35">
      <c r="F260" s="1"/>
      <c r="G260" s="7"/>
      <c r="H260" s="7"/>
      <c r="I260" s="7"/>
      <c r="J260" s="7"/>
      <c r="K260" s="7"/>
      <c r="L260" s="7"/>
      <c r="M260" s="7"/>
      <c r="N260" s="7"/>
      <c r="O260" s="7"/>
      <c r="P260" s="1"/>
      <c r="X260" s="1"/>
      <c r="Y260" s="23">
        <v>0.65449204000003314</v>
      </c>
      <c r="Z260" s="24">
        <v>0.59916344799647114</v>
      </c>
      <c r="AA260" s="25">
        <v>-0.7414712778070135</v>
      </c>
      <c r="AC260" s="23">
        <v>3.9611951034432227E-6</v>
      </c>
      <c r="AD260" s="24">
        <v>2.2733116282604298E-6</v>
      </c>
      <c r="AE260" s="25">
        <v>1.5684704547390238E-6</v>
      </c>
      <c r="AG260" s="23">
        <v>6.7484903206542504E-2</v>
      </c>
      <c r="AH260" s="24">
        <v>4.2935756469447445E-2</v>
      </c>
      <c r="AI260" s="25">
        <v>1.4190617539764411E-2</v>
      </c>
      <c r="AK260" s="23">
        <v>0.19093817976907443</v>
      </c>
      <c r="AL260" s="24">
        <v>-0.12512623668185641</v>
      </c>
      <c r="AM260" s="25">
        <v>0.1508206939511253</v>
      </c>
      <c r="AO260" s="23">
        <v>5.3987922568372218E-2</v>
      </c>
      <c r="AP260" s="24">
        <v>3.4348605176591544E-2</v>
      </c>
      <c r="AQ260" s="25">
        <v>1.135249403230355E-2</v>
      </c>
      <c r="AS260" s="23">
        <v>0.17184475791167733</v>
      </c>
      <c r="AT260" s="24">
        <v>-0.11261338568250795</v>
      </c>
      <c r="AU260" s="25">
        <v>0.13573878140305823</v>
      </c>
      <c r="AW260" s="23">
        <v>0.11063098886961523</v>
      </c>
      <c r="AX260" s="24">
        <v>7.0386486017605637E-2</v>
      </c>
      <c r="AY260" s="25">
        <v>2.3263307443244986E-2</v>
      </c>
      <c r="BA260" s="23">
        <v>0.6341134978290679</v>
      </c>
      <c r="BB260" s="24">
        <v>-0.41554754864394089</v>
      </c>
      <c r="BC260" s="25">
        <v>0.50088111218840692</v>
      </c>
      <c r="BE260" s="23">
        <v>0.63542740042061407</v>
      </c>
      <c r="BF260" s="24">
        <v>0.61482648886402835</v>
      </c>
      <c r="BG260" s="25">
        <v>-0.77431095822750606</v>
      </c>
      <c r="DB260" s="1"/>
      <c r="DJ260" s="1"/>
      <c r="DK260" s="23">
        <v>-1.1018029810747514</v>
      </c>
      <c r="DL260" s="24">
        <v>9.71191706471249E-2</v>
      </c>
      <c r="DM260" s="25">
        <v>-1.820101289864377E-2</v>
      </c>
      <c r="DO260" s="23">
        <v>9.9248234595560381E-6</v>
      </c>
      <c r="DP260" s="24">
        <v>5.7090913513735625E-6</v>
      </c>
      <c r="DQ260" s="25">
        <v>3.9237300595806886E-6</v>
      </c>
      <c r="DS260" s="23">
        <v>2.7499350120977952E-2</v>
      </c>
      <c r="DT260" s="24">
        <v>2.9226510364411585E-2</v>
      </c>
      <c r="DU260" s="25">
        <v>0.11686068788025704</v>
      </c>
      <c r="DW260" s="23">
        <v>0.17796934340897891</v>
      </c>
      <c r="DX260" s="24">
        <v>7.1328653109108575E-2</v>
      </c>
      <c r="DY260" s="25">
        <v>2.9700773187908716E-2</v>
      </c>
      <c r="EA260" s="23">
        <v>2.1999480116482787E-2</v>
      </c>
      <c r="EB260" s="24">
        <v>2.3381208298048014E-2</v>
      </c>
      <c r="EC260" s="25">
        <v>9.3488550307284771E-2</v>
      </c>
      <c r="EE260" s="23">
        <v>0.16017340155042697</v>
      </c>
      <c r="EF260" s="24">
        <v>6.4196358707332854E-2</v>
      </c>
      <c r="EG260" s="25">
        <v>2.6731088242123804E-2</v>
      </c>
      <c r="EI260" s="23">
        <v>4.508090187803851E-2</v>
      </c>
      <c r="EJ260" s="24">
        <v>4.7912312086163977E-2</v>
      </c>
      <c r="EK260" s="25">
        <v>0.19157489817066556</v>
      </c>
      <c r="EM260" s="23">
        <v>0.59104576217869753</v>
      </c>
      <c r="EN260" s="24">
        <v>0.23688693249938331</v>
      </c>
      <c r="EO260" s="25">
        <v>9.8638702000456879E-2</v>
      </c>
      <c r="EQ260" s="23">
        <v>-1.1296401335208055</v>
      </c>
      <c r="ER260" s="24">
        <v>8.6296921255476791E-2</v>
      </c>
      <c r="ES260" s="25">
        <v>-2.0454619187979566E-2</v>
      </c>
      <c r="GN260" s="1"/>
      <c r="GO260" s="7"/>
      <c r="GP260" s="7"/>
      <c r="GQ260" s="7"/>
      <c r="GR260" s="7"/>
      <c r="GS260" s="7"/>
      <c r="GT260" s="1"/>
      <c r="IU260" s="1"/>
      <c r="IV260" s="7"/>
      <c r="IW260" s="7"/>
      <c r="IX260" s="7"/>
      <c r="IY260" s="7"/>
      <c r="IZ260" s="7"/>
      <c r="JA260" s="7"/>
      <c r="JB260" s="7"/>
      <c r="JC260" s="7"/>
      <c r="JD260" s="7"/>
      <c r="JE260" s="1"/>
      <c r="JM260" s="1"/>
      <c r="JN260" s="23">
        <v>-1.0186486700737192</v>
      </c>
      <c r="JO260" s="24">
        <v>1.5761994257831262</v>
      </c>
      <c r="JP260" s="25">
        <v>-0.12900579116187899</v>
      </c>
      <c r="JR260" s="23">
        <v>-2.6039935882790402E-6</v>
      </c>
      <c r="JS260" s="24">
        <v>-2.1074526484837747E-6</v>
      </c>
      <c r="JT260" s="25">
        <v>-2.4478505920169528E-6</v>
      </c>
      <c r="JV260" s="23">
        <v>0.196514737402124</v>
      </c>
      <c r="JW260" s="24">
        <v>5.2581568186271223E-2</v>
      </c>
      <c r="JX260" s="25">
        <v>9.7633926217074091E-2</v>
      </c>
      <c r="JZ260" s="23">
        <v>-0.21939323474622921</v>
      </c>
      <c r="KA260" s="24">
        <v>1.4525401415941703E-2</v>
      </c>
      <c r="KB260" s="25">
        <v>2.2415773405986612E-2</v>
      </c>
      <c r="KD260" s="23">
        <v>0.15721178992305537</v>
      </c>
      <c r="KE260" s="24">
        <v>4.206525454990525E-2</v>
      </c>
      <c r="KF260" s="25">
        <v>7.8107140974857672E-2</v>
      </c>
      <c r="KH260" s="23">
        <v>-0.19745417167096513</v>
      </c>
      <c r="KI260" s="24">
        <v>1.3072650529082684E-2</v>
      </c>
      <c r="KJ260" s="25">
        <v>2.0173951280328749E-2</v>
      </c>
      <c r="KL260" s="23">
        <v>0.32215530721937585</v>
      </c>
      <c r="KM260" s="24">
        <v>8.6199292110461595E-2</v>
      </c>
      <c r="KN260" s="25">
        <v>0.16005561675175756</v>
      </c>
      <c r="KP260" s="23">
        <v>-0.72861317959765759</v>
      </c>
      <c r="KQ260" s="24">
        <v>4.8238562837943498E-2</v>
      </c>
      <c r="KR260" s="25">
        <v>7.4442624650659608E-2</v>
      </c>
      <c r="KT260" s="23">
        <v>-1.0058116453743764</v>
      </c>
      <c r="KU260" s="24">
        <v>1.5745564070719273</v>
      </c>
      <c r="KV260" s="25">
        <v>-0.13086653340022034</v>
      </c>
      <c r="MQ260" s="1"/>
      <c r="MY260" s="1"/>
      <c r="MZ260" s="23">
        <v>-0.13054196740034058</v>
      </c>
      <c r="NA260" s="24">
        <v>0.65400061033162016</v>
      </c>
      <c r="NB260" s="25">
        <v>-0.6401107118816487</v>
      </c>
      <c r="ND260" s="23">
        <v>1.4492525053504798E-5</v>
      </c>
      <c r="NE260" s="24">
        <v>1.181503872256813E-5</v>
      </c>
      <c r="NF260" s="25">
        <v>1.3655805487477383E-5</v>
      </c>
      <c r="NH260" s="23">
        <v>9.4205908997575263E-2</v>
      </c>
      <c r="NI260" s="24">
        <v>2.9205725695347726E-2</v>
      </c>
      <c r="NJ260" s="25">
        <v>0.15087507639561443</v>
      </c>
      <c r="NL260" s="23">
        <v>7.9416305470778409E-2</v>
      </c>
      <c r="NM260" s="24">
        <v>4.4252264235188996E-3</v>
      </c>
      <c r="NN260" s="25">
        <v>0.10717762350059259</v>
      </c>
      <c r="NP260" s="23">
        <v>7.5364727240066876E-2</v>
      </c>
      <c r="NQ260" s="24">
        <v>2.3364580584197211E-2</v>
      </c>
      <c r="NR260" s="25">
        <v>0.12070006115378776</v>
      </c>
      <c r="NT260" s="23">
        <v>7.1476124176205927E-2</v>
      </c>
      <c r="NU260" s="24">
        <v>3.9838852850392669E-3</v>
      </c>
      <c r="NV260" s="25">
        <v>9.6461226731082095E-2</v>
      </c>
      <c r="NX260" s="23">
        <v>0.15443591647554691</v>
      </c>
      <c r="NY260" s="24">
        <v>4.7878238902043478E-2</v>
      </c>
      <c r="NZ260" s="25">
        <v>0.2473361908889094</v>
      </c>
      <c r="OB260" s="23">
        <v>0.26374953570555704</v>
      </c>
      <c r="OC260" s="24">
        <v>1.4700683708631986E-2</v>
      </c>
      <c r="OD260" s="25">
        <v>0.355945486092554</v>
      </c>
      <c r="OF260" s="23">
        <v>-0.13725343577142327</v>
      </c>
      <c r="OG260" s="24">
        <v>0.65332876632393877</v>
      </c>
      <c r="OH260" s="25">
        <v>-0.64726785422837252</v>
      </c>
      <c r="QC260" s="1"/>
      <c r="QD260" s="7"/>
      <c r="QE260" s="7"/>
      <c r="QF260" s="7"/>
      <c r="QG260" s="7"/>
      <c r="QH260" s="7"/>
      <c r="QI260" s="1"/>
    </row>
    <row r="261" spans="6:451" x14ac:dyDescent="0.3">
      <c r="F261" s="1"/>
      <c r="G261" s="7"/>
      <c r="H261" s="7"/>
      <c r="I261" s="7"/>
      <c r="J261" s="7"/>
      <c r="K261" s="7"/>
      <c r="L261" s="7"/>
      <c r="M261" s="7"/>
      <c r="N261" s="7"/>
      <c r="O261" s="7"/>
      <c r="P261" s="1"/>
      <c r="X261" s="1"/>
      <c r="DB261" s="1"/>
      <c r="DJ261" s="1"/>
      <c r="GN261" s="1"/>
      <c r="GO261" s="7"/>
      <c r="GP261" s="7"/>
      <c r="GQ261" s="7"/>
      <c r="GR261" s="7"/>
      <c r="GS261" s="7"/>
      <c r="GT261" s="1"/>
      <c r="IU261" s="1"/>
      <c r="IV261" s="7"/>
      <c r="IW261" s="7"/>
      <c r="IX261" s="7"/>
      <c r="IY261" s="7"/>
      <c r="IZ261" s="7"/>
      <c r="JA261" s="7"/>
      <c r="JB261" s="7"/>
      <c r="JC261" s="7"/>
      <c r="JD261" s="7"/>
      <c r="JE261" s="1"/>
      <c r="JM261" s="1"/>
      <c r="MQ261" s="1"/>
      <c r="MY261" s="1"/>
      <c r="QC261" s="1"/>
      <c r="QD261" s="7"/>
      <c r="QE261" s="7"/>
      <c r="QF261" s="7"/>
      <c r="QG261" s="7"/>
      <c r="QH261" s="7"/>
      <c r="QI261" s="1"/>
    </row>
    <row r="262" spans="6:451" x14ac:dyDescent="0.3">
      <c r="F262" s="1"/>
      <c r="G262" s="7"/>
      <c r="H262" s="7"/>
      <c r="I262" s="7"/>
      <c r="J262" s="7"/>
      <c r="K262" s="7"/>
      <c r="L262" s="7"/>
      <c r="M262" s="7"/>
      <c r="N262" s="7"/>
      <c r="O262" s="7"/>
      <c r="P262" s="1"/>
      <c r="X262" s="1"/>
      <c r="DB262" s="1"/>
      <c r="DJ262" s="1"/>
      <c r="GN262" s="1"/>
      <c r="GO262" s="7"/>
      <c r="GP262" s="7"/>
      <c r="GQ262" s="7"/>
      <c r="GR262" s="7"/>
      <c r="GS262" s="7"/>
      <c r="GT262" s="1"/>
      <c r="IU262" s="1"/>
      <c r="IV262" s="7"/>
      <c r="IW262" s="7"/>
      <c r="IX262" s="7"/>
      <c r="IY262" s="7"/>
      <c r="IZ262" s="7"/>
      <c r="JA262" s="7"/>
      <c r="JB262" s="7"/>
      <c r="JC262" s="7"/>
      <c r="JD262" s="7"/>
      <c r="JE262" s="1"/>
      <c r="JM262" s="1"/>
      <c r="MQ262" s="1"/>
      <c r="MY262" s="1"/>
      <c r="QC262" s="1"/>
      <c r="QD262" s="7"/>
      <c r="QE262" s="7"/>
      <c r="QF262" s="7"/>
      <c r="QG262" s="7"/>
      <c r="QH262" s="7"/>
      <c r="QI262" s="1"/>
    </row>
    <row r="263" spans="6:451" x14ac:dyDescent="0.3">
      <c r="F263" s="1"/>
      <c r="G263" s="7"/>
      <c r="H263" s="7"/>
      <c r="I263" s="7"/>
      <c r="J263" s="7"/>
      <c r="K263" s="7"/>
      <c r="L263" s="7"/>
      <c r="M263" s="7"/>
      <c r="N263" s="7"/>
      <c r="O263" s="7"/>
      <c r="P263" s="1"/>
      <c r="X263" s="1"/>
      <c r="DB263" s="1"/>
      <c r="DJ263" s="1"/>
      <c r="GN263" s="1"/>
      <c r="GO263" s="7"/>
      <c r="GP263" s="7"/>
      <c r="GQ263" s="7"/>
      <c r="GR263" s="7"/>
      <c r="GS263" s="7"/>
      <c r="GT263" s="1"/>
      <c r="IU263" s="1"/>
      <c r="IV263" s="7"/>
      <c r="IW263" s="7"/>
      <c r="IX263" s="7"/>
      <c r="IY263" s="7"/>
      <c r="IZ263" s="7"/>
      <c r="JA263" s="7"/>
      <c r="JB263" s="7"/>
      <c r="JC263" s="7"/>
      <c r="JD263" s="7"/>
      <c r="JE263" s="1"/>
      <c r="JM263" s="1"/>
      <c r="MQ263" s="1"/>
      <c r="MY263" s="1"/>
      <c r="QC263" s="1"/>
      <c r="QD263" s="7"/>
      <c r="QE263" s="7"/>
      <c r="QF263" s="7"/>
      <c r="QG263" s="7"/>
      <c r="QH263" s="7"/>
      <c r="QI263" s="1"/>
    </row>
    <row r="264" spans="6:451" x14ac:dyDescent="0.3">
      <c r="F264" s="1"/>
      <c r="G264" s="7"/>
      <c r="H264" s="7"/>
      <c r="I264" s="7"/>
      <c r="J264" s="7"/>
      <c r="K264" s="7"/>
      <c r="L264" s="7"/>
      <c r="M264" s="7"/>
      <c r="N264" s="7"/>
      <c r="O264" s="7"/>
      <c r="P264" s="1"/>
      <c r="X264" s="1"/>
      <c r="DB264" s="1"/>
      <c r="DJ264" s="1"/>
      <c r="GN264" s="1"/>
      <c r="GO264" s="7"/>
      <c r="GP264" s="7"/>
      <c r="GQ264" s="7"/>
      <c r="GR264" s="7"/>
      <c r="GS264" s="7"/>
      <c r="GT264" s="1"/>
      <c r="IU264" s="1"/>
      <c r="IV264" s="7"/>
      <c r="IW264" s="7"/>
      <c r="IX264" s="7"/>
      <c r="IY264" s="7"/>
      <c r="IZ264" s="7"/>
      <c r="JA264" s="7"/>
      <c r="JB264" s="7"/>
      <c r="JC264" s="7"/>
      <c r="JD264" s="7"/>
      <c r="JE264" s="1"/>
      <c r="JM264" s="1"/>
      <c r="MQ264" s="1"/>
      <c r="MY264" s="1"/>
      <c r="QC264" s="1"/>
      <c r="QD264" s="7"/>
      <c r="QE264" s="7"/>
      <c r="QF264" s="7"/>
      <c r="QG264" s="7"/>
      <c r="QH264" s="7"/>
      <c r="QI264" s="1"/>
    </row>
    <row r="265" spans="6:451" x14ac:dyDescent="0.3">
      <c r="F265" s="1"/>
      <c r="G265" s="7"/>
      <c r="H265" s="7"/>
      <c r="I265" s="7"/>
      <c r="J265" s="7"/>
      <c r="K265" s="7"/>
      <c r="L265" s="7"/>
      <c r="M265" s="7"/>
      <c r="N265" s="7"/>
      <c r="O265" s="7"/>
      <c r="P265" s="1"/>
      <c r="X265" s="1"/>
      <c r="DB265" s="1"/>
      <c r="DJ265" s="1"/>
      <c r="GN265" s="1"/>
      <c r="GO265" s="7"/>
      <c r="GP265" s="7"/>
      <c r="GQ265" s="7"/>
      <c r="GR265" s="7"/>
      <c r="GS265" s="7"/>
      <c r="GT265" s="1"/>
      <c r="IU265" s="1"/>
      <c r="IV265" s="7"/>
      <c r="IW265" s="7"/>
      <c r="IX265" s="7"/>
      <c r="IY265" s="7"/>
      <c r="IZ265" s="7"/>
      <c r="JA265" s="7"/>
      <c r="JB265" s="7"/>
      <c r="JC265" s="7"/>
      <c r="JD265" s="7"/>
      <c r="JE265" s="1"/>
      <c r="JM265" s="1"/>
      <c r="MQ265" s="1"/>
      <c r="MY265" s="1"/>
      <c r="QC265" s="1"/>
      <c r="QD265" s="7"/>
      <c r="QE265" s="7"/>
      <c r="QF265" s="7"/>
      <c r="QG265" s="7"/>
      <c r="QH265" s="7"/>
      <c r="QI265" s="1"/>
    </row>
    <row r="266" spans="6:451" x14ac:dyDescent="0.3">
      <c r="F266" s="1"/>
      <c r="G266" s="7"/>
      <c r="H266" s="7"/>
      <c r="I266" s="7"/>
      <c r="J266" s="7"/>
      <c r="K266" s="7"/>
      <c r="L266" s="7"/>
      <c r="M266" s="7"/>
      <c r="N266" s="7"/>
      <c r="O266" s="7"/>
      <c r="P266" s="1"/>
      <c r="X266" s="1"/>
      <c r="DB266" s="1"/>
      <c r="DJ266" s="1"/>
      <c r="GN266" s="1"/>
      <c r="GO266" s="7"/>
      <c r="GP266" s="7"/>
      <c r="GQ266" s="7"/>
      <c r="GR266" s="7"/>
      <c r="GS266" s="7"/>
      <c r="GT266" s="1"/>
      <c r="IU266" s="1"/>
      <c r="IV266" s="7"/>
      <c r="IW266" s="7"/>
      <c r="IX266" s="7"/>
      <c r="IY266" s="7"/>
      <c r="IZ266" s="7"/>
      <c r="JA266" s="7"/>
      <c r="JB266" s="7"/>
      <c r="JC266" s="7"/>
      <c r="JD266" s="7"/>
      <c r="JE266" s="1"/>
      <c r="JM266" s="1"/>
      <c r="MQ266" s="1"/>
      <c r="MY266" s="1"/>
      <c r="QC266" s="1"/>
      <c r="QD266" s="7"/>
      <c r="QE266" s="7"/>
      <c r="QF266" s="7"/>
      <c r="QG266" s="7"/>
      <c r="QH266" s="7"/>
      <c r="QI266" s="1"/>
    </row>
    <row r="267" spans="6:451" x14ac:dyDescent="0.3">
      <c r="F267" s="1"/>
      <c r="G267" s="7"/>
      <c r="H267" s="7"/>
      <c r="I267" s="7"/>
      <c r="J267" s="7"/>
      <c r="K267" s="7"/>
      <c r="L267" s="7"/>
      <c r="M267" s="7"/>
      <c r="N267" s="7"/>
      <c r="O267" s="7"/>
      <c r="P267" s="1"/>
      <c r="X267" s="1"/>
      <c r="DB267" s="1"/>
      <c r="DJ267" s="1"/>
      <c r="GN267" s="1"/>
      <c r="GO267" s="7"/>
      <c r="GP267" s="7"/>
      <c r="GQ267" s="7"/>
      <c r="GR267" s="7"/>
      <c r="GS267" s="7"/>
      <c r="GT267" s="1"/>
      <c r="IU267" s="1"/>
      <c r="IV267" s="7"/>
      <c r="IW267" s="7"/>
      <c r="IX267" s="7"/>
      <c r="IY267" s="7"/>
      <c r="IZ267" s="7"/>
      <c r="JA267" s="7"/>
      <c r="JB267" s="7"/>
      <c r="JC267" s="7"/>
      <c r="JD267" s="7"/>
      <c r="JE267" s="1"/>
      <c r="JM267" s="1"/>
      <c r="MQ267" s="1"/>
      <c r="MY267" s="1"/>
      <c r="QC267" s="1"/>
      <c r="QD267" s="7"/>
      <c r="QE267" s="7"/>
      <c r="QF267" s="7"/>
      <c r="QG267" s="7"/>
      <c r="QH267" s="7"/>
      <c r="QI267" s="1"/>
    </row>
    <row r="268" spans="6:451" x14ac:dyDescent="0.3">
      <c r="F268" s="1"/>
      <c r="G268" s="7"/>
      <c r="H268" s="7"/>
      <c r="I268" s="7"/>
      <c r="J268" s="7"/>
      <c r="K268" s="7"/>
      <c r="L268" s="7"/>
      <c r="M268" s="7"/>
      <c r="N268" s="7"/>
      <c r="O268" s="7"/>
      <c r="P268" s="1"/>
      <c r="X268" s="1"/>
      <c r="DB268" s="1"/>
      <c r="DJ268" s="1"/>
      <c r="GN268" s="1"/>
      <c r="GO268" s="7"/>
      <c r="GP268" s="7"/>
      <c r="GQ268" s="7"/>
      <c r="GR268" s="7"/>
      <c r="GS268" s="7"/>
      <c r="GT268" s="1"/>
      <c r="IU268" s="1"/>
      <c r="IV268" s="7"/>
      <c r="IW268" s="7"/>
      <c r="IX268" s="7"/>
      <c r="IY268" s="7"/>
      <c r="IZ268" s="7"/>
      <c r="JA268" s="7"/>
      <c r="JB268" s="7"/>
      <c r="JC268" s="7"/>
      <c r="JD268" s="7"/>
      <c r="JE268" s="1"/>
      <c r="JM268" s="1"/>
      <c r="MQ268" s="1"/>
      <c r="MY268" s="1"/>
      <c r="QC268" s="1"/>
      <c r="QD268" s="7"/>
      <c r="QE268" s="7"/>
      <c r="QF268" s="7"/>
      <c r="QG268" s="7"/>
      <c r="QH268" s="7"/>
      <c r="QI268" s="1"/>
    </row>
    <row r="269" spans="6:451" x14ac:dyDescent="0.3">
      <c r="F269" s="1"/>
      <c r="G269" s="7"/>
      <c r="H269" s="7"/>
      <c r="I269" s="7"/>
      <c r="J269" s="7"/>
      <c r="K269" s="7"/>
      <c r="L269" s="7"/>
      <c r="M269" s="7"/>
      <c r="N269" s="7"/>
      <c r="O269" s="7"/>
      <c r="P269" s="1"/>
      <c r="X269" s="1"/>
      <c r="DB269" s="1"/>
      <c r="DJ269" s="1"/>
      <c r="GN269" s="1"/>
      <c r="GO269" s="7"/>
      <c r="GP269" s="7"/>
      <c r="GQ269" s="7"/>
      <c r="GR269" s="7"/>
      <c r="GS269" s="7"/>
      <c r="GT269" s="1"/>
      <c r="IU269" s="1"/>
      <c r="IV269" s="7"/>
      <c r="IW269" s="7"/>
      <c r="IX269" s="7"/>
      <c r="IY269" s="7"/>
      <c r="IZ269" s="7"/>
      <c r="JA269" s="7"/>
      <c r="JB269" s="7"/>
      <c r="JC269" s="7"/>
      <c r="JD269" s="7"/>
      <c r="JE269" s="1"/>
      <c r="JM269" s="1"/>
      <c r="MQ269" s="1"/>
      <c r="MY269" s="1"/>
      <c r="QC269" s="1"/>
      <c r="QD269" s="7"/>
      <c r="QE269" s="7"/>
      <c r="QF269" s="7"/>
      <c r="QG269" s="7"/>
      <c r="QH269" s="7"/>
      <c r="QI269" s="1"/>
    </row>
    <row r="270" spans="6:451" x14ac:dyDescent="0.3">
      <c r="F270" s="1"/>
      <c r="G270" s="7"/>
      <c r="H270" s="7"/>
      <c r="I270" s="7"/>
      <c r="J270" s="7"/>
      <c r="K270" s="7"/>
      <c r="L270" s="7"/>
      <c r="M270" s="7"/>
      <c r="N270" s="7"/>
      <c r="O270" s="7"/>
      <c r="P270" s="1"/>
      <c r="X270" s="1"/>
      <c r="DB270" s="1"/>
      <c r="DJ270" s="1"/>
      <c r="GN270" s="1"/>
      <c r="GO270" s="7"/>
      <c r="GP270" s="7"/>
      <c r="GQ270" s="7"/>
      <c r="GR270" s="7"/>
      <c r="GS270" s="7"/>
      <c r="GT270" s="1"/>
      <c r="IU270" s="1"/>
      <c r="IV270" s="7"/>
      <c r="IW270" s="7"/>
      <c r="IX270" s="7"/>
      <c r="IY270" s="7"/>
      <c r="IZ270" s="7"/>
      <c r="JA270" s="7"/>
      <c r="JB270" s="7"/>
      <c r="JC270" s="7"/>
      <c r="JD270" s="7"/>
      <c r="JE270" s="1"/>
      <c r="JM270" s="1"/>
      <c r="MQ270" s="1"/>
      <c r="MY270" s="1"/>
      <c r="QC270" s="1"/>
      <c r="QD270" s="7"/>
      <c r="QE270" s="7"/>
      <c r="QF270" s="7"/>
      <c r="QG270" s="7"/>
      <c r="QH270" s="7"/>
      <c r="QI270" s="1"/>
    </row>
    <row r="271" spans="6:451" x14ac:dyDescent="0.3">
      <c r="F271" s="1"/>
      <c r="G271" s="7"/>
      <c r="H271" s="7"/>
      <c r="I271" s="7"/>
      <c r="J271" s="7"/>
      <c r="K271" s="7"/>
      <c r="L271" s="7"/>
      <c r="M271" s="7"/>
      <c r="N271" s="7"/>
      <c r="O271" s="7"/>
      <c r="P271" s="1"/>
      <c r="X271" s="1"/>
      <c r="DB271" s="1"/>
      <c r="DJ271" s="1"/>
      <c r="GN271" s="1"/>
      <c r="GO271" s="7"/>
      <c r="GP271" s="7"/>
      <c r="GQ271" s="7"/>
      <c r="GR271" s="7"/>
      <c r="GS271" s="7"/>
      <c r="GT271" s="1"/>
      <c r="IU271" s="1"/>
      <c r="IV271" s="7"/>
      <c r="IW271" s="7"/>
      <c r="IX271" s="7"/>
      <c r="IY271" s="7"/>
      <c r="IZ271" s="7"/>
      <c r="JA271" s="7"/>
      <c r="JB271" s="7"/>
      <c r="JC271" s="7"/>
      <c r="JD271" s="7"/>
      <c r="JE271" s="1"/>
      <c r="JM271" s="1"/>
      <c r="MQ271" s="1"/>
      <c r="MY271" s="1"/>
      <c r="QC271" s="1"/>
      <c r="QD271" s="7"/>
      <c r="QE271" s="7"/>
      <c r="QF271" s="7"/>
      <c r="QG271" s="7"/>
      <c r="QH271" s="7"/>
      <c r="QI271" s="1"/>
    </row>
    <row r="272" spans="6:451" x14ac:dyDescent="0.3">
      <c r="F272" s="1"/>
      <c r="G272" s="7"/>
      <c r="H272" s="7"/>
      <c r="I272" s="7"/>
      <c r="J272" s="7"/>
      <c r="K272" s="7"/>
      <c r="L272" s="7"/>
      <c r="M272" s="7"/>
      <c r="N272" s="7"/>
      <c r="O272" s="7"/>
      <c r="P272" s="1"/>
      <c r="X272" s="1"/>
      <c r="DB272" s="1"/>
      <c r="DJ272" s="1"/>
      <c r="GN272" s="1"/>
      <c r="GO272" s="7"/>
      <c r="GP272" s="7"/>
      <c r="GQ272" s="7"/>
      <c r="GR272" s="7"/>
      <c r="GS272" s="7"/>
      <c r="GT272" s="1"/>
      <c r="IU272" s="1"/>
      <c r="IV272" s="7"/>
      <c r="IW272" s="7"/>
      <c r="IX272" s="7"/>
      <c r="IY272" s="7"/>
      <c r="IZ272" s="7"/>
      <c r="JA272" s="7"/>
      <c r="JB272" s="7"/>
      <c r="JC272" s="7"/>
      <c r="JD272" s="7"/>
      <c r="JE272" s="1"/>
      <c r="JM272" s="1"/>
      <c r="MQ272" s="1"/>
      <c r="MY272" s="1"/>
      <c r="QC272" s="1"/>
      <c r="QD272" s="7"/>
      <c r="QE272" s="7"/>
      <c r="QF272" s="7"/>
      <c r="QG272" s="7"/>
      <c r="QH272" s="7"/>
      <c r="QI272" s="1"/>
    </row>
    <row r="273" spans="6:451" x14ac:dyDescent="0.3">
      <c r="F273" s="1"/>
      <c r="G273" s="7"/>
      <c r="H273" s="7"/>
      <c r="I273" s="7"/>
      <c r="J273" s="7"/>
      <c r="K273" s="7"/>
      <c r="L273" s="7"/>
      <c r="M273" s="7"/>
      <c r="N273" s="7"/>
      <c r="O273" s="7"/>
      <c r="P273" s="1"/>
      <c r="X273" s="1"/>
      <c r="DB273" s="1"/>
      <c r="DJ273" s="1"/>
      <c r="GN273" s="1"/>
      <c r="GO273" s="7"/>
      <c r="GP273" s="7"/>
      <c r="GQ273" s="7"/>
      <c r="GR273" s="7"/>
      <c r="GS273" s="7"/>
      <c r="GT273" s="1"/>
      <c r="IU273" s="1"/>
      <c r="IV273" s="7"/>
      <c r="IW273" s="7"/>
      <c r="IX273" s="7"/>
      <c r="IY273" s="7"/>
      <c r="IZ273" s="7"/>
      <c r="JA273" s="7"/>
      <c r="JB273" s="7"/>
      <c r="JC273" s="7"/>
      <c r="JD273" s="7"/>
      <c r="JE273" s="1"/>
      <c r="JM273" s="1"/>
      <c r="MQ273" s="1"/>
      <c r="MY273" s="1"/>
      <c r="QC273" s="1"/>
      <c r="QD273" s="7"/>
      <c r="QE273" s="7"/>
      <c r="QF273" s="7"/>
      <c r="QG273" s="7"/>
      <c r="QH273" s="7"/>
      <c r="QI273" s="1"/>
    </row>
    <row r="274" spans="6:451" x14ac:dyDescent="0.3">
      <c r="F274" s="1"/>
      <c r="G274" s="7"/>
      <c r="H274" s="7"/>
      <c r="I274" s="7"/>
      <c r="J274" s="7"/>
      <c r="K274" s="7"/>
      <c r="L274" s="7"/>
      <c r="M274" s="7"/>
      <c r="N274" s="7"/>
      <c r="O274" s="7"/>
      <c r="P274" s="1"/>
      <c r="X274" s="1"/>
      <c r="DB274" s="1"/>
      <c r="DJ274" s="1"/>
      <c r="GN274" s="1"/>
      <c r="GO274" s="7"/>
      <c r="GP274" s="7"/>
      <c r="GQ274" s="7"/>
      <c r="GR274" s="7"/>
      <c r="GS274" s="7"/>
      <c r="GT274" s="1"/>
      <c r="IU274" s="1"/>
      <c r="IV274" s="7"/>
      <c r="IW274" s="7"/>
      <c r="IX274" s="7"/>
      <c r="IY274" s="7"/>
      <c r="IZ274" s="7"/>
      <c r="JA274" s="7"/>
      <c r="JB274" s="7"/>
      <c r="JC274" s="7"/>
      <c r="JD274" s="7"/>
      <c r="JE274" s="1"/>
      <c r="JM274" s="1"/>
      <c r="MQ274" s="1"/>
      <c r="MY274" s="1"/>
      <c r="QC274" s="1"/>
      <c r="QD274" s="7"/>
      <c r="QE274" s="7"/>
      <c r="QF274" s="7"/>
      <c r="QG274" s="7"/>
      <c r="QH274" s="7"/>
      <c r="QI274" s="1"/>
    </row>
    <row r="275" spans="6:451" x14ac:dyDescent="0.3">
      <c r="F275" s="1"/>
      <c r="G275" s="7"/>
      <c r="H275" s="7"/>
      <c r="I275" s="7"/>
      <c r="J275" s="7"/>
      <c r="K275" s="7"/>
      <c r="L275" s="7"/>
      <c r="M275" s="7"/>
      <c r="N275" s="7"/>
      <c r="O275" s="7"/>
      <c r="P275" s="1"/>
      <c r="X275" s="1"/>
      <c r="DB275" s="1"/>
      <c r="DJ275" s="1"/>
      <c r="GN275" s="1"/>
      <c r="GO275" s="7"/>
      <c r="GP275" s="7"/>
      <c r="GQ275" s="7"/>
      <c r="GR275" s="7"/>
      <c r="GS275" s="7"/>
      <c r="GT275" s="1"/>
      <c r="IU275" s="1"/>
      <c r="IV275" s="7"/>
      <c r="IW275" s="7"/>
      <c r="IX275" s="7"/>
      <c r="IY275" s="7"/>
      <c r="IZ275" s="7"/>
      <c r="JA275" s="7"/>
      <c r="JB275" s="7"/>
      <c r="JC275" s="7"/>
      <c r="JD275" s="7"/>
      <c r="JE275" s="1"/>
      <c r="JM275" s="1"/>
      <c r="MQ275" s="1"/>
      <c r="MY275" s="1"/>
      <c r="QC275" s="1"/>
      <c r="QD275" s="7"/>
      <c r="QE275" s="7"/>
      <c r="QF275" s="7"/>
      <c r="QG275" s="7"/>
      <c r="QH275" s="7"/>
      <c r="QI275" s="1"/>
    </row>
    <row r="276" spans="6:451" x14ac:dyDescent="0.3">
      <c r="F276" s="1"/>
      <c r="G276" s="7"/>
      <c r="H276" s="7"/>
      <c r="I276" s="7"/>
      <c r="J276" s="7"/>
      <c r="K276" s="7"/>
      <c r="L276" s="7"/>
      <c r="M276" s="7"/>
      <c r="N276" s="7"/>
      <c r="O276" s="7"/>
      <c r="P276" s="1"/>
      <c r="X276" s="1"/>
      <c r="DB276" s="1"/>
      <c r="DJ276" s="1"/>
      <c r="GN276" s="1"/>
      <c r="GO276" s="7"/>
      <c r="GP276" s="7"/>
      <c r="GQ276" s="7"/>
      <c r="GR276" s="7"/>
      <c r="GS276" s="7"/>
      <c r="GT276" s="1"/>
      <c r="IU276" s="1"/>
      <c r="IV276" s="7"/>
      <c r="IW276" s="7"/>
      <c r="IX276" s="7"/>
      <c r="IY276" s="7"/>
      <c r="IZ276" s="7"/>
      <c r="JA276" s="7"/>
      <c r="JB276" s="7"/>
      <c r="JC276" s="7"/>
      <c r="JD276" s="7"/>
      <c r="JE276" s="1"/>
      <c r="JM276" s="1"/>
      <c r="MQ276" s="1"/>
      <c r="MY276" s="1"/>
      <c r="QC276" s="1"/>
      <c r="QD276" s="7"/>
      <c r="QE276" s="7"/>
      <c r="QF276" s="7"/>
      <c r="QG276" s="7"/>
      <c r="QH276" s="7"/>
      <c r="QI276" s="1"/>
    </row>
    <row r="277" spans="6:451" x14ac:dyDescent="0.3">
      <c r="F277" s="1"/>
      <c r="G277" s="7"/>
      <c r="H277" s="7"/>
      <c r="I277" s="7"/>
      <c r="J277" s="7"/>
      <c r="K277" s="7"/>
      <c r="L277" s="7"/>
      <c r="M277" s="7"/>
      <c r="N277" s="7"/>
      <c r="O277" s="7"/>
      <c r="P277" s="1"/>
      <c r="X277" s="1"/>
      <c r="DB277" s="1"/>
      <c r="DJ277" s="1"/>
      <c r="GN277" s="1"/>
      <c r="GO277" s="7"/>
      <c r="GP277" s="7"/>
      <c r="GQ277" s="7"/>
      <c r="GR277" s="7"/>
      <c r="GS277" s="7"/>
      <c r="GT277" s="1"/>
      <c r="IU277" s="1"/>
      <c r="IV277" s="7"/>
      <c r="IW277" s="7"/>
      <c r="IX277" s="7"/>
      <c r="IY277" s="7"/>
      <c r="IZ277" s="7"/>
      <c r="JA277" s="7"/>
      <c r="JB277" s="7"/>
      <c r="JC277" s="7"/>
      <c r="JD277" s="7"/>
      <c r="JE277" s="1"/>
      <c r="JM277" s="1"/>
      <c r="MQ277" s="1"/>
      <c r="MY277" s="1"/>
      <c r="QC277" s="1"/>
      <c r="QD277" s="7"/>
      <c r="QE277" s="7"/>
      <c r="QF277" s="7"/>
      <c r="QG277" s="7"/>
      <c r="QH277" s="7"/>
      <c r="QI277" s="1"/>
    </row>
    <row r="278" spans="6:451" x14ac:dyDescent="0.3">
      <c r="F278" s="1"/>
      <c r="G278" s="7"/>
      <c r="H278" s="7"/>
      <c r="I278" s="7"/>
      <c r="J278" s="7"/>
      <c r="K278" s="7"/>
      <c r="L278" s="7"/>
      <c r="M278" s="7"/>
      <c r="N278" s="7"/>
      <c r="O278" s="7"/>
      <c r="P278" s="1"/>
      <c r="X278" s="1"/>
      <c r="DB278" s="1"/>
      <c r="DJ278" s="1"/>
      <c r="GN278" s="1"/>
      <c r="GO278" s="7"/>
      <c r="GP278" s="7"/>
      <c r="GQ278" s="7"/>
      <c r="GR278" s="7"/>
      <c r="GS278" s="7"/>
      <c r="GT278" s="1"/>
      <c r="IU278" s="1"/>
      <c r="IV278" s="7"/>
      <c r="IW278" s="7"/>
      <c r="IX278" s="7"/>
      <c r="IY278" s="7"/>
      <c r="IZ278" s="7"/>
      <c r="JA278" s="7"/>
      <c r="JB278" s="7"/>
      <c r="JC278" s="7"/>
      <c r="JD278" s="7"/>
      <c r="JE278" s="1"/>
      <c r="JM278" s="1"/>
      <c r="MQ278" s="1"/>
      <c r="MY278" s="1"/>
      <c r="QC278" s="1"/>
      <c r="QD278" s="7"/>
      <c r="QE278" s="7"/>
      <c r="QF278" s="7"/>
      <c r="QG278" s="7"/>
      <c r="QH278" s="7"/>
      <c r="QI278" s="1"/>
    </row>
    <row r="279" spans="6:451" x14ac:dyDescent="0.3">
      <c r="F279" s="1"/>
      <c r="G279" s="7"/>
      <c r="H279" s="7"/>
      <c r="I279" s="7"/>
      <c r="J279" s="7"/>
      <c r="K279" s="7"/>
      <c r="L279" s="7"/>
      <c r="M279" s="7"/>
      <c r="N279" s="7"/>
      <c r="O279" s="7"/>
      <c r="P279" s="1"/>
      <c r="X279" s="1"/>
      <c r="DB279" s="1"/>
      <c r="DJ279" s="1"/>
      <c r="GN279" s="1"/>
      <c r="GO279" s="7"/>
      <c r="GP279" s="7"/>
      <c r="GQ279" s="7"/>
      <c r="GR279" s="7"/>
      <c r="GS279" s="7"/>
      <c r="GT279" s="1"/>
      <c r="IU279" s="1"/>
      <c r="IV279" s="7"/>
      <c r="IW279" s="7"/>
      <c r="IX279" s="7"/>
      <c r="IY279" s="7"/>
      <c r="IZ279" s="7"/>
      <c r="JA279" s="7"/>
      <c r="JB279" s="7"/>
      <c r="JC279" s="7"/>
      <c r="JD279" s="7"/>
      <c r="JE279" s="1"/>
      <c r="JM279" s="1"/>
      <c r="MQ279" s="1"/>
      <c r="MY279" s="1"/>
      <c r="QC279" s="1"/>
      <c r="QD279" s="7"/>
      <c r="QE279" s="7"/>
      <c r="QF279" s="7"/>
      <c r="QG279" s="7"/>
      <c r="QH279" s="7"/>
      <c r="QI279" s="1"/>
    </row>
    <row r="280" spans="6:451" x14ac:dyDescent="0.3">
      <c r="F280" s="1"/>
      <c r="G280" s="7"/>
      <c r="H280" s="7"/>
      <c r="I280" s="7"/>
      <c r="J280" s="7"/>
      <c r="K280" s="7"/>
      <c r="L280" s="7"/>
      <c r="M280" s="7"/>
      <c r="N280" s="7"/>
      <c r="O280" s="7"/>
      <c r="P280" s="1"/>
      <c r="X280" s="1"/>
      <c r="DB280" s="1"/>
      <c r="DJ280" s="1"/>
      <c r="GN280" s="1"/>
      <c r="GO280" s="7"/>
      <c r="GP280" s="7"/>
      <c r="GQ280" s="7"/>
      <c r="GR280" s="7"/>
      <c r="GS280" s="7"/>
      <c r="GT280" s="1"/>
      <c r="IU280" s="1"/>
      <c r="IV280" s="7"/>
      <c r="IW280" s="7"/>
      <c r="IX280" s="7"/>
      <c r="IY280" s="7"/>
      <c r="IZ280" s="7"/>
      <c r="JA280" s="7"/>
      <c r="JB280" s="7"/>
      <c r="JC280" s="7"/>
      <c r="JD280" s="7"/>
      <c r="JE280" s="1"/>
      <c r="JM280" s="1"/>
      <c r="MQ280" s="1"/>
      <c r="MY280" s="1"/>
      <c r="QC280" s="1"/>
      <c r="QD280" s="7"/>
      <c r="QE280" s="7"/>
      <c r="QF280" s="7"/>
      <c r="QG280" s="7"/>
      <c r="QH280" s="7"/>
      <c r="QI280" s="1"/>
    </row>
    <row r="281" spans="6:451" x14ac:dyDescent="0.3">
      <c r="F281" s="1"/>
      <c r="G281" s="7"/>
      <c r="H281" s="7"/>
      <c r="I281" s="7"/>
      <c r="J281" s="7"/>
      <c r="K281" s="7"/>
      <c r="L281" s="7"/>
      <c r="M281" s="7"/>
      <c r="N281" s="7"/>
      <c r="O281" s="7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7"/>
      <c r="GP281" s="7"/>
      <c r="GQ281" s="7"/>
      <c r="GR281" s="7"/>
      <c r="GS281" s="7"/>
      <c r="GT281" s="1"/>
      <c r="IU281" s="1"/>
      <c r="IV281" s="7"/>
      <c r="IW281" s="7"/>
      <c r="IX281" s="7"/>
      <c r="IY281" s="7"/>
      <c r="IZ281" s="7"/>
      <c r="JA281" s="7"/>
      <c r="JB281" s="7"/>
      <c r="JC281" s="7"/>
      <c r="JD281" s="7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7"/>
      <c r="QE281" s="7"/>
      <c r="QF281" s="7"/>
      <c r="QG281" s="7"/>
      <c r="QH281" s="7"/>
      <c r="QI281" s="1"/>
    </row>
    <row r="282" spans="6:451" ht="14.4" customHeight="1" x14ac:dyDescent="0.3">
      <c r="F282" s="1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1"/>
      <c r="IU282" s="1"/>
      <c r="IV282" s="7"/>
      <c r="IW282" s="7"/>
      <c r="IX282" s="7"/>
      <c r="IY282" s="7"/>
      <c r="IZ282" s="7"/>
      <c r="JA282" s="7"/>
      <c r="JB282" s="7"/>
      <c r="JC282" s="7"/>
      <c r="JD282" s="7"/>
      <c r="JE282" s="1"/>
      <c r="JF282" s="128" t="s">
        <v>17</v>
      </c>
      <c r="JG282" s="128"/>
      <c r="JH282" s="128"/>
      <c r="JI282" s="128"/>
      <c r="JJ282" s="128"/>
      <c r="JK282" s="128"/>
      <c r="JL282" s="128"/>
      <c r="JM282" s="1"/>
      <c r="QC282" s="1"/>
      <c r="QD282" s="7"/>
      <c r="QE282" s="7"/>
      <c r="QF282" s="7"/>
      <c r="QG282" s="7"/>
      <c r="QH282" s="7"/>
      <c r="QI282" s="1"/>
    </row>
    <row r="283" spans="6:451" ht="14.4" customHeight="1" thickBot="1" x14ac:dyDescent="0.35">
      <c r="F283" s="1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1"/>
      <c r="IU283" s="1"/>
      <c r="IV283" s="7"/>
      <c r="IW283" s="7"/>
      <c r="IX283" s="7"/>
      <c r="IY283" s="7"/>
      <c r="IZ283" s="7"/>
      <c r="JA283" s="7"/>
      <c r="JB283" s="7"/>
      <c r="JC283" s="7"/>
      <c r="JD283" s="7"/>
      <c r="JE283" s="1"/>
      <c r="JF283" s="128"/>
      <c r="JG283" s="128"/>
      <c r="JH283" s="128"/>
      <c r="JI283" s="128"/>
      <c r="JJ283" s="128"/>
      <c r="JK283" s="128"/>
      <c r="JL283" s="128"/>
      <c r="JM283" s="1"/>
      <c r="JN283" s="39" t="s">
        <v>22</v>
      </c>
      <c r="JP283" s="39" t="s">
        <v>24</v>
      </c>
      <c r="JR283" s="39" t="s">
        <v>262</v>
      </c>
      <c r="JT283" s="39" t="s">
        <v>263</v>
      </c>
      <c r="JV283" t="s">
        <v>264</v>
      </c>
      <c r="JX283" t="s">
        <v>265</v>
      </c>
      <c r="JZ283" t="s">
        <v>266</v>
      </c>
      <c r="KB283" t="s">
        <v>267</v>
      </c>
      <c r="KD283" t="s">
        <v>268</v>
      </c>
      <c r="QC283" s="1"/>
      <c r="QD283" s="7"/>
      <c r="QE283" s="7"/>
      <c r="QF283" s="7"/>
      <c r="QG283" s="7"/>
      <c r="QH283" s="7"/>
      <c r="QI283" s="1"/>
    </row>
    <row r="284" spans="6:451" ht="14.4" customHeight="1" thickBot="1" x14ac:dyDescent="0.35">
      <c r="F284" s="1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1"/>
      <c r="IU284" s="1"/>
      <c r="IV284" s="7"/>
      <c r="IW284" s="7"/>
      <c r="IX284" s="7"/>
      <c r="IY284" s="7"/>
      <c r="IZ284" s="7"/>
      <c r="JA284" s="7"/>
      <c r="JB284" s="7"/>
      <c r="JC284" s="7"/>
      <c r="JD284" s="7"/>
      <c r="JE284" s="1"/>
      <c r="JF284" s="128"/>
      <c r="JG284" s="128"/>
      <c r="JH284" s="128"/>
      <c r="JI284" s="128"/>
      <c r="JJ284" s="128"/>
      <c r="JK284" s="128"/>
      <c r="JL284" s="128"/>
      <c r="JM284" s="1"/>
      <c r="JN284" s="43">
        <f t="array" ref="JN284">'TRANSFORMER EX1'!QA1683</f>
        <v>-0.94997168914652785</v>
      </c>
      <c r="JP284" s="43">
        <f t="array" ref="JP284">'TRANSFORMER EX1'!QO1683+'TRANSFORMER EX2'!QO1683</f>
        <v>-1.1869870138709205E-5</v>
      </c>
      <c r="JR284" s="43">
        <v>6.9618017064864243E-2</v>
      </c>
      <c r="JT284" s="43">
        <v>4.9630932521913779E-2</v>
      </c>
      <c r="JV284" s="43">
        <f>JH295*JR284+(1-JH295)*JP284^2</f>
        <v>5.5694413680070165E-2</v>
      </c>
      <c r="JX284" s="43">
        <f>JF295*JT284+(1-JF295)*JP284</f>
        <v>4.4666652282708531E-2</v>
      </c>
      <c r="JZ284" s="43">
        <f>JV284/(1-JH295^JL295)</f>
        <v>0.11412789688538971</v>
      </c>
      <c r="KB284" s="43">
        <f>JX284/(1-JF295^JL295)</f>
        <v>0.16482159513914593</v>
      </c>
      <c r="KD284" s="121">
        <f>JN284-(JF298/(JJ295+SQRT(JZ284)))*KB284</f>
        <v>-0.95485054744314224</v>
      </c>
      <c r="QC284" s="1"/>
      <c r="QD284" s="7"/>
      <c r="QE284" s="7"/>
      <c r="QF284" s="7"/>
      <c r="QG284" s="7"/>
      <c r="QH284" s="7"/>
      <c r="QI284" s="1"/>
    </row>
    <row r="285" spans="6:451" ht="14.4" customHeight="1" x14ac:dyDescent="0.3">
      <c r="F285" s="1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1"/>
      <c r="IU285" s="1"/>
      <c r="IV285" s="7"/>
      <c r="IW285" s="7"/>
      <c r="IX285" s="7"/>
      <c r="IY285" s="7"/>
      <c r="IZ285" s="7"/>
      <c r="JA285" s="7"/>
      <c r="JB285" s="7"/>
      <c r="JC285" s="7"/>
      <c r="JD285" s="7"/>
      <c r="JE285" s="1"/>
      <c r="JF285" s="128"/>
      <c r="JG285" s="128"/>
      <c r="JH285" s="128"/>
      <c r="JI285" s="128"/>
      <c r="JJ285" s="128"/>
      <c r="JK285" s="128"/>
      <c r="JL285" s="128"/>
      <c r="JM285" s="1"/>
      <c r="QC285" s="1"/>
      <c r="QD285" s="7"/>
      <c r="QE285" s="7"/>
      <c r="QF285" s="7"/>
      <c r="QG285" s="7"/>
      <c r="QH285" s="7"/>
      <c r="QI285" s="1"/>
    </row>
    <row r="286" spans="6:451" ht="14.4" customHeight="1" x14ac:dyDescent="0.3">
      <c r="F286" s="1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1"/>
      <c r="IU286" s="1"/>
      <c r="IV286" s="7"/>
      <c r="IW286" s="7"/>
      <c r="IX286" s="7"/>
      <c r="IY286" s="7"/>
      <c r="IZ286" s="7"/>
      <c r="JA286" s="7"/>
      <c r="JB286" s="7"/>
      <c r="JC286" s="7"/>
      <c r="JD286" s="7"/>
      <c r="JE286" s="1"/>
      <c r="JF286" s="128"/>
      <c r="JG286" s="128"/>
      <c r="JH286" s="128"/>
      <c r="JI286" s="128"/>
      <c r="JJ286" s="128"/>
      <c r="JK286" s="128"/>
      <c r="JL286" s="128"/>
      <c r="JM286" s="1"/>
      <c r="QC286" s="1"/>
      <c r="QD286" s="7"/>
      <c r="QE286" s="7"/>
      <c r="QF286" s="7"/>
      <c r="QG286" s="7"/>
      <c r="QH286" s="7"/>
      <c r="QI286" s="1"/>
    </row>
    <row r="287" spans="6:451" ht="14.4" customHeight="1" thickBot="1" x14ac:dyDescent="0.35">
      <c r="F287" s="1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1"/>
      <c r="IU287" s="1"/>
      <c r="IV287" s="7"/>
      <c r="IW287" s="7"/>
      <c r="IX287" s="7"/>
      <c r="IY287" s="7"/>
      <c r="IZ287" s="7"/>
      <c r="JA287" s="7"/>
      <c r="JB287" s="7"/>
      <c r="JC287" s="7"/>
      <c r="JD287" s="7"/>
      <c r="JE287" s="1"/>
      <c r="JF287" s="128"/>
      <c r="JG287" s="128"/>
      <c r="JH287" s="128"/>
      <c r="JI287" s="128"/>
      <c r="JJ287" s="128"/>
      <c r="JK287" s="128"/>
      <c r="JL287" s="128"/>
      <c r="JM287" s="1"/>
      <c r="JN287" s="39" t="s">
        <v>30</v>
      </c>
      <c r="JP287" s="39" t="s">
        <v>32</v>
      </c>
      <c r="JR287" s="39" t="s">
        <v>277</v>
      </c>
      <c r="JT287" s="39" t="s">
        <v>278</v>
      </c>
      <c r="JV287" t="s">
        <v>279</v>
      </c>
      <c r="JX287" t="s">
        <v>280</v>
      </c>
      <c r="JZ287" t="s">
        <v>281</v>
      </c>
      <c r="KB287" t="s">
        <v>282</v>
      </c>
      <c r="KD287" t="s">
        <v>283</v>
      </c>
      <c r="QC287" s="1"/>
      <c r="QD287" s="7"/>
      <c r="QE287" s="7"/>
      <c r="QF287" s="7"/>
      <c r="QG287" s="7"/>
      <c r="QH287" s="7"/>
      <c r="QI287" s="1"/>
    </row>
    <row r="288" spans="6:451" ht="14.4" customHeight="1" thickBot="1" x14ac:dyDescent="0.35">
      <c r="F288" s="1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1"/>
      <c r="IU288" s="1"/>
      <c r="IV288" s="7"/>
      <c r="IW288" s="7"/>
      <c r="IX288" s="7"/>
      <c r="IY288" s="7"/>
      <c r="IZ288" s="7"/>
      <c r="JA288" s="7"/>
      <c r="JB288" s="7"/>
      <c r="JC288" s="7"/>
      <c r="JD288" s="7"/>
      <c r="JE288" s="1"/>
      <c r="JF288" s="128"/>
      <c r="JG288" s="128"/>
      <c r="JH288" s="128"/>
      <c r="JI288" s="128"/>
      <c r="JJ288" s="128"/>
      <c r="JK288" s="128"/>
      <c r="JL288" s="128"/>
      <c r="JM288" s="1"/>
      <c r="JN288" s="43">
        <f t="array" ref="JN288">'TRANSFORMER EX1'!QA1690</f>
        <v>7.9780009645333411E-2</v>
      </c>
      <c r="JP288" s="43">
        <f t="array" ref="JP288">'TRANSFORMER EX1'!QO1690+'TRANSFORMER EX2'!QO1690</f>
        <v>-4.0363977251382133E-2</v>
      </c>
      <c r="JR288" s="43">
        <v>1.5093877201301984E-2</v>
      </c>
      <c r="JT288" s="43">
        <v>-1.1955749703349698E-2</v>
      </c>
      <c r="JV288" s="43">
        <f>JH295*JR288+(1-JH295)*JP288^2</f>
        <v>1.2400951892951607E-2</v>
      </c>
      <c r="JX288" s="43">
        <f>JF295*JT288+(1-JF295)*JP288</f>
        <v>-1.479657245815294E-2</v>
      </c>
      <c r="JZ288" s="43">
        <f>JV288/(1-JH295^JL295)</f>
        <v>2.5411786665884447E-2</v>
      </c>
      <c r="KB288" s="43">
        <f t="array" ref="KB288">JX288/(1-JF295^JL295)</f>
        <v>-5.4599898369568065E-2</v>
      </c>
      <c r="KD288" s="121">
        <f t="array" ref="KD288">JN288-(JF298/(JJ295+SQRT(JZ288)))*KB288</f>
        <v>8.320511733835774E-2</v>
      </c>
      <c r="QC288" s="1"/>
      <c r="QD288" s="7"/>
      <c r="QE288" s="7"/>
      <c r="QF288" s="7"/>
      <c r="QG288" s="7"/>
      <c r="QH288" s="7"/>
      <c r="QI288" s="1"/>
    </row>
    <row r="289" spans="6:451" ht="14.4" customHeight="1" x14ac:dyDescent="0.3">
      <c r="F289" s="1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1"/>
      <c r="IU289" s="1"/>
      <c r="IV289" s="7"/>
      <c r="IW289" s="7"/>
      <c r="IX289" s="7"/>
      <c r="IY289" s="7"/>
      <c r="IZ289" s="7"/>
      <c r="JA289" s="7"/>
      <c r="JB289" s="7"/>
      <c r="JC289" s="7"/>
      <c r="JD289" s="7"/>
      <c r="JE289" s="1"/>
      <c r="JF289" s="128"/>
      <c r="JG289" s="128"/>
      <c r="JH289" s="128"/>
      <c r="JI289" s="128"/>
      <c r="JJ289" s="128"/>
      <c r="JK289" s="128"/>
      <c r="JL289" s="128"/>
      <c r="JM289" s="1"/>
      <c r="QC289" s="1"/>
      <c r="QD289" s="7"/>
      <c r="QE289" s="7"/>
      <c r="QF289" s="7"/>
      <c r="QG289" s="7"/>
      <c r="QH289" s="7"/>
      <c r="QI289" s="1"/>
    </row>
    <row r="290" spans="6:451" ht="14.4" customHeight="1" x14ac:dyDescent="0.3">
      <c r="F290" s="1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1"/>
      <c r="IU290" s="1"/>
      <c r="IV290" s="7"/>
      <c r="IW290" s="7"/>
      <c r="IX290" s="7"/>
      <c r="IY290" s="7"/>
      <c r="IZ290" s="7"/>
      <c r="JA290" s="7"/>
      <c r="JB290" s="7"/>
      <c r="JC290" s="7"/>
      <c r="JD290" s="7"/>
      <c r="JE290" s="1"/>
      <c r="JF290" s="128"/>
      <c r="JG290" s="128"/>
      <c r="JH290" s="128"/>
      <c r="JI290" s="128"/>
      <c r="JJ290" s="128"/>
      <c r="JK290" s="128"/>
      <c r="JL290" s="128"/>
      <c r="JM290" s="1"/>
      <c r="QC290" s="1"/>
      <c r="QD290" s="7"/>
      <c r="QE290" s="7"/>
      <c r="QF290" s="7"/>
      <c r="QG290" s="7"/>
      <c r="QH290" s="7"/>
      <c r="QI290" s="1"/>
    </row>
    <row r="291" spans="6:451" ht="14.4" customHeight="1" x14ac:dyDescent="0.3">
      <c r="F291" s="1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1"/>
      <c r="IU291" s="1"/>
      <c r="IV291" s="7"/>
      <c r="IW291" s="7"/>
      <c r="IX291" s="7"/>
      <c r="IY291" s="7"/>
      <c r="IZ291" s="7"/>
      <c r="JA291" s="7"/>
      <c r="JB291" s="7"/>
      <c r="JC291" s="7"/>
      <c r="JD291" s="7"/>
      <c r="JE291" s="1"/>
      <c r="JF291" s="128"/>
      <c r="JG291" s="128"/>
      <c r="JH291" s="128"/>
      <c r="JI291" s="128"/>
      <c r="JJ291" s="128"/>
      <c r="JK291" s="128"/>
      <c r="JL291" s="128"/>
      <c r="JM291" s="1"/>
      <c r="QC291" s="1"/>
      <c r="QD291" s="7"/>
      <c r="QE291" s="7"/>
      <c r="QF291" s="7"/>
      <c r="QG291" s="7"/>
      <c r="QH291" s="7"/>
      <c r="QI291" s="1"/>
    </row>
    <row r="292" spans="6:451" ht="14.4" customHeight="1" x14ac:dyDescent="0.3">
      <c r="F292" s="1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1"/>
      <c r="IU292" s="1"/>
      <c r="IV292" s="7"/>
      <c r="IW292" s="7"/>
      <c r="IX292" s="7"/>
      <c r="IY292" s="7"/>
      <c r="IZ292" s="7"/>
      <c r="JA292" s="7"/>
      <c r="JB292" s="7"/>
      <c r="JC292" s="7"/>
      <c r="JD292" s="7"/>
      <c r="JE292" s="1"/>
      <c r="JF292" s="128"/>
      <c r="JG292" s="128"/>
      <c r="JH292" s="128"/>
      <c r="JI292" s="128"/>
      <c r="JJ292" s="128"/>
      <c r="JK292" s="128"/>
      <c r="JL292" s="128"/>
      <c r="JM292" s="1"/>
      <c r="QC292" s="1"/>
      <c r="QD292" s="7"/>
      <c r="QE292" s="7"/>
      <c r="QF292" s="7"/>
      <c r="QG292" s="7"/>
      <c r="QH292" s="7"/>
      <c r="QI292" s="1"/>
    </row>
    <row r="293" spans="6:451" x14ac:dyDescent="0.3"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IU293" s="1"/>
      <c r="IV293" s="7"/>
      <c r="IW293" s="7"/>
      <c r="IX293" s="7"/>
      <c r="IY293" s="7"/>
      <c r="IZ293" s="7"/>
      <c r="JA293" s="7"/>
      <c r="JB293" s="7"/>
      <c r="JC293" s="7"/>
      <c r="JD293" s="7"/>
      <c r="JE293" s="1"/>
      <c r="JF293" s="1"/>
      <c r="JG293" s="1"/>
      <c r="JH293" s="1"/>
      <c r="JI293" s="1"/>
      <c r="JJ293" s="1"/>
      <c r="JK293" s="1"/>
      <c r="JL293" s="1"/>
      <c r="JM293" s="1"/>
      <c r="QC293" s="1"/>
      <c r="QD293" s="7"/>
      <c r="QE293" s="7"/>
      <c r="QF293" s="7"/>
      <c r="QG293" s="7"/>
      <c r="QH293" s="7"/>
      <c r="QI293" s="1"/>
    </row>
    <row r="294" spans="6:451" ht="15" thickBot="1" x14ac:dyDescent="0.35">
      <c r="IU294" s="1"/>
      <c r="IV294" s="7"/>
      <c r="IW294" s="7"/>
      <c r="IX294" s="7"/>
      <c r="IY294" s="7"/>
      <c r="IZ294" s="7"/>
      <c r="JA294" s="7"/>
      <c r="JB294" s="7"/>
      <c r="JC294" s="7"/>
      <c r="JD294" s="7"/>
      <c r="JE294" s="1"/>
      <c r="JF294" t="s">
        <v>284</v>
      </c>
      <c r="JH294" t="s">
        <v>285</v>
      </c>
      <c r="JJ294" t="s">
        <v>56</v>
      </c>
      <c r="JL294" t="s">
        <v>286</v>
      </c>
      <c r="JM294" s="1"/>
      <c r="QC294" s="1"/>
      <c r="QD294" s="7"/>
      <c r="QE294" s="7"/>
      <c r="QF294" s="7"/>
      <c r="QG294" s="7"/>
      <c r="QH294" s="7"/>
      <c r="QI294" s="1"/>
    </row>
    <row r="295" spans="6:451" ht="15" thickBot="1" x14ac:dyDescent="0.35">
      <c r="IU295" s="1"/>
      <c r="IV295" s="7"/>
      <c r="IW295" s="7"/>
      <c r="IX295" s="7"/>
      <c r="IY295" s="7"/>
      <c r="IZ295" s="7"/>
      <c r="JA295" s="7"/>
      <c r="JB295" s="7"/>
      <c r="JC295" s="7"/>
      <c r="JD295" s="7"/>
      <c r="JE295" s="1"/>
      <c r="JF295" s="43">
        <v>0.9</v>
      </c>
      <c r="JH295" s="43">
        <v>0.8</v>
      </c>
      <c r="JJ295" s="43">
        <v>1.0000000000000001E-9</v>
      </c>
      <c r="JL295" s="43">
        <v>3</v>
      </c>
      <c r="JM295" s="1"/>
      <c r="QC295" s="1"/>
      <c r="QD295" s="7"/>
      <c r="QE295" s="7"/>
      <c r="QF295" s="7"/>
      <c r="QG295" s="7"/>
      <c r="QH295" s="7"/>
      <c r="QI295" s="1"/>
    </row>
    <row r="296" spans="6:451" x14ac:dyDescent="0.3">
      <c r="IU296" s="1"/>
      <c r="IV296" s="7"/>
      <c r="IW296" s="7"/>
      <c r="IX296" s="7"/>
      <c r="IY296" s="7"/>
      <c r="IZ296" s="7"/>
      <c r="JA296" s="7"/>
      <c r="JB296" s="7"/>
      <c r="JC296" s="7"/>
      <c r="JD296" s="7"/>
      <c r="JE296" s="1"/>
      <c r="JM296" s="1"/>
      <c r="QC296" s="1"/>
      <c r="QD296" s="7"/>
      <c r="QE296" s="7"/>
      <c r="QF296" s="7"/>
      <c r="QG296" s="7"/>
      <c r="QH296" s="7"/>
      <c r="QI296" s="1"/>
    </row>
    <row r="297" spans="6:451" ht="15" thickBot="1" x14ac:dyDescent="0.35">
      <c r="IU297" s="1"/>
      <c r="IV297" s="7"/>
      <c r="IW297" s="7"/>
      <c r="IX297" s="7"/>
      <c r="IY297" s="7"/>
      <c r="IZ297" s="7"/>
      <c r="JA297" s="7"/>
      <c r="JB297" s="7"/>
      <c r="JC297" s="7"/>
      <c r="JD297" s="7"/>
      <c r="JE297" s="1"/>
      <c r="JF297" t="s">
        <v>287</v>
      </c>
      <c r="JM297" s="1"/>
      <c r="QC297" s="1"/>
      <c r="QD297" s="7"/>
      <c r="QE297" s="7"/>
      <c r="QF297" s="7"/>
      <c r="QG297" s="7"/>
      <c r="QH297" s="7"/>
      <c r="QI297" s="1"/>
    </row>
    <row r="298" spans="6:451" ht="15" thickBot="1" x14ac:dyDescent="0.35">
      <c r="IU298" s="1"/>
      <c r="IV298" s="7"/>
      <c r="IW298" s="7"/>
      <c r="IX298" s="7"/>
      <c r="IY298" s="7"/>
      <c r="IZ298" s="7"/>
      <c r="JA298" s="7"/>
      <c r="JB298" s="7"/>
      <c r="JC298" s="7"/>
      <c r="JD298" s="7"/>
      <c r="JE298" s="1"/>
      <c r="JF298" s="43">
        <v>0.01</v>
      </c>
      <c r="JM298" s="1"/>
      <c r="QC298" s="1"/>
      <c r="QD298" s="7"/>
      <c r="QE298" s="7"/>
      <c r="QF298" s="7"/>
      <c r="QG298" s="7"/>
      <c r="QH298" s="7"/>
      <c r="QI298" s="1"/>
    </row>
    <row r="299" spans="6:451" x14ac:dyDescent="0.3">
      <c r="IU299" s="1"/>
      <c r="IV299" s="7"/>
      <c r="IW299" s="7"/>
      <c r="IX299" s="7"/>
      <c r="IY299" s="7"/>
      <c r="IZ299" s="7"/>
      <c r="JA299" s="7"/>
      <c r="JB299" s="7"/>
      <c r="JC299" s="7"/>
      <c r="JD299" s="7"/>
      <c r="JE299" s="1"/>
      <c r="JM299" s="1"/>
      <c r="QC299" s="1"/>
      <c r="QD299" s="7"/>
      <c r="QE299" s="7"/>
      <c r="QF299" s="7"/>
      <c r="QG299" s="7"/>
      <c r="QH299" s="7"/>
      <c r="QI299" s="1"/>
    </row>
    <row r="300" spans="6:451" x14ac:dyDescent="0.3">
      <c r="IU300" s="1"/>
      <c r="IV300" s="7"/>
      <c r="IW300" s="7"/>
      <c r="IX300" s="7"/>
      <c r="IY300" s="7"/>
      <c r="IZ300" s="7"/>
      <c r="JA300" s="7"/>
      <c r="JB300" s="7"/>
      <c r="JC300" s="7"/>
      <c r="JD300" s="7"/>
      <c r="JE300" s="1"/>
      <c r="JM300" s="1"/>
      <c r="QC300" s="1"/>
      <c r="QD300" s="7"/>
      <c r="QE300" s="7"/>
      <c r="QF300" s="7"/>
      <c r="QG300" s="7"/>
      <c r="QH300" s="7"/>
      <c r="QI300" s="1"/>
    </row>
    <row r="301" spans="6:451" x14ac:dyDescent="0.3">
      <c r="IU301" s="1"/>
      <c r="IV301" s="7"/>
      <c r="IW301" s="7"/>
      <c r="IX301" s="7"/>
      <c r="IY301" s="7"/>
      <c r="IZ301" s="7"/>
      <c r="JA301" s="7"/>
      <c r="JB301" s="7"/>
      <c r="JC301" s="7"/>
      <c r="JD301" s="7"/>
      <c r="JE301" s="1"/>
      <c r="JM301" s="1"/>
      <c r="QC301" s="1"/>
      <c r="QD301" s="7"/>
      <c r="QE301" s="7"/>
      <c r="QF301" s="7"/>
      <c r="QG301" s="7"/>
      <c r="QH301" s="7"/>
      <c r="QI301" s="1"/>
    </row>
    <row r="302" spans="6:451" x14ac:dyDescent="0.3">
      <c r="IU302" s="1"/>
      <c r="IV302" s="7"/>
      <c r="IW302" s="7"/>
      <c r="IX302" s="7"/>
      <c r="IY302" s="7"/>
      <c r="IZ302" s="7"/>
      <c r="JA302" s="7"/>
      <c r="JB302" s="7"/>
      <c r="JC302" s="7"/>
      <c r="JD302" s="7"/>
      <c r="JE302" s="1"/>
      <c r="JM302" s="1"/>
      <c r="QC302" s="1"/>
      <c r="QD302" s="7"/>
      <c r="QE302" s="7"/>
      <c r="QF302" s="7"/>
      <c r="QG302" s="7"/>
      <c r="QH302" s="7"/>
      <c r="QI302" s="1"/>
    </row>
    <row r="303" spans="6:451" x14ac:dyDescent="0.3">
      <c r="IU303" s="1"/>
      <c r="IV303" s="7"/>
      <c r="IW303" s="7"/>
      <c r="IX303" s="7"/>
      <c r="IY303" s="7"/>
      <c r="IZ303" s="7"/>
      <c r="JA303" s="7"/>
      <c r="JB303" s="7"/>
      <c r="JC303" s="7"/>
      <c r="JD303" s="7"/>
      <c r="JE303" s="1"/>
      <c r="JM303" s="1"/>
      <c r="QC303" s="1"/>
      <c r="QD303" s="7"/>
      <c r="QE303" s="7"/>
      <c r="QF303" s="7"/>
      <c r="QG303" s="7"/>
      <c r="QH303" s="7"/>
      <c r="QI303" s="1"/>
    </row>
    <row r="304" spans="6:451" x14ac:dyDescent="0.3">
      <c r="IU304" s="1"/>
      <c r="IV304" s="7"/>
      <c r="IW304" s="7"/>
      <c r="IX304" s="7"/>
      <c r="IY304" s="7"/>
      <c r="IZ304" s="7"/>
      <c r="JA304" s="7"/>
      <c r="JB304" s="7"/>
      <c r="JC304" s="7"/>
      <c r="JD304" s="7"/>
      <c r="JE304" s="1"/>
      <c r="JM304" s="1"/>
      <c r="QC304" s="1"/>
      <c r="QD304" s="7"/>
      <c r="QE304" s="7"/>
      <c r="QF304" s="7"/>
      <c r="QG304" s="7"/>
      <c r="QH304" s="7"/>
      <c r="QI304" s="1"/>
    </row>
    <row r="305" spans="6:451" x14ac:dyDescent="0.3">
      <c r="IU305" s="1"/>
      <c r="IV305" s="7"/>
      <c r="IW305" s="7"/>
      <c r="IX305" s="7"/>
      <c r="IY305" s="7"/>
      <c r="IZ305" s="7"/>
      <c r="JA305" s="7"/>
      <c r="JB305" s="7"/>
      <c r="JC305" s="7"/>
      <c r="JD305" s="7"/>
      <c r="JE305" s="1"/>
      <c r="JM305" s="1"/>
      <c r="QC305" s="1"/>
      <c r="QD305" s="7"/>
      <c r="QE305" s="7"/>
      <c r="QF305" s="7"/>
      <c r="QG305" s="7"/>
      <c r="QH305" s="7"/>
      <c r="QI305" s="1"/>
    </row>
    <row r="306" spans="6:451" x14ac:dyDescent="0.3">
      <c r="IU306" s="1"/>
      <c r="IV306" s="7"/>
      <c r="IW306" s="7"/>
      <c r="IX306" s="7"/>
      <c r="IY306" s="7"/>
      <c r="IZ306" s="7"/>
      <c r="JA306" s="7"/>
      <c r="JB306" s="7"/>
      <c r="JC306" s="7"/>
      <c r="JD306" s="7"/>
      <c r="JE306" s="1"/>
      <c r="JM306" s="1"/>
      <c r="QC306" s="1"/>
      <c r="QD306" s="7"/>
      <c r="QE306" s="7"/>
      <c r="QF306" s="7"/>
      <c r="QG306" s="7"/>
      <c r="QH306" s="7"/>
      <c r="QI306" s="1"/>
    </row>
    <row r="307" spans="6:451" x14ac:dyDescent="0.3">
      <c r="IU307" s="1"/>
      <c r="IV307" s="7"/>
      <c r="IW307" s="7"/>
      <c r="IX307" s="7"/>
      <c r="IY307" s="7"/>
      <c r="IZ307" s="7"/>
      <c r="JA307" s="7"/>
      <c r="JB307" s="7"/>
      <c r="JC307" s="7"/>
      <c r="JD307" s="7"/>
      <c r="JE307" s="1"/>
      <c r="JM307" s="1"/>
      <c r="QC307" s="1"/>
      <c r="QD307" s="7"/>
      <c r="QE307" s="7"/>
      <c r="QF307" s="7"/>
      <c r="QG307" s="7"/>
      <c r="QH307" s="7"/>
      <c r="QI307" s="1"/>
    </row>
    <row r="308" spans="6:451" x14ac:dyDescent="0.3">
      <c r="IU308" s="1"/>
      <c r="IV308" s="7"/>
      <c r="IW308" s="7"/>
      <c r="IX308" s="7"/>
      <c r="IY308" s="7"/>
      <c r="IZ308" s="7"/>
      <c r="JA308" s="7"/>
      <c r="JB308" s="7"/>
      <c r="JC308" s="7"/>
      <c r="JD308" s="7"/>
      <c r="JE308" s="1"/>
      <c r="JM308" s="1"/>
      <c r="QC308" s="1"/>
      <c r="QD308" s="7"/>
      <c r="QE308" s="7"/>
      <c r="QF308" s="7"/>
      <c r="QG308" s="7"/>
      <c r="QH308" s="7"/>
      <c r="QI308" s="1"/>
    </row>
    <row r="309" spans="6:451" x14ac:dyDescent="0.3">
      <c r="IU309" s="1"/>
      <c r="IV309" s="7"/>
      <c r="IW309" s="7"/>
      <c r="IX309" s="7"/>
      <c r="IY309" s="7"/>
      <c r="IZ309" s="7"/>
      <c r="JA309" s="7"/>
      <c r="JB309" s="7"/>
      <c r="JC309" s="7"/>
      <c r="JD309" s="7"/>
      <c r="JE309" s="1"/>
      <c r="JM309" s="1"/>
      <c r="QC309" s="1"/>
      <c r="QD309" s="7"/>
      <c r="QE309" s="7"/>
      <c r="QF309" s="7"/>
      <c r="QG309" s="7"/>
      <c r="QH309" s="7"/>
      <c r="QI309" s="1"/>
    </row>
    <row r="310" spans="6:451" x14ac:dyDescent="0.3">
      <c r="IU310" s="1"/>
      <c r="IV310" s="7"/>
      <c r="IW310" s="7"/>
      <c r="IX310" s="7"/>
      <c r="IY310" s="7"/>
      <c r="IZ310" s="7"/>
      <c r="JA310" s="7"/>
      <c r="JB310" s="7"/>
      <c r="JC310" s="7"/>
      <c r="JD310" s="7"/>
      <c r="JE310" s="1"/>
      <c r="JM310" s="1"/>
      <c r="QC310" s="1"/>
      <c r="QD310" s="7"/>
      <c r="QE310" s="7"/>
      <c r="QF310" s="7"/>
      <c r="QG310" s="7"/>
      <c r="QH310" s="7"/>
      <c r="QI310" s="1"/>
    </row>
    <row r="311" spans="6:451" x14ac:dyDescent="0.3">
      <c r="IU311" s="1"/>
      <c r="IV311" s="7"/>
      <c r="IW311" s="7"/>
      <c r="IX311" s="7"/>
      <c r="IY311" s="7"/>
      <c r="IZ311" s="7"/>
      <c r="JA311" s="7"/>
      <c r="JB311" s="7"/>
      <c r="JC311" s="7"/>
      <c r="JD311" s="7"/>
      <c r="JE311" s="1"/>
      <c r="JM311" s="1"/>
      <c r="QC311" s="1"/>
      <c r="QD311" s="7"/>
      <c r="QE311" s="7"/>
      <c r="QF311" s="7"/>
      <c r="QG311" s="7"/>
      <c r="QH311" s="7"/>
      <c r="QI311" s="1"/>
    </row>
    <row r="312" spans="6:451" x14ac:dyDescent="0.3">
      <c r="IU312" s="1"/>
      <c r="IV312" s="7"/>
      <c r="IW312" s="7"/>
      <c r="IX312" s="7"/>
      <c r="IY312" s="7"/>
      <c r="IZ312" s="7"/>
      <c r="JA312" s="7"/>
      <c r="JB312" s="7"/>
      <c r="JC312" s="7"/>
      <c r="JD312" s="7"/>
      <c r="JE312" s="1"/>
      <c r="JM312" s="1"/>
      <c r="QC312" s="1"/>
      <c r="QD312" s="7"/>
      <c r="QE312" s="7"/>
      <c r="QF312" s="7"/>
      <c r="QG312" s="7"/>
      <c r="QH312" s="7"/>
      <c r="QI312" s="1"/>
    </row>
    <row r="313" spans="6:451" x14ac:dyDescent="0.3">
      <c r="IU313" s="1"/>
      <c r="IV313" s="7"/>
      <c r="IW313" s="7"/>
      <c r="IX313" s="7"/>
      <c r="IY313" s="7"/>
      <c r="IZ313" s="7"/>
      <c r="JA313" s="7"/>
      <c r="JB313" s="7"/>
      <c r="JC313" s="7"/>
      <c r="JD313" s="7"/>
      <c r="JE313" s="1"/>
      <c r="JM313" s="1"/>
      <c r="QC313" s="1"/>
      <c r="QD313" s="7"/>
      <c r="QE313" s="7"/>
      <c r="QF313" s="7"/>
      <c r="QG313" s="7"/>
      <c r="QH313" s="7"/>
      <c r="QI313" s="1"/>
    </row>
    <row r="314" spans="6:451" x14ac:dyDescent="0.3">
      <c r="IU314" s="1"/>
      <c r="IV314" s="7"/>
      <c r="IW314" s="7"/>
      <c r="IX314" s="7"/>
      <c r="IY314" s="7"/>
      <c r="IZ314" s="7"/>
      <c r="JA314" s="7"/>
      <c r="JB314" s="7"/>
      <c r="JC314" s="7"/>
      <c r="JD314" s="7"/>
      <c r="JE314" s="1"/>
      <c r="JM314" s="1"/>
      <c r="QC314" s="1"/>
      <c r="QD314" s="7"/>
      <c r="QE314" s="7"/>
      <c r="QF314" s="7"/>
      <c r="QG314" s="7"/>
      <c r="QH314" s="7"/>
      <c r="QI314" s="1"/>
    </row>
    <row r="315" spans="6:451" x14ac:dyDescent="0.3">
      <c r="IU315" s="1"/>
      <c r="IV315" s="7"/>
      <c r="IW315" s="7"/>
      <c r="IX315" s="7"/>
      <c r="IY315" s="7"/>
      <c r="IZ315" s="7"/>
      <c r="JA315" s="7"/>
      <c r="JB315" s="7"/>
      <c r="JC315" s="7"/>
      <c r="JD315" s="7"/>
      <c r="JE315" s="1"/>
      <c r="JM315" s="1"/>
      <c r="QC315" s="1"/>
      <c r="QD315" s="7"/>
      <c r="QE315" s="7"/>
      <c r="QF315" s="7"/>
      <c r="QG315" s="7"/>
      <c r="QH315" s="7"/>
      <c r="QI315" s="1"/>
    </row>
    <row r="316" spans="6:451" x14ac:dyDescent="0.3">
      <c r="IU316" s="1"/>
      <c r="IV316" s="7"/>
      <c r="IW316" s="7"/>
      <c r="IX316" s="7"/>
      <c r="IY316" s="7"/>
      <c r="IZ316" s="7"/>
      <c r="JA316" s="7"/>
      <c r="JB316" s="7"/>
      <c r="JC316" s="7"/>
      <c r="JD316" s="7"/>
      <c r="JE316" s="1"/>
      <c r="JM316" s="1"/>
      <c r="QC316" s="1"/>
      <c r="QD316" s="7"/>
      <c r="QE316" s="7"/>
      <c r="QF316" s="7"/>
      <c r="QG316" s="7"/>
      <c r="QH316" s="7"/>
      <c r="QI316" s="1"/>
    </row>
    <row r="317" spans="6:451" x14ac:dyDescent="0.3"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IU317" s="1"/>
      <c r="IV317" s="7"/>
      <c r="IW317" s="7"/>
      <c r="IX317" s="7"/>
      <c r="IY317" s="7"/>
      <c r="IZ317" s="7"/>
      <c r="JA317" s="7"/>
      <c r="JB317" s="7"/>
      <c r="JC317" s="7"/>
      <c r="JD317" s="7"/>
      <c r="JE317" s="1"/>
      <c r="JM317" s="1"/>
      <c r="QC317" s="1"/>
      <c r="QD317" s="7"/>
      <c r="QE317" s="7"/>
      <c r="QF317" s="7"/>
      <c r="QG317" s="7"/>
      <c r="QH317" s="7"/>
      <c r="QI317" s="1"/>
    </row>
    <row r="318" spans="6:451" x14ac:dyDescent="0.3">
      <c r="F318" s="1"/>
      <c r="G318" s="128" t="s">
        <v>249</v>
      </c>
      <c r="H318" s="128"/>
      <c r="I318" s="128"/>
      <c r="J318" s="128"/>
      <c r="K318" s="128"/>
      <c r="L318" s="128"/>
      <c r="M318" s="128"/>
      <c r="N318" s="1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1"/>
      <c r="IU318" s="1"/>
      <c r="IV318" s="7"/>
      <c r="IW318" s="7"/>
      <c r="IX318" s="7"/>
      <c r="IY318" s="7"/>
      <c r="IZ318" s="7"/>
      <c r="JA318" s="7"/>
      <c r="JB318" s="7"/>
      <c r="JC318" s="7"/>
      <c r="JD318" s="7"/>
      <c r="JE318" s="1"/>
      <c r="JM318" s="1"/>
      <c r="QC318" s="1"/>
      <c r="QD318" s="7"/>
      <c r="QE318" s="7"/>
      <c r="QF318" s="7"/>
      <c r="QG318" s="7"/>
      <c r="QH318" s="7"/>
      <c r="QI318" s="1"/>
    </row>
    <row r="319" spans="6:451" x14ac:dyDescent="0.3">
      <c r="F319" s="1"/>
      <c r="G319" s="128"/>
      <c r="H319" s="128"/>
      <c r="I319" s="128"/>
      <c r="J319" s="128"/>
      <c r="K319" s="128"/>
      <c r="L319" s="128"/>
      <c r="M319" s="128"/>
      <c r="N319" s="1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1"/>
      <c r="IU319" s="1"/>
      <c r="IV319" s="7"/>
      <c r="IW319" s="7"/>
      <c r="IX319" s="7"/>
      <c r="IY319" s="7"/>
      <c r="IZ319" s="7"/>
      <c r="JA319" s="7"/>
      <c r="JB319" s="7"/>
      <c r="JC319" s="7"/>
      <c r="JD319" s="7"/>
      <c r="JE319" s="1"/>
      <c r="JM319" s="1"/>
      <c r="QC319" s="1"/>
      <c r="QD319" s="7"/>
      <c r="QE319" s="7"/>
      <c r="QF319" s="7"/>
      <c r="QG319" s="7"/>
      <c r="QH319" s="7"/>
      <c r="QI319" s="1"/>
    </row>
    <row r="320" spans="6:451" x14ac:dyDescent="0.3">
      <c r="F320" s="1"/>
      <c r="G320" s="128"/>
      <c r="H320" s="128"/>
      <c r="I320" s="128"/>
      <c r="J320" s="128"/>
      <c r="K320" s="128"/>
      <c r="L320" s="128"/>
      <c r="M320" s="128"/>
      <c r="N320" s="1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1"/>
      <c r="IU320" s="1"/>
      <c r="IV320" s="7"/>
      <c r="IW320" s="7"/>
      <c r="IX320" s="7"/>
      <c r="IY320" s="7"/>
      <c r="IZ320" s="7"/>
      <c r="JA320" s="7"/>
      <c r="JB320" s="7"/>
      <c r="JC320" s="7"/>
      <c r="JD320" s="7"/>
      <c r="JE320" s="1"/>
      <c r="JM320" s="1"/>
      <c r="QC320" s="1"/>
      <c r="QD320" s="7"/>
      <c r="QE320" s="7"/>
      <c r="QF320" s="7"/>
      <c r="QG320" s="7"/>
      <c r="QH320" s="7"/>
      <c r="QI320" s="1"/>
    </row>
    <row r="321" spans="6:451" x14ac:dyDescent="0.3">
      <c r="F321" s="1"/>
      <c r="G321" s="128"/>
      <c r="H321" s="128"/>
      <c r="I321" s="128"/>
      <c r="J321" s="128"/>
      <c r="K321" s="128"/>
      <c r="L321" s="128"/>
      <c r="M321" s="128"/>
      <c r="N321" s="1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1"/>
      <c r="IU321" s="1"/>
      <c r="IV321" s="7"/>
      <c r="IW321" s="7"/>
      <c r="IX321" s="7"/>
      <c r="IY321" s="7"/>
      <c r="IZ321" s="7"/>
      <c r="JA321" s="7"/>
      <c r="JB321" s="7"/>
      <c r="JC321" s="7"/>
      <c r="JD321" s="7"/>
      <c r="JE321" s="1"/>
      <c r="JM321" s="1"/>
      <c r="QC321" s="1"/>
      <c r="QD321" s="7"/>
      <c r="QE321" s="7"/>
      <c r="QF321" s="7"/>
      <c r="QG321" s="7"/>
      <c r="QH321" s="7"/>
      <c r="QI321" s="1"/>
    </row>
    <row r="322" spans="6:451" x14ac:dyDescent="0.3">
      <c r="F322" s="1"/>
      <c r="G322" s="128"/>
      <c r="H322" s="128"/>
      <c r="I322" s="128"/>
      <c r="J322" s="128"/>
      <c r="K322" s="128"/>
      <c r="L322" s="128"/>
      <c r="M322" s="128"/>
      <c r="N322" s="1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1"/>
      <c r="IU322" s="1"/>
      <c r="IV322" s="7"/>
      <c r="IW322" s="7"/>
      <c r="IX322" s="7"/>
      <c r="IY322" s="7"/>
      <c r="IZ322" s="7"/>
      <c r="JA322" s="7"/>
      <c r="JB322" s="7"/>
      <c r="JC322" s="7"/>
      <c r="JD322" s="7"/>
      <c r="JE322" s="1"/>
      <c r="JM322" s="1"/>
      <c r="QC322" s="1"/>
      <c r="QD322" s="7"/>
      <c r="QE322" s="7"/>
      <c r="QF322" s="7"/>
      <c r="QG322" s="7"/>
      <c r="QH322" s="7"/>
      <c r="QI322" s="1"/>
    </row>
    <row r="323" spans="6:451" x14ac:dyDescent="0.3">
      <c r="F323" s="1"/>
      <c r="G323" s="128"/>
      <c r="H323" s="128"/>
      <c r="I323" s="128"/>
      <c r="J323" s="128"/>
      <c r="K323" s="128"/>
      <c r="L323" s="128"/>
      <c r="M323" s="128"/>
      <c r="N323" s="1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1"/>
      <c r="IU323" s="1"/>
      <c r="IV323" s="7"/>
      <c r="IW323" s="7"/>
      <c r="IX323" s="7"/>
      <c r="IY323" s="7"/>
      <c r="IZ323" s="7"/>
      <c r="JA323" s="7"/>
      <c r="JB323" s="7"/>
      <c r="JC323" s="7"/>
      <c r="JD323" s="7"/>
      <c r="JE323" s="1"/>
      <c r="JM323" s="1"/>
      <c r="QC323" s="1"/>
      <c r="QD323" s="7"/>
      <c r="QE323" s="7"/>
      <c r="QF323" s="7"/>
      <c r="QG323" s="7"/>
      <c r="QH323" s="7"/>
      <c r="QI323" s="1"/>
    </row>
    <row r="324" spans="6:451" ht="14.4" customHeight="1" x14ac:dyDescent="0.3">
      <c r="F324" s="1"/>
      <c r="G324" s="128"/>
      <c r="H324" s="128"/>
      <c r="I324" s="128"/>
      <c r="J324" s="128"/>
      <c r="K324" s="128"/>
      <c r="L324" s="128"/>
      <c r="M324" s="128"/>
      <c r="N324" s="1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1"/>
      <c r="IU324" s="1"/>
      <c r="IV324" s="7"/>
      <c r="IW324" s="7"/>
      <c r="IX324" s="7"/>
      <c r="IY324" s="7"/>
      <c r="IZ324" s="7"/>
      <c r="JA324" s="7"/>
      <c r="JB324" s="7"/>
      <c r="JC324" s="7"/>
      <c r="JD324" s="7"/>
      <c r="JE324" s="1"/>
      <c r="JM324" s="1"/>
      <c r="QC324" s="1"/>
      <c r="QD324" s="7"/>
      <c r="QE324" s="7"/>
      <c r="QF324" s="7"/>
      <c r="QG324" s="7"/>
      <c r="QH324" s="7"/>
      <c r="QI324" s="1"/>
    </row>
    <row r="325" spans="6:451" ht="14.4" customHeight="1" x14ac:dyDescent="0.3">
      <c r="F325" s="1"/>
      <c r="G325" s="128"/>
      <c r="H325" s="128"/>
      <c r="I325" s="128"/>
      <c r="J325" s="128"/>
      <c r="K325" s="128"/>
      <c r="L325" s="128"/>
      <c r="M325" s="128"/>
      <c r="N325" s="1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1"/>
      <c r="IU325" s="1"/>
      <c r="IV325" s="7"/>
      <c r="IW325" s="7"/>
      <c r="IX325" s="7"/>
      <c r="IY325" s="7"/>
      <c r="IZ325" s="7"/>
      <c r="JA325" s="7"/>
      <c r="JB325" s="7"/>
      <c r="JC325" s="7"/>
      <c r="JD325" s="7"/>
      <c r="JE325" s="1"/>
      <c r="JM325" s="1"/>
      <c r="QC325" s="1"/>
      <c r="QD325" s="7"/>
      <c r="QE325" s="7"/>
      <c r="QF325" s="7"/>
      <c r="QG325" s="7"/>
      <c r="QH325" s="7"/>
      <c r="QI325" s="1"/>
    </row>
    <row r="326" spans="6:451" ht="14.4" customHeight="1" x14ac:dyDescent="0.3">
      <c r="F326" s="1"/>
      <c r="G326" s="128"/>
      <c r="H326" s="128"/>
      <c r="I326" s="128"/>
      <c r="J326" s="128"/>
      <c r="K326" s="128"/>
      <c r="L326" s="128"/>
      <c r="M326" s="128"/>
      <c r="N326" s="1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1"/>
      <c r="IU326" s="1"/>
      <c r="IV326" s="7"/>
      <c r="IW326" s="7"/>
      <c r="IX326" s="7"/>
      <c r="IY326" s="7"/>
      <c r="IZ326" s="7"/>
      <c r="JA326" s="7"/>
      <c r="JB326" s="7"/>
      <c r="JC326" s="7"/>
      <c r="JD326" s="7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7"/>
      <c r="QE326" s="7"/>
      <c r="QF326" s="7"/>
      <c r="QG326" s="7"/>
      <c r="QH326" s="7"/>
      <c r="QI326" s="1"/>
    </row>
    <row r="327" spans="6:451" ht="14.4" customHeight="1" x14ac:dyDescent="1.65">
      <c r="F327" s="1"/>
      <c r="G327" s="128"/>
      <c r="H327" s="128"/>
      <c r="I327" s="128"/>
      <c r="J327" s="128"/>
      <c r="K327" s="128"/>
      <c r="L327" s="128"/>
      <c r="M327" s="128"/>
      <c r="N327" s="1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1"/>
      <c r="IU327" s="1"/>
      <c r="IV327" s="7"/>
      <c r="IW327" s="7"/>
      <c r="IX327" s="7"/>
      <c r="IY327" s="7"/>
      <c r="IZ327" s="7"/>
      <c r="JA327" s="7"/>
      <c r="JB327" s="7"/>
      <c r="JC327" s="7"/>
      <c r="JD327" s="7"/>
      <c r="JE327" s="1"/>
      <c r="JF327" s="130" t="s">
        <v>367</v>
      </c>
      <c r="JG327" s="130"/>
      <c r="JH327" s="130"/>
      <c r="JI327" s="130"/>
      <c r="JJ327" s="130"/>
      <c r="JK327" s="130"/>
      <c r="JL327" s="130"/>
      <c r="JM327" s="1"/>
      <c r="JN327" s="122"/>
      <c r="JO327" s="122"/>
      <c r="JP327" s="122"/>
      <c r="JQ327" s="122"/>
      <c r="JR327" s="122"/>
      <c r="JS327" s="122"/>
      <c r="JT327" s="122"/>
      <c r="LZ327" s="122"/>
      <c r="MA327" s="122"/>
      <c r="MB327" s="122"/>
      <c r="MC327" s="122"/>
      <c r="MD327" s="122"/>
      <c r="ME327" s="122"/>
      <c r="MF327" s="122"/>
      <c r="MQ327" s="1"/>
      <c r="MR327" s="130" t="s">
        <v>367</v>
      </c>
      <c r="MS327" s="130"/>
      <c r="MT327" s="130"/>
      <c r="MU327" s="130"/>
      <c r="MV327" s="130"/>
      <c r="MW327" s="130"/>
      <c r="MX327" s="130"/>
      <c r="MY327" s="1"/>
      <c r="MZ327" s="122"/>
      <c r="NA327" s="122"/>
      <c r="NB327" s="122"/>
      <c r="NC327" s="122"/>
      <c r="ND327" s="122"/>
      <c r="NE327" s="122"/>
      <c r="NF327" s="122"/>
      <c r="PL327" s="122"/>
      <c r="PM327" s="122"/>
      <c r="PN327" s="122"/>
      <c r="PO327" s="122"/>
      <c r="PP327" s="122"/>
      <c r="PQ327" s="122"/>
      <c r="PR327" s="122"/>
      <c r="QC327" s="1"/>
      <c r="QD327" s="7"/>
      <c r="QE327" s="7"/>
      <c r="QF327" s="7"/>
      <c r="QG327" s="7"/>
      <c r="QH327" s="7"/>
      <c r="QI327" s="1"/>
    </row>
    <row r="328" spans="6:451" ht="14.4" customHeight="1" x14ac:dyDescent="1.65">
      <c r="F328" s="1"/>
      <c r="G328" s="128"/>
      <c r="H328" s="128"/>
      <c r="I328" s="128"/>
      <c r="J328" s="128"/>
      <c r="K328" s="128"/>
      <c r="L328" s="128"/>
      <c r="M328" s="128"/>
      <c r="N328" s="1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1"/>
      <c r="IU328" s="1"/>
      <c r="IV328" s="7"/>
      <c r="IW328" s="7"/>
      <c r="IX328" s="7"/>
      <c r="IY328" s="7"/>
      <c r="IZ328" s="7"/>
      <c r="JA328" s="7"/>
      <c r="JB328" s="7"/>
      <c r="JC328" s="7"/>
      <c r="JD328" s="7"/>
      <c r="JE328" s="1"/>
      <c r="JF328" s="130"/>
      <c r="JG328" s="130"/>
      <c r="JH328" s="130"/>
      <c r="JI328" s="130"/>
      <c r="JJ328" s="130"/>
      <c r="JK328" s="130"/>
      <c r="JL328" s="130"/>
      <c r="JM328" s="1"/>
      <c r="JN328" s="122"/>
      <c r="JO328" s="122"/>
      <c r="JP328" s="122"/>
      <c r="JQ328" s="122"/>
      <c r="JR328" s="122"/>
      <c r="JS328" s="122"/>
      <c r="JT328" s="122"/>
      <c r="LZ328" s="122"/>
      <c r="MA328" s="122"/>
      <c r="MB328" s="122"/>
      <c r="MC328" s="122"/>
      <c r="MD328" s="122"/>
      <c r="ME328" s="122"/>
      <c r="MF328" s="122"/>
      <c r="MQ328" s="1"/>
      <c r="MR328" s="130"/>
      <c r="MS328" s="130"/>
      <c r="MT328" s="130"/>
      <c r="MU328" s="130"/>
      <c r="MV328" s="130"/>
      <c r="MW328" s="130"/>
      <c r="MX328" s="130"/>
      <c r="MY328" s="1"/>
      <c r="MZ328" s="122"/>
      <c r="NA328" s="122"/>
      <c r="NB328" s="122"/>
      <c r="NC328" s="122"/>
      <c r="ND328" s="122"/>
      <c r="NE328" s="122"/>
      <c r="NF328" s="122"/>
      <c r="PL328" s="122"/>
      <c r="PM328" s="122"/>
      <c r="PN328" s="122"/>
      <c r="PO328" s="122"/>
      <c r="PP328" s="122"/>
      <c r="PQ328" s="122"/>
      <c r="PR328" s="122"/>
      <c r="QC328" s="1"/>
      <c r="QD328" s="7"/>
      <c r="QE328" s="7"/>
      <c r="QF328" s="7"/>
      <c r="QG328" s="7"/>
      <c r="QH328" s="7"/>
      <c r="QI328" s="1"/>
    </row>
    <row r="329" spans="6:451" ht="14.4" customHeight="1" x14ac:dyDescent="1.65">
      <c r="F329" s="1"/>
      <c r="G329" s="1"/>
      <c r="H329" s="1"/>
      <c r="I329" s="1"/>
      <c r="J329" s="1"/>
      <c r="K329" s="1"/>
      <c r="L329" s="1"/>
      <c r="M329" s="1"/>
      <c r="N329" s="1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1"/>
      <c r="IU329" s="1"/>
      <c r="IV329" s="7"/>
      <c r="IW329" s="7"/>
      <c r="IX329" s="7"/>
      <c r="IY329" s="7"/>
      <c r="IZ329" s="7"/>
      <c r="JA329" s="7"/>
      <c r="JB329" s="7"/>
      <c r="JC329" s="7"/>
      <c r="JD329" s="7"/>
      <c r="JE329" s="1"/>
      <c r="JF329" s="130"/>
      <c r="JG329" s="130"/>
      <c r="JH329" s="130"/>
      <c r="JI329" s="130"/>
      <c r="JJ329" s="130"/>
      <c r="JK329" s="130"/>
      <c r="JL329" s="130"/>
      <c r="JM329" s="1"/>
      <c r="JN329" s="122"/>
      <c r="JO329" s="122"/>
      <c r="JP329" s="122"/>
      <c r="JQ329" s="122"/>
      <c r="JR329" s="122"/>
      <c r="JS329" s="122"/>
      <c r="JT329" s="122"/>
      <c r="LZ329" s="122"/>
      <c r="MA329" s="122"/>
      <c r="MB329" s="122"/>
      <c r="MC329" s="122"/>
      <c r="MD329" s="122"/>
      <c r="ME329" s="122"/>
      <c r="MF329" s="122"/>
      <c r="MQ329" s="1"/>
      <c r="MR329" s="130"/>
      <c r="MS329" s="130"/>
      <c r="MT329" s="130"/>
      <c r="MU329" s="130"/>
      <c r="MV329" s="130"/>
      <c r="MW329" s="130"/>
      <c r="MX329" s="130"/>
      <c r="MY329" s="1"/>
      <c r="MZ329" s="122"/>
      <c r="NA329" s="122"/>
      <c r="NB329" s="122"/>
      <c r="NC329" s="122"/>
      <c r="ND329" s="122"/>
      <c r="NE329" s="122"/>
      <c r="NF329" s="122"/>
      <c r="PL329" s="122"/>
      <c r="PM329" s="122"/>
      <c r="PN329" s="122"/>
      <c r="PO329" s="122"/>
      <c r="PP329" s="122"/>
      <c r="PQ329" s="122"/>
      <c r="PR329" s="122"/>
      <c r="QC329" s="1"/>
      <c r="QD329" s="7"/>
      <c r="QE329" s="7"/>
      <c r="QF329" s="7"/>
      <c r="QG329" s="7"/>
      <c r="QH329" s="7"/>
      <c r="QI329" s="1"/>
    </row>
    <row r="330" spans="6:451" ht="14.4" customHeight="1" x14ac:dyDescent="1.65">
      <c r="F330" s="1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1"/>
      <c r="IU330" s="1"/>
      <c r="IV330" s="7"/>
      <c r="IW330" s="7"/>
      <c r="IX330" s="7"/>
      <c r="IY330" s="7"/>
      <c r="IZ330" s="7"/>
      <c r="JA330" s="7"/>
      <c r="JB330" s="7"/>
      <c r="JC330" s="7"/>
      <c r="JD330" s="7"/>
      <c r="JE330" s="1"/>
      <c r="JF330" s="130"/>
      <c r="JG330" s="130"/>
      <c r="JH330" s="130"/>
      <c r="JI330" s="130"/>
      <c r="JJ330" s="130"/>
      <c r="JK330" s="130"/>
      <c r="JL330" s="130"/>
      <c r="JM330" s="1"/>
      <c r="JN330" s="122"/>
      <c r="JO330" s="122"/>
      <c r="JP330" s="122"/>
      <c r="JQ330" s="122"/>
      <c r="JR330" s="122"/>
      <c r="JS330" s="122"/>
      <c r="JT330" s="122"/>
      <c r="LZ330" s="122"/>
      <c r="MA330" s="122"/>
      <c r="MB330" s="122"/>
      <c r="MC330" s="122"/>
      <c r="MD330" s="122"/>
      <c r="ME330" s="122"/>
      <c r="MF330" s="122"/>
      <c r="MQ330" s="1"/>
      <c r="MR330" s="130"/>
      <c r="MS330" s="130"/>
      <c r="MT330" s="130"/>
      <c r="MU330" s="130"/>
      <c r="MV330" s="130"/>
      <c r="MW330" s="130"/>
      <c r="MX330" s="130"/>
      <c r="MY330" s="1"/>
      <c r="MZ330" s="122"/>
      <c r="NA330" s="122"/>
      <c r="NB330" s="122"/>
      <c r="NC330" s="122"/>
      <c r="ND330" s="122"/>
      <c r="NE330" s="122"/>
      <c r="NF330" s="122"/>
      <c r="PL330" s="122"/>
      <c r="PM330" s="122"/>
      <c r="PN330" s="122"/>
      <c r="PO330" s="122"/>
      <c r="PP330" s="122"/>
      <c r="PQ330" s="122"/>
      <c r="PR330" s="122"/>
      <c r="QC330" s="1"/>
      <c r="QD330" s="7"/>
      <c r="QE330" s="7"/>
      <c r="QF330" s="7"/>
      <c r="QG330" s="7"/>
      <c r="QH330" s="7"/>
      <c r="QI330" s="1"/>
    </row>
    <row r="331" spans="6:451" ht="14.4" customHeight="1" x14ac:dyDescent="1.65">
      <c r="F331" s="1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1"/>
      <c r="IU331" s="1"/>
      <c r="IV331" s="7"/>
      <c r="IW331" s="7"/>
      <c r="IX331" s="7"/>
      <c r="IY331" s="7"/>
      <c r="IZ331" s="7"/>
      <c r="JA331" s="7"/>
      <c r="JB331" s="7"/>
      <c r="JC331" s="7"/>
      <c r="JD331" s="7"/>
      <c r="JE331" s="1"/>
      <c r="JF331" s="130"/>
      <c r="JG331" s="130"/>
      <c r="JH331" s="130"/>
      <c r="JI331" s="130"/>
      <c r="JJ331" s="130"/>
      <c r="JK331" s="130"/>
      <c r="JL331" s="130"/>
      <c r="JM331" s="1"/>
      <c r="JN331" s="122"/>
      <c r="JO331" s="122"/>
      <c r="JP331" s="122"/>
      <c r="JQ331" s="122"/>
      <c r="JR331" s="122"/>
      <c r="JS331" s="122"/>
      <c r="JT331" s="122"/>
      <c r="LZ331" s="122"/>
      <c r="MA331" s="122"/>
      <c r="MB331" s="122"/>
      <c r="MC331" s="122"/>
      <c r="MD331" s="122"/>
      <c r="ME331" s="122"/>
      <c r="MF331" s="122"/>
      <c r="MQ331" s="1"/>
      <c r="MR331" s="130"/>
      <c r="MS331" s="130"/>
      <c r="MT331" s="130"/>
      <c r="MU331" s="130"/>
      <c r="MV331" s="130"/>
      <c r="MW331" s="130"/>
      <c r="MX331" s="130"/>
      <c r="MY331" s="1"/>
      <c r="MZ331" s="122"/>
      <c r="NA331" s="122"/>
      <c r="NB331" s="122"/>
      <c r="NC331" s="122"/>
      <c r="ND331" s="122"/>
      <c r="NE331" s="122"/>
      <c r="NF331" s="122"/>
      <c r="PL331" s="122"/>
      <c r="PM331" s="122"/>
      <c r="PN331" s="122"/>
      <c r="PO331" s="122"/>
      <c r="PP331" s="122"/>
      <c r="PQ331" s="122"/>
      <c r="PR331" s="122"/>
      <c r="QC331" s="1"/>
      <c r="QD331" s="7"/>
      <c r="QE331" s="7"/>
      <c r="QF331" s="7"/>
      <c r="QG331" s="7"/>
      <c r="QH331" s="7"/>
      <c r="QI331" s="1"/>
    </row>
    <row r="332" spans="6:451" ht="14.4" customHeight="1" x14ac:dyDescent="0.3">
      <c r="F332" s="1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1"/>
      <c r="IU332" s="1"/>
      <c r="IV332" s="7"/>
      <c r="IW332" s="7"/>
      <c r="IX332" s="7"/>
      <c r="IY332" s="7"/>
      <c r="IZ332" s="7"/>
      <c r="JA332" s="7"/>
      <c r="JB332" s="7"/>
      <c r="JC332" s="7"/>
      <c r="JD332" s="7"/>
      <c r="JE332" s="1"/>
      <c r="JF332" s="130"/>
      <c r="JG332" s="130"/>
      <c r="JH332" s="130"/>
      <c r="JI332" s="130"/>
      <c r="JJ332" s="130"/>
      <c r="JK332" s="130"/>
      <c r="JL332" s="130"/>
      <c r="JM332" s="1"/>
      <c r="MQ332" s="1"/>
      <c r="MR332" s="130"/>
      <c r="MS332" s="130"/>
      <c r="MT332" s="130"/>
      <c r="MU332" s="130"/>
      <c r="MV332" s="130"/>
      <c r="MW332" s="130"/>
      <c r="MX332" s="130"/>
      <c r="MY332" s="1"/>
      <c r="QC332" s="1"/>
      <c r="QD332" s="7"/>
      <c r="QE332" s="7"/>
      <c r="QF332" s="7"/>
      <c r="QG332" s="7"/>
      <c r="QH332" s="7"/>
      <c r="QI332" s="1"/>
    </row>
    <row r="333" spans="6:451" ht="14.4" customHeight="1" thickBot="1" x14ac:dyDescent="0.35">
      <c r="F333" s="1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1"/>
      <c r="IU333" s="1"/>
      <c r="IV333" s="7"/>
      <c r="IW333" s="7"/>
      <c r="IX333" s="7"/>
      <c r="IY333" s="7"/>
      <c r="IZ333" s="7"/>
      <c r="JA333" s="7"/>
      <c r="JB333" s="7"/>
      <c r="JC333" s="7"/>
      <c r="JD333" s="7"/>
      <c r="JE333" s="1"/>
      <c r="JF333" s="130"/>
      <c r="JG333" s="130"/>
      <c r="JH333" s="130"/>
      <c r="JI333" s="130"/>
      <c r="JJ333" s="130"/>
      <c r="JK333" s="130"/>
      <c r="JL333" s="130"/>
      <c r="JM333" s="1"/>
      <c r="JN333" t="s">
        <v>303</v>
      </c>
      <c r="JW333" t="s">
        <v>304</v>
      </c>
      <c r="KF333" t="s">
        <v>305</v>
      </c>
      <c r="KO333" t="s">
        <v>306</v>
      </c>
      <c r="KX333" t="s">
        <v>307</v>
      </c>
      <c r="LG333" t="s">
        <v>308</v>
      </c>
      <c r="LP333" t="s">
        <v>309</v>
      </c>
      <c r="LY333" t="s">
        <v>310</v>
      </c>
      <c r="MH333" t="s">
        <v>311</v>
      </c>
      <c r="MQ333" s="1"/>
      <c r="MR333" s="130"/>
      <c r="MS333" s="130"/>
      <c r="MT333" s="130"/>
      <c r="MU333" s="130"/>
      <c r="MV333" s="130"/>
      <c r="MW333" s="130"/>
      <c r="MX333" s="130"/>
      <c r="MY333" s="1"/>
      <c r="QC333" s="1"/>
      <c r="QD333" s="7"/>
      <c r="QE333" s="7"/>
      <c r="QF333" s="7"/>
      <c r="QG333" s="7"/>
      <c r="QH333" s="7"/>
      <c r="QI333" s="1"/>
    </row>
    <row r="334" spans="6:451" ht="14.4" customHeight="1" x14ac:dyDescent="0.3">
      <c r="F334" s="1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1"/>
      <c r="IU334" s="1"/>
      <c r="IV334" s="7"/>
      <c r="IW334" s="7"/>
      <c r="IX334" s="7"/>
      <c r="IY334" s="7"/>
      <c r="IZ334" s="7"/>
      <c r="JA334" s="7"/>
      <c r="JB334" s="7"/>
      <c r="JC334" s="7"/>
      <c r="JD334" s="7"/>
      <c r="JE334" s="1"/>
      <c r="JF334" s="130"/>
      <c r="JG334" s="130"/>
      <c r="JH334" s="130"/>
      <c r="JI334" s="130"/>
      <c r="JJ334" s="130"/>
      <c r="JK334" s="130"/>
      <c r="JL334" s="130"/>
      <c r="JM334" s="1"/>
      <c r="JN334" s="12">
        <f t="array" ref="JN334:JN336">'TRANSFORMER EX1'!QD1780:QD1782</f>
        <v>0.18049017380898996</v>
      </c>
      <c r="JW334" s="12">
        <f t="array" ref="JW334:JW336">'TRANSFORMER EX1'!QR1780:QR1782+'TRANSFORMER EX2'!QR1780:QR1782</f>
        <v>8.5567337566862429E-4</v>
      </c>
      <c r="KF334" s="12">
        <v>0.13663732099494627</v>
      </c>
      <c r="KO334" s="12">
        <v>-6.7119176516571025E-2</v>
      </c>
      <c r="KX334" s="12">
        <f t="array" ref="KX334:KX336">JH340*KF334:KF336+(1-JH340)*JW334:JW336^2</f>
        <v>0.10931000323134218</v>
      </c>
      <c r="LG334" s="12">
        <f t="array" ref="LG334:LG336">JF340*KO334:KO336+(1-JF340)*JW334:JW336</f>
        <v>-6.0321691527347059E-2</v>
      </c>
      <c r="LP334" s="12">
        <f t="array" ref="LP334:LP336">KX334:KX336/(1-JH340^JL340)</f>
        <v>0.22399590826094715</v>
      </c>
      <c r="LY334" s="12">
        <f t="array" ref="LY334:LY336">LG334:LG336/(1-JF340^JL340)</f>
        <v>-0.222589267628587</v>
      </c>
      <c r="MH334" s="12">
        <f t="array" ref="MH334:MH336">JN334:JN336-(JF343/(JJ340+SQRT(LP334:LP336)))*LY334:LY336</f>
        <v>0.18519327341911562</v>
      </c>
      <c r="MQ334" s="1"/>
      <c r="MR334" s="130"/>
      <c r="MS334" s="130"/>
      <c r="MT334" s="130"/>
      <c r="MU334" s="130"/>
      <c r="MV334" s="130"/>
      <c r="MW334" s="130"/>
      <c r="MX334" s="130"/>
      <c r="MY334" s="1"/>
      <c r="QC334" s="1"/>
      <c r="QD334" s="7"/>
      <c r="QE334" s="7"/>
      <c r="QF334" s="7"/>
      <c r="QG334" s="7"/>
      <c r="QH334" s="7"/>
      <c r="QI334" s="1"/>
    </row>
    <row r="335" spans="6:451" ht="14.4" customHeight="1" x14ac:dyDescent="0.3">
      <c r="F335" s="1"/>
      <c r="G335" s="7"/>
      <c r="H335" s="7"/>
      <c r="I335" s="7"/>
      <c r="J335" s="7"/>
      <c r="K335" s="7"/>
      <c r="L335" s="7"/>
      <c r="M335" s="7"/>
      <c r="N335" s="7"/>
      <c r="O335" s="7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7"/>
      <c r="GP335" s="7"/>
      <c r="GQ335" s="7"/>
      <c r="GR335" s="7"/>
      <c r="GS335" s="7"/>
      <c r="GT335" s="1"/>
      <c r="IU335" s="1"/>
      <c r="IV335" s="7"/>
      <c r="IW335" s="7"/>
      <c r="IX335" s="7"/>
      <c r="IY335" s="7"/>
      <c r="IZ335" s="7"/>
      <c r="JA335" s="7"/>
      <c r="JB335" s="7"/>
      <c r="JC335" s="7"/>
      <c r="JD335" s="7"/>
      <c r="JE335" s="1"/>
      <c r="JF335" s="130"/>
      <c r="JG335" s="130"/>
      <c r="JH335" s="130"/>
      <c r="JI335" s="130"/>
      <c r="JJ335" s="130"/>
      <c r="JK335" s="130"/>
      <c r="JL335" s="130"/>
      <c r="JM335" s="1"/>
      <c r="JN335" s="13">
        <v>-0.35918295368829561</v>
      </c>
      <c r="JW335" s="13">
        <v>0</v>
      </c>
      <c r="KF335" s="13">
        <v>5.1788921012175929E-2</v>
      </c>
      <c r="KO335" s="13">
        <v>-0.11745382158204604</v>
      </c>
      <c r="KX335" s="13">
        <v>4.1431136809740747E-2</v>
      </c>
      <c r="LG335" s="13">
        <v>-0.10570843942384144</v>
      </c>
      <c r="LP335" s="13">
        <v>8.4899870511763842E-2</v>
      </c>
      <c r="LY335" s="13">
        <v>-0.39006804215439655</v>
      </c>
      <c r="MH335" s="13">
        <v>-0.34579584297506577</v>
      </c>
      <c r="MQ335" s="1"/>
      <c r="MR335" s="130"/>
      <c r="MS335" s="130"/>
      <c r="MT335" s="130"/>
      <c r="MU335" s="130"/>
      <c r="MV335" s="130"/>
      <c r="MW335" s="130"/>
      <c r="MX335" s="130"/>
      <c r="MY335" s="1"/>
      <c r="QC335" s="1"/>
      <c r="QD335" s="7"/>
      <c r="QE335" s="7"/>
      <c r="QF335" s="7"/>
      <c r="QG335" s="7"/>
      <c r="QH335" s="7"/>
      <c r="QI335" s="1"/>
    </row>
    <row r="336" spans="6:451" ht="14.4" customHeight="1" thickBot="1" x14ac:dyDescent="0.35">
      <c r="F336" s="1"/>
      <c r="G336" s="7"/>
      <c r="H336" s="7"/>
      <c r="I336" s="7"/>
      <c r="J336" s="7"/>
      <c r="K336" s="7"/>
      <c r="L336" s="7"/>
      <c r="M336" s="7"/>
      <c r="N336" s="7"/>
      <c r="O336" s="7"/>
      <c r="P336" s="1"/>
      <c r="Q336" s="128" t="s">
        <v>17</v>
      </c>
      <c r="R336" s="128"/>
      <c r="S336" s="128"/>
      <c r="T336" s="128"/>
      <c r="U336" s="128"/>
      <c r="V336" s="128"/>
      <c r="W336" s="128"/>
      <c r="X336" s="1"/>
      <c r="GN336" s="1"/>
      <c r="GO336" s="7"/>
      <c r="GP336" s="7"/>
      <c r="GQ336" s="7"/>
      <c r="GR336" s="7"/>
      <c r="GS336" s="7"/>
      <c r="GT336" s="1"/>
      <c r="IU336" s="1"/>
      <c r="IV336" s="7"/>
      <c r="IW336" s="7"/>
      <c r="IX336" s="7"/>
      <c r="IY336" s="7"/>
      <c r="IZ336" s="7"/>
      <c r="JA336" s="7"/>
      <c r="JB336" s="7"/>
      <c r="JC336" s="7"/>
      <c r="JD336" s="7"/>
      <c r="JE336" s="1"/>
      <c r="JF336" s="130"/>
      <c r="JG336" s="130"/>
      <c r="JH336" s="130"/>
      <c r="JI336" s="130"/>
      <c r="JJ336" s="130"/>
      <c r="JK336" s="130"/>
      <c r="JL336" s="130"/>
      <c r="JM336" s="1"/>
      <c r="JN336" s="14">
        <v>-0.25292588180455089</v>
      </c>
      <c r="JW336" s="14">
        <v>-1.3647108762790036E-2</v>
      </c>
      <c r="KF336" s="14">
        <v>5.4987499662965331E-3</v>
      </c>
      <c r="KO336" s="14">
        <v>-2.7054357934497997E-2</v>
      </c>
      <c r="KX336" s="14">
        <v>4.4362486885539112E-3</v>
      </c>
      <c r="LG336" s="14">
        <v>-2.5713633017327202E-2</v>
      </c>
      <c r="LP336" s="14">
        <v>9.0906735421186734E-3</v>
      </c>
      <c r="LY336" s="14">
        <v>-9.4884254676484175E-2</v>
      </c>
      <c r="MH336" s="14">
        <v>-0.24297420839666226</v>
      </c>
      <c r="MQ336" s="1"/>
      <c r="MR336" s="130"/>
      <c r="MS336" s="130"/>
      <c r="MT336" s="130"/>
      <c r="MU336" s="130"/>
      <c r="MV336" s="130"/>
      <c r="MW336" s="130"/>
      <c r="MX336" s="130"/>
      <c r="MY336" s="1"/>
      <c r="QC336" s="1"/>
      <c r="QD336" s="7"/>
      <c r="QE336" s="7"/>
      <c r="QF336" s="7"/>
      <c r="QG336" s="7"/>
      <c r="QH336" s="7"/>
      <c r="QI336" s="1"/>
    </row>
    <row r="337" spans="6:451" ht="15" customHeight="1" thickBot="1" x14ac:dyDescent="0.35">
      <c r="F337" s="1"/>
      <c r="G337" s="7"/>
      <c r="H337" s="7"/>
      <c r="I337" s="7"/>
      <c r="J337" s="7"/>
      <c r="K337" s="7"/>
      <c r="L337" s="7"/>
      <c r="M337" s="7"/>
      <c r="N337" s="7"/>
      <c r="O337" s="7"/>
      <c r="P337" s="1"/>
      <c r="Q337" s="128"/>
      <c r="R337" s="128"/>
      <c r="S337" s="128"/>
      <c r="T337" s="128"/>
      <c r="U337" s="128"/>
      <c r="V337" s="128"/>
      <c r="W337" s="128"/>
      <c r="X337" s="1"/>
      <c r="Y337" s="39" t="s">
        <v>22</v>
      </c>
      <c r="AA337" s="39" t="s">
        <v>24</v>
      </c>
      <c r="AC337" s="39" t="s">
        <v>262</v>
      </c>
      <c r="AE337" s="39" t="s">
        <v>263</v>
      </c>
      <c r="AG337" t="s">
        <v>264</v>
      </c>
      <c r="AI337" t="s">
        <v>265</v>
      </c>
      <c r="AK337" t="s">
        <v>266</v>
      </c>
      <c r="AM337" t="s">
        <v>267</v>
      </c>
      <c r="AO337" t="s">
        <v>268</v>
      </c>
      <c r="GN337" s="1"/>
      <c r="GO337" s="7"/>
      <c r="GP337" s="7"/>
      <c r="GQ337" s="7"/>
      <c r="GR337" s="7"/>
      <c r="GS337" s="7"/>
      <c r="GT337" s="1"/>
      <c r="IU337" s="1"/>
      <c r="IV337" s="7"/>
      <c r="IW337" s="7"/>
      <c r="IX337" s="7"/>
      <c r="IY337" s="7"/>
      <c r="IZ337" s="7"/>
      <c r="JA337" s="7"/>
      <c r="JB337" s="7"/>
      <c r="JC337" s="7"/>
      <c r="JD337" s="7"/>
      <c r="JE337" s="1"/>
      <c r="JF337" s="130"/>
      <c r="JG337" s="130"/>
      <c r="JH337" s="130"/>
      <c r="JI337" s="130"/>
      <c r="JJ337" s="130"/>
      <c r="JK337" s="130"/>
      <c r="JL337" s="130"/>
      <c r="JM337" s="1"/>
      <c r="MQ337" s="1"/>
      <c r="MR337" s="130"/>
      <c r="MS337" s="130"/>
      <c r="MT337" s="130"/>
      <c r="MU337" s="130"/>
      <c r="MV337" s="130"/>
      <c r="MW337" s="130"/>
      <c r="MX337" s="130"/>
      <c r="MY337" s="1"/>
      <c r="QC337" s="1"/>
      <c r="QD337" s="7"/>
      <c r="QE337" s="7"/>
      <c r="QF337" s="7"/>
      <c r="QG337" s="7"/>
      <c r="QH337" s="7"/>
      <c r="QI337" s="1"/>
    </row>
    <row r="338" spans="6:451" ht="15" thickBot="1" x14ac:dyDescent="0.35">
      <c r="F338" s="1"/>
      <c r="G338" s="7"/>
      <c r="H338" s="7"/>
      <c r="I338" s="7"/>
      <c r="J338" s="7"/>
      <c r="K338" s="7"/>
      <c r="L338" s="7"/>
      <c r="M338" s="7"/>
      <c r="N338" s="7"/>
      <c r="O338" s="7"/>
      <c r="P338" s="1"/>
      <c r="Q338" s="128"/>
      <c r="R338" s="128"/>
      <c r="S338" s="128"/>
      <c r="T338" s="128"/>
      <c r="U338" s="128"/>
      <c r="V338" s="128"/>
      <c r="W338" s="128"/>
      <c r="X338" s="1"/>
      <c r="Y338" s="43">
        <f t="array" ref="Y338">'TRANSFORMER EX1'!FM2637</f>
        <v>0.52686391443289016</v>
      </c>
      <c r="AA338" s="43">
        <f t="array" ref="AA338">'TRANSFORMER EX1'!GA2637+'TRANSFORMER EX2'!GA2637</f>
        <v>-0.23793662405861304</v>
      </c>
      <c r="AC338" s="43">
        <v>5.287533230756445E-2</v>
      </c>
      <c r="AE338" s="43">
        <v>-2.5352610569786688E-2</v>
      </c>
      <c r="AG338" s="43">
        <f>S349*AC338+(1-S349)*AA338^2</f>
        <v>5.3623033259733513E-2</v>
      </c>
      <c r="AI338" s="43">
        <f>Q349*AE338+(1-Q349)*AA338</f>
        <v>-4.6611011918669315E-2</v>
      </c>
      <c r="AK338" s="43">
        <f>AG338/(1-S349^W349)</f>
        <v>0.10988326487650313</v>
      </c>
      <c r="AM338" s="43">
        <f>AI338/(1-Q349^W349)</f>
        <v>-0.17199635394342927</v>
      </c>
      <c r="AO338" s="121">
        <f>Y338-(Q352/(U349+SQRT(AK338)))*AM338</f>
        <v>0.53205255350762348</v>
      </c>
      <c r="GN338" s="1"/>
      <c r="GO338" s="7"/>
      <c r="GP338" s="7"/>
      <c r="GQ338" s="7"/>
      <c r="GR338" s="7"/>
      <c r="GS338" s="7"/>
      <c r="GT338" s="1"/>
      <c r="IU338" s="1"/>
      <c r="IV338" s="7"/>
      <c r="IW338" s="7"/>
      <c r="IX338" s="7"/>
      <c r="IY338" s="7"/>
      <c r="IZ338" s="7"/>
      <c r="JA338" s="7"/>
      <c r="JB338" s="7"/>
      <c r="JC338" s="7"/>
      <c r="JD338" s="7"/>
      <c r="JE338" s="1"/>
      <c r="JF338" s="1"/>
      <c r="JG338" s="1"/>
      <c r="JH338" s="1"/>
      <c r="JI338" s="1"/>
      <c r="JJ338" s="1"/>
      <c r="JK338" s="1"/>
      <c r="JL338" s="1"/>
      <c r="JM338" s="1"/>
      <c r="MQ338" s="1"/>
      <c r="MR338" s="1"/>
      <c r="MS338" s="1"/>
      <c r="MT338" s="1"/>
      <c r="MU338" s="1"/>
      <c r="MV338" s="1"/>
      <c r="MW338" s="1"/>
      <c r="MX338" s="1"/>
      <c r="MY338" s="1"/>
      <c r="QC338" s="1"/>
      <c r="QD338" s="7"/>
      <c r="QE338" s="7"/>
      <c r="QF338" s="7"/>
      <c r="QG338" s="7"/>
      <c r="QH338" s="7"/>
      <c r="QI338" s="1"/>
    </row>
    <row r="339" spans="6:451" ht="15" thickBot="1" x14ac:dyDescent="0.35">
      <c r="F339" s="1"/>
      <c r="G339" s="7"/>
      <c r="H339" s="7"/>
      <c r="I339" s="7"/>
      <c r="J339" s="7"/>
      <c r="K339" s="7"/>
      <c r="L339" s="7"/>
      <c r="M339" s="7"/>
      <c r="N339" s="7"/>
      <c r="O339" s="7"/>
      <c r="P339" s="1"/>
      <c r="Q339" s="128"/>
      <c r="R339" s="128"/>
      <c r="S339" s="128"/>
      <c r="T339" s="128"/>
      <c r="U339" s="128"/>
      <c r="V339" s="128"/>
      <c r="W339" s="128"/>
      <c r="X339" s="1"/>
      <c r="GN339" s="1"/>
      <c r="GO339" s="7"/>
      <c r="GP339" s="7"/>
      <c r="GQ339" s="7"/>
      <c r="GR339" s="7"/>
      <c r="GS339" s="7"/>
      <c r="GT339" s="1"/>
      <c r="IU339" s="1"/>
      <c r="IV339" s="7"/>
      <c r="IW339" s="7"/>
      <c r="IX339" s="7"/>
      <c r="IY339" s="7"/>
      <c r="IZ339" s="7"/>
      <c r="JA339" s="7"/>
      <c r="JB339" s="7"/>
      <c r="JC339" s="7"/>
      <c r="JD339" s="7"/>
      <c r="JE339" s="1"/>
      <c r="JF339" t="s">
        <v>284</v>
      </c>
      <c r="JH339" t="s">
        <v>285</v>
      </c>
      <c r="JJ339" t="s">
        <v>56</v>
      </c>
      <c r="JL339" t="s">
        <v>286</v>
      </c>
      <c r="JM339" s="1"/>
      <c r="JN339" t="s">
        <v>312</v>
      </c>
      <c r="JW339" t="s">
        <v>313</v>
      </c>
      <c r="KF339" t="s">
        <v>314</v>
      </c>
      <c r="KO339" t="s">
        <v>375</v>
      </c>
      <c r="KX339" t="s">
        <v>315</v>
      </c>
      <c r="LG339" t="s">
        <v>316</v>
      </c>
      <c r="LP339" t="s">
        <v>317</v>
      </c>
      <c r="LY339" t="s">
        <v>318</v>
      </c>
      <c r="MH339" t="s">
        <v>319</v>
      </c>
      <c r="MQ339" s="1"/>
      <c r="MR339" t="s">
        <v>284</v>
      </c>
      <c r="MT339" t="s">
        <v>285</v>
      </c>
      <c r="MV339" t="s">
        <v>56</v>
      </c>
      <c r="MX339" t="s">
        <v>286</v>
      </c>
      <c r="MY339" s="1"/>
      <c r="QC339" s="1"/>
      <c r="QD339" s="7"/>
      <c r="QE339" s="7"/>
      <c r="QF339" s="7"/>
      <c r="QG339" s="7"/>
      <c r="QH339" s="7"/>
      <c r="QI339" s="1"/>
    </row>
    <row r="340" spans="6:451" ht="15" thickBot="1" x14ac:dyDescent="0.35">
      <c r="F340" s="1"/>
      <c r="G340" s="7"/>
      <c r="H340" s="7"/>
      <c r="I340" s="7"/>
      <c r="J340" s="7"/>
      <c r="K340" s="7"/>
      <c r="L340" s="7"/>
      <c r="M340" s="7"/>
      <c r="N340" s="7"/>
      <c r="O340" s="7"/>
      <c r="P340" s="1"/>
      <c r="Q340" s="128"/>
      <c r="R340" s="128"/>
      <c r="S340" s="128"/>
      <c r="T340" s="128"/>
      <c r="U340" s="128"/>
      <c r="V340" s="128"/>
      <c r="W340" s="128"/>
      <c r="X340" s="1"/>
      <c r="GN340" s="1"/>
      <c r="GO340" s="7"/>
      <c r="GP340" s="7"/>
      <c r="GQ340" s="7"/>
      <c r="GR340" s="7"/>
      <c r="GS340" s="7"/>
      <c r="GT340" s="1"/>
      <c r="IU340" s="1"/>
      <c r="IV340" s="7"/>
      <c r="IW340" s="7"/>
      <c r="IX340" s="7"/>
      <c r="IY340" s="7"/>
      <c r="IZ340" s="7"/>
      <c r="JA340" s="7"/>
      <c r="JB340" s="7"/>
      <c r="JC340" s="7"/>
      <c r="JD340" s="7"/>
      <c r="JE340" s="1"/>
      <c r="JF340" s="43">
        <f>JF295</f>
        <v>0.9</v>
      </c>
      <c r="JH340" s="43">
        <f>JH295</f>
        <v>0.8</v>
      </c>
      <c r="JJ340" s="43">
        <f>JJ295</f>
        <v>1.0000000000000001E-9</v>
      </c>
      <c r="JL340" s="43">
        <f>JL295</f>
        <v>3</v>
      </c>
      <c r="JM340" s="1"/>
      <c r="JN340" s="18">
        <f t="array" ref="JN340:JU342">'TRANSFORMER EX1'!PX1784:QE1786</f>
        <v>-5.7127445425339145E-2</v>
      </c>
      <c r="JO340" s="19">
        <v>-0.34000211917897932</v>
      </c>
      <c r="JP340" s="19">
        <v>0.25669960186957602</v>
      </c>
      <c r="JQ340" s="19">
        <v>-0.48287770511371947</v>
      </c>
      <c r="JR340" s="19">
        <v>9.4367548852679062E-2</v>
      </c>
      <c r="JS340" s="19">
        <v>0.85974481195861452</v>
      </c>
      <c r="JT340" s="19">
        <v>-0.51387112924635114</v>
      </c>
      <c r="JU340" s="20">
        <v>-0.12346773556450298</v>
      </c>
      <c r="JW340" s="18">
        <f t="array" ref="JW340:KD342">'TRANSFORMER EX1'!QR1784:QY1786+'TRANSFORMER EX2'!QR1784:QY1786</f>
        <v>4.7196106714992274E-4</v>
      </c>
      <c r="JX340" s="19">
        <v>6.0247150511194168E-4</v>
      </c>
      <c r="JY340" s="19">
        <v>9.2547602605666524E-4</v>
      </c>
      <c r="JZ340" s="19">
        <v>1.9065891866703317E-5</v>
      </c>
      <c r="KA340" s="19">
        <v>7.561131671494593E-4</v>
      </c>
      <c r="KB340" s="19">
        <v>1.9974716010080968E-3</v>
      </c>
      <c r="KC340" s="19">
        <v>1.3835425103609711E-4</v>
      </c>
      <c r="KD340" s="20">
        <v>-4.1798367530766019E-4</v>
      </c>
      <c r="KF340" s="18">
        <v>0.12093474408483805</v>
      </c>
      <c r="KG340" s="19">
        <v>7.2876462270553249E-2</v>
      </c>
      <c r="KH340" s="19">
        <v>1.8490274148547741E-2</v>
      </c>
      <c r="KI340" s="19">
        <v>0.24748661415536344</v>
      </c>
      <c r="KJ340" s="19">
        <v>1.9131817135672941E-2</v>
      </c>
      <c r="KK340" s="19">
        <v>9.2587920978049687E-2</v>
      </c>
      <c r="KL340" s="19">
        <v>3.4929613315231575E-2</v>
      </c>
      <c r="KM340" s="20">
        <v>9.0018929691923991E-3</v>
      </c>
      <c r="KO340" s="18">
        <v>7.3013177406305099E-2</v>
      </c>
      <c r="KP340" s="19">
        <v>-7.8766900461997622E-2</v>
      </c>
      <c r="KQ340" s="19">
        <v>0.22383738899551275</v>
      </c>
      <c r="KR340" s="19">
        <v>0.19176739630606127</v>
      </c>
      <c r="KS340" s="19">
        <v>-0.1093059027112904</v>
      </c>
      <c r="KT340" s="19">
        <v>-3.6120721376001946E-2</v>
      </c>
      <c r="KU340" s="19">
        <v>-5.8734605985882087E-2</v>
      </c>
      <c r="KV340" s="20">
        <v>1.6027601382846989E-2</v>
      </c>
      <c r="KX340" s="18">
        <f t="array" ref="KX340:LE342">JH340*KF340:KM342+(1-JH340)*JW340:KD342^2</f>
        <v>9.6747839817320228E-2</v>
      </c>
      <c r="KY340" s="19">
        <v>5.8301242410825495E-2</v>
      </c>
      <c r="KZ340" s="19">
        <v>1.4792390620013156E-2</v>
      </c>
      <c r="LA340" s="19">
        <v>0.19798929139699242</v>
      </c>
      <c r="LB340" s="19">
        <v>1.5305568049962661E-2</v>
      </c>
      <c r="LC340" s="19">
        <v>7.4071134760999122E-2</v>
      </c>
      <c r="LD340" s="19">
        <v>2.7943694480565016E-2</v>
      </c>
      <c r="LE340" s="20">
        <v>7.2015493174244849E-3</v>
      </c>
      <c r="LG340" s="18">
        <f t="array" ref="LG340:LN342">JF340*KO340:KV342+(1-JF340)*JW340:KD342</f>
        <v>6.5759055772389594E-2</v>
      </c>
      <c r="LH340" s="19">
        <v>-7.0829963265286663E-2</v>
      </c>
      <c r="LI340" s="19">
        <v>0.20154619769856713</v>
      </c>
      <c r="LJ340" s="19">
        <v>0.17259256326464181</v>
      </c>
      <c r="LK340" s="19">
        <v>-9.8299701123446409E-2</v>
      </c>
      <c r="LL340" s="19">
        <v>-3.2308902078300943E-2</v>
      </c>
      <c r="LM340" s="19">
        <v>-5.2847309962190267E-2</v>
      </c>
      <c r="LN340" s="20">
        <v>1.4383042877031526E-2</v>
      </c>
      <c r="LP340" s="18">
        <f t="array" ref="LP340:LW342">KX340:LE342/(1-JH340^JL340)</f>
        <v>0.19825377011745954</v>
      </c>
      <c r="LQ340" s="19">
        <v>0.11946975903857686</v>
      </c>
      <c r="LR340" s="19">
        <v>3.0312275860682705E-2</v>
      </c>
      <c r="LS340" s="19">
        <v>0.40571576105941082</v>
      </c>
      <c r="LT340" s="19">
        <v>3.1363868954841528E-2</v>
      </c>
      <c r="LU340" s="19">
        <v>0.15178511221516217</v>
      </c>
      <c r="LV340" s="19">
        <v>5.7261669017551274E-2</v>
      </c>
      <c r="LW340" s="20">
        <v>1.4757273191443621E-2</v>
      </c>
      <c r="LY340" s="18">
        <f t="array" ref="LY340:MF342">LG340:LN342/(1-JF340^JL340)</f>
        <v>0.24265334233354102</v>
      </c>
      <c r="LZ340" s="19">
        <v>-0.26136517810068888</v>
      </c>
      <c r="MA340" s="19">
        <v>0.74371290663677936</v>
      </c>
      <c r="MB340" s="19">
        <v>0.63687292717580024</v>
      </c>
      <c r="MC340" s="19">
        <v>-0.36272952444076179</v>
      </c>
      <c r="MD340" s="19">
        <v>-0.11922104087933931</v>
      </c>
      <c r="ME340" s="19">
        <v>-0.19500852384572062</v>
      </c>
      <c r="MF340" s="20">
        <v>5.3073958955835908E-2</v>
      </c>
      <c r="MH340" s="18">
        <f t="array" ref="MH340:MO342">JN340:JU342-(JF343/(JJ340+SQRT(LP340:LW342)))*LY340:MF342</f>
        <v>-6.2577182490855532E-2</v>
      </c>
      <c r="MI340" s="19">
        <v>-0.33244043158957454</v>
      </c>
      <c r="MJ340" s="19">
        <v>0.2139830642663344</v>
      </c>
      <c r="MK340" s="19">
        <v>-0.49287636619313463</v>
      </c>
      <c r="ML340" s="19">
        <v>0.11484934732968244</v>
      </c>
      <c r="MM340" s="19">
        <v>0.86280493099154365</v>
      </c>
      <c r="MN340" s="19">
        <v>-0.50572180511363962</v>
      </c>
      <c r="MO340" s="20">
        <v>-0.12783669912118112</v>
      </c>
      <c r="MQ340" s="1"/>
      <c r="MR340" s="43">
        <f t="array" ref="MR340">JF340</f>
        <v>0.9</v>
      </c>
      <c r="MT340" s="43">
        <f t="array" ref="MT340">JH340</f>
        <v>0.8</v>
      </c>
      <c r="MV340" s="43">
        <f t="array" ref="MV340">JJ340</f>
        <v>1.0000000000000001E-9</v>
      </c>
      <c r="MX340" s="43">
        <f t="array" ref="MX340">JL340</f>
        <v>3</v>
      </c>
      <c r="MY340" s="1"/>
      <c r="QC340" s="1"/>
      <c r="QD340" s="7"/>
      <c r="QE340" s="7"/>
      <c r="QF340" s="7"/>
      <c r="QG340" s="7"/>
      <c r="QH340" s="7"/>
      <c r="QI340" s="1"/>
    </row>
    <row r="341" spans="6:451" ht="15" thickBot="1" x14ac:dyDescent="0.35">
      <c r="F341" s="1"/>
      <c r="G341" s="7"/>
      <c r="H341" s="7"/>
      <c r="I341" s="7"/>
      <c r="J341" s="7"/>
      <c r="K341" s="7"/>
      <c r="L341" s="7"/>
      <c r="M341" s="7"/>
      <c r="N341" s="7"/>
      <c r="O341" s="7"/>
      <c r="P341" s="1"/>
      <c r="Q341" s="128"/>
      <c r="R341" s="128"/>
      <c r="S341" s="128"/>
      <c r="T341" s="128"/>
      <c r="U341" s="128"/>
      <c r="V341" s="128"/>
      <c r="W341" s="128"/>
      <c r="X341" s="1"/>
      <c r="Y341" s="39" t="s">
        <v>30</v>
      </c>
      <c r="AA341" s="39" t="s">
        <v>32</v>
      </c>
      <c r="AC341" s="39" t="s">
        <v>277</v>
      </c>
      <c r="AE341" s="39" t="s">
        <v>278</v>
      </c>
      <c r="AG341" t="s">
        <v>279</v>
      </c>
      <c r="AI341" t="s">
        <v>280</v>
      </c>
      <c r="AK341" t="s">
        <v>281</v>
      </c>
      <c r="AM341" t="s">
        <v>282</v>
      </c>
      <c r="AO341" t="s">
        <v>283</v>
      </c>
      <c r="GN341" s="1"/>
      <c r="GO341" s="7"/>
      <c r="GP341" s="7"/>
      <c r="GQ341" s="7"/>
      <c r="GR341" s="7"/>
      <c r="GS341" s="7"/>
      <c r="GT341" s="1"/>
      <c r="IU341" s="1"/>
      <c r="IV341" s="7"/>
      <c r="IW341" s="7"/>
      <c r="IX341" s="7"/>
      <c r="IY341" s="7"/>
      <c r="IZ341" s="7"/>
      <c r="JA341" s="7"/>
      <c r="JB341" s="7"/>
      <c r="JC341" s="7"/>
      <c r="JD341" s="7"/>
      <c r="JE341" s="1"/>
      <c r="JM341" s="1"/>
      <c r="JN341" s="21">
        <v>9.2121181375792345E-3</v>
      </c>
      <c r="JO341">
        <v>-0.55483727883064904</v>
      </c>
      <c r="JP341">
        <v>0.30080626917149123</v>
      </c>
      <c r="JQ341">
        <v>-0.12595232672065496</v>
      </c>
      <c r="JR341">
        <v>0.38624269244292891</v>
      </c>
      <c r="JS341">
        <v>0.42593919029326016</v>
      </c>
      <c r="JT341">
        <v>-0.41104823184523964</v>
      </c>
      <c r="JU341" s="22">
        <v>0.57083993652602472</v>
      </c>
      <c r="JW341" s="2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 s="22">
        <v>0</v>
      </c>
      <c r="KF341" s="21">
        <v>7.8459209043312772E-2</v>
      </c>
      <c r="KG341">
        <v>7.1914116352033541E-2</v>
      </c>
      <c r="KH341">
        <v>2.9749791342188754E-2</v>
      </c>
      <c r="KI341">
        <v>4.6504680521499413E-2</v>
      </c>
      <c r="KJ341">
        <v>9.1901732045047868E-2</v>
      </c>
      <c r="KK341">
        <v>2.5624337728158333E-2</v>
      </c>
      <c r="KL341">
        <v>7.3292844022238068E-2</v>
      </c>
      <c r="KM341" s="22">
        <v>3.0835010038108502E-2</v>
      </c>
      <c r="KO341" s="21">
        <v>-6.9388664698350339E-3</v>
      </c>
      <c r="KP341">
        <v>-1.2821577845134716E-2</v>
      </c>
      <c r="KQ341">
        <v>-3.7108858398377569E-2</v>
      </c>
      <c r="KR341">
        <v>4.8566729260484658E-2</v>
      </c>
      <c r="KS341">
        <v>-3.7954866809186333E-2</v>
      </c>
      <c r="KT341">
        <v>0.11427111001900646</v>
      </c>
      <c r="KU341">
        <v>-5.6412133565869299E-2</v>
      </c>
      <c r="KV341" s="22">
        <v>2.3639679861166454E-2</v>
      </c>
      <c r="KX341" s="21">
        <v>6.276736723465022E-2</v>
      </c>
      <c r="KY341">
        <v>5.7531293081626834E-2</v>
      </c>
      <c r="KZ341">
        <v>2.3799833073751005E-2</v>
      </c>
      <c r="LA341">
        <v>3.7203744417199529E-2</v>
      </c>
      <c r="LB341">
        <v>7.35213856360383E-2</v>
      </c>
      <c r="LC341">
        <v>2.0499470182526666E-2</v>
      </c>
      <c r="LD341">
        <v>5.8634275217790459E-2</v>
      </c>
      <c r="LE341" s="22">
        <v>2.4668008030486802E-2</v>
      </c>
      <c r="LG341" s="21">
        <v>-6.2449798228515303E-3</v>
      </c>
      <c r="LH341">
        <v>-1.1539420060621246E-2</v>
      </c>
      <c r="LI341">
        <v>-3.339797255853981E-2</v>
      </c>
      <c r="LJ341">
        <v>4.3710056334436191E-2</v>
      </c>
      <c r="LK341">
        <v>-3.4159380128267698E-2</v>
      </c>
      <c r="LL341">
        <v>0.10284399901710581</v>
      </c>
      <c r="LM341">
        <v>-5.0770920209282373E-2</v>
      </c>
      <c r="LN341" s="22">
        <v>2.127571187504981E-2</v>
      </c>
      <c r="LP341" s="21">
        <v>0.12862165416936525</v>
      </c>
      <c r="LQ341">
        <v>0.11789199401972715</v>
      </c>
      <c r="LR341">
        <v>4.8770149741293053E-2</v>
      </c>
      <c r="LS341">
        <v>7.623718118278594E-2</v>
      </c>
      <c r="LT341">
        <v>0.15065857712302935</v>
      </c>
      <c r="LU341">
        <v>4.2007111029767771E-2</v>
      </c>
      <c r="LV341">
        <v>0.12015220331514441</v>
      </c>
      <c r="LW341" s="22">
        <v>5.0549196783784445E-2</v>
      </c>
      <c r="LY341" s="21">
        <v>-2.3044205988382038E-2</v>
      </c>
      <c r="LZ341">
        <v>-4.2580885832550736E-2</v>
      </c>
      <c r="MA341">
        <v>-0.12323975113852333</v>
      </c>
      <c r="MB341">
        <v>0.16129172079127752</v>
      </c>
      <c r="MC341">
        <v>-0.12604937316703951</v>
      </c>
      <c r="MD341">
        <v>0.37949815135463411</v>
      </c>
      <c r="ME341">
        <v>-0.18734656903794239</v>
      </c>
      <c r="MF341" s="22">
        <v>7.8508161900552834E-2</v>
      </c>
      <c r="MH341" s="21">
        <v>9.8546648444715734E-3</v>
      </c>
      <c r="MI341">
        <v>-0.55359713363801344</v>
      </c>
      <c r="MJ341">
        <v>0.30638677757141553</v>
      </c>
      <c r="MK341">
        <v>-0.13179388425764635</v>
      </c>
      <c r="ML341">
        <v>0.38949015205422882</v>
      </c>
      <c r="MM341">
        <v>0.40742314411576852</v>
      </c>
      <c r="MN341">
        <v>-0.40564342879196857</v>
      </c>
      <c r="MO341" s="22">
        <v>0.56734806965313622</v>
      </c>
      <c r="MQ341" s="1"/>
      <c r="MY341" s="1"/>
      <c r="QC341" s="1"/>
      <c r="QD341" s="7"/>
      <c r="QE341" s="7"/>
      <c r="QF341" s="7"/>
      <c r="QG341" s="7"/>
      <c r="QH341" s="7"/>
      <c r="QI341" s="1"/>
    </row>
    <row r="342" spans="6:451" ht="14.4" customHeight="1" thickBot="1" x14ac:dyDescent="0.35">
      <c r="F342" s="1"/>
      <c r="G342" s="7"/>
      <c r="H342" s="7"/>
      <c r="I342" s="7"/>
      <c r="J342" s="7"/>
      <c r="K342" s="7"/>
      <c r="L342" s="7"/>
      <c r="M342" s="7"/>
      <c r="N342" s="7"/>
      <c r="O342" s="7"/>
      <c r="P342" s="1"/>
      <c r="Q342" s="128"/>
      <c r="R342" s="128"/>
      <c r="S342" s="128"/>
      <c r="T342" s="128"/>
      <c r="U342" s="128"/>
      <c r="V342" s="128"/>
      <c r="W342" s="128"/>
      <c r="X342" s="1"/>
      <c r="Y342" s="43">
        <f t="array" ref="Y342">'TRANSFORMER EX1'!FM2644</f>
        <v>-0.20382086316161915</v>
      </c>
      <c r="AA342" s="43">
        <f t="array" ref="AA342">'TRANSFORMER EX1'!GA2644+'TRANSFORMER EX2'!GA2644</f>
        <v>-0.61884019294899806</v>
      </c>
      <c r="AC342" s="43">
        <v>3.2897244902912695E-2</v>
      </c>
      <c r="AE342" s="43">
        <v>-6.3761361295905971E-3</v>
      </c>
      <c r="AG342" s="43">
        <f>S349*AC342+(1-S349)*AA342^2</f>
        <v>0.10291043280416078</v>
      </c>
      <c r="AI342" s="43">
        <f>Q349*AE342+(1-Q349)*AA342</f>
        <v>-6.7622541811531323E-2</v>
      </c>
      <c r="AK342" s="43">
        <f>AG342/(1-S349^W349)</f>
        <v>0.21088203443475573</v>
      </c>
      <c r="AM342" s="43">
        <f>AI342/(1-Q349^W349)</f>
        <v>-0.24952967458129649</v>
      </c>
      <c r="AO342" s="121">
        <f t="array" ref="AO342">Y342-(Q352/(U349+SQRT(AK342)))*AM342</f>
        <v>-0.1983870786951861</v>
      </c>
      <c r="GN342" s="1"/>
      <c r="GO342" s="7"/>
      <c r="GP342" s="7"/>
      <c r="GQ342" s="7"/>
      <c r="GR342" s="7"/>
      <c r="GS342" s="7"/>
      <c r="GT342" s="1"/>
      <c r="IU342" s="1"/>
      <c r="IV342" s="7"/>
      <c r="IW342" s="7"/>
      <c r="IX342" s="7"/>
      <c r="IY342" s="7"/>
      <c r="IZ342" s="7"/>
      <c r="JA342" s="7"/>
      <c r="JB342" s="7"/>
      <c r="JC342" s="7"/>
      <c r="JD342" s="7"/>
      <c r="JE342" s="1"/>
      <c r="JF342" t="s">
        <v>287</v>
      </c>
      <c r="JM342" s="1"/>
      <c r="JN342" s="23">
        <v>0.12743653674606883</v>
      </c>
      <c r="JO342" s="24">
        <v>-2.3721759790851976E-2</v>
      </c>
      <c r="JP342" s="24">
        <v>0.24988419503774048</v>
      </c>
      <c r="JQ342" s="24">
        <v>-0.21149514442943371</v>
      </c>
      <c r="JR342" s="24">
        <v>2.925204517230345E-2</v>
      </c>
      <c r="JS342" s="24">
        <v>0.38101097927572175</v>
      </c>
      <c r="JT342" s="24">
        <v>0.32108875399740056</v>
      </c>
      <c r="JU342" s="25">
        <v>0.74948187195885596</v>
      </c>
      <c r="JW342" s="23">
        <v>-1.546820307664149E-2</v>
      </c>
      <c r="JX342" s="24">
        <v>-6.9406908299871834E-3</v>
      </c>
      <c r="JY342" s="24">
        <v>-6.5106091403445594E-3</v>
      </c>
      <c r="JZ342" s="24">
        <v>2.6492629693336111E-3</v>
      </c>
      <c r="KA342" s="24">
        <v>3.6785307051593035E-4</v>
      </c>
      <c r="KB342" s="24">
        <v>-2.0917906915376296E-2</v>
      </c>
      <c r="KC342" s="24">
        <v>4.3184422434952774E-3</v>
      </c>
      <c r="KD342" s="25">
        <v>-2.4060606887482804E-3</v>
      </c>
      <c r="KF342" s="23">
        <v>1.2510214310522723E-2</v>
      </c>
      <c r="KG342" s="24">
        <v>3.5787515292543121E-2</v>
      </c>
      <c r="KH342" s="24">
        <v>0.12312745400351688</v>
      </c>
      <c r="KI342" s="24">
        <v>0.13410925468441826</v>
      </c>
      <c r="KJ342" s="24">
        <v>6.8395022946239878E-2</v>
      </c>
      <c r="KK342" s="24">
        <v>2.1065953594806945E-2</v>
      </c>
      <c r="KL342" s="24">
        <v>8.041985231693799E-2</v>
      </c>
      <c r="KM342" s="25">
        <v>0.13540606036530586</v>
      </c>
      <c r="KO342" s="23">
        <v>-7.1689034946001998E-2</v>
      </c>
      <c r="KP342" s="24">
        <v>-0.15399202399094022</v>
      </c>
      <c r="KQ342" s="24">
        <v>0.11008078394104713</v>
      </c>
      <c r="KR342" s="24">
        <v>0.12501039142234968</v>
      </c>
      <c r="KS342" s="24">
        <v>-7.1408163859475723E-2</v>
      </c>
      <c r="KT342" s="24">
        <v>-2.7707818935522745E-2</v>
      </c>
      <c r="KU342" s="24">
        <v>-8.1050401876827688E-2</v>
      </c>
      <c r="KV342" s="25">
        <v>-1.7671034512582753E-2</v>
      </c>
      <c r="KX342" s="23">
        <v>1.0056024509702223E-2</v>
      </c>
      <c r="KY342" s="24">
        <v>2.8639646871873991E-2</v>
      </c>
      <c r="KZ342" s="24">
        <v>9.8510440809089175E-2</v>
      </c>
      <c r="LA342" s="24">
        <v>0.10728880746639075</v>
      </c>
      <c r="LB342" s="24">
        <v>5.4716045420168204E-2</v>
      </c>
      <c r="LC342" s="24">
        <v>1.6940274641789627E-2</v>
      </c>
      <c r="LD342" s="24">
        <v>6.433961164223248E-2</v>
      </c>
      <c r="LE342" s="25">
        <v>0.10832600611785229</v>
      </c>
      <c r="LG342" s="23">
        <v>-6.6066951759065948E-2</v>
      </c>
      <c r="LH342" s="24">
        <v>-0.13928689067484493</v>
      </c>
      <c r="LI342" s="24">
        <v>9.8421644632907965E-2</v>
      </c>
      <c r="LJ342" s="24">
        <v>0.11277427857704808</v>
      </c>
      <c r="LK342" s="24">
        <v>-6.423056216647656E-2</v>
      </c>
      <c r="LL342" s="24">
        <v>-2.70288277335081E-2</v>
      </c>
      <c r="LM342" s="24">
        <v>-7.2513517464795396E-2</v>
      </c>
      <c r="LN342" s="25">
        <v>-1.6144537130199303E-2</v>
      </c>
      <c r="LP342" s="23">
        <v>2.0606607601848823E-2</v>
      </c>
      <c r="LQ342" s="24">
        <v>5.8687800966954917E-2</v>
      </c>
      <c r="LR342" s="24">
        <v>0.20186565739567458</v>
      </c>
      <c r="LS342" s="24">
        <v>0.21985411366063684</v>
      </c>
      <c r="LT342" s="24">
        <v>0.11212304389378733</v>
      </c>
      <c r="LU342" s="24">
        <v>3.4713677544650885E-2</v>
      </c>
      <c r="LV342" s="24">
        <v>0.13184346647998463</v>
      </c>
      <c r="LW342" s="25">
        <v>0.22197952073330393</v>
      </c>
      <c r="LY342" s="23">
        <v>-0.24378948988585228</v>
      </c>
      <c r="LZ342" s="24">
        <v>-0.5139737663278412</v>
      </c>
      <c r="MA342" s="24">
        <v>0.3631795004904354</v>
      </c>
      <c r="MB342" s="24">
        <v>0.41614124936180119</v>
      </c>
      <c r="MC342" s="24">
        <v>-0.23701314452574385</v>
      </c>
      <c r="MD342" s="24">
        <v>-9.9737371710362024E-2</v>
      </c>
      <c r="ME342" s="24">
        <v>-0.2675775552206473</v>
      </c>
      <c r="MF342" s="25">
        <v>-5.9573937749812948E-2</v>
      </c>
      <c r="MH342" s="23">
        <v>0.1444194317658164</v>
      </c>
      <c r="MI342" s="24">
        <v>-2.5055875453991877E-3</v>
      </c>
      <c r="MJ342" s="24">
        <v>0.24180086882226837</v>
      </c>
      <c r="MK342" s="24">
        <v>-0.22037024877378125</v>
      </c>
      <c r="ML342" s="24">
        <v>3.6330280400041874E-2</v>
      </c>
      <c r="MM342" s="24">
        <v>0.38636410698732215</v>
      </c>
      <c r="MN342" s="24">
        <v>0.32845795450980225</v>
      </c>
      <c r="MO342" s="25">
        <v>0.75074631669164615</v>
      </c>
      <c r="MQ342" s="1"/>
      <c r="MR342" t="s">
        <v>287</v>
      </c>
      <c r="MY342" s="1"/>
      <c r="QC342" s="1"/>
      <c r="QD342" s="7"/>
      <c r="QE342" s="7"/>
      <c r="QF342" s="7"/>
      <c r="QG342" s="7"/>
      <c r="QH342" s="7"/>
      <c r="QI342" s="1"/>
    </row>
    <row r="343" spans="6:451" ht="14.4" customHeight="1" thickBot="1" x14ac:dyDescent="0.35">
      <c r="F343" s="1"/>
      <c r="G343" s="7"/>
      <c r="H343" s="7"/>
      <c r="I343" s="7"/>
      <c r="J343" s="7"/>
      <c r="K343" s="7"/>
      <c r="L343" s="7"/>
      <c r="M343" s="7"/>
      <c r="N343" s="7"/>
      <c r="O343" s="7"/>
      <c r="P343" s="1"/>
      <c r="Q343" s="128"/>
      <c r="R343" s="128"/>
      <c r="S343" s="128"/>
      <c r="T343" s="128"/>
      <c r="U343" s="128"/>
      <c r="V343" s="128"/>
      <c r="W343" s="128"/>
      <c r="X343" s="1"/>
      <c r="GN343" s="1"/>
      <c r="GO343" s="7"/>
      <c r="GP343" s="7"/>
      <c r="GQ343" s="7"/>
      <c r="GR343" s="7"/>
      <c r="GS343" s="7"/>
      <c r="GT343" s="1"/>
      <c r="IU343" s="1"/>
      <c r="IV343" s="7"/>
      <c r="IW343" s="7"/>
      <c r="IX343" s="7"/>
      <c r="IY343" s="7"/>
      <c r="IZ343" s="7"/>
      <c r="JA343" s="7"/>
      <c r="JB343" s="7"/>
      <c r="JC343" s="7"/>
      <c r="JD343" s="7"/>
      <c r="JE343" s="1"/>
      <c r="JF343" s="43">
        <v>0.01</v>
      </c>
      <c r="JM343" s="1"/>
      <c r="MQ343" s="1"/>
      <c r="MR343" s="43">
        <v>0.01</v>
      </c>
      <c r="MY343" s="1"/>
      <c r="QC343" s="1"/>
      <c r="QD343" s="7"/>
      <c r="QE343" s="7"/>
      <c r="QF343" s="7"/>
      <c r="QG343" s="7"/>
      <c r="QH343" s="7"/>
      <c r="QI343" s="1"/>
    </row>
    <row r="344" spans="6:451" ht="14.4" customHeight="1" x14ac:dyDescent="0.3">
      <c r="F344" s="1"/>
      <c r="G344" s="7"/>
      <c r="H344" s="7"/>
      <c r="I344" s="7"/>
      <c r="J344" s="7"/>
      <c r="K344" s="7"/>
      <c r="L344" s="7"/>
      <c r="M344" s="7"/>
      <c r="N344" s="7"/>
      <c r="O344" s="7"/>
      <c r="P344" s="1"/>
      <c r="Q344" s="128"/>
      <c r="R344" s="128"/>
      <c r="S344" s="128"/>
      <c r="T344" s="128"/>
      <c r="U344" s="128"/>
      <c r="V344" s="128"/>
      <c r="W344" s="128"/>
      <c r="X344" s="1"/>
      <c r="GN344" s="1"/>
      <c r="GO344" s="7"/>
      <c r="GP344" s="7"/>
      <c r="GQ344" s="7"/>
      <c r="GR344" s="7"/>
      <c r="GS344" s="7"/>
      <c r="GT344" s="1"/>
      <c r="IU344" s="1"/>
      <c r="IV344" s="7"/>
      <c r="IW344" s="7"/>
      <c r="IX344" s="7"/>
      <c r="IY344" s="7"/>
      <c r="IZ344" s="7"/>
      <c r="JA344" s="7"/>
      <c r="JB344" s="7"/>
      <c r="JC344" s="7"/>
      <c r="JD344" s="7"/>
      <c r="JE344" s="1"/>
      <c r="JM344" s="1"/>
      <c r="MQ344" s="1"/>
      <c r="MY344" s="1"/>
      <c r="QC344" s="1"/>
      <c r="QD344" s="7"/>
      <c r="QE344" s="7"/>
      <c r="QF344" s="7"/>
      <c r="QG344" s="7"/>
      <c r="QH344" s="7"/>
      <c r="QI344" s="1"/>
    </row>
    <row r="345" spans="6:451" ht="14.4" customHeight="1" x14ac:dyDescent="0.3">
      <c r="F345" s="1"/>
      <c r="G345" s="7"/>
      <c r="H345" s="7"/>
      <c r="I345" s="7"/>
      <c r="J345" s="7"/>
      <c r="K345" s="7"/>
      <c r="L345" s="7"/>
      <c r="M345" s="7"/>
      <c r="N345" s="7"/>
      <c r="O345" s="7"/>
      <c r="P345" s="1"/>
      <c r="Q345" s="128"/>
      <c r="R345" s="128"/>
      <c r="S345" s="128"/>
      <c r="T345" s="128"/>
      <c r="U345" s="128"/>
      <c r="V345" s="128"/>
      <c r="W345" s="128"/>
      <c r="X345" s="1"/>
      <c r="GN345" s="1"/>
      <c r="GO345" s="7"/>
      <c r="GP345" s="7"/>
      <c r="GQ345" s="7"/>
      <c r="GR345" s="7"/>
      <c r="GS345" s="7"/>
      <c r="GT345" s="1"/>
      <c r="IU345" s="1"/>
      <c r="IV345" s="7"/>
      <c r="IW345" s="7"/>
      <c r="IX345" s="7"/>
      <c r="IY345" s="7"/>
      <c r="IZ345" s="7"/>
      <c r="JA345" s="7"/>
      <c r="JB345" s="7"/>
      <c r="JC345" s="7"/>
      <c r="JD345" s="7"/>
      <c r="JE345" s="1"/>
      <c r="JM345" s="1"/>
      <c r="MQ345" s="1"/>
      <c r="MY345" s="1"/>
      <c r="QC345" s="1"/>
      <c r="QD345" s="7"/>
      <c r="QE345" s="7"/>
      <c r="QF345" s="7"/>
      <c r="QG345" s="7"/>
      <c r="QH345" s="7"/>
      <c r="QI345" s="1"/>
    </row>
    <row r="346" spans="6:451" ht="14.4" customHeight="1" x14ac:dyDescent="0.3">
      <c r="F346" s="1"/>
      <c r="G346" s="7"/>
      <c r="H346" s="7"/>
      <c r="I346" s="7"/>
      <c r="J346" s="7"/>
      <c r="K346" s="7"/>
      <c r="L346" s="7"/>
      <c r="M346" s="7"/>
      <c r="N346" s="7"/>
      <c r="O346" s="7"/>
      <c r="P346" s="1"/>
      <c r="Q346" s="128"/>
      <c r="R346" s="128"/>
      <c r="S346" s="128"/>
      <c r="T346" s="128"/>
      <c r="U346" s="128"/>
      <c r="V346" s="128"/>
      <c r="W346" s="128"/>
      <c r="X346" s="1"/>
      <c r="GN346" s="1"/>
      <c r="GO346" s="7"/>
      <c r="GP346" s="7"/>
      <c r="GQ346" s="7"/>
      <c r="GR346" s="7"/>
      <c r="GS346" s="7"/>
      <c r="GT346" s="1"/>
      <c r="IU346" s="1"/>
      <c r="IV346" s="7"/>
      <c r="IW346" s="7"/>
      <c r="IX346" s="7"/>
      <c r="IY346" s="7"/>
      <c r="IZ346" s="7"/>
      <c r="JA346" s="7"/>
      <c r="JB346" s="7"/>
      <c r="JC346" s="7"/>
      <c r="JD346" s="7"/>
      <c r="JE346" s="1"/>
      <c r="JM346" s="1"/>
      <c r="MQ346" s="1"/>
      <c r="MY346" s="1"/>
      <c r="QC346" s="1"/>
      <c r="QD346" s="7"/>
      <c r="QE346" s="7"/>
      <c r="QF346" s="7"/>
      <c r="QG346" s="7"/>
      <c r="QH346" s="7"/>
      <c r="QI346" s="1"/>
    </row>
    <row r="347" spans="6:451" ht="14.4" customHeight="1" thickBot="1" x14ac:dyDescent="0.35">
      <c r="F347" s="1"/>
      <c r="G347" s="7"/>
      <c r="H347" s="7"/>
      <c r="I347" s="7"/>
      <c r="J347" s="7"/>
      <c r="K347" s="7"/>
      <c r="L347" s="7"/>
      <c r="M347" s="7"/>
      <c r="N347" s="7"/>
      <c r="O347" s="7"/>
      <c r="P347" s="1"/>
      <c r="Q347" s="1"/>
      <c r="R347" s="1"/>
      <c r="S347" s="1"/>
      <c r="T347" s="1"/>
      <c r="U347" s="1"/>
      <c r="V347" s="1"/>
      <c r="W347" s="1"/>
      <c r="X347" s="1"/>
      <c r="GN347" s="1"/>
      <c r="GO347" s="7"/>
      <c r="GP347" s="7"/>
      <c r="GQ347" s="7"/>
      <c r="GR347" s="7"/>
      <c r="GS347" s="7"/>
      <c r="GT347" s="1"/>
      <c r="IU347" s="1"/>
      <c r="IV347" s="7"/>
      <c r="IW347" s="7"/>
      <c r="IX347" s="7"/>
      <c r="IY347" s="7"/>
      <c r="IZ347" s="7"/>
      <c r="JA347" s="7"/>
      <c r="JB347" s="7"/>
      <c r="JC347" s="7"/>
      <c r="JD347" s="7"/>
      <c r="JE347" s="1"/>
      <c r="JM347" s="1"/>
      <c r="JN347" t="s">
        <v>320</v>
      </c>
      <c r="JR347" t="s">
        <v>321</v>
      </c>
      <c r="JV347" t="s">
        <v>322</v>
      </c>
      <c r="JZ347" t="s">
        <v>323</v>
      </c>
      <c r="KD347" t="s">
        <v>324</v>
      </c>
      <c r="KH347" t="s">
        <v>325</v>
      </c>
      <c r="KL347" t="s">
        <v>326</v>
      </c>
      <c r="KP347" t="s">
        <v>327</v>
      </c>
      <c r="KT347" t="s">
        <v>328</v>
      </c>
      <c r="MQ347" s="1"/>
      <c r="MY347" s="1"/>
      <c r="MZ347" t="s">
        <v>320</v>
      </c>
      <c r="ND347" t="s">
        <v>321</v>
      </c>
      <c r="NH347" t="s">
        <v>322</v>
      </c>
      <c r="NL347" t="s">
        <v>323</v>
      </c>
      <c r="NP347" t="s">
        <v>324</v>
      </c>
      <c r="NT347" t="s">
        <v>325</v>
      </c>
      <c r="NX347" t="s">
        <v>326</v>
      </c>
      <c r="OB347" t="s">
        <v>327</v>
      </c>
      <c r="OF347" t="s">
        <v>328</v>
      </c>
      <c r="QC347" s="1"/>
      <c r="QD347" s="7"/>
      <c r="QE347" s="7"/>
      <c r="QF347" s="7"/>
      <c r="QG347" s="7"/>
      <c r="QH347" s="7"/>
      <c r="QI347" s="1"/>
    </row>
    <row r="348" spans="6:451" ht="14.4" customHeight="1" thickBot="1" x14ac:dyDescent="0.35">
      <c r="F348" s="1"/>
      <c r="G348" s="7"/>
      <c r="H348" s="7"/>
      <c r="I348" s="7"/>
      <c r="J348" s="7"/>
      <c r="K348" s="7"/>
      <c r="L348" s="7"/>
      <c r="M348" s="7"/>
      <c r="N348" s="7"/>
      <c r="O348" s="7"/>
      <c r="P348" s="1"/>
      <c r="Q348" t="s">
        <v>284</v>
      </c>
      <c r="S348" t="s">
        <v>285</v>
      </c>
      <c r="U348" t="s">
        <v>56</v>
      </c>
      <c r="W348" t="s">
        <v>286</v>
      </c>
      <c r="X348" s="1"/>
      <c r="GN348" s="1"/>
      <c r="GO348" s="7"/>
      <c r="GP348" s="7"/>
      <c r="GQ348" s="7"/>
      <c r="GR348" s="7"/>
      <c r="GS348" s="7"/>
      <c r="GT348" s="1"/>
      <c r="IU348" s="1"/>
      <c r="IV348" s="7"/>
      <c r="IW348" s="7"/>
      <c r="IX348" s="7"/>
      <c r="IY348" s="7"/>
      <c r="IZ348" s="7"/>
      <c r="JA348" s="7"/>
      <c r="JB348" s="7"/>
      <c r="JC348" s="7"/>
      <c r="JD348" s="7"/>
      <c r="JE348" s="1"/>
      <c r="JM348" s="1"/>
      <c r="JN348" s="12">
        <f t="array" ref="JN348:JN351">'TRANSFORMER EX1'!NW2024:NW2027</f>
        <v>0.84711898952538855</v>
      </c>
      <c r="JR348" s="12">
        <f t="array" ref="JR348:JR351">'TRANSFORMER EX1'!ON2024:ON2027+'TRANSFORMER EX2'!ON2024:ON2027</f>
        <v>-1.7880227113973154E-3</v>
      </c>
      <c r="JV348" s="12">
        <v>3.5442461610906577E-2</v>
      </c>
      <c r="JZ348" s="12">
        <v>1.1105940852009421E-2</v>
      </c>
      <c r="KD348" s="12">
        <f t="array" ref="KD348:KD351">JH340*JV348:JV351+(1-JH340)*JR348:JR351^2</f>
        <v>2.8354608693768556E-2</v>
      </c>
      <c r="KH348" s="12">
        <f t="array" ref="KH348:KH351">JF340*JZ348:JZ351+(1-JF340)*JR348:JR351</f>
        <v>9.8165444956687491E-3</v>
      </c>
      <c r="KL348" s="12">
        <f t="array" ref="KL348:KL351">KD348:KD351/(1-JH340^JL340)</f>
        <v>5.8103706339689677E-2</v>
      </c>
      <c r="KP348" s="12">
        <f t="array" ref="KP348:KP351">KH348:KH351/(1-JF340^JL340)</f>
        <v>3.6223411423131929E-2</v>
      </c>
      <c r="KT348" s="12">
        <f t="array" ref="KT348:KT351">JN348:JN351-(JF343/(JJ340+SQRT(KL348:KL351)))*KP348:KP351</f>
        <v>0.84561623713077494</v>
      </c>
      <c r="MQ348" s="1"/>
      <c r="MY348" s="1"/>
      <c r="MZ348" s="12">
        <f t="array" ref="MZ348:MZ351">'TRANSFORMER EX1'!TI2024:TI2027</f>
        <v>0.41027090340899147</v>
      </c>
      <c r="ND348" s="12">
        <f t="array" ref="ND348:ND351">'TRANSFORMER EX1'!TZ2024:TZ2027+'TRANSFORMER EX2'!TZ2024:TZ2027</f>
        <v>-3.1845804292012669E-4</v>
      </c>
      <c r="NH348" s="12">
        <v>9.5540190155696397E-2</v>
      </c>
      <c r="NL348" s="12">
        <v>-7.2928314107345724E-2</v>
      </c>
      <c r="NP348" s="12">
        <f t="array" ref="NP348:NP351">MT340*NH348:NH351+(1-MT340)*ND348:ND351^2</f>
        <v>7.6432172407662133E-2</v>
      </c>
      <c r="NT348" s="12">
        <f t="array" ref="NT348:NT351">MR340*NL348:NL351+(1-MR340)*ND348:ND351</f>
        <v>-6.5667328500903163E-2</v>
      </c>
      <c r="NX348" s="12">
        <f t="array" ref="NX348:NX351">NP348:NP351/(1-MT340^MX340)</f>
        <v>0.15662330411406178</v>
      </c>
      <c r="OB348" s="12">
        <f t="array" ref="OB348:OB351">NT348:NT351/(1-MR340^MX340)</f>
        <v>-0.24231486531698593</v>
      </c>
      <c r="OF348" s="12">
        <f t="array" ref="OF348:OF351">MZ348:MZ351-(MR343/(MV340+SQRT(NX348:NX351)))*OB348:OB351</f>
        <v>0.4163937286767323</v>
      </c>
      <c r="QC348" s="1"/>
      <c r="QD348" s="7"/>
      <c r="QE348" s="7"/>
      <c r="QF348" s="7"/>
      <c r="QG348" s="7"/>
      <c r="QH348" s="7"/>
      <c r="QI348" s="1"/>
    </row>
    <row r="349" spans="6:451" ht="14.4" customHeight="1" thickBot="1" x14ac:dyDescent="0.35">
      <c r="F349" s="1"/>
      <c r="G349" s="7"/>
      <c r="H349" s="7"/>
      <c r="I349" s="7"/>
      <c r="J349" s="7"/>
      <c r="K349" s="7"/>
      <c r="L349" s="7"/>
      <c r="M349" s="7"/>
      <c r="N349" s="7"/>
      <c r="O349" s="7"/>
      <c r="P349" s="1"/>
      <c r="Q349" s="43">
        <v>0.9</v>
      </c>
      <c r="S349" s="43">
        <v>0.8</v>
      </c>
      <c r="U349" s="43">
        <v>1.0000000000000001E-9</v>
      </c>
      <c r="W349" s="43">
        <v>3</v>
      </c>
      <c r="X349" s="1"/>
      <c r="GN349" s="1"/>
      <c r="GO349" s="7"/>
      <c r="GP349" s="7"/>
      <c r="GQ349" s="7"/>
      <c r="GR349" s="7"/>
      <c r="GS349" s="7"/>
      <c r="GT349" s="1"/>
      <c r="IU349" s="1"/>
      <c r="IV349" s="7"/>
      <c r="IW349" s="7"/>
      <c r="IX349" s="7"/>
      <c r="IY349" s="7"/>
      <c r="IZ349" s="7"/>
      <c r="JA349" s="7"/>
      <c r="JB349" s="7"/>
      <c r="JC349" s="7"/>
      <c r="JD349" s="7"/>
      <c r="JE349" s="1"/>
      <c r="JM349" s="1"/>
      <c r="JN349" s="13">
        <v>0.61634378129002354</v>
      </c>
      <c r="JR349" s="13">
        <v>3.2802674858173212E-5</v>
      </c>
      <c r="JV349" s="13">
        <v>7.7395214565644646E-2</v>
      </c>
      <c r="JZ349" s="13">
        <v>-4.9539294481924873E-2</v>
      </c>
      <c r="KD349" s="13">
        <v>6.1916171867718819E-2</v>
      </c>
      <c r="KH349" s="13">
        <v>-4.4582084766246567E-2</v>
      </c>
      <c r="KL349" s="13">
        <v>0.1268774013682763</v>
      </c>
      <c r="KP349" s="13">
        <v>-0.16450953788282871</v>
      </c>
      <c r="KT349" s="13">
        <v>0.62096225997519405</v>
      </c>
      <c r="MQ349" s="1"/>
      <c r="MY349" s="1"/>
      <c r="MZ349" s="13">
        <v>1.9496062438116348</v>
      </c>
      <c r="ND349" s="13">
        <v>-4.4640375285307007E-3</v>
      </c>
      <c r="NH349" s="13">
        <v>5.7686602787851052E-2</v>
      </c>
      <c r="NL349" s="13">
        <v>2.7365673178052413E-2</v>
      </c>
      <c r="NP349" s="13">
        <v>4.6153267756492068E-2</v>
      </c>
      <c r="NT349" s="13">
        <v>2.4182702107394104E-2</v>
      </c>
      <c r="NX349" s="13">
        <v>9.4576368353467374E-2</v>
      </c>
      <c r="OB349" s="13">
        <v>8.9235063126915551E-2</v>
      </c>
      <c r="OF349" s="13">
        <v>1.9467045992178653</v>
      </c>
      <c r="QC349" s="1"/>
      <c r="QD349" s="7"/>
      <c r="QE349" s="7"/>
      <c r="QF349" s="7"/>
      <c r="QG349" s="7"/>
      <c r="QH349" s="7"/>
      <c r="QI349" s="1"/>
    </row>
    <row r="350" spans="6:451" ht="14.4" customHeight="1" x14ac:dyDescent="0.3">
      <c r="F350" s="1"/>
      <c r="G350" s="7"/>
      <c r="H350" s="7"/>
      <c r="I350" s="7"/>
      <c r="J350" s="7"/>
      <c r="K350" s="7"/>
      <c r="L350" s="7"/>
      <c r="M350" s="7"/>
      <c r="N350" s="7"/>
      <c r="O350" s="7"/>
      <c r="P350" s="1"/>
      <c r="X350" s="1"/>
      <c r="GN350" s="1"/>
      <c r="GO350" s="7"/>
      <c r="GP350" s="7"/>
      <c r="GQ350" s="7"/>
      <c r="GR350" s="7"/>
      <c r="GS350" s="7"/>
      <c r="GT350" s="1"/>
      <c r="IU350" s="1"/>
      <c r="IV350" s="7"/>
      <c r="IW350" s="7"/>
      <c r="IX350" s="7"/>
      <c r="IY350" s="7"/>
      <c r="IZ350" s="7"/>
      <c r="JA350" s="7"/>
      <c r="JB350" s="7"/>
      <c r="JC350" s="7"/>
      <c r="JD350" s="7"/>
      <c r="JE350" s="1"/>
      <c r="JM350" s="1"/>
      <c r="JN350" s="13">
        <v>0.81397116146334447</v>
      </c>
      <c r="JR350" s="13">
        <v>-3.1905457729177506E-3</v>
      </c>
      <c r="JV350" s="13">
        <v>0.13600870983540422</v>
      </c>
      <c r="JZ350" s="13">
        <v>-2.8891496905702731E-2</v>
      </c>
      <c r="KD350" s="13">
        <v>0.10880900378478921</v>
      </c>
      <c r="KH350" s="13">
        <v>-2.6321401792424235E-2</v>
      </c>
      <c r="KL350" s="13">
        <v>0.22296927005079761</v>
      </c>
      <c r="KP350" s="13">
        <v>-9.7126943883484293E-2</v>
      </c>
      <c r="KT350" s="13">
        <v>0.81602808059129583</v>
      </c>
      <c r="MQ350" s="1"/>
      <c r="MY350" s="1"/>
      <c r="MZ350" s="13">
        <v>-0.10131833346244673</v>
      </c>
      <c r="ND350" s="13">
        <v>-4.8216389921321321E-3</v>
      </c>
      <c r="NH350" s="13">
        <v>2.083187937729385E-2</v>
      </c>
      <c r="NL350" s="13">
        <v>0.11087282737494948</v>
      </c>
      <c r="NP350" s="13">
        <v>1.6670153142349171E-2</v>
      </c>
      <c r="NT350" s="13">
        <v>9.9303380738241326E-2</v>
      </c>
      <c r="NX350" s="13">
        <v>3.4160149881863063E-2</v>
      </c>
      <c r="OB350" s="13">
        <v>0.36643313925550319</v>
      </c>
      <c r="OF350" s="13">
        <v>-0.12114432229013282</v>
      </c>
      <c r="QC350" s="1"/>
      <c r="QD350" s="7"/>
      <c r="QE350" s="7"/>
      <c r="QF350" s="7"/>
      <c r="QG350" s="7"/>
      <c r="QH350" s="7"/>
      <c r="QI350" s="1"/>
    </row>
    <row r="351" spans="6:451" ht="14.4" customHeight="1" thickBot="1" x14ac:dyDescent="0.35">
      <c r="F351" s="1"/>
      <c r="G351" s="7"/>
      <c r="H351" s="7"/>
      <c r="I351" s="7"/>
      <c r="J351" s="7"/>
      <c r="K351" s="7"/>
      <c r="L351" s="7"/>
      <c r="M351" s="7"/>
      <c r="N351" s="7"/>
      <c r="O351" s="7"/>
      <c r="P351" s="1"/>
      <c r="Q351" t="s">
        <v>287</v>
      </c>
      <c r="X351" s="1"/>
      <c r="GN351" s="1"/>
      <c r="GO351" s="7"/>
      <c r="GP351" s="7"/>
      <c r="GQ351" s="7"/>
      <c r="GR351" s="7"/>
      <c r="GS351" s="7"/>
      <c r="GT351" s="1"/>
      <c r="IU351" s="1"/>
      <c r="IV351" s="7"/>
      <c r="IW351" s="7"/>
      <c r="IX351" s="7"/>
      <c r="IY351" s="7"/>
      <c r="IZ351" s="7"/>
      <c r="JA351" s="7"/>
      <c r="JB351" s="7"/>
      <c r="JC351" s="7"/>
      <c r="JD351" s="7"/>
      <c r="JE351" s="1"/>
      <c r="JM351" s="1"/>
      <c r="JN351" s="14">
        <v>-0.16535322989060797</v>
      </c>
      <c r="JR351" s="14">
        <v>2.4731116428606944E-3</v>
      </c>
      <c r="JV351" s="14">
        <v>5.5693566760306346E-2</v>
      </c>
      <c r="JZ351" s="14">
        <v>6.560728679685263E-3</v>
      </c>
      <c r="KD351" s="14">
        <v>4.455607666448469E-2</v>
      </c>
      <c r="KH351" s="14">
        <v>6.1519669760028064E-3</v>
      </c>
      <c r="KL351" s="14">
        <v>9.1303435787878487E-2</v>
      </c>
      <c r="KP351" s="14">
        <v>2.2700985151301877E-2</v>
      </c>
      <c r="KT351" s="14">
        <v>-0.16610450870628318</v>
      </c>
      <c r="MQ351" s="1"/>
      <c r="MY351" s="1"/>
      <c r="MZ351" s="14">
        <v>-6.6380823318705623E-2</v>
      </c>
      <c r="ND351" s="14">
        <v>-1.0333908676438623E-2</v>
      </c>
      <c r="NH351" s="14">
        <v>0.11685199370345783</v>
      </c>
      <c r="NL351" s="14">
        <v>9.7799408742643397E-4</v>
      </c>
      <c r="NP351" s="14">
        <v>9.3502952896472868E-2</v>
      </c>
      <c r="NT351" s="14">
        <v>-1.5319618896007141E-4</v>
      </c>
      <c r="NX351" s="14">
        <v>0.19160441167310019</v>
      </c>
      <c r="OB351" s="14">
        <v>-5.6529959025856632E-4</v>
      </c>
      <c r="OF351" s="14">
        <v>-6.6367908868638151E-2</v>
      </c>
      <c r="QC351" s="1"/>
      <c r="QD351" s="7"/>
      <c r="QE351" s="7"/>
      <c r="QF351" s="7"/>
      <c r="QG351" s="7"/>
      <c r="QH351" s="7"/>
      <c r="QI351" s="1"/>
    </row>
    <row r="352" spans="6:451" ht="14.4" customHeight="1" thickBot="1" x14ac:dyDescent="0.35">
      <c r="F352" s="1"/>
      <c r="G352" s="7"/>
      <c r="H352" s="7"/>
      <c r="I352" s="7"/>
      <c r="J352" s="7"/>
      <c r="K352" s="7"/>
      <c r="L352" s="7"/>
      <c r="M352" s="7"/>
      <c r="N352" s="7"/>
      <c r="O352" s="7"/>
      <c r="P352" s="1"/>
      <c r="Q352" s="43">
        <v>0.01</v>
      </c>
      <c r="X352" s="1"/>
      <c r="GN352" s="1"/>
      <c r="GO352" s="7"/>
      <c r="GP352" s="7"/>
      <c r="GQ352" s="7"/>
      <c r="GR352" s="7"/>
      <c r="GS352" s="7"/>
      <c r="GT352" s="1"/>
      <c r="IU352" s="1"/>
      <c r="IV352" s="7"/>
      <c r="IW352" s="7"/>
      <c r="IX352" s="7"/>
      <c r="IY352" s="7"/>
      <c r="IZ352" s="7"/>
      <c r="JA352" s="7"/>
      <c r="JB352" s="7"/>
      <c r="JC352" s="7"/>
      <c r="JD352" s="7"/>
      <c r="JE352" s="1"/>
      <c r="JM352" s="1"/>
      <c r="MQ352" s="1"/>
      <c r="MY352" s="1"/>
      <c r="QC352" s="1"/>
      <c r="QD352" s="7"/>
      <c r="QE352" s="7"/>
      <c r="QF352" s="7"/>
      <c r="QG352" s="7"/>
      <c r="QH352" s="7"/>
      <c r="QI352" s="1"/>
    </row>
    <row r="353" spans="6:451" ht="15" thickBot="1" x14ac:dyDescent="0.35">
      <c r="F353" s="1"/>
      <c r="G353" s="7"/>
      <c r="H353" s="7"/>
      <c r="I353" s="7"/>
      <c r="J353" s="7"/>
      <c r="K353" s="7"/>
      <c r="L353" s="7"/>
      <c r="M353" s="7"/>
      <c r="N353" s="7"/>
      <c r="O353" s="7"/>
      <c r="P353" s="1"/>
      <c r="X353" s="1"/>
      <c r="GN353" s="1"/>
      <c r="GO353" s="7"/>
      <c r="GP353" s="7"/>
      <c r="GQ353" s="7"/>
      <c r="GR353" s="7"/>
      <c r="GS353" s="7"/>
      <c r="GT353" s="1"/>
      <c r="IU353" s="1"/>
      <c r="IV353" s="7"/>
      <c r="IW353" s="7"/>
      <c r="IX353" s="7"/>
      <c r="IY353" s="7"/>
      <c r="IZ353" s="7"/>
      <c r="JA353" s="7"/>
      <c r="JB353" s="7"/>
      <c r="JC353" s="7"/>
      <c r="JD353" s="7"/>
      <c r="JE353" s="1"/>
      <c r="JM353" s="1"/>
      <c r="JN353" t="s">
        <v>186</v>
      </c>
      <c r="JR353" t="s">
        <v>329</v>
      </c>
      <c r="JV353" t="s">
        <v>330</v>
      </c>
      <c r="JZ353" t="s">
        <v>374</v>
      </c>
      <c r="KD353" t="s">
        <v>331</v>
      </c>
      <c r="KH353" t="s">
        <v>332</v>
      </c>
      <c r="KL353" t="s">
        <v>333</v>
      </c>
      <c r="KP353" t="s">
        <v>334</v>
      </c>
      <c r="KT353" t="s">
        <v>335</v>
      </c>
      <c r="MQ353" s="1"/>
      <c r="MY353" s="1"/>
      <c r="MZ353" t="s">
        <v>186</v>
      </c>
      <c r="ND353" t="s">
        <v>329</v>
      </c>
      <c r="NH353" t="s">
        <v>330</v>
      </c>
      <c r="NL353" t="s">
        <v>374</v>
      </c>
      <c r="NP353" t="s">
        <v>331</v>
      </c>
      <c r="NT353" t="s">
        <v>332</v>
      </c>
      <c r="NX353" t="s">
        <v>333</v>
      </c>
      <c r="OB353" t="s">
        <v>334</v>
      </c>
      <c r="OF353" t="s">
        <v>335</v>
      </c>
      <c r="QC353" s="1"/>
      <c r="QD353" s="7"/>
      <c r="QE353" s="7"/>
      <c r="QF353" s="7"/>
      <c r="QG353" s="7"/>
      <c r="QH353" s="7"/>
      <c r="QI353" s="1"/>
    </row>
    <row r="354" spans="6:451" x14ac:dyDescent="0.3">
      <c r="F354" s="1"/>
      <c r="G354" s="7"/>
      <c r="H354" s="7"/>
      <c r="I354" s="7"/>
      <c r="J354" s="7"/>
      <c r="K354" s="7"/>
      <c r="L354" s="7"/>
      <c r="M354" s="7"/>
      <c r="N354" s="7"/>
      <c r="O354" s="7"/>
      <c r="P354" s="1"/>
      <c r="X354" s="1"/>
      <c r="GN354" s="1"/>
      <c r="GO354" s="7"/>
      <c r="GP354" s="7"/>
      <c r="GQ354" s="7"/>
      <c r="GR354" s="7"/>
      <c r="GS354" s="7"/>
      <c r="GT354" s="1"/>
      <c r="IU354" s="1"/>
      <c r="IV354" s="7"/>
      <c r="IW354" s="7"/>
      <c r="IX354" s="7"/>
      <c r="IY354" s="7"/>
      <c r="IZ354" s="7"/>
      <c r="JA354" s="7"/>
      <c r="JB354" s="7"/>
      <c r="JC354" s="7"/>
      <c r="JD354" s="7"/>
      <c r="JE354" s="1"/>
      <c r="JM354" s="1"/>
      <c r="JN354" s="18">
        <f t="array" ref="JN354:JP357">'TRANSFORMER EX1'!NV2029:NX2032</f>
        <v>-0.50673449918564895</v>
      </c>
      <c r="JO354" s="19">
        <v>0.54269975669712345</v>
      </c>
      <c r="JP354" s="20">
        <v>1.6562128354956893E-3</v>
      </c>
      <c r="JR354" s="18">
        <f t="array" ref="JR354:JT357">'TRANSFORMER EX1'!ON2029:OP2032+'TRANSFORMER EX2'!ON2029:OP2032</f>
        <v>-9.7809587843837902E-6</v>
      </c>
      <c r="JS354" s="19">
        <v>-9.0170552348678846E-4</v>
      </c>
      <c r="JT354" s="20">
        <v>5.3788473754613287E-4</v>
      </c>
      <c r="JV354" s="18">
        <v>4.1260857647975165E-2</v>
      </c>
      <c r="JW354" s="19">
        <v>0.11044394155784645</v>
      </c>
      <c r="JX354" s="20">
        <v>0.15729021808425223</v>
      </c>
      <c r="JZ354" s="18">
        <v>7.0552913189510713E-4</v>
      </c>
      <c r="KA354" s="19">
        <v>3.8249421597887322E-2</v>
      </c>
      <c r="KB354" s="20">
        <v>-0.21142710674426979</v>
      </c>
      <c r="KD354" s="18">
        <f t="array" ref="KD354:KF357">JH340*JV354:JX357+(1-JH340)*JR354:JT357^2</f>
        <v>3.3008686137513565E-2</v>
      </c>
      <c r="KE354" s="19">
        <v>8.8355315860847383E-2</v>
      </c>
      <c r="KF354" s="20">
        <v>0.12583223233139995</v>
      </c>
      <c r="KH354" s="18">
        <f t="array" ref="KH354:KJ357">JF340*JZ354:KB357+(1-JF340)*JR354:JT357</f>
        <v>6.3399812282715815E-4</v>
      </c>
      <c r="KI354" s="19">
        <v>3.4334308885749912E-2</v>
      </c>
      <c r="KJ354" s="20">
        <v>-0.1902306075960882</v>
      </c>
      <c r="KL354" s="18">
        <f t="array" ref="KL354:KN357">KD354:KF357/(1-JH340^JL340)</f>
        <v>6.7640750281790105E-2</v>
      </c>
      <c r="KM354" s="19">
        <v>0.1810559751246873</v>
      </c>
      <c r="KN354" s="20">
        <v>0.25785293510532781</v>
      </c>
      <c r="KP354" s="18">
        <f t="array" ref="KP354:KR357">KH354:KJ357/(1-JF340^JL340)</f>
        <v>2.3394764679968943E-3</v>
      </c>
      <c r="KQ354" s="19">
        <v>0.12669486673708458</v>
      </c>
      <c r="KR354" s="20">
        <v>-0.70195796160918178</v>
      </c>
      <c r="KT354" s="18">
        <f t="array" ref="KT354:KV357">JN354:JP357-(JF343/(JJ340+SQRT(KL354:KN357)))*KP354:KR357</f>
        <v>-0.50682445194111436</v>
      </c>
      <c r="KU354" s="19">
        <v>0.5397222510959363</v>
      </c>
      <c r="KV354" s="20">
        <v>1.5479937135753019E-2</v>
      </c>
      <c r="MQ354" s="1"/>
      <c r="MY354" s="1"/>
      <c r="MZ354" s="18">
        <f t="array" ref="MZ354:NB357">'TRANSFORMER EX1'!TH2029:TJ2032</f>
        <v>0.6167026780936089</v>
      </c>
      <c r="NA354" s="19">
        <v>-0.7608640382873153</v>
      </c>
      <c r="NB354" s="20">
        <v>0.10705436382120619</v>
      </c>
      <c r="ND354" s="18">
        <f t="array" ref="ND354:NF357">'TRANSFORMER EX1'!TZ2029:UB2032+'TRANSFORMER EX2'!TZ2029:UB2032</f>
        <v>4.7960313961904158E-6</v>
      </c>
      <c r="NE354" s="19">
        <v>-2.5053768204003432E-4</v>
      </c>
      <c r="NF354" s="20">
        <v>1.7920084011705681E-4</v>
      </c>
      <c r="NH354" s="18">
        <v>7.2350488164031015E-2</v>
      </c>
      <c r="NI354" s="19">
        <v>2.9342299128926948E-2</v>
      </c>
      <c r="NJ354" s="20">
        <v>7.4043071513598235E-2</v>
      </c>
      <c r="NL354" s="18">
        <v>5.4579299357548287E-4</v>
      </c>
      <c r="NM354" s="19">
        <v>1.1022866104347226E-2</v>
      </c>
      <c r="NN354" s="20">
        <v>-2.6865628533267308E-2</v>
      </c>
      <c r="NP354" s="18">
        <f t="array" ref="NP354:NR357">MT340*NH354:NJ357+(1-MT340)*ND354:NF357^2</f>
        <v>5.78803905358252E-2</v>
      </c>
      <c r="NQ354" s="19">
        <v>2.3473851856967584E-2</v>
      </c>
      <c r="NR354" s="20">
        <v>5.9234463633466808E-2</v>
      </c>
      <c r="NT354" s="18">
        <f t="array" ref="NT354:NV357">MR340*NL354:NN357+(1-MR340)*ND354:NF357</f>
        <v>4.9169329735755359E-4</v>
      </c>
      <c r="NU354" s="19">
        <v>9.8955257257085007E-3</v>
      </c>
      <c r="NV354" s="20">
        <v>-2.4161145595928874E-2</v>
      </c>
      <c r="NX354" s="18">
        <f t="array" ref="NX354:NZ357">NP354:NR357/(1-MT340^MX340)</f>
        <v>0.11860735765537954</v>
      </c>
      <c r="NY354" s="19">
        <v>4.8102155444605714E-2</v>
      </c>
      <c r="NZ354" s="20">
        <v>0.12138209760956316</v>
      </c>
      <c r="OB354" s="18">
        <f t="array" ref="OB354:OD357">NT354:NV357/(1-MR340^MX340)</f>
        <v>1.8143664109134825E-3</v>
      </c>
      <c r="OC354" s="19">
        <v>3.6514855076415144E-2</v>
      </c>
      <c r="OD354" s="20">
        <v>-8.9155518804165612E-2</v>
      </c>
      <c r="OF354" s="18">
        <f t="array" ref="OF354:OH357">MZ354:NB357-(MR343/(MV340+SQRT(NX354:NZ357)))*OB354:OD357</f>
        <v>0.61664999525337028</v>
      </c>
      <c r="OG354" s="19">
        <v>-0.76252893505680963</v>
      </c>
      <c r="OH354" s="20">
        <v>0.10961336750552571</v>
      </c>
      <c r="QC354" s="1"/>
      <c r="QD354" s="7"/>
      <c r="QE354" s="7"/>
      <c r="QF354" s="7"/>
      <c r="QG354" s="7"/>
      <c r="QH354" s="7"/>
      <c r="QI354" s="1"/>
    </row>
    <row r="355" spans="6:451" x14ac:dyDescent="0.3">
      <c r="F355" s="1"/>
      <c r="G355" s="7"/>
      <c r="H355" s="7"/>
      <c r="I355" s="7"/>
      <c r="J355" s="7"/>
      <c r="K355" s="7"/>
      <c r="L355" s="7"/>
      <c r="M355" s="7"/>
      <c r="N355" s="7"/>
      <c r="O355" s="7"/>
      <c r="P355" s="1"/>
      <c r="X355" s="1"/>
      <c r="GN355" s="1"/>
      <c r="GO355" s="7"/>
      <c r="GP355" s="7"/>
      <c r="GQ355" s="7"/>
      <c r="GR355" s="7"/>
      <c r="GS355" s="7"/>
      <c r="GT355" s="1"/>
      <c r="IU355" s="1"/>
      <c r="IV355" s="7"/>
      <c r="IW355" s="7"/>
      <c r="IX355" s="7"/>
      <c r="IY355" s="7"/>
      <c r="IZ355" s="7"/>
      <c r="JA355" s="7"/>
      <c r="JB355" s="7"/>
      <c r="JC355" s="7"/>
      <c r="JD355" s="7"/>
      <c r="JE355" s="1"/>
      <c r="JM355" s="1"/>
      <c r="JN355" s="21">
        <v>-0.50590698065161566</v>
      </c>
      <c r="JO355">
        <v>-0.13584472636620334</v>
      </c>
      <c r="JP355" s="22">
        <v>0.10351887613370861</v>
      </c>
      <c r="JR355" s="21">
        <v>-2.1478465145528042E-5</v>
      </c>
      <c r="JS355">
        <v>3.1004281264389495E-4</v>
      </c>
      <c r="JT355" s="22">
        <v>-2.8171033133820049E-4</v>
      </c>
      <c r="JV355" s="21">
        <v>6.8143525942710198E-2</v>
      </c>
      <c r="JW355">
        <v>1.5537204888742702E-2</v>
      </c>
      <c r="JX355" s="22">
        <v>6.197184981410634E-2</v>
      </c>
      <c r="JZ355" s="21">
        <v>0.24147315988086704</v>
      </c>
      <c r="KA355">
        <v>-6.029174335929325E-2</v>
      </c>
      <c r="KB355" s="22">
        <v>-3.0395419988106367E-2</v>
      </c>
      <c r="KD355" s="21">
        <v>5.4514820846433054E-2</v>
      </c>
      <c r="KE355">
        <v>1.2429783136303297E-2</v>
      </c>
      <c r="KF355" s="22">
        <v>4.9577495723427234E-2</v>
      </c>
      <c r="KH355" s="21">
        <v>0.21732369604626578</v>
      </c>
      <c r="KI355">
        <v>-5.4231564742099538E-2</v>
      </c>
      <c r="KJ355" s="22">
        <v>-2.7384049022429552E-2</v>
      </c>
      <c r="KL355" s="21">
        <v>0.11171069845580546</v>
      </c>
      <c r="KM355">
        <v>2.5470867082588729E-2</v>
      </c>
      <c r="KN355" s="22">
        <v>0.10159322894144927</v>
      </c>
      <c r="KP355" s="21">
        <v>0.80193245773529831</v>
      </c>
      <c r="KQ355">
        <v>-0.20011647506309799</v>
      </c>
      <c r="KR355" s="22">
        <v>-0.10104815137427882</v>
      </c>
      <c r="KT355" s="21">
        <v>-0.52990030399360255</v>
      </c>
      <c r="KU355">
        <v>-0.12330578195740079</v>
      </c>
      <c r="KV355" s="22">
        <v>0.10668914422454878</v>
      </c>
      <c r="MQ355" s="1"/>
      <c r="MY355" s="1"/>
      <c r="MZ355" s="21">
        <v>1.3691615571537483E-2</v>
      </c>
      <c r="NA355">
        <v>-0.76038568180962729</v>
      </c>
      <c r="NB355" s="22">
        <v>3.8514318129245093E-2</v>
      </c>
      <c r="ND355" s="21">
        <v>3.788882022136312E-5</v>
      </c>
      <c r="NE355">
        <v>-3.1134606216653479E-3</v>
      </c>
      <c r="NF355" s="22">
        <v>2.1428251430563056E-3</v>
      </c>
      <c r="NH355" s="21">
        <v>4.0675112575251339E-2</v>
      </c>
      <c r="NI355">
        <v>0.14997387806196744</v>
      </c>
      <c r="NJ355" s="22">
        <v>0.24109054845516842</v>
      </c>
      <c r="NL355" s="21">
        <v>-7.1342835971063029E-2</v>
      </c>
      <c r="NM355">
        <v>8.4638624986433427E-3</v>
      </c>
      <c r="NN355" s="22">
        <v>2.3786717393647815E-2</v>
      </c>
      <c r="NP355" s="21">
        <v>3.2540090347313616E-2</v>
      </c>
      <c r="NQ355">
        <v>0.11998104117698248</v>
      </c>
      <c r="NR355" s="22">
        <v>0.19287335710405348</v>
      </c>
      <c r="NT355" s="21">
        <v>-6.4204763491934588E-2</v>
      </c>
      <c r="NU355">
        <v>7.3061301866124738E-3</v>
      </c>
      <c r="NV355" s="22">
        <v>2.1622328168588664E-2</v>
      </c>
      <c r="NX355" s="21">
        <v>6.6680513006790218E-2</v>
      </c>
      <c r="NY355">
        <v>0.24586278929709532</v>
      </c>
      <c r="NZ355" s="22">
        <v>0.39523228914765068</v>
      </c>
      <c r="OB355" s="21">
        <v>-0.23691794646470335</v>
      </c>
      <c r="OC355">
        <v>2.6959889987499912E-2</v>
      </c>
      <c r="OD355" s="22">
        <v>7.9787188813980336E-2</v>
      </c>
      <c r="OF355" s="21">
        <v>2.2866455411577551E-2</v>
      </c>
      <c r="OG355">
        <v>-0.76092939730809883</v>
      </c>
      <c r="OH355" s="22">
        <v>3.7245185663290686E-2</v>
      </c>
      <c r="QC355" s="1"/>
      <c r="QD355" s="7"/>
      <c r="QE355" s="7"/>
      <c r="QF355" s="7"/>
      <c r="QG355" s="7"/>
      <c r="QH355" s="7"/>
      <c r="QI355" s="1"/>
    </row>
    <row r="356" spans="6:451" x14ac:dyDescent="0.3">
      <c r="F356" s="1"/>
      <c r="G356" s="7"/>
      <c r="H356" s="7"/>
      <c r="I356" s="7"/>
      <c r="J356" s="7"/>
      <c r="K356" s="7"/>
      <c r="L356" s="7"/>
      <c r="M356" s="7"/>
      <c r="N356" s="7"/>
      <c r="O356" s="7"/>
      <c r="P356" s="1"/>
      <c r="X356" s="1"/>
      <c r="GN356" s="1"/>
      <c r="GO356" s="7"/>
      <c r="GP356" s="7"/>
      <c r="GQ356" s="7"/>
      <c r="GR356" s="7"/>
      <c r="GS356" s="7"/>
      <c r="GT356" s="1"/>
      <c r="IU356" s="1"/>
      <c r="IV356" s="7"/>
      <c r="IW356" s="7"/>
      <c r="IX356" s="7"/>
      <c r="IY356" s="7"/>
      <c r="IZ356" s="7"/>
      <c r="JA356" s="7"/>
      <c r="JB356" s="7"/>
      <c r="JC356" s="7"/>
      <c r="JD356" s="7"/>
      <c r="JE356" s="1"/>
      <c r="JM356" s="1"/>
      <c r="JN356" s="21">
        <v>4.9549998198802667E-2</v>
      </c>
      <c r="JO356">
        <v>-0.70532928158871511</v>
      </c>
      <c r="JP356" s="22">
        <v>-0.11652180704402382</v>
      </c>
      <c r="JR356" s="21">
        <v>5.3216468962749527E-6</v>
      </c>
      <c r="JS356">
        <v>-1.9176381630737168E-3</v>
      </c>
      <c r="JT356" s="22">
        <v>1.2456619710259186E-3</v>
      </c>
      <c r="JV356" s="21">
        <v>5.5494251156361342E-2</v>
      </c>
      <c r="JW356">
        <v>1.3084535471739659E-2</v>
      </c>
      <c r="JX356" s="22">
        <v>1.765207423702567E-2</v>
      </c>
      <c r="JZ356" s="21">
        <v>-1.3398306707795024E-2</v>
      </c>
      <c r="KA356">
        <v>4.813924802916441E-2</v>
      </c>
      <c r="KB356" s="22">
        <v>-7.5624106503298935E-4</v>
      </c>
      <c r="KD356" s="21">
        <v>4.4395400930753059E-2</v>
      </c>
      <c r="KE356">
        <v>1.0468363844616625E-2</v>
      </c>
      <c r="KF356" s="22">
        <v>1.412196972436975E-2</v>
      </c>
      <c r="KH356" s="21">
        <v>-1.2057943872325895E-2</v>
      </c>
      <c r="KI356">
        <v>4.3133559409940597E-2</v>
      </c>
      <c r="KJ356" s="22">
        <v>-5.5605076142709855E-4</v>
      </c>
      <c r="KL356" s="21">
        <v>9.0974182235149734E-2</v>
      </c>
      <c r="KM356">
        <v>2.1451565255361942E-2</v>
      </c>
      <c r="KN356" s="22">
        <v>2.893846254993802E-2</v>
      </c>
      <c r="KP356" s="21">
        <v>-4.4494257831460882E-2</v>
      </c>
      <c r="KQ356">
        <v>0.15916442586693952</v>
      </c>
      <c r="KR356" s="22">
        <v>-2.0518478281442757E-3</v>
      </c>
      <c r="KT356" s="21">
        <v>5.1025177756268129E-2</v>
      </c>
      <c r="KU356">
        <v>-0.71619645283149502</v>
      </c>
      <c r="KV356" s="22">
        <v>-0.11640119035039717</v>
      </c>
      <c r="MQ356" s="1"/>
      <c r="MY356" s="1"/>
      <c r="MZ356" s="21">
        <v>-0.23732217465652886</v>
      </c>
      <c r="NA356">
        <v>-0.22603293901329477</v>
      </c>
      <c r="NB356" s="22">
        <v>0.2880690564832708</v>
      </c>
      <c r="ND356" s="21">
        <v>-5.0473163125844012E-5</v>
      </c>
      <c r="NE356">
        <v>-2.1215406551395814E-3</v>
      </c>
      <c r="NF356" s="22">
        <v>1.1645474542128695E-3</v>
      </c>
      <c r="NH356" s="21">
        <v>0.11981325133962123</v>
      </c>
      <c r="NI356">
        <v>4.1725095300214864E-2</v>
      </c>
      <c r="NJ356" s="22">
        <v>8.6686523927472295E-2</v>
      </c>
      <c r="NL356" s="21">
        <v>0.1268402993142877</v>
      </c>
      <c r="NM356">
        <v>-8.7540809042158316E-2</v>
      </c>
      <c r="NN356" s="22">
        <v>4.765118987030121E-2</v>
      </c>
      <c r="NP356" s="21">
        <v>9.5850601581205022E-2</v>
      </c>
      <c r="NQ356">
        <v>3.3380976427122171E-2</v>
      </c>
      <c r="NR356" s="22">
        <v>6.9349490376132458E-2</v>
      </c>
      <c r="NT356" s="21">
        <v>0.11415122206654635</v>
      </c>
      <c r="NU356">
        <v>-7.8998882203456453E-2</v>
      </c>
      <c r="NV356" s="22">
        <v>4.3002525628692376E-2</v>
      </c>
      <c r="NX356" s="21">
        <v>0.1964151671746005</v>
      </c>
      <c r="NY356">
        <v>6.840364021951266E-2</v>
      </c>
      <c r="NZ356" s="22">
        <v>0.14210961142650097</v>
      </c>
      <c r="OB356" s="21">
        <v>0.42122222164777262</v>
      </c>
      <c r="OC356">
        <v>-0.29150879041865857</v>
      </c>
      <c r="OD356" s="22">
        <v>0.1586809063789387</v>
      </c>
      <c r="OF356" s="21">
        <v>-0.24682655402579654</v>
      </c>
      <c r="OG356">
        <v>-0.21488711845932712</v>
      </c>
      <c r="OH356" s="22">
        <v>0.28385972676658577</v>
      </c>
      <c r="QC356" s="1"/>
      <c r="QD356" s="7"/>
      <c r="QE356" s="7"/>
      <c r="QF356" s="7"/>
      <c r="QG356" s="7"/>
      <c r="QH356" s="7"/>
      <c r="QI356" s="1"/>
    </row>
    <row r="357" spans="6:451" ht="15" thickBot="1" x14ac:dyDescent="0.35">
      <c r="F357" s="1"/>
      <c r="G357" s="7"/>
      <c r="H357" s="7"/>
      <c r="I357" s="7"/>
      <c r="J357" s="7"/>
      <c r="K357" s="7"/>
      <c r="L357" s="7"/>
      <c r="M357" s="7"/>
      <c r="N357" s="7"/>
      <c r="O357" s="7"/>
      <c r="P357" s="1"/>
      <c r="X357" s="1"/>
      <c r="GN357" s="1"/>
      <c r="GO357" s="7"/>
      <c r="GP357" s="7"/>
      <c r="GQ357" s="7"/>
      <c r="GR357" s="7"/>
      <c r="GS357" s="7"/>
      <c r="GT357" s="1"/>
      <c r="IU357" s="1"/>
      <c r="IV357" s="7"/>
      <c r="IW357" s="7"/>
      <c r="IX357" s="7"/>
      <c r="IY357" s="7"/>
      <c r="IZ357" s="7"/>
      <c r="JA357" s="7"/>
      <c r="JB357" s="7"/>
      <c r="JC357" s="7"/>
      <c r="JD357" s="7"/>
      <c r="JE357" s="1"/>
      <c r="JM357" s="1"/>
      <c r="JN357" s="23">
        <v>0.27825300510389134</v>
      </c>
      <c r="JO357" s="24">
        <v>0.2163650713279209</v>
      </c>
      <c r="JP357" s="25">
        <v>0.44375221309779772</v>
      </c>
      <c r="JR357" s="23">
        <v>-2.2153686626718674E-5</v>
      </c>
      <c r="JS357" s="24">
        <v>1.7307515573558531E-3</v>
      </c>
      <c r="JT357" s="25">
        <v>-1.1918489397547047E-3</v>
      </c>
      <c r="JV357" s="23">
        <v>2.0806445601180064E-2</v>
      </c>
      <c r="JW357" s="24">
        <v>7.6637792719860667E-2</v>
      </c>
      <c r="JX357" s="25">
        <v>0.1189265470869922</v>
      </c>
      <c r="JZ357" s="23">
        <v>0.10243910918064905</v>
      </c>
      <c r="KA357" s="24">
        <v>-1.7193446863441601E-3</v>
      </c>
      <c r="KB357" s="25">
        <v>9.3781841035345606E-2</v>
      </c>
      <c r="KD357" s="23">
        <v>1.664515657910122E-2</v>
      </c>
      <c r="KE357" s="24">
        <v>6.1310833276079196E-2</v>
      </c>
      <c r="KF357" s="25">
        <v>9.51415217703728E-2</v>
      </c>
      <c r="KH357" s="23">
        <v>9.2192982893921485E-2</v>
      </c>
      <c r="KI357" s="24">
        <v>-1.3743350619741591E-3</v>
      </c>
      <c r="KJ357" s="25">
        <v>8.4284472037835581E-2</v>
      </c>
      <c r="KL357" s="23">
        <v>3.410892741619103E-2</v>
      </c>
      <c r="KM357" s="24">
        <v>0.12563695343458856</v>
      </c>
      <c r="KN357" s="25">
        <v>0.19496213477535415</v>
      </c>
      <c r="KP357" s="23">
        <v>0.34019550883365873</v>
      </c>
      <c r="KQ357" s="24">
        <v>-5.07134709215557E-3</v>
      </c>
      <c r="KR357" s="25">
        <v>0.31101281194773289</v>
      </c>
      <c r="KT357" s="23">
        <v>0.2598327965874776</v>
      </c>
      <c r="KU357" s="24">
        <v>0.21650814661826726</v>
      </c>
      <c r="KV357" s="25">
        <v>0.43670847591598921</v>
      </c>
      <c r="MQ357" s="1"/>
      <c r="MY357" s="1"/>
      <c r="MZ357" s="23">
        <v>0.1524675743720684</v>
      </c>
      <c r="NA357" s="24">
        <v>2.8976114034391362E-2</v>
      </c>
      <c r="NB357" s="25">
        <v>-0.69440203897977681</v>
      </c>
      <c r="ND357" s="23">
        <v>-4.6216690951477206E-5</v>
      </c>
      <c r="NE357" s="24">
        <v>-5.388474028392834E-3</v>
      </c>
      <c r="NF357" s="25">
        <v>3.2754528714483205E-3</v>
      </c>
      <c r="NH357" s="23">
        <v>8.6762970331168532E-2</v>
      </c>
      <c r="NI357" s="24">
        <v>2.8745280618731259E-2</v>
      </c>
      <c r="NJ357" s="25">
        <v>7.9717273433208655E-2</v>
      </c>
      <c r="NL357" s="23">
        <v>8.4947176201991645E-2</v>
      </c>
      <c r="NM357" s="24">
        <v>8.4766726650647606E-2</v>
      </c>
      <c r="NN357" s="25">
        <v>-5.8725055458579693E-2</v>
      </c>
      <c r="NP357" s="23">
        <v>6.9410376692131334E-2</v>
      </c>
      <c r="NQ357" s="24">
        <v>2.300203162545594E-2</v>
      </c>
      <c r="NR357" s="25">
        <v>6.377596446486955E-2</v>
      </c>
      <c r="NT357" s="23">
        <v>7.6447836912697326E-2</v>
      </c>
      <c r="NU357" s="24">
        <v>7.5751206582743563E-2</v>
      </c>
      <c r="NV357" s="25">
        <v>-5.2525004625576889E-2</v>
      </c>
      <c r="NX357" s="23">
        <v>0.14223437846748227</v>
      </c>
      <c r="NY357" s="24">
        <v>4.7135310707901529E-2</v>
      </c>
      <c r="NZ357" s="25">
        <v>0.1306884517722737</v>
      </c>
      <c r="OB357" s="23">
        <v>0.28209533916124485</v>
      </c>
      <c r="OC357" s="24">
        <v>0.27952474753779921</v>
      </c>
      <c r="OD357" s="25">
        <v>-0.19381920526043139</v>
      </c>
      <c r="OF357" s="23">
        <v>0.14498771177813538</v>
      </c>
      <c r="OG357" s="24">
        <v>1.6101118864473518E-2</v>
      </c>
      <c r="OH357" s="25">
        <v>-0.68904063909429147</v>
      </c>
      <c r="QC357" s="1"/>
      <c r="QD357" s="7"/>
      <c r="QE357" s="7"/>
      <c r="QF357" s="7"/>
      <c r="QG357" s="7"/>
      <c r="QH357" s="7"/>
      <c r="QI357" s="1"/>
    </row>
    <row r="358" spans="6:451" x14ac:dyDescent="0.3">
      <c r="F358" s="1"/>
      <c r="G358" s="7"/>
      <c r="H358" s="7"/>
      <c r="I358" s="7"/>
      <c r="J358" s="7"/>
      <c r="K358" s="7"/>
      <c r="L358" s="7"/>
      <c r="M358" s="7"/>
      <c r="N358" s="7"/>
      <c r="O358" s="7"/>
      <c r="P358" s="1"/>
      <c r="X358" s="1"/>
      <c r="GN358" s="1"/>
      <c r="GO358" s="7"/>
      <c r="GP358" s="7"/>
      <c r="GQ358" s="7"/>
      <c r="GR358" s="7"/>
      <c r="GS358" s="7"/>
      <c r="GT358" s="1"/>
      <c r="IU358" s="1"/>
      <c r="IV358" s="7"/>
      <c r="IW358" s="7"/>
      <c r="IX358" s="7"/>
      <c r="IY358" s="7"/>
      <c r="IZ358" s="7"/>
      <c r="JA358" s="7"/>
      <c r="JB358" s="7"/>
      <c r="JC358" s="7"/>
      <c r="JD358" s="7"/>
      <c r="JE358" s="1"/>
      <c r="JM358" s="1"/>
      <c r="MQ358" s="1"/>
      <c r="MY358" s="1"/>
      <c r="QC358" s="1"/>
      <c r="QD358" s="7"/>
      <c r="QE358" s="7"/>
      <c r="QF358" s="7"/>
      <c r="QG358" s="7"/>
      <c r="QH358" s="7"/>
      <c r="QI358" s="1"/>
    </row>
    <row r="359" spans="6:451" x14ac:dyDescent="0.3">
      <c r="F359" s="1"/>
      <c r="G359" s="7"/>
      <c r="H359" s="7"/>
      <c r="I359" s="7"/>
      <c r="J359" s="7"/>
      <c r="K359" s="7"/>
      <c r="L359" s="7"/>
      <c r="M359" s="7"/>
      <c r="N359" s="7"/>
      <c r="O359" s="7"/>
      <c r="P359" s="1"/>
      <c r="X359" s="1"/>
      <c r="GN359" s="1"/>
      <c r="GO359" s="7"/>
      <c r="GP359" s="7"/>
      <c r="GQ359" s="7"/>
      <c r="GR359" s="7"/>
      <c r="GS359" s="7"/>
      <c r="GT359" s="1"/>
      <c r="IU359" s="1"/>
      <c r="IV359" s="7"/>
      <c r="IW359" s="7"/>
      <c r="IX359" s="7"/>
      <c r="IY359" s="7"/>
      <c r="IZ359" s="7"/>
      <c r="JA359" s="7"/>
      <c r="JB359" s="7"/>
      <c r="JC359" s="7"/>
      <c r="JD359" s="7"/>
      <c r="JE359" s="1"/>
      <c r="JM359" s="1"/>
      <c r="MQ359" s="1"/>
      <c r="MY359" s="1"/>
      <c r="QC359" s="1"/>
      <c r="QD359" s="7"/>
      <c r="QE359" s="7"/>
      <c r="QF359" s="7"/>
      <c r="QG359" s="7"/>
      <c r="QH359" s="7"/>
      <c r="QI359" s="1"/>
    </row>
    <row r="360" spans="6:451" x14ac:dyDescent="0.3">
      <c r="F360" s="1"/>
      <c r="G360" s="7"/>
      <c r="H360" s="7"/>
      <c r="I360" s="7"/>
      <c r="J360" s="7"/>
      <c r="K360" s="7"/>
      <c r="L360" s="7"/>
      <c r="M360" s="7"/>
      <c r="N360" s="7"/>
      <c r="O360" s="7"/>
      <c r="P360" s="1"/>
      <c r="X360" s="1"/>
      <c r="GN360" s="1"/>
      <c r="GO360" s="7"/>
      <c r="GP360" s="7"/>
      <c r="GQ360" s="7"/>
      <c r="GR360" s="7"/>
      <c r="GS360" s="7"/>
      <c r="GT360" s="1"/>
      <c r="IU360" s="1"/>
      <c r="IV360" s="7"/>
      <c r="IW360" s="7"/>
      <c r="IX360" s="7"/>
      <c r="IY360" s="7"/>
      <c r="IZ360" s="7"/>
      <c r="JA360" s="7"/>
      <c r="JB360" s="7"/>
      <c r="JC360" s="7"/>
      <c r="JD360" s="7"/>
      <c r="JE360" s="1"/>
      <c r="JM360" s="1"/>
      <c r="MQ360" s="1"/>
      <c r="MY360" s="1"/>
      <c r="QC360" s="1"/>
      <c r="QD360" s="7"/>
      <c r="QE360" s="7"/>
      <c r="QF360" s="7"/>
      <c r="QG360" s="7"/>
      <c r="QH360" s="7"/>
      <c r="QI360" s="1"/>
    </row>
    <row r="361" spans="6:451" ht="15" thickBot="1" x14ac:dyDescent="0.35">
      <c r="F361" s="1"/>
      <c r="G361" s="7"/>
      <c r="H361" s="7"/>
      <c r="I361" s="7"/>
      <c r="J361" s="7"/>
      <c r="K361" s="7"/>
      <c r="L361" s="7"/>
      <c r="M361" s="7"/>
      <c r="N361" s="7"/>
      <c r="O361" s="7"/>
      <c r="P361" s="1"/>
      <c r="X361" s="1"/>
      <c r="GN361" s="1"/>
      <c r="GO361" s="7"/>
      <c r="GP361" s="7"/>
      <c r="GQ361" s="7"/>
      <c r="GR361" s="7"/>
      <c r="GS361" s="7"/>
      <c r="GT361" s="1"/>
      <c r="IU361" s="1"/>
      <c r="IV361" s="7"/>
      <c r="IW361" s="7"/>
      <c r="IX361" s="7"/>
      <c r="IY361" s="7"/>
      <c r="IZ361" s="7"/>
      <c r="JA361" s="7"/>
      <c r="JB361" s="7"/>
      <c r="JC361" s="7"/>
      <c r="JD361" s="7"/>
      <c r="JE361" s="1"/>
      <c r="JM361" s="1"/>
      <c r="JN361" t="s">
        <v>175</v>
      </c>
      <c r="JR361" t="s">
        <v>336</v>
      </c>
      <c r="JV361" t="s">
        <v>337</v>
      </c>
      <c r="JZ361" t="s">
        <v>338</v>
      </c>
      <c r="KD361" t="s">
        <v>339</v>
      </c>
      <c r="KH361" t="s">
        <v>340</v>
      </c>
      <c r="KL361" t="s">
        <v>341</v>
      </c>
      <c r="KP361" t="s">
        <v>342</v>
      </c>
      <c r="KT361" t="s">
        <v>343</v>
      </c>
      <c r="MQ361" s="1"/>
      <c r="MY361" s="1"/>
      <c r="MZ361" t="s">
        <v>175</v>
      </c>
      <c r="ND361" t="s">
        <v>336</v>
      </c>
      <c r="NH361" t="s">
        <v>337</v>
      </c>
      <c r="NL361" t="s">
        <v>338</v>
      </c>
      <c r="NP361" t="s">
        <v>339</v>
      </c>
      <c r="NT361" t="s">
        <v>340</v>
      </c>
      <c r="NX361" t="s">
        <v>341</v>
      </c>
      <c r="OB361" t="s">
        <v>342</v>
      </c>
      <c r="OF361" t="s">
        <v>343</v>
      </c>
      <c r="QC361" s="1"/>
      <c r="QD361" s="7"/>
      <c r="QE361" s="7"/>
      <c r="QF361" s="7"/>
      <c r="QG361" s="7"/>
      <c r="QH361" s="7"/>
      <c r="QI361" s="1"/>
    </row>
    <row r="362" spans="6:451" x14ac:dyDescent="0.3">
      <c r="F362" s="1"/>
      <c r="G362" s="7"/>
      <c r="H362" s="7"/>
      <c r="I362" s="7"/>
      <c r="J362" s="7"/>
      <c r="K362" s="7"/>
      <c r="L362" s="7"/>
      <c r="M362" s="7"/>
      <c r="N362" s="7"/>
      <c r="O362" s="7"/>
      <c r="P362" s="1"/>
      <c r="X362" s="1"/>
      <c r="GN362" s="1"/>
      <c r="GO362" s="7"/>
      <c r="GP362" s="7"/>
      <c r="GQ362" s="7"/>
      <c r="GR362" s="7"/>
      <c r="GS362" s="7"/>
      <c r="GT362" s="1"/>
      <c r="IU362" s="1"/>
      <c r="IV362" s="7"/>
      <c r="IW362" s="7"/>
      <c r="IX362" s="7"/>
      <c r="IY362" s="7"/>
      <c r="IZ362" s="7"/>
      <c r="JA362" s="7"/>
      <c r="JB362" s="7"/>
      <c r="JC362" s="7"/>
      <c r="JD362" s="7"/>
      <c r="JE362" s="1"/>
      <c r="JM362" s="1"/>
      <c r="JN362" s="12">
        <f t="array" ref="JN362:JN365">'TRANSFORMER EX1'!NM2024:NM2027</f>
        <v>-1.0338621901540468</v>
      </c>
      <c r="JR362" s="12">
        <f t="array" ref="JR362:JR365">'TRANSFORMER EX1'!OJ2024:OJ2027+'TRANSFORMER EX2'!OJ2024:OJ2027</f>
        <v>8.6291481501531847E-21</v>
      </c>
      <c r="JV362" s="12">
        <v>2.2776880728610577E-2</v>
      </c>
      <c r="JZ362" s="12">
        <v>-2.3806529011361641E-2</v>
      </c>
      <c r="KD362" s="12">
        <f t="array" ref="KD362:KD365">JH340*JV362:JV365+(1-JH340)*JR362:JR365^2</f>
        <v>1.8221504582888463E-2</v>
      </c>
      <c r="KH362" s="12">
        <f t="array" ref="KH362:KH365">JF340*JZ362:JZ365+(1-JF340)*JR362:JR365</f>
        <v>-2.1425876110225478E-2</v>
      </c>
      <c r="KL362" s="12">
        <f t="array" ref="KL362:KL365">KD362:KD365/(1-JH340^JL340)</f>
        <v>3.7339148735427187E-2</v>
      </c>
      <c r="KP362" s="12">
        <f t="array" ref="KP362:KP365">KH362:KH365/(1-JF340^JL340)</f>
        <v>-7.9062273469466732E-2</v>
      </c>
      <c r="KT362" s="12">
        <f t="array" ref="KT362:KT365">JN362:JN365-(JF343/(JJ340+SQRT(KL362:KL365)))*KP362:KP365</f>
        <v>-1.0297706474346586</v>
      </c>
      <c r="MQ362" s="1"/>
      <c r="MY362" s="1"/>
      <c r="MZ362" s="12">
        <f t="array" ref="MZ362:MZ365">'TRANSFORMER EX1'!SY2024:SY2027</f>
        <v>0.23729632065384257</v>
      </c>
      <c r="ND362" s="12">
        <f t="array" ref="ND362:ND365">'TRANSFORMER EX1'!TV2024:TV2027+'TRANSFORMER EX2'!TV2024:TV2027</f>
        <v>1.6940658945086007E-21</v>
      </c>
      <c r="NH362" s="12">
        <v>4.8063664208528437E-2</v>
      </c>
      <c r="NL362" s="12">
        <v>-3.700508238827404E-2</v>
      </c>
      <c r="NP362" s="12">
        <f t="array" ref="NP362:NP365">MT340*NH362:NH365+(1-MT340)*ND362:ND365^2</f>
        <v>3.8450931366822753E-2</v>
      </c>
      <c r="NT362" s="12">
        <f t="array" ref="NT362:NT365">MR340*NL362:NL365+(1-MR340)*ND362:ND365</f>
        <v>-3.3304574149446639E-2</v>
      </c>
      <c r="NX362" s="12">
        <f t="array" ref="NX362:NX365">NP362:NP365/(1-MT340^MX340)</f>
        <v>7.8792892145128607E-2</v>
      </c>
      <c r="OB362" s="12">
        <f t="array" ref="OB362:OB365">NT362:NT365/(1-MR340^MX340)</f>
        <v>-0.12289510756253376</v>
      </c>
      <c r="OF362" s="12">
        <f t="array" ref="OF362:OF365">MZ362:MZ365-(MR343/(MV340+SQRT(NX362:NX365)))*OB362:OB365</f>
        <v>0.24167447503598583</v>
      </c>
      <c r="QC362" s="1"/>
      <c r="QD362" s="7"/>
      <c r="QE362" s="7"/>
      <c r="QF362" s="7"/>
      <c r="QG362" s="7"/>
      <c r="QH362" s="7"/>
      <c r="QI362" s="1"/>
    </row>
    <row r="363" spans="6:451" x14ac:dyDescent="0.3">
      <c r="F363" s="1"/>
      <c r="G363" s="7"/>
      <c r="H363" s="7"/>
      <c r="I363" s="7"/>
      <c r="J363" s="7"/>
      <c r="K363" s="7"/>
      <c r="L363" s="7"/>
      <c r="M363" s="7"/>
      <c r="N363" s="7"/>
      <c r="O363" s="7"/>
      <c r="P363" s="1"/>
      <c r="X363" s="1"/>
      <c r="GN363" s="1"/>
      <c r="GO363" s="7"/>
      <c r="GP363" s="7"/>
      <c r="GQ363" s="7"/>
      <c r="GR363" s="7"/>
      <c r="GS363" s="7"/>
      <c r="GT363" s="1"/>
      <c r="IU363" s="1"/>
      <c r="IV363" s="7"/>
      <c r="IW363" s="7"/>
      <c r="IX363" s="7"/>
      <c r="IY363" s="7"/>
      <c r="IZ363" s="7"/>
      <c r="JA363" s="7"/>
      <c r="JB363" s="7"/>
      <c r="JC363" s="7"/>
      <c r="JD363" s="7"/>
      <c r="JE363" s="1"/>
      <c r="JM363" s="1"/>
      <c r="JN363" s="13">
        <v>-0.6364421065265482</v>
      </c>
      <c r="JR363" s="13">
        <v>-1.1805521702356811E-20</v>
      </c>
      <c r="JV363" s="13">
        <v>0.10837460391554642</v>
      </c>
      <c r="JZ363" s="13">
        <v>7.7285374152401129E-3</v>
      </c>
      <c r="KD363" s="13">
        <v>8.6699683132437144E-2</v>
      </c>
      <c r="KH363" s="13">
        <v>6.9556836737161018E-3</v>
      </c>
      <c r="KL363" s="13">
        <v>0.17766328510745322</v>
      </c>
      <c r="KP363" s="13">
        <v>2.5666729423306656E-2</v>
      </c>
      <c r="KT363" s="13">
        <v>-0.63705104257855649</v>
      </c>
      <c r="MQ363" s="1"/>
      <c r="MY363" s="1"/>
      <c r="MZ363" s="13">
        <v>-0.15019360154648406</v>
      </c>
      <c r="ND363" s="13">
        <v>-5.9292306307801024E-21</v>
      </c>
      <c r="NH363" s="13">
        <v>0.10383509648029271</v>
      </c>
      <c r="NL363" s="13">
        <v>-2.0315393844748619E-2</v>
      </c>
      <c r="NP363" s="13">
        <v>8.3068077184234174E-2</v>
      </c>
      <c r="NT363" s="13">
        <v>-1.8283854460273759E-2</v>
      </c>
      <c r="NX363" s="13">
        <v>0.17022146963982418</v>
      </c>
      <c r="OB363" s="13">
        <v>-6.746809763938659E-2</v>
      </c>
      <c r="OF363" s="13">
        <v>-0.14855832466942345</v>
      </c>
      <c r="QC363" s="1"/>
      <c r="QD363" s="7"/>
      <c r="QE363" s="7"/>
      <c r="QF363" s="7"/>
      <c r="QG363" s="7"/>
      <c r="QH363" s="7"/>
      <c r="QI363" s="1"/>
    </row>
    <row r="364" spans="6:451" x14ac:dyDescent="0.3">
      <c r="F364" s="1"/>
      <c r="G364" s="7"/>
      <c r="H364" s="7"/>
      <c r="I364" s="7"/>
      <c r="J364" s="7"/>
      <c r="K364" s="7"/>
      <c r="L364" s="7"/>
      <c r="M364" s="7"/>
      <c r="N364" s="7"/>
      <c r="O364" s="7"/>
      <c r="P364" s="1"/>
      <c r="X364" s="1"/>
      <c r="GN364" s="1"/>
      <c r="GO364" s="7"/>
      <c r="GP364" s="7"/>
      <c r="GQ364" s="7"/>
      <c r="GR364" s="7"/>
      <c r="GS364" s="7"/>
      <c r="GT364" s="1"/>
      <c r="IU364" s="1"/>
      <c r="IV364" s="7"/>
      <c r="IW364" s="7"/>
      <c r="IX364" s="7"/>
      <c r="IY364" s="7"/>
      <c r="IZ364" s="7"/>
      <c r="JA364" s="7"/>
      <c r="JB364" s="7"/>
      <c r="JC364" s="7"/>
      <c r="JD364" s="7"/>
      <c r="JE364" s="1"/>
      <c r="JM364" s="1"/>
      <c r="JN364" s="13">
        <v>0.35797660343283016</v>
      </c>
      <c r="JR364" s="13">
        <v>-1.4028983188899349E-20</v>
      </c>
      <c r="JV364" s="13">
        <v>9.8988312645215001E-2</v>
      </c>
      <c r="JZ364" s="13">
        <v>-9.9758652876298648E-2</v>
      </c>
      <c r="KD364" s="13">
        <v>7.9190650116172004E-2</v>
      </c>
      <c r="KH364" s="13">
        <v>-8.9782787588668783E-2</v>
      </c>
      <c r="KL364" s="13">
        <v>0.16227592236920496</v>
      </c>
      <c r="KP364" s="13">
        <v>-0.3313017992201801</v>
      </c>
      <c r="KT364" s="13">
        <v>0.36620086189205719</v>
      </c>
      <c r="MQ364" s="1"/>
      <c r="MY364" s="1"/>
      <c r="MZ364" s="13">
        <v>-0.4186340867936813</v>
      </c>
      <c r="ND364" s="13">
        <v>-1.0587911840678754E-20</v>
      </c>
      <c r="NH364" s="13">
        <v>0.17609575289290827</v>
      </c>
      <c r="NL364" s="13">
        <v>0.2649962389678181</v>
      </c>
      <c r="NP364" s="13">
        <v>0.14087660231432661</v>
      </c>
      <c r="NT364" s="13">
        <v>0.23849661507103628</v>
      </c>
      <c r="NX364" s="13">
        <v>0.28868156211952184</v>
      </c>
      <c r="OB364" s="13">
        <v>0.88006131022522649</v>
      </c>
      <c r="OF364" s="13">
        <v>-0.43501369104542981</v>
      </c>
      <c r="QC364" s="1"/>
      <c r="QD364" s="7"/>
      <c r="QE364" s="7"/>
      <c r="QF364" s="7"/>
      <c r="QG364" s="7"/>
      <c r="QH364" s="7"/>
      <c r="QI364" s="1"/>
    </row>
    <row r="365" spans="6:451" ht="15" thickBot="1" x14ac:dyDescent="0.35">
      <c r="F365" s="1"/>
      <c r="G365" s="7"/>
      <c r="H365" s="7"/>
      <c r="I365" s="7"/>
      <c r="J365" s="7"/>
      <c r="K365" s="7"/>
      <c r="L365" s="7"/>
      <c r="M365" s="7"/>
      <c r="N365" s="7"/>
      <c r="O365" s="7"/>
      <c r="P365" s="1"/>
      <c r="X365" s="1"/>
      <c r="GN365" s="1"/>
      <c r="GO365" s="7"/>
      <c r="GP365" s="7"/>
      <c r="GQ365" s="7"/>
      <c r="GR365" s="7"/>
      <c r="GS365" s="7"/>
      <c r="GT365" s="1"/>
      <c r="IU365" s="1"/>
      <c r="IV365" s="7"/>
      <c r="IW365" s="7"/>
      <c r="IX365" s="7"/>
      <c r="IY365" s="7"/>
      <c r="IZ365" s="7"/>
      <c r="JA365" s="7"/>
      <c r="JB365" s="7"/>
      <c r="JC365" s="7"/>
      <c r="JD365" s="7"/>
      <c r="JE365" s="1"/>
      <c r="JM365" s="1"/>
      <c r="JN365" s="14">
        <v>-0.12606346686055492</v>
      </c>
      <c r="JR365" s="14">
        <v>-1.0005576689441423E-20</v>
      </c>
      <c r="JV365" s="14">
        <v>9.2808353065465671E-2</v>
      </c>
      <c r="JZ365" s="14">
        <v>7.2897295965870398E-2</v>
      </c>
      <c r="KD365" s="14">
        <v>7.4246682452372537E-2</v>
      </c>
      <c r="KH365" s="14">
        <v>6.560756636928336E-2</v>
      </c>
      <c r="KL365" s="14">
        <v>0.15214484109092738</v>
      </c>
      <c r="KP365" s="14">
        <v>0.24209434084606415</v>
      </c>
      <c r="KT365" s="14">
        <v>-0.13227009921460453</v>
      </c>
      <c r="MQ365" s="1"/>
      <c r="MY365" s="1"/>
      <c r="MZ365" s="14">
        <v>0.93589636172264734</v>
      </c>
      <c r="ND365" s="14">
        <v>5.082197683525802E-20</v>
      </c>
      <c r="NH365" s="14">
        <v>7.5925413789015669E-2</v>
      </c>
      <c r="NL365" s="14">
        <v>-3.4965075989480177E-2</v>
      </c>
      <c r="NP365" s="14">
        <v>6.0740331031212541E-2</v>
      </c>
      <c r="NT365" s="14">
        <v>-3.1468568390532158E-2</v>
      </c>
      <c r="NX365" s="14">
        <v>0.12446789145740278</v>
      </c>
      <c r="OB365" s="14">
        <v>-0.11612017856284933</v>
      </c>
      <c r="OF365" s="14">
        <v>0.93918774931421645</v>
      </c>
      <c r="QC365" s="1"/>
      <c r="QD365" s="7"/>
      <c r="QE365" s="7"/>
      <c r="QF365" s="7"/>
      <c r="QG365" s="7"/>
      <c r="QH365" s="7"/>
      <c r="QI365" s="1"/>
    </row>
    <row r="366" spans="6:451" x14ac:dyDescent="0.3">
      <c r="F366" s="1"/>
      <c r="G366" s="7"/>
      <c r="H366" s="7"/>
      <c r="I366" s="7"/>
      <c r="J366" s="7"/>
      <c r="K366" s="7"/>
      <c r="L366" s="7"/>
      <c r="M366" s="7"/>
      <c r="N366" s="7"/>
      <c r="O366" s="7"/>
      <c r="P366" s="1"/>
      <c r="X366" s="1"/>
      <c r="GN366" s="1"/>
      <c r="GO366" s="7"/>
      <c r="GP366" s="7"/>
      <c r="GQ366" s="7"/>
      <c r="GR366" s="7"/>
      <c r="GS366" s="7"/>
      <c r="GT366" s="1"/>
      <c r="IU366" s="1"/>
      <c r="IV366" s="7"/>
      <c r="IW366" s="7"/>
      <c r="IX366" s="7"/>
      <c r="IY366" s="7"/>
      <c r="IZ366" s="7"/>
      <c r="JA366" s="7"/>
      <c r="JB366" s="7"/>
      <c r="JC366" s="7"/>
      <c r="JD366" s="7"/>
      <c r="JE366" s="1"/>
      <c r="JM366" s="1"/>
      <c r="MQ366" s="1"/>
      <c r="MY366" s="1"/>
      <c r="QC366" s="1"/>
      <c r="QD366" s="7"/>
      <c r="QE366" s="7"/>
      <c r="QF366" s="7"/>
      <c r="QG366" s="7"/>
      <c r="QH366" s="7"/>
      <c r="QI366" s="1"/>
    </row>
    <row r="367" spans="6:451" ht="15" thickBot="1" x14ac:dyDescent="0.35">
      <c r="F367" s="1"/>
      <c r="G367" s="7"/>
      <c r="H367" s="7"/>
      <c r="I367" s="7"/>
      <c r="J367" s="7"/>
      <c r="K367" s="7"/>
      <c r="L367" s="7"/>
      <c r="M367" s="7"/>
      <c r="N367" s="7"/>
      <c r="O367" s="7"/>
      <c r="P367" s="1"/>
      <c r="X367" s="1"/>
      <c r="GN367" s="1"/>
      <c r="GO367" s="7"/>
      <c r="GP367" s="7"/>
      <c r="GQ367" s="7"/>
      <c r="GR367" s="7"/>
      <c r="GS367" s="7"/>
      <c r="GT367" s="1"/>
      <c r="IU367" s="1"/>
      <c r="IV367" s="7"/>
      <c r="IW367" s="7"/>
      <c r="IX367" s="7"/>
      <c r="IY367" s="7"/>
      <c r="IZ367" s="7"/>
      <c r="JA367" s="7"/>
      <c r="JB367" s="7"/>
      <c r="JC367" s="7"/>
      <c r="JD367" s="7"/>
      <c r="JE367" s="1"/>
      <c r="JM367" s="1"/>
      <c r="JN367" t="s">
        <v>184</v>
      </c>
      <c r="JR367" t="s">
        <v>344</v>
      </c>
      <c r="JV367" t="s">
        <v>345</v>
      </c>
      <c r="JZ367" t="s">
        <v>373</v>
      </c>
      <c r="KD367" t="s">
        <v>346</v>
      </c>
      <c r="KH367" t="s">
        <v>347</v>
      </c>
      <c r="KL367" t="s">
        <v>348</v>
      </c>
      <c r="KP367" t="s">
        <v>349</v>
      </c>
      <c r="KT367" t="s">
        <v>350</v>
      </c>
      <c r="MQ367" s="1"/>
      <c r="MY367" s="1"/>
      <c r="MZ367" t="s">
        <v>184</v>
      </c>
      <c r="ND367" t="s">
        <v>344</v>
      </c>
      <c r="NH367" t="s">
        <v>345</v>
      </c>
      <c r="NL367" t="s">
        <v>373</v>
      </c>
      <c r="NP367" t="s">
        <v>346</v>
      </c>
      <c r="NT367" t="s">
        <v>347</v>
      </c>
      <c r="NX367" t="s">
        <v>348</v>
      </c>
      <c r="OB367" t="s">
        <v>349</v>
      </c>
      <c r="OF367" t="s">
        <v>350</v>
      </c>
      <c r="QC367" s="1"/>
      <c r="QD367" s="7"/>
      <c r="QE367" s="7"/>
      <c r="QF367" s="7"/>
      <c r="QG367" s="7"/>
      <c r="QH367" s="7"/>
      <c r="QI367" s="1"/>
    </row>
    <row r="368" spans="6:451" x14ac:dyDescent="0.3">
      <c r="F368" s="1"/>
      <c r="G368" s="7"/>
      <c r="H368" s="7"/>
      <c r="I368" s="7"/>
      <c r="J368" s="7"/>
      <c r="K368" s="7"/>
      <c r="L368" s="7"/>
      <c r="M368" s="7"/>
      <c r="N368" s="7"/>
      <c r="O368" s="7"/>
      <c r="P368" s="1"/>
      <c r="X368" s="1"/>
      <c r="GN368" s="1"/>
      <c r="GO368" s="7"/>
      <c r="GP368" s="7"/>
      <c r="GQ368" s="7"/>
      <c r="GR368" s="7"/>
      <c r="GS368" s="7"/>
      <c r="GT368" s="1"/>
      <c r="IU368" s="1"/>
      <c r="IV368" s="7"/>
      <c r="IW368" s="7"/>
      <c r="IX368" s="7"/>
      <c r="IY368" s="7"/>
      <c r="IZ368" s="7"/>
      <c r="JA368" s="7"/>
      <c r="JB368" s="7"/>
      <c r="JC368" s="7"/>
      <c r="JD368" s="7"/>
      <c r="JE368" s="1"/>
      <c r="JM368" s="1"/>
      <c r="JN368" s="18">
        <f t="array" ref="JN368:JP371">'TRANSFORMER EX1'!NL2029:NN2032</f>
        <v>-0.38168438751427647</v>
      </c>
      <c r="JO368" s="19">
        <v>7.6898336230181972E-4</v>
      </c>
      <c r="JP368" s="20">
        <v>-0.2539333164499975</v>
      </c>
      <c r="JR368" s="18">
        <f t="array" ref="JR368:JT371">'TRANSFORMER EX1'!OJ2029:OL2032+'TRANSFORMER EX2'!OJ2029:OL2032</f>
        <v>-4.2729999848439812E-8</v>
      </c>
      <c r="JS368" s="19">
        <v>1.3729184493443261E-8</v>
      </c>
      <c r="JT368" s="20">
        <v>2.9000815354998377E-8</v>
      </c>
      <c r="JV368" s="18">
        <v>8.0254734581075224E-2</v>
      </c>
      <c r="JW368" s="19">
        <v>8.5445390339964171E-3</v>
      </c>
      <c r="JX368" s="20">
        <v>5.7017163413342745E-2</v>
      </c>
      <c r="JZ368" s="18">
        <v>-0.12453847024874826</v>
      </c>
      <c r="KA368" s="19">
        <v>6.0855202561632217E-2</v>
      </c>
      <c r="KB368" s="20">
        <v>6.6957214299329632E-2</v>
      </c>
      <c r="KD368" s="18">
        <f t="array" ref="KD368:KF371">JH340*JV368:JX371+(1-JH340)*JR368:JT371^2</f>
        <v>6.420378766486054E-2</v>
      </c>
      <c r="KE368" s="19">
        <v>6.8356312271971717E-3</v>
      </c>
      <c r="KF368" s="20">
        <v>4.5613730730674366E-2</v>
      </c>
      <c r="KH368" s="18">
        <f t="array" ref="KH368:KJ371">JF340*JZ368:KB371+(1-JF340)*JR368:JT371</f>
        <v>-0.11208462749687341</v>
      </c>
      <c r="KI368" s="19">
        <v>5.476968367838745E-2</v>
      </c>
      <c r="KJ368" s="20">
        <v>6.0261495769478209E-2</v>
      </c>
      <c r="KL368" s="18">
        <f t="array" ref="KL368:KN371">KD368:KF371/(1-JH340^JL340)</f>
        <v>0.13156513865750114</v>
      </c>
      <c r="KM368" s="19">
        <v>1.4007441039338471E-2</v>
      </c>
      <c r="KN368" s="20">
        <v>9.3470759694004868E-2</v>
      </c>
      <c r="KP368" s="18">
        <f t="array" ref="KP368:KR371">KH368:KJ371/(1-JF340^JL340)</f>
        <v>-0.4135964114275773</v>
      </c>
      <c r="KQ368" s="19">
        <v>0.20210215379478771</v>
      </c>
      <c r="KR368" s="20">
        <v>0.22236714306080527</v>
      </c>
      <c r="KT368" s="18">
        <f t="array" ref="KT368:KV371">JN368:JP371-(JF343/(JJ340+SQRT(KL368:KN371)))*KP368:KR371</f>
        <v>-0.3702817229992254</v>
      </c>
      <c r="KU368" s="19">
        <v>-1.6307228585841042E-2</v>
      </c>
      <c r="KV368" s="20">
        <v>-0.26120663700774677</v>
      </c>
      <c r="MQ368" s="1"/>
      <c r="MY368" s="1"/>
      <c r="MZ368" s="18">
        <f t="array" ref="MZ368:NB371">'TRANSFORMER EX1'!SX2029:SZ2032</f>
        <v>0.50533904310007394</v>
      </c>
      <c r="NA368" s="19">
        <v>0.18177908381589994</v>
      </c>
      <c r="NB368" s="20">
        <v>0.57573601844352673</v>
      </c>
      <c r="ND368" s="18">
        <f t="array" ref="ND368:NF371">'TRANSFORMER EX1'!TV2029:TX2032+'TRANSFORMER EX2'!TV2029:TX2032</f>
        <v>6.4236027923489515E-8</v>
      </c>
      <c r="NE368" s="19">
        <v>-1.8307271527476801E-8</v>
      </c>
      <c r="NF368" s="20">
        <v>-4.5928756396012429E-8</v>
      </c>
      <c r="NH368" s="18">
        <v>0.24412933399048808</v>
      </c>
      <c r="NI368" s="19">
        <v>4.276298489164565E-2</v>
      </c>
      <c r="NJ368" s="20">
        <v>9.6464025817848811E-2</v>
      </c>
      <c r="NL368" s="18">
        <v>-0.13459624958340619</v>
      </c>
      <c r="NM368" s="19">
        <v>0.11628071602042395</v>
      </c>
      <c r="NN368" s="20">
        <v>-1.3472712845875043E-5</v>
      </c>
      <c r="NP368" s="18">
        <f t="array" ref="NP368:NR371">MT340*NH368:NJ371+(1-MT340)*ND368:NF371^2</f>
        <v>0.19530346719239131</v>
      </c>
      <c r="NQ368" s="19">
        <v>3.4210387913316591E-2</v>
      </c>
      <c r="NR368" s="20">
        <v>7.7171220654279477E-2</v>
      </c>
      <c r="NT368" s="18">
        <f t="array" ref="NT368:NV371">MR340*NL368:NN371+(1-MR340)*ND368:NF371</f>
        <v>-0.12113661820146278</v>
      </c>
      <c r="NU368" s="19">
        <v>0.1046526425876544</v>
      </c>
      <c r="NV368" s="20">
        <v>-1.213003443692714E-5</v>
      </c>
      <c r="NX368" s="18">
        <f t="array" ref="NX368:NZ371">NP368:NR371/(1-MT340^MX340)</f>
        <v>0.40021202293522817</v>
      </c>
      <c r="NY368" s="19">
        <v>7.0103253920730732E-2</v>
      </c>
      <c r="NZ368" s="20">
        <v>0.158137747242376</v>
      </c>
      <c r="OB368" s="18">
        <f t="array" ref="OB368:OD371">NT368:NV371/(1-MR340^MX340)</f>
        <v>-0.44699859114930929</v>
      </c>
      <c r="OC368" s="19">
        <v>0.38617211286957359</v>
      </c>
      <c r="OD368" s="20">
        <v>-4.4760274675007909E-5</v>
      </c>
      <c r="OF368" s="18">
        <f t="array" ref="OF368:OH371">MZ368:NB371-(MR343/(MV340+SQRT(NX368:NZ371)))*OB368:OD371</f>
        <v>0.51240483899309741</v>
      </c>
      <c r="OG368" s="19">
        <v>0.16719390297333467</v>
      </c>
      <c r="OH368" s="20">
        <v>0.57573714401989906</v>
      </c>
      <c r="QC368" s="1"/>
      <c r="QD368" s="7"/>
      <c r="QE368" s="7"/>
      <c r="QF368" s="7"/>
      <c r="QG368" s="7"/>
      <c r="QH368" s="7"/>
      <c r="QI368" s="1"/>
    </row>
    <row r="369" spans="6:451" x14ac:dyDescent="0.3">
      <c r="F369" s="1"/>
      <c r="G369" s="7"/>
      <c r="H369" s="7"/>
      <c r="I369" s="7"/>
      <c r="J369" s="7"/>
      <c r="K369" s="7"/>
      <c r="L369" s="7"/>
      <c r="M369" s="7"/>
      <c r="N369" s="7"/>
      <c r="O369" s="7"/>
      <c r="P369" s="1"/>
      <c r="X369" s="1"/>
      <c r="GN369" s="1"/>
      <c r="GO369" s="7"/>
      <c r="GP369" s="7"/>
      <c r="GQ369" s="7"/>
      <c r="GR369" s="7"/>
      <c r="GS369" s="7"/>
      <c r="GT369" s="1"/>
      <c r="IU369" s="1"/>
      <c r="IV369" s="7"/>
      <c r="IW369" s="7"/>
      <c r="IX369" s="7"/>
      <c r="IY369" s="7"/>
      <c r="IZ369" s="7"/>
      <c r="JA369" s="7"/>
      <c r="JB369" s="7"/>
      <c r="JC369" s="7"/>
      <c r="JD369" s="7"/>
      <c r="JE369" s="1"/>
      <c r="JM369" s="1"/>
      <c r="JN369" s="21">
        <v>-0.33184539522779977</v>
      </c>
      <c r="JO369">
        <v>-0.80006976312410094</v>
      </c>
      <c r="JP369" s="22">
        <v>-1.9983686458710081E-2</v>
      </c>
      <c r="JR369" s="21">
        <v>3.9978517214688744E-8</v>
      </c>
      <c r="JS369">
        <v>-1.0782803620641533E-8</v>
      </c>
      <c r="JT369" s="22">
        <v>-2.9195713594049739E-8</v>
      </c>
      <c r="JV369" s="21">
        <v>1.9957224881308813E-2</v>
      </c>
      <c r="JW369">
        <v>0.2942451698557752</v>
      </c>
      <c r="JX369" s="22">
        <v>4.0316057385691197E-2</v>
      </c>
      <c r="JZ369" s="21">
        <v>-2.085845666229122E-3</v>
      </c>
      <c r="KA369">
        <v>-0.14433868992018625</v>
      </c>
      <c r="KB369" s="22">
        <v>-5.566028595367592E-2</v>
      </c>
      <c r="KD369" s="21">
        <v>1.596577990504737E-2</v>
      </c>
      <c r="KE369">
        <v>0.23539613588462019</v>
      </c>
      <c r="KF369" s="22">
        <v>3.2252845908553131E-2</v>
      </c>
      <c r="KH369" s="21">
        <v>-1.8772571017544883E-3</v>
      </c>
      <c r="KI369">
        <v>-0.12990482200644798</v>
      </c>
      <c r="KJ369" s="22">
        <v>-5.0094260277879693E-2</v>
      </c>
      <c r="KL369" s="21">
        <v>3.2716762100506912E-2</v>
      </c>
      <c r="KM369">
        <v>0.48236913091110706</v>
      </c>
      <c r="KN369" s="22">
        <v>6.6091897353592499E-2</v>
      </c>
      <c r="KP369" s="21">
        <v>-6.9271479769538336E-3</v>
      </c>
      <c r="KQ369">
        <v>-0.47935358673966061</v>
      </c>
      <c r="KR369" s="22">
        <v>-0.18484966892206536</v>
      </c>
      <c r="KT369" s="21">
        <v>-0.33146242121560632</v>
      </c>
      <c r="KU369">
        <v>-0.79316790183198871</v>
      </c>
      <c r="KV369" s="22">
        <v>-1.2793426942864092E-2</v>
      </c>
      <c r="MQ369" s="1"/>
      <c r="MY369" s="1"/>
      <c r="MZ369" s="21">
        <v>0.45345837484955626</v>
      </c>
      <c r="NA369">
        <v>0.5037006506971069</v>
      </c>
      <c r="NB369" s="22">
        <v>-0.61110629615372369</v>
      </c>
      <c r="ND369" s="21">
        <v>-2.6971378123549173E-7</v>
      </c>
      <c r="NE369">
        <v>8.2184797343816307E-8</v>
      </c>
      <c r="NF369" s="22">
        <v>1.8752898389167434E-7</v>
      </c>
      <c r="NH369" s="21">
        <v>7.6198089974169797E-2</v>
      </c>
      <c r="NI369">
        <v>6.705333649388405E-2</v>
      </c>
      <c r="NJ369" s="22">
        <v>2.2680096671549903E-2</v>
      </c>
      <c r="NL369" s="21">
        <v>-0.17800940428728623</v>
      </c>
      <c r="NM369">
        <v>-7.978694182413465E-2</v>
      </c>
      <c r="NN369" s="22">
        <v>0.1809118223498985</v>
      </c>
      <c r="NP369" s="21">
        <v>6.0958471979350393E-2</v>
      </c>
      <c r="NQ369">
        <v>5.3642669195108593E-2</v>
      </c>
      <c r="NR369" s="22">
        <v>1.8144077337246954E-2</v>
      </c>
      <c r="NT369" s="21">
        <v>-0.16020849082993574</v>
      </c>
      <c r="NU369">
        <v>-7.1808239423241452E-2</v>
      </c>
      <c r="NV369" s="22">
        <v>0.16282065886780706</v>
      </c>
      <c r="NX369" s="21">
        <v>0.12491490159702952</v>
      </c>
      <c r="NY369">
        <v>0.10992350244899304</v>
      </c>
      <c r="NZ369" s="22">
        <v>3.7180486346817539E-2</v>
      </c>
      <c r="OB369" s="21">
        <v>-0.59117524291489221</v>
      </c>
      <c r="OC369">
        <v>-0.26497505322229326</v>
      </c>
      <c r="OD369" s="22">
        <v>0.60081423936460188</v>
      </c>
      <c r="OF369" s="21">
        <v>0.47018503034368397</v>
      </c>
      <c r="OG369">
        <v>0.51169272858846937</v>
      </c>
      <c r="OH369" s="22">
        <v>-0.64226523662632307</v>
      </c>
      <c r="QC369" s="1"/>
      <c r="QD369" s="7"/>
      <c r="QE369" s="7"/>
      <c r="QF369" s="7"/>
      <c r="QG369" s="7"/>
      <c r="QH369" s="7"/>
      <c r="QI369" s="1"/>
    </row>
    <row r="370" spans="6:451" x14ac:dyDescent="0.3">
      <c r="F370" s="1"/>
      <c r="G370" s="7"/>
      <c r="H370" s="7"/>
      <c r="I370" s="7"/>
      <c r="J370" s="7"/>
      <c r="K370" s="7"/>
      <c r="L370" s="7"/>
      <c r="M370" s="7"/>
      <c r="N370" s="7"/>
      <c r="O370" s="7"/>
      <c r="P370" s="1"/>
      <c r="X370" s="1"/>
      <c r="GN370" s="1"/>
      <c r="GO370" s="7"/>
      <c r="GP370" s="7"/>
      <c r="GQ370" s="7"/>
      <c r="GR370" s="7"/>
      <c r="GS370" s="7"/>
      <c r="GT370" s="1"/>
      <c r="IU370" s="1"/>
      <c r="IV370" s="7"/>
      <c r="IW370" s="7"/>
      <c r="IX370" s="7"/>
      <c r="IY370" s="7"/>
      <c r="IZ370" s="7"/>
      <c r="JA370" s="7"/>
      <c r="JB370" s="7"/>
      <c r="JC370" s="7"/>
      <c r="JD370" s="7"/>
      <c r="JE370" s="1"/>
      <c r="JM370" s="1"/>
      <c r="JN370" s="21">
        <v>0.76298877350623884</v>
      </c>
      <c r="JO370">
        <v>0.27940616115035494</v>
      </c>
      <c r="JP370" s="22">
        <v>0.20363373073869409</v>
      </c>
      <c r="JR370" s="21">
        <v>3.6299762342423363E-8</v>
      </c>
      <c r="JS370">
        <v>-8.0220269869982255E-9</v>
      </c>
      <c r="JT370" s="22">
        <v>-2.8277735355428155E-8</v>
      </c>
      <c r="JV370" s="21">
        <v>5.544638473396668E-2</v>
      </c>
      <c r="JW370">
        <v>4.7744315397106427E-2</v>
      </c>
      <c r="JX370" s="22">
        <v>0.18016822046069481</v>
      </c>
      <c r="JZ370" s="21">
        <v>2.9720893013587116E-2</v>
      </c>
      <c r="KA370">
        <v>-0.10604109183903757</v>
      </c>
      <c r="KB370" s="22">
        <v>9.2713251985520231E-2</v>
      </c>
      <c r="KD370" s="21">
        <v>4.4357107787173611E-2</v>
      </c>
      <c r="KE370">
        <v>3.8195452317685161E-2</v>
      </c>
      <c r="KF370" s="22">
        <v>0.14413457636855601</v>
      </c>
      <c r="KH370" s="21">
        <v>2.6748807342204639E-2</v>
      </c>
      <c r="KI370">
        <v>-9.5436983457336505E-2</v>
      </c>
      <c r="KJ370" s="22">
        <v>8.3441923959194683E-2</v>
      </c>
      <c r="KL370" s="21">
        <v>9.0895712678634472E-2</v>
      </c>
      <c r="KM370">
        <v>7.8269369503453215E-2</v>
      </c>
      <c r="KN370" s="22">
        <v>0.29535773846015584</v>
      </c>
      <c r="KP370" s="21">
        <v>9.8704086133596491E-2</v>
      </c>
      <c r="KQ370">
        <v>-0.352165990617478</v>
      </c>
      <c r="KR370" s="22">
        <v>0.30790377844721295</v>
      </c>
      <c r="KT370" s="21">
        <v>0.75971488842509327</v>
      </c>
      <c r="KU370">
        <v>0.29199400925486574</v>
      </c>
      <c r="KV370" s="22">
        <v>0.19796819686369882</v>
      </c>
      <c r="MQ370" s="1"/>
      <c r="MY370" s="1"/>
      <c r="MZ370" s="21">
        <v>-0.12464207426547272</v>
      </c>
      <c r="NA370">
        <v>-2.713299523764259E-2</v>
      </c>
      <c r="NB370" s="22">
        <v>-0.61971661365688502</v>
      </c>
      <c r="ND370" s="21">
        <v>-4.4922272208150296E-7</v>
      </c>
      <c r="NE370">
        <v>1.3342022324103212E-7</v>
      </c>
      <c r="NF370" s="22">
        <v>3.1580249884046931E-7</v>
      </c>
      <c r="NH370" s="21">
        <v>9.6940114227788365E-2</v>
      </c>
      <c r="NI370">
        <v>1.6294046804872918E-2</v>
      </c>
      <c r="NJ370" s="22">
        <v>2.3130032573966036E-2</v>
      </c>
      <c r="NL370" s="21">
        <v>0.17698303939298443</v>
      </c>
      <c r="NM370">
        <v>0.1033281983450316</v>
      </c>
      <c r="NN370" s="22">
        <v>-0.13996979380130981</v>
      </c>
      <c r="NP370" s="21">
        <v>7.7552091382271052E-2</v>
      </c>
      <c r="NQ370">
        <v>1.3035237443901894E-2</v>
      </c>
      <c r="NR370" s="22">
        <v>1.8504026059192775E-2</v>
      </c>
      <c r="NT370" s="21">
        <v>0.15928469053141378</v>
      </c>
      <c r="NU370">
        <v>9.2995391852550763E-2</v>
      </c>
      <c r="NV370" s="22">
        <v>-0.12597278284092894</v>
      </c>
      <c r="NX370" s="21">
        <v>0.15891822004563744</v>
      </c>
      <c r="NY370">
        <v>2.6711552139143231E-2</v>
      </c>
      <c r="NZ370" s="22">
        <v>3.7918086186870453E-2</v>
      </c>
      <c r="OB370" s="21">
        <v>0.58776638572477435</v>
      </c>
      <c r="OC370">
        <v>0.34315642750018743</v>
      </c>
      <c r="OD370" s="22">
        <v>-0.46484421712519919</v>
      </c>
      <c r="OF370" s="21">
        <v>-0.13938616171397691</v>
      </c>
      <c r="OG370">
        <v>-4.8129285739030747E-2</v>
      </c>
      <c r="OH370" s="22">
        <v>-0.59584486541709458</v>
      </c>
      <c r="QC370" s="1"/>
      <c r="QD370" s="7"/>
      <c r="QE370" s="7"/>
      <c r="QF370" s="7"/>
      <c r="QG370" s="7"/>
      <c r="QH370" s="7"/>
      <c r="QI370" s="1"/>
    </row>
    <row r="371" spans="6:451" ht="15" thickBot="1" x14ac:dyDescent="0.35">
      <c r="F371" s="1"/>
      <c r="G371" s="7"/>
      <c r="H371" s="7"/>
      <c r="I371" s="7"/>
      <c r="J371" s="7"/>
      <c r="K371" s="7"/>
      <c r="L371" s="7"/>
      <c r="M371" s="7"/>
      <c r="N371" s="7"/>
      <c r="O371" s="7"/>
      <c r="P371" s="1"/>
      <c r="X371" s="1"/>
      <c r="GN371" s="1"/>
      <c r="GO371" s="7"/>
      <c r="GP371" s="7"/>
      <c r="GQ371" s="7"/>
      <c r="GR371" s="7"/>
      <c r="GS371" s="7"/>
      <c r="GT371" s="1"/>
      <c r="IU371" s="1"/>
      <c r="IV371" s="7"/>
      <c r="IW371" s="7"/>
      <c r="IX371" s="7"/>
      <c r="IY371" s="7"/>
      <c r="IZ371" s="7"/>
      <c r="JA371" s="7"/>
      <c r="JB371" s="7"/>
      <c r="JC371" s="7"/>
      <c r="JD371" s="7"/>
      <c r="JE371" s="1"/>
      <c r="JM371" s="1"/>
      <c r="JN371" s="23">
        <v>0.23303988117624833</v>
      </c>
      <c r="JO371" s="24">
        <v>-0.41478820170720521</v>
      </c>
      <c r="JP371" s="25">
        <v>0.48602550038922426</v>
      </c>
      <c r="JR371" s="23">
        <v>5.1823300552389688E-8</v>
      </c>
      <c r="JS371" s="24">
        <v>-1.6874923647797427E-8</v>
      </c>
      <c r="JT371" s="25">
        <v>-3.4948376904594359E-8</v>
      </c>
      <c r="JV371" s="23">
        <v>6.4148807648326228E-2</v>
      </c>
      <c r="JW371" s="24">
        <v>0.14743211000115816</v>
      </c>
      <c r="JX371" s="25">
        <v>0.11204693074873213</v>
      </c>
      <c r="JZ371" s="23">
        <v>-0.11444323178075433</v>
      </c>
      <c r="KA371" s="24">
        <v>0.14241247957210632</v>
      </c>
      <c r="KB371" s="25">
        <v>-6.4516260295143388E-2</v>
      </c>
      <c r="KD371" s="23">
        <v>5.1319046118661518E-2</v>
      </c>
      <c r="KE371" s="24">
        <v>0.11794568800092659</v>
      </c>
      <c r="KF371" s="25">
        <v>8.9637544598985958E-2</v>
      </c>
      <c r="KH371" s="23">
        <v>-0.10299890342034884</v>
      </c>
      <c r="KI371" s="24">
        <v>0.12817122992740332</v>
      </c>
      <c r="KJ371" s="25">
        <v>-5.806463776046674E-2</v>
      </c>
      <c r="KL371" s="23">
        <v>0.10516197975135559</v>
      </c>
      <c r="KM371" s="24">
        <v>0.24169198360845617</v>
      </c>
      <c r="KN371" s="25">
        <v>0.18368349303070897</v>
      </c>
      <c r="KP371" s="23">
        <v>-0.38006975431863055</v>
      </c>
      <c r="KQ371" s="24">
        <v>0.47295656799779839</v>
      </c>
      <c r="KR371" s="25">
        <v>-0.21426065594268176</v>
      </c>
      <c r="KT371" s="23">
        <v>0.24476005174164372</v>
      </c>
      <c r="KU371" s="24">
        <v>-0.42440853541562318</v>
      </c>
      <c r="KV371" s="25">
        <v>0.49102477927150845</v>
      </c>
      <c r="MQ371" s="1"/>
      <c r="MY371" s="1"/>
      <c r="MZ371" s="23">
        <v>3.9312932999812956E-3</v>
      </c>
      <c r="NA371" s="24">
        <v>3.0484043817794754E-2</v>
      </c>
      <c r="NB371" s="25">
        <v>0.64155858711826796</v>
      </c>
      <c r="ND371" s="23">
        <v>1.9256984061210757E-6</v>
      </c>
      <c r="NE371" s="24">
        <v>-5.5657761301132525E-7</v>
      </c>
      <c r="NF371" s="25">
        <v>-1.3691207931097408E-6</v>
      </c>
      <c r="NH371" s="23">
        <v>0.24308417562626722</v>
      </c>
      <c r="NI371" s="24">
        <v>1.7555527351910846E-2</v>
      </c>
      <c r="NJ371" s="25">
        <v>9.864238397565521E-2</v>
      </c>
      <c r="NL371" s="23">
        <v>6.0022695636996054E-2</v>
      </c>
      <c r="NM371" s="24">
        <v>-6.8139523633860763E-2</v>
      </c>
      <c r="NN371" s="25">
        <v>0.22144838046490151</v>
      </c>
      <c r="NP371" s="23">
        <v>0.19446734050175543</v>
      </c>
      <c r="NQ371" s="24">
        <v>1.4044421881590633E-2</v>
      </c>
      <c r="NR371" s="25">
        <v>7.8913907180899065E-2</v>
      </c>
      <c r="NT371" s="23">
        <v>5.4020618643137064E-2</v>
      </c>
      <c r="NU371" s="24">
        <v>-6.1325626928235989E-2</v>
      </c>
      <c r="NV371" s="25">
        <v>0.19930340550633205</v>
      </c>
      <c r="NX371" s="23">
        <v>0.39849864856917105</v>
      </c>
      <c r="NY371" s="24">
        <v>2.8779553036046387E-2</v>
      </c>
      <c r="NZ371" s="25">
        <v>0.16170882619036697</v>
      </c>
      <c r="OB371" s="23">
        <v>0.19933807617393756</v>
      </c>
      <c r="OC371" s="24">
        <v>-0.2262938263034539</v>
      </c>
      <c r="OD371" s="25">
        <v>0.73543692068757238</v>
      </c>
      <c r="OF371" s="23">
        <v>7.7354990505248359E-4</v>
      </c>
      <c r="OG371" s="24">
        <v>4.3823271359108157E-2</v>
      </c>
      <c r="OH371" s="25">
        <v>0.6232700669624629</v>
      </c>
      <c r="QC371" s="1"/>
      <c r="QD371" s="7"/>
      <c r="QE371" s="7"/>
      <c r="QF371" s="7"/>
      <c r="QG371" s="7"/>
      <c r="QH371" s="7"/>
      <c r="QI371" s="1"/>
    </row>
    <row r="372" spans="6:451" x14ac:dyDescent="0.3">
      <c r="F372" s="1"/>
      <c r="G372" s="7"/>
      <c r="H372" s="7"/>
      <c r="I372" s="7"/>
      <c r="J372" s="7"/>
      <c r="K372" s="7"/>
      <c r="L372" s="7"/>
      <c r="M372" s="7"/>
      <c r="N372" s="7"/>
      <c r="O372" s="7"/>
      <c r="P372" s="1"/>
      <c r="X372" s="1"/>
      <c r="GN372" s="1"/>
      <c r="GO372" s="7"/>
      <c r="GP372" s="7"/>
      <c r="GQ372" s="7"/>
      <c r="GR372" s="7"/>
      <c r="GS372" s="7"/>
      <c r="GT372" s="1"/>
      <c r="IU372" s="1"/>
      <c r="IV372" s="7"/>
      <c r="IW372" s="7"/>
      <c r="IX372" s="7"/>
      <c r="IY372" s="7"/>
      <c r="IZ372" s="7"/>
      <c r="JA372" s="7"/>
      <c r="JB372" s="7"/>
      <c r="JC372" s="7"/>
      <c r="JD372" s="7"/>
      <c r="JE372" s="1"/>
      <c r="JM372" s="1"/>
      <c r="MQ372" s="1"/>
      <c r="MY372" s="1"/>
      <c r="QC372" s="1"/>
      <c r="QD372" s="7"/>
      <c r="QE372" s="7"/>
      <c r="QF372" s="7"/>
      <c r="QG372" s="7"/>
      <c r="QH372" s="7"/>
      <c r="QI372" s="1"/>
    </row>
    <row r="373" spans="6:451" x14ac:dyDescent="0.3">
      <c r="F373" s="1"/>
      <c r="G373" s="7"/>
      <c r="H373" s="7"/>
      <c r="I373" s="7"/>
      <c r="J373" s="7"/>
      <c r="K373" s="7"/>
      <c r="L373" s="7"/>
      <c r="M373" s="7"/>
      <c r="N373" s="7"/>
      <c r="O373" s="7"/>
      <c r="P373" s="1"/>
      <c r="X373" s="1"/>
      <c r="GN373" s="1"/>
      <c r="GO373" s="7"/>
      <c r="GP373" s="7"/>
      <c r="GQ373" s="7"/>
      <c r="GR373" s="7"/>
      <c r="GS373" s="7"/>
      <c r="GT373" s="1"/>
      <c r="IU373" s="1"/>
      <c r="IV373" s="7"/>
      <c r="IW373" s="7"/>
      <c r="IX373" s="7"/>
      <c r="IY373" s="7"/>
      <c r="IZ373" s="7"/>
      <c r="JA373" s="7"/>
      <c r="JB373" s="7"/>
      <c r="JC373" s="7"/>
      <c r="JD373" s="7"/>
      <c r="JE373" s="1"/>
      <c r="JM373" s="1"/>
      <c r="MQ373" s="1"/>
      <c r="MY373" s="1"/>
      <c r="QC373" s="1"/>
      <c r="QD373" s="7"/>
      <c r="QE373" s="7"/>
      <c r="QF373" s="7"/>
      <c r="QG373" s="7"/>
      <c r="QH373" s="7"/>
      <c r="QI373" s="1"/>
    </row>
    <row r="374" spans="6:451" x14ac:dyDescent="0.3">
      <c r="F374" s="1"/>
      <c r="G374" s="7"/>
      <c r="H374" s="7"/>
      <c r="I374" s="7"/>
      <c r="J374" s="7"/>
      <c r="K374" s="7"/>
      <c r="L374" s="7"/>
      <c r="M374" s="7"/>
      <c r="N374" s="7"/>
      <c r="O374" s="7"/>
      <c r="P374" s="1"/>
      <c r="X374" s="1"/>
      <c r="GN374" s="1"/>
      <c r="GO374" s="7"/>
      <c r="GP374" s="7"/>
      <c r="GQ374" s="7"/>
      <c r="GR374" s="7"/>
      <c r="GS374" s="7"/>
      <c r="GT374" s="1"/>
      <c r="IU374" s="1"/>
      <c r="IV374" s="7"/>
      <c r="IW374" s="7"/>
      <c r="IX374" s="7"/>
      <c r="IY374" s="7"/>
      <c r="IZ374" s="7"/>
      <c r="JA374" s="7"/>
      <c r="JB374" s="7"/>
      <c r="JC374" s="7"/>
      <c r="JD374" s="7"/>
      <c r="JE374" s="1"/>
      <c r="JM374" s="1"/>
      <c r="MQ374" s="1"/>
      <c r="MY374" s="1"/>
      <c r="QC374" s="1"/>
      <c r="QD374" s="7"/>
      <c r="QE374" s="7"/>
      <c r="QF374" s="7"/>
      <c r="QG374" s="7"/>
      <c r="QH374" s="7"/>
      <c r="QI374" s="1"/>
    </row>
    <row r="375" spans="6:451" ht="15" thickBot="1" x14ac:dyDescent="0.35">
      <c r="F375" s="1"/>
      <c r="G375" s="7"/>
      <c r="H375" s="7"/>
      <c r="I375" s="7"/>
      <c r="J375" s="7"/>
      <c r="K375" s="7"/>
      <c r="L375" s="7"/>
      <c r="M375" s="7"/>
      <c r="N375" s="7"/>
      <c r="O375" s="7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7"/>
      <c r="GP375" s="7"/>
      <c r="GQ375" s="7"/>
      <c r="GR375" s="7"/>
      <c r="GS375" s="7"/>
      <c r="GT375" s="1"/>
      <c r="IU375" s="1"/>
      <c r="IV375" s="7"/>
      <c r="IW375" s="7"/>
      <c r="IX375" s="7"/>
      <c r="IY375" s="7"/>
      <c r="IZ375" s="7"/>
      <c r="JA375" s="7"/>
      <c r="JB375" s="7"/>
      <c r="JC375" s="7"/>
      <c r="JD375" s="7"/>
      <c r="JE375" s="1"/>
      <c r="JM375" s="1"/>
      <c r="JN375" t="s">
        <v>173</v>
      </c>
      <c r="JR375" t="s">
        <v>351</v>
      </c>
      <c r="JV375" t="s">
        <v>352</v>
      </c>
      <c r="JZ375" t="s">
        <v>353</v>
      </c>
      <c r="KD375" t="s">
        <v>354</v>
      </c>
      <c r="KH375" t="s">
        <v>355</v>
      </c>
      <c r="KL375" t="s">
        <v>356</v>
      </c>
      <c r="KP375" t="s">
        <v>357</v>
      </c>
      <c r="KT375" t="s">
        <v>358</v>
      </c>
      <c r="MQ375" s="1"/>
      <c r="MY375" s="1"/>
      <c r="MZ375" t="s">
        <v>173</v>
      </c>
      <c r="ND375" t="s">
        <v>351</v>
      </c>
      <c r="NH375" t="s">
        <v>352</v>
      </c>
      <c r="NL375" t="s">
        <v>353</v>
      </c>
      <c r="NP375" t="s">
        <v>354</v>
      </c>
      <c r="NT375" t="s">
        <v>355</v>
      </c>
      <c r="NX375" t="s">
        <v>356</v>
      </c>
      <c r="OB375" t="s">
        <v>357</v>
      </c>
      <c r="OF375" t="s">
        <v>358</v>
      </c>
      <c r="QC375" s="1"/>
      <c r="QD375" s="7"/>
      <c r="QE375" s="7"/>
      <c r="QF375" s="7"/>
      <c r="QG375" s="7"/>
      <c r="QH375" s="7"/>
      <c r="QI375" s="1"/>
    </row>
    <row r="376" spans="6:451" x14ac:dyDescent="0.3">
      <c r="F376" s="1"/>
      <c r="G376" s="7"/>
      <c r="H376" s="7"/>
      <c r="I376" s="7"/>
      <c r="J376" s="7"/>
      <c r="K376" s="7"/>
      <c r="L376" s="7"/>
      <c r="M376" s="7"/>
      <c r="N376" s="7"/>
      <c r="O376" s="7"/>
      <c r="P376" s="1"/>
      <c r="Q376" s="128" t="s">
        <v>7</v>
      </c>
      <c r="R376" s="128"/>
      <c r="S376" s="128"/>
      <c r="T376" s="128"/>
      <c r="U376" s="128"/>
      <c r="V376" s="128"/>
      <c r="W376" s="128"/>
      <c r="X376" s="1"/>
      <c r="GN376" s="1"/>
      <c r="GO376" s="7"/>
      <c r="GP376" s="7"/>
      <c r="GQ376" s="7"/>
      <c r="GR376" s="7"/>
      <c r="GS376" s="7"/>
      <c r="GT376" s="1"/>
      <c r="IU376" s="1"/>
      <c r="IV376" s="7"/>
      <c r="IW376" s="7"/>
      <c r="IX376" s="7"/>
      <c r="IY376" s="7"/>
      <c r="IZ376" s="7"/>
      <c r="JA376" s="7"/>
      <c r="JB376" s="7"/>
      <c r="JC376" s="7"/>
      <c r="JD376" s="7"/>
      <c r="JE376" s="1"/>
      <c r="JM376" s="1"/>
      <c r="JN376" s="12">
        <f t="array" ref="JN376:JN379">'TRANSFORMER EX1'!NC2024:NC2027</f>
        <v>7.366454056444649E-2</v>
      </c>
      <c r="JR376" s="12">
        <f t="array" ref="JR376:JR379">'TRANSFORMER EX1'!OF2024:OF2027+'TRANSFORMER EX2'!OF2024:OF2027</f>
        <v>-2.4596603173897354E-8</v>
      </c>
      <c r="JV376" s="12">
        <v>1.0658641405614672E-2</v>
      </c>
      <c r="JZ376" s="12">
        <v>9.4499094264130002E-4</v>
      </c>
      <c r="KD376" s="12">
        <f t="array" ref="KD376:KD379">JH340*JV376:JV379+(1-JH340)*JR376:JR379^2</f>
        <v>8.5269131244918601E-3</v>
      </c>
      <c r="KH376" s="12">
        <f t="array" ref="KH376:KH379">JF340*JZ376:JZ379+(1-JF340)*JR376:JR379</f>
        <v>8.5048938871685261E-4</v>
      </c>
      <c r="KL376" s="12">
        <f t="array" ref="KL376:KL379">KD376:KD379/(1-JH340^JL340)</f>
        <v>1.7473182632155457E-2</v>
      </c>
      <c r="KP376" s="12">
        <f t="array" ref="KP376:KP379">KH376:KH379/(1-JF340^JL340)</f>
        <v>3.1383372277374645E-3</v>
      </c>
      <c r="KT376" s="12">
        <f t="array" ref="KT376:KT379">JN376:JN379-(JF343/(JJ340+SQRT(KL376:KL379)))*KP376:KP379</f>
        <v>7.342712258906689E-2</v>
      </c>
      <c r="MQ376" s="1"/>
      <c r="MY376" s="1"/>
      <c r="MZ376" s="12">
        <f t="array" ref="MZ376:MZ379">'TRANSFORMER EX1'!SO2024:SO2027</f>
        <v>-9.4343818310451855E-2</v>
      </c>
      <c r="ND376" s="12">
        <f t="array" ref="ND376:ND379">'TRANSFORMER EX1'!TR2024:TR2027+'TRANSFORMER EX2'!TR2024:TR2027</f>
        <v>9.6629617053648049E-8</v>
      </c>
      <c r="NH376" s="12">
        <v>1.2695596292941331E-2</v>
      </c>
      <c r="NL376" s="12">
        <v>-7.8535424832586992E-2</v>
      </c>
      <c r="NP376" s="12">
        <f t="array" ref="NP376:NP379">MT340*NH376:NH379+(1-MT340)*ND376:ND379^2</f>
        <v>1.0156477034354934E-2</v>
      </c>
      <c r="NT376" s="12">
        <f t="array" ref="NT376:NT379">MR340*NL376:NL379+(1-MR340)*ND376:ND379</f>
        <v>-7.0681872686366581E-2</v>
      </c>
      <c r="NX376" s="12">
        <f t="array" ref="NX376:NX379">NP376:NP379/(1-MT340^MX340)</f>
        <v>2.0812452939251921E-2</v>
      </c>
      <c r="OB376" s="12">
        <f t="array" ref="OB376:OB379">NT376:NT379/(1-MR340^MX340)</f>
        <v>-0.26081871839987675</v>
      </c>
      <c r="OF376" s="12">
        <f t="array" ref="OF376:OF379">MZ376:MZ379-(MR343/(MV340+SQRT(NX376:NX379)))*OB376:OB379</f>
        <v>-7.6264705315019693E-2</v>
      </c>
      <c r="QC376" s="1"/>
      <c r="QD376" s="7"/>
      <c r="QE376" s="7"/>
      <c r="QF376" s="7"/>
      <c r="QG376" s="7"/>
      <c r="QH376" s="7"/>
      <c r="QI376" s="1"/>
    </row>
    <row r="377" spans="6:451" ht="15" thickBot="1" x14ac:dyDescent="0.35">
      <c r="F377" s="1"/>
      <c r="G377" s="7"/>
      <c r="H377" s="7"/>
      <c r="I377" s="7"/>
      <c r="J377" s="7"/>
      <c r="K377" s="7"/>
      <c r="L377" s="7"/>
      <c r="M377" s="7"/>
      <c r="N377" s="7"/>
      <c r="O377" s="7"/>
      <c r="P377" s="1"/>
      <c r="Q377" s="128"/>
      <c r="R377" s="128"/>
      <c r="S377" s="128"/>
      <c r="T377" s="128"/>
      <c r="U377" s="128"/>
      <c r="V377" s="128"/>
      <c r="W377" s="128"/>
      <c r="X377" s="1"/>
      <c r="Y377" t="s">
        <v>8</v>
      </c>
      <c r="AD377" t="s">
        <v>10</v>
      </c>
      <c r="AI377" t="s">
        <v>270</v>
      </c>
      <c r="AN377" t="s">
        <v>271</v>
      </c>
      <c r="AS377" t="s">
        <v>288</v>
      </c>
      <c r="AX377" t="s">
        <v>273</v>
      </c>
      <c r="BC377" t="s">
        <v>289</v>
      </c>
      <c r="BH377" t="s">
        <v>290</v>
      </c>
      <c r="BM377" t="s">
        <v>276</v>
      </c>
      <c r="GN377" s="1"/>
      <c r="GO377" s="7"/>
      <c r="GP377" s="7"/>
      <c r="GQ377" s="7"/>
      <c r="GR377" s="7"/>
      <c r="GS377" s="7"/>
      <c r="GT377" s="1"/>
      <c r="IU377" s="1"/>
      <c r="IV377" s="7"/>
      <c r="IW377" s="7"/>
      <c r="IX377" s="7"/>
      <c r="IY377" s="7"/>
      <c r="IZ377" s="7"/>
      <c r="JA377" s="7"/>
      <c r="JB377" s="7"/>
      <c r="JC377" s="7"/>
      <c r="JD377" s="7"/>
      <c r="JE377" s="1"/>
      <c r="JM377" s="1"/>
      <c r="JN377" s="13">
        <v>0.30060421893931805</v>
      </c>
      <c r="JR377" s="13">
        <v>-1.4164901267541742E-8</v>
      </c>
      <c r="JV377" s="13">
        <v>8.8120142439042301E-2</v>
      </c>
      <c r="JZ377" s="13">
        <v>-2.5720225956059856E-2</v>
      </c>
      <c r="KD377" s="13">
        <v>7.0496113951233882E-2</v>
      </c>
      <c r="KH377" s="13">
        <v>-2.3148204776943997E-2</v>
      </c>
      <c r="KL377" s="13">
        <v>0.14445924990006948</v>
      </c>
      <c r="KP377" s="13">
        <v>-8.5417729804221423E-2</v>
      </c>
      <c r="KT377" s="13">
        <v>0.30285159290669145</v>
      </c>
      <c r="MQ377" s="1"/>
      <c r="MY377" s="1"/>
      <c r="MZ377" s="13">
        <v>-0.50095916562423537</v>
      </c>
      <c r="ND377" s="13">
        <v>1.6140409642134121E-6</v>
      </c>
      <c r="NH377" s="13">
        <v>2.8633462698029178E-2</v>
      </c>
      <c r="NL377" s="13">
        <v>0.13508163954572106</v>
      </c>
      <c r="NP377" s="13">
        <v>2.2906770158944368E-2</v>
      </c>
      <c r="NT377" s="13">
        <v>0.12157363699524537</v>
      </c>
      <c r="NX377" s="13">
        <v>4.6940102784722076E-2</v>
      </c>
      <c r="OB377" s="13">
        <v>0.44861120662452181</v>
      </c>
      <c r="OF377" s="13">
        <v>-0.52166525566622934</v>
      </c>
      <c r="QC377" s="1"/>
      <c r="QD377" s="7"/>
      <c r="QE377" s="7"/>
      <c r="QF377" s="7"/>
      <c r="QG377" s="7"/>
      <c r="QH377" s="7"/>
      <c r="QI377" s="1"/>
    </row>
    <row r="378" spans="6:451" x14ac:dyDescent="0.3">
      <c r="F378" s="1"/>
      <c r="G378" s="7"/>
      <c r="H378" s="7"/>
      <c r="I378" s="7"/>
      <c r="J378" s="7"/>
      <c r="K378" s="7"/>
      <c r="L378" s="7"/>
      <c r="M378" s="7"/>
      <c r="N378" s="7"/>
      <c r="O378" s="7"/>
      <c r="P378" s="1"/>
      <c r="Q378" s="128"/>
      <c r="R378" s="128"/>
      <c r="S378" s="128"/>
      <c r="T378" s="128"/>
      <c r="U378" s="128"/>
      <c r="V378" s="128"/>
      <c r="W378" s="128"/>
      <c r="X378" s="1"/>
      <c r="Y378" s="12">
        <f t="array" ref="Y378:Y380">'TRANSFORMER EX1'!FP2711:FP2713</f>
        <v>-0.55437761062925173</v>
      </c>
      <c r="AD378" s="12">
        <f t="array" ref="AD378:AD380">'TRANSFORMER EX1'!FZ2711:FZ2713+'TRANSFORMER EX2'!FZ2711:FZ2713</f>
        <v>-7.2578792482345771E-4</v>
      </c>
      <c r="AI378" s="12">
        <v>0.22993845035518776</v>
      </c>
      <c r="AN378" s="12">
        <v>-0.13703117801980644</v>
      </c>
      <c r="AS378" s="12">
        <f t="array" ref="AS378:AS380">S389*AI378:AI380+(1-S389)*AD378:AD380^2</f>
        <v>0.18395086563777258</v>
      </c>
      <c r="AX378" s="12">
        <f t="array" ref="AX378:AX380">Q389*AN378:AN380+(1-Q389)*AD378:AD380</f>
        <v>-0.12340063901030815</v>
      </c>
      <c r="BC378" s="12">
        <f t="array" ref="BC378:BC380">AS378:AS380/(1-S389^W389)</f>
        <v>0.37694849515937012</v>
      </c>
      <c r="BH378" s="12">
        <f t="array" ref="BH378:BH380">AX378:AX380/(1-Q389^W389)</f>
        <v>-0.45535291147715201</v>
      </c>
      <c r="BM378" s="12">
        <f t="array" ref="BM378:BM380">Y378:Y380-Q392/(U389+SQRT(BC378:BC380))*BH378:BH380</f>
        <v>-0.54696097214878958</v>
      </c>
      <c r="GN378" s="1"/>
      <c r="GO378" s="7"/>
      <c r="GP378" s="7"/>
      <c r="GQ378" s="7"/>
      <c r="GR378" s="7"/>
      <c r="GS378" s="7"/>
      <c r="GT378" s="1"/>
      <c r="IU378" s="1"/>
      <c r="IV378" s="7"/>
      <c r="IW378" s="7"/>
      <c r="IX378" s="7"/>
      <c r="IY378" s="7"/>
      <c r="IZ378" s="7"/>
      <c r="JA378" s="7"/>
      <c r="JB378" s="7"/>
      <c r="JC378" s="7"/>
      <c r="JD378" s="7"/>
      <c r="JE378" s="1"/>
      <c r="JM378" s="1"/>
      <c r="JN378" s="13">
        <v>0.51735127430684213</v>
      </c>
      <c r="JR378" s="13">
        <v>6.8717626496182464E-8</v>
      </c>
      <c r="JV378" s="13">
        <v>1.2936561854836374E-2</v>
      </c>
      <c r="JZ378" s="13">
        <v>-0.12242721413296127</v>
      </c>
      <c r="KD378" s="13">
        <v>1.0349249483870044E-2</v>
      </c>
      <c r="KH378" s="13">
        <v>-0.1101844858479025</v>
      </c>
      <c r="KL378" s="13">
        <v>2.1207478450553374E-2</v>
      </c>
      <c r="KP378" s="13">
        <v>-0.40658481862694662</v>
      </c>
      <c r="KT378" s="13">
        <v>0.54527071014944617</v>
      </c>
      <c r="MQ378" s="1"/>
      <c r="MY378" s="1"/>
      <c r="MZ378" s="13">
        <v>-0.58935824530440251</v>
      </c>
      <c r="ND378" s="13">
        <v>7.0352382129656988E-7</v>
      </c>
      <c r="NH378" s="13">
        <v>0.13311020805241688</v>
      </c>
      <c r="NL378" s="13">
        <v>-2.3221222702437507E-2</v>
      </c>
      <c r="NP378" s="13">
        <v>0.1064881664420325</v>
      </c>
      <c r="NT378" s="13">
        <v>-2.0899030079811629E-2</v>
      </c>
      <c r="NX378" s="13">
        <v>0.21821345582383714</v>
      </c>
      <c r="OB378" s="13">
        <v>-7.7118192176426695E-2</v>
      </c>
      <c r="OF378" s="13">
        <v>-0.58770736313980421</v>
      </c>
      <c r="QC378" s="1"/>
      <c r="QD378" s="7"/>
      <c r="QE378" s="7"/>
      <c r="QF378" s="7"/>
      <c r="QG378" s="7"/>
      <c r="QH378" s="7"/>
      <c r="QI378" s="1"/>
    </row>
    <row r="379" spans="6:451" ht="15" thickBot="1" x14ac:dyDescent="0.35">
      <c r="F379" s="1"/>
      <c r="G379" s="7"/>
      <c r="H379" s="7"/>
      <c r="I379" s="7"/>
      <c r="J379" s="7"/>
      <c r="K379" s="7"/>
      <c r="L379" s="7"/>
      <c r="M379" s="7"/>
      <c r="N379" s="7"/>
      <c r="O379" s="7"/>
      <c r="P379" s="1"/>
      <c r="Q379" s="128"/>
      <c r="R379" s="128"/>
      <c r="S379" s="128"/>
      <c r="T379" s="128"/>
      <c r="U379" s="128"/>
      <c r="V379" s="128"/>
      <c r="W379" s="128"/>
      <c r="X379" s="1"/>
      <c r="Y379" s="13">
        <v>-0.43076362491666914</v>
      </c>
      <c r="AD379" s="13">
        <v>2.812319437973501E-3</v>
      </c>
      <c r="AI379" s="13">
        <v>0.12661868817000643</v>
      </c>
      <c r="AN379" s="13">
        <v>9.0599901278370573E-2</v>
      </c>
      <c r="AS379" s="13">
        <v>0.10129653236412939</v>
      </c>
      <c r="AX379" s="13">
        <v>8.1821143094330875E-2</v>
      </c>
      <c r="BC379" s="13">
        <v>0.20757486140190454</v>
      </c>
      <c r="BH379" s="13">
        <v>0.30192303724845354</v>
      </c>
      <c r="BM379" s="13">
        <v>-0.43739050134632107</v>
      </c>
      <c r="GN379" s="1"/>
      <c r="GO379" s="7"/>
      <c r="GP379" s="7"/>
      <c r="GQ379" s="7"/>
      <c r="GR379" s="7"/>
      <c r="GS379" s="7"/>
      <c r="GT379" s="1"/>
      <c r="IU379" s="1"/>
      <c r="IV379" s="7"/>
      <c r="IW379" s="7"/>
      <c r="IX379" s="7"/>
      <c r="IY379" s="7"/>
      <c r="IZ379" s="7"/>
      <c r="JA379" s="7"/>
      <c r="JB379" s="7"/>
      <c r="JC379" s="7"/>
      <c r="JD379" s="7"/>
      <c r="JE379" s="1"/>
      <c r="JM379" s="1"/>
      <c r="JN379" s="14">
        <v>-5.6798319329353655E-2</v>
      </c>
      <c r="JR379" s="14">
        <v>-2.719726487881633E-9</v>
      </c>
      <c r="JV379" s="14">
        <v>1.2920457300623021E-2</v>
      </c>
      <c r="JZ379" s="14">
        <v>3.6616936407165339E-2</v>
      </c>
      <c r="KD379" s="14">
        <v>1.0336365840498419E-2</v>
      </c>
      <c r="KH379" s="14">
        <v>3.2955242494476157E-2</v>
      </c>
      <c r="KL379" s="14">
        <v>2.1181077542004961E-2</v>
      </c>
      <c r="KP379" s="14">
        <v>0.12160606086522571</v>
      </c>
      <c r="KT379" s="14">
        <v>-6.5153987658765108E-2</v>
      </c>
      <c r="MQ379" s="1"/>
      <c r="MY379" s="1"/>
      <c r="MZ379" s="14">
        <v>0.53591712904287858</v>
      </c>
      <c r="ND379" s="14">
        <v>-1.0027113407780156E-6</v>
      </c>
      <c r="NH379" s="14">
        <v>5.5944935716024935E-2</v>
      </c>
      <c r="NL379" s="14">
        <v>0.10953524569496738</v>
      </c>
      <c r="NP379" s="14">
        <v>4.4755948573021037E-2</v>
      </c>
      <c r="NT379" s="14">
        <v>9.8581620854336569E-2</v>
      </c>
      <c r="NX379" s="14">
        <v>9.1713009370944773E-2</v>
      </c>
      <c r="OB379" s="14">
        <v>0.36376981865068858</v>
      </c>
      <c r="OF379" s="14">
        <v>0.52390524336854372</v>
      </c>
      <c r="QC379" s="1"/>
      <c r="QD379" s="7"/>
      <c r="QE379" s="7"/>
      <c r="QF379" s="7"/>
      <c r="QG379" s="7"/>
      <c r="QH379" s="7"/>
      <c r="QI379" s="1"/>
    </row>
    <row r="380" spans="6:451" ht="15" thickBot="1" x14ac:dyDescent="0.35">
      <c r="F380" s="1"/>
      <c r="G380" s="7"/>
      <c r="H380" s="7"/>
      <c r="I380" s="7"/>
      <c r="J380" s="7"/>
      <c r="K380" s="7"/>
      <c r="L380" s="7"/>
      <c r="M380" s="7"/>
      <c r="N380" s="7"/>
      <c r="O380" s="7"/>
      <c r="P380" s="1"/>
      <c r="Q380" s="128"/>
      <c r="R380" s="128"/>
      <c r="S380" s="128"/>
      <c r="T380" s="128"/>
      <c r="U380" s="128"/>
      <c r="V380" s="128"/>
      <c r="W380" s="128"/>
      <c r="X380" s="1"/>
      <c r="Y380" s="14">
        <v>8.4617695311539551E-2</v>
      </c>
      <c r="AD380" s="14">
        <v>-0.37501966256472141</v>
      </c>
      <c r="AI380" s="14">
        <v>9.3967158893488542E-2</v>
      </c>
      <c r="AN380" s="14">
        <v>3.5524839214220359E-2</v>
      </c>
      <c r="AS380" s="14">
        <v>0.10330167657682233</v>
      </c>
      <c r="AX380" s="14">
        <v>-5.5296109636738117E-3</v>
      </c>
      <c r="BC380" s="14">
        <v>0.211683763477095</v>
      </c>
      <c r="BH380" s="14">
        <v>-2.0404468500641378E-2</v>
      </c>
      <c r="BM380" s="14">
        <v>8.5061182942464619E-2</v>
      </c>
      <c r="GN380" s="1"/>
      <c r="GO380" s="7"/>
      <c r="GP380" s="7"/>
      <c r="GQ380" s="7"/>
      <c r="GR380" s="7"/>
      <c r="GS380" s="7"/>
      <c r="GT380" s="1"/>
      <c r="IU380" s="1"/>
      <c r="IV380" s="7"/>
      <c r="IW380" s="7"/>
      <c r="IX380" s="7"/>
      <c r="IY380" s="7"/>
      <c r="IZ380" s="7"/>
      <c r="JA380" s="7"/>
      <c r="JB380" s="7"/>
      <c r="JC380" s="7"/>
      <c r="JD380" s="7"/>
      <c r="JE380" s="1"/>
      <c r="JM380" s="1"/>
      <c r="MQ380" s="1"/>
      <c r="MY380" s="1"/>
      <c r="QC380" s="1"/>
      <c r="QD380" s="7"/>
      <c r="QE380" s="7"/>
      <c r="QF380" s="7"/>
      <c r="QG380" s="7"/>
      <c r="QH380" s="7"/>
      <c r="QI380" s="1"/>
    </row>
    <row r="381" spans="6:451" ht="15" thickBot="1" x14ac:dyDescent="0.35">
      <c r="F381" s="1"/>
      <c r="G381" s="7"/>
      <c r="H381" s="7"/>
      <c r="I381" s="7"/>
      <c r="J381" s="7"/>
      <c r="K381" s="7"/>
      <c r="L381" s="7"/>
      <c r="M381" s="7"/>
      <c r="N381" s="7"/>
      <c r="O381" s="7"/>
      <c r="P381" s="1"/>
      <c r="Q381" s="128"/>
      <c r="R381" s="128"/>
      <c r="S381" s="128"/>
      <c r="T381" s="128"/>
      <c r="U381" s="128"/>
      <c r="V381" s="128"/>
      <c r="W381" s="128"/>
      <c r="X381" s="1"/>
      <c r="GN381" s="1"/>
      <c r="GO381" s="7"/>
      <c r="GP381" s="7"/>
      <c r="GQ381" s="7"/>
      <c r="GR381" s="7"/>
      <c r="GS381" s="7"/>
      <c r="GT381" s="1"/>
      <c r="IU381" s="1"/>
      <c r="IV381" s="7"/>
      <c r="IW381" s="7"/>
      <c r="IX381" s="7"/>
      <c r="IY381" s="7"/>
      <c r="IZ381" s="7"/>
      <c r="JA381" s="7"/>
      <c r="JB381" s="7"/>
      <c r="JC381" s="7"/>
      <c r="JD381" s="7"/>
      <c r="JE381" s="1"/>
      <c r="JM381" s="1"/>
      <c r="JN381" t="s">
        <v>359</v>
      </c>
      <c r="JR381" t="s">
        <v>360</v>
      </c>
      <c r="JV381" t="s">
        <v>361</v>
      </c>
      <c r="JZ381" t="s">
        <v>372</v>
      </c>
      <c r="KD381" t="s">
        <v>362</v>
      </c>
      <c r="KH381" t="s">
        <v>363</v>
      </c>
      <c r="KL381" t="s">
        <v>364</v>
      </c>
      <c r="KP381" t="s">
        <v>365</v>
      </c>
      <c r="KT381" t="s">
        <v>366</v>
      </c>
      <c r="MQ381" s="1"/>
      <c r="MY381" s="1"/>
      <c r="MZ381" t="s">
        <v>359</v>
      </c>
      <c r="ND381" t="s">
        <v>360</v>
      </c>
      <c r="NH381" t="s">
        <v>361</v>
      </c>
      <c r="NL381" t="s">
        <v>372</v>
      </c>
      <c r="NP381" t="s">
        <v>362</v>
      </c>
      <c r="NT381" t="s">
        <v>363</v>
      </c>
      <c r="NX381" t="s">
        <v>364</v>
      </c>
      <c r="OB381" t="s">
        <v>365</v>
      </c>
      <c r="OF381" t="s">
        <v>366</v>
      </c>
      <c r="QC381" s="1"/>
      <c r="QD381" s="7"/>
      <c r="QE381" s="7"/>
      <c r="QF381" s="7"/>
      <c r="QG381" s="7"/>
      <c r="QH381" s="7"/>
      <c r="QI381" s="1"/>
    </row>
    <row r="382" spans="6:451" ht="14.4" customHeight="1" thickBot="1" x14ac:dyDescent="0.35">
      <c r="F382" s="1"/>
      <c r="G382" s="7"/>
      <c r="H382" s="7"/>
      <c r="I382" s="7"/>
      <c r="J382" s="7"/>
      <c r="K382" s="7"/>
      <c r="L382" s="7"/>
      <c r="M382" s="7"/>
      <c r="N382" s="7"/>
      <c r="O382" s="7"/>
      <c r="P382" s="1"/>
      <c r="Q382" s="128"/>
      <c r="R382" s="128"/>
      <c r="S382" s="128"/>
      <c r="T382" s="128"/>
      <c r="U382" s="128"/>
      <c r="V382" s="128"/>
      <c r="W382" s="128"/>
      <c r="X382" s="1"/>
      <c r="Y382" t="s">
        <v>291</v>
      </c>
      <c r="AD382" t="s">
        <v>13</v>
      </c>
      <c r="AI382" t="s">
        <v>292</v>
      </c>
      <c r="AN382" t="s">
        <v>293</v>
      </c>
      <c r="AS382" t="s">
        <v>294</v>
      </c>
      <c r="AX382" t="s">
        <v>295</v>
      </c>
      <c r="BC382" t="s">
        <v>296</v>
      </c>
      <c r="BH382" t="s">
        <v>297</v>
      </c>
      <c r="BM382" t="s">
        <v>298</v>
      </c>
      <c r="GN382" s="1"/>
      <c r="GO382" s="7"/>
      <c r="GP382" s="7"/>
      <c r="GQ382" s="7"/>
      <c r="GR382" s="7"/>
      <c r="GS382" s="7"/>
      <c r="GT382" s="1"/>
      <c r="IU382" s="1"/>
      <c r="IV382" s="7"/>
      <c r="IW382" s="7"/>
      <c r="IX382" s="7"/>
      <c r="IY382" s="7"/>
      <c r="IZ382" s="7"/>
      <c r="JA382" s="7"/>
      <c r="JB382" s="7"/>
      <c r="JC382" s="7"/>
      <c r="JD382" s="7"/>
      <c r="JE382" s="1"/>
      <c r="JM382" s="1"/>
      <c r="JN382" s="18">
        <f t="array" ref="JN382:JP385">'TRANSFORMER EX1'!NB2029:ND2032</f>
        <v>-0.52947233263480031</v>
      </c>
      <c r="JO382" s="19">
        <v>-0.39947885930524402</v>
      </c>
      <c r="JP382" s="20">
        <v>0.25262508325138194</v>
      </c>
      <c r="JR382" s="18">
        <f t="array" ref="JR382:JT385">'TRANSFORMER EX1'!OF2029:OH2032+'TRANSFORMER EX2'!OF2029:OH2032</f>
        <v>5.3458696705125383E-9</v>
      </c>
      <c r="JS382" s="19">
        <v>-2.4914561137469845E-8</v>
      </c>
      <c r="JT382" s="20">
        <v>1.4429308280433817E-8</v>
      </c>
      <c r="JV382" s="18">
        <v>0.10235534325958982</v>
      </c>
      <c r="JW382" s="19">
        <v>0.13118392126127063</v>
      </c>
      <c r="JX382" s="20">
        <v>2.6852025080302312E-2</v>
      </c>
      <c r="JZ382" s="18">
        <v>8.6493143330025141E-2</v>
      </c>
      <c r="KA382" s="19">
        <v>-1.0463061731576889E-2</v>
      </c>
      <c r="KB382" s="20">
        <v>3.7755523828137114E-2</v>
      </c>
      <c r="KD382" s="18">
        <f t="array" ref="KD382:KF385">JH340*JV382:JX385+(1-JH340)*JR382:JT385^2</f>
        <v>8.1884274607671864E-2</v>
      </c>
      <c r="KE382" s="19">
        <v>0.10494713700901663</v>
      </c>
      <c r="KF382" s="20">
        <v>2.1481620064241893E-2</v>
      </c>
      <c r="KH382" s="18">
        <f t="array" ref="KH382:KJ385">JF340*JZ382:KB385+(1-JF340)*JR382:JT385</f>
        <v>7.7843829531609607E-2</v>
      </c>
      <c r="KI382" s="19">
        <v>-9.4167580498753147E-3</v>
      </c>
      <c r="KJ382" s="20">
        <v>3.3979972888254231E-2</v>
      </c>
      <c r="KL382" s="18">
        <f t="array" ref="KL382:KN385">KD382:KF385/(1-JH340^JL340)</f>
        <v>0.16779564468785221</v>
      </c>
      <c r="KM382" s="19">
        <v>0.21505560862503414</v>
      </c>
      <c r="KN382" s="20">
        <v>4.4019713246397335E-2</v>
      </c>
      <c r="KP382" s="18">
        <f t="array" ref="KP382:KR385">KH382:KJ385/(1-JF340^JL340)</f>
        <v>0.28724660343767394</v>
      </c>
      <c r="KQ382" s="19">
        <v>-3.4748184685886779E-2</v>
      </c>
      <c r="KR382" s="20">
        <v>0.12538735383119648</v>
      </c>
      <c r="KT382" s="18">
        <f t="array" ref="KT382:KV385">JN382:JP385-(JF343/(JJ340+SQRT(KL382:KN385)))*KP382:KR385</f>
        <v>-0.53648469836985191</v>
      </c>
      <c r="KU382" s="19">
        <v>-0.39872955757838768</v>
      </c>
      <c r="KV382" s="20">
        <v>0.24664881434670755</v>
      </c>
      <c r="MQ382" s="1"/>
      <c r="MY382" s="1"/>
      <c r="MZ382" s="18">
        <f t="array" ref="MZ382:NB385">'TRANSFORMER EX1'!SN2029:SP2032</f>
        <v>-0.39051367704876422</v>
      </c>
      <c r="NA382" s="19">
        <v>0.33578605516437443</v>
      </c>
      <c r="NB382" s="20">
        <v>0.46669482465665896</v>
      </c>
      <c r="ND382" s="18">
        <f t="array" ref="ND382:NF385">'TRANSFORMER EX1'!TR2029:TT2032+'TRANSFORMER EX2'!TR2029:TT2032</f>
        <v>-1.2293865991841095E-8</v>
      </c>
      <c r="NE382" s="19">
        <v>6.2291672090865421E-8</v>
      </c>
      <c r="NF382" s="20">
        <v>-2.9807350299308597E-8</v>
      </c>
      <c r="NH382" s="18">
        <v>0.25228307193460808</v>
      </c>
      <c r="NI382" s="19">
        <v>0.1485677183304</v>
      </c>
      <c r="NJ382" s="20">
        <v>0.13115075413360533</v>
      </c>
      <c r="NL382" s="18">
        <v>6.7103583091996488E-2</v>
      </c>
      <c r="NM382" s="19">
        <v>0.11726915906416108</v>
      </c>
      <c r="NN382" s="20">
        <v>-7.6771109111485228E-2</v>
      </c>
      <c r="NP382" s="18">
        <f t="array" ref="NP382:NR385">MT340*NH382:NJ385+(1-MT340)*ND382:NF385^2</f>
        <v>0.20182645754768649</v>
      </c>
      <c r="NQ382" s="19">
        <v>0.11885417466432079</v>
      </c>
      <c r="NR382" s="20">
        <v>0.10492060330688445</v>
      </c>
      <c r="NT382" s="18">
        <f t="array" ref="NT382:NV385">MR340*NL382:NN385+(1-MR340)*ND382:NF385</f>
        <v>6.0393223553410244E-2</v>
      </c>
      <c r="NU382" s="19">
        <v>0.10554224938691219</v>
      </c>
      <c r="NV382" s="20">
        <v>-6.9094001181071743E-2</v>
      </c>
      <c r="NX382" s="18">
        <f t="array" ref="NX382:NZ385">NP382:NR385/(1-MT340^MX340)</f>
        <v>0.41357880645017736</v>
      </c>
      <c r="NY382" s="19">
        <v>0.2435536366072148</v>
      </c>
      <c r="NZ382" s="20">
        <v>0.21500123628459933</v>
      </c>
      <c r="OB382" s="18">
        <f t="array" ref="OB382:OD385">NT382:NV385/(1-MR340^MX340)</f>
        <v>0.22285322344431832</v>
      </c>
      <c r="OC382" s="19">
        <v>0.38945479478565398</v>
      </c>
      <c r="OD382" s="20">
        <v>-0.25495941395229432</v>
      </c>
      <c r="OF382" s="18">
        <f t="array" ref="OF382:OH385">MZ382:NB385-(MR343/(MV340+SQRT(NX382:NZ385)))*OB382:OD385</f>
        <v>-0.39397896861693937</v>
      </c>
      <c r="OG382" s="19">
        <v>0.32789455182081317</v>
      </c>
      <c r="OH382" s="20">
        <v>0.47219340496812218</v>
      </c>
      <c r="QC382" s="1"/>
      <c r="QD382" s="7"/>
      <c r="QE382" s="7"/>
      <c r="QF382" s="7"/>
      <c r="QG382" s="7"/>
      <c r="QH382" s="7"/>
      <c r="QI382" s="1"/>
    </row>
    <row r="383" spans="6:451" ht="14.4" customHeight="1" x14ac:dyDescent="0.3">
      <c r="F383" s="1"/>
      <c r="G383" s="7"/>
      <c r="H383" s="7"/>
      <c r="I383" s="7"/>
      <c r="J383" s="7"/>
      <c r="K383" s="7"/>
      <c r="L383" s="7"/>
      <c r="M383" s="7"/>
      <c r="N383" s="7"/>
      <c r="O383" s="7"/>
      <c r="P383" s="1"/>
      <c r="Q383" s="128"/>
      <c r="R383" s="128"/>
      <c r="S383" s="128"/>
      <c r="T383" s="128"/>
      <c r="U383" s="128"/>
      <c r="V383" s="128"/>
      <c r="W383" s="128"/>
      <c r="X383" s="1"/>
      <c r="Y383" s="18">
        <f t="array" ref="Y383:AB385">'TRANSFORMER EX1'!FN2715:FQ2717</f>
        <v>0.3924883500094602</v>
      </c>
      <c r="Z383" s="19">
        <v>9.664392469328352E-2</v>
      </c>
      <c r="AA383" s="19">
        <v>-0.12743374643677424</v>
      </c>
      <c r="AB383" s="20">
        <v>-0.52855975121749788</v>
      </c>
      <c r="AD383" s="18">
        <f t="array" ref="AD383:AG385">'TRANSFORMER EX1'!FZ2715:GC2717+'TRANSFORMER EX2'!FZ2715:GC2717</f>
        <v>-1.7085158532828649E-4</v>
      </c>
      <c r="AE383" s="19">
        <v>0</v>
      </c>
      <c r="AF383" s="19">
        <v>0</v>
      </c>
      <c r="AG383" s="20">
        <v>-3.2862595714031712E-4</v>
      </c>
      <c r="AI383" s="18">
        <v>0.20716859931432713</v>
      </c>
      <c r="AJ383" s="19">
        <v>8.6509926377963245E-2</v>
      </c>
      <c r="AK383" s="19">
        <v>0.27720509739789739</v>
      </c>
      <c r="AL383" s="20">
        <v>2.1858525567612058E-2</v>
      </c>
      <c r="AN383" s="18">
        <v>2.6690406812824266E-2</v>
      </c>
      <c r="AO383" s="19">
        <v>-0.19263137161032759</v>
      </c>
      <c r="AP383" s="19">
        <v>-2.1443487386340547E-2</v>
      </c>
      <c r="AQ383" s="20">
        <v>-1.9492718497855603E-2</v>
      </c>
      <c r="AS383" s="18">
        <f t="array" ref="AS383:AV385">S389*AI383:AL385+(1-S389)*AD383:AG385^2</f>
        <v>0.16573488528951455</v>
      </c>
      <c r="AT383" s="19">
        <v>6.9207941102370593E-2</v>
      </c>
      <c r="AU383" s="19">
        <v>0.22176407791831793</v>
      </c>
      <c r="AV383" s="20">
        <v>1.7486842053093588E-2</v>
      </c>
      <c r="AX383" s="18">
        <f t="array" ref="AX383:BA385">Q389*AN383:AQ385+(1-Q389)*AD383:AG385</f>
        <v>2.400428097300901E-2</v>
      </c>
      <c r="AY383" s="19">
        <v>-0.17336823444929483</v>
      </c>
      <c r="AZ383" s="19">
        <v>-1.9299138647706493E-2</v>
      </c>
      <c r="BA383" s="20">
        <v>-1.7576309243784075E-2</v>
      </c>
      <c r="BC383" s="18">
        <f t="array" ref="BC383:BF385">AS383:AV385/(1-S389^W389)</f>
        <v>0.33962066657687418</v>
      </c>
      <c r="BD383" s="19">
        <v>0.14181955143928404</v>
      </c>
      <c r="BE383" s="19">
        <v>0.45443458589819258</v>
      </c>
      <c r="BF383" s="20">
        <v>3.5833692731749162E-2</v>
      </c>
      <c r="BH383" s="18">
        <f t="array" ref="BH383:BK385">AX383:BA385/(1-Q389^W389)</f>
        <v>8.857668255722885E-2</v>
      </c>
      <c r="BI383" s="19">
        <v>-0.63973518246972283</v>
      </c>
      <c r="BJ383" s="19">
        <v>-7.1214533755374537E-2</v>
      </c>
      <c r="BK383" s="20">
        <v>-6.4857229681860071E-2</v>
      </c>
      <c r="BM383" s="18">
        <f t="array" ref="BM383:BP385">Y383:AB385-Q392/(U389+SQRT(BC383:BF385))*BH383:BK385</f>
        <v>0.39096842432160966</v>
      </c>
      <c r="BN383" s="19">
        <v>0.1136315307331881</v>
      </c>
      <c r="BO383" s="19">
        <v>-0.12637733536033877</v>
      </c>
      <c r="BP383" s="20">
        <v>-0.52513355201815948</v>
      </c>
      <c r="GN383" s="1"/>
      <c r="GO383" s="7"/>
      <c r="GP383" s="7"/>
      <c r="GQ383" s="7"/>
      <c r="GR383" s="7"/>
      <c r="GS383" s="7"/>
      <c r="GT383" s="1"/>
      <c r="IU383" s="1"/>
      <c r="IV383" s="7"/>
      <c r="IW383" s="7"/>
      <c r="IX383" s="7"/>
      <c r="IY383" s="7"/>
      <c r="IZ383" s="7"/>
      <c r="JA383" s="7"/>
      <c r="JB383" s="7"/>
      <c r="JC383" s="7"/>
      <c r="JD383" s="7"/>
      <c r="JE383" s="1"/>
      <c r="JM383" s="1"/>
      <c r="JN383" s="21">
        <v>-0.82162469431729357</v>
      </c>
      <c r="JO383">
        <v>-0.29387977528001341</v>
      </c>
      <c r="JP383" s="22">
        <v>-0.23490021955232626</v>
      </c>
      <c r="JR383" s="21">
        <v>1.7288352110744801E-9</v>
      </c>
      <c r="JS383">
        <v>-8.8316764360749384E-9</v>
      </c>
      <c r="JT383" s="22">
        <v>4.1431294754355583E-9</v>
      </c>
      <c r="JV383" s="21">
        <v>8.0392049961106105E-2</v>
      </c>
      <c r="JW383">
        <v>7.5569827140915147E-2</v>
      </c>
      <c r="JX383" s="22">
        <v>0.1708720371842205</v>
      </c>
      <c r="JZ383" s="21">
        <v>-4.1645840334350787E-2</v>
      </c>
      <c r="KA383">
        <v>6.7850265792468986E-2</v>
      </c>
      <c r="KB383" s="22">
        <v>-0.10542660288491178</v>
      </c>
      <c r="KD383" s="21">
        <v>6.4313639968884881E-2</v>
      </c>
      <c r="KE383">
        <v>6.0455861712732137E-2</v>
      </c>
      <c r="KF383" s="22">
        <v>0.1366976297473764</v>
      </c>
      <c r="KH383" s="21">
        <v>-3.7481256128032187E-2</v>
      </c>
      <c r="KI383">
        <v>6.1065238330054443E-2</v>
      </c>
      <c r="KJ383" s="22">
        <v>-9.4883942182107661E-2</v>
      </c>
      <c r="KL383" s="21">
        <v>0.13179024583787888</v>
      </c>
      <c r="KM383">
        <v>0.12388496252609048</v>
      </c>
      <c r="KN383" s="22">
        <v>0.28011809374462382</v>
      </c>
      <c r="KP383" s="21">
        <v>-0.13830721818462066</v>
      </c>
      <c r="KQ383">
        <v>0.22533298276772865</v>
      </c>
      <c r="KR383" s="22">
        <v>-0.35012524790445643</v>
      </c>
      <c r="KT383" s="21">
        <v>-0.81781488525017199</v>
      </c>
      <c r="KU383">
        <v>-0.30028177229669922</v>
      </c>
      <c r="KV383" s="22">
        <v>-0.22828486923342578</v>
      </c>
      <c r="MQ383" s="1"/>
      <c r="MY383" s="1"/>
      <c r="MZ383" s="21">
        <v>-0.37670306847816049</v>
      </c>
      <c r="NA383">
        <v>0.22731398690263319</v>
      </c>
      <c r="NB383" s="22">
        <v>-0.54437413481294894</v>
      </c>
      <c r="ND383" s="21">
        <v>-2.1477772495256912E-7</v>
      </c>
      <c r="NE383">
        <v>1.0790143678060775E-6</v>
      </c>
      <c r="NF383" s="22">
        <v>-5.2698783922026301E-7</v>
      </c>
      <c r="NH383" s="21">
        <v>6.0729592230555365E-2</v>
      </c>
      <c r="NI383">
        <v>4.0758098963413592E-2</v>
      </c>
      <c r="NJ383" s="22">
        <v>9.0934040206198788E-2</v>
      </c>
      <c r="NL383" s="21">
        <v>1.2568970820372656E-2</v>
      </c>
      <c r="NM383">
        <v>-7.6472967211401302E-2</v>
      </c>
      <c r="NN383" s="22">
        <v>3.1954566883700963E-2</v>
      </c>
      <c r="NP383" s="21">
        <v>4.8583673784453524E-2</v>
      </c>
      <c r="NQ383">
        <v>3.260647917096373E-2</v>
      </c>
      <c r="NR383" s="22">
        <v>7.2747232165014566E-2</v>
      </c>
      <c r="NT383" s="21">
        <v>1.1312052260562895E-2</v>
      </c>
      <c r="NU383">
        <v>-6.8825562588824385E-2</v>
      </c>
      <c r="NV383" s="22">
        <v>2.8759057496546944E-2</v>
      </c>
      <c r="NX383" s="21">
        <v>9.9556708574699865E-2</v>
      </c>
      <c r="NY383">
        <v>6.6816555678204381E-2</v>
      </c>
      <c r="NZ383" s="22">
        <v>0.14907219705945612</v>
      </c>
      <c r="OB383" s="21">
        <v>4.1741890260379701E-2</v>
      </c>
      <c r="OC383">
        <v>-0.25396886564141846</v>
      </c>
      <c r="OD383" s="22">
        <v>0.10612198338209208</v>
      </c>
      <c r="OF383" s="21">
        <v>-0.37802599841889772</v>
      </c>
      <c r="OG383">
        <v>0.23713911984074235</v>
      </c>
      <c r="OH383" s="22">
        <v>-0.54712270626216597</v>
      </c>
      <c r="QC383" s="1"/>
      <c r="QD383" s="7"/>
      <c r="QE383" s="7"/>
      <c r="QF383" s="7"/>
      <c r="QG383" s="7"/>
      <c r="QH383" s="7"/>
      <c r="QI383" s="1"/>
    </row>
    <row r="384" spans="6:451" ht="14.4" customHeight="1" x14ac:dyDescent="0.3">
      <c r="F384" s="1"/>
      <c r="G384" s="7"/>
      <c r="H384" s="7"/>
      <c r="I384" s="7"/>
      <c r="J384" s="7"/>
      <c r="K384" s="7"/>
      <c r="L384" s="7"/>
      <c r="M384" s="7"/>
      <c r="N384" s="7"/>
      <c r="O384" s="7"/>
      <c r="P384" s="1"/>
      <c r="Q384" s="128"/>
      <c r="R384" s="128"/>
      <c r="S384" s="128"/>
      <c r="T384" s="128"/>
      <c r="U384" s="128"/>
      <c r="V384" s="128"/>
      <c r="W384" s="128"/>
      <c r="X384" s="1"/>
      <c r="Y384" s="21">
        <v>0.4615770030715905</v>
      </c>
      <c r="Z384">
        <v>0.35065070413440691</v>
      </c>
      <c r="AA384">
        <v>-0.21992888924336096</v>
      </c>
      <c r="AB384" s="22">
        <v>0.50963902298883179</v>
      </c>
      <c r="AD384" s="21">
        <v>6.6196841298278488E-4</v>
      </c>
      <c r="AE384">
        <v>0</v>
      </c>
      <c r="AF384">
        <v>0</v>
      </c>
      <c r="AG384" s="22">
        <v>1.2736736345668191E-3</v>
      </c>
      <c r="AI384" s="21">
        <v>6.0897369244036492E-3</v>
      </c>
      <c r="AJ384">
        <v>0.1584902951548223</v>
      </c>
      <c r="AK384">
        <v>0.13812396706015181</v>
      </c>
      <c r="AL384" s="22">
        <v>4.7847460178260651E-2</v>
      </c>
      <c r="AN384" s="21">
        <v>-0.11311194512241374</v>
      </c>
      <c r="AO384">
        <v>-1.6777015468725323E-3</v>
      </c>
      <c r="AP384">
        <v>-0.23839430732137046</v>
      </c>
      <c r="AQ384" s="22">
        <v>0.12982123208353299</v>
      </c>
      <c r="AS384" s="21">
        <v>4.8718771799588769E-3</v>
      </c>
      <c r="AT384">
        <v>0.12679223612385784</v>
      </c>
      <c r="AU384">
        <v>0.11049917364812145</v>
      </c>
      <c r="AV384" s="22">
        <v>3.8278292591514003E-2</v>
      </c>
      <c r="AX384" s="21">
        <v>-0.10173455376887409</v>
      </c>
      <c r="AY384">
        <v>-1.509931392185279E-3</v>
      </c>
      <c r="AZ384">
        <v>-0.21455487658923342</v>
      </c>
      <c r="BA384" s="22">
        <v>0.11696647623863639</v>
      </c>
      <c r="BC384" s="21">
        <v>9.9833548769649137E-3</v>
      </c>
      <c r="BD384">
        <v>0.25982015599151204</v>
      </c>
      <c r="BE384">
        <v>0.22643273288549484</v>
      </c>
      <c r="BF384" s="22">
        <v>7.843912416293855E-2</v>
      </c>
      <c r="BH384" s="21">
        <v>-0.37540425744972006</v>
      </c>
      <c r="BI384">
        <v>-5.5717025541892236E-3</v>
      </c>
      <c r="BJ384">
        <v>-0.79171541176838922</v>
      </c>
      <c r="BK384" s="22">
        <v>0.43161061342670271</v>
      </c>
      <c r="BM384" s="21">
        <v>0.49914871074855943</v>
      </c>
      <c r="BN384">
        <v>0.35076001202239421</v>
      </c>
      <c r="BO384">
        <v>-0.20329095153052051</v>
      </c>
      <c r="BP384" s="22">
        <v>0.49422820305049281</v>
      </c>
      <c r="GN384" s="1"/>
      <c r="GO384" s="7"/>
      <c r="GP384" s="7"/>
      <c r="GQ384" s="7"/>
      <c r="GR384" s="7"/>
      <c r="GS384" s="7"/>
      <c r="GT384" s="1"/>
      <c r="IU384" s="1"/>
      <c r="IV384" s="7"/>
      <c r="IW384" s="7"/>
      <c r="IX384" s="7"/>
      <c r="IY384" s="7"/>
      <c r="IZ384" s="7"/>
      <c r="JA384" s="7"/>
      <c r="JB384" s="7"/>
      <c r="JC384" s="7"/>
      <c r="JD384" s="7"/>
      <c r="JE384" s="1"/>
      <c r="JM384" s="1"/>
      <c r="JN384" s="21">
        <v>-3.1928430929729266E-2</v>
      </c>
      <c r="JO384">
        <v>-0.31957112810991123</v>
      </c>
      <c r="JP384" s="22">
        <v>-0.1210569065612241</v>
      </c>
      <c r="JR384" s="21">
        <v>-1.378846618776724E-8</v>
      </c>
      <c r="JS384">
        <v>6.4919402617277196E-8</v>
      </c>
      <c r="JT384" s="22">
        <v>-3.6772603624959474E-8</v>
      </c>
      <c r="JV384" s="21">
        <v>2.0197395563130213E-2</v>
      </c>
      <c r="JW384">
        <v>5.331363792871812E-2</v>
      </c>
      <c r="JX384" s="22">
        <v>3.9865533172231286E-2</v>
      </c>
      <c r="JZ384" s="21">
        <v>1.1495810695677487E-2</v>
      </c>
      <c r="KA384">
        <v>7.0742724559005363E-2</v>
      </c>
      <c r="KB384" s="22">
        <v>0.30994571141403504</v>
      </c>
      <c r="KD384" s="21">
        <v>1.6157916450504208E-2</v>
      </c>
      <c r="KE384">
        <v>4.2650910342975336E-2</v>
      </c>
      <c r="KF384" s="22">
        <v>3.1892426537785304E-2</v>
      </c>
      <c r="KH384" s="21">
        <v>1.034622824726312E-2</v>
      </c>
      <c r="KI384">
        <v>6.3668458595045094E-2</v>
      </c>
      <c r="KJ384" s="22">
        <v>0.27895113659537119</v>
      </c>
      <c r="KL384" s="21">
        <v>3.3110484529721748E-2</v>
      </c>
      <c r="KM384">
        <v>8.7399406440523256E-2</v>
      </c>
      <c r="KN384" s="22">
        <v>6.5353333069232203E-2</v>
      </c>
      <c r="KP384" s="21">
        <v>3.817796401204105E-2</v>
      </c>
      <c r="KQ384">
        <v>0.23493896160533254</v>
      </c>
      <c r="KR384" s="22">
        <v>1.0293399874367943</v>
      </c>
      <c r="KT384" s="21">
        <v>-3.4026549336175875E-2</v>
      </c>
      <c r="KU384">
        <v>-0.32751808398868015</v>
      </c>
      <c r="KV384" s="22">
        <v>-0.16132165330386802</v>
      </c>
      <c r="MQ384" s="1"/>
      <c r="MY384" s="1"/>
      <c r="MZ384" s="21">
        <v>0.55487882753938245</v>
      </c>
      <c r="NA384">
        <v>0.7333673533539562</v>
      </c>
      <c r="NB384" s="22">
        <v>9.5597644382601932E-2</v>
      </c>
      <c r="ND384" s="21">
        <v>-9.3747427157212292E-8</v>
      </c>
      <c r="NE384">
        <v>4.7085198428544455E-7</v>
      </c>
      <c r="NF384" s="22">
        <v>-2.3010545839384234E-7</v>
      </c>
      <c r="NH384" s="21">
        <v>2.7792742879120803E-2</v>
      </c>
      <c r="NI384">
        <v>3.0402294695472024E-2</v>
      </c>
      <c r="NJ384" s="22">
        <v>0.12805877906463978</v>
      </c>
      <c r="NL384" s="21">
        <v>4.3727990048368331E-2</v>
      </c>
      <c r="NM384">
        <v>-0.17934784767999581</v>
      </c>
      <c r="NN384" s="22">
        <v>-9.4745723690213611E-4</v>
      </c>
      <c r="NP384" s="21">
        <v>2.2234194303298403E-2</v>
      </c>
      <c r="NQ384">
        <v>2.432183575642196E-2</v>
      </c>
      <c r="NR384" s="22">
        <v>0.10244702325172242</v>
      </c>
      <c r="NT384" s="21">
        <v>3.9355181668788784E-2</v>
      </c>
      <c r="NU384">
        <v>-0.16141301582679779</v>
      </c>
      <c r="NV384" s="22">
        <v>-8.5273452375776194E-4</v>
      </c>
      <c r="NX384" s="21">
        <v>4.5561873572332802E-2</v>
      </c>
      <c r="NY384">
        <v>4.9839827369717142E-2</v>
      </c>
      <c r="NZ384" s="22">
        <v>0.20993242469615256</v>
      </c>
      <c r="OB384" s="21">
        <v>0.14522207257855646</v>
      </c>
      <c r="OC384">
        <v>-0.59561998460073007</v>
      </c>
      <c r="OD384" s="22">
        <v>-3.1466218588847316E-3</v>
      </c>
      <c r="OF384" s="21">
        <v>0.54807533612164361</v>
      </c>
      <c r="OG384">
        <v>0.76004705658222405</v>
      </c>
      <c r="OH384" s="22">
        <v>9.5666320351205231E-2</v>
      </c>
      <c r="QC384" s="1"/>
      <c r="QD384" s="7"/>
      <c r="QE384" s="7"/>
      <c r="QF384" s="7"/>
      <c r="QG384" s="7"/>
      <c r="QH384" s="7"/>
      <c r="QI384" s="1"/>
    </row>
    <row r="385" spans="6:451" ht="14.4" customHeight="1" thickBot="1" x14ac:dyDescent="0.35">
      <c r="F385" s="1"/>
      <c r="G385" s="7"/>
      <c r="H385" s="7"/>
      <c r="I385" s="7"/>
      <c r="J385" s="7"/>
      <c r="K385" s="7"/>
      <c r="L385" s="7"/>
      <c r="M385" s="7"/>
      <c r="N385" s="7"/>
      <c r="O385" s="7"/>
      <c r="P385" s="1"/>
      <c r="Q385" s="128"/>
      <c r="R385" s="128"/>
      <c r="S385" s="128"/>
      <c r="T385" s="128"/>
      <c r="U385" s="128"/>
      <c r="V385" s="128"/>
      <c r="W385" s="128"/>
      <c r="X385" s="1"/>
      <c r="Y385" s="23">
        <v>0.17601704178132019</v>
      </c>
      <c r="Z385" s="24">
        <v>-0.95711069751382771</v>
      </c>
      <c r="AA385" s="24">
        <v>0.19367407027067562</v>
      </c>
      <c r="AB385" s="25">
        <v>-9.5927350260935032E-2</v>
      </c>
      <c r="AD385" s="23">
        <v>-8.4085308634387332E-2</v>
      </c>
      <c r="AE385" s="24">
        <v>0</v>
      </c>
      <c r="AF385" s="24">
        <v>0</v>
      </c>
      <c r="AG385" s="25">
        <v>-0.17624820714490894</v>
      </c>
      <c r="AI385" s="23">
        <v>0.10822746808584718</v>
      </c>
      <c r="AJ385" s="24">
        <v>6.0095197398162157E-3</v>
      </c>
      <c r="AK385" s="24">
        <v>0.14877454150660646</v>
      </c>
      <c r="AL385" s="25">
        <v>2.6333213647915705E-2</v>
      </c>
      <c r="AN385" s="23">
        <v>-0.11718380181172612</v>
      </c>
      <c r="AO385" s="24">
        <v>-1.9830828471511169E-2</v>
      </c>
      <c r="AP385" s="24">
        <v>-6.6975831612902562E-2</v>
      </c>
      <c r="AQ385" s="25">
        <v>-5.3886886649902432E-2</v>
      </c>
      <c r="AS385" s="23">
        <v>8.7996042294305785E-2</v>
      </c>
      <c r="AT385" s="24">
        <v>4.8076157918529733E-3</v>
      </c>
      <c r="AU385" s="24">
        <v>0.11901963320528518</v>
      </c>
      <c r="AV385" s="25">
        <v>2.727925702269151E-2</v>
      </c>
      <c r="AX385" s="23">
        <v>-0.11387395249399225</v>
      </c>
      <c r="AY385" s="24">
        <v>-1.7847745624360051E-2</v>
      </c>
      <c r="AZ385" s="24">
        <v>-6.027824845161231E-2</v>
      </c>
      <c r="BA385" s="25">
        <v>-6.6123018699403083E-2</v>
      </c>
      <c r="BC385" s="23">
        <v>0.18031975879980697</v>
      </c>
      <c r="BD385" s="24">
        <v>9.8516717046167514E-3</v>
      </c>
      <c r="BE385" s="24">
        <v>0.24389269099443689</v>
      </c>
      <c r="BF385" s="25">
        <v>5.5900116849777699E-2</v>
      </c>
      <c r="BH385" s="23">
        <v>-0.42019908669369849</v>
      </c>
      <c r="BI385" s="24">
        <v>-6.5858839942288042E-2</v>
      </c>
      <c r="BJ385" s="24">
        <v>-0.22242896107606025</v>
      </c>
      <c r="BK385" s="25">
        <v>-0.24399637896458709</v>
      </c>
      <c r="BM385" s="23">
        <v>0.18591244382991307</v>
      </c>
      <c r="BN385" s="24">
        <v>-0.95047541976726224</v>
      </c>
      <c r="BO385" s="24">
        <v>0.19817800346077055</v>
      </c>
      <c r="BP385" s="25">
        <v>-8.5607413843841865E-2</v>
      </c>
      <c r="GN385" s="1"/>
      <c r="GO385" s="7"/>
      <c r="GP385" s="7"/>
      <c r="GQ385" s="7"/>
      <c r="GR385" s="7"/>
      <c r="GS385" s="7"/>
      <c r="GT385" s="1"/>
      <c r="IU385" s="1"/>
      <c r="IV385" s="7"/>
      <c r="IW385" s="7"/>
      <c r="IX385" s="7"/>
      <c r="IY385" s="7"/>
      <c r="IZ385" s="7"/>
      <c r="JA385" s="7"/>
      <c r="JB385" s="7"/>
      <c r="JC385" s="7"/>
      <c r="JD385" s="7"/>
      <c r="JE385" s="1"/>
      <c r="JM385" s="1"/>
      <c r="JN385" s="23">
        <v>-0.23232346978379145</v>
      </c>
      <c r="JO385" s="24">
        <v>0.131771436364536</v>
      </c>
      <c r="JP385" s="25">
        <v>-0.53991578013510722</v>
      </c>
      <c r="JR385" s="23">
        <v>-7.6189938220213879E-10</v>
      </c>
      <c r="JS385" s="24">
        <v>2.7746079986331622E-9</v>
      </c>
      <c r="JT385" s="25">
        <v>-2.5809869467736052E-9</v>
      </c>
      <c r="JV385" s="23">
        <v>8.0117563196695191E-2</v>
      </c>
      <c r="JW385" s="24">
        <v>1.2248267339191016E-2</v>
      </c>
      <c r="JX385" s="25">
        <v>0.22109984636246424</v>
      </c>
      <c r="JZ385" s="23">
        <v>-5.3561488406915984E-2</v>
      </c>
      <c r="KA385" s="24">
        <v>-4.0694714085013434E-2</v>
      </c>
      <c r="KB385" s="25">
        <v>2.1622657111399208E-3</v>
      </c>
      <c r="KD385" s="23">
        <v>6.4094050557356161E-2</v>
      </c>
      <c r="KE385" s="24">
        <v>9.7986138713528157E-3</v>
      </c>
      <c r="KF385" s="25">
        <v>0.17687987708997141</v>
      </c>
      <c r="KH385" s="23">
        <v>-4.8205339642414323E-2</v>
      </c>
      <c r="KI385" s="24">
        <v>-3.6625242399051294E-2</v>
      </c>
      <c r="KJ385" s="25">
        <v>1.9460388819272341E-3</v>
      </c>
      <c r="KL385" s="23">
        <v>0.13134026753556594</v>
      </c>
      <c r="KM385" s="24">
        <v>2.0079126785559055E-2</v>
      </c>
      <c r="KN385" s="25">
        <v>0.36245876452863002</v>
      </c>
      <c r="KP385" s="23">
        <v>-0.17787948207532966</v>
      </c>
      <c r="KQ385" s="24">
        <v>-0.1351484959374587</v>
      </c>
      <c r="KR385" s="25">
        <v>7.180955283864335E-3</v>
      </c>
      <c r="KT385" s="23">
        <v>-0.22741521716735957</v>
      </c>
      <c r="KU385" s="24">
        <v>0.14130902973812595</v>
      </c>
      <c r="KV385" s="25">
        <v>-0.54003505609457392</v>
      </c>
      <c r="MQ385" s="1"/>
      <c r="MY385" s="1"/>
      <c r="MZ385" s="23">
        <v>0.15076143223636812</v>
      </c>
      <c r="NA385" s="24">
        <v>6.4781181868294882E-3</v>
      </c>
      <c r="NB385" s="25">
        <v>-1.1194791832721618</v>
      </c>
      <c r="ND385" s="23">
        <v>1.3332926898353242E-7</v>
      </c>
      <c r="NE385" s="24">
        <v>-6.6992185614668177E-7</v>
      </c>
      <c r="NF385" s="25">
        <v>3.2707919341129127E-7</v>
      </c>
      <c r="NH385" s="23">
        <v>0.10610176328921191</v>
      </c>
      <c r="NI385" s="24">
        <v>1.329581362409106E-2</v>
      </c>
      <c r="NJ385" s="25">
        <v>1.3213528426591754E-2</v>
      </c>
      <c r="NL385" s="23">
        <v>6.4430482846661282E-3</v>
      </c>
      <c r="NM385" s="24">
        <v>0.1403816433666232</v>
      </c>
      <c r="NN385" s="25">
        <v>7.1569191145658324E-4</v>
      </c>
      <c r="NP385" s="23">
        <v>8.4881410631373083E-2</v>
      </c>
      <c r="NQ385" s="24">
        <v>1.0636650899362608E-2</v>
      </c>
      <c r="NR385" s="25">
        <v>1.05708227412948E-2</v>
      </c>
      <c r="NT385" s="23">
        <v>5.798756789126413E-3</v>
      </c>
      <c r="NU385" s="24">
        <v>0.12634341203777527</v>
      </c>
      <c r="NV385" s="25">
        <v>6.4415542823026612E-4</v>
      </c>
      <c r="NX385" s="23">
        <v>0.17393731686756783</v>
      </c>
      <c r="NY385" s="24">
        <v>2.1796415777382398E-2</v>
      </c>
      <c r="NZ385" s="25">
        <v>2.1661522010850007E-2</v>
      </c>
      <c r="OB385" s="23">
        <v>2.1397626528141752E-2</v>
      </c>
      <c r="OC385" s="24">
        <v>0.4662118525379163</v>
      </c>
      <c r="OD385" s="25">
        <v>2.3769572997426802E-3</v>
      </c>
      <c r="OF385" s="23">
        <v>0.15024837098170027</v>
      </c>
      <c r="OG385" s="24">
        <v>-2.5100328642807881E-2</v>
      </c>
      <c r="OH385" s="25">
        <v>-1.1196406848958307</v>
      </c>
      <c r="QC385" s="1"/>
      <c r="QD385" s="7"/>
      <c r="QE385" s="7"/>
      <c r="QF385" s="7"/>
      <c r="QG385" s="7"/>
      <c r="QH385" s="7"/>
      <c r="QI385" s="1"/>
    </row>
    <row r="386" spans="6:451" ht="14.4" customHeight="1" x14ac:dyDescent="0.3">
      <c r="F386" s="1"/>
      <c r="G386" s="7"/>
      <c r="H386" s="7"/>
      <c r="I386" s="7"/>
      <c r="J386" s="7"/>
      <c r="K386" s="7"/>
      <c r="L386" s="7"/>
      <c r="M386" s="7"/>
      <c r="N386" s="7"/>
      <c r="O386" s="7"/>
      <c r="P386" s="1"/>
      <c r="Q386" s="128"/>
      <c r="R386" s="128"/>
      <c r="S386" s="128"/>
      <c r="T386" s="128"/>
      <c r="U386" s="128"/>
      <c r="V386" s="128"/>
      <c r="W386" s="128"/>
      <c r="X386" s="1"/>
      <c r="GN386" s="1"/>
      <c r="GO386" s="7"/>
      <c r="GP386" s="7"/>
      <c r="GQ386" s="7"/>
      <c r="GR386" s="7"/>
      <c r="GS386" s="7"/>
      <c r="GT386" s="1"/>
      <c r="IU386" s="1"/>
      <c r="IV386" s="7"/>
      <c r="IW386" s="7"/>
      <c r="IX386" s="7"/>
      <c r="IY386" s="7"/>
      <c r="IZ386" s="7"/>
      <c r="JA386" s="7"/>
      <c r="JB386" s="7"/>
      <c r="JC386" s="7"/>
      <c r="JD386" s="7"/>
      <c r="JE386" s="1"/>
      <c r="JM386" s="1"/>
      <c r="MQ386" s="1"/>
      <c r="MY386" s="1"/>
      <c r="QC386" s="1"/>
      <c r="QD386" s="7"/>
      <c r="QE386" s="7"/>
      <c r="QF386" s="7"/>
      <c r="QG386" s="7"/>
      <c r="QH386" s="7"/>
      <c r="QI386" s="1"/>
    </row>
    <row r="387" spans="6:451" ht="14.4" customHeight="1" x14ac:dyDescent="0.3">
      <c r="F387" s="1"/>
      <c r="G387" s="7"/>
      <c r="H387" s="7"/>
      <c r="I387" s="7"/>
      <c r="J387" s="7"/>
      <c r="K387" s="7"/>
      <c r="L387" s="7"/>
      <c r="M387" s="7"/>
      <c r="N387" s="7"/>
      <c r="O387" s="7"/>
      <c r="P387" s="1"/>
      <c r="Q387" s="1"/>
      <c r="R387" s="1"/>
      <c r="S387" s="1"/>
      <c r="T387" s="1"/>
      <c r="U387" s="1"/>
      <c r="V387" s="1"/>
      <c r="W387" s="1"/>
      <c r="X387" s="1"/>
      <c r="GN387" s="1"/>
      <c r="GO387" s="7"/>
      <c r="GP387" s="7"/>
      <c r="GQ387" s="7"/>
      <c r="GR387" s="7"/>
      <c r="GS387" s="7"/>
      <c r="GT387" s="1"/>
      <c r="IU387" s="1"/>
      <c r="IV387" s="7"/>
      <c r="IW387" s="7"/>
      <c r="IX387" s="7"/>
      <c r="IY387" s="7"/>
      <c r="IZ387" s="7"/>
      <c r="JA387" s="7"/>
      <c r="JB387" s="7"/>
      <c r="JC387" s="7"/>
      <c r="JD387" s="7"/>
      <c r="JE387" s="1"/>
      <c r="JM387" s="1"/>
      <c r="MQ387" s="1"/>
      <c r="MY387" s="1"/>
      <c r="QC387" s="1"/>
      <c r="QD387" s="7"/>
      <c r="QE387" s="7"/>
      <c r="QF387" s="7"/>
      <c r="QG387" s="7"/>
      <c r="QH387" s="7"/>
      <c r="QI387" s="1"/>
    </row>
    <row r="388" spans="6:451" ht="14.4" customHeight="1" thickBot="1" x14ac:dyDescent="0.35">
      <c r="F388" s="1"/>
      <c r="G388" s="7"/>
      <c r="H388" s="7"/>
      <c r="I388" s="7"/>
      <c r="J388" s="7"/>
      <c r="K388" s="7"/>
      <c r="L388" s="7"/>
      <c r="M388" s="7"/>
      <c r="N388" s="7"/>
      <c r="O388" s="7"/>
      <c r="P388" s="1"/>
      <c r="Q388" t="s">
        <v>284</v>
      </c>
      <c r="S388" t="s">
        <v>285</v>
      </c>
      <c r="U388" t="s">
        <v>56</v>
      </c>
      <c r="W388" t="s">
        <v>286</v>
      </c>
      <c r="X388" s="1"/>
      <c r="GN388" s="1"/>
      <c r="GO388" s="7"/>
      <c r="GP388" s="7"/>
      <c r="GQ388" s="7"/>
      <c r="GR388" s="7"/>
      <c r="GS388" s="7"/>
      <c r="GT388" s="1"/>
      <c r="IU388" s="1"/>
      <c r="IV388" s="7"/>
      <c r="IW388" s="7"/>
      <c r="IX388" s="7"/>
      <c r="IY388" s="7"/>
      <c r="IZ388" s="7"/>
      <c r="JA388" s="7"/>
      <c r="JB388" s="7"/>
      <c r="JC388" s="7"/>
      <c r="JD388" s="7"/>
      <c r="JE388" s="1"/>
      <c r="JM388" s="1"/>
      <c r="MQ388" s="1"/>
      <c r="MY388" s="1"/>
      <c r="QC388" s="1"/>
      <c r="QD388" s="7"/>
      <c r="QE388" s="7"/>
      <c r="QF388" s="7"/>
      <c r="QG388" s="7"/>
      <c r="QH388" s="7"/>
      <c r="QI388" s="1"/>
    </row>
    <row r="389" spans="6:451" ht="14.4" customHeight="1" thickBot="1" x14ac:dyDescent="0.35">
      <c r="F389" s="1"/>
      <c r="G389" s="7"/>
      <c r="H389" s="7"/>
      <c r="I389" s="7"/>
      <c r="J389" s="7"/>
      <c r="K389" s="7"/>
      <c r="L389" s="7"/>
      <c r="M389" s="7"/>
      <c r="N389" s="7"/>
      <c r="O389" s="7"/>
      <c r="P389" s="1"/>
      <c r="Q389" s="43">
        <f>Q349:W349</f>
        <v>0.9</v>
      </c>
      <c r="S389" s="43">
        <f>S349</f>
        <v>0.8</v>
      </c>
      <c r="U389" s="43">
        <f>U349</f>
        <v>1.0000000000000001E-9</v>
      </c>
      <c r="W389" s="43">
        <f>W349</f>
        <v>3</v>
      </c>
      <c r="X389" s="1"/>
      <c r="GN389" s="1"/>
      <c r="GO389" s="7"/>
      <c r="GP389" s="7"/>
      <c r="GQ389" s="7"/>
      <c r="GR389" s="7"/>
      <c r="GS389" s="7"/>
      <c r="GT389" s="1"/>
      <c r="IU389" s="1"/>
      <c r="IV389" s="7"/>
      <c r="IW389" s="7"/>
      <c r="IX389" s="7"/>
      <c r="IY389" s="7"/>
      <c r="IZ389" s="7"/>
      <c r="JA389" s="7"/>
      <c r="JB389" s="7"/>
      <c r="JC389" s="7"/>
      <c r="JD389" s="7"/>
      <c r="JE389" s="1"/>
      <c r="JM389" s="1"/>
      <c r="MQ389" s="1"/>
      <c r="MY389" s="1"/>
      <c r="QC389" s="1"/>
      <c r="QD389" s="7"/>
      <c r="QE389" s="7"/>
      <c r="QF389" s="7"/>
      <c r="QG389" s="7"/>
      <c r="QH389" s="7"/>
      <c r="QI389" s="1"/>
    </row>
    <row r="390" spans="6:451" ht="14.4" customHeight="1" x14ac:dyDescent="0.3">
      <c r="F390" s="1"/>
      <c r="G390" s="7"/>
      <c r="H390" s="7"/>
      <c r="I390" s="7"/>
      <c r="J390" s="7"/>
      <c r="K390" s="7"/>
      <c r="L390" s="7"/>
      <c r="M390" s="7"/>
      <c r="N390" s="7"/>
      <c r="O390" s="7"/>
      <c r="P390" s="1"/>
      <c r="X390" s="1"/>
      <c r="GN390" s="1"/>
      <c r="GO390" s="7"/>
      <c r="GP390" s="7"/>
      <c r="GQ390" s="7"/>
      <c r="GR390" s="7"/>
      <c r="GS390" s="7"/>
      <c r="GT390" s="1"/>
      <c r="IU390" s="1"/>
      <c r="IV390" s="7"/>
      <c r="IW390" s="7"/>
      <c r="IX390" s="7"/>
      <c r="IY390" s="7"/>
      <c r="IZ390" s="7"/>
      <c r="JA390" s="7"/>
      <c r="JB390" s="7"/>
      <c r="JC390" s="7"/>
      <c r="JD390" s="7"/>
      <c r="JE390" s="1"/>
      <c r="JM390" s="1"/>
      <c r="MQ390" s="1"/>
      <c r="MY390" s="1"/>
      <c r="QC390" s="1"/>
      <c r="QD390" s="7"/>
      <c r="QE390" s="7"/>
      <c r="QF390" s="7"/>
      <c r="QG390" s="7"/>
      <c r="QH390" s="7"/>
      <c r="QI390" s="1"/>
    </row>
    <row r="391" spans="6:451" ht="14.4" customHeight="1" thickBot="1" x14ac:dyDescent="0.35">
      <c r="F391" s="1"/>
      <c r="G391" s="7"/>
      <c r="H391" s="7"/>
      <c r="I391" s="7"/>
      <c r="J391" s="7"/>
      <c r="K391" s="7"/>
      <c r="L391" s="7"/>
      <c r="M391" s="7"/>
      <c r="N391" s="7"/>
      <c r="O391" s="7"/>
      <c r="P391" s="1"/>
      <c r="Q391" t="s">
        <v>287</v>
      </c>
      <c r="X391" s="1"/>
      <c r="GN391" s="1"/>
      <c r="GO391" s="7"/>
      <c r="GP391" s="7"/>
      <c r="GQ391" s="7"/>
      <c r="GR391" s="7"/>
      <c r="GS391" s="7"/>
      <c r="GT391" s="1"/>
      <c r="IU391" s="1"/>
      <c r="IV391" s="7"/>
      <c r="IW391" s="7"/>
      <c r="IX391" s="7"/>
      <c r="IY391" s="7"/>
      <c r="IZ391" s="7"/>
      <c r="JA391" s="7"/>
      <c r="JB391" s="7"/>
      <c r="JC391" s="7"/>
      <c r="JD391" s="7"/>
      <c r="JE391" s="1"/>
      <c r="JM391" s="1"/>
      <c r="MQ391" s="1"/>
      <c r="MY391" s="1"/>
      <c r="QC391" s="1"/>
      <c r="QD391" s="7"/>
      <c r="QE391" s="7"/>
      <c r="QF391" s="7"/>
      <c r="QG391" s="7"/>
      <c r="QH391" s="7"/>
      <c r="QI391" s="1"/>
    </row>
    <row r="392" spans="6:451" ht="14.4" customHeight="1" thickBot="1" x14ac:dyDescent="0.35">
      <c r="F392" s="1"/>
      <c r="G392" s="7"/>
      <c r="H392" s="7"/>
      <c r="I392" s="7"/>
      <c r="J392" s="7"/>
      <c r="K392" s="7"/>
      <c r="L392" s="7"/>
      <c r="M392" s="7"/>
      <c r="N392" s="7"/>
      <c r="O392" s="7"/>
      <c r="P392" s="1"/>
      <c r="Q392" s="43">
        <v>0.01</v>
      </c>
      <c r="X392" s="1"/>
      <c r="GN392" s="1"/>
      <c r="GO392" s="7"/>
      <c r="GP392" s="7"/>
      <c r="GQ392" s="7"/>
      <c r="GR392" s="7"/>
      <c r="GS392" s="7"/>
      <c r="GT392" s="1"/>
      <c r="IU392" s="1"/>
      <c r="IV392" s="7"/>
      <c r="IW392" s="7"/>
      <c r="IX392" s="7"/>
      <c r="IY392" s="7"/>
      <c r="IZ392" s="7"/>
      <c r="JA392" s="7"/>
      <c r="JB392" s="7"/>
      <c r="JC392" s="7"/>
      <c r="JD392" s="7"/>
      <c r="JE392" s="1"/>
      <c r="JM392" s="1"/>
      <c r="MQ392" s="1"/>
      <c r="MY392" s="1"/>
      <c r="QC392" s="1"/>
      <c r="QD392" s="7"/>
      <c r="QE392" s="7"/>
      <c r="QF392" s="7"/>
      <c r="QG392" s="7"/>
      <c r="QH392" s="7"/>
      <c r="QI392" s="1"/>
    </row>
    <row r="393" spans="6:451" x14ac:dyDescent="0.3">
      <c r="F393" s="1"/>
      <c r="G393" s="7"/>
      <c r="H393" s="7"/>
      <c r="I393" s="7"/>
      <c r="J393" s="7"/>
      <c r="K393" s="7"/>
      <c r="L393" s="7"/>
      <c r="M393" s="7"/>
      <c r="N393" s="7"/>
      <c r="O393" s="7"/>
      <c r="P393" s="1"/>
      <c r="X393" s="1"/>
      <c r="GN393" s="1"/>
      <c r="GO393" s="7"/>
      <c r="GP393" s="7"/>
      <c r="GQ393" s="7"/>
      <c r="GR393" s="7"/>
      <c r="GS393" s="7"/>
      <c r="GT393" s="1"/>
      <c r="IU393" s="1"/>
      <c r="IV393" s="7"/>
      <c r="IW393" s="7"/>
      <c r="IX393" s="7"/>
      <c r="IY393" s="7"/>
      <c r="IZ393" s="7"/>
      <c r="JA393" s="7"/>
      <c r="JB393" s="7"/>
      <c r="JC393" s="7"/>
      <c r="JD393" s="7"/>
      <c r="JE393" s="1"/>
      <c r="JM393" s="1"/>
      <c r="MQ393" s="1"/>
      <c r="MY393" s="1"/>
      <c r="QC393" s="1"/>
      <c r="QD393" s="7"/>
      <c r="QE393" s="7"/>
      <c r="QF393" s="7"/>
      <c r="QG393" s="7"/>
      <c r="QH393" s="7"/>
      <c r="QI393" s="1"/>
    </row>
    <row r="394" spans="6:451" x14ac:dyDescent="0.3">
      <c r="F394" s="1"/>
      <c r="G394" s="7"/>
      <c r="H394" s="7"/>
      <c r="I394" s="7"/>
      <c r="J394" s="7"/>
      <c r="K394" s="7"/>
      <c r="L394" s="7"/>
      <c r="M394" s="7"/>
      <c r="N394" s="7"/>
      <c r="O394" s="7"/>
      <c r="P394" s="1"/>
      <c r="X394" s="1"/>
      <c r="GN394" s="1"/>
      <c r="GO394" s="7"/>
      <c r="GP394" s="7"/>
      <c r="GQ394" s="7"/>
      <c r="GR394" s="7"/>
      <c r="GS394" s="7"/>
      <c r="GT394" s="1"/>
      <c r="IU394" s="1"/>
      <c r="IV394" s="7"/>
      <c r="IW394" s="7"/>
      <c r="IX394" s="7"/>
      <c r="IY394" s="7"/>
      <c r="IZ394" s="7"/>
      <c r="JA394" s="7"/>
      <c r="JB394" s="7"/>
      <c r="JC394" s="7"/>
      <c r="JD394" s="7"/>
      <c r="JE394" s="1"/>
      <c r="JM394" s="1"/>
      <c r="MQ394" s="1"/>
      <c r="MY394" s="1"/>
      <c r="QC394" s="1"/>
      <c r="QD394" s="7"/>
      <c r="QE394" s="7"/>
      <c r="QF394" s="7"/>
      <c r="QG394" s="7"/>
      <c r="QH394" s="7"/>
      <c r="QI394" s="1"/>
    </row>
    <row r="395" spans="6:451" x14ac:dyDescent="0.3">
      <c r="F395" s="1"/>
      <c r="G395" s="7"/>
      <c r="H395" s="7"/>
      <c r="I395" s="7"/>
      <c r="J395" s="7"/>
      <c r="K395" s="7"/>
      <c r="L395" s="7"/>
      <c r="M395" s="7"/>
      <c r="N395" s="7"/>
      <c r="O395" s="7"/>
      <c r="P395" s="1"/>
      <c r="X395" s="1"/>
      <c r="GN395" s="1"/>
      <c r="GO395" s="7"/>
      <c r="GP395" s="7"/>
      <c r="GQ395" s="7"/>
      <c r="GR395" s="7"/>
      <c r="GS395" s="7"/>
      <c r="GT395" s="1"/>
      <c r="IU395" s="1"/>
      <c r="IV395" s="7"/>
      <c r="IW395" s="7"/>
      <c r="IX395" s="7"/>
      <c r="IY395" s="7"/>
      <c r="IZ395" s="7"/>
      <c r="JA395" s="7"/>
      <c r="JB395" s="7"/>
      <c r="JC395" s="7"/>
      <c r="JD395" s="7"/>
      <c r="JE395" s="1"/>
      <c r="JM395" s="1"/>
      <c r="MQ395" s="1"/>
      <c r="MY395" s="1"/>
      <c r="QC395" s="1"/>
      <c r="QD395" s="7"/>
      <c r="QE395" s="7"/>
      <c r="QF395" s="7"/>
      <c r="QG395" s="7"/>
      <c r="QH395" s="7"/>
      <c r="QI395" s="1"/>
    </row>
    <row r="396" spans="6:451" x14ac:dyDescent="0.3">
      <c r="F396" s="1"/>
      <c r="G396" s="7"/>
      <c r="H396" s="7"/>
      <c r="I396" s="7"/>
      <c r="J396" s="7"/>
      <c r="K396" s="7"/>
      <c r="L396" s="7"/>
      <c r="M396" s="7"/>
      <c r="N396" s="7"/>
      <c r="O396" s="7"/>
      <c r="P396" s="1"/>
      <c r="X396" s="1"/>
      <c r="GN396" s="1"/>
      <c r="GO396" s="7"/>
      <c r="GP396" s="7"/>
      <c r="GQ396" s="7"/>
      <c r="GR396" s="7"/>
      <c r="GS396" s="7"/>
      <c r="GT396" s="1"/>
      <c r="IU396" s="1"/>
      <c r="IV396" s="7"/>
      <c r="IW396" s="7"/>
      <c r="IX396" s="7"/>
      <c r="IY396" s="7"/>
      <c r="IZ396" s="7"/>
      <c r="JA396" s="7"/>
      <c r="JB396" s="7"/>
      <c r="JC396" s="7"/>
      <c r="JD396" s="7"/>
      <c r="JE396" s="1"/>
      <c r="JM396" s="1"/>
      <c r="MQ396" s="1"/>
      <c r="MY396" s="1"/>
      <c r="QC396" s="1"/>
      <c r="QD396" s="7"/>
      <c r="QE396" s="7"/>
      <c r="QF396" s="7"/>
      <c r="QG396" s="7"/>
      <c r="QH396" s="7"/>
      <c r="QI396" s="1"/>
    </row>
    <row r="397" spans="6:451" x14ac:dyDescent="0.3">
      <c r="F397" s="1"/>
      <c r="G397" s="7"/>
      <c r="H397" s="7"/>
      <c r="I397" s="7"/>
      <c r="J397" s="7"/>
      <c r="K397" s="7"/>
      <c r="L397" s="7"/>
      <c r="M397" s="7"/>
      <c r="N397" s="7"/>
      <c r="O397" s="7"/>
      <c r="P397" s="1"/>
      <c r="X397" s="1"/>
      <c r="GN397" s="1"/>
      <c r="GO397" s="7"/>
      <c r="GP397" s="7"/>
      <c r="GQ397" s="7"/>
      <c r="GR397" s="7"/>
      <c r="GS397" s="7"/>
      <c r="GT397" s="1"/>
      <c r="IU397" s="1"/>
      <c r="IV397" s="7"/>
      <c r="IW397" s="7"/>
      <c r="IX397" s="7"/>
      <c r="IY397" s="7"/>
      <c r="IZ397" s="7"/>
      <c r="JA397" s="7"/>
      <c r="JB397" s="7"/>
      <c r="JC397" s="7"/>
      <c r="JD397" s="7"/>
      <c r="JE397" s="1"/>
      <c r="JM397" s="1"/>
      <c r="MQ397" s="1"/>
      <c r="MY397" s="1"/>
      <c r="QC397" s="1"/>
      <c r="QD397" s="7"/>
      <c r="QE397" s="7"/>
      <c r="QF397" s="7"/>
      <c r="QG397" s="7"/>
      <c r="QH397" s="7"/>
      <c r="QI397" s="1"/>
    </row>
    <row r="398" spans="6:451" x14ac:dyDescent="0.3">
      <c r="F398" s="1"/>
      <c r="G398" s="7"/>
      <c r="H398" s="7"/>
      <c r="I398" s="7"/>
      <c r="J398" s="7"/>
      <c r="K398" s="7"/>
      <c r="L398" s="7"/>
      <c r="M398" s="7"/>
      <c r="N398" s="7"/>
      <c r="O398" s="7"/>
      <c r="P398" s="1"/>
      <c r="X398" s="1"/>
      <c r="GN398" s="1"/>
      <c r="GO398" s="7"/>
      <c r="GP398" s="7"/>
      <c r="GQ398" s="7"/>
      <c r="GR398" s="7"/>
      <c r="GS398" s="7"/>
      <c r="GT398" s="1"/>
      <c r="IU398" s="1"/>
      <c r="IV398" s="7"/>
      <c r="IW398" s="7"/>
      <c r="IX398" s="7"/>
      <c r="IY398" s="7"/>
      <c r="IZ398" s="7"/>
      <c r="JA398" s="7"/>
      <c r="JB398" s="7"/>
      <c r="JC398" s="7"/>
      <c r="JD398" s="7"/>
      <c r="JE398" s="1"/>
      <c r="JM398" s="1"/>
      <c r="MQ398" s="1"/>
      <c r="MY398" s="1"/>
      <c r="QC398" s="1"/>
      <c r="QD398" s="7"/>
      <c r="QE398" s="7"/>
      <c r="QF398" s="7"/>
      <c r="QG398" s="7"/>
      <c r="QH398" s="7"/>
      <c r="QI398" s="1"/>
    </row>
    <row r="399" spans="6:451" x14ac:dyDescent="0.3">
      <c r="F399" s="1"/>
      <c r="G399" s="7"/>
      <c r="H399" s="7"/>
      <c r="I399" s="7"/>
      <c r="J399" s="7"/>
      <c r="K399" s="7"/>
      <c r="L399" s="7"/>
      <c r="M399" s="7"/>
      <c r="N399" s="7"/>
      <c r="O399" s="7"/>
      <c r="P399" s="1"/>
      <c r="X399" s="1"/>
      <c r="GN399" s="1"/>
      <c r="GO399" s="7"/>
      <c r="GP399" s="7"/>
      <c r="GQ399" s="7"/>
      <c r="GR399" s="7"/>
      <c r="GS399" s="7"/>
      <c r="GT399" s="1"/>
      <c r="IU399" s="1"/>
      <c r="IV399" s="7"/>
      <c r="IW399" s="7"/>
      <c r="IX399" s="7"/>
      <c r="IY399" s="7"/>
      <c r="IZ399" s="7"/>
      <c r="JA399" s="7"/>
      <c r="JB399" s="7"/>
      <c r="JC399" s="7"/>
      <c r="JD399" s="7"/>
      <c r="JE399" s="1"/>
      <c r="JM399" s="1"/>
      <c r="MQ399" s="1"/>
      <c r="MY399" s="1"/>
      <c r="QC399" s="1"/>
      <c r="QD399" s="7"/>
      <c r="QE399" s="7"/>
      <c r="QF399" s="7"/>
      <c r="QG399" s="7"/>
      <c r="QH399" s="7"/>
      <c r="QI399" s="1"/>
    </row>
    <row r="400" spans="6:451" x14ac:dyDescent="0.3">
      <c r="F400" s="1"/>
      <c r="G400" s="7"/>
      <c r="H400" s="7"/>
      <c r="I400" s="7"/>
      <c r="J400" s="7"/>
      <c r="K400" s="7"/>
      <c r="L400" s="7"/>
      <c r="M400" s="7"/>
      <c r="N400" s="7"/>
      <c r="O400" s="7"/>
      <c r="P400" s="1"/>
      <c r="X400" s="1"/>
      <c r="GN400" s="1"/>
      <c r="GO400" s="7"/>
      <c r="GP400" s="7"/>
      <c r="GQ400" s="7"/>
      <c r="GR400" s="7"/>
      <c r="GS400" s="7"/>
      <c r="GT400" s="1"/>
      <c r="IU400" s="1"/>
      <c r="IV400" s="7"/>
      <c r="IW400" s="7"/>
      <c r="IX400" s="7"/>
      <c r="IY400" s="7"/>
      <c r="IZ400" s="7"/>
      <c r="JA400" s="7"/>
      <c r="JB400" s="7"/>
      <c r="JC400" s="7"/>
      <c r="JD400" s="7"/>
      <c r="JE400" s="1"/>
      <c r="JM400" s="1"/>
      <c r="MQ400" s="1"/>
      <c r="MY400" s="1"/>
      <c r="QC400" s="1"/>
      <c r="QD400" s="7"/>
      <c r="QE400" s="7"/>
      <c r="QF400" s="7"/>
      <c r="QG400" s="7"/>
      <c r="QH400" s="7"/>
      <c r="QI400" s="1"/>
    </row>
    <row r="401" spans="6:451" x14ac:dyDescent="0.3">
      <c r="F401" s="1"/>
      <c r="G401" s="7"/>
      <c r="H401" s="7"/>
      <c r="I401" s="7"/>
      <c r="J401" s="7"/>
      <c r="K401" s="7"/>
      <c r="L401" s="7"/>
      <c r="M401" s="7"/>
      <c r="N401" s="7"/>
      <c r="O401" s="7"/>
      <c r="P401" s="1"/>
      <c r="X401" s="1"/>
      <c r="GN401" s="1"/>
      <c r="GO401" s="7"/>
      <c r="GP401" s="7"/>
      <c r="GQ401" s="7"/>
      <c r="GR401" s="7"/>
      <c r="GS401" s="7"/>
      <c r="GT401" s="1"/>
      <c r="IU401" s="1"/>
      <c r="IV401" s="7"/>
      <c r="IW401" s="7"/>
      <c r="IX401" s="7"/>
      <c r="IY401" s="7"/>
      <c r="IZ401" s="7"/>
      <c r="JA401" s="7"/>
      <c r="JB401" s="7"/>
      <c r="JC401" s="7"/>
      <c r="JD401" s="7"/>
      <c r="JE401" s="1"/>
      <c r="JM401" s="1"/>
      <c r="MQ401" s="1"/>
      <c r="MY401" s="1"/>
      <c r="QC401" s="1"/>
      <c r="QD401" s="7"/>
      <c r="QE401" s="7"/>
      <c r="QF401" s="7"/>
      <c r="QG401" s="7"/>
      <c r="QH401" s="7"/>
      <c r="QI401" s="1"/>
    </row>
    <row r="402" spans="6:451" x14ac:dyDescent="0.3">
      <c r="F402" s="1"/>
      <c r="G402" s="7"/>
      <c r="H402" s="7"/>
      <c r="I402" s="7"/>
      <c r="J402" s="7"/>
      <c r="K402" s="7"/>
      <c r="L402" s="7"/>
      <c r="M402" s="7"/>
      <c r="N402" s="7"/>
      <c r="O402" s="7"/>
      <c r="P402" s="1"/>
      <c r="X402" s="1"/>
      <c r="GN402" s="1"/>
      <c r="GO402" s="7"/>
      <c r="GP402" s="7"/>
      <c r="GQ402" s="7"/>
      <c r="GR402" s="7"/>
      <c r="GS402" s="7"/>
      <c r="GT402" s="1"/>
      <c r="IU402" s="1"/>
      <c r="IV402" s="7"/>
      <c r="IW402" s="7"/>
      <c r="IX402" s="7"/>
      <c r="IY402" s="7"/>
      <c r="IZ402" s="7"/>
      <c r="JA402" s="7"/>
      <c r="JB402" s="7"/>
      <c r="JC402" s="7"/>
      <c r="JD402" s="7"/>
      <c r="JE402" s="1"/>
      <c r="JM402" s="1"/>
      <c r="MQ402" s="1"/>
      <c r="MY402" s="1"/>
      <c r="QC402" s="1"/>
      <c r="QD402" s="7"/>
      <c r="QE402" s="7"/>
      <c r="QF402" s="7"/>
      <c r="QG402" s="7"/>
      <c r="QH402" s="7"/>
      <c r="QI402" s="1"/>
    </row>
    <row r="403" spans="6:451" x14ac:dyDescent="0.3">
      <c r="F403" s="1"/>
      <c r="G403" s="7"/>
      <c r="H403" s="7"/>
      <c r="I403" s="7"/>
      <c r="J403" s="7"/>
      <c r="K403" s="7"/>
      <c r="L403" s="7"/>
      <c r="M403" s="7"/>
      <c r="N403" s="7"/>
      <c r="O403" s="7"/>
      <c r="P403" s="1"/>
      <c r="X403" s="1"/>
      <c r="GN403" s="1"/>
      <c r="GO403" s="7"/>
      <c r="GP403" s="7"/>
      <c r="GQ403" s="7"/>
      <c r="GR403" s="7"/>
      <c r="GS403" s="7"/>
      <c r="GT403" s="1"/>
      <c r="IU403" s="1"/>
      <c r="IV403" s="7"/>
      <c r="IW403" s="7"/>
      <c r="IX403" s="7"/>
      <c r="IY403" s="7"/>
      <c r="IZ403" s="7"/>
      <c r="JA403" s="7"/>
      <c r="JB403" s="7"/>
      <c r="JC403" s="7"/>
      <c r="JD403" s="7"/>
      <c r="JE403" s="1"/>
      <c r="JM403" s="1"/>
      <c r="MQ403" s="1"/>
      <c r="MY403" s="1"/>
      <c r="QC403" s="1"/>
      <c r="QD403" s="7"/>
      <c r="QE403" s="7"/>
      <c r="QF403" s="7"/>
      <c r="QG403" s="7"/>
      <c r="QH403" s="7"/>
      <c r="QI403" s="1"/>
    </row>
    <row r="404" spans="6:451" x14ac:dyDescent="0.3">
      <c r="F404" s="1"/>
      <c r="G404" s="7"/>
      <c r="H404" s="7"/>
      <c r="I404" s="7"/>
      <c r="J404" s="7"/>
      <c r="K404" s="7"/>
      <c r="L404" s="7"/>
      <c r="M404" s="7"/>
      <c r="N404" s="7"/>
      <c r="O404" s="7"/>
      <c r="P404" s="1"/>
      <c r="X404" s="1"/>
      <c r="GN404" s="1"/>
      <c r="GO404" s="7"/>
      <c r="GP404" s="7"/>
      <c r="GQ404" s="7"/>
      <c r="GR404" s="7"/>
      <c r="GS404" s="7"/>
      <c r="GT404" s="1"/>
      <c r="IU404" s="1"/>
      <c r="IV404" s="7"/>
      <c r="IW404" s="7"/>
      <c r="IX404" s="7"/>
      <c r="IY404" s="7"/>
      <c r="IZ404" s="7"/>
      <c r="JA404" s="7"/>
      <c r="JB404" s="7"/>
      <c r="JC404" s="7"/>
      <c r="JD404" s="7"/>
      <c r="JE404" s="1"/>
      <c r="JM404" s="1"/>
      <c r="MQ404" s="1"/>
      <c r="MY404" s="1"/>
      <c r="QC404" s="1"/>
      <c r="QD404" s="7"/>
      <c r="QE404" s="7"/>
      <c r="QF404" s="7"/>
      <c r="QG404" s="7"/>
      <c r="QH404" s="7"/>
      <c r="QI404" s="1"/>
    </row>
    <row r="405" spans="6:451" x14ac:dyDescent="0.3">
      <c r="F405" s="1"/>
      <c r="G405" s="7"/>
      <c r="H405" s="7"/>
      <c r="I405" s="7"/>
      <c r="J405" s="7"/>
      <c r="K405" s="7"/>
      <c r="L405" s="7"/>
      <c r="M405" s="7"/>
      <c r="N405" s="7"/>
      <c r="O405" s="7"/>
      <c r="P405" s="1"/>
      <c r="X405" s="1"/>
      <c r="GN405" s="1"/>
      <c r="GO405" s="7"/>
      <c r="GP405" s="7"/>
      <c r="GQ405" s="7"/>
      <c r="GR405" s="7"/>
      <c r="GS405" s="7"/>
      <c r="GT405" s="1"/>
      <c r="IU405" s="1"/>
      <c r="IV405" s="7"/>
      <c r="IW405" s="7"/>
      <c r="IX405" s="7"/>
      <c r="IY405" s="7"/>
      <c r="IZ405" s="7"/>
      <c r="JA405" s="7"/>
      <c r="JB405" s="7"/>
      <c r="JC405" s="7"/>
      <c r="JD405" s="7"/>
      <c r="JE405" s="1"/>
      <c r="JM405" s="1"/>
      <c r="MQ405" s="1"/>
      <c r="MY405" s="1"/>
      <c r="QC405" s="1"/>
      <c r="QD405" s="7"/>
      <c r="QE405" s="7"/>
      <c r="QF405" s="7"/>
      <c r="QG405" s="7"/>
      <c r="QH405" s="7"/>
      <c r="QI405" s="1"/>
    </row>
    <row r="406" spans="6:451" x14ac:dyDescent="0.3">
      <c r="F406" s="1"/>
      <c r="G406" s="7"/>
      <c r="H406" s="7"/>
      <c r="I406" s="7"/>
      <c r="J406" s="7"/>
      <c r="K406" s="7"/>
      <c r="L406" s="7"/>
      <c r="M406" s="7"/>
      <c r="N406" s="7"/>
      <c r="O406" s="7"/>
      <c r="P406" s="1"/>
      <c r="X406" s="1"/>
      <c r="GN406" s="1"/>
      <c r="GO406" s="7"/>
      <c r="GP406" s="7"/>
      <c r="GQ406" s="7"/>
      <c r="GR406" s="7"/>
      <c r="GS406" s="7"/>
      <c r="GT406" s="1"/>
      <c r="IU406" s="1"/>
      <c r="IV406" s="7"/>
      <c r="IW406" s="7"/>
      <c r="IX406" s="7"/>
      <c r="IY406" s="7"/>
      <c r="IZ406" s="7"/>
      <c r="JA406" s="7"/>
      <c r="JB406" s="7"/>
      <c r="JC406" s="7"/>
      <c r="JD406" s="7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7"/>
      <c r="QE406" s="7"/>
      <c r="QF406" s="7"/>
      <c r="QG406" s="7"/>
      <c r="QH406" s="7"/>
      <c r="QI406" s="1"/>
    </row>
    <row r="407" spans="6:451" x14ac:dyDescent="0.3">
      <c r="F407" s="1"/>
      <c r="G407" s="7"/>
      <c r="H407" s="7"/>
      <c r="I407" s="7"/>
      <c r="J407" s="7"/>
      <c r="K407" s="7"/>
      <c r="L407" s="7"/>
      <c r="M407" s="7"/>
      <c r="N407" s="7"/>
      <c r="O407" s="7"/>
      <c r="P407" s="1"/>
      <c r="X407" s="1"/>
      <c r="GN407" s="1"/>
      <c r="GO407" s="7"/>
      <c r="GP407" s="7"/>
      <c r="GQ407" s="7"/>
      <c r="GR407" s="7"/>
      <c r="GS407" s="7"/>
      <c r="GT407" s="1"/>
      <c r="IU407" s="1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7"/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7"/>
      <c r="KG407" s="7"/>
      <c r="KH407" s="7"/>
      <c r="KI407" s="7"/>
      <c r="KJ407" s="7"/>
      <c r="KK407" s="7"/>
      <c r="KL407" s="7"/>
      <c r="KM407" s="7"/>
      <c r="KN407" s="7"/>
      <c r="KO407" s="7"/>
      <c r="KP407" s="7"/>
      <c r="KQ407" s="7"/>
      <c r="KR407" s="7"/>
      <c r="KS407" s="7"/>
      <c r="KT407" s="7"/>
      <c r="KU407" s="7"/>
      <c r="KV407" s="7"/>
      <c r="KW407" s="7"/>
      <c r="KX407" s="7"/>
      <c r="KY407" s="7"/>
      <c r="KZ407" s="7"/>
      <c r="LA407" s="7"/>
      <c r="LB407" s="7"/>
      <c r="LC407" s="7"/>
      <c r="LD407" s="7"/>
      <c r="LE407" s="7"/>
      <c r="LF407" s="7"/>
      <c r="LG407" s="7"/>
      <c r="LH407" s="7"/>
      <c r="LI407" s="7"/>
      <c r="LJ407" s="7"/>
      <c r="LK407" s="7"/>
      <c r="LL407" s="7"/>
      <c r="LM407" s="7"/>
      <c r="LN407" s="7"/>
      <c r="LO407" s="7"/>
      <c r="LP407" s="7"/>
      <c r="LQ407" s="7"/>
      <c r="LR407" s="7"/>
      <c r="LS407" s="7"/>
      <c r="LT407" s="7"/>
      <c r="LU407" s="7"/>
      <c r="LV407" s="7"/>
      <c r="LW407" s="7"/>
      <c r="LX407" s="7"/>
      <c r="LY407" s="7"/>
      <c r="LZ407" s="7"/>
      <c r="MA407" s="7"/>
      <c r="MB407" s="7"/>
      <c r="MC407" s="7"/>
      <c r="MD407" s="7"/>
      <c r="ME407" s="7"/>
      <c r="MF407" s="7"/>
      <c r="MG407" s="7"/>
      <c r="MH407" s="7"/>
      <c r="MI407" s="7"/>
      <c r="MJ407" s="7"/>
      <c r="MK407" s="7"/>
      <c r="ML407" s="7"/>
      <c r="MM407" s="7"/>
      <c r="MN407" s="7"/>
      <c r="MO407" s="7"/>
      <c r="MP407" s="7"/>
      <c r="MQ407" s="7"/>
      <c r="MR407" s="7"/>
      <c r="MS407" s="7"/>
      <c r="MT407" s="7"/>
      <c r="MU407" s="7"/>
      <c r="MV407" s="7"/>
      <c r="MW407" s="7"/>
      <c r="MX407" s="7"/>
      <c r="MY407" s="7"/>
      <c r="MZ407" s="7"/>
      <c r="NA407" s="7"/>
      <c r="NB407" s="7"/>
      <c r="NC407" s="7"/>
      <c r="ND407" s="7"/>
      <c r="NE407" s="7"/>
      <c r="NF407" s="7"/>
      <c r="NG407" s="7"/>
      <c r="NH407" s="7"/>
      <c r="NI407" s="7"/>
      <c r="NJ407" s="7"/>
      <c r="NK407" s="7"/>
      <c r="NL407" s="7"/>
      <c r="NM407" s="7"/>
      <c r="NN407" s="7"/>
      <c r="NO407" s="7"/>
      <c r="NP407" s="7"/>
      <c r="NQ407" s="7"/>
      <c r="NR407" s="7"/>
      <c r="NS407" s="7"/>
      <c r="NT407" s="7"/>
      <c r="NU407" s="7"/>
      <c r="NV407" s="7"/>
      <c r="NW407" s="7"/>
      <c r="NX407" s="7"/>
      <c r="NY407" s="7"/>
      <c r="NZ407" s="7"/>
      <c r="OA407" s="7"/>
      <c r="OB407" s="7"/>
      <c r="OC407" s="7"/>
      <c r="OD407" s="7"/>
      <c r="OE407" s="7"/>
      <c r="OF407" s="7"/>
      <c r="OG407" s="7"/>
      <c r="OH407" s="7"/>
      <c r="OI407" s="7"/>
      <c r="OJ407" s="7"/>
      <c r="OK407" s="7"/>
      <c r="OL407" s="7"/>
      <c r="OM407" s="7"/>
      <c r="ON407" s="7"/>
      <c r="OO407" s="7"/>
      <c r="OP407" s="7"/>
      <c r="OQ407" s="7"/>
      <c r="OR407" s="7"/>
      <c r="OS407" s="7"/>
      <c r="OT407" s="7"/>
      <c r="OU407" s="7"/>
      <c r="OV407" s="7"/>
      <c r="OW407" s="7"/>
      <c r="OX407" s="7"/>
      <c r="OY407" s="7"/>
      <c r="OZ407" s="7"/>
      <c r="PA407" s="7"/>
      <c r="PB407" s="7"/>
      <c r="PC407" s="7"/>
      <c r="PD407" s="7"/>
      <c r="PE407" s="7"/>
      <c r="PF407" s="7"/>
      <c r="PG407" s="7"/>
      <c r="PH407" s="7"/>
      <c r="PI407" s="7"/>
      <c r="PJ407" s="7"/>
      <c r="PK407" s="7"/>
      <c r="PL407" s="7"/>
      <c r="PM407" s="7"/>
      <c r="PN407" s="7"/>
      <c r="PO407" s="7"/>
      <c r="PP407" s="7"/>
      <c r="PQ407" s="7"/>
      <c r="PR407" s="7"/>
      <c r="PS407" s="7"/>
      <c r="PT407" s="7"/>
      <c r="PU407" s="7"/>
      <c r="PV407" s="7"/>
      <c r="PW407" s="7"/>
      <c r="PX407" s="7"/>
      <c r="PY407" s="7"/>
      <c r="PZ407" s="7"/>
      <c r="QA407" s="7"/>
      <c r="QB407" s="7"/>
      <c r="QC407" s="7"/>
      <c r="QD407" s="7"/>
      <c r="QE407" s="7"/>
      <c r="QF407" s="7"/>
      <c r="QG407" s="7"/>
      <c r="QH407" s="7"/>
      <c r="QI407" s="1"/>
    </row>
    <row r="408" spans="6:451" x14ac:dyDescent="0.3">
      <c r="F408" s="1"/>
      <c r="G408" s="7"/>
      <c r="H408" s="7"/>
      <c r="I408" s="7"/>
      <c r="J408" s="7"/>
      <c r="K408" s="7"/>
      <c r="L408" s="7"/>
      <c r="M408" s="7"/>
      <c r="N408" s="7"/>
      <c r="O408" s="7"/>
      <c r="P408" s="1"/>
      <c r="X408" s="1"/>
      <c r="GN408" s="1"/>
      <c r="GO408" s="7"/>
      <c r="GP408" s="7"/>
      <c r="GQ408" s="7"/>
      <c r="GR408" s="7"/>
      <c r="GS408" s="7"/>
      <c r="GT408" s="1"/>
      <c r="IU408" s="1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7"/>
      <c r="KG408" s="7"/>
      <c r="KH408" s="7"/>
      <c r="KI408" s="7"/>
      <c r="KJ408" s="7"/>
      <c r="KK408" s="7"/>
      <c r="KL408" s="7"/>
      <c r="KM408" s="7"/>
      <c r="KN408" s="7"/>
      <c r="KO408" s="7"/>
      <c r="KP408" s="7"/>
      <c r="KQ408" s="7"/>
      <c r="KR408" s="7"/>
      <c r="KS408" s="7"/>
      <c r="KT408" s="7"/>
      <c r="KU408" s="7"/>
      <c r="KV408" s="7"/>
      <c r="KW408" s="7"/>
      <c r="KX408" s="7"/>
      <c r="KY408" s="7"/>
      <c r="KZ408" s="7"/>
      <c r="LA408" s="7"/>
      <c r="LB408" s="7"/>
      <c r="LC408" s="7"/>
      <c r="LD408" s="7"/>
      <c r="LE408" s="7"/>
      <c r="LF408" s="7"/>
      <c r="LG408" s="7"/>
      <c r="LH408" s="7"/>
      <c r="LI408" s="7"/>
      <c r="LJ408" s="7"/>
      <c r="LK408" s="7"/>
      <c r="LL408" s="7"/>
      <c r="LM408" s="7"/>
      <c r="LN408" s="7"/>
      <c r="LO408" s="7"/>
      <c r="LP408" s="7"/>
      <c r="LQ408" s="7"/>
      <c r="LR408" s="7"/>
      <c r="LS408" s="7"/>
      <c r="LT408" s="7"/>
      <c r="LU408" s="7"/>
      <c r="LV408" s="7"/>
      <c r="LW408" s="7"/>
      <c r="LX408" s="7"/>
      <c r="LY408" s="7"/>
      <c r="LZ408" s="7"/>
      <c r="MA408" s="7"/>
      <c r="MB408" s="7"/>
      <c r="MC408" s="7"/>
      <c r="MD408" s="7"/>
      <c r="ME408" s="7"/>
      <c r="MF408" s="7"/>
      <c r="MG408" s="7"/>
      <c r="MH408" s="7"/>
      <c r="MI408" s="7"/>
      <c r="MJ408" s="7"/>
      <c r="MK408" s="7"/>
      <c r="ML408" s="7"/>
      <c r="MM408" s="7"/>
      <c r="MN408" s="7"/>
      <c r="MO408" s="7"/>
      <c r="MP408" s="7"/>
      <c r="MQ408" s="7"/>
      <c r="MR408" s="7"/>
      <c r="MS408" s="7"/>
      <c r="MT408" s="7"/>
      <c r="MU408" s="7"/>
      <c r="MV408" s="7"/>
      <c r="MW408" s="7"/>
      <c r="MX408" s="7"/>
      <c r="MY408" s="7"/>
      <c r="MZ408" s="7"/>
      <c r="NA408" s="7"/>
      <c r="NB408" s="7"/>
      <c r="NC408" s="7"/>
      <c r="ND408" s="7"/>
      <c r="NE408" s="7"/>
      <c r="NF408" s="7"/>
      <c r="NG408" s="7"/>
      <c r="NH408" s="7"/>
      <c r="NI408" s="7"/>
      <c r="NJ408" s="7"/>
      <c r="NK408" s="7"/>
      <c r="NL408" s="7"/>
      <c r="NM408" s="7"/>
      <c r="NN408" s="7"/>
      <c r="NO408" s="7"/>
      <c r="NP408" s="7"/>
      <c r="NQ408" s="7"/>
      <c r="NR408" s="7"/>
      <c r="NS408" s="7"/>
      <c r="NT408" s="7"/>
      <c r="NU408" s="7"/>
      <c r="NV408" s="7"/>
      <c r="NW408" s="7"/>
      <c r="NX408" s="7"/>
      <c r="NY408" s="7"/>
      <c r="NZ408" s="7"/>
      <c r="OA408" s="7"/>
      <c r="OB408" s="7"/>
      <c r="OC408" s="7"/>
      <c r="OD408" s="7"/>
      <c r="OE408" s="7"/>
      <c r="OF408" s="7"/>
      <c r="OG408" s="7"/>
      <c r="OH408" s="7"/>
      <c r="OI408" s="7"/>
      <c r="OJ408" s="7"/>
      <c r="OK408" s="7"/>
      <c r="OL408" s="7"/>
      <c r="OM408" s="7"/>
      <c r="ON408" s="7"/>
      <c r="OO408" s="7"/>
      <c r="OP408" s="7"/>
      <c r="OQ408" s="7"/>
      <c r="OR408" s="7"/>
      <c r="OS408" s="7"/>
      <c r="OT408" s="7"/>
      <c r="OU408" s="7"/>
      <c r="OV408" s="7"/>
      <c r="OW408" s="7"/>
      <c r="OX408" s="7"/>
      <c r="OY408" s="7"/>
      <c r="OZ408" s="7"/>
      <c r="PA408" s="7"/>
      <c r="PB408" s="7"/>
      <c r="PC408" s="7"/>
      <c r="PD408" s="7"/>
      <c r="PE408" s="7"/>
      <c r="PF408" s="7"/>
      <c r="PG408" s="7"/>
      <c r="PH408" s="7"/>
      <c r="PI408" s="7"/>
      <c r="PJ408" s="7"/>
      <c r="PK408" s="7"/>
      <c r="PL408" s="7"/>
      <c r="PM408" s="7"/>
      <c r="PN408" s="7"/>
      <c r="PO408" s="7"/>
      <c r="PP408" s="7"/>
      <c r="PQ408" s="7"/>
      <c r="PR408" s="7"/>
      <c r="PS408" s="7"/>
      <c r="PT408" s="7"/>
      <c r="PU408" s="7"/>
      <c r="PV408" s="7"/>
      <c r="PW408" s="7"/>
      <c r="PX408" s="7"/>
      <c r="PY408" s="7"/>
      <c r="PZ408" s="7"/>
      <c r="QA408" s="7"/>
      <c r="QB408" s="7"/>
      <c r="QC408" s="7"/>
      <c r="QD408" s="7"/>
      <c r="QE408" s="7"/>
      <c r="QF408" s="7"/>
      <c r="QG408" s="7"/>
      <c r="QH408" s="7"/>
      <c r="QI408" s="1"/>
    </row>
    <row r="409" spans="6:451" x14ac:dyDescent="0.3">
      <c r="F409" s="1"/>
      <c r="G409" s="7"/>
      <c r="H409" s="7"/>
      <c r="I409" s="7"/>
      <c r="J409" s="7"/>
      <c r="K409" s="7"/>
      <c r="L409" s="7"/>
      <c r="M409" s="7"/>
      <c r="N409" s="7"/>
      <c r="O409" s="7"/>
      <c r="P409" s="1"/>
      <c r="X409" s="1"/>
      <c r="GN409" s="1"/>
      <c r="GO409" s="7"/>
      <c r="GP409" s="7"/>
      <c r="GQ409" s="7"/>
      <c r="GR409" s="7"/>
      <c r="GS409" s="7"/>
      <c r="GT409" s="1"/>
      <c r="IU409" s="1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7"/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7"/>
      <c r="KG409" s="7"/>
      <c r="KH409" s="7"/>
      <c r="KI409" s="7"/>
      <c r="KJ409" s="7"/>
      <c r="KK409" s="7"/>
      <c r="KL409" s="7"/>
      <c r="KM409" s="7"/>
      <c r="KN409" s="7"/>
      <c r="KO409" s="7"/>
      <c r="KP409" s="7"/>
      <c r="KQ409" s="7"/>
      <c r="KR409" s="7"/>
      <c r="KS409" s="7"/>
      <c r="KT409" s="7"/>
      <c r="KU409" s="7"/>
      <c r="KV409" s="7"/>
      <c r="KW409" s="7"/>
      <c r="KX409" s="7"/>
      <c r="KY409" s="7"/>
      <c r="KZ409" s="7"/>
      <c r="LA409" s="7"/>
      <c r="LB409" s="7"/>
      <c r="LC409" s="7"/>
      <c r="LD409" s="7"/>
      <c r="LE409" s="7"/>
      <c r="LF409" s="7"/>
      <c r="LG409" s="7"/>
      <c r="LH409" s="7"/>
      <c r="LI409" s="7"/>
      <c r="LJ409" s="7"/>
      <c r="LK409" s="7"/>
      <c r="LL409" s="7"/>
      <c r="LM409" s="7"/>
      <c r="LN409" s="7"/>
      <c r="LO409" s="7"/>
      <c r="LP409" s="7"/>
      <c r="LQ409" s="7"/>
      <c r="LR409" s="7"/>
      <c r="LS409" s="7"/>
      <c r="LT409" s="7"/>
      <c r="LU409" s="7"/>
      <c r="LV409" s="7"/>
      <c r="LW409" s="7"/>
      <c r="LX409" s="7"/>
      <c r="LY409" s="7"/>
      <c r="LZ409" s="7"/>
      <c r="MA409" s="7"/>
      <c r="MB409" s="7"/>
      <c r="MC409" s="7"/>
      <c r="MD409" s="7"/>
      <c r="ME409" s="7"/>
      <c r="MF409" s="7"/>
      <c r="MG409" s="7"/>
      <c r="MH409" s="7"/>
      <c r="MI409" s="7"/>
      <c r="MJ409" s="7"/>
      <c r="MK409" s="7"/>
      <c r="ML409" s="7"/>
      <c r="MM409" s="7"/>
      <c r="MN409" s="7"/>
      <c r="MO409" s="7"/>
      <c r="MP409" s="7"/>
      <c r="MQ409" s="7"/>
      <c r="MR409" s="7"/>
      <c r="MS409" s="7"/>
      <c r="MT409" s="7"/>
      <c r="MU409" s="7"/>
      <c r="MV409" s="7"/>
      <c r="MW409" s="7"/>
      <c r="MX409" s="7"/>
      <c r="MY409" s="7"/>
      <c r="MZ409" s="7"/>
      <c r="NA409" s="7"/>
      <c r="NB409" s="7"/>
      <c r="NC409" s="7"/>
      <c r="ND409" s="7"/>
      <c r="NE409" s="7"/>
      <c r="NF409" s="7"/>
      <c r="NG409" s="7"/>
      <c r="NH409" s="7"/>
      <c r="NI409" s="7"/>
      <c r="NJ409" s="7"/>
      <c r="NK409" s="7"/>
      <c r="NL409" s="7"/>
      <c r="NM409" s="7"/>
      <c r="NN409" s="7"/>
      <c r="NO409" s="7"/>
      <c r="NP409" s="7"/>
      <c r="NQ409" s="7"/>
      <c r="NR409" s="7"/>
      <c r="NS409" s="7"/>
      <c r="NT409" s="7"/>
      <c r="NU409" s="7"/>
      <c r="NV409" s="7"/>
      <c r="NW409" s="7"/>
      <c r="NX409" s="7"/>
      <c r="NY409" s="7"/>
      <c r="NZ409" s="7"/>
      <c r="OA409" s="7"/>
      <c r="OB409" s="7"/>
      <c r="OC409" s="7"/>
      <c r="OD409" s="7"/>
      <c r="OE409" s="7"/>
      <c r="OF409" s="7"/>
      <c r="OG409" s="7"/>
      <c r="OH409" s="7"/>
      <c r="OI409" s="7"/>
      <c r="OJ409" s="7"/>
      <c r="OK409" s="7"/>
      <c r="OL409" s="7"/>
      <c r="OM409" s="7"/>
      <c r="ON409" s="7"/>
      <c r="OO409" s="7"/>
      <c r="OP409" s="7"/>
      <c r="OQ409" s="7"/>
      <c r="OR409" s="7"/>
      <c r="OS409" s="7"/>
      <c r="OT409" s="7"/>
      <c r="OU409" s="7"/>
      <c r="OV409" s="7"/>
      <c r="OW409" s="7"/>
      <c r="OX409" s="7"/>
      <c r="OY409" s="7"/>
      <c r="OZ409" s="7"/>
      <c r="PA409" s="7"/>
      <c r="PB409" s="7"/>
      <c r="PC409" s="7"/>
      <c r="PD409" s="7"/>
      <c r="PE409" s="7"/>
      <c r="PF409" s="7"/>
      <c r="PG409" s="7"/>
      <c r="PH409" s="7"/>
      <c r="PI409" s="7"/>
      <c r="PJ409" s="7"/>
      <c r="PK409" s="7"/>
      <c r="PL409" s="7"/>
      <c r="PM409" s="7"/>
      <c r="PN409" s="7"/>
      <c r="PO409" s="7"/>
      <c r="PP409" s="7"/>
      <c r="PQ409" s="7"/>
      <c r="PR409" s="7"/>
      <c r="PS409" s="7"/>
      <c r="PT409" s="7"/>
      <c r="PU409" s="7"/>
      <c r="PV409" s="7"/>
      <c r="PW409" s="7"/>
      <c r="PX409" s="7"/>
      <c r="PY409" s="7"/>
      <c r="PZ409" s="7"/>
      <c r="QA409" s="7"/>
      <c r="QB409" s="7"/>
      <c r="QC409" s="7"/>
      <c r="QD409" s="7"/>
      <c r="QE409" s="7"/>
      <c r="QF409" s="7"/>
      <c r="QG409" s="7"/>
      <c r="QH409" s="7"/>
      <c r="QI409" s="1"/>
    </row>
    <row r="410" spans="6:451" x14ac:dyDescent="0.3">
      <c r="F410" s="1"/>
      <c r="G410" s="7"/>
      <c r="H410" s="7"/>
      <c r="I410" s="7"/>
      <c r="J410" s="7"/>
      <c r="K410" s="7"/>
      <c r="L410" s="7"/>
      <c r="M410" s="7"/>
      <c r="N410" s="7"/>
      <c r="O410" s="7"/>
      <c r="P410" s="1"/>
      <c r="X410" s="1"/>
      <c r="GN410" s="1"/>
      <c r="GO410" s="7"/>
      <c r="GP410" s="7"/>
      <c r="GQ410" s="7"/>
      <c r="GR410" s="7"/>
      <c r="GS410" s="7"/>
      <c r="GT410" s="1"/>
      <c r="IU410" s="1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7"/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7"/>
      <c r="KG410" s="7"/>
      <c r="KH410" s="7"/>
      <c r="KI410" s="7"/>
      <c r="KJ410" s="7"/>
      <c r="KK410" s="7"/>
      <c r="KL410" s="7"/>
      <c r="KM410" s="7"/>
      <c r="KN410" s="7"/>
      <c r="KO410" s="7"/>
      <c r="KP410" s="7"/>
      <c r="KQ410" s="7"/>
      <c r="KR410" s="7"/>
      <c r="KS410" s="7"/>
      <c r="KT410" s="7"/>
      <c r="KU410" s="7"/>
      <c r="KV410" s="7"/>
      <c r="KW410" s="7"/>
      <c r="KX410" s="7"/>
      <c r="KY410" s="7"/>
      <c r="KZ410" s="7"/>
      <c r="LA410" s="7"/>
      <c r="LB410" s="7"/>
      <c r="LC410" s="7"/>
      <c r="LD410" s="7"/>
      <c r="LE410" s="7"/>
      <c r="LF410" s="7"/>
      <c r="LG410" s="7"/>
      <c r="LH410" s="7"/>
      <c r="LI410" s="7"/>
      <c r="LJ410" s="7"/>
      <c r="LK410" s="7"/>
      <c r="LL410" s="7"/>
      <c r="LM410" s="7"/>
      <c r="LN410" s="7"/>
      <c r="LO410" s="7"/>
      <c r="LP410" s="7"/>
      <c r="LQ410" s="7"/>
      <c r="LR410" s="7"/>
      <c r="LS410" s="7"/>
      <c r="LT410" s="7"/>
      <c r="LU410" s="7"/>
      <c r="LV410" s="7"/>
      <c r="LW410" s="7"/>
      <c r="LX410" s="7"/>
      <c r="LY410" s="7"/>
      <c r="LZ410" s="7"/>
      <c r="MA410" s="7"/>
      <c r="MB410" s="7"/>
      <c r="MC410" s="7"/>
      <c r="MD410" s="7"/>
      <c r="ME410" s="7"/>
      <c r="MF410" s="7"/>
      <c r="MG410" s="7"/>
      <c r="MH410" s="7"/>
      <c r="MI410" s="7"/>
      <c r="MJ410" s="7"/>
      <c r="MK410" s="7"/>
      <c r="ML410" s="7"/>
      <c r="MM410" s="7"/>
      <c r="MN410" s="7"/>
      <c r="MO410" s="7"/>
      <c r="MP410" s="7"/>
      <c r="MQ410" s="7"/>
      <c r="MR410" s="7"/>
      <c r="MS410" s="7"/>
      <c r="MT410" s="7"/>
      <c r="MU410" s="7"/>
      <c r="MV410" s="7"/>
      <c r="MW410" s="7"/>
      <c r="MX410" s="7"/>
      <c r="MY410" s="7"/>
      <c r="MZ410" s="7"/>
      <c r="NA410" s="7"/>
      <c r="NB410" s="7"/>
      <c r="NC410" s="7"/>
      <c r="ND410" s="7"/>
      <c r="NE410" s="7"/>
      <c r="NF410" s="7"/>
      <c r="NG410" s="7"/>
      <c r="NH410" s="7"/>
      <c r="NI410" s="7"/>
      <c r="NJ410" s="7"/>
      <c r="NK410" s="7"/>
      <c r="NL410" s="7"/>
      <c r="NM410" s="7"/>
      <c r="NN410" s="7"/>
      <c r="NO410" s="7"/>
      <c r="NP410" s="7"/>
      <c r="NQ410" s="7"/>
      <c r="NR410" s="7"/>
      <c r="NS410" s="7"/>
      <c r="NT410" s="7"/>
      <c r="NU410" s="7"/>
      <c r="NV410" s="7"/>
      <c r="NW410" s="7"/>
      <c r="NX410" s="7"/>
      <c r="NY410" s="7"/>
      <c r="NZ410" s="7"/>
      <c r="OA410" s="7"/>
      <c r="OB410" s="7"/>
      <c r="OC410" s="7"/>
      <c r="OD410" s="7"/>
      <c r="OE410" s="7"/>
      <c r="OF410" s="7"/>
      <c r="OG410" s="7"/>
      <c r="OH410" s="7"/>
      <c r="OI410" s="7"/>
      <c r="OJ410" s="7"/>
      <c r="OK410" s="7"/>
      <c r="OL410" s="7"/>
      <c r="OM410" s="7"/>
      <c r="ON410" s="7"/>
      <c r="OO410" s="7"/>
      <c r="OP410" s="7"/>
      <c r="OQ410" s="7"/>
      <c r="OR410" s="7"/>
      <c r="OS410" s="7"/>
      <c r="OT410" s="7"/>
      <c r="OU410" s="7"/>
      <c r="OV410" s="7"/>
      <c r="OW410" s="7"/>
      <c r="OX410" s="7"/>
      <c r="OY410" s="7"/>
      <c r="OZ410" s="7"/>
      <c r="PA410" s="7"/>
      <c r="PB410" s="7"/>
      <c r="PC410" s="7"/>
      <c r="PD410" s="7"/>
      <c r="PE410" s="7"/>
      <c r="PF410" s="7"/>
      <c r="PG410" s="7"/>
      <c r="PH410" s="7"/>
      <c r="PI410" s="7"/>
      <c r="PJ410" s="7"/>
      <c r="PK410" s="7"/>
      <c r="PL410" s="7"/>
      <c r="PM410" s="7"/>
      <c r="PN410" s="7"/>
      <c r="PO410" s="7"/>
      <c r="PP410" s="7"/>
      <c r="PQ410" s="7"/>
      <c r="PR410" s="7"/>
      <c r="PS410" s="7"/>
      <c r="PT410" s="7"/>
      <c r="PU410" s="7"/>
      <c r="PV410" s="7"/>
      <c r="PW410" s="7"/>
      <c r="PX410" s="7"/>
      <c r="PY410" s="7"/>
      <c r="PZ410" s="7"/>
      <c r="QA410" s="7"/>
      <c r="QB410" s="7"/>
      <c r="QC410" s="7"/>
      <c r="QD410" s="7"/>
      <c r="QE410" s="7"/>
      <c r="QF410" s="7"/>
      <c r="QG410" s="7"/>
      <c r="QH410" s="7"/>
      <c r="QI410" s="1"/>
    </row>
    <row r="411" spans="6:451" x14ac:dyDescent="0.3">
      <c r="F411" s="1"/>
      <c r="G411" s="7"/>
      <c r="H411" s="7"/>
      <c r="I411" s="7"/>
      <c r="J411" s="7"/>
      <c r="K411" s="7"/>
      <c r="L411" s="7"/>
      <c r="M411" s="7"/>
      <c r="N411" s="7"/>
      <c r="O411" s="7"/>
      <c r="P411" s="1"/>
      <c r="X411" s="1"/>
      <c r="GN411" s="1"/>
      <c r="GO411" s="7"/>
      <c r="GP411" s="7"/>
      <c r="GQ411" s="7"/>
      <c r="GR411" s="7"/>
      <c r="GS411" s="7"/>
      <c r="GT411" s="1"/>
      <c r="IU411" s="1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7"/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7"/>
      <c r="KG411" s="7"/>
      <c r="KH411" s="7"/>
      <c r="KI411" s="7"/>
      <c r="KJ411" s="7"/>
      <c r="KK411" s="7"/>
      <c r="KL411" s="7"/>
      <c r="KM411" s="7"/>
      <c r="KN411" s="7"/>
      <c r="KO411" s="7"/>
      <c r="KP411" s="7"/>
      <c r="KQ411" s="7"/>
      <c r="KR411" s="7"/>
      <c r="KS411" s="7"/>
      <c r="KT411" s="7"/>
      <c r="KU411" s="7"/>
      <c r="KV411" s="7"/>
      <c r="KW411" s="7"/>
      <c r="KX411" s="7"/>
      <c r="KY411" s="7"/>
      <c r="KZ411" s="7"/>
      <c r="LA411" s="7"/>
      <c r="LB411" s="7"/>
      <c r="LC411" s="7"/>
      <c r="LD411" s="7"/>
      <c r="LE411" s="7"/>
      <c r="LF411" s="7"/>
      <c r="LG411" s="7"/>
      <c r="LH411" s="7"/>
      <c r="LI411" s="7"/>
      <c r="LJ411" s="7"/>
      <c r="LK411" s="7"/>
      <c r="LL411" s="7"/>
      <c r="LM411" s="7"/>
      <c r="LN411" s="7"/>
      <c r="LO411" s="7"/>
      <c r="LP411" s="7"/>
      <c r="LQ411" s="7"/>
      <c r="LR411" s="7"/>
      <c r="LS411" s="7"/>
      <c r="LT411" s="7"/>
      <c r="LU411" s="7"/>
      <c r="LV411" s="7"/>
      <c r="LW411" s="7"/>
      <c r="LX411" s="7"/>
      <c r="LY411" s="7"/>
      <c r="LZ411" s="7"/>
      <c r="MA411" s="7"/>
      <c r="MB411" s="7"/>
      <c r="MC411" s="7"/>
      <c r="MD411" s="7"/>
      <c r="ME411" s="7"/>
      <c r="MF411" s="7"/>
      <c r="MG411" s="7"/>
      <c r="MH411" s="7"/>
      <c r="MI411" s="7"/>
      <c r="MJ411" s="7"/>
      <c r="MK411" s="7"/>
      <c r="ML411" s="7"/>
      <c r="MM411" s="7"/>
      <c r="MN411" s="7"/>
      <c r="MO411" s="7"/>
      <c r="MP411" s="7"/>
      <c r="MQ411" s="7"/>
      <c r="MR411" s="7"/>
      <c r="MS411" s="7"/>
      <c r="MT411" s="7"/>
      <c r="MU411" s="7"/>
      <c r="MV411" s="7"/>
      <c r="MW411" s="7"/>
      <c r="MX411" s="7"/>
      <c r="MY411" s="7"/>
      <c r="MZ411" s="7"/>
      <c r="NA411" s="7"/>
      <c r="NB411" s="7"/>
      <c r="NC411" s="7"/>
      <c r="ND411" s="7"/>
      <c r="NE411" s="7"/>
      <c r="NF411" s="7"/>
      <c r="NG411" s="7"/>
      <c r="NH411" s="7"/>
      <c r="NI411" s="7"/>
      <c r="NJ411" s="7"/>
      <c r="NK411" s="7"/>
      <c r="NL411" s="7"/>
      <c r="NM411" s="7"/>
      <c r="NN411" s="7"/>
      <c r="NO411" s="7"/>
      <c r="NP411" s="7"/>
      <c r="NQ411" s="7"/>
      <c r="NR411" s="7"/>
      <c r="NS411" s="7"/>
      <c r="NT411" s="7"/>
      <c r="NU411" s="7"/>
      <c r="NV411" s="7"/>
      <c r="NW411" s="7"/>
      <c r="NX411" s="7"/>
      <c r="NY411" s="7"/>
      <c r="NZ411" s="7"/>
      <c r="OA411" s="7"/>
      <c r="OB411" s="7"/>
      <c r="OC411" s="7"/>
      <c r="OD411" s="7"/>
      <c r="OE411" s="7"/>
      <c r="OF411" s="7"/>
      <c r="OG411" s="7"/>
      <c r="OH411" s="7"/>
      <c r="OI411" s="7"/>
      <c r="OJ411" s="7"/>
      <c r="OK411" s="7"/>
      <c r="OL411" s="7"/>
      <c r="OM411" s="7"/>
      <c r="ON411" s="7"/>
      <c r="OO411" s="7"/>
      <c r="OP411" s="7"/>
      <c r="OQ411" s="7"/>
      <c r="OR411" s="7"/>
      <c r="OS411" s="7"/>
      <c r="OT411" s="7"/>
      <c r="OU411" s="7"/>
      <c r="OV411" s="7"/>
      <c r="OW411" s="7"/>
      <c r="OX411" s="7"/>
      <c r="OY411" s="7"/>
      <c r="OZ411" s="7"/>
      <c r="PA411" s="7"/>
      <c r="PB411" s="7"/>
      <c r="PC411" s="7"/>
      <c r="PD411" s="7"/>
      <c r="PE411" s="7"/>
      <c r="PF411" s="7"/>
      <c r="PG411" s="7"/>
      <c r="PH411" s="7"/>
      <c r="PI411" s="7"/>
      <c r="PJ411" s="7"/>
      <c r="PK411" s="7"/>
      <c r="PL411" s="7"/>
      <c r="PM411" s="7"/>
      <c r="PN411" s="7"/>
      <c r="PO411" s="7"/>
      <c r="PP411" s="7"/>
      <c r="PQ411" s="7"/>
      <c r="PR411" s="7"/>
      <c r="PS411" s="7"/>
      <c r="PT411" s="7"/>
      <c r="PU411" s="7"/>
      <c r="PV411" s="7"/>
      <c r="PW411" s="7"/>
      <c r="PX411" s="7"/>
      <c r="PY411" s="7"/>
      <c r="PZ411" s="7"/>
      <c r="QA411" s="7"/>
      <c r="QB411" s="7"/>
      <c r="QC411" s="7"/>
      <c r="QD411" s="7"/>
      <c r="QE411" s="7"/>
      <c r="QF411" s="7"/>
      <c r="QG411" s="7"/>
      <c r="QH411" s="7"/>
      <c r="QI411" s="1"/>
    </row>
    <row r="412" spans="6:451" x14ac:dyDescent="0.3">
      <c r="F412" s="1"/>
      <c r="G412" s="7"/>
      <c r="H412" s="7"/>
      <c r="I412" s="7"/>
      <c r="J412" s="7"/>
      <c r="K412" s="7"/>
      <c r="L412" s="7"/>
      <c r="M412" s="7"/>
      <c r="N412" s="7"/>
      <c r="O412" s="7"/>
      <c r="P412" s="1"/>
      <c r="X412" s="1"/>
      <c r="GN412" s="1"/>
      <c r="GO412" s="7"/>
      <c r="GP412" s="7"/>
      <c r="GQ412" s="7"/>
      <c r="GR412" s="7"/>
      <c r="GS412" s="7"/>
      <c r="GT412" s="1"/>
      <c r="IU412" s="1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7"/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7"/>
      <c r="KG412" s="7"/>
      <c r="KH412" s="7"/>
      <c r="KI412" s="7"/>
      <c r="KJ412" s="7"/>
      <c r="KK412" s="7"/>
      <c r="KL412" s="7"/>
      <c r="KM412" s="7"/>
      <c r="KN412" s="7"/>
      <c r="KO412" s="7"/>
      <c r="KP412" s="7"/>
      <c r="KQ412" s="7"/>
      <c r="KR412" s="7"/>
      <c r="KS412" s="7"/>
      <c r="KT412" s="7"/>
      <c r="KU412" s="7"/>
      <c r="KV412" s="7"/>
      <c r="KW412" s="7"/>
      <c r="KX412" s="7"/>
      <c r="KY412" s="7"/>
      <c r="KZ412" s="7"/>
      <c r="LA412" s="7"/>
      <c r="LB412" s="7"/>
      <c r="LC412" s="7"/>
      <c r="LD412" s="7"/>
      <c r="LE412" s="7"/>
      <c r="LF412" s="7"/>
      <c r="LG412" s="7"/>
      <c r="LH412" s="7"/>
      <c r="LI412" s="7"/>
      <c r="LJ412" s="7"/>
      <c r="LK412" s="7"/>
      <c r="LL412" s="7"/>
      <c r="LM412" s="7"/>
      <c r="LN412" s="7"/>
      <c r="LO412" s="7"/>
      <c r="LP412" s="7"/>
      <c r="LQ412" s="7"/>
      <c r="LR412" s="7"/>
      <c r="LS412" s="7"/>
      <c r="LT412" s="7"/>
      <c r="LU412" s="7"/>
      <c r="LV412" s="7"/>
      <c r="LW412" s="7"/>
      <c r="LX412" s="7"/>
      <c r="LY412" s="7"/>
      <c r="LZ412" s="7"/>
      <c r="MA412" s="7"/>
      <c r="MB412" s="7"/>
      <c r="MC412" s="7"/>
      <c r="MD412" s="7"/>
      <c r="ME412" s="7"/>
      <c r="MF412" s="7"/>
      <c r="MG412" s="7"/>
      <c r="MH412" s="7"/>
      <c r="MI412" s="7"/>
      <c r="MJ412" s="7"/>
      <c r="MK412" s="7"/>
      <c r="ML412" s="7"/>
      <c r="MM412" s="7"/>
      <c r="MN412" s="7"/>
      <c r="MO412" s="7"/>
      <c r="MP412" s="7"/>
      <c r="MQ412" s="7"/>
      <c r="MR412" s="7"/>
      <c r="MS412" s="7"/>
      <c r="MT412" s="7"/>
      <c r="MU412" s="7"/>
      <c r="MV412" s="7"/>
      <c r="MW412" s="7"/>
      <c r="MX412" s="7"/>
      <c r="MY412" s="7"/>
      <c r="MZ412" s="7"/>
      <c r="NA412" s="7"/>
      <c r="NB412" s="7"/>
      <c r="NC412" s="7"/>
      <c r="ND412" s="7"/>
      <c r="NE412" s="7"/>
      <c r="NF412" s="7"/>
      <c r="NG412" s="7"/>
      <c r="NH412" s="7"/>
      <c r="NI412" s="7"/>
      <c r="NJ412" s="7"/>
      <c r="NK412" s="7"/>
      <c r="NL412" s="7"/>
      <c r="NM412" s="7"/>
      <c r="NN412" s="7"/>
      <c r="NO412" s="7"/>
      <c r="NP412" s="7"/>
      <c r="NQ412" s="7"/>
      <c r="NR412" s="7"/>
      <c r="NS412" s="7"/>
      <c r="NT412" s="7"/>
      <c r="NU412" s="7"/>
      <c r="NV412" s="7"/>
      <c r="NW412" s="7"/>
      <c r="NX412" s="7"/>
      <c r="NY412" s="7"/>
      <c r="NZ412" s="7"/>
      <c r="OA412" s="7"/>
      <c r="OB412" s="7"/>
      <c r="OC412" s="7"/>
      <c r="OD412" s="7"/>
      <c r="OE412" s="7"/>
      <c r="OF412" s="7"/>
      <c r="OG412" s="7"/>
      <c r="OH412" s="7"/>
      <c r="OI412" s="7"/>
      <c r="OJ412" s="7"/>
      <c r="OK412" s="7"/>
      <c r="OL412" s="7"/>
      <c r="OM412" s="7"/>
      <c r="ON412" s="7"/>
      <c r="OO412" s="7"/>
      <c r="OP412" s="7"/>
      <c r="OQ412" s="7"/>
      <c r="OR412" s="7"/>
      <c r="OS412" s="7"/>
      <c r="OT412" s="7"/>
      <c r="OU412" s="7"/>
      <c r="OV412" s="7"/>
      <c r="OW412" s="7"/>
      <c r="OX412" s="7"/>
      <c r="OY412" s="7"/>
      <c r="OZ412" s="7"/>
      <c r="PA412" s="7"/>
      <c r="PB412" s="7"/>
      <c r="PC412" s="7"/>
      <c r="PD412" s="7"/>
      <c r="PE412" s="7"/>
      <c r="PF412" s="7"/>
      <c r="PG412" s="7"/>
      <c r="PH412" s="7"/>
      <c r="PI412" s="7"/>
      <c r="PJ412" s="7"/>
      <c r="PK412" s="7"/>
      <c r="PL412" s="7"/>
      <c r="PM412" s="7"/>
      <c r="PN412" s="7"/>
      <c r="PO412" s="7"/>
      <c r="PP412" s="7"/>
      <c r="PQ412" s="7"/>
      <c r="PR412" s="7"/>
      <c r="PS412" s="7"/>
      <c r="PT412" s="7"/>
      <c r="PU412" s="7"/>
      <c r="PV412" s="7"/>
      <c r="PW412" s="7"/>
      <c r="PX412" s="7"/>
      <c r="PY412" s="7"/>
      <c r="PZ412" s="7"/>
      <c r="QA412" s="7"/>
      <c r="QB412" s="7"/>
      <c r="QC412" s="7"/>
      <c r="QD412" s="7"/>
      <c r="QE412" s="7"/>
      <c r="QF412" s="7"/>
      <c r="QG412" s="7"/>
      <c r="QH412" s="7"/>
      <c r="QI412" s="1"/>
    </row>
    <row r="413" spans="6:451" x14ac:dyDescent="0.3">
      <c r="F413" s="1"/>
      <c r="G413" s="7"/>
      <c r="H413" s="7"/>
      <c r="I413" s="7"/>
      <c r="J413" s="7"/>
      <c r="K413" s="7"/>
      <c r="L413" s="7"/>
      <c r="M413" s="7"/>
      <c r="N413" s="7"/>
      <c r="O413" s="7"/>
      <c r="P413" s="1"/>
      <c r="X413" s="1"/>
      <c r="GN413" s="1"/>
      <c r="GO413" s="7"/>
      <c r="GP413" s="7"/>
      <c r="GQ413" s="7"/>
      <c r="GR413" s="7"/>
      <c r="GS413" s="7"/>
      <c r="GT413" s="1"/>
      <c r="IU413" s="1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7"/>
      <c r="KG413" s="7"/>
      <c r="KH413" s="7"/>
      <c r="KI413" s="7"/>
      <c r="KJ413" s="7"/>
      <c r="KK413" s="7"/>
      <c r="KL413" s="7"/>
      <c r="KM413" s="7"/>
      <c r="KN413" s="7"/>
      <c r="KO413" s="7"/>
      <c r="KP413" s="7"/>
      <c r="KQ413" s="7"/>
      <c r="KR413" s="7"/>
      <c r="KS413" s="7"/>
      <c r="KT413" s="7"/>
      <c r="KU413" s="7"/>
      <c r="KV413" s="7"/>
      <c r="KW413" s="7"/>
      <c r="KX413" s="7"/>
      <c r="KY413" s="7"/>
      <c r="KZ413" s="7"/>
      <c r="LA413" s="7"/>
      <c r="LB413" s="7"/>
      <c r="LC413" s="7"/>
      <c r="LD413" s="7"/>
      <c r="LE413" s="7"/>
      <c r="LF413" s="7"/>
      <c r="LG413" s="7"/>
      <c r="LH413" s="7"/>
      <c r="LI413" s="7"/>
      <c r="LJ413" s="7"/>
      <c r="LK413" s="7"/>
      <c r="LL413" s="7"/>
      <c r="LM413" s="7"/>
      <c r="LN413" s="7"/>
      <c r="LO413" s="7"/>
      <c r="LP413" s="7"/>
      <c r="LQ413" s="7"/>
      <c r="LR413" s="7"/>
      <c r="LS413" s="7"/>
      <c r="LT413" s="7"/>
      <c r="LU413" s="7"/>
      <c r="LV413" s="7"/>
      <c r="LW413" s="7"/>
      <c r="LX413" s="7"/>
      <c r="LY413" s="7"/>
      <c r="LZ413" s="7"/>
      <c r="MA413" s="7"/>
      <c r="MB413" s="7"/>
      <c r="MC413" s="7"/>
      <c r="MD413" s="7"/>
      <c r="ME413" s="7"/>
      <c r="MF413" s="7"/>
      <c r="MG413" s="7"/>
      <c r="MH413" s="7"/>
      <c r="MI413" s="7"/>
      <c r="MJ413" s="7"/>
      <c r="MK413" s="7"/>
      <c r="ML413" s="7"/>
      <c r="MM413" s="7"/>
      <c r="MN413" s="7"/>
      <c r="MO413" s="7"/>
      <c r="MP413" s="7"/>
      <c r="MQ413" s="7"/>
      <c r="MR413" s="7"/>
      <c r="MS413" s="7"/>
      <c r="MT413" s="7"/>
      <c r="MU413" s="7"/>
      <c r="MV413" s="7"/>
      <c r="MW413" s="7"/>
      <c r="MX413" s="7"/>
      <c r="MY413" s="7"/>
      <c r="MZ413" s="7"/>
      <c r="NA413" s="7"/>
      <c r="NB413" s="7"/>
      <c r="NC413" s="7"/>
      <c r="ND413" s="7"/>
      <c r="NE413" s="7"/>
      <c r="NF413" s="7"/>
      <c r="NG413" s="7"/>
      <c r="NH413" s="7"/>
      <c r="NI413" s="7"/>
      <c r="NJ413" s="7"/>
      <c r="NK413" s="7"/>
      <c r="NL413" s="7"/>
      <c r="NM413" s="7"/>
      <c r="NN413" s="7"/>
      <c r="NO413" s="7"/>
      <c r="NP413" s="7"/>
      <c r="NQ413" s="7"/>
      <c r="NR413" s="7"/>
      <c r="NS413" s="7"/>
      <c r="NT413" s="7"/>
      <c r="NU413" s="7"/>
      <c r="NV413" s="7"/>
      <c r="NW413" s="7"/>
      <c r="NX413" s="7"/>
      <c r="NY413" s="7"/>
      <c r="NZ413" s="7"/>
      <c r="OA413" s="7"/>
      <c r="OB413" s="7"/>
      <c r="OC413" s="7"/>
      <c r="OD413" s="7"/>
      <c r="OE413" s="7"/>
      <c r="OF413" s="7"/>
      <c r="OG413" s="7"/>
      <c r="OH413" s="7"/>
      <c r="OI413" s="7"/>
      <c r="OJ413" s="7"/>
      <c r="OK413" s="7"/>
      <c r="OL413" s="7"/>
      <c r="OM413" s="7"/>
      <c r="ON413" s="7"/>
      <c r="OO413" s="7"/>
      <c r="OP413" s="7"/>
      <c r="OQ413" s="7"/>
      <c r="OR413" s="7"/>
      <c r="OS413" s="7"/>
      <c r="OT413" s="7"/>
      <c r="OU413" s="7"/>
      <c r="OV413" s="7"/>
      <c r="OW413" s="7"/>
      <c r="OX413" s="7"/>
      <c r="OY413" s="7"/>
      <c r="OZ413" s="7"/>
      <c r="PA413" s="7"/>
      <c r="PB413" s="7"/>
      <c r="PC413" s="7"/>
      <c r="PD413" s="7"/>
      <c r="PE413" s="7"/>
      <c r="PF413" s="7"/>
      <c r="PG413" s="7"/>
      <c r="PH413" s="7"/>
      <c r="PI413" s="7"/>
      <c r="PJ413" s="7"/>
      <c r="PK413" s="7"/>
      <c r="PL413" s="7"/>
      <c r="PM413" s="7"/>
      <c r="PN413" s="7"/>
      <c r="PO413" s="7"/>
      <c r="PP413" s="7"/>
      <c r="PQ413" s="7"/>
      <c r="PR413" s="7"/>
      <c r="PS413" s="7"/>
      <c r="PT413" s="7"/>
      <c r="PU413" s="7"/>
      <c r="PV413" s="7"/>
      <c r="PW413" s="7"/>
      <c r="PX413" s="7"/>
      <c r="PY413" s="7"/>
      <c r="PZ413" s="7"/>
      <c r="QA413" s="7"/>
      <c r="QB413" s="7"/>
      <c r="QC413" s="7"/>
      <c r="QD413" s="7"/>
      <c r="QE413" s="7"/>
      <c r="QF413" s="7"/>
      <c r="QG413" s="7"/>
      <c r="QH413" s="7"/>
      <c r="QI413" s="1"/>
    </row>
    <row r="414" spans="6:451" x14ac:dyDescent="0.3">
      <c r="F414" s="1"/>
      <c r="G414" s="7"/>
      <c r="H414" s="7"/>
      <c r="I414" s="7"/>
      <c r="J414" s="7"/>
      <c r="K414" s="7"/>
      <c r="L414" s="7"/>
      <c r="M414" s="7"/>
      <c r="N414" s="7"/>
      <c r="O414" s="7"/>
      <c r="P414" s="1"/>
      <c r="X414" s="1"/>
      <c r="GN414" s="1"/>
      <c r="GO414" s="7"/>
      <c r="GP414" s="7"/>
      <c r="GQ414" s="7"/>
      <c r="GR414" s="7"/>
      <c r="GS414" s="7"/>
      <c r="GT414" s="1"/>
      <c r="IU414" s="1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7"/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7"/>
      <c r="KG414" s="7"/>
      <c r="KH414" s="7"/>
      <c r="KI414" s="7"/>
      <c r="KJ414" s="7"/>
      <c r="KK414" s="7"/>
      <c r="KL414" s="7"/>
      <c r="KM414" s="7"/>
      <c r="KN414" s="7"/>
      <c r="KO414" s="7"/>
      <c r="KP414" s="7"/>
      <c r="KQ414" s="7"/>
      <c r="KR414" s="7"/>
      <c r="KS414" s="7"/>
      <c r="KT414" s="7"/>
      <c r="KU414" s="7"/>
      <c r="KV414" s="7"/>
      <c r="KW414" s="7"/>
      <c r="KX414" s="7"/>
      <c r="KY414" s="7"/>
      <c r="KZ414" s="7"/>
      <c r="LA414" s="7"/>
      <c r="LB414" s="7"/>
      <c r="LC414" s="7"/>
      <c r="LD414" s="7"/>
      <c r="LE414" s="7"/>
      <c r="LF414" s="7"/>
      <c r="LG414" s="7"/>
      <c r="LH414" s="7"/>
      <c r="LI414" s="7"/>
      <c r="LJ414" s="7"/>
      <c r="LK414" s="7"/>
      <c r="LL414" s="7"/>
      <c r="LM414" s="7"/>
      <c r="LN414" s="7"/>
      <c r="LO414" s="7"/>
      <c r="LP414" s="7"/>
      <c r="LQ414" s="7"/>
      <c r="LR414" s="7"/>
      <c r="LS414" s="7"/>
      <c r="LT414" s="7"/>
      <c r="LU414" s="7"/>
      <c r="LV414" s="7"/>
      <c r="LW414" s="7"/>
      <c r="LX414" s="7"/>
      <c r="LY414" s="7"/>
      <c r="LZ414" s="7"/>
      <c r="MA414" s="7"/>
      <c r="MB414" s="7"/>
      <c r="MC414" s="7"/>
      <c r="MD414" s="7"/>
      <c r="ME414" s="7"/>
      <c r="MF414" s="7"/>
      <c r="MG414" s="7"/>
      <c r="MH414" s="7"/>
      <c r="MI414" s="7"/>
      <c r="MJ414" s="7"/>
      <c r="MK414" s="7"/>
      <c r="ML414" s="7"/>
      <c r="MM414" s="7"/>
      <c r="MN414" s="7"/>
      <c r="MO414" s="7"/>
      <c r="MP414" s="7"/>
      <c r="MQ414" s="7"/>
      <c r="MR414" s="7"/>
      <c r="MS414" s="7"/>
      <c r="MT414" s="7"/>
      <c r="MU414" s="7"/>
      <c r="MV414" s="7"/>
      <c r="MW414" s="7"/>
      <c r="MX414" s="7"/>
      <c r="MY414" s="7"/>
      <c r="MZ414" s="7"/>
      <c r="NA414" s="7"/>
      <c r="NB414" s="7"/>
      <c r="NC414" s="7"/>
      <c r="ND414" s="7"/>
      <c r="NE414" s="7"/>
      <c r="NF414" s="7"/>
      <c r="NG414" s="7"/>
      <c r="NH414" s="7"/>
      <c r="NI414" s="7"/>
      <c r="NJ414" s="7"/>
      <c r="NK414" s="7"/>
      <c r="NL414" s="7"/>
      <c r="NM414" s="7"/>
      <c r="NN414" s="7"/>
      <c r="NO414" s="7"/>
      <c r="NP414" s="7"/>
      <c r="NQ414" s="7"/>
      <c r="NR414" s="7"/>
      <c r="NS414" s="7"/>
      <c r="NT414" s="7"/>
      <c r="NU414" s="7"/>
      <c r="NV414" s="7"/>
      <c r="NW414" s="7"/>
      <c r="NX414" s="7"/>
      <c r="NY414" s="7"/>
      <c r="NZ414" s="7"/>
      <c r="OA414" s="7"/>
      <c r="OB414" s="7"/>
      <c r="OC414" s="7"/>
      <c r="OD414" s="7"/>
      <c r="OE414" s="7"/>
      <c r="OF414" s="7"/>
      <c r="OG414" s="7"/>
      <c r="OH414" s="7"/>
      <c r="OI414" s="7"/>
      <c r="OJ414" s="7"/>
      <c r="OK414" s="7"/>
      <c r="OL414" s="7"/>
      <c r="OM414" s="7"/>
      <c r="ON414" s="7"/>
      <c r="OO414" s="7"/>
      <c r="OP414" s="7"/>
      <c r="OQ414" s="7"/>
      <c r="OR414" s="7"/>
      <c r="OS414" s="7"/>
      <c r="OT414" s="7"/>
      <c r="OU414" s="7"/>
      <c r="OV414" s="7"/>
      <c r="OW414" s="7"/>
      <c r="OX414" s="7"/>
      <c r="OY414" s="7"/>
      <c r="OZ414" s="7"/>
      <c r="PA414" s="7"/>
      <c r="PB414" s="7"/>
      <c r="PC414" s="7"/>
      <c r="PD414" s="7"/>
      <c r="PE414" s="7"/>
      <c r="PF414" s="7"/>
      <c r="PG414" s="7"/>
      <c r="PH414" s="7"/>
      <c r="PI414" s="7"/>
      <c r="PJ414" s="7"/>
      <c r="PK414" s="7"/>
      <c r="PL414" s="7"/>
      <c r="PM414" s="7"/>
      <c r="PN414" s="7"/>
      <c r="PO414" s="7"/>
      <c r="PP414" s="7"/>
      <c r="PQ414" s="7"/>
      <c r="PR414" s="7"/>
      <c r="PS414" s="7"/>
      <c r="PT414" s="7"/>
      <c r="PU414" s="7"/>
      <c r="PV414" s="7"/>
      <c r="PW414" s="7"/>
      <c r="PX414" s="7"/>
      <c r="PY414" s="7"/>
      <c r="PZ414" s="7"/>
      <c r="QA414" s="7"/>
      <c r="QB414" s="7"/>
      <c r="QC414" s="7"/>
      <c r="QD414" s="7"/>
      <c r="QE414" s="7"/>
      <c r="QF414" s="7"/>
      <c r="QG414" s="7"/>
      <c r="QH414" s="7"/>
      <c r="QI414" s="1"/>
    </row>
    <row r="415" spans="6:451" x14ac:dyDescent="0.3">
      <c r="F415" s="1"/>
      <c r="G415" s="7"/>
      <c r="H415" s="7"/>
      <c r="I415" s="7"/>
      <c r="J415" s="7"/>
      <c r="K415" s="7"/>
      <c r="L415" s="7"/>
      <c r="M415" s="7"/>
      <c r="N415" s="7"/>
      <c r="O415" s="7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7"/>
      <c r="GP415" s="7"/>
      <c r="GQ415" s="7"/>
      <c r="GR415" s="7"/>
      <c r="GS415" s="7"/>
      <c r="GT415" s="1"/>
      <c r="IU415" s="1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7"/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7"/>
      <c r="KG415" s="7"/>
      <c r="KH415" s="7"/>
      <c r="KI415" s="7"/>
      <c r="KJ415" s="7"/>
      <c r="KK415" s="7"/>
      <c r="KL415" s="7"/>
      <c r="KM415" s="7"/>
      <c r="KN415" s="7"/>
      <c r="KO415" s="7"/>
      <c r="KP415" s="7"/>
      <c r="KQ415" s="7"/>
      <c r="KR415" s="7"/>
      <c r="KS415" s="7"/>
      <c r="KT415" s="7"/>
      <c r="KU415" s="7"/>
      <c r="KV415" s="7"/>
      <c r="KW415" s="7"/>
      <c r="KX415" s="7"/>
      <c r="KY415" s="7"/>
      <c r="KZ415" s="7"/>
      <c r="LA415" s="7"/>
      <c r="LB415" s="7"/>
      <c r="LC415" s="7"/>
      <c r="LD415" s="7"/>
      <c r="LE415" s="7"/>
      <c r="LF415" s="7"/>
      <c r="LG415" s="7"/>
      <c r="LH415" s="7"/>
      <c r="LI415" s="7"/>
      <c r="LJ415" s="7"/>
      <c r="LK415" s="7"/>
      <c r="LL415" s="7"/>
      <c r="LM415" s="7"/>
      <c r="LN415" s="7"/>
      <c r="LO415" s="7"/>
      <c r="LP415" s="7"/>
      <c r="LQ415" s="7"/>
      <c r="LR415" s="7"/>
      <c r="LS415" s="7"/>
      <c r="LT415" s="7"/>
      <c r="LU415" s="7"/>
      <c r="LV415" s="7"/>
      <c r="LW415" s="7"/>
      <c r="LX415" s="7"/>
      <c r="LY415" s="7"/>
      <c r="LZ415" s="7"/>
      <c r="MA415" s="7"/>
      <c r="MB415" s="7"/>
      <c r="MC415" s="7"/>
      <c r="MD415" s="7"/>
      <c r="ME415" s="7"/>
      <c r="MF415" s="7"/>
      <c r="MG415" s="7"/>
      <c r="MH415" s="7"/>
      <c r="MI415" s="7"/>
      <c r="MJ415" s="7"/>
      <c r="MK415" s="7"/>
      <c r="ML415" s="7"/>
      <c r="MM415" s="7"/>
      <c r="MN415" s="7"/>
      <c r="MO415" s="7"/>
      <c r="MP415" s="7"/>
      <c r="MQ415" s="7"/>
      <c r="MR415" s="7"/>
      <c r="MS415" s="7"/>
      <c r="MT415" s="7"/>
      <c r="MU415" s="7"/>
      <c r="MV415" s="7"/>
      <c r="MW415" s="7"/>
      <c r="MX415" s="7"/>
      <c r="MY415" s="7"/>
      <c r="MZ415" s="7"/>
      <c r="NA415" s="7"/>
      <c r="NB415" s="7"/>
      <c r="NC415" s="7"/>
      <c r="ND415" s="7"/>
      <c r="NE415" s="7"/>
      <c r="NF415" s="7"/>
      <c r="NG415" s="7"/>
      <c r="NH415" s="7"/>
      <c r="NI415" s="7"/>
      <c r="NJ415" s="7"/>
      <c r="NK415" s="7"/>
      <c r="NL415" s="7"/>
      <c r="NM415" s="7"/>
      <c r="NN415" s="7"/>
      <c r="NO415" s="7"/>
      <c r="NP415" s="7"/>
      <c r="NQ415" s="7"/>
      <c r="NR415" s="7"/>
      <c r="NS415" s="7"/>
      <c r="NT415" s="7"/>
      <c r="NU415" s="7"/>
      <c r="NV415" s="7"/>
      <c r="NW415" s="7"/>
      <c r="NX415" s="7"/>
      <c r="NY415" s="7"/>
      <c r="NZ415" s="7"/>
      <c r="OA415" s="7"/>
      <c r="OB415" s="7"/>
      <c r="OC415" s="7"/>
      <c r="OD415" s="7"/>
      <c r="OE415" s="7"/>
      <c r="OF415" s="7"/>
      <c r="OG415" s="7"/>
      <c r="OH415" s="7"/>
      <c r="OI415" s="7"/>
      <c r="OJ415" s="7"/>
      <c r="OK415" s="7"/>
      <c r="OL415" s="7"/>
      <c r="OM415" s="7"/>
      <c r="ON415" s="7"/>
      <c r="OO415" s="7"/>
      <c r="OP415" s="7"/>
      <c r="OQ415" s="7"/>
      <c r="OR415" s="7"/>
      <c r="OS415" s="7"/>
      <c r="OT415" s="7"/>
      <c r="OU415" s="7"/>
      <c r="OV415" s="7"/>
      <c r="OW415" s="7"/>
      <c r="OX415" s="7"/>
      <c r="OY415" s="7"/>
      <c r="OZ415" s="7"/>
      <c r="PA415" s="7"/>
      <c r="PB415" s="7"/>
      <c r="PC415" s="7"/>
      <c r="PD415" s="7"/>
      <c r="PE415" s="7"/>
      <c r="PF415" s="7"/>
      <c r="PG415" s="7"/>
      <c r="PH415" s="7"/>
      <c r="PI415" s="7"/>
      <c r="PJ415" s="7"/>
      <c r="PK415" s="7"/>
      <c r="PL415" s="7"/>
      <c r="PM415" s="7"/>
      <c r="PN415" s="7"/>
      <c r="PO415" s="7"/>
      <c r="PP415" s="7"/>
      <c r="PQ415" s="7"/>
      <c r="PR415" s="7"/>
      <c r="PS415" s="7"/>
      <c r="PT415" s="7"/>
      <c r="PU415" s="7"/>
      <c r="PV415" s="7"/>
      <c r="PW415" s="7"/>
      <c r="PX415" s="7"/>
      <c r="PY415" s="7"/>
      <c r="PZ415" s="7"/>
      <c r="QA415" s="7"/>
      <c r="QB415" s="7"/>
      <c r="QC415" s="7"/>
      <c r="QD415" s="7"/>
      <c r="QE415" s="7"/>
      <c r="QF415" s="7"/>
      <c r="QG415" s="7"/>
      <c r="QH415" s="7"/>
      <c r="QI415" s="1"/>
    </row>
    <row r="416" spans="6:451" x14ac:dyDescent="0.3">
      <c r="F416" s="1"/>
      <c r="G416" s="7"/>
      <c r="H416" s="7"/>
      <c r="I416" s="7"/>
      <c r="J416" s="7"/>
      <c r="K416" s="7"/>
      <c r="L416" s="7"/>
      <c r="M416" s="7"/>
      <c r="N416" s="7"/>
      <c r="O416" s="7"/>
      <c r="P416" s="1"/>
      <c r="Q416" s="128" t="s">
        <v>72</v>
      </c>
      <c r="R416" s="128"/>
      <c r="S416" s="128"/>
      <c r="T416" s="128"/>
      <c r="U416" s="128"/>
      <c r="V416" s="128"/>
      <c r="W416" s="128"/>
      <c r="X416" s="1"/>
      <c r="GN416" s="1"/>
      <c r="GO416" s="7"/>
      <c r="GP416" s="7"/>
      <c r="GQ416" s="7"/>
      <c r="GR416" s="7"/>
      <c r="GS416" s="7"/>
      <c r="GT416" s="1"/>
      <c r="IU416" s="1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7"/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7"/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7"/>
      <c r="KR416" s="7"/>
      <c r="KS416" s="7"/>
      <c r="KT416" s="7"/>
      <c r="KU416" s="7"/>
      <c r="KV416" s="7"/>
      <c r="KW416" s="7"/>
      <c r="KX416" s="7"/>
      <c r="KY416" s="7"/>
      <c r="KZ416" s="7"/>
      <c r="LA416" s="7"/>
      <c r="LB416" s="7"/>
      <c r="LC416" s="7"/>
      <c r="LD416" s="7"/>
      <c r="LE416" s="7"/>
      <c r="LF416" s="7"/>
      <c r="LG416" s="7"/>
      <c r="LH416" s="7"/>
      <c r="LI416" s="7"/>
      <c r="LJ416" s="7"/>
      <c r="LK416" s="7"/>
      <c r="LL416" s="7"/>
      <c r="LM416" s="7"/>
      <c r="LN416" s="7"/>
      <c r="LO416" s="7"/>
      <c r="LP416" s="7"/>
      <c r="LQ416" s="7"/>
      <c r="LR416" s="7"/>
      <c r="LS416" s="7"/>
      <c r="LT416" s="7"/>
      <c r="LU416" s="7"/>
      <c r="LV416" s="7"/>
      <c r="LW416" s="7"/>
      <c r="LX416" s="7"/>
      <c r="LY416" s="7"/>
      <c r="LZ416" s="7"/>
      <c r="MA416" s="7"/>
      <c r="MB416" s="7"/>
      <c r="MC416" s="7"/>
      <c r="MD416" s="7"/>
      <c r="ME416" s="7"/>
      <c r="MF416" s="7"/>
      <c r="MG416" s="7"/>
      <c r="MH416" s="7"/>
      <c r="MI416" s="7"/>
      <c r="MJ416" s="7"/>
      <c r="MK416" s="7"/>
      <c r="ML416" s="7"/>
      <c r="MM416" s="7"/>
      <c r="MN416" s="7"/>
      <c r="MO416" s="7"/>
      <c r="MP416" s="7"/>
      <c r="MQ416" s="7"/>
      <c r="MR416" s="7"/>
      <c r="MS416" s="7"/>
      <c r="MT416" s="7"/>
      <c r="MU416" s="7"/>
      <c r="MV416" s="7"/>
      <c r="MW416" s="7"/>
      <c r="MX416" s="7"/>
      <c r="MY416" s="7"/>
      <c r="MZ416" s="7"/>
      <c r="NA416" s="7"/>
      <c r="NB416" s="7"/>
      <c r="NC416" s="7"/>
      <c r="ND416" s="7"/>
      <c r="NE416" s="7"/>
      <c r="NF416" s="7"/>
      <c r="NG416" s="7"/>
      <c r="NH416" s="7"/>
      <c r="NI416" s="7"/>
      <c r="NJ416" s="7"/>
      <c r="NK416" s="7"/>
      <c r="NL416" s="7"/>
      <c r="NM416" s="7"/>
      <c r="NN416" s="7"/>
      <c r="NO416" s="7"/>
      <c r="NP416" s="7"/>
      <c r="NQ416" s="7"/>
      <c r="NR416" s="7"/>
      <c r="NS416" s="7"/>
      <c r="NT416" s="7"/>
      <c r="NU416" s="7"/>
      <c r="NV416" s="7"/>
      <c r="NW416" s="7"/>
      <c r="NX416" s="7"/>
      <c r="NY416" s="7"/>
      <c r="NZ416" s="7"/>
      <c r="OA416" s="7"/>
      <c r="OB416" s="7"/>
      <c r="OC416" s="7"/>
      <c r="OD416" s="7"/>
      <c r="OE416" s="7"/>
      <c r="OF416" s="7"/>
      <c r="OG416" s="7"/>
      <c r="OH416" s="7"/>
      <c r="OI416" s="7"/>
      <c r="OJ416" s="7"/>
      <c r="OK416" s="7"/>
      <c r="OL416" s="7"/>
      <c r="OM416" s="7"/>
      <c r="ON416" s="7"/>
      <c r="OO416" s="7"/>
      <c r="OP416" s="7"/>
      <c r="OQ416" s="7"/>
      <c r="OR416" s="7"/>
      <c r="OS416" s="7"/>
      <c r="OT416" s="7"/>
      <c r="OU416" s="7"/>
      <c r="OV416" s="7"/>
      <c r="OW416" s="7"/>
      <c r="OX416" s="7"/>
      <c r="OY416" s="7"/>
      <c r="OZ416" s="7"/>
      <c r="PA416" s="7"/>
      <c r="PB416" s="7"/>
      <c r="PC416" s="7"/>
      <c r="PD416" s="7"/>
      <c r="PE416" s="7"/>
      <c r="PF416" s="7"/>
      <c r="PG416" s="7"/>
      <c r="PH416" s="7"/>
      <c r="PI416" s="7"/>
      <c r="PJ416" s="7"/>
      <c r="PK416" s="7"/>
      <c r="PL416" s="7"/>
      <c r="PM416" s="7"/>
      <c r="PN416" s="7"/>
      <c r="PO416" s="7"/>
      <c r="PP416" s="7"/>
      <c r="PQ416" s="7"/>
      <c r="PR416" s="7"/>
      <c r="PS416" s="7"/>
      <c r="PT416" s="7"/>
      <c r="PU416" s="7"/>
      <c r="PV416" s="7"/>
      <c r="PW416" s="7"/>
      <c r="PX416" s="7"/>
      <c r="PY416" s="7"/>
      <c r="PZ416" s="7"/>
      <c r="QA416" s="7"/>
      <c r="QB416" s="7"/>
      <c r="QC416" s="7"/>
      <c r="QD416" s="7"/>
      <c r="QE416" s="7"/>
      <c r="QF416" s="7"/>
      <c r="QG416" s="7"/>
      <c r="QH416" s="7"/>
      <c r="QI416" s="1"/>
    </row>
    <row r="417" spans="6:451" ht="15" thickBot="1" x14ac:dyDescent="0.35">
      <c r="F417" s="1"/>
      <c r="G417" s="7"/>
      <c r="H417" s="7"/>
      <c r="I417" s="7"/>
      <c r="J417" s="7"/>
      <c r="K417" s="7"/>
      <c r="L417" s="7"/>
      <c r="M417" s="7"/>
      <c r="N417" s="7"/>
      <c r="O417" s="7"/>
      <c r="P417" s="1"/>
      <c r="Q417" s="128"/>
      <c r="R417" s="128"/>
      <c r="S417" s="128"/>
      <c r="T417" s="128"/>
      <c r="U417" s="128"/>
      <c r="V417" s="128"/>
      <c r="W417" s="128"/>
      <c r="X417" s="1"/>
      <c r="Y417" t="s">
        <v>8</v>
      </c>
      <c r="AC417" t="s">
        <v>10</v>
      </c>
      <c r="AG417" t="s">
        <v>270</v>
      </c>
      <c r="AK417" t="s">
        <v>271</v>
      </c>
      <c r="AO417" t="s">
        <v>272</v>
      </c>
      <c r="AS417" t="s">
        <v>273</v>
      </c>
      <c r="AW417" t="s">
        <v>274</v>
      </c>
      <c r="BA417" t="s">
        <v>275</v>
      </c>
      <c r="BE417" t="s">
        <v>276</v>
      </c>
      <c r="GN417" s="1"/>
      <c r="GO417" s="7"/>
      <c r="GP417" s="7"/>
      <c r="GQ417" s="7"/>
      <c r="GR417" s="7"/>
      <c r="GS417" s="7"/>
      <c r="GT417" s="1"/>
      <c r="IU417" s="1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7"/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7"/>
      <c r="KG417" s="7"/>
      <c r="KH417" s="7"/>
      <c r="KI417" s="7"/>
      <c r="KJ417" s="7"/>
      <c r="KK417" s="7"/>
      <c r="KL417" s="7"/>
      <c r="KM417" s="7"/>
      <c r="KN417" s="7"/>
      <c r="KO417" s="7"/>
      <c r="KP417" s="7"/>
      <c r="KQ417" s="7"/>
      <c r="KR417" s="7"/>
      <c r="KS417" s="7"/>
      <c r="KT417" s="7"/>
      <c r="KU417" s="7"/>
      <c r="KV417" s="7"/>
      <c r="KW417" s="7"/>
      <c r="KX417" s="7"/>
      <c r="KY417" s="7"/>
      <c r="KZ417" s="7"/>
      <c r="LA417" s="7"/>
      <c r="LB417" s="7"/>
      <c r="LC417" s="7"/>
      <c r="LD417" s="7"/>
      <c r="LE417" s="7"/>
      <c r="LF417" s="7"/>
      <c r="LG417" s="7"/>
      <c r="LH417" s="7"/>
      <c r="LI417" s="7"/>
      <c r="LJ417" s="7"/>
      <c r="LK417" s="7"/>
      <c r="LL417" s="7"/>
      <c r="LM417" s="7"/>
      <c r="LN417" s="7"/>
      <c r="LO417" s="7"/>
      <c r="LP417" s="7"/>
      <c r="LQ417" s="7"/>
      <c r="LR417" s="7"/>
      <c r="LS417" s="7"/>
      <c r="LT417" s="7"/>
      <c r="LU417" s="7"/>
      <c r="LV417" s="7"/>
      <c r="LW417" s="7"/>
      <c r="LX417" s="7"/>
      <c r="LY417" s="7"/>
      <c r="LZ417" s="7"/>
      <c r="MA417" s="7"/>
      <c r="MB417" s="7"/>
      <c r="MC417" s="7"/>
      <c r="MD417" s="7"/>
      <c r="ME417" s="7"/>
      <c r="MF417" s="7"/>
      <c r="MG417" s="7"/>
      <c r="MH417" s="7"/>
      <c r="MI417" s="7"/>
      <c r="MJ417" s="7"/>
      <c r="MK417" s="7"/>
      <c r="ML417" s="7"/>
      <c r="MM417" s="7"/>
      <c r="MN417" s="7"/>
      <c r="MO417" s="7"/>
      <c r="MP417" s="7"/>
      <c r="MQ417" s="7"/>
      <c r="MR417" s="7"/>
      <c r="MS417" s="7"/>
      <c r="MT417" s="7"/>
      <c r="MU417" s="7"/>
      <c r="MV417" s="7"/>
      <c r="MW417" s="7"/>
      <c r="MX417" s="7"/>
      <c r="MY417" s="7"/>
      <c r="MZ417" s="7"/>
      <c r="NA417" s="7"/>
      <c r="NB417" s="7"/>
      <c r="NC417" s="7"/>
      <c r="ND417" s="7"/>
      <c r="NE417" s="7"/>
      <c r="NF417" s="7"/>
      <c r="NG417" s="7"/>
      <c r="NH417" s="7"/>
      <c r="NI417" s="7"/>
      <c r="NJ417" s="7"/>
      <c r="NK417" s="7"/>
      <c r="NL417" s="7"/>
      <c r="NM417" s="7"/>
      <c r="NN417" s="7"/>
      <c r="NO417" s="7"/>
      <c r="NP417" s="7"/>
      <c r="NQ417" s="7"/>
      <c r="NR417" s="7"/>
      <c r="NS417" s="7"/>
      <c r="NT417" s="7"/>
      <c r="NU417" s="7"/>
      <c r="NV417" s="7"/>
      <c r="NW417" s="7"/>
      <c r="NX417" s="7"/>
      <c r="NY417" s="7"/>
      <c r="NZ417" s="7"/>
      <c r="OA417" s="7"/>
      <c r="OB417" s="7"/>
      <c r="OC417" s="7"/>
      <c r="OD417" s="7"/>
      <c r="OE417" s="7"/>
      <c r="OF417" s="7"/>
      <c r="OG417" s="7"/>
      <c r="OH417" s="7"/>
      <c r="OI417" s="7"/>
      <c r="OJ417" s="7"/>
      <c r="OK417" s="7"/>
      <c r="OL417" s="7"/>
      <c r="OM417" s="7"/>
      <c r="ON417" s="7"/>
      <c r="OO417" s="7"/>
      <c r="OP417" s="7"/>
      <c r="OQ417" s="7"/>
      <c r="OR417" s="7"/>
      <c r="OS417" s="7"/>
      <c r="OT417" s="7"/>
      <c r="OU417" s="7"/>
      <c r="OV417" s="7"/>
      <c r="OW417" s="7"/>
      <c r="OX417" s="7"/>
      <c r="OY417" s="7"/>
      <c r="OZ417" s="7"/>
      <c r="PA417" s="7"/>
      <c r="PB417" s="7"/>
      <c r="PC417" s="7"/>
      <c r="PD417" s="7"/>
      <c r="PE417" s="7"/>
      <c r="PF417" s="7"/>
      <c r="PG417" s="7"/>
      <c r="PH417" s="7"/>
      <c r="PI417" s="7"/>
      <c r="PJ417" s="7"/>
      <c r="PK417" s="7"/>
      <c r="PL417" s="7"/>
      <c r="PM417" s="7"/>
      <c r="PN417" s="7"/>
      <c r="PO417" s="7"/>
      <c r="PP417" s="7"/>
      <c r="PQ417" s="7"/>
      <c r="PR417" s="7"/>
      <c r="PS417" s="7"/>
      <c r="PT417" s="7"/>
      <c r="PU417" s="7"/>
      <c r="PV417" s="7"/>
      <c r="PW417" s="7"/>
      <c r="PX417" s="7"/>
      <c r="PY417" s="7"/>
      <c r="PZ417" s="7"/>
      <c r="QA417" s="7"/>
      <c r="QB417" s="7"/>
      <c r="QC417" s="7"/>
      <c r="QD417" s="7"/>
      <c r="QE417" s="7"/>
      <c r="QF417" s="7"/>
      <c r="QG417" s="7"/>
      <c r="QH417" s="7"/>
      <c r="QI417" s="1"/>
    </row>
    <row r="418" spans="6:451" x14ac:dyDescent="0.3">
      <c r="F418" s="1"/>
      <c r="G418" s="7"/>
      <c r="H418" s="7"/>
      <c r="I418" s="7"/>
      <c r="J418" s="7"/>
      <c r="K418" s="7"/>
      <c r="L418" s="7"/>
      <c r="M418" s="7"/>
      <c r="N418" s="7"/>
      <c r="O418" s="7"/>
      <c r="P418" s="1"/>
      <c r="Q418" s="128"/>
      <c r="R418" s="128"/>
      <c r="S418" s="128"/>
      <c r="T418" s="128"/>
      <c r="U418" s="128"/>
      <c r="V418" s="128"/>
      <c r="W418" s="128"/>
      <c r="X418" s="1"/>
      <c r="Y418" s="12">
        <f t="array" ref="Y418:Y421">'TRANSFORMER EX1'!FQ2736:FQ2739</f>
        <v>0.21</v>
      </c>
      <c r="AC418" s="12">
        <f t="array" ref="AC418:AC421">'TRANSFORMER EX1'!FY2736:FY2739+'TRANSFORMER EX2'!FY2736:FY2739</f>
        <v>-6.499661294168213E-2</v>
      </c>
      <c r="AG418" s="12">
        <v>5.0857656956547703E-2</v>
      </c>
      <c r="AK418" s="12">
        <v>-0.15648851759146179</v>
      </c>
      <c r="AO418" s="12">
        <f t="array" ref="AO418:AO421">S429*AG418:AG421+(1-S429)*AC418:AC421^2</f>
        <v>4.1531037504016335E-2</v>
      </c>
      <c r="AS418" s="12">
        <f t="array" ref="AS418:AS421">Q429*AK418:AK421+(1-Q429)*AC418:AC421</f>
        <v>-0.14733932712648382</v>
      </c>
      <c r="AW418" s="12">
        <f t="array" ref="AW418:AW421">AO418:AO421/(1-S429^W429)</f>
        <v>8.5104585049213824E-2</v>
      </c>
      <c r="BA418" s="12">
        <f t="array" ref="BA418:BA421">AS418:AS421/(1-Q429^W429)</f>
        <v>-0.5436875539722652</v>
      </c>
      <c r="BE418" s="12">
        <f t="array" ref="BE418:BE421">Y418:Y421-(Q432/(U429+SQRT(AW418:AW421)))*BA418:BA421</f>
        <v>0.2286368671981788</v>
      </c>
      <c r="GN418" s="1"/>
      <c r="GO418" s="7"/>
      <c r="GP418" s="7"/>
      <c r="GQ418" s="7"/>
      <c r="GR418" s="7"/>
      <c r="GS418" s="7"/>
      <c r="G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</row>
    <row r="419" spans="6:451" x14ac:dyDescent="0.3">
      <c r="F419" s="1"/>
      <c r="G419" s="7"/>
      <c r="H419" s="7"/>
      <c r="I419" s="7"/>
      <c r="J419" s="7"/>
      <c r="K419" s="7"/>
      <c r="L419" s="7"/>
      <c r="M419" s="7"/>
      <c r="N419" s="7"/>
      <c r="O419" s="7"/>
      <c r="P419" s="1"/>
      <c r="Q419" s="128"/>
      <c r="R419" s="128"/>
      <c r="S419" s="128"/>
      <c r="T419" s="128"/>
      <c r="U419" s="128"/>
      <c r="V419" s="128"/>
      <c r="W419" s="128"/>
      <c r="X419" s="1"/>
      <c r="Y419" s="13">
        <v>-0.8</v>
      </c>
      <c r="AC419" s="13">
        <v>0</v>
      </c>
      <c r="AG419" s="13">
        <v>0.19110761273475024</v>
      </c>
      <c r="AK419" s="13">
        <v>3.5615221585476142E-2</v>
      </c>
      <c r="AO419" s="13">
        <v>0.15288609018780019</v>
      </c>
      <c r="AS419" s="13">
        <v>3.2053699426928532E-2</v>
      </c>
      <c r="AW419" s="13">
        <v>0.31329116841762344</v>
      </c>
      <c r="BA419" s="13">
        <v>0.11827933367870311</v>
      </c>
      <c r="BE419" s="13">
        <v>-0.8021131717311164</v>
      </c>
      <c r="GN419" s="1"/>
      <c r="GO419" s="7"/>
      <c r="GP419" s="7"/>
      <c r="GQ419" s="7"/>
      <c r="GR419" s="7"/>
      <c r="GS419" s="7"/>
      <c r="GT419" s="1"/>
    </row>
    <row r="420" spans="6:451" x14ac:dyDescent="0.3">
      <c r="F420" s="1"/>
      <c r="G420" s="7"/>
      <c r="H420" s="7"/>
      <c r="I420" s="7"/>
      <c r="J420" s="7"/>
      <c r="K420" s="7"/>
      <c r="L420" s="7"/>
      <c r="M420" s="7"/>
      <c r="N420" s="7"/>
      <c r="O420" s="7"/>
      <c r="P420" s="1"/>
      <c r="Q420" s="128"/>
      <c r="R420" s="128"/>
      <c r="S420" s="128"/>
      <c r="T420" s="128"/>
      <c r="U420" s="128"/>
      <c r="V420" s="128"/>
      <c r="W420" s="128"/>
      <c r="X420" s="1"/>
      <c r="Y420" s="13">
        <v>-0.9</v>
      </c>
      <c r="AC420" s="13">
        <v>0</v>
      </c>
      <c r="AG420" s="13">
        <v>7.1656701033371101E-2</v>
      </c>
      <c r="AK420" s="13">
        <v>4.300831511732435E-2</v>
      </c>
      <c r="AO420" s="13">
        <v>5.7325360826696883E-2</v>
      </c>
      <c r="AS420" s="13">
        <v>3.8707483605591918E-2</v>
      </c>
      <c r="AW420" s="13">
        <v>0.11747000169405102</v>
      </c>
      <c r="BA420" s="13">
        <v>0.14283204282506248</v>
      </c>
      <c r="BE420" s="13">
        <v>-0.904167370939021</v>
      </c>
      <c r="GN420" s="1"/>
      <c r="GO420" s="7"/>
      <c r="GP420" s="7"/>
      <c r="GQ420" s="7"/>
      <c r="GR420" s="7"/>
      <c r="GS420" s="7"/>
      <c r="GT420" s="1"/>
    </row>
    <row r="421" spans="6:451" ht="15" thickBot="1" x14ac:dyDescent="0.35">
      <c r="F421" s="1"/>
      <c r="G421" s="7"/>
      <c r="H421" s="7"/>
      <c r="I421" s="7"/>
      <c r="J421" s="7"/>
      <c r="K421" s="7"/>
      <c r="L421" s="7"/>
      <c r="M421" s="7"/>
      <c r="N421" s="7"/>
      <c r="O421" s="7"/>
      <c r="P421" s="1"/>
      <c r="Q421" s="128"/>
      <c r="R421" s="128"/>
      <c r="S421" s="128"/>
      <c r="T421" s="128"/>
      <c r="U421" s="128"/>
      <c r="V421" s="128"/>
      <c r="W421" s="128"/>
      <c r="X421" s="1"/>
      <c r="Y421" s="14">
        <v>0.75</v>
      </c>
      <c r="AC421" s="14">
        <v>3.7791532541266354E-2</v>
      </c>
      <c r="AG421" s="14">
        <v>2.846190322644708E-2</v>
      </c>
      <c r="AK421" s="14">
        <v>-6.2445893803626029E-2</v>
      </c>
      <c r="AO421" s="14">
        <v>2.3055162567521183E-2</v>
      </c>
      <c r="AS421" s="14">
        <v>-5.2422151169136788E-2</v>
      </c>
      <c r="AW421" s="14">
        <v>4.7244185589182766E-2</v>
      </c>
      <c r="BA421" s="14">
        <v>-0.19343967221083691</v>
      </c>
      <c r="BE421" s="14">
        <v>0.75889961792653671</v>
      </c>
      <c r="GN421" s="1"/>
      <c r="GO421" s="7"/>
      <c r="GP421" s="7"/>
      <c r="GQ421" s="7"/>
      <c r="GR421" s="7"/>
      <c r="GS421" s="7"/>
      <c r="GT421" s="1"/>
    </row>
    <row r="422" spans="6:451" ht="14.4" customHeight="1" x14ac:dyDescent="0.3">
      <c r="F422" s="1"/>
      <c r="G422" s="7"/>
      <c r="H422" s="7"/>
      <c r="I422" s="7"/>
      <c r="J422" s="7"/>
      <c r="K422" s="7"/>
      <c r="L422" s="7"/>
      <c r="M422" s="7"/>
      <c r="N422" s="7"/>
      <c r="O422" s="7"/>
      <c r="P422" s="1"/>
      <c r="Q422" s="128"/>
      <c r="R422" s="128"/>
      <c r="S422" s="128"/>
      <c r="T422" s="128"/>
      <c r="U422" s="128"/>
      <c r="V422" s="128"/>
      <c r="W422" s="128"/>
      <c r="X422" s="1"/>
      <c r="GN422" s="1"/>
      <c r="GO422" s="7"/>
      <c r="GP422" s="7"/>
      <c r="GQ422" s="7"/>
      <c r="GR422" s="7"/>
      <c r="GS422" s="7"/>
      <c r="GT422" s="1"/>
    </row>
    <row r="423" spans="6:451" ht="14.4" customHeight="1" thickBot="1" x14ac:dyDescent="0.35">
      <c r="F423" s="1"/>
      <c r="G423" s="7"/>
      <c r="H423" s="7"/>
      <c r="I423" s="7"/>
      <c r="J423" s="7"/>
      <c r="K423" s="7"/>
      <c r="L423" s="7"/>
      <c r="M423" s="7"/>
      <c r="N423" s="7"/>
      <c r="O423" s="7"/>
      <c r="P423" s="1"/>
      <c r="Q423" s="128"/>
      <c r="R423" s="128"/>
      <c r="S423" s="128"/>
      <c r="T423" s="128"/>
      <c r="U423" s="128"/>
      <c r="V423" s="128"/>
      <c r="W423" s="128"/>
      <c r="X423" s="1"/>
      <c r="Y423" t="s">
        <v>291</v>
      </c>
      <c r="AC423" t="s">
        <v>13</v>
      </c>
      <c r="AG423" t="s">
        <v>292</v>
      </c>
      <c r="AK423" t="s">
        <v>293</v>
      </c>
      <c r="AO423" t="s">
        <v>294</v>
      </c>
      <c r="AS423" t="s">
        <v>295</v>
      </c>
      <c r="AW423" t="s">
        <v>299</v>
      </c>
      <c r="BA423" t="s">
        <v>300</v>
      </c>
      <c r="BE423" t="s">
        <v>298</v>
      </c>
      <c r="GN423" s="1"/>
      <c r="GO423" s="7"/>
      <c r="GP423" s="7"/>
      <c r="GQ423" s="7"/>
      <c r="GR423" s="7"/>
      <c r="GS423" s="7"/>
      <c r="GT423" s="1"/>
    </row>
    <row r="424" spans="6:451" ht="14.4" customHeight="1" x14ac:dyDescent="0.3">
      <c r="F424" s="1"/>
      <c r="G424" s="7"/>
      <c r="H424" s="7"/>
      <c r="I424" s="7"/>
      <c r="J424" s="7"/>
      <c r="K424" s="7"/>
      <c r="L424" s="7"/>
      <c r="M424" s="7"/>
      <c r="N424" s="7"/>
      <c r="O424" s="7"/>
      <c r="P424" s="1"/>
      <c r="Q424" s="128"/>
      <c r="R424" s="128"/>
      <c r="S424" s="128"/>
      <c r="T424" s="128"/>
      <c r="U424" s="128"/>
      <c r="V424" s="128"/>
      <c r="W424" s="128"/>
      <c r="X424" s="1"/>
      <c r="Y424" s="18">
        <f t="array" ref="Y424:AA427">'TRANSFORMER EX1'!FO2741:FQ2744</f>
        <v>-4.7450942822278165E-2</v>
      </c>
      <c r="Z424" s="19">
        <v>-6.7234803429650061E-2</v>
      </c>
      <c r="AA424" s="20">
        <v>0.12097326429039637</v>
      </c>
      <c r="AC424" s="18">
        <f t="array" ref="AC424:AE427">'TRANSFORMER EX1'!FY2741:GA2744+'TRANSFORMER EX2'!FY2741:GA2744</f>
        <v>-4.9027960351048283E-2</v>
      </c>
      <c r="AD424" s="19">
        <v>-6.0889523405803697E-2</v>
      </c>
      <c r="AE424" s="20">
        <v>-6.0616571350775722E-2</v>
      </c>
      <c r="AG424" s="18">
        <v>7.950341814702469E-2</v>
      </c>
      <c r="AH424" s="19">
        <v>0.15881179895554021</v>
      </c>
      <c r="AI424" s="20">
        <v>8.383486739948294E-2</v>
      </c>
      <c r="AK424" s="18">
        <v>0.13259668353688001</v>
      </c>
      <c r="AL424" s="19">
        <v>-0.1016336124436541</v>
      </c>
      <c r="AM424" s="20">
        <v>0.1310853038432335</v>
      </c>
      <c r="AO424" s="18">
        <f t="array" ref="AO424:AQ427">S429*AG424:AI427+(1-S429)*AC424:AE427^2</f>
        <v>6.4083482696856556E-2</v>
      </c>
      <c r="AP424" s="19">
        <v>0.12779094597654936</v>
      </c>
      <c r="AQ424" s="20">
        <v>6.7802767664051092E-2</v>
      </c>
      <c r="AS424" s="18">
        <f t="array" ref="AS424:AU427">Q429*AK424:AM427+(1-Q429)*AC424:AE427</f>
        <v>0.11443421914808719</v>
      </c>
      <c r="AT424" s="19">
        <v>-9.7559203539869049E-2</v>
      </c>
      <c r="AU424" s="20">
        <v>0.11191511632383258</v>
      </c>
      <c r="AW424" s="18">
        <f t="array" ref="AW424:AY427">AO424:AQ427/(1-S429^W429)</f>
        <v>0.13131861208372247</v>
      </c>
      <c r="AX424" s="19">
        <v>0.26186669257489631</v>
      </c>
      <c r="AY424" s="20">
        <v>0.13894009767223589</v>
      </c>
      <c r="BA424" s="18">
        <f t="array" ref="BA424:BC427">AS424:AU427/(1-Q429^W429)</f>
        <v>0.42226649132135508</v>
      </c>
      <c r="BB424" s="19">
        <v>-0.35999706103272722</v>
      </c>
      <c r="BC424" s="20">
        <v>0.41297090894403182</v>
      </c>
      <c r="BE424" s="18">
        <f t="array" ref="BE424:BG427">Y424:AA427-(Q432/(U429+SQRT(AW424:AY427)))*BA424:BC427</f>
        <v>-5.9103559935386824E-2</v>
      </c>
      <c r="BF424" s="19">
        <v>-6.019988893992903E-2</v>
      </c>
      <c r="BG424" s="20">
        <v>0.1098941342859148</v>
      </c>
      <c r="GN424" s="1"/>
      <c r="GO424" s="7"/>
      <c r="GP424" s="7"/>
      <c r="GQ424" s="7"/>
      <c r="GR424" s="7"/>
      <c r="GS424" s="7"/>
      <c r="GT424" s="1"/>
    </row>
    <row r="425" spans="6:451" ht="14.4" customHeight="1" x14ac:dyDescent="0.3">
      <c r="F425" s="1"/>
      <c r="G425" s="7"/>
      <c r="H425" s="7"/>
      <c r="I425" s="7"/>
      <c r="J425" s="7"/>
      <c r="K425" s="7"/>
      <c r="L425" s="7"/>
      <c r="M425" s="7"/>
      <c r="N425" s="7"/>
      <c r="O425" s="7"/>
      <c r="P425" s="1"/>
      <c r="Q425" s="128"/>
      <c r="R425" s="128"/>
      <c r="S425" s="128"/>
      <c r="T425" s="128"/>
      <c r="U425" s="128"/>
      <c r="V425" s="128"/>
      <c r="W425" s="128"/>
      <c r="X425" s="1"/>
      <c r="Y425" s="21">
        <v>-0.62896633493413945</v>
      </c>
      <c r="Z425">
        <v>0.53673284214613803</v>
      </c>
      <c r="AA425" s="22">
        <v>-0.62764248638450526</v>
      </c>
      <c r="AC425" s="21">
        <v>0</v>
      </c>
      <c r="AD425">
        <v>0</v>
      </c>
      <c r="AE425" s="22">
        <v>0</v>
      </c>
      <c r="AG425" s="21">
        <v>6.915677072765905E-2</v>
      </c>
      <c r="AH425">
        <v>2.1710196260190662E-2</v>
      </c>
      <c r="AI425" s="22">
        <v>5.6365304931670773E-2</v>
      </c>
      <c r="AK425" s="21">
        <v>-2.4072307815488473E-2</v>
      </c>
      <c r="AL425">
        <v>-0.11728134602591092</v>
      </c>
      <c r="AM425" s="22">
        <v>-0.25377261230663173</v>
      </c>
      <c r="AO425" s="21">
        <v>5.5325416582127245E-2</v>
      </c>
      <c r="AP425">
        <v>1.7368157008152529E-2</v>
      </c>
      <c r="AQ425" s="22">
        <v>4.5092243945336619E-2</v>
      </c>
      <c r="AS425" s="21">
        <v>-2.1665077033939627E-2</v>
      </c>
      <c r="AT425">
        <v>-0.10555321142331983</v>
      </c>
      <c r="AU425" s="22">
        <v>-0.22839535107596856</v>
      </c>
      <c r="AW425" s="21">
        <v>0.11337175529124438</v>
      </c>
      <c r="AX425">
        <v>3.5590485672443717E-2</v>
      </c>
      <c r="AY425" s="22">
        <v>9.2402139232247188E-2</v>
      </c>
      <c r="BA425" s="21">
        <v>-7.9944933704574297E-2</v>
      </c>
      <c r="BB425">
        <v>-0.38949524510450134</v>
      </c>
      <c r="BC425" s="22">
        <v>-0.8427872733430577</v>
      </c>
      <c r="BE425" s="21">
        <v>-0.62659201898371919</v>
      </c>
      <c r="BF425">
        <v>0.55737880780838445</v>
      </c>
      <c r="BG425" s="22">
        <v>-0.59991714167123511</v>
      </c>
      <c r="GN425" s="1"/>
      <c r="GO425" s="7"/>
      <c r="GP425" s="7"/>
      <c r="GQ425" s="7"/>
      <c r="GR425" s="7"/>
      <c r="GS425" s="7"/>
      <c r="GT425" s="1"/>
    </row>
    <row r="426" spans="6:451" ht="14.4" customHeight="1" x14ac:dyDescent="0.3">
      <c r="F426" s="1"/>
      <c r="G426" s="7"/>
      <c r="H426" s="7"/>
      <c r="I426" s="7"/>
      <c r="J426" s="7"/>
      <c r="K426" s="7"/>
      <c r="L426" s="7"/>
      <c r="M426" s="7"/>
      <c r="N426" s="7"/>
      <c r="O426" s="7"/>
      <c r="P426" s="1"/>
      <c r="Q426" s="128"/>
      <c r="R426" s="128"/>
      <c r="S426" s="128"/>
      <c r="T426" s="128"/>
      <c r="U426" s="128"/>
      <c r="V426" s="128"/>
      <c r="W426" s="128"/>
      <c r="X426" s="1"/>
      <c r="Y426" s="21">
        <v>0.32145101035180274</v>
      </c>
      <c r="Z426">
        <v>8.4063713968465723E-2</v>
      </c>
      <c r="AA426" s="22">
        <v>-0.47641826809423166</v>
      </c>
      <c r="AC426" s="21">
        <v>0</v>
      </c>
      <c r="AD426">
        <v>0</v>
      </c>
      <c r="AE426" s="22">
        <v>0</v>
      </c>
      <c r="AG426" s="21">
        <v>0.14523911080305257</v>
      </c>
      <c r="AH426">
        <v>3.5310393520352229E-2</v>
      </c>
      <c r="AI426" s="22">
        <v>3.0248191013318621E-2</v>
      </c>
      <c r="AK426" s="21">
        <v>2.3471251308333451E-2</v>
      </c>
      <c r="AL426">
        <v>-6.0914720584850736E-2</v>
      </c>
      <c r="AM426" s="22">
        <v>-0.18209390341047879</v>
      </c>
      <c r="AO426" s="21">
        <v>0.11619128864244206</v>
      </c>
      <c r="AP426">
        <v>2.8248314816281785E-2</v>
      </c>
      <c r="AQ426" s="22">
        <v>2.4198552810654899E-2</v>
      </c>
      <c r="AS426" s="21">
        <v>2.1124126177500105E-2</v>
      </c>
      <c r="AT426">
        <v>-5.4823248526365664E-2</v>
      </c>
      <c r="AU426" s="22">
        <v>-0.16388451306943091</v>
      </c>
      <c r="AW426" s="21">
        <v>0.23809690295582395</v>
      </c>
      <c r="AX426">
        <v>5.7885891016970885E-2</v>
      </c>
      <c r="AY426" s="22">
        <v>4.958719838248956E-2</v>
      </c>
      <c r="BA426" s="21">
        <v>7.7948805083026249E-2</v>
      </c>
      <c r="BB426">
        <v>-0.20229981006038997</v>
      </c>
      <c r="BC426" s="22">
        <v>-0.60473990062520655</v>
      </c>
      <c r="BE426" s="21">
        <v>0.3198535408042491</v>
      </c>
      <c r="BF426">
        <v>9.2472031652535036E-2</v>
      </c>
      <c r="BG426" s="22">
        <v>-0.4492611402768158</v>
      </c>
      <c r="GN426" s="1"/>
      <c r="GO426" s="7"/>
      <c r="GP426" s="7"/>
      <c r="GQ426" s="7"/>
      <c r="GR426" s="7"/>
      <c r="GS426" s="7"/>
      <c r="GT426" s="1"/>
    </row>
    <row r="427" spans="6:451" ht="14.4" customHeight="1" thickBot="1" x14ac:dyDescent="0.35">
      <c r="F427" s="1"/>
      <c r="G427" s="7"/>
      <c r="H427" s="7"/>
      <c r="I427" s="7"/>
      <c r="J427" s="7"/>
      <c r="K427" s="7"/>
      <c r="L427" s="7"/>
      <c r="M427" s="7"/>
      <c r="N427" s="7"/>
      <c r="O427" s="7"/>
      <c r="P427" s="1"/>
      <c r="Q427" s="1"/>
      <c r="R427" s="1"/>
      <c r="S427" s="1"/>
      <c r="T427" s="1"/>
      <c r="U427" s="1"/>
      <c r="V427" s="1"/>
      <c r="W427" s="1"/>
      <c r="X427" s="1"/>
      <c r="Y427" s="23">
        <v>-0.49604479172103477</v>
      </c>
      <c r="Z427" s="24">
        <v>4.7732576323233356E-2</v>
      </c>
      <c r="AA427" s="25">
        <v>5.3285136734296371E-2</v>
      </c>
      <c r="AC427" s="23">
        <v>2.8583732848360299E-2</v>
      </c>
      <c r="AD427" s="24">
        <v>3.5191849280972964E-2</v>
      </c>
      <c r="AE427" s="25">
        <v>3.5379481516468345E-2</v>
      </c>
      <c r="AG427" s="23">
        <v>3.3882756385914321E-2</v>
      </c>
      <c r="AH427" s="24">
        <v>0.12213937478670452</v>
      </c>
      <c r="AI427" s="25">
        <v>3.4597367426311434E-2</v>
      </c>
      <c r="AK427" s="23">
        <v>-2.1221293257034042E-2</v>
      </c>
      <c r="AL427" s="24">
        <v>3.4736835679876781E-2</v>
      </c>
      <c r="AM427" s="25">
        <v>3.7032350483632535E-2</v>
      </c>
      <c r="AO427" s="23">
        <v>2.7269611065440746E-2</v>
      </c>
      <c r="AP427" s="24">
        <v>9.7959193080526558E-2</v>
      </c>
      <c r="AQ427" s="25">
        <v>2.7928235483523977E-2</v>
      </c>
      <c r="AS427" s="23">
        <v>-1.6240790646494609E-2</v>
      </c>
      <c r="AT427" s="24">
        <v>3.47823370399864E-2</v>
      </c>
      <c r="AU427" s="25">
        <v>3.6867063586916118E-2</v>
      </c>
      <c r="AW427" s="23">
        <v>5.5880350543935968E-2</v>
      </c>
      <c r="AX427" s="24">
        <v>0.20073605139452169</v>
      </c>
      <c r="AY427" s="25">
        <v>5.7229990744926199E-2</v>
      </c>
      <c r="BA427" s="23">
        <v>-5.9929116776732898E-2</v>
      </c>
      <c r="BB427" s="24">
        <v>0.12834810715862144</v>
      </c>
      <c r="BC427" s="25">
        <v>0.13604082504397097</v>
      </c>
      <c r="BE427" s="23">
        <v>-0.49350961455574294</v>
      </c>
      <c r="BF427" s="24">
        <v>4.4867891951943011E-2</v>
      </c>
      <c r="BG427" s="25">
        <v>4.7598474711290556E-2</v>
      </c>
      <c r="GN427" s="1"/>
      <c r="GO427" s="7"/>
      <c r="GP427" s="7"/>
      <c r="GQ427" s="7"/>
      <c r="GR427" s="7"/>
      <c r="GS427" s="7"/>
      <c r="GT427" s="1"/>
    </row>
    <row r="428" spans="6:451" ht="14.4" customHeight="1" thickBot="1" x14ac:dyDescent="0.35">
      <c r="F428" s="1"/>
      <c r="G428" s="7"/>
      <c r="H428" s="7"/>
      <c r="I428" s="7"/>
      <c r="J428" s="7"/>
      <c r="K428" s="7"/>
      <c r="L428" s="7"/>
      <c r="M428" s="7"/>
      <c r="N428" s="7"/>
      <c r="O428" s="7"/>
      <c r="P428" s="1"/>
      <c r="Q428" t="s">
        <v>284</v>
      </c>
      <c r="S428" t="s">
        <v>285</v>
      </c>
      <c r="U428" t="s">
        <v>56</v>
      </c>
      <c r="W428" t="s">
        <v>286</v>
      </c>
      <c r="X428" s="1"/>
      <c r="GN428" s="1"/>
      <c r="GO428" s="7"/>
      <c r="GP428" s="7"/>
      <c r="GQ428" s="7"/>
      <c r="GR428" s="7"/>
      <c r="GS428" s="7"/>
      <c r="GT428" s="1"/>
    </row>
    <row r="429" spans="6:451" ht="14.4" customHeight="1" thickBot="1" x14ac:dyDescent="0.35">
      <c r="F429" s="1"/>
      <c r="G429" s="7"/>
      <c r="H429" s="7"/>
      <c r="I429" s="7"/>
      <c r="J429" s="7"/>
      <c r="K429" s="7"/>
      <c r="L429" s="7"/>
      <c r="M429" s="7"/>
      <c r="N429" s="7"/>
      <c r="O429" s="7"/>
      <c r="P429" s="1"/>
      <c r="Q429" s="43">
        <f>Q389</f>
        <v>0.9</v>
      </c>
      <c r="S429" s="43">
        <f>S389</f>
        <v>0.8</v>
      </c>
      <c r="U429" s="43">
        <f>U389</f>
        <v>1.0000000000000001E-9</v>
      </c>
      <c r="W429" s="43">
        <f>W389</f>
        <v>3</v>
      </c>
      <c r="X429" s="1"/>
      <c r="GN429" s="1"/>
      <c r="GO429" s="7"/>
      <c r="GP429" s="7"/>
      <c r="GQ429" s="7"/>
      <c r="GR429" s="7"/>
      <c r="GS429" s="7"/>
      <c r="GT429" s="1"/>
    </row>
    <row r="430" spans="6:451" ht="14.4" customHeight="1" x14ac:dyDescent="0.3">
      <c r="F430" s="1"/>
      <c r="G430" s="7"/>
      <c r="H430" s="7"/>
      <c r="I430" s="7"/>
      <c r="J430" s="7"/>
      <c r="K430" s="7"/>
      <c r="L430" s="7"/>
      <c r="M430" s="7"/>
      <c r="N430" s="7"/>
      <c r="O430" s="7"/>
      <c r="P430" s="1"/>
      <c r="X430" s="1"/>
      <c r="GN430" s="1"/>
      <c r="GO430" s="7"/>
      <c r="GP430" s="7"/>
      <c r="GQ430" s="7"/>
      <c r="GR430" s="7"/>
      <c r="GS430" s="7"/>
      <c r="GT430" s="1"/>
    </row>
    <row r="431" spans="6:451" ht="14.4" customHeight="1" thickBot="1" x14ac:dyDescent="0.35">
      <c r="F431" s="1"/>
      <c r="G431" s="7"/>
      <c r="H431" s="7"/>
      <c r="I431" s="7"/>
      <c r="J431" s="7"/>
      <c r="K431" s="7"/>
      <c r="L431" s="7"/>
      <c r="M431" s="7"/>
      <c r="N431" s="7"/>
      <c r="O431" s="7"/>
      <c r="P431" s="1"/>
      <c r="Q431" t="s">
        <v>287</v>
      </c>
      <c r="X431" s="1"/>
      <c r="GN431" s="1"/>
      <c r="GO431" s="7"/>
      <c r="GP431" s="7"/>
      <c r="GQ431" s="7"/>
      <c r="GR431" s="7"/>
      <c r="GS431" s="7"/>
      <c r="GT431" s="1"/>
    </row>
    <row r="432" spans="6:451" ht="14.4" customHeight="1" thickBot="1" x14ac:dyDescent="0.35">
      <c r="F432" s="1"/>
      <c r="G432" s="7"/>
      <c r="H432" s="7"/>
      <c r="I432" s="7"/>
      <c r="J432" s="7"/>
      <c r="K432" s="7"/>
      <c r="L432" s="7"/>
      <c r="M432" s="7"/>
      <c r="N432" s="7"/>
      <c r="O432" s="7"/>
      <c r="P432" s="1"/>
      <c r="Q432" s="43">
        <v>0.01</v>
      </c>
      <c r="X432" s="1"/>
      <c r="GN432" s="1"/>
      <c r="GO432" s="7"/>
      <c r="GP432" s="7"/>
      <c r="GQ432" s="7"/>
      <c r="GR432" s="7"/>
      <c r="GS432" s="7"/>
      <c r="GT432" s="1"/>
    </row>
    <row r="433" spans="6:451" x14ac:dyDescent="0.3">
      <c r="F433" s="1"/>
      <c r="G433" s="7"/>
      <c r="H433" s="7"/>
      <c r="I433" s="7"/>
      <c r="J433" s="7"/>
      <c r="K433" s="7"/>
      <c r="L433" s="7"/>
      <c r="M433" s="7"/>
      <c r="N433" s="7"/>
      <c r="O433" s="7"/>
      <c r="P433" s="1"/>
      <c r="X433" s="1"/>
      <c r="GN433" s="1"/>
      <c r="GO433" s="7"/>
      <c r="GP433" s="7"/>
      <c r="GQ433" s="7"/>
      <c r="GR433" s="7"/>
      <c r="GS433" s="7"/>
      <c r="GT433" s="1"/>
    </row>
    <row r="434" spans="6:451" x14ac:dyDescent="0.3">
      <c r="F434" s="1"/>
      <c r="G434" s="7"/>
      <c r="H434" s="7"/>
      <c r="I434" s="7"/>
      <c r="J434" s="7"/>
      <c r="K434" s="7"/>
      <c r="L434" s="7"/>
      <c r="M434" s="7"/>
      <c r="N434" s="7"/>
      <c r="O434" s="7"/>
      <c r="P434" s="1"/>
      <c r="X434" s="1"/>
      <c r="GN434" s="1"/>
      <c r="GO434" s="7"/>
      <c r="GP434" s="7"/>
      <c r="GQ434" s="7"/>
      <c r="GR434" s="7"/>
      <c r="GS434" s="7"/>
      <c r="GT434" s="1"/>
    </row>
    <row r="435" spans="6:451" x14ac:dyDescent="0.3">
      <c r="F435" s="1"/>
      <c r="G435" s="7"/>
      <c r="H435" s="7"/>
      <c r="I435" s="7"/>
      <c r="J435" s="7"/>
      <c r="K435" s="7"/>
      <c r="L435" s="7"/>
      <c r="M435" s="7"/>
      <c r="N435" s="7"/>
      <c r="O435" s="7"/>
      <c r="P435" s="1"/>
      <c r="X435" s="1"/>
      <c r="GN435" s="1"/>
      <c r="GO435" s="7"/>
      <c r="GP435" s="7"/>
      <c r="GQ435" s="7"/>
      <c r="GR435" s="7"/>
      <c r="GS435" s="7"/>
      <c r="GT435" s="1"/>
    </row>
    <row r="436" spans="6:451" x14ac:dyDescent="0.3">
      <c r="F436" s="1"/>
      <c r="G436" s="7"/>
      <c r="H436" s="7"/>
      <c r="I436" s="7"/>
      <c r="J436" s="7"/>
      <c r="K436" s="7"/>
      <c r="L436" s="7"/>
      <c r="M436" s="7"/>
      <c r="N436" s="7"/>
      <c r="O436" s="7"/>
      <c r="P436" s="1"/>
      <c r="X436" s="1"/>
      <c r="GN436" s="1"/>
      <c r="GO436" s="7"/>
      <c r="GP436" s="7"/>
      <c r="GQ436" s="7"/>
      <c r="GR436" s="7"/>
      <c r="GS436" s="7"/>
      <c r="GT436" s="1"/>
    </row>
    <row r="437" spans="6:451" x14ac:dyDescent="0.3">
      <c r="F437" s="1"/>
      <c r="G437" s="7"/>
      <c r="H437" s="7"/>
      <c r="I437" s="7"/>
      <c r="J437" s="7"/>
      <c r="K437" s="7"/>
      <c r="L437" s="7"/>
      <c r="M437" s="7"/>
      <c r="N437" s="7"/>
      <c r="O437" s="7"/>
      <c r="P437" s="1"/>
      <c r="X437" s="1"/>
      <c r="GN437" s="1"/>
      <c r="GO437" s="7"/>
      <c r="GP437" s="7"/>
      <c r="GQ437" s="7"/>
      <c r="GR437" s="7"/>
      <c r="GS437" s="7"/>
      <c r="GT437" s="1"/>
    </row>
    <row r="438" spans="6:451" x14ac:dyDescent="0.3">
      <c r="F438" s="1"/>
      <c r="G438" s="7"/>
      <c r="H438" s="7"/>
      <c r="I438" s="7"/>
      <c r="J438" s="7"/>
      <c r="K438" s="7"/>
      <c r="L438" s="7"/>
      <c r="M438" s="7"/>
      <c r="N438" s="7"/>
      <c r="O438" s="7"/>
      <c r="P438" s="1"/>
      <c r="X438" s="1"/>
      <c r="GN438" s="1"/>
      <c r="GO438" s="7"/>
      <c r="GP438" s="7"/>
      <c r="GQ438" s="7"/>
      <c r="GR438" s="7"/>
      <c r="GS438" s="7"/>
      <c r="GT438" s="1"/>
    </row>
    <row r="439" spans="6:451" x14ac:dyDescent="0.3">
      <c r="F439" s="1"/>
      <c r="G439" s="7"/>
      <c r="H439" s="7"/>
      <c r="I439" s="7"/>
      <c r="J439" s="7"/>
      <c r="K439" s="7"/>
      <c r="L439" s="7"/>
      <c r="M439" s="7"/>
      <c r="N439" s="7"/>
      <c r="O439" s="7"/>
      <c r="P439" s="1"/>
      <c r="X439" s="1"/>
      <c r="GN439" s="1"/>
      <c r="GO439" s="7"/>
      <c r="GP439" s="7"/>
      <c r="GQ439" s="7"/>
      <c r="GR439" s="7"/>
      <c r="GS439" s="7"/>
      <c r="GT439" s="1"/>
    </row>
    <row r="440" spans="6:451" x14ac:dyDescent="0.3">
      <c r="F440" s="1"/>
      <c r="G440" s="7"/>
      <c r="H440" s="7"/>
      <c r="I440" s="7"/>
      <c r="J440" s="7"/>
      <c r="K440" s="7"/>
      <c r="L440" s="7"/>
      <c r="M440" s="7"/>
      <c r="N440" s="7"/>
      <c r="O440" s="7"/>
      <c r="P440" s="1"/>
      <c r="X440" s="1"/>
      <c r="GN440" s="1"/>
      <c r="GO440" s="7"/>
      <c r="GP440" s="7"/>
      <c r="GQ440" s="7"/>
      <c r="GR440" s="7"/>
      <c r="GS440" s="7"/>
      <c r="GT440" s="1"/>
    </row>
    <row r="441" spans="6:451" x14ac:dyDescent="0.3">
      <c r="F441" s="1"/>
      <c r="G441" s="7"/>
      <c r="H441" s="7"/>
      <c r="I441" s="7"/>
      <c r="J441" s="7"/>
      <c r="K441" s="7"/>
      <c r="L441" s="7"/>
      <c r="M441" s="7"/>
      <c r="N441" s="7"/>
      <c r="O441" s="7"/>
      <c r="P441" s="1"/>
      <c r="X441" s="1"/>
      <c r="GN441" s="1"/>
      <c r="GO441" s="7"/>
      <c r="GP441" s="7"/>
      <c r="GQ441" s="7"/>
      <c r="GR441" s="7"/>
      <c r="GS441" s="7"/>
      <c r="GT441" s="1"/>
    </row>
    <row r="442" spans="6:451" x14ac:dyDescent="0.3">
      <c r="F442" s="1"/>
      <c r="G442" s="7"/>
      <c r="H442" s="7"/>
      <c r="I442" s="7"/>
      <c r="J442" s="7"/>
      <c r="K442" s="7"/>
      <c r="L442" s="7"/>
      <c r="M442" s="7"/>
      <c r="N442" s="7"/>
      <c r="O442" s="7"/>
      <c r="P442" s="1"/>
      <c r="X442" s="1"/>
      <c r="GN442" s="1"/>
      <c r="GO442" s="7"/>
      <c r="GP442" s="7"/>
      <c r="GQ442" s="7"/>
      <c r="GR442" s="7"/>
      <c r="GS442" s="7"/>
      <c r="GT442" s="1"/>
    </row>
    <row r="443" spans="6:451" x14ac:dyDescent="0.3">
      <c r="F443" s="1"/>
      <c r="G443" s="7"/>
      <c r="H443" s="7"/>
      <c r="I443" s="7"/>
      <c r="J443" s="7"/>
      <c r="K443" s="7"/>
      <c r="L443" s="7"/>
      <c r="M443" s="7"/>
      <c r="N443" s="7"/>
      <c r="O443" s="7"/>
      <c r="P443" s="1"/>
      <c r="X443" s="1"/>
      <c r="GN443" s="1"/>
      <c r="GO443" s="7"/>
      <c r="GP443" s="7"/>
      <c r="GQ443" s="7"/>
      <c r="GR443" s="7"/>
      <c r="GS443" s="7"/>
      <c r="GT443" s="1"/>
    </row>
    <row r="444" spans="6:451" x14ac:dyDescent="0.3">
      <c r="F444" s="1"/>
      <c r="G444" s="7"/>
      <c r="H444" s="7"/>
      <c r="I444" s="7"/>
      <c r="J444" s="7"/>
      <c r="K444" s="7"/>
      <c r="L444" s="7"/>
      <c r="M444" s="7"/>
      <c r="N444" s="7"/>
      <c r="O444" s="7"/>
      <c r="P444" s="1"/>
      <c r="X444" s="1"/>
      <c r="GN444" s="1"/>
      <c r="GO444" s="7"/>
      <c r="GP444" s="7"/>
      <c r="GQ444" s="7"/>
      <c r="GR444" s="7"/>
      <c r="GS444" s="7"/>
      <c r="GT444" s="1"/>
    </row>
    <row r="445" spans="6:451" x14ac:dyDescent="0.3">
      <c r="F445" s="1"/>
      <c r="G445" s="7"/>
      <c r="H445" s="7"/>
      <c r="I445" s="7"/>
      <c r="J445" s="7"/>
      <c r="K445" s="7"/>
      <c r="L445" s="7"/>
      <c r="M445" s="7"/>
      <c r="N445" s="7"/>
      <c r="O445" s="7"/>
      <c r="P445" s="1"/>
      <c r="X445" s="1"/>
      <c r="GN445" s="1"/>
      <c r="GO445" s="7"/>
      <c r="GP445" s="7"/>
      <c r="GQ445" s="7"/>
      <c r="GR445" s="7"/>
      <c r="GS445" s="7"/>
      <c r="GT445" s="1"/>
    </row>
    <row r="446" spans="6:451" x14ac:dyDescent="0.3">
      <c r="F446" s="1"/>
      <c r="G446" s="7"/>
      <c r="H446" s="7"/>
      <c r="I446" s="7"/>
      <c r="J446" s="7"/>
      <c r="K446" s="7"/>
      <c r="L446" s="7"/>
      <c r="M446" s="7"/>
      <c r="N446" s="7"/>
      <c r="O446" s="7"/>
      <c r="P446" s="1"/>
      <c r="X446" s="1"/>
      <c r="GN446" s="1"/>
      <c r="GO446" s="7"/>
      <c r="GP446" s="7"/>
      <c r="GQ446" s="7"/>
      <c r="GR446" s="7"/>
      <c r="GS446" s="7"/>
      <c r="GT446" s="1"/>
    </row>
    <row r="447" spans="6:451" x14ac:dyDescent="0.3">
      <c r="F447" s="1"/>
      <c r="G447" s="7"/>
      <c r="H447" s="7"/>
      <c r="I447" s="7"/>
      <c r="J447" s="7"/>
      <c r="K447" s="7"/>
      <c r="L447" s="7"/>
      <c r="M447" s="7"/>
      <c r="N447" s="7"/>
      <c r="O447" s="7"/>
      <c r="P447" s="1"/>
      <c r="X447" s="1"/>
      <c r="GN447" s="1"/>
      <c r="GO447" s="7"/>
      <c r="GP447" s="7"/>
      <c r="GQ447" s="7"/>
      <c r="GR447" s="7"/>
      <c r="GS447" s="7"/>
      <c r="G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</row>
    <row r="448" spans="6:451" ht="14.4" customHeight="1" x14ac:dyDescent="0.3">
      <c r="F448" s="1"/>
      <c r="G448" s="7"/>
      <c r="H448" s="7"/>
      <c r="I448" s="7"/>
      <c r="J448" s="7"/>
      <c r="K448" s="7"/>
      <c r="L448" s="7"/>
      <c r="M448" s="7"/>
      <c r="N448" s="7"/>
      <c r="O448" s="7"/>
      <c r="P448" s="1"/>
      <c r="X448" s="1"/>
      <c r="GN448" s="1"/>
      <c r="GO448" s="7"/>
      <c r="GP448" s="7"/>
      <c r="GQ448" s="7"/>
      <c r="GR448" s="7"/>
      <c r="GS448" s="7"/>
      <c r="GT448" s="1"/>
      <c r="IU448" s="1"/>
      <c r="IV448" s="128" t="s">
        <v>368</v>
      </c>
      <c r="IW448" s="128"/>
      <c r="IX448" s="128"/>
      <c r="IY448" s="128"/>
      <c r="IZ448" s="128"/>
      <c r="JA448" s="128"/>
      <c r="JB448" s="128"/>
      <c r="JC448" s="1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7"/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7"/>
      <c r="KG448" s="7"/>
      <c r="KH448" s="7"/>
      <c r="KI448" s="7"/>
      <c r="KJ448" s="7"/>
      <c r="KK448" s="7"/>
      <c r="KL448" s="7"/>
      <c r="KM448" s="7"/>
      <c r="KN448" s="7"/>
      <c r="KO448" s="7"/>
      <c r="KP448" s="7"/>
      <c r="KQ448" s="7"/>
      <c r="KR448" s="7"/>
      <c r="KS448" s="7"/>
      <c r="KT448" s="7"/>
      <c r="KU448" s="7"/>
      <c r="KV448" s="7"/>
      <c r="KW448" s="7"/>
      <c r="KX448" s="7"/>
      <c r="KY448" s="7"/>
      <c r="KZ448" s="7"/>
      <c r="LA448" s="7"/>
      <c r="LB448" s="7"/>
      <c r="LC448" s="7"/>
      <c r="LD448" s="7"/>
      <c r="LE448" s="7"/>
      <c r="LF448" s="7"/>
      <c r="LG448" s="7"/>
      <c r="LH448" s="7"/>
      <c r="LI448" s="7"/>
      <c r="LJ448" s="7"/>
      <c r="LK448" s="7"/>
      <c r="LL448" s="7"/>
      <c r="LM448" s="7"/>
      <c r="LN448" s="7"/>
      <c r="LO448" s="7"/>
      <c r="LP448" s="7"/>
      <c r="LQ448" s="7"/>
      <c r="LR448" s="7"/>
      <c r="LS448" s="7"/>
      <c r="LT448" s="7"/>
      <c r="LU448" s="7"/>
      <c r="LV448" s="7"/>
      <c r="LW448" s="7"/>
      <c r="LX448" s="7"/>
      <c r="LY448" s="7"/>
      <c r="LZ448" s="7"/>
      <c r="MA448" s="7"/>
      <c r="MB448" s="7"/>
      <c r="MC448" s="7"/>
      <c r="MD448" s="7"/>
      <c r="ME448" s="7"/>
      <c r="MF448" s="7"/>
      <c r="MG448" s="7"/>
      <c r="MH448" s="7"/>
      <c r="MI448" s="7"/>
      <c r="MJ448" s="7"/>
      <c r="MK448" s="7"/>
      <c r="ML448" s="7"/>
      <c r="MM448" s="7"/>
      <c r="MN448" s="7"/>
      <c r="MO448" s="7"/>
      <c r="MP448" s="7"/>
      <c r="MQ448" s="7"/>
      <c r="MR448" s="7"/>
      <c r="MS448" s="7"/>
      <c r="MT448" s="7"/>
      <c r="MU448" s="7"/>
      <c r="MV448" s="7"/>
      <c r="MW448" s="7"/>
      <c r="MX448" s="7"/>
      <c r="MY448" s="7"/>
      <c r="MZ448" s="7"/>
      <c r="NA448" s="7"/>
      <c r="NB448" s="7"/>
      <c r="NC448" s="7"/>
      <c r="ND448" s="7"/>
      <c r="NE448" s="7"/>
      <c r="NF448" s="7"/>
      <c r="NG448" s="7"/>
      <c r="NH448" s="7"/>
      <c r="NI448" s="7"/>
      <c r="NJ448" s="7"/>
      <c r="NK448" s="7"/>
      <c r="NL448" s="7"/>
      <c r="NM448" s="7"/>
      <c r="NN448" s="7"/>
      <c r="NO448" s="7"/>
      <c r="NP448" s="7"/>
      <c r="NQ448" s="7"/>
      <c r="NR448" s="7"/>
      <c r="NS448" s="7"/>
      <c r="NT448" s="7"/>
      <c r="NU448" s="7"/>
      <c r="NV448" s="7"/>
      <c r="NW448" s="7"/>
      <c r="NX448" s="7"/>
      <c r="NY448" s="7"/>
      <c r="NZ448" s="7"/>
      <c r="OA448" s="7"/>
      <c r="OB448" s="7"/>
      <c r="OC448" s="7"/>
      <c r="OD448" s="7"/>
      <c r="OE448" s="7"/>
      <c r="OF448" s="7"/>
      <c r="OG448" s="7"/>
      <c r="OH448" s="7"/>
      <c r="OI448" s="7"/>
      <c r="OJ448" s="7"/>
      <c r="OK448" s="7"/>
      <c r="OL448" s="7"/>
      <c r="OM448" s="7"/>
      <c r="ON448" s="7"/>
      <c r="OO448" s="7"/>
      <c r="OP448" s="7"/>
      <c r="OQ448" s="7"/>
      <c r="OR448" s="7"/>
      <c r="OS448" s="7"/>
      <c r="OT448" s="7"/>
      <c r="OU448" s="7"/>
      <c r="OV448" s="7"/>
      <c r="OW448" s="7"/>
      <c r="OX448" s="7"/>
      <c r="OY448" s="7"/>
      <c r="OZ448" s="7"/>
      <c r="PA448" s="7"/>
      <c r="PB448" s="7"/>
      <c r="PC448" s="7"/>
      <c r="PD448" s="7"/>
      <c r="PE448" s="7"/>
      <c r="PF448" s="7"/>
      <c r="PG448" s="7"/>
      <c r="PH448" s="7"/>
      <c r="PI448" s="7"/>
      <c r="PJ448" s="7"/>
      <c r="PK448" s="7"/>
      <c r="PL448" s="7"/>
      <c r="PM448" s="7"/>
      <c r="PN448" s="7"/>
      <c r="PO448" s="7"/>
      <c r="PP448" s="7"/>
      <c r="PQ448" s="7"/>
      <c r="PR448" s="7"/>
      <c r="PS448" s="7"/>
      <c r="PT448" s="7"/>
      <c r="PU448" s="7"/>
      <c r="PV448" s="7"/>
      <c r="PW448" s="7"/>
      <c r="PX448" s="7"/>
      <c r="PY448" s="7"/>
      <c r="PZ448" s="7"/>
      <c r="QA448" s="7"/>
      <c r="QB448" s="7"/>
      <c r="QC448" s="7"/>
      <c r="QD448" s="7"/>
      <c r="QE448" s="7"/>
      <c r="QF448" s="7"/>
      <c r="QG448" s="7"/>
      <c r="QH448" s="7"/>
      <c r="QI448" s="1"/>
    </row>
    <row r="449" spans="6:451" ht="14.4" customHeight="1" x14ac:dyDescent="0.3">
      <c r="F449" s="1"/>
      <c r="G449" s="7"/>
      <c r="H449" s="7"/>
      <c r="I449" s="7"/>
      <c r="J449" s="7"/>
      <c r="K449" s="7"/>
      <c r="L449" s="7"/>
      <c r="M449" s="7"/>
      <c r="N449" s="7"/>
      <c r="O449" s="7"/>
      <c r="P449" s="1"/>
      <c r="X449" s="1"/>
      <c r="GN449" s="1"/>
      <c r="GO449" s="7"/>
      <c r="GP449" s="7"/>
      <c r="GQ449" s="7"/>
      <c r="GR449" s="7"/>
      <c r="GS449" s="7"/>
      <c r="GT449" s="1"/>
      <c r="IU449" s="1"/>
      <c r="IV449" s="128"/>
      <c r="IW449" s="128"/>
      <c r="IX449" s="128"/>
      <c r="IY449" s="128"/>
      <c r="IZ449" s="128"/>
      <c r="JA449" s="128"/>
      <c r="JB449" s="128"/>
      <c r="JC449" s="1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7"/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7"/>
      <c r="KG449" s="7"/>
      <c r="KH449" s="7"/>
      <c r="KI449" s="7"/>
      <c r="KJ449" s="7"/>
      <c r="KK449" s="7"/>
      <c r="KL449" s="7"/>
      <c r="KM449" s="7"/>
      <c r="KN449" s="7"/>
      <c r="KO449" s="7"/>
      <c r="KP449" s="7"/>
      <c r="KQ449" s="7"/>
      <c r="KR449" s="7"/>
      <c r="KS449" s="7"/>
      <c r="KT449" s="7"/>
      <c r="KU449" s="7"/>
      <c r="KV449" s="7"/>
      <c r="KW449" s="7"/>
      <c r="KX449" s="7"/>
      <c r="KY449" s="7"/>
      <c r="KZ449" s="7"/>
      <c r="LA449" s="7"/>
      <c r="LB449" s="7"/>
      <c r="LC449" s="7"/>
      <c r="LD449" s="7"/>
      <c r="LE449" s="7"/>
      <c r="LF449" s="7"/>
      <c r="LG449" s="7"/>
      <c r="LH449" s="7"/>
      <c r="LI449" s="7"/>
      <c r="LJ449" s="7"/>
      <c r="LK449" s="7"/>
      <c r="LL449" s="7"/>
      <c r="LM449" s="7"/>
      <c r="LN449" s="7"/>
      <c r="LO449" s="7"/>
      <c r="LP449" s="7"/>
      <c r="LQ449" s="7"/>
      <c r="LR449" s="7"/>
      <c r="LS449" s="7"/>
      <c r="LT449" s="7"/>
      <c r="LU449" s="7"/>
      <c r="LV449" s="7"/>
      <c r="LW449" s="7"/>
      <c r="LX449" s="7"/>
      <c r="LY449" s="7"/>
      <c r="LZ449" s="7"/>
      <c r="MA449" s="7"/>
      <c r="MB449" s="7"/>
      <c r="MC449" s="7"/>
      <c r="MD449" s="7"/>
      <c r="ME449" s="7"/>
      <c r="MF449" s="7"/>
      <c r="MG449" s="7"/>
      <c r="MH449" s="7"/>
      <c r="MI449" s="7"/>
      <c r="MJ449" s="7"/>
      <c r="MK449" s="7"/>
      <c r="ML449" s="7"/>
      <c r="MM449" s="7"/>
      <c r="MN449" s="7"/>
      <c r="MO449" s="7"/>
      <c r="MP449" s="7"/>
      <c r="MQ449" s="7"/>
      <c r="MR449" s="7"/>
      <c r="MS449" s="7"/>
      <c r="MT449" s="7"/>
      <c r="MU449" s="7"/>
      <c r="MV449" s="7"/>
      <c r="MW449" s="7"/>
      <c r="MX449" s="7"/>
      <c r="MY449" s="7"/>
      <c r="MZ449" s="7"/>
      <c r="NA449" s="7"/>
      <c r="NB449" s="7"/>
      <c r="NC449" s="7"/>
      <c r="ND449" s="7"/>
      <c r="NE449" s="7"/>
      <c r="NF449" s="7"/>
      <c r="NG449" s="7"/>
      <c r="NH449" s="7"/>
      <c r="NI449" s="7"/>
      <c r="NJ449" s="7"/>
      <c r="NK449" s="7"/>
      <c r="NL449" s="7"/>
      <c r="NM449" s="7"/>
      <c r="NN449" s="7"/>
      <c r="NO449" s="7"/>
      <c r="NP449" s="7"/>
      <c r="NQ449" s="7"/>
      <c r="NR449" s="7"/>
      <c r="NS449" s="7"/>
      <c r="NT449" s="7"/>
      <c r="NU449" s="7"/>
      <c r="NV449" s="7"/>
      <c r="NW449" s="7"/>
      <c r="NX449" s="7"/>
      <c r="NY449" s="7"/>
      <c r="NZ449" s="7"/>
      <c r="OA449" s="7"/>
      <c r="OB449" s="7"/>
      <c r="OC449" s="7"/>
      <c r="OD449" s="7"/>
      <c r="OE449" s="7"/>
      <c r="OF449" s="7"/>
      <c r="OG449" s="7"/>
      <c r="OH449" s="7"/>
      <c r="OI449" s="7"/>
      <c r="OJ449" s="7"/>
      <c r="OK449" s="7"/>
      <c r="OL449" s="7"/>
      <c r="OM449" s="7"/>
      <c r="ON449" s="7"/>
      <c r="OO449" s="7"/>
      <c r="OP449" s="7"/>
      <c r="OQ449" s="7"/>
      <c r="OR449" s="7"/>
      <c r="OS449" s="7"/>
      <c r="OT449" s="7"/>
      <c r="OU449" s="7"/>
      <c r="OV449" s="7"/>
      <c r="OW449" s="7"/>
      <c r="OX449" s="7"/>
      <c r="OY449" s="7"/>
      <c r="OZ449" s="7"/>
      <c r="PA449" s="7"/>
      <c r="PB449" s="7"/>
      <c r="PC449" s="7"/>
      <c r="PD449" s="7"/>
      <c r="PE449" s="7"/>
      <c r="PF449" s="7"/>
      <c r="PG449" s="7"/>
      <c r="PH449" s="7"/>
      <c r="PI449" s="7"/>
      <c r="PJ449" s="7"/>
      <c r="PK449" s="7"/>
      <c r="PL449" s="7"/>
      <c r="PM449" s="7"/>
      <c r="PN449" s="7"/>
      <c r="PO449" s="7"/>
      <c r="PP449" s="7"/>
      <c r="PQ449" s="7"/>
      <c r="PR449" s="7"/>
      <c r="PS449" s="7"/>
      <c r="PT449" s="7"/>
      <c r="PU449" s="7"/>
      <c r="PV449" s="7"/>
      <c r="PW449" s="7"/>
      <c r="PX449" s="7"/>
      <c r="PY449" s="7"/>
      <c r="PZ449" s="7"/>
      <c r="QA449" s="7"/>
      <c r="QB449" s="7"/>
      <c r="QC449" s="7"/>
      <c r="QD449" s="7"/>
      <c r="QE449" s="7"/>
      <c r="QF449" s="7"/>
      <c r="QG449" s="7"/>
      <c r="QH449" s="7"/>
      <c r="QI449" s="1"/>
    </row>
    <row r="450" spans="6:451" ht="14.4" customHeight="1" x14ac:dyDescent="0.3">
      <c r="F450" s="1"/>
      <c r="G450" s="7"/>
      <c r="H450" s="7"/>
      <c r="I450" s="7"/>
      <c r="J450" s="7"/>
      <c r="K450" s="7"/>
      <c r="L450" s="7"/>
      <c r="M450" s="7"/>
      <c r="N450" s="7"/>
      <c r="O450" s="7"/>
      <c r="P450" s="1"/>
      <c r="X450" s="1"/>
      <c r="GN450" s="1"/>
      <c r="GO450" s="7"/>
      <c r="GP450" s="7"/>
      <c r="GQ450" s="7"/>
      <c r="GR450" s="7"/>
      <c r="GS450" s="7"/>
      <c r="GT450" s="1"/>
      <c r="IU450" s="1"/>
      <c r="IV450" s="128"/>
      <c r="IW450" s="128"/>
      <c r="IX450" s="128"/>
      <c r="IY450" s="128"/>
      <c r="IZ450" s="128"/>
      <c r="JA450" s="128"/>
      <c r="JB450" s="128"/>
      <c r="JC450" s="1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7"/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7"/>
      <c r="KG450" s="7"/>
      <c r="KH450" s="7"/>
      <c r="KI450" s="7"/>
      <c r="KJ450" s="7"/>
      <c r="KK450" s="7"/>
      <c r="KL450" s="7"/>
      <c r="KM450" s="7"/>
      <c r="KN450" s="7"/>
      <c r="KO450" s="7"/>
      <c r="KP450" s="7"/>
      <c r="KQ450" s="7"/>
      <c r="KR450" s="7"/>
      <c r="KS450" s="7"/>
      <c r="KT450" s="7"/>
      <c r="KU450" s="7"/>
      <c r="KV450" s="7"/>
      <c r="KW450" s="7"/>
      <c r="KX450" s="7"/>
      <c r="KY450" s="7"/>
      <c r="KZ450" s="7"/>
      <c r="LA450" s="7"/>
      <c r="LB450" s="7"/>
      <c r="LC450" s="7"/>
      <c r="LD450" s="7"/>
      <c r="LE450" s="7"/>
      <c r="LF450" s="7"/>
      <c r="LG450" s="7"/>
      <c r="LH450" s="7"/>
      <c r="LI450" s="7"/>
      <c r="LJ450" s="7"/>
      <c r="LK450" s="7"/>
      <c r="LL450" s="7"/>
      <c r="LM450" s="7"/>
      <c r="LN450" s="7"/>
      <c r="LO450" s="7"/>
      <c r="LP450" s="7"/>
      <c r="LQ450" s="7"/>
      <c r="LR450" s="7"/>
      <c r="LS450" s="7"/>
      <c r="LT450" s="7"/>
      <c r="LU450" s="7"/>
      <c r="LV450" s="7"/>
      <c r="LW450" s="7"/>
      <c r="LX450" s="7"/>
      <c r="LY450" s="7"/>
      <c r="LZ450" s="7"/>
      <c r="MA450" s="7"/>
      <c r="MB450" s="7"/>
      <c r="MC450" s="7"/>
      <c r="MD450" s="7"/>
      <c r="ME450" s="7"/>
      <c r="MF450" s="7"/>
      <c r="MG450" s="7"/>
      <c r="MH450" s="7"/>
      <c r="MI450" s="7"/>
      <c r="MJ450" s="7"/>
      <c r="MK450" s="7"/>
      <c r="ML450" s="7"/>
      <c r="MM450" s="7"/>
      <c r="MN450" s="7"/>
      <c r="MO450" s="7"/>
      <c r="MP450" s="7"/>
      <c r="MQ450" s="7"/>
      <c r="MR450" s="7"/>
      <c r="MS450" s="7"/>
      <c r="MT450" s="7"/>
      <c r="MU450" s="7"/>
      <c r="MV450" s="7"/>
      <c r="MW450" s="7"/>
      <c r="MX450" s="7"/>
      <c r="MY450" s="7"/>
      <c r="MZ450" s="7"/>
      <c r="NA450" s="7"/>
      <c r="NB450" s="7"/>
      <c r="NC450" s="7"/>
      <c r="ND450" s="7"/>
      <c r="NE450" s="7"/>
      <c r="NF450" s="7"/>
      <c r="NG450" s="7"/>
      <c r="NH450" s="7"/>
      <c r="NI450" s="7"/>
      <c r="NJ450" s="7"/>
      <c r="NK450" s="7"/>
      <c r="NL450" s="7"/>
      <c r="NM450" s="7"/>
      <c r="NN450" s="7"/>
      <c r="NO450" s="7"/>
      <c r="NP450" s="7"/>
      <c r="NQ450" s="7"/>
      <c r="NR450" s="7"/>
      <c r="NS450" s="7"/>
      <c r="NT450" s="7"/>
      <c r="NU450" s="7"/>
      <c r="NV450" s="7"/>
      <c r="NW450" s="7"/>
      <c r="NX450" s="7"/>
      <c r="NY450" s="7"/>
      <c r="NZ450" s="7"/>
      <c r="OA450" s="7"/>
      <c r="OB450" s="7"/>
      <c r="OC450" s="7"/>
      <c r="OD450" s="7"/>
      <c r="OE450" s="7"/>
      <c r="OF450" s="7"/>
      <c r="OG450" s="7"/>
      <c r="OH450" s="7"/>
      <c r="OI450" s="7"/>
      <c r="OJ450" s="7"/>
      <c r="OK450" s="7"/>
      <c r="OL450" s="7"/>
      <c r="OM450" s="7"/>
      <c r="ON450" s="7"/>
      <c r="OO450" s="7"/>
      <c r="OP450" s="7"/>
      <c r="OQ450" s="7"/>
      <c r="OR450" s="7"/>
      <c r="OS450" s="7"/>
      <c r="OT450" s="7"/>
      <c r="OU450" s="7"/>
      <c r="OV450" s="7"/>
      <c r="OW450" s="7"/>
      <c r="OX450" s="7"/>
      <c r="OY450" s="7"/>
      <c r="OZ450" s="7"/>
      <c r="PA450" s="7"/>
      <c r="PB450" s="7"/>
      <c r="PC450" s="7"/>
      <c r="PD450" s="7"/>
      <c r="PE450" s="7"/>
      <c r="PF450" s="7"/>
      <c r="PG450" s="7"/>
      <c r="PH450" s="7"/>
      <c r="PI450" s="7"/>
      <c r="PJ450" s="7"/>
      <c r="PK450" s="7"/>
      <c r="PL450" s="7"/>
      <c r="PM450" s="7"/>
      <c r="PN450" s="7"/>
      <c r="PO450" s="7"/>
      <c r="PP450" s="7"/>
      <c r="PQ450" s="7"/>
      <c r="PR450" s="7"/>
      <c r="PS450" s="7"/>
      <c r="PT450" s="7"/>
      <c r="PU450" s="7"/>
      <c r="PV450" s="7"/>
      <c r="PW450" s="7"/>
      <c r="PX450" s="7"/>
      <c r="PY450" s="7"/>
      <c r="PZ450" s="7"/>
      <c r="QA450" s="7"/>
      <c r="QB450" s="7"/>
      <c r="QC450" s="7"/>
      <c r="QD450" s="7"/>
      <c r="QE450" s="7"/>
      <c r="QF450" s="7"/>
      <c r="QG450" s="7"/>
      <c r="QH450" s="7"/>
      <c r="QI450" s="1"/>
    </row>
    <row r="451" spans="6:451" ht="14.4" customHeight="1" x14ac:dyDescent="0.3">
      <c r="F451" s="1"/>
      <c r="G451" s="7"/>
      <c r="H451" s="7"/>
      <c r="I451" s="7"/>
      <c r="J451" s="7"/>
      <c r="K451" s="7"/>
      <c r="L451" s="7"/>
      <c r="M451" s="7"/>
      <c r="N451" s="7"/>
      <c r="O451" s="7"/>
      <c r="P451" s="1"/>
      <c r="X451" s="1"/>
      <c r="GN451" s="1"/>
      <c r="GO451" s="7"/>
      <c r="GP451" s="7"/>
      <c r="GQ451" s="7"/>
      <c r="GR451" s="7"/>
      <c r="GS451" s="7"/>
      <c r="GT451" s="1"/>
      <c r="IU451" s="1"/>
      <c r="IV451" s="128"/>
      <c r="IW451" s="128"/>
      <c r="IX451" s="128"/>
      <c r="IY451" s="128"/>
      <c r="IZ451" s="128"/>
      <c r="JA451" s="128"/>
      <c r="JB451" s="128"/>
      <c r="JC451" s="1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7"/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7"/>
      <c r="KG451" s="7"/>
      <c r="KH451" s="7"/>
      <c r="KI451" s="7"/>
      <c r="KJ451" s="7"/>
      <c r="KK451" s="7"/>
      <c r="KL451" s="7"/>
      <c r="KM451" s="7"/>
      <c r="KN451" s="7"/>
      <c r="KO451" s="7"/>
      <c r="KP451" s="7"/>
      <c r="KQ451" s="7"/>
      <c r="KR451" s="7"/>
      <c r="KS451" s="7"/>
      <c r="KT451" s="7"/>
      <c r="KU451" s="7"/>
      <c r="KV451" s="7"/>
      <c r="KW451" s="7"/>
      <c r="KX451" s="7"/>
      <c r="KY451" s="7"/>
      <c r="KZ451" s="7"/>
      <c r="LA451" s="7"/>
      <c r="LB451" s="7"/>
      <c r="LC451" s="7"/>
      <c r="LD451" s="7"/>
      <c r="LE451" s="7"/>
      <c r="LF451" s="7"/>
      <c r="LG451" s="7"/>
      <c r="LH451" s="7"/>
      <c r="LI451" s="7"/>
      <c r="LJ451" s="7"/>
      <c r="LK451" s="7"/>
      <c r="LL451" s="7"/>
      <c r="LM451" s="7"/>
      <c r="LN451" s="7"/>
      <c r="LO451" s="7"/>
      <c r="LP451" s="7"/>
      <c r="LQ451" s="7"/>
      <c r="LR451" s="7"/>
      <c r="LS451" s="7"/>
      <c r="LT451" s="7"/>
      <c r="LU451" s="7"/>
      <c r="LV451" s="7"/>
      <c r="LW451" s="7"/>
      <c r="LX451" s="7"/>
      <c r="LY451" s="7"/>
      <c r="LZ451" s="7"/>
      <c r="MA451" s="7"/>
      <c r="MB451" s="7"/>
      <c r="MC451" s="7"/>
      <c r="MD451" s="7"/>
      <c r="ME451" s="7"/>
      <c r="MF451" s="7"/>
      <c r="MG451" s="7"/>
      <c r="MH451" s="7"/>
      <c r="MI451" s="7"/>
      <c r="MJ451" s="7"/>
      <c r="MK451" s="7"/>
      <c r="ML451" s="7"/>
      <c r="MM451" s="7"/>
      <c r="MN451" s="7"/>
      <c r="MO451" s="7"/>
      <c r="MP451" s="7"/>
      <c r="MQ451" s="7"/>
      <c r="MR451" s="7"/>
      <c r="MS451" s="7"/>
      <c r="MT451" s="7"/>
      <c r="MU451" s="7"/>
      <c r="MV451" s="7"/>
      <c r="MW451" s="7"/>
      <c r="MX451" s="7"/>
      <c r="MY451" s="7"/>
      <c r="MZ451" s="7"/>
      <c r="NA451" s="7"/>
      <c r="NB451" s="7"/>
      <c r="NC451" s="7"/>
      <c r="ND451" s="7"/>
      <c r="NE451" s="7"/>
      <c r="NF451" s="7"/>
      <c r="NG451" s="7"/>
      <c r="NH451" s="7"/>
      <c r="NI451" s="7"/>
      <c r="NJ451" s="7"/>
      <c r="NK451" s="7"/>
      <c r="NL451" s="7"/>
      <c r="NM451" s="7"/>
      <c r="NN451" s="7"/>
      <c r="NO451" s="7"/>
      <c r="NP451" s="7"/>
      <c r="NQ451" s="7"/>
      <c r="NR451" s="7"/>
      <c r="NS451" s="7"/>
      <c r="NT451" s="7"/>
      <c r="NU451" s="7"/>
      <c r="NV451" s="7"/>
      <c r="NW451" s="7"/>
      <c r="NX451" s="7"/>
      <c r="NY451" s="7"/>
      <c r="NZ451" s="7"/>
      <c r="OA451" s="7"/>
      <c r="OB451" s="7"/>
      <c r="OC451" s="7"/>
      <c r="OD451" s="7"/>
      <c r="OE451" s="7"/>
      <c r="OF451" s="7"/>
      <c r="OG451" s="7"/>
      <c r="OH451" s="7"/>
      <c r="OI451" s="7"/>
      <c r="OJ451" s="7"/>
      <c r="OK451" s="7"/>
      <c r="OL451" s="7"/>
      <c r="OM451" s="7"/>
      <c r="ON451" s="7"/>
      <c r="OO451" s="7"/>
      <c r="OP451" s="7"/>
      <c r="OQ451" s="7"/>
      <c r="OR451" s="7"/>
      <c r="OS451" s="7"/>
      <c r="OT451" s="7"/>
      <c r="OU451" s="7"/>
      <c r="OV451" s="7"/>
      <c r="OW451" s="7"/>
      <c r="OX451" s="7"/>
      <c r="OY451" s="7"/>
      <c r="OZ451" s="7"/>
      <c r="PA451" s="7"/>
      <c r="PB451" s="7"/>
      <c r="PC451" s="7"/>
      <c r="PD451" s="7"/>
      <c r="PE451" s="7"/>
      <c r="PF451" s="7"/>
      <c r="PG451" s="7"/>
      <c r="PH451" s="7"/>
      <c r="PI451" s="7"/>
      <c r="PJ451" s="7"/>
      <c r="PK451" s="7"/>
      <c r="PL451" s="7"/>
      <c r="PM451" s="7"/>
      <c r="PN451" s="7"/>
      <c r="PO451" s="7"/>
      <c r="PP451" s="7"/>
      <c r="PQ451" s="7"/>
      <c r="PR451" s="7"/>
      <c r="PS451" s="7"/>
      <c r="PT451" s="7"/>
      <c r="PU451" s="7"/>
      <c r="PV451" s="7"/>
      <c r="PW451" s="7"/>
      <c r="PX451" s="7"/>
      <c r="PY451" s="7"/>
      <c r="PZ451" s="7"/>
      <c r="QA451" s="7"/>
      <c r="QB451" s="7"/>
      <c r="QC451" s="7"/>
      <c r="QD451" s="7"/>
      <c r="QE451" s="7"/>
      <c r="QF451" s="7"/>
      <c r="QG451" s="7"/>
      <c r="QH451" s="7"/>
      <c r="QI451" s="1"/>
    </row>
    <row r="452" spans="6:451" ht="14.4" customHeight="1" x14ac:dyDescent="0.3">
      <c r="F452" s="1"/>
      <c r="G452" s="7"/>
      <c r="H452" s="7"/>
      <c r="I452" s="7"/>
      <c r="J452" s="7"/>
      <c r="K452" s="7"/>
      <c r="L452" s="7"/>
      <c r="M452" s="7"/>
      <c r="N452" s="7"/>
      <c r="O452" s="7"/>
      <c r="P452" s="1"/>
      <c r="X452" s="1"/>
      <c r="GN452" s="1"/>
      <c r="GO452" s="7"/>
      <c r="GP452" s="7"/>
      <c r="GQ452" s="7"/>
      <c r="GR452" s="7"/>
      <c r="GS452" s="7"/>
      <c r="GT452" s="1"/>
      <c r="IU452" s="1"/>
      <c r="IV452" s="128"/>
      <c r="IW452" s="128"/>
      <c r="IX452" s="128"/>
      <c r="IY452" s="128"/>
      <c r="IZ452" s="128"/>
      <c r="JA452" s="128"/>
      <c r="JB452" s="128"/>
      <c r="JC452" s="1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7"/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7"/>
      <c r="KG452" s="7"/>
      <c r="KH452" s="7"/>
      <c r="KI452" s="7"/>
      <c r="KJ452" s="7"/>
      <c r="KK452" s="7"/>
      <c r="KL452" s="7"/>
      <c r="KM452" s="7"/>
      <c r="KN452" s="7"/>
      <c r="KO452" s="7"/>
      <c r="KP452" s="7"/>
      <c r="KQ452" s="7"/>
      <c r="KR452" s="7"/>
      <c r="KS452" s="7"/>
      <c r="KT452" s="7"/>
      <c r="KU452" s="7"/>
      <c r="KV452" s="7"/>
      <c r="KW452" s="7"/>
      <c r="KX452" s="7"/>
      <c r="KY452" s="7"/>
      <c r="KZ452" s="7"/>
      <c r="LA452" s="7"/>
      <c r="LB452" s="7"/>
      <c r="LC452" s="7"/>
      <c r="LD452" s="7"/>
      <c r="LE452" s="7"/>
      <c r="LF452" s="7"/>
      <c r="LG452" s="7"/>
      <c r="LH452" s="7"/>
      <c r="LI452" s="7"/>
      <c r="LJ452" s="7"/>
      <c r="LK452" s="7"/>
      <c r="LL452" s="7"/>
      <c r="LM452" s="7"/>
      <c r="LN452" s="7"/>
      <c r="LO452" s="7"/>
      <c r="LP452" s="7"/>
      <c r="LQ452" s="7"/>
      <c r="LR452" s="7"/>
      <c r="LS452" s="7"/>
      <c r="LT452" s="7"/>
      <c r="LU452" s="7"/>
      <c r="LV452" s="7"/>
      <c r="LW452" s="7"/>
      <c r="LX452" s="7"/>
      <c r="LY452" s="7"/>
      <c r="LZ452" s="7"/>
      <c r="MA452" s="7"/>
      <c r="MB452" s="7"/>
      <c r="MC452" s="7"/>
      <c r="MD452" s="7"/>
      <c r="ME452" s="7"/>
      <c r="MF452" s="7"/>
      <c r="MG452" s="7"/>
      <c r="MH452" s="7"/>
      <c r="MI452" s="7"/>
      <c r="MJ452" s="7"/>
      <c r="MK452" s="7"/>
      <c r="ML452" s="7"/>
      <c r="MM452" s="7"/>
      <c r="MN452" s="7"/>
      <c r="MO452" s="7"/>
      <c r="MP452" s="7"/>
      <c r="MQ452" s="7"/>
      <c r="MR452" s="7"/>
      <c r="MS452" s="7"/>
      <c r="MT452" s="7"/>
      <c r="MU452" s="7"/>
      <c r="MV452" s="7"/>
      <c r="MW452" s="7"/>
      <c r="MX452" s="7"/>
      <c r="MY452" s="7"/>
      <c r="MZ452" s="7"/>
      <c r="NA452" s="7"/>
      <c r="NB452" s="7"/>
      <c r="NC452" s="7"/>
      <c r="ND452" s="7"/>
      <c r="NE452" s="7"/>
      <c r="NF452" s="7"/>
      <c r="NG452" s="7"/>
      <c r="NH452" s="7"/>
      <c r="NI452" s="7"/>
      <c r="NJ452" s="7"/>
      <c r="NK452" s="7"/>
      <c r="NL452" s="7"/>
      <c r="NM452" s="7"/>
      <c r="NN452" s="7"/>
      <c r="NO452" s="7"/>
      <c r="NP452" s="7"/>
      <c r="NQ452" s="7"/>
      <c r="NR452" s="7"/>
      <c r="NS452" s="7"/>
      <c r="NT452" s="7"/>
      <c r="NU452" s="7"/>
      <c r="NV452" s="7"/>
      <c r="NW452" s="7"/>
      <c r="NX452" s="7"/>
      <c r="NY452" s="7"/>
      <c r="NZ452" s="7"/>
      <c r="OA452" s="7"/>
      <c r="OB452" s="7"/>
      <c r="OC452" s="7"/>
      <c r="OD452" s="7"/>
      <c r="OE452" s="7"/>
      <c r="OF452" s="7"/>
      <c r="OG452" s="7"/>
      <c r="OH452" s="7"/>
      <c r="OI452" s="7"/>
      <c r="OJ452" s="7"/>
      <c r="OK452" s="7"/>
      <c r="OL452" s="7"/>
      <c r="OM452" s="7"/>
      <c r="ON452" s="7"/>
      <c r="OO452" s="7"/>
      <c r="OP452" s="7"/>
      <c r="OQ452" s="7"/>
      <c r="OR452" s="7"/>
      <c r="OS452" s="7"/>
      <c r="OT452" s="7"/>
      <c r="OU452" s="7"/>
      <c r="OV452" s="7"/>
      <c r="OW452" s="7"/>
      <c r="OX452" s="7"/>
      <c r="OY452" s="7"/>
      <c r="OZ452" s="7"/>
      <c r="PA452" s="7"/>
      <c r="PB452" s="7"/>
      <c r="PC452" s="7"/>
      <c r="PD452" s="7"/>
      <c r="PE452" s="7"/>
      <c r="PF452" s="7"/>
      <c r="PG452" s="7"/>
      <c r="PH452" s="7"/>
      <c r="PI452" s="7"/>
      <c r="PJ452" s="7"/>
      <c r="PK452" s="7"/>
      <c r="PL452" s="7"/>
      <c r="PM452" s="7"/>
      <c r="PN452" s="7"/>
      <c r="PO452" s="7"/>
      <c r="PP452" s="7"/>
      <c r="PQ452" s="7"/>
      <c r="PR452" s="7"/>
      <c r="PS452" s="7"/>
      <c r="PT452" s="7"/>
      <c r="PU452" s="7"/>
      <c r="PV452" s="7"/>
      <c r="PW452" s="7"/>
      <c r="PX452" s="7"/>
      <c r="PY452" s="7"/>
      <c r="PZ452" s="7"/>
      <c r="QA452" s="7"/>
      <c r="QB452" s="7"/>
      <c r="QC452" s="7"/>
      <c r="QD452" s="7"/>
      <c r="QE452" s="7"/>
      <c r="QF452" s="7"/>
      <c r="QG452" s="7"/>
      <c r="QH452" s="7"/>
      <c r="QI452" s="1"/>
    </row>
    <row r="453" spans="6:451" ht="14.4" customHeight="1" x14ac:dyDescent="0.3">
      <c r="F453" s="1"/>
      <c r="G453" s="7"/>
      <c r="H453" s="7"/>
      <c r="I453" s="7"/>
      <c r="J453" s="7"/>
      <c r="K453" s="7"/>
      <c r="L453" s="7"/>
      <c r="M453" s="7"/>
      <c r="N453" s="7"/>
      <c r="O453" s="7"/>
      <c r="P453" s="1"/>
      <c r="X453" s="1"/>
      <c r="GN453" s="1"/>
      <c r="GO453" s="7"/>
      <c r="GP453" s="7"/>
      <c r="GQ453" s="7"/>
      <c r="GR453" s="7"/>
      <c r="GS453" s="7"/>
      <c r="GT453" s="1"/>
      <c r="IU453" s="1"/>
      <c r="IV453" s="128"/>
      <c r="IW453" s="128"/>
      <c r="IX453" s="128"/>
      <c r="IY453" s="128"/>
      <c r="IZ453" s="128"/>
      <c r="JA453" s="128"/>
      <c r="JB453" s="128"/>
      <c r="JC453" s="1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7"/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7"/>
      <c r="KG453" s="7"/>
      <c r="KH453" s="7"/>
      <c r="KI453" s="7"/>
      <c r="KJ453" s="7"/>
      <c r="KK453" s="7"/>
      <c r="KL453" s="7"/>
      <c r="KM453" s="7"/>
      <c r="KN453" s="7"/>
      <c r="KO453" s="7"/>
      <c r="KP453" s="7"/>
      <c r="KQ453" s="7"/>
      <c r="KR453" s="7"/>
      <c r="KS453" s="7"/>
      <c r="KT453" s="7"/>
      <c r="KU453" s="7"/>
      <c r="KV453" s="7"/>
      <c r="KW453" s="7"/>
      <c r="KX453" s="7"/>
      <c r="KY453" s="7"/>
      <c r="KZ453" s="7"/>
      <c r="LA453" s="7"/>
      <c r="LB453" s="7"/>
      <c r="LC453" s="7"/>
      <c r="LD453" s="7"/>
      <c r="LE453" s="7"/>
      <c r="LF453" s="7"/>
      <c r="LG453" s="7"/>
      <c r="LH453" s="7"/>
      <c r="LI453" s="7"/>
      <c r="LJ453" s="7"/>
      <c r="LK453" s="7"/>
      <c r="LL453" s="7"/>
      <c r="LM453" s="7"/>
      <c r="LN453" s="7"/>
      <c r="LO453" s="7"/>
      <c r="LP453" s="7"/>
      <c r="LQ453" s="7"/>
      <c r="LR453" s="7"/>
      <c r="LS453" s="7"/>
      <c r="LT453" s="7"/>
      <c r="LU453" s="7"/>
      <c r="LV453" s="7"/>
      <c r="LW453" s="7"/>
      <c r="LX453" s="7"/>
      <c r="LY453" s="7"/>
      <c r="LZ453" s="7"/>
      <c r="MA453" s="7"/>
      <c r="MB453" s="7"/>
      <c r="MC453" s="7"/>
      <c r="MD453" s="7"/>
      <c r="ME453" s="7"/>
      <c r="MF453" s="7"/>
      <c r="MG453" s="7"/>
      <c r="MH453" s="7"/>
      <c r="MI453" s="7"/>
      <c r="MJ453" s="7"/>
      <c r="MK453" s="7"/>
      <c r="ML453" s="7"/>
      <c r="MM453" s="7"/>
      <c r="MN453" s="7"/>
      <c r="MO453" s="7"/>
      <c r="MP453" s="7"/>
      <c r="MQ453" s="7"/>
      <c r="MR453" s="7"/>
      <c r="MS453" s="7"/>
      <c r="MT453" s="7"/>
      <c r="MU453" s="7"/>
      <c r="MV453" s="7"/>
      <c r="MW453" s="7"/>
      <c r="MX453" s="7"/>
      <c r="MY453" s="7"/>
      <c r="MZ453" s="7"/>
      <c r="NA453" s="7"/>
      <c r="NB453" s="7"/>
      <c r="NC453" s="7"/>
      <c r="ND453" s="7"/>
      <c r="NE453" s="7"/>
      <c r="NF453" s="7"/>
      <c r="NG453" s="7"/>
      <c r="NH453" s="7"/>
      <c r="NI453" s="7"/>
      <c r="NJ453" s="7"/>
      <c r="NK453" s="7"/>
      <c r="NL453" s="7"/>
      <c r="NM453" s="7"/>
      <c r="NN453" s="7"/>
      <c r="NO453" s="7"/>
      <c r="NP453" s="7"/>
      <c r="NQ453" s="7"/>
      <c r="NR453" s="7"/>
      <c r="NS453" s="7"/>
      <c r="NT453" s="7"/>
      <c r="NU453" s="7"/>
      <c r="NV453" s="7"/>
      <c r="NW453" s="7"/>
      <c r="NX453" s="7"/>
      <c r="NY453" s="7"/>
      <c r="NZ453" s="7"/>
      <c r="OA453" s="7"/>
      <c r="OB453" s="7"/>
      <c r="OC453" s="7"/>
      <c r="OD453" s="7"/>
      <c r="OE453" s="7"/>
      <c r="OF453" s="7"/>
      <c r="OG453" s="7"/>
      <c r="OH453" s="7"/>
      <c r="OI453" s="7"/>
      <c r="OJ453" s="7"/>
      <c r="OK453" s="7"/>
      <c r="OL453" s="7"/>
      <c r="OM453" s="7"/>
      <c r="ON453" s="7"/>
      <c r="OO453" s="7"/>
      <c r="OP453" s="7"/>
      <c r="OQ453" s="7"/>
      <c r="OR453" s="7"/>
      <c r="OS453" s="7"/>
      <c r="OT453" s="7"/>
      <c r="OU453" s="7"/>
      <c r="OV453" s="7"/>
      <c r="OW453" s="7"/>
      <c r="OX453" s="7"/>
      <c r="OY453" s="7"/>
      <c r="OZ453" s="7"/>
      <c r="PA453" s="7"/>
      <c r="PB453" s="7"/>
      <c r="PC453" s="7"/>
      <c r="PD453" s="7"/>
      <c r="PE453" s="7"/>
      <c r="PF453" s="7"/>
      <c r="PG453" s="7"/>
      <c r="PH453" s="7"/>
      <c r="PI453" s="7"/>
      <c r="PJ453" s="7"/>
      <c r="PK453" s="7"/>
      <c r="PL453" s="7"/>
      <c r="PM453" s="7"/>
      <c r="PN453" s="7"/>
      <c r="PO453" s="7"/>
      <c r="PP453" s="7"/>
      <c r="PQ453" s="7"/>
      <c r="PR453" s="7"/>
      <c r="PS453" s="7"/>
      <c r="PT453" s="7"/>
      <c r="PU453" s="7"/>
      <c r="PV453" s="7"/>
      <c r="PW453" s="7"/>
      <c r="PX453" s="7"/>
      <c r="PY453" s="7"/>
      <c r="PZ453" s="7"/>
      <c r="QA453" s="7"/>
      <c r="QB453" s="7"/>
      <c r="QC453" s="7"/>
      <c r="QD453" s="7"/>
      <c r="QE453" s="7"/>
      <c r="QF453" s="7"/>
      <c r="QG453" s="7"/>
      <c r="QH453" s="7"/>
      <c r="QI453" s="1"/>
    </row>
    <row r="454" spans="6:451" ht="14.4" customHeight="1" x14ac:dyDescent="0.3">
      <c r="F454" s="1"/>
      <c r="G454" s="7"/>
      <c r="H454" s="7"/>
      <c r="I454" s="7"/>
      <c r="J454" s="7"/>
      <c r="K454" s="7"/>
      <c r="L454" s="7"/>
      <c r="M454" s="7"/>
      <c r="N454" s="7"/>
      <c r="O454" s="7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7"/>
      <c r="GP454" s="7"/>
      <c r="GQ454" s="7"/>
      <c r="GR454" s="7"/>
      <c r="GS454" s="7"/>
      <c r="GT454" s="1"/>
      <c r="IU454" s="1"/>
      <c r="IV454" s="128"/>
      <c r="IW454" s="128"/>
      <c r="IX454" s="128"/>
      <c r="IY454" s="128"/>
      <c r="IZ454" s="128"/>
      <c r="JA454" s="128"/>
      <c r="JB454" s="128"/>
      <c r="JC454" s="1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7"/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7"/>
      <c r="KG454" s="7"/>
      <c r="KH454" s="7"/>
      <c r="KI454" s="7"/>
      <c r="KJ454" s="7"/>
      <c r="KK454" s="7"/>
      <c r="KL454" s="7"/>
      <c r="KM454" s="7"/>
      <c r="KN454" s="7"/>
      <c r="KO454" s="7"/>
      <c r="KP454" s="7"/>
      <c r="KQ454" s="7"/>
      <c r="KR454" s="7"/>
      <c r="KS454" s="7"/>
      <c r="KT454" s="7"/>
      <c r="KU454" s="7"/>
      <c r="KV454" s="7"/>
      <c r="KW454" s="7"/>
      <c r="KX454" s="7"/>
      <c r="KY454" s="7"/>
      <c r="KZ454" s="7"/>
      <c r="LA454" s="7"/>
      <c r="LB454" s="7"/>
      <c r="LC454" s="7"/>
      <c r="LD454" s="7"/>
      <c r="LE454" s="7"/>
      <c r="LF454" s="7"/>
      <c r="LG454" s="7"/>
      <c r="LH454" s="7"/>
      <c r="LI454" s="7"/>
      <c r="LJ454" s="7"/>
      <c r="LK454" s="7"/>
      <c r="LL454" s="7"/>
      <c r="LM454" s="7"/>
      <c r="LN454" s="7"/>
      <c r="LO454" s="7"/>
      <c r="LP454" s="7"/>
      <c r="LQ454" s="7"/>
      <c r="LR454" s="7"/>
      <c r="LS454" s="7"/>
      <c r="LT454" s="7"/>
      <c r="LU454" s="7"/>
      <c r="LV454" s="7"/>
      <c r="LW454" s="7"/>
      <c r="LX454" s="7"/>
      <c r="LY454" s="7"/>
      <c r="LZ454" s="7"/>
      <c r="MA454" s="7"/>
      <c r="MB454" s="7"/>
      <c r="MC454" s="7"/>
      <c r="MD454" s="7"/>
      <c r="ME454" s="7"/>
      <c r="MF454" s="7"/>
      <c r="MG454" s="7"/>
      <c r="MH454" s="7"/>
      <c r="MI454" s="7"/>
      <c r="MJ454" s="7"/>
      <c r="MK454" s="7"/>
      <c r="ML454" s="7"/>
      <c r="MM454" s="7"/>
      <c r="MN454" s="7"/>
      <c r="MO454" s="7"/>
      <c r="MP454" s="7"/>
      <c r="MQ454" s="7"/>
      <c r="MR454" s="7"/>
      <c r="MS454" s="7"/>
      <c r="MT454" s="7"/>
      <c r="MU454" s="7"/>
      <c r="MV454" s="7"/>
      <c r="MW454" s="7"/>
      <c r="MX454" s="7"/>
      <c r="MY454" s="7"/>
      <c r="MZ454" s="7"/>
      <c r="NA454" s="7"/>
      <c r="NB454" s="7"/>
      <c r="NC454" s="7"/>
      <c r="ND454" s="7"/>
      <c r="NE454" s="7"/>
      <c r="NF454" s="7"/>
      <c r="NG454" s="7"/>
      <c r="NH454" s="7"/>
      <c r="NI454" s="7"/>
      <c r="NJ454" s="7"/>
      <c r="NK454" s="7"/>
      <c r="NL454" s="7"/>
      <c r="NM454" s="7"/>
      <c r="NN454" s="7"/>
      <c r="NO454" s="7"/>
      <c r="NP454" s="7"/>
      <c r="NQ454" s="7"/>
      <c r="NR454" s="7"/>
      <c r="NS454" s="7"/>
      <c r="NT454" s="7"/>
      <c r="NU454" s="7"/>
      <c r="NV454" s="7"/>
      <c r="NW454" s="7"/>
      <c r="NX454" s="7"/>
      <c r="NY454" s="7"/>
      <c r="NZ454" s="7"/>
      <c r="OA454" s="7"/>
      <c r="OB454" s="7"/>
      <c r="OC454" s="7"/>
      <c r="OD454" s="7"/>
      <c r="OE454" s="7"/>
      <c r="OF454" s="7"/>
      <c r="OG454" s="7"/>
      <c r="OH454" s="7"/>
      <c r="OI454" s="7"/>
      <c r="OJ454" s="7"/>
      <c r="OK454" s="7"/>
      <c r="OL454" s="7"/>
      <c r="OM454" s="7"/>
      <c r="ON454" s="7"/>
      <c r="OO454" s="7"/>
      <c r="OP454" s="7"/>
      <c r="OQ454" s="7"/>
      <c r="OR454" s="7"/>
      <c r="OS454" s="7"/>
      <c r="OT454" s="7"/>
      <c r="OU454" s="7"/>
      <c r="OV454" s="7"/>
      <c r="OW454" s="7"/>
      <c r="OX454" s="7"/>
      <c r="OY454" s="7"/>
      <c r="OZ454" s="7"/>
      <c r="PA454" s="7"/>
      <c r="PB454" s="7"/>
      <c r="PC454" s="7"/>
      <c r="PD454" s="7"/>
      <c r="PE454" s="7"/>
      <c r="PF454" s="7"/>
      <c r="PG454" s="7"/>
      <c r="PH454" s="7"/>
      <c r="PI454" s="7"/>
      <c r="PJ454" s="7"/>
      <c r="PK454" s="7"/>
      <c r="PL454" s="7"/>
      <c r="PM454" s="7"/>
      <c r="PN454" s="7"/>
      <c r="PO454" s="7"/>
      <c r="PP454" s="7"/>
      <c r="PQ454" s="7"/>
      <c r="PR454" s="7"/>
      <c r="PS454" s="7"/>
      <c r="PT454" s="7"/>
      <c r="PU454" s="7"/>
      <c r="PV454" s="7"/>
      <c r="PW454" s="7"/>
      <c r="PX454" s="7"/>
      <c r="PY454" s="7"/>
      <c r="PZ454" s="7"/>
      <c r="QA454" s="7"/>
      <c r="QB454" s="7"/>
      <c r="QC454" s="7"/>
      <c r="QD454" s="7"/>
      <c r="QE454" s="7"/>
      <c r="QF454" s="7"/>
      <c r="QG454" s="7"/>
      <c r="QH454" s="7"/>
      <c r="QI454" s="1"/>
    </row>
    <row r="455" spans="6:451" ht="14.4" customHeight="1" x14ac:dyDescent="0.3">
      <c r="F455" s="1"/>
      <c r="G455" s="7"/>
      <c r="H455" s="7"/>
      <c r="I455" s="7"/>
      <c r="J455" s="7"/>
      <c r="K455" s="7"/>
      <c r="L455" s="7"/>
      <c r="M455" s="7"/>
      <c r="N455" s="7"/>
      <c r="O455" s="7"/>
      <c r="P455" s="1"/>
      <c r="Q455" s="128" t="s">
        <v>17</v>
      </c>
      <c r="R455" s="128"/>
      <c r="S455" s="128"/>
      <c r="T455" s="128"/>
      <c r="U455" s="128"/>
      <c r="V455" s="128"/>
      <c r="W455" s="128"/>
      <c r="X455" s="1"/>
      <c r="GN455" s="1"/>
      <c r="GO455" s="7"/>
      <c r="GP455" s="7"/>
      <c r="GQ455" s="7"/>
      <c r="GR455" s="7"/>
      <c r="GS455" s="7"/>
      <c r="GT455" s="1"/>
      <c r="IU455" s="1"/>
      <c r="IV455" s="128"/>
      <c r="IW455" s="128"/>
      <c r="IX455" s="128"/>
      <c r="IY455" s="128"/>
      <c r="IZ455" s="128"/>
      <c r="JA455" s="128"/>
      <c r="JB455" s="128"/>
      <c r="JC455" s="1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7"/>
      <c r="KG455" s="7"/>
      <c r="KH455" s="7"/>
      <c r="KI455" s="7"/>
      <c r="KJ455" s="7"/>
      <c r="KK455" s="7"/>
      <c r="KL455" s="7"/>
      <c r="KM455" s="7"/>
      <c r="KN455" s="7"/>
      <c r="KO455" s="7"/>
      <c r="KP455" s="7"/>
      <c r="KQ455" s="7"/>
      <c r="KR455" s="7"/>
      <c r="KS455" s="7"/>
      <c r="KT455" s="7"/>
      <c r="KU455" s="7"/>
      <c r="KV455" s="7"/>
      <c r="KW455" s="7"/>
      <c r="KX455" s="7"/>
      <c r="KY455" s="7"/>
      <c r="KZ455" s="7"/>
      <c r="LA455" s="7"/>
      <c r="LB455" s="7"/>
      <c r="LC455" s="7"/>
      <c r="LD455" s="7"/>
      <c r="LE455" s="7"/>
      <c r="LF455" s="7"/>
      <c r="LG455" s="7"/>
      <c r="LH455" s="7"/>
      <c r="LI455" s="7"/>
      <c r="LJ455" s="7"/>
      <c r="LK455" s="7"/>
      <c r="LL455" s="7"/>
      <c r="LM455" s="7"/>
      <c r="LN455" s="7"/>
      <c r="LO455" s="7"/>
      <c r="LP455" s="7"/>
      <c r="LQ455" s="7"/>
      <c r="LR455" s="7"/>
      <c r="LS455" s="7"/>
      <c r="LT455" s="7"/>
      <c r="LU455" s="7"/>
      <c r="LV455" s="7"/>
      <c r="LW455" s="7"/>
      <c r="LX455" s="7"/>
      <c r="LY455" s="7"/>
      <c r="LZ455" s="7"/>
      <c r="MA455" s="7"/>
      <c r="MB455" s="7"/>
      <c r="MC455" s="7"/>
      <c r="MD455" s="7"/>
      <c r="ME455" s="7"/>
      <c r="MF455" s="7"/>
      <c r="MG455" s="7"/>
      <c r="MH455" s="7"/>
      <c r="MI455" s="7"/>
      <c r="MJ455" s="7"/>
      <c r="MK455" s="7"/>
      <c r="ML455" s="7"/>
      <c r="MM455" s="7"/>
      <c r="MN455" s="7"/>
      <c r="MO455" s="7"/>
      <c r="MP455" s="7"/>
      <c r="MQ455" s="7"/>
      <c r="MR455" s="7"/>
      <c r="MS455" s="7"/>
      <c r="MT455" s="7"/>
      <c r="MU455" s="7"/>
      <c r="MV455" s="7"/>
      <c r="MW455" s="7"/>
      <c r="MX455" s="7"/>
      <c r="MY455" s="7"/>
      <c r="MZ455" s="7"/>
      <c r="NA455" s="7"/>
      <c r="NB455" s="7"/>
      <c r="NC455" s="7"/>
      <c r="ND455" s="7"/>
      <c r="NE455" s="7"/>
      <c r="NF455" s="7"/>
      <c r="NG455" s="7"/>
      <c r="NH455" s="7"/>
      <c r="NI455" s="7"/>
      <c r="NJ455" s="7"/>
      <c r="NK455" s="7"/>
      <c r="NL455" s="7"/>
      <c r="NM455" s="7"/>
      <c r="NN455" s="7"/>
      <c r="NO455" s="7"/>
      <c r="NP455" s="7"/>
      <c r="NQ455" s="7"/>
      <c r="NR455" s="7"/>
      <c r="NS455" s="7"/>
      <c r="NT455" s="7"/>
      <c r="NU455" s="7"/>
      <c r="NV455" s="7"/>
      <c r="NW455" s="7"/>
      <c r="NX455" s="7"/>
      <c r="NY455" s="7"/>
      <c r="NZ455" s="7"/>
      <c r="OA455" s="7"/>
      <c r="OB455" s="7"/>
      <c r="OC455" s="7"/>
      <c r="OD455" s="7"/>
      <c r="OE455" s="7"/>
      <c r="OF455" s="7"/>
      <c r="OG455" s="7"/>
      <c r="OH455" s="7"/>
      <c r="OI455" s="7"/>
      <c r="OJ455" s="7"/>
      <c r="OK455" s="7"/>
      <c r="OL455" s="7"/>
      <c r="OM455" s="7"/>
      <c r="ON455" s="7"/>
      <c r="OO455" s="7"/>
      <c r="OP455" s="7"/>
      <c r="OQ455" s="7"/>
      <c r="OR455" s="7"/>
      <c r="OS455" s="7"/>
      <c r="OT455" s="7"/>
      <c r="OU455" s="7"/>
      <c r="OV455" s="7"/>
      <c r="OW455" s="7"/>
      <c r="OX455" s="7"/>
      <c r="OY455" s="7"/>
      <c r="OZ455" s="7"/>
      <c r="PA455" s="7"/>
      <c r="PB455" s="7"/>
      <c r="PC455" s="7"/>
      <c r="PD455" s="7"/>
      <c r="PE455" s="7"/>
      <c r="PF455" s="7"/>
      <c r="PG455" s="7"/>
      <c r="PH455" s="7"/>
      <c r="PI455" s="7"/>
      <c r="PJ455" s="7"/>
      <c r="PK455" s="7"/>
      <c r="PL455" s="7"/>
      <c r="PM455" s="7"/>
      <c r="PN455" s="7"/>
      <c r="PO455" s="7"/>
      <c r="PP455" s="7"/>
      <c r="PQ455" s="7"/>
      <c r="PR455" s="7"/>
      <c r="PS455" s="7"/>
      <c r="PT455" s="7"/>
      <c r="PU455" s="7"/>
      <c r="PV455" s="7"/>
      <c r="PW455" s="7"/>
      <c r="PX455" s="7"/>
      <c r="PY455" s="7"/>
      <c r="PZ455" s="7"/>
      <c r="QA455" s="7"/>
      <c r="QB455" s="7"/>
      <c r="QC455" s="7"/>
      <c r="QD455" s="7"/>
      <c r="QE455" s="7"/>
      <c r="QF455" s="7"/>
      <c r="QG455" s="7"/>
      <c r="QH455" s="7"/>
      <c r="QI455" s="1"/>
    </row>
    <row r="456" spans="6:451" ht="14.4" customHeight="1" thickBot="1" x14ac:dyDescent="0.35">
      <c r="F456" s="1"/>
      <c r="G456" s="7"/>
      <c r="H456" s="7"/>
      <c r="I456" s="7"/>
      <c r="J456" s="7"/>
      <c r="K456" s="7"/>
      <c r="L456" s="7"/>
      <c r="M456" s="7"/>
      <c r="N456" s="7"/>
      <c r="O456" s="7"/>
      <c r="P456" s="1"/>
      <c r="Q456" s="128"/>
      <c r="R456" s="128"/>
      <c r="S456" s="128"/>
      <c r="T456" s="128"/>
      <c r="U456" s="128"/>
      <c r="V456" s="128"/>
      <c r="W456" s="128"/>
      <c r="X456" s="1"/>
      <c r="Y456" s="39" t="s">
        <v>22</v>
      </c>
      <c r="AA456" s="39" t="s">
        <v>24</v>
      </c>
      <c r="AC456" s="39" t="s">
        <v>262</v>
      </c>
      <c r="AE456" s="39" t="s">
        <v>263</v>
      </c>
      <c r="AG456" t="s">
        <v>264</v>
      </c>
      <c r="AI456" t="s">
        <v>265</v>
      </c>
      <c r="AK456" t="s">
        <v>266</v>
      </c>
      <c r="AM456" t="s">
        <v>267</v>
      </c>
      <c r="AO456" t="s">
        <v>268</v>
      </c>
      <c r="GN456" s="1"/>
      <c r="GO456" s="7"/>
      <c r="GP456" s="7"/>
      <c r="GQ456" s="7"/>
      <c r="GR456" s="7"/>
      <c r="GS456" s="7"/>
      <c r="GT456" s="1"/>
      <c r="IU456" s="1"/>
      <c r="IV456" s="128"/>
      <c r="IW456" s="128"/>
      <c r="IX456" s="128"/>
      <c r="IY456" s="128"/>
      <c r="IZ456" s="128"/>
      <c r="JA456" s="128"/>
      <c r="JB456" s="128"/>
      <c r="JC456" s="1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7"/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7"/>
      <c r="KG456" s="7"/>
      <c r="KH456" s="7"/>
      <c r="KI456" s="7"/>
      <c r="KJ456" s="7"/>
      <c r="KK456" s="7"/>
      <c r="KL456" s="7"/>
      <c r="KM456" s="7"/>
      <c r="KN456" s="7"/>
      <c r="KO456" s="7"/>
      <c r="KP456" s="7"/>
      <c r="KQ456" s="7"/>
      <c r="KR456" s="7"/>
      <c r="KS456" s="7"/>
      <c r="KT456" s="7"/>
      <c r="KU456" s="7"/>
      <c r="KV456" s="7"/>
      <c r="KW456" s="7"/>
      <c r="KX456" s="7"/>
      <c r="KY456" s="7"/>
      <c r="KZ456" s="7"/>
      <c r="LA456" s="7"/>
      <c r="LB456" s="7"/>
      <c r="LC456" s="7"/>
      <c r="LD456" s="7"/>
      <c r="LE456" s="7"/>
      <c r="LF456" s="7"/>
      <c r="LG456" s="7"/>
      <c r="LH456" s="7"/>
      <c r="LI456" s="7"/>
      <c r="LJ456" s="7"/>
      <c r="LK456" s="7"/>
      <c r="LL456" s="7"/>
      <c r="LM456" s="7"/>
      <c r="LN456" s="7"/>
      <c r="LO456" s="7"/>
      <c r="LP456" s="7"/>
      <c r="LQ456" s="7"/>
      <c r="LR456" s="7"/>
      <c r="LS456" s="7"/>
      <c r="LT456" s="7"/>
      <c r="LU456" s="7"/>
      <c r="LV456" s="7"/>
      <c r="LW456" s="7"/>
      <c r="LX456" s="7"/>
      <c r="LY456" s="7"/>
      <c r="LZ456" s="7"/>
      <c r="MA456" s="7"/>
      <c r="MB456" s="7"/>
      <c r="MC456" s="7"/>
      <c r="MD456" s="7"/>
      <c r="ME456" s="7"/>
      <c r="MF456" s="7"/>
      <c r="MG456" s="7"/>
      <c r="MH456" s="7"/>
      <c r="MI456" s="7"/>
      <c r="MJ456" s="7"/>
      <c r="MK456" s="7"/>
      <c r="ML456" s="7"/>
      <c r="MM456" s="7"/>
      <c r="MN456" s="7"/>
      <c r="MO456" s="7"/>
      <c r="MP456" s="7"/>
      <c r="MQ456" s="7"/>
      <c r="MR456" s="7"/>
      <c r="MS456" s="7"/>
      <c r="MT456" s="7"/>
      <c r="MU456" s="7"/>
      <c r="MV456" s="7"/>
      <c r="MW456" s="7"/>
      <c r="MX456" s="7"/>
      <c r="MY456" s="7"/>
      <c r="MZ456" s="7"/>
      <c r="NA456" s="7"/>
      <c r="NB456" s="7"/>
      <c r="NC456" s="7"/>
      <c r="ND456" s="7"/>
      <c r="NE456" s="7"/>
      <c r="NF456" s="7"/>
      <c r="NG456" s="7"/>
      <c r="NH456" s="7"/>
      <c r="NI456" s="7"/>
      <c r="NJ456" s="7"/>
      <c r="NK456" s="7"/>
      <c r="NL456" s="7"/>
      <c r="NM456" s="7"/>
      <c r="NN456" s="7"/>
      <c r="NO456" s="7"/>
      <c r="NP456" s="7"/>
      <c r="NQ456" s="7"/>
      <c r="NR456" s="7"/>
      <c r="NS456" s="7"/>
      <c r="NT456" s="7"/>
      <c r="NU456" s="7"/>
      <c r="NV456" s="7"/>
      <c r="NW456" s="7"/>
      <c r="NX456" s="7"/>
      <c r="NY456" s="7"/>
      <c r="NZ456" s="7"/>
      <c r="OA456" s="7"/>
      <c r="OB456" s="7"/>
      <c r="OC456" s="7"/>
      <c r="OD456" s="7"/>
      <c r="OE456" s="7"/>
      <c r="OF456" s="7"/>
      <c r="OG456" s="7"/>
      <c r="OH456" s="7"/>
      <c r="OI456" s="7"/>
      <c r="OJ456" s="7"/>
      <c r="OK456" s="7"/>
      <c r="OL456" s="7"/>
      <c r="OM456" s="7"/>
      <c r="ON456" s="7"/>
      <c r="OO456" s="7"/>
      <c r="OP456" s="7"/>
      <c r="OQ456" s="7"/>
      <c r="OR456" s="7"/>
      <c r="OS456" s="7"/>
      <c r="OT456" s="7"/>
      <c r="OU456" s="7"/>
      <c r="OV456" s="7"/>
      <c r="OW456" s="7"/>
      <c r="OX456" s="7"/>
      <c r="OY456" s="7"/>
      <c r="OZ456" s="7"/>
      <c r="PA456" s="7"/>
      <c r="PB456" s="7"/>
      <c r="PC456" s="7"/>
      <c r="PD456" s="7"/>
      <c r="PE456" s="7"/>
      <c r="PF456" s="7"/>
      <c r="PG456" s="7"/>
      <c r="PH456" s="7"/>
      <c r="PI456" s="7"/>
      <c r="PJ456" s="7"/>
      <c r="PK456" s="7"/>
      <c r="PL456" s="7"/>
      <c r="PM456" s="7"/>
      <c r="PN456" s="7"/>
      <c r="PO456" s="7"/>
      <c r="PP456" s="7"/>
      <c r="PQ456" s="7"/>
      <c r="PR456" s="7"/>
      <c r="PS456" s="7"/>
      <c r="PT456" s="7"/>
      <c r="PU456" s="7"/>
      <c r="PV456" s="7"/>
      <c r="PW456" s="7"/>
      <c r="PX456" s="7"/>
      <c r="PY456" s="7"/>
      <c r="PZ456" s="7"/>
      <c r="QA456" s="7"/>
      <c r="QB456" s="7"/>
      <c r="QC456" s="7"/>
      <c r="QD456" s="7"/>
      <c r="QE456" s="7"/>
      <c r="QF456" s="7"/>
      <c r="QG456" s="7"/>
      <c r="QH456" s="7"/>
      <c r="QI456" s="1"/>
    </row>
    <row r="457" spans="6:451" ht="14.4" customHeight="1" thickBot="1" x14ac:dyDescent="0.35">
      <c r="F457" s="1"/>
      <c r="G457" s="7"/>
      <c r="H457" s="7"/>
      <c r="I457" s="7"/>
      <c r="J457" s="7"/>
      <c r="K457" s="7"/>
      <c r="L457" s="7"/>
      <c r="M457" s="7"/>
      <c r="N457" s="7"/>
      <c r="O457" s="7"/>
      <c r="P457" s="1"/>
      <c r="Q457" s="128"/>
      <c r="R457" s="128"/>
      <c r="S457" s="128"/>
      <c r="T457" s="128"/>
      <c r="U457" s="128"/>
      <c r="V457" s="128"/>
      <c r="W457" s="128"/>
      <c r="X457" s="1"/>
      <c r="Y457" s="43">
        <f t="array" ref="Y457">'TRANSFORMER EX1'!ES2770</f>
        <v>0.8745791890245036</v>
      </c>
      <c r="AA457" s="43">
        <f t="array" ref="AA457">'TRANSFORMER EX1'!GA2770+'TRANSFORMER EX2'!GA2770</f>
        <v>-1.5337346074303366E-2</v>
      </c>
      <c r="AC457" s="43">
        <v>2.2484189154112877E-2</v>
      </c>
      <c r="AE457" s="43">
        <v>-3.9227658949890012E-2</v>
      </c>
      <c r="AG457" s="43">
        <f>S468*AC457+(1-S468)*AA457^2</f>
        <v>1.8034398160210893E-2</v>
      </c>
      <c r="AI457" s="43">
        <f>Q468*AE457+(1-Q468)*AA457</f>
        <v>-3.6838627662331348E-2</v>
      </c>
      <c r="AK457" s="43">
        <f>AG457/(1-S468^W468)</f>
        <v>3.6955733934858397E-2</v>
      </c>
      <c r="AM457" s="43">
        <f>AI457/(1-Q468^W468)</f>
        <v>-0.13593589543295706</v>
      </c>
      <c r="AO457" s="121">
        <f>Y457-(Q471/(U468+SQRT(AK457)))*AM457</f>
        <v>0.88165039086939867</v>
      </c>
      <c r="GN457" s="1"/>
      <c r="GO457" s="7"/>
      <c r="GP457" s="7"/>
      <c r="GQ457" s="7"/>
      <c r="GR457" s="7"/>
      <c r="GS457" s="7"/>
      <c r="GT457" s="1"/>
      <c r="IU457" s="1"/>
      <c r="IV457" s="128"/>
      <c r="IW457" s="128"/>
      <c r="IX457" s="128"/>
      <c r="IY457" s="128"/>
      <c r="IZ457" s="128"/>
      <c r="JA457" s="128"/>
      <c r="JB457" s="128"/>
      <c r="JC457" s="1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7"/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7"/>
      <c r="KG457" s="7"/>
      <c r="KH457" s="7"/>
      <c r="KI457" s="7"/>
      <c r="KJ457" s="7"/>
      <c r="KK457" s="7"/>
      <c r="KL457" s="7"/>
      <c r="KM457" s="7"/>
      <c r="KN457" s="7"/>
      <c r="KO457" s="7"/>
      <c r="KP457" s="7"/>
      <c r="KQ457" s="7"/>
      <c r="KR457" s="7"/>
      <c r="KS457" s="7"/>
      <c r="KT457" s="7"/>
      <c r="KU457" s="7"/>
      <c r="KV457" s="7"/>
      <c r="KW457" s="7"/>
      <c r="KX457" s="7"/>
      <c r="KY457" s="7"/>
      <c r="KZ457" s="7"/>
      <c r="LA457" s="7"/>
      <c r="LB457" s="7"/>
      <c r="LC457" s="7"/>
      <c r="LD457" s="7"/>
      <c r="LE457" s="7"/>
      <c r="LF457" s="7"/>
      <c r="LG457" s="7"/>
      <c r="LH457" s="7"/>
      <c r="LI457" s="7"/>
      <c r="LJ457" s="7"/>
      <c r="LK457" s="7"/>
      <c r="LL457" s="7"/>
      <c r="LM457" s="7"/>
      <c r="LN457" s="7"/>
      <c r="LO457" s="7"/>
      <c r="LP457" s="7"/>
      <c r="LQ457" s="7"/>
      <c r="LR457" s="7"/>
      <c r="LS457" s="7"/>
      <c r="LT457" s="7"/>
      <c r="LU457" s="7"/>
      <c r="LV457" s="7"/>
      <c r="LW457" s="7"/>
      <c r="LX457" s="7"/>
      <c r="LY457" s="7"/>
      <c r="LZ457" s="7"/>
      <c r="MA457" s="7"/>
      <c r="MB457" s="7"/>
      <c r="MC457" s="7"/>
      <c r="MD457" s="7"/>
      <c r="ME457" s="7"/>
      <c r="MF457" s="7"/>
      <c r="MG457" s="7"/>
      <c r="MH457" s="7"/>
      <c r="MI457" s="7"/>
      <c r="MJ457" s="7"/>
      <c r="MK457" s="7"/>
      <c r="ML457" s="7"/>
      <c r="MM457" s="7"/>
      <c r="MN457" s="7"/>
      <c r="MO457" s="7"/>
      <c r="MP457" s="7"/>
      <c r="MQ457" s="7"/>
      <c r="MR457" s="7"/>
      <c r="MS457" s="7"/>
      <c r="MT457" s="7"/>
      <c r="MU457" s="7"/>
      <c r="MV457" s="7"/>
      <c r="MW457" s="7"/>
      <c r="MX457" s="7"/>
      <c r="MY457" s="7"/>
      <c r="MZ457" s="7"/>
      <c r="NA457" s="7"/>
      <c r="NB457" s="7"/>
      <c r="NC457" s="7"/>
      <c r="ND457" s="7"/>
      <c r="NE457" s="7"/>
      <c r="NF457" s="7"/>
      <c r="NG457" s="7"/>
      <c r="NH457" s="7"/>
      <c r="NI457" s="7"/>
      <c r="NJ457" s="7"/>
      <c r="NK457" s="7"/>
      <c r="NL457" s="7"/>
      <c r="NM457" s="7"/>
      <c r="NN457" s="7"/>
      <c r="NO457" s="7"/>
      <c r="NP457" s="7"/>
      <c r="NQ457" s="7"/>
      <c r="NR457" s="7"/>
      <c r="NS457" s="7"/>
      <c r="NT457" s="7"/>
      <c r="NU457" s="7"/>
      <c r="NV457" s="7"/>
      <c r="NW457" s="7"/>
      <c r="NX457" s="7"/>
      <c r="NY457" s="7"/>
      <c r="NZ457" s="7"/>
      <c r="OA457" s="7"/>
      <c r="OB457" s="7"/>
      <c r="OC457" s="7"/>
      <c r="OD457" s="7"/>
      <c r="OE457" s="7"/>
      <c r="OF457" s="7"/>
      <c r="OG457" s="7"/>
      <c r="OH457" s="7"/>
      <c r="OI457" s="7"/>
      <c r="OJ457" s="7"/>
      <c r="OK457" s="7"/>
      <c r="OL457" s="7"/>
      <c r="OM457" s="7"/>
      <c r="ON457" s="7"/>
      <c r="OO457" s="7"/>
      <c r="OP457" s="7"/>
      <c r="OQ457" s="7"/>
      <c r="OR457" s="7"/>
      <c r="OS457" s="7"/>
      <c r="OT457" s="7"/>
      <c r="OU457" s="7"/>
      <c r="OV457" s="7"/>
      <c r="OW457" s="7"/>
      <c r="OX457" s="7"/>
      <c r="OY457" s="7"/>
      <c r="OZ457" s="7"/>
      <c r="PA457" s="7"/>
      <c r="PB457" s="7"/>
      <c r="PC457" s="7"/>
      <c r="PD457" s="7"/>
      <c r="PE457" s="7"/>
      <c r="PF457" s="7"/>
      <c r="PG457" s="7"/>
      <c r="PH457" s="7"/>
      <c r="PI457" s="7"/>
      <c r="PJ457" s="7"/>
      <c r="PK457" s="7"/>
      <c r="PL457" s="7"/>
      <c r="PM457" s="7"/>
      <c r="PN457" s="7"/>
      <c r="PO457" s="7"/>
      <c r="PP457" s="7"/>
      <c r="PQ457" s="7"/>
      <c r="PR457" s="7"/>
      <c r="PS457" s="7"/>
      <c r="PT457" s="7"/>
      <c r="PU457" s="7"/>
      <c r="PV457" s="7"/>
      <c r="PW457" s="7"/>
      <c r="PX457" s="7"/>
      <c r="PY457" s="7"/>
      <c r="PZ457" s="7"/>
      <c r="QA457" s="7"/>
      <c r="QB457" s="7"/>
      <c r="QC457" s="7"/>
      <c r="QD457" s="7"/>
      <c r="QE457" s="7"/>
      <c r="QF457" s="7"/>
      <c r="QG457" s="7"/>
      <c r="QH457" s="7"/>
      <c r="QI457" s="1"/>
    </row>
    <row r="458" spans="6:451" ht="14.4" customHeight="1" x14ac:dyDescent="0.3">
      <c r="F458" s="1"/>
      <c r="G458" s="7"/>
      <c r="H458" s="7"/>
      <c r="I458" s="7"/>
      <c r="J458" s="7"/>
      <c r="K458" s="7"/>
      <c r="L458" s="7"/>
      <c r="M458" s="7"/>
      <c r="N458" s="7"/>
      <c r="O458" s="7"/>
      <c r="P458" s="1"/>
      <c r="Q458" s="128"/>
      <c r="R458" s="128"/>
      <c r="S458" s="128"/>
      <c r="T458" s="128"/>
      <c r="U458" s="128"/>
      <c r="V458" s="128"/>
      <c r="W458" s="128"/>
      <c r="X458" s="1"/>
      <c r="GN458" s="1"/>
      <c r="GO458" s="7"/>
      <c r="GP458" s="7"/>
      <c r="GQ458" s="7"/>
      <c r="GR458" s="7"/>
      <c r="GS458" s="7"/>
      <c r="GT458" s="1"/>
      <c r="IU458" s="1"/>
      <c r="IV458" s="128"/>
      <c r="IW458" s="128"/>
      <c r="IX458" s="128"/>
      <c r="IY458" s="128"/>
      <c r="IZ458" s="128"/>
      <c r="JA458" s="128"/>
      <c r="JB458" s="128"/>
      <c r="JC458" s="1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7"/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7"/>
      <c r="KG458" s="7"/>
      <c r="KH458" s="7"/>
      <c r="KI458" s="7"/>
      <c r="KJ458" s="7"/>
      <c r="KK458" s="7"/>
      <c r="KL458" s="7"/>
      <c r="KM458" s="7"/>
      <c r="KN458" s="7"/>
      <c r="KO458" s="7"/>
      <c r="KP458" s="7"/>
      <c r="KQ458" s="7"/>
      <c r="KR458" s="7"/>
      <c r="KS458" s="7"/>
      <c r="KT458" s="7"/>
      <c r="KU458" s="7"/>
      <c r="KV458" s="7"/>
      <c r="KW458" s="7"/>
      <c r="KX458" s="7"/>
      <c r="KY458" s="7"/>
      <c r="KZ458" s="7"/>
      <c r="LA458" s="7"/>
      <c r="LB458" s="7"/>
      <c r="LC458" s="7"/>
      <c r="LD458" s="7"/>
      <c r="LE458" s="7"/>
      <c r="LF458" s="7"/>
      <c r="LG458" s="7"/>
      <c r="LH458" s="7"/>
      <c r="LI458" s="7"/>
      <c r="LJ458" s="7"/>
      <c r="LK458" s="7"/>
      <c r="LL458" s="7"/>
      <c r="LM458" s="7"/>
      <c r="LN458" s="7"/>
      <c r="LO458" s="7"/>
      <c r="LP458" s="7"/>
      <c r="LQ458" s="7"/>
      <c r="LR458" s="7"/>
      <c r="LS458" s="7"/>
      <c r="LT458" s="7"/>
      <c r="LU458" s="7"/>
      <c r="LV458" s="7"/>
      <c r="LW458" s="7"/>
      <c r="LX458" s="7"/>
      <c r="LY458" s="7"/>
      <c r="LZ458" s="7"/>
      <c r="MA458" s="7"/>
      <c r="MB458" s="7"/>
      <c r="MC458" s="7"/>
      <c r="MD458" s="7"/>
      <c r="ME458" s="7"/>
      <c r="MF458" s="7"/>
      <c r="MG458" s="7"/>
      <c r="MH458" s="7"/>
      <c r="MI458" s="7"/>
      <c r="MJ458" s="7"/>
      <c r="MK458" s="7"/>
      <c r="ML458" s="7"/>
      <c r="MM458" s="7"/>
      <c r="MN458" s="7"/>
      <c r="MO458" s="7"/>
      <c r="MP458" s="7"/>
      <c r="MQ458" s="7"/>
      <c r="MR458" s="7"/>
      <c r="MS458" s="7"/>
      <c r="MT458" s="7"/>
      <c r="MU458" s="7"/>
      <c r="MV458" s="7"/>
      <c r="MW458" s="7"/>
      <c r="MX458" s="7"/>
      <c r="MY458" s="7"/>
      <c r="MZ458" s="7"/>
      <c r="NA458" s="7"/>
      <c r="NB458" s="7"/>
      <c r="NC458" s="7"/>
      <c r="ND458" s="7"/>
      <c r="NE458" s="7"/>
      <c r="NF458" s="7"/>
      <c r="NG458" s="7"/>
      <c r="NH458" s="7"/>
      <c r="NI458" s="7"/>
      <c r="NJ458" s="7"/>
      <c r="NK458" s="7"/>
      <c r="NL458" s="7"/>
      <c r="NM458" s="7"/>
      <c r="NN458" s="7"/>
      <c r="NO458" s="7"/>
      <c r="NP458" s="7"/>
      <c r="NQ458" s="7"/>
      <c r="NR458" s="7"/>
      <c r="NS458" s="7"/>
      <c r="NT458" s="7"/>
      <c r="NU458" s="7"/>
      <c r="NV458" s="7"/>
      <c r="NW458" s="7"/>
      <c r="NX458" s="7"/>
      <c r="NY458" s="7"/>
      <c r="NZ458" s="7"/>
      <c r="OA458" s="7"/>
      <c r="OB458" s="7"/>
      <c r="OC458" s="7"/>
      <c r="OD458" s="7"/>
      <c r="OE458" s="7"/>
      <c r="OF458" s="7"/>
      <c r="OG458" s="7"/>
      <c r="OH458" s="7"/>
      <c r="OI458" s="7"/>
      <c r="OJ458" s="7"/>
      <c r="OK458" s="7"/>
      <c r="OL458" s="7"/>
      <c r="OM458" s="7"/>
      <c r="ON458" s="7"/>
      <c r="OO458" s="7"/>
      <c r="OP458" s="7"/>
      <c r="OQ458" s="7"/>
      <c r="OR458" s="7"/>
      <c r="OS458" s="7"/>
      <c r="OT458" s="7"/>
      <c r="OU458" s="7"/>
      <c r="OV458" s="7"/>
      <c r="OW458" s="7"/>
      <c r="OX458" s="7"/>
      <c r="OY458" s="7"/>
      <c r="OZ458" s="7"/>
      <c r="PA458" s="7"/>
      <c r="PB458" s="7"/>
      <c r="PC458" s="7"/>
      <c r="PD458" s="7"/>
      <c r="PE458" s="7"/>
      <c r="PF458" s="7"/>
      <c r="PG458" s="7"/>
      <c r="PH458" s="7"/>
      <c r="PI458" s="7"/>
      <c r="PJ458" s="7"/>
      <c r="PK458" s="7"/>
      <c r="PL458" s="7"/>
      <c r="PM458" s="7"/>
      <c r="PN458" s="7"/>
      <c r="PO458" s="7"/>
      <c r="PP458" s="7"/>
      <c r="PQ458" s="7"/>
      <c r="PR458" s="7"/>
      <c r="PS458" s="7"/>
      <c r="PT458" s="7"/>
      <c r="PU458" s="7"/>
      <c r="PV458" s="7"/>
      <c r="PW458" s="7"/>
      <c r="PX458" s="7"/>
      <c r="PY458" s="7"/>
      <c r="PZ458" s="7"/>
      <c r="QA458" s="7"/>
      <c r="QB458" s="7"/>
      <c r="QC458" s="7"/>
      <c r="QD458" s="7"/>
      <c r="QE458" s="7"/>
      <c r="QF458" s="7"/>
      <c r="QG458" s="7"/>
      <c r="QH458" s="7"/>
      <c r="QI458" s="1"/>
    </row>
    <row r="459" spans="6:451" x14ac:dyDescent="0.3">
      <c r="F459" s="1"/>
      <c r="G459" s="7"/>
      <c r="H459" s="7"/>
      <c r="I459" s="7"/>
      <c r="J459" s="7"/>
      <c r="K459" s="7"/>
      <c r="L459" s="7"/>
      <c r="M459" s="7"/>
      <c r="N459" s="7"/>
      <c r="O459" s="7"/>
      <c r="P459" s="1"/>
      <c r="Q459" s="128"/>
      <c r="R459" s="128"/>
      <c r="S459" s="128"/>
      <c r="T459" s="128"/>
      <c r="U459" s="128"/>
      <c r="V459" s="128"/>
      <c r="W459" s="128"/>
      <c r="X459" s="1"/>
      <c r="GN459" s="1"/>
      <c r="GO459" s="7"/>
      <c r="GP459" s="7"/>
      <c r="GQ459" s="7"/>
      <c r="GR459" s="7"/>
      <c r="GS459" s="7"/>
      <c r="GT459" s="1"/>
      <c r="IU459" s="1"/>
      <c r="IV459" s="1"/>
      <c r="IW459" s="1"/>
      <c r="IX459" s="1"/>
      <c r="IY459" s="1"/>
      <c r="IZ459" s="1"/>
      <c r="JA459" s="1"/>
      <c r="JB459" s="1"/>
      <c r="JC459" s="1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7"/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7"/>
      <c r="KG459" s="7"/>
      <c r="KH459" s="7"/>
      <c r="KI459" s="7"/>
      <c r="KJ459" s="7"/>
      <c r="KK459" s="7"/>
      <c r="KL459" s="7"/>
      <c r="KM459" s="7"/>
      <c r="KN459" s="7"/>
      <c r="KO459" s="7"/>
      <c r="KP459" s="7"/>
      <c r="KQ459" s="7"/>
      <c r="KR459" s="7"/>
      <c r="KS459" s="7"/>
      <c r="KT459" s="7"/>
      <c r="KU459" s="7"/>
      <c r="KV459" s="7"/>
      <c r="KW459" s="7"/>
      <c r="KX459" s="7"/>
      <c r="KY459" s="7"/>
      <c r="KZ459" s="7"/>
      <c r="LA459" s="7"/>
      <c r="LB459" s="7"/>
      <c r="LC459" s="7"/>
      <c r="LD459" s="7"/>
      <c r="LE459" s="7"/>
      <c r="LF459" s="7"/>
      <c r="LG459" s="7"/>
      <c r="LH459" s="7"/>
      <c r="LI459" s="7"/>
      <c r="LJ459" s="7"/>
      <c r="LK459" s="7"/>
      <c r="LL459" s="7"/>
      <c r="LM459" s="7"/>
      <c r="LN459" s="7"/>
      <c r="LO459" s="7"/>
      <c r="LP459" s="7"/>
      <c r="LQ459" s="7"/>
      <c r="LR459" s="7"/>
      <c r="LS459" s="7"/>
      <c r="LT459" s="7"/>
      <c r="LU459" s="7"/>
      <c r="LV459" s="7"/>
      <c r="LW459" s="7"/>
      <c r="LX459" s="7"/>
      <c r="LY459" s="7"/>
      <c r="LZ459" s="7"/>
      <c r="MA459" s="7"/>
      <c r="MB459" s="7"/>
      <c r="MC459" s="7"/>
      <c r="MD459" s="7"/>
      <c r="ME459" s="7"/>
      <c r="MF459" s="7"/>
      <c r="MG459" s="7"/>
      <c r="MH459" s="7"/>
      <c r="MI459" s="7"/>
      <c r="MJ459" s="7"/>
      <c r="MK459" s="7"/>
      <c r="ML459" s="7"/>
      <c r="MM459" s="7"/>
      <c r="MN459" s="7"/>
      <c r="MO459" s="7"/>
      <c r="MP459" s="7"/>
      <c r="MQ459" s="7"/>
      <c r="MR459" s="7"/>
      <c r="MS459" s="7"/>
      <c r="MT459" s="7"/>
      <c r="MU459" s="7"/>
      <c r="MV459" s="7"/>
      <c r="MW459" s="7"/>
      <c r="MX459" s="7"/>
      <c r="MY459" s="7"/>
      <c r="MZ459" s="7"/>
      <c r="NA459" s="7"/>
      <c r="NB459" s="7"/>
      <c r="NC459" s="7"/>
      <c r="ND459" s="7"/>
      <c r="NE459" s="7"/>
      <c r="NF459" s="7"/>
      <c r="NG459" s="7"/>
      <c r="NH459" s="7"/>
      <c r="NI459" s="7"/>
      <c r="NJ459" s="7"/>
      <c r="NK459" s="7"/>
      <c r="NL459" s="7"/>
      <c r="NM459" s="7"/>
      <c r="NN459" s="7"/>
      <c r="NO459" s="7"/>
      <c r="NP459" s="7"/>
      <c r="NQ459" s="7"/>
      <c r="NR459" s="7"/>
      <c r="NS459" s="7"/>
      <c r="NT459" s="7"/>
      <c r="NU459" s="7"/>
      <c r="NV459" s="7"/>
      <c r="NW459" s="7"/>
      <c r="NX459" s="7"/>
      <c r="NY459" s="7"/>
      <c r="NZ459" s="7"/>
      <c r="OA459" s="7"/>
      <c r="OB459" s="7"/>
      <c r="OC459" s="7"/>
      <c r="OD459" s="7"/>
      <c r="OE459" s="7"/>
      <c r="OF459" s="7"/>
      <c r="OG459" s="7"/>
      <c r="OH459" s="7"/>
      <c r="OI459" s="7"/>
      <c r="OJ459" s="7"/>
      <c r="OK459" s="7"/>
      <c r="OL459" s="7"/>
      <c r="OM459" s="7"/>
      <c r="ON459" s="7"/>
      <c r="OO459" s="7"/>
      <c r="OP459" s="7"/>
      <c r="OQ459" s="7"/>
      <c r="OR459" s="7"/>
      <c r="OS459" s="7"/>
      <c r="OT459" s="7"/>
      <c r="OU459" s="7"/>
      <c r="OV459" s="7"/>
      <c r="OW459" s="7"/>
      <c r="OX459" s="7"/>
      <c r="OY459" s="7"/>
      <c r="OZ459" s="7"/>
      <c r="PA459" s="7"/>
      <c r="PB459" s="7"/>
      <c r="PC459" s="7"/>
      <c r="PD459" s="7"/>
      <c r="PE459" s="7"/>
      <c r="PF459" s="7"/>
      <c r="PG459" s="7"/>
      <c r="PH459" s="7"/>
      <c r="PI459" s="7"/>
      <c r="PJ459" s="7"/>
      <c r="PK459" s="7"/>
      <c r="PL459" s="7"/>
      <c r="PM459" s="7"/>
      <c r="PN459" s="7"/>
      <c r="PO459" s="7"/>
      <c r="PP459" s="7"/>
      <c r="PQ459" s="7"/>
      <c r="PR459" s="7"/>
      <c r="PS459" s="7"/>
      <c r="PT459" s="7"/>
      <c r="PU459" s="7"/>
      <c r="PV459" s="7"/>
      <c r="PW459" s="7"/>
      <c r="PX459" s="7"/>
      <c r="PY459" s="7"/>
      <c r="PZ459" s="7"/>
      <c r="QA459" s="7"/>
      <c r="QB459" s="7"/>
      <c r="QC459" s="7"/>
      <c r="QD459" s="7"/>
      <c r="QE459" s="7"/>
      <c r="QF459" s="7"/>
      <c r="QG459" s="7"/>
      <c r="QH459" s="7"/>
      <c r="QI459" s="1"/>
    </row>
    <row r="460" spans="6:451" ht="15" thickBot="1" x14ac:dyDescent="0.35">
      <c r="F460" s="1"/>
      <c r="G460" s="7"/>
      <c r="H460" s="7"/>
      <c r="I460" s="7"/>
      <c r="J460" s="7"/>
      <c r="K460" s="7"/>
      <c r="L460" s="7"/>
      <c r="M460" s="7"/>
      <c r="N460" s="7"/>
      <c r="O460" s="7"/>
      <c r="P460" s="1"/>
      <c r="Q460" s="128"/>
      <c r="R460" s="128"/>
      <c r="S460" s="128"/>
      <c r="T460" s="128"/>
      <c r="U460" s="128"/>
      <c r="V460" s="128"/>
      <c r="W460" s="128"/>
      <c r="X460" s="1"/>
      <c r="Y460" s="39" t="s">
        <v>30</v>
      </c>
      <c r="AA460" s="39" t="s">
        <v>32</v>
      </c>
      <c r="AC460" s="39" t="s">
        <v>277</v>
      </c>
      <c r="AE460" s="39" t="s">
        <v>278</v>
      </c>
      <c r="AG460" t="s">
        <v>279</v>
      </c>
      <c r="AI460" t="s">
        <v>280</v>
      </c>
      <c r="AK460" t="s">
        <v>281</v>
      </c>
      <c r="AM460" t="s">
        <v>282</v>
      </c>
      <c r="AO460" t="s">
        <v>283</v>
      </c>
      <c r="GN460" s="1"/>
      <c r="GO460" s="7"/>
      <c r="GP460" s="7"/>
      <c r="GQ460" s="7"/>
      <c r="GR460" s="7"/>
      <c r="GS460" s="7"/>
      <c r="GT460" s="1"/>
      <c r="IU460" s="1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7"/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7"/>
      <c r="KG460" s="7"/>
      <c r="KH460" s="7"/>
      <c r="KI460" s="7"/>
      <c r="KJ460" s="7"/>
      <c r="KK460" s="7"/>
      <c r="KL460" s="7"/>
      <c r="KM460" s="7"/>
      <c r="KN460" s="7"/>
      <c r="KO460" s="7"/>
      <c r="KP460" s="7"/>
      <c r="KQ460" s="7"/>
      <c r="KR460" s="7"/>
      <c r="KS460" s="7"/>
      <c r="KT460" s="7"/>
      <c r="KU460" s="7"/>
      <c r="KV460" s="7"/>
      <c r="KW460" s="7"/>
      <c r="KX460" s="7"/>
      <c r="KY460" s="7"/>
      <c r="KZ460" s="7"/>
      <c r="LA460" s="7"/>
      <c r="LB460" s="7"/>
      <c r="LC460" s="7"/>
      <c r="LD460" s="7"/>
      <c r="LE460" s="7"/>
      <c r="LF460" s="7"/>
      <c r="LG460" s="7"/>
      <c r="LH460" s="7"/>
      <c r="LI460" s="7"/>
      <c r="LJ460" s="7"/>
      <c r="LK460" s="7"/>
      <c r="LL460" s="7"/>
      <c r="LM460" s="7"/>
      <c r="LN460" s="7"/>
      <c r="LO460" s="7"/>
      <c r="LP460" s="7"/>
      <c r="LQ460" s="7"/>
      <c r="LR460" s="7"/>
      <c r="LS460" s="7"/>
      <c r="LT460" s="7"/>
      <c r="LU460" s="7"/>
      <c r="LV460" s="7"/>
      <c r="LW460" s="7"/>
      <c r="LX460" s="7"/>
      <c r="LY460" s="7"/>
      <c r="LZ460" s="7"/>
      <c r="MA460" s="7"/>
      <c r="MB460" s="7"/>
      <c r="MC460" s="7"/>
      <c r="MD460" s="7"/>
      <c r="ME460" s="7"/>
      <c r="MF460" s="7"/>
      <c r="MG460" s="7"/>
      <c r="MH460" s="7"/>
      <c r="MI460" s="7"/>
      <c r="MJ460" s="7"/>
      <c r="MK460" s="7"/>
      <c r="ML460" s="7"/>
      <c r="MM460" s="7"/>
      <c r="MN460" s="7"/>
      <c r="MO460" s="7"/>
      <c r="MP460" s="7"/>
      <c r="MQ460" s="7"/>
      <c r="MR460" s="7"/>
      <c r="MS460" s="7"/>
      <c r="MT460" s="7"/>
      <c r="MU460" s="7"/>
      <c r="MV460" s="7"/>
      <c r="MW460" s="7"/>
      <c r="MX460" s="7"/>
      <c r="MY460" s="7"/>
      <c r="MZ460" s="7"/>
      <c r="NA460" s="7"/>
      <c r="NB460" s="7"/>
      <c r="NC460" s="7"/>
      <c r="ND460" s="7"/>
      <c r="NE460" s="7"/>
      <c r="NF460" s="7"/>
      <c r="NG460" s="7"/>
      <c r="NH460" s="7"/>
      <c r="NI460" s="7"/>
      <c r="NJ460" s="7"/>
      <c r="NK460" s="7"/>
      <c r="NL460" s="7"/>
      <c r="NM460" s="7"/>
      <c r="NN460" s="7"/>
      <c r="NO460" s="7"/>
      <c r="NP460" s="7"/>
      <c r="NQ460" s="7"/>
      <c r="NR460" s="7"/>
      <c r="NS460" s="7"/>
      <c r="NT460" s="7"/>
      <c r="NU460" s="7"/>
      <c r="NV460" s="7"/>
      <c r="NW460" s="7"/>
      <c r="NX460" s="7"/>
      <c r="NY460" s="7"/>
      <c r="NZ460" s="7"/>
      <c r="OA460" s="7"/>
      <c r="OB460" s="7"/>
      <c r="OC460" s="7"/>
      <c r="OD460" s="7"/>
      <c r="OE460" s="7"/>
      <c r="OF460" s="7"/>
      <c r="OG460" s="7"/>
      <c r="OH460" s="7"/>
      <c r="OI460" s="7"/>
      <c r="OJ460" s="7"/>
      <c r="OK460" s="7"/>
      <c r="OL460" s="7"/>
      <c r="OM460" s="7"/>
      <c r="ON460" s="7"/>
      <c r="OO460" s="7"/>
      <c r="OP460" s="7"/>
      <c r="OQ460" s="7"/>
      <c r="OR460" s="7"/>
      <c r="OS460" s="7"/>
      <c r="OT460" s="7"/>
      <c r="OU460" s="7"/>
      <c r="OV460" s="7"/>
      <c r="OW460" s="7"/>
      <c r="OX460" s="7"/>
      <c r="OY460" s="7"/>
      <c r="OZ460" s="7"/>
      <c r="PA460" s="7"/>
      <c r="PB460" s="7"/>
      <c r="PC460" s="7"/>
      <c r="PD460" s="7"/>
      <c r="PE460" s="7"/>
      <c r="PF460" s="7"/>
      <c r="PG460" s="7"/>
      <c r="PH460" s="7"/>
      <c r="PI460" s="7"/>
      <c r="PJ460" s="7"/>
      <c r="PK460" s="7"/>
      <c r="PL460" s="7"/>
      <c r="PM460" s="7"/>
      <c r="PN460" s="7"/>
      <c r="PO460" s="7"/>
      <c r="PP460" s="7"/>
      <c r="PQ460" s="7"/>
      <c r="PR460" s="7"/>
      <c r="PS460" s="7"/>
      <c r="PT460" s="7"/>
      <c r="PU460" s="7"/>
      <c r="PV460" s="7"/>
      <c r="PW460" s="7"/>
      <c r="PX460" s="7"/>
      <c r="PY460" s="7"/>
      <c r="PZ460" s="7"/>
      <c r="QA460" s="7"/>
      <c r="QB460" s="7"/>
      <c r="QC460" s="7"/>
      <c r="QD460" s="7"/>
      <c r="QE460" s="7"/>
      <c r="QF460" s="7"/>
      <c r="QG460" s="7"/>
      <c r="QH460" s="7"/>
      <c r="QI460" s="1"/>
    </row>
    <row r="461" spans="6:451" ht="14.4" customHeight="1" thickBot="1" x14ac:dyDescent="0.35">
      <c r="F461" s="1"/>
      <c r="G461" s="7"/>
      <c r="H461" s="7"/>
      <c r="I461" s="7"/>
      <c r="J461" s="7"/>
      <c r="K461" s="7"/>
      <c r="L461" s="7"/>
      <c r="M461" s="7"/>
      <c r="N461" s="7"/>
      <c r="O461" s="7"/>
      <c r="P461" s="1"/>
      <c r="Q461" s="128"/>
      <c r="R461" s="128"/>
      <c r="S461" s="128"/>
      <c r="T461" s="128"/>
      <c r="U461" s="128"/>
      <c r="V461" s="128"/>
      <c r="W461" s="128"/>
      <c r="X461" s="1"/>
      <c r="Y461" s="43">
        <f t="array" ref="Y461">'TRANSFORMER EX1'!ES2777</f>
        <v>-8.5046083667533343E-2</v>
      </c>
      <c r="AA461" s="43">
        <f t="array" ref="AA461">'TRANSFORMER EX1'!GA2777+'TRANSFORMER EX2'!GA2777</f>
        <v>-0.3675869966510838</v>
      </c>
      <c r="AC461" s="43">
        <v>6.3484826612199965E-2</v>
      </c>
      <c r="AE461" s="43">
        <v>-1.5979641231997532E-2</v>
      </c>
      <c r="AG461" s="43">
        <f>S468*AC461+(1-S468)*AA461^2</f>
        <v>7.7811901311152745E-2</v>
      </c>
      <c r="AI461" s="43">
        <f>Q468*AE461+(1-Q468)*AA461</f>
        <v>-5.1140376773906149E-2</v>
      </c>
      <c r="AK461" s="43">
        <f>AG461/(1-S468^W468)</f>
        <v>0.15945061744088682</v>
      </c>
      <c r="AM461" s="43">
        <f>AI461/(1-Q468^W468)</f>
        <v>-0.18870987739448769</v>
      </c>
      <c r="AO461" s="121">
        <f t="array" ref="AO461">Y461-(Q471/(U468+SQRT(AK461)))*AM461</f>
        <v>-8.0320216301860078E-2</v>
      </c>
      <c r="GN461" s="1"/>
      <c r="GO461" s="7"/>
      <c r="GP461" s="7"/>
      <c r="GQ461" s="7"/>
      <c r="GR461" s="7"/>
      <c r="GS461" s="7"/>
      <c r="GT461" s="1"/>
      <c r="IU461" s="1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7"/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7"/>
      <c r="KG461" s="7"/>
      <c r="KH461" s="7"/>
      <c r="KI461" s="7"/>
      <c r="KJ461" s="7"/>
      <c r="KK461" s="7"/>
      <c r="KL461" s="7"/>
      <c r="KM461" s="7"/>
      <c r="KN461" s="7"/>
      <c r="KO461" s="7"/>
      <c r="KP461" s="7"/>
      <c r="KQ461" s="7"/>
      <c r="KR461" s="7"/>
      <c r="KS461" s="7"/>
      <c r="KT461" s="7"/>
      <c r="KU461" s="7"/>
      <c r="KV461" s="7"/>
      <c r="KW461" s="7"/>
      <c r="KX461" s="7"/>
      <c r="KY461" s="7"/>
      <c r="KZ461" s="7"/>
      <c r="LA461" s="7"/>
      <c r="LB461" s="7"/>
      <c r="LC461" s="7"/>
      <c r="LD461" s="7"/>
      <c r="LE461" s="7"/>
      <c r="LF461" s="7"/>
      <c r="LG461" s="7"/>
      <c r="LH461" s="7"/>
      <c r="LI461" s="7"/>
      <c r="LJ461" s="7"/>
      <c r="LK461" s="7"/>
      <c r="LL461" s="7"/>
      <c r="LM461" s="7"/>
      <c r="LN461" s="7"/>
      <c r="LO461" s="7"/>
      <c r="LP461" s="7"/>
      <c r="LQ461" s="7"/>
      <c r="LR461" s="7"/>
      <c r="LS461" s="7"/>
      <c r="LT461" s="7"/>
      <c r="LU461" s="7"/>
      <c r="LV461" s="7"/>
      <c r="LW461" s="7"/>
      <c r="LX461" s="7"/>
      <c r="LY461" s="7"/>
      <c r="LZ461" s="7"/>
      <c r="MA461" s="7"/>
      <c r="MB461" s="7"/>
      <c r="MC461" s="7"/>
      <c r="MD461" s="7"/>
      <c r="ME461" s="7"/>
      <c r="MF461" s="7"/>
      <c r="MG461" s="7"/>
      <c r="MH461" s="7"/>
      <c r="MI461" s="7"/>
      <c r="MJ461" s="7"/>
      <c r="MK461" s="7"/>
      <c r="ML461" s="7"/>
      <c r="MM461" s="7"/>
      <c r="MN461" s="7"/>
      <c r="MO461" s="7"/>
      <c r="MP461" s="7"/>
      <c r="MQ461" s="7"/>
      <c r="MR461" s="7"/>
      <c r="MS461" s="7"/>
      <c r="MT461" s="7"/>
      <c r="MU461" s="7"/>
      <c r="MV461" s="7"/>
      <c r="MW461" s="7"/>
      <c r="MX461" s="7"/>
      <c r="MY461" s="7"/>
      <c r="MZ461" s="7"/>
      <c r="NA461" s="7"/>
      <c r="NB461" s="7"/>
      <c r="NC461" s="7"/>
      <c r="ND461" s="7"/>
      <c r="NE461" s="7"/>
      <c r="NF461" s="7"/>
      <c r="NG461" s="7"/>
      <c r="NH461" s="7"/>
      <c r="NI461" s="7"/>
      <c r="NJ461" s="7"/>
      <c r="NK461" s="7"/>
      <c r="NL461" s="7"/>
      <c r="NM461" s="7"/>
      <c r="NN461" s="7"/>
      <c r="NO461" s="7"/>
      <c r="NP461" s="7"/>
      <c r="NQ461" s="7"/>
      <c r="NR461" s="7"/>
      <c r="NS461" s="7"/>
      <c r="NT461" s="7"/>
      <c r="NU461" s="7"/>
      <c r="NV461" s="7"/>
      <c r="NW461" s="7"/>
      <c r="NX461" s="7"/>
      <c r="NY461" s="7"/>
      <c r="NZ461" s="7"/>
      <c r="OA461" s="7"/>
      <c r="OB461" s="7"/>
      <c r="OC461" s="7"/>
      <c r="OD461" s="7"/>
      <c r="OE461" s="7"/>
      <c r="OF461" s="7"/>
      <c r="OG461" s="7"/>
      <c r="OH461" s="7"/>
      <c r="OI461" s="7"/>
      <c r="OJ461" s="7"/>
      <c r="OK461" s="7"/>
      <c r="OL461" s="7"/>
      <c r="OM461" s="7"/>
      <c r="ON461" s="7"/>
      <c r="OO461" s="7"/>
      <c r="OP461" s="7"/>
      <c r="OQ461" s="7"/>
      <c r="OR461" s="7"/>
      <c r="OS461" s="7"/>
      <c r="OT461" s="7"/>
      <c r="OU461" s="7"/>
      <c r="OV461" s="7"/>
      <c r="OW461" s="7"/>
      <c r="OX461" s="7"/>
      <c r="OY461" s="7"/>
      <c r="OZ461" s="7"/>
      <c r="PA461" s="7"/>
      <c r="PB461" s="7"/>
      <c r="PC461" s="7"/>
      <c r="PD461" s="7"/>
      <c r="PE461" s="7"/>
      <c r="PF461" s="7"/>
      <c r="PG461" s="7"/>
      <c r="PH461" s="7"/>
      <c r="PI461" s="7"/>
      <c r="PJ461" s="7"/>
      <c r="PK461" s="7"/>
      <c r="PL461" s="7"/>
      <c r="PM461" s="7"/>
      <c r="PN461" s="7"/>
      <c r="PO461" s="7"/>
      <c r="PP461" s="7"/>
      <c r="PQ461" s="7"/>
      <c r="PR461" s="7"/>
      <c r="PS461" s="7"/>
      <c r="PT461" s="7"/>
      <c r="PU461" s="7"/>
      <c r="PV461" s="7"/>
      <c r="PW461" s="7"/>
      <c r="PX461" s="7"/>
      <c r="PY461" s="7"/>
      <c r="PZ461" s="7"/>
      <c r="QA461" s="7"/>
      <c r="QB461" s="7"/>
      <c r="QC461" s="7"/>
      <c r="QD461" s="7"/>
      <c r="QE461" s="7"/>
      <c r="QF461" s="7"/>
      <c r="QG461" s="7"/>
      <c r="QH461" s="7"/>
      <c r="QI461" s="1"/>
    </row>
    <row r="462" spans="6:451" ht="14.4" customHeight="1" x14ac:dyDescent="0.3">
      <c r="F462" s="1"/>
      <c r="G462" s="7"/>
      <c r="H462" s="7"/>
      <c r="I462" s="7"/>
      <c r="J462" s="7"/>
      <c r="K462" s="7"/>
      <c r="L462" s="7"/>
      <c r="M462" s="7"/>
      <c r="N462" s="7"/>
      <c r="O462" s="7"/>
      <c r="P462" s="1"/>
      <c r="Q462" s="128"/>
      <c r="R462" s="128"/>
      <c r="S462" s="128"/>
      <c r="T462" s="128"/>
      <c r="U462" s="128"/>
      <c r="V462" s="128"/>
      <c r="W462" s="128"/>
      <c r="X462" s="1"/>
      <c r="GN462" s="1"/>
      <c r="GO462" s="7"/>
      <c r="GP462" s="7"/>
      <c r="GQ462" s="7"/>
      <c r="GR462" s="7"/>
      <c r="GS462" s="7"/>
      <c r="GT462" s="1"/>
      <c r="IU462" s="1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7"/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7"/>
      <c r="KG462" s="7"/>
      <c r="KH462" s="7"/>
      <c r="KI462" s="7"/>
      <c r="KJ462" s="7"/>
      <c r="KK462" s="7"/>
      <c r="KL462" s="7"/>
      <c r="KM462" s="7"/>
      <c r="KN462" s="7"/>
      <c r="KO462" s="7"/>
      <c r="KP462" s="7"/>
      <c r="KQ462" s="7"/>
      <c r="KR462" s="7"/>
      <c r="KS462" s="7"/>
      <c r="KT462" s="7"/>
      <c r="KU462" s="7"/>
      <c r="KV462" s="7"/>
      <c r="KW462" s="7"/>
      <c r="KX462" s="7"/>
      <c r="KY462" s="7"/>
      <c r="KZ462" s="7"/>
      <c r="LA462" s="7"/>
      <c r="LB462" s="7"/>
      <c r="LC462" s="7"/>
      <c r="LD462" s="7"/>
      <c r="LE462" s="7"/>
      <c r="LF462" s="7"/>
      <c r="LG462" s="7"/>
      <c r="LH462" s="7"/>
      <c r="LI462" s="7"/>
      <c r="LJ462" s="7"/>
      <c r="LK462" s="7"/>
      <c r="LL462" s="7"/>
      <c r="LM462" s="7"/>
      <c r="LN462" s="7"/>
      <c r="LO462" s="7"/>
      <c r="LP462" s="7"/>
      <c r="LQ462" s="7"/>
      <c r="LR462" s="7"/>
      <c r="LS462" s="7"/>
      <c r="LT462" s="7"/>
      <c r="LU462" s="7"/>
      <c r="LV462" s="7"/>
      <c r="LW462" s="7"/>
      <c r="LX462" s="7"/>
      <c r="LY462" s="7"/>
      <c r="LZ462" s="7"/>
      <c r="MA462" s="7"/>
      <c r="MB462" s="7"/>
      <c r="MC462" s="7"/>
      <c r="MD462" s="7"/>
      <c r="ME462" s="7"/>
      <c r="MF462" s="7"/>
      <c r="MG462" s="7"/>
      <c r="MH462" s="7"/>
      <c r="MI462" s="7"/>
      <c r="MJ462" s="7"/>
      <c r="MK462" s="7"/>
      <c r="ML462" s="7"/>
      <c r="MM462" s="7"/>
      <c r="MN462" s="7"/>
      <c r="MO462" s="7"/>
      <c r="MP462" s="7"/>
      <c r="MQ462" s="7"/>
      <c r="MR462" s="7"/>
      <c r="MS462" s="7"/>
      <c r="MT462" s="7"/>
      <c r="MU462" s="7"/>
      <c r="MV462" s="7"/>
      <c r="MW462" s="7"/>
      <c r="MX462" s="7"/>
      <c r="MY462" s="7"/>
      <c r="MZ462" s="7"/>
      <c r="NA462" s="7"/>
      <c r="NB462" s="7"/>
      <c r="NC462" s="7"/>
      <c r="ND462" s="7"/>
      <c r="NE462" s="7"/>
      <c r="NF462" s="7"/>
      <c r="NG462" s="7"/>
      <c r="NH462" s="7"/>
      <c r="NI462" s="7"/>
      <c r="NJ462" s="7"/>
      <c r="NK462" s="7"/>
      <c r="NL462" s="7"/>
      <c r="NM462" s="7"/>
      <c r="NN462" s="7"/>
      <c r="NO462" s="7"/>
      <c r="NP462" s="7"/>
      <c r="NQ462" s="7"/>
      <c r="NR462" s="7"/>
      <c r="NS462" s="7"/>
      <c r="NT462" s="7"/>
      <c r="NU462" s="7"/>
      <c r="NV462" s="7"/>
      <c r="NW462" s="7"/>
      <c r="NX462" s="7"/>
      <c r="NY462" s="7"/>
      <c r="NZ462" s="7"/>
      <c r="OA462" s="7"/>
      <c r="OB462" s="7"/>
      <c r="OC462" s="7"/>
      <c r="OD462" s="7"/>
      <c r="OE462" s="7"/>
      <c r="OF462" s="7"/>
      <c r="OG462" s="7"/>
      <c r="OH462" s="7"/>
      <c r="OI462" s="7"/>
      <c r="OJ462" s="7"/>
      <c r="OK462" s="7"/>
      <c r="OL462" s="7"/>
      <c r="OM462" s="7"/>
      <c r="ON462" s="7"/>
      <c r="OO462" s="7"/>
      <c r="OP462" s="7"/>
      <c r="OQ462" s="7"/>
      <c r="OR462" s="7"/>
      <c r="OS462" s="7"/>
      <c r="OT462" s="7"/>
      <c r="OU462" s="7"/>
      <c r="OV462" s="7"/>
      <c r="OW462" s="7"/>
      <c r="OX462" s="7"/>
      <c r="OY462" s="7"/>
      <c r="OZ462" s="7"/>
      <c r="PA462" s="7"/>
      <c r="PB462" s="7"/>
      <c r="PC462" s="7"/>
      <c r="PD462" s="7"/>
      <c r="PE462" s="7"/>
      <c r="PF462" s="7"/>
      <c r="PG462" s="7"/>
      <c r="PH462" s="7"/>
      <c r="PI462" s="7"/>
      <c r="PJ462" s="7"/>
      <c r="PK462" s="7"/>
      <c r="PL462" s="7"/>
      <c r="PM462" s="7"/>
      <c r="PN462" s="7"/>
      <c r="PO462" s="7"/>
      <c r="PP462" s="7"/>
      <c r="PQ462" s="7"/>
      <c r="PR462" s="7"/>
      <c r="PS462" s="7"/>
      <c r="PT462" s="7"/>
      <c r="PU462" s="7"/>
      <c r="PV462" s="7"/>
      <c r="PW462" s="7"/>
      <c r="PX462" s="7"/>
      <c r="PY462" s="7"/>
      <c r="PZ462" s="7"/>
      <c r="QA462" s="7"/>
      <c r="QB462" s="7"/>
      <c r="QC462" s="7"/>
      <c r="QD462" s="7"/>
      <c r="QE462" s="7"/>
      <c r="QF462" s="7"/>
      <c r="QG462" s="7"/>
      <c r="QH462" s="7"/>
      <c r="QI462" s="1"/>
    </row>
    <row r="463" spans="6:451" ht="14.4" customHeight="1" x14ac:dyDescent="0.3">
      <c r="F463" s="1"/>
      <c r="G463" s="7"/>
      <c r="H463" s="7"/>
      <c r="I463" s="7"/>
      <c r="J463" s="7"/>
      <c r="K463" s="7"/>
      <c r="L463" s="7"/>
      <c r="M463" s="7"/>
      <c r="N463" s="7"/>
      <c r="O463" s="7"/>
      <c r="P463" s="1"/>
      <c r="Q463" s="128"/>
      <c r="R463" s="128"/>
      <c r="S463" s="128"/>
      <c r="T463" s="128"/>
      <c r="U463" s="128"/>
      <c r="V463" s="128"/>
      <c r="W463" s="128"/>
      <c r="X463" s="1"/>
      <c r="GN463" s="1"/>
      <c r="GO463" s="7"/>
      <c r="GP463" s="7"/>
      <c r="GQ463" s="7"/>
      <c r="GR463" s="7"/>
      <c r="GS463" s="7"/>
      <c r="GT463" s="1"/>
      <c r="IU463" s="1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7"/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7"/>
      <c r="KG463" s="7"/>
      <c r="KH463" s="7"/>
      <c r="KI463" s="7"/>
      <c r="KJ463" s="7"/>
      <c r="KK463" s="7"/>
      <c r="KL463" s="7"/>
      <c r="KM463" s="7"/>
      <c r="KN463" s="7"/>
      <c r="KO463" s="7"/>
      <c r="KP463" s="7"/>
      <c r="KQ463" s="7"/>
      <c r="KR463" s="7"/>
      <c r="KS463" s="7"/>
      <c r="KT463" s="7"/>
      <c r="KU463" s="7"/>
      <c r="KV463" s="7"/>
      <c r="KW463" s="7"/>
      <c r="KX463" s="7"/>
      <c r="KY463" s="7"/>
      <c r="KZ463" s="7"/>
      <c r="LA463" s="7"/>
      <c r="LB463" s="7"/>
      <c r="LC463" s="7"/>
      <c r="LD463" s="7"/>
      <c r="LE463" s="7"/>
      <c r="LF463" s="7"/>
      <c r="LG463" s="7"/>
      <c r="LH463" s="7"/>
      <c r="LI463" s="7"/>
      <c r="LJ463" s="7"/>
      <c r="LK463" s="7"/>
      <c r="LL463" s="7"/>
      <c r="LM463" s="7"/>
      <c r="LN463" s="7"/>
      <c r="LO463" s="7"/>
      <c r="LP463" s="7"/>
      <c r="LQ463" s="7"/>
      <c r="LR463" s="7"/>
      <c r="LS463" s="7"/>
      <c r="LT463" s="7"/>
      <c r="LU463" s="7"/>
      <c r="LV463" s="7"/>
      <c r="LW463" s="7"/>
      <c r="LX463" s="7"/>
      <c r="LY463" s="7"/>
      <c r="LZ463" s="7"/>
      <c r="MA463" s="7"/>
      <c r="MB463" s="7"/>
      <c r="MC463" s="7"/>
      <c r="MD463" s="7"/>
      <c r="ME463" s="7"/>
      <c r="MF463" s="7"/>
      <c r="MG463" s="7"/>
      <c r="MH463" s="7"/>
      <c r="MI463" s="7"/>
      <c r="MJ463" s="7"/>
      <c r="MK463" s="7"/>
      <c r="ML463" s="7"/>
      <c r="MM463" s="7"/>
      <c r="MN463" s="7"/>
      <c r="MO463" s="7"/>
      <c r="MP463" s="7"/>
      <c r="MQ463" s="7"/>
      <c r="MR463" s="7"/>
      <c r="MS463" s="7"/>
      <c r="MT463" s="7"/>
      <c r="MU463" s="7"/>
      <c r="MV463" s="7"/>
      <c r="MW463" s="7"/>
      <c r="MX463" s="7"/>
      <c r="MY463" s="7"/>
      <c r="MZ463" s="7"/>
      <c r="NA463" s="7"/>
      <c r="NB463" s="7"/>
      <c r="NC463" s="7"/>
      <c r="ND463" s="7"/>
      <c r="NE463" s="7"/>
      <c r="NF463" s="7"/>
      <c r="NG463" s="7"/>
      <c r="NH463" s="7"/>
      <c r="NI463" s="7"/>
      <c r="NJ463" s="7"/>
      <c r="NK463" s="7"/>
      <c r="NL463" s="7"/>
      <c r="NM463" s="7"/>
      <c r="NN463" s="7"/>
      <c r="NO463" s="7"/>
      <c r="NP463" s="7"/>
      <c r="NQ463" s="7"/>
      <c r="NR463" s="7"/>
      <c r="NS463" s="7"/>
      <c r="NT463" s="7"/>
      <c r="NU463" s="7"/>
      <c r="NV463" s="7"/>
      <c r="NW463" s="7"/>
      <c r="NX463" s="7"/>
      <c r="NY463" s="7"/>
      <c r="NZ463" s="7"/>
      <c r="OA463" s="7"/>
      <c r="OB463" s="7"/>
      <c r="OC463" s="7"/>
      <c r="OD463" s="7"/>
      <c r="OE463" s="7"/>
      <c r="OF463" s="7"/>
      <c r="OG463" s="7"/>
      <c r="OH463" s="7"/>
      <c r="OI463" s="7"/>
      <c r="OJ463" s="7"/>
      <c r="OK463" s="7"/>
      <c r="OL463" s="7"/>
      <c r="OM463" s="7"/>
      <c r="ON463" s="7"/>
      <c r="OO463" s="7"/>
      <c r="OP463" s="7"/>
      <c r="OQ463" s="7"/>
      <c r="OR463" s="7"/>
      <c r="OS463" s="7"/>
      <c r="OT463" s="7"/>
      <c r="OU463" s="7"/>
      <c r="OV463" s="7"/>
      <c r="OW463" s="7"/>
      <c r="OX463" s="7"/>
      <c r="OY463" s="7"/>
      <c r="OZ463" s="7"/>
      <c r="PA463" s="7"/>
      <c r="PB463" s="7"/>
      <c r="PC463" s="7"/>
      <c r="PD463" s="7"/>
      <c r="PE463" s="7"/>
      <c r="PF463" s="7"/>
      <c r="PG463" s="7"/>
      <c r="PH463" s="7"/>
      <c r="PI463" s="7"/>
      <c r="PJ463" s="7"/>
      <c r="PK463" s="7"/>
      <c r="PL463" s="7"/>
      <c r="PM463" s="7"/>
      <c r="PN463" s="7"/>
      <c r="PO463" s="7"/>
      <c r="PP463" s="7"/>
      <c r="PQ463" s="7"/>
      <c r="PR463" s="7"/>
      <c r="PS463" s="7"/>
      <c r="PT463" s="7"/>
      <c r="PU463" s="7"/>
      <c r="PV463" s="7"/>
      <c r="PW463" s="7"/>
      <c r="PX463" s="7"/>
      <c r="PY463" s="7"/>
      <c r="PZ463" s="7"/>
      <c r="QA463" s="7"/>
      <c r="QB463" s="7"/>
      <c r="QC463" s="7"/>
      <c r="QD463" s="7"/>
      <c r="QE463" s="7"/>
      <c r="QF463" s="7"/>
      <c r="QG463" s="7"/>
      <c r="QH463" s="7"/>
      <c r="QI463" s="1"/>
    </row>
    <row r="464" spans="6:451" ht="14.4" customHeight="1" x14ac:dyDescent="0.3">
      <c r="F464" s="1"/>
      <c r="G464" s="7"/>
      <c r="H464" s="7"/>
      <c r="I464" s="7"/>
      <c r="J464" s="7"/>
      <c r="K464" s="7"/>
      <c r="L464" s="7"/>
      <c r="M464" s="7"/>
      <c r="N464" s="7"/>
      <c r="O464" s="7"/>
      <c r="P464" s="1"/>
      <c r="Q464" s="128"/>
      <c r="R464" s="128"/>
      <c r="S464" s="128"/>
      <c r="T464" s="128"/>
      <c r="U464" s="128"/>
      <c r="V464" s="128"/>
      <c r="W464" s="128"/>
      <c r="X464" s="1"/>
      <c r="GN464" s="1"/>
      <c r="GO464" s="7"/>
      <c r="GP464" s="7"/>
      <c r="GQ464" s="7"/>
      <c r="GR464" s="7"/>
      <c r="GS464" s="7"/>
      <c r="GT464" s="1"/>
      <c r="IU464" s="1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  <c r="JH464" s="7"/>
      <c r="JI464" s="7"/>
      <c r="JJ464" s="7"/>
      <c r="JK464" s="7"/>
      <c r="JL464" s="7"/>
      <c r="JM464" s="7"/>
      <c r="JN464" s="7"/>
      <c r="JO464" s="7"/>
      <c r="JP464" s="7"/>
      <c r="JQ464" s="7"/>
      <c r="JR464" s="7"/>
      <c r="JS464" s="7"/>
      <c r="JT464" s="7"/>
      <c r="JU464" s="7"/>
      <c r="JV464" s="7"/>
      <c r="JW464" s="7"/>
      <c r="JX464" s="7"/>
      <c r="JY464" s="7"/>
      <c r="JZ464" s="7"/>
      <c r="KA464" s="7"/>
      <c r="KB464" s="7"/>
      <c r="KC464" s="7"/>
      <c r="KD464" s="7"/>
      <c r="KE464" s="7"/>
      <c r="KF464" s="7"/>
      <c r="KG464" s="7"/>
      <c r="KH464" s="7"/>
      <c r="KI464" s="7"/>
      <c r="KJ464" s="7"/>
      <c r="KK464" s="7"/>
      <c r="KL464" s="7"/>
      <c r="KM464" s="7"/>
      <c r="KN464" s="7"/>
      <c r="KO464" s="7"/>
      <c r="KP464" s="7"/>
      <c r="KQ464" s="7"/>
      <c r="KR464" s="7"/>
      <c r="KS464" s="7"/>
      <c r="KT464" s="7"/>
      <c r="KU464" s="7"/>
      <c r="KV464" s="7"/>
      <c r="KW464" s="7"/>
      <c r="KX464" s="7"/>
      <c r="KY464" s="7"/>
      <c r="KZ464" s="7"/>
      <c r="LA464" s="7"/>
      <c r="LB464" s="7"/>
      <c r="LC464" s="7"/>
      <c r="LD464" s="7"/>
      <c r="LE464" s="7"/>
      <c r="LF464" s="7"/>
      <c r="LG464" s="7"/>
      <c r="LH464" s="7"/>
      <c r="LI464" s="7"/>
      <c r="LJ464" s="7"/>
      <c r="LK464" s="7"/>
      <c r="LL464" s="7"/>
      <c r="LM464" s="7"/>
      <c r="LN464" s="7"/>
      <c r="LO464" s="7"/>
      <c r="LP464" s="7"/>
      <c r="LQ464" s="7"/>
      <c r="LR464" s="7"/>
      <c r="LS464" s="7"/>
      <c r="LT464" s="7"/>
      <c r="LU464" s="7"/>
      <c r="LV464" s="7"/>
      <c r="LW464" s="7"/>
      <c r="LX464" s="7"/>
      <c r="LY464" s="7"/>
      <c r="LZ464" s="7"/>
      <c r="MA464" s="7"/>
      <c r="MB464" s="7"/>
      <c r="MC464" s="7"/>
      <c r="MD464" s="7"/>
      <c r="ME464" s="7"/>
      <c r="MF464" s="7"/>
      <c r="MG464" s="7"/>
      <c r="MH464" s="7"/>
      <c r="MI464" s="7"/>
      <c r="MJ464" s="7"/>
      <c r="MK464" s="7"/>
      <c r="ML464" s="7"/>
      <c r="MM464" s="7"/>
      <c r="MN464" s="7"/>
      <c r="MO464" s="7"/>
      <c r="MP464" s="7"/>
      <c r="MQ464" s="7"/>
      <c r="MR464" s="7"/>
      <c r="MS464" s="7"/>
      <c r="MT464" s="7"/>
      <c r="MU464" s="7"/>
      <c r="MV464" s="7"/>
      <c r="MW464" s="7"/>
      <c r="MX464" s="7"/>
      <c r="MY464" s="7"/>
      <c r="MZ464" s="7"/>
      <c r="NA464" s="7"/>
      <c r="NB464" s="7"/>
      <c r="NC464" s="7"/>
      <c r="ND464" s="7"/>
      <c r="NE464" s="7"/>
      <c r="NF464" s="7"/>
      <c r="NG464" s="7"/>
      <c r="NH464" s="7"/>
      <c r="NI464" s="7"/>
      <c r="NJ464" s="7"/>
      <c r="NK464" s="7"/>
      <c r="NL464" s="7"/>
      <c r="NM464" s="7"/>
      <c r="NN464" s="7"/>
      <c r="NO464" s="7"/>
      <c r="NP464" s="7"/>
      <c r="NQ464" s="7"/>
      <c r="NR464" s="7"/>
      <c r="NS464" s="7"/>
      <c r="NT464" s="7"/>
      <c r="NU464" s="7"/>
      <c r="NV464" s="7"/>
      <c r="NW464" s="7"/>
      <c r="NX464" s="7"/>
      <c r="NY464" s="7"/>
      <c r="NZ464" s="7"/>
      <c r="OA464" s="7"/>
      <c r="OB464" s="7"/>
      <c r="OC464" s="7"/>
      <c r="OD464" s="7"/>
      <c r="OE464" s="7"/>
      <c r="OF464" s="7"/>
      <c r="OG464" s="7"/>
      <c r="OH464" s="7"/>
      <c r="OI464" s="7"/>
      <c r="OJ464" s="7"/>
      <c r="OK464" s="7"/>
      <c r="OL464" s="7"/>
      <c r="OM464" s="7"/>
      <c r="ON464" s="7"/>
      <c r="OO464" s="7"/>
      <c r="OP464" s="7"/>
      <c r="OQ464" s="7"/>
      <c r="OR464" s="7"/>
      <c r="OS464" s="7"/>
      <c r="OT464" s="7"/>
      <c r="OU464" s="7"/>
      <c r="OV464" s="7"/>
      <c r="OW464" s="7"/>
      <c r="OX464" s="7"/>
      <c r="OY464" s="7"/>
      <c r="OZ464" s="7"/>
      <c r="PA464" s="7"/>
      <c r="PB464" s="7"/>
      <c r="PC464" s="7"/>
      <c r="PD464" s="7"/>
      <c r="PE464" s="7"/>
      <c r="PF464" s="7"/>
      <c r="PG464" s="7"/>
      <c r="PH464" s="7"/>
      <c r="PI464" s="7"/>
      <c r="PJ464" s="7"/>
      <c r="PK464" s="7"/>
      <c r="PL464" s="7"/>
      <c r="PM464" s="7"/>
      <c r="PN464" s="7"/>
      <c r="PO464" s="7"/>
      <c r="PP464" s="7"/>
      <c r="PQ464" s="7"/>
      <c r="PR464" s="7"/>
      <c r="PS464" s="7"/>
      <c r="PT464" s="7"/>
      <c r="PU464" s="7"/>
      <c r="PV464" s="7"/>
      <c r="PW464" s="7"/>
      <c r="PX464" s="7"/>
      <c r="PY464" s="7"/>
      <c r="PZ464" s="7"/>
      <c r="QA464" s="7"/>
      <c r="QB464" s="7"/>
      <c r="QC464" s="7"/>
      <c r="QD464" s="7"/>
      <c r="QE464" s="7"/>
      <c r="QF464" s="7"/>
      <c r="QG464" s="7"/>
      <c r="QH464" s="7"/>
      <c r="QI464" s="1"/>
    </row>
    <row r="465" spans="6:451" ht="14.4" customHeight="1" x14ac:dyDescent="0.3">
      <c r="F465" s="1"/>
      <c r="G465" s="7"/>
      <c r="H465" s="7"/>
      <c r="I465" s="7"/>
      <c r="J465" s="7"/>
      <c r="K465" s="7"/>
      <c r="L465" s="7"/>
      <c r="M465" s="7"/>
      <c r="N465" s="7"/>
      <c r="O465" s="7"/>
      <c r="P465" s="1"/>
      <c r="Q465" s="128"/>
      <c r="R465" s="128"/>
      <c r="S465" s="128"/>
      <c r="T465" s="128"/>
      <c r="U465" s="128"/>
      <c r="V465" s="128"/>
      <c r="W465" s="128"/>
      <c r="X465" s="1"/>
      <c r="GN465" s="1"/>
      <c r="GO465" s="7"/>
      <c r="GP465" s="7"/>
      <c r="GQ465" s="7"/>
      <c r="GR465" s="7"/>
      <c r="GS465" s="7"/>
      <c r="GT465" s="1"/>
      <c r="IU465" s="1"/>
      <c r="IV465" s="7"/>
      <c r="IW465" s="7"/>
      <c r="IX465" s="7"/>
      <c r="IY465" s="7"/>
      <c r="IZ465" s="7"/>
      <c r="JA465" s="7"/>
      <c r="JB465" s="7"/>
      <c r="JC465" s="7"/>
      <c r="JD465" s="7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7"/>
      <c r="QE465" s="7"/>
      <c r="QF465" s="7"/>
      <c r="QG465" s="7"/>
      <c r="QH465" s="7"/>
      <c r="QI465" s="1"/>
    </row>
    <row r="466" spans="6:451" ht="14.4" customHeight="1" x14ac:dyDescent="0.3">
      <c r="F466" s="1"/>
      <c r="G466" s="7"/>
      <c r="H466" s="7"/>
      <c r="I466" s="7"/>
      <c r="J466" s="7"/>
      <c r="K466" s="7"/>
      <c r="L466" s="7"/>
      <c r="M466" s="7"/>
      <c r="N466" s="7"/>
      <c r="O466" s="7"/>
      <c r="P466" s="1"/>
      <c r="Q466" s="1"/>
      <c r="R466" s="1"/>
      <c r="S466" s="1"/>
      <c r="T466" s="1"/>
      <c r="U466" s="1"/>
      <c r="V466" s="1"/>
      <c r="W466" s="1"/>
      <c r="X466" s="1"/>
      <c r="GN466" s="1"/>
      <c r="GO466" s="7"/>
      <c r="GP466" s="7"/>
      <c r="GQ466" s="7"/>
      <c r="GR466" s="7"/>
      <c r="GS466" s="7"/>
      <c r="GT466" s="1"/>
      <c r="IU466" s="1"/>
      <c r="IV466" s="7"/>
      <c r="IW466" s="7"/>
      <c r="IX466" s="7"/>
      <c r="IY466" s="7"/>
      <c r="IZ466" s="7"/>
      <c r="JA466" s="7"/>
      <c r="JB466" s="7"/>
      <c r="JC466" s="7"/>
      <c r="JD466" s="7"/>
      <c r="JE466" s="1"/>
      <c r="JF466" s="128" t="s">
        <v>17</v>
      </c>
      <c r="JG466" s="128"/>
      <c r="JH466" s="128"/>
      <c r="JI466" s="128"/>
      <c r="JJ466" s="128"/>
      <c r="JK466" s="128"/>
      <c r="JL466" s="128"/>
      <c r="JM466" s="1"/>
      <c r="QC466" s="1"/>
      <c r="QD466" s="7"/>
      <c r="QE466" s="7"/>
      <c r="QF466" s="7"/>
      <c r="QG466" s="7"/>
      <c r="QH466" s="7"/>
      <c r="QI466" s="1"/>
    </row>
    <row r="467" spans="6:451" ht="14.4" customHeight="1" thickBot="1" x14ac:dyDescent="0.35">
      <c r="F467" s="1"/>
      <c r="G467" s="7"/>
      <c r="H467" s="7"/>
      <c r="I467" s="7"/>
      <c r="J467" s="7"/>
      <c r="K467" s="7"/>
      <c r="L467" s="7"/>
      <c r="M467" s="7"/>
      <c r="N467" s="7"/>
      <c r="O467" s="7"/>
      <c r="P467" s="1"/>
      <c r="Q467" t="s">
        <v>284</v>
      </c>
      <c r="S467" t="s">
        <v>285</v>
      </c>
      <c r="U467" t="s">
        <v>56</v>
      </c>
      <c r="W467" t="s">
        <v>286</v>
      </c>
      <c r="X467" s="1"/>
      <c r="GN467" s="1"/>
      <c r="GO467" s="7"/>
      <c r="GP467" s="7"/>
      <c r="GQ467" s="7"/>
      <c r="GR467" s="7"/>
      <c r="GS467" s="7"/>
      <c r="GT467" s="1"/>
      <c r="IU467" s="1"/>
      <c r="IV467" s="7"/>
      <c r="IW467" s="7"/>
      <c r="IX467" s="7"/>
      <c r="IY467" s="7"/>
      <c r="IZ467" s="7"/>
      <c r="JA467" s="7"/>
      <c r="JB467" s="7"/>
      <c r="JC467" s="7"/>
      <c r="JD467" s="7"/>
      <c r="JE467" s="1"/>
      <c r="JF467" s="128"/>
      <c r="JG467" s="128"/>
      <c r="JH467" s="128"/>
      <c r="JI467" s="128"/>
      <c r="JJ467" s="128"/>
      <c r="JK467" s="128"/>
      <c r="JL467" s="128"/>
      <c r="JM467" s="1"/>
      <c r="JN467" s="39" t="s">
        <v>22</v>
      </c>
      <c r="JP467" s="39" t="s">
        <v>24</v>
      </c>
      <c r="JR467" s="39" t="s">
        <v>262</v>
      </c>
      <c r="JT467" s="39" t="s">
        <v>263</v>
      </c>
      <c r="JV467" t="s">
        <v>264</v>
      </c>
      <c r="JX467" t="s">
        <v>265</v>
      </c>
      <c r="JZ467" t="s">
        <v>266</v>
      </c>
      <c r="KB467" t="s">
        <v>267</v>
      </c>
      <c r="KD467" t="s">
        <v>268</v>
      </c>
      <c r="QC467" s="1"/>
      <c r="QD467" s="7"/>
      <c r="QE467" s="7"/>
      <c r="QF467" s="7"/>
      <c r="QG467" s="7"/>
      <c r="QH467" s="7"/>
      <c r="QI467" s="1"/>
    </row>
    <row r="468" spans="6:451" ht="14.4" customHeight="1" thickBot="1" x14ac:dyDescent="0.35">
      <c r="F468" s="1"/>
      <c r="G468" s="7"/>
      <c r="H468" s="7"/>
      <c r="I468" s="7"/>
      <c r="J468" s="7"/>
      <c r="K468" s="7"/>
      <c r="L468" s="7"/>
      <c r="M468" s="7"/>
      <c r="N468" s="7"/>
      <c r="O468" s="7"/>
      <c r="P468" s="1"/>
      <c r="Q468" s="43">
        <v>0.9</v>
      </c>
      <c r="S468" s="43">
        <v>0.8</v>
      </c>
      <c r="U468" s="43">
        <v>1.0000000000000001E-9</v>
      </c>
      <c r="W468" s="43">
        <v>3</v>
      </c>
      <c r="X468" s="1"/>
      <c r="GN468" s="1"/>
      <c r="GO468" s="7"/>
      <c r="GP468" s="7"/>
      <c r="GQ468" s="7"/>
      <c r="GR468" s="7"/>
      <c r="GS468" s="7"/>
      <c r="GT468" s="1"/>
      <c r="IU468" s="1"/>
      <c r="IV468" s="7"/>
      <c r="IW468" s="7"/>
      <c r="IX468" s="7"/>
      <c r="IY468" s="7"/>
      <c r="IZ468" s="7"/>
      <c r="JA468" s="7"/>
      <c r="JB468" s="7"/>
      <c r="JC468" s="7"/>
      <c r="JD468" s="7"/>
      <c r="JE468" s="1"/>
      <c r="JF468" s="128"/>
      <c r="JG468" s="128"/>
      <c r="JH468" s="128"/>
      <c r="JI468" s="128"/>
      <c r="JJ468" s="128"/>
      <c r="JK468" s="128"/>
      <c r="JL468" s="128"/>
      <c r="JM468" s="1"/>
      <c r="JN468" s="43">
        <f t="array" ref="JN468">'TRANSFORMER EX1'!QA2187</f>
        <v>6.9648955863108139E-2</v>
      </c>
      <c r="JP468" s="43">
        <f t="array" ref="JP468">'TRANSFORMER EX1'!QO2187+'TRANSFORMER EX2'!QO2187</f>
        <v>1.4019885273867088E-2</v>
      </c>
      <c r="JR468" s="43">
        <v>0.10746648934157808</v>
      </c>
      <c r="JT468" s="43">
        <v>1.0789648600818037E-3</v>
      </c>
      <c r="JV468" s="43">
        <f>JH479*JR468+(1-JH479)*JP468^2</f>
        <v>8.6012502909880953E-2</v>
      </c>
      <c r="JX468" s="43">
        <f>JF479*JT468+(1-JF479)*JP468</f>
        <v>2.3730569014603319E-3</v>
      </c>
      <c r="JZ468" s="43">
        <f>JV468/(1-JH479^JL479)</f>
        <v>0.17625512891369052</v>
      </c>
      <c r="KB468" s="43">
        <f>JX468/(1-JF479^JL479)</f>
        <v>8.7566675330639585E-3</v>
      </c>
      <c r="KD468" s="121">
        <f>JN468-(JF482/(JJ479+SQRT(JZ468)))*KB468</f>
        <v>6.9440378113124257E-2</v>
      </c>
      <c r="QC468" s="1"/>
      <c r="QD468" s="7"/>
      <c r="QE468" s="7"/>
      <c r="QF468" s="7"/>
      <c r="QG468" s="7"/>
      <c r="QH468" s="7"/>
      <c r="QI468" s="1"/>
    </row>
    <row r="469" spans="6:451" ht="14.4" customHeight="1" x14ac:dyDescent="0.3">
      <c r="F469" s="1"/>
      <c r="G469" s="7"/>
      <c r="H469" s="7"/>
      <c r="I469" s="7"/>
      <c r="J469" s="7"/>
      <c r="K469" s="7"/>
      <c r="L469" s="7"/>
      <c r="M469" s="7"/>
      <c r="N469" s="7"/>
      <c r="O469" s="7"/>
      <c r="P469" s="1"/>
      <c r="X469" s="1"/>
      <c r="GN469" s="1"/>
      <c r="GO469" s="7"/>
      <c r="GP469" s="7"/>
      <c r="GQ469" s="7"/>
      <c r="GR469" s="7"/>
      <c r="GS469" s="7"/>
      <c r="GT469" s="1"/>
      <c r="IU469" s="1"/>
      <c r="IV469" s="7"/>
      <c r="IW469" s="7"/>
      <c r="IX469" s="7"/>
      <c r="IY469" s="7"/>
      <c r="IZ469" s="7"/>
      <c r="JA469" s="7"/>
      <c r="JB469" s="7"/>
      <c r="JC469" s="7"/>
      <c r="JD469" s="7"/>
      <c r="JE469" s="1"/>
      <c r="JF469" s="128"/>
      <c r="JG469" s="128"/>
      <c r="JH469" s="128"/>
      <c r="JI469" s="128"/>
      <c r="JJ469" s="128"/>
      <c r="JK469" s="128"/>
      <c r="JL469" s="128"/>
      <c r="JM469" s="1"/>
      <c r="QC469" s="1"/>
      <c r="QD469" s="7"/>
      <c r="QE469" s="7"/>
      <c r="QF469" s="7"/>
      <c r="QG469" s="7"/>
      <c r="QH469" s="7"/>
      <c r="QI469" s="1"/>
    </row>
    <row r="470" spans="6:451" ht="14.4" customHeight="1" thickBot="1" x14ac:dyDescent="0.35">
      <c r="F470" s="1"/>
      <c r="G470" s="7"/>
      <c r="H470" s="7"/>
      <c r="I470" s="7"/>
      <c r="J470" s="7"/>
      <c r="K470" s="7"/>
      <c r="L470" s="7"/>
      <c r="M470" s="7"/>
      <c r="N470" s="7"/>
      <c r="O470" s="7"/>
      <c r="P470" s="1"/>
      <c r="Q470" t="s">
        <v>287</v>
      </c>
      <c r="X470" s="1"/>
      <c r="GN470" s="1"/>
      <c r="GO470" s="7"/>
      <c r="GP470" s="7"/>
      <c r="GQ470" s="7"/>
      <c r="GR470" s="7"/>
      <c r="GS470" s="7"/>
      <c r="GT470" s="1"/>
      <c r="IU470" s="1"/>
      <c r="IV470" s="7"/>
      <c r="IW470" s="7"/>
      <c r="IX470" s="7"/>
      <c r="IY470" s="7"/>
      <c r="IZ470" s="7"/>
      <c r="JA470" s="7"/>
      <c r="JB470" s="7"/>
      <c r="JC470" s="7"/>
      <c r="JD470" s="7"/>
      <c r="JE470" s="1"/>
      <c r="JF470" s="128"/>
      <c r="JG470" s="128"/>
      <c r="JH470" s="128"/>
      <c r="JI470" s="128"/>
      <c r="JJ470" s="128"/>
      <c r="JK470" s="128"/>
      <c r="JL470" s="128"/>
      <c r="JM470" s="1"/>
      <c r="QC470" s="1"/>
      <c r="QD470" s="7"/>
      <c r="QE470" s="7"/>
      <c r="QF470" s="7"/>
      <c r="QG470" s="7"/>
      <c r="QH470" s="7"/>
      <c r="QI470" s="1"/>
    </row>
    <row r="471" spans="6:451" ht="14.4" customHeight="1" thickBot="1" x14ac:dyDescent="0.35">
      <c r="F471" s="1"/>
      <c r="G471" s="7"/>
      <c r="H471" s="7"/>
      <c r="I471" s="7"/>
      <c r="J471" s="7"/>
      <c r="K471" s="7"/>
      <c r="L471" s="7"/>
      <c r="M471" s="7"/>
      <c r="N471" s="7"/>
      <c r="O471" s="7"/>
      <c r="P471" s="1"/>
      <c r="Q471" s="43">
        <v>0.01</v>
      </c>
      <c r="X471" s="1"/>
      <c r="GN471" s="1"/>
      <c r="GO471" s="7"/>
      <c r="GP471" s="7"/>
      <c r="GQ471" s="7"/>
      <c r="GR471" s="7"/>
      <c r="GS471" s="7"/>
      <c r="GT471" s="1"/>
      <c r="IU471" s="1"/>
      <c r="IV471" s="7"/>
      <c r="IW471" s="7"/>
      <c r="IX471" s="7"/>
      <c r="IY471" s="7"/>
      <c r="IZ471" s="7"/>
      <c r="JA471" s="7"/>
      <c r="JB471" s="7"/>
      <c r="JC471" s="7"/>
      <c r="JD471" s="7"/>
      <c r="JE471" s="1"/>
      <c r="JF471" s="128"/>
      <c r="JG471" s="128"/>
      <c r="JH471" s="128"/>
      <c r="JI471" s="128"/>
      <c r="JJ471" s="128"/>
      <c r="JK471" s="128"/>
      <c r="JL471" s="128"/>
      <c r="JM471" s="1"/>
      <c r="JN471" s="39" t="s">
        <v>30</v>
      </c>
      <c r="JP471" s="39" t="s">
        <v>32</v>
      </c>
      <c r="JR471" s="39" t="s">
        <v>277</v>
      </c>
      <c r="JT471" s="39" t="s">
        <v>278</v>
      </c>
      <c r="JV471" t="s">
        <v>279</v>
      </c>
      <c r="JX471" t="s">
        <v>280</v>
      </c>
      <c r="JZ471" t="s">
        <v>281</v>
      </c>
      <c r="KB471" t="s">
        <v>282</v>
      </c>
      <c r="KD471" t="s">
        <v>283</v>
      </c>
      <c r="QC471" s="1"/>
      <c r="QD471" s="7"/>
      <c r="QE471" s="7"/>
      <c r="QF471" s="7"/>
      <c r="QG471" s="7"/>
      <c r="QH471" s="7"/>
      <c r="QI471" s="1"/>
    </row>
    <row r="472" spans="6:451" ht="14.4" customHeight="1" thickBot="1" x14ac:dyDescent="0.35">
      <c r="F472" s="1"/>
      <c r="G472" s="7"/>
      <c r="H472" s="7"/>
      <c r="I472" s="7"/>
      <c r="J472" s="7"/>
      <c r="K472" s="7"/>
      <c r="L472" s="7"/>
      <c r="M472" s="7"/>
      <c r="N472" s="7"/>
      <c r="O472" s="7"/>
      <c r="P472" s="1"/>
      <c r="X472" s="1"/>
      <c r="GN472" s="1"/>
      <c r="GO472" s="7"/>
      <c r="GP472" s="7"/>
      <c r="GQ472" s="7"/>
      <c r="GR472" s="7"/>
      <c r="GS472" s="7"/>
      <c r="GT472" s="1"/>
      <c r="IU472" s="1"/>
      <c r="IV472" s="7"/>
      <c r="IW472" s="7"/>
      <c r="IX472" s="7"/>
      <c r="IY472" s="7"/>
      <c r="IZ472" s="7"/>
      <c r="JA472" s="7"/>
      <c r="JB472" s="7"/>
      <c r="JC472" s="7"/>
      <c r="JD472" s="7"/>
      <c r="JE472" s="1"/>
      <c r="JF472" s="128"/>
      <c r="JG472" s="128"/>
      <c r="JH472" s="128"/>
      <c r="JI472" s="128"/>
      <c r="JJ472" s="128"/>
      <c r="JK472" s="128"/>
      <c r="JL472" s="128"/>
      <c r="JM472" s="1"/>
      <c r="JN472" s="43">
        <f t="array" ref="JN472">'TRANSFORMER EX1'!QA2194</f>
        <v>-0.44031229863744548</v>
      </c>
      <c r="JP472" s="43">
        <f t="array" ref="JP472">'TRANSFORMER EX1'!QO2194+'TRANSFORMER EX2'!QO2194</f>
        <v>-1.7206882129193014E-2</v>
      </c>
      <c r="JR472" s="43">
        <v>8.35466389577883E-2</v>
      </c>
      <c r="JT472" s="43">
        <v>0.1503252368075948</v>
      </c>
      <c r="JV472" s="43">
        <f>JH479*JR472+(1-JH479)*JP472^2</f>
        <v>6.6896526524752226E-2</v>
      </c>
      <c r="JX472" s="43">
        <f>JF479*JT472+(1-JF479)*JP472</f>
        <v>0.13357202491391604</v>
      </c>
      <c r="JZ472" s="43">
        <f>JV472/(1-JH479^JL479)</f>
        <v>0.13708304615727918</v>
      </c>
      <c r="KB472" s="43">
        <f t="array" ref="KB472">JX472/(1-JF479^JL479)</f>
        <v>0.49288570078935823</v>
      </c>
      <c r="KD472" s="121">
        <f t="array" ref="KD472">JN472-(JF482/(JJ479+SQRT(JZ472)))*KB472</f>
        <v>-0.45362463690487148</v>
      </c>
      <c r="QC472" s="1"/>
      <c r="QD472" s="7"/>
      <c r="QE472" s="7"/>
      <c r="QF472" s="7"/>
      <c r="QG472" s="7"/>
      <c r="QH472" s="7"/>
      <c r="QI472" s="1"/>
    </row>
    <row r="473" spans="6:451" ht="14.4" customHeight="1" x14ac:dyDescent="0.3">
      <c r="F473" s="1"/>
      <c r="G473" s="7"/>
      <c r="H473" s="7"/>
      <c r="I473" s="7"/>
      <c r="J473" s="7"/>
      <c r="K473" s="7"/>
      <c r="L473" s="7"/>
      <c r="M473" s="7"/>
      <c r="N473" s="7"/>
      <c r="O473" s="7"/>
      <c r="P473" s="1"/>
      <c r="X473" s="1"/>
      <c r="GN473" s="1"/>
      <c r="GO473" s="7"/>
      <c r="GP473" s="7"/>
      <c r="GQ473" s="7"/>
      <c r="GR473" s="7"/>
      <c r="GS473" s="7"/>
      <c r="GT473" s="1"/>
      <c r="IU473" s="1"/>
      <c r="IV473" s="7"/>
      <c r="IW473" s="7"/>
      <c r="IX473" s="7"/>
      <c r="IY473" s="7"/>
      <c r="IZ473" s="7"/>
      <c r="JA473" s="7"/>
      <c r="JB473" s="7"/>
      <c r="JC473" s="7"/>
      <c r="JD473" s="7"/>
      <c r="JE473" s="1"/>
      <c r="JF473" s="128"/>
      <c r="JG473" s="128"/>
      <c r="JH473" s="128"/>
      <c r="JI473" s="128"/>
      <c r="JJ473" s="128"/>
      <c r="JK473" s="128"/>
      <c r="JL473" s="128"/>
      <c r="JM473" s="1"/>
      <c r="QC473" s="1"/>
      <c r="QD473" s="7"/>
      <c r="QE473" s="7"/>
      <c r="QF473" s="7"/>
      <c r="QG473" s="7"/>
      <c r="QH473" s="7"/>
      <c r="QI473" s="1"/>
    </row>
    <row r="474" spans="6:451" ht="14.4" customHeight="1" x14ac:dyDescent="0.3">
      <c r="F474" s="1"/>
      <c r="G474" s="7"/>
      <c r="H474" s="7"/>
      <c r="I474" s="7"/>
      <c r="J474" s="7"/>
      <c r="K474" s="7"/>
      <c r="L474" s="7"/>
      <c r="M474" s="7"/>
      <c r="N474" s="7"/>
      <c r="O474" s="7"/>
      <c r="P474" s="1"/>
      <c r="X474" s="1"/>
      <c r="GN474" s="1"/>
      <c r="GO474" s="7"/>
      <c r="GP474" s="7"/>
      <c r="GQ474" s="7"/>
      <c r="GR474" s="7"/>
      <c r="GS474" s="7"/>
      <c r="GT474" s="1"/>
      <c r="IU474" s="1"/>
      <c r="IV474" s="7"/>
      <c r="IW474" s="7"/>
      <c r="IX474" s="7"/>
      <c r="IY474" s="7"/>
      <c r="IZ474" s="7"/>
      <c r="JA474" s="7"/>
      <c r="JB474" s="7"/>
      <c r="JC474" s="7"/>
      <c r="JD474" s="7"/>
      <c r="JE474" s="1"/>
      <c r="JF474" s="128"/>
      <c r="JG474" s="128"/>
      <c r="JH474" s="128"/>
      <c r="JI474" s="128"/>
      <c r="JJ474" s="128"/>
      <c r="JK474" s="128"/>
      <c r="JL474" s="128"/>
      <c r="JM474" s="1"/>
      <c r="QC474" s="1"/>
      <c r="QD474" s="7"/>
      <c r="QE474" s="7"/>
      <c r="QF474" s="7"/>
      <c r="QG474" s="7"/>
      <c r="QH474" s="7"/>
      <c r="QI474" s="1"/>
    </row>
    <row r="475" spans="6:451" ht="14.4" customHeight="1" x14ac:dyDescent="0.3">
      <c r="F475" s="1"/>
      <c r="G475" s="7"/>
      <c r="H475" s="7"/>
      <c r="I475" s="7"/>
      <c r="J475" s="7"/>
      <c r="K475" s="7"/>
      <c r="L475" s="7"/>
      <c r="M475" s="7"/>
      <c r="N475" s="7"/>
      <c r="O475" s="7"/>
      <c r="P475" s="1"/>
      <c r="X475" s="1"/>
      <c r="GN475" s="1"/>
      <c r="GO475" s="7"/>
      <c r="GP475" s="7"/>
      <c r="GQ475" s="7"/>
      <c r="GR475" s="7"/>
      <c r="GS475" s="7"/>
      <c r="GT475" s="1"/>
      <c r="IU475" s="1"/>
      <c r="IV475" s="7"/>
      <c r="IW475" s="7"/>
      <c r="IX475" s="7"/>
      <c r="IY475" s="7"/>
      <c r="IZ475" s="7"/>
      <c r="JA475" s="7"/>
      <c r="JB475" s="7"/>
      <c r="JC475" s="7"/>
      <c r="JD475" s="7"/>
      <c r="JE475" s="1"/>
      <c r="JF475" s="128"/>
      <c r="JG475" s="128"/>
      <c r="JH475" s="128"/>
      <c r="JI475" s="128"/>
      <c r="JJ475" s="128"/>
      <c r="JK475" s="128"/>
      <c r="JL475" s="128"/>
      <c r="JM475" s="1"/>
      <c r="QC475" s="1"/>
      <c r="QD475" s="7"/>
      <c r="QE475" s="7"/>
      <c r="QF475" s="7"/>
      <c r="QG475" s="7"/>
      <c r="QH475" s="7"/>
      <c r="QI475" s="1"/>
    </row>
    <row r="476" spans="6:451" ht="14.4" customHeight="1" x14ac:dyDescent="0.3">
      <c r="F476" s="1"/>
      <c r="G476" s="7"/>
      <c r="H476" s="7"/>
      <c r="I476" s="7"/>
      <c r="J476" s="7"/>
      <c r="K476" s="7"/>
      <c r="L476" s="7"/>
      <c r="M476" s="7"/>
      <c r="N476" s="7"/>
      <c r="O476" s="7"/>
      <c r="P476" s="1"/>
      <c r="X476" s="1"/>
      <c r="GN476" s="1"/>
      <c r="GO476" s="7"/>
      <c r="GP476" s="7"/>
      <c r="GQ476" s="7"/>
      <c r="GR476" s="7"/>
      <c r="GS476" s="7"/>
      <c r="GT476" s="1"/>
      <c r="IU476" s="1"/>
      <c r="IV476" s="7"/>
      <c r="IW476" s="7"/>
      <c r="IX476" s="7"/>
      <c r="IY476" s="7"/>
      <c r="IZ476" s="7"/>
      <c r="JA476" s="7"/>
      <c r="JB476" s="7"/>
      <c r="JC476" s="7"/>
      <c r="JD476" s="7"/>
      <c r="JE476" s="1"/>
      <c r="JF476" s="128"/>
      <c r="JG476" s="128"/>
      <c r="JH476" s="128"/>
      <c r="JI476" s="128"/>
      <c r="JJ476" s="128"/>
      <c r="JK476" s="128"/>
      <c r="JL476" s="128"/>
      <c r="JM476" s="1"/>
      <c r="QC476" s="1"/>
      <c r="QD476" s="7"/>
      <c r="QE476" s="7"/>
      <c r="QF476" s="7"/>
      <c r="QG476" s="7"/>
      <c r="QH476" s="7"/>
      <c r="QI476" s="1"/>
    </row>
    <row r="477" spans="6:451" ht="14.4" customHeight="1" x14ac:dyDescent="0.3">
      <c r="F477" s="1"/>
      <c r="G477" s="7"/>
      <c r="H477" s="7"/>
      <c r="I477" s="7"/>
      <c r="J477" s="7"/>
      <c r="K477" s="7"/>
      <c r="L477" s="7"/>
      <c r="M477" s="7"/>
      <c r="N477" s="7"/>
      <c r="O477" s="7"/>
      <c r="P477" s="1"/>
      <c r="X477" s="1"/>
      <c r="GN477" s="1"/>
      <c r="GO477" s="7"/>
      <c r="GP477" s="7"/>
      <c r="GQ477" s="7"/>
      <c r="GR477" s="7"/>
      <c r="GS477" s="7"/>
      <c r="GT477" s="1"/>
      <c r="IU477" s="1"/>
      <c r="IV477" s="7"/>
      <c r="IW477" s="7"/>
      <c r="IX477" s="7"/>
      <c r="IY477" s="7"/>
      <c r="IZ477" s="7"/>
      <c r="JA477" s="7"/>
      <c r="JB477" s="7"/>
      <c r="JC477" s="7"/>
      <c r="JD477" s="7"/>
      <c r="JE477" s="1"/>
      <c r="JF477" s="1"/>
      <c r="JG477" s="1"/>
      <c r="JH477" s="1"/>
      <c r="JI477" s="1"/>
      <c r="JJ477" s="1"/>
      <c r="JK477" s="1"/>
      <c r="JL477" s="1"/>
      <c r="JM477" s="1"/>
      <c r="QC477" s="1"/>
      <c r="QD477" s="7"/>
      <c r="QE477" s="7"/>
      <c r="QF477" s="7"/>
      <c r="QG477" s="7"/>
      <c r="QH477" s="7"/>
      <c r="QI477" s="1"/>
    </row>
    <row r="478" spans="6:451" ht="15" thickBot="1" x14ac:dyDescent="0.35">
      <c r="F478" s="1"/>
      <c r="G478" s="7"/>
      <c r="H478" s="7"/>
      <c r="I478" s="7"/>
      <c r="J478" s="7"/>
      <c r="K478" s="7"/>
      <c r="L478" s="7"/>
      <c r="M478" s="7"/>
      <c r="N478" s="7"/>
      <c r="O478" s="7"/>
      <c r="P478" s="1"/>
      <c r="X478" s="1"/>
      <c r="GN478" s="1"/>
      <c r="GO478" s="7"/>
      <c r="GP478" s="7"/>
      <c r="GQ478" s="7"/>
      <c r="GR478" s="7"/>
      <c r="GS478" s="7"/>
      <c r="GT478" s="1"/>
      <c r="IU478" s="1"/>
      <c r="IV478" s="7"/>
      <c r="IW478" s="7"/>
      <c r="IX478" s="7"/>
      <c r="IY478" s="7"/>
      <c r="IZ478" s="7"/>
      <c r="JA478" s="7"/>
      <c r="JB478" s="7"/>
      <c r="JC478" s="7"/>
      <c r="JD478" s="7"/>
      <c r="JE478" s="1"/>
      <c r="JF478" t="s">
        <v>284</v>
      </c>
      <c r="JH478" t="s">
        <v>285</v>
      </c>
      <c r="JJ478" t="s">
        <v>56</v>
      </c>
      <c r="JL478" t="s">
        <v>286</v>
      </c>
      <c r="JM478" s="1"/>
      <c r="QC478" s="1"/>
      <c r="QD478" s="7"/>
      <c r="QE478" s="7"/>
      <c r="QF478" s="7"/>
      <c r="QG478" s="7"/>
      <c r="QH478" s="7"/>
      <c r="QI478" s="1"/>
    </row>
    <row r="479" spans="6:451" ht="15" thickBot="1" x14ac:dyDescent="0.35">
      <c r="F479" s="1"/>
      <c r="G479" s="7"/>
      <c r="H479" s="7"/>
      <c r="I479" s="7"/>
      <c r="J479" s="7"/>
      <c r="K479" s="7"/>
      <c r="L479" s="7"/>
      <c r="M479" s="7"/>
      <c r="N479" s="7"/>
      <c r="O479" s="7"/>
      <c r="P479" s="1"/>
      <c r="X479" s="1"/>
      <c r="GN479" s="1"/>
      <c r="GO479" s="7"/>
      <c r="GP479" s="7"/>
      <c r="GQ479" s="7"/>
      <c r="GR479" s="7"/>
      <c r="GS479" s="7"/>
      <c r="GT479" s="1"/>
      <c r="IU479" s="1"/>
      <c r="IV479" s="7"/>
      <c r="IW479" s="7"/>
      <c r="IX479" s="7"/>
      <c r="IY479" s="7"/>
      <c r="IZ479" s="7"/>
      <c r="JA479" s="7"/>
      <c r="JB479" s="7"/>
      <c r="JC479" s="7"/>
      <c r="JD479" s="7"/>
      <c r="JE479" s="1"/>
      <c r="JF479" s="43">
        <v>0.9</v>
      </c>
      <c r="JH479" s="43">
        <v>0.8</v>
      </c>
      <c r="JJ479" s="43">
        <v>1.0000000000000001E-9</v>
      </c>
      <c r="JL479" s="43">
        <v>3</v>
      </c>
      <c r="JM479" s="1"/>
      <c r="QC479" s="1"/>
      <c r="QD479" s="7"/>
      <c r="QE479" s="7"/>
      <c r="QF479" s="7"/>
      <c r="QG479" s="7"/>
      <c r="QH479" s="7"/>
      <c r="QI479" s="1"/>
    </row>
    <row r="480" spans="6:451" x14ac:dyDescent="0.3">
      <c r="F480" s="1"/>
      <c r="G480" s="7"/>
      <c r="H480" s="7"/>
      <c r="I480" s="7"/>
      <c r="J480" s="7"/>
      <c r="K480" s="7"/>
      <c r="L480" s="7"/>
      <c r="M480" s="7"/>
      <c r="N480" s="7"/>
      <c r="O480" s="7"/>
      <c r="P480" s="1"/>
      <c r="X480" s="1"/>
      <c r="GN480" s="1"/>
      <c r="GO480" s="7"/>
      <c r="GP480" s="7"/>
      <c r="GQ480" s="7"/>
      <c r="GR480" s="7"/>
      <c r="GS480" s="7"/>
      <c r="GT480" s="1"/>
      <c r="IU480" s="1"/>
      <c r="IV480" s="7"/>
      <c r="IW480" s="7"/>
      <c r="IX480" s="7"/>
      <c r="IY480" s="7"/>
      <c r="IZ480" s="7"/>
      <c r="JA480" s="7"/>
      <c r="JB480" s="7"/>
      <c r="JC480" s="7"/>
      <c r="JD480" s="7"/>
      <c r="JE480" s="1"/>
      <c r="JM480" s="1"/>
      <c r="QC480" s="1"/>
      <c r="QD480" s="7"/>
      <c r="QE480" s="7"/>
      <c r="QF480" s="7"/>
      <c r="QG480" s="7"/>
      <c r="QH480" s="7"/>
      <c r="QI480" s="1"/>
    </row>
    <row r="481" spans="6:451" ht="15" thickBot="1" x14ac:dyDescent="0.35">
      <c r="F481" s="1"/>
      <c r="G481" s="7"/>
      <c r="H481" s="7"/>
      <c r="I481" s="7"/>
      <c r="J481" s="7"/>
      <c r="K481" s="7"/>
      <c r="L481" s="7"/>
      <c r="M481" s="7"/>
      <c r="N481" s="7"/>
      <c r="O481" s="7"/>
      <c r="P481" s="1"/>
      <c r="X481" s="1"/>
      <c r="GN481" s="1"/>
      <c r="GO481" s="7"/>
      <c r="GP481" s="7"/>
      <c r="GQ481" s="7"/>
      <c r="GR481" s="7"/>
      <c r="GS481" s="7"/>
      <c r="GT481" s="1"/>
      <c r="IU481" s="1"/>
      <c r="IV481" s="7"/>
      <c r="IW481" s="7"/>
      <c r="IX481" s="7"/>
      <c r="IY481" s="7"/>
      <c r="IZ481" s="7"/>
      <c r="JA481" s="7"/>
      <c r="JB481" s="7"/>
      <c r="JC481" s="7"/>
      <c r="JD481" s="7"/>
      <c r="JE481" s="1"/>
      <c r="JF481" t="s">
        <v>287</v>
      </c>
      <c r="JM481" s="1"/>
      <c r="QC481" s="1"/>
      <c r="QD481" s="7"/>
      <c r="QE481" s="7"/>
      <c r="QF481" s="7"/>
      <c r="QG481" s="7"/>
      <c r="QH481" s="7"/>
      <c r="QI481" s="1"/>
    </row>
    <row r="482" spans="6:451" ht="15" thickBot="1" x14ac:dyDescent="0.35">
      <c r="F482" s="1"/>
      <c r="G482" s="7"/>
      <c r="H482" s="7"/>
      <c r="I482" s="7"/>
      <c r="J482" s="7"/>
      <c r="K482" s="7"/>
      <c r="L482" s="7"/>
      <c r="M482" s="7"/>
      <c r="N482" s="7"/>
      <c r="O482" s="7"/>
      <c r="P482" s="1"/>
      <c r="X482" s="1"/>
      <c r="GN482" s="1"/>
      <c r="GO482" s="7"/>
      <c r="GP482" s="7"/>
      <c r="GQ482" s="7"/>
      <c r="GR482" s="7"/>
      <c r="GS482" s="7"/>
      <c r="GT482" s="1"/>
      <c r="IU482" s="1"/>
      <c r="IV482" s="7"/>
      <c r="IW482" s="7"/>
      <c r="IX482" s="7"/>
      <c r="IY482" s="7"/>
      <c r="IZ482" s="7"/>
      <c r="JA482" s="7"/>
      <c r="JB482" s="7"/>
      <c r="JC482" s="7"/>
      <c r="JD482" s="7"/>
      <c r="JE482" s="1"/>
      <c r="JF482" s="43">
        <v>0.01</v>
      </c>
      <c r="JM482" s="1"/>
      <c r="QC482" s="1"/>
      <c r="QD482" s="7"/>
      <c r="QE482" s="7"/>
      <c r="QF482" s="7"/>
      <c r="QG482" s="7"/>
      <c r="QH482" s="7"/>
      <c r="QI482" s="1"/>
    </row>
    <row r="483" spans="6:451" x14ac:dyDescent="0.3">
      <c r="F483" s="1"/>
      <c r="G483" s="7"/>
      <c r="H483" s="7"/>
      <c r="I483" s="7"/>
      <c r="J483" s="7"/>
      <c r="K483" s="7"/>
      <c r="L483" s="7"/>
      <c r="M483" s="7"/>
      <c r="N483" s="7"/>
      <c r="O483" s="7"/>
      <c r="P483" s="1"/>
      <c r="X483" s="1"/>
      <c r="GN483" s="1"/>
      <c r="GO483" s="7"/>
      <c r="GP483" s="7"/>
      <c r="GQ483" s="7"/>
      <c r="GR483" s="7"/>
      <c r="GS483" s="7"/>
      <c r="GT483" s="1"/>
      <c r="IU483" s="1"/>
      <c r="IV483" s="7"/>
      <c r="IW483" s="7"/>
      <c r="IX483" s="7"/>
      <c r="IY483" s="7"/>
      <c r="IZ483" s="7"/>
      <c r="JA483" s="7"/>
      <c r="JB483" s="7"/>
      <c r="JC483" s="7"/>
      <c r="JD483" s="7"/>
      <c r="JE483" s="1"/>
      <c r="JM483" s="1"/>
      <c r="QC483" s="1"/>
      <c r="QD483" s="7"/>
      <c r="QE483" s="7"/>
      <c r="QF483" s="7"/>
      <c r="QG483" s="7"/>
      <c r="QH483" s="7"/>
      <c r="QI483" s="1"/>
    </row>
    <row r="484" spans="6:451" x14ac:dyDescent="0.3">
      <c r="F484" s="1"/>
      <c r="G484" s="7"/>
      <c r="H484" s="7"/>
      <c r="I484" s="7"/>
      <c r="J484" s="7"/>
      <c r="K484" s="7"/>
      <c r="L484" s="7"/>
      <c r="M484" s="7"/>
      <c r="N484" s="7"/>
      <c r="O484" s="7"/>
      <c r="P484" s="1"/>
      <c r="X484" s="1"/>
      <c r="GN484" s="1"/>
      <c r="GO484" s="7"/>
      <c r="GP484" s="7"/>
      <c r="GQ484" s="7"/>
      <c r="GR484" s="7"/>
      <c r="GS484" s="7"/>
      <c r="GT484" s="1"/>
      <c r="IU484" s="1"/>
      <c r="IV484" s="7"/>
      <c r="IW484" s="7"/>
      <c r="IX484" s="7"/>
      <c r="IY484" s="7"/>
      <c r="IZ484" s="7"/>
      <c r="JA484" s="7"/>
      <c r="JB484" s="7"/>
      <c r="JC484" s="7"/>
      <c r="JD484" s="7"/>
      <c r="JE484" s="1"/>
      <c r="JM484" s="1"/>
      <c r="QC484" s="1"/>
      <c r="QD484" s="7"/>
      <c r="QE484" s="7"/>
      <c r="QF484" s="7"/>
      <c r="QG484" s="7"/>
      <c r="QH484" s="7"/>
      <c r="QI484" s="1"/>
    </row>
    <row r="485" spans="6:451" x14ac:dyDescent="0.3">
      <c r="F485" s="1"/>
      <c r="G485" s="7"/>
      <c r="H485" s="7"/>
      <c r="I485" s="7"/>
      <c r="J485" s="7"/>
      <c r="K485" s="7"/>
      <c r="L485" s="7"/>
      <c r="M485" s="7"/>
      <c r="N485" s="7"/>
      <c r="O485" s="7"/>
      <c r="P485" s="1"/>
      <c r="X485" s="1"/>
      <c r="GN485" s="1"/>
      <c r="GO485" s="7"/>
      <c r="GP485" s="7"/>
      <c r="GQ485" s="7"/>
      <c r="GR485" s="7"/>
      <c r="GS485" s="7"/>
      <c r="GT485" s="1"/>
      <c r="IU485" s="1"/>
      <c r="IV485" s="7"/>
      <c r="IW485" s="7"/>
      <c r="IX485" s="7"/>
      <c r="IY485" s="7"/>
      <c r="IZ485" s="7"/>
      <c r="JA485" s="7"/>
      <c r="JB485" s="7"/>
      <c r="JC485" s="7"/>
      <c r="JD485" s="7"/>
      <c r="JE485" s="1"/>
      <c r="JM485" s="1"/>
      <c r="QC485" s="1"/>
      <c r="QD485" s="7"/>
      <c r="QE485" s="7"/>
      <c r="QF485" s="7"/>
      <c r="QG485" s="7"/>
      <c r="QH485" s="7"/>
      <c r="QI485" s="1"/>
    </row>
    <row r="486" spans="6:451" x14ac:dyDescent="0.3">
      <c r="F486" s="1"/>
      <c r="G486" s="7"/>
      <c r="H486" s="7"/>
      <c r="I486" s="7"/>
      <c r="J486" s="7"/>
      <c r="K486" s="7"/>
      <c r="L486" s="7"/>
      <c r="M486" s="7"/>
      <c r="N486" s="7"/>
      <c r="O486" s="7"/>
      <c r="P486" s="1"/>
      <c r="X486" s="1"/>
      <c r="GN486" s="1"/>
      <c r="GO486" s="7"/>
      <c r="GP486" s="7"/>
      <c r="GQ486" s="7"/>
      <c r="GR486" s="7"/>
      <c r="GS486" s="7"/>
      <c r="GT486" s="1"/>
      <c r="IU486" s="1"/>
      <c r="IV486" s="7"/>
      <c r="IW486" s="7"/>
      <c r="IX486" s="7"/>
      <c r="IY486" s="7"/>
      <c r="IZ486" s="7"/>
      <c r="JA486" s="7"/>
      <c r="JB486" s="7"/>
      <c r="JC486" s="7"/>
      <c r="JD486" s="7"/>
      <c r="JE486" s="1"/>
      <c r="JM486" s="1"/>
      <c r="QC486" s="1"/>
      <c r="QD486" s="7"/>
      <c r="QE486" s="7"/>
      <c r="QF486" s="7"/>
      <c r="QG486" s="7"/>
      <c r="QH486" s="7"/>
      <c r="QI486" s="1"/>
    </row>
    <row r="487" spans="6:451" x14ac:dyDescent="0.3">
      <c r="F487" s="1"/>
      <c r="G487" s="7"/>
      <c r="H487" s="7"/>
      <c r="I487" s="7"/>
      <c r="J487" s="7"/>
      <c r="K487" s="7"/>
      <c r="L487" s="7"/>
      <c r="M487" s="7"/>
      <c r="N487" s="7"/>
      <c r="O487" s="7"/>
      <c r="P487" s="1"/>
      <c r="X487" s="1"/>
      <c r="GN487" s="1"/>
      <c r="GO487" s="7"/>
      <c r="GP487" s="7"/>
      <c r="GQ487" s="7"/>
      <c r="GR487" s="7"/>
      <c r="GS487" s="7"/>
      <c r="GT487" s="1"/>
      <c r="IU487" s="1"/>
      <c r="IV487" s="7"/>
      <c r="IW487" s="7"/>
      <c r="IX487" s="7"/>
      <c r="IY487" s="7"/>
      <c r="IZ487" s="7"/>
      <c r="JA487" s="7"/>
      <c r="JB487" s="7"/>
      <c r="JC487" s="7"/>
      <c r="JD487" s="7"/>
      <c r="JE487" s="1"/>
      <c r="JM487" s="1"/>
      <c r="QC487" s="1"/>
      <c r="QD487" s="7"/>
      <c r="QE487" s="7"/>
      <c r="QF487" s="7"/>
      <c r="QG487" s="7"/>
      <c r="QH487" s="7"/>
      <c r="QI487" s="1"/>
    </row>
    <row r="488" spans="6:451" x14ac:dyDescent="0.3">
      <c r="F488" s="1"/>
      <c r="G488" s="7"/>
      <c r="H488" s="7"/>
      <c r="I488" s="7"/>
      <c r="J488" s="7"/>
      <c r="K488" s="7"/>
      <c r="L488" s="7"/>
      <c r="M488" s="7"/>
      <c r="N488" s="7"/>
      <c r="O488" s="7"/>
      <c r="P488" s="1"/>
      <c r="X488" s="1"/>
      <c r="GN488" s="1"/>
      <c r="GO488" s="7"/>
      <c r="GP488" s="7"/>
      <c r="GQ488" s="7"/>
      <c r="GR488" s="7"/>
      <c r="GS488" s="7"/>
      <c r="GT488" s="1"/>
      <c r="IU488" s="1"/>
      <c r="IV488" s="7"/>
      <c r="IW488" s="7"/>
      <c r="IX488" s="7"/>
      <c r="IY488" s="7"/>
      <c r="IZ488" s="7"/>
      <c r="JA488" s="7"/>
      <c r="JB488" s="7"/>
      <c r="JC488" s="7"/>
      <c r="JD488" s="7"/>
      <c r="JE488" s="1"/>
      <c r="JM488" s="1"/>
      <c r="QC488" s="1"/>
      <c r="QD488" s="7"/>
      <c r="QE488" s="7"/>
      <c r="QF488" s="7"/>
      <c r="QG488" s="7"/>
      <c r="QH488" s="7"/>
      <c r="QI488" s="1"/>
    </row>
    <row r="489" spans="6:451" x14ac:dyDescent="0.3">
      <c r="F489" s="1"/>
      <c r="G489" s="7"/>
      <c r="H489" s="7"/>
      <c r="I489" s="7"/>
      <c r="J489" s="7"/>
      <c r="K489" s="7"/>
      <c r="L489" s="7"/>
      <c r="M489" s="7"/>
      <c r="N489" s="7"/>
      <c r="O489" s="7"/>
      <c r="P489" s="1"/>
      <c r="X489" s="1"/>
      <c r="GN489" s="1"/>
      <c r="GO489" s="7"/>
      <c r="GP489" s="7"/>
      <c r="GQ489" s="7"/>
      <c r="GR489" s="7"/>
      <c r="GS489" s="7"/>
      <c r="GT489" s="1"/>
      <c r="IU489" s="1"/>
      <c r="IV489" s="7"/>
      <c r="IW489" s="7"/>
      <c r="IX489" s="7"/>
      <c r="IY489" s="7"/>
      <c r="IZ489" s="7"/>
      <c r="JA489" s="7"/>
      <c r="JB489" s="7"/>
      <c r="JC489" s="7"/>
      <c r="JD489" s="7"/>
      <c r="JE489" s="1"/>
      <c r="JM489" s="1"/>
      <c r="QC489" s="1"/>
      <c r="QD489" s="7"/>
      <c r="QE489" s="7"/>
      <c r="QF489" s="7"/>
      <c r="QG489" s="7"/>
      <c r="QH489" s="7"/>
      <c r="QI489" s="1"/>
    </row>
    <row r="490" spans="6:451" x14ac:dyDescent="0.3">
      <c r="F490" s="1"/>
      <c r="G490" s="7"/>
      <c r="H490" s="7"/>
      <c r="I490" s="7"/>
      <c r="J490" s="7"/>
      <c r="K490" s="7"/>
      <c r="L490" s="7"/>
      <c r="M490" s="7"/>
      <c r="N490" s="7"/>
      <c r="O490" s="7"/>
      <c r="P490" s="1"/>
      <c r="X490" s="1"/>
      <c r="GN490" s="1"/>
      <c r="GO490" s="7"/>
      <c r="GP490" s="7"/>
      <c r="GQ490" s="7"/>
      <c r="GR490" s="7"/>
      <c r="GS490" s="7"/>
      <c r="GT490" s="1"/>
      <c r="IU490" s="1"/>
      <c r="IV490" s="7"/>
      <c r="IW490" s="7"/>
      <c r="IX490" s="7"/>
      <c r="IY490" s="7"/>
      <c r="IZ490" s="7"/>
      <c r="JA490" s="7"/>
      <c r="JB490" s="7"/>
      <c r="JC490" s="7"/>
      <c r="JD490" s="7"/>
      <c r="JE490" s="1"/>
      <c r="JM490" s="1"/>
      <c r="QC490" s="1"/>
      <c r="QD490" s="7"/>
      <c r="QE490" s="7"/>
      <c r="QF490" s="7"/>
      <c r="QG490" s="7"/>
      <c r="QH490" s="7"/>
      <c r="QI490" s="1"/>
    </row>
    <row r="491" spans="6:451" x14ac:dyDescent="0.3">
      <c r="F491" s="1"/>
      <c r="G491" s="7"/>
      <c r="H491" s="7"/>
      <c r="I491" s="7"/>
      <c r="J491" s="7"/>
      <c r="K491" s="7"/>
      <c r="L491" s="7"/>
      <c r="M491" s="7"/>
      <c r="N491" s="7"/>
      <c r="O491" s="7"/>
      <c r="P491" s="1"/>
      <c r="X491" s="1"/>
      <c r="GN491" s="1"/>
      <c r="GO491" s="7"/>
      <c r="GP491" s="7"/>
      <c r="GQ491" s="7"/>
      <c r="GR491" s="7"/>
      <c r="GS491" s="7"/>
      <c r="GT491" s="1"/>
      <c r="IU491" s="1"/>
      <c r="IV491" s="7"/>
      <c r="IW491" s="7"/>
      <c r="IX491" s="7"/>
      <c r="IY491" s="7"/>
      <c r="IZ491" s="7"/>
      <c r="JA491" s="7"/>
      <c r="JB491" s="7"/>
      <c r="JC491" s="7"/>
      <c r="JD491" s="7"/>
      <c r="JE491" s="1"/>
      <c r="JM491" s="1"/>
      <c r="QC491" s="1"/>
      <c r="QD491" s="7"/>
      <c r="QE491" s="7"/>
      <c r="QF491" s="7"/>
      <c r="QG491" s="7"/>
      <c r="QH491" s="7"/>
      <c r="QI491" s="1"/>
    </row>
    <row r="492" spans="6:451" x14ac:dyDescent="0.3">
      <c r="F492" s="1"/>
      <c r="G492" s="7"/>
      <c r="H492" s="7"/>
      <c r="I492" s="7"/>
      <c r="J492" s="7"/>
      <c r="K492" s="7"/>
      <c r="L492" s="7"/>
      <c r="M492" s="7"/>
      <c r="N492" s="7"/>
      <c r="O492" s="7"/>
      <c r="P492" s="1"/>
      <c r="X492" s="1"/>
      <c r="GN492" s="1"/>
      <c r="GO492" s="7"/>
      <c r="GP492" s="7"/>
      <c r="GQ492" s="7"/>
      <c r="GR492" s="7"/>
      <c r="GS492" s="7"/>
      <c r="GT492" s="1"/>
      <c r="IU492" s="1"/>
      <c r="IV492" s="7"/>
      <c r="IW492" s="7"/>
      <c r="IX492" s="7"/>
      <c r="IY492" s="7"/>
      <c r="IZ492" s="7"/>
      <c r="JA492" s="7"/>
      <c r="JB492" s="7"/>
      <c r="JC492" s="7"/>
      <c r="JD492" s="7"/>
      <c r="JE492" s="1"/>
      <c r="JM492" s="1"/>
      <c r="QC492" s="1"/>
      <c r="QD492" s="7"/>
      <c r="QE492" s="7"/>
      <c r="QF492" s="7"/>
      <c r="QG492" s="7"/>
      <c r="QH492" s="7"/>
      <c r="QI492" s="1"/>
    </row>
    <row r="493" spans="6:451" x14ac:dyDescent="0.3">
      <c r="F493" s="1"/>
      <c r="G493" s="7"/>
      <c r="H493" s="7"/>
      <c r="I493" s="7"/>
      <c r="J493" s="7"/>
      <c r="K493" s="7"/>
      <c r="L493" s="7"/>
      <c r="M493" s="7"/>
      <c r="N493" s="7"/>
      <c r="O493" s="7"/>
      <c r="P493" s="1"/>
      <c r="X493" s="1"/>
      <c r="GN493" s="1"/>
      <c r="GO493" s="7"/>
      <c r="GP493" s="7"/>
      <c r="GQ493" s="7"/>
      <c r="GR493" s="7"/>
      <c r="GS493" s="7"/>
      <c r="GT493" s="1"/>
      <c r="IU493" s="1"/>
      <c r="IV493" s="7"/>
      <c r="IW493" s="7"/>
      <c r="IX493" s="7"/>
      <c r="IY493" s="7"/>
      <c r="IZ493" s="7"/>
      <c r="JA493" s="7"/>
      <c r="JB493" s="7"/>
      <c r="JC493" s="7"/>
      <c r="JD493" s="7"/>
      <c r="JE493" s="1"/>
      <c r="JM493" s="1"/>
      <c r="QC493" s="1"/>
      <c r="QD493" s="7"/>
      <c r="QE493" s="7"/>
      <c r="QF493" s="7"/>
      <c r="QG493" s="7"/>
      <c r="QH493" s="7"/>
      <c r="QI493" s="1"/>
    </row>
    <row r="494" spans="6:451" x14ac:dyDescent="0.3">
      <c r="F494" s="1"/>
      <c r="G494" s="7"/>
      <c r="H494" s="7"/>
      <c r="I494" s="7"/>
      <c r="J494" s="7"/>
      <c r="K494" s="7"/>
      <c r="L494" s="7"/>
      <c r="M494" s="7"/>
      <c r="N494" s="7"/>
      <c r="O494" s="7"/>
      <c r="P494" s="1"/>
      <c r="X494" s="1"/>
      <c r="GN494" s="1"/>
      <c r="GO494" s="7"/>
      <c r="GP494" s="7"/>
      <c r="GQ494" s="7"/>
      <c r="GR494" s="7"/>
      <c r="GS494" s="7"/>
      <c r="GT494" s="1"/>
      <c r="IU494" s="1"/>
      <c r="IV494" s="7"/>
      <c r="IW494" s="7"/>
      <c r="IX494" s="7"/>
      <c r="IY494" s="7"/>
      <c r="IZ494" s="7"/>
      <c r="JA494" s="7"/>
      <c r="JB494" s="7"/>
      <c r="JC494" s="7"/>
      <c r="JD494" s="7"/>
      <c r="JE494" s="1"/>
      <c r="JM494" s="1"/>
      <c r="QC494" s="1"/>
      <c r="QD494" s="7"/>
      <c r="QE494" s="7"/>
      <c r="QF494" s="7"/>
      <c r="QG494" s="7"/>
      <c r="QH494" s="7"/>
      <c r="QI494" s="1"/>
    </row>
    <row r="495" spans="6:451" x14ac:dyDescent="0.3">
      <c r="F495" s="1"/>
      <c r="G495" s="7"/>
      <c r="H495" s="7"/>
      <c r="I495" s="7"/>
      <c r="J495" s="7"/>
      <c r="K495" s="7"/>
      <c r="L495" s="7"/>
      <c r="M495" s="7"/>
      <c r="N495" s="7"/>
      <c r="O495" s="7"/>
      <c r="P495" s="1"/>
      <c r="X495" s="1"/>
      <c r="GN495" s="1"/>
      <c r="GO495" s="7"/>
      <c r="GP495" s="7"/>
      <c r="GQ495" s="7"/>
      <c r="GR495" s="7"/>
      <c r="GS495" s="7"/>
      <c r="GT495" s="1"/>
      <c r="IU495" s="1"/>
      <c r="IV495" s="7"/>
      <c r="IW495" s="7"/>
      <c r="IX495" s="7"/>
      <c r="IY495" s="7"/>
      <c r="IZ495" s="7"/>
      <c r="JA495" s="7"/>
      <c r="JB495" s="7"/>
      <c r="JC495" s="7"/>
      <c r="JD495" s="7"/>
      <c r="JE495" s="1"/>
      <c r="JM495" s="1"/>
      <c r="QC495" s="1"/>
      <c r="QD495" s="7"/>
      <c r="QE495" s="7"/>
      <c r="QF495" s="7"/>
      <c r="QG495" s="7"/>
      <c r="QH495" s="7"/>
      <c r="QI495" s="1"/>
    </row>
    <row r="496" spans="6:451" x14ac:dyDescent="0.3">
      <c r="F496" s="1"/>
      <c r="G496" s="7"/>
      <c r="H496" s="7"/>
      <c r="I496" s="7"/>
      <c r="J496" s="7"/>
      <c r="K496" s="7"/>
      <c r="L496" s="7"/>
      <c r="M496" s="7"/>
      <c r="N496" s="7"/>
      <c r="O496" s="7"/>
      <c r="P496" s="1"/>
      <c r="X496" s="1"/>
      <c r="GN496" s="1"/>
      <c r="GO496" s="7"/>
      <c r="GP496" s="7"/>
      <c r="GQ496" s="7"/>
      <c r="GR496" s="7"/>
      <c r="GS496" s="7"/>
      <c r="GT496" s="1"/>
      <c r="IU496" s="1"/>
      <c r="IV496" s="7"/>
      <c r="IW496" s="7"/>
      <c r="IX496" s="7"/>
      <c r="IY496" s="7"/>
      <c r="IZ496" s="7"/>
      <c r="JA496" s="7"/>
      <c r="JB496" s="7"/>
      <c r="JC496" s="7"/>
      <c r="JD496" s="7"/>
      <c r="JE496" s="1"/>
      <c r="JM496" s="1"/>
      <c r="QC496" s="1"/>
      <c r="QD496" s="7"/>
      <c r="QE496" s="7"/>
      <c r="QF496" s="7"/>
      <c r="QG496" s="7"/>
      <c r="QH496" s="7"/>
      <c r="QI496" s="1"/>
    </row>
    <row r="497" spans="6:451" x14ac:dyDescent="0.3">
      <c r="F497" s="1"/>
      <c r="G497" s="7"/>
      <c r="H497" s="7"/>
      <c r="I497" s="7"/>
      <c r="J497" s="7"/>
      <c r="K497" s="7"/>
      <c r="L497" s="7"/>
      <c r="M497" s="7"/>
      <c r="N497" s="7"/>
      <c r="O497" s="7"/>
      <c r="P497" s="1"/>
      <c r="X497" s="1"/>
      <c r="GN497" s="1"/>
      <c r="GO497" s="7"/>
      <c r="GP497" s="7"/>
      <c r="GQ497" s="7"/>
      <c r="GR497" s="7"/>
      <c r="GS497" s="7"/>
      <c r="GT497" s="1"/>
      <c r="IU497" s="1"/>
      <c r="IV497" s="7"/>
      <c r="IW497" s="7"/>
      <c r="IX497" s="7"/>
      <c r="IY497" s="7"/>
      <c r="IZ497" s="7"/>
      <c r="JA497" s="7"/>
      <c r="JB497" s="7"/>
      <c r="JC497" s="7"/>
      <c r="JD497" s="7"/>
      <c r="JE497" s="1"/>
      <c r="JM497" s="1"/>
      <c r="QC497" s="1"/>
      <c r="QD497" s="7"/>
      <c r="QE497" s="7"/>
      <c r="QF497" s="7"/>
      <c r="QG497" s="7"/>
      <c r="QH497" s="7"/>
      <c r="QI497" s="1"/>
    </row>
    <row r="498" spans="6:451" x14ac:dyDescent="0.3">
      <c r="F498" s="1"/>
      <c r="G498" s="7"/>
      <c r="H498" s="7"/>
      <c r="I498" s="7"/>
      <c r="J498" s="7"/>
      <c r="K498" s="7"/>
      <c r="L498" s="7"/>
      <c r="M498" s="7"/>
      <c r="N498" s="7"/>
      <c r="O498" s="7"/>
      <c r="P498" s="1"/>
      <c r="X498" s="1"/>
      <c r="GN498" s="1"/>
      <c r="GO498" s="7"/>
      <c r="GP498" s="7"/>
      <c r="GQ498" s="7"/>
      <c r="GR498" s="7"/>
      <c r="GS498" s="7"/>
      <c r="GT498" s="1"/>
      <c r="IU498" s="1"/>
      <c r="IV498" s="7"/>
      <c r="IW498" s="7"/>
      <c r="IX498" s="7"/>
      <c r="IY498" s="7"/>
      <c r="IZ498" s="7"/>
      <c r="JA498" s="7"/>
      <c r="JB498" s="7"/>
      <c r="JC498" s="7"/>
      <c r="JD498" s="7"/>
      <c r="JE498" s="1"/>
      <c r="JM498" s="1"/>
      <c r="QC498" s="1"/>
      <c r="QD498" s="7"/>
      <c r="QE498" s="7"/>
      <c r="QF498" s="7"/>
      <c r="QG498" s="7"/>
      <c r="QH498" s="7"/>
      <c r="QI498" s="1"/>
    </row>
    <row r="499" spans="6:451" x14ac:dyDescent="0.3">
      <c r="F499" s="1"/>
      <c r="G499" s="7"/>
      <c r="H499" s="7"/>
      <c r="I499" s="7"/>
      <c r="J499" s="7"/>
      <c r="K499" s="7"/>
      <c r="L499" s="7"/>
      <c r="M499" s="7"/>
      <c r="N499" s="7"/>
      <c r="O499" s="7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7"/>
      <c r="GP499" s="7"/>
      <c r="GQ499" s="7"/>
      <c r="GR499" s="7"/>
      <c r="GS499" s="7"/>
      <c r="GT499" s="1"/>
      <c r="IU499" s="1"/>
      <c r="IV499" s="7"/>
      <c r="IW499" s="7"/>
      <c r="IX499" s="7"/>
      <c r="IY499" s="7"/>
      <c r="IZ499" s="7"/>
      <c r="JA499" s="7"/>
      <c r="JB499" s="7"/>
      <c r="JC499" s="7"/>
      <c r="JD499" s="7"/>
      <c r="JE499" s="1"/>
      <c r="JM499" s="1"/>
      <c r="QC499" s="1"/>
      <c r="QD499" s="7"/>
      <c r="QE499" s="7"/>
      <c r="QF499" s="7"/>
      <c r="QG499" s="7"/>
      <c r="QH499" s="7"/>
      <c r="QI499" s="1"/>
    </row>
    <row r="500" spans="6:451" ht="22.8" customHeight="1" x14ac:dyDescent="1.65">
      <c r="F500" s="1"/>
      <c r="G500" s="7"/>
      <c r="H500" s="7"/>
      <c r="I500" s="7"/>
      <c r="J500" s="7"/>
      <c r="K500" s="7"/>
      <c r="L500" s="7"/>
      <c r="M500" s="7"/>
      <c r="N500" s="7"/>
      <c r="O500" s="7"/>
      <c r="P500" s="1"/>
      <c r="Q500" s="130" t="s">
        <v>302</v>
      </c>
      <c r="R500" s="130"/>
      <c r="S500" s="130"/>
      <c r="T500" s="130"/>
      <c r="U500" s="130"/>
      <c r="V500" s="130"/>
      <c r="W500" s="130"/>
      <c r="X500" s="1"/>
      <c r="Y500" s="122"/>
      <c r="Z500" s="122"/>
      <c r="AA500" s="122"/>
      <c r="AB500" s="122"/>
      <c r="AC500" s="122"/>
      <c r="AD500" s="122"/>
      <c r="AE500" s="122"/>
      <c r="CK500" s="122"/>
      <c r="CL500" s="122"/>
      <c r="CM500" s="122"/>
      <c r="CN500" s="122"/>
      <c r="CO500" s="122"/>
      <c r="CP500" s="122"/>
      <c r="CQ500" s="122"/>
      <c r="DB500" s="1"/>
      <c r="DC500" s="130" t="s">
        <v>369</v>
      </c>
      <c r="DD500" s="130"/>
      <c r="DE500" s="130"/>
      <c r="DF500" s="130"/>
      <c r="DG500" s="130"/>
      <c r="DH500" s="130"/>
      <c r="DI500" s="130"/>
      <c r="DJ500" s="1"/>
      <c r="DK500" s="122"/>
      <c r="DL500" s="122"/>
      <c r="DM500" s="122"/>
      <c r="DN500" s="122"/>
      <c r="DO500" s="122"/>
      <c r="DP500" s="122"/>
      <c r="DQ500" s="122"/>
      <c r="FW500" s="122"/>
      <c r="FX500" s="122"/>
      <c r="FY500" s="122"/>
      <c r="FZ500" s="122"/>
      <c r="GA500" s="122"/>
      <c r="GB500" s="122"/>
      <c r="GC500" s="122"/>
      <c r="GN500" s="1"/>
      <c r="GO500" s="7"/>
      <c r="GP500" s="7"/>
      <c r="GQ500" s="7"/>
      <c r="GR500" s="7"/>
      <c r="GS500" s="7"/>
      <c r="GT500" s="1"/>
      <c r="IU500" s="1"/>
      <c r="IV500" s="7"/>
      <c r="IW500" s="7"/>
      <c r="IX500" s="7"/>
      <c r="IY500" s="7"/>
      <c r="IZ500" s="7"/>
      <c r="JA500" s="7"/>
      <c r="JB500" s="7"/>
      <c r="JC500" s="7"/>
      <c r="JD500" s="7"/>
      <c r="JE500" s="1"/>
      <c r="JM500" s="1"/>
      <c r="QC500" s="1"/>
      <c r="QD500" s="7"/>
      <c r="QE500" s="7"/>
      <c r="QF500" s="7"/>
      <c r="QG500" s="7"/>
      <c r="QH500" s="7"/>
      <c r="QI500" s="1"/>
    </row>
    <row r="501" spans="6:451" ht="13.2" customHeight="1" x14ac:dyDescent="1.65">
      <c r="F501" s="1"/>
      <c r="G501" s="7"/>
      <c r="H501" s="7"/>
      <c r="I501" s="7"/>
      <c r="J501" s="7"/>
      <c r="K501" s="7"/>
      <c r="L501" s="7"/>
      <c r="M501" s="7"/>
      <c r="N501" s="7"/>
      <c r="O501" s="7"/>
      <c r="P501" s="1"/>
      <c r="Q501" s="130"/>
      <c r="R501" s="130"/>
      <c r="S501" s="130"/>
      <c r="T501" s="130"/>
      <c r="U501" s="130"/>
      <c r="V501" s="130"/>
      <c r="W501" s="130"/>
      <c r="X501" s="1"/>
      <c r="Y501" s="122"/>
      <c r="Z501" s="122"/>
      <c r="AA501" s="122"/>
      <c r="AB501" s="122"/>
      <c r="AC501" s="122"/>
      <c r="AD501" s="122"/>
      <c r="AE501" s="122"/>
      <c r="CK501" s="122"/>
      <c r="CL501" s="122"/>
      <c r="CM501" s="122"/>
      <c r="CN501" s="122"/>
      <c r="CO501" s="122"/>
      <c r="CP501" s="122"/>
      <c r="CQ501" s="122"/>
      <c r="DB501" s="1"/>
      <c r="DC501" s="130"/>
      <c r="DD501" s="130"/>
      <c r="DE501" s="130"/>
      <c r="DF501" s="130"/>
      <c r="DG501" s="130"/>
      <c r="DH501" s="130"/>
      <c r="DI501" s="130"/>
      <c r="DJ501" s="1"/>
      <c r="DK501" s="122"/>
      <c r="DL501" s="122"/>
      <c r="DM501" s="122"/>
      <c r="DN501" s="122"/>
      <c r="DO501" s="122"/>
      <c r="DP501" s="122"/>
      <c r="DQ501" s="122"/>
      <c r="FW501" s="122"/>
      <c r="FX501" s="122"/>
      <c r="FY501" s="122"/>
      <c r="FZ501" s="122"/>
      <c r="GA501" s="122"/>
      <c r="GB501" s="122"/>
      <c r="GC501" s="122"/>
      <c r="GN501" s="1"/>
      <c r="GO501" s="7"/>
      <c r="GP501" s="7"/>
      <c r="GQ501" s="7"/>
      <c r="GR501" s="7"/>
      <c r="GS501" s="7"/>
      <c r="GT501" s="1"/>
      <c r="IU501" s="1"/>
      <c r="IV501" s="7"/>
      <c r="IW501" s="7"/>
      <c r="IX501" s="7"/>
      <c r="IY501" s="7"/>
      <c r="IZ501" s="7"/>
      <c r="JA501" s="7"/>
      <c r="JB501" s="7"/>
      <c r="JC501" s="7"/>
      <c r="JD501" s="7"/>
      <c r="JE501" s="1"/>
      <c r="JM501" s="1"/>
      <c r="QC501" s="1"/>
      <c r="QD501" s="7"/>
      <c r="QE501" s="7"/>
      <c r="QF501" s="7"/>
      <c r="QG501" s="7"/>
      <c r="QH501" s="7"/>
      <c r="QI501" s="1"/>
    </row>
    <row r="502" spans="6:451" ht="10.8" customHeight="1" x14ac:dyDescent="1.65">
      <c r="F502" s="1"/>
      <c r="G502" s="7"/>
      <c r="H502" s="7"/>
      <c r="I502" s="7"/>
      <c r="J502" s="7"/>
      <c r="K502" s="7"/>
      <c r="L502" s="7"/>
      <c r="M502" s="7"/>
      <c r="N502" s="7"/>
      <c r="O502" s="7"/>
      <c r="P502" s="1"/>
      <c r="Q502" s="130"/>
      <c r="R502" s="130"/>
      <c r="S502" s="130"/>
      <c r="T502" s="130"/>
      <c r="U502" s="130"/>
      <c r="V502" s="130"/>
      <c r="W502" s="130"/>
      <c r="X502" s="1"/>
      <c r="Y502" s="122"/>
      <c r="Z502" s="122"/>
      <c r="AA502" s="122"/>
      <c r="AB502" s="122"/>
      <c r="AC502" s="122"/>
      <c r="AD502" s="122"/>
      <c r="AE502" s="122"/>
      <c r="CK502" s="122"/>
      <c r="CL502" s="122"/>
      <c r="CM502" s="122"/>
      <c r="CN502" s="122"/>
      <c r="CO502" s="122"/>
      <c r="CP502" s="122"/>
      <c r="CQ502" s="122"/>
      <c r="DB502" s="1"/>
      <c r="DC502" s="130"/>
      <c r="DD502" s="130"/>
      <c r="DE502" s="130"/>
      <c r="DF502" s="130"/>
      <c r="DG502" s="130"/>
      <c r="DH502" s="130"/>
      <c r="DI502" s="130"/>
      <c r="DJ502" s="1"/>
      <c r="DK502" s="122"/>
      <c r="DL502" s="122"/>
      <c r="DM502" s="122"/>
      <c r="DN502" s="122"/>
      <c r="DO502" s="122"/>
      <c r="DP502" s="122"/>
      <c r="DQ502" s="122"/>
      <c r="FW502" s="122"/>
      <c r="FX502" s="122"/>
      <c r="FY502" s="122"/>
      <c r="FZ502" s="122"/>
      <c r="GA502" s="122"/>
      <c r="GB502" s="122"/>
      <c r="GC502" s="122"/>
      <c r="GN502" s="1"/>
      <c r="GO502" s="7"/>
      <c r="GP502" s="7"/>
      <c r="GQ502" s="7"/>
      <c r="GR502" s="7"/>
      <c r="GS502" s="7"/>
      <c r="GT502" s="1"/>
      <c r="IU502" s="1"/>
      <c r="IV502" s="7"/>
      <c r="IW502" s="7"/>
      <c r="IX502" s="7"/>
      <c r="IY502" s="7"/>
      <c r="IZ502" s="7"/>
      <c r="JA502" s="7"/>
      <c r="JB502" s="7"/>
      <c r="JC502" s="7"/>
      <c r="JD502" s="7"/>
      <c r="JE502" s="1"/>
      <c r="JM502" s="1"/>
      <c r="QC502" s="1"/>
      <c r="QD502" s="7"/>
      <c r="QE502" s="7"/>
      <c r="QF502" s="7"/>
      <c r="QG502" s="7"/>
      <c r="QH502" s="7"/>
      <c r="QI502" s="1"/>
    </row>
    <row r="503" spans="6:451" ht="10.8" customHeight="1" x14ac:dyDescent="1.65">
      <c r="F503" s="1"/>
      <c r="G503" s="7"/>
      <c r="H503" s="7"/>
      <c r="I503" s="7"/>
      <c r="J503" s="7"/>
      <c r="K503" s="7"/>
      <c r="L503" s="7"/>
      <c r="M503" s="7"/>
      <c r="N503" s="7"/>
      <c r="O503" s="7"/>
      <c r="P503" s="1"/>
      <c r="Q503" s="130"/>
      <c r="R503" s="130"/>
      <c r="S503" s="130"/>
      <c r="T503" s="130"/>
      <c r="U503" s="130"/>
      <c r="V503" s="130"/>
      <c r="W503" s="130"/>
      <c r="X503" s="1"/>
      <c r="Y503" s="122"/>
      <c r="Z503" s="122"/>
      <c r="AA503" s="122"/>
      <c r="AB503" s="122"/>
      <c r="AC503" s="122"/>
      <c r="AD503" s="122"/>
      <c r="AE503" s="122"/>
      <c r="CK503" s="122"/>
      <c r="CL503" s="122"/>
      <c r="CM503" s="122"/>
      <c r="CN503" s="122"/>
      <c r="CO503" s="122"/>
      <c r="CP503" s="122"/>
      <c r="CQ503" s="122"/>
      <c r="DB503" s="1"/>
      <c r="DC503" s="130"/>
      <c r="DD503" s="130"/>
      <c r="DE503" s="130"/>
      <c r="DF503" s="130"/>
      <c r="DG503" s="130"/>
      <c r="DH503" s="130"/>
      <c r="DI503" s="130"/>
      <c r="DJ503" s="1"/>
      <c r="DK503" s="122"/>
      <c r="DL503" s="122"/>
      <c r="DM503" s="122"/>
      <c r="DN503" s="122"/>
      <c r="DO503" s="122"/>
      <c r="DP503" s="122"/>
      <c r="DQ503" s="122"/>
      <c r="FW503" s="122"/>
      <c r="FX503" s="122"/>
      <c r="FY503" s="122"/>
      <c r="FZ503" s="122"/>
      <c r="GA503" s="122"/>
      <c r="GB503" s="122"/>
      <c r="GC503" s="122"/>
      <c r="GN503" s="1"/>
      <c r="GO503" s="7"/>
      <c r="GP503" s="7"/>
      <c r="GQ503" s="7"/>
      <c r="GR503" s="7"/>
      <c r="GS503" s="7"/>
      <c r="GT503" s="1"/>
      <c r="IU503" s="1"/>
      <c r="IV503" s="7"/>
      <c r="IW503" s="7"/>
      <c r="IX503" s="7"/>
      <c r="IY503" s="7"/>
      <c r="IZ503" s="7"/>
      <c r="JA503" s="7"/>
      <c r="JB503" s="7"/>
      <c r="JC503" s="7"/>
      <c r="JD503" s="7"/>
      <c r="JE503" s="1"/>
      <c r="JM503" s="1"/>
      <c r="QC503" s="1"/>
      <c r="QD503" s="7"/>
      <c r="QE503" s="7"/>
      <c r="QF503" s="7"/>
      <c r="QG503" s="7"/>
      <c r="QH503" s="7"/>
      <c r="QI503" s="1"/>
    </row>
    <row r="504" spans="6:451" ht="18" customHeight="1" x14ac:dyDescent="1.65">
      <c r="F504" s="1"/>
      <c r="G504" s="7"/>
      <c r="H504" s="7"/>
      <c r="I504" s="7"/>
      <c r="J504" s="7"/>
      <c r="K504" s="7"/>
      <c r="L504" s="7"/>
      <c r="M504" s="7"/>
      <c r="N504" s="7"/>
      <c r="O504" s="7"/>
      <c r="P504" s="1"/>
      <c r="Q504" s="130"/>
      <c r="R504" s="130"/>
      <c r="S504" s="130"/>
      <c r="T504" s="130"/>
      <c r="U504" s="130"/>
      <c r="V504" s="130"/>
      <c r="W504" s="130"/>
      <c r="X504" s="1"/>
      <c r="Y504" s="122"/>
      <c r="Z504" s="122"/>
      <c r="AA504" s="122"/>
      <c r="AB504" s="122"/>
      <c r="AC504" s="122"/>
      <c r="AD504" s="122"/>
      <c r="AE504" s="122"/>
      <c r="CK504" s="122"/>
      <c r="CL504" s="122"/>
      <c r="CM504" s="122"/>
      <c r="CN504" s="122"/>
      <c r="CO504" s="122"/>
      <c r="CP504" s="122"/>
      <c r="CQ504" s="122"/>
      <c r="DB504" s="1"/>
      <c r="DC504" s="130"/>
      <c r="DD504" s="130"/>
      <c r="DE504" s="130"/>
      <c r="DF504" s="130"/>
      <c r="DG504" s="130"/>
      <c r="DH504" s="130"/>
      <c r="DI504" s="130"/>
      <c r="DJ504" s="1"/>
      <c r="DK504" s="122"/>
      <c r="DL504" s="122"/>
      <c r="DM504" s="122"/>
      <c r="DN504" s="122"/>
      <c r="DO504" s="122"/>
      <c r="DP504" s="122"/>
      <c r="DQ504" s="122"/>
      <c r="FW504" s="122"/>
      <c r="FX504" s="122"/>
      <c r="FY504" s="122"/>
      <c r="FZ504" s="122"/>
      <c r="GA504" s="122"/>
      <c r="GB504" s="122"/>
      <c r="GC504" s="122"/>
      <c r="GN504" s="1"/>
      <c r="GO504" s="7"/>
      <c r="GP504" s="7"/>
      <c r="GQ504" s="7"/>
      <c r="GR504" s="7"/>
      <c r="GS504" s="7"/>
      <c r="GT504" s="1"/>
      <c r="IU504" s="1"/>
      <c r="IV504" s="7"/>
      <c r="IW504" s="7"/>
      <c r="IX504" s="7"/>
      <c r="IY504" s="7"/>
      <c r="IZ504" s="7"/>
      <c r="JA504" s="7"/>
      <c r="JB504" s="7"/>
      <c r="JC504" s="7"/>
      <c r="JD504" s="7"/>
      <c r="JE504" s="1"/>
      <c r="JM504" s="1"/>
      <c r="QC504" s="1"/>
      <c r="QD504" s="7"/>
      <c r="QE504" s="7"/>
      <c r="QF504" s="7"/>
      <c r="QG504" s="7"/>
      <c r="QH504" s="7"/>
      <c r="QI504" s="1"/>
    </row>
    <row r="505" spans="6:451" x14ac:dyDescent="0.3">
      <c r="F505" s="1"/>
      <c r="G505" s="7"/>
      <c r="H505" s="7"/>
      <c r="I505" s="7"/>
      <c r="J505" s="7"/>
      <c r="K505" s="7"/>
      <c r="L505" s="7"/>
      <c r="M505" s="7"/>
      <c r="N505" s="7"/>
      <c r="O505" s="7"/>
      <c r="P505" s="1"/>
      <c r="Q505" s="130"/>
      <c r="R505" s="130"/>
      <c r="S505" s="130"/>
      <c r="T505" s="130"/>
      <c r="U505" s="130"/>
      <c r="V505" s="130"/>
      <c r="W505" s="130"/>
      <c r="X505" s="1"/>
      <c r="DB505" s="1"/>
      <c r="DC505" s="130"/>
      <c r="DD505" s="130"/>
      <c r="DE505" s="130"/>
      <c r="DF505" s="130"/>
      <c r="DG505" s="130"/>
      <c r="DH505" s="130"/>
      <c r="DI505" s="130"/>
      <c r="DJ505" s="1"/>
      <c r="GN505" s="1"/>
      <c r="GO505" s="7"/>
      <c r="GP505" s="7"/>
      <c r="GQ505" s="7"/>
      <c r="GR505" s="7"/>
      <c r="GS505" s="7"/>
      <c r="GT505" s="1"/>
      <c r="IU505" s="1"/>
      <c r="IV505" s="7"/>
      <c r="IW505" s="7"/>
      <c r="IX505" s="7"/>
      <c r="IY505" s="7"/>
      <c r="IZ505" s="7"/>
      <c r="JA505" s="7"/>
      <c r="JB505" s="7"/>
      <c r="JC505" s="7"/>
      <c r="JD505" s="7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7"/>
      <c r="QE505" s="7"/>
      <c r="QF505" s="7"/>
      <c r="QG505" s="7"/>
      <c r="QH505" s="7"/>
      <c r="QI505" s="1"/>
    </row>
    <row r="506" spans="6:451" ht="14.4" customHeight="1" thickBot="1" x14ac:dyDescent="0.35">
      <c r="F506" s="1"/>
      <c r="G506" s="7"/>
      <c r="H506" s="7"/>
      <c r="I506" s="7"/>
      <c r="J506" s="7"/>
      <c r="K506" s="7"/>
      <c r="L506" s="7"/>
      <c r="M506" s="7"/>
      <c r="N506" s="7"/>
      <c r="O506" s="7"/>
      <c r="P506" s="1"/>
      <c r="Q506" s="130"/>
      <c r="R506" s="130"/>
      <c r="S506" s="130"/>
      <c r="T506" s="130"/>
      <c r="U506" s="130"/>
      <c r="V506" s="130"/>
      <c r="W506" s="130"/>
      <c r="X506" s="1"/>
      <c r="Y506" t="s">
        <v>303</v>
      </c>
      <c r="AH506" t="s">
        <v>304</v>
      </c>
      <c r="AQ506" t="s">
        <v>305</v>
      </c>
      <c r="AZ506" t="s">
        <v>306</v>
      </c>
      <c r="BI506" t="s">
        <v>307</v>
      </c>
      <c r="BR506" t="s">
        <v>308</v>
      </c>
      <c r="CA506" t="s">
        <v>309</v>
      </c>
      <c r="CJ506" t="s">
        <v>310</v>
      </c>
      <c r="CS506" t="s">
        <v>311</v>
      </c>
      <c r="DB506" s="1"/>
      <c r="DC506" s="130"/>
      <c r="DD506" s="130"/>
      <c r="DE506" s="130"/>
      <c r="DF506" s="130"/>
      <c r="DG506" s="130"/>
      <c r="DH506" s="130"/>
      <c r="DI506" s="130"/>
      <c r="DJ506" s="1"/>
      <c r="GN506" s="1"/>
      <c r="GO506" s="7"/>
      <c r="GP506" s="7"/>
      <c r="GQ506" s="7"/>
      <c r="GR506" s="7"/>
      <c r="GS506" s="7"/>
      <c r="GT506" s="1"/>
      <c r="IU506" s="1"/>
      <c r="IV506" s="7"/>
      <c r="IW506" s="7"/>
      <c r="IX506" s="7"/>
      <c r="IY506" s="7"/>
      <c r="IZ506" s="7"/>
      <c r="JA506" s="7"/>
      <c r="JB506" s="7"/>
      <c r="JC506" s="7"/>
      <c r="JD506" s="7"/>
      <c r="JE506" s="1"/>
      <c r="JF506" s="128" t="s">
        <v>7</v>
      </c>
      <c r="JG506" s="128"/>
      <c r="JH506" s="128"/>
      <c r="JI506" s="128"/>
      <c r="JJ506" s="128"/>
      <c r="JK506" s="128"/>
      <c r="JL506" s="128"/>
      <c r="JM506" s="1"/>
      <c r="QC506" s="1"/>
      <c r="QD506" s="7"/>
      <c r="QE506" s="7"/>
      <c r="QF506" s="7"/>
      <c r="QG506" s="7"/>
      <c r="QH506" s="7"/>
      <c r="QI506" s="1"/>
    </row>
    <row r="507" spans="6:451" ht="14.4" customHeight="1" thickBot="1" x14ac:dyDescent="0.35">
      <c r="F507" s="1"/>
      <c r="G507" s="7"/>
      <c r="H507" s="7"/>
      <c r="I507" s="7"/>
      <c r="J507" s="7"/>
      <c r="K507" s="7"/>
      <c r="L507" s="7"/>
      <c r="M507" s="7"/>
      <c r="N507" s="7"/>
      <c r="O507" s="7"/>
      <c r="P507" s="1"/>
      <c r="Q507" s="130"/>
      <c r="R507" s="130"/>
      <c r="S507" s="130"/>
      <c r="T507" s="130"/>
      <c r="U507" s="130"/>
      <c r="V507" s="130"/>
      <c r="W507" s="130"/>
      <c r="X507" s="1"/>
      <c r="Y507" s="12">
        <f t="array" ref="Y507:Y509">'TRANSFORMER EX1'!FP2867:FP2869</f>
        <v>0.75989519406431172</v>
      </c>
      <c r="AH507" s="12">
        <f t="array" ref="AH507:AH509">'TRANSFORMER EX1'!GD2867:GD2869+'TRANSFORMER EX2'!GD2867:GD2869</f>
        <v>-3.828722128765787E-4</v>
      </c>
      <c r="AQ507" s="12">
        <v>4.2882085982641045E-2</v>
      </c>
      <c r="AZ507" s="12">
        <v>-0.13135961172524552</v>
      </c>
      <c r="BI507" s="12">
        <f t="array" ref="BI507:BI509">S513*AQ507:AQ509+(1-S513)*AH507:AH509^2</f>
        <v>3.4305698104339116E-2</v>
      </c>
      <c r="BR507" s="12">
        <f t="array" ref="BR507:BR509">Q513*AZ507:AZ509+(1-Q513)*AH507:AH509</f>
        <v>-0.11826193777400862</v>
      </c>
      <c r="CA507" s="12">
        <f t="array" ref="CA507:CA509">BI507:BI509/(1-S513^W513)</f>
        <v>7.0298561689219524E-2</v>
      </c>
      <c r="CJ507" s="12">
        <f t="array" ref="CJ507:CJ509">BR507:BR509/(1-Q513^W513)</f>
        <v>-0.43639091429523491</v>
      </c>
      <c r="CS507" s="12">
        <f t="array" ref="CS507:CS509">Y507:Y509-(Q516/(U513+SQRT(CA507:CA509)))*CJ507:CJ509</f>
        <v>0.7763541574306112</v>
      </c>
      <c r="DB507" s="1"/>
      <c r="DC507" s="130"/>
      <c r="DD507" s="130"/>
      <c r="DE507" s="130"/>
      <c r="DF507" s="130"/>
      <c r="DG507" s="130"/>
      <c r="DH507" s="130"/>
      <c r="DI507" s="130"/>
      <c r="DJ507" s="1"/>
      <c r="GN507" s="1"/>
      <c r="GO507" s="7"/>
      <c r="GP507" s="7"/>
      <c r="GQ507" s="7"/>
      <c r="GR507" s="7"/>
      <c r="GS507" s="7"/>
      <c r="GT507" s="1"/>
      <c r="IU507" s="1"/>
      <c r="IV507" s="7"/>
      <c r="IW507" s="7"/>
      <c r="IX507" s="7"/>
      <c r="IY507" s="7"/>
      <c r="IZ507" s="7"/>
      <c r="JA507" s="7"/>
      <c r="JB507" s="7"/>
      <c r="JC507" s="7"/>
      <c r="JD507" s="7"/>
      <c r="JE507" s="1"/>
      <c r="JF507" s="128"/>
      <c r="JG507" s="128"/>
      <c r="JH507" s="128"/>
      <c r="JI507" s="128"/>
      <c r="JJ507" s="128"/>
      <c r="JK507" s="128"/>
      <c r="JL507" s="128"/>
      <c r="JM507" s="1"/>
      <c r="JN507" t="s">
        <v>8</v>
      </c>
      <c r="JS507" t="s">
        <v>10</v>
      </c>
      <c r="JX507" t="s">
        <v>270</v>
      </c>
      <c r="KC507" t="s">
        <v>271</v>
      </c>
      <c r="KH507" t="s">
        <v>288</v>
      </c>
      <c r="KM507" t="s">
        <v>273</v>
      </c>
      <c r="KR507" t="s">
        <v>289</v>
      </c>
      <c r="KW507" t="s">
        <v>290</v>
      </c>
      <c r="LB507" t="s">
        <v>276</v>
      </c>
      <c r="QC507" s="1"/>
      <c r="QD507" s="7"/>
      <c r="QE507" s="7"/>
      <c r="QF507" s="7"/>
      <c r="QG507" s="7"/>
      <c r="QH507" s="7"/>
      <c r="QI507" s="1"/>
    </row>
    <row r="508" spans="6:451" ht="14.4" customHeight="1" x14ac:dyDescent="0.3">
      <c r="F508" s="1"/>
      <c r="G508" s="7"/>
      <c r="H508" s="7"/>
      <c r="I508" s="7"/>
      <c r="J508" s="7"/>
      <c r="K508" s="7"/>
      <c r="L508" s="7"/>
      <c r="M508" s="7"/>
      <c r="N508" s="7"/>
      <c r="O508" s="7"/>
      <c r="P508" s="1"/>
      <c r="Q508" s="130"/>
      <c r="R508" s="130"/>
      <c r="S508" s="130"/>
      <c r="T508" s="130"/>
      <c r="U508" s="130"/>
      <c r="V508" s="130"/>
      <c r="W508" s="130"/>
      <c r="X508" s="1"/>
      <c r="Y508" s="13">
        <v>1.0082592894810871</v>
      </c>
      <c r="AH508" s="13">
        <v>-2.1734268534192786E-4</v>
      </c>
      <c r="AQ508" s="13">
        <v>0.19899821356812619</v>
      </c>
      <c r="AZ508" s="13">
        <v>8.1474119905074804E-2</v>
      </c>
      <c r="BI508" s="13">
        <v>0.15919858030206951</v>
      </c>
      <c r="BR508" s="13">
        <v>7.3304973646033139E-2</v>
      </c>
      <c r="CA508" s="13">
        <v>0.32622659897965073</v>
      </c>
      <c r="CJ508" s="13">
        <v>0.27049805773443975</v>
      </c>
      <c r="CS508" s="13">
        <v>1.0035233682981159</v>
      </c>
      <c r="DB508" s="1"/>
      <c r="DC508" s="130"/>
      <c r="DD508" s="130"/>
      <c r="DE508" s="130"/>
      <c r="DF508" s="130"/>
      <c r="DG508" s="130"/>
      <c r="DH508" s="130"/>
      <c r="DI508" s="130"/>
      <c r="DJ508" s="1"/>
      <c r="GN508" s="1"/>
      <c r="GO508" s="7"/>
      <c r="GP508" s="7"/>
      <c r="GQ508" s="7"/>
      <c r="GR508" s="7"/>
      <c r="GS508" s="7"/>
      <c r="GT508" s="1"/>
      <c r="IU508" s="1"/>
      <c r="IV508" s="7"/>
      <c r="IW508" s="7"/>
      <c r="IX508" s="7"/>
      <c r="IY508" s="7"/>
      <c r="IZ508" s="7"/>
      <c r="JA508" s="7"/>
      <c r="JB508" s="7"/>
      <c r="JC508" s="7"/>
      <c r="JD508" s="7"/>
      <c r="JE508" s="1"/>
      <c r="JF508" s="128"/>
      <c r="JG508" s="128"/>
      <c r="JH508" s="128"/>
      <c r="JI508" s="128"/>
      <c r="JJ508" s="128"/>
      <c r="JK508" s="128"/>
      <c r="JL508" s="128"/>
      <c r="JM508" s="1"/>
      <c r="JN508" s="12">
        <f t="array" ref="JN508:JN510">'TRANSFORMER EX1'!QD2261:QD2263</f>
        <v>0.12834965113960844</v>
      </c>
      <c r="JS508" s="12">
        <f t="array" ref="JS508:JS510">'TRANSFORMER EX1'!QN2261:QN2263+'TRANSFORMER EX2'!QN2261:QN2263</f>
        <v>-1.8996686036329346E-3</v>
      </c>
      <c r="JX508" s="12">
        <v>6.0051679302653364E-2</v>
      </c>
      <c r="KC508" s="12">
        <v>6.8362605295678988E-2</v>
      </c>
      <c r="KH508" s="12">
        <f t="array" ref="KH508:KH510">JH519*JX508:JX510+(1-JH519)*JS508:JS510^2</f>
        <v>4.8042065190283416E-2</v>
      </c>
      <c r="KM508" s="12">
        <f t="array" ref="KM508:KM510">JF519*KC508:KC510+(1-JF519)*JS508:JS510</f>
        <v>6.1336377905747794E-2</v>
      </c>
      <c r="KR508" s="12">
        <f t="array" ref="KR508:KR510">KH508:KH510/(1-JH519^JL519)</f>
        <v>9.8446854898121772E-2</v>
      </c>
      <c r="KW508" s="12">
        <f t="array" ref="KW508:KW510">KM508:KM510/(1-JF519^JL519)</f>
        <v>0.22633349780718751</v>
      </c>
      <c r="LB508" s="12">
        <f t="array" ref="LB508:LB510">JN508:JN510-JF522/(JJ519+SQRT(KR508:KR510))*KW508:KW510</f>
        <v>0.12113612000394013</v>
      </c>
      <c r="QC508" s="1"/>
      <c r="QD508" s="7"/>
      <c r="QE508" s="7"/>
      <c r="QF508" s="7"/>
      <c r="QG508" s="7"/>
      <c r="QH508" s="7"/>
      <c r="QI508" s="1"/>
    </row>
    <row r="509" spans="6:451" ht="14.4" customHeight="1" thickBot="1" x14ac:dyDescent="0.35">
      <c r="F509" s="1"/>
      <c r="G509" s="7"/>
      <c r="H509" s="7"/>
      <c r="I509" s="7"/>
      <c r="J509" s="7"/>
      <c r="K509" s="7"/>
      <c r="L509" s="7"/>
      <c r="M509" s="7"/>
      <c r="N509" s="7"/>
      <c r="O509" s="7"/>
      <c r="P509" s="1"/>
      <c r="Q509" s="130"/>
      <c r="R509" s="130"/>
      <c r="S509" s="130"/>
      <c r="T509" s="130"/>
      <c r="U509" s="130"/>
      <c r="V509" s="130"/>
      <c r="W509" s="130"/>
      <c r="X509" s="1"/>
      <c r="Y509" s="14">
        <v>-0.16257985325865118</v>
      </c>
      <c r="AH509" s="14">
        <v>6.3140691617637613E-5</v>
      </c>
      <c r="AQ509" s="14">
        <v>8.5522221589674943E-2</v>
      </c>
      <c r="AZ509" s="14">
        <v>6.7725823995321219E-2</v>
      </c>
      <c r="BI509" s="14">
        <v>6.8417778069089344E-2</v>
      </c>
      <c r="BR509" s="14">
        <v>6.0959555664950864E-2</v>
      </c>
      <c r="CA509" s="14">
        <v>0.14020036489567492</v>
      </c>
      <c r="CJ509" s="14">
        <v>0.22494300983376711</v>
      </c>
      <c r="CS509" s="14">
        <v>-0.16858741065493443</v>
      </c>
      <c r="DB509" s="1"/>
      <c r="DC509" s="130"/>
      <c r="DD509" s="130"/>
      <c r="DE509" s="130"/>
      <c r="DF509" s="130"/>
      <c r="DG509" s="130"/>
      <c r="DH509" s="130"/>
      <c r="DI509" s="130"/>
      <c r="DJ509" s="1"/>
      <c r="GN509" s="1"/>
      <c r="GO509" s="7"/>
      <c r="GP509" s="7"/>
      <c r="GQ509" s="7"/>
      <c r="GR509" s="7"/>
      <c r="GS509" s="7"/>
      <c r="GT509" s="1"/>
      <c r="IU509" s="1"/>
      <c r="IV509" s="7"/>
      <c r="IW509" s="7"/>
      <c r="IX509" s="7"/>
      <c r="IY509" s="7"/>
      <c r="IZ509" s="7"/>
      <c r="JA509" s="7"/>
      <c r="JB509" s="7"/>
      <c r="JC509" s="7"/>
      <c r="JD509" s="7"/>
      <c r="JE509" s="1"/>
      <c r="JF509" s="128"/>
      <c r="JG509" s="128"/>
      <c r="JH509" s="128"/>
      <c r="JI509" s="128"/>
      <c r="JJ509" s="128"/>
      <c r="JK509" s="128"/>
      <c r="JL509" s="128"/>
      <c r="JM509" s="1"/>
      <c r="JN509" s="13">
        <v>-1.0416746613371941</v>
      </c>
      <c r="JS509" s="13">
        <v>1.1911779606358077E-4</v>
      </c>
      <c r="JX509" s="13">
        <v>5.3889658059119563E-2</v>
      </c>
      <c r="KC509" s="13">
        <v>3.6467833714685219E-2</v>
      </c>
      <c r="KH509" s="13">
        <v>4.3111729285105524E-2</v>
      </c>
      <c r="KM509" s="13">
        <v>3.2832962122823051E-2</v>
      </c>
      <c r="KR509" s="13">
        <v>8.8343707551445771E-2</v>
      </c>
      <c r="KW509" s="13">
        <v>0.12115484178163491</v>
      </c>
      <c r="LB509" s="13">
        <v>-1.045750837665598</v>
      </c>
      <c r="QC509" s="1"/>
      <c r="QD509" s="7"/>
      <c r="QE509" s="7"/>
      <c r="QF509" s="7"/>
      <c r="QG509" s="7"/>
      <c r="QH509" s="7"/>
      <c r="QI509" s="1"/>
    </row>
    <row r="510" spans="6:451" ht="14.4" customHeight="1" thickBot="1" x14ac:dyDescent="0.35">
      <c r="F510" s="1"/>
      <c r="G510" s="7"/>
      <c r="H510" s="7"/>
      <c r="I510" s="7"/>
      <c r="J510" s="7"/>
      <c r="K510" s="7"/>
      <c r="L510" s="7"/>
      <c r="M510" s="7"/>
      <c r="N510" s="7"/>
      <c r="O510" s="7"/>
      <c r="P510" s="1"/>
      <c r="Q510" s="130"/>
      <c r="R510" s="130"/>
      <c r="S510" s="130"/>
      <c r="T510" s="130"/>
      <c r="U510" s="130"/>
      <c r="V510" s="130"/>
      <c r="W510" s="130"/>
      <c r="X510" s="1"/>
      <c r="DB510" s="1"/>
      <c r="DC510" s="130"/>
      <c r="DD510" s="130"/>
      <c r="DE510" s="130"/>
      <c r="DF510" s="130"/>
      <c r="DG510" s="130"/>
      <c r="DH510" s="130"/>
      <c r="DI510" s="130"/>
      <c r="DJ510" s="1"/>
      <c r="GN510" s="1"/>
      <c r="GO510" s="7"/>
      <c r="GP510" s="7"/>
      <c r="GQ510" s="7"/>
      <c r="GR510" s="7"/>
      <c r="GS510" s="7"/>
      <c r="GT510" s="1"/>
      <c r="IU510" s="1"/>
      <c r="IV510" s="7"/>
      <c r="IW510" s="7"/>
      <c r="IX510" s="7"/>
      <c r="IY510" s="7"/>
      <c r="IZ510" s="7"/>
      <c r="JA510" s="7"/>
      <c r="JB510" s="7"/>
      <c r="JC510" s="7"/>
      <c r="JD510" s="7"/>
      <c r="JE510" s="1"/>
      <c r="JF510" s="128"/>
      <c r="JG510" s="128"/>
      <c r="JH510" s="128"/>
      <c r="JI510" s="128"/>
      <c r="JJ510" s="128"/>
      <c r="JK510" s="128"/>
      <c r="JL510" s="128"/>
      <c r="JM510" s="1"/>
      <c r="JN510" s="14">
        <v>-0.56750174457214586</v>
      </c>
      <c r="JS510" s="14">
        <v>1.2081844646825091E-4</v>
      </c>
      <c r="JX510" s="14">
        <v>1.5020930063594704E-2</v>
      </c>
      <c r="KC510" s="14">
        <v>0.16424745856056835</v>
      </c>
      <c r="KH510" s="14">
        <v>1.2016746970295165E-2</v>
      </c>
      <c r="KM510" s="14">
        <v>0.14783479454915835</v>
      </c>
      <c r="KR510" s="14">
        <v>2.4624481496506492E-2</v>
      </c>
      <c r="KW510" s="14">
        <v>0.545515847044865</v>
      </c>
      <c r="LB510" s="14">
        <v>-0.60226527068895463</v>
      </c>
      <c r="QC510" s="1"/>
      <c r="QD510" s="7"/>
      <c r="QE510" s="7"/>
      <c r="QF510" s="7"/>
      <c r="QG510" s="7"/>
      <c r="QH510" s="7"/>
      <c r="QI510" s="1"/>
    </row>
    <row r="511" spans="6:451" ht="14.4" customHeight="1" x14ac:dyDescent="0.3">
      <c r="F511" s="1"/>
      <c r="G511" s="7"/>
      <c r="H511" s="7"/>
      <c r="I511" s="7"/>
      <c r="J511" s="7"/>
      <c r="K511" s="7"/>
      <c r="L511" s="7"/>
      <c r="M511" s="7"/>
      <c r="N511" s="7"/>
      <c r="O511" s="7"/>
      <c r="P511" s="1"/>
      <c r="Q511" s="1"/>
      <c r="R511" s="1"/>
      <c r="S511" s="1"/>
      <c r="T511" s="1"/>
      <c r="U511" s="1"/>
      <c r="V511" s="1"/>
      <c r="W511" s="1"/>
      <c r="X511" s="1"/>
      <c r="DB511" s="1"/>
      <c r="DC511" s="1"/>
      <c r="DD511" s="1"/>
      <c r="DE511" s="1"/>
      <c r="DF511" s="1"/>
      <c r="DG511" s="1"/>
      <c r="DH511" s="1"/>
      <c r="DI511" s="1"/>
      <c r="DJ511" s="1"/>
      <c r="GN511" s="1"/>
      <c r="GO511" s="7"/>
      <c r="GP511" s="7"/>
      <c r="GQ511" s="7"/>
      <c r="GR511" s="7"/>
      <c r="GS511" s="7"/>
      <c r="GT511" s="1"/>
      <c r="IU511" s="1"/>
      <c r="IV511" s="7"/>
      <c r="IW511" s="7"/>
      <c r="IX511" s="7"/>
      <c r="IY511" s="7"/>
      <c r="IZ511" s="7"/>
      <c r="JA511" s="7"/>
      <c r="JB511" s="7"/>
      <c r="JC511" s="7"/>
      <c r="JD511" s="7"/>
      <c r="JE511" s="1"/>
      <c r="JF511" s="128"/>
      <c r="JG511" s="128"/>
      <c r="JH511" s="128"/>
      <c r="JI511" s="128"/>
      <c r="JJ511" s="128"/>
      <c r="JK511" s="128"/>
      <c r="JL511" s="128"/>
      <c r="JM511" s="1"/>
      <c r="QC511" s="1"/>
      <c r="QD511" s="7"/>
      <c r="QE511" s="7"/>
      <c r="QF511" s="7"/>
      <c r="QG511" s="7"/>
      <c r="QH511" s="7"/>
      <c r="QI511" s="1"/>
    </row>
    <row r="512" spans="6:451" ht="14.4" customHeight="1" thickBot="1" x14ac:dyDescent="0.35">
      <c r="F512" s="1"/>
      <c r="G512" s="7"/>
      <c r="H512" s="7"/>
      <c r="I512" s="7"/>
      <c r="J512" s="7"/>
      <c r="K512" s="7"/>
      <c r="L512" s="7"/>
      <c r="M512" s="7"/>
      <c r="N512" s="7"/>
      <c r="O512" s="7"/>
      <c r="P512" s="1"/>
      <c r="Q512" t="s">
        <v>284</v>
      </c>
      <c r="S512" t="s">
        <v>285</v>
      </c>
      <c r="U512" t="s">
        <v>56</v>
      </c>
      <c r="W512" t="s">
        <v>286</v>
      </c>
      <c r="X512" s="1"/>
      <c r="Y512" t="s">
        <v>312</v>
      </c>
      <c r="AH512" t="s">
        <v>313</v>
      </c>
      <c r="AQ512" t="s">
        <v>314</v>
      </c>
      <c r="AZ512" t="s">
        <v>375</v>
      </c>
      <c r="BI512" t="s">
        <v>315</v>
      </c>
      <c r="BR512" t="s">
        <v>316</v>
      </c>
      <c r="CA512" t="s">
        <v>317</v>
      </c>
      <c r="CJ512" t="s">
        <v>318</v>
      </c>
      <c r="CS512" t="s">
        <v>319</v>
      </c>
      <c r="DB512" s="1"/>
      <c r="DC512" t="s">
        <v>284</v>
      </c>
      <c r="DE512" t="s">
        <v>285</v>
      </c>
      <c r="DG512" t="s">
        <v>56</v>
      </c>
      <c r="DI512" t="s">
        <v>286</v>
      </c>
      <c r="DJ512" s="1"/>
      <c r="GN512" s="1"/>
      <c r="GO512" s="7"/>
      <c r="GP512" s="7"/>
      <c r="GQ512" s="7"/>
      <c r="GR512" s="7"/>
      <c r="GS512" s="7"/>
      <c r="GT512" s="1"/>
      <c r="IU512" s="1"/>
      <c r="IV512" s="7"/>
      <c r="IW512" s="7"/>
      <c r="IX512" s="7"/>
      <c r="IY512" s="7"/>
      <c r="IZ512" s="7"/>
      <c r="JA512" s="7"/>
      <c r="JB512" s="7"/>
      <c r="JC512" s="7"/>
      <c r="JD512" s="7"/>
      <c r="JE512" s="1"/>
      <c r="JF512" s="128"/>
      <c r="JG512" s="128"/>
      <c r="JH512" s="128"/>
      <c r="JI512" s="128"/>
      <c r="JJ512" s="128"/>
      <c r="JK512" s="128"/>
      <c r="JL512" s="128"/>
      <c r="JM512" s="1"/>
      <c r="JN512" t="s">
        <v>291</v>
      </c>
      <c r="JS512" t="s">
        <v>13</v>
      </c>
      <c r="JX512" t="s">
        <v>292</v>
      </c>
      <c r="KC512" t="s">
        <v>293</v>
      </c>
      <c r="KH512" t="s">
        <v>294</v>
      </c>
      <c r="KM512" t="s">
        <v>295</v>
      </c>
      <c r="KR512" t="s">
        <v>296</v>
      </c>
      <c r="KW512" t="s">
        <v>297</v>
      </c>
      <c r="LB512" t="s">
        <v>298</v>
      </c>
      <c r="QC512" s="1"/>
      <c r="QD512" s="7"/>
      <c r="QE512" s="7"/>
      <c r="QF512" s="7"/>
      <c r="QG512" s="7"/>
      <c r="QH512" s="7"/>
      <c r="QI512" s="1"/>
    </row>
    <row r="513" spans="6:451" ht="14.4" customHeight="1" thickBot="1" x14ac:dyDescent="0.35">
      <c r="F513" s="1"/>
      <c r="G513" s="7"/>
      <c r="H513" s="7"/>
      <c r="I513" s="7"/>
      <c r="J513" s="7"/>
      <c r="K513" s="7"/>
      <c r="L513" s="7"/>
      <c r="M513" s="7"/>
      <c r="N513" s="7"/>
      <c r="O513" s="7"/>
      <c r="P513" s="1"/>
      <c r="Q513" s="43">
        <f>Q468</f>
        <v>0.9</v>
      </c>
      <c r="S513" s="43">
        <f>S468</f>
        <v>0.8</v>
      </c>
      <c r="U513" s="43">
        <f>U468</f>
        <v>1.0000000000000001E-9</v>
      </c>
      <c r="W513" s="43">
        <f>W468</f>
        <v>3</v>
      </c>
      <c r="X513" s="1"/>
      <c r="Y513" s="18">
        <f t="array" ref="Y513:AF515">'TRANSFORMER EX1'!FJ2871:FQ2873</f>
        <v>-0.37482806762990195</v>
      </c>
      <c r="Z513" s="19">
        <v>9.2468373272437468E-2</v>
      </c>
      <c r="AA513" s="19">
        <v>0.35482013092505554</v>
      </c>
      <c r="AB513" s="19">
        <v>-1.3064157350062362</v>
      </c>
      <c r="AC513" s="19">
        <v>1.5311794258839238E-2</v>
      </c>
      <c r="AD513" s="19">
        <v>0.37653796263517197</v>
      </c>
      <c r="AE513" s="19">
        <v>0.71769977648989758</v>
      </c>
      <c r="AF513" s="20">
        <v>0.36550333824128101</v>
      </c>
      <c r="AH513" s="18">
        <f t="array" ref="AH513:AO515">'TRANSFORMER EX1'!GD2871:GK2873+'TRANSFORMER EX2'!GD2871:GK2873</f>
        <v>-2.1992679699346071E-4</v>
      </c>
      <c r="AI513" s="19">
        <v>1.0251001567747767E-4</v>
      </c>
      <c r="AJ513" s="19">
        <v>1.0663257341407266E-4</v>
      </c>
      <c r="AK513" s="19">
        <v>3.8380880553161767E-4</v>
      </c>
      <c r="AL513" s="19">
        <v>-1.7798178687959159E-5</v>
      </c>
      <c r="AM513" s="19">
        <v>-1.0906463783735951E-4</v>
      </c>
      <c r="AN513" s="19">
        <v>-5.8458201413991628E-4</v>
      </c>
      <c r="AO513" s="20">
        <v>2.4453890384635885E-4</v>
      </c>
      <c r="AQ513" s="18">
        <v>4.3240566253431719E-3</v>
      </c>
      <c r="AR513" s="19">
        <v>8.89710261710248E-2</v>
      </c>
      <c r="AS513" s="19">
        <v>4.3335970568210598E-2</v>
      </c>
      <c r="AT513" s="19">
        <v>6.1978443308413865E-3</v>
      </c>
      <c r="AU513" s="19">
        <v>0.16991627689578936</v>
      </c>
      <c r="AV513" s="19">
        <v>8.360250585567662E-2</v>
      </c>
      <c r="AW513" s="19">
        <v>0.10416544185921678</v>
      </c>
      <c r="AX513" s="20">
        <v>0.17598163730415717</v>
      </c>
      <c r="AZ513" s="18">
        <v>5.37088146845685E-2</v>
      </c>
      <c r="BA513" s="19">
        <v>-2.1638636624337737E-2</v>
      </c>
      <c r="BB513" s="19">
        <v>-0.26506370082731906</v>
      </c>
      <c r="BC513" s="19">
        <v>-3.4090319593373324E-2</v>
      </c>
      <c r="BD513" s="19">
        <v>0.15592319213392752</v>
      </c>
      <c r="BE513" s="19">
        <v>1.9232622655063453E-2</v>
      </c>
      <c r="BF513" s="19">
        <v>-3.3776110207883146E-2</v>
      </c>
      <c r="BG513" s="20">
        <v>0.12196244389200242</v>
      </c>
      <c r="BI513" s="18">
        <f t="array" ref="BI513:BP515">S513*AQ513:AX515+(1-S513)*AH513:AO515^2</f>
        <v>3.4592549738337447E-3</v>
      </c>
      <c r="BJ513" s="19">
        <v>7.1176823038480511E-2</v>
      </c>
      <c r="BK513" s="19">
        <v>3.4668778728669622E-2</v>
      </c>
      <c r="BL513" s="19">
        <v>4.9583049265129507E-3</v>
      </c>
      <c r="BM513" s="19">
        <v>0.13593302157998655</v>
      </c>
      <c r="BN513" s="19">
        <v>6.6882007063560345E-2</v>
      </c>
      <c r="BO513" s="19">
        <v>8.3332421834599685E-2</v>
      </c>
      <c r="BP513" s="20">
        <v>0.14078532180318085</v>
      </c>
      <c r="BR513" s="18">
        <f t="array" ref="BR513:BY515">Q513*AZ513:BG515+(1-Q513)*AH513:AO515</f>
        <v>4.8315940536412305E-2</v>
      </c>
      <c r="BS513" s="19">
        <v>-1.9464521960336215E-2</v>
      </c>
      <c r="BT513" s="19">
        <v>-0.23854666748724573</v>
      </c>
      <c r="BU513" s="19">
        <v>-3.0642906753482829E-2</v>
      </c>
      <c r="BV513" s="19">
        <v>0.14032909310266597</v>
      </c>
      <c r="BW513" s="19">
        <v>1.7298453925773373E-2</v>
      </c>
      <c r="BX513" s="19">
        <v>-3.0456957388508822E-2</v>
      </c>
      <c r="BY513" s="20">
        <v>0.10979065339318682</v>
      </c>
      <c r="CA513" s="18">
        <f t="array" ref="CA513:CH515">BI513:BP515/(1-S513^W513)</f>
        <v>7.088637241462593E-3</v>
      </c>
      <c r="CB513" s="19">
        <v>0.14585414557065682</v>
      </c>
      <c r="CC513" s="19">
        <v>7.104257936202793E-2</v>
      </c>
      <c r="CD513" s="19">
        <v>1.0160460914985557E-2</v>
      </c>
      <c r="CE513" s="19">
        <v>0.27855127372948069</v>
      </c>
      <c r="CF513" s="19">
        <v>0.13705329316303352</v>
      </c>
      <c r="CG513" s="19">
        <v>0.17076315949713056</v>
      </c>
      <c r="CH513" s="20">
        <v>0.28849451189176412</v>
      </c>
      <c r="CJ513" s="18">
        <f t="array" ref="CJ513:CQ515">BR513:BY515/(1-Q513^W513)</f>
        <v>0.17828760345539602</v>
      </c>
      <c r="CK513" s="19">
        <v>-7.1824804281683474E-2</v>
      </c>
      <c r="CL513" s="19">
        <v>-0.88024600548799192</v>
      </c>
      <c r="CM513" s="19">
        <v>-0.11307345665491823</v>
      </c>
      <c r="CN513" s="19">
        <v>0.51781953174415507</v>
      </c>
      <c r="CO513" s="19">
        <v>6.3831933305436822E-2</v>
      </c>
      <c r="CP513" s="19">
        <v>-0.11238729663656395</v>
      </c>
      <c r="CQ513" s="20">
        <v>0.40513156233648284</v>
      </c>
      <c r="CS513" s="18">
        <f t="array" ref="CS513:CZ515">Y513:AF515-(Q516/(U513+SQRT(CA513:CH515)))*CJ513:CQ515</f>
        <v>-0.39600386468130777</v>
      </c>
      <c r="CT513" s="19">
        <v>9.4349053944830077E-2</v>
      </c>
      <c r="CU513" s="19">
        <v>0.38784527346564557</v>
      </c>
      <c r="CV513" s="19">
        <v>-1.2951980314321363</v>
      </c>
      <c r="CW513" s="19">
        <v>5.5005101371757674E-3</v>
      </c>
      <c r="CX513" s="19">
        <v>0.3748137403282249</v>
      </c>
      <c r="CY513" s="19">
        <v>0.7204194710523012</v>
      </c>
      <c r="CZ513" s="20">
        <v>0.35796063015750279</v>
      </c>
      <c r="DB513" s="1"/>
      <c r="DC513" s="43">
        <f t="array" ref="DC513">Q513</f>
        <v>0.9</v>
      </c>
      <c r="DE513" s="43">
        <f t="array" ref="DE513">S513</f>
        <v>0.8</v>
      </c>
      <c r="DG513" s="43">
        <f t="array" ref="DG513">U513</f>
        <v>1.0000000000000001E-9</v>
      </c>
      <c r="DI513" s="43">
        <f t="array" ref="DI513">W513</f>
        <v>3</v>
      </c>
      <c r="DJ513" s="1"/>
      <c r="GN513" s="1"/>
      <c r="GO513" s="7"/>
      <c r="GP513" s="7"/>
      <c r="GQ513" s="7"/>
      <c r="GR513" s="7"/>
      <c r="GS513" s="7"/>
      <c r="GT513" s="1"/>
      <c r="IU513" s="1"/>
      <c r="IV513" s="7"/>
      <c r="IW513" s="7"/>
      <c r="IX513" s="7"/>
      <c r="IY513" s="7"/>
      <c r="IZ513" s="7"/>
      <c r="JA513" s="7"/>
      <c r="JB513" s="7"/>
      <c r="JC513" s="7"/>
      <c r="JD513" s="7"/>
      <c r="JE513" s="1"/>
      <c r="JF513" s="128"/>
      <c r="JG513" s="128"/>
      <c r="JH513" s="128"/>
      <c r="JI513" s="128"/>
      <c r="JJ513" s="128"/>
      <c r="JK513" s="128"/>
      <c r="JL513" s="128"/>
      <c r="JM513" s="1"/>
      <c r="JN513" s="18">
        <f t="array" ref="JN513:JQ515">'TRANSFORMER EX1'!QB2265:QE2267</f>
        <v>-0.34625048734327685</v>
      </c>
      <c r="JO513" s="19">
        <v>-0.63350527131933498</v>
      </c>
      <c r="JP513" s="19">
        <v>-0.55331344623483425</v>
      </c>
      <c r="JQ513" s="20">
        <v>0.44816435040272756</v>
      </c>
      <c r="JS513" s="18">
        <f t="array" ref="JS513:JV515">'TRANSFORMER EX1'!QN2265:QQ2267+'TRANSFORMER EX2'!QN2265:QQ2267</f>
        <v>-2.5517149295252394E-3</v>
      </c>
      <c r="JT513" s="19">
        <v>-5.3838103909560836E-4</v>
      </c>
      <c r="JU513" s="19">
        <v>-1.8724468772084402E-4</v>
      </c>
      <c r="JV513" s="20">
        <v>-3.5001711482619356E-3</v>
      </c>
      <c r="JX513" s="18">
        <v>4.9542470075097725E-2</v>
      </c>
      <c r="JY513" s="19">
        <v>2.4931801487115463E-2</v>
      </c>
      <c r="JZ513" s="19">
        <v>8.8568046664931302E-2</v>
      </c>
      <c r="KA513" s="20">
        <v>0.15510002607881504</v>
      </c>
      <c r="KC513" s="18">
        <v>-4.6385070790740966E-2</v>
      </c>
      <c r="KD513" s="19">
        <v>-6.3712838332671218E-2</v>
      </c>
      <c r="KE513" s="19">
        <v>-5.5031322999805246E-2</v>
      </c>
      <c r="KF513" s="20">
        <v>-0.12801517743666116</v>
      </c>
      <c r="KH513" s="18">
        <f t="array" ref="KH513:KK515">JH519*JX513:KA515+(1-JH519)*JS513:JV515^2</f>
        <v>3.9635278309894495E-2</v>
      </c>
      <c r="KI513" s="19">
        <v>1.9945499160521022E-2</v>
      </c>
      <c r="KJ513" s="19">
        <v>7.0854444344059658E-2</v>
      </c>
      <c r="KK513" s="20">
        <v>0.12408247110266546</v>
      </c>
      <c r="KM513" s="18">
        <f t="array" ref="KM513:KP515">JF519*KC513:KF515+(1-JF519)*JS513:JV515</f>
        <v>-4.2001735204619396E-2</v>
      </c>
      <c r="KN513" s="19">
        <v>-5.7395392603313659E-2</v>
      </c>
      <c r="KO513" s="19">
        <v>-4.9546915168596807E-2</v>
      </c>
      <c r="KP513" s="20">
        <v>-0.11556367680782124</v>
      </c>
      <c r="KR513" s="18">
        <f t="array" ref="KR513:KU515">KH513:KK515/(1-JH519^JL519)</f>
        <v>8.1219832602242845E-2</v>
      </c>
      <c r="KS513" s="19">
        <v>4.0871924509264398E-2</v>
      </c>
      <c r="KT513" s="19">
        <v>0.14519353349192557</v>
      </c>
      <c r="KU513" s="20">
        <v>0.25426735881693746</v>
      </c>
      <c r="KW513" s="18">
        <f t="array" ref="KW513:KZ515">KM513:KP515/(1-JF519^JL519)</f>
        <v>-0.15498795278457347</v>
      </c>
      <c r="KX513" s="19">
        <v>-0.21179111661739364</v>
      </c>
      <c r="KY513" s="19">
        <v>-0.18282994527157501</v>
      </c>
      <c r="KZ513" s="20">
        <v>-0.42643423176317818</v>
      </c>
      <c r="LB513" s="18">
        <f t="array" ref="LB513:LE515">JN513:JQ515-JF522/(JJ519+SQRT(KR513:KU515))*KW513:KZ515</f>
        <v>-0.34081214058845999</v>
      </c>
      <c r="LC513" s="19">
        <v>-0.62302927844960276</v>
      </c>
      <c r="LD513" s="19">
        <v>-0.54851529767037488</v>
      </c>
      <c r="LE513" s="20">
        <v>0.45662116390781238</v>
      </c>
      <c r="QC513" s="1"/>
      <c r="QD513" s="7"/>
      <c r="QE513" s="7"/>
      <c r="QF513" s="7"/>
      <c r="QG513" s="7"/>
      <c r="QH513" s="7"/>
      <c r="QI513" s="1"/>
    </row>
    <row r="514" spans="6:451" ht="14.4" customHeight="1" x14ac:dyDescent="0.3">
      <c r="F514" s="1"/>
      <c r="G514" s="7"/>
      <c r="H514" s="7"/>
      <c r="I514" s="7"/>
      <c r="J514" s="7"/>
      <c r="K514" s="7"/>
      <c r="L514" s="7"/>
      <c r="M514" s="7"/>
      <c r="N514" s="7"/>
      <c r="O514" s="7"/>
      <c r="P514" s="1"/>
      <c r="X514" s="1"/>
      <c r="Y514" s="21">
        <v>0.31625944723178817</v>
      </c>
      <c r="Z514">
        <v>0.24630378764462413</v>
      </c>
      <c r="AA514">
        <v>-0.62947781198324737</v>
      </c>
      <c r="AB514">
        <v>-1.4123409430034196E-2</v>
      </c>
      <c r="AC514">
        <v>-0.50288590681483947</v>
      </c>
      <c r="AD514">
        <v>0.46089155803590948</v>
      </c>
      <c r="AE514">
        <v>-0.12261049563907438</v>
      </c>
      <c r="AF514" s="22">
        <v>1.1153330247406332</v>
      </c>
      <c r="AH514" s="21">
        <v>-1.318782592867263E-4</v>
      </c>
      <c r="AI514">
        <v>-3.70819158992032E-5</v>
      </c>
      <c r="AJ514">
        <v>-1.6314992447085183E-4</v>
      </c>
      <c r="AK514">
        <v>3.8534521193226096E-4</v>
      </c>
      <c r="AL514">
        <v>-1.3733210648657004E-4</v>
      </c>
      <c r="AM514">
        <v>-6.3401510578833849E-5</v>
      </c>
      <c r="AN514">
        <v>-3.0433907913253829E-4</v>
      </c>
      <c r="AO514" s="22">
        <v>3.1025529451922742E-4</v>
      </c>
      <c r="AQ514" s="21">
        <v>0.26911524176576584</v>
      </c>
      <c r="AR514">
        <v>7.1276605826954442E-2</v>
      </c>
      <c r="AS514">
        <v>2.8822876063399824E-2</v>
      </c>
      <c r="AT514">
        <v>0.1173605420395154</v>
      </c>
      <c r="AU514">
        <v>0.10256196701034986</v>
      </c>
      <c r="AV514">
        <v>9.6321475164972442E-2</v>
      </c>
      <c r="AW514">
        <v>3.5093564999737925E-2</v>
      </c>
      <c r="AX514" s="22">
        <v>6.1352299124070857E-2</v>
      </c>
      <c r="AZ514" s="21">
        <v>-5.4724291221830007E-2</v>
      </c>
      <c r="BA514">
        <v>-2.2545652860596156E-2</v>
      </c>
      <c r="BB514">
        <v>-0.10479038589880477</v>
      </c>
      <c r="BC514">
        <v>0.13477757797172771</v>
      </c>
      <c r="BD514">
        <v>-0.14794698085468874</v>
      </c>
      <c r="BE514">
        <v>4.0748326763474568E-3</v>
      </c>
      <c r="BF514">
        <v>-0.12372921174702343</v>
      </c>
      <c r="BG514" s="22">
        <v>7.3389561169153239E-2</v>
      </c>
      <c r="BI514" s="21">
        <v>0.21529219689098775</v>
      </c>
      <c r="BJ514">
        <v>5.7021284936577259E-2</v>
      </c>
      <c r="BK514">
        <v>2.305830617429943E-2</v>
      </c>
      <c r="BL514">
        <v>9.3888463329798791E-2</v>
      </c>
      <c r="BM514">
        <v>8.20495773803014E-2</v>
      </c>
      <c r="BN514">
        <v>7.7057180935928268E-2</v>
      </c>
      <c r="BO514">
        <v>2.8074870524245361E-2</v>
      </c>
      <c r="BP514" s="22">
        <v>4.9081858550926248E-2</v>
      </c>
      <c r="BR514" s="21">
        <v>-4.9265049925575677E-2</v>
      </c>
      <c r="BS514">
        <v>-2.0294795766126462E-2</v>
      </c>
      <c r="BT514">
        <v>-9.4327662301371379E-2</v>
      </c>
      <c r="BU514">
        <v>0.12133835469574816</v>
      </c>
      <c r="BV514">
        <v>-0.13316601597986852</v>
      </c>
      <c r="BW514">
        <v>3.6610092576548278E-3</v>
      </c>
      <c r="BX514">
        <v>-0.11138672448023434</v>
      </c>
      <c r="BY514" s="22">
        <v>6.6081630581689838E-2</v>
      </c>
      <c r="CA514" s="21">
        <v>0.44117253461267991</v>
      </c>
      <c r="CB514">
        <v>0.11684689536183868</v>
      </c>
      <c r="CC514">
        <v>4.7250627406351303E-2</v>
      </c>
      <c r="CD514">
        <v>0.19239439206925987</v>
      </c>
      <c r="CE514">
        <v>0.16813437987766686</v>
      </c>
      <c r="CF514">
        <v>0.15790405929493501</v>
      </c>
      <c r="CG514">
        <v>5.7530472385748703E-2</v>
      </c>
      <c r="CH514" s="22">
        <v>0.10057757899779972</v>
      </c>
      <c r="CJ514" s="21">
        <v>-0.18178985212389556</v>
      </c>
      <c r="CK514">
        <v>-7.4888545262459291E-2</v>
      </c>
      <c r="CL514">
        <v>-0.34807255461760667</v>
      </c>
      <c r="CM514">
        <v>0.44774300625737345</v>
      </c>
      <c r="CN514">
        <v>-0.49138751284084342</v>
      </c>
      <c r="CO514">
        <v>1.3509259253338853E-2</v>
      </c>
      <c r="CP514">
        <v>-0.41102112354330028</v>
      </c>
      <c r="CQ514" s="22">
        <v>0.2438436552829884</v>
      </c>
      <c r="CS514" s="21">
        <v>0.31899638802094238</v>
      </c>
      <c r="CT514">
        <v>0.24849460818595123</v>
      </c>
      <c r="CU514">
        <v>-0.6134650595624952</v>
      </c>
      <c r="CV514">
        <v>-2.4331220077592912E-2</v>
      </c>
      <c r="CW514">
        <v>-0.49090207096201033</v>
      </c>
      <c r="CX514">
        <v>0.46055159250375405</v>
      </c>
      <c r="CY514">
        <v>-0.10547427007118607</v>
      </c>
      <c r="CZ514" s="22">
        <v>1.1076441839230973</v>
      </c>
      <c r="DB514" s="1"/>
      <c r="DJ514" s="1"/>
      <c r="GN514" s="1"/>
      <c r="GO514" s="7"/>
      <c r="GP514" s="7"/>
      <c r="GQ514" s="7"/>
      <c r="GR514" s="7"/>
      <c r="GS514" s="7"/>
      <c r="GT514" s="1"/>
      <c r="IU514" s="1"/>
      <c r="IV514" s="7"/>
      <c r="IW514" s="7"/>
      <c r="IX514" s="7"/>
      <c r="IY514" s="7"/>
      <c r="IZ514" s="7"/>
      <c r="JA514" s="7"/>
      <c r="JB514" s="7"/>
      <c r="JC514" s="7"/>
      <c r="JD514" s="7"/>
      <c r="JE514" s="1"/>
      <c r="JF514" s="128"/>
      <c r="JG514" s="128"/>
      <c r="JH514" s="128"/>
      <c r="JI514" s="128"/>
      <c r="JJ514" s="128"/>
      <c r="JK514" s="128"/>
      <c r="JL514" s="128"/>
      <c r="JM514" s="1"/>
      <c r="JN514" s="21">
        <v>0.52598407035738148</v>
      </c>
      <c r="JO514">
        <v>0.25850207320541835</v>
      </c>
      <c r="JP514">
        <v>0.67401044448571112</v>
      </c>
      <c r="JQ514" s="22">
        <v>0.28214333377768458</v>
      </c>
      <c r="JS514" s="21">
        <v>3.2173615156930532E-4</v>
      </c>
      <c r="JT514">
        <v>2.8992481025116789E-5</v>
      </c>
      <c r="JU514">
        <v>0</v>
      </c>
      <c r="JV514" s="22">
        <v>1.9842163013729166E-4</v>
      </c>
      <c r="JX514" s="21">
        <v>0.10632808017418896</v>
      </c>
      <c r="JY514">
        <v>6.1883336646324894E-2</v>
      </c>
      <c r="JZ514">
        <v>5.7608797801255919E-2</v>
      </c>
      <c r="KA514" s="22">
        <v>7.6049505182811273E-3</v>
      </c>
      <c r="KC514" s="21">
        <v>0.14099309980161931</v>
      </c>
      <c r="KD514">
        <v>0.18206339034061336</v>
      </c>
      <c r="KE514">
        <v>2.2794219019617976E-3</v>
      </c>
      <c r="KF514" s="22">
        <v>-4.0537876875407435E-2</v>
      </c>
      <c r="KH514" s="21">
        <v>8.5062484842181416E-2</v>
      </c>
      <c r="KI514">
        <v>4.9506669485172711E-2</v>
      </c>
      <c r="KJ514">
        <v>4.6087038241004741E-2</v>
      </c>
      <c r="KK514" s="22">
        <v>6.0839682888535638E-3</v>
      </c>
      <c r="KM514" s="21">
        <v>0.1269259634366143</v>
      </c>
      <c r="KN514">
        <v>0.16385995055465455</v>
      </c>
      <c r="KO514">
        <v>2.0514797117656179E-3</v>
      </c>
      <c r="KP514" s="22">
        <v>-3.6464247024852965E-2</v>
      </c>
      <c r="KR514" s="21">
        <v>0.17430837057824064</v>
      </c>
      <c r="KS514">
        <v>0.10144809320732115</v>
      </c>
      <c r="KT514">
        <v>9.444065213320646E-2</v>
      </c>
      <c r="KU514" s="22">
        <v>1.2467148132896651E-2</v>
      </c>
      <c r="KW514" s="21">
        <v>0.46836148869599392</v>
      </c>
      <c r="KX514">
        <v>0.60464926403931585</v>
      </c>
      <c r="KY514">
        <v>7.5700358367735004E-3</v>
      </c>
      <c r="KZ514" s="22">
        <v>-0.13455441706587815</v>
      </c>
      <c r="LB514" s="21">
        <v>0.51476589937295769</v>
      </c>
      <c r="LC514">
        <v>0.2395183416953415</v>
      </c>
      <c r="LD514">
        <v>0.67376411383993073</v>
      </c>
      <c r="LE514" s="22">
        <v>0.29419409261457147</v>
      </c>
      <c r="QC514" s="1"/>
      <c r="QD514" s="7"/>
      <c r="QE514" s="7"/>
      <c r="QF514" s="7"/>
      <c r="QG514" s="7"/>
      <c r="QH514" s="7"/>
      <c r="QI514" s="1"/>
    </row>
    <row r="515" spans="6:451" ht="14.4" customHeight="1" thickBot="1" x14ac:dyDescent="0.35">
      <c r="F515" s="1"/>
      <c r="G515" s="7"/>
      <c r="H515" s="7"/>
      <c r="I515" s="7"/>
      <c r="J515" s="7"/>
      <c r="K515" s="7"/>
      <c r="L515" s="7"/>
      <c r="M515" s="7"/>
      <c r="N515" s="7"/>
      <c r="O515" s="7"/>
      <c r="P515" s="1"/>
      <c r="Q515" t="s">
        <v>287</v>
      </c>
      <c r="X515" s="1"/>
      <c r="Y515" s="23">
        <v>-0.34047602189071613</v>
      </c>
      <c r="Z515" s="24">
        <v>1.6784199518252396E-2</v>
      </c>
      <c r="AA515" s="24">
        <v>-0.50756866384899602</v>
      </c>
      <c r="AB515" s="24">
        <v>0.62270952296962268</v>
      </c>
      <c r="AC515" s="24">
        <v>0.10742886077569228</v>
      </c>
      <c r="AD515" s="24">
        <v>1.2067373830305974</v>
      </c>
      <c r="AE515" s="24">
        <v>0.14087288879646251</v>
      </c>
      <c r="AF515" s="25">
        <v>0.58640795609235374</v>
      </c>
      <c r="AH515" s="23">
        <v>3.8320387142303742E-5</v>
      </c>
      <c r="AI515" s="24">
        <v>1.0748188809552372E-5</v>
      </c>
      <c r="AJ515" s="24">
        <v>4.73040649607095E-5</v>
      </c>
      <c r="AK515" s="24">
        <v>-1.1181837038149253E-4</v>
      </c>
      <c r="AL515" s="24">
        <v>4.0041677031612703E-5</v>
      </c>
      <c r="AM515" s="24">
        <v>1.8570447345750131E-5</v>
      </c>
      <c r="AN515" s="24">
        <v>8.8468138002958867E-5</v>
      </c>
      <c r="AO515" s="25">
        <v>-9.0071009062912949E-5</v>
      </c>
      <c r="AQ515" s="23">
        <v>8.5094264455673141E-2</v>
      </c>
      <c r="AR515" s="24">
        <v>1.0623599761791834E-2</v>
      </c>
      <c r="AS515" s="24">
        <v>3.225199893232724E-2</v>
      </c>
      <c r="AT515" s="24">
        <v>1.6152944351360617E-2</v>
      </c>
      <c r="AU515" s="24">
        <v>0.20373865322367252</v>
      </c>
      <c r="AV515" s="24">
        <v>2.4070681974953712E-2</v>
      </c>
      <c r="AW515" s="24">
        <v>2.3262375424042053E-2</v>
      </c>
      <c r="AX515" s="25">
        <v>5.3329131057853987E-2</v>
      </c>
      <c r="AZ515" s="23">
        <v>-2.8635986829095874E-2</v>
      </c>
      <c r="BA515" s="24">
        <v>2.3769978605312936E-2</v>
      </c>
      <c r="BB515" s="24">
        <v>4.4869476453518499E-2</v>
      </c>
      <c r="BC515" s="24">
        <v>8.8889893932633635E-2</v>
      </c>
      <c r="BD515" s="24">
        <v>-6.0024109603184841E-2</v>
      </c>
      <c r="BE515" s="24">
        <v>-0.11083237784305777</v>
      </c>
      <c r="BF515" s="24">
        <v>-4.7282138036976847E-2</v>
      </c>
      <c r="BG515" s="25">
        <v>-9.0242962772012741E-2</v>
      </c>
      <c r="BI515" s="23">
        <v>6.8075411858228935E-2</v>
      </c>
      <c r="BJ515" s="24">
        <v>8.4988798325381799E-3</v>
      </c>
      <c r="BK515" s="24">
        <v>2.5801599593396705E-2</v>
      </c>
      <c r="BL515" s="24">
        <v>1.2922357981758085E-2</v>
      </c>
      <c r="BM515" s="24">
        <v>0.16299092289960521</v>
      </c>
      <c r="BN515" s="24">
        <v>1.9256545648935273E-2</v>
      </c>
      <c r="BO515" s="24">
        <v>1.8609901904555932E-2</v>
      </c>
      <c r="BP515" s="25">
        <v>4.2663306468840527E-2</v>
      </c>
      <c r="BR515" s="23">
        <v>-2.5768556107472054E-2</v>
      </c>
      <c r="BS515" s="24">
        <v>2.1394055563662598E-2</v>
      </c>
      <c r="BT515" s="24">
        <v>4.0387259214662727E-2</v>
      </c>
      <c r="BU515" s="24">
        <v>7.9989722702332122E-2</v>
      </c>
      <c r="BV515" s="24">
        <v>-5.4017694475163198E-2</v>
      </c>
      <c r="BW515" s="24">
        <v>-9.9747283014017432E-2</v>
      </c>
      <c r="BX515" s="24">
        <v>-4.2545077419478862E-2</v>
      </c>
      <c r="BY515" s="25">
        <v>-8.1227673595717753E-2</v>
      </c>
      <c r="CA515" s="23">
        <v>0.13949879479145277</v>
      </c>
      <c r="CB515" s="24">
        <v>1.7415737361758568E-2</v>
      </c>
      <c r="CC515" s="24">
        <v>5.2872130314337525E-2</v>
      </c>
      <c r="CD515" s="24">
        <v>2.6480241765897722E-2</v>
      </c>
      <c r="CE515" s="24">
        <v>0.33399779282705994</v>
      </c>
      <c r="CF515" s="24">
        <v>3.9460134526506721E-2</v>
      </c>
      <c r="CG515" s="24">
        <v>3.8135044886385118E-2</v>
      </c>
      <c r="CH515" s="25">
        <v>8.7424808337787985E-2</v>
      </c>
      <c r="CJ515" s="23">
        <v>-9.5086922905800966E-2</v>
      </c>
      <c r="CK515" s="24">
        <v>7.8944854478459794E-2</v>
      </c>
      <c r="CL515" s="24">
        <v>0.14903047680687359</v>
      </c>
      <c r="CM515" s="24">
        <v>0.29516502842188985</v>
      </c>
      <c r="CN515" s="24">
        <v>-0.19932728588621113</v>
      </c>
      <c r="CO515" s="24">
        <v>-0.36807115503327481</v>
      </c>
      <c r="CP515" s="24">
        <v>-0.15699290560693313</v>
      </c>
      <c r="CQ515" s="25">
        <v>-0.29973311289932758</v>
      </c>
      <c r="CS515" s="23">
        <v>-0.3379301557532256</v>
      </c>
      <c r="CT515" s="24">
        <v>1.0802110217722479E-2</v>
      </c>
      <c r="CU515" s="24">
        <v>-0.51404995728697478</v>
      </c>
      <c r="CV515" s="24">
        <v>0.60457091624236436</v>
      </c>
      <c r="CW515" s="24">
        <v>0.11087787475089765</v>
      </c>
      <c r="CX515" s="24">
        <v>1.2252664052066307</v>
      </c>
      <c r="CY515" s="24">
        <v>0.14891218248112312</v>
      </c>
      <c r="CZ515" s="25">
        <v>0.59654514123050151</v>
      </c>
      <c r="DB515" s="1"/>
      <c r="DC515" t="s">
        <v>287</v>
      </c>
      <c r="DJ515" s="1"/>
      <c r="GN515" s="1"/>
      <c r="GO515" s="7"/>
      <c r="GP515" s="7"/>
      <c r="GQ515" s="7"/>
      <c r="GR515" s="7"/>
      <c r="GS515" s="7"/>
      <c r="GT515" s="1"/>
      <c r="IU515" s="1"/>
      <c r="IV515" s="7"/>
      <c r="IW515" s="7"/>
      <c r="IX515" s="7"/>
      <c r="IY515" s="7"/>
      <c r="IZ515" s="7"/>
      <c r="JA515" s="7"/>
      <c r="JB515" s="7"/>
      <c r="JC515" s="7"/>
      <c r="JD515" s="7"/>
      <c r="JE515" s="1"/>
      <c r="JF515" s="128"/>
      <c r="JG515" s="128"/>
      <c r="JH515" s="128"/>
      <c r="JI515" s="128"/>
      <c r="JJ515" s="128"/>
      <c r="JK515" s="128"/>
      <c r="JL515" s="128"/>
      <c r="JM515" s="1"/>
      <c r="JN515" s="23">
        <v>-1.3619891641722823</v>
      </c>
      <c r="JO515" s="24">
        <v>-0.17554599899146447</v>
      </c>
      <c r="JP515" s="24">
        <v>0.85190357339777201</v>
      </c>
      <c r="JQ515" s="25">
        <v>-0.38159402291187033</v>
      </c>
      <c r="JS515" s="23">
        <v>3.2768578592675616E-4</v>
      </c>
      <c r="JT515" s="24">
        <v>3.1442006691885722E-5</v>
      </c>
      <c r="JU515" s="24">
        <v>0</v>
      </c>
      <c r="JV515" s="25">
        <v>2.0641384558225836E-4</v>
      </c>
      <c r="JX515" s="23">
        <v>6.1444422426825775E-2</v>
      </c>
      <c r="JY515" s="24">
        <v>7.5101937856994358E-2</v>
      </c>
      <c r="JZ515" s="24">
        <v>0.20716235725795029</v>
      </c>
      <c r="KA515" s="25">
        <v>3.2222659073726123E-2</v>
      </c>
      <c r="KC515" s="23">
        <v>-8.3970595917754076E-2</v>
      </c>
      <c r="KD515" s="24">
        <v>0.15190833947712207</v>
      </c>
      <c r="KE515" s="24">
        <v>0.2076639354477825</v>
      </c>
      <c r="KF515" s="25">
        <v>-7.6193741755780364E-2</v>
      </c>
      <c r="KH515" s="23">
        <v>4.9155559417055482E-2</v>
      </c>
      <c r="KI515" s="24">
        <v>6.0081550483315448E-2</v>
      </c>
      <c r="KJ515" s="24">
        <v>0.16572988580636025</v>
      </c>
      <c r="KK515" s="25">
        <v>2.5778135780316031E-2</v>
      </c>
      <c r="KM515" s="23">
        <v>-7.5540767747385995E-2</v>
      </c>
      <c r="KN515" s="24">
        <v>0.13672064973007905</v>
      </c>
      <c r="KO515" s="24">
        <v>0.18689754190300426</v>
      </c>
      <c r="KP515" s="25">
        <v>-6.8553726195644107E-2</v>
      </c>
      <c r="KR515" s="23">
        <v>0.10072860536281864</v>
      </c>
      <c r="KS515" s="24">
        <v>0.1231179313182694</v>
      </c>
      <c r="KT515" s="24">
        <v>0.33961042173434486</v>
      </c>
      <c r="KU515" s="25">
        <v>5.2824048730155816E-2</v>
      </c>
      <c r="KW515" s="23">
        <v>-0.27874822047005909</v>
      </c>
      <c r="KX515" s="24">
        <v>0.50450424254641735</v>
      </c>
      <c r="KY515" s="24">
        <v>0.68965882621034802</v>
      </c>
      <c r="KZ515" s="25">
        <v>-0.25296577931972003</v>
      </c>
      <c r="LB515" s="23">
        <v>-1.3532063096006213</v>
      </c>
      <c r="LC515" s="24">
        <v>-0.18992418728184118</v>
      </c>
      <c r="LD515" s="24">
        <v>0.84006924018363838</v>
      </c>
      <c r="LE515" s="25">
        <v>-0.37058760673641705</v>
      </c>
      <c r="QC515" s="1"/>
      <c r="QD515" s="7"/>
      <c r="QE515" s="7"/>
      <c r="QF515" s="7"/>
      <c r="QG515" s="7"/>
      <c r="QH515" s="7"/>
      <c r="QI515" s="1"/>
    </row>
    <row r="516" spans="6:451" ht="14.4" customHeight="1" thickBot="1" x14ac:dyDescent="0.35">
      <c r="F516" s="1"/>
      <c r="G516" s="7"/>
      <c r="H516" s="7"/>
      <c r="I516" s="7"/>
      <c r="J516" s="7"/>
      <c r="K516" s="7"/>
      <c r="L516" s="7"/>
      <c r="M516" s="7"/>
      <c r="N516" s="7"/>
      <c r="O516" s="7"/>
      <c r="P516" s="1"/>
      <c r="Q516" s="43">
        <v>0.01</v>
      </c>
      <c r="X516" s="1"/>
      <c r="DB516" s="1"/>
      <c r="DC516" s="43">
        <v>0.01</v>
      </c>
      <c r="DJ516" s="1"/>
      <c r="GN516" s="1"/>
      <c r="GO516" s="7"/>
      <c r="GP516" s="7"/>
      <c r="GQ516" s="7"/>
      <c r="GR516" s="7"/>
      <c r="GS516" s="7"/>
      <c r="GT516" s="1"/>
      <c r="IU516" s="1"/>
      <c r="IV516" s="7"/>
      <c r="IW516" s="7"/>
      <c r="IX516" s="7"/>
      <c r="IY516" s="7"/>
      <c r="IZ516" s="7"/>
      <c r="JA516" s="7"/>
      <c r="JB516" s="7"/>
      <c r="JC516" s="7"/>
      <c r="JD516" s="7"/>
      <c r="JE516" s="1"/>
      <c r="JF516" s="128"/>
      <c r="JG516" s="128"/>
      <c r="JH516" s="128"/>
      <c r="JI516" s="128"/>
      <c r="JJ516" s="128"/>
      <c r="JK516" s="128"/>
      <c r="JL516" s="128"/>
      <c r="JM516" s="1"/>
      <c r="QC516" s="1"/>
      <c r="QD516" s="7"/>
      <c r="QE516" s="7"/>
      <c r="QF516" s="7"/>
      <c r="QG516" s="7"/>
      <c r="QH516" s="7"/>
      <c r="QI516" s="1"/>
    </row>
    <row r="517" spans="6:451" ht="14.4" customHeight="1" x14ac:dyDescent="0.3">
      <c r="F517" s="1"/>
      <c r="G517" s="7"/>
      <c r="H517" s="7"/>
      <c r="I517" s="7"/>
      <c r="J517" s="7"/>
      <c r="K517" s="7"/>
      <c r="L517" s="7"/>
      <c r="M517" s="7"/>
      <c r="N517" s="7"/>
      <c r="O517" s="7"/>
      <c r="P517" s="1"/>
      <c r="X517" s="1"/>
      <c r="DB517" s="1"/>
      <c r="DJ517" s="1"/>
      <c r="GN517" s="1"/>
      <c r="GO517" s="7"/>
      <c r="GP517" s="7"/>
      <c r="GQ517" s="7"/>
      <c r="GR517" s="7"/>
      <c r="GS517" s="7"/>
      <c r="GT517" s="1"/>
      <c r="IU517" s="1"/>
      <c r="IV517" s="7"/>
      <c r="IW517" s="7"/>
      <c r="IX517" s="7"/>
      <c r="IY517" s="7"/>
      <c r="IZ517" s="7"/>
      <c r="JA517" s="7"/>
      <c r="JB517" s="7"/>
      <c r="JC517" s="7"/>
      <c r="JD517" s="7"/>
      <c r="JE517" s="1"/>
      <c r="JF517" s="1"/>
      <c r="JG517" s="1"/>
      <c r="JH517" s="1"/>
      <c r="JI517" s="1"/>
      <c r="JJ517" s="1"/>
      <c r="JK517" s="1"/>
      <c r="JL517" s="1"/>
      <c r="JM517" s="1"/>
      <c r="QC517" s="1"/>
      <c r="QD517" s="7"/>
      <c r="QE517" s="7"/>
      <c r="QF517" s="7"/>
      <c r="QG517" s="7"/>
      <c r="QH517" s="7"/>
      <c r="QI517" s="1"/>
    </row>
    <row r="518" spans="6:451" ht="15" thickBot="1" x14ac:dyDescent="0.35">
      <c r="F518" s="1"/>
      <c r="G518" s="7"/>
      <c r="H518" s="7"/>
      <c r="I518" s="7"/>
      <c r="J518" s="7"/>
      <c r="K518" s="7"/>
      <c r="L518" s="7"/>
      <c r="M518" s="7"/>
      <c r="N518" s="7"/>
      <c r="O518" s="7"/>
      <c r="P518" s="1"/>
      <c r="X518" s="1"/>
      <c r="DB518" s="1"/>
      <c r="DJ518" s="1"/>
      <c r="GN518" s="1"/>
      <c r="GO518" s="7"/>
      <c r="GP518" s="7"/>
      <c r="GQ518" s="7"/>
      <c r="GR518" s="7"/>
      <c r="GS518" s="7"/>
      <c r="GT518" s="1"/>
      <c r="IU518" s="1"/>
      <c r="IV518" s="7"/>
      <c r="IW518" s="7"/>
      <c r="IX518" s="7"/>
      <c r="IY518" s="7"/>
      <c r="IZ518" s="7"/>
      <c r="JA518" s="7"/>
      <c r="JB518" s="7"/>
      <c r="JC518" s="7"/>
      <c r="JD518" s="7"/>
      <c r="JE518" s="1"/>
      <c r="JF518" t="s">
        <v>284</v>
      </c>
      <c r="JH518" t="s">
        <v>285</v>
      </c>
      <c r="JJ518" t="s">
        <v>56</v>
      </c>
      <c r="JL518" t="s">
        <v>286</v>
      </c>
      <c r="JM518" s="1"/>
      <c r="QC518" s="1"/>
      <c r="QD518" s="7"/>
      <c r="QE518" s="7"/>
      <c r="QF518" s="7"/>
      <c r="QG518" s="7"/>
      <c r="QH518" s="7"/>
      <c r="QI518" s="1"/>
    </row>
    <row r="519" spans="6:451" ht="15" thickBot="1" x14ac:dyDescent="0.35">
      <c r="F519" s="1"/>
      <c r="G519" s="7"/>
      <c r="H519" s="7"/>
      <c r="I519" s="7"/>
      <c r="J519" s="7"/>
      <c r="K519" s="7"/>
      <c r="L519" s="7"/>
      <c r="M519" s="7"/>
      <c r="N519" s="7"/>
      <c r="O519" s="7"/>
      <c r="P519" s="1"/>
      <c r="X519" s="1"/>
      <c r="DB519" s="1"/>
      <c r="DJ519" s="1"/>
      <c r="GN519" s="1"/>
      <c r="GO519" s="7"/>
      <c r="GP519" s="7"/>
      <c r="GQ519" s="7"/>
      <c r="GR519" s="7"/>
      <c r="GS519" s="7"/>
      <c r="GT519" s="1"/>
      <c r="IU519" s="1"/>
      <c r="IV519" s="7"/>
      <c r="IW519" s="7"/>
      <c r="IX519" s="7"/>
      <c r="IY519" s="7"/>
      <c r="IZ519" s="7"/>
      <c r="JA519" s="7"/>
      <c r="JB519" s="7"/>
      <c r="JC519" s="7"/>
      <c r="JD519" s="7"/>
      <c r="JE519" s="1"/>
      <c r="JF519" s="43">
        <f>JF479:JL479</f>
        <v>0.9</v>
      </c>
      <c r="JH519" s="43">
        <f>JH479</f>
        <v>0.8</v>
      </c>
      <c r="JJ519" s="43">
        <f>JJ479</f>
        <v>1.0000000000000001E-9</v>
      </c>
      <c r="JL519" s="43">
        <f>JL479</f>
        <v>3</v>
      </c>
      <c r="JM519" s="1"/>
      <c r="QC519" s="1"/>
      <c r="QD519" s="7"/>
      <c r="QE519" s="7"/>
      <c r="QF519" s="7"/>
      <c r="QG519" s="7"/>
      <c r="QH519" s="7"/>
      <c r="QI519" s="1"/>
    </row>
    <row r="520" spans="6:451" ht="15" thickBot="1" x14ac:dyDescent="0.35">
      <c r="F520" s="1"/>
      <c r="G520" s="7"/>
      <c r="H520" s="7"/>
      <c r="I520" s="7"/>
      <c r="J520" s="7"/>
      <c r="K520" s="7"/>
      <c r="L520" s="7"/>
      <c r="M520" s="7"/>
      <c r="N520" s="7"/>
      <c r="O520" s="7"/>
      <c r="P520" s="1"/>
      <c r="X520" s="1"/>
      <c r="Y520" t="s">
        <v>320</v>
      </c>
      <c r="AC520" t="s">
        <v>321</v>
      </c>
      <c r="AG520" t="s">
        <v>322</v>
      </c>
      <c r="AK520" t="s">
        <v>323</v>
      </c>
      <c r="AO520" t="s">
        <v>324</v>
      </c>
      <c r="AS520" t="s">
        <v>325</v>
      </c>
      <c r="AW520" t="s">
        <v>326</v>
      </c>
      <c r="BA520" t="s">
        <v>327</v>
      </c>
      <c r="BE520" t="s">
        <v>328</v>
      </c>
      <c r="DB520" s="1"/>
      <c r="DJ520" s="1"/>
      <c r="DK520" t="s">
        <v>320</v>
      </c>
      <c r="DO520" t="s">
        <v>321</v>
      </c>
      <c r="DS520" t="s">
        <v>322</v>
      </c>
      <c r="DW520" t="s">
        <v>323</v>
      </c>
      <c r="EA520" t="s">
        <v>324</v>
      </c>
      <c r="EE520" t="s">
        <v>325</v>
      </c>
      <c r="EI520" t="s">
        <v>326</v>
      </c>
      <c r="EM520" t="s">
        <v>327</v>
      </c>
      <c r="EQ520" t="s">
        <v>328</v>
      </c>
      <c r="GN520" s="1"/>
      <c r="GO520" s="7"/>
      <c r="GP520" s="7"/>
      <c r="GQ520" s="7"/>
      <c r="GR520" s="7"/>
      <c r="GS520" s="7"/>
      <c r="GT520" s="1"/>
      <c r="IU520" s="1"/>
      <c r="IV520" s="7"/>
      <c r="IW520" s="7"/>
      <c r="IX520" s="7"/>
      <c r="IY520" s="7"/>
      <c r="IZ520" s="7"/>
      <c r="JA520" s="7"/>
      <c r="JB520" s="7"/>
      <c r="JC520" s="7"/>
      <c r="JD520" s="7"/>
      <c r="JE520" s="1"/>
      <c r="JM520" s="1"/>
      <c r="QC520" s="1"/>
      <c r="QD520" s="7"/>
      <c r="QE520" s="7"/>
      <c r="QF520" s="7"/>
      <c r="QG520" s="7"/>
      <c r="QH520" s="7"/>
      <c r="QI520" s="1"/>
    </row>
    <row r="521" spans="6:451" ht="15" thickBot="1" x14ac:dyDescent="0.35">
      <c r="F521" s="1"/>
      <c r="G521" s="7"/>
      <c r="H521" s="7"/>
      <c r="I521" s="7"/>
      <c r="J521" s="7"/>
      <c r="K521" s="7"/>
      <c r="L521" s="7"/>
      <c r="M521" s="7"/>
      <c r="N521" s="7"/>
      <c r="O521" s="7"/>
      <c r="P521" s="1"/>
      <c r="X521" s="1"/>
      <c r="Y521" s="12">
        <f t="array" ref="Y521:Y524">'TRANSFORMER EX1'!DY3111:DY3114</f>
        <v>0.64516513549878707</v>
      </c>
      <c r="AC521" s="12">
        <f t="array" ref="AC521:AC524">'TRANSFORMER EX1'!EP3111:EP3114+'TRANSFORMER EX2'!EP3111:EP3114</f>
        <v>5.3276682674200125E-5</v>
      </c>
      <c r="AG521" s="12">
        <v>4.9462445366102253E-2</v>
      </c>
      <c r="AK521" s="12">
        <v>-0.17530125171757122</v>
      </c>
      <c r="AO521" s="12">
        <f t="array" ref="AO521:AO524">S513*AG521:AG524+(1-S513)*AC521:AC524^2</f>
        <v>3.9569956860562791E-2</v>
      </c>
      <c r="AS521" s="12">
        <f t="array" ref="AS521:AS524">Q513*AK521:AK524+(1-Q513)*AC521:AC524</f>
        <v>-0.15776579887754669</v>
      </c>
      <c r="AW521" s="12">
        <f t="array" ref="AW521:AW524">AO521:AO524/(1-S513^W513)</f>
        <v>8.1085977173284432E-2</v>
      </c>
      <c r="BA521" s="12">
        <f t="array" ref="BA521:BA524">AS521:AS524/(1-Q513^W513)</f>
        <v>-0.5821616194743422</v>
      </c>
      <c r="BE521" s="12">
        <f t="array" ref="BE521:BE524">Y521:Y524-(Q516/(U513+SQRT(AW521:AW524)))*BA521:BA524</f>
        <v>0.6656093623425251</v>
      </c>
      <c r="DB521" s="1"/>
      <c r="DJ521" s="1"/>
      <c r="DK521" s="12">
        <f t="array" ref="DK521:DK524">'TRANSFORMER EX1'!JK3111:JK3114</f>
        <v>-0.10318926364006181</v>
      </c>
      <c r="DO521" s="12">
        <f t="array" ref="DO521:DO524">'TRANSFORMER EX1'!KB3111:KB3114+'TRANSFORMER EX2'!KB3111:KB3114</f>
        <v>1.1021924542582715E-4</v>
      </c>
      <c r="DS521" s="12">
        <v>5.6436003379751937E-2</v>
      </c>
      <c r="DW521" s="12">
        <v>-2.6835002115199336E-2</v>
      </c>
      <c r="EA521" s="12">
        <f t="array" ref="EA521:EA524">DE513*DS521:DS524+(1-DE513)*DO521:DO524^2</f>
        <v>4.5148805133457967E-2</v>
      </c>
      <c r="EE521" s="12">
        <f t="array" ref="EE521:EE524">DC513*DW521:DW524+(1-DC513)*DO521:DO524</f>
        <v>-2.4140479979136823E-2</v>
      </c>
      <c r="EI521" s="12">
        <f t="array" ref="EI521:EI524">EA521:EA524/(1-DE513^DI513)</f>
        <v>9.2518043306266354E-2</v>
      </c>
      <c r="EM521" s="12">
        <f t="array" ref="EM521:EM524">EE521:EE524/(1-DC513^DI513)</f>
        <v>-8.9079261915634061E-2</v>
      </c>
      <c r="EQ521" s="12">
        <f t="array" ref="EQ521:EQ524">DK521:DK524-(DC516/(DG513+SQRT(EI521:EI524)))*EM521:EM524</f>
        <v>-0.10026064117860103</v>
      </c>
      <c r="GN521" s="1"/>
      <c r="GO521" s="7"/>
      <c r="GP521" s="7"/>
      <c r="GQ521" s="7"/>
      <c r="GR521" s="7"/>
      <c r="GS521" s="7"/>
      <c r="GT521" s="1"/>
      <c r="IU521" s="1"/>
      <c r="IV521" s="7"/>
      <c r="IW521" s="7"/>
      <c r="IX521" s="7"/>
      <c r="IY521" s="7"/>
      <c r="IZ521" s="7"/>
      <c r="JA521" s="7"/>
      <c r="JB521" s="7"/>
      <c r="JC521" s="7"/>
      <c r="JD521" s="7"/>
      <c r="JE521" s="1"/>
      <c r="JF521" t="s">
        <v>287</v>
      </c>
      <c r="JM521" s="1"/>
      <c r="QC521" s="1"/>
      <c r="QD521" s="7"/>
      <c r="QE521" s="7"/>
      <c r="QF521" s="7"/>
      <c r="QG521" s="7"/>
      <c r="QH521" s="7"/>
      <c r="QI521" s="1"/>
    </row>
    <row r="522" spans="6:451" ht="15" thickBot="1" x14ac:dyDescent="0.35">
      <c r="F522" s="1"/>
      <c r="G522" s="7"/>
      <c r="H522" s="7"/>
      <c r="I522" s="7"/>
      <c r="J522" s="7"/>
      <c r="K522" s="7"/>
      <c r="L522" s="7"/>
      <c r="M522" s="7"/>
      <c r="N522" s="7"/>
      <c r="O522" s="7"/>
      <c r="P522" s="1"/>
      <c r="X522" s="1"/>
      <c r="Y522" s="13">
        <v>-0.25649955572550448</v>
      </c>
      <c r="AC522" s="13">
        <v>-8.787613134665531E-5</v>
      </c>
      <c r="AG522" s="13">
        <v>2.8793675341463904E-2</v>
      </c>
      <c r="AK522" s="13">
        <v>7.0515928242927919E-2</v>
      </c>
      <c r="AO522" s="13">
        <v>2.3034941817614018E-2</v>
      </c>
      <c r="AS522" s="13">
        <v>6.3455547805500459E-2</v>
      </c>
      <c r="AW522" s="13">
        <v>4.7202749626258242E-2</v>
      </c>
      <c r="BA522" s="13">
        <v>0.23415331293542613</v>
      </c>
      <c r="BE522" s="13">
        <v>-0.26727702159020189</v>
      </c>
      <c r="DB522" s="1"/>
      <c r="DJ522" s="1"/>
      <c r="DK522" s="13">
        <v>-0.2007498460966988</v>
      </c>
      <c r="DO522" s="13">
        <v>-1.6814309889570637E-4</v>
      </c>
      <c r="DS522" s="13">
        <v>5.4032674134955244E-2</v>
      </c>
      <c r="DW522" s="13">
        <v>0.27833044173884597</v>
      </c>
      <c r="EA522" s="13">
        <v>4.3226144962384541E-2</v>
      </c>
      <c r="EE522" s="13">
        <v>0.25048058325507178</v>
      </c>
      <c r="EI522" s="13">
        <v>8.8578165906525716E-2</v>
      </c>
      <c r="EM522" s="13">
        <v>0.92428259503716559</v>
      </c>
      <c r="EQ522" s="13">
        <v>-0.23180555389201266</v>
      </c>
      <c r="GN522" s="1"/>
      <c r="GO522" s="7"/>
      <c r="GP522" s="7"/>
      <c r="GQ522" s="7"/>
      <c r="GR522" s="7"/>
      <c r="GS522" s="7"/>
      <c r="GT522" s="1"/>
      <c r="IU522" s="1"/>
      <c r="IV522" s="7"/>
      <c r="IW522" s="7"/>
      <c r="IX522" s="7"/>
      <c r="IY522" s="7"/>
      <c r="IZ522" s="7"/>
      <c r="JA522" s="7"/>
      <c r="JB522" s="7"/>
      <c r="JC522" s="7"/>
      <c r="JD522" s="7"/>
      <c r="JE522" s="1"/>
      <c r="JF522" s="43">
        <v>0.01</v>
      </c>
      <c r="JM522" s="1"/>
      <c r="QC522" s="1"/>
      <c r="QD522" s="7"/>
      <c r="QE522" s="7"/>
      <c r="QF522" s="7"/>
      <c r="QG522" s="7"/>
      <c r="QH522" s="7"/>
      <c r="QI522" s="1"/>
    </row>
    <row r="523" spans="6:451" x14ac:dyDescent="0.3">
      <c r="F523" s="1"/>
      <c r="G523" s="7"/>
      <c r="H523" s="7"/>
      <c r="I523" s="7"/>
      <c r="J523" s="7"/>
      <c r="K523" s="7"/>
      <c r="L523" s="7"/>
      <c r="M523" s="7"/>
      <c r="N523" s="7"/>
      <c r="O523" s="7"/>
      <c r="P523" s="1"/>
      <c r="X523" s="1"/>
      <c r="Y523" s="13">
        <v>-0.47245632219131678</v>
      </c>
      <c r="AC523" s="13">
        <v>-3.1086607159699044E-5</v>
      </c>
      <c r="AG523" s="13">
        <v>0.1140112423306507</v>
      </c>
      <c r="AK523" s="13">
        <v>-4.4827839091703008E-2</v>
      </c>
      <c r="AO523" s="13">
        <v>9.1208994057795992E-2</v>
      </c>
      <c r="AS523" s="13">
        <v>-4.0348163843248679E-2</v>
      </c>
      <c r="AW523" s="13">
        <v>0.18690367634794267</v>
      </c>
      <c r="BA523" s="13">
        <v>-0.1488862134437221</v>
      </c>
      <c r="BE523" s="13">
        <v>-0.46901246160690796</v>
      </c>
      <c r="DB523" s="1"/>
      <c r="DJ523" s="1"/>
      <c r="DK523" s="13">
        <v>1.2814242729568037</v>
      </c>
      <c r="DO523" s="13">
        <v>-2.3924399560362866E-4</v>
      </c>
      <c r="DS523" s="13">
        <v>1.3998535684751618E-2</v>
      </c>
      <c r="DW523" s="13">
        <v>4.8700259724458766E-2</v>
      </c>
      <c r="EA523" s="13">
        <v>1.1198839995339181E-2</v>
      </c>
      <c r="EE523" s="13">
        <v>4.3806309352452527E-2</v>
      </c>
      <c r="EI523" s="13">
        <v>2.2948442613399966E-2</v>
      </c>
      <c r="EM523" s="13">
        <v>0.16164689797952966</v>
      </c>
      <c r="EQ523" s="13">
        <v>1.2707536257085144</v>
      </c>
      <c r="GN523" s="1"/>
      <c r="GO523" s="7"/>
      <c r="GP523" s="7"/>
      <c r="GQ523" s="7"/>
      <c r="GR523" s="7"/>
      <c r="GS523" s="7"/>
      <c r="GT523" s="1"/>
      <c r="IU523" s="1"/>
      <c r="IV523" s="7"/>
      <c r="IW523" s="7"/>
      <c r="IX523" s="7"/>
      <c r="IY523" s="7"/>
      <c r="IZ523" s="7"/>
      <c r="JA523" s="7"/>
      <c r="JB523" s="7"/>
      <c r="JC523" s="7"/>
      <c r="JD523" s="7"/>
      <c r="JE523" s="1"/>
      <c r="JM523" s="1"/>
      <c r="QC523" s="1"/>
      <c r="QD523" s="7"/>
      <c r="QE523" s="7"/>
      <c r="QF523" s="7"/>
      <c r="QG523" s="7"/>
      <c r="QH523" s="7"/>
      <c r="QI523" s="1"/>
    </row>
    <row r="524" spans="6:451" ht="15" thickBot="1" x14ac:dyDescent="0.35">
      <c r="F524" s="1"/>
      <c r="G524" s="7"/>
      <c r="H524" s="7"/>
      <c r="I524" s="7"/>
      <c r="J524" s="7"/>
      <c r="K524" s="7"/>
      <c r="L524" s="7"/>
      <c r="M524" s="7"/>
      <c r="N524" s="7"/>
      <c r="O524" s="7"/>
      <c r="P524" s="1"/>
      <c r="X524" s="1"/>
      <c r="Y524" s="14">
        <v>-0.48836713236264317</v>
      </c>
      <c r="AC524" s="14">
        <v>5.4257821308751806E-4</v>
      </c>
      <c r="AG524" s="14">
        <v>0.10664471338434839</v>
      </c>
      <c r="AK524" s="14">
        <v>-1.3148592477342957E-2</v>
      </c>
      <c r="AO524" s="14">
        <v>8.5315829585702177E-2</v>
      </c>
      <c r="AS524" s="14">
        <v>-1.1779475408299911E-2</v>
      </c>
      <c r="AW524" s="14">
        <v>0.17482751964283239</v>
      </c>
      <c r="BA524" s="14">
        <v>-4.3466698923615918E-2</v>
      </c>
      <c r="BE524" s="14">
        <v>-0.48732756709787534</v>
      </c>
      <c r="DB524" s="1"/>
      <c r="DJ524" s="1"/>
      <c r="DK524" s="14">
        <v>-0.97168682088564751</v>
      </c>
      <c r="DO524" s="14">
        <v>-3.4532434265612352E-4</v>
      </c>
      <c r="DS524" s="14">
        <v>0.21303068694735591</v>
      </c>
      <c r="DW524" s="14">
        <v>7.0908351466028724E-2</v>
      </c>
      <c r="EA524" s="14">
        <v>0.17042457340766506</v>
      </c>
      <c r="EE524" s="14">
        <v>6.3782983885160238E-2</v>
      </c>
      <c r="EI524" s="14">
        <v>0.34923068321242851</v>
      </c>
      <c r="EM524" s="14">
        <v>0.23536156415188289</v>
      </c>
      <c r="EQ524" s="14">
        <v>-0.97566953693413394</v>
      </c>
      <c r="GN524" s="1"/>
      <c r="GO524" s="7"/>
      <c r="GP524" s="7"/>
      <c r="GQ524" s="7"/>
      <c r="GR524" s="7"/>
      <c r="GS524" s="7"/>
      <c r="GT524" s="1"/>
      <c r="IU524" s="1"/>
      <c r="IV524" s="7"/>
      <c r="IW524" s="7"/>
      <c r="IX524" s="7"/>
      <c r="IY524" s="7"/>
      <c r="IZ524" s="7"/>
      <c r="JA524" s="7"/>
      <c r="JB524" s="7"/>
      <c r="JC524" s="7"/>
      <c r="JD524" s="7"/>
      <c r="JE524" s="1"/>
      <c r="JM524" s="1"/>
      <c r="QC524" s="1"/>
      <c r="QD524" s="7"/>
      <c r="QE524" s="7"/>
      <c r="QF524" s="7"/>
      <c r="QG524" s="7"/>
      <c r="QH524" s="7"/>
      <c r="QI524" s="1"/>
    </row>
    <row r="525" spans="6:451" x14ac:dyDescent="0.3">
      <c r="F525" s="1"/>
      <c r="G525" s="7"/>
      <c r="H525" s="7"/>
      <c r="I525" s="7"/>
      <c r="J525" s="7"/>
      <c r="K525" s="7"/>
      <c r="L525" s="7"/>
      <c r="M525" s="7"/>
      <c r="N525" s="7"/>
      <c r="O525" s="7"/>
      <c r="P525" s="1"/>
      <c r="X525" s="1"/>
      <c r="DB525" s="1"/>
      <c r="DJ525" s="1"/>
      <c r="GN525" s="1"/>
      <c r="GO525" s="7"/>
      <c r="GP525" s="7"/>
      <c r="GQ525" s="7"/>
      <c r="GR525" s="7"/>
      <c r="GS525" s="7"/>
      <c r="GT525" s="1"/>
      <c r="IU525" s="1"/>
      <c r="IV525" s="7"/>
      <c r="IW525" s="7"/>
      <c r="IX525" s="7"/>
      <c r="IY525" s="7"/>
      <c r="IZ525" s="7"/>
      <c r="JA525" s="7"/>
      <c r="JB525" s="7"/>
      <c r="JC525" s="7"/>
      <c r="JD525" s="7"/>
      <c r="JE525" s="1"/>
      <c r="JM525" s="1"/>
      <c r="QC525" s="1"/>
      <c r="QD525" s="7"/>
      <c r="QE525" s="7"/>
      <c r="QF525" s="7"/>
      <c r="QG525" s="7"/>
      <c r="QH525" s="7"/>
      <c r="QI525" s="1"/>
    </row>
    <row r="526" spans="6:451" ht="15" thickBot="1" x14ac:dyDescent="0.35">
      <c r="F526" s="1"/>
      <c r="G526" s="7"/>
      <c r="H526" s="7"/>
      <c r="I526" s="7"/>
      <c r="J526" s="7"/>
      <c r="K526" s="7"/>
      <c r="L526" s="7"/>
      <c r="M526" s="7"/>
      <c r="N526" s="7"/>
      <c r="O526" s="7"/>
      <c r="P526" s="1"/>
      <c r="X526" s="1"/>
      <c r="Y526" t="s">
        <v>186</v>
      </c>
      <c r="AC526" t="s">
        <v>329</v>
      </c>
      <c r="AG526" t="s">
        <v>330</v>
      </c>
      <c r="AK526" t="s">
        <v>374</v>
      </c>
      <c r="AO526" t="s">
        <v>331</v>
      </c>
      <c r="AS526" t="s">
        <v>332</v>
      </c>
      <c r="AW526" t="s">
        <v>333</v>
      </c>
      <c r="BA526" t="s">
        <v>334</v>
      </c>
      <c r="BE526" t="s">
        <v>335</v>
      </c>
      <c r="DB526" s="1"/>
      <c r="DJ526" s="1"/>
      <c r="DK526" t="s">
        <v>186</v>
      </c>
      <c r="DO526" t="s">
        <v>329</v>
      </c>
      <c r="DS526" t="s">
        <v>330</v>
      </c>
      <c r="DW526" t="s">
        <v>374</v>
      </c>
      <c r="EA526" t="s">
        <v>331</v>
      </c>
      <c r="EE526" t="s">
        <v>332</v>
      </c>
      <c r="EI526" t="s">
        <v>333</v>
      </c>
      <c r="EM526" t="s">
        <v>334</v>
      </c>
      <c r="EQ526" t="s">
        <v>335</v>
      </c>
      <c r="GN526" s="1"/>
      <c r="GO526" s="7"/>
      <c r="GP526" s="7"/>
      <c r="GQ526" s="7"/>
      <c r="GR526" s="7"/>
      <c r="GS526" s="7"/>
      <c r="GT526" s="1"/>
      <c r="IU526" s="1"/>
      <c r="IV526" s="7"/>
      <c r="IW526" s="7"/>
      <c r="IX526" s="7"/>
      <c r="IY526" s="7"/>
      <c r="IZ526" s="7"/>
      <c r="JA526" s="7"/>
      <c r="JB526" s="7"/>
      <c r="JC526" s="7"/>
      <c r="JD526" s="7"/>
      <c r="JE526" s="1"/>
      <c r="JM526" s="1"/>
      <c r="QC526" s="1"/>
      <c r="QD526" s="7"/>
      <c r="QE526" s="7"/>
      <c r="QF526" s="7"/>
      <c r="QG526" s="7"/>
      <c r="QH526" s="7"/>
      <c r="QI526" s="1"/>
    </row>
    <row r="527" spans="6:451" x14ac:dyDescent="0.3">
      <c r="F527" s="1"/>
      <c r="G527" s="7"/>
      <c r="H527" s="7"/>
      <c r="I527" s="7"/>
      <c r="J527" s="7"/>
      <c r="K527" s="7"/>
      <c r="L527" s="7"/>
      <c r="M527" s="7"/>
      <c r="N527" s="7"/>
      <c r="O527" s="7"/>
      <c r="P527" s="1"/>
      <c r="X527" s="1"/>
      <c r="Y527" s="18">
        <f t="array" ref="Y527:AA530">'TRANSFORMER EX1'!DX3116:DZ3119</f>
        <v>-7.1538363880671571E-2</v>
      </c>
      <c r="Z527" s="19">
        <v>3.1723506055542736E-2</v>
      </c>
      <c r="AA527" s="20">
        <v>0.75509283829136109</v>
      </c>
      <c r="AC527" s="18">
        <f t="array" ref="AC527:AE530">'TRANSFORMER EX1'!EP3116:ER3119+'TRANSFORMER EX2'!EP3116:ER3119</f>
        <v>1.2729343814927327E-5</v>
      </c>
      <c r="AD527" s="19">
        <v>-1.0493562102689428E-4</v>
      </c>
      <c r="AE527" s="20">
        <v>-3.2484455572840644E-6</v>
      </c>
      <c r="AG527" s="18">
        <v>0.14151770215946333</v>
      </c>
      <c r="AH527" s="19">
        <v>2.213284142795699E-2</v>
      </c>
      <c r="AI527" s="20">
        <v>8.5785840518199624E-2</v>
      </c>
      <c r="AK527" s="18">
        <v>0.10977193167674255</v>
      </c>
      <c r="AL527" s="19">
        <v>-2.5749715828123871E-2</v>
      </c>
      <c r="AM527" s="20">
        <v>-3.053484224702345E-2</v>
      </c>
      <c r="AO527" s="18">
        <f t="array" ref="AO527:AQ530">S513*AG527:AI530+(1-S513)*AC527:AE530^2</f>
        <v>0.11321416175997791</v>
      </c>
      <c r="AP527" s="19">
        <v>1.7706275344662504E-2</v>
      </c>
      <c r="AQ527" s="20">
        <v>6.8628672416670186E-2</v>
      </c>
      <c r="AS527" s="18">
        <f t="array" ref="AS527:AU530">Q513*AK527:AM530+(1-Q513)*AC527:AE530</f>
        <v>9.8796011443449794E-2</v>
      </c>
      <c r="AT527" s="19">
        <v>-2.3185237807414175E-2</v>
      </c>
      <c r="AU527" s="20">
        <v>-2.7481682866876831E-2</v>
      </c>
      <c r="AW527" s="18">
        <f t="array" ref="AW527:AY530">AO527:AQ530/(1-S513^W513)</f>
        <v>0.23199623311470888</v>
      </c>
      <c r="AX527" s="19">
        <v>3.6283351116111695E-2</v>
      </c>
      <c r="AY527" s="20">
        <v>0.14063252544399632</v>
      </c>
      <c r="BA527" s="18">
        <f t="array" ref="BA527:BC530">AS527:AU530/(1-Q513^W513)</f>
        <v>0.36456092783560823</v>
      </c>
      <c r="BB527" s="19">
        <v>-8.5554383053188868E-2</v>
      </c>
      <c r="BC527" s="20">
        <v>-0.10140842386301417</v>
      </c>
      <c r="BE527" s="18">
        <f t="array" ref="BE527:BG530">Y527:AA530-(Q516/(U513+SQRT(AW527:AY530)))*BA527:BC530</f>
        <v>-7.9107209608279105E-2</v>
      </c>
      <c r="BF527" s="19">
        <v>3.6214976703012276E-2</v>
      </c>
      <c r="BG527" s="20">
        <v>0.75779699056609973</v>
      </c>
      <c r="DB527" s="1"/>
      <c r="DJ527" s="1"/>
      <c r="DK527" s="18">
        <f t="array" ref="DK527:DM530">'TRANSFORMER EX1'!JJ3116:JL3119</f>
        <v>0.1714504539125189</v>
      </c>
      <c r="DL527" s="19">
        <v>0.50267147271931611</v>
      </c>
      <c r="DM527" s="20">
        <v>-6.1300597174121361E-2</v>
      </c>
      <c r="DO527" s="18">
        <f t="array" ref="DO527:DQ530">'TRANSFORMER EX2'!KB3116:KD3119+'TRANSFORMER EX1'!KB3116:KD3119</f>
        <v>1.0863377186978691E-4</v>
      </c>
      <c r="DP527" s="19">
        <v>1.3110344901362647E-4</v>
      </c>
      <c r="DQ527" s="20">
        <v>1.0169544489233522E-6</v>
      </c>
      <c r="DS527" s="18">
        <v>8.8619725167079597E-2</v>
      </c>
      <c r="DT527" s="19">
        <v>8.1246845628823242E-2</v>
      </c>
      <c r="DU527" s="20">
        <v>0.15633593836021512</v>
      </c>
      <c r="DW527" s="18">
        <v>1.8734351940311377E-2</v>
      </c>
      <c r="DX527" s="19">
        <v>-0.17265130312311594</v>
      </c>
      <c r="DY527" s="20">
        <v>6.1679110081752198E-2</v>
      </c>
      <c r="EA527" s="18">
        <f t="array" ref="EA527:EC530">DE513*DS527:DU530+(1-DE513)*DO527:DQ530^2</f>
        <v>7.0895782493922962E-2</v>
      </c>
      <c r="EB527" s="19">
        <v>6.499747994068146E-2</v>
      </c>
      <c r="EC527" s="20">
        <v>0.12506875068837894</v>
      </c>
      <c r="EE527" s="18">
        <f t="array" ref="EE527:EG530">DC513*DW527:DY530+(1-DC513)*DO527:DQ530</f>
        <v>1.6871780123467219E-2</v>
      </c>
      <c r="EF527" s="19">
        <v>-0.15537306246590299</v>
      </c>
      <c r="EG527" s="20">
        <v>5.5511300769021873E-2</v>
      </c>
      <c r="EI527" s="18">
        <f t="array" ref="EI527:EK530">EA527:EC530/(1-DE513^DI513)</f>
        <v>0.14527824281541593</v>
      </c>
      <c r="EJ527" s="19">
        <v>0.13319155725549484</v>
      </c>
      <c r="EK527" s="20">
        <v>0.25628842354176018</v>
      </c>
      <c r="EM527" s="18">
        <f t="array" ref="EM527:EO530">EE527:EG530/(1-DC513^DI513)</f>
        <v>6.2257491230506362E-2</v>
      </c>
      <c r="EN527" s="19">
        <v>-0.57333233382252047</v>
      </c>
      <c r="EO527" s="20">
        <v>0.20483874822517303</v>
      </c>
      <c r="EQ527" s="18">
        <f t="array" ref="EQ527:ES530">DK527:DM530-(DC516/(DG513+SQRT(EI527:EK530)))*EM527:EO530</f>
        <v>0.16981705852150455</v>
      </c>
      <c r="ER527" s="19">
        <v>0.51838117973424935</v>
      </c>
      <c r="ES527" s="20">
        <v>-6.5346799705763056E-2</v>
      </c>
      <c r="GN527" s="1"/>
      <c r="GO527" s="7"/>
      <c r="GP527" s="7"/>
      <c r="GQ527" s="7"/>
      <c r="GR527" s="7"/>
      <c r="GS527" s="7"/>
      <c r="GT527" s="1"/>
      <c r="IU527" s="1"/>
      <c r="IV527" s="7"/>
      <c r="IW527" s="7"/>
      <c r="IX527" s="7"/>
      <c r="IY527" s="7"/>
      <c r="IZ527" s="7"/>
      <c r="JA527" s="7"/>
      <c r="JB527" s="7"/>
      <c r="JC527" s="7"/>
      <c r="JD527" s="7"/>
      <c r="JE527" s="1"/>
      <c r="JM527" s="1"/>
      <c r="QC527" s="1"/>
      <c r="QD527" s="7"/>
      <c r="QE527" s="7"/>
      <c r="QF527" s="7"/>
      <c r="QG527" s="7"/>
      <c r="QH527" s="7"/>
      <c r="QI527" s="1"/>
    </row>
    <row r="528" spans="6:451" x14ac:dyDescent="0.3">
      <c r="F528" s="1"/>
      <c r="G528" s="7"/>
      <c r="H528" s="7"/>
      <c r="I528" s="7"/>
      <c r="J528" s="7"/>
      <c r="K528" s="7"/>
      <c r="L528" s="7"/>
      <c r="M528" s="7"/>
      <c r="N528" s="7"/>
      <c r="O528" s="7"/>
      <c r="P528" s="1"/>
      <c r="X528" s="1"/>
      <c r="Y528" s="21">
        <v>-3.2914736360192451E-3</v>
      </c>
      <c r="Z528">
        <v>0.37017506557471624</v>
      </c>
      <c r="AA528" s="22">
        <v>0.38749110277558801</v>
      </c>
      <c r="AC528" s="21">
        <v>-8.1782207665644687E-5</v>
      </c>
      <c r="AD528">
        <v>-6.1035934800227691E-5</v>
      </c>
      <c r="AE528" s="22">
        <v>8.0137669050633343E-7</v>
      </c>
      <c r="AG528" s="21">
        <v>3.9033888052409392E-2</v>
      </c>
      <c r="AH528">
        <v>0.11432333269719303</v>
      </c>
      <c r="AI528" s="22">
        <v>4.0074567250189069E-2</v>
      </c>
      <c r="AK528" s="21">
        <v>5.4443731123868383E-2</v>
      </c>
      <c r="AL528">
        <v>4.2147255468336732E-2</v>
      </c>
      <c r="AM528" s="22">
        <v>0.12420991219740048</v>
      </c>
      <c r="AO528" s="21">
        <v>3.1227111779593412E-2</v>
      </c>
      <c r="AP528">
        <v>9.1458666902831498E-2</v>
      </c>
      <c r="AQ528" s="22">
        <v>3.2059653800279697E-2</v>
      </c>
      <c r="AS528" s="21">
        <v>4.8991179790714982E-2</v>
      </c>
      <c r="AT528">
        <v>3.7926426328023038E-2</v>
      </c>
      <c r="AU528" s="22">
        <v>0.11178900111532948</v>
      </c>
      <c r="AW528" s="21">
        <v>6.3989983154904548E-2</v>
      </c>
      <c r="AX528">
        <v>0.18741530103039247</v>
      </c>
      <c r="AY528" s="22">
        <v>6.5696011885819069E-2</v>
      </c>
      <c r="BA528" s="21">
        <v>0.18077926122035054</v>
      </c>
      <c r="BB528">
        <v>0.13994991264953155</v>
      </c>
      <c r="BC528" s="22">
        <v>0.41250553917095761</v>
      </c>
      <c r="BE528" s="21">
        <v>-1.0437960629181127E-2</v>
      </c>
      <c r="BF528">
        <v>0.36694233055185305</v>
      </c>
      <c r="BG528" s="22">
        <v>0.37139724052392514</v>
      </c>
      <c r="DB528" s="1"/>
      <c r="DJ528" s="1"/>
      <c r="DK528" s="21">
        <v>0.36661443843236197</v>
      </c>
      <c r="DL528">
        <v>0.1190846797892761</v>
      </c>
      <c r="DM528" s="22">
        <v>-1.0854685881872872</v>
      </c>
      <c r="DO528" s="21">
        <v>-1.3989354002670625E-4</v>
      </c>
      <c r="DP528">
        <v>-2.6876078116188043E-5</v>
      </c>
      <c r="DQ528" s="22">
        <v>2.5008300778944874E-5</v>
      </c>
      <c r="DS528" s="21">
        <v>1.7068608005761605E-2</v>
      </c>
      <c r="DT528">
        <v>2.789444585428948E-2</v>
      </c>
      <c r="DU528" s="22">
        <v>5.4185879839736141E-2</v>
      </c>
      <c r="DW528" s="21">
        <v>-3.1359257911721195E-3</v>
      </c>
      <c r="DX528">
        <v>-1.844025228889196E-2</v>
      </c>
      <c r="DY528" s="22">
        <v>0.11146209028070349</v>
      </c>
      <c r="EA528" s="21">
        <v>1.3654890318649793E-2</v>
      </c>
      <c r="EB528">
        <v>2.23155568278963E-2</v>
      </c>
      <c r="EC528" s="22">
        <v>4.3348703996871935E-2</v>
      </c>
      <c r="EE528" s="21">
        <v>-2.8363225660575785E-3</v>
      </c>
      <c r="EF528">
        <v>-1.6598914667814383E-2</v>
      </c>
      <c r="EG528" s="22">
        <v>0.10031838208271104</v>
      </c>
      <c r="EI528" s="21">
        <v>2.7981332620184009E-2</v>
      </c>
      <c r="EJ528">
        <v>4.5728600057164559E-2</v>
      </c>
      <c r="EK528" s="22">
        <v>8.8829311468999889E-2</v>
      </c>
      <c r="EM528" s="21">
        <v>-1.0466134930101768E-2</v>
      </c>
      <c r="EN528">
        <v>-6.1250607630311399E-2</v>
      </c>
      <c r="EO528" s="22">
        <v>0.37017853167052056</v>
      </c>
      <c r="EQ528" s="21">
        <v>0.3672401182261768</v>
      </c>
      <c r="ER528">
        <v>0.12194896622539717</v>
      </c>
      <c r="ES528" s="22">
        <v>-1.097888916590257</v>
      </c>
      <c r="GN528" s="1"/>
      <c r="GO528" s="7"/>
      <c r="GP528" s="7"/>
      <c r="GQ528" s="7"/>
      <c r="GR528" s="7"/>
      <c r="GS528" s="7"/>
      <c r="GT528" s="1"/>
      <c r="IU528" s="1"/>
      <c r="IV528" s="7"/>
      <c r="IW528" s="7"/>
      <c r="IX528" s="7"/>
      <c r="IY528" s="7"/>
      <c r="IZ528" s="7"/>
      <c r="JA528" s="7"/>
      <c r="JB528" s="7"/>
      <c r="JC528" s="7"/>
      <c r="JD528" s="7"/>
      <c r="JE528" s="1"/>
      <c r="JM528" s="1"/>
      <c r="QC528" s="1"/>
      <c r="QD528" s="7"/>
      <c r="QE528" s="7"/>
      <c r="QF528" s="7"/>
      <c r="QG528" s="7"/>
      <c r="QH528" s="7"/>
      <c r="QI528" s="1"/>
    </row>
    <row r="529" spans="6:451" x14ac:dyDescent="0.3">
      <c r="F529" s="1"/>
      <c r="G529" s="7"/>
      <c r="H529" s="7"/>
      <c r="I529" s="7"/>
      <c r="J529" s="7"/>
      <c r="K529" s="7"/>
      <c r="L529" s="7"/>
      <c r="M529" s="7"/>
      <c r="N529" s="7"/>
      <c r="O529" s="7"/>
      <c r="P529" s="1"/>
      <c r="X529" s="1"/>
      <c r="Y529" s="21">
        <v>0.26428917728552082</v>
      </c>
      <c r="Z529">
        <v>0.81240255870370626</v>
      </c>
      <c r="AA529" s="22">
        <v>0.18958035235513471</v>
      </c>
      <c r="AC529" s="21">
        <v>8.4301950916569531E-6</v>
      </c>
      <c r="AD529">
        <v>1.2189343466475897E-4</v>
      </c>
      <c r="AE529" s="22">
        <v>3.0750468747620999E-6</v>
      </c>
      <c r="AG529" s="21">
        <v>0.12548388017483497</v>
      </c>
      <c r="AH529">
        <v>0.19765627034933486</v>
      </c>
      <c r="AI529" s="22">
        <v>3.0682731693616235E-2</v>
      </c>
      <c r="AK529" s="21">
        <v>-7.526476607708088E-2</v>
      </c>
      <c r="AL529">
        <v>-5.7908402206364562E-2</v>
      </c>
      <c r="AM529" s="22">
        <v>-7.437440487652168E-2</v>
      </c>
      <c r="AO529" s="21">
        <v>0.10038710415408163</v>
      </c>
      <c r="AP529">
        <v>0.15812501925106978</v>
      </c>
      <c r="AQ529" s="22">
        <v>2.454618535678417E-2</v>
      </c>
      <c r="AS529" s="21">
        <v>-6.7737446449863625E-2</v>
      </c>
      <c r="AT529">
        <v>-5.2105372642261637E-2</v>
      </c>
      <c r="AU529" s="22">
        <v>-6.693665688418203E-2</v>
      </c>
      <c r="AW529" s="21">
        <v>0.20571127900426567</v>
      </c>
      <c r="AX529">
        <v>0.32402667879317587</v>
      </c>
      <c r="AY529" s="22">
        <v>5.0299560157344624E-2</v>
      </c>
      <c r="BA529" s="21">
        <v>-0.24995367693676623</v>
      </c>
      <c r="BB529">
        <v>-0.19227074775742309</v>
      </c>
      <c r="BC529" s="22">
        <v>-0.24699873388997068</v>
      </c>
      <c r="BE529" s="21">
        <v>0.26980017811828499</v>
      </c>
      <c r="BF529">
        <v>0.81578027236095851</v>
      </c>
      <c r="BG529" s="22">
        <v>0.20059352966789221</v>
      </c>
      <c r="DB529" s="1"/>
      <c r="DJ529" s="1"/>
      <c r="DK529" s="21">
        <v>0.16887908884984443</v>
      </c>
      <c r="DL529">
        <v>-4.0784000541039492E-2</v>
      </c>
      <c r="DM529" s="22">
        <v>-0.62520024477272429</v>
      </c>
      <c r="DO529" s="21">
        <v>-1.8808738234829013E-4</v>
      </c>
      <c r="DP529">
        <v>4.0160761518427468E-5</v>
      </c>
      <c r="DQ529" s="22">
        <v>4.7667044655550826E-5</v>
      </c>
      <c r="DS529" s="21">
        <v>5.1900952093372192E-2</v>
      </c>
      <c r="DT529">
        <v>1.5893543908531038E-2</v>
      </c>
      <c r="DU529" s="22">
        <v>0.15048572712735186</v>
      </c>
      <c r="DW529" s="21">
        <v>-4.485888038975612E-2</v>
      </c>
      <c r="DX529">
        <v>8.4342400374083373E-2</v>
      </c>
      <c r="DY529" s="22">
        <v>8.1214723720683668E-2</v>
      </c>
      <c r="EA529" s="21">
        <v>4.1520768750070436E-2</v>
      </c>
      <c r="EB529">
        <v>1.2714835449402185E-2</v>
      </c>
      <c r="EC529" s="22">
        <v>0.12038858215631092</v>
      </c>
      <c r="EE529" s="21">
        <v>-4.0391801089015342E-2</v>
      </c>
      <c r="EF529">
        <v>7.5912176412826882E-2</v>
      </c>
      <c r="EG529" s="22">
        <v>7.309801805308086E-2</v>
      </c>
      <c r="EI529" s="21">
        <v>8.5083542520636157E-2</v>
      </c>
      <c r="EJ529">
        <v>2.6054990675004483E-2</v>
      </c>
      <c r="EK529" s="22">
        <v>0.24669791425473556</v>
      </c>
      <c r="EM529" s="21">
        <v>-0.14904723649083157</v>
      </c>
      <c r="EN529">
        <v>0.2801187321506528</v>
      </c>
      <c r="EO529" s="22">
        <v>0.26973438395970806</v>
      </c>
      <c r="EQ529" s="21">
        <v>0.1739888564088781</v>
      </c>
      <c r="ER529">
        <v>-5.8137884467249337E-2</v>
      </c>
      <c r="ES529" s="22">
        <v>-0.63063091674833849</v>
      </c>
      <c r="GN529" s="1"/>
      <c r="GO529" s="7"/>
      <c r="GP529" s="7"/>
      <c r="GQ529" s="7"/>
      <c r="GR529" s="7"/>
      <c r="GS529" s="7"/>
      <c r="GT529" s="1"/>
      <c r="IU529" s="1"/>
      <c r="IV529" s="7"/>
      <c r="IW529" s="7"/>
      <c r="IX529" s="7"/>
      <c r="IY529" s="7"/>
      <c r="IZ529" s="7"/>
      <c r="JA529" s="7"/>
      <c r="JB529" s="7"/>
      <c r="JC529" s="7"/>
      <c r="JD529" s="7"/>
      <c r="JE529" s="1"/>
      <c r="JM529" s="1"/>
      <c r="QC529" s="1"/>
      <c r="QD529" s="7"/>
      <c r="QE529" s="7"/>
      <c r="QF529" s="7"/>
      <c r="QG529" s="7"/>
      <c r="QH529" s="7"/>
      <c r="QI529" s="1"/>
    </row>
    <row r="530" spans="6:451" ht="15" thickBot="1" x14ac:dyDescent="0.35">
      <c r="F530" s="1"/>
      <c r="G530" s="7"/>
      <c r="H530" s="7"/>
      <c r="I530" s="7"/>
      <c r="J530" s="7"/>
      <c r="K530" s="7"/>
      <c r="L530" s="7"/>
      <c r="M530" s="7"/>
      <c r="N530" s="7"/>
      <c r="O530" s="7"/>
      <c r="P530" s="1"/>
      <c r="X530" s="1"/>
      <c r="Y530" s="23">
        <v>-0.65775548537780137</v>
      </c>
      <c r="Z530" s="24">
        <v>-0.50927202394340232</v>
      </c>
      <c r="AA530" s="25">
        <v>0.9146451336980288</v>
      </c>
      <c r="AC530" s="23">
        <v>4.197085257451207E-4</v>
      </c>
      <c r="AD530" s="24">
        <v>4.9262494494170956E-5</v>
      </c>
      <c r="AE530" s="25">
        <v>-1.1322045377181475E-5</v>
      </c>
      <c r="AG530" s="23">
        <v>0.13046442246910711</v>
      </c>
      <c r="AH530" s="24">
        <v>5.1897926344026402E-3</v>
      </c>
      <c r="AI530" s="25">
        <v>9.1147945287068682E-2</v>
      </c>
      <c r="AK530" s="23">
        <v>0.1237653204889194</v>
      </c>
      <c r="AL530" s="24">
        <v>-0.10497516499354489</v>
      </c>
      <c r="AM530" s="25">
        <v>-8.5671571819258708E-3</v>
      </c>
      <c r="AO530" s="23">
        <v>0.10437157320633501</v>
      </c>
      <c r="AP530" s="24">
        <v>4.1518345928807845E-3</v>
      </c>
      <c r="AQ530" s="25">
        <v>7.2918356255292693E-2</v>
      </c>
      <c r="AS530" s="23">
        <v>0.11143075929260197</v>
      </c>
      <c r="AT530" s="24">
        <v>-9.4472722244740986E-2</v>
      </c>
      <c r="AU530" s="25">
        <v>-7.7115736682710021E-3</v>
      </c>
      <c r="AW530" s="23">
        <v>0.21387617460314556</v>
      </c>
      <c r="AX530" s="24">
        <v>8.5078577722966925E-3</v>
      </c>
      <c r="AY530" s="25">
        <v>0.14942286117887851</v>
      </c>
      <c r="BA530" s="23">
        <v>0.41118361362583766</v>
      </c>
      <c r="BB530" s="24">
        <v>-0.34860783116140598</v>
      </c>
      <c r="BC530" s="25">
        <v>-2.8455991395833966E-2</v>
      </c>
      <c r="BE530" s="23">
        <v>-0.66664656693811353</v>
      </c>
      <c r="BF530" s="24">
        <v>-0.47147766149334663</v>
      </c>
      <c r="BG530" s="25">
        <v>0.91538128179832245</v>
      </c>
      <c r="DB530" s="1"/>
      <c r="DJ530" s="1"/>
      <c r="DK530" s="23">
        <v>0.59679807759853964</v>
      </c>
      <c r="DL530" s="24">
        <v>-0.91968560122837417</v>
      </c>
      <c r="DM530" s="25">
        <v>0.87044672181970095</v>
      </c>
      <c r="DO530" s="23">
        <v>-3.1382655242486395E-4</v>
      </c>
      <c r="DP530" s="24">
        <v>-2.3183239506769355E-4</v>
      </c>
      <c r="DQ530" s="25">
        <v>2.427542060958867E-5</v>
      </c>
      <c r="DS530" s="23">
        <v>9.1094229333706811E-2</v>
      </c>
      <c r="DT530" s="24">
        <v>0.13122998683923301</v>
      </c>
      <c r="DU530" s="25">
        <v>0.10036214569607067</v>
      </c>
      <c r="DW530" s="23">
        <v>-4.656382587080956E-2</v>
      </c>
      <c r="DX530" s="24">
        <v>5.3153685366956173E-2</v>
      </c>
      <c r="DY530" s="25">
        <v>-7.1078241489947375E-2</v>
      </c>
      <c r="EA530" s="23">
        <v>7.2875403164386454E-2</v>
      </c>
      <c r="EB530" s="24">
        <v>0.10498400022063829</v>
      </c>
      <c r="EC530" s="25">
        <v>8.0289716674715753E-2</v>
      </c>
      <c r="EE530" s="23">
        <v>-4.1938825938971094E-2</v>
      </c>
      <c r="EF530" s="24">
        <v>4.7815133590753782E-2</v>
      </c>
      <c r="EG530" s="25">
        <v>-6.3967989798891678E-2</v>
      </c>
      <c r="EI530" s="23">
        <v>0.14933484254997229</v>
      </c>
      <c r="EJ530" s="24">
        <v>0.21513114799311131</v>
      </c>
      <c r="EK530" s="25">
        <v>0.16452810793999134</v>
      </c>
      <c r="EM530" s="23">
        <v>-0.15475581527295612</v>
      </c>
      <c r="EN530" s="24">
        <v>0.17643960734595499</v>
      </c>
      <c r="EO530" s="25">
        <v>-0.23604424280033837</v>
      </c>
      <c r="EQ530" s="23">
        <v>0.60080274453546501</v>
      </c>
      <c r="ER530" s="24">
        <v>-0.92348963561691966</v>
      </c>
      <c r="ES530" s="25">
        <v>0.8762660568294004</v>
      </c>
      <c r="GN530" s="1"/>
      <c r="GO530" s="7"/>
      <c r="GP530" s="7"/>
      <c r="GQ530" s="7"/>
      <c r="GR530" s="7"/>
      <c r="GS530" s="7"/>
      <c r="GT530" s="1"/>
      <c r="IU530" s="1"/>
      <c r="IV530" s="7"/>
      <c r="IW530" s="7"/>
      <c r="IX530" s="7"/>
      <c r="IY530" s="7"/>
      <c r="IZ530" s="7"/>
      <c r="JA530" s="7"/>
      <c r="JB530" s="7"/>
      <c r="JC530" s="7"/>
      <c r="JD530" s="7"/>
      <c r="JE530" s="1"/>
      <c r="JM530" s="1"/>
      <c r="QC530" s="1"/>
      <c r="QD530" s="7"/>
      <c r="QE530" s="7"/>
      <c r="QF530" s="7"/>
      <c r="QG530" s="7"/>
      <c r="QH530" s="7"/>
      <c r="QI530" s="1"/>
    </row>
    <row r="531" spans="6:451" x14ac:dyDescent="0.3">
      <c r="F531" s="1"/>
      <c r="G531" s="7"/>
      <c r="H531" s="7"/>
      <c r="I531" s="7"/>
      <c r="J531" s="7"/>
      <c r="K531" s="7"/>
      <c r="L531" s="7"/>
      <c r="M531" s="7"/>
      <c r="N531" s="7"/>
      <c r="O531" s="7"/>
      <c r="P531" s="1"/>
      <c r="X531" s="1"/>
      <c r="DB531" s="1"/>
      <c r="DJ531" s="1"/>
      <c r="GN531" s="1"/>
      <c r="GO531" s="7"/>
      <c r="GP531" s="7"/>
      <c r="GQ531" s="7"/>
      <c r="GR531" s="7"/>
      <c r="GS531" s="7"/>
      <c r="GT531" s="1"/>
      <c r="IU531" s="1"/>
      <c r="IV531" s="7"/>
      <c r="IW531" s="7"/>
      <c r="IX531" s="7"/>
      <c r="IY531" s="7"/>
      <c r="IZ531" s="7"/>
      <c r="JA531" s="7"/>
      <c r="JB531" s="7"/>
      <c r="JC531" s="7"/>
      <c r="JD531" s="7"/>
      <c r="JE531" s="1"/>
      <c r="JM531" s="1"/>
      <c r="QC531" s="1"/>
      <c r="QD531" s="7"/>
      <c r="QE531" s="7"/>
      <c r="QF531" s="7"/>
      <c r="QG531" s="7"/>
      <c r="QH531" s="7"/>
      <c r="QI531" s="1"/>
    </row>
    <row r="532" spans="6:451" x14ac:dyDescent="0.3">
      <c r="F532" s="1"/>
      <c r="G532" s="7"/>
      <c r="H532" s="7"/>
      <c r="I532" s="7"/>
      <c r="J532" s="7"/>
      <c r="K532" s="7"/>
      <c r="L532" s="7"/>
      <c r="M532" s="7"/>
      <c r="N532" s="7"/>
      <c r="O532" s="7"/>
      <c r="P532" s="1"/>
      <c r="X532" s="1"/>
      <c r="DB532" s="1"/>
      <c r="DJ532" s="1"/>
      <c r="GN532" s="1"/>
      <c r="GO532" s="7"/>
      <c r="GP532" s="7"/>
      <c r="GQ532" s="7"/>
      <c r="GR532" s="7"/>
      <c r="GS532" s="7"/>
      <c r="GT532" s="1"/>
      <c r="IU532" s="1"/>
      <c r="IV532" s="7"/>
      <c r="IW532" s="7"/>
      <c r="IX532" s="7"/>
      <c r="IY532" s="7"/>
      <c r="IZ532" s="7"/>
      <c r="JA532" s="7"/>
      <c r="JB532" s="7"/>
      <c r="JC532" s="7"/>
      <c r="JD532" s="7"/>
      <c r="JE532" s="1"/>
      <c r="JM532" s="1"/>
      <c r="QC532" s="1"/>
      <c r="QD532" s="7"/>
      <c r="QE532" s="7"/>
      <c r="QF532" s="7"/>
      <c r="QG532" s="7"/>
      <c r="QH532" s="7"/>
      <c r="QI532" s="1"/>
    </row>
    <row r="533" spans="6:451" x14ac:dyDescent="0.3">
      <c r="F533" s="1"/>
      <c r="G533" s="7"/>
      <c r="H533" s="7"/>
      <c r="I533" s="7"/>
      <c r="J533" s="7"/>
      <c r="K533" s="7"/>
      <c r="L533" s="7"/>
      <c r="M533" s="7"/>
      <c r="N533" s="7"/>
      <c r="O533" s="7"/>
      <c r="P533" s="1"/>
      <c r="X533" s="1"/>
      <c r="DB533" s="1"/>
      <c r="DJ533" s="1"/>
      <c r="GN533" s="1"/>
      <c r="GO533" s="7"/>
      <c r="GP533" s="7"/>
      <c r="GQ533" s="7"/>
      <c r="GR533" s="7"/>
      <c r="GS533" s="7"/>
      <c r="GT533" s="1"/>
      <c r="IU533" s="1"/>
      <c r="IV533" s="7"/>
      <c r="IW533" s="7"/>
      <c r="IX533" s="7"/>
      <c r="IY533" s="7"/>
      <c r="IZ533" s="7"/>
      <c r="JA533" s="7"/>
      <c r="JB533" s="7"/>
      <c r="JC533" s="7"/>
      <c r="JD533" s="7"/>
      <c r="JE533" s="1"/>
      <c r="JM533" s="1"/>
      <c r="QC533" s="1"/>
      <c r="QD533" s="7"/>
      <c r="QE533" s="7"/>
      <c r="QF533" s="7"/>
      <c r="QG533" s="7"/>
      <c r="QH533" s="7"/>
      <c r="QI533" s="1"/>
    </row>
    <row r="534" spans="6:451" ht="15" thickBot="1" x14ac:dyDescent="0.35">
      <c r="F534" s="1"/>
      <c r="G534" s="7"/>
      <c r="H534" s="7"/>
      <c r="I534" s="7"/>
      <c r="J534" s="7"/>
      <c r="K534" s="7"/>
      <c r="L534" s="7"/>
      <c r="M534" s="7"/>
      <c r="N534" s="7"/>
      <c r="O534" s="7"/>
      <c r="P534" s="1"/>
      <c r="X534" s="1"/>
      <c r="Y534" t="s">
        <v>175</v>
      </c>
      <c r="AC534" t="s">
        <v>336</v>
      </c>
      <c r="AG534" t="s">
        <v>337</v>
      </c>
      <c r="AK534" t="s">
        <v>338</v>
      </c>
      <c r="AO534" t="s">
        <v>339</v>
      </c>
      <c r="AS534" t="s">
        <v>340</v>
      </c>
      <c r="AW534" t="s">
        <v>341</v>
      </c>
      <c r="BA534" t="s">
        <v>342</v>
      </c>
      <c r="BE534" t="s">
        <v>343</v>
      </c>
      <c r="DB534" s="1"/>
      <c r="DJ534" s="1"/>
      <c r="DK534" t="s">
        <v>175</v>
      </c>
      <c r="DO534" t="s">
        <v>336</v>
      </c>
      <c r="DS534" t="s">
        <v>337</v>
      </c>
      <c r="DW534" t="s">
        <v>338</v>
      </c>
      <c r="EA534" t="s">
        <v>339</v>
      </c>
      <c r="EE534" t="s">
        <v>340</v>
      </c>
      <c r="EI534" t="s">
        <v>341</v>
      </c>
      <c r="EM534" t="s">
        <v>342</v>
      </c>
      <c r="EQ534" t="s">
        <v>343</v>
      </c>
      <c r="GN534" s="1"/>
      <c r="GO534" s="7"/>
      <c r="GP534" s="7"/>
      <c r="GQ534" s="7"/>
      <c r="GR534" s="7"/>
      <c r="GS534" s="7"/>
      <c r="GT534" s="1"/>
      <c r="IU534" s="1"/>
      <c r="IV534" s="7"/>
      <c r="IW534" s="7"/>
      <c r="IX534" s="7"/>
      <c r="IY534" s="7"/>
      <c r="IZ534" s="7"/>
      <c r="JA534" s="7"/>
      <c r="JB534" s="7"/>
      <c r="JC534" s="7"/>
      <c r="JD534" s="7"/>
      <c r="JE534" s="1"/>
      <c r="JM534" s="1"/>
      <c r="QC534" s="1"/>
      <c r="QD534" s="7"/>
      <c r="QE534" s="7"/>
      <c r="QF534" s="7"/>
      <c r="QG534" s="7"/>
      <c r="QH534" s="7"/>
      <c r="QI534" s="1"/>
    </row>
    <row r="535" spans="6:451" x14ac:dyDescent="0.3">
      <c r="F535" s="1"/>
      <c r="G535" s="7"/>
      <c r="H535" s="7"/>
      <c r="I535" s="7"/>
      <c r="J535" s="7"/>
      <c r="K535" s="7"/>
      <c r="L535" s="7"/>
      <c r="M535" s="7"/>
      <c r="N535" s="7"/>
      <c r="O535" s="7"/>
      <c r="P535" s="1"/>
      <c r="X535" s="1"/>
      <c r="Y535" s="12">
        <f t="array" ref="Y535:Y538">'TRANSFORMER EX1'!DO3111:DO3114</f>
        <v>0.55053276759381076</v>
      </c>
      <c r="AC535" s="12">
        <f t="array" ref="AC535:AC538">'TRANSFORMER EX1'!EL3111:EL3114+'TRANSFORMER EX2'!EL3111:EL3114</f>
        <v>1.6940658945086007E-20</v>
      </c>
      <c r="AG535" s="12">
        <v>3.0536063972597428E-2</v>
      </c>
      <c r="AK535" s="12">
        <v>2.3292378425710022E-3</v>
      </c>
      <c r="AO535" s="12">
        <f t="array" ref="AO535:AO538">S513*AG535:AG538+(1-S513)*AC535:AC538^2</f>
        <v>2.4428851178077943E-2</v>
      </c>
      <c r="AS535" s="12">
        <f t="array" ref="AS535:AS538">Q513*AK535:AK538+(1-Q513)*AC535:AC538</f>
        <v>2.096314058313902E-3</v>
      </c>
      <c r="AW535" s="12">
        <f t="array" ref="AW535:AW538">AO535:AO538/(1-S513^W513)</f>
        <v>5.0059121266553173E-2</v>
      </c>
      <c r="BA535" s="12">
        <f t="array" ref="BA535:BA538">AS535:AS538/(1-Q513^W513)</f>
        <v>7.7354762299406002E-3</v>
      </c>
      <c r="BE535" s="12">
        <f t="array" ref="BE535:BE538">Y535:Y538-(Q516/(U513+SQRT(AW535:AW538)))*BA535:BA538</f>
        <v>0.55018703092509746</v>
      </c>
      <c r="DB535" s="1"/>
      <c r="DJ535" s="1"/>
      <c r="DK535" s="12">
        <f t="array" ref="DK535:DK538">'TRANSFORMER EX1'!JA3111:JA3114</f>
        <v>0.44019506690306026</v>
      </c>
      <c r="DO535" s="12">
        <f t="array" ref="DO535:DO538">'TRANSFORMER EX1'!JX3111:JX3114+'TRANSFORMER EX2'!JX3111:JX3114</f>
        <v>-7.9409338805090657E-22</v>
      </c>
      <c r="DS535" s="12">
        <v>2.0280331348204828E-2</v>
      </c>
      <c r="DW535" s="12">
        <v>0.15426074775474941</v>
      </c>
      <c r="EA535" s="12">
        <f t="array" ref="EA535:EA538">DE513*DS535:DS538+(1-DE513)*DO535:DO538^2</f>
        <v>1.6224265078563862E-2</v>
      </c>
      <c r="EE535" s="12">
        <f t="array" ref="EE535:EE538">DC513*DW535:DW538+(1-DC513)*DO535:DO538</f>
        <v>0.13883467297927446</v>
      </c>
      <c r="EI535" s="12">
        <f t="array" ref="EI535:EI538">EA535:EA538/(1-DE513^DI513)</f>
        <v>3.3246444833122675E-2</v>
      </c>
      <c r="EM535" s="12">
        <f t="array" ref="EM535:EM538">EE535:EE538/(1-DC513^DI513)</f>
        <v>0.51230506634418638</v>
      </c>
      <c r="EQ535" s="12">
        <f t="array" ref="EQ535:EQ538">DK535:DK538-(DC516/(DG513+SQRT(EI535:EI538)))*EM535:EM538</f>
        <v>0.41209831978299327</v>
      </c>
      <c r="GN535" s="1"/>
      <c r="GO535" s="7"/>
      <c r="GP535" s="7"/>
      <c r="GQ535" s="7"/>
      <c r="GR535" s="7"/>
      <c r="GS535" s="7"/>
      <c r="GT535" s="1"/>
      <c r="IU535" s="1"/>
      <c r="IV535" s="7"/>
      <c r="IW535" s="7"/>
      <c r="IX535" s="7"/>
      <c r="IY535" s="7"/>
      <c r="IZ535" s="7"/>
      <c r="JA535" s="7"/>
      <c r="JB535" s="7"/>
      <c r="JC535" s="7"/>
      <c r="JD535" s="7"/>
      <c r="JE535" s="1"/>
      <c r="JM535" s="1"/>
      <c r="QC535" s="1"/>
      <c r="QD535" s="7"/>
      <c r="QE535" s="7"/>
      <c r="QF535" s="7"/>
      <c r="QG535" s="7"/>
      <c r="QH535" s="7"/>
      <c r="QI535" s="1"/>
    </row>
    <row r="536" spans="6:451" x14ac:dyDescent="0.3">
      <c r="F536" s="1"/>
      <c r="G536" s="7"/>
      <c r="H536" s="7"/>
      <c r="I536" s="7"/>
      <c r="J536" s="7"/>
      <c r="K536" s="7"/>
      <c r="L536" s="7"/>
      <c r="M536" s="7"/>
      <c r="N536" s="7"/>
      <c r="O536" s="7"/>
      <c r="P536" s="1"/>
      <c r="X536" s="1"/>
      <c r="Y536" s="13">
        <v>-0.77720106667673061</v>
      </c>
      <c r="AC536" s="13">
        <v>0</v>
      </c>
      <c r="AG536" s="13">
        <v>3.4007259062496124E-2</v>
      </c>
      <c r="AK536" s="13">
        <v>-0.16828378735519933</v>
      </c>
      <c r="AO536" s="13">
        <v>2.72058072499969E-2</v>
      </c>
      <c r="AS536" s="13">
        <v>-0.1514554086196794</v>
      </c>
      <c r="AW536" s="13">
        <v>5.5749605020485468E-2</v>
      </c>
      <c r="BA536" s="13">
        <v>-0.5588760465670829</v>
      </c>
      <c r="BE536" s="13">
        <v>-0.75353126620959632</v>
      </c>
      <c r="DB536" s="1"/>
      <c r="DJ536" s="1"/>
      <c r="DK536" s="13">
        <v>-0.86324298884080319</v>
      </c>
      <c r="DO536" s="13">
        <v>-2.1175823681357508E-21</v>
      </c>
      <c r="DS536" s="13">
        <v>1.2642658828245015E-2</v>
      </c>
      <c r="DW536" s="13">
        <v>-0.16953689434759822</v>
      </c>
      <c r="EA536" s="13">
        <v>1.0114127062596012E-2</v>
      </c>
      <c r="EE536" s="13">
        <v>-0.15258320491283842</v>
      </c>
      <c r="EI536" s="13">
        <v>2.0725670210237735E-2</v>
      </c>
      <c r="EM536" s="13">
        <v>-0.56303765650493898</v>
      </c>
      <c r="EQ536" s="13">
        <v>-0.82413340928035617</v>
      </c>
      <c r="GN536" s="1"/>
      <c r="GO536" s="7"/>
      <c r="GP536" s="7"/>
      <c r="GQ536" s="7"/>
      <c r="GR536" s="7"/>
      <c r="GS536" s="7"/>
      <c r="GT536" s="1"/>
      <c r="IU536" s="1"/>
      <c r="IV536" s="7"/>
      <c r="IW536" s="7"/>
      <c r="IX536" s="7"/>
      <c r="IY536" s="7"/>
      <c r="IZ536" s="7"/>
      <c r="JA536" s="7"/>
      <c r="JB536" s="7"/>
      <c r="JC536" s="7"/>
      <c r="JD536" s="7"/>
      <c r="JE536" s="1"/>
      <c r="JM536" s="1"/>
      <c r="QC536" s="1"/>
      <c r="QD536" s="7"/>
      <c r="QE536" s="7"/>
      <c r="QF536" s="7"/>
      <c r="QG536" s="7"/>
      <c r="QH536" s="7"/>
      <c r="QI536" s="1"/>
    </row>
    <row r="537" spans="6:451" x14ac:dyDescent="0.3">
      <c r="F537" s="1"/>
      <c r="G537" s="7"/>
      <c r="H537" s="7"/>
      <c r="I537" s="7"/>
      <c r="J537" s="7"/>
      <c r="K537" s="7"/>
      <c r="L537" s="7"/>
      <c r="M537" s="7"/>
      <c r="N537" s="7"/>
      <c r="O537" s="7"/>
      <c r="P537" s="1"/>
      <c r="X537" s="1"/>
      <c r="Y537" s="13">
        <v>1.1493369471500667</v>
      </c>
      <c r="AC537" s="13">
        <v>0</v>
      </c>
      <c r="AG537" s="13">
        <v>0.1555404952962722</v>
      </c>
      <c r="AK537" s="13">
        <v>5.6347081082722683E-2</v>
      </c>
      <c r="AO537" s="13">
        <v>0.12443239623701777</v>
      </c>
      <c r="AS537" s="13">
        <v>5.0712372974450415E-2</v>
      </c>
      <c r="AW537" s="13">
        <v>0.25498441851847908</v>
      </c>
      <c r="BA537" s="13">
        <v>0.18713052758099791</v>
      </c>
      <c r="BE537" s="13">
        <v>1.1456310972928254</v>
      </c>
      <c r="DB537" s="1"/>
      <c r="DJ537" s="1"/>
      <c r="DK537" s="13">
        <v>-1.5631601821153507</v>
      </c>
      <c r="DO537" s="13">
        <v>2.2234614865425384E-21</v>
      </c>
      <c r="DS537" s="13">
        <v>0.18246253105359597</v>
      </c>
      <c r="DW537" s="13">
        <v>7.0741896563052797E-2</v>
      </c>
      <c r="EA537" s="13">
        <v>0.14597002484287677</v>
      </c>
      <c r="EE537" s="13">
        <v>6.3667706906747515E-2</v>
      </c>
      <c r="EI537" s="13">
        <v>0.29911890336655084</v>
      </c>
      <c r="EM537" s="13">
        <v>0.2349361878477769</v>
      </c>
      <c r="EQ537" s="13">
        <v>-1.5674558231928148</v>
      </c>
      <c r="GN537" s="1"/>
      <c r="GO537" s="7"/>
      <c r="GP537" s="7"/>
      <c r="GQ537" s="7"/>
      <c r="GR537" s="7"/>
      <c r="GS537" s="7"/>
      <c r="GT537" s="1"/>
      <c r="IU537" s="1"/>
      <c r="IV537" s="7"/>
      <c r="IW537" s="7"/>
      <c r="IX537" s="7"/>
      <c r="IY537" s="7"/>
      <c r="IZ537" s="7"/>
      <c r="JA537" s="7"/>
      <c r="JB537" s="7"/>
      <c r="JC537" s="7"/>
      <c r="JD537" s="7"/>
      <c r="JE537" s="1"/>
      <c r="JM537" s="1"/>
      <c r="QC537" s="1"/>
      <c r="QD537" s="7"/>
      <c r="QE537" s="7"/>
      <c r="QF537" s="7"/>
      <c r="QG537" s="7"/>
      <c r="QH537" s="7"/>
      <c r="QI537" s="1"/>
    </row>
    <row r="538" spans="6:451" ht="15" thickBot="1" x14ac:dyDescent="0.35">
      <c r="F538" s="1"/>
      <c r="G538" s="7"/>
      <c r="H538" s="7"/>
      <c r="I538" s="7"/>
      <c r="J538" s="7"/>
      <c r="K538" s="7"/>
      <c r="L538" s="7"/>
      <c r="M538" s="7"/>
      <c r="N538" s="7"/>
      <c r="O538" s="7"/>
      <c r="P538" s="1"/>
      <c r="X538" s="1"/>
      <c r="Y538" s="14">
        <v>-0.12957229935699208</v>
      </c>
      <c r="AC538" s="14">
        <v>0</v>
      </c>
      <c r="AG538" s="14">
        <v>0.20424725051189246</v>
      </c>
      <c r="AK538" s="14">
        <v>8.0364292624335532E-2</v>
      </c>
      <c r="AO538" s="14">
        <v>0.16339780040951399</v>
      </c>
      <c r="AS538" s="14">
        <v>7.2327863361901987E-2</v>
      </c>
      <c r="AW538" s="14">
        <v>0.3348315582162173</v>
      </c>
      <c r="BA538" s="14">
        <v>0.26689248473026572</v>
      </c>
      <c r="BE538" s="14">
        <v>-0.13418465887972209</v>
      </c>
      <c r="DB538" s="1"/>
      <c r="DJ538" s="1"/>
      <c r="DK538" s="14">
        <v>-0.7374442388200475</v>
      </c>
      <c r="DO538" s="14">
        <v>-4.2351647362715017E-21</v>
      </c>
      <c r="DS538" s="14">
        <v>5.1190390876037026E-3</v>
      </c>
      <c r="DW538" s="14">
        <v>-6.0798432844920938E-2</v>
      </c>
      <c r="EA538" s="14">
        <v>4.0952312700829625E-3</v>
      </c>
      <c r="EE538" s="14">
        <v>-5.4718589560428847E-2</v>
      </c>
      <c r="EI538" s="14">
        <v>8.3918673567273845E-3</v>
      </c>
      <c r="EM538" s="14">
        <v>-0.20191361461412866</v>
      </c>
      <c r="EQ538" s="14">
        <v>-0.7154029851208783</v>
      </c>
      <c r="GN538" s="1"/>
      <c r="GO538" s="7"/>
      <c r="GP538" s="7"/>
      <c r="GQ538" s="7"/>
      <c r="GR538" s="7"/>
      <c r="GS538" s="7"/>
      <c r="GT538" s="1"/>
      <c r="IU538" s="1"/>
      <c r="IV538" s="7"/>
      <c r="IW538" s="7"/>
      <c r="IX538" s="7"/>
      <c r="IY538" s="7"/>
      <c r="IZ538" s="7"/>
      <c r="JA538" s="7"/>
      <c r="JB538" s="7"/>
      <c r="JC538" s="7"/>
      <c r="JD538" s="7"/>
      <c r="JE538" s="1"/>
      <c r="JM538" s="1"/>
      <c r="QC538" s="1"/>
      <c r="QD538" s="7"/>
      <c r="QE538" s="7"/>
      <c r="QF538" s="7"/>
      <c r="QG538" s="7"/>
      <c r="QH538" s="7"/>
      <c r="QI538" s="1"/>
    </row>
    <row r="539" spans="6:451" x14ac:dyDescent="0.3">
      <c r="F539" s="1"/>
      <c r="G539" s="7"/>
      <c r="H539" s="7"/>
      <c r="I539" s="7"/>
      <c r="J539" s="7"/>
      <c r="K539" s="7"/>
      <c r="L539" s="7"/>
      <c r="M539" s="7"/>
      <c r="N539" s="7"/>
      <c r="O539" s="7"/>
      <c r="P539" s="1"/>
      <c r="X539" s="1"/>
      <c r="DB539" s="1"/>
      <c r="DJ539" s="1"/>
      <c r="GN539" s="1"/>
      <c r="GO539" s="7"/>
      <c r="GP539" s="7"/>
      <c r="GQ539" s="7"/>
      <c r="GR539" s="7"/>
      <c r="GS539" s="7"/>
      <c r="GT539" s="1"/>
      <c r="IU539" s="1"/>
      <c r="IV539" s="7"/>
      <c r="IW539" s="7"/>
      <c r="IX539" s="7"/>
      <c r="IY539" s="7"/>
      <c r="IZ539" s="7"/>
      <c r="JA539" s="7"/>
      <c r="JB539" s="7"/>
      <c r="JC539" s="7"/>
      <c r="JD539" s="7"/>
      <c r="JE539" s="1"/>
      <c r="JM539" s="1"/>
      <c r="QC539" s="1"/>
      <c r="QD539" s="7"/>
      <c r="QE539" s="7"/>
      <c r="QF539" s="7"/>
      <c r="QG539" s="7"/>
      <c r="QH539" s="7"/>
      <c r="QI539" s="1"/>
    </row>
    <row r="540" spans="6:451" ht="15" thickBot="1" x14ac:dyDescent="0.35">
      <c r="F540" s="1"/>
      <c r="G540" s="7"/>
      <c r="H540" s="7"/>
      <c r="I540" s="7"/>
      <c r="J540" s="7"/>
      <c r="K540" s="7"/>
      <c r="L540" s="7"/>
      <c r="M540" s="7"/>
      <c r="N540" s="7"/>
      <c r="O540" s="7"/>
      <c r="P540" s="1"/>
      <c r="X540" s="1"/>
      <c r="Y540" t="s">
        <v>184</v>
      </c>
      <c r="AC540" t="s">
        <v>344</v>
      </c>
      <c r="AG540" t="s">
        <v>345</v>
      </c>
      <c r="AK540" t="s">
        <v>373</v>
      </c>
      <c r="AO540" t="s">
        <v>346</v>
      </c>
      <c r="AS540" t="s">
        <v>347</v>
      </c>
      <c r="AW540" t="s">
        <v>348</v>
      </c>
      <c r="BA540" t="s">
        <v>349</v>
      </c>
      <c r="BE540" t="s">
        <v>350</v>
      </c>
      <c r="DB540" s="1"/>
      <c r="DJ540" s="1"/>
      <c r="DK540" t="s">
        <v>184</v>
      </c>
      <c r="DO540" t="s">
        <v>344</v>
      </c>
      <c r="DS540" t="s">
        <v>345</v>
      </c>
      <c r="DW540" t="s">
        <v>373</v>
      </c>
      <c r="EA540" t="s">
        <v>346</v>
      </c>
      <c r="EE540" t="s">
        <v>347</v>
      </c>
      <c r="EI540" t="s">
        <v>348</v>
      </c>
      <c r="EM540" t="s">
        <v>349</v>
      </c>
      <c r="EQ540" t="s">
        <v>350</v>
      </c>
      <c r="GN540" s="1"/>
      <c r="GO540" s="7"/>
      <c r="GP540" s="7"/>
      <c r="GQ540" s="7"/>
      <c r="GR540" s="7"/>
      <c r="GS540" s="7"/>
      <c r="GT540" s="1"/>
      <c r="IU540" s="1"/>
      <c r="IV540" s="7"/>
      <c r="IW540" s="7"/>
      <c r="IX540" s="7"/>
      <c r="IY540" s="7"/>
      <c r="IZ540" s="7"/>
      <c r="JA540" s="7"/>
      <c r="JB540" s="7"/>
      <c r="JC540" s="7"/>
      <c r="JD540" s="7"/>
      <c r="JE540" s="1"/>
      <c r="JM540" s="1"/>
      <c r="QC540" s="1"/>
      <c r="QD540" s="7"/>
      <c r="QE540" s="7"/>
      <c r="QF540" s="7"/>
      <c r="QG540" s="7"/>
      <c r="QH540" s="7"/>
      <c r="QI540" s="1"/>
    </row>
    <row r="541" spans="6:451" x14ac:dyDescent="0.3">
      <c r="F541" s="1"/>
      <c r="G541" s="7"/>
      <c r="H541" s="7"/>
      <c r="I541" s="7"/>
      <c r="J541" s="7"/>
      <c r="K541" s="7"/>
      <c r="L541" s="7"/>
      <c r="M541" s="7"/>
      <c r="N541" s="7"/>
      <c r="O541" s="7"/>
      <c r="P541" s="1"/>
      <c r="X541" s="1"/>
      <c r="Y541" s="18">
        <f t="array" ref="Y541:AA544">'TRANSFORMER EX1'!DN3116:DP3119</f>
        <v>0.86376113449058678</v>
      </c>
      <c r="Z541" s="19">
        <v>-0.49096042473558688</v>
      </c>
      <c r="AA541" s="20">
        <v>0.42150408357709429</v>
      </c>
      <c r="AC541" s="18">
        <f t="array" ref="AC541:AE544">'TRANSFORMER EX1'!EL3116:EN3119+'TRANSFORMER EX2'!EL3116:EN3119</f>
        <v>1.3558984702283432E-5</v>
      </c>
      <c r="AD541" s="19">
        <v>2.2737251916752796E-6</v>
      </c>
      <c r="AE541" s="20">
        <v>-1.2405019726959043E-5</v>
      </c>
      <c r="AG541" s="18">
        <v>2.8383763053436879E-2</v>
      </c>
      <c r="AH541" s="19">
        <v>0.18931636444521421</v>
      </c>
      <c r="AI541" s="20">
        <v>5.0423892278202223E-2</v>
      </c>
      <c r="AK541" s="18">
        <v>3.0413645893898151E-3</v>
      </c>
      <c r="AL541" s="19">
        <v>-0.10192136606111134</v>
      </c>
      <c r="AM541" s="20">
        <v>-0.12274444714731546</v>
      </c>
      <c r="AO541" s="18">
        <f t="array" ref="AO541:AQ544">S513*AG541:AI544+(1-S513)*AC541:AE544^2</f>
        <v>2.2707010479518716E-2</v>
      </c>
      <c r="AP541" s="19">
        <v>0.15145309155720535</v>
      </c>
      <c r="AQ541" s="20">
        <v>4.033911385333868E-2</v>
      </c>
      <c r="AS541" s="18">
        <f t="array" ref="AS541:AU544">Q513*AK541:AM544+(1-Q513)*AC541:AE544</f>
        <v>2.7385840289210622E-3</v>
      </c>
      <c r="AT541" s="19">
        <v>-9.1729002082481026E-2</v>
      </c>
      <c r="AU541" s="20">
        <v>-0.11047124293455661</v>
      </c>
      <c r="AW541" s="18">
        <f t="array" ref="AW541:AY544">AO541:AQ544/(1-S513^W513)</f>
        <v>4.6530759179341644E-2</v>
      </c>
      <c r="AX541" s="19">
        <v>0.31035469581394548</v>
      </c>
      <c r="AY541" s="20">
        <v>8.2662118551923541E-2</v>
      </c>
      <c r="BA541" s="18">
        <f t="array" ref="BA541:BC544">AS541:AU544/(1-Q513^W513)</f>
        <v>1.0105476121479938E-2</v>
      </c>
      <c r="BB541" s="19">
        <v>-0.33848340251838027</v>
      </c>
      <c r="BC541" s="20">
        <v>-0.40764296285814261</v>
      </c>
      <c r="BE541" s="18">
        <f t="array" ref="BE541:BG544">Y541:AA544-(Q516/(U513+SQRT(AW541:AY544)))*BA541:BC544</f>
        <v>0.86329265917870834</v>
      </c>
      <c r="BF541" s="19">
        <v>-0.48488455832130906</v>
      </c>
      <c r="BG541" s="20">
        <v>0.43568246587235882</v>
      </c>
      <c r="DB541" s="1"/>
      <c r="DJ541" s="1"/>
      <c r="DK541" s="18">
        <f t="array" ref="DK541:DM544">'TRANSFORMER EX1'!IZ3116:JB3119</f>
        <v>-0.186184185522245</v>
      </c>
      <c r="DL541" s="19">
        <v>1.0368770237172846</v>
      </c>
      <c r="DM541" s="20">
        <v>-0.8212772109589197</v>
      </c>
      <c r="DO541" s="18">
        <f t="array" ref="DO541:DQ544">'TRANSFORMER EX1'!JX3116:JZ3119+'TRANSFORMER EX2'!JX3116:JZ3119</f>
        <v>-3.9807337061412493E-5</v>
      </c>
      <c r="DP541" s="19">
        <v>1.3723218450416153E-7</v>
      </c>
      <c r="DQ541" s="20">
        <v>3.160266425402759E-5</v>
      </c>
      <c r="DS541" s="18">
        <v>0.11719724208394443</v>
      </c>
      <c r="DT541" s="19">
        <v>0.13649199641205176</v>
      </c>
      <c r="DU541" s="20">
        <v>0.2610340349071949</v>
      </c>
      <c r="DW541" s="18">
        <v>5.1958775522084513E-2</v>
      </c>
      <c r="DX541" s="19">
        <v>3.2029488874157588E-2</v>
      </c>
      <c r="DY541" s="20">
        <v>-3.7035306485852558E-3</v>
      </c>
      <c r="EA541" s="18">
        <f t="array" ref="EA541:EC544">DE513*DS541:DU544+(1-DE513)*DO541:DQ544^2</f>
        <v>9.3757793984080365E-2</v>
      </c>
      <c r="EB541" s="19">
        <v>0.10919359712964517</v>
      </c>
      <c r="EC541" s="20">
        <v>0.20882722812550158</v>
      </c>
      <c r="EE541" s="18">
        <f t="array" ref="EE541:EG544">DC513*DW541:DY544+(1-DC513)*DO541:DQ544</f>
        <v>4.6758917236169928E-2</v>
      </c>
      <c r="EF541" s="19">
        <v>2.8826553709960279E-2</v>
      </c>
      <c r="EG541" s="20">
        <v>-3.3300173173013274E-3</v>
      </c>
      <c r="EI541" s="18">
        <f t="array" ref="EI541:EK544">EA541:EC544/(1-DE513^DI513)</f>
        <v>0.19212662701655817</v>
      </c>
      <c r="EJ541" s="19">
        <v>0.22375737116730574</v>
      </c>
      <c r="EK541" s="20">
        <v>0.42792464779815909</v>
      </c>
      <c r="EM541" s="18">
        <f t="array" ref="EM541:EO544">EE541:EG544/(1-DC513^DI513)</f>
        <v>0.17254213002276733</v>
      </c>
      <c r="EN541" s="19">
        <v>0.10637104690022246</v>
      </c>
      <c r="EO541" s="20">
        <v>-1.2287886779709699E-2</v>
      </c>
      <c r="EQ541" s="18">
        <f t="array" ref="EQ541:ES544">DK541:DM544-(DC516/(DG513+SQRT(EI541:EK544)))*EM541:EO544</f>
        <v>-0.19012060502585423</v>
      </c>
      <c r="ER541" s="19">
        <v>1.0346283069553723</v>
      </c>
      <c r="ES541" s="20">
        <v>-0.82108936859305603</v>
      </c>
      <c r="GN541" s="1"/>
      <c r="GO541" s="7"/>
      <c r="GP541" s="7"/>
      <c r="GQ541" s="7"/>
      <c r="GR541" s="7"/>
      <c r="GS541" s="7"/>
      <c r="GT541" s="1"/>
      <c r="IU541" s="1"/>
      <c r="IV541" s="7"/>
      <c r="IW541" s="7"/>
      <c r="IX541" s="7"/>
      <c r="IY541" s="7"/>
      <c r="IZ541" s="7"/>
      <c r="JA541" s="7"/>
      <c r="JB541" s="7"/>
      <c r="JC541" s="7"/>
      <c r="JD541" s="7"/>
      <c r="JE541" s="1"/>
      <c r="JM541" s="1"/>
      <c r="QC541" s="1"/>
      <c r="QD541" s="7"/>
      <c r="QE541" s="7"/>
      <c r="QF541" s="7"/>
      <c r="QG541" s="7"/>
      <c r="QH541" s="7"/>
      <c r="QI541" s="1"/>
    </row>
    <row r="542" spans="6:451" x14ac:dyDescent="0.3">
      <c r="F542" s="1"/>
      <c r="G542" s="7"/>
      <c r="H542" s="7"/>
      <c r="I542" s="7"/>
      <c r="J542" s="7"/>
      <c r="K542" s="7"/>
      <c r="L542" s="7"/>
      <c r="M542" s="7"/>
      <c r="N542" s="7"/>
      <c r="O542" s="7"/>
      <c r="P542" s="1"/>
      <c r="X542" s="1"/>
      <c r="Y542" s="21">
        <v>0.22090790674773916</v>
      </c>
      <c r="Z542">
        <v>-0.71909380015416358</v>
      </c>
      <c r="AA542" s="22">
        <v>-0.30398545077668487</v>
      </c>
      <c r="AC542" s="21">
        <v>-5.7841319697073363E-5</v>
      </c>
      <c r="AD542">
        <v>2.0039609311614081E-6</v>
      </c>
      <c r="AE542" s="22">
        <v>5.9055021210876049E-5</v>
      </c>
      <c r="AG542" s="21">
        <v>5.3471924635590138E-3</v>
      </c>
      <c r="AH542">
        <v>8.9095015380373371E-2</v>
      </c>
      <c r="AI542" s="22">
        <v>5.5603319070329796E-2</v>
      </c>
      <c r="AK542" s="21">
        <v>-7.9264711520587158E-2</v>
      </c>
      <c r="AL542">
        <v>-0.18984587673162021</v>
      </c>
      <c r="AM542" s="22">
        <v>-0.15263540095945491</v>
      </c>
      <c r="AO542" s="21">
        <v>4.2777546399708644E-3</v>
      </c>
      <c r="AP542">
        <v>7.1276012305101874E-2</v>
      </c>
      <c r="AQ542" s="22">
        <v>4.4482655953762947E-2</v>
      </c>
      <c r="AS542" s="21">
        <v>-7.1344024500498149E-2</v>
      </c>
      <c r="AT542">
        <v>-0.17086108866236507</v>
      </c>
      <c r="AU542" s="22">
        <v>-0.13736595536138832</v>
      </c>
      <c r="AW542" s="21">
        <v>8.7658906556780034E-3</v>
      </c>
      <c r="AX542">
        <v>0.14605740226455305</v>
      </c>
      <c r="AY542" s="22">
        <v>9.1152983511809338E-2</v>
      </c>
      <c r="BA542" s="21">
        <v>-0.26326208302766851</v>
      </c>
      <c r="BB542">
        <v>-0.63048372200134739</v>
      </c>
      <c r="BC542" s="22">
        <v>-0.50688544413796444</v>
      </c>
      <c r="BE542" s="21">
        <v>0.24902628599037721</v>
      </c>
      <c r="BF542">
        <v>-0.70259652981818022</v>
      </c>
      <c r="BG542" s="22">
        <v>-0.2871964683461628</v>
      </c>
      <c r="DB542" s="1"/>
      <c r="DJ542" s="1"/>
      <c r="DK542" s="21">
        <v>1.3394512686932138</v>
      </c>
      <c r="DL542">
        <v>0.46176814091939949</v>
      </c>
      <c r="DM542" s="22">
        <v>0.26734909058276118</v>
      </c>
      <c r="DO542" s="21">
        <v>-1.3862525166160478E-5</v>
      </c>
      <c r="DP542">
        <v>3.803271761784602E-7</v>
      </c>
      <c r="DQ542" s="22">
        <v>1.3724628233562912E-5</v>
      </c>
      <c r="DS542" s="21">
        <v>8.3269517224722478E-2</v>
      </c>
      <c r="DT542">
        <v>3.6697703875841663E-3</v>
      </c>
      <c r="DU542" s="22">
        <v>4.9095511110920149E-2</v>
      </c>
      <c r="DW542" s="21">
        <v>9.1832852214378008E-2</v>
      </c>
      <c r="DX542">
        <v>0.1658370274032038</v>
      </c>
      <c r="DY542" s="22">
        <v>7.6902664566926904E-2</v>
      </c>
      <c r="EA542" s="21">
        <v>6.6615613818211905E-2</v>
      </c>
      <c r="EB542">
        <v>2.9358163100962629E-3</v>
      </c>
      <c r="EC542" s="22">
        <v>3.9276408926409212E-2</v>
      </c>
      <c r="EE542" s="21">
        <v>8.2648180740423599E-2</v>
      </c>
      <c r="EF542">
        <v>0.14925336269560105</v>
      </c>
      <c r="EG542" s="22">
        <v>6.9213770573057581E-2</v>
      </c>
      <c r="EI542" s="21">
        <v>0.13650740536518838</v>
      </c>
      <c r="EJ542">
        <v>6.0160170288857864E-3</v>
      </c>
      <c r="EK542" s="22">
        <v>8.048444452133037E-2</v>
      </c>
      <c r="EM542" s="21">
        <v>0.30497483668052999</v>
      </c>
      <c r="EN542">
        <v>0.55075041585092654</v>
      </c>
      <c r="EO542" s="22">
        <v>0.25540136742825686</v>
      </c>
      <c r="EQ542" s="21">
        <v>1.3311968612861353</v>
      </c>
      <c r="ER542">
        <v>0.39076128229397378</v>
      </c>
      <c r="ES542" s="22">
        <v>0.25834650536387876</v>
      </c>
      <c r="GN542" s="1"/>
      <c r="GO542" s="7"/>
      <c r="GP542" s="7"/>
      <c r="GQ542" s="7"/>
      <c r="GR542" s="7"/>
      <c r="GS542" s="7"/>
      <c r="GT542" s="1"/>
      <c r="IU542" s="1"/>
      <c r="IV542" s="7"/>
      <c r="IW542" s="7"/>
      <c r="IX542" s="7"/>
      <c r="IY542" s="7"/>
      <c r="IZ542" s="7"/>
      <c r="JA542" s="7"/>
      <c r="JB542" s="7"/>
      <c r="JC542" s="7"/>
      <c r="JD542" s="7"/>
      <c r="JE542" s="1"/>
      <c r="JM542" s="1"/>
      <c r="QC542" s="1"/>
      <c r="QD542" s="7"/>
      <c r="QE542" s="7"/>
      <c r="QF542" s="7"/>
      <c r="QG542" s="7"/>
      <c r="QH542" s="7"/>
      <c r="QI542" s="1"/>
    </row>
    <row r="543" spans="6:451" x14ac:dyDescent="0.3">
      <c r="F543" s="1"/>
      <c r="G543" s="7"/>
      <c r="H543" s="7"/>
      <c r="I543" s="7"/>
      <c r="J543" s="7"/>
      <c r="K543" s="7"/>
      <c r="L543" s="7"/>
      <c r="M543" s="7"/>
      <c r="N543" s="7"/>
      <c r="O543" s="7"/>
      <c r="P543" s="1"/>
      <c r="X543" s="1"/>
      <c r="Y543" s="21">
        <v>0.43596070044484891</v>
      </c>
      <c r="Z543">
        <v>0.15723803783742166</v>
      </c>
      <c r="AA543" s="22">
        <v>-7.9510621574536436E-2</v>
      </c>
      <c r="AC543" s="21">
        <v>-3.7972634207134788E-5</v>
      </c>
      <c r="AD543">
        <v>1.0290561858252804E-7</v>
      </c>
      <c r="AE543" s="22">
        <v>3.9148413961826018E-5</v>
      </c>
      <c r="AG543" s="21">
        <v>2.8355878688533495E-2</v>
      </c>
      <c r="AH543">
        <v>3.362147344795606E-2</v>
      </c>
      <c r="AI543" s="22">
        <v>3.2955980010781684E-2</v>
      </c>
      <c r="AK543" s="21">
        <v>3.131496201580173E-2</v>
      </c>
      <c r="AL543">
        <v>-5.4653347862051088E-2</v>
      </c>
      <c r="AM543" s="22">
        <v>9.317606765480646E-2</v>
      </c>
      <c r="AO543" s="21">
        <v>2.2684703239210985E-2</v>
      </c>
      <c r="AP543">
        <v>2.6897178758366967E-2</v>
      </c>
      <c r="AQ543" s="22">
        <v>2.6364784315145013E-2</v>
      </c>
      <c r="AS543" s="21">
        <v>2.8179668550800844E-2</v>
      </c>
      <c r="AT543">
        <v>-4.9188002785284117E-2</v>
      </c>
      <c r="AU543" s="22">
        <v>8.3862375730722E-2</v>
      </c>
      <c r="AW543" s="21">
        <v>4.6485047621334E-2</v>
      </c>
      <c r="AX543">
        <v>5.5117169586817567E-2</v>
      </c>
      <c r="AY543" s="22">
        <v>5.4026197367100452E-2</v>
      </c>
      <c r="BA543" s="21">
        <v>0.10398401679262308</v>
      </c>
      <c r="BB543">
        <v>-0.18150554533315177</v>
      </c>
      <c r="BC543" s="22">
        <v>0.30945526099897425</v>
      </c>
      <c r="BE543" s="21">
        <v>0.43113778167194383</v>
      </c>
      <c r="BF543">
        <v>0.16496922954741816</v>
      </c>
      <c r="BG543" s="22">
        <v>-9.2824226587501057E-2</v>
      </c>
      <c r="DB543" s="1"/>
      <c r="DJ543" s="1"/>
      <c r="DK543" s="21">
        <v>-6.6656592223020422E-2</v>
      </c>
      <c r="DL543">
        <v>0.29651732594768382</v>
      </c>
      <c r="DM543" s="22">
        <v>-0.45110872771915833</v>
      </c>
      <c r="DO543" s="21">
        <v>-1.2430106326079583E-5</v>
      </c>
      <c r="DP543">
        <v>-4.9951542785636577E-7</v>
      </c>
      <c r="DQ543" s="22">
        <v>8.4465966149620274E-6</v>
      </c>
      <c r="DS543" s="21">
        <v>0.14199025273092764</v>
      </c>
      <c r="DT543">
        <v>5.6956572985785936E-2</v>
      </c>
      <c r="DU543" s="22">
        <v>4.3084841379845001E-2</v>
      </c>
      <c r="DW543" s="21">
        <v>8.4019246879683734E-2</v>
      </c>
      <c r="DX543">
        <v>1.5848140867831862E-2</v>
      </c>
      <c r="DY543" s="22">
        <v>8.051859202141947E-3</v>
      </c>
      <c r="EA543" s="21">
        <v>0.11359220221564362</v>
      </c>
      <c r="EB543">
        <v>4.5565258388678656E-2</v>
      </c>
      <c r="EC543" s="22">
        <v>3.4467873118144997E-2</v>
      </c>
      <c r="EE543" s="21">
        <v>7.5616079181082763E-2</v>
      </c>
      <c r="EF543">
        <v>1.4263276829505891E-2</v>
      </c>
      <c r="EG543" s="22">
        <v>7.2475179415892486E-3</v>
      </c>
      <c r="EI543" s="21">
        <v>0.23277090617959764</v>
      </c>
      <c r="EJ543">
        <v>9.3371431124341528E-2</v>
      </c>
      <c r="EK543" s="22">
        <v>7.0630887537182385E-2</v>
      </c>
      <c r="EM543" s="21">
        <v>0.27902612243941988</v>
      </c>
      <c r="EN543">
        <v>5.263201782105497E-2</v>
      </c>
      <c r="EO543" s="22">
        <v>2.6743608640550743E-2</v>
      </c>
      <c r="EQ543" s="21">
        <v>-7.2439956050002141E-2</v>
      </c>
      <c r="ER543">
        <v>0.29479489027532985</v>
      </c>
      <c r="ES543" s="22">
        <v>-0.45211501660219749</v>
      </c>
      <c r="GN543" s="1"/>
      <c r="GO543" s="7"/>
      <c r="GP543" s="7"/>
      <c r="GQ543" s="7"/>
      <c r="GR543" s="7"/>
      <c r="GS543" s="7"/>
      <c r="GT543" s="1"/>
      <c r="IU543" s="1"/>
      <c r="IV543" s="7"/>
      <c r="IW543" s="7"/>
      <c r="IX543" s="7"/>
      <c r="IY543" s="7"/>
      <c r="IZ543" s="7"/>
      <c r="JA543" s="7"/>
      <c r="JB543" s="7"/>
      <c r="JC543" s="7"/>
      <c r="JD543" s="7"/>
      <c r="JE543" s="1"/>
      <c r="JM543" s="1"/>
      <c r="QC543" s="1"/>
      <c r="QD543" s="7"/>
      <c r="QE543" s="7"/>
      <c r="QF543" s="7"/>
      <c r="QG543" s="7"/>
      <c r="QH543" s="7"/>
      <c r="QI543" s="1"/>
    </row>
    <row r="544" spans="6:451" ht="15" thickBot="1" x14ac:dyDescent="0.35">
      <c r="F544" s="1"/>
      <c r="G544" s="7"/>
      <c r="H544" s="7"/>
      <c r="I544" s="7"/>
      <c r="J544" s="7"/>
      <c r="K544" s="7"/>
      <c r="L544" s="7"/>
      <c r="M544" s="7"/>
      <c r="N544" s="7"/>
      <c r="O544" s="7"/>
      <c r="P544" s="1"/>
      <c r="X544" s="1"/>
      <c r="Y544" s="23">
        <v>5.1747366733003466E-2</v>
      </c>
      <c r="Z544" s="24">
        <v>0.82714183727988944</v>
      </c>
      <c r="AA544" s="25">
        <v>0.69513045962150954</v>
      </c>
      <c r="AC544" s="23">
        <v>-6.4060802376755227E-5</v>
      </c>
      <c r="AD544" s="24">
        <v>1.4520394105095274E-6</v>
      </c>
      <c r="AE544" s="25">
        <v>6.4728356286487435E-5</v>
      </c>
      <c r="AG544" s="23">
        <v>4.3024074219948048E-2</v>
      </c>
      <c r="AH544" s="24">
        <v>6.6957834053883752E-2</v>
      </c>
      <c r="AI544" s="25">
        <v>8.4749554371405703E-2</v>
      </c>
      <c r="AK544" s="23">
        <v>-0.11697141160903064</v>
      </c>
      <c r="AL544" s="24">
        <v>-1.1560015809868859E-2</v>
      </c>
      <c r="AM544" s="25">
        <v>-0.11204046798762182</v>
      </c>
      <c r="AO544" s="23">
        <v>3.441926019671572E-2</v>
      </c>
      <c r="AP544" s="24">
        <v>5.3566267243528691E-2</v>
      </c>
      <c r="AQ544" s="25">
        <v>6.7799644335076598E-2</v>
      </c>
      <c r="AS544" s="23">
        <v>-0.10528067652836526</v>
      </c>
      <c r="AT544" s="24">
        <v>-1.0403869024940922E-2</v>
      </c>
      <c r="AU544" s="25">
        <v>-0.100829948353231</v>
      </c>
      <c r="AW544" s="23">
        <v>7.0531270894909279E-2</v>
      </c>
      <c r="AX544" s="24">
        <v>0.10976694107280473</v>
      </c>
      <c r="AY544" s="25">
        <v>0.1389336974079439</v>
      </c>
      <c r="BA544" s="23">
        <v>-0.38848958128548078</v>
      </c>
      <c r="BB544" s="24">
        <v>-3.8390660608638105E-2</v>
      </c>
      <c r="BC544" s="25">
        <v>-0.37206623008572337</v>
      </c>
      <c r="BE544" s="23">
        <v>6.6375486916655096E-2</v>
      </c>
      <c r="BF544" s="24">
        <v>0.82830058742933921</v>
      </c>
      <c r="BG544" s="25">
        <v>0.70511243411684055</v>
      </c>
      <c r="DB544" s="1"/>
      <c r="DJ544" s="1"/>
      <c r="DK544" s="23">
        <v>0.24861269954962864</v>
      </c>
      <c r="DL544" s="24">
        <v>-0.41902177154498438</v>
      </c>
      <c r="DM544" s="25">
        <v>-0.25983473967788723</v>
      </c>
      <c r="DO544" s="23">
        <v>-1.0871527473720038E-5</v>
      </c>
      <c r="DP544" s="24">
        <v>5.9458196548447818E-7</v>
      </c>
      <c r="DQ544" s="25">
        <v>1.3140943589440706E-5</v>
      </c>
      <c r="DS544" s="23">
        <v>0.1423690604021168</v>
      </c>
      <c r="DT544" s="24">
        <v>3.1239776327904423E-2</v>
      </c>
      <c r="DU544" s="25">
        <v>5.7736941201153042E-3</v>
      </c>
      <c r="DW544" s="23">
        <v>0.17879545447469802</v>
      </c>
      <c r="DX544" s="24">
        <v>-0.1357069725997061</v>
      </c>
      <c r="DY544" s="25">
        <v>-6.2691027956687559E-2</v>
      </c>
      <c r="EA544" s="23">
        <v>0.11389524834533148</v>
      </c>
      <c r="EB544" s="24">
        <v>2.4991821062394243E-2</v>
      </c>
      <c r="EC544" s="25">
        <v>4.6189553306291231E-3</v>
      </c>
      <c r="EE544" s="23">
        <v>0.16091482187448083</v>
      </c>
      <c r="EF544" s="24">
        <v>-0.12213621588153895</v>
      </c>
      <c r="EG544" s="25">
        <v>-5.6420611066659861E-2</v>
      </c>
      <c r="EI544" s="23">
        <v>0.23339190234699078</v>
      </c>
      <c r="EJ544" s="24">
        <v>5.1212748078676741E-2</v>
      </c>
      <c r="EK544" s="25">
        <v>9.4650723988301735E-3</v>
      </c>
      <c r="EM544" s="23">
        <v>0.59378163053313981</v>
      </c>
      <c r="EN544" s="24">
        <v>-0.4506871434743136</v>
      </c>
      <c r="EO544" s="25">
        <v>-0.20819413677734272</v>
      </c>
      <c r="EQ544" s="23">
        <v>0.23632179445865636</v>
      </c>
      <c r="ER544" s="24">
        <v>-0.39910650483009097</v>
      </c>
      <c r="ES544" s="25">
        <v>-0.23843509708448893</v>
      </c>
      <c r="GN544" s="1"/>
      <c r="GO544" s="7"/>
      <c r="GP544" s="7"/>
      <c r="GQ544" s="7"/>
      <c r="GR544" s="7"/>
      <c r="GS544" s="7"/>
      <c r="GT544" s="1"/>
      <c r="IU544" s="1"/>
      <c r="IV544" s="7"/>
      <c r="IW544" s="7"/>
      <c r="IX544" s="7"/>
      <c r="IY544" s="7"/>
      <c r="IZ544" s="7"/>
      <c r="JA544" s="7"/>
      <c r="JB544" s="7"/>
      <c r="JC544" s="7"/>
      <c r="JD544" s="7"/>
      <c r="JE544" s="1"/>
      <c r="JM544" s="1"/>
      <c r="QC544" s="1"/>
      <c r="QD544" s="7"/>
      <c r="QE544" s="7"/>
      <c r="QF544" s="7"/>
      <c r="QG544" s="7"/>
      <c r="QH544" s="7"/>
      <c r="QI544" s="1"/>
    </row>
    <row r="545" spans="6:451" x14ac:dyDescent="0.3">
      <c r="F545" s="1"/>
      <c r="G545" s="7"/>
      <c r="H545" s="7"/>
      <c r="I545" s="7"/>
      <c r="J545" s="7"/>
      <c r="K545" s="7"/>
      <c r="L545" s="7"/>
      <c r="M545" s="7"/>
      <c r="N545" s="7"/>
      <c r="O545" s="7"/>
      <c r="P545" s="1"/>
      <c r="X545" s="1"/>
      <c r="DB545" s="1"/>
      <c r="DJ545" s="1"/>
      <c r="GN545" s="1"/>
      <c r="GO545" s="7"/>
      <c r="GP545" s="7"/>
      <c r="GQ545" s="7"/>
      <c r="GR545" s="7"/>
      <c r="GS545" s="7"/>
      <c r="GT545" s="1"/>
      <c r="IU545" s="1"/>
      <c r="IV545" s="7"/>
      <c r="IW545" s="7"/>
      <c r="IX545" s="7"/>
      <c r="IY545" s="7"/>
      <c r="IZ545" s="7"/>
      <c r="JA545" s="7"/>
      <c r="JB545" s="7"/>
      <c r="JC545" s="7"/>
      <c r="JD545" s="7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7"/>
      <c r="QE545" s="7"/>
      <c r="QF545" s="7"/>
      <c r="QG545" s="7"/>
      <c r="QH545" s="7"/>
      <c r="QI545" s="1"/>
    </row>
    <row r="546" spans="6:451" ht="14.4" customHeight="1" x14ac:dyDescent="0.3">
      <c r="F546" s="1"/>
      <c r="G546" s="7"/>
      <c r="H546" s="7"/>
      <c r="I546" s="7"/>
      <c r="J546" s="7"/>
      <c r="K546" s="7"/>
      <c r="L546" s="7"/>
      <c r="M546" s="7"/>
      <c r="N546" s="7"/>
      <c r="O546" s="7"/>
      <c r="P546" s="1"/>
      <c r="X546" s="1"/>
      <c r="DB546" s="1"/>
      <c r="DJ546" s="1"/>
      <c r="GN546" s="1"/>
      <c r="GO546" s="7"/>
      <c r="GP546" s="7"/>
      <c r="GQ546" s="7"/>
      <c r="GR546" s="7"/>
      <c r="GS546" s="7"/>
      <c r="GT546" s="1"/>
      <c r="IU546" s="1"/>
      <c r="IV546" s="7"/>
      <c r="IW546" s="7"/>
      <c r="IX546" s="7"/>
      <c r="IY546" s="7"/>
      <c r="IZ546" s="7"/>
      <c r="JA546" s="7"/>
      <c r="JB546" s="7"/>
      <c r="JC546" s="7"/>
      <c r="JD546" s="7"/>
      <c r="JE546" s="1"/>
      <c r="JF546" s="128" t="s">
        <v>72</v>
      </c>
      <c r="JG546" s="128"/>
      <c r="JH546" s="128"/>
      <c r="JI546" s="128"/>
      <c r="JJ546" s="128"/>
      <c r="JK546" s="128"/>
      <c r="JL546" s="128"/>
      <c r="JM546" s="1"/>
      <c r="QC546" s="1"/>
      <c r="QD546" s="7"/>
      <c r="QE546" s="7"/>
      <c r="QF546" s="7"/>
      <c r="QG546" s="7"/>
      <c r="QH546" s="7"/>
      <c r="QI546" s="1"/>
    </row>
    <row r="547" spans="6:451" ht="14.4" customHeight="1" thickBot="1" x14ac:dyDescent="0.35">
      <c r="F547" s="1"/>
      <c r="G547" s="7"/>
      <c r="H547" s="7"/>
      <c r="I547" s="7"/>
      <c r="J547" s="7"/>
      <c r="K547" s="7"/>
      <c r="L547" s="7"/>
      <c r="M547" s="7"/>
      <c r="N547" s="7"/>
      <c r="O547" s="7"/>
      <c r="P547" s="1"/>
      <c r="X547" s="1"/>
      <c r="DB547" s="1"/>
      <c r="DJ547" s="1"/>
      <c r="GN547" s="1"/>
      <c r="GO547" s="7"/>
      <c r="GP547" s="7"/>
      <c r="GQ547" s="7"/>
      <c r="GR547" s="7"/>
      <c r="GS547" s="7"/>
      <c r="GT547" s="1"/>
      <c r="IU547" s="1"/>
      <c r="IV547" s="7"/>
      <c r="IW547" s="7"/>
      <c r="IX547" s="7"/>
      <c r="IY547" s="7"/>
      <c r="IZ547" s="7"/>
      <c r="JA547" s="7"/>
      <c r="JB547" s="7"/>
      <c r="JC547" s="7"/>
      <c r="JD547" s="7"/>
      <c r="JE547" s="1"/>
      <c r="JF547" s="128"/>
      <c r="JG547" s="128"/>
      <c r="JH547" s="128"/>
      <c r="JI547" s="128"/>
      <c r="JJ547" s="128"/>
      <c r="JK547" s="128"/>
      <c r="JL547" s="128"/>
      <c r="JM547" s="1"/>
      <c r="JN547" t="s">
        <v>8</v>
      </c>
      <c r="JR547" t="s">
        <v>10</v>
      </c>
      <c r="JV547" t="s">
        <v>270</v>
      </c>
      <c r="JZ547" t="s">
        <v>271</v>
      </c>
      <c r="KD547" t="s">
        <v>272</v>
      </c>
      <c r="KH547" t="s">
        <v>273</v>
      </c>
      <c r="KL547" t="s">
        <v>274</v>
      </c>
      <c r="KP547" t="s">
        <v>275</v>
      </c>
      <c r="KT547" t="s">
        <v>276</v>
      </c>
      <c r="QC547" s="1"/>
      <c r="QD547" s="7"/>
      <c r="QE547" s="7"/>
      <c r="QF547" s="7"/>
      <c r="QG547" s="7"/>
      <c r="QH547" s="7"/>
      <c r="QI547" s="1"/>
    </row>
    <row r="548" spans="6:451" ht="14.4" customHeight="1" thickBot="1" x14ac:dyDescent="0.35">
      <c r="F548" s="1"/>
      <c r="G548" s="7"/>
      <c r="H548" s="7"/>
      <c r="I548" s="7"/>
      <c r="J548" s="7"/>
      <c r="K548" s="7"/>
      <c r="L548" s="7"/>
      <c r="M548" s="7"/>
      <c r="N548" s="7"/>
      <c r="O548" s="7"/>
      <c r="P548" s="1"/>
      <c r="X548" s="1"/>
      <c r="Y548" t="s">
        <v>173</v>
      </c>
      <c r="AC548" t="s">
        <v>351</v>
      </c>
      <c r="AG548" t="s">
        <v>352</v>
      </c>
      <c r="AK548" t="s">
        <v>353</v>
      </c>
      <c r="AO548" t="s">
        <v>354</v>
      </c>
      <c r="AS548" t="s">
        <v>355</v>
      </c>
      <c r="AW548" t="s">
        <v>356</v>
      </c>
      <c r="BA548" t="s">
        <v>357</v>
      </c>
      <c r="BE548" t="s">
        <v>358</v>
      </c>
      <c r="DB548" s="1"/>
      <c r="DJ548" s="1"/>
      <c r="DK548" t="s">
        <v>173</v>
      </c>
      <c r="DO548" t="s">
        <v>351</v>
      </c>
      <c r="DS548" t="s">
        <v>352</v>
      </c>
      <c r="DW548" t="s">
        <v>353</v>
      </c>
      <c r="EA548" t="s">
        <v>354</v>
      </c>
      <c r="EE548" t="s">
        <v>355</v>
      </c>
      <c r="EI548" t="s">
        <v>356</v>
      </c>
      <c r="EM548" t="s">
        <v>357</v>
      </c>
      <c r="EQ548" t="s">
        <v>358</v>
      </c>
      <c r="GN548" s="1"/>
      <c r="GO548" s="7"/>
      <c r="GP548" s="7"/>
      <c r="GQ548" s="7"/>
      <c r="GR548" s="7"/>
      <c r="GS548" s="7"/>
      <c r="GT548" s="1"/>
      <c r="IU548" s="1"/>
      <c r="IV548" s="7"/>
      <c r="IW548" s="7"/>
      <c r="IX548" s="7"/>
      <c r="IY548" s="7"/>
      <c r="IZ548" s="7"/>
      <c r="JA548" s="7"/>
      <c r="JB548" s="7"/>
      <c r="JC548" s="7"/>
      <c r="JD548" s="7"/>
      <c r="JE548" s="1"/>
      <c r="JF548" s="128"/>
      <c r="JG548" s="128"/>
      <c r="JH548" s="128"/>
      <c r="JI548" s="128"/>
      <c r="JJ548" s="128"/>
      <c r="JK548" s="128"/>
      <c r="JL548" s="128"/>
      <c r="JM548" s="1"/>
      <c r="JN548" s="12">
        <f t="array" ref="JN548:JN551">'TRANSFORMER EX1'!QE2286:QE2289</f>
        <v>0.21</v>
      </c>
      <c r="JR548" s="12">
        <f t="array" ref="JR548:JR551">'TRANSFORMER EX1'!QM2286:QM2289+'TRANSFORMER EX2'!QM2286:QM2289</f>
        <v>5.5586182810226183E-4</v>
      </c>
      <c r="JV548" s="12">
        <v>4.4072443437909802E-2</v>
      </c>
      <c r="JZ548" s="12">
        <v>5.4087093694294812E-2</v>
      </c>
      <c r="KD548" s="12">
        <f t="array" ref="KD548:KD551">JH559*JV548:JV551+(1-JH559)*JR548:JR551^2</f>
        <v>3.5258016546802232E-2</v>
      </c>
      <c r="KH548" s="12">
        <f t="array" ref="KH548:KH551">JF559*JZ548:JZ551+(1-JF559)*JR548:JR551</f>
        <v>4.8733970507675563E-2</v>
      </c>
      <c r="KL548" s="12">
        <f t="array" ref="KL548:KL551">KD548:KD551/(1-JH559^JL559)</f>
        <v>7.2250033907381633E-2</v>
      </c>
      <c r="KP548" s="12">
        <f t="array" ref="KP548:KP551">KH548:KH551/(1-JF559^JL559)</f>
        <v>0.17983014947481762</v>
      </c>
      <c r="KT548" s="12">
        <f t="array" ref="KT548:KT551">JN548:JN551-(JF562/(JJ559+SQRT(KL548:KL551)))*KP548:KP551</f>
        <v>0.2033097326029121</v>
      </c>
      <c r="QC548" s="1"/>
      <c r="QD548" s="7"/>
      <c r="QE548" s="7"/>
      <c r="QF548" s="7"/>
      <c r="QG548" s="7"/>
      <c r="QH548" s="7"/>
      <c r="QI548" s="1"/>
    </row>
    <row r="549" spans="6:451" ht="14.4" customHeight="1" x14ac:dyDescent="0.3">
      <c r="F549" s="1"/>
      <c r="G549" s="7"/>
      <c r="H549" s="7"/>
      <c r="I549" s="7"/>
      <c r="J549" s="7"/>
      <c r="K549" s="7"/>
      <c r="L549" s="7"/>
      <c r="M549" s="7"/>
      <c r="N549" s="7"/>
      <c r="O549" s="7"/>
      <c r="P549" s="1"/>
      <c r="X549" s="1"/>
      <c r="Y549" s="12">
        <f t="array" ref="Y549:Y552">'TRANSFORMER EX1'!DE3111:DE3114</f>
        <v>1.3335006349463083</v>
      </c>
      <c r="AC549" s="12">
        <f t="array" ref="AC549:AC552">'TRANSFORMER EX1'!EH3111:EH3114+'TRANSFORMER EX2'!EH3111:EH3114</f>
        <v>-2.2621325504997463E-5</v>
      </c>
      <c r="AG549" s="12">
        <v>3.638256680992525E-2</v>
      </c>
      <c r="AK549" s="12">
        <v>-3.2871992320384409E-2</v>
      </c>
      <c r="AO549" s="12">
        <f t="array" ref="AO549:AO552">S513*AG549:AG552+(1-S513)*AC549:AC552^2</f>
        <v>2.9106053550285074E-2</v>
      </c>
      <c r="AS549" s="12">
        <f t="array" ref="AS549:AS552">Q513*AK549:AK552+(1-Q513)*AC549:AC552</f>
        <v>-2.9587055220896469E-2</v>
      </c>
      <c r="AW549" s="12">
        <f t="array" ref="AW549:AW552">AO549:AO552/(1-S513^W513)</f>
        <v>5.9643552357141562E-2</v>
      </c>
      <c r="BA549" s="12">
        <f t="array" ref="BA549:BA552">AS549:AS552/(1-Q513^W513)</f>
        <v>-0.10917732553836339</v>
      </c>
      <c r="BE549" s="12">
        <f t="array" ref="BE549:BE552">Y549:Y552-(Q516/(U513+SQRT(AW549:AW552)))*BA549:BA552</f>
        <v>1.3379710793544117</v>
      </c>
      <c r="DB549" s="1"/>
      <c r="DJ549" s="1"/>
      <c r="DK549" s="12">
        <f t="array" ref="DK549:DK552">'TRANSFORMER EX1'!IQ3111:IQ3114</f>
        <v>-8.2106067809767425E-2</v>
      </c>
      <c r="DO549" s="12">
        <f t="array" ref="DO549:DO552">'TRANSFORMER EX1'!JT3111:JT3114+'TRANSFORMER EX2'!JT3111:JT3114</f>
        <v>-1.6186146685364163E-5</v>
      </c>
      <c r="DS549" s="12">
        <v>1.5259692947247534E-2</v>
      </c>
      <c r="DW549" s="12">
        <v>-3.3579767365191686E-2</v>
      </c>
      <c r="EA549" s="12">
        <f t="array" ref="EA549:EA552">DE513*DS549:DS552+(1-DE513)*DO549:DO552^2</f>
        <v>1.2207754410196298E-2</v>
      </c>
      <c r="EE549" s="12">
        <f t="array" ref="EE549:EE552">DC513*DW549:DW552+(1-DC513)*DO549:DO552</f>
        <v>-3.0223409243341055E-2</v>
      </c>
      <c r="EI549" s="12">
        <f t="array" ref="EI549:EI552">EA549:EA552/(1-DE513^DI513)</f>
        <v>2.5015890184828485E-2</v>
      </c>
      <c r="EM549" s="12">
        <f t="array" ref="EM549:EM552">EE549:EE552/(1-DC513^DI513)</f>
        <v>-0.11152549536288216</v>
      </c>
      <c r="EQ549" s="12">
        <f t="array" ref="EQ549:EQ552">DK549:DK552-(DC516/(DG513+SQRT(EI549:EI552)))*EM549:EM552</f>
        <v>-7.5054816761534734E-2</v>
      </c>
      <c r="GN549" s="1"/>
      <c r="GO549" s="7"/>
      <c r="GP549" s="7"/>
      <c r="GQ549" s="7"/>
      <c r="GR549" s="7"/>
      <c r="GS549" s="7"/>
      <c r="GT549" s="1"/>
      <c r="IU549" s="1"/>
      <c r="IV549" s="7"/>
      <c r="IW549" s="7"/>
      <c r="IX549" s="7"/>
      <c r="IY549" s="7"/>
      <c r="IZ549" s="7"/>
      <c r="JA549" s="7"/>
      <c r="JB549" s="7"/>
      <c r="JC549" s="7"/>
      <c r="JD549" s="7"/>
      <c r="JE549" s="1"/>
      <c r="JF549" s="128"/>
      <c r="JG549" s="128"/>
      <c r="JH549" s="128"/>
      <c r="JI549" s="128"/>
      <c r="JJ549" s="128"/>
      <c r="JK549" s="128"/>
      <c r="JL549" s="128"/>
      <c r="JM549" s="1"/>
      <c r="JN549" s="13">
        <v>-0.8</v>
      </c>
      <c r="JR549" s="13">
        <v>1.2126165133643624E-3</v>
      </c>
      <c r="JV549" s="13">
        <v>7.4682509468036548E-2</v>
      </c>
      <c r="JZ549" s="13">
        <v>5.5370362052454117E-2</v>
      </c>
      <c r="KD549" s="13">
        <v>5.9746301662190943E-2</v>
      </c>
      <c r="KH549" s="13">
        <v>4.9954587498545137E-2</v>
      </c>
      <c r="KL549" s="13">
        <v>0.12243094602907983</v>
      </c>
      <c r="KP549" s="13">
        <v>0.18433427121234375</v>
      </c>
      <c r="KT549" s="13">
        <v>-0.80526817850908639</v>
      </c>
      <c r="QC549" s="1"/>
      <c r="QD549" s="7"/>
      <c r="QE549" s="7"/>
      <c r="QF549" s="7"/>
      <c r="QG549" s="7"/>
      <c r="QH549" s="7"/>
      <c r="QI549" s="1"/>
    </row>
    <row r="550" spans="6:451" ht="14.4" customHeight="1" x14ac:dyDescent="0.3">
      <c r="F550" s="1"/>
      <c r="G550" s="7"/>
      <c r="H550" s="7"/>
      <c r="I550" s="7"/>
      <c r="J550" s="7"/>
      <c r="K550" s="7"/>
      <c r="L550" s="7"/>
      <c r="M550" s="7"/>
      <c r="N550" s="7"/>
      <c r="O550" s="7"/>
      <c r="P550" s="1"/>
      <c r="X550" s="1"/>
      <c r="Y550" s="13">
        <v>0.90395188588816366</v>
      </c>
      <c r="AC550" s="13">
        <v>-2.6169950301611775E-5</v>
      </c>
      <c r="AG550" s="13">
        <v>9.0424787216677651E-3</v>
      </c>
      <c r="AK550" s="13">
        <v>0.15579633455263603</v>
      </c>
      <c r="AO550" s="13">
        <v>7.2339831143074726E-3</v>
      </c>
      <c r="AS550" s="13">
        <v>0.14021408410234229</v>
      </c>
      <c r="AW550" s="13">
        <v>1.4823735889974333E-2</v>
      </c>
      <c r="BA550" s="13">
        <v>0.51739514428908617</v>
      </c>
      <c r="BE550" s="13">
        <v>0.86145633039009373</v>
      </c>
      <c r="DB550" s="1"/>
      <c r="DJ550" s="1"/>
      <c r="DK550" s="13">
        <v>0.14978052431819605</v>
      </c>
      <c r="DO550" s="13">
        <v>-1.9147312750881157E-5</v>
      </c>
      <c r="DS550" s="13">
        <v>2.1458874713685995E-2</v>
      </c>
      <c r="DW550" s="13">
        <v>0.2603320807394886</v>
      </c>
      <c r="EA550" s="13">
        <v>1.7167099844272712E-2</v>
      </c>
      <c r="EE550" s="13">
        <v>0.23429695793426467</v>
      </c>
      <c r="EI550" s="13">
        <v>3.5178483287444093E-2</v>
      </c>
      <c r="EM550" s="13">
        <v>0.86456442042164117</v>
      </c>
      <c r="EQ550" s="13">
        <v>0.10368499555536863</v>
      </c>
      <c r="GN550" s="1"/>
      <c r="GO550" s="7"/>
      <c r="GP550" s="7"/>
      <c r="GQ550" s="7"/>
      <c r="GR550" s="7"/>
      <c r="GS550" s="7"/>
      <c r="GT550" s="1"/>
      <c r="IU550" s="1"/>
      <c r="IV550" s="7"/>
      <c r="IW550" s="7"/>
      <c r="IX550" s="7"/>
      <c r="IY550" s="7"/>
      <c r="IZ550" s="7"/>
      <c r="JA550" s="7"/>
      <c r="JB550" s="7"/>
      <c r="JC550" s="7"/>
      <c r="JD550" s="7"/>
      <c r="JE550" s="1"/>
      <c r="JF550" s="128"/>
      <c r="JG550" s="128"/>
      <c r="JH550" s="128"/>
      <c r="JI550" s="128"/>
      <c r="JJ550" s="128"/>
      <c r="JK550" s="128"/>
      <c r="JL550" s="128"/>
      <c r="JM550" s="1"/>
      <c r="JN550" s="13">
        <v>-0.9</v>
      </c>
      <c r="JR550" s="13">
        <v>1.0511121817802544E-3</v>
      </c>
      <c r="JV550" s="13">
        <v>5.6169426580842292E-3</v>
      </c>
      <c r="JZ550" s="13">
        <v>-6.5382357521466941E-2</v>
      </c>
      <c r="KD550" s="13">
        <v>4.493775093831121E-3</v>
      </c>
      <c r="KH550" s="13">
        <v>-5.8739010551142223E-2</v>
      </c>
      <c r="KL550" s="13">
        <v>9.2085555201457427E-3</v>
      </c>
      <c r="KP550" s="13">
        <v>-0.21674911642487912</v>
      </c>
      <c r="KT550" s="13">
        <v>-0.87741284272966014</v>
      </c>
      <c r="QC550" s="1"/>
      <c r="QD550" s="7"/>
      <c r="QE550" s="7"/>
      <c r="QF550" s="7"/>
      <c r="QG550" s="7"/>
      <c r="QH550" s="7"/>
      <c r="QI550" s="1"/>
    </row>
    <row r="551" spans="6:451" ht="14.4" customHeight="1" thickBot="1" x14ac:dyDescent="0.35">
      <c r="F551" s="1"/>
      <c r="G551" s="7"/>
      <c r="H551" s="7"/>
      <c r="I551" s="7"/>
      <c r="J551" s="7"/>
      <c r="K551" s="7"/>
      <c r="L551" s="7"/>
      <c r="M551" s="7"/>
      <c r="N551" s="7"/>
      <c r="O551" s="7"/>
      <c r="P551" s="1"/>
      <c r="X551" s="1"/>
      <c r="Y551" s="13">
        <v>-0.35089386964687963</v>
      </c>
      <c r="AC551" s="13">
        <v>-2.4713993707189436E-5</v>
      </c>
      <c r="AG551" s="13">
        <v>0.15235075947944904</v>
      </c>
      <c r="AK551" s="13">
        <v>-9.1654400847080833E-2</v>
      </c>
      <c r="AO551" s="13">
        <v>0.12188060770571553</v>
      </c>
      <c r="AS551" s="13">
        <v>-8.2491432161743469E-2</v>
      </c>
      <c r="AW551" s="13">
        <v>0.2497553436592532</v>
      </c>
      <c r="BA551" s="13">
        <v>-0.30439642864111993</v>
      </c>
      <c r="BE551" s="13">
        <v>-0.34480295999738492</v>
      </c>
      <c r="DB551" s="1"/>
      <c r="DJ551" s="1"/>
      <c r="DK551" s="13">
        <v>-0.12655135107896792</v>
      </c>
      <c r="DO551" s="13">
        <v>-9.7836733218528607E-6</v>
      </c>
      <c r="DS551" s="13">
        <v>9.4120313881226551E-3</v>
      </c>
      <c r="DW551" s="13">
        <v>-0.18488149639217913</v>
      </c>
      <c r="EA551" s="13">
        <v>7.5296251296421771E-3</v>
      </c>
      <c r="EE551" s="13">
        <v>-0.1663943251202934</v>
      </c>
      <c r="EI551" s="13">
        <v>1.5429559691889711E-2</v>
      </c>
      <c r="EM551" s="13">
        <v>-0.61400119970587985</v>
      </c>
      <c r="EQ551" s="13">
        <v>-7.712114173572937E-2</v>
      </c>
      <c r="GN551" s="1"/>
      <c r="GO551" s="7"/>
      <c r="GP551" s="7"/>
      <c r="GQ551" s="7"/>
      <c r="GR551" s="7"/>
      <c r="GS551" s="7"/>
      <c r="GT551" s="1"/>
      <c r="IU551" s="1"/>
      <c r="IV551" s="7"/>
      <c r="IW551" s="7"/>
      <c r="IX551" s="7"/>
      <c r="IY551" s="7"/>
      <c r="IZ551" s="7"/>
      <c r="JA551" s="7"/>
      <c r="JB551" s="7"/>
      <c r="JC551" s="7"/>
      <c r="JD551" s="7"/>
      <c r="JE551" s="1"/>
      <c r="JF551" s="128"/>
      <c r="JG551" s="128"/>
      <c r="JH551" s="128"/>
      <c r="JI551" s="128"/>
      <c r="JJ551" s="128"/>
      <c r="JK551" s="128"/>
      <c r="JL551" s="128"/>
      <c r="JM551" s="1"/>
      <c r="JN551" s="14">
        <v>0.75</v>
      </c>
      <c r="JR551" s="14">
        <v>-8.6385905066376412E-4</v>
      </c>
      <c r="JV551" s="14">
        <v>2.9073405148813278E-2</v>
      </c>
      <c r="JZ551" s="14">
        <v>2.9596673557196154E-2</v>
      </c>
      <c r="KD551" s="14">
        <v>2.3258873369542507E-2</v>
      </c>
      <c r="KH551" s="14">
        <v>2.6550620296410161E-2</v>
      </c>
      <c r="KL551" s="14">
        <v>4.7661625757259247E-2</v>
      </c>
      <c r="KP551" s="14">
        <v>9.7972768621439735E-2</v>
      </c>
      <c r="KT551" s="14">
        <v>0.74551232959459734</v>
      </c>
      <c r="QC551" s="1"/>
      <c r="QD551" s="7"/>
      <c r="QE551" s="7"/>
      <c r="QF551" s="7"/>
      <c r="QG551" s="7"/>
      <c r="QH551" s="7"/>
      <c r="QI551" s="1"/>
    </row>
    <row r="552" spans="6:451" ht="14.4" customHeight="1" thickBot="1" x14ac:dyDescent="0.35">
      <c r="F552" s="1"/>
      <c r="G552" s="7"/>
      <c r="H552" s="7"/>
      <c r="I552" s="7"/>
      <c r="J552" s="7"/>
      <c r="K552" s="7"/>
      <c r="L552" s="7"/>
      <c r="M552" s="7"/>
      <c r="N552" s="7"/>
      <c r="O552" s="7"/>
      <c r="P552" s="1"/>
      <c r="X552" s="1"/>
      <c r="Y552" s="14">
        <v>0.9067656300250867</v>
      </c>
      <c r="AC552" s="14">
        <v>3.1651165840148267E-5</v>
      </c>
      <c r="AG552" s="14">
        <v>1.8972424089563115E-2</v>
      </c>
      <c r="AK552" s="14">
        <v>-7.2801280790112832E-2</v>
      </c>
      <c r="AO552" s="14">
        <v>1.5177939472009754E-2</v>
      </c>
      <c r="AS552" s="14">
        <v>-6.5517987594517532E-2</v>
      </c>
      <c r="AW552" s="14">
        <v>3.1102334983626554E-2</v>
      </c>
      <c r="BA552" s="14">
        <v>-0.24176379186168839</v>
      </c>
      <c r="BE552" s="14">
        <v>0.92047428224686423</v>
      </c>
      <c r="DB552" s="1"/>
      <c r="DJ552" s="1"/>
      <c r="DK552" s="14">
        <v>0.14982103022766552</v>
      </c>
      <c r="DO552" s="14">
        <v>-1.1670144389494601E-5</v>
      </c>
      <c r="DS552" s="14">
        <v>0.1177248833860455</v>
      </c>
      <c r="DW552" s="14">
        <v>0.12295875946151841</v>
      </c>
      <c r="EA552" s="14">
        <v>9.4179906736074862E-2</v>
      </c>
      <c r="EE552" s="14">
        <v>0.11066171650092763</v>
      </c>
      <c r="EI552" s="14">
        <v>0.19299161216408789</v>
      </c>
      <c r="EM552" s="14">
        <v>0.40834581734659653</v>
      </c>
      <c r="EQ552" s="14">
        <v>0.14052582691446663</v>
      </c>
      <c r="GN552" s="1"/>
      <c r="GO552" s="7"/>
      <c r="GP552" s="7"/>
      <c r="GQ552" s="7"/>
      <c r="GR552" s="7"/>
      <c r="GS552" s="7"/>
      <c r="GT552" s="1"/>
      <c r="IU552" s="1"/>
      <c r="IV552" s="7"/>
      <c r="IW552" s="7"/>
      <c r="IX552" s="7"/>
      <c r="IY552" s="7"/>
      <c r="IZ552" s="7"/>
      <c r="JA552" s="7"/>
      <c r="JB552" s="7"/>
      <c r="JC552" s="7"/>
      <c r="JD552" s="7"/>
      <c r="JE552" s="1"/>
      <c r="JF552" s="128"/>
      <c r="JG552" s="128"/>
      <c r="JH552" s="128"/>
      <c r="JI552" s="128"/>
      <c r="JJ552" s="128"/>
      <c r="JK552" s="128"/>
      <c r="JL552" s="128"/>
      <c r="JM552" s="1"/>
      <c r="QC552" s="1"/>
      <c r="QD552" s="7"/>
      <c r="QE552" s="7"/>
      <c r="QF552" s="7"/>
      <c r="QG552" s="7"/>
      <c r="QH552" s="7"/>
      <c r="QI552" s="1"/>
    </row>
    <row r="553" spans="6:451" ht="14.4" customHeight="1" thickBot="1" x14ac:dyDescent="0.35">
      <c r="F553" s="1"/>
      <c r="G553" s="7"/>
      <c r="H553" s="7"/>
      <c r="I553" s="7"/>
      <c r="J553" s="7"/>
      <c r="K553" s="7"/>
      <c r="L553" s="7"/>
      <c r="M553" s="7"/>
      <c r="N553" s="7"/>
      <c r="O553" s="7"/>
      <c r="P553" s="1"/>
      <c r="X553" s="1"/>
      <c r="DB553" s="1"/>
      <c r="DJ553" s="1"/>
      <c r="GN553" s="1"/>
      <c r="GO553" s="7"/>
      <c r="GP553" s="7"/>
      <c r="GQ553" s="7"/>
      <c r="GR553" s="7"/>
      <c r="GS553" s="7"/>
      <c r="GT553" s="1"/>
      <c r="IU553" s="1"/>
      <c r="IV553" s="7"/>
      <c r="IW553" s="7"/>
      <c r="IX553" s="7"/>
      <c r="IY553" s="7"/>
      <c r="IZ553" s="7"/>
      <c r="JA553" s="7"/>
      <c r="JB553" s="7"/>
      <c r="JC553" s="7"/>
      <c r="JD553" s="7"/>
      <c r="JE553" s="1"/>
      <c r="JF553" s="128"/>
      <c r="JG553" s="128"/>
      <c r="JH553" s="128"/>
      <c r="JI553" s="128"/>
      <c r="JJ553" s="128"/>
      <c r="JK553" s="128"/>
      <c r="JL553" s="128"/>
      <c r="JM553" s="1"/>
      <c r="JN553" t="s">
        <v>291</v>
      </c>
      <c r="JR553" t="s">
        <v>13</v>
      </c>
      <c r="JV553" t="s">
        <v>292</v>
      </c>
      <c r="JZ553" t="s">
        <v>293</v>
      </c>
      <c r="KD553" t="s">
        <v>294</v>
      </c>
      <c r="KH553" t="s">
        <v>295</v>
      </c>
      <c r="KL553" t="s">
        <v>299</v>
      </c>
      <c r="KP553" t="s">
        <v>300</v>
      </c>
      <c r="KT553" t="s">
        <v>298</v>
      </c>
      <c r="QC553" s="1"/>
      <c r="QD553" s="7"/>
      <c r="QE553" s="7"/>
      <c r="QF553" s="7"/>
      <c r="QG553" s="7"/>
      <c r="QH553" s="7"/>
      <c r="QI553" s="1"/>
    </row>
    <row r="554" spans="6:451" ht="14.4" customHeight="1" thickBot="1" x14ac:dyDescent="0.35">
      <c r="F554" s="1"/>
      <c r="G554" s="7"/>
      <c r="H554" s="7"/>
      <c r="I554" s="7"/>
      <c r="J554" s="7"/>
      <c r="K554" s="7"/>
      <c r="L554" s="7"/>
      <c r="M554" s="7"/>
      <c r="N554" s="7"/>
      <c r="O554" s="7"/>
      <c r="P554" s="1"/>
      <c r="X554" s="1"/>
      <c r="Y554" t="s">
        <v>359</v>
      </c>
      <c r="AC554" t="s">
        <v>360</v>
      </c>
      <c r="AG554" t="s">
        <v>361</v>
      </c>
      <c r="AK554" t="s">
        <v>372</v>
      </c>
      <c r="AO554" t="s">
        <v>362</v>
      </c>
      <c r="AS554" t="s">
        <v>363</v>
      </c>
      <c r="AW554" t="s">
        <v>364</v>
      </c>
      <c r="BA554" t="s">
        <v>365</v>
      </c>
      <c r="BE554" t="s">
        <v>366</v>
      </c>
      <c r="DB554" s="1"/>
      <c r="DJ554" s="1"/>
      <c r="DK554" t="s">
        <v>359</v>
      </c>
      <c r="DO554" t="s">
        <v>360</v>
      </c>
      <c r="DS554" t="s">
        <v>361</v>
      </c>
      <c r="DW554" t="s">
        <v>372</v>
      </c>
      <c r="EA554" t="s">
        <v>362</v>
      </c>
      <c r="EE554" t="s">
        <v>363</v>
      </c>
      <c r="EI554" t="s">
        <v>364</v>
      </c>
      <c r="EM554" t="s">
        <v>365</v>
      </c>
      <c r="EQ554" t="s">
        <v>366</v>
      </c>
      <c r="GN554" s="1"/>
      <c r="GO554" s="7"/>
      <c r="GP554" s="7"/>
      <c r="GQ554" s="7"/>
      <c r="GR554" s="7"/>
      <c r="GS554" s="7"/>
      <c r="GT554" s="1"/>
      <c r="IU554" s="1"/>
      <c r="IV554" s="7"/>
      <c r="IW554" s="7"/>
      <c r="IX554" s="7"/>
      <c r="IY554" s="7"/>
      <c r="IZ554" s="7"/>
      <c r="JA554" s="7"/>
      <c r="JB554" s="7"/>
      <c r="JC554" s="7"/>
      <c r="JD554" s="7"/>
      <c r="JE554" s="1"/>
      <c r="JF554" s="128"/>
      <c r="JG554" s="128"/>
      <c r="JH554" s="128"/>
      <c r="JI554" s="128"/>
      <c r="JJ554" s="128"/>
      <c r="JK554" s="128"/>
      <c r="JL554" s="128"/>
      <c r="JM554" s="1"/>
      <c r="JN554" s="18">
        <f t="array" ref="JN554:JP557">'TRANSFORMER EX1'!QC2291:QE2294</f>
        <v>-0.95207965713566145</v>
      </c>
      <c r="JO554" s="19">
        <v>1.9658235719562107E-2</v>
      </c>
      <c r="JP554" s="20">
        <v>0.73985556180914813</v>
      </c>
      <c r="JR554" s="18">
        <f t="array" ref="JR554:JT557">'TRANSFORMER EX1'!QM2291:QO2294+'TRANSFORMER EX2'!QM2291:QO2294</f>
        <v>-2.7402920257451425E-5</v>
      </c>
      <c r="JS554" s="19">
        <v>-1.0540402800228643E-3</v>
      </c>
      <c r="JT554" s="20">
        <v>6.5466286835874762E-4</v>
      </c>
      <c r="JV554" s="18">
        <v>4.760601229061704E-2</v>
      </c>
      <c r="JW554" s="19">
        <v>9.2059716579025203E-2</v>
      </c>
      <c r="JX554" s="20">
        <v>3.3599140155007611E-3</v>
      </c>
      <c r="JZ554" s="18">
        <v>3.4836612439506573E-2</v>
      </c>
      <c r="KA554" s="19">
        <v>7.6002909952476647E-3</v>
      </c>
      <c r="KB554" s="20">
        <v>4.4718726627516872E-2</v>
      </c>
      <c r="KD554" s="18">
        <f t="array" ref="KD554:KF557">JH559*JV554:JX557+(1-JH559)*JR554:JT557^2</f>
        <v>3.8084809982677645E-2</v>
      </c>
      <c r="KE554" s="19">
        <v>7.3647995463402546E-2</v>
      </c>
      <c r="KF554" s="20">
        <v>2.6880169290948506E-3</v>
      </c>
      <c r="KH554" s="18">
        <f t="array" ref="KH554:KJ557">JF559*JZ554:KB557+(1-JF559)*JR554:JT557</f>
        <v>3.1350210903530171E-2</v>
      </c>
      <c r="KI554" s="19">
        <v>6.7348578677206119E-3</v>
      </c>
      <c r="KJ554" s="20">
        <v>4.0312320251601058E-2</v>
      </c>
      <c r="KL554" s="18">
        <f t="array" ref="KL554:KN557">KD554:KF557/(1-JH559^JL559)</f>
        <v>7.8042643407126341E-2</v>
      </c>
      <c r="KM554" s="19">
        <v>0.15091802349057903</v>
      </c>
      <c r="KN554" s="20">
        <v>5.5082314120796132E-3</v>
      </c>
      <c r="KP554" s="18">
        <f t="array" ref="KP554:KR557">KH554:KJ557/(1-JF559^JL559)</f>
        <v>0.11568343506837706</v>
      </c>
      <c r="KQ554" s="19">
        <v>2.4851874050629573E-2</v>
      </c>
      <c r="KR554" s="20">
        <v>0.14875394926790064</v>
      </c>
      <c r="KT554" s="18">
        <f t="array" ref="KT554:KV557">JN554:JP557-(JF562/(JJ559+SQRT(KL554:KN557)))*KP554:KR557</f>
        <v>-0.95622065673846157</v>
      </c>
      <c r="KU554" s="19">
        <v>1.9018517693608999E-2</v>
      </c>
      <c r="KV554" s="20">
        <v>0.71981257641461971</v>
      </c>
      <c r="QC554" s="1"/>
      <c r="QD554" s="7"/>
      <c r="QE554" s="7"/>
      <c r="QF554" s="7"/>
      <c r="QG554" s="7"/>
      <c r="QH554" s="7"/>
      <c r="QI554" s="1"/>
    </row>
    <row r="555" spans="6:451" ht="14.4" customHeight="1" x14ac:dyDescent="0.3">
      <c r="F555" s="1"/>
      <c r="G555" s="7"/>
      <c r="H555" s="7"/>
      <c r="I555" s="7"/>
      <c r="J555" s="7"/>
      <c r="K555" s="7"/>
      <c r="L555" s="7"/>
      <c r="M555" s="7"/>
      <c r="N555" s="7"/>
      <c r="O555" s="7"/>
      <c r="P555" s="1"/>
      <c r="X555" s="1"/>
      <c r="Y555" s="18">
        <f t="array" ref="Y555:AA558">'TRANSFORMER EX1'!AJ3116:AL3119</f>
        <v>-0.37614226006778989</v>
      </c>
      <c r="Z555" s="19">
        <v>0.49508481152005218</v>
      </c>
      <c r="AA555" s="20">
        <v>-0.78207980210176908</v>
      </c>
      <c r="AC555" s="18">
        <f t="array" ref="AC555:AE558">'TRANSFORMER EX1'!EH3116:EJ3119+'TRANSFORMER EX2'!EH3116:EJ3119</f>
        <v>1.5862361900184355E-5</v>
      </c>
      <c r="AD555" s="19">
        <v>1.6501824062949271E-6</v>
      </c>
      <c r="AE555" s="20">
        <v>-5.201735766074946E-5</v>
      </c>
      <c r="AG555" s="18">
        <v>1.2319259338287598E-2</v>
      </c>
      <c r="AH555" s="19">
        <v>2.1043991960507536E-2</v>
      </c>
      <c r="AI555" s="20">
        <v>0.1607608516329711</v>
      </c>
      <c r="AK555" s="18">
        <v>-0.15145561829829457</v>
      </c>
      <c r="AL555" s="19">
        <v>0.17784762150550595</v>
      </c>
      <c r="AM555" s="20">
        <v>0.11364173080778746</v>
      </c>
      <c r="AO555" s="18">
        <f t="array" ref="AO555:AQ558">S513*AG555:AI558+(1-S513)*AC555:AE558^2</f>
        <v>9.8554075209529857E-3</v>
      </c>
      <c r="AP555" s="19">
        <v>1.6835193568950649E-2</v>
      </c>
      <c r="AQ555" s="20">
        <v>0.12860868184753799</v>
      </c>
      <c r="AS555" s="18">
        <f t="array" ref="AS555:AU558">Q513*AK555:AM558+(1-Q513)*AC555:AE558</f>
        <v>-0.1363084702322751</v>
      </c>
      <c r="AT555" s="19">
        <v>0.160063024373196</v>
      </c>
      <c r="AU555" s="20">
        <v>0.10227235599124264</v>
      </c>
      <c r="AW555" s="18">
        <f t="array" ref="AW555:AY558">AO555:AQ558/(1-S513^W513)</f>
        <v>2.0195507215067597E-2</v>
      </c>
      <c r="AX555" s="19">
        <v>3.4498347477357895E-2</v>
      </c>
      <c r="AY555" s="20">
        <v>0.26354238083511888</v>
      </c>
      <c r="BA555" s="18">
        <f t="array" ref="BA555:BC558">AS555:AU558/(1-Q513^W513)</f>
        <v>-0.50298328498994516</v>
      </c>
      <c r="BB555" s="19">
        <v>0.59063846632175665</v>
      </c>
      <c r="BC555" s="20">
        <v>0.37738876749536043</v>
      </c>
      <c r="BE555" s="18">
        <f t="array" ref="BE555:BG558">Y555:AA558-(Q516/(U513+SQRT(AW555:AY558)))*BA555:BC558</f>
        <v>-0.34074854361358997</v>
      </c>
      <c r="BF555" s="19">
        <v>0.46328514400000442</v>
      </c>
      <c r="BG555" s="20">
        <v>-0.78943109516423127</v>
      </c>
      <c r="DB555" s="1"/>
      <c r="DJ555" s="1"/>
      <c r="DK555" s="18">
        <f t="array" ref="DK555:DM558">'TRANSFORMER EX1'!IP3116:IR3119</f>
        <v>-4.7750369102343752E-2</v>
      </c>
      <c r="DL555" s="19">
        <v>0.28544099980351012</v>
      </c>
      <c r="DM555" s="20">
        <v>0.63241482058328757</v>
      </c>
      <c r="DO555" s="18">
        <f t="array" ref="DO555:DQ558">'TRANSFORMER EX1'!JT3116:JV3119+'TRANSFORMER EX2'!JT3116:JV3119</f>
        <v>9.6104141992823566E-6</v>
      </c>
      <c r="DP555" s="19">
        <v>6.1551393740332217E-7</v>
      </c>
      <c r="DQ555" s="20">
        <v>-3.074964523702686E-5</v>
      </c>
      <c r="DS555" s="18">
        <v>7.2133066671724741E-2</v>
      </c>
      <c r="DT555" s="19">
        <v>7.7895362795401865E-2</v>
      </c>
      <c r="DU555" s="20">
        <v>0.23261434834805886</v>
      </c>
      <c r="DW555" s="18">
        <v>-7.1442058197131841E-2</v>
      </c>
      <c r="DX555" s="19">
        <v>-6.246154517713623E-2</v>
      </c>
      <c r="DY555" s="20">
        <v>-3.845846794363026E-2</v>
      </c>
      <c r="EA555" s="18">
        <f t="array" ref="EA555:EC558">DE513*DS555:DU558+(1-DE513)*DO555:DQ558^2</f>
        <v>5.7706453355851811E-2</v>
      </c>
      <c r="EB555" s="19">
        <v>6.2316290236397266E-2</v>
      </c>
      <c r="EC555" s="20">
        <v>0.18609147886755525</v>
      </c>
      <c r="EE555" s="18">
        <f t="array" ref="EE555:EG558">DC513*DW555:DY558+(1-DC513)*DO555:DQ558</f>
        <v>-6.4296891335998724E-2</v>
      </c>
      <c r="EF555" s="19">
        <v>-5.6215329108028872E-2</v>
      </c>
      <c r="EG555" s="20">
        <v>-3.4615696113790936E-2</v>
      </c>
      <c r="EI555" s="18">
        <f t="array" ref="EI555:EK558">EA555:EC558/(1-DE513^DI513)</f>
        <v>0.11825092900789308</v>
      </c>
      <c r="EJ555" s="19">
        <v>0.12769731605819115</v>
      </c>
      <c r="EK555" s="20">
        <v>0.38133499767941659</v>
      </c>
      <c r="EM555" s="18">
        <f t="array" ref="EM555:EO558">EE555:EG558/(1-DC513^DI513)</f>
        <v>-0.23725790160885146</v>
      </c>
      <c r="EN555" s="19">
        <v>-0.20743663877501436</v>
      </c>
      <c r="EO555" s="20">
        <v>-0.12773319599184851</v>
      </c>
      <c r="EQ555" s="18">
        <f t="array" ref="EQ555:ES558">DK555:DM558-(DC516/(DG513+SQRT(EI555:EK558)))*EM555:EO558</f>
        <v>-4.0850856645364926E-2</v>
      </c>
      <c r="ER555" s="19">
        <v>0.29124589764025638</v>
      </c>
      <c r="ES555" s="20">
        <v>0.63448329638874079</v>
      </c>
      <c r="GN555" s="1"/>
      <c r="GO555" s="7"/>
      <c r="GP555" s="7"/>
      <c r="GQ555" s="7"/>
      <c r="GR555" s="7"/>
      <c r="GS555" s="7"/>
      <c r="GT555" s="1"/>
      <c r="IU555" s="1"/>
      <c r="IV555" s="7"/>
      <c r="IW555" s="7"/>
      <c r="IX555" s="7"/>
      <c r="IY555" s="7"/>
      <c r="IZ555" s="7"/>
      <c r="JA555" s="7"/>
      <c r="JB555" s="7"/>
      <c r="JC555" s="7"/>
      <c r="JD555" s="7"/>
      <c r="JE555" s="1"/>
      <c r="JF555" s="128"/>
      <c r="JG555" s="128"/>
      <c r="JH555" s="128"/>
      <c r="JI555" s="128"/>
      <c r="JJ555" s="128"/>
      <c r="JK555" s="128"/>
      <c r="JL555" s="128"/>
      <c r="JM555" s="1"/>
      <c r="JN555" s="21">
        <v>-0.48381265475940666</v>
      </c>
      <c r="JO555">
        <v>-0.54540087172371177</v>
      </c>
      <c r="JP555" s="22">
        <v>1.8574145205723206E-2</v>
      </c>
      <c r="JR555" s="21">
        <v>-3.5827465189310699E-4</v>
      </c>
      <c r="JS555">
        <v>-2.039870606560407E-3</v>
      </c>
      <c r="JT555" s="22">
        <v>1.4671209428712443E-3</v>
      </c>
      <c r="JV555" s="21">
        <v>7.7583458075307518E-2</v>
      </c>
      <c r="JW555">
        <v>0.1328519341559547</v>
      </c>
      <c r="JX555" s="22">
        <v>7.1419316917596218E-2</v>
      </c>
      <c r="JZ555" s="21">
        <v>-1.0982411221048295E-3</v>
      </c>
      <c r="KA555">
        <v>0.16987677689565947</v>
      </c>
      <c r="KB555" s="22">
        <v>1.4730849173074581E-2</v>
      </c>
      <c r="KD555" s="21">
        <v>6.2066792132391253E-2</v>
      </c>
      <c r="KE555">
        <v>0.10628237953918207</v>
      </c>
      <c r="KF555" s="22">
        <v>5.7135884022849179E-2</v>
      </c>
      <c r="KH555" s="21">
        <v>-1.0242444750836572E-3</v>
      </c>
      <c r="KI555">
        <v>0.15268511214543748</v>
      </c>
      <c r="KJ555" s="22">
        <v>1.3404476350054248E-2</v>
      </c>
      <c r="KL555" s="21">
        <v>0.12718604945162146</v>
      </c>
      <c r="KM555">
        <v>0.21779176135078299</v>
      </c>
      <c r="KN555" s="22">
        <v>0.11708172955501883</v>
      </c>
      <c r="KP555" s="21">
        <v>-3.7794999080577769E-3</v>
      </c>
      <c r="KQ555">
        <v>0.56341369795364404</v>
      </c>
      <c r="KR555" s="22">
        <v>4.9463012361823808E-2</v>
      </c>
      <c r="KT555" s="21">
        <v>-0.48370667703279574</v>
      </c>
      <c r="KU555">
        <v>-0.55747363477672518</v>
      </c>
      <c r="KV555" s="22">
        <v>1.7128585626351406E-2</v>
      </c>
      <c r="QC555" s="1"/>
      <c r="QD555" s="7"/>
      <c r="QE555" s="7"/>
      <c r="QF555" s="7"/>
      <c r="QG555" s="7"/>
      <c r="QH555" s="7"/>
      <c r="QI555" s="1"/>
    </row>
    <row r="556" spans="6:451" ht="14.4" customHeight="1" x14ac:dyDescent="0.3">
      <c r="F556" s="1"/>
      <c r="G556" s="7"/>
      <c r="H556" s="7"/>
      <c r="I556" s="7"/>
      <c r="J556" s="7"/>
      <c r="K556" s="7"/>
      <c r="L556" s="7"/>
      <c r="M556" s="7"/>
      <c r="N556" s="7"/>
      <c r="O556" s="7"/>
      <c r="P556" s="1"/>
      <c r="X556" s="1"/>
      <c r="Y556" s="21">
        <v>-0.35243339136358287</v>
      </c>
      <c r="Z556">
        <v>0.75781150760326832</v>
      </c>
      <c r="AA556" s="22">
        <v>2.430973541770547E-2</v>
      </c>
      <c r="AC556" s="21">
        <v>1.9304467223667074E-5</v>
      </c>
      <c r="AD556">
        <v>-3.1124462412868243E-7</v>
      </c>
      <c r="AE556" s="22">
        <v>-6.0664109195008084E-5</v>
      </c>
      <c r="AG556" s="21">
        <v>0.11673311631819867</v>
      </c>
      <c r="AH556">
        <v>1.5113088152115426E-2</v>
      </c>
      <c r="AI556" s="22">
        <v>4.0239276316801548E-2</v>
      </c>
      <c r="AK556" s="21">
        <v>2.0066313238954708E-3</v>
      </c>
      <c r="AL556">
        <v>2.3093461726079595E-2</v>
      </c>
      <c r="AM556" s="22">
        <v>-9.6155124167502104E-2</v>
      </c>
      <c r="AO556" s="21">
        <v>9.3386493129091433E-2</v>
      </c>
      <c r="AP556">
        <v>1.2090470521711716E-2</v>
      </c>
      <c r="AQ556" s="22">
        <v>3.2191421789468072E-2</v>
      </c>
      <c r="AS556" s="21">
        <v>1.8078986382282906E-3</v>
      </c>
      <c r="AT556">
        <v>2.0784084429009222E-2</v>
      </c>
      <c r="AU556" s="22">
        <v>-8.6545678161671399E-2</v>
      </c>
      <c r="AW556" s="21">
        <v>0.19136576460879398</v>
      </c>
      <c r="AX556">
        <v>2.4775554347769915E-2</v>
      </c>
      <c r="AY556" s="22">
        <v>6.5966028257106721E-2</v>
      </c>
      <c r="BA556" s="21">
        <v>6.6712126871892666E-3</v>
      </c>
      <c r="BB556">
        <v>7.6694038483428886E-2</v>
      </c>
      <c r="BC556" s="22">
        <v>-0.31935674598402741</v>
      </c>
      <c r="BE556" s="21">
        <v>-0.35258589235367127</v>
      </c>
      <c r="BF556">
        <v>0.75293902929872114</v>
      </c>
      <c r="BG556" s="22">
        <v>3.674388033170211E-2</v>
      </c>
      <c r="DB556" s="1"/>
      <c r="DJ556" s="1"/>
      <c r="DK556" s="21">
        <v>0.12586223696720172</v>
      </c>
      <c r="DL556">
        <v>0.23395764075672054</v>
      </c>
      <c r="DM556" s="22">
        <v>0.23498195684273251</v>
      </c>
      <c r="DO556" s="21">
        <v>3.5739623032255877E-5</v>
      </c>
      <c r="DP556">
        <v>1.917534527861202E-6</v>
      </c>
      <c r="DQ556" s="22">
        <v>-7.1504567887894355E-5</v>
      </c>
      <c r="DS556" s="21">
        <v>2.4871171813393083E-2</v>
      </c>
      <c r="DT556">
        <v>3.0506841135402529E-2</v>
      </c>
      <c r="DU556" s="22">
        <v>2.2343927642232376E-3</v>
      </c>
      <c r="DW556" s="21">
        <v>4.0113335329266059E-2</v>
      </c>
      <c r="DX556">
        <v>-0.14430536260871266</v>
      </c>
      <c r="DY556" s="22">
        <v>-3.3803962519989093E-2</v>
      </c>
      <c r="EA556" s="21">
        <v>1.9896937706178602E-2</v>
      </c>
      <c r="EB556">
        <v>2.4405472909057414E-2</v>
      </c>
      <c r="EC556" s="22">
        <v>1.787515233959236E-3</v>
      </c>
      <c r="EE556" s="21">
        <v>3.6105575758642677E-2</v>
      </c>
      <c r="EF556">
        <v>-0.12987463459438861</v>
      </c>
      <c r="EG556" s="22">
        <v>-3.0430716724778973E-2</v>
      </c>
      <c r="EI556" s="21">
        <v>4.077241333233321E-2</v>
      </c>
      <c r="EJ556">
        <v>5.0011214977576678E-2</v>
      </c>
      <c r="EK556" s="22">
        <v>3.6629410531951569E-3</v>
      </c>
      <c r="EM556" s="21">
        <v>0.13323090685846012</v>
      </c>
      <c r="EN556">
        <v>-0.47924219407523488</v>
      </c>
      <c r="EO556" s="22">
        <v>-0.11229046761911064</v>
      </c>
      <c r="EQ556" s="21">
        <v>0.11926409322191428</v>
      </c>
      <c r="ER556">
        <v>0.25538759990329063</v>
      </c>
      <c r="ES556" s="22">
        <v>0.25353554526625283</v>
      </c>
      <c r="GN556" s="1"/>
      <c r="GO556" s="7"/>
      <c r="GP556" s="7"/>
      <c r="GQ556" s="7"/>
      <c r="GR556" s="7"/>
      <c r="GS556" s="7"/>
      <c r="GT556" s="1"/>
      <c r="IU556" s="1"/>
      <c r="IV556" s="7"/>
      <c r="IW556" s="7"/>
      <c r="IX556" s="7"/>
      <c r="IY556" s="7"/>
      <c r="IZ556" s="7"/>
      <c r="JA556" s="7"/>
      <c r="JB556" s="7"/>
      <c r="JC556" s="7"/>
      <c r="JD556" s="7"/>
      <c r="JE556" s="1"/>
      <c r="JF556" s="128"/>
      <c r="JG556" s="128"/>
      <c r="JH556" s="128"/>
      <c r="JI556" s="128"/>
      <c r="JJ556" s="128"/>
      <c r="JK556" s="128"/>
      <c r="JL556" s="128"/>
      <c r="JM556" s="1"/>
      <c r="JN556" s="21">
        <v>0.35804064270333991</v>
      </c>
      <c r="JO556">
        <v>-0.59066529282909697</v>
      </c>
      <c r="JP556" s="22">
        <v>8.3593318137217015E-2</v>
      </c>
      <c r="JR556" s="21">
        <v>-2.9977108777449194E-4</v>
      </c>
      <c r="JS556">
        <v>-1.778752484716261E-3</v>
      </c>
      <c r="JT556" s="22">
        <v>1.2714992669029749E-3</v>
      </c>
      <c r="JV556" s="21">
        <v>3.6050677474004512E-2</v>
      </c>
      <c r="JW556">
        <v>9.334676952170419E-2</v>
      </c>
      <c r="JX556" s="22">
        <v>0.10832675110033006</v>
      </c>
      <c r="JZ556" s="21">
        <v>5.878729653926406E-2</v>
      </c>
      <c r="KA556">
        <v>0.19263515780717713</v>
      </c>
      <c r="KB556" s="22">
        <v>-9.2145542116362968E-3</v>
      </c>
      <c r="KD556" s="21">
        <v>2.8840559951744626E-2</v>
      </c>
      <c r="KE556">
        <v>7.4678048409443726E-2</v>
      </c>
      <c r="KF556" s="22">
        <v>8.6661724222341197E-2</v>
      </c>
      <c r="KH556" s="21">
        <v>5.2878589776560209E-2</v>
      </c>
      <c r="KI556">
        <v>0.17319376677798778</v>
      </c>
      <c r="KJ556" s="22">
        <v>-8.1659488637823695E-3</v>
      </c>
      <c r="KL556" s="21">
        <v>5.9099508097837365E-2</v>
      </c>
      <c r="KM556">
        <v>0.15302878772426998</v>
      </c>
      <c r="KN556" s="22">
        <v>0.17758550045561725</v>
      </c>
      <c r="KP556" s="21">
        <v>0.19512394751498238</v>
      </c>
      <c r="KQ556">
        <v>0.63909139032467843</v>
      </c>
      <c r="KR556" s="22">
        <v>-3.0132652633883292E-2</v>
      </c>
      <c r="KT556" s="21">
        <v>0.35001428263377815</v>
      </c>
      <c r="KU556">
        <v>-0.60700244660230163</v>
      </c>
      <c r="KV556" s="22">
        <v>8.4308363529350477E-2</v>
      </c>
      <c r="QC556" s="1"/>
      <c r="QD556" s="7"/>
      <c r="QE556" s="7"/>
      <c r="QF556" s="7"/>
      <c r="QG556" s="7"/>
      <c r="QH556" s="7"/>
      <c r="QI556" s="1"/>
    </row>
    <row r="557" spans="6:451" ht="14.4" customHeight="1" thickBot="1" x14ac:dyDescent="0.35">
      <c r="F557" s="1"/>
      <c r="G557" s="7"/>
      <c r="H557" s="7"/>
      <c r="I557" s="7"/>
      <c r="J557" s="7"/>
      <c r="K557" s="7"/>
      <c r="L557" s="7"/>
      <c r="M557" s="7"/>
      <c r="N557" s="7"/>
      <c r="O557" s="7"/>
      <c r="P557" s="1"/>
      <c r="X557" s="1"/>
      <c r="Y557" s="21">
        <v>-7.1829035734465668E-2</v>
      </c>
      <c r="Z557">
        <v>0.5209434036305971</v>
      </c>
      <c r="AA557" s="22">
        <v>0.46151036577491472</v>
      </c>
      <c r="AC557" s="21">
        <v>1.9327650534688811E-5</v>
      </c>
      <c r="AD557">
        <v>1.3332922540748672E-6</v>
      </c>
      <c r="AE557" s="22">
        <v>-5.986730634055675E-5</v>
      </c>
      <c r="AG557" s="21">
        <v>0.12915360785650498</v>
      </c>
      <c r="AH557">
        <v>5.7505794434879742E-2</v>
      </c>
      <c r="AI557" s="22">
        <v>3.6044654358887762E-2</v>
      </c>
      <c r="AK557" s="21">
        <v>1.3851259388689941E-2</v>
      </c>
      <c r="AL557">
        <v>6.798069168774807E-3</v>
      </c>
      <c r="AM557" s="22">
        <v>-8.9820892396673638E-2</v>
      </c>
      <c r="AO557" s="21">
        <v>0.1033228863599156</v>
      </c>
      <c r="AP557">
        <v>4.6004635548259329E-2</v>
      </c>
      <c r="AQ557" s="22">
        <v>2.8835724203929086E-2</v>
      </c>
      <c r="AS557" s="21">
        <v>1.2468066214874415E-2</v>
      </c>
      <c r="AT557">
        <v>6.1183955811227337E-3</v>
      </c>
      <c r="AU557" s="22">
        <v>-8.0844789887640323E-2</v>
      </c>
      <c r="AW557" s="21">
        <v>0.21172722614736808</v>
      </c>
      <c r="AX557">
        <v>9.4271794156269142E-2</v>
      </c>
      <c r="AY557" s="22">
        <v>5.9089598778543223E-2</v>
      </c>
      <c r="BA557" s="21">
        <v>4.6007624409130699E-2</v>
      </c>
      <c r="BB557">
        <v>2.257710546539755E-2</v>
      </c>
      <c r="BC557" s="22">
        <v>-0.29832025788797178</v>
      </c>
      <c r="BE557" s="21">
        <v>-7.282890093711715E-2</v>
      </c>
      <c r="BF557">
        <v>0.52020808194505175</v>
      </c>
      <c r="BG557" s="22">
        <v>0.47378270138726047</v>
      </c>
      <c r="DB557" s="1"/>
      <c r="DJ557" s="1"/>
      <c r="DK557" s="21">
        <v>-6.1743877431009297E-3</v>
      </c>
      <c r="DL557">
        <v>-0.50433622058841054</v>
      </c>
      <c r="DM557" s="22">
        <v>0.22176706237013127</v>
      </c>
      <c r="DO557" s="21">
        <v>6.1621322846593665E-6</v>
      </c>
      <c r="DP557">
        <v>1.6052170514929022E-7</v>
      </c>
      <c r="DQ557" s="22">
        <v>-1.9159890700814114E-5</v>
      </c>
      <c r="DS557" s="21">
        <v>0.11136193014899423</v>
      </c>
      <c r="DT557">
        <v>6.2447475202281749E-2</v>
      </c>
      <c r="DU557" s="22">
        <v>7.0955264331961088E-2</v>
      </c>
      <c r="DW557" s="21">
        <v>4.3206209888802301E-3</v>
      </c>
      <c r="DX557">
        <v>9.9095407190529341E-5</v>
      </c>
      <c r="DY557" s="22">
        <v>-3.3766455941473698E-2</v>
      </c>
      <c r="EA557" s="21">
        <v>8.9089544126789766E-2</v>
      </c>
      <c r="EB557">
        <v>4.9957980161830555E-2</v>
      </c>
      <c r="EC557" s="22">
        <v>5.6764211538989154E-2</v>
      </c>
      <c r="EE557" s="21">
        <v>3.8891751032206733E-3</v>
      </c>
      <c r="EF557">
        <v>8.9201918641991336E-5</v>
      </c>
      <c r="EG557" s="22">
        <v>-3.0391726336396412E-2</v>
      </c>
      <c r="EI557" s="21">
        <v>0.18256054124342169</v>
      </c>
      <c r="EJ557">
        <v>0.10237291016768559</v>
      </c>
      <c r="EK557" s="22">
        <v>0.11632010561268272</v>
      </c>
      <c r="EM557" s="21">
        <v>1.4351199642880718E-2</v>
      </c>
      <c r="EN557">
        <v>3.2915837137266187E-4</v>
      </c>
      <c r="EO557" s="22">
        <v>-0.11214659164721927</v>
      </c>
      <c r="EQ557" s="21">
        <v>-6.5102682096122941E-3</v>
      </c>
      <c r="ER557">
        <v>-0.50434650814835635</v>
      </c>
      <c r="ES557" s="22">
        <v>0.22505526584442728</v>
      </c>
      <c r="GN557" s="1"/>
      <c r="GO557" s="7"/>
      <c r="GP557" s="7"/>
      <c r="GQ557" s="7"/>
      <c r="GR557" s="7"/>
      <c r="GS557" s="7"/>
      <c r="GT557" s="1"/>
      <c r="IU557" s="1"/>
      <c r="IV557" s="7"/>
      <c r="IW557" s="7"/>
      <c r="IX557" s="7"/>
      <c r="IY557" s="7"/>
      <c r="IZ557" s="7"/>
      <c r="JA557" s="7"/>
      <c r="JB557" s="7"/>
      <c r="JC557" s="7"/>
      <c r="JD557" s="7"/>
      <c r="JE557" s="1"/>
      <c r="JF557" s="1"/>
      <c r="JG557" s="1"/>
      <c r="JH557" s="1"/>
      <c r="JI557" s="1"/>
      <c r="JJ557" s="1"/>
      <c r="JK557" s="1"/>
      <c r="JL557" s="1"/>
      <c r="JM557" s="1"/>
      <c r="JN557" s="23">
        <v>5.4618969015461045E-2</v>
      </c>
      <c r="JO557" s="24">
        <v>-0.14528378089051272</v>
      </c>
      <c r="JP557" s="25">
        <v>0.71278603867054324</v>
      </c>
      <c r="JR557" s="23">
        <v>2.6188667266527062E-4</v>
      </c>
      <c r="JS557" s="24">
        <v>1.4496887945446017E-3</v>
      </c>
      <c r="JT557" s="25">
        <v>-1.0483206190861651E-3</v>
      </c>
      <c r="JV557" s="23">
        <v>5.2123678757473139E-2</v>
      </c>
      <c r="JW557" s="24">
        <v>5.1538310864926343E-2</v>
      </c>
      <c r="JX557" s="25">
        <v>5.7621705407610781E-2</v>
      </c>
      <c r="JZ557" s="23">
        <v>-3.3772668931457001E-2</v>
      </c>
      <c r="KA557" s="24">
        <v>4.6512812307491754E-4</v>
      </c>
      <c r="KB557" s="25">
        <v>-2.2828533567749981E-2</v>
      </c>
      <c r="KD557" s="23">
        <v>4.1698956722904378E-2</v>
      </c>
      <c r="KE557" s="24">
        <v>4.1231069011461279E-2</v>
      </c>
      <c r="KF557" s="25">
        <v>4.6097584121312707E-2</v>
      </c>
      <c r="KH557" s="23">
        <v>-3.0369213371044774E-2</v>
      </c>
      <c r="KI557" s="24">
        <v>5.6358419022188599E-4</v>
      </c>
      <c r="KJ557" s="25">
        <v>-2.06505122728836E-2</v>
      </c>
      <c r="KL557" s="23">
        <v>8.5448681809230306E-2</v>
      </c>
      <c r="KM557" s="24">
        <v>8.4489895515289529E-2</v>
      </c>
      <c r="KN557" s="25">
        <v>9.4462262543673597E-2</v>
      </c>
      <c r="KP557" s="23">
        <v>-0.112063517974335</v>
      </c>
      <c r="KQ557" s="24">
        <v>2.079646458383344E-3</v>
      </c>
      <c r="KR557" s="25">
        <v>-7.6201152298463498E-2</v>
      </c>
      <c r="KT557" s="23">
        <v>5.8452611125495275E-2</v>
      </c>
      <c r="KU557" s="24">
        <v>-0.14535532718121513</v>
      </c>
      <c r="KV557" s="25">
        <v>0.71526535742476882</v>
      </c>
      <c r="QC557" s="1"/>
      <c r="QD557" s="7"/>
      <c r="QE557" s="7"/>
      <c r="QF557" s="7"/>
      <c r="QG557" s="7"/>
      <c r="QH557" s="7"/>
      <c r="QI557" s="1"/>
    </row>
    <row r="558" spans="6:451" ht="15" thickBot="1" x14ac:dyDescent="0.35">
      <c r="F558" s="1"/>
      <c r="G558" s="7"/>
      <c r="H558" s="7"/>
      <c r="I558" s="7"/>
      <c r="J558" s="7"/>
      <c r="K558" s="7"/>
      <c r="L558" s="7"/>
      <c r="M558" s="7"/>
      <c r="N558" s="7"/>
      <c r="O558" s="7"/>
      <c r="P558" s="1"/>
      <c r="X558" s="1"/>
      <c r="Y558" s="23">
        <v>-0.64079580867717567</v>
      </c>
      <c r="Z558" s="24">
        <v>0.44906928044337246</v>
      </c>
      <c r="AA558" s="25">
        <v>-2.2547676329543163E-2</v>
      </c>
      <c r="AC558" s="23">
        <v>-2.3919976656337698E-5</v>
      </c>
      <c r="AD558" s="24">
        <v>1.1570978166193573E-6</v>
      </c>
      <c r="AE558" s="25">
        <v>7.3928258090760326E-5</v>
      </c>
      <c r="AG558" s="23">
        <v>9.1208434330340177E-2</v>
      </c>
      <c r="AH558" s="24">
        <v>7.2482018077084931E-2</v>
      </c>
      <c r="AI558" s="25">
        <v>0.21257454780582252</v>
      </c>
      <c r="AK558" s="23">
        <v>2.0119606746416257E-2</v>
      </c>
      <c r="AL558" s="24">
        <v>-2.6534199717011403E-2</v>
      </c>
      <c r="AM558" s="25">
        <v>5.0465300999282175E-2</v>
      </c>
      <c r="AO558" s="23">
        <v>7.2966747578705207E-2</v>
      </c>
      <c r="AP558" s="24">
        <v>5.7985614461935717E-2</v>
      </c>
      <c r="AQ558" s="25">
        <v>0.17005963933773549</v>
      </c>
      <c r="AS558" s="23">
        <v>1.8105254074108998E-2</v>
      </c>
      <c r="AT558" s="24">
        <v>-2.38806640355286E-2</v>
      </c>
      <c r="AU558" s="25">
        <v>4.5426163725163032E-2</v>
      </c>
      <c r="AW558" s="23">
        <v>0.14952202372685497</v>
      </c>
      <c r="AX558" s="24">
        <v>0.11882298045478633</v>
      </c>
      <c r="AY558" s="25">
        <v>0.34848286749535967</v>
      </c>
      <c r="BA558" s="23">
        <v>6.6809055624018468E-2</v>
      </c>
      <c r="BB558" s="24">
        <v>-8.8120531496415536E-2</v>
      </c>
      <c r="BC558" s="25">
        <v>0.16762422038805552</v>
      </c>
      <c r="BE558" s="23">
        <v>-0.64252356602457994</v>
      </c>
      <c r="BF558" s="24">
        <v>0.45162566912374635</v>
      </c>
      <c r="BG558" s="25">
        <v>-2.5387203668354529E-2</v>
      </c>
      <c r="DB558" s="1"/>
      <c r="DJ558" s="1"/>
      <c r="DK558" s="23">
        <v>0.39406703596849291</v>
      </c>
      <c r="DL558" s="24">
        <v>0.27579037105285337</v>
      </c>
      <c r="DM558" s="25">
        <v>0.31491803051266243</v>
      </c>
      <c r="DO558" s="23">
        <v>1.1754087766065033E-5</v>
      </c>
      <c r="DP558" s="24">
        <v>-4.8424940167467208E-8</v>
      </c>
      <c r="DQ558" s="25">
        <v>-2.9329938849653531E-5</v>
      </c>
      <c r="DS558" s="23">
        <v>0.16586509539919575</v>
      </c>
      <c r="DT558" s="24">
        <v>2.7928098022633803E-2</v>
      </c>
      <c r="DU558" s="25">
        <v>6.8839371708212388E-2</v>
      </c>
      <c r="DW558" s="23">
        <v>3.516692664306844E-2</v>
      </c>
      <c r="DX558" s="24">
        <v>-0.11902793909221331</v>
      </c>
      <c r="DY558" s="25">
        <v>-4.0604999812876207E-2</v>
      </c>
      <c r="EA558" s="23">
        <v>0.13269207634698832</v>
      </c>
      <c r="EB558" s="24">
        <v>2.2342478418107513E-2</v>
      </c>
      <c r="EC558" s="25">
        <v>5.5071497538618973E-2</v>
      </c>
      <c r="EE558" s="23">
        <v>3.1651409387538208E-2</v>
      </c>
      <c r="EF558" s="24">
        <v>-0.10712515002548599</v>
      </c>
      <c r="EG558" s="25">
        <v>-3.6547432825473548E-2</v>
      </c>
      <c r="EI558" s="23">
        <v>0.27190999251432041</v>
      </c>
      <c r="EJ558" s="24">
        <v>4.5783767250220327E-2</v>
      </c>
      <c r="EK558" s="25">
        <v>0.11285142938241595</v>
      </c>
      <c r="EM558" s="23">
        <v>0.11679486858870192</v>
      </c>
      <c r="EN558" s="24">
        <v>-0.39529575655160898</v>
      </c>
      <c r="EO558" s="25">
        <v>-0.13486137573975485</v>
      </c>
      <c r="EQ558" s="23">
        <v>0.39182722597738984</v>
      </c>
      <c r="ER558" s="24">
        <v>0.29426460281852945</v>
      </c>
      <c r="ES558" s="25">
        <v>0.31893255445393731</v>
      </c>
      <c r="GN558" s="1"/>
      <c r="GO558" s="7"/>
      <c r="GP558" s="7"/>
      <c r="GQ558" s="7"/>
      <c r="GR558" s="7"/>
      <c r="GS558" s="7"/>
      <c r="GT558" s="1"/>
      <c r="IU558" s="1"/>
      <c r="IV558" s="7"/>
      <c r="IW558" s="7"/>
      <c r="IX558" s="7"/>
      <c r="IY558" s="7"/>
      <c r="IZ558" s="7"/>
      <c r="JA558" s="7"/>
      <c r="JB558" s="7"/>
      <c r="JC558" s="7"/>
      <c r="JD558" s="7"/>
      <c r="JE558" s="1"/>
      <c r="JF558" t="s">
        <v>284</v>
      </c>
      <c r="JH558" t="s">
        <v>285</v>
      </c>
      <c r="JJ558" t="s">
        <v>56</v>
      </c>
      <c r="JL558" t="s">
        <v>286</v>
      </c>
      <c r="JM558" s="1"/>
      <c r="QC558" s="1"/>
      <c r="QD558" s="7"/>
      <c r="QE558" s="7"/>
      <c r="QF558" s="7"/>
      <c r="QG558" s="7"/>
      <c r="QH558" s="7"/>
      <c r="QI558" s="1"/>
    </row>
    <row r="559" spans="6:451" ht="15" thickBot="1" x14ac:dyDescent="0.35">
      <c r="F559" s="1"/>
      <c r="G559" s="7"/>
      <c r="H559" s="7"/>
      <c r="I559" s="7"/>
      <c r="J559" s="7"/>
      <c r="K559" s="7"/>
      <c r="L559" s="7"/>
      <c r="M559" s="7"/>
      <c r="N559" s="7"/>
      <c r="O559" s="7"/>
      <c r="P559" s="1"/>
      <c r="X559" s="1"/>
      <c r="DB559" s="1"/>
      <c r="DJ559" s="1"/>
      <c r="GN559" s="1"/>
      <c r="GO559" s="7"/>
      <c r="GP559" s="7"/>
      <c r="GQ559" s="7"/>
      <c r="GR559" s="7"/>
      <c r="GS559" s="7"/>
      <c r="GT559" s="1"/>
      <c r="IU559" s="1"/>
      <c r="IV559" s="7"/>
      <c r="IW559" s="7"/>
      <c r="IX559" s="7"/>
      <c r="IY559" s="7"/>
      <c r="IZ559" s="7"/>
      <c r="JA559" s="7"/>
      <c r="JB559" s="7"/>
      <c r="JC559" s="7"/>
      <c r="JD559" s="7"/>
      <c r="JE559" s="1"/>
      <c r="JF559" s="43">
        <f>JF519</f>
        <v>0.9</v>
      </c>
      <c r="JH559" s="43">
        <f>JH519</f>
        <v>0.8</v>
      </c>
      <c r="JJ559" s="43">
        <f>JJ519</f>
        <v>1.0000000000000001E-9</v>
      </c>
      <c r="JL559" s="43">
        <f>JL519</f>
        <v>3</v>
      </c>
      <c r="JM559" s="1"/>
      <c r="QC559" s="1"/>
      <c r="QD559" s="7"/>
      <c r="QE559" s="7"/>
      <c r="QF559" s="7"/>
      <c r="QG559" s="7"/>
      <c r="QH559" s="7"/>
      <c r="QI559" s="1"/>
    </row>
    <row r="560" spans="6:451" x14ac:dyDescent="0.3">
      <c r="F560" s="1"/>
      <c r="G560" s="7"/>
      <c r="H560" s="7"/>
      <c r="I560" s="7"/>
      <c r="J560" s="7"/>
      <c r="K560" s="7"/>
      <c r="L560" s="7"/>
      <c r="M560" s="7"/>
      <c r="N560" s="7"/>
      <c r="O560" s="7"/>
      <c r="P560" s="1"/>
      <c r="X560" s="1"/>
      <c r="DB560" s="1"/>
      <c r="DJ560" s="1"/>
      <c r="GN560" s="1"/>
      <c r="GO560" s="7"/>
      <c r="GP560" s="7"/>
      <c r="GQ560" s="7"/>
      <c r="GR560" s="7"/>
      <c r="GS560" s="7"/>
      <c r="GT560" s="1"/>
      <c r="IU560" s="1"/>
      <c r="IV560" s="7"/>
      <c r="IW560" s="7"/>
      <c r="IX560" s="7"/>
      <c r="IY560" s="7"/>
      <c r="IZ560" s="7"/>
      <c r="JA560" s="7"/>
      <c r="JB560" s="7"/>
      <c r="JC560" s="7"/>
      <c r="JD560" s="7"/>
      <c r="JE560" s="1"/>
      <c r="JM560" s="1"/>
      <c r="QC560" s="1"/>
      <c r="QD560" s="7"/>
      <c r="QE560" s="7"/>
      <c r="QF560" s="7"/>
      <c r="QG560" s="7"/>
      <c r="QH560" s="7"/>
      <c r="QI560" s="1"/>
    </row>
    <row r="561" spans="6:451" ht="15" thickBot="1" x14ac:dyDescent="0.35">
      <c r="F561" s="1"/>
      <c r="G561" s="7"/>
      <c r="H561" s="7"/>
      <c r="I561" s="7"/>
      <c r="J561" s="7"/>
      <c r="K561" s="7"/>
      <c r="L561" s="7"/>
      <c r="M561" s="7"/>
      <c r="N561" s="7"/>
      <c r="O561" s="7"/>
      <c r="P561" s="1"/>
      <c r="X561" s="1"/>
      <c r="DB561" s="1"/>
      <c r="DJ561" s="1"/>
      <c r="GN561" s="1"/>
      <c r="GO561" s="7"/>
      <c r="GP561" s="7"/>
      <c r="GQ561" s="7"/>
      <c r="GR561" s="7"/>
      <c r="GS561" s="7"/>
      <c r="GT561" s="1"/>
      <c r="IU561" s="1"/>
      <c r="IV561" s="7"/>
      <c r="IW561" s="7"/>
      <c r="IX561" s="7"/>
      <c r="IY561" s="7"/>
      <c r="IZ561" s="7"/>
      <c r="JA561" s="7"/>
      <c r="JB561" s="7"/>
      <c r="JC561" s="7"/>
      <c r="JD561" s="7"/>
      <c r="JE561" s="1"/>
      <c r="JF561" t="s">
        <v>287</v>
      </c>
      <c r="JM561" s="1"/>
      <c r="QC561" s="1"/>
      <c r="QD561" s="7"/>
      <c r="QE561" s="7"/>
      <c r="QF561" s="7"/>
      <c r="QG561" s="7"/>
      <c r="QH561" s="7"/>
      <c r="QI561" s="1"/>
    </row>
    <row r="562" spans="6:451" ht="15" thickBot="1" x14ac:dyDescent="0.35">
      <c r="F562" s="1"/>
      <c r="G562" s="7"/>
      <c r="H562" s="7"/>
      <c r="I562" s="7"/>
      <c r="J562" s="7"/>
      <c r="K562" s="7"/>
      <c r="L562" s="7"/>
      <c r="M562" s="7"/>
      <c r="N562" s="7"/>
      <c r="O562" s="7"/>
      <c r="P562" s="1"/>
      <c r="X562" s="1"/>
      <c r="DB562" s="1"/>
      <c r="DJ562" s="1"/>
      <c r="GN562" s="1"/>
      <c r="GO562" s="7"/>
      <c r="GP562" s="7"/>
      <c r="GQ562" s="7"/>
      <c r="GR562" s="7"/>
      <c r="GS562" s="7"/>
      <c r="GT562" s="1"/>
      <c r="IU562" s="1"/>
      <c r="IV562" s="7"/>
      <c r="IW562" s="7"/>
      <c r="IX562" s="7"/>
      <c r="IY562" s="7"/>
      <c r="IZ562" s="7"/>
      <c r="JA562" s="7"/>
      <c r="JB562" s="7"/>
      <c r="JC562" s="7"/>
      <c r="JD562" s="7"/>
      <c r="JE562" s="1"/>
      <c r="JF562" s="43">
        <v>0.01</v>
      </c>
      <c r="JM562" s="1"/>
      <c r="QC562" s="1"/>
      <c r="QD562" s="7"/>
      <c r="QE562" s="7"/>
      <c r="QF562" s="7"/>
      <c r="QG562" s="7"/>
      <c r="QH562" s="7"/>
      <c r="QI562" s="1"/>
    </row>
    <row r="563" spans="6:451" x14ac:dyDescent="0.3">
      <c r="F563" s="1"/>
      <c r="G563" s="7"/>
      <c r="H563" s="7"/>
      <c r="I563" s="7"/>
      <c r="J563" s="7"/>
      <c r="K563" s="7"/>
      <c r="L563" s="7"/>
      <c r="M563" s="7"/>
      <c r="N563" s="7"/>
      <c r="O563" s="7"/>
      <c r="P563" s="1"/>
      <c r="X563" s="1"/>
      <c r="DB563" s="1"/>
      <c r="DJ563" s="1"/>
      <c r="GN563" s="1"/>
      <c r="GO563" s="7"/>
      <c r="GP563" s="7"/>
      <c r="GQ563" s="7"/>
      <c r="GR563" s="7"/>
      <c r="GS563" s="7"/>
      <c r="GT563" s="1"/>
      <c r="IU563" s="1"/>
      <c r="IV563" s="7"/>
      <c r="IW563" s="7"/>
      <c r="IX563" s="7"/>
      <c r="IY563" s="7"/>
      <c r="IZ563" s="7"/>
      <c r="JA563" s="7"/>
      <c r="JB563" s="7"/>
      <c r="JC563" s="7"/>
      <c r="JD563" s="7"/>
      <c r="JE563" s="1"/>
      <c r="JM563" s="1"/>
      <c r="QC563" s="1"/>
      <c r="QD563" s="7"/>
      <c r="QE563" s="7"/>
      <c r="QF563" s="7"/>
      <c r="QG563" s="7"/>
      <c r="QH563" s="7"/>
      <c r="QI563" s="1"/>
    </row>
    <row r="564" spans="6:451" x14ac:dyDescent="0.3">
      <c r="F564" s="1"/>
      <c r="G564" s="7"/>
      <c r="H564" s="7"/>
      <c r="I564" s="7"/>
      <c r="J564" s="7"/>
      <c r="K564" s="7"/>
      <c r="L564" s="7"/>
      <c r="M564" s="7"/>
      <c r="N564" s="7"/>
      <c r="O564" s="7"/>
      <c r="P564" s="1"/>
      <c r="X564" s="1"/>
      <c r="DB564" s="1"/>
      <c r="DJ564" s="1"/>
      <c r="GN564" s="1"/>
      <c r="GO564" s="7"/>
      <c r="GP564" s="7"/>
      <c r="GQ564" s="7"/>
      <c r="GR564" s="7"/>
      <c r="GS564" s="7"/>
      <c r="GT564" s="1"/>
      <c r="IU564" s="1"/>
      <c r="IV564" s="7"/>
      <c r="IW564" s="7"/>
      <c r="IX564" s="7"/>
      <c r="IY564" s="7"/>
      <c r="IZ564" s="7"/>
      <c r="JA564" s="7"/>
      <c r="JB564" s="7"/>
      <c r="JC564" s="7"/>
      <c r="JD564" s="7"/>
      <c r="JE564" s="1"/>
      <c r="JM564" s="1"/>
      <c r="QC564" s="1"/>
      <c r="QD564" s="7"/>
      <c r="QE564" s="7"/>
      <c r="QF564" s="7"/>
      <c r="QG564" s="7"/>
      <c r="QH564" s="7"/>
      <c r="QI564" s="1"/>
    </row>
    <row r="565" spans="6:451" x14ac:dyDescent="0.3">
      <c r="F565" s="1"/>
      <c r="G565" s="7"/>
      <c r="H565" s="7"/>
      <c r="I565" s="7"/>
      <c r="J565" s="7"/>
      <c r="K565" s="7"/>
      <c r="L565" s="7"/>
      <c r="M565" s="7"/>
      <c r="N565" s="7"/>
      <c r="O565" s="7"/>
      <c r="P565" s="1"/>
      <c r="X565" s="1"/>
      <c r="DB565" s="1"/>
      <c r="DJ565" s="1"/>
      <c r="GN565" s="1"/>
      <c r="GO565" s="7"/>
      <c r="GP565" s="7"/>
      <c r="GQ565" s="7"/>
      <c r="GR565" s="7"/>
      <c r="GS565" s="7"/>
      <c r="GT565" s="1"/>
      <c r="IU565" s="1"/>
      <c r="IV565" s="7"/>
      <c r="IW565" s="7"/>
      <c r="IX565" s="7"/>
      <c r="IY565" s="7"/>
      <c r="IZ565" s="7"/>
      <c r="JA565" s="7"/>
      <c r="JB565" s="7"/>
      <c r="JC565" s="7"/>
      <c r="JD565" s="7"/>
      <c r="JE565" s="1"/>
      <c r="JM565" s="1"/>
      <c r="QC565" s="1"/>
      <c r="QD565" s="7"/>
      <c r="QE565" s="7"/>
      <c r="QF565" s="7"/>
      <c r="QG565" s="7"/>
      <c r="QH565" s="7"/>
      <c r="QI565" s="1"/>
    </row>
    <row r="566" spans="6:451" x14ac:dyDescent="0.3">
      <c r="F566" s="1"/>
      <c r="G566" s="7"/>
      <c r="H566" s="7"/>
      <c r="I566" s="7"/>
      <c r="J566" s="7"/>
      <c r="K566" s="7"/>
      <c r="L566" s="7"/>
      <c r="M566" s="7"/>
      <c r="N566" s="7"/>
      <c r="O566" s="7"/>
      <c r="P566" s="1"/>
      <c r="X566" s="1"/>
      <c r="DB566" s="1"/>
      <c r="DJ566" s="1"/>
      <c r="GN566" s="1"/>
      <c r="GO566" s="7"/>
      <c r="GP566" s="7"/>
      <c r="GQ566" s="7"/>
      <c r="GR566" s="7"/>
      <c r="GS566" s="7"/>
      <c r="GT566" s="1"/>
      <c r="IU566" s="1"/>
      <c r="IV566" s="7"/>
      <c r="IW566" s="7"/>
      <c r="IX566" s="7"/>
      <c r="IY566" s="7"/>
      <c r="IZ566" s="7"/>
      <c r="JA566" s="7"/>
      <c r="JB566" s="7"/>
      <c r="JC566" s="7"/>
      <c r="JD566" s="7"/>
      <c r="JE566" s="1"/>
      <c r="JM566" s="1"/>
      <c r="QC566" s="1"/>
      <c r="QD566" s="7"/>
      <c r="QE566" s="7"/>
      <c r="QF566" s="7"/>
      <c r="QG566" s="7"/>
      <c r="QH566" s="7"/>
      <c r="QI566" s="1"/>
    </row>
    <row r="567" spans="6:451" x14ac:dyDescent="0.3">
      <c r="F567" s="1"/>
      <c r="G567" s="7"/>
      <c r="H567" s="7"/>
      <c r="I567" s="7"/>
      <c r="J567" s="7"/>
      <c r="K567" s="7"/>
      <c r="L567" s="7"/>
      <c r="M567" s="7"/>
      <c r="N567" s="7"/>
      <c r="O567" s="7"/>
      <c r="P567" s="1"/>
      <c r="X567" s="1"/>
      <c r="DB567" s="1"/>
      <c r="DJ567" s="1"/>
      <c r="GN567" s="1"/>
      <c r="GO567" s="7"/>
      <c r="GP567" s="7"/>
      <c r="GQ567" s="7"/>
      <c r="GR567" s="7"/>
      <c r="GS567" s="7"/>
      <c r="GT567" s="1"/>
      <c r="IU567" s="1"/>
      <c r="IV567" s="7"/>
      <c r="IW567" s="7"/>
      <c r="IX567" s="7"/>
      <c r="IY567" s="7"/>
      <c r="IZ567" s="7"/>
      <c r="JA567" s="7"/>
      <c r="JB567" s="7"/>
      <c r="JC567" s="7"/>
      <c r="JD567" s="7"/>
      <c r="JE567" s="1"/>
      <c r="JM567" s="1"/>
      <c r="QC567" s="1"/>
      <c r="QD567" s="7"/>
      <c r="QE567" s="7"/>
      <c r="QF567" s="7"/>
      <c r="QG567" s="7"/>
      <c r="QH567" s="7"/>
      <c r="QI567" s="1"/>
    </row>
    <row r="568" spans="6:451" x14ac:dyDescent="0.3">
      <c r="F568" s="1"/>
      <c r="G568" s="7"/>
      <c r="H568" s="7"/>
      <c r="I568" s="7"/>
      <c r="J568" s="7"/>
      <c r="K568" s="7"/>
      <c r="L568" s="7"/>
      <c r="M568" s="7"/>
      <c r="N568" s="7"/>
      <c r="O568" s="7"/>
      <c r="P568" s="1"/>
      <c r="X568" s="1"/>
      <c r="DB568" s="1"/>
      <c r="DJ568" s="1"/>
      <c r="GN568" s="1"/>
      <c r="GO568" s="7"/>
      <c r="GP568" s="7"/>
      <c r="GQ568" s="7"/>
      <c r="GR568" s="7"/>
      <c r="GS568" s="7"/>
      <c r="GT568" s="1"/>
      <c r="IU568" s="1"/>
      <c r="IV568" s="7"/>
      <c r="IW568" s="7"/>
      <c r="IX568" s="7"/>
      <c r="IY568" s="7"/>
      <c r="IZ568" s="7"/>
      <c r="JA568" s="7"/>
      <c r="JB568" s="7"/>
      <c r="JC568" s="7"/>
      <c r="JD568" s="7"/>
      <c r="JE568" s="1"/>
      <c r="JM568" s="1"/>
      <c r="QC568" s="1"/>
      <c r="QD568" s="7"/>
      <c r="QE568" s="7"/>
      <c r="QF568" s="7"/>
      <c r="QG568" s="7"/>
      <c r="QH568" s="7"/>
      <c r="QI568" s="1"/>
    </row>
    <row r="569" spans="6:451" x14ac:dyDescent="0.3">
      <c r="F569" s="1"/>
      <c r="G569" s="7"/>
      <c r="H569" s="7"/>
      <c r="I569" s="7"/>
      <c r="J569" s="7"/>
      <c r="K569" s="7"/>
      <c r="L569" s="7"/>
      <c r="M569" s="7"/>
      <c r="N569" s="7"/>
      <c r="O569" s="7"/>
      <c r="P569" s="1"/>
      <c r="X569" s="1"/>
      <c r="DB569" s="1"/>
      <c r="DJ569" s="1"/>
      <c r="GN569" s="1"/>
      <c r="GO569" s="7"/>
      <c r="GP569" s="7"/>
      <c r="GQ569" s="7"/>
      <c r="GR569" s="7"/>
      <c r="GS569" s="7"/>
      <c r="GT569" s="1"/>
      <c r="IU569" s="1"/>
      <c r="IV569" s="7"/>
      <c r="IW569" s="7"/>
      <c r="IX569" s="7"/>
      <c r="IY569" s="7"/>
      <c r="IZ569" s="7"/>
      <c r="JA569" s="7"/>
      <c r="JB569" s="7"/>
      <c r="JC569" s="7"/>
      <c r="JD569" s="7"/>
      <c r="JE569" s="1"/>
      <c r="JM569" s="1"/>
      <c r="QC569" s="1"/>
      <c r="QD569" s="7"/>
      <c r="QE569" s="7"/>
      <c r="QF569" s="7"/>
      <c r="QG569" s="7"/>
      <c r="QH569" s="7"/>
      <c r="QI569" s="1"/>
    </row>
    <row r="570" spans="6:451" x14ac:dyDescent="0.3">
      <c r="F570" s="1"/>
      <c r="G570" s="7"/>
      <c r="H570" s="7"/>
      <c r="I570" s="7"/>
      <c r="J570" s="7"/>
      <c r="K570" s="7"/>
      <c r="L570" s="7"/>
      <c r="M570" s="7"/>
      <c r="N570" s="7"/>
      <c r="O570" s="7"/>
      <c r="P570" s="1"/>
      <c r="X570" s="1"/>
      <c r="DB570" s="1"/>
      <c r="DJ570" s="1"/>
      <c r="GN570" s="1"/>
      <c r="GO570" s="7"/>
      <c r="GP570" s="7"/>
      <c r="GQ570" s="7"/>
      <c r="GR570" s="7"/>
      <c r="GS570" s="7"/>
      <c r="GT570" s="1"/>
      <c r="IU570" s="1"/>
      <c r="IV570" s="7"/>
      <c r="IW570" s="7"/>
      <c r="IX570" s="7"/>
      <c r="IY570" s="7"/>
      <c r="IZ570" s="7"/>
      <c r="JA570" s="7"/>
      <c r="JB570" s="7"/>
      <c r="JC570" s="7"/>
      <c r="JD570" s="7"/>
      <c r="JE570" s="1"/>
      <c r="JM570" s="1"/>
      <c r="QC570" s="1"/>
      <c r="QD570" s="7"/>
      <c r="QE570" s="7"/>
      <c r="QF570" s="7"/>
      <c r="QG570" s="7"/>
      <c r="QH570" s="7"/>
      <c r="QI570" s="1"/>
    </row>
    <row r="571" spans="6:451" x14ac:dyDescent="0.3">
      <c r="F571" s="1"/>
      <c r="G571" s="7"/>
      <c r="H571" s="7"/>
      <c r="I571" s="7"/>
      <c r="J571" s="7"/>
      <c r="K571" s="7"/>
      <c r="L571" s="7"/>
      <c r="M571" s="7"/>
      <c r="N571" s="7"/>
      <c r="O571" s="7"/>
      <c r="P571" s="1"/>
      <c r="X571" s="1"/>
      <c r="DB571" s="1"/>
      <c r="DJ571" s="1"/>
      <c r="GN571" s="1"/>
      <c r="GO571" s="7"/>
      <c r="GP571" s="7"/>
      <c r="GQ571" s="7"/>
      <c r="GR571" s="7"/>
      <c r="GS571" s="7"/>
      <c r="GT571" s="1"/>
      <c r="IU571" s="1"/>
      <c r="IV571" s="7"/>
      <c r="IW571" s="7"/>
      <c r="IX571" s="7"/>
      <c r="IY571" s="7"/>
      <c r="IZ571" s="7"/>
      <c r="JA571" s="7"/>
      <c r="JB571" s="7"/>
      <c r="JC571" s="7"/>
      <c r="JD571" s="7"/>
      <c r="JE571" s="1"/>
      <c r="JM571" s="1"/>
      <c r="QC571" s="1"/>
      <c r="QD571" s="7"/>
      <c r="QE571" s="7"/>
      <c r="QF571" s="7"/>
      <c r="QG571" s="7"/>
      <c r="QH571" s="7"/>
      <c r="QI571" s="1"/>
    </row>
    <row r="572" spans="6:451" x14ac:dyDescent="0.3">
      <c r="F572" s="1"/>
      <c r="G572" s="7"/>
      <c r="H572" s="7"/>
      <c r="I572" s="7"/>
      <c r="J572" s="7"/>
      <c r="K572" s="7"/>
      <c r="L572" s="7"/>
      <c r="M572" s="7"/>
      <c r="N572" s="7"/>
      <c r="O572" s="7"/>
      <c r="P572" s="1"/>
      <c r="X572" s="1"/>
      <c r="DB572" s="1"/>
      <c r="DJ572" s="1"/>
      <c r="GN572" s="1"/>
      <c r="GO572" s="7"/>
      <c r="GP572" s="7"/>
      <c r="GQ572" s="7"/>
      <c r="GR572" s="7"/>
      <c r="GS572" s="7"/>
      <c r="GT572" s="1"/>
      <c r="IU572" s="1"/>
      <c r="IV572" s="7"/>
      <c r="IW572" s="7"/>
      <c r="IX572" s="7"/>
      <c r="IY572" s="7"/>
      <c r="IZ572" s="7"/>
      <c r="JA572" s="7"/>
      <c r="JB572" s="7"/>
      <c r="JC572" s="7"/>
      <c r="JD572" s="7"/>
      <c r="JE572" s="1"/>
      <c r="JM572" s="1"/>
      <c r="QC572" s="1"/>
      <c r="QD572" s="7"/>
      <c r="QE572" s="7"/>
      <c r="QF572" s="7"/>
      <c r="QG572" s="7"/>
      <c r="QH572" s="7"/>
      <c r="QI572" s="1"/>
    </row>
    <row r="573" spans="6:451" x14ac:dyDescent="0.3">
      <c r="F573" s="1"/>
      <c r="G573" s="7"/>
      <c r="H573" s="7"/>
      <c r="I573" s="7"/>
      <c r="J573" s="7"/>
      <c r="K573" s="7"/>
      <c r="L573" s="7"/>
      <c r="M573" s="7"/>
      <c r="N573" s="7"/>
      <c r="O573" s="7"/>
      <c r="P573" s="1"/>
      <c r="X573" s="1"/>
      <c r="DB573" s="1"/>
      <c r="DJ573" s="1"/>
      <c r="GN573" s="1"/>
      <c r="GO573" s="7"/>
      <c r="GP573" s="7"/>
      <c r="GQ573" s="7"/>
      <c r="GR573" s="7"/>
      <c r="GS573" s="7"/>
      <c r="GT573" s="1"/>
      <c r="IU573" s="1"/>
      <c r="IV573" s="7"/>
      <c r="IW573" s="7"/>
      <c r="IX573" s="7"/>
      <c r="IY573" s="7"/>
      <c r="IZ573" s="7"/>
      <c r="JA573" s="7"/>
      <c r="JB573" s="7"/>
      <c r="JC573" s="7"/>
      <c r="JD573" s="7"/>
      <c r="JE573" s="1"/>
      <c r="JM573" s="1"/>
      <c r="QC573" s="1"/>
      <c r="QD573" s="7"/>
      <c r="QE573" s="7"/>
      <c r="QF573" s="7"/>
      <c r="QG573" s="7"/>
      <c r="QH573" s="7"/>
      <c r="QI573" s="1"/>
    </row>
    <row r="574" spans="6:451" x14ac:dyDescent="0.3">
      <c r="F574" s="1"/>
      <c r="G574" s="7"/>
      <c r="H574" s="7"/>
      <c r="I574" s="7"/>
      <c r="J574" s="7"/>
      <c r="K574" s="7"/>
      <c r="L574" s="7"/>
      <c r="M574" s="7"/>
      <c r="N574" s="7"/>
      <c r="O574" s="7"/>
      <c r="P574" s="1"/>
      <c r="X574" s="1"/>
      <c r="DB574" s="1"/>
      <c r="DJ574" s="1"/>
      <c r="GN574" s="1"/>
      <c r="GO574" s="7"/>
      <c r="GP574" s="7"/>
      <c r="GQ574" s="7"/>
      <c r="GR574" s="7"/>
      <c r="GS574" s="7"/>
      <c r="GT574" s="1"/>
      <c r="IU574" s="1"/>
      <c r="IV574" s="7"/>
      <c r="IW574" s="7"/>
      <c r="IX574" s="7"/>
      <c r="IY574" s="7"/>
      <c r="IZ574" s="7"/>
      <c r="JA574" s="7"/>
      <c r="JB574" s="7"/>
      <c r="JC574" s="7"/>
      <c r="JD574" s="7"/>
      <c r="JE574" s="1"/>
      <c r="JM574" s="1"/>
      <c r="QC574" s="1"/>
      <c r="QD574" s="7"/>
      <c r="QE574" s="7"/>
      <c r="QF574" s="7"/>
      <c r="QG574" s="7"/>
      <c r="QH574" s="7"/>
      <c r="QI574" s="1"/>
    </row>
    <row r="575" spans="6:451" x14ac:dyDescent="0.3">
      <c r="F575" s="1"/>
      <c r="G575" s="7"/>
      <c r="H575" s="7"/>
      <c r="I575" s="7"/>
      <c r="J575" s="7"/>
      <c r="K575" s="7"/>
      <c r="L575" s="7"/>
      <c r="M575" s="7"/>
      <c r="N575" s="7"/>
      <c r="O575" s="7"/>
      <c r="P575" s="1"/>
      <c r="X575" s="1"/>
      <c r="DB575" s="1"/>
      <c r="DJ575" s="1"/>
      <c r="GN575" s="1"/>
      <c r="GO575" s="7"/>
      <c r="GP575" s="7"/>
      <c r="GQ575" s="7"/>
      <c r="GR575" s="7"/>
      <c r="GS575" s="7"/>
      <c r="GT575" s="1"/>
      <c r="IU575" s="1"/>
      <c r="IV575" s="7"/>
      <c r="IW575" s="7"/>
      <c r="IX575" s="7"/>
      <c r="IY575" s="7"/>
      <c r="IZ575" s="7"/>
      <c r="JA575" s="7"/>
      <c r="JB575" s="7"/>
      <c r="JC575" s="7"/>
      <c r="JD575" s="7"/>
      <c r="JE575" s="1"/>
      <c r="JM575" s="1"/>
      <c r="QC575" s="1"/>
      <c r="QD575" s="7"/>
      <c r="QE575" s="7"/>
      <c r="QF575" s="7"/>
      <c r="QG575" s="7"/>
      <c r="QH575" s="7"/>
      <c r="QI575" s="1"/>
    </row>
    <row r="576" spans="6:451" x14ac:dyDescent="0.3">
      <c r="F576" s="1"/>
      <c r="G576" s="7"/>
      <c r="H576" s="7"/>
      <c r="I576" s="7"/>
      <c r="J576" s="7"/>
      <c r="K576" s="7"/>
      <c r="L576" s="7"/>
      <c r="M576" s="7"/>
      <c r="N576" s="7"/>
      <c r="O576" s="7"/>
      <c r="P576" s="1"/>
      <c r="X576" s="1"/>
      <c r="DB576" s="1"/>
      <c r="DJ576" s="1"/>
      <c r="GN576" s="1"/>
      <c r="GO576" s="7"/>
      <c r="GP576" s="7"/>
      <c r="GQ576" s="7"/>
      <c r="GR576" s="7"/>
      <c r="GS576" s="7"/>
      <c r="GT576" s="1"/>
      <c r="IU576" s="1"/>
      <c r="IV576" s="7"/>
      <c r="IW576" s="7"/>
      <c r="IX576" s="7"/>
      <c r="IY576" s="7"/>
      <c r="IZ576" s="7"/>
      <c r="JA576" s="7"/>
      <c r="JB576" s="7"/>
      <c r="JC576" s="7"/>
      <c r="JD576" s="7"/>
      <c r="JE576" s="1"/>
      <c r="JM576" s="1"/>
      <c r="QC576" s="1"/>
      <c r="QD576" s="7"/>
      <c r="QE576" s="7"/>
      <c r="QF576" s="7"/>
      <c r="QG576" s="7"/>
      <c r="QH576" s="7"/>
      <c r="QI576" s="1"/>
    </row>
    <row r="577" spans="6:451" x14ac:dyDescent="0.3">
      <c r="F577" s="1"/>
      <c r="G577" s="7"/>
      <c r="H577" s="7"/>
      <c r="I577" s="7"/>
      <c r="J577" s="7"/>
      <c r="K577" s="7"/>
      <c r="L577" s="7"/>
      <c r="M577" s="7"/>
      <c r="N577" s="7"/>
      <c r="O577" s="7"/>
      <c r="P577" s="1"/>
      <c r="X577" s="1"/>
      <c r="DB577" s="1"/>
      <c r="DJ577" s="1"/>
      <c r="GN577" s="1"/>
      <c r="GO577" s="7"/>
      <c r="GP577" s="7"/>
      <c r="GQ577" s="7"/>
      <c r="GR577" s="7"/>
      <c r="GS577" s="7"/>
      <c r="GT577" s="1"/>
      <c r="IU577" s="1"/>
      <c r="IV577" s="7"/>
      <c r="IW577" s="7"/>
      <c r="IX577" s="7"/>
      <c r="IY577" s="7"/>
      <c r="IZ577" s="7"/>
      <c r="JA577" s="7"/>
      <c r="JB577" s="7"/>
      <c r="JC577" s="7"/>
      <c r="JD577" s="7"/>
      <c r="JE577" s="1"/>
      <c r="JM577" s="1"/>
      <c r="QC577" s="1"/>
      <c r="QD577" s="7"/>
      <c r="QE577" s="7"/>
      <c r="QF577" s="7"/>
      <c r="QG577" s="7"/>
      <c r="QH577" s="7"/>
      <c r="QI577" s="1"/>
    </row>
    <row r="578" spans="6:451" x14ac:dyDescent="0.3">
      <c r="F578" s="1"/>
      <c r="G578" s="7"/>
      <c r="H578" s="7"/>
      <c r="I578" s="7"/>
      <c r="J578" s="7"/>
      <c r="K578" s="7"/>
      <c r="L578" s="7"/>
      <c r="M578" s="7"/>
      <c r="N578" s="7"/>
      <c r="O578" s="7"/>
      <c r="P578" s="1"/>
      <c r="X578" s="1"/>
      <c r="DB578" s="1"/>
      <c r="DJ578" s="1"/>
      <c r="GN578" s="1"/>
      <c r="GO578" s="7"/>
      <c r="GP578" s="7"/>
      <c r="GQ578" s="7"/>
      <c r="GR578" s="7"/>
      <c r="GS578" s="7"/>
      <c r="GT578" s="1"/>
      <c r="IU578" s="1"/>
      <c r="IV578" s="7"/>
      <c r="IW578" s="7"/>
      <c r="IX578" s="7"/>
      <c r="IY578" s="7"/>
      <c r="IZ578" s="7"/>
      <c r="JA578" s="7"/>
      <c r="JB578" s="7"/>
      <c r="JC578" s="7"/>
      <c r="JD578" s="7"/>
      <c r="JE578" s="1"/>
      <c r="JM578" s="1"/>
      <c r="QC578" s="1"/>
      <c r="QD578" s="7"/>
      <c r="QE578" s="7"/>
      <c r="QF578" s="7"/>
      <c r="QG578" s="7"/>
      <c r="QH578" s="7"/>
      <c r="QI578" s="1"/>
    </row>
    <row r="579" spans="6:451" x14ac:dyDescent="0.3">
      <c r="F579" s="1"/>
      <c r="G579" s="7"/>
      <c r="H579" s="7"/>
      <c r="I579" s="7"/>
      <c r="J579" s="7"/>
      <c r="K579" s="7"/>
      <c r="L579" s="7"/>
      <c r="M579" s="7"/>
      <c r="N579" s="7"/>
      <c r="O579" s="7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7"/>
      <c r="GP579" s="7"/>
      <c r="GQ579" s="7"/>
      <c r="GR579" s="7"/>
      <c r="GS579" s="7"/>
      <c r="GT579" s="1"/>
      <c r="IU579" s="1"/>
      <c r="IV579" s="7"/>
      <c r="IW579" s="7"/>
      <c r="IX579" s="7"/>
      <c r="IY579" s="7"/>
      <c r="IZ579" s="7"/>
      <c r="JA579" s="7"/>
      <c r="JB579" s="7"/>
      <c r="JC579" s="7"/>
      <c r="JD579" s="7"/>
      <c r="JE579" s="1"/>
      <c r="JM579" s="1"/>
      <c r="QC579" s="1"/>
      <c r="QD579" s="7"/>
      <c r="QE579" s="7"/>
      <c r="QF579" s="7"/>
      <c r="QG579" s="7"/>
      <c r="QH579" s="7"/>
      <c r="QI579" s="1"/>
    </row>
    <row r="580" spans="6:451" x14ac:dyDescent="0.3">
      <c r="F580" s="1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1"/>
      <c r="IU580" s="1"/>
      <c r="IV580" s="7"/>
      <c r="IW580" s="7"/>
      <c r="IX580" s="7"/>
      <c r="IY580" s="7"/>
      <c r="IZ580" s="7"/>
      <c r="JA580" s="7"/>
      <c r="JB580" s="7"/>
      <c r="JC580" s="7"/>
      <c r="JD580" s="7"/>
      <c r="JE580" s="1"/>
      <c r="JM580" s="1"/>
      <c r="QC580" s="1"/>
      <c r="QD580" s="7"/>
      <c r="QE580" s="7"/>
      <c r="QF580" s="7"/>
      <c r="QG580" s="7"/>
      <c r="QH580" s="7"/>
      <c r="QI580" s="1"/>
    </row>
    <row r="581" spans="6:451" x14ac:dyDescent="0.3">
      <c r="F581" s="1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1"/>
      <c r="IU581" s="1"/>
      <c r="IV581" s="7"/>
      <c r="IW581" s="7"/>
      <c r="IX581" s="7"/>
      <c r="IY581" s="7"/>
      <c r="IZ581" s="7"/>
      <c r="JA581" s="7"/>
      <c r="JB581" s="7"/>
      <c r="JC581" s="7"/>
      <c r="JD581" s="7"/>
      <c r="JE581" s="1"/>
      <c r="JM581" s="1"/>
      <c r="QC581" s="1"/>
      <c r="QD581" s="7"/>
      <c r="QE581" s="7"/>
      <c r="QF581" s="7"/>
      <c r="QG581" s="7"/>
      <c r="QH581" s="7"/>
      <c r="QI581" s="1"/>
    </row>
    <row r="582" spans="6:451" x14ac:dyDescent="0.3">
      <c r="F582" s="1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1"/>
      <c r="IU582" s="1"/>
      <c r="IV582" s="7"/>
      <c r="IW582" s="7"/>
      <c r="IX582" s="7"/>
      <c r="IY582" s="7"/>
      <c r="IZ582" s="7"/>
      <c r="JA582" s="7"/>
      <c r="JB582" s="7"/>
      <c r="JC582" s="7"/>
      <c r="JD582" s="7"/>
      <c r="JE582" s="1"/>
      <c r="JM582" s="1"/>
      <c r="QC582" s="1"/>
      <c r="QD582" s="7"/>
      <c r="QE582" s="7"/>
      <c r="QF582" s="7"/>
      <c r="QG582" s="7"/>
      <c r="QH582" s="7"/>
      <c r="QI582" s="1"/>
    </row>
    <row r="583" spans="6:451" x14ac:dyDescent="0.3">
      <c r="F583" s="1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1"/>
      <c r="IU583" s="1"/>
      <c r="IV583" s="7"/>
      <c r="IW583" s="7"/>
      <c r="IX583" s="7"/>
      <c r="IY583" s="7"/>
      <c r="IZ583" s="7"/>
      <c r="JA583" s="7"/>
      <c r="JB583" s="7"/>
      <c r="JC583" s="7"/>
      <c r="JD583" s="7"/>
      <c r="JE583" s="1"/>
      <c r="JM583" s="1"/>
      <c r="QC583" s="1"/>
      <c r="QD583" s="7"/>
      <c r="QE583" s="7"/>
      <c r="QF583" s="7"/>
      <c r="QG583" s="7"/>
      <c r="QH583" s="7"/>
      <c r="QI583" s="1"/>
    </row>
    <row r="584" spans="6:451" x14ac:dyDescent="0.3">
      <c r="F584" s="1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1"/>
      <c r="IU584" s="1"/>
      <c r="IV584" s="7"/>
      <c r="IW584" s="7"/>
      <c r="IX584" s="7"/>
      <c r="IY584" s="7"/>
      <c r="IZ584" s="7"/>
      <c r="JA584" s="7"/>
      <c r="JB584" s="7"/>
      <c r="JC584" s="7"/>
      <c r="JD584" s="7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7"/>
      <c r="QE584" s="7"/>
      <c r="QF584" s="7"/>
      <c r="QG584" s="7"/>
      <c r="QH584" s="7"/>
      <c r="QI584" s="1"/>
    </row>
    <row r="585" spans="6:451" ht="14.4" customHeight="1" x14ac:dyDescent="0.3">
      <c r="F585" s="1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1"/>
      <c r="IU585" s="1"/>
      <c r="IV585" s="7"/>
      <c r="IW585" s="7"/>
      <c r="IX585" s="7"/>
      <c r="IY585" s="7"/>
      <c r="IZ585" s="7"/>
      <c r="JA585" s="7"/>
      <c r="JB585" s="7"/>
      <c r="JC585" s="7"/>
      <c r="JD585" s="7"/>
      <c r="JE585" s="1"/>
      <c r="JF585" s="128" t="s">
        <v>17</v>
      </c>
      <c r="JG585" s="128"/>
      <c r="JH585" s="128"/>
      <c r="JI585" s="128"/>
      <c r="JJ585" s="128"/>
      <c r="JK585" s="128"/>
      <c r="JL585" s="128"/>
      <c r="JM585" s="1"/>
      <c r="QC585" s="1"/>
      <c r="QD585" s="7"/>
      <c r="QE585" s="7"/>
      <c r="QF585" s="7"/>
      <c r="QG585" s="7"/>
      <c r="QH585" s="7"/>
      <c r="QI585" s="1"/>
    </row>
    <row r="586" spans="6:451" ht="14.4" customHeight="1" thickBot="1" x14ac:dyDescent="0.35">
      <c r="F586" s="1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1"/>
      <c r="IU586" s="1"/>
      <c r="IV586" s="7"/>
      <c r="IW586" s="7"/>
      <c r="IX586" s="7"/>
      <c r="IY586" s="7"/>
      <c r="IZ586" s="7"/>
      <c r="JA586" s="7"/>
      <c r="JB586" s="7"/>
      <c r="JC586" s="7"/>
      <c r="JD586" s="7"/>
      <c r="JE586" s="1"/>
      <c r="JF586" s="128"/>
      <c r="JG586" s="128"/>
      <c r="JH586" s="128"/>
      <c r="JI586" s="128"/>
      <c r="JJ586" s="128"/>
      <c r="JK586" s="128"/>
      <c r="JL586" s="128"/>
      <c r="JM586" s="1"/>
      <c r="JN586" s="39" t="s">
        <v>22</v>
      </c>
      <c r="JP586" s="39" t="s">
        <v>24</v>
      </c>
      <c r="JR586" s="39" t="s">
        <v>262</v>
      </c>
      <c r="JT586" s="39" t="s">
        <v>263</v>
      </c>
      <c r="JV586" t="s">
        <v>264</v>
      </c>
      <c r="JX586" t="s">
        <v>265</v>
      </c>
      <c r="JZ586" t="s">
        <v>266</v>
      </c>
      <c r="KB586" t="s">
        <v>267</v>
      </c>
      <c r="KD586" t="s">
        <v>268</v>
      </c>
      <c r="QC586" s="1"/>
      <c r="QD586" s="7"/>
      <c r="QE586" s="7"/>
      <c r="QF586" s="7"/>
      <c r="QG586" s="7"/>
      <c r="QH586" s="7"/>
      <c r="QI586" s="1"/>
    </row>
    <row r="587" spans="6:451" ht="14.4" customHeight="1" thickBot="1" x14ac:dyDescent="0.35">
      <c r="F587" s="1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1"/>
      <c r="IU587" s="1"/>
      <c r="IV587" s="7"/>
      <c r="IW587" s="7"/>
      <c r="IX587" s="7"/>
      <c r="IY587" s="7"/>
      <c r="IZ587" s="7"/>
      <c r="JA587" s="7"/>
      <c r="JB587" s="7"/>
      <c r="JC587" s="7"/>
      <c r="JD587" s="7"/>
      <c r="JE587" s="1"/>
      <c r="JF587" s="128"/>
      <c r="JG587" s="128"/>
      <c r="JH587" s="128"/>
      <c r="JI587" s="128"/>
      <c r="JJ587" s="128"/>
      <c r="JK587" s="128"/>
      <c r="JL587" s="128"/>
      <c r="JM587" s="1"/>
      <c r="JN587" s="43">
        <f t="array" ref="JN587">'TRANSFORMER EX1'!QA2320</f>
        <v>-0.25592710894756987</v>
      </c>
      <c r="JP587" s="43">
        <f t="array" ref="JP587">'TRANSFORMER EX1'!QO2320+'TRANSFORMER EX2'!QO2320</f>
        <v>-2.0266317144419371E-3</v>
      </c>
      <c r="JR587" s="43">
        <v>0.11371977323536415</v>
      </c>
      <c r="JT587" s="43">
        <v>-2.278758729910195E-2</v>
      </c>
      <c r="JV587" s="43">
        <f>JH598*JR587+(1-JH598)*JP587^2</f>
        <v>9.0976640035512535E-2</v>
      </c>
      <c r="JX587" s="43">
        <f>JF598*JT587+(1-JF598)*JP587</f>
        <v>-2.071149174063595E-2</v>
      </c>
      <c r="JZ587" s="43">
        <f>JV587/(1-JH598^JL598)</f>
        <v>0.18642754105637818</v>
      </c>
      <c r="KB587" s="43">
        <f>JX587/(1-JF598^JL598)</f>
        <v>-7.6426168784634527E-2</v>
      </c>
      <c r="KD587" s="121">
        <f>JN587-(JF601/(JJ598+SQRT(JZ587)))*KB587</f>
        <v>-0.25415705276051981</v>
      </c>
      <c r="QC587" s="1"/>
      <c r="QD587" s="7"/>
      <c r="QE587" s="7"/>
      <c r="QF587" s="7"/>
      <c r="QG587" s="7"/>
      <c r="QH587" s="7"/>
      <c r="QI587" s="1"/>
    </row>
    <row r="588" spans="6:451" ht="14.4" customHeight="1" x14ac:dyDescent="0.3">
      <c r="F588" s="1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1"/>
      <c r="IU588" s="1"/>
      <c r="IV588" s="7"/>
      <c r="IW588" s="7"/>
      <c r="IX588" s="7"/>
      <c r="IY588" s="7"/>
      <c r="IZ588" s="7"/>
      <c r="JA588" s="7"/>
      <c r="JB588" s="7"/>
      <c r="JC588" s="7"/>
      <c r="JD588" s="7"/>
      <c r="JE588" s="1"/>
      <c r="JF588" s="128"/>
      <c r="JG588" s="128"/>
      <c r="JH588" s="128"/>
      <c r="JI588" s="128"/>
      <c r="JJ588" s="128"/>
      <c r="JK588" s="128"/>
      <c r="JL588" s="128"/>
      <c r="JM588" s="1"/>
      <c r="QC588" s="1"/>
      <c r="QD588" s="7"/>
      <c r="QE588" s="7"/>
      <c r="QF588" s="7"/>
      <c r="QG588" s="7"/>
      <c r="QH588" s="7"/>
      <c r="QI588" s="1"/>
    </row>
    <row r="589" spans="6:451" ht="14.4" customHeight="1" x14ac:dyDescent="0.3">
      <c r="F589" s="1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1"/>
      <c r="IU589" s="1"/>
      <c r="IV589" s="7"/>
      <c r="IW589" s="7"/>
      <c r="IX589" s="7"/>
      <c r="IY589" s="7"/>
      <c r="IZ589" s="7"/>
      <c r="JA589" s="7"/>
      <c r="JB589" s="7"/>
      <c r="JC589" s="7"/>
      <c r="JD589" s="7"/>
      <c r="JE589" s="1"/>
      <c r="JF589" s="128"/>
      <c r="JG589" s="128"/>
      <c r="JH589" s="128"/>
      <c r="JI589" s="128"/>
      <c r="JJ589" s="128"/>
      <c r="JK589" s="128"/>
      <c r="JL589" s="128"/>
      <c r="JM589" s="1"/>
      <c r="QC589" s="1"/>
      <c r="QD589" s="7"/>
      <c r="QE589" s="7"/>
      <c r="QF589" s="7"/>
      <c r="QG589" s="7"/>
      <c r="QH589" s="7"/>
      <c r="QI589" s="1"/>
    </row>
    <row r="590" spans="6:451" ht="14.4" customHeight="1" thickBot="1" x14ac:dyDescent="0.35">
      <c r="F590" s="1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1"/>
      <c r="IU590" s="1"/>
      <c r="IV590" s="7"/>
      <c r="IW590" s="7"/>
      <c r="IX590" s="7"/>
      <c r="IY590" s="7"/>
      <c r="IZ590" s="7"/>
      <c r="JA590" s="7"/>
      <c r="JB590" s="7"/>
      <c r="JC590" s="7"/>
      <c r="JD590" s="7"/>
      <c r="JE590" s="1"/>
      <c r="JF590" s="128"/>
      <c r="JG590" s="128"/>
      <c r="JH590" s="128"/>
      <c r="JI590" s="128"/>
      <c r="JJ590" s="128"/>
      <c r="JK590" s="128"/>
      <c r="JL590" s="128"/>
      <c r="JM590" s="1"/>
      <c r="JN590" s="39" t="s">
        <v>30</v>
      </c>
      <c r="JP590" s="39" t="s">
        <v>32</v>
      </c>
      <c r="JR590" s="39" t="s">
        <v>277</v>
      </c>
      <c r="JT590" s="39" t="s">
        <v>278</v>
      </c>
      <c r="JV590" t="s">
        <v>279</v>
      </c>
      <c r="JX590" t="s">
        <v>280</v>
      </c>
      <c r="JZ590" t="s">
        <v>281</v>
      </c>
      <c r="KB590" t="s">
        <v>282</v>
      </c>
      <c r="KD590" t="s">
        <v>283</v>
      </c>
      <c r="QC590" s="1"/>
      <c r="QD590" s="7"/>
      <c r="QE590" s="7"/>
      <c r="QF590" s="7"/>
      <c r="QG590" s="7"/>
      <c r="QH590" s="7"/>
      <c r="QI590" s="1"/>
    </row>
    <row r="591" spans="6:451" ht="14.4" customHeight="1" thickBot="1" x14ac:dyDescent="0.35"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IU591" s="1"/>
      <c r="IV591" s="7"/>
      <c r="IW591" s="7"/>
      <c r="IX591" s="7"/>
      <c r="IY591" s="7"/>
      <c r="IZ591" s="7"/>
      <c r="JA591" s="7"/>
      <c r="JB591" s="7"/>
      <c r="JC591" s="7"/>
      <c r="JD591" s="7"/>
      <c r="JE591" s="1"/>
      <c r="JF591" s="128"/>
      <c r="JG591" s="128"/>
      <c r="JH591" s="128"/>
      <c r="JI591" s="128"/>
      <c r="JJ591" s="128"/>
      <c r="JK591" s="128"/>
      <c r="JL591" s="128"/>
      <c r="JM591" s="1"/>
      <c r="JN591" s="43">
        <f t="array" ref="JN591">'TRANSFORMER EX1'!QA2327</f>
        <v>1.1782305476695754</v>
      </c>
      <c r="JP591" s="43">
        <f t="array" ref="JP591">'TRANSFORMER EX1'!QO2327+'TRANSFORMER EX2'!QO2327</f>
        <v>2.0072947656138949E-3</v>
      </c>
      <c r="JR591" s="43">
        <v>1.1361431457929901E-2</v>
      </c>
      <c r="JT591" s="43">
        <v>0.13509396315106592</v>
      </c>
      <c r="JV591" s="43">
        <f>JH598*JR591+(1-JH598)*JP591^2</f>
        <v>9.0899510127991339E-3</v>
      </c>
      <c r="JX591" s="43">
        <f>JF598*JT591+(1-JF598)*JP591</f>
        <v>0.12178529631252072</v>
      </c>
      <c r="JZ591" s="43">
        <f>JV591/(1-JH598^JL598)</f>
        <v>1.8626948796719542E-2</v>
      </c>
      <c r="KB591" s="43">
        <f t="array" ref="KB591">JX591/(1-JF598^JL598)</f>
        <v>0.44939223731557476</v>
      </c>
      <c r="KD591" s="121">
        <f t="array" ref="KD591">JN591-(JF601/(JJ598+SQRT(JZ591)))*KB591</f>
        <v>1.1453033551662282</v>
      </c>
      <c r="QC591" s="1"/>
      <c r="QD591" s="7"/>
      <c r="QE591" s="7"/>
      <c r="QF591" s="7"/>
      <c r="QG591" s="7"/>
      <c r="QH591" s="7"/>
      <c r="QI591" s="1"/>
    </row>
    <row r="592" spans="6:451" ht="14.4" customHeight="1" x14ac:dyDescent="1.1000000000000001">
      <c r="Q592" s="123"/>
      <c r="R592" s="123"/>
      <c r="S592" s="123"/>
      <c r="T592" s="123"/>
      <c r="U592" s="123"/>
      <c r="V592" s="123"/>
      <c r="W592" s="123"/>
      <c r="IU592" s="1"/>
      <c r="IV592" s="7"/>
      <c r="IW592" s="7"/>
      <c r="IX592" s="7"/>
      <c r="IY592" s="7"/>
      <c r="IZ592" s="7"/>
      <c r="JA592" s="7"/>
      <c r="JB592" s="7"/>
      <c r="JC592" s="7"/>
      <c r="JD592" s="7"/>
      <c r="JE592" s="1"/>
      <c r="JF592" s="128"/>
      <c r="JG592" s="128"/>
      <c r="JH592" s="128"/>
      <c r="JI592" s="128"/>
      <c r="JJ592" s="128"/>
      <c r="JK592" s="128"/>
      <c r="JL592" s="128"/>
      <c r="JM592" s="1"/>
      <c r="QC592" s="1"/>
      <c r="QD592" s="7"/>
      <c r="QE592" s="7"/>
      <c r="QF592" s="7"/>
      <c r="QG592" s="7"/>
      <c r="QH592" s="7"/>
      <c r="QI592" s="1"/>
    </row>
    <row r="593" spans="17:451" ht="14.4" customHeight="1" x14ac:dyDescent="1.1000000000000001">
      <c r="Q593" s="123"/>
      <c r="R593" s="123"/>
      <c r="S593" s="123"/>
      <c r="T593" s="123"/>
      <c r="U593" s="123"/>
      <c r="V593" s="123"/>
      <c r="W593" s="123"/>
      <c r="IU593" s="1"/>
      <c r="IV593" s="7"/>
      <c r="IW593" s="7"/>
      <c r="IX593" s="7"/>
      <c r="IY593" s="7"/>
      <c r="IZ593" s="7"/>
      <c r="JA593" s="7"/>
      <c r="JB593" s="7"/>
      <c r="JC593" s="7"/>
      <c r="JD593" s="7"/>
      <c r="JE593" s="1"/>
      <c r="JF593" s="128"/>
      <c r="JG593" s="128"/>
      <c r="JH593" s="128"/>
      <c r="JI593" s="128"/>
      <c r="JJ593" s="128"/>
      <c r="JK593" s="128"/>
      <c r="JL593" s="128"/>
      <c r="JM593" s="1"/>
      <c r="QC593" s="1"/>
      <c r="QD593" s="7"/>
      <c r="QE593" s="7"/>
      <c r="QF593" s="7"/>
      <c r="QG593" s="7"/>
      <c r="QH593" s="7"/>
      <c r="QI593" s="1"/>
    </row>
    <row r="594" spans="17:451" ht="14.4" customHeight="1" x14ac:dyDescent="1.1000000000000001">
      <c r="Q594" s="123"/>
      <c r="R594" s="123"/>
      <c r="S594" s="123"/>
      <c r="T594" s="123"/>
      <c r="U594" s="123"/>
      <c r="V594" s="123"/>
      <c r="W594" s="123"/>
      <c r="IU594" s="1"/>
      <c r="IV594" s="7"/>
      <c r="IW594" s="7"/>
      <c r="IX594" s="7"/>
      <c r="IY594" s="7"/>
      <c r="IZ594" s="7"/>
      <c r="JA594" s="7"/>
      <c r="JB594" s="7"/>
      <c r="JC594" s="7"/>
      <c r="JD594" s="7"/>
      <c r="JE594" s="1"/>
      <c r="JF594" s="128"/>
      <c r="JG594" s="128"/>
      <c r="JH594" s="128"/>
      <c r="JI594" s="128"/>
      <c r="JJ594" s="128"/>
      <c r="JK594" s="128"/>
      <c r="JL594" s="128"/>
      <c r="JM594" s="1"/>
      <c r="QC594" s="1"/>
      <c r="QD594" s="7"/>
      <c r="QE594" s="7"/>
      <c r="QF594" s="7"/>
      <c r="QG594" s="7"/>
      <c r="QH594" s="7"/>
      <c r="QI594" s="1"/>
    </row>
    <row r="595" spans="17:451" ht="14.4" customHeight="1" x14ac:dyDescent="1.1000000000000001">
      <c r="Q595" s="123"/>
      <c r="R595" s="123"/>
      <c r="S595" s="123"/>
      <c r="T595" s="123"/>
      <c r="U595" s="123"/>
      <c r="V595" s="123"/>
      <c r="W595" s="123"/>
      <c r="IU595" s="1"/>
      <c r="IV595" s="7"/>
      <c r="IW595" s="7"/>
      <c r="IX595" s="7"/>
      <c r="IY595" s="7"/>
      <c r="IZ595" s="7"/>
      <c r="JA595" s="7"/>
      <c r="JB595" s="7"/>
      <c r="JC595" s="7"/>
      <c r="JD595" s="7"/>
      <c r="JE595" s="1"/>
      <c r="JF595" s="128"/>
      <c r="JG595" s="128"/>
      <c r="JH595" s="128"/>
      <c r="JI595" s="128"/>
      <c r="JJ595" s="128"/>
      <c r="JK595" s="128"/>
      <c r="JL595" s="128"/>
      <c r="JM595" s="1"/>
      <c r="QC595" s="1"/>
      <c r="QD595" s="7"/>
      <c r="QE595" s="7"/>
      <c r="QF595" s="7"/>
      <c r="QG595" s="7"/>
      <c r="QH595" s="7"/>
      <c r="QI595" s="1"/>
    </row>
    <row r="596" spans="17:451" ht="14.4" customHeight="1" x14ac:dyDescent="0.3">
      <c r="IU596" s="1"/>
      <c r="IV596" s="7"/>
      <c r="IW596" s="7"/>
      <c r="IX596" s="7"/>
      <c r="IY596" s="7"/>
      <c r="IZ596" s="7"/>
      <c r="JA596" s="7"/>
      <c r="JB596" s="7"/>
      <c r="JC596" s="7"/>
      <c r="JD596" s="7"/>
      <c r="JE596" s="1"/>
      <c r="JF596" s="1"/>
      <c r="JG596" s="1"/>
      <c r="JH596" s="1"/>
      <c r="JI596" s="1"/>
      <c r="JJ596" s="1"/>
      <c r="JK596" s="1"/>
      <c r="JL596" s="1"/>
      <c r="JM596" s="1"/>
      <c r="QC596" s="1"/>
      <c r="QD596" s="7"/>
      <c r="QE596" s="7"/>
      <c r="QF596" s="7"/>
      <c r="QG596" s="7"/>
      <c r="QH596" s="7"/>
      <c r="QI596" s="1"/>
    </row>
    <row r="597" spans="17:451" ht="15" thickBot="1" x14ac:dyDescent="0.35">
      <c r="IU597" s="1"/>
      <c r="IV597" s="7"/>
      <c r="IW597" s="7"/>
      <c r="IX597" s="7"/>
      <c r="IY597" s="7"/>
      <c r="IZ597" s="7"/>
      <c r="JA597" s="7"/>
      <c r="JB597" s="7"/>
      <c r="JC597" s="7"/>
      <c r="JD597" s="7"/>
      <c r="JE597" s="1"/>
      <c r="JF597" t="s">
        <v>284</v>
      </c>
      <c r="JH597" t="s">
        <v>285</v>
      </c>
      <c r="JJ597" t="s">
        <v>56</v>
      </c>
      <c r="JL597" t="s">
        <v>286</v>
      </c>
      <c r="JM597" s="1"/>
      <c r="QC597" s="1"/>
      <c r="QD597" s="7"/>
      <c r="QE597" s="7"/>
      <c r="QF597" s="7"/>
      <c r="QG597" s="7"/>
      <c r="QH597" s="7"/>
      <c r="QI597" s="1"/>
    </row>
    <row r="598" spans="17:451" ht="15" thickBot="1" x14ac:dyDescent="0.35">
      <c r="IU598" s="1"/>
      <c r="IV598" s="7"/>
      <c r="IW598" s="7"/>
      <c r="IX598" s="7"/>
      <c r="IY598" s="7"/>
      <c r="IZ598" s="7"/>
      <c r="JA598" s="7"/>
      <c r="JB598" s="7"/>
      <c r="JC598" s="7"/>
      <c r="JD598" s="7"/>
      <c r="JE598" s="1"/>
      <c r="JF598" s="43">
        <v>0.9</v>
      </c>
      <c r="JH598" s="43">
        <v>0.8</v>
      </c>
      <c r="JJ598" s="43">
        <v>1.0000000000000001E-9</v>
      </c>
      <c r="JL598" s="43">
        <v>3</v>
      </c>
      <c r="JM598" s="1"/>
      <c r="QC598" s="1"/>
      <c r="QD598" s="7"/>
      <c r="QE598" s="7"/>
      <c r="QF598" s="7"/>
      <c r="QG598" s="7"/>
      <c r="QH598" s="7"/>
      <c r="QI598" s="1"/>
    </row>
    <row r="599" spans="17:451" x14ac:dyDescent="0.3">
      <c r="IU599" s="1"/>
      <c r="IV599" s="7"/>
      <c r="IW599" s="7"/>
      <c r="IX599" s="7"/>
      <c r="IY599" s="7"/>
      <c r="IZ599" s="7"/>
      <c r="JA599" s="7"/>
      <c r="JB599" s="7"/>
      <c r="JC599" s="7"/>
      <c r="JD599" s="7"/>
      <c r="JE599" s="1"/>
      <c r="JM599" s="1"/>
      <c r="QC599" s="1"/>
      <c r="QD599" s="7"/>
      <c r="QE599" s="7"/>
      <c r="QF599" s="7"/>
      <c r="QG599" s="7"/>
      <c r="QH599" s="7"/>
      <c r="QI599" s="1"/>
    </row>
    <row r="600" spans="17:451" ht="15" thickBot="1" x14ac:dyDescent="0.35">
      <c r="IU600" s="1"/>
      <c r="IV600" s="7"/>
      <c r="IW600" s="7"/>
      <c r="IX600" s="7"/>
      <c r="IY600" s="7"/>
      <c r="IZ600" s="7"/>
      <c r="JA600" s="7"/>
      <c r="JB600" s="7"/>
      <c r="JC600" s="7"/>
      <c r="JD600" s="7"/>
      <c r="JE600" s="1"/>
      <c r="JF600" t="s">
        <v>287</v>
      </c>
      <c r="JM600" s="1"/>
      <c r="QC600" s="1"/>
      <c r="QD600" s="7"/>
      <c r="QE600" s="7"/>
      <c r="QF600" s="7"/>
      <c r="QG600" s="7"/>
      <c r="QH600" s="7"/>
      <c r="QI600" s="1"/>
    </row>
    <row r="601" spans="17:451" ht="15" thickBot="1" x14ac:dyDescent="0.35">
      <c r="IU601" s="1"/>
      <c r="IV601" s="7"/>
      <c r="IW601" s="7"/>
      <c r="IX601" s="7"/>
      <c r="IY601" s="7"/>
      <c r="IZ601" s="7"/>
      <c r="JA601" s="7"/>
      <c r="JB601" s="7"/>
      <c r="JC601" s="7"/>
      <c r="JD601" s="7"/>
      <c r="JE601" s="1"/>
      <c r="JF601" s="43">
        <v>0.01</v>
      </c>
      <c r="JM601" s="1"/>
      <c r="QC601" s="1"/>
      <c r="QD601" s="7"/>
      <c r="QE601" s="7"/>
      <c r="QF601" s="7"/>
      <c r="QG601" s="7"/>
      <c r="QH601" s="7"/>
      <c r="QI601" s="1"/>
    </row>
    <row r="602" spans="17:451" x14ac:dyDescent="0.3">
      <c r="IU602" s="1"/>
      <c r="IV602" s="7"/>
      <c r="IW602" s="7"/>
      <c r="IX602" s="7"/>
      <c r="IY602" s="7"/>
      <c r="IZ602" s="7"/>
      <c r="JA602" s="7"/>
      <c r="JB602" s="7"/>
      <c r="JC602" s="7"/>
      <c r="JD602" s="7"/>
      <c r="JE602" s="1"/>
      <c r="JM602" s="1"/>
      <c r="QC602" s="1"/>
      <c r="QD602" s="7"/>
      <c r="QE602" s="7"/>
      <c r="QF602" s="7"/>
      <c r="QG602" s="7"/>
      <c r="QH602" s="7"/>
      <c r="QI602" s="1"/>
    </row>
    <row r="603" spans="17:451" x14ac:dyDescent="0.3">
      <c r="IU603" s="1"/>
      <c r="IV603" s="7"/>
      <c r="IW603" s="7"/>
      <c r="IX603" s="7"/>
      <c r="IY603" s="7"/>
      <c r="IZ603" s="7"/>
      <c r="JA603" s="7"/>
      <c r="JB603" s="7"/>
      <c r="JC603" s="7"/>
      <c r="JD603" s="7"/>
      <c r="JE603" s="1"/>
      <c r="JM603" s="1"/>
      <c r="QC603" s="1"/>
      <c r="QD603" s="7"/>
      <c r="QE603" s="7"/>
      <c r="QF603" s="7"/>
      <c r="QG603" s="7"/>
      <c r="QH603" s="7"/>
      <c r="QI603" s="1"/>
    </row>
    <row r="604" spans="17:451" x14ac:dyDescent="0.3">
      <c r="IU604" s="1"/>
      <c r="IV604" s="7"/>
      <c r="IW604" s="7"/>
      <c r="IX604" s="7"/>
      <c r="IY604" s="7"/>
      <c r="IZ604" s="7"/>
      <c r="JA604" s="7"/>
      <c r="JB604" s="7"/>
      <c r="JC604" s="7"/>
      <c r="JD604" s="7"/>
      <c r="JE604" s="1"/>
      <c r="JM604" s="1"/>
      <c r="QC604" s="1"/>
      <c r="QD604" s="7"/>
      <c r="QE604" s="7"/>
      <c r="QF604" s="7"/>
      <c r="QG604" s="7"/>
      <c r="QH604" s="7"/>
      <c r="QI604" s="1"/>
    </row>
    <row r="605" spans="17:451" x14ac:dyDescent="0.3">
      <c r="IU605" s="1"/>
      <c r="IV605" s="7"/>
      <c r="IW605" s="7"/>
      <c r="IX605" s="7"/>
      <c r="IY605" s="7"/>
      <c r="IZ605" s="7"/>
      <c r="JA605" s="7"/>
      <c r="JB605" s="7"/>
      <c r="JC605" s="7"/>
      <c r="JD605" s="7"/>
      <c r="JE605" s="1"/>
      <c r="JM605" s="1"/>
      <c r="QC605" s="1"/>
      <c r="QD605" s="7"/>
      <c r="QE605" s="7"/>
      <c r="QF605" s="7"/>
      <c r="QG605" s="7"/>
      <c r="QH605" s="7"/>
      <c r="QI605" s="1"/>
    </row>
    <row r="606" spans="17:451" x14ac:dyDescent="0.3">
      <c r="IU606" s="1"/>
      <c r="IV606" s="7"/>
      <c r="IW606" s="7"/>
      <c r="IX606" s="7"/>
      <c r="IY606" s="7"/>
      <c r="IZ606" s="7"/>
      <c r="JA606" s="7"/>
      <c r="JB606" s="7"/>
      <c r="JC606" s="7"/>
      <c r="JD606" s="7"/>
      <c r="JE606" s="1"/>
      <c r="JM606" s="1"/>
      <c r="QC606" s="1"/>
      <c r="QD606" s="7"/>
      <c r="QE606" s="7"/>
      <c r="QF606" s="7"/>
      <c r="QG606" s="7"/>
      <c r="QH606" s="7"/>
      <c r="QI606" s="1"/>
    </row>
    <row r="607" spans="17:451" x14ac:dyDescent="0.3">
      <c r="IU607" s="1"/>
      <c r="IV607" s="7"/>
      <c r="IW607" s="7"/>
      <c r="IX607" s="7"/>
      <c r="IY607" s="7"/>
      <c r="IZ607" s="7"/>
      <c r="JA607" s="7"/>
      <c r="JB607" s="7"/>
      <c r="JC607" s="7"/>
      <c r="JD607" s="7"/>
      <c r="JE607" s="1"/>
      <c r="JM607" s="1"/>
      <c r="QC607" s="1"/>
      <c r="QD607" s="7"/>
      <c r="QE607" s="7"/>
      <c r="QF607" s="7"/>
      <c r="QG607" s="7"/>
      <c r="QH607" s="7"/>
      <c r="QI607" s="1"/>
    </row>
    <row r="608" spans="17:451" x14ac:dyDescent="0.3">
      <c r="IU608" s="1"/>
      <c r="IV608" s="7"/>
      <c r="IW608" s="7"/>
      <c r="IX608" s="7"/>
      <c r="IY608" s="7"/>
      <c r="IZ608" s="7"/>
      <c r="JA608" s="7"/>
      <c r="JB608" s="7"/>
      <c r="JC608" s="7"/>
      <c r="JD608" s="7"/>
      <c r="JE608" s="1"/>
      <c r="JM608" s="1"/>
      <c r="QC608" s="1"/>
      <c r="QD608" s="7"/>
      <c r="QE608" s="7"/>
      <c r="QF608" s="7"/>
      <c r="QG608" s="7"/>
      <c r="QH608" s="7"/>
      <c r="QI608" s="1"/>
    </row>
    <row r="609" spans="255:451" x14ac:dyDescent="0.3">
      <c r="IU609" s="1"/>
      <c r="IV609" s="7"/>
      <c r="IW609" s="7"/>
      <c r="IX609" s="7"/>
      <c r="IY609" s="7"/>
      <c r="IZ609" s="7"/>
      <c r="JA609" s="7"/>
      <c r="JB609" s="7"/>
      <c r="JC609" s="7"/>
      <c r="JD609" s="7"/>
      <c r="JE609" s="1"/>
      <c r="JM609" s="1"/>
      <c r="QC609" s="1"/>
      <c r="QD609" s="7"/>
      <c r="QE609" s="7"/>
      <c r="QF609" s="7"/>
      <c r="QG609" s="7"/>
      <c r="QH609" s="7"/>
      <c r="QI609" s="1"/>
    </row>
    <row r="610" spans="255:451" x14ac:dyDescent="0.3">
      <c r="IU610" s="1"/>
      <c r="IV610" s="7"/>
      <c r="IW610" s="7"/>
      <c r="IX610" s="7"/>
      <c r="IY610" s="7"/>
      <c r="IZ610" s="7"/>
      <c r="JA610" s="7"/>
      <c r="JB610" s="7"/>
      <c r="JC610" s="7"/>
      <c r="JD610" s="7"/>
      <c r="JE610" s="1"/>
      <c r="JM610" s="1"/>
      <c r="QC610" s="1"/>
      <c r="QD610" s="7"/>
      <c r="QE610" s="7"/>
      <c r="QF610" s="7"/>
      <c r="QG610" s="7"/>
      <c r="QH610" s="7"/>
      <c r="QI610" s="1"/>
    </row>
    <row r="611" spans="255:451" x14ac:dyDescent="0.3">
      <c r="IU611" s="1"/>
      <c r="IV611" s="7"/>
      <c r="IW611" s="7"/>
      <c r="IX611" s="7"/>
      <c r="IY611" s="7"/>
      <c r="IZ611" s="7"/>
      <c r="JA611" s="7"/>
      <c r="JB611" s="7"/>
      <c r="JC611" s="7"/>
      <c r="JD611" s="7"/>
      <c r="JE611" s="1"/>
      <c r="JM611" s="1"/>
      <c r="QC611" s="1"/>
      <c r="QD611" s="7"/>
      <c r="QE611" s="7"/>
      <c r="QF611" s="7"/>
      <c r="QG611" s="7"/>
      <c r="QH611" s="7"/>
      <c r="QI611" s="1"/>
    </row>
    <row r="612" spans="255:451" x14ac:dyDescent="0.3">
      <c r="IU612" s="1"/>
      <c r="IV612" s="7"/>
      <c r="IW612" s="7"/>
      <c r="IX612" s="7"/>
      <c r="IY612" s="7"/>
      <c r="IZ612" s="7"/>
      <c r="JA612" s="7"/>
      <c r="JB612" s="7"/>
      <c r="JC612" s="7"/>
      <c r="JD612" s="7"/>
      <c r="JE612" s="1"/>
      <c r="JM612" s="1"/>
      <c r="QC612" s="1"/>
      <c r="QD612" s="7"/>
      <c r="QE612" s="7"/>
      <c r="QF612" s="7"/>
      <c r="QG612" s="7"/>
      <c r="QH612" s="7"/>
      <c r="QI612" s="1"/>
    </row>
    <row r="613" spans="255:451" x14ac:dyDescent="0.3">
      <c r="IU613" s="1"/>
      <c r="IV613" s="7"/>
      <c r="IW613" s="7"/>
      <c r="IX613" s="7"/>
      <c r="IY613" s="7"/>
      <c r="IZ613" s="7"/>
      <c r="JA613" s="7"/>
      <c r="JB613" s="7"/>
      <c r="JC613" s="7"/>
      <c r="JD613" s="7"/>
      <c r="JE613" s="1"/>
      <c r="JM613" s="1"/>
      <c r="QC613" s="1"/>
      <c r="QD613" s="7"/>
      <c r="QE613" s="7"/>
      <c r="QF613" s="7"/>
      <c r="QG613" s="7"/>
      <c r="QH613" s="7"/>
      <c r="QI613" s="1"/>
    </row>
    <row r="614" spans="255:451" x14ac:dyDescent="0.3">
      <c r="IU614" s="1"/>
      <c r="IV614" s="7"/>
      <c r="IW614" s="7"/>
      <c r="IX614" s="7"/>
      <c r="IY614" s="7"/>
      <c r="IZ614" s="7"/>
      <c r="JA614" s="7"/>
      <c r="JB614" s="7"/>
      <c r="JC614" s="7"/>
      <c r="JD614" s="7"/>
      <c r="JE614" s="1"/>
      <c r="JM614" s="1"/>
      <c r="QC614" s="1"/>
      <c r="QD614" s="7"/>
      <c r="QE614" s="7"/>
      <c r="QF614" s="7"/>
      <c r="QG614" s="7"/>
      <c r="QH614" s="7"/>
      <c r="QI614" s="1"/>
    </row>
    <row r="615" spans="255:451" x14ac:dyDescent="0.3">
      <c r="IU615" s="1"/>
      <c r="IV615" s="7"/>
      <c r="IW615" s="7"/>
      <c r="IX615" s="7"/>
      <c r="IY615" s="7"/>
      <c r="IZ615" s="7"/>
      <c r="JA615" s="7"/>
      <c r="JB615" s="7"/>
      <c r="JC615" s="7"/>
      <c r="JD615" s="7"/>
      <c r="JE615" s="1"/>
      <c r="JM615" s="1"/>
      <c r="QC615" s="1"/>
      <c r="QD615" s="7"/>
      <c r="QE615" s="7"/>
      <c r="QF615" s="7"/>
      <c r="QG615" s="7"/>
      <c r="QH615" s="7"/>
      <c r="QI615" s="1"/>
    </row>
    <row r="616" spans="255:451" x14ac:dyDescent="0.3">
      <c r="IU616" s="1"/>
      <c r="IV616" s="7"/>
      <c r="IW616" s="7"/>
      <c r="IX616" s="7"/>
      <c r="IY616" s="7"/>
      <c r="IZ616" s="7"/>
      <c r="JA616" s="7"/>
      <c r="JB616" s="7"/>
      <c r="JC616" s="7"/>
      <c r="JD616" s="7"/>
      <c r="JE616" s="1"/>
      <c r="JM616" s="1"/>
      <c r="QC616" s="1"/>
      <c r="QD616" s="7"/>
      <c r="QE616" s="7"/>
      <c r="QF616" s="7"/>
      <c r="QG616" s="7"/>
      <c r="QH616" s="7"/>
      <c r="QI616" s="1"/>
    </row>
    <row r="617" spans="255:451" x14ac:dyDescent="0.3">
      <c r="IU617" s="1"/>
      <c r="IV617" s="7"/>
      <c r="IW617" s="7"/>
      <c r="IX617" s="7"/>
      <c r="IY617" s="7"/>
      <c r="IZ617" s="7"/>
      <c r="JA617" s="7"/>
      <c r="JB617" s="7"/>
      <c r="JC617" s="7"/>
      <c r="JD617" s="7"/>
      <c r="JE617" s="1"/>
      <c r="JM617" s="1"/>
      <c r="QC617" s="1"/>
      <c r="QD617" s="7"/>
      <c r="QE617" s="7"/>
      <c r="QF617" s="7"/>
      <c r="QG617" s="7"/>
      <c r="QH617" s="7"/>
      <c r="QI617" s="1"/>
    </row>
    <row r="618" spans="255:451" x14ac:dyDescent="0.3">
      <c r="IU618" s="1"/>
      <c r="IV618" s="7"/>
      <c r="IW618" s="7"/>
      <c r="IX618" s="7"/>
      <c r="IY618" s="7"/>
      <c r="IZ618" s="7"/>
      <c r="JA618" s="7"/>
      <c r="JB618" s="7"/>
      <c r="JC618" s="7"/>
      <c r="JD618" s="7"/>
      <c r="JE618" s="1"/>
      <c r="JM618" s="1"/>
      <c r="QC618" s="1"/>
      <c r="QD618" s="7"/>
      <c r="QE618" s="7"/>
      <c r="QF618" s="7"/>
      <c r="QG618" s="7"/>
      <c r="QH618" s="7"/>
      <c r="QI618" s="1"/>
    </row>
    <row r="619" spans="255:451" x14ac:dyDescent="0.3">
      <c r="IU619" s="1"/>
      <c r="IV619" s="7"/>
      <c r="IW619" s="7"/>
      <c r="IX619" s="7"/>
      <c r="IY619" s="7"/>
      <c r="IZ619" s="7"/>
      <c r="JA619" s="7"/>
      <c r="JB619" s="7"/>
      <c r="JC619" s="7"/>
      <c r="JD619" s="7"/>
      <c r="JE619" s="1"/>
      <c r="JM619" s="1"/>
      <c r="QC619" s="1"/>
      <c r="QD619" s="7"/>
      <c r="QE619" s="7"/>
      <c r="QF619" s="7"/>
      <c r="QG619" s="7"/>
      <c r="QH619" s="7"/>
      <c r="QI619" s="1"/>
    </row>
    <row r="620" spans="255:451" x14ac:dyDescent="0.3">
      <c r="IU620" s="1"/>
      <c r="IV620" s="7"/>
      <c r="IW620" s="7"/>
      <c r="IX620" s="7"/>
      <c r="IY620" s="7"/>
      <c r="IZ620" s="7"/>
      <c r="JA620" s="7"/>
      <c r="JB620" s="7"/>
      <c r="JC620" s="7"/>
      <c r="JD620" s="7"/>
      <c r="JE620" s="1"/>
      <c r="JM620" s="1"/>
      <c r="QC620" s="1"/>
      <c r="QD620" s="7"/>
      <c r="QE620" s="7"/>
      <c r="QF620" s="7"/>
      <c r="QG620" s="7"/>
      <c r="QH620" s="7"/>
      <c r="QI620" s="1"/>
    </row>
    <row r="621" spans="255:451" x14ac:dyDescent="0.3">
      <c r="IU621" s="1"/>
      <c r="IV621" s="7"/>
      <c r="IW621" s="7"/>
      <c r="IX621" s="7"/>
      <c r="IY621" s="7"/>
      <c r="IZ621" s="7"/>
      <c r="JA621" s="7"/>
      <c r="JB621" s="7"/>
      <c r="JC621" s="7"/>
      <c r="JD621" s="7"/>
      <c r="JE621" s="1"/>
      <c r="JM621" s="1"/>
      <c r="QC621" s="1"/>
      <c r="QD621" s="7"/>
      <c r="QE621" s="7"/>
      <c r="QF621" s="7"/>
      <c r="QG621" s="7"/>
      <c r="QH621" s="7"/>
      <c r="QI621" s="1"/>
    </row>
    <row r="622" spans="255:451" x14ac:dyDescent="0.3">
      <c r="IU622" s="1"/>
      <c r="IV622" s="7"/>
      <c r="IW622" s="7"/>
      <c r="IX622" s="7"/>
      <c r="IY622" s="7"/>
      <c r="IZ622" s="7"/>
      <c r="JA622" s="7"/>
      <c r="JB622" s="7"/>
      <c r="JC622" s="7"/>
      <c r="JD622" s="7"/>
      <c r="JE622" s="1"/>
      <c r="JM622" s="1"/>
      <c r="QC622" s="1"/>
      <c r="QD622" s="7"/>
      <c r="QE622" s="7"/>
      <c r="QF622" s="7"/>
      <c r="QG622" s="7"/>
      <c r="QH622" s="7"/>
      <c r="QI622" s="1"/>
    </row>
    <row r="623" spans="255:451" x14ac:dyDescent="0.3">
      <c r="IU623" s="1"/>
      <c r="IV623" s="7"/>
      <c r="IW623" s="7"/>
      <c r="IX623" s="7"/>
      <c r="IY623" s="7"/>
      <c r="IZ623" s="7"/>
      <c r="JA623" s="7"/>
      <c r="JB623" s="7"/>
      <c r="JC623" s="7"/>
      <c r="JD623" s="7"/>
      <c r="JE623" s="1"/>
      <c r="JM623" s="1"/>
      <c r="QC623" s="1"/>
      <c r="QD623" s="7"/>
      <c r="QE623" s="7"/>
      <c r="QF623" s="7"/>
      <c r="QG623" s="7"/>
      <c r="QH623" s="7"/>
      <c r="QI623" s="1"/>
    </row>
    <row r="624" spans="255:451" x14ac:dyDescent="0.3">
      <c r="IU624" s="1"/>
      <c r="IV624" s="7"/>
      <c r="IW624" s="7"/>
      <c r="IX624" s="7"/>
      <c r="IY624" s="7"/>
      <c r="IZ624" s="7"/>
      <c r="JA624" s="7"/>
      <c r="JB624" s="7"/>
      <c r="JC624" s="7"/>
      <c r="JD624" s="7"/>
      <c r="JE624" s="1"/>
      <c r="JM624" s="1"/>
      <c r="QC624" s="1"/>
      <c r="QD624" s="7"/>
      <c r="QE624" s="7"/>
      <c r="QF624" s="7"/>
      <c r="QG624" s="7"/>
      <c r="QH624" s="7"/>
      <c r="QI624" s="1"/>
    </row>
    <row r="625" spans="17:451" x14ac:dyDescent="0.3">
      <c r="IU625" s="1"/>
      <c r="IV625" s="7"/>
      <c r="IW625" s="7"/>
      <c r="IX625" s="7"/>
      <c r="IY625" s="7"/>
      <c r="IZ625" s="7"/>
      <c r="JA625" s="7"/>
      <c r="JB625" s="7"/>
      <c r="JC625" s="7"/>
      <c r="JD625" s="7"/>
      <c r="JE625" s="1"/>
      <c r="JM625" s="1"/>
      <c r="QC625" s="1"/>
      <c r="QD625" s="7"/>
      <c r="QE625" s="7"/>
      <c r="QF625" s="7"/>
      <c r="QG625" s="7"/>
      <c r="QH625" s="7"/>
      <c r="QI625" s="1"/>
    </row>
    <row r="626" spans="17:451" x14ac:dyDescent="0.3">
      <c r="IU626" s="1"/>
      <c r="IV626" s="7"/>
      <c r="IW626" s="7"/>
      <c r="IX626" s="7"/>
      <c r="IY626" s="7"/>
      <c r="IZ626" s="7"/>
      <c r="JA626" s="7"/>
      <c r="JB626" s="7"/>
      <c r="JC626" s="7"/>
      <c r="JD626" s="7"/>
      <c r="JE626" s="1"/>
      <c r="JM626" s="1"/>
      <c r="QC626" s="1"/>
      <c r="QD626" s="7"/>
      <c r="QE626" s="7"/>
      <c r="QF626" s="7"/>
      <c r="QG626" s="7"/>
      <c r="QH626" s="7"/>
      <c r="QI626" s="1"/>
    </row>
    <row r="627" spans="17:451" x14ac:dyDescent="0.3">
      <c r="IU627" s="1"/>
      <c r="IV627" s="7"/>
      <c r="IW627" s="7"/>
      <c r="IX627" s="7"/>
      <c r="IY627" s="7"/>
      <c r="IZ627" s="7"/>
      <c r="JA627" s="7"/>
      <c r="JB627" s="7"/>
      <c r="JC627" s="7"/>
      <c r="JD627" s="7"/>
      <c r="JE627" s="1"/>
      <c r="JM627" s="1"/>
      <c r="QC627" s="1"/>
      <c r="QD627" s="7"/>
      <c r="QE627" s="7"/>
      <c r="QF627" s="7"/>
      <c r="QG627" s="7"/>
      <c r="QH627" s="7"/>
      <c r="QI627" s="1"/>
    </row>
    <row r="628" spans="17:451" x14ac:dyDescent="0.3">
      <c r="IU628" s="1"/>
      <c r="IV628" s="7"/>
      <c r="IW628" s="7"/>
      <c r="IX628" s="7"/>
      <c r="IY628" s="7"/>
      <c r="IZ628" s="7"/>
      <c r="JA628" s="7"/>
      <c r="JB628" s="7"/>
      <c r="JC628" s="7"/>
      <c r="JD628" s="7"/>
      <c r="JE628" s="1"/>
      <c r="JM628" s="1"/>
      <c r="QC628" s="1"/>
      <c r="QD628" s="7"/>
      <c r="QE628" s="7"/>
      <c r="QF628" s="7"/>
      <c r="QG628" s="7"/>
      <c r="QH628" s="7"/>
      <c r="QI628" s="1"/>
    </row>
    <row r="629" spans="17:451" x14ac:dyDescent="0.3">
      <c r="IU629" s="1"/>
      <c r="IV629" s="7"/>
      <c r="IW629" s="7"/>
      <c r="IX629" s="7"/>
      <c r="IY629" s="7"/>
      <c r="IZ629" s="7"/>
      <c r="JA629" s="7"/>
      <c r="JB629" s="7"/>
      <c r="JC629" s="7"/>
      <c r="JD629" s="7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7"/>
      <c r="QE629" s="7"/>
      <c r="QF629" s="7"/>
      <c r="QG629" s="7"/>
      <c r="QH629" s="7"/>
      <c r="QI629" s="1"/>
    </row>
    <row r="630" spans="17:451" ht="14.4" customHeight="1" x14ac:dyDescent="1.65">
      <c r="Q630" s="123"/>
      <c r="R630" s="123"/>
      <c r="S630" s="123"/>
      <c r="T630" s="123"/>
      <c r="U630" s="123"/>
      <c r="V630" s="123"/>
      <c r="W630" s="123"/>
      <c r="IU630" s="1"/>
      <c r="IV630" s="7"/>
      <c r="IW630" s="7"/>
      <c r="IX630" s="7"/>
      <c r="IY630" s="7"/>
      <c r="IZ630" s="7"/>
      <c r="JA630" s="7"/>
      <c r="JB630" s="7"/>
      <c r="JC630" s="7"/>
      <c r="JD630" s="7"/>
      <c r="JE630" s="1"/>
      <c r="JF630" s="130" t="s">
        <v>302</v>
      </c>
      <c r="JG630" s="130"/>
      <c r="JH630" s="130"/>
      <c r="JI630" s="130"/>
      <c r="JJ630" s="130"/>
      <c r="JK630" s="130"/>
      <c r="JL630" s="130"/>
      <c r="JM630" s="1"/>
      <c r="JN630" s="122"/>
      <c r="JO630" s="122"/>
      <c r="JP630" s="122"/>
      <c r="JQ630" s="122"/>
      <c r="JR630" s="122"/>
      <c r="JS630" s="122"/>
      <c r="JT630" s="122"/>
      <c r="LZ630" s="122"/>
      <c r="MA630" s="122"/>
      <c r="MB630" s="122"/>
      <c r="MC630" s="122"/>
      <c r="MD630" s="122"/>
      <c r="ME630" s="122"/>
      <c r="MF630" s="122"/>
      <c r="MQ630" s="1"/>
      <c r="MR630" s="130" t="s">
        <v>302</v>
      </c>
      <c r="MS630" s="130"/>
      <c r="MT630" s="130"/>
      <c r="MU630" s="130"/>
      <c r="MV630" s="130"/>
      <c r="MW630" s="130"/>
      <c r="MX630" s="130"/>
      <c r="MY630" s="1"/>
      <c r="MZ630" s="122"/>
      <c r="NA630" s="122"/>
      <c r="NB630" s="122"/>
      <c r="NC630" s="122"/>
      <c r="ND630" s="122"/>
      <c r="NE630" s="122"/>
      <c r="NF630" s="122"/>
      <c r="PL630" s="122"/>
      <c r="PM630" s="122"/>
      <c r="PN630" s="122"/>
      <c r="PO630" s="122"/>
      <c r="PP630" s="122"/>
      <c r="PQ630" s="122"/>
      <c r="PR630" s="122"/>
      <c r="QC630" s="1"/>
      <c r="QD630" s="7"/>
      <c r="QE630" s="7"/>
      <c r="QF630" s="7"/>
      <c r="QG630" s="7"/>
      <c r="QH630" s="7"/>
      <c r="QI630" s="1"/>
    </row>
    <row r="631" spans="17:451" ht="14.4" customHeight="1" x14ac:dyDescent="1.65">
      <c r="Q631" s="123"/>
      <c r="R631" s="123"/>
      <c r="S631" s="123"/>
      <c r="T631" s="123"/>
      <c r="U631" s="123"/>
      <c r="V631" s="123"/>
      <c r="W631" s="123"/>
      <c r="IU631" s="1"/>
      <c r="IV631" s="7"/>
      <c r="IW631" s="7"/>
      <c r="IX631" s="7"/>
      <c r="IY631" s="7"/>
      <c r="IZ631" s="7"/>
      <c r="JA631" s="7"/>
      <c r="JB631" s="7"/>
      <c r="JC631" s="7"/>
      <c r="JD631" s="7"/>
      <c r="JE631" s="1"/>
      <c r="JF631" s="130"/>
      <c r="JG631" s="130"/>
      <c r="JH631" s="130"/>
      <c r="JI631" s="130"/>
      <c r="JJ631" s="130"/>
      <c r="JK631" s="130"/>
      <c r="JL631" s="130"/>
      <c r="JM631" s="1"/>
      <c r="JN631" s="122"/>
      <c r="JO631" s="122"/>
      <c r="JP631" s="122"/>
      <c r="JQ631" s="122"/>
      <c r="JR631" s="122"/>
      <c r="JS631" s="122"/>
      <c r="JT631" s="122"/>
      <c r="LZ631" s="122"/>
      <c r="MA631" s="122"/>
      <c r="MB631" s="122"/>
      <c r="MC631" s="122"/>
      <c r="MD631" s="122"/>
      <c r="ME631" s="122"/>
      <c r="MF631" s="122"/>
      <c r="MQ631" s="1"/>
      <c r="MR631" s="130"/>
      <c r="MS631" s="130"/>
      <c r="MT631" s="130"/>
      <c r="MU631" s="130"/>
      <c r="MV631" s="130"/>
      <c r="MW631" s="130"/>
      <c r="MX631" s="130"/>
      <c r="MY631" s="1"/>
      <c r="MZ631" s="122"/>
      <c r="NA631" s="122"/>
      <c r="NB631" s="122"/>
      <c r="NC631" s="122"/>
      <c r="ND631" s="122"/>
      <c r="NE631" s="122"/>
      <c r="NF631" s="122"/>
      <c r="PL631" s="122"/>
      <c r="PM631" s="122"/>
      <c r="PN631" s="122"/>
      <c r="PO631" s="122"/>
      <c r="PP631" s="122"/>
      <c r="PQ631" s="122"/>
      <c r="PR631" s="122"/>
      <c r="QC631" s="1"/>
      <c r="QD631" s="7"/>
      <c r="QE631" s="7"/>
      <c r="QF631" s="7"/>
      <c r="QG631" s="7"/>
      <c r="QH631" s="7"/>
      <c r="QI631" s="1"/>
    </row>
    <row r="632" spans="17:451" ht="14.4" customHeight="1" x14ac:dyDescent="1.65">
      <c r="Q632" s="123"/>
      <c r="R632" s="123"/>
      <c r="S632" s="123"/>
      <c r="T632" s="123"/>
      <c r="U632" s="123"/>
      <c r="V632" s="123"/>
      <c r="W632" s="123"/>
      <c r="IU632" s="1"/>
      <c r="IV632" s="7"/>
      <c r="IW632" s="7"/>
      <c r="IX632" s="7"/>
      <c r="IY632" s="7"/>
      <c r="IZ632" s="7"/>
      <c r="JA632" s="7"/>
      <c r="JB632" s="7"/>
      <c r="JC632" s="7"/>
      <c r="JD632" s="7"/>
      <c r="JE632" s="1"/>
      <c r="JF632" s="130"/>
      <c r="JG632" s="130"/>
      <c r="JH632" s="130"/>
      <c r="JI632" s="130"/>
      <c r="JJ632" s="130"/>
      <c r="JK632" s="130"/>
      <c r="JL632" s="130"/>
      <c r="JM632" s="1"/>
      <c r="JN632" s="122"/>
      <c r="JO632" s="122"/>
      <c r="JP632" s="122"/>
      <c r="JQ632" s="122"/>
      <c r="JR632" s="122"/>
      <c r="JS632" s="122"/>
      <c r="JT632" s="122"/>
      <c r="LZ632" s="122"/>
      <c r="MA632" s="122"/>
      <c r="MB632" s="122"/>
      <c r="MC632" s="122"/>
      <c r="MD632" s="122"/>
      <c r="ME632" s="122"/>
      <c r="MF632" s="122"/>
      <c r="MQ632" s="1"/>
      <c r="MR632" s="130"/>
      <c r="MS632" s="130"/>
      <c r="MT632" s="130"/>
      <c r="MU632" s="130"/>
      <c r="MV632" s="130"/>
      <c r="MW632" s="130"/>
      <c r="MX632" s="130"/>
      <c r="MY632" s="1"/>
      <c r="MZ632" s="122"/>
      <c r="NA632" s="122"/>
      <c r="NB632" s="122"/>
      <c r="NC632" s="122"/>
      <c r="ND632" s="122"/>
      <c r="NE632" s="122"/>
      <c r="NF632" s="122"/>
      <c r="PL632" s="122"/>
      <c r="PM632" s="122"/>
      <c r="PN632" s="122"/>
      <c r="PO632" s="122"/>
      <c r="PP632" s="122"/>
      <c r="PQ632" s="122"/>
      <c r="PR632" s="122"/>
      <c r="QC632" s="1"/>
      <c r="QD632" s="7"/>
      <c r="QE632" s="7"/>
      <c r="QF632" s="7"/>
      <c r="QG632" s="7"/>
      <c r="QH632" s="7"/>
      <c r="QI632" s="1"/>
    </row>
    <row r="633" spans="17:451" ht="14.4" customHeight="1" x14ac:dyDescent="1.65">
      <c r="Q633" s="123"/>
      <c r="R633" s="123"/>
      <c r="S633" s="123"/>
      <c r="T633" s="123"/>
      <c r="U633" s="123"/>
      <c r="V633" s="123"/>
      <c r="W633" s="123"/>
      <c r="IU633" s="1"/>
      <c r="IV633" s="7"/>
      <c r="IW633" s="7"/>
      <c r="IX633" s="7"/>
      <c r="IY633" s="7"/>
      <c r="IZ633" s="7"/>
      <c r="JA633" s="7"/>
      <c r="JB633" s="7"/>
      <c r="JC633" s="7"/>
      <c r="JD633" s="7"/>
      <c r="JE633" s="1"/>
      <c r="JF633" s="130"/>
      <c r="JG633" s="130"/>
      <c r="JH633" s="130"/>
      <c r="JI633" s="130"/>
      <c r="JJ633" s="130"/>
      <c r="JK633" s="130"/>
      <c r="JL633" s="130"/>
      <c r="JM633" s="1"/>
      <c r="JN633" s="122"/>
      <c r="JO633" s="122"/>
      <c r="JP633" s="122"/>
      <c r="JQ633" s="122"/>
      <c r="JR633" s="122"/>
      <c r="JS633" s="122"/>
      <c r="JT633" s="122"/>
      <c r="LZ633" s="122"/>
      <c r="MA633" s="122"/>
      <c r="MB633" s="122"/>
      <c r="MC633" s="122"/>
      <c r="MD633" s="122"/>
      <c r="ME633" s="122"/>
      <c r="MF633" s="122"/>
      <c r="MQ633" s="1"/>
      <c r="MR633" s="130"/>
      <c r="MS633" s="130"/>
      <c r="MT633" s="130"/>
      <c r="MU633" s="130"/>
      <c r="MV633" s="130"/>
      <c r="MW633" s="130"/>
      <c r="MX633" s="130"/>
      <c r="MY633" s="1"/>
      <c r="MZ633" s="122"/>
      <c r="NA633" s="122"/>
      <c r="NB633" s="122"/>
      <c r="NC633" s="122"/>
      <c r="ND633" s="122"/>
      <c r="NE633" s="122"/>
      <c r="NF633" s="122"/>
      <c r="PL633" s="122"/>
      <c r="PM633" s="122"/>
      <c r="PN633" s="122"/>
      <c r="PO633" s="122"/>
      <c r="PP633" s="122"/>
      <c r="PQ633" s="122"/>
      <c r="PR633" s="122"/>
      <c r="QC633" s="1"/>
      <c r="QD633" s="7"/>
      <c r="QE633" s="7"/>
      <c r="QF633" s="7"/>
      <c r="QG633" s="7"/>
      <c r="QH633" s="7"/>
      <c r="QI633" s="1"/>
    </row>
    <row r="634" spans="17:451" ht="14.4" customHeight="1" x14ac:dyDescent="1.65">
      <c r="Q634" s="123"/>
      <c r="R634" s="123"/>
      <c r="S634" s="123"/>
      <c r="T634" s="123"/>
      <c r="U634" s="123"/>
      <c r="V634" s="123"/>
      <c r="W634" s="123"/>
      <c r="IU634" s="1"/>
      <c r="IV634" s="7"/>
      <c r="IW634" s="7"/>
      <c r="IX634" s="7"/>
      <c r="IY634" s="7"/>
      <c r="IZ634" s="7"/>
      <c r="JA634" s="7"/>
      <c r="JB634" s="7"/>
      <c r="JC634" s="7"/>
      <c r="JD634" s="7"/>
      <c r="JE634" s="1"/>
      <c r="JF634" s="130"/>
      <c r="JG634" s="130"/>
      <c r="JH634" s="130"/>
      <c r="JI634" s="130"/>
      <c r="JJ634" s="130"/>
      <c r="JK634" s="130"/>
      <c r="JL634" s="130"/>
      <c r="JM634" s="1"/>
      <c r="JN634" s="122"/>
      <c r="JO634" s="122"/>
      <c r="JP634" s="122"/>
      <c r="JQ634" s="122"/>
      <c r="JR634" s="122"/>
      <c r="JS634" s="122"/>
      <c r="JT634" s="122"/>
      <c r="LZ634" s="122"/>
      <c r="MA634" s="122"/>
      <c r="MB634" s="122"/>
      <c r="MC634" s="122"/>
      <c r="MD634" s="122"/>
      <c r="ME634" s="122"/>
      <c r="MF634" s="122"/>
      <c r="MQ634" s="1"/>
      <c r="MR634" s="130"/>
      <c r="MS634" s="130"/>
      <c r="MT634" s="130"/>
      <c r="MU634" s="130"/>
      <c r="MV634" s="130"/>
      <c r="MW634" s="130"/>
      <c r="MX634" s="130"/>
      <c r="MY634" s="1"/>
      <c r="MZ634" s="122"/>
      <c r="NA634" s="122"/>
      <c r="NB634" s="122"/>
      <c r="NC634" s="122"/>
      <c r="ND634" s="122"/>
      <c r="NE634" s="122"/>
      <c r="NF634" s="122"/>
      <c r="PL634" s="122"/>
      <c r="PM634" s="122"/>
      <c r="PN634" s="122"/>
      <c r="PO634" s="122"/>
      <c r="PP634" s="122"/>
      <c r="PQ634" s="122"/>
      <c r="PR634" s="122"/>
      <c r="QC634" s="1"/>
      <c r="QD634" s="7"/>
      <c r="QE634" s="7"/>
      <c r="QF634" s="7"/>
      <c r="QG634" s="7"/>
      <c r="QH634" s="7"/>
      <c r="QI634" s="1"/>
    </row>
    <row r="635" spans="17:451" ht="122.4" customHeight="1" x14ac:dyDescent="1.1000000000000001">
      <c r="Q635" s="123"/>
      <c r="R635" s="123"/>
      <c r="S635" s="123"/>
      <c r="T635" s="123"/>
      <c r="U635" s="123"/>
      <c r="V635" s="123"/>
      <c r="W635" s="123"/>
      <c r="IU635" s="1"/>
      <c r="IV635" s="7"/>
      <c r="IW635" s="7"/>
      <c r="IX635" s="7"/>
      <c r="IY635" s="7"/>
      <c r="IZ635" s="7"/>
      <c r="JA635" s="7"/>
      <c r="JB635" s="7"/>
      <c r="JC635" s="7"/>
      <c r="JD635" s="7"/>
      <c r="JE635" s="1"/>
      <c r="JF635" s="130"/>
      <c r="JG635" s="130"/>
      <c r="JH635" s="130"/>
      <c r="JI635" s="130"/>
      <c r="JJ635" s="130"/>
      <c r="JK635" s="130"/>
      <c r="JL635" s="130"/>
      <c r="JM635" s="1"/>
      <c r="MQ635" s="1"/>
      <c r="MR635" s="130"/>
      <c r="MS635" s="130"/>
      <c r="MT635" s="130"/>
      <c r="MU635" s="130"/>
      <c r="MV635" s="130"/>
      <c r="MW635" s="130"/>
      <c r="MX635" s="130"/>
      <c r="MY635" s="1"/>
      <c r="QC635" s="1"/>
      <c r="QD635" s="7"/>
      <c r="QE635" s="7"/>
      <c r="QF635" s="7"/>
      <c r="QG635" s="7"/>
      <c r="QH635" s="7"/>
      <c r="QI635" s="1"/>
    </row>
    <row r="636" spans="17:451" ht="33.6" customHeight="1" thickBot="1" x14ac:dyDescent="1.1499999999999999">
      <c r="Q636" s="123"/>
      <c r="R636" s="123"/>
      <c r="S636" s="123"/>
      <c r="T636" s="123"/>
      <c r="U636" s="123"/>
      <c r="V636" s="123"/>
      <c r="W636" s="123"/>
      <c r="IU636" s="1"/>
      <c r="IV636" s="7"/>
      <c r="IW636" s="7"/>
      <c r="IX636" s="7"/>
      <c r="IY636" s="7"/>
      <c r="IZ636" s="7"/>
      <c r="JA636" s="7"/>
      <c r="JB636" s="7"/>
      <c r="JC636" s="7"/>
      <c r="JD636" s="7"/>
      <c r="JE636" s="1"/>
      <c r="JF636" s="130"/>
      <c r="JG636" s="130"/>
      <c r="JH636" s="130"/>
      <c r="JI636" s="130"/>
      <c r="JJ636" s="130"/>
      <c r="JK636" s="130"/>
      <c r="JL636" s="130"/>
      <c r="JM636" s="1"/>
      <c r="JN636" t="s">
        <v>303</v>
      </c>
      <c r="JW636" t="s">
        <v>304</v>
      </c>
      <c r="KF636" t="s">
        <v>305</v>
      </c>
      <c r="KO636" t="s">
        <v>306</v>
      </c>
      <c r="KX636" t="s">
        <v>307</v>
      </c>
      <c r="LG636" t="s">
        <v>308</v>
      </c>
      <c r="LP636" t="s">
        <v>309</v>
      </c>
      <c r="LY636" t="s">
        <v>310</v>
      </c>
      <c r="MH636" t="s">
        <v>311</v>
      </c>
      <c r="MQ636" s="1"/>
      <c r="MR636" s="130"/>
      <c r="MS636" s="130"/>
      <c r="MT636" s="130"/>
      <c r="MU636" s="130"/>
      <c r="MV636" s="130"/>
      <c r="MW636" s="130"/>
      <c r="MX636" s="130"/>
      <c r="MY636" s="1"/>
      <c r="QC636" s="1"/>
      <c r="QD636" s="7"/>
      <c r="QE636" s="7"/>
      <c r="QF636" s="7"/>
      <c r="QG636" s="7"/>
      <c r="QH636" s="7"/>
      <c r="QI636" s="1"/>
    </row>
    <row r="637" spans="17:451" ht="21" customHeight="1" x14ac:dyDescent="1.1000000000000001">
      <c r="Q637" s="123"/>
      <c r="R637" s="123"/>
      <c r="S637" s="123"/>
      <c r="T637" s="123"/>
      <c r="U637" s="123"/>
      <c r="V637" s="123"/>
      <c r="W637" s="123"/>
      <c r="IU637" s="1"/>
      <c r="IV637" s="7"/>
      <c r="IW637" s="7"/>
      <c r="IX637" s="7"/>
      <c r="IY637" s="7"/>
      <c r="IZ637" s="7"/>
      <c r="JA637" s="7"/>
      <c r="JB637" s="7"/>
      <c r="JC637" s="7"/>
      <c r="JD637" s="7"/>
      <c r="JE637" s="1"/>
      <c r="JF637" s="130"/>
      <c r="JG637" s="130"/>
      <c r="JH637" s="130"/>
      <c r="JI637" s="130"/>
      <c r="JJ637" s="130"/>
      <c r="JK637" s="130"/>
      <c r="JL637" s="130"/>
      <c r="JM637" s="1"/>
      <c r="JN637" s="12">
        <f t="array" ref="JN637:JN639">'TRANSFORMER EX1'!QD2417:QD2419</f>
        <v>-0.69867714696482808</v>
      </c>
      <c r="JW637" s="12">
        <f t="array" ref="JW637:JW639">'TRANSFORMER EX1'!QR2417:QR2419+'TRANSFORMER EX2'!QR2417:QR2419</f>
        <v>-6.8209338207291325E-5</v>
      </c>
      <c r="KF637" s="12">
        <v>4.3725014492033414E-2</v>
      </c>
      <c r="KO637" s="12">
        <v>5.0814743941526332E-2</v>
      </c>
      <c r="KX637" s="12">
        <f t="array" ref="KX637:KX639">JH643*KF637:KF639+(1-JH643)*JW637:JW639^2</f>
        <v>3.4980012524129495E-2</v>
      </c>
      <c r="LG637" s="12">
        <f t="array" ref="LG637:LG639">JF643*KO637:KO639+(1-JF643)*JW637:JW639</f>
        <v>4.5726448613552975E-2</v>
      </c>
      <c r="LP637" s="12">
        <f t="array" ref="LP637:LP639">KX637:KX639/(1-JH643^JL643)</f>
        <v>7.1680353533052257E-2</v>
      </c>
      <c r="LY637" s="12">
        <f t="array" ref="LY637:LY639">LG637:LG639/(1-JF643^JL643)</f>
        <v>0.1687322827068376</v>
      </c>
      <c r="MH637" s="12">
        <f t="array" ref="MH637:MH639">JN637:JN639-(JF646/(JJ643+SQRT(LP637:LP639)))*LY637:LY639</f>
        <v>-0.70497943301234689</v>
      </c>
      <c r="MQ637" s="1"/>
      <c r="MR637" s="130"/>
      <c r="MS637" s="130"/>
      <c r="MT637" s="130"/>
      <c r="MU637" s="130"/>
      <c r="MV637" s="130"/>
      <c r="MW637" s="130"/>
      <c r="MX637" s="130"/>
      <c r="MY637" s="1"/>
      <c r="QC637" s="1"/>
      <c r="QD637" s="7"/>
      <c r="QE637" s="7"/>
      <c r="QF637" s="7"/>
      <c r="QG637" s="7"/>
      <c r="QH637" s="7"/>
      <c r="QI637" s="1"/>
    </row>
    <row r="638" spans="17:451" ht="22.2" customHeight="1" x14ac:dyDescent="1.1000000000000001">
      <c r="Q638" s="123"/>
      <c r="R638" s="123"/>
      <c r="S638" s="123"/>
      <c r="T638" s="123"/>
      <c r="U638" s="123"/>
      <c r="V638" s="123"/>
      <c r="W638" s="123"/>
      <c r="IU638" s="1"/>
      <c r="IV638" s="7"/>
      <c r="IW638" s="7"/>
      <c r="IX638" s="7"/>
      <c r="IY638" s="7"/>
      <c r="IZ638" s="7"/>
      <c r="JA638" s="7"/>
      <c r="JB638" s="7"/>
      <c r="JC638" s="7"/>
      <c r="JD638" s="7"/>
      <c r="JE638" s="1"/>
      <c r="JF638" s="130"/>
      <c r="JG638" s="130"/>
      <c r="JH638" s="130"/>
      <c r="JI638" s="130"/>
      <c r="JJ638" s="130"/>
      <c r="JK638" s="130"/>
      <c r="JL638" s="130"/>
      <c r="JM638" s="1"/>
      <c r="JN638" s="13">
        <v>0.63246943664931643</v>
      </c>
      <c r="JW638" s="13">
        <v>1.1848955454810033E-3</v>
      </c>
      <c r="KF638" s="13">
        <v>9.2403763897708505E-2</v>
      </c>
      <c r="KO638" s="13">
        <v>0.12159440187705527</v>
      </c>
      <c r="KX638" s="13">
        <v>7.3923291913657541E-2</v>
      </c>
      <c r="LG638" s="13">
        <v>0.10955345124389784</v>
      </c>
      <c r="LP638" s="13">
        <v>0.15148215556077368</v>
      </c>
      <c r="LY638" s="13">
        <v>0.40425627765275968</v>
      </c>
      <c r="MH638" s="13">
        <v>0.62208277382983623</v>
      </c>
      <c r="MQ638" s="1"/>
      <c r="MR638" s="130"/>
      <c r="MS638" s="130"/>
      <c r="MT638" s="130"/>
      <c r="MU638" s="130"/>
      <c r="MV638" s="130"/>
      <c r="MW638" s="130"/>
      <c r="MX638" s="130"/>
      <c r="MY638" s="1"/>
      <c r="QC638" s="1"/>
      <c r="QD638" s="7"/>
      <c r="QE638" s="7"/>
      <c r="QF638" s="7"/>
      <c r="QG638" s="7"/>
      <c r="QH638" s="7"/>
      <c r="QI638" s="1"/>
    </row>
    <row r="639" spans="17:451" ht="23.4" customHeight="1" thickBot="1" x14ac:dyDescent="1.1499999999999999">
      <c r="Q639" s="123"/>
      <c r="R639" s="123"/>
      <c r="S639" s="123"/>
      <c r="T639" s="123"/>
      <c r="U639" s="123"/>
      <c r="V639" s="123"/>
      <c r="W639" s="123"/>
      <c r="IU639" s="1"/>
      <c r="IV639" s="7"/>
      <c r="IW639" s="7"/>
      <c r="IX639" s="7"/>
      <c r="IY639" s="7"/>
      <c r="IZ639" s="7"/>
      <c r="JA639" s="7"/>
      <c r="JB639" s="7"/>
      <c r="JC639" s="7"/>
      <c r="JD639" s="7"/>
      <c r="JE639" s="1"/>
      <c r="JF639" s="130"/>
      <c r="JG639" s="130"/>
      <c r="JH639" s="130"/>
      <c r="JI639" s="130"/>
      <c r="JJ639" s="130"/>
      <c r="JK639" s="130"/>
      <c r="JL639" s="130"/>
      <c r="JM639" s="1"/>
      <c r="JN639" s="14">
        <v>-0.12107713619133866</v>
      </c>
      <c r="JW639" s="14">
        <v>9.4940400078848412E-4</v>
      </c>
      <c r="KF639" s="14">
        <v>0.17028477281626658</v>
      </c>
      <c r="KO639" s="14">
        <v>-3.5385139166309053E-2</v>
      </c>
      <c r="KX639" s="14">
        <v>0.13622799852660461</v>
      </c>
      <c r="LG639" s="14">
        <v>-3.1751684849599303E-2</v>
      </c>
      <c r="LP639" s="14">
        <v>0.27915573468566524</v>
      </c>
      <c r="LY639" s="14">
        <v>-0.1171648887439089</v>
      </c>
      <c r="MH639" s="14">
        <v>-0.11885958217879769</v>
      </c>
      <c r="MQ639" s="1"/>
      <c r="MR639" s="130"/>
      <c r="MS639" s="130"/>
      <c r="MT639" s="130"/>
      <c r="MU639" s="130"/>
      <c r="MV639" s="130"/>
      <c r="MW639" s="130"/>
      <c r="MX639" s="130"/>
      <c r="MY639" s="1"/>
      <c r="QC639" s="1"/>
      <c r="QD639" s="7"/>
      <c r="QE639" s="7"/>
      <c r="QF639" s="7"/>
      <c r="QG639" s="7"/>
      <c r="QH639" s="7"/>
      <c r="QI639" s="1"/>
    </row>
    <row r="640" spans="17:451" ht="14.4" customHeight="1" x14ac:dyDescent="1.1000000000000001">
      <c r="Q640" s="123"/>
      <c r="R640" s="123"/>
      <c r="S640" s="123"/>
      <c r="T640" s="123"/>
      <c r="U640" s="123"/>
      <c r="V640" s="123"/>
      <c r="W640" s="123"/>
      <c r="IU640" s="1"/>
      <c r="IV640" s="7"/>
      <c r="IW640" s="7"/>
      <c r="IX640" s="7"/>
      <c r="IY640" s="7"/>
      <c r="IZ640" s="7"/>
      <c r="JA640" s="7"/>
      <c r="JB640" s="7"/>
      <c r="JC640" s="7"/>
      <c r="JD640" s="7"/>
      <c r="JE640" s="1"/>
      <c r="JF640" s="130"/>
      <c r="JG640" s="130"/>
      <c r="JH640" s="130"/>
      <c r="JI640" s="130"/>
      <c r="JJ640" s="130"/>
      <c r="JK640" s="130"/>
      <c r="JL640" s="130"/>
      <c r="JM640" s="1"/>
      <c r="MQ640" s="1"/>
      <c r="MR640" s="130"/>
      <c r="MS640" s="130"/>
      <c r="MT640" s="130"/>
      <c r="MU640" s="130"/>
      <c r="MV640" s="130"/>
      <c r="MW640" s="130"/>
      <c r="MX640" s="130"/>
      <c r="MY640" s="1"/>
      <c r="QC640" s="1"/>
      <c r="QD640" s="7"/>
      <c r="QE640" s="7"/>
      <c r="QF640" s="7"/>
      <c r="QG640" s="7"/>
      <c r="QH640" s="7"/>
      <c r="QI640" s="1"/>
    </row>
    <row r="641" spans="255:451" ht="14.4" customHeight="1" x14ac:dyDescent="0.3">
      <c r="IU641" s="1"/>
      <c r="IV641" s="7"/>
      <c r="IW641" s="7"/>
      <c r="IX641" s="7"/>
      <c r="IY641" s="7"/>
      <c r="IZ641" s="7"/>
      <c r="JA641" s="7"/>
      <c r="JB641" s="7"/>
      <c r="JC641" s="7"/>
      <c r="JD641" s="7"/>
      <c r="JE641" s="1"/>
      <c r="JF641" s="1"/>
      <c r="JG641" s="1"/>
      <c r="JH641" s="1"/>
      <c r="JI641" s="1"/>
      <c r="JJ641" s="1"/>
      <c r="JK641" s="1"/>
      <c r="JL641" s="1"/>
      <c r="JM641" s="1"/>
      <c r="MQ641" s="1"/>
      <c r="MR641" s="1"/>
      <c r="MS641" s="1"/>
      <c r="MT641" s="1"/>
      <c r="MU641" s="1"/>
      <c r="MV641" s="1"/>
      <c r="MW641" s="1"/>
      <c r="MX641" s="1"/>
      <c r="MY641" s="1"/>
      <c r="QC641" s="1"/>
      <c r="QD641" s="7"/>
      <c r="QE641" s="7"/>
      <c r="QF641" s="7"/>
      <c r="QG641" s="7"/>
      <c r="QH641" s="7"/>
      <c r="QI641" s="1"/>
    </row>
    <row r="642" spans="255:451" ht="15" thickBot="1" x14ac:dyDescent="0.35">
      <c r="IU642" s="1"/>
      <c r="IV642" s="7"/>
      <c r="IW642" s="7"/>
      <c r="IX642" s="7"/>
      <c r="IY642" s="7"/>
      <c r="IZ642" s="7"/>
      <c r="JA642" s="7"/>
      <c r="JB642" s="7"/>
      <c r="JC642" s="7"/>
      <c r="JD642" s="7"/>
      <c r="JE642" s="1"/>
      <c r="JF642" t="s">
        <v>284</v>
      </c>
      <c r="JH642" t="s">
        <v>285</v>
      </c>
      <c r="JJ642" t="s">
        <v>56</v>
      </c>
      <c r="JL642" t="s">
        <v>286</v>
      </c>
      <c r="JM642" s="1"/>
      <c r="JN642" t="s">
        <v>312</v>
      </c>
      <c r="JW642" t="s">
        <v>313</v>
      </c>
      <c r="KF642" t="s">
        <v>314</v>
      </c>
      <c r="KO642" t="s">
        <v>375</v>
      </c>
      <c r="KX642" t="s">
        <v>315</v>
      </c>
      <c r="LG642" t="s">
        <v>316</v>
      </c>
      <c r="LP642" t="s">
        <v>317</v>
      </c>
      <c r="LY642" t="s">
        <v>318</v>
      </c>
      <c r="MH642" t="s">
        <v>319</v>
      </c>
      <c r="MQ642" s="1"/>
      <c r="MR642" t="s">
        <v>284</v>
      </c>
      <c r="MT642" t="s">
        <v>285</v>
      </c>
      <c r="MV642" t="s">
        <v>56</v>
      </c>
      <c r="MX642" t="s">
        <v>286</v>
      </c>
      <c r="MY642" s="1"/>
      <c r="QC642" s="1"/>
      <c r="QD642" s="7"/>
      <c r="QE642" s="7"/>
      <c r="QF642" s="7"/>
      <c r="QG642" s="7"/>
      <c r="QH642" s="7"/>
      <c r="QI642" s="1"/>
    </row>
    <row r="643" spans="255:451" ht="15" thickBot="1" x14ac:dyDescent="0.35">
      <c r="IU643" s="1"/>
      <c r="IV643" s="7"/>
      <c r="IW643" s="7"/>
      <c r="IX643" s="7"/>
      <c r="IY643" s="7"/>
      <c r="IZ643" s="7"/>
      <c r="JA643" s="7"/>
      <c r="JB643" s="7"/>
      <c r="JC643" s="7"/>
      <c r="JD643" s="7"/>
      <c r="JE643" s="1"/>
      <c r="JF643" s="43">
        <f>JF598</f>
        <v>0.9</v>
      </c>
      <c r="JH643" s="43">
        <f>JH598</f>
        <v>0.8</v>
      </c>
      <c r="JJ643" s="43">
        <f>JJ598</f>
        <v>1.0000000000000001E-9</v>
      </c>
      <c r="JL643" s="43">
        <f>JL598</f>
        <v>3</v>
      </c>
      <c r="JM643" s="1"/>
      <c r="JN643" s="18">
        <f t="array" ref="JN643:JU645">'TRANSFORMER EX1'!PX2421:QE2423</f>
        <v>-6.5443267767995902E-2</v>
      </c>
      <c r="JO643" s="19">
        <v>-3.8587741467173246E-2</v>
      </c>
      <c r="JP643" s="19">
        <v>-0.46405303947699345</v>
      </c>
      <c r="JQ643" s="19">
        <v>-0.38609492282537439</v>
      </c>
      <c r="JR643" s="19">
        <v>-5.8099374970023092E-2</v>
      </c>
      <c r="JS643" s="19">
        <v>0.27715296350755786</v>
      </c>
      <c r="JT643" s="19">
        <v>-0.31952467752293856</v>
      </c>
      <c r="JU643" s="20">
        <v>0.3494670826495741</v>
      </c>
      <c r="JW643" s="18">
        <f t="array" ref="JW643:KD645">'TRANSFORMER EX1'!QR2421:QY2423+'TRANSFORMER EX2'!QR2421:QY2423</f>
        <v>1.7430692707427317E-4</v>
      </c>
      <c r="JX643" s="19">
        <v>1.4037315252482966E-5</v>
      </c>
      <c r="JY643" s="19">
        <v>-1.1513058488718815E-4</v>
      </c>
      <c r="JZ643" s="19">
        <v>7.8693547554738489E-5</v>
      </c>
      <c r="KA643" s="19">
        <v>-6.0788142117970476E-5</v>
      </c>
      <c r="KB643" s="19">
        <v>1.4776509411736566E-5</v>
      </c>
      <c r="KC643" s="19">
        <v>-1.015018043281066E-5</v>
      </c>
      <c r="KD643" s="20">
        <v>-6.0258309180990141E-5</v>
      </c>
      <c r="KF643" s="18">
        <v>8.347732349686195E-3</v>
      </c>
      <c r="KG643" s="19">
        <v>1.6258019706615036E-2</v>
      </c>
      <c r="KH643" s="19">
        <v>0.11069830736131259</v>
      </c>
      <c r="KI643" s="19">
        <v>9.5954535777800165E-2</v>
      </c>
      <c r="KJ643" s="19">
        <v>0.22273859073476543</v>
      </c>
      <c r="KK643" s="19">
        <v>0.12396141899404141</v>
      </c>
      <c r="KL643" s="19">
        <v>0.13657444189663712</v>
      </c>
      <c r="KM643" s="20">
        <v>0.11469799037871134</v>
      </c>
      <c r="KO643" s="18">
        <v>-2.5746789618087199E-2</v>
      </c>
      <c r="KP643" s="19">
        <v>-4.8953528585071703E-2</v>
      </c>
      <c r="KQ643" s="19">
        <v>0.1085075379052277</v>
      </c>
      <c r="KR643" s="19">
        <v>4.2663034548578234E-2</v>
      </c>
      <c r="KS643" s="19">
        <v>5.3583711118208879E-2</v>
      </c>
      <c r="KT643" s="19">
        <v>4.8936827533648669E-2</v>
      </c>
      <c r="KU643" s="19">
        <v>-1.5938400693760156E-3</v>
      </c>
      <c r="KV643" s="20">
        <v>9.6415135624743853E-2</v>
      </c>
      <c r="KX643" s="18">
        <f t="array" ref="KX643:LE645">JH643*KF643:KM645+(1-JH643)*JW643:KD645^2</f>
        <v>6.6781919563299215E-3</v>
      </c>
      <c r="KY643" s="19">
        <v>1.3006415804701273E-2</v>
      </c>
      <c r="KZ643" s="19">
        <v>8.8558648540060389E-2</v>
      </c>
      <c r="LA643" s="19">
        <v>7.6763629860775021E-2</v>
      </c>
      <c r="LB643" s="19">
        <v>0.17819087332685199</v>
      </c>
      <c r="LC643" s="19">
        <v>9.9169135238902167E-2</v>
      </c>
      <c r="LD643" s="19">
        <v>0.10925955353791493</v>
      </c>
      <c r="LE643" s="20">
        <v>9.1758393029181845E-2</v>
      </c>
      <c r="LG643" s="18">
        <f t="array" ref="LG643:LN645">JF643*KO643:KV645+(1-JF643)*JW643:KD645</f>
        <v>-2.315467996357105E-2</v>
      </c>
      <c r="LH643" s="19">
        <v>-4.4056771995039289E-2</v>
      </c>
      <c r="LI643" s="19">
        <v>9.7645271056216218E-2</v>
      </c>
      <c r="LJ643" s="19">
        <v>3.8404600448475885E-2</v>
      </c>
      <c r="LK643" s="19">
        <v>4.8219261192176198E-2</v>
      </c>
      <c r="LL643" s="19">
        <v>4.4044622431224978E-2</v>
      </c>
      <c r="LM643" s="19">
        <v>-1.4354710804816951E-3</v>
      </c>
      <c r="LN643" s="20">
        <v>8.6767596231351371E-2</v>
      </c>
      <c r="LP643" s="18">
        <f t="array" ref="LP643:LW645">KX643:LE645/(1-JH643^JL643)</f>
        <v>1.3684819582643285E-2</v>
      </c>
      <c r="LQ643" s="19">
        <v>2.6652491403076385E-2</v>
      </c>
      <c r="LR643" s="19">
        <v>0.18147264045094347</v>
      </c>
      <c r="LS643" s="19">
        <v>0.15730252020650623</v>
      </c>
      <c r="LT643" s="19">
        <v>0.36514523222715578</v>
      </c>
      <c r="LU643" s="19">
        <v>0.20321544106332418</v>
      </c>
      <c r="LV643" s="19">
        <v>0.22389252774162902</v>
      </c>
      <c r="LW643" s="20">
        <v>0.18802949391225793</v>
      </c>
      <c r="LY643" s="18">
        <f t="array" ref="LY643:MF645">LG643:LN645/(1-JF643^JL643)</f>
        <v>-8.5441623481812029E-2</v>
      </c>
      <c r="LZ643" s="19">
        <v>-0.16257111437283875</v>
      </c>
      <c r="MA643" s="19">
        <v>0.36031465334397139</v>
      </c>
      <c r="MB643" s="19">
        <v>0.14171439279880405</v>
      </c>
      <c r="MC643" s="19">
        <v>0.1779308531076613</v>
      </c>
      <c r="MD643" s="19">
        <v>0.16252628203404057</v>
      </c>
      <c r="ME643" s="19">
        <v>-5.2969412563900206E-3</v>
      </c>
      <c r="MF643" s="20">
        <v>0.32017563185000519</v>
      </c>
      <c r="MH643" s="18">
        <f t="array" ref="MH643:MO645">JN643:JU645-(JF646/(JJ643+SQRT(LP643:LW645)))*LY643:MF645</f>
        <v>-5.813944964476421E-2</v>
      </c>
      <c r="MI643" s="19">
        <v>-2.8629687534865139E-2</v>
      </c>
      <c r="MJ643" s="19">
        <v>-0.47251120820191728</v>
      </c>
      <c r="MK643" s="19">
        <v>-0.38966803062444755</v>
      </c>
      <c r="ML643" s="19">
        <v>-6.1043921646902512E-2</v>
      </c>
      <c r="MM643" s="19">
        <v>0.27354763163875678</v>
      </c>
      <c r="MN643" s="19">
        <v>-0.31941273235404505</v>
      </c>
      <c r="MO643" s="20">
        <v>0.34208336152144841</v>
      </c>
      <c r="MQ643" s="1"/>
      <c r="MR643" s="43">
        <f t="array" ref="MR643">JF643</f>
        <v>0.9</v>
      </c>
      <c r="MT643" s="43">
        <f t="array" ref="MT643">JH643</f>
        <v>0.8</v>
      </c>
      <c r="MV643" s="43">
        <f t="array" ref="MV643">JJ643</f>
        <v>1.0000000000000001E-9</v>
      </c>
      <c r="MX643" s="43">
        <f t="array" ref="MX643">JL643</f>
        <v>3</v>
      </c>
      <c r="MY643" s="1"/>
      <c r="QC643" s="1"/>
      <c r="QD643" s="7"/>
      <c r="QE643" s="7"/>
      <c r="QF643" s="7"/>
      <c r="QG643" s="7"/>
      <c r="QH643" s="7"/>
      <c r="QI643" s="1"/>
    </row>
    <row r="644" spans="255:451" x14ac:dyDescent="0.3">
      <c r="IU644" s="1"/>
      <c r="IV644" s="7"/>
      <c r="IW644" s="7"/>
      <c r="IX644" s="7"/>
      <c r="IY644" s="7"/>
      <c r="IZ644" s="7"/>
      <c r="JA644" s="7"/>
      <c r="JB644" s="7"/>
      <c r="JC644" s="7"/>
      <c r="JD644" s="7"/>
      <c r="JE644" s="1"/>
      <c r="JM644" s="1"/>
      <c r="JN644" s="21">
        <v>-6.5796028919045513E-2</v>
      </c>
      <c r="JO644">
        <v>0.13978021371997315</v>
      </c>
      <c r="JP644">
        <v>0.15098295761476344</v>
      </c>
      <c r="JQ644">
        <v>0.15902259650737052</v>
      </c>
      <c r="JR644">
        <v>-0.2308277878699983</v>
      </c>
      <c r="JS644">
        <v>-0.21880075969085896</v>
      </c>
      <c r="JT644">
        <v>0.17587284741340015</v>
      </c>
      <c r="JU644" s="22">
        <v>-0.97199119369943043</v>
      </c>
      <c r="JW644" s="21">
        <v>-6.2827220675763904E-4</v>
      </c>
      <c r="JX644">
        <v>-1.1865010443811949E-3</v>
      </c>
      <c r="JY644">
        <v>1.6742770525564009E-3</v>
      </c>
      <c r="JZ644">
        <v>1.8654289469770713E-4</v>
      </c>
      <c r="KA644">
        <v>4.8014818880647464E-4</v>
      </c>
      <c r="KB644">
        <v>2.0591830855493571E-3</v>
      </c>
      <c r="KC644">
        <v>-1.6502196186901248E-3</v>
      </c>
      <c r="KD644" s="22">
        <v>9.4240065086532857E-4</v>
      </c>
      <c r="KF644" s="21">
        <v>0.16138989050002187</v>
      </c>
      <c r="KG644">
        <v>0.11834068822956706</v>
      </c>
      <c r="KH644">
        <v>1.5502339978235496E-2</v>
      </c>
      <c r="KI644">
        <v>8.3402734448208199E-2</v>
      </c>
      <c r="KJ644">
        <v>0.17297571346559404</v>
      </c>
      <c r="KK644">
        <v>9.0076527182083921E-2</v>
      </c>
      <c r="KL644">
        <v>2.385962592489322E-2</v>
      </c>
      <c r="KM644" s="22">
        <v>8.7684971261450931E-2</v>
      </c>
      <c r="KO644" s="21">
        <v>3.7838693144101584E-2</v>
      </c>
      <c r="KP644">
        <v>-0.15529058607607535</v>
      </c>
      <c r="KQ644">
        <v>-0.13128175090694447</v>
      </c>
      <c r="KR644">
        <v>0.20354808594647442</v>
      </c>
      <c r="KS644">
        <v>-5.4841060944853616E-2</v>
      </c>
      <c r="KT644">
        <v>5.4346123523610269E-2</v>
      </c>
      <c r="KU644">
        <v>-7.6163067638165854E-2</v>
      </c>
      <c r="KV644" s="22">
        <v>-4.0919692809568059E-2</v>
      </c>
      <c r="KX644" s="21">
        <v>0.12911199134521065</v>
      </c>
      <c r="KY644">
        <v>9.4672832140599308E-2</v>
      </c>
      <c r="KZ644">
        <v>1.2402432623318142E-2</v>
      </c>
      <c r="LA644">
        <v>6.6722194518216871E-2</v>
      </c>
      <c r="LB644">
        <v>0.13838061688093187</v>
      </c>
      <c r="LC644">
        <v>7.2062069792663094E-2</v>
      </c>
      <c r="LD644">
        <v>1.9088245384872558E-2</v>
      </c>
      <c r="LE644" s="22">
        <v>7.0148154632958093E-2</v>
      </c>
      <c r="LG644" s="21">
        <v>3.3991996609015661E-2</v>
      </c>
      <c r="LH644">
        <v>-0.13988017757290594</v>
      </c>
      <c r="LI644">
        <v>-0.11798614811099438</v>
      </c>
      <c r="LJ644">
        <v>0.18321193164129673</v>
      </c>
      <c r="LK644">
        <v>-4.9308940031487607E-2</v>
      </c>
      <c r="LL644">
        <v>4.911742947980418E-2</v>
      </c>
      <c r="LM644">
        <v>-6.8711782836218288E-2</v>
      </c>
      <c r="LN644" s="22">
        <v>-3.6733483463524716E-2</v>
      </c>
      <c r="LP644" s="21">
        <v>0.26457375275657924</v>
      </c>
      <c r="LQ644">
        <v>0.19400170520614618</v>
      </c>
      <c r="LR644">
        <v>2.5414820949422427E-2</v>
      </c>
      <c r="LS644">
        <v>0.13672580843896903</v>
      </c>
      <c r="LT644">
        <v>0.28356683787076209</v>
      </c>
      <c r="LU644">
        <v>0.14766817580463754</v>
      </c>
      <c r="LV644">
        <v>3.9115256936214267E-2</v>
      </c>
      <c r="LW644" s="22">
        <v>0.14374621851016006</v>
      </c>
      <c r="LY644" s="21">
        <v>0.12543172180448586</v>
      </c>
      <c r="LZ644">
        <v>-0.51616301687419186</v>
      </c>
      <c r="MA644">
        <v>-0.43537324026197205</v>
      </c>
      <c r="MB644">
        <v>0.67605878834426858</v>
      </c>
      <c r="MC644">
        <v>-0.18195180823427168</v>
      </c>
      <c r="MD644">
        <v>0.18124512723174979</v>
      </c>
      <c r="ME644">
        <v>-0.25354901415578712</v>
      </c>
      <c r="MF644" s="22">
        <v>-0.13554790945950085</v>
      </c>
      <c r="MH644" s="21">
        <v>-6.82345920553903E-2</v>
      </c>
      <c r="MI644">
        <v>0.15149903981535132</v>
      </c>
      <c r="MJ644">
        <v>0.17829273765087691</v>
      </c>
      <c r="MK644">
        <v>0.14073910175043025</v>
      </c>
      <c r="ML644">
        <v>-0.22741091630218915</v>
      </c>
      <c r="MM644">
        <v>-0.2235172927551364</v>
      </c>
      <c r="MN644">
        <v>0.18869287118292902</v>
      </c>
      <c r="MO644" s="22">
        <v>-0.96841604089624822</v>
      </c>
      <c r="MQ644" s="1"/>
      <c r="MY644" s="1"/>
      <c r="QC644" s="1"/>
      <c r="QD644" s="7"/>
      <c r="QE644" s="7"/>
      <c r="QF644" s="7"/>
      <c r="QG644" s="7"/>
      <c r="QH644" s="7"/>
      <c r="QI644" s="1"/>
    </row>
    <row r="645" spans="255:451" ht="15" thickBot="1" x14ac:dyDescent="0.35">
      <c r="IU645" s="1"/>
      <c r="IV645" s="7"/>
      <c r="IW645" s="7"/>
      <c r="IX645" s="7"/>
      <c r="IY645" s="7"/>
      <c r="IZ645" s="7"/>
      <c r="JA645" s="7"/>
      <c r="JB645" s="7"/>
      <c r="JC645" s="7"/>
      <c r="JD645" s="7"/>
      <c r="JE645" s="1"/>
      <c r="JF645" t="s">
        <v>287</v>
      </c>
      <c r="JM645" s="1"/>
      <c r="JN645" s="23">
        <v>-3.4704956143278003E-2</v>
      </c>
      <c r="JO645" s="24">
        <v>0.92827409265497518</v>
      </c>
      <c r="JP645" s="24">
        <v>0.28766219995498199</v>
      </c>
      <c r="JQ645" s="24">
        <v>-0.71450896269943309</v>
      </c>
      <c r="JR645" s="24">
        <v>-7.4626321748712976E-2</v>
      </c>
      <c r="JS645" s="24">
        <v>0.99910231442944186</v>
      </c>
      <c r="JT645" s="24">
        <v>0.26816569010442065</v>
      </c>
      <c r="JU645" s="25">
        <v>0.35317079258492429</v>
      </c>
      <c r="JW645" s="23">
        <v>-2.3359606044361049E-4</v>
      </c>
      <c r="JX645" s="24">
        <v>-1.0567536538403416E-3</v>
      </c>
      <c r="JY645" s="24">
        <v>1.3048799560690769E-3</v>
      </c>
      <c r="JZ645" s="24">
        <v>3.2424326465816679E-4</v>
      </c>
      <c r="KA645" s="24">
        <v>3.2003944608698109E-4</v>
      </c>
      <c r="KB645" s="24">
        <v>1.9103547366339491E-3</v>
      </c>
      <c r="KC645" s="24">
        <v>-1.5276876876714203E-3</v>
      </c>
      <c r="KD645" s="25">
        <v>7.4329322119517677E-4</v>
      </c>
      <c r="KF645" s="23">
        <v>0.13308525882139785</v>
      </c>
      <c r="KG645" s="24">
        <v>1.1923588768305738E-3</v>
      </c>
      <c r="KH645" s="24">
        <v>0.11903512554748319</v>
      </c>
      <c r="KI645" s="24">
        <v>2.4523241153244023E-2</v>
      </c>
      <c r="KJ645" s="24">
        <v>2.0039095370990773E-2</v>
      </c>
      <c r="KK645" s="24">
        <v>1.6089929710336189E-2</v>
      </c>
      <c r="KL645" s="24">
        <v>3.9271777506560857E-2</v>
      </c>
      <c r="KM645" s="25">
        <v>6.2116018183723157E-2</v>
      </c>
      <c r="KO645" s="23">
        <v>-1.5260099961853369E-2</v>
      </c>
      <c r="KP645" s="24">
        <v>4.3440772823127485E-2</v>
      </c>
      <c r="KQ645" s="24">
        <v>-1.8651610470129702E-2</v>
      </c>
      <c r="KR645" s="24">
        <v>8.2578240554912141E-2</v>
      </c>
      <c r="KS645" s="24">
        <v>-0.12862764008551344</v>
      </c>
      <c r="KT645" s="24">
        <v>0.21382261956841347</v>
      </c>
      <c r="KU645" s="24">
        <v>-1.4754661946189331E-2</v>
      </c>
      <c r="KV645" s="25">
        <v>0.14605627511741198</v>
      </c>
      <c r="KX645" s="23">
        <v>0.10646821797054218</v>
      </c>
      <c r="KY645" s="24">
        <v>9.5411044712144001E-4</v>
      </c>
      <c r="KZ645" s="24">
        <v>9.5228440980326512E-2</v>
      </c>
      <c r="LA645" s="24">
        <v>1.9618613949334156E-2</v>
      </c>
      <c r="LB645" s="24">
        <v>1.6031296781842029E-2</v>
      </c>
      <c r="LC645" s="24">
        <v>1.2872673659312907E-2</v>
      </c>
      <c r="LD645" s="24">
        <v>3.1417888771182893E-2</v>
      </c>
      <c r="LE645" s="25">
        <v>4.9692925043941065E-2</v>
      </c>
      <c r="LG645" s="23">
        <v>-1.3757449571712392E-2</v>
      </c>
      <c r="LH645" s="24">
        <v>3.8991020175430706E-2</v>
      </c>
      <c r="LI645" s="24">
        <v>-1.6655961427509823E-2</v>
      </c>
      <c r="LJ645" s="24">
        <v>7.4352840825886751E-2</v>
      </c>
      <c r="LK645" s="24">
        <v>-0.11573287213235341</v>
      </c>
      <c r="LL645" s="24">
        <v>0.19263139308523552</v>
      </c>
      <c r="LM645" s="24">
        <v>-1.343196452033754E-2</v>
      </c>
      <c r="LN645" s="25">
        <v>0.1315249769277903</v>
      </c>
      <c r="LP645" s="23">
        <v>0.21817257780848812</v>
      </c>
      <c r="LQ645" s="24">
        <v>1.9551443588554105E-3</v>
      </c>
      <c r="LR645" s="24">
        <v>0.19514024791050519</v>
      </c>
      <c r="LS645" s="24">
        <v>4.0202077765029022E-2</v>
      </c>
      <c r="LT645" s="24">
        <v>3.2851017995577936E-2</v>
      </c>
      <c r="LU645" s="24">
        <v>2.6378429629739571E-2</v>
      </c>
      <c r="LV645" s="24">
        <v>6.4380919613079721E-2</v>
      </c>
      <c r="LW645" s="25">
        <v>0.10182976443430548</v>
      </c>
      <c r="LY645" s="23">
        <v>-5.0765496574584491E-2</v>
      </c>
      <c r="LZ645" s="24">
        <v>0.14387830323037165</v>
      </c>
      <c r="MA645" s="24">
        <v>-6.1461112278634052E-2</v>
      </c>
      <c r="MB645" s="24">
        <v>0.27436472629478514</v>
      </c>
      <c r="MC645" s="24">
        <v>-0.42705856875407178</v>
      </c>
      <c r="MD645" s="24">
        <v>0.71081694865400591</v>
      </c>
      <c r="ME645" s="24">
        <v>-4.9564444724492784E-2</v>
      </c>
      <c r="MF645" s="25">
        <v>0.48533201818372823</v>
      </c>
      <c r="MH645" s="23">
        <v>-3.3618108779651733E-2</v>
      </c>
      <c r="MI645" s="24">
        <v>0.89573496669609676</v>
      </c>
      <c r="MJ645" s="24">
        <v>0.28905351982770594</v>
      </c>
      <c r="MK645" s="24">
        <v>-0.7281926778084592</v>
      </c>
      <c r="ML645" s="24">
        <v>-5.1064274541912272E-2</v>
      </c>
      <c r="MM645" s="24">
        <v>0.95533667246721787</v>
      </c>
      <c r="MN645" s="24">
        <v>0.27011909222780905</v>
      </c>
      <c r="MO645" s="25">
        <v>0.33796176062547834</v>
      </c>
      <c r="MQ645" s="1"/>
      <c r="MR645" t="s">
        <v>287</v>
      </c>
      <c r="MY645" s="1"/>
      <c r="QC645" s="1"/>
      <c r="QD645" s="7"/>
      <c r="QE645" s="7"/>
      <c r="QF645" s="7"/>
      <c r="QG645" s="7"/>
      <c r="QH645" s="7"/>
      <c r="QI645" s="1"/>
    </row>
    <row r="646" spans="255:451" ht="15" thickBot="1" x14ac:dyDescent="0.35">
      <c r="IU646" s="1"/>
      <c r="IV646" s="7"/>
      <c r="IW646" s="7"/>
      <c r="IX646" s="7"/>
      <c r="IY646" s="7"/>
      <c r="IZ646" s="7"/>
      <c r="JA646" s="7"/>
      <c r="JB646" s="7"/>
      <c r="JC646" s="7"/>
      <c r="JD646" s="7"/>
      <c r="JE646" s="1"/>
      <c r="JF646" s="43">
        <v>0.01</v>
      </c>
      <c r="JM646" s="1"/>
      <c r="MQ646" s="1"/>
      <c r="MR646" s="43">
        <v>0.01</v>
      </c>
      <c r="MY646" s="1"/>
      <c r="QC646" s="1"/>
      <c r="QD646" s="7"/>
      <c r="QE646" s="7"/>
      <c r="QF646" s="7"/>
      <c r="QG646" s="7"/>
      <c r="QH646" s="7"/>
      <c r="QI646" s="1"/>
    </row>
    <row r="647" spans="255:451" x14ac:dyDescent="0.3">
      <c r="IU647" s="1"/>
      <c r="IV647" s="7"/>
      <c r="IW647" s="7"/>
      <c r="IX647" s="7"/>
      <c r="IY647" s="7"/>
      <c r="IZ647" s="7"/>
      <c r="JA647" s="7"/>
      <c r="JB647" s="7"/>
      <c r="JC647" s="7"/>
      <c r="JD647" s="7"/>
      <c r="JE647" s="1"/>
      <c r="JM647" s="1"/>
      <c r="MQ647" s="1"/>
      <c r="MY647" s="1"/>
      <c r="QC647" s="1"/>
      <c r="QD647" s="7"/>
      <c r="QE647" s="7"/>
      <c r="QF647" s="7"/>
      <c r="QG647" s="7"/>
      <c r="QH647" s="7"/>
      <c r="QI647" s="1"/>
    </row>
    <row r="648" spans="255:451" x14ac:dyDescent="0.3">
      <c r="IU648" s="1"/>
      <c r="IV648" s="7"/>
      <c r="IW648" s="7"/>
      <c r="IX648" s="7"/>
      <c r="IY648" s="7"/>
      <c r="IZ648" s="7"/>
      <c r="JA648" s="7"/>
      <c r="JB648" s="7"/>
      <c r="JC648" s="7"/>
      <c r="JD648" s="7"/>
      <c r="JE648" s="1"/>
      <c r="JM648" s="1"/>
      <c r="MQ648" s="1"/>
      <c r="MY648" s="1"/>
      <c r="QC648" s="1"/>
      <c r="QD648" s="7"/>
      <c r="QE648" s="7"/>
      <c r="QF648" s="7"/>
      <c r="QG648" s="7"/>
      <c r="QH648" s="7"/>
      <c r="QI648" s="1"/>
    </row>
    <row r="649" spans="255:451" x14ac:dyDescent="0.3">
      <c r="IU649" s="1"/>
      <c r="IV649" s="7"/>
      <c r="IW649" s="7"/>
      <c r="IX649" s="7"/>
      <c r="IY649" s="7"/>
      <c r="IZ649" s="7"/>
      <c r="JA649" s="7"/>
      <c r="JB649" s="7"/>
      <c r="JC649" s="7"/>
      <c r="JD649" s="7"/>
      <c r="JE649" s="1"/>
      <c r="JM649" s="1"/>
      <c r="MQ649" s="1"/>
      <c r="MY649" s="1"/>
      <c r="QC649" s="1"/>
      <c r="QD649" s="7"/>
      <c r="QE649" s="7"/>
      <c r="QF649" s="7"/>
      <c r="QG649" s="7"/>
      <c r="QH649" s="7"/>
      <c r="QI649" s="1"/>
    </row>
    <row r="650" spans="255:451" ht="15" thickBot="1" x14ac:dyDescent="0.35">
      <c r="IU650" s="1"/>
      <c r="IV650" s="7"/>
      <c r="IW650" s="7"/>
      <c r="IX650" s="7"/>
      <c r="IY650" s="7"/>
      <c r="IZ650" s="7"/>
      <c r="JA650" s="7"/>
      <c r="JB650" s="7"/>
      <c r="JC650" s="7"/>
      <c r="JD650" s="7"/>
      <c r="JE650" s="1"/>
      <c r="JM650" s="1"/>
      <c r="JN650" t="s">
        <v>320</v>
      </c>
      <c r="JR650" t="s">
        <v>321</v>
      </c>
      <c r="JV650" t="s">
        <v>322</v>
      </c>
      <c r="JZ650" t="s">
        <v>323</v>
      </c>
      <c r="KD650" t="s">
        <v>324</v>
      </c>
      <c r="KH650" t="s">
        <v>325</v>
      </c>
      <c r="KL650" t="s">
        <v>326</v>
      </c>
      <c r="KP650" t="s">
        <v>327</v>
      </c>
      <c r="KT650" t="s">
        <v>328</v>
      </c>
      <c r="MQ650" s="1"/>
      <c r="MY650" s="1"/>
      <c r="MZ650" t="s">
        <v>320</v>
      </c>
      <c r="ND650" t="s">
        <v>321</v>
      </c>
      <c r="NH650" t="s">
        <v>322</v>
      </c>
      <c r="NL650" t="s">
        <v>323</v>
      </c>
      <c r="NP650" t="s">
        <v>324</v>
      </c>
      <c r="NT650" t="s">
        <v>325</v>
      </c>
      <c r="NX650" t="s">
        <v>326</v>
      </c>
      <c r="OB650" t="s">
        <v>327</v>
      </c>
      <c r="OF650" t="s">
        <v>328</v>
      </c>
      <c r="QC650" s="1"/>
      <c r="QD650" s="7"/>
      <c r="QE650" s="7"/>
      <c r="QF650" s="7"/>
      <c r="QG650" s="7"/>
      <c r="QH650" s="7"/>
      <c r="QI650" s="1"/>
    </row>
    <row r="651" spans="255:451" x14ac:dyDescent="0.3">
      <c r="IU651" s="1"/>
      <c r="IV651" s="7"/>
      <c r="IW651" s="7"/>
      <c r="IX651" s="7"/>
      <c r="IY651" s="7"/>
      <c r="IZ651" s="7"/>
      <c r="JA651" s="7"/>
      <c r="JB651" s="7"/>
      <c r="JC651" s="7"/>
      <c r="JD651" s="7"/>
      <c r="JE651" s="1"/>
      <c r="JM651" s="1"/>
      <c r="JN651" s="12">
        <f t="array" ref="JN651:JN654">'TRANSFORMER EX1'!NW2661:NW2664</f>
        <v>0.28608491150676824</v>
      </c>
      <c r="JR651" s="12">
        <f t="array" ref="JR651:JR654">'TRANSFORMER EX1'!PX2661:PX2664+'TRANSFORMER EX2'!PX2661:PX2664</f>
        <v>-1.0644660380155577E-4</v>
      </c>
      <c r="JV651" s="12">
        <v>6.0484770299423285E-2</v>
      </c>
      <c r="JZ651" s="12">
        <v>0.16814415524929802</v>
      </c>
      <c r="KD651" s="12">
        <f t="array" ref="KD651:KD654">JH643*JV651:JV654+(1-JH643)*JR651:JR654^2</f>
        <v>4.8387818505714525E-2</v>
      </c>
      <c r="KH651" s="12">
        <f t="array" ref="KH651:KH654">JF643*JZ651:JZ654+(1-JF643)*JR651:JR654</f>
        <v>0.15131909506398808</v>
      </c>
      <c r="KL651" s="12">
        <f t="array" ref="KL651:KL654">KD651:KD654/(1-JH643^JL643)</f>
        <v>9.9155365790398645E-2</v>
      </c>
      <c r="KP651" s="12">
        <f t="array" ref="KP651:KP654">KH651:KH654/(1-JF643^JL643)</f>
        <v>0.55837304451656133</v>
      </c>
      <c r="KT651" s="12">
        <f t="array" ref="KT651:KT654">JN651:JN654-(JF646/(JJ643+SQRT(KL651:KL654)))*KP651:KP654</f>
        <v>0.26835255996089158</v>
      </c>
      <c r="MQ651" s="1"/>
      <c r="MY651" s="1"/>
      <c r="MZ651" s="12">
        <f t="array" ref="MZ651:MZ654">'TRANSFORMER EX1'!TI2661:TI2664</f>
        <v>0.65275807168075162</v>
      </c>
      <c r="ND651" s="12">
        <f t="array" ref="ND651:ND654">'TRANSFORMER EX1'!VJ2661:VJ2664+'TRANSFORMER EX2'!VJ2661:VJ2664</f>
        <v>-3.4039442613578925E-4</v>
      </c>
      <c r="NH651" s="12">
        <v>0.16796294311070364</v>
      </c>
      <c r="NL651" s="12">
        <v>-5.3047916511974463E-2</v>
      </c>
      <c r="NP651" s="12">
        <f t="array" ref="NP651:NP654">MT643*NH651:NH654+(1-MT643)*ND651:ND654^2</f>
        <v>0.13437037766223597</v>
      </c>
      <c r="NT651" s="12">
        <f t="array" ref="NT651:NT654">MR643*NL651:NL654+(1-MR643)*ND651:ND654</f>
        <v>-4.7777164303390594E-2</v>
      </c>
      <c r="NX651" s="12">
        <f t="array" ref="NX651:NX654">NP651:NP654/(1-MT643^MX643)</f>
        <v>0.27534913455376231</v>
      </c>
      <c r="OB651" s="12">
        <f t="array" ref="OB651:OB654">NT651:NT654/(1-MR643^MX643)</f>
        <v>-0.17629949927450408</v>
      </c>
      <c r="OF651" s="12">
        <f t="array" ref="OF651:OF654">MZ651:MZ654-(MR646/(MV643+SQRT(NX651:NX654)))*OB651:OB654</f>
        <v>0.65611783914494115</v>
      </c>
      <c r="QC651" s="1"/>
      <c r="QD651" s="7"/>
      <c r="QE651" s="7"/>
      <c r="QF651" s="7"/>
      <c r="QG651" s="7"/>
      <c r="QH651" s="7"/>
      <c r="QI651" s="1"/>
    </row>
    <row r="652" spans="255:451" x14ac:dyDescent="0.3">
      <c r="IU652" s="1"/>
      <c r="IV652" s="7"/>
      <c r="IW652" s="7"/>
      <c r="IX652" s="7"/>
      <c r="IY652" s="7"/>
      <c r="IZ652" s="7"/>
      <c r="JA652" s="7"/>
      <c r="JB652" s="7"/>
      <c r="JC652" s="7"/>
      <c r="JD652" s="7"/>
      <c r="JE652" s="1"/>
      <c r="JM652" s="1"/>
      <c r="JN652" s="13">
        <v>-0.41665379585851603</v>
      </c>
      <c r="JR652" s="13">
        <v>1.0495641342865021E-3</v>
      </c>
      <c r="JV652" s="13">
        <v>4.3875433155677844E-2</v>
      </c>
      <c r="JZ652" s="13">
        <v>-0.18720048989180046</v>
      </c>
      <c r="KD652" s="13">
        <v>3.5100566841516669E-2</v>
      </c>
      <c r="KH652" s="13">
        <v>-0.16837548448919179</v>
      </c>
      <c r="KL652" s="13">
        <v>7.192739106868172E-2</v>
      </c>
      <c r="KP652" s="13">
        <v>-0.62131175088262669</v>
      </c>
      <c r="KT652" s="13">
        <v>-0.39348718989443215</v>
      </c>
      <c r="MQ652" s="1"/>
      <c r="MY652" s="1"/>
      <c r="MZ652" s="13">
        <v>0.93963382173161181</v>
      </c>
      <c r="ND652" s="13">
        <v>6.7039126878774792E-4</v>
      </c>
      <c r="NH652" s="13">
        <v>0.19033106718263071</v>
      </c>
      <c r="NL652" s="13">
        <v>-6.4733020763346208E-2</v>
      </c>
      <c r="NP652" s="13">
        <v>0.15226494363099521</v>
      </c>
      <c r="NT652" s="13">
        <v>-5.8192679560132812E-2</v>
      </c>
      <c r="NX652" s="13">
        <v>0.31201832711269517</v>
      </c>
      <c r="OB652" s="13">
        <v>-0.21473313490823923</v>
      </c>
      <c r="OF652" s="13">
        <v>0.94347804861643303</v>
      </c>
      <c r="QC652" s="1"/>
      <c r="QD652" s="7"/>
      <c r="QE652" s="7"/>
      <c r="QF652" s="7"/>
      <c r="QG652" s="7"/>
      <c r="QH652" s="7"/>
      <c r="QI652" s="1"/>
    </row>
    <row r="653" spans="255:451" x14ac:dyDescent="0.3">
      <c r="IU653" s="1"/>
      <c r="IV653" s="7"/>
      <c r="IW653" s="7"/>
      <c r="IX653" s="7"/>
      <c r="IY653" s="7"/>
      <c r="IZ653" s="7"/>
      <c r="JA653" s="7"/>
      <c r="JB653" s="7"/>
      <c r="JC653" s="7"/>
      <c r="JD653" s="7"/>
      <c r="JE653" s="1"/>
      <c r="JM653" s="1"/>
      <c r="JN653" s="13">
        <v>0.83610326905409649</v>
      </c>
      <c r="JR653" s="13">
        <v>4.8365942814996481E-4</v>
      </c>
      <c r="JV653" s="13">
        <v>0.11184748328485024</v>
      </c>
      <c r="JZ653" s="13">
        <v>-0.11522121048867924</v>
      </c>
      <c r="KD653" s="13">
        <v>8.9478033413168692E-2</v>
      </c>
      <c r="KH653" s="13">
        <v>-0.10365072349699632</v>
      </c>
      <c r="KL653" s="13">
        <v>0.18335662584665721</v>
      </c>
      <c r="KP653" s="13">
        <v>-0.38247499445386107</v>
      </c>
      <c r="KT653" s="13">
        <v>0.84503539301827291</v>
      </c>
      <c r="MQ653" s="1"/>
      <c r="MY653" s="1"/>
      <c r="MZ653" s="13">
        <v>0.39665858009696531</v>
      </c>
      <c r="ND653" s="13">
        <v>4.8478309932527768E-4</v>
      </c>
      <c r="NH653" s="13">
        <v>8.0202573905602731E-2</v>
      </c>
      <c r="NL653" s="13">
        <v>0.14246704136353219</v>
      </c>
      <c r="NP653" s="13">
        <v>6.4162106127412855E-2</v>
      </c>
      <c r="NT653" s="13">
        <v>0.1282688155371115</v>
      </c>
      <c r="NX653" s="13">
        <v>0.13147972567092803</v>
      </c>
      <c r="OB653" s="13">
        <v>0.47331666249856658</v>
      </c>
      <c r="OF653" s="13">
        <v>0.38360521763087646</v>
      </c>
      <c r="QC653" s="1"/>
      <c r="QD653" s="7"/>
      <c r="QE653" s="7"/>
      <c r="QF653" s="7"/>
      <c r="QG653" s="7"/>
      <c r="QH653" s="7"/>
      <c r="QI653" s="1"/>
    </row>
    <row r="654" spans="255:451" ht="15" thickBot="1" x14ac:dyDescent="0.35">
      <c r="IU654" s="1"/>
      <c r="IV654" s="7"/>
      <c r="IW654" s="7"/>
      <c r="IX654" s="7"/>
      <c r="IY654" s="7"/>
      <c r="IZ654" s="7"/>
      <c r="JA654" s="7"/>
      <c r="JB654" s="7"/>
      <c r="JC654" s="7"/>
      <c r="JD654" s="7"/>
      <c r="JE654" s="1"/>
      <c r="JM654" s="1"/>
      <c r="JN654" s="14">
        <v>-1.2879859644859186</v>
      </c>
      <c r="JR654" s="14">
        <v>-4.6359722238255123E-4</v>
      </c>
      <c r="JV654" s="14">
        <v>5.1911822833417734E-2</v>
      </c>
      <c r="JZ654" s="14">
        <v>-0.12543298339089115</v>
      </c>
      <c r="KD654" s="14">
        <v>4.1529501251211111E-2</v>
      </c>
      <c r="KH654" s="14">
        <v>-0.11293604477404029</v>
      </c>
      <c r="KL654" s="14">
        <v>8.5101436990186727E-2</v>
      </c>
      <c r="KP654" s="14">
        <v>-0.41673817259793478</v>
      </c>
      <c r="KT654" s="14">
        <v>-1.2737004845752451</v>
      </c>
      <c r="MQ654" s="1"/>
      <c r="MY654" s="1"/>
      <c r="MZ654" s="14">
        <v>0.11988171302542061</v>
      </c>
      <c r="ND654" s="14">
        <v>-8.4024319065221132E-4</v>
      </c>
      <c r="NH654" s="14">
        <v>1.78552048063336E-2</v>
      </c>
      <c r="NL654" s="14">
        <v>-3.3669920472134664E-2</v>
      </c>
      <c r="NP654" s="14">
        <v>1.4284305046790768E-2</v>
      </c>
      <c r="NT654" s="14">
        <v>-3.0386952743986419E-2</v>
      </c>
      <c r="NX654" s="14">
        <v>2.9271116899161419E-2</v>
      </c>
      <c r="OB654" s="14">
        <v>-0.11212897691507907</v>
      </c>
      <c r="OF654" s="14">
        <v>0.12643558887077072</v>
      </c>
      <c r="QC654" s="1"/>
      <c r="QD654" s="7"/>
      <c r="QE654" s="7"/>
      <c r="QF654" s="7"/>
      <c r="QG654" s="7"/>
      <c r="QH654" s="7"/>
      <c r="QI654" s="1"/>
    </row>
    <row r="655" spans="255:451" x14ac:dyDescent="0.3">
      <c r="IU655" s="1"/>
      <c r="IV655" s="7"/>
      <c r="IW655" s="7"/>
      <c r="IX655" s="7"/>
      <c r="IY655" s="7"/>
      <c r="IZ655" s="7"/>
      <c r="JA655" s="7"/>
      <c r="JB655" s="7"/>
      <c r="JC655" s="7"/>
      <c r="JD655" s="7"/>
      <c r="JE655" s="1"/>
      <c r="JM655" s="1"/>
      <c r="MQ655" s="1"/>
      <c r="MY655" s="1"/>
      <c r="QC655" s="1"/>
      <c r="QD655" s="7"/>
      <c r="QE655" s="7"/>
      <c r="QF655" s="7"/>
      <c r="QG655" s="7"/>
      <c r="QH655" s="7"/>
      <c r="QI655" s="1"/>
    </row>
    <row r="656" spans="255:451" ht="15" thickBot="1" x14ac:dyDescent="0.35">
      <c r="IU656" s="1"/>
      <c r="IV656" s="7"/>
      <c r="IW656" s="7"/>
      <c r="IX656" s="7"/>
      <c r="IY656" s="7"/>
      <c r="IZ656" s="7"/>
      <c r="JA656" s="7"/>
      <c r="JB656" s="7"/>
      <c r="JC656" s="7"/>
      <c r="JD656" s="7"/>
      <c r="JE656" s="1"/>
      <c r="JM656" s="1"/>
      <c r="JN656" t="s">
        <v>186</v>
      </c>
      <c r="JR656" t="s">
        <v>329</v>
      </c>
      <c r="JV656" t="s">
        <v>330</v>
      </c>
      <c r="JZ656" t="s">
        <v>374</v>
      </c>
      <c r="KD656" t="s">
        <v>331</v>
      </c>
      <c r="KH656" t="s">
        <v>332</v>
      </c>
      <c r="KL656" t="s">
        <v>333</v>
      </c>
      <c r="KP656" t="s">
        <v>334</v>
      </c>
      <c r="KT656" t="s">
        <v>335</v>
      </c>
      <c r="MQ656" s="1"/>
      <c r="MY656" s="1"/>
      <c r="MZ656" t="s">
        <v>186</v>
      </c>
      <c r="ND656" t="s">
        <v>329</v>
      </c>
      <c r="NH656" t="s">
        <v>330</v>
      </c>
      <c r="NL656" t="s">
        <v>323</v>
      </c>
      <c r="NP656" t="s">
        <v>331</v>
      </c>
      <c r="NT656" t="s">
        <v>332</v>
      </c>
      <c r="NX656" t="s">
        <v>333</v>
      </c>
      <c r="OB656" t="s">
        <v>334</v>
      </c>
      <c r="OF656" t="s">
        <v>335</v>
      </c>
      <c r="QC656" s="1"/>
      <c r="QD656" s="7"/>
      <c r="QE656" s="7"/>
      <c r="QF656" s="7"/>
      <c r="QG656" s="7"/>
      <c r="QH656" s="7"/>
      <c r="QI656" s="1"/>
    </row>
    <row r="657" spans="255:451" x14ac:dyDescent="0.3">
      <c r="IU657" s="1"/>
      <c r="IV657" s="7"/>
      <c r="IW657" s="7"/>
      <c r="IX657" s="7"/>
      <c r="IY657" s="7"/>
      <c r="IZ657" s="7"/>
      <c r="JA657" s="7"/>
      <c r="JB657" s="7"/>
      <c r="JC657" s="7"/>
      <c r="JD657" s="7"/>
      <c r="JE657" s="1"/>
      <c r="JM657" s="1"/>
      <c r="JN657" s="18">
        <f t="array" ref="JN657:JP660">'TRANSFORMER EX1'!NV2666:NX2669</f>
        <v>0.1776952255466083</v>
      </c>
      <c r="JO657" s="19">
        <v>1.0972773513778218</v>
      </c>
      <c r="JP657" s="20">
        <v>0.14124928038394541</v>
      </c>
      <c r="JR657" s="18">
        <f t="array" ref="JR657:JT660">'TRANSFORMER EX1'!PX2666:PZ2669+'TRANSFORMER EX2'!PX2666:PZ2669</f>
        <v>1.0204219261880929E-4</v>
      </c>
      <c r="JS657" s="19">
        <v>1.3346835668026894E-5</v>
      </c>
      <c r="JT657" s="20">
        <v>2.5283469496899393E-4</v>
      </c>
      <c r="JV657" s="18">
        <v>0.14844872453554789</v>
      </c>
      <c r="JW657" s="19">
        <v>0.1285543532990337</v>
      </c>
      <c r="JX657" s="20">
        <v>2.8582343575012646E-3</v>
      </c>
      <c r="JZ657" s="18">
        <v>-9.0827176208128788E-2</v>
      </c>
      <c r="KA657" s="19">
        <v>-2.3998614480611184E-2</v>
      </c>
      <c r="KB657" s="20">
        <v>-0.11480706367593337</v>
      </c>
      <c r="KD657" s="18">
        <f t="array" ref="KD657:KF660">JH643*JV657:JX660+(1-JH643)*JR657:JT660^2</f>
        <v>0.11875898171096014</v>
      </c>
      <c r="KE657" s="19">
        <v>0.10284348267485456</v>
      </c>
      <c r="KF657" s="20">
        <v>2.2866002710776076E-3</v>
      </c>
      <c r="KH657" s="18">
        <f t="array" ref="KH657:KJ660">JF643*JZ657:KB660+(1-JF643)*JR657:JT660</f>
        <v>-8.1734254368054024E-2</v>
      </c>
      <c r="KI657" s="19">
        <v>-2.1597418348983263E-2</v>
      </c>
      <c r="KJ657" s="20">
        <v>-0.10330107383884313</v>
      </c>
      <c r="KL657" s="18">
        <f t="array" ref="KL657:KN660">KD657:KF660/(1-JH643^JL643)</f>
        <v>0.24335856907983641</v>
      </c>
      <c r="KM657" s="19">
        <v>0.21074484154683318</v>
      </c>
      <c r="KN657" s="20">
        <v>4.6856562931918196E-3</v>
      </c>
      <c r="KP657" s="18">
        <f t="array" ref="KP657:KR660">KH657:KJ660/(1-JF643^JL643)</f>
        <v>-0.30160241464226589</v>
      </c>
      <c r="KQ657" s="19">
        <v>-7.969527066045487E-2</v>
      </c>
      <c r="KR657" s="20">
        <v>-0.3811847743130744</v>
      </c>
      <c r="KT657" s="18">
        <f t="array" ref="KT657:KV660">JN657:JP660-(JF646/(JJ643+SQRT(KL657:KN660)))*KP657:KR660</f>
        <v>0.1838090292652621</v>
      </c>
      <c r="KU657" s="19">
        <v>1.0990133687724333</v>
      </c>
      <c r="KV657" s="20">
        <v>0.19693583193792902</v>
      </c>
      <c r="MQ657" s="1"/>
      <c r="MY657" s="1"/>
      <c r="MZ657" s="18">
        <f t="array" ref="MZ657:NB660">'TRANSFORMER EX1'!TH2666:TJ2669</f>
        <v>-0.49561756984994154</v>
      </c>
      <c r="NA657" s="19">
        <v>6.2714039405485394E-2</v>
      </c>
      <c r="NB657" s="20">
        <v>0.31693212972008167</v>
      </c>
      <c r="ND657" s="18">
        <f t="array" ref="ND657:NF660">'TRANSFORMER EX1'!VJ2666:VL2669+'TRANSFORMER EX2'!VJ2666:VL2669</f>
        <v>3.2352796089022925E-4</v>
      </c>
      <c r="NE657" s="19">
        <v>7.5896468589176392E-5</v>
      </c>
      <c r="NF657" s="20">
        <v>7.7807958183617222E-4</v>
      </c>
      <c r="NH657" s="18">
        <v>1.7845782100125306E-3</v>
      </c>
      <c r="NI657" s="19">
        <v>0.11233852339046801</v>
      </c>
      <c r="NJ657" s="20">
        <v>3.1317408732524665E-3</v>
      </c>
      <c r="NL657" s="18">
        <v>0.15119550879116428</v>
      </c>
      <c r="NM657" s="19">
        <v>-2.5397958641372915E-2</v>
      </c>
      <c r="NN657" s="20">
        <v>9.5528053668342758E-3</v>
      </c>
      <c r="NP657" s="18">
        <f t="array" ref="NP657:NR660">MT643*NH657:NJ660+(1-MT643)*ND657:NF660^2</f>
        <v>1.42768350207832E-3</v>
      </c>
      <c r="NQ657" s="19">
        <v>8.9870819864429199E-2</v>
      </c>
      <c r="NR657" s="20">
        <v>2.5055137801691077E-3</v>
      </c>
      <c r="NT657" s="18">
        <f t="array" ref="NT657:NV660">MR643*NL657:NN660+(1-MR643)*ND657:NF660</f>
        <v>0.13610831070813686</v>
      </c>
      <c r="NU657" s="19">
        <v>-2.2850573130376708E-2</v>
      </c>
      <c r="NV657" s="20">
        <v>8.6753327883344646E-3</v>
      </c>
      <c r="NX657" s="18">
        <f t="array" ref="NX657:NZ660">NP657:NR660/(1-MT643^MX643)</f>
        <v>2.925580946881804E-3</v>
      </c>
      <c r="NY657" s="19">
        <v>0.18416151611563364</v>
      </c>
      <c r="NZ657" s="20">
        <v>5.1342495495268611E-3</v>
      </c>
      <c r="OB657" s="18">
        <f t="array" ref="OB657:OD660">NT657:NV660/(1-MR643^MX643)</f>
        <v>0.50224468895991481</v>
      </c>
      <c r="OC657" s="19">
        <v>-8.4319458045670537E-2</v>
      </c>
      <c r="OD657" s="20">
        <v>3.2012298111935303E-2</v>
      </c>
      <c r="OF657" s="18">
        <f t="array" ref="OF657:OH660">MZ657:NB660-(MR646/(MV643+SQRT(NX657:NZ660)))*OB657:OD660</f>
        <v>-0.58847342317955653</v>
      </c>
      <c r="OG657" s="19">
        <v>6.4678884715970747E-2</v>
      </c>
      <c r="OH657" s="20">
        <v>0.31246448777546459</v>
      </c>
      <c r="QC657" s="1"/>
      <c r="QD657" s="7"/>
      <c r="QE657" s="7"/>
      <c r="QF657" s="7"/>
      <c r="QG657" s="7"/>
      <c r="QH657" s="7"/>
      <c r="QI657" s="1"/>
    </row>
    <row r="658" spans="255:451" x14ac:dyDescent="0.3">
      <c r="IU658" s="1"/>
      <c r="IV658" s="7"/>
      <c r="IW658" s="7"/>
      <c r="IX658" s="7"/>
      <c r="IY658" s="7"/>
      <c r="IZ658" s="7"/>
      <c r="JA658" s="7"/>
      <c r="JB658" s="7"/>
      <c r="JC658" s="7"/>
      <c r="JD658" s="7"/>
      <c r="JE658" s="1"/>
      <c r="JM658" s="1"/>
      <c r="JN658" s="21">
        <v>-0.61350796787726203</v>
      </c>
      <c r="JO658">
        <v>0.10474902202202778</v>
      </c>
      <c r="JP658" s="22">
        <v>0.51684855669195096</v>
      </c>
      <c r="JR658" s="21">
        <v>-1.0082804031761356E-3</v>
      </c>
      <c r="JS658">
        <v>-6.4926921606686916E-5</v>
      </c>
      <c r="JT658" s="22">
        <v>-2.5574807340231396E-3</v>
      </c>
      <c r="JV658" s="21">
        <v>6.4933691525709311E-2</v>
      </c>
      <c r="JW658">
        <v>8.7840206203091187E-2</v>
      </c>
      <c r="JX658" s="22">
        <v>0.15065721489952158</v>
      </c>
      <c r="JZ658" s="21">
        <v>-0.1460025204169608</v>
      </c>
      <c r="KA658">
        <v>4.9331776091292766E-2</v>
      </c>
      <c r="KB658" s="22">
        <v>-0.13158314764965098</v>
      </c>
      <c r="KD658" s="21">
        <v>5.1947156546441733E-2</v>
      </c>
      <c r="KE658">
        <v>7.027216580557398E-2</v>
      </c>
      <c r="KF658" s="22">
        <v>0.12052708006115825</v>
      </c>
      <c r="KH658" s="21">
        <v>-0.13150309641558233</v>
      </c>
      <c r="KI658">
        <v>4.4392105790002821E-2</v>
      </c>
      <c r="KJ658" s="22">
        <v>-0.1186805809580882</v>
      </c>
      <c r="KL658" s="21">
        <v>0.10644909128369211</v>
      </c>
      <c r="KM658">
        <v>0.14400033976552049</v>
      </c>
      <c r="KN658" s="22">
        <v>0.24698172143679975</v>
      </c>
      <c r="KP658" s="21">
        <v>-0.48525127828628184</v>
      </c>
      <c r="KQ658">
        <v>0.16380850845019496</v>
      </c>
      <c r="KR658" s="22">
        <v>-0.43793572309257656</v>
      </c>
      <c r="KT658" s="21">
        <v>-0.5986350661758183</v>
      </c>
      <c r="KU658">
        <v>0.10043229390254356</v>
      </c>
      <c r="KV658" s="22">
        <v>0.5256606272360228</v>
      </c>
      <c r="MQ658" s="1"/>
      <c r="MY658" s="1"/>
      <c r="MZ658" s="21">
        <v>0.10898843957742345</v>
      </c>
      <c r="NA658">
        <v>0.46571794104806219</v>
      </c>
      <c r="NB658" s="22">
        <v>-0.47488583102404303</v>
      </c>
      <c r="ND658" s="21">
        <v>-6.4531229298743086E-4</v>
      </c>
      <c r="NE658">
        <v>1.1456885871543467E-4</v>
      </c>
      <c r="NF658" s="22">
        <v>-1.7882969128622788E-3</v>
      </c>
      <c r="NH658" s="21">
        <v>4.3888077309689896E-2</v>
      </c>
      <c r="NI658">
        <v>3.155237069328555E-2</v>
      </c>
      <c r="NJ658" s="22">
        <v>0.1244866090750419</v>
      </c>
      <c r="NL658" s="21">
        <v>-5.7631704418811429E-2</v>
      </c>
      <c r="NM658">
        <v>-6.0995658674477371E-2</v>
      </c>
      <c r="NN658" s="22">
        <v>-4.890326085753402E-2</v>
      </c>
      <c r="NP658" s="21">
        <v>3.5110545133343017E-2</v>
      </c>
      <c r="NQ658">
        <v>2.5241899179833119E-2</v>
      </c>
      <c r="NR658" s="22">
        <v>9.9589926861203229E-2</v>
      </c>
      <c r="NT658" s="21">
        <v>-5.1933065206229034E-2</v>
      </c>
      <c r="NU658">
        <v>-5.4884635921158095E-2</v>
      </c>
      <c r="NV658" s="22">
        <v>-4.419176446306685E-2</v>
      </c>
      <c r="NX658" s="21">
        <v>7.1947838387998009E-2</v>
      </c>
      <c r="NY658">
        <v>5.172520323736296E-2</v>
      </c>
      <c r="NZ658" s="22">
        <v>0.20407771897787552</v>
      </c>
      <c r="OB658" s="21">
        <v>-0.1916349269602548</v>
      </c>
      <c r="OC658">
        <v>-0.20252633181239157</v>
      </c>
      <c r="OD658" s="22">
        <v>-0.16306924156113234</v>
      </c>
      <c r="OF658" s="21">
        <v>0.11613284001937482</v>
      </c>
      <c r="OG658">
        <v>0.47462286863015196</v>
      </c>
      <c r="OH658" s="22">
        <v>-0.4712761048824477</v>
      </c>
      <c r="QC658" s="1"/>
      <c r="QD658" s="7"/>
      <c r="QE658" s="7"/>
      <c r="QF658" s="7"/>
      <c r="QG658" s="7"/>
      <c r="QH658" s="7"/>
      <c r="QI658" s="1"/>
    </row>
    <row r="659" spans="255:451" x14ac:dyDescent="0.3">
      <c r="IU659" s="1"/>
      <c r="IV659" s="7"/>
      <c r="IW659" s="7"/>
      <c r="IX659" s="7"/>
      <c r="IY659" s="7"/>
      <c r="IZ659" s="7"/>
      <c r="JA659" s="7"/>
      <c r="JB659" s="7"/>
      <c r="JC659" s="7"/>
      <c r="JD659" s="7"/>
      <c r="JE659" s="1"/>
      <c r="JM659" s="1"/>
      <c r="JN659" s="21">
        <v>-0.39740404274873242</v>
      </c>
      <c r="JO659">
        <v>-0.20251133553535794</v>
      </c>
      <c r="JP659" s="22">
        <v>-6.1925213669062153E-2</v>
      </c>
      <c r="JR659" s="21">
        <v>-4.6123354648529275E-4</v>
      </c>
      <c r="JS659">
        <v>-1.3407290103874915E-4</v>
      </c>
      <c r="JT659" s="22">
        <v>-1.0777847461901418E-3</v>
      </c>
      <c r="JV659" s="21">
        <v>1.5979311912786488E-2</v>
      </c>
      <c r="JW659">
        <v>1.3918235412645308E-2</v>
      </c>
      <c r="JX659" s="22">
        <v>5.4203836239732309E-2</v>
      </c>
      <c r="JZ659" s="21">
        <v>-0.18347583673195947</v>
      </c>
      <c r="KA659">
        <v>3.1642741564612172E-2</v>
      </c>
      <c r="KB659" s="22">
        <v>1.8417738927520067E-2</v>
      </c>
      <c r="KD659" s="21">
        <v>1.2783492077506071E-2</v>
      </c>
      <c r="KE659">
        <v>1.1134591925224806E-2</v>
      </c>
      <c r="KF659" s="22">
        <v>4.3363301315777675E-2</v>
      </c>
      <c r="KH659" s="21">
        <v>-0.16517437641341207</v>
      </c>
      <c r="KI659">
        <v>2.8465060118047079E-2</v>
      </c>
      <c r="KJ659" s="22">
        <v>1.6468186560149048E-2</v>
      </c>
      <c r="KL659" s="21">
        <v>2.6195680486692775E-2</v>
      </c>
      <c r="KM659">
        <v>2.2816786732018049E-2</v>
      </c>
      <c r="KN659" s="22">
        <v>8.8859224007741155E-2</v>
      </c>
      <c r="KP659" s="21">
        <v>-0.60949954396093031</v>
      </c>
      <c r="KQ659">
        <v>0.10503712220681583</v>
      </c>
      <c r="KR659" s="22">
        <v>6.0768216089110899E-2</v>
      </c>
      <c r="KT659" s="21">
        <v>-0.35974593098619428</v>
      </c>
      <c r="KU659">
        <v>-0.20946502944915701</v>
      </c>
      <c r="KV659" s="22">
        <v>-6.396378178689012E-2</v>
      </c>
      <c r="MQ659" s="1"/>
      <c r="MY659" s="1"/>
      <c r="MZ659" s="21">
        <v>0.54115211937712115</v>
      </c>
      <c r="NA659">
        <v>-0.13138849002304026</v>
      </c>
      <c r="NB659" s="22">
        <v>0.59817329413876796</v>
      </c>
      <c r="ND659" s="21">
        <v>-4.6040091925163669E-4</v>
      </c>
      <c r="NE659">
        <v>-1.2050878617495483E-4</v>
      </c>
      <c r="NF659" s="22">
        <v>-1.0960685299508503E-3</v>
      </c>
      <c r="NH659" s="21">
        <v>9.7232801145981096E-2</v>
      </c>
      <c r="NI659">
        <v>4.594870224043357E-2</v>
      </c>
      <c r="NJ659" s="22">
        <v>1.1601352406539513E-2</v>
      </c>
      <c r="NL659" s="21">
        <v>-8.1981804598992899E-3</v>
      </c>
      <c r="NM659">
        <v>-0.14825432628052221</v>
      </c>
      <c r="NN659" s="22">
        <v>0.13154868643823708</v>
      </c>
      <c r="NP659" s="21">
        <v>7.7786283310586166E-2</v>
      </c>
      <c r="NQ659">
        <v>3.6758964696820363E-2</v>
      </c>
      <c r="NR659" s="22">
        <v>9.2813221984760792E-3</v>
      </c>
      <c r="NT659" s="21">
        <v>-7.4244025058345245E-3</v>
      </c>
      <c r="NU659">
        <v>-0.13344094453108749</v>
      </c>
      <c r="NV659" s="22">
        <v>0.11828421094141829</v>
      </c>
      <c r="NX659" s="21">
        <v>0.15939812153808644</v>
      </c>
      <c r="NY659">
        <v>7.5325747329549941E-2</v>
      </c>
      <c r="NZ659" s="22">
        <v>1.9019102865729675E-2</v>
      </c>
      <c r="OB659" s="21">
        <v>-2.7396319209721503E-2</v>
      </c>
      <c r="OC659">
        <v>-0.49240200933980638</v>
      </c>
      <c r="OD659" s="22">
        <v>0.4364731031048647</v>
      </c>
      <c r="OF659" s="21">
        <v>0.54183831922455206</v>
      </c>
      <c r="OG659">
        <v>-0.11344743036469779</v>
      </c>
      <c r="OH659" s="22">
        <v>0.56652411362420785</v>
      </c>
      <c r="QC659" s="1"/>
      <c r="QD659" s="7"/>
      <c r="QE659" s="7"/>
      <c r="QF659" s="7"/>
      <c r="QG659" s="7"/>
      <c r="QH659" s="7"/>
      <c r="QI659" s="1"/>
    </row>
    <row r="660" spans="255:451" ht="15" thickBot="1" x14ac:dyDescent="0.35">
      <c r="IU660" s="1"/>
      <c r="IV660" s="7"/>
      <c r="IW660" s="7"/>
      <c r="IX660" s="7"/>
      <c r="IY660" s="7"/>
      <c r="IZ660" s="7"/>
      <c r="JA660" s="7"/>
      <c r="JB660" s="7"/>
      <c r="JC660" s="7"/>
      <c r="JD660" s="7"/>
      <c r="JE660" s="1"/>
      <c r="JM660" s="1"/>
      <c r="JN660" s="23">
        <v>0.59849665769037286</v>
      </c>
      <c r="JO660" s="24">
        <v>-0.21890382638545736</v>
      </c>
      <c r="JP660" s="25">
        <v>-0.88567181176250398</v>
      </c>
      <c r="JR660" s="23">
        <v>4.5006926492167546E-4</v>
      </c>
      <c r="JS660" s="24">
        <v>-1.1568414885164714E-4</v>
      </c>
      <c r="JT660" s="25">
        <v>1.2693062110389827E-3</v>
      </c>
      <c r="JV660" s="23">
        <v>9.67729414495999E-2</v>
      </c>
      <c r="JW660" s="24">
        <v>5.817246403477129E-2</v>
      </c>
      <c r="JX660" s="25">
        <v>7.1730215685014628E-2</v>
      </c>
      <c r="JZ660" s="23">
        <v>5.8216475826928085E-2</v>
      </c>
      <c r="KA660" s="24">
        <v>4.376609792426886E-2</v>
      </c>
      <c r="KB660" s="25">
        <v>0.10994164808803093</v>
      </c>
      <c r="KD660" s="23">
        <v>7.7418393672148575E-2</v>
      </c>
      <c r="KE660" s="24">
        <v>4.653797390438149E-2</v>
      </c>
      <c r="KF660" s="25">
        <v>5.7384494775663181E-2</v>
      </c>
      <c r="KH660" s="23">
        <v>5.2439835170727443E-2</v>
      </c>
      <c r="KI660" s="24">
        <v>3.9377919716956811E-2</v>
      </c>
      <c r="KJ660" s="25">
        <v>9.907441390033174E-2</v>
      </c>
      <c r="KL660" s="23">
        <v>0.15864424932817334</v>
      </c>
      <c r="KM660" s="24">
        <v>9.536470062373259E-2</v>
      </c>
      <c r="KN660" s="25">
        <v>0.11759117781898196</v>
      </c>
      <c r="KP660" s="23">
        <v>0.19350492682925263</v>
      </c>
      <c r="KQ660" s="24">
        <v>0.14530597681533883</v>
      </c>
      <c r="KR660" s="25">
        <v>0.36558824317465599</v>
      </c>
      <c r="KT660" s="23">
        <v>0.5936384076947071</v>
      </c>
      <c r="KU660" s="24">
        <v>-0.22360915166977383</v>
      </c>
      <c r="KV660" s="25">
        <v>-0.89633298129518724</v>
      </c>
      <c r="MQ660" s="1"/>
      <c r="MY660" s="1"/>
      <c r="MZ660" s="23">
        <v>0.28849041277694865</v>
      </c>
      <c r="NA660" s="24">
        <v>-0.39655510040215375</v>
      </c>
      <c r="NB660" s="25">
        <v>-0.37519432416803067</v>
      </c>
      <c r="ND660" s="23">
        <v>7.9175830839325575E-4</v>
      </c>
      <c r="NE660" s="24">
        <v>4.1024006662768306E-4</v>
      </c>
      <c r="NF660" s="25">
        <v>1.7045995346607378E-3</v>
      </c>
      <c r="NH660" s="23">
        <v>1.1761222223373155E-2</v>
      </c>
      <c r="NI660" s="24">
        <v>5.3320040298370083E-3</v>
      </c>
      <c r="NJ660" s="25">
        <v>8.9601476754111009E-2</v>
      </c>
      <c r="NL660" s="23">
        <v>2.9236948633141248E-4</v>
      </c>
      <c r="NM660" s="24">
        <v>2.3374921583368694E-2</v>
      </c>
      <c r="NN660" s="25">
        <v>0.13206358586016867</v>
      </c>
      <c r="NP660" s="23">
        <v>9.4091031549423075E-3</v>
      </c>
      <c r="NQ660" s="24">
        <v>4.2656368832520598E-3</v>
      </c>
      <c r="NR660" s="25">
        <v>7.168176253520353E-2</v>
      </c>
      <c r="NT660" s="23">
        <v>3.4230836853759681E-4</v>
      </c>
      <c r="NU660" s="24">
        <v>2.1078453431694594E-2</v>
      </c>
      <c r="NV660" s="25">
        <v>0.11902768722761788</v>
      </c>
      <c r="NX660" s="23">
        <v>1.9280949087996536E-2</v>
      </c>
      <c r="NY660" s="24">
        <v>8.7410591869919278E-3</v>
      </c>
      <c r="NZ660" s="25">
        <v>0.14688885765410564</v>
      </c>
      <c r="OB660" s="23">
        <v>1.2631305112088447E-3</v>
      </c>
      <c r="OC660" s="24">
        <v>7.7780270965662729E-2</v>
      </c>
      <c r="OD660" s="25">
        <v>0.43921655803549048</v>
      </c>
      <c r="OF660" s="23">
        <v>0.28839944574629689</v>
      </c>
      <c r="OG660" s="24">
        <v>-0.40487441249186257</v>
      </c>
      <c r="OH660" s="25">
        <v>-0.38665431516414606</v>
      </c>
      <c r="QC660" s="1"/>
      <c r="QD660" s="7"/>
      <c r="QE660" s="7"/>
      <c r="QF660" s="7"/>
      <c r="QG660" s="7"/>
      <c r="QH660" s="7"/>
      <c r="QI660" s="1"/>
    </row>
    <row r="661" spans="255:451" x14ac:dyDescent="0.3">
      <c r="IU661" s="1"/>
      <c r="IV661" s="7"/>
      <c r="IW661" s="7"/>
      <c r="IX661" s="7"/>
      <c r="IY661" s="7"/>
      <c r="IZ661" s="7"/>
      <c r="JA661" s="7"/>
      <c r="JB661" s="7"/>
      <c r="JC661" s="7"/>
      <c r="JD661" s="7"/>
      <c r="JE661" s="1"/>
      <c r="JM661" s="1"/>
      <c r="MQ661" s="1"/>
      <c r="MY661" s="1"/>
      <c r="QC661" s="1"/>
      <c r="QD661" s="7"/>
      <c r="QE661" s="7"/>
      <c r="QF661" s="7"/>
      <c r="QG661" s="7"/>
      <c r="QH661" s="7"/>
      <c r="QI661" s="1"/>
    </row>
    <row r="662" spans="255:451" x14ac:dyDescent="0.3">
      <c r="IU662" s="1"/>
      <c r="IV662" s="7"/>
      <c r="IW662" s="7"/>
      <c r="IX662" s="7"/>
      <c r="IY662" s="7"/>
      <c r="IZ662" s="7"/>
      <c r="JA662" s="7"/>
      <c r="JB662" s="7"/>
      <c r="JC662" s="7"/>
      <c r="JD662" s="7"/>
      <c r="JE662" s="1"/>
      <c r="JM662" s="1"/>
      <c r="MQ662" s="1"/>
      <c r="MY662" s="1"/>
      <c r="QC662" s="1"/>
      <c r="QD662" s="7"/>
      <c r="QE662" s="7"/>
      <c r="QF662" s="7"/>
      <c r="QG662" s="7"/>
      <c r="QH662" s="7"/>
      <c r="QI662" s="1"/>
    </row>
    <row r="663" spans="255:451" x14ac:dyDescent="0.3">
      <c r="IU663" s="1"/>
      <c r="IV663" s="7"/>
      <c r="IW663" s="7"/>
      <c r="IX663" s="7"/>
      <c r="IY663" s="7"/>
      <c r="IZ663" s="7"/>
      <c r="JA663" s="7"/>
      <c r="JB663" s="7"/>
      <c r="JC663" s="7"/>
      <c r="JD663" s="7"/>
      <c r="JE663" s="1"/>
      <c r="JM663" s="1"/>
      <c r="MQ663" s="1"/>
      <c r="MY663" s="1"/>
      <c r="QC663" s="1"/>
      <c r="QD663" s="7"/>
      <c r="QE663" s="7"/>
      <c r="QF663" s="7"/>
      <c r="QG663" s="7"/>
      <c r="QH663" s="7"/>
      <c r="QI663" s="1"/>
    </row>
    <row r="664" spans="255:451" ht="15" thickBot="1" x14ac:dyDescent="0.35">
      <c r="IU664" s="1"/>
      <c r="IV664" s="7"/>
      <c r="IW664" s="7"/>
      <c r="IX664" s="7"/>
      <c r="IY664" s="7"/>
      <c r="IZ664" s="7"/>
      <c r="JA664" s="7"/>
      <c r="JB664" s="7"/>
      <c r="JC664" s="7"/>
      <c r="JD664" s="7"/>
      <c r="JE664" s="1"/>
      <c r="JM664" s="1"/>
      <c r="JN664" t="s">
        <v>175</v>
      </c>
      <c r="JR664" t="s">
        <v>336</v>
      </c>
      <c r="JV664" t="s">
        <v>337</v>
      </c>
      <c r="JZ664" t="s">
        <v>338</v>
      </c>
      <c r="KD664" t="s">
        <v>339</v>
      </c>
      <c r="KH664" t="s">
        <v>340</v>
      </c>
      <c r="KL664" t="s">
        <v>341</v>
      </c>
      <c r="KP664" t="s">
        <v>342</v>
      </c>
      <c r="KT664" t="s">
        <v>343</v>
      </c>
      <c r="MQ664" s="1"/>
      <c r="MY664" s="1"/>
      <c r="MZ664" t="s">
        <v>175</v>
      </c>
      <c r="ND664" t="s">
        <v>336</v>
      </c>
      <c r="NH664" t="s">
        <v>337</v>
      </c>
      <c r="NL664" t="s">
        <v>338</v>
      </c>
      <c r="NP664" t="s">
        <v>339</v>
      </c>
      <c r="NT664" t="s">
        <v>340</v>
      </c>
      <c r="NX664" t="s">
        <v>341</v>
      </c>
      <c r="OB664" t="s">
        <v>342</v>
      </c>
      <c r="OF664" t="s">
        <v>343</v>
      </c>
      <c r="QC664" s="1"/>
      <c r="QD664" s="7"/>
      <c r="QE664" s="7"/>
      <c r="QF664" s="7"/>
      <c r="QG664" s="7"/>
      <c r="QH664" s="7"/>
      <c r="QI664" s="1"/>
    </row>
    <row r="665" spans="255:451" x14ac:dyDescent="0.3">
      <c r="IU665" s="1"/>
      <c r="IV665" s="7"/>
      <c r="IW665" s="7"/>
      <c r="IX665" s="7"/>
      <c r="IY665" s="7"/>
      <c r="IZ665" s="7"/>
      <c r="JA665" s="7"/>
      <c r="JB665" s="7"/>
      <c r="JC665" s="7"/>
      <c r="JD665" s="7"/>
      <c r="JE665" s="1"/>
      <c r="JM665" s="1"/>
      <c r="JN665" s="12">
        <f t="array" ref="JN665:JN668">'TRANSFORMER EX1'!NM2661:NM2664</f>
        <v>-1.2402249337866086E-2</v>
      </c>
      <c r="JR665" s="12">
        <f t="array" ref="JR665:JR668">'TRANSFORMER EX1'!PT2661:PT2664+'TRANSFORMER EX2'!PT2661:PT2664</f>
        <v>-1.9074123180982776E-19</v>
      </c>
      <c r="JV665" s="12">
        <v>3.4357549119920679E-2</v>
      </c>
      <c r="JZ665" s="12">
        <v>-1.584357838983929E-2</v>
      </c>
      <c r="KD665" s="12">
        <f t="array" ref="KD665:KD668">JH643*JV665:JV668+(1-JH643)*JR665:JR668^2</f>
        <v>2.7486039295936543E-2</v>
      </c>
      <c r="KH665" s="12">
        <f t="array" ref="KH665:KH668">JF643*JZ665:JZ668+(1-JF643)*JR665:JR668</f>
        <v>-1.4259220550855361E-2</v>
      </c>
      <c r="KL665" s="12">
        <f t="array" ref="KL665:KL668">KD665:KD668/(1-JH643^JL643)</f>
        <v>5.6323851016263422E-2</v>
      </c>
      <c r="KP665" s="12">
        <f t="array" ref="KP665:KP668">KH665:KH668/(1-JF643^JL643)</f>
        <v>-5.2617050003156328E-2</v>
      </c>
      <c r="KT665" s="12">
        <f t="array" ref="KT665:KT668">JN665:JN668-(JF646/(JJ643+SQRT(KL665:KL668)))*KP665:KP668</f>
        <v>-1.0185174652626101E-2</v>
      </c>
      <c r="MQ665" s="1"/>
      <c r="MY665" s="1"/>
      <c r="MZ665" s="12">
        <f t="array" ref="MZ665:MZ668">'TRANSFORMER EX1'!SY2661:SY2664</f>
        <v>-0.64672258263322124</v>
      </c>
      <c r="ND665" s="12">
        <f t="array" ref="ND665:ND668">'TRANSFORMER EX1'!VF2661:VF2664+'TRANSFORMER EX2'!VF2661:VF2664</f>
        <v>2.2036091518412657E-20</v>
      </c>
      <c r="NH665" s="12">
        <v>0.15185314521971904</v>
      </c>
      <c r="NL665" s="12">
        <v>4.7972976398937855E-2</v>
      </c>
      <c r="NP665" s="12">
        <f t="array" ref="NP665:NP668">MT643*NH665:NH668+(1-MT643)*ND665:ND668^2</f>
        <v>0.12148251617577524</v>
      </c>
      <c r="NT665" s="12">
        <f t="array" ref="NT665:NT668">MR643*NL665:NL668+(1-MR643)*ND665:ND668</f>
        <v>4.3175678759044073E-2</v>
      </c>
      <c r="NX665" s="12">
        <f t="array" ref="NX665:NX668">NP665:NP668/(1-MT643^MX643)</f>
        <v>0.24893958232740834</v>
      </c>
      <c r="OB665" s="12">
        <f t="array" ref="OB665:OB668">NT665:NT668/(1-MR643^MX643)</f>
        <v>0.15931984781935088</v>
      </c>
      <c r="OF665" s="12">
        <f t="array" ref="OF665:OF668">MZ665:MZ668-(MR646/(MV643+SQRT(NX665:NX668)))*OB665:OB668</f>
        <v>-0.64991575898111686</v>
      </c>
      <c r="QC665" s="1"/>
      <c r="QD665" s="7"/>
      <c r="QE665" s="7"/>
      <c r="QF665" s="7"/>
      <c r="QG665" s="7"/>
      <c r="QH665" s="7"/>
      <c r="QI665" s="1"/>
    </row>
    <row r="666" spans="255:451" x14ac:dyDescent="0.3">
      <c r="IU666" s="1"/>
      <c r="IV666" s="7"/>
      <c r="IW666" s="7"/>
      <c r="IX666" s="7"/>
      <c r="IY666" s="7"/>
      <c r="IZ666" s="7"/>
      <c r="JA666" s="7"/>
      <c r="JB666" s="7"/>
      <c r="JC666" s="7"/>
      <c r="JD666" s="7"/>
      <c r="JE666" s="1"/>
      <c r="JM666" s="1"/>
      <c r="JN666" s="13">
        <v>-0.60815123756676703</v>
      </c>
      <c r="JR666" s="13">
        <v>-3.2716647587697351E-20</v>
      </c>
      <c r="JV666" s="13">
        <v>4.8949347552309841E-2</v>
      </c>
      <c r="JZ666" s="13">
        <v>-4.4928203492291971E-2</v>
      </c>
      <c r="KD666" s="13">
        <v>3.9159478041847877E-2</v>
      </c>
      <c r="KH666" s="13">
        <v>-4.0435383143062775E-2</v>
      </c>
      <c r="KL666" s="13">
        <v>8.024483205296698E-2</v>
      </c>
      <c r="KP666" s="13">
        <v>-0.14920805587846048</v>
      </c>
      <c r="KT666" s="13">
        <v>-0.6028839899661993</v>
      </c>
      <c r="MQ666" s="1"/>
      <c r="MY666" s="1"/>
      <c r="MZ666" s="13">
        <v>-3.7306213174249703E-2</v>
      </c>
      <c r="ND666" s="13">
        <v>6.9152299209433114E-22</v>
      </c>
      <c r="NH666" s="13">
        <v>0.17080563807616408</v>
      </c>
      <c r="NL666" s="13">
        <v>-5.0598045472812492E-2</v>
      </c>
      <c r="NP666" s="13">
        <v>0.13664451046093126</v>
      </c>
      <c r="NT666" s="13">
        <v>-4.5538240925531243E-2</v>
      </c>
      <c r="NX666" s="13">
        <v>0.28000924274781003</v>
      </c>
      <c r="OB666" s="13">
        <v>-0.16803778939310426</v>
      </c>
      <c r="OF666" s="13">
        <v>-3.4130649866514866E-2</v>
      </c>
      <c r="QC666" s="1"/>
      <c r="QD666" s="7"/>
      <c r="QE666" s="7"/>
      <c r="QF666" s="7"/>
      <c r="QG666" s="7"/>
      <c r="QH666" s="7"/>
      <c r="QI666" s="1"/>
    </row>
    <row r="667" spans="255:451" x14ac:dyDescent="0.3">
      <c r="IU667" s="1"/>
      <c r="IV667" s="7"/>
      <c r="IW667" s="7"/>
      <c r="IX667" s="7"/>
      <c r="IY667" s="7"/>
      <c r="IZ667" s="7"/>
      <c r="JA667" s="7"/>
      <c r="JB667" s="7"/>
      <c r="JC667" s="7"/>
      <c r="JD667" s="7"/>
      <c r="JE667" s="1"/>
      <c r="JM667" s="1"/>
      <c r="JN667" s="13">
        <v>-0.10516430452528704</v>
      </c>
      <c r="JR667" s="13">
        <v>-4.147814463585902E-20</v>
      </c>
      <c r="JV667" s="13">
        <v>0.1655634651588066</v>
      </c>
      <c r="JZ667" s="13">
        <v>-8.1871459566844274E-2</v>
      </c>
      <c r="KD667" s="13">
        <v>0.13245077212704529</v>
      </c>
      <c r="KH667" s="13">
        <v>-7.3684313610159854E-2</v>
      </c>
      <c r="KL667" s="13">
        <v>0.27141551665378139</v>
      </c>
      <c r="KP667" s="13">
        <v>-0.27189783619985197</v>
      </c>
      <c r="KT667" s="13">
        <v>-9.9945291095458702E-2</v>
      </c>
      <c r="MQ667" s="1"/>
      <c r="MY667" s="1"/>
      <c r="MZ667" s="13">
        <v>-0.37210259466982754</v>
      </c>
      <c r="ND667" s="13">
        <v>1.6781840267475825E-20</v>
      </c>
      <c r="NH667" s="13">
        <v>7.5675498180903022E-2</v>
      </c>
      <c r="NL667" s="13">
        <v>-9.8681761376276433E-2</v>
      </c>
      <c r="NP667" s="13">
        <v>6.0540398544722422E-2</v>
      </c>
      <c r="NT667" s="13">
        <v>-8.8813585238648796E-2</v>
      </c>
      <c r="NX667" s="13">
        <v>0.12405819373918532</v>
      </c>
      <c r="OB667" s="13">
        <v>-0.32772540678468204</v>
      </c>
      <c r="OF667" s="13">
        <v>-0.36279800162479559</v>
      </c>
      <c r="QC667" s="1"/>
      <c r="QD667" s="7"/>
      <c r="QE667" s="7"/>
      <c r="QF667" s="7"/>
      <c r="QG667" s="7"/>
      <c r="QH667" s="7"/>
      <c r="QI667" s="1"/>
    </row>
    <row r="668" spans="255:451" ht="15" thickBot="1" x14ac:dyDescent="0.35">
      <c r="IU668" s="1"/>
      <c r="IV668" s="7"/>
      <c r="IW668" s="7"/>
      <c r="IX668" s="7"/>
      <c r="IY668" s="7"/>
      <c r="IZ668" s="7"/>
      <c r="JA668" s="7"/>
      <c r="JB668" s="7"/>
      <c r="JC668" s="7"/>
      <c r="JD668" s="7"/>
      <c r="JE668" s="1"/>
      <c r="JM668" s="1"/>
      <c r="JN668" s="14">
        <v>1.1955088777865535</v>
      </c>
      <c r="JR668" s="14">
        <v>4.2483996260723501E-20</v>
      </c>
      <c r="JV668" s="14">
        <v>0.16300043358394589</v>
      </c>
      <c r="JZ668" s="14">
        <v>-0.13469923449708904</v>
      </c>
      <c r="KD668" s="14">
        <v>0.13040034686715671</v>
      </c>
      <c r="KH668" s="14">
        <v>-0.12122931104738013</v>
      </c>
      <c r="KL668" s="14">
        <v>0.26721382554745232</v>
      </c>
      <c r="KP668" s="14">
        <v>-0.44734063117114453</v>
      </c>
      <c r="KT668" s="14">
        <v>1.2041627182192429</v>
      </c>
      <c r="MQ668" s="1"/>
      <c r="MY668" s="1"/>
      <c r="MZ668" s="14">
        <v>-0.36086862701987416</v>
      </c>
      <c r="ND668" s="14">
        <v>3.1499037726019294E-21</v>
      </c>
      <c r="NH668" s="14">
        <v>3.4240493126002365E-2</v>
      </c>
      <c r="NL668" s="14">
        <v>5.2148711882216904E-2</v>
      </c>
      <c r="NP668" s="14">
        <v>2.7392394500801893E-2</v>
      </c>
      <c r="NT668" s="14">
        <v>4.6933840693995213E-2</v>
      </c>
      <c r="NX668" s="14">
        <v>5.613195594426619E-2</v>
      </c>
      <c r="OB668" s="14">
        <v>0.17318760403688277</v>
      </c>
      <c r="OF668" s="14">
        <v>-0.36817853170794329</v>
      </c>
      <c r="QC668" s="1"/>
      <c r="QD668" s="7"/>
      <c r="QE668" s="7"/>
      <c r="QF668" s="7"/>
      <c r="QG668" s="7"/>
      <c r="QH668" s="7"/>
      <c r="QI668" s="1"/>
    </row>
    <row r="669" spans="255:451" x14ac:dyDescent="0.3">
      <c r="IU669" s="1"/>
      <c r="IV669" s="7"/>
      <c r="IW669" s="7"/>
      <c r="IX669" s="7"/>
      <c r="IY669" s="7"/>
      <c r="IZ669" s="7"/>
      <c r="JA669" s="7"/>
      <c r="JB669" s="7"/>
      <c r="JC669" s="7"/>
      <c r="JD669" s="7"/>
      <c r="JE669" s="1"/>
      <c r="JM669" s="1"/>
      <c r="MQ669" s="1"/>
      <c r="MY669" s="1"/>
      <c r="QC669" s="1"/>
      <c r="QD669" s="7"/>
      <c r="QE669" s="7"/>
      <c r="QF669" s="7"/>
      <c r="QG669" s="7"/>
      <c r="QH669" s="7"/>
      <c r="QI669" s="1"/>
    </row>
    <row r="670" spans="255:451" ht="15" thickBot="1" x14ac:dyDescent="0.35">
      <c r="IU670" s="1"/>
      <c r="IV670" s="7"/>
      <c r="IW670" s="7"/>
      <c r="IX670" s="7"/>
      <c r="IY670" s="7"/>
      <c r="IZ670" s="7"/>
      <c r="JA670" s="7"/>
      <c r="JB670" s="7"/>
      <c r="JC670" s="7"/>
      <c r="JD670" s="7"/>
      <c r="JE670" s="1"/>
      <c r="JM670" s="1"/>
      <c r="JN670" t="s">
        <v>184</v>
      </c>
      <c r="JR670" t="s">
        <v>344</v>
      </c>
      <c r="JV670" t="s">
        <v>345</v>
      </c>
      <c r="JZ670" t="s">
        <v>373</v>
      </c>
      <c r="KD670" t="s">
        <v>346</v>
      </c>
      <c r="KH670" t="s">
        <v>347</v>
      </c>
      <c r="KL670" t="s">
        <v>348</v>
      </c>
      <c r="KP670" t="s">
        <v>349</v>
      </c>
      <c r="KT670" t="s">
        <v>350</v>
      </c>
      <c r="MQ670" s="1"/>
      <c r="MY670" s="1"/>
      <c r="MZ670" t="s">
        <v>184</v>
      </c>
      <c r="ND670" t="s">
        <v>344</v>
      </c>
      <c r="NH670" t="s">
        <v>345</v>
      </c>
      <c r="NL670" t="s">
        <v>338</v>
      </c>
      <c r="NP670" t="s">
        <v>346</v>
      </c>
      <c r="NT670" t="s">
        <v>347</v>
      </c>
      <c r="NX670" t="s">
        <v>348</v>
      </c>
      <c r="OB670" t="s">
        <v>349</v>
      </c>
      <c r="OF670" t="s">
        <v>350</v>
      </c>
      <c r="QC670" s="1"/>
      <c r="QD670" s="7"/>
      <c r="QE670" s="7"/>
      <c r="QF670" s="7"/>
      <c r="QG670" s="7"/>
      <c r="QH670" s="7"/>
      <c r="QI670" s="1"/>
    </row>
    <row r="671" spans="255:451" x14ac:dyDescent="0.3">
      <c r="IU671" s="1"/>
      <c r="IV671" s="7"/>
      <c r="IW671" s="7"/>
      <c r="IX671" s="7"/>
      <c r="IY671" s="7"/>
      <c r="IZ671" s="7"/>
      <c r="JA671" s="7"/>
      <c r="JB671" s="7"/>
      <c r="JC671" s="7"/>
      <c r="JD671" s="7"/>
      <c r="JE671" s="1"/>
      <c r="JM671" s="1"/>
      <c r="JN671" s="18">
        <f t="array" ref="JN671:JP674">'TRANSFORMER EX1'!NL2666:NN2669</f>
        <v>0.25467182626352125</v>
      </c>
      <c r="JO671" s="19">
        <v>-0.37756696392728339</v>
      </c>
      <c r="JP671" s="20">
        <v>-0.64083742212703398</v>
      </c>
      <c r="JR671" s="18">
        <f t="array" ref="JR671:JT674">'TRANSFORMER EX1'!PT2666:PV2669+'TRANSFORMER EX2'!PT2666:PV2669</f>
        <v>9.1151525454152305E-6</v>
      </c>
      <c r="JS671" s="19">
        <v>-5.6468518885378236E-6</v>
      </c>
      <c r="JT671" s="20">
        <v>-3.4683006568767318E-6</v>
      </c>
      <c r="JV671" s="18">
        <v>1.3533803270972356E-2</v>
      </c>
      <c r="JW671" s="19">
        <v>7.4312174209365797E-2</v>
      </c>
      <c r="JX671" s="20">
        <v>2.6513703134626605E-2</v>
      </c>
      <c r="JZ671" s="18">
        <v>0.10653624352710933</v>
      </c>
      <c r="KA671" s="19">
        <v>4.1803724330159581E-2</v>
      </c>
      <c r="KB671" s="20">
        <v>6.0679027455650528E-2</v>
      </c>
      <c r="KD671" s="18">
        <f t="array" ref="KD671:KF674">JH643*JV671:JX674+(1-JH643)*JR671:JT674^2</f>
        <v>1.0827042633395087E-2</v>
      </c>
      <c r="KE671" s="19">
        <v>5.9449739373870027E-2</v>
      </c>
      <c r="KF671" s="20">
        <v>2.1210962510107106E-2</v>
      </c>
      <c r="KH671" s="18">
        <f t="array" ref="KH671:KJ674">JF643*JZ671:KB674+(1-JF643)*JR671:JT674</f>
        <v>9.588353068965294E-2</v>
      </c>
      <c r="KI671" s="19">
        <v>3.7622787211954771E-2</v>
      </c>
      <c r="KJ671" s="20">
        <v>5.4610777880019785E-2</v>
      </c>
      <c r="KL671" s="18">
        <f t="array" ref="KL671:KN674">KD671:KF674/(1-JH643^JL643)</f>
        <v>2.2186562773350592E-2</v>
      </c>
      <c r="KM671" s="19">
        <v>0.12182323642186484</v>
      </c>
      <c r="KN671" s="20">
        <v>4.3465087110875225E-2</v>
      </c>
      <c r="KP671" s="18">
        <f t="array" ref="KP671:KR674">KH671:KJ674/(1-JF643^JL643)</f>
        <v>0.3538137663824833</v>
      </c>
      <c r="KQ671" s="19">
        <v>0.13882947310684421</v>
      </c>
      <c r="KR671" s="20">
        <v>0.20151578553512842</v>
      </c>
      <c r="KT671" s="18">
        <f t="array" ref="KT671:KV674">JN671:JP674-(JF646/(JJ643+SQRT(KL671:KN674)))*KP671:KR674</f>
        <v>0.23091821136252633</v>
      </c>
      <c r="KU671" s="19">
        <v>-0.38154452271937278</v>
      </c>
      <c r="KV671" s="20">
        <v>-0.65050324411363714</v>
      </c>
      <c r="MQ671" s="1"/>
      <c r="MY671" s="1"/>
      <c r="MZ671" s="18">
        <f t="array" ref="MZ671:NB674">'TRANSFORMER EX1'!SX2666:SZ2669</f>
        <v>0.12805333170239516</v>
      </c>
      <c r="NA671" s="19">
        <v>0.17527227767647752</v>
      </c>
      <c r="NB671" s="20">
        <v>-0.48377027029568503</v>
      </c>
      <c r="ND671" s="18">
        <f t="array" ref="ND671:NF674">'TRANSFORMER EX1'!VF2666:VH2669+'TRANSFORMER EX2'!VF2666:VH2669</f>
        <v>1.2563775939335493E-7</v>
      </c>
      <c r="NE671" s="19">
        <v>-7.7609195888240898E-8</v>
      </c>
      <c r="NF671" s="20">
        <v>-4.8028563505190126E-8</v>
      </c>
      <c r="NH671" s="18">
        <v>2.4313009606852572E-2</v>
      </c>
      <c r="NI671" s="19">
        <v>1.1606143305558003E-3</v>
      </c>
      <c r="NJ671" s="20">
        <v>9.5145679807829744E-2</v>
      </c>
      <c r="NL671" s="18">
        <v>0.13733366533671998</v>
      </c>
      <c r="NM671" s="19">
        <v>-0.16620591900564716</v>
      </c>
      <c r="NN671" s="20">
        <v>0.18438517800711002</v>
      </c>
      <c r="NP671" s="18">
        <f t="array" ref="NP671:NR674">MT643*NH671:NJ674+(1-MT643)*ND671:NF674^2</f>
        <v>1.9450407685485217E-2</v>
      </c>
      <c r="NQ671" s="19">
        <v>9.2849146444584499E-4</v>
      </c>
      <c r="NR671" s="20">
        <v>7.6116543846264262E-2</v>
      </c>
      <c r="NT671" s="18">
        <f t="array" ref="NT671:NV674">MR643*NL671:NN674+(1-MR643)*ND671:NF674</f>
        <v>0.12360031136682392</v>
      </c>
      <c r="NU671" s="19">
        <v>-0.14958533486600203</v>
      </c>
      <c r="NV671" s="20">
        <v>0.16594665540354267</v>
      </c>
      <c r="NX671" s="18">
        <f t="array" ref="NX671:NZ674">NP671:NR674/(1-MT643^MX643)</f>
        <v>3.9857392798125453E-2</v>
      </c>
      <c r="NY671" s="19">
        <v>1.9026464435365682E-3</v>
      </c>
      <c r="NZ671" s="20">
        <v>0.15597652427513173</v>
      </c>
      <c r="OB671" s="18">
        <f t="array" ref="OB671:OD674">NT671:NV674/(1-MR643^MX643)</f>
        <v>0.45608970984067881</v>
      </c>
      <c r="OC671" s="19">
        <v>-0.55197540540960177</v>
      </c>
      <c r="OD671" s="20">
        <v>0.61234928193189198</v>
      </c>
      <c r="OF671" s="18">
        <f t="array" ref="OF671:OH674">MZ671:NB674-(MR646/(MV643+SQRT(NX671:NZ674)))*OB671:OD674</f>
        <v>0.10520808625628889</v>
      </c>
      <c r="OG671" s="19">
        <v>0.30181601897523769</v>
      </c>
      <c r="OH671" s="20">
        <v>-0.49927519253810404</v>
      </c>
      <c r="QC671" s="1"/>
      <c r="QD671" s="7"/>
      <c r="QE671" s="7"/>
      <c r="QF671" s="7"/>
      <c r="QG671" s="7"/>
      <c r="QH671" s="7"/>
      <c r="QI671" s="1"/>
    </row>
    <row r="672" spans="255:451" x14ac:dyDescent="0.3">
      <c r="IU672" s="1"/>
      <c r="IV672" s="7"/>
      <c r="IW672" s="7"/>
      <c r="IX672" s="7"/>
      <c r="IY672" s="7"/>
      <c r="IZ672" s="7"/>
      <c r="JA672" s="7"/>
      <c r="JB672" s="7"/>
      <c r="JC672" s="7"/>
      <c r="JD672" s="7"/>
      <c r="JE672" s="1"/>
      <c r="JM672" s="1"/>
      <c r="JN672" s="21">
        <v>-0.40155545211224908</v>
      </c>
      <c r="JO672">
        <v>-4.938714021177678E-2</v>
      </c>
      <c r="JP672" s="22">
        <v>0.2371843201768197</v>
      </c>
      <c r="JR672" s="21">
        <v>1.8874359109341661E-6</v>
      </c>
      <c r="JS672">
        <v>-1.1692558474738059E-6</v>
      </c>
      <c r="JT672" s="22">
        <v>-7.1818006346024716E-7</v>
      </c>
      <c r="JV672" s="21">
        <v>4.7977989598315535E-2</v>
      </c>
      <c r="JW672">
        <v>4.7377590387563881E-2</v>
      </c>
      <c r="JX672" s="22">
        <v>0.14993491642570331</v>
      </c>
      <c r="JZ672" s="21">
        <v>4.5231911062741575E-2</v>
      </c>
      <c r="KA672">
        <v>-5.637726396272013E-2</v>
      </c>
      <c r="KB672" s="22">
        <v>-7.2582233693111557E-3</v>
      </c>
      <c r="KD672" s="21">
        <v>3.8382391679364913E-2</v>
      </c>
      <c r="KE672">
        <v>3.7902072310324539E-2</v>
      </c>
      <c r="KF672" s="22">
        <v>0.11994793314066581</v>
      </c>
      <c r="KH672" s="21">
        <v>4.0708908700058513E-2</v>
      </c>
      <c r="KI672">
        <v>-5.0739654492032868E-2</v>
      </c>
      <c r="KJ672" s="22">
        <v>-6.5324728503863864E-3</v>
      </c>
      <c r="KL672" s="21">
        <v>7.8652441965911729E-2</v>
      </c>
      <c r="KM672">
        <v>7.7668180963779809E-2</v>
      </c>
      <c r="KN672" s="22">
        <v>0.24579494496038082</v>
      </c>
      <c r="KP672" s="21">
        <v>0.15021737527696874</v>
      </c>
      <c r="KQ672">
        <v>-0.18723119738757521</v>
      </c>
      <c r="KR672" s="22">
        <v>-2.410506586858446E-2</v>
      </c>
      <c r="KT672" s="21">
        <v>-0.40691174186317081</v>
      </c>
      <c r="KU672">
        <v>-4.2668882702227379E-2</v>
      </c>
      <c r="KV672" s="22">
        <v>0.23767052789451823</v>
      </c>
      <c r="MQ672" s="1"/>
      <c r="MY672" s="1"/>
      <c r="MZ672" s="21">
        <v>1.0285710351556574</v>
      </c>
      <c r="NA672">
        <v>-0.48829816754420868</v>
      </c>
      <c r="NB672" s="22">
        <v>1.9456076936109193E-2</v>
      </c>
      <c r="ND672" s="21">
        <v>2.3093331888611264E-9</v>
      </c>
      <c r="NE672">
        <v>-1.2222975126455627E-9</v>
      </c>
      <c r="NF672" s="22">
        <v>-1.0870356762179257E-9</v>
      </c>
      <c r="NH672" s="21">
        <v>4.7463130431012024E-2</v>
      </c>
      <c r="NI672">
        <v>5.6753347601040408E-2</v>
      </c>
      <c r="NJ672" s="22">
        <v>0.16000915556567835</v>
      </c>
      <c r="NL672" s="21">
        <v>1.8633547694399701E-2</v>
      </c>
      <c r="NM672">
        <v>4.4258160515268014E-2</v>
      </c>
      <c r="NN672" s="22">
        <v>3.4326543545658096E-2</v>
      </c>
      <c r="NP672" s="21">
        <v>3.7970504344809621E-2</v>
      </c>
      <c r="NQ672">
        <v>4.5402678080832329E-2</v>
      </c>
      <c r="NR672" s="22">
        <v>0.12800732445254268</v>
      </c>
      <c r="NT672" s="21">
        <v>1.6770193155893048E-2</v>
      </c>
      <c r="NU672">
        <v>3.9832344341511457E-2</v>
      </c>
      <c r="NV672" s="22">
        <v>3.0893889082388722E-2</v>
      </c>
      <c r="NX672" s="21">
        <v>7.7808410542642689E-2</v>
      </c>
      <c r="NY672">
        <v>9.3038274755803979E-2</v>
      </c>
      <c r="NZ672" s="22">
        <v>0.26231009109127607</v>
      </c>
      <c r="OB672" s="21">
        <v>6.1882631571561084E-2</v>
      </c>
      <c r="OC672">
        <v>0.14698282044838182</v>
      </c>
      <c r="OD672" s="22">
        <v>0.11399959070992152</v>
      </c>
      <c r="OF672" s="21">
        <v>1.0263525552443205</v>
      </c>
      <c r="OG672">
        <v>-0.49311693258666167</v>
      </c>
      <c r="OH672" s="22">
        <v>1.7230227457652309E-2</v>
      </c>
      <c r="QC672" s="1"/>
      <c r="QD672" s="7"/>
      <c r="QE672" s="7"/>
      <c r="QF672" s="7"/>
      <c r="QG672" s="7"/>
      <c r="QH672" s="7"/>
      <c r="QI672" s="1"/>
    </row>
    <row r="673" spans="255:451" x14ac:dyDescent="0.3">
      <c r="IU673" s="1"/>
      <c r="IV673" s="7"/>
      <c r="IW673" s="7"/>
      <c r="IX673" s="7"/>
      <c r="IY673" s="7"/>
      <c r="IZ673" s="7"/>
      <c r="JA673" s="7"/>
      <c r="JB673" s="7"/>
      <c r="JC673" s="7"/>
      <c r="JD673" s="7"/>
      <c r="JE673" s="1"/>
      <c r="JM673" s="1"/>
      <c r="JN673" s="21">
        <v>0.36486846846270193</v>
      </c>
      <c r="JO673">
        <v>-0.9023155954865737</v>
      </c>
      <c r="JP673" s="22">
        <v>-0.5453944674608685</v>
      </c>
      <c r="JR673" s="21">
        <v>2.2203331355182755E-6</v>
      </c>
      <c r="JS673">
        <v>-1.3754091910708803E-6</v>
      </c>
      <c r="JT673" s="22">
        <v>-8.449239444472482E-7</v>
      </c>
      <c r="JV673" s="21">
        <v>2.4119037087664861E-2</v>
      </c>
      <c r="JW673">
        <v>7.8774968490059549E-2</v>
      </c>
      <c r="JX673" s="22">
        <v>0.13516964178228688</v>
      </c>
      <c r="JZ673" s="21">
        <v>-5.3345605513218763E-2</v>
      </c>
      <c r="KA673">
        <v>-6.4273270649418138E-2</v>
      </c>
      <c r="KB673" s="22">
        <v>0.16306553967280243</v>
      </c>
      <c r="KD673" s="21">
        <v>1.9295229671117867E-2</v>
      </c>
      <c r="KE673">
        <v>6.3019974792425992E-2</v>
      </c>
      <c r="KF673" s="22">
        <v>0.10813571342597228</v>
      </c>
      <c r="KH673" s="21">
        <v>-4.8010822928583337E-2</v>
      </c>
      <c r="KI673">
        <v>-5.7846081125395431E-2</v>
      </c>
      <c r="KJ673" s="22">
        <v>0.14675890121312776</v>
      </c>
      <c r="KL673" s="21">
        <v>3.9539405063766131E-2</v>
      </c>
      <c r="KM673">
        <v>0.12913929260743034</v>
      </c>
      <c r="KN673" s="22">
        <v>0.22158957669256621</v>
      </c>
      <c r="KP673" s="21">
        <v>-0.17716170822355481</v>
      </c>
      <c r="KQ673">
        <v>-0.21345417389444815</v>
      </c>
      <c r="KR673" s="22">
        <v>0.54154576093405093</v>
      </c>
      <c r="KT673" s="21">
        <v>0.37377799840728593</v>
      </c>
      <c r="KU673">
        <v>-0.8963757458850985</v>
      </c>
      <c r="KV673" s="22">
        <v>-0.55689877533971488</v>
      </c>
      <c r="MQ673" s="1"/>
      <c r="MY673" s="1"/>
      <c r="MZ673" s="21">
        <v>0.5773077416226986</v>
      </c>
      <c r="NA673">
        <v>2.3898169348536658E-2</v>
      </c>
      <c r="NB673" s="22">
        <v>0.50480241852665864</v>
      </c>
      <c r="ND673" s="21">
        <v>8.9670534619477162E-8</v>
      </c>
      <c r="NE673">
        <v>-5.5252848016993099E-8</v>
      </c>
      <c r="NF673" s="22">
        <v>-3.4417686602542184E-8</v>
      </c>
      <c r="NH673" s="21">
        <v>4.6612057533907784E-2</v>
      </c>
      <c r="NI673">
        <v>3.3637343149956304E-2</v>
      </c>
      <c r="NJ673" s="22">
        <v>0.10539893071308322</v>
      </c>
      <c r="NL673" s="21">
        <v>0.15006300829376509</v>
      </c>
      <c r="NM673">
        <v>-2.2352824498044592E-2</v>
      </c>
      <c r="NN673" s="22">
        <v>-4.6991104380068038E-2</v>
      </c>
      <c r="NP673" s="21">
        <v>3.7289646027127837E-2</v>
      </c>
      <c r="NQ673">
        <v>2.6909874519965654E-2</v>
      </c>
      <c r="NR673" s="22">
        <v>8.4319144570466811E-2</v>
      </c>
      <c r="NT673" s="21">
        <v>0.13505671643144204</v>
      </c>
      <c r="NU673">
        <v>-2.0117547573524935E-2</v>
      </c>
      <c r="NV673" s="22">
        <v>-4.2291997383829896E-2</v>
      </c>
      <c r="NX673" s="21">
        <v>7.641320907198329E-2</v>
      </c>
      <c r="NY673">
        <v>5.5143185491732909E-2</v>
      </c>
      <c r="NZ673" s="22">
        <v>0.17278513231653039</v>
      </c>
      <c r="OB673" s="21">
        <v>0.49836426727469407</v>
      </c>
      <c r="OC673">
        <v>-7.4234492891235945E-2</v>
      </c>
      <c r="OD673" s="22">
        <v>-0.15605903093664172</v>
      </c>
      <c r="OF673" s="21">
        <v>0.55927911373860884</v>
      </c>
      <c r="OG673">
        <v>2.7059426457281863E-2</v>
      </c>
      <c r="OH673" s="22">
        <v>0.50855677684665057</v>
      </c>
      <c r="QC673" s="1"/>
      <c r="QD673" s="7"/>
      <c r="QE673" s="7"/>
      <c r="QF673" s="7"/>
      <c r="QG673" s="7"/>
      <c r="QH673" s="7"/>
      <c r="QI673" s="1"/>
    </row>
    <row r="674" spans="255:451" ht="15" thickBot="1" x14ac:dyDescent="0.35">
      <c r="IU674" s="1"/>
      <c r="IV674" s="7"/>
      <c r="IW674" s="7"/>
      <c r="IX674" s="7"/>
      <c r="IY674" s="7"/>
      <c r="IZ674" s="7"/>
      <c r="JA674" s="7"/>
      <c r="JB674" s="7"/>
      <c r="JC674" s="7"/>
      <c r="JD674" s="7"/>
      <c r="JE674" s="1"/>
      <c r="JM674" s="1"/>
      <c r="JN674" s="23">
        <v>-0.18684684126688336</v>
      </c>
      <c r="JO674" s="24">
        <v>0.40789683477737754</v>
      </c>
      <c r="JP674" s="25">
        <v>0.7979535852954257</v>
      </c>
      <c r="JR674" s="23">
        <v>-2.7003719633421954E-6</v>
      </c>
      <c r="JS674" s="24">
        <v>1.6728482063559493E-6</v>
      </c>
      <c r="JT674" s="25">
        <v>1.0275237569860972E-6</v>
      </c>
      <c r="JV674" s="23">
        <v>9.4850649206384238E-2</v>
      </c>
      <c r="JW674" s="24">
        <v>5.6900825903720614E-2</v>
      </c>
      <c r="JX674" s="25">
        <v>4.2020926170674849E-2</v>
      </c>
      <c r="JZ674" s="23">
        <v>0.16367464392836556</v>
      </c>
      <c r="KA674" s="24">
        <v>8.0655911541932246E-3</v>
      </c>
      <c r="KB674" s="25">
        <v>-3.7945528280807619E-2</v>
      </c>
      <c r="KD674" s="23">
        <v>7.5880519366565799E-2</v>
      </c>
      <c r="KE674" s="24">
        <v>4.552066072353618E-2</v>
      </c>
      <c r="KF674" s="25">
        <v>3.3616740936751044E-2</v>
      </c>
      <c r="KH674" s="23">
        <v>0.14730690949833269</v>
      </c>
      <c r="KI674" s="24">
        <v>7.2591993235945375E-3</v>
      </c>
      <c r="KJ674" s="25">
        <v>-3.4150872700351158E-2</v>
      </c>
      <c r="KL674" s="23">
        <v>0.15549286755443814</v>
      </c>
      <c r="KM674" s="24">
        <v>9.3280042466262689E-2</v>
      </c>
      <c r="KN674" s="25">
        <v>6.8886764214653798E-2</v>
      </c>
      <c r="KP674" s="23">
        <v>0.54356793172816509</v>
      </c>
      <c r="KQ674" s="24">
        <v>2.6786713371197566E-2</v>
      </c>
      <c r="KR674" s="25">
        <v>-0.12601798044410026</v>
      </c>
      <c r="KT674" s="23">
        <v>-0.20063158160469063</v>
      </c>
      <c r="KU674" s="24">
        <v>0.4070197833461684</v>
      </c>
      <c r="KV674" s="25">
        <v>0.8027549491758571</v>
      </c>
      <c r="MQ674" s="1"/>
      <c r="MY674" s="1"/>
      <c r="MZ674" s="23">
        <v>-0.64500598329118752</v>
      </c>
      <c r="NA674" s="24">
        <v>-6.9058995827836311E-2</v>
      </c>
      <c r="NB674" s="25">
        <v>-0.39290783081250125</v>
      </c>
      <c r="ND674" s="23">
        <v>2.7224478580802157E-8</v>
      </c>
      <c r="NE674" s="24">
        <v>-1.7266334128088188E-8</v>
      </c>
      <c r="NF674" s="25">
        <v>-9.9581444527248829E-9</v>
      </c>
      <c r="NH674" s="23">
        <v>0.11848577231651158</v>
      </c>
      <c r="NI674" s="24">
        <v>0.11230952599966998</v>
      </c>
      <c r="NJ674" s="25">
        <v>4.3308192992155381E-2</v>
      </c>
      <c r="NL674" s="23">
        <v>-7.2814090177675303E-2</v>
      </c>
      <c r="NM674" s="24">
        <v>-0.12122222982855578</v>
      </c>
      <c r="NN674" s="25">
        <v>0.1024756695904121</v>
      </c>
      <c r="NP674" s="23">
        <v>9.4788617853209425E-2</v>
      </c>
      <c r="NQ674" s="24">
        <v>8.9847620799736044E-2</v>
      </c>
      <c r="NR674" s="25">
        <v>3.4646554393724327E-2</v>
      </c>
      <c r="NT674" s="23">
        <v>-6.5532678437459913E-2</v>
      </c>
      <c r="NU674" s="24">
        <v>-0.10910000857233362</v>
      </c>
      <c r="NV674" s="25">
        <v>9.2228101635556448E-2</v>
      </c>
      <c r="NX674" s="23">
        <v>0.19423897101067511</v>
      </c>
      <c r="NY674" s="24">
        <v>0.18411397704863949</v>
      </c>
      <c r="NZ674" s="25">
        <v>7.0997037692058063E-2</v>
      </c>
      <c r="OB674" s="23">
        <v>-0.2418180016142433</v>
      </c>
      <c r="OC674" s="24">
        <v>-0.40258305746248585</v>
      </c>
      <c r="OD674" s="25">
        <v>0.34032509828618629</v>
      </c>
      <c r="OF674" s="23">
        <v>-0.63951916670888032</v>
      </c>
      <c r="OG674" s="24">
        <v>-5.9676635386778629E-2</v>
      </c>
      <c r="OH674" s="25">
        <v>-0.40568027056430983</v>
      </c>
      <c r="QC674" s="1"/>
      <c r="QD674" s="7"/>
      <c r="QE674" s="7"/>
      <c r="QF674" s="7"/>
      <c r="QG674" s="7"/>
      <c r="QH674" s="7"/>
      <c r="QI674" s="1"/>
    </row>
    <row r="675" spans="255:451" x14ac:dyDescent="0.3">
      <c r="IU675" s="1"/>
      <c r="IV675" s="7"/>
      <c r="IW675" s="7"/>
      <c r="IX675" s="7"/>
      <c r="IY675" s="7"/>
      <c r="IZ675" s="7"/>
      <c r="JA675" s="7"/>
      <c r="JB675" s="7"/>
      <c r="JC675" s="7"/>
      <c r="JD675" s="7"/>
      <c r="JE675" s="1"/>
      <c r="JM675" s="1"/>
      <c r="MQ675" s="1"/>
      <c r="MY675" s="1"/>
      <c r="QC675" s="1"/>
      <c r="QD675" s="7"/>
      <c r="QE675" s="7"/>
      <c r="QF675" s="7"/>
      <c r="QG675" s="7"/>
      <c r="QH675" s="7"/>
      <c r="QI675" s="1"/>
    </row>
    <row r="676" spans="255:451" x14ac:dyDescent="0.3">
      <c r="IU676" s="1"/>
      <c r="IV676" s="7"/>
      <c r="IW676" s="7"/>
      <c r="IX676" s="7"/>
      <c r="IY676" s="7"/>
      <c r="IZ676" s="7"/>
      <c r="JA676" s="7"/>
      <c r="JB676" s="7"/>
      <c r="JC676" s="7"/>
      <c r="JD676" s="7"/>
      <c r="JE676" s="1"/>
      <c r="JM676" s="1"/>
      <c r="MQ676" s="1"/>
      <c r="MY676" s="1"/>
      <c r="QC676" s="1"/>
      <c r="QD676" s="7"/>
      <c r="QE676" s="7"/>
      <c r="QF676" s="7"/>
      <c r="QG676" s="7"/>
      <c r="QH676" s="7"/>
      <c r="QI676" s="1"/>
    </row>
    <row r="677" spans="255:451" x14ac:dyDescent="0.3">
      <c r="IU677" s="1"/>
      <c r="IV677" s="7"/>
      <c r="IW677" s="7"/>
      <c r="IX677" s="7"/>
      <c r="IY677" s="7"/>
      <c r="IZ677" s="7"/>
      <c r="JA677" s="7"/>
      <c r="JB677" s="7"/>
      <c r="JC677" s="7"/>
      <c r="JD677" s="7"/>
      <c r="JE677" s="1"/>
      <c r="JM677" s="1"/>
      <c r="MQ677" s="1"/>
      <c r="MY677" s="1"/>
      <c r="QC677" s="1"/>
      <c r="QD677" s="7"/>
      <c r="QE677" s="7"/>
      <c r="QF677" s="7"/>
      <c r="QG677" s="7"/>
      <c r="QH677" s="7"/>
      <c r="QI677" s="1"/>
    </row>
    <row r="678" spans="255:451" ht="15" thickBot="1" x14ac:dyDescent="0.35">
      <c r="IU678" s="1"/>
      <c r="IV678" s="7"/>
      <c r="IW678" s="7"/>
      <c r="IX678" s="7"/>
      <c r="IY678" s="7"/>
      <c r="IZ678" s="7"/>
      <c r="JA678" s="7"/>
      <c r="JB678" s="7"/>
      <c r="JC678" s="7"/>
      <c r="JD678" s="7"/>
      <c r="JE678" s="1"/>
      <c r="JM678" s="1"/>
      <c r="JN678" t="s">
        <v>173</v>
      </c>
      <c r="JR678" t="s">
        <v>351</v>
      </c>
      <c r="JV678" t="s">
        <v>352</v>
      </c>
      <c r="JZ678" t="s">
        <v>353</v>
      </c>
      <c r="KD678" t="s">
        <v>354</v>
      </c>
      <c r="KH678" t="s">
        <v>355</v>
      </c>
      <c r="KL678" t="s">
        <v>356</v>
      </c>
      <c r="KP678" t="s">
        <v>357</v>
      </c>
      <c r="KT678" t="s">
        <v>358</v>
      </c>
      <c r="MQ678" s="1"/>
      <c r="MY678" s="1"/>
      <c r="MZ678" t="s">
        <v>173</v>
      </c>
      <c r="ND678" t="s">
        <v>351</v>
      </c>
      <c r="NH678" t="s">
        <v>352</v>
      </c>
      <c r="NL678" t="s">
        <v>353</v>
      </c>
      <c r="NP678" t="s">
        <v>354</v>
      </c>
      <c r="NT678" t="s">
        <v>355</v>
      </c>
      <c r="NX678" t="s">
        <v>356</v>
      </c>
      <c r="OB678" t="s">
        <v>357</v>
      </c>
      <c r="OF678" t="s">
        <v>358</v>
      </c>
      <c r="QC678" s="1"/>
      <c r="QD678" s="7"/>
      <c r="QE678" s="7"/>
      <c r="QF678" s="7"/>
      <c r="QG678" s="7"/>
      <c r="QH678" s="7"/>
      <c r="QI678" s="1"/>
    </row>
    <row r="679" spans="255:451" x14ac:dyDescent="0.3">
      <c r="IU679" s="1"/>
      <c r="IV679" s="7"/>
      <c r="IW679" s="7"/>
      <c r="IX679" s="7"/>
      <c r="IY679" s="7"/>
      <c r="IZ679" s="7"/>
      <c r="JA679" s="7"/>
      <c r="JB679" s="7"/>
      <c r="JC679" s="7"/>
      <c r="JD679" s="7"/>
      <c r="JE679" s="1"/>
      <c r="JM679" s="1"/>
      <c r="JN679" s="12">
        <f t="array" ref="JN679:JN682">'TRANSFORMER EX1'!NC2661:NC2664</f>
        <v>-0.4586892215668068</v>
      </c>
      <c r="JR679" s="12">
        <f t="array" ref="JR679:JR682">'TRANSFORMER EX1'!PP2661:PP2664+'TRANSFORMER EX2'!PP2661:PP2664</f>
        <v>-1.4558153988248077E-6</v>
      </c>
      <c r="JV679" s="12">
        <v>3.111724274362207E-2</v>
      </c>
      <c r="JZ679" s="12">
        <v>4.8557950960097546E-2</v>
      </c>
      <c r="KD679" s="12">
        <f t="array" ref="KD679:KD682">JH643*JV679:JV682+(1-JH643)*JR679:JR682^2</f>
        <v>2.4893794195321537E-2</v>
      </c>
      <c r="KH679" s="12">
        <f t="array" ref="KH679:KH682">JF643*JZ679:JZ682+(1-JF643)*JR679:JR682</f>
        <v>4.3702010282547908E-2</v>
      </c>
      <c r="KL679" s="12">
        <f t="array" ref="KL679:KL682">KD679:KD682/(1-JH643^JL643)</f>
        <v>5.1011873351068736E-2</v>
      </c>
      <c r="KP679" s="12">
        <f t="array" ref="KP679:KP682">KH679:KH682/(1-JF643^JL643)</f>
        <v>0.16126203056290747</v>
      </c>
      <c r="KT679" s="12">
        <f t="array" ref="KT679:KT682">JN679:JN682-(JF646/(JJ643+SQRT(KL679:KL682)))*KP679:KP682</f>
        <v>-0.46582919318923405</v>
      </c>
      <c r="MQ679" s="1"/>
      <c r="MY679" s="1"/>
      <c r="MZ679" s="12">
        <f t="array" ref="MZ679:MZ682">'TRANSFORMER EX1'!SO2661:SO2664</f>
        <v>-0.26838684959906545</v>
      </c>
      <c r="ND679" s="12">
        <f t="array" ref="ND679:ND682">'TRANSFORMER EX1'!VB2661:VB2664+'TRANSFORMER EX2'!VB2661:VB2664</f>
        <v>-2.0533838866462366E-8</v>
      </c>
      <c r="NH679" s="12">
        <v>0.12849689579159959</v>
      </c>
      <c r="NL679" s="12">
        <v>7.9568874076801077E-2</v>
      </c>
      <c r="NP679" s="12">
        <f t="array" ref="NP679:NP682">MT643*NH679:NH682+(1-MT643)*ND679:ND682^2</f>
        <v>0.10279751663327977</v>
      </c>
      <c r="NT679" s="12">
        <f t="array" ref="NT679:NT682">MR643*NL679:NL682+(1-MR643)*ND679:ND682</f>
        <v>7.1611984615737076E-2</v>
      </c>
      <c r="NX679" s="12">
        <f t="array" ref="NX679:NX682">NP679:NP682/(1-MT643^MX643)</f>
        <v>0.21065064883868809</v>
      </c>
      <c r="OB679" s="12">
        <f t="array" ref="OB679:OB682">NT679:NT682/(1-MR643^MX643)</f>
        <v>0.26425086574072731</v>
      </c>
      <c r="OF679" s="12">
        <f t="array" ref="OF679:OF682">MZ679:MZ682-(MR646/(MV643+SQRT(NX679:NX682)))*OB679:OB682</f>
        <v>-0.27414436379291918</v>
      </c>
      <c r="QC679" s="1"/>
      <c r="QD679" s="7"/>
      <c r="QE679" s="7"/>
      <c r="QF679" s="7"/>
      <c r="QG679" s="7"/>
      <c r="QH679" s="7"/>
      <c r="QI679" s="1"/>
    </row>
    <row r="680" spans="255:451" x14ac:dyDescent="0.3">
      <c r="IU680" s="1"/>
      <c r="IV680" s="7"/>
      <c r="IW680" s="7"/>
      <c r="IX680" s="7"/>
      <c r="IY680" s="7"/>
      <c r="IZ680" s="7"/>
      <c r="JA680" s="7"/>
      <c r="JB680" s="7"/>
      <c r="JC680" s="7"/>
      <c r="JD680" s="7"/>
      <c r="JE680" s="1"/>
      <c r="JM680" s="1"/>
      <c r="JN680" s="13">
        <v>-0.16763196672300518</v>
      </c>
      <c r="JR680" s="13">
        <v>9.1673845697121433E-7</v>
      </c>
      <c r="JV680" s="13">
        <v>6.5876290705917342E-2</v>
      </c>
      <c r="JZ680" s="13">
        <v>-0.2462117099105465</v>
      </c>
      <c r="KD680" s="13">
        <v>5.270103256490196E-2</v>
      </c>
      <c r="KH680" s="13">
        <v>-0.22159044724564614</v>
      </c>
      <c r="KL680" s="13">
        <v>0.10799391919037289</v>
      </c>
      <c r="KP680" s="13">
        <v>-0.81767692710570561</v>
      </c>
      <c r="KT680" s="13">
        <v>-0.14275014977811898</v>
      </c>
      <c r="MQ680" s="1"/>
      <c r="MY680" s="1"/>
      <c r="MZ680" s="13">
        <v>-0.10864212960336339</v>
      </c>
      <c r="ND680" s="13">
        <v>-1.323048442783178E-7</v>
      </c>
      <c r="NH680" s="13">
        <v>4.2968760773190187E-2</v>
      </c>
      <c r="NL680" s="13">
        <v>7.8355490327363983E-2</v>
      </c>
      <c r="NP680" s="13">
        <v>3.4375008618555657E-2</v>
      </c>
      <c r="NT680" s="13">
        <v>7.0519928064143159E-2</v>
      </c>
      <c r="NX680" s="13">
        <v>7.0440591431466526E-2</v>
      </c>
      <c r="OB680" s="13">
        <v>0.26022113676805603</v>
      </c>
      <c r="OF680" s="13">
        <v>-0.11844675648827099</v>
      </c>
      <c r="QC680" s="1"/>
      <c r="QD680" s="7"/>
      <c r="QE680" s="7"/>
      <c r="QF680" s="7"/>
      <c r="QG680" s="7"/>
      <c r="QH680" s="7"/>
      <c r="QI680" s="1"/>
    </row>
    <row r="681" spans="255:451" x14ac:dyDescent="0.3">
      <c r="IU681" s="1"/>
      <c r="IV681" s="7"/>
      <c r="IW681" s="7"/>
      <c r="IX681" s="7"/>
      <c r="IY681" s="7"/>
      <c r="IZ681" s="7"/>
      <c r="JA681" s="7"/>
      <c r="JB681" s="7"/>
      <c r="JC681" s="7"/>
      <c r="JD681" s="7"/>
      <c r="JE681" s="1"/>
      <c r="JM681" s="1"/>
      <c r="JN681" s="13">
        <v>-0.48800262219817209</v>
      </c>
      <c r="JR681" s="13">
        <v>-2.2488614945041384E-6</v>
      </c>
      <c r="JV681" s="13">
        <v>0.12135237244320424</v>
      </c>
      <c r="JZ681" s="13">
        <v>0.17243978305395824</v>
      </c>
      <c r="KD681" s="13">
        <v>9.708189795557487E-2</v>
      </c>
      <c r="KH681" s="13">
        <v>0.15519557986241297</v>
      </c>
      <c r="KL681" s="13">
        <v>0.19893831548273544</v>
      </c>
      <c r="KP681" s="13">
        <v>0.57267741646646875</v>
      </c>
      <c r="KT681" s="13">
        <v>-0.50084220280009495</v>
      </c>
      <c r="MQ681" s="1"/>
      <c r="MY681" s="1"/>
      <c r="MZ681" s="13">
        <v>-0.3037796773766544</v>
      </c>
      <c r="ND681" s="13">
        <v>-3.6938457250679189E-8</v>
      </c>
      <c r="NH681" s="13">
        <v>9.6438309785488438E-2</v>
      </c>
      <c r="NL681" s="13">
        <v>3.5926032534027826E-2</v>
      </c>
      <c r="NP681" s="13">
        <v>7.7150647828391039E-2</v>
      </c>
      <c r="NT681" s="13">
        <v>3.2333425586779319E-2</v>
      </c>
      <c r="NX681" s="13">
        <v>0.15809558981227675</v>
      </c>
      <c r="OB681" s="13">
        <v>0.11931153353055103</v>
      </c>
      <c r="OF681" s="13">
        <v>-0.30678037717526868</v>
      </c>
      <c r="QC681" s="1"/>
      <c r="QD681" s="7"/>
      <c r="QE681" s="7"/>
      <c r="QF681" s="7"/>
      <c r="QG681" s="7"/>
      <c r="QH681" s="7"/>
      <c r="QI681" s="1"/>
    </row>
    <row r="682" spans="255:451" ht="15" thickBot="1" x14ac:dyDescent="0.35">
      <c r="IU682" s="1"/>
      <c r="IV682" s="7"/>
      <c r="IW682" s="7"/>
      <c r="IX682" s="7"/>
      <c r="IY682" s="7"/>
      <c r="IZ682" s="7"/>
      <c r="JA682" s="7"/>
      <c r="JB682" s="7"/>
      <c r="JC682" s="7"/>
      <c r="JD682" s="7"/>
      <c r="JE682" s="1"/>
      <c r="JM682" s="1"/>
      <c r="JN682" s="14">
        <v>0.10994467656842664</v>
      </c>
      <c r="JR682" s="14">
        <v>1.4771725115986896E-6</v>
      </c>
      <c r="JV682" s="14">
        <v>5.0215872454936875E-2</v>
      </c>
      <c r="JZ682" s="14">
        <v>-0.13310516856523738</v>
      </c>
      <c r="KD682" s="14">
        <v>4.0172697964385912E-2</v>
      </c>
      <c r="KH682" s="14">
        <v>-0.11979450399146249</v>
      </c>
      <c r="KL682" s="14">
        <v>8.2321102386036724E-2</v>
      </c>
      <c r="KP682" s="14">
        <v>-0.44204614018989863</v>
      </c>
      <c r="KT682" s="14">
        <v>0.12535146122880322</v>
      </c>
      <c r="MQ682" s="1"/>
      <c r="MY682" s="1"/>
      <c r="MZ682" s="14">
        <v>-0.13092278194443305</v>
      </c>
      <c r="ND682" s="14">
        <v>4.5212588495385529E-8</v>
      </c>
      <c r="NH682" s="14">
        <v>4.6071365465561391E-2</v>
      </c>
      <c r="NL682" s="14">
        <v>-0.16584586161749779</v>
      </c>
      <c r="NP682" s="14">
        <v>3.6857092372449524E-2</v>
      </c>
      <c r="NT682" s="14">
        <v>-0.14926127093448918</v>
      </c>
      <c r="NX682" s="14">
        <v>7.5526828632068721E-2</v>
      </c>
      <c r="OB682" s="14">
        <v>-0.55077959754424066</v>
      </c>
      <c r="OF682" s="14">
        <v>-0.11088142060718577</v>
      </c>
      <c r="QC682" s="1"/>
      <c r="QD682" s="7"/>
      <c r="QE682" s="7"/>
      <c r="QF682" s="7"/>
      <c r="QG682" s="7"/>
      <c r="QH682" s="7"/>
      <c r="QI682" s="1"/>
    </row>
    <row r="683" spans="255:451" x14ac:dyDescent="0.3">
      <c r="IU683" s="1"/>
      <c r="IV683" s="7"/>
      <c r="IW683" s="7"/>
      <c r="IX683" s="7"/>
      <c r="IY683" s="7"/>
      <c r="IZ683" s="7"/>
      <c r="JA683" s="7"/>
      <c r="JB683" s="7"/>
      <c r="JC683" s="7"/>
      <c r="JD683" s="7"/>
      <c r="JE683" s="1"/>
      <c r="JM683" s="1"/>
      <c r="MQ683" s="1"/>
      <c r="MY683" s="1"/>
      <c r="QC683" s="1"/>
      <c r="QD683" s="7"/>
      <c r="QE683" s="7"/>
      <c r="QF683" s="7"/>
      <c r="QG683" s="7"/>
      <c r="QH683" s="7"/>
      <c r="QI683" s="1"/>
    </row>
    <row r="684" spans="255:451" ht="15" thickBot="1" x14ac:dyDescent="0.35">
      <c r="IU684" s="1"/>
      <c r="IV684" s="7"/>
      <c r="IW684" s="7"/>
      <c r="IX684" s="7"/>
      <c r="IY684" s="7"/>
      <c r="IZ684" s="7"/>
      <c r="JA684" s="7"/>
      <c r="JB684" s="7"/>
      <c r="JC684" s="7"/>
      <c r="JD684" s="7"/>
      <c r="JE684" s="1"/>
      <c r="JM684" s="1"/>
      <c r="JN684" t="s">
        <v>359</v>
      </c>
      <c r="JR684" t="s">
        <v>360</v>
      </c>
      <c r="JV684" t="s">
        <v>361</v>
      </c>
      <c r="JZ684" t="s">
        <v>372</v>
      </c>
      <c r="KD684" t="s">
        <v>362</v>
      </c>
      <c r="KH684" t="s">
        <v>363</v>
      </c>
      <c r="KL684" t="s">
        <v>364</v>
      </c>
      <c r="KP684" t="s">
        <v>365</v>
      </c>
      <c r="KT684" t="s">
        <v>366</v>
      </c>
      <c r="MQ684" s="1"/>
      <c r="MY684" s="1"/>
      <c r="MZ684" t="s">
        <v>359</v>
      </c>
      <c r="ND684" t="s">
        <v>360</v>
      </c>
      <c r="NH684" t="s">
        <v>361</v>
      </c>
      <c r="NL684" t="s">
        <v>353</v>
      </c>
      <c r="NP684" t="s">
        <v>362</v>
      </c>
      <c r="NT684" t="s">
        <v>363</v>
      </c>
      <c r="NX684" t="s">
        <v>364</v>
      </c>
      <c r="OB684" t="s">
        <v>365</v>
      </c>
      <c r="OF684" t="s">
        <v>366</v>
      </c>
      <c r="QC684" s="1"/>
      <c r="QD684" s="7"/>
      <c r="QE684" s="7"/>
      <c r="QF684" s="7"/>
      <c r="QG684" s="7"/>
      <c r="QH684" s="7"/>
      <c r="QI684" s="1"/>
    </row>
    <row r="685" spans="255:451" x14ac:dyDescent="0.3">
      <c r="IU685" s="1"/>
      <c r="IV685" s="7"/>
      <c r="IW685" s="7"/>
      <c r="IX685" s="7"/>
      <c r="IY685" s="7"/>
      <c r="IZ685" s="7"/>
      <c r="JA685" s="7"/>
      <c r="JB685" s="7"/>
      <c r="JC685" s="7"/>
      <c r="JD685" s="7"/>
      <c r="JE685" s="1"/>
      <c r="JM685" s="1"/>
      <c r="JN685" s="18">
        <f t="array" ref="JN685:JP688">'TRANSFORMER EX1'!NB2666:ND2669</f>
        <v>0.41832906292858318</v>
      </c>
      <c r="JO685" s="19">
        <v>1.3626644435541955</v>
      </c>
      <c r="JP685" s="20">
        <v>0.66573865839156954</v>
      </c>
      <c r="JR685" s="18">
        <f t="array" ref="JR685:JT688">'TRANSFORMER EX1'!PP2666:PR2669+'TRANSFORMER EX2'!PP2666:PR2669</f>
        <v>2.2839617851600247E-6</v>
      </c>
      <c r="JS685" s="19">
        <v>3.1245214520631287E-6</v>
      </c>
      <c r="JT685" s="20">
        <v>1.1944107489835842E-6</v>
      </c>
      <c r="JV685" s="18">
        <v>6.4676624174354012E-3</v>
      </c>
      <c r="JW685" s="19">
        <v>0.19754235139042098</v>
      </c>
      <c r="JX685" s="20">
        <v>7.2930387995714515E-3</v>
      </c>
      <c r="JZ685" s="18">
        <v>-7.7459728091151758E-2</v>
      </c>
      <c r="KA685" s="19">
        <v>2.1686322068555756E-2</v>
      </c>
      <c r="KB685" s="20">
        <v>3.4785263817279304E-2</v>
      </c>
      <c r="KD685" s="18">
        <f t="array" ref="KD685:KF688">JH643*JV685:JX688+(1-JH643)*JR685:JT688^2</f>
        <v>5.1741299349916175E-3</v>
      </c>
      <c r="KE685" s="19">
        <v>0.15803388111428932</v>
      </c>
      <c r="KF685" s="20">
        <v>5.8344310399424844E-3</v>
      </c>
      <c r="KH685" s="18">
        <f t="array" ref="KH685:KJ688">JF643*JZ685:KB688+(1-JF643)*JR685:JT688</f>
        <v>-6.9713526885858079E-2</v>
      </c>
      <c r="KI685" s="19">
        <v>1.9518002313845387E-2</v>
      </c>
      <c r="KJ685" s="20">
        <v>3.1306856876626273E-2</v>
      </c>
      <c r="KL685" s="18">
        <f t="array" ref="KL685:KN688">KD685:KF688/(1-JH643^JL643)</f>
        <v>1.060272527662217E-2</v>
      </c>
      <c r="KM685" s="19">
        <v>0.32383992031616671</v>
      </c>
      <c r="KN685" s="20">
        <v>1.1955801311357553E-2</v>
      </c>
      <c r="KP685" s="18">
        <f t="array" ref="KP685:KR688">KH685:KJ688/(1-JF643^JL643)</f>
        <v>-0.25724548666368302</v>
      </c>
      <c r="KQ685" s="19">
        <v>7.2022148759577104E-2</v>
      </c>
      <c r="KR685" s="20">
        <v>0.11552345710932208</v>
      </c>
      <c r="KT685" s="18">
        <f t="array" ref="KT685:KV688">JN685:JP688-(JF646/(JJ643+SQRT(KL685:KN688)))*KP685:KR688</f>
        <v>0.44331174178453658</v>
      </c>
      <c r="KU685" s="19">
        <v>1.3613988306870461</v>
      </c>
      <c r="KV685" s="20">
        <v>0.65517338283687543</v>
      </c>
      <c r="MQ685" s="1"/>
      <c r="MY685" s="1"/>
      <c r="MZ685" s="18">
        <f t="array" ref="MZ685:NB688">'TRANSFORMER EX1'!SN2666:SP2669</f>
        <v>2.7882616259547336E-3</v>
      </c>
      <c r="NA685" s="19">
        <v>0.10172212554432643</v>
      </c>
      <c r="NB685" s="20">
        <v>0.6576864172880007</v>
      </c>
      <c r="ND685" s="18">
        <f t="array" ref="ND685:NF688">'TRANSFORMER EX1'!VB2666:VD2669+'TRANSFORMER EX2'!VB2666:VD2669</f>
        <v>2.3796913609126747E-8</v>
      </c>
      <c r="NE685" s="19">
        <v>4.5790021439079108E-8</v>
      </c>
      <c r="NF685" s="20">
        <v>2.3544901086066626E-8</v>
      </c>
      <c r="NH685" s="18">
        <v>6.653286009434406E-2</v>
      </c>
      <c r="NI685" s="19">
        <v>0.11572069202691482</v>
      </c>
      <c r="NJ685" s="20">
        <v>0.11064158056401073</v>
      </c>
      <c r="NL685" s="18">
        <v>0.16238739458075602</v>
      </c>
      <c r="NM685" s="19">
        <v>-2.3000210848242313E-2</v>
      </c>
      <c r="NN685" s="20">
        <v>0.18252593100661077</v>
      </c>
      <c r="NP685" s="18">
        <f t="array" ref="NP685:NR688">MT643*NH685:NJ688+(1-MT643)*ND685:NF688^2</f>
        <v>5.3226288075475359E-2</v>
      </c>
      <c r="NQ685" s="19">
        <v>9.2576553621532276E-2</v>
      </c>
      <c r="NR685" s="20">
        <v>8.8513264451208704E-2</v>
      </c>
      <c r="NT685" s="18">
        <f t="array" ref="NT685:NV688">MR643*NL685:NN688+(1-MR643)*ND685:NF688</f>
        <v>0.14614865750237177</v>
      </c>
      <c r="NU685" s="19">
        <v>-2.070018518441594E-2</v>
      </c>
      <c r="NV685" s="20">
        <v>0.1642733402604398</v>
      </c>
      <c r="NX685" s="18">
        <f t="array" ref="NX685:NZ688">NP685:NR688/(1-MT643^MX643)</f>
        <v>0.10907026244974462</v>
      </c>
      <c r="NY685" s="19">
        <v>0.18970605250313996</v>
      </c>
      <c r="NZ685" s="20">
        <v>0.18137964026887035</v>
      </c>
      <c r="OB685" s="18">
        <f t="array" ref="OB685:OD688">NT685:NV688/(1-MR643^MX643)</f>
        <v>0.53929393912314327</v>
      </c>
      <c r="OC685" s="19">
        <v>-7.6384447174966591E-2</v>
      </c>
      <c r="OD685" s="20">
        <v>0.60617468730789614</v>
      </c>
      <c r="OF685" s="18">
        <f t="array" ref="OF685:OH688">MZ685:NB688-(MR646/(MV643+SQRT(NX685:NZ688)))*OB685:OD688</f>
        <v>-1.3541218521084558E-2</v>
      </c>
      <c r="OG685" s="19">
        <v>0.10347586206184427</v>
      </c>
      <c r="OH685" s="20">
        <v>0.64345318530070561</v>
      </c>
      <c r="QC685" s="1"/>
      <c r="QD685" s="7"/>
      <c r="QE685" s="7"/>
      <c r="QF685" s="7"/>
      <c r="QG685" s="7"/>
      <c r="QH685" s="7"/>
      <c r="QI685" s="1"/>
    </row>
    <row r="686" spans="255:451" x14ac:dyDescent="0.3">
      <c r="IU686" s="1"/>
      <c r="IV686" s="7"/>
      <c r="IW686" s="7"/>
      <c r="IX686" s="7"/>
      <c r="IY686" s="7"/>
      <c r="IZ686" s="7"/>
      <c r="JA686" s="7"/>
      <c r="JB686" s="7"/>
      <c r="JC686" s="7"/>
      <c r="JD686" s="7"/>
      <c r="JE686" s="1"/>
      <c r="JM686" s="1"/>
      <c r="JN686" s="21">
        <v>2.2813376952645478E-3</v>
      </c>
      <c r="JO686">
        <v>0.45635284598565318</v>
      </c>
      <c r="JP686" s="22">
        <v>-0.2451000650975961</v>
      </c>
      <c r="JR686" s="21">
        <v>-1.4382001626636598E-6</v>
      </c>
      <c r="JS686">
        <v>-1.9675541658332599E-6</v>
      </c>
      <c r="JT686" s="22">
        <v>-7.5214017471138624E-7</v>
      </c>
      <c r="JV686" s="21">
        <v>8.0311613015801475E-2</v>
      </c>
      <c r="JW686">
        <v>2.6037892227170831E-3</v>
      </c>
      <c r="JX686" s="22">
        <v>0.1382424421136334</v>
      </c>
      <c r="JZ686" s="21">
        <v>-0.12957376302458254</v>
      </c>
      <c r="KA686">
        <v>7.4924354307342428E-2</v>
      </c>
      <c r="KB686" s="22">
        <v>9.403431288570685E-2</v>
      </c>
      <c r="KD686" s="21">
        <v>6.4249290413054869E-2</v>
      </c>
      <c r="KE686">
        <v>2.0830313789479203E-3</v>
      </c>
      <c r="KF686" s="22">
        <v>0.11059395369101988</v>
      </c>
      <c r="KH686" s="21">
        <v>-0.11661653054214056</v>
      </c>
      <c r="KI686">
        <v>6.7431722121191598E-2</v>
      </c>
      <c r="KJ686" s="22">
        <v>8.4630806383118692E-2</v>
      </c>
      <c r="KL686" s="21">
        <v>0.13165838199396493</v>
      </c>
      <c r="KM686">
        <v>4.2685069240736085E-3</v>
      </c>
      <c r="KN686" s="22">
        <v>0.22662695428487684</v>
      </c>
      <c r="KP686" s="21">
        <v>-0.43031930089350778</v>
      </c>
      <c r="KQ686">
        <v>0.2488255428826259</v>
      </c>
      <c r="KR686" s="22">
        <v>0.31229079846169272</v>
      </c>
      <c r="KT686" s="21">
        <v>1.4140842837325442E-2</v>
      </c>
      <c r="KU686">
        <v>0.41826758302735684</v>
      </c>
      <c r="KV686" s="22">
        <v>-0.25166005855260803</v>
      </c>
      <c r="MQ686" s="1"/>
      <c r="MY686" s="1"/>
      <c r="MZ686" s="21">
        <v>0.47307214914244466</v>
      </c>
      <c r="NA686">
        <v>-0.31486651051833292</v>
      </c>
      <c r="NB686" s="22">
        <v>6.526278011377272E-2</v>
      </c>
      <c r="ND686" s="21">
        <v>1.5183229003660199E-7</v>
      </c>
      <c r="NE686">
        <v>2.959622075035439E-7</v>
      </c>
      <c r="NF686" s="22">
        <v>1.5227805378505932E-7</v>
      </c>
      <c r="NH686" s="21">
        <v>2.0373164871203678E-2</v>
      </c>
      <c r="NI686">
        <v>3.237262027950525E-2</v>
      </c>
      <c r="NJ686" s="22">
        <v>8.8431484844425381E-2</v>
      </c>
      <c r="NL686" s="21">
        <v>-8.4230376324968381E-2</v>
      </c>
      <c r="NM686">
        <v>5.0607819585086068E-2</v>
      </c>
      <c r="NN686" s="22">
        <v>4.6776686224949862E-2</v>
      </c>
      <c r="NP686" s="21">
        <v>1.6298531896967554E-2</v>
      </c>
      <c r="NQ686">
        <v>2.5898096223621717E-2</v>
      </c>
      <c r="NR686" s="22">
        <v>7.0745187875544943E-2</v>
      </c>
      <c r="NT686" s="21">
        <v>-7.5807323509242533E-2</v>
      </c>
      <c r="NU686">
        <v>4.5547067222798214E-2</v>
      </c>
      <c r="NV686" s="22">
        <v>4.2099032830260258E-2</v>
      </c>
      <c r="NX686" s="21">
        <v>3.3398630936408928E-2</v>
      </c>
      <c r="NY686">
        <v>5.3069869310700256E-2</v>
      </c>
      <c r="NZ686" s="22">
        <v>0.1449696472859528</v>
      </c>
      <c r="OB686" s="21">
        <v>-0.2797318210673157</v>
      </c>
      <c r="OC686">
        <v>0.16807035875571302</v>
      </c>
      <c r="OD686" s="22">
        <v>0.15534698461350654</v>
      </c>
      <c r="OF686" s="21">
        <v>0.48837870701554636</v>
      </c>
      <c r="OG686">
        <v>-0.32216221301621539</v>
      </c>
      <c r="OH686" s="22">
        <v>6.1182741385773877E-2</v>
      </c>
      <c r="QC686" s="1"/>
      <c r="QD686" s="7"/>
      <c r="QE686" s="7"/>
      <c r="QF686" s="7"/>
      <c r="QG686" s="7"/>
      <c r="QH686" s="7"/>
      <c r="QI686" s="1"/>
    </row>
    <row r="687" spans="255:451" x14ac:dyDescent="0.3">
      <c r="IU687" s="1"/>
      <c r="IV687" s="7"/>
      <c r="IW687" s="7"/>
      <c r="IX687" s="7"/>
      <c r="IY687" s="7"/>
      <c r="IZ687" s="7"/>
      <c r="JA687" s="7"/>
      <c r="JB687" s="7"/>
      <c r="JC687" s="7"/>
      <c r="JD687" s="7"/>
      <c r="JE687" s="1"/>
      <c r="JM687" s="1"/>
      <c r="JN687" s="21">
        <v>-0.23660269657824928</v>
      </c>
      <c r="JO687">
        <v>0.40861753957022789</v>
      </c>
      <c r="JP687" s="22">
        <v>0.15023287983882974</v>
      </c>
      <c r="JR687" s="21">
        <v>3.5283162155521607E-6</v>
      </c>
      <c r="JS687">
        <v>4.8264686124293071E-6</v>
      </c>
      <c r="JT687" s="22">
        <v>1.8449932825262053E-6</v>
      </c>
      <c r="JV687" s="21">
        <v>6.7599768481062833E-2</v>
      </c>
      <c r="JW687">
        <v>2.8354137409239213E-2</v>
      </c>
      <c r="JX687" s="22">
        <v>1.7106221622183518E-2</v>
      </c>
      <c r="JZ687" s="21">
        <v>1.16909824240874E-2</v>
      </c>
      <c r="KA687">
        <v>0.1381369808914473</v>
      </c>
      <c r="KB687" s="22">
        <v>4.405635495763971E-2</v>
      </c>
      <c r="KD687" s="21">
        <v>5.4079814787340072E-2</v>
      </c>
      <c r="KE687">
        <v>2.2683309932050331E-2</v>
      </c>
      <c r="KF687" s="22">
        <v>1.3684977298427615E-2</v>
      </c>
      <c r="KH687" s="21">
        <v>1.0522237013300215E-2</v>
      </c>
      <c r="KI687">
        <v>0.12432376544916381</v>
      </c>
      <c r="KJ687" s="22">
        <v>3.9650903961203993E-2</v>
      </c>
      <c r="KL687" s="21">
        <v>0.11081929259700837</v>
      </c>
      <c r="KM687">
        <v>4.648219248370971E-2</v>
      </c>
      <c r="KN687" s="22">
        <v>2.8042986267269709E-2</v>
      </c>
      <c r="KP687" s="21">
        <v>3.8827442853506346E-2</v>
      </c>
      <c r="KQ687">
        <v>0.45875928210023559</v>
      </c>
      <c r="KR687" s="22">
        <v>0.14631329874983029</v>
      </c>
      <c r="KT687" s="21">
        <v>-0.2377690525064822</v>
      </c>
      <c r="KU687">
        <v>0.38733901260462367</v>
      </c>
      <c r="KV687" s="22">
        <v>0.14149569205877421</v>
      </c>
      <c r="MQ687" s="1"/>
      <c r="MY687" s="1"/>
      <c r="MZ687" s="21">
        <v>0.30050057270702674</v>
      </c>
      <c r="NA687">
        <v>-4.4154931516464987E-3</v>
      </c>
      <c r="NB687" s="22">
        <v>0.2234882251849043</v>
      </c>
      <c r="ND687" s="21">
        <v>4.2283545809001235E-8</v>
      </c>
      <c r="NE687">
        <v>8.2696290714781611E-8</v>
      </c>
      <c r="NF687" s="22">
        <v>4.2555633589495689E-8</v>
      </c>
      <c r="NH687" s="21">
        <v>7.8775480423011482E-2</v>
      </c>
      <c r="NI687">
        <v>8.3777770848007512E-4</v>
      </c>
      <c r="NJ687" s="22">
        <v>1.8525636922672424E-3</v>
      </c>
      <c r="NL687" s="21">
        <v>-3.6508517971355452E-2</v>
      </c>
      <c r="NM687">
        <v>-0.10654566344400751</v>
      </c>
      <c r="NN687" s="22">
        <v>0.15862929065116108</v>
      </c>
      <c r="NP687" s="21">
        <v>6.3020384338409549E-2</v>
      </c>
      <c r="NQ687">
        <v>6.7022216678542786E-4</v>
      </c>
      <c r="NR687" s="22">
        <v>1.4820509538141561E-3</v>
      </c>
      <c r="NT687" s="21">
        <v>-3.2857661945865327E-2</v>
      </c>
      <c r="NU687">
        <v>-9.5891088829977697E-2</v>
      </c>
      <c r="NV687" s="22">
        <v>0.14276636584160832</v>
      </c>
      <c r="NX687" s="21">
        <v>0.1291401318410032</v>
      </c>
      <c r="NY687">
        <v>1.3734060794783362E-3</v>
      </c>
      <c r="NZ687" s="22">
        <v>3.0369896594552386E-3</v>
      </c>
      <c r="OB687" s="21">
        <v>-0.1212459850400935</v>
      </c>
      <c r="OC687">
        <v>-0.35384165619917979</v>
      </c>
      <c r="OD687" s="22">
        <v>0.52681315808711571</v>
      </c>
      <c r="OF687" s="21">
        <v>0.30387450802380833</v>
      </c>
      <c r="OG687">
        <v>9.1063859243122214E-2</v>
      </c>
      <c r="OH687" s="22">
        <v>0.12789327544254264</v>
      </c>
      <c r="QC687" s="1"/>
      <c r="QD687" s="7"/>
      <c r="QE687" s="7"/>
      <c r="QF687" s="7"/>
      <c r="QG687" s="7"/>
      <c r="QH687" s="7"/>
      <c r="QI687" s="1"/>
    </row>
    <row r="688" spans="255:451" ht="15" thickBot="1" x14ac:dyDescent="0.35">
      <c r="IU688" s="1"/>
      <c r="IV688" s="7"/>
      <c r="IW688" s="7"/>
      <c r="IX688" s="7"/>
      <c r="IY688" s="7"/>
      <c r="IZ688" s="7"/>
      <c r="JA688" s="7"/>
      <c r="JB688" s="7"/>
      <c r="JC688" s="7"/>
      <c r="JD688" s="7"/>
      <c r="JE688" s="1"/>
      <c r="JM688" s="1"/>
      <c r="JN688" s="23">
        <v>2.6665731131953467E-2</v>
      </c>
      <c r="JO688" s="24">
        <v>-0.77288804970589509</v>
      </c>
      <c r="JP688" s="25">
        <v>0.4489781933163397</v>
      </c>
      <c r="JR688" s="23">
        <v>-2.3174388547233824E-6</v>
      </c>
      <c r="JS688" s="24">
        <v>-3.1703774766403287E-6</v>
      </c>
      <c r="JT688" s="25">
        <v>-1.211943474239662E-6</v>
      </c>
      <c r="JV688" s="23">
        <v>1.8150988466787563E-2</v>
      </c>
      <c r="JW688" s="24">
        <v>0.13895904075212973</v>
      </c>
      <c r="JX688" s="25">
        <v>4.4778772172180292E-2</v>
      </c>
      <c r="JZ688" s="23">
        <v>-0.21847592524724491</v>
      </c>
      <c r="KA688" s="24">
        <v>-2.6418053276525079E-4</v>
      </c>
      <c r="KB688" s="25">
        <v>-0.24779790397121568</v>
      </c>
      <c r="KD688" s="23">
        <v>1.4520790774504156E-2</v>
      </c>
      <c r="KE688" s="24">
        <v>0.11116723260371404</v>
      </c>
      <c r="KF688" s="25">
        <v>3.582301773803799E-2</v>
      </c>
      <c r="KH688" s="23">
        <v>-0.19662856446640589</v>
      </c>
      <c r="KI688" s="24">
        <v>-2.3807951723638974E-4</v>
      </c>
      <c r="KJ688" s="25">
        <v>-0.22301823476844154</v>
      </c>
      <c r="KL688" s="23">
        <v>2.9755718800213441E-2</v>
      </c>
      <c r="KM688" s="24">
        <v>0.22780170615515177</v>
      </c>
      <c r="KN688" s="25">
        <v>7.340782323368443E-2</v>
      </c>
      <c r="KP688" s="23">
        <v>-0.72556665854762348</v>
      </c>
      <c r="KQ688" s="24">
        <v>-8.7852220382431665E-4</v>
      </c>
      <c r="KR688" s="25">
        <v>-0.82294551575070707</v>
      </c>
      <c r="KT688" s="23">
        <v>6.8727941608992482E-2</v>
      </c>
      <c r="KU688" s="24">
        <v>-0.77286964307704975</v>
      </c>
      <c r="KV688" s="25">
        <v>0.47935204783229413</v>
      </c>
      <c r="MQ688" s="1"/>
      <c r="MY688" s="1"/>
      <c r="MZ688" s="23">
        <v>-1.0928276262935037</v>
      </c>
      <c r="NA688" s="24">
        <v>0.5055339807908803</v>
      </c>
      <c r="NB688" s="25">
        <v>0.23132376626200465</v>
      </c>
      <c r="ND688" s="23">
        <v>-5.1838360517327569E-8</v>
      </c>
      <c r="NE688" s="24">
        <v>-1.0116854358132433E-7</v>
      </c>
      <c r="NF688" s="25">
        <v>-5.2056134057153782E-8</v>
      </c>
      <c r="NH688" s="23">
        <v>4.931840361150687E-2</v>
      </c>
      <c r="NI688" s="24">
        <v>8.2897741627773108E-2</v>
      </c>
      <c r="NJ688" s="25">
        <v>8.8449747076790888E-2</v>
      </c>
      <c r="NL688" s="23">
        <v>-0.22345868456587736</v>
      </c>
      <c r="NM688" s="24">
        <v>0.10702787091625068</v>
      </c>
      <c r="NN688" s="25">
        <v>-2.8122561343576925E-2</v>
      </c>
      <c r="NP688" s="23">
        <v>3.9454722889206033E-2</v>
      </c>
      <c r="NQ688" s="24">
        <v>6.6318193302220538E-2</v>
      </c>
      <c r="NR688" s="25">
        <v>7.0759797661433255E-2</v>
      </c>
      <c r="NT688" s="23">
        <v>-0.20111282129312569</v>
      </c>
      <c r="NU688" s="24">
        <v>9.6325073707771269E-2</v>
      </c>
      <c r="NV688" s="25">
        <v>-2.531031041483264E-2</v>
      </c>
      <c r="NX688" s="23">
        <v>8.0849841986077961E-2</v>
      </c>
      <c r="NY688" s="24">
        <v>0.13589793709471426</v>
      </c>
      <c r="NZ688" s="25">
        <v>0.1449995853717895</v>
      </c>
      <c r="OB688" s="23">
        <v>-0.74211373170895112</v>
      </c>
      <c r="OC688" s="24">
        <v>0.35544307641244022</v>
      </c>
      <c r="OD688" s="25">
        <v>-9.3395979390526379E-2</v>
      </c>
      <c r="OF688" s="23">
        <v>-1.0667282049630182</v>
      </c>
      <c r="OG688" s="24">
        <v>0.49589205852542745</v>
      </c>
      <c r="OH688" s="25">
        <v>0.23377646834176488</v>
      </c>
      <c r="QC688" s="1"/>
      <c r="QD688" s="7"/>
      <c r="QE688" s="7"/>
      <c r="QF688" s="7"/>
      <c r="QG688" s="7"/>
      <c r="QH688" s="7"/>
      <c r="QI688" s="1"/>
    </row>
    <row r="689" spans="255:451" x14ac:dyDescent="0.3">
      <c r="IU689" s="1"/>
      <c r="IV689" s="7"/>
      <c r="IW689" s="7"/>
      <c r="IX689" s="7"/>
      <c r="IY689" s="7"/>
      <c r="IZ689" s="7"/>
      <c r="JA689" s="7"/>
      <c r="JB689" s="7"/>
      <c r="JC689" s="7"/>
      <c r="JD689" s="7"/>
      <c r="JE689" s="1"/>
      <c r="JM689" s="1"/>
      <c r="MQ689" s="1"/>
      <c r="MY689" s="1"/>
      <c r="QC689" s="1"/>
      <c r="QD689" s="7"/>
      <c r="QE689" s="7"/>
      <c r="QF689" s="7"/>
      <c r="QG689" s="7"/>
      <c r="QH689" s="7"/>
      <c r="QI689" s="1"/>
    </row>
    <row r="690" spans="255:451" x14ac:dyDescent="0.3">
      <c r="IU690" s="1"/>
      <c r="IV690" s="7"/>
      <c r="IW690" s="7"/>
      <c r="IX690" s="7"/>
      <c r="IY690" s="7"/>
      <c r="IZ690" s="7"/>
      <c r="JA690" s="7"/>
      <c r="JB690" s="7"/>
      <c r="JC690" s="7"/>
      <c r="JD690" s="7"/>
      <c r="JE690" s="1"/>
      <c r="JM690" s="1"/>
      <c r="MQ690" s="1"/>
      <c r="MY690" s="1"/>
      <c r="QC690" s="1"/>
      <c r="QD690" s="7"/>
      <c r="QE690" s="7"/>
      <c r="QF690" s="7"/>
      <c r="QG690" s="7"/>
      <c r="QH690" s="7"/>
      <c r="QI690" s="1"/>
    </row>
    <row r="691" spans="255:451" x14ac:dyDescent="0.3">
      <c r="IU691" s="1"/>
      <c r="IV691" s="7"/>
      <c r="IW691" s="7"/>
      <c r="IX691" s="7"/>
      <c r="IY691" s="7"/>
      <c r="IZ691" s="7"/>
      <c r="JA691" s="7"/>
      <c r="JB691" s="7"/>
      <c r="JC691" s="7"/>
      <c r="JD691" s="7"/>
      <c r="JE691" s="1"/>
      <c r="JM691" s="1"/>
      <c r="MQ691" s="1"/>
      <c r="MY691" s="1"/>
      <c r="QC691" s="1"/>
      <c r="QD691" s="7"/>
      <c r="QE691" s="7"/>
      <c r="QF691" s="7"/>
      <c r="QG691" s="7"/>
      <c r="QH691" s="7"/>
      <c r="QI691" s="1"/>
    </row>
    <row r="692" spans="255:451" x14ac:dyDescent="0.3">
      <c r="IU692" s="1"/>
      <c r="IV692" s="7"/>
      <c r="IW692" s="7"/>
      <c r="IX692" s="7"/>
      <c r="IY692" s="7"/>
      <c r="IZ692" s="7"/>
      <c r="JA692" s="7"/>
      <c r="JB692" s="7"/>
      <c r="JC692" s="7"/>
      <c r="JD692" s="7"/>
      <c r="JE692" s="1"/>
      <c r="JM692" s="1"/>
      <c r="MQ692" s="1"/>
      <c r="MY692" s="1"/>
      <c r="QC692" s="1"/>
      <c r="QD692" s="7"/>
      <c r="QE692" s="7"/>
      <c r="QF692" s="7"/>
      <c r="QG692" s="7"/>
      <c r="QH692" s="7"/>
      <c r="QI692" s="1"/>
    </row>
    <row r="693" spans="255:451" x14ac:dyDescent="0.3">
      <c r="IU693" s="1"/>
      <c r="IV693" s="7"/>
      <c r="IW693" s="7"/>
      <c r="IX693" s="7"/>
      <c r="IY693" s="7"/>
      <c r="IZ693" s="7"/>
      <c r="JA693" s="7"/>
      <c r="JB693" s="7"/>
      <c r="JC693" s="7"/>
      <c r="JD693" s="7"/>
      <c r="JE693" s="1"/>
      <c r="JM693" s="1"/>
      <c r="MQ693" s="1"/>
      <c r="MY693" s="1"/>
      <c r="QC693" s="1"/>
      <c r="QD693" s="7"/>
      <c r="QE693" s="7"/>
      <c r="QF693" s="7"/>
      <c r="QG693" s="7"/>
      <c r="QH693" s="7"/>
      <c r="QI693" s="1"/>
    </row>
    <row r="694" spans="255:451" x14ac:dyDescent="0.3">
      <c r="IU694" s="1"/>
      <c r="IV694" s="7"/>
      <c r="IW694" s="7"/>
      <c r="IX694" s="7"/>
      <c r="IY694" s="7"/>
      <c r="IZ694" s="7"/>
      <c r="JA694" s="7"/>
      <c r="JB694" s="7"/>
      <c r="JC694" s="7"/>
      <c r="JD694" s="7"/>
      <c r="JE694" s="1"/>
      <c r="JM694" s="1"/>
      <c r="MQ694" s="1"/>
      <c r="MY694" s="1"/>
      <c r="QC694" s="1"/>
      <c r="QD694" s="7"/>
      <c r="QE694" s="7"/>
      <c r="QF694" s="7"/>
      <c r="QG694" s="7"/>
      <c r="QH694" s="7"/>
      <c r="QI694" s="1"/>
    </row>
    <row r="695" spans="255:451" x14ac:dyDescent="0.3">
      <c r="IU695" s="1"/>
      <c r="IV695" s="7"/>
      <c r="IW695" s="7"/>
      <c r="IX695" s="7"/>
      <c r="IY695" s="7"/>
      <c r="IZ695" s="7"/>
      <c r="JA695" s="7"/>
      <c r="JB695" s="7"/>
      <c r="JC695" s="7"/>
      <c r="JD695" s="7"/>
      <c r="JE695" s="1"/>
      <c r="JM695" s="1"/>
      <c r="MQ695" s="1"/>
      <c r="MY695" s="1"/>
      <c r="QC695" s="1"/>
      <c r="QD695" s="7"/>
      <c r="QE695" s="7"/>
      <c r="QF695" s="7"/>
      <c r="QG695" s="7"/>
      <c r="QH695" s="7"/>
      <c r="QI695" s="1"/>
    </row>
    <row r="696" spans="255:451" x14ac:dyDescent="0.3">
      <c r="IU696" s="1"/>
      <c r="IV696" s="7"/>
      <c r="IW696" s="7"/>
      <c r="IX696" s="7"/>
      <c r="IY696" s="7"/>
      <c r="IZ696" s="7"/>
      <c r="JA696" s="7"/>
      <c r="JB696" s="7"/>
      <c r="JC696" s="7"/>
      <c r="JD696" s="7"/>
      <c r="JE696" s="1"/>
      <c r="JM696" s="1"/>
      <c r="MQ696" s="1"/>
      <c r="MY696" s="1"/>
      <c r="QC696" s="1"/>
      <c r="QD696" s="7"/>
      <c r="QE696" s="7"/>
      <c r="QF696" s="7"/>
      <c r="QG696" s="7"/>
      <c r="QH696" s="7"/>
      <c r="QI696" s="1"/>
    </row>
    <row r="697" spans="255:451" x14ac:dyDescent="0.3">
      <c r="IU697" s="1"/>
      <c r="IV697" s="7"/>
      <c r="IW697" s="7"/>
      <c r="IX697" s="7"/>
      <c r="IY697" s="7"/>
      <c r="IZ697" s="7"/>
      <c r="JA697" s="7"/>
      <c r="JB697" s="7"/>
      <c r="JC697" s="7"/>
      <c r="JD697" s="7"/>
      <c r="JE697" s="1"/>
      <c r="JM697" s="1"/>
      <c r="MQ697" s="1"/>
      <c r="MY697" s="1"/>
      <c r="QC697" s="1"/>
      <c r="QD697" s="7"/>
      <c r="QE697" s="7"/>
      <c r="QF697" s="7"/>
      <c r="QG697" s="7"/>
      <c r="QH697" s="7"/>
      <c r="QI697" s="1"/>
    </row>
    <row r="698" spans="255:451" x14ac:dyDescent="0.3">
      <c r="IU698" s="1"/>
      <c r="IV698" s="7"/>
      <c r="IW698" s="7"/>
      <c r="IX698" s="7"/>
      <c r="IY698" s="7"/>
      <c r="IZ698" s="7"/>
      <c r="JA698" s="7"/>
      <c r="JB698" s="7"/>
      <c r="JC698" s="7"/>
      <c r="JD698" s="7"/>
      <c r="JE698" s="1"/>
      <c r="JM698" s="1"/>
      <c r="MQ698" s="1"/>
      <c r="MY698" s="1"/>
      <c r="QC698" s="1"/>
      <c r="QD698" s="7"/>
      <c r="QE698" s="7"/>
      <c r="QF698" s="7"/>
      <c r="QG698" s="7"/>
      <c r="QH698" s="7"/>
      <c r="QI698" s="1"/>
    </row>
    <row r="699" spans="255:451" x14ac:dyDescent="0.3">
      <c r="IU699" s="1"/>
      <c r="IV699" s="7"/>
      <c r="IW699" s="7"/>
      <c r="IX699" s="7"/>
      <c r="IY699" s="7"/>
      <c r="IZ699" s="7"/>
      <c r="JA699" s="7"/>
      <c r="JB699" s="7"/>
      <c r="JC699" s="7"/>
      <c r="JD699" s="7"/>
      <c r="JE699" s="1"/>
      <c r="JM699" s="1"/>
      <c r="MQ699" s="1"/>
      <c r="MY699" s="1"/>
      <c r="QC699" s="1"/>
      <c r="QD699" s="7"/>
      <c r="QE699" s="7"/>
      <c r="QF699" s="7"/>
      <c r="QG699" s="7"/>
      <c r="QH699" s="7"/>
      <c r="QI699" s="1"/>
    </row>
    <row r="700" spans="255:451" x14ac:dyDescent="0.3">
      <c r="IU700" s="1"/>
      <c r="IV700" s="7"/>
      <c r="IW700" s="7"/>
      <c r="IX700" s="7"/>
      <c r="IY700" s="7"/>
      <c r="IZ700" s="7"/>
      <c r="JA700" s="7"/>
      <c r="JB700" s="7"/>
      <c r="JC700" s="7"/>
      <c r="JD700" s="7"/>
      <c r="JE700" s="1"/>
      <c r="JM700" s="1"/>
      <c r="MQ700" s="1"/>
      <c r="MY700" s="1"/>
      <c r="QC700" s="1"/>
      <c r="QD700" s="7"/>
      <c r="QE700" s="7"/>
      <c r="QF700" s="7"/>
      <c r="QG700" s="7"/>
      <c r="QH700" s="7"/>
      <c r="QI700" s="1"/>
    </row>
    <row r="701" spans="255:451" x14ac:dyDescent="0.3">
      <c r="IU701" s="1"/>
      <c r="IV701" s="7"/>
      <c r="IW701" s="7"/>
      <c r="IX701" s="7"/>
      <c r="IY701" s="7"/>
      <c r="IZ701" s="7"/>
      <c r="JA701" s="7"/>
      <c r="JB701" s="7"/>
      <c r="JC701" s="7"/>
      <c r="JD701" s="7"/>
      <c r="JE701" s="1"/>
      <c r="JM701" s="1"/>
      <c r="MQ701" s="1"/>
      <c r="MY701" s="1"/>
      <c r="QC701" s="1"/>
      <c r="QD701" s="7"/>
      <c r="QE701" s="7"/>
      <c r="QF701" s="7"/>
      <c r="QG701" s="7"/>
      <c r="QH701" s="7"/>
      <c r="QI701" s="1"/>
    </row>
    <row r="702" spans="255:451" x14ac:dyDescent="0.3">
      <c r="IU702" s="1"/>
      <c r="IV702" s="7"/>
      <c r="IW702" s="7"/>
      <c r="IX702" s="7"/>
      <c r="IY702" s="7"/>
      <c r="IZ702" s="7"/>
      <c r="JA702" s="7"/>
      <c r="JB702" s="7"/>
      <c r="JC702" s="7"/>
      <c r="JD702" s="7"/>
      <c r="JE702" s="1"/>
      <c r="JM702" s="1"/>
      <c r="MQ702" s="1"/>
      <c r="MY702" s="1"/>
      <c r="QC702" s="1"/>
      <c r="QD702" s="7"/>
      <c r="QE702" s="7"/>
      <c r="QF702" s="7"/>
      <c r="QG702" s="7"/>
      <c r="QH702" s="7"/>
      <c r="QI702" s="1"/>
    </row>
    <row r="703" spans="255:451" x14ac:dyDescent="0.3">
      <c r="IU703" s="1"/>
      <c r="IV703" s="7"/>
      <c r="IW703" s="7"/>
      <c r="IX703" s="7"/>
      <c r="IY703" s="7"/>
      <c r="IZ703" s="7"/>
      <c r="JA703" s="7"/>
      <c r="JB703" s="7"/>
      <c r="JC703" s="7"/>
      <c r="JD703" s="7"/>
      <c r="JE703" s="1"/>
      <c r="JM703" s="1"/>
      <c r="MQ703" s="1"/>
      <c r="MY703" s="1"/>
      <c r="QC703" s="1"/>
      <c r="QD703" s="7"/>
      <c r="QE703" s="7"/>
      <c r="QF703" s="7"/>
      <c r="QG703" s="7"/>
      <c r="QH703" s="7"/>
      <c r="QI703" s="1"/>
    </row>
    <row r="704" spans="255:451" x14ac:dyDescent="0.3">
      <c r="IU704" s="1"/>
      <c r="IV704" s="7"/>
      <c r="IW704" s="7"/>
      <c r="IX704" s="7"/>
      <c r="IY704" s="7"/>
      <c r="IZ704" s="7"/>
      <c r="JA704" s="7"/>
      <c r="JB704" s="7"/>
      <c r="JC704" s="7"/>
      <c r="JD704" s="7"/>
      <c r="JE704" s="1"/>
      <c r="JM704" s="1"/>
      <c r="MQ704" s="1"/>
      <c r="MY704" s="1"/>
      <c r="QC704" s="1"/>
      <c r="QD704" s="7"/>
      <c r="QE704" s="7"/>
      <c r="QF704" s="7"/>
      <c r="QG704" s="7"/>
      <c r="QH704" s="7"/>
      <c r="QI704" s="1"/>
    </row>
    <row r="705" spans="255:451" x14ac:dyDescent="0.3">
      <c r="IU705" s="1"/>
      <c r="IV705" s="7"/>
      <c r="IW705" s="7"/>
      <c r="IX705" s="7"/>
      <c r="IY705" s="7"/>
      <c r="IZ705" s="7"/>
      <c r="JA705" s="7"/>
      <c r="JB705" s="7"/>
      <c r="JC705" s="7"/>
      <c r="JD705" s="7"/>
      <c r="JE705" s="1"/>
      <c r="JM705" s="1"/>
      <c r="MQ705" s="1"/>
      <c r="MY705" s="1"/>
      <c r="QC705" s="1"/>
      <c r="QD705" s="7"/>
      <c r="QE705" s="7"/>
      <c r="QF705" s="7"/>
      <c r="QG705" s="7"/>
      <c r="QH705" s="7"/>
      <c r="QI705" s="1"/>
    </row>
    <row r="706" spans="255:451" x14ac:dyDescent="0.3">
      <c r="IU706" s="1"/>
      <c r="IV706" s="7"/>
      <c r="IW706" s="7"/>
      <c r="IX706" s="7"/>
      <c r="IY706" s="7"/>
      <c r="IZ706" s="7"/>
      <c r="JA706" s="7"/>
      <c r="JB706" s="7"/>
      <c r="JC706" s="7"/>
      <c r="JD706" s="7"/>
      <c r="JE706" s="1"/>
      <c r="JM706" s="1"/>
      <c r="MQ706" s="1"/>
      <c r="MY706" s="1"/>
      <c r="QC706" s="1"/>
      <c r="QD706" s="7"/>
      <c r="QE706" s="7"/>
      <c r="QF706" s="7"/>
      <c r="QG706" s="7"/>
      <c r="QH706" s="7"/>
      <c r="QI706" s="1"/>
    </row>
    <row r="707" spans="255:451" x14ac:dyDescent="0.3">
      <c r="IU707" s="1"/>
      <c r="IV707" s="7"/>
      <c r="IW707" s="7"/>
      <c r="IX707" s="7"/>
      <c r="IY707" s="7"/>
      <c r="IZ707" s="7"/>
      <c r="JA707" s="7"/>
      <c r="JB707" s="7"/>
      <c r="JC707" s="7"/>
      <c r="JD707" s="7"/>
      <c r="JE707" s="1"/>
      <c r="JM707" s="1"/>
      <c r="MQ707" s="1"/>
      <c r="MY707" s="1"/>
      <c r="QC707" s="1"/>
      <c r="QD707" s="7"/>
      <c r="QE707" s="7"/>
      <c r="QF707" s="7"/>
      <c r="QG707" s="7"/>
      <c r="QH707" s="7"/>
      <c r="QI707" s="1"/>
    </row>
    <row r="708" spans="255:451" x14ac:dyDescent="0.3">
      <c r="IU708" s="1"/>
      <c r="IV708" s="7"/>
      <c r="IW708" s="7"/>
      <c r="IX708" s="7"/>
      <c r="IY708" s="7"/>
      <c r="IZ708" s="7"/>
      <c r="JA708" s="7"/>
      <c r="JB708" s="7"/>
      <c r="JC708" s="7"/>
      <c r="JD708" s="7"/>
      <c r="JE708" s="1"/>
      <c r="JM708" s="1"/>
      <c r="MQ708" s="1"/>
      <c r="MY708" s="1"/>
      <c r="QC708" s="1"/>
      <c r="QD708" s="7"/>
      <c r="QE708" s="7"/>
      <c r="QF708" s="7"/>
      <c r="QG708" s="7"/>
      <c r="QH708" s="7"/>
      <c r="QI708" s="1"/>
    </row>
    <row r="709" spans="255:451" x14ac:dyDescent="0.3">
      <c r="IU709" s="1"/>
      <c r="IV709" s="7"/>
      <c r="IW709" s="7"/>
      <c r="IX709" s="7"/>
      <c r="IY709" s="7"/>
      <c r="IZ709" s="7"/>
      <c r="JA709" s="7"/>
      <c r="JB709" s="7"/>
      <c r="JC709" s="7"/>
      <c r="JD709" s="7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7"/>
      <c r="QE709" s="7"/>
      <c r="QF709" s="7"/>
      <c r="QG709" s="7"/>
      <c r="QH709" s="7"/>
      <c r="QI709" s="1"/>
    </row>
    <row r="710" spans="255:451" x14ac:dyDescent="0.3">
      <c r="IU710" s="1"/>
      <c r="IV710" s="7"/>
      <c r="IW710" s="7"/>
      <c r="IX710" s="7"/>
      <c r="IY710" s="7"/>
      <c r="IZ710" s="7"/>
      <c r="JA710" s="7"/>
      <c r="JB710" s="7"/>
      <c r="JC710" s="7"/>
      <c r="JD710" s="7"/>
      <c r="JE710" s="1"/>
      <c r="JF710" s="128" t="s">
        <v>17</v>
      </c>
      <c r="JG710" s="128"/>
      <c r="JH710" s="128"/>
      <c r="JI710" s="128"/>
      <c r="JJ710" s="128"/>
      <c r="JK710" s="128"/>
      <c r="JL710" s="128"/>
      <c r="JM710" s="1"/>
      <c r="QC710" s="1"/>
      <c r="QD710" s="7"/>
      <c r="QE710" s="7"/>
      <c r="QF710" s="7"/>
      <c r="QG710" s="7"/>
      <c r="QH710" s="7"/>
      <c r="QI710" s="1"/>
    </row>
    <row r="711" spans="255:451" ht="14.4" customHeight="1" thickBot="1" x14ac:dyDescent="0.35">
      <c r="IU711" s="1"/>
      <c r="IV711" s="7"/>
      <c r="IW711" s="7"/>
      <c r="IX711" s="7"/>
      <c r="IY711" s="7"/>
      <c r="IZ711" s="7"/>
      <c r="JA711" s="7"/>
      <c r="JB711" s="7"/>
      <c r="JC711" s="7"/>
      <c r="JD711" s="7"/>
      <c r="JE711" s="1"/>
      <c r="JF711" s="128"/>
      <c r="JG711" s="128"/>
      <c r="JH711" s="128"/>
      <c r="JI711" s="128"/>
      <c r="JJ711" s="128"/>
      <c r="JK711" s="128"/>
      <c r="JL711" s="128"/>
      <c r="JM711" s="1"/>
      <c r="JN711" s="39" t="s">
        <v>22</v>
      </c>
      <c r="JP711" s="39" t="s">
        <v>24</v>
      </c>
      <c r="JR711" s="39" t="s">
        <v>262</v>
      </c>
      <c r="JT711" s="39" t="s">
        <v>263</v>
      </c>
      <c r="JV711" t="s">
        <v>264</v>
      </c>
      <c r="JX711" t="s">
        <v>265</v>
      </c>
      <c r="JZ711" t="s">
        <v>266</v>
      </c>
      <c r="KB711" t="s">
        <v>267</v>
      </c>
      <c r="KD711" t="s">
        <v>268</v>
      </c>
      <c r="QC711" s="1"/>
      <c r="QD711" s="7"/>
      <c r="QE711" s="7"/>
      <c r="QF711" s="7"/>
      <c r="QG711" s="7"/>
      <c r="QH711" s="7"/>
      <c r="QI711" s="1"/>
    </row>
    <row r="712" spans="255:451" ht="14.4" customHeight="1" thickBot="1" x14ac:dyDescent="0.35">
      <c r="IU712" s="1"/>
      <c r="IV712" s="7"/>
      <c r="IW712" s="7"/>
      <c r="IX712" s="7"/>
      <c r="IY712" s="7"/>
      <c r="IZ712" s="7"/>
      <c r="JA712" s="7"/>
      <c r="JB712" s="7"/>
      <c r="JC712" s="7"/>
      <c r="JD712" s="7"/>
      <c r="JE712" s="1"/>
      <c r="JF712" s="128"/>
      <c r="JG712" s="128"/>
      <c r="JH712" s="128"/>
      <c r="JI712" s="128"/>
      <c r="JJ712" s="128"/>
      <c r="JK712" s="128"/>
      <c r="JL712" s="128"/>
      <c r="JM712" s="1"/>
      <c r="JN712" s="43">
        <f t="array" ref="JN712">'TRANSFORMER EX1'!QA2770</f>
        <v>-1.511843234963457</v>
      </c>
      <c r="JP712" s="43">
        <f t="array" ref="JP712">'TRANSFORMER EX1'!QO2770+'TRANSFORMER EX2'!QO2770</f>
        <v>-4.6105101073561711E-6</v>
      </c>
      <c r="JR712" s="43">
        <v>1.1967449859567048E-2</v>
      </c>
      <c r="JT712" s="43">
        <v>8.6569360556563446E-3</v>
      </c>
      <c r="JV712" s="43">
        <f>JH723*JR712+(1-JH723)*JP712^2</f>
        <v>9.5739598919049995E-3</v>
      </c>
      <c r="JX712" s="43">
        <f>JF723*JT712+(1-JF723)*JP712</f>
        <v>7.7907813990799749E-3</v>
      </c>
      <c r="JZ712" s="43">
        <f>JV712/(1-JH723^JL723)</f>
        <v>1.9618770270297136E-2</v>
      </c>
      <c r="KB712" s="43">
        <f>JX712/(1-JF723^JL723)</f>
        <v>2.8748270845313572E-2</v>
      </c>
      <c r="KD712" s="121">
        <f>JN712-(JF726/(JJ723+SQRT(JZ712)))*KB712</f>
        <v>-1.5138957003124878</v>
      </c>
      <c r="QC712" s="1"/>
      <c r="QD712" s="7"/>
      <c r="QE712" s="7"/>
      <c r="QF712" s="7"/>
      <c r="QG712" s="7"/>
      <c r="QH712" s="7"/>
      <c r="QI712" s="1"/>
    </row>
    <row r="713" spans="255:451" ht="14.4" customHeight="1" x14ac:dyDescent="0.3">
      <c r="IU713" s="1"/>
      <c r="IV713" s="7"/>
      <c r="IW713" s="7"/>
      <c r="IX713" s="7"/>
      <c r="IY713" s="7"/>
      <c r="IZ713" s="7"/>
      <c r="JA713" s="7"/>
      <c r="JB713" s="7"/>
      <c r="JC713" s="7"/>
      <c r="JD713" s="7"/>
      <c r="JE713" s="1"/>
      <c r="JF713" s="128"/>
      <c r="JG713" s="128"/>
      <c r="JH713" s="128"/>
      <c r="JI713" s="128"/>
      <c r="JJ713" s="128"/>
      <c r="JK713" s="128"/>
      <c r="JL713" s="128"/>
      <c r="JM713" s="1"/>
      <c r="QC713" s="1"/>
      <c r="QD713" s="7"/>
      <c r="QE713" s="7"/>
      <c r="QF713" s="7"/>
      <c r="QG713" s="7"/>
      <c r="QH713" s="7"/>
      <c r="QI713" s="1"/>
    </row>
    <row r="714" spans="255:451" ht="14.4" customHeight="1" x14ac:dyDescent="0.3">
      <c r="IU714" s="1"/>
      <c r="IV714" s="7"/>
      <c r="IW714" s="7"/>
      <c r="IX714" s="7"/>
      <c r="IY714" s="7"/>
      <c r="IZ714" s="7"/>
      <c r="JA714" s="7"/>
      <c r="JB714" s="7"/>
      <c r="JC714" s="7"/>
      <c r="JD714" s="7"/>
      <c r="JE714" s="1"/>
      <c r="JF714" s="128"/>
      <c r="JG714" s="128"/>
      <c r="JH714" s="128"/>
      <c r="JI714" s="128"/>
      <c r="JJ714" s="128"/>
      <c r="JK714" s="128"/>
      <c r="JL714" s="128"/>
      <c r="JM714" s="1"/>
      <c r="QC714" s="1"/>
      <c r="QD714" s="7"/>
      <c r="QE714" s="7"/>
      <c r="QF714" s="7"/>
      <c r="QG714" s="7"/>
      <c r="QH714" s="7"/>
      <c r="QI714" s="1"/>
    </row>
    <row r="715" spans="255:451" ht="14.4" customHeight="1" thickBot="1" x14ac:dyDescent="0.35">
      <c r="IU715" s="1"/>
      <c r="IV715" s="7"/>
      <c r="IW715" s="7"/>
      <c r="IX715" s="7"/>
      <c r="IY715" s="7"/>
      <c r="IZ715" s="7"/>
      <c r="JA715" s="7"/>
      <c r="JB715" s="7"/>
      <c r="JC715" s="7"/>
      <c r="JD715" s="7"/>
      <c r="JE715" s="1"/>
      <c r="JF715" s="128"/>
      <c r="JG715" s="128"/>
      <c r="JH715" s="128"/>
      <c r="JI715" s="128"/>
      <c r="JJ715" s="128"/>
      <c r="JK715" s="128"/>
      <c r="JL715" s="128"/>
      <c r="JM715" s="1"/>
      <c r="JN715" s="39" t="s">
        <v>30</v>
      </c>
      <c r="JP715" s="39" t="s">
        <v>32</v>
      </c>
      <c r="JR715" s="39" t="s">
        <v>277</v>
      </c>
      <c r="JT715" s="39" t="s">
        <v>278</v>
      </c>
      <c r="JV715" t="s">
        <v>279</v>
      </c>
      <c r="JX715" t="s">
        <v>280</v>
      </c>
      <c r="JZ715" t="s">
        <v>281</v>
      </c>
      <c r="KB715" t="s">
        <v>282</v>
      </c>
      <c r="KD715" t="s">
        <v>283</v>
      </c>
      <c r="QC715" s="1"/>
      <c r="QD715" s="7"/>
      <c r="QE715" s="7"/>
      <c r="QF715" s="7"/>
      <c r="QG715" s="7"/>
      <c r="QH715" s="7"/>
      <c r="QI715" s="1"/>
    </row>
    <row r="716" spans="255:451" ht="14.4" customHeight="1" thickBot="1" x14ac:dyDescent="0.35">
      <c r="IU716" s="1"/>
      <c r="IV716" s="7"/>
      <c r="IW716" s="7"/>
      <c r="IX716" s="7"/>
      <c r="IY716" s="7"/>
      <c r="IZ716" s="7"/>
      <c r="JA716" s="7"/>
      <c r="JB716" s="7"/>
      <c r="JC716" s="7"/>
      <c r="JD716" s="7"/>
      <c r="JE716" s="1"/>
      <c r="JF716" s="128"/>
      <c r="JG716" s="128"/>
      <c r="JH716" s="128"/>
      <c r="JI716" s="128"/>
      <c r="JJ716" s="128"/>
      <c r="JK716" s="128"/>
      <c r="JL716" s="128"/>
      <c r="JM716" s="1"/>
      <c r="JN716" s="43">
        <f t="array" ref="JN716">'TRANSFORMER EX1'!QA2777</f>
        <v>0.51412854902208238</v>
      </c>
      <c r="JP716" s="43">
        <f t="array" ref="JP716">'TRANSFORMER EX1'!QO2777+'TRANSFORMER EX2'!QO2777</f>
        <v>3.8561946743738208E-5</v>
      </c>
      <c r="JR716" s="43">
        <v>0.12487175244556135</v>
      </c>
      <c r="JT716" s="43">
        <v>-0.11997445649060182</v>
      </c>
      <c r="JV716" s="43">
        <f>JH723*JR716+(1-JH723)*JP716^2</f>
        <v>9.9897402253853837E-2</v>
      </c>
      <c r="JX716" s="43">
        <f>JF723*JT716+(1-JF723)*JP716</f>
        <v>-0.10797315464686727</v>
      </c>
      <c r="JZ716" s="43">
        <f>JV716/(1-JH723^JL723)</f>
        <v>0.20470779150379889</v>
      </c>
      <c r="KB716" s="43">
        <f t="array" ref="KB716">JX716/(1-JF723^JL723)</f>
        <v>-0.3984249248961893</v>
      </c>
      <c r="KD716" s="121">
        <f t="array" ref="KD716">JN716-(JF726/(JJ723+SQRT(JZ716)))*KB716</f>
        <v>0.52293456181468145</v>
      </c>
      <c r="QC716" s="1"/>
      <c r="QD716" s="7"/>
      <c r="QE716" s="7"/>
      <c r="QF716" s="7"/>
      <c r="QG716" s="7"/>
      <c r="QH716" s="7"/>
      <c r="QI716" s="1"/>
    </row>
    <row r="717" spans="255:451" ht="14.4" customHeight="1" x14ac:dyDescent="0.3">
      <c r="IU717" s="1"/>
      <c r="IV717" s="7"/>
      <c r="IW717" s="7"/>
      <c r="IX717" s="7"/>
      <c r="IY717" s="7"/>
      <c r="IZ717" s="7"/>
      <c r="JA717" s="7"/>
      <c r="JB717" s="7"/>
      <c r="JC717" s="7"/>
      <c r="JD717" s="7"/>
      <c r="JE717" s="1"/>
      <c r="JF717" s="128"/>
      <c r="JG717" s="128"/>
      <c r="JH717" s="128"/>
      <c r="JI717" s="128"/>
      <c r="JJ717" s="128"/>
      <c r="JK717" s="128"/>
      <c r="JL717" s="128"/>
      <c r="JM717" s="1"/>
      <c r="QC717" s="1"/>
      <c r="QD717" s="7"/>
      <c r="QE717" s="7"/>
      <c r="QF717" s="7"/>
      <c r="QG717" s="7"/>
      <c r="QH717" s="7"/>
      <c r="QI717" s="1"/>
    </row>
    <row r="718" spans="255:451" ht="14.4" customHeight="1" x14ac:dyDescent="0.3">
      <c r="IU718" s="1"/>
      <c r="IV718" s="7"/>
      <c r="IW718" s="7"/>
      <c r="IX718" s="7"/>
      <c r="IY718" s="7"/>
      <c r="IZ718" s="7"/>
      <c r="JA718" s="7"/>
      <c r="JB718" s="7"/>
      <c r="JC718" s="7"/>
      <c r="JD718" s="7"/>
      <c r="JE718" s="1"/>
      <c r="JF718" s="128"/>
      <c r="JG718" s="128"/>
      <c r="JH718" s="128"/>
      <c r="JI718" s="128"/>
      <c r="JJ718" s="128"/>
      <c r="JK718" s="128"/>
      <c r="JL718" s="128"/>
      <c r="JM718" s="1"/>
      <c r="QC718" s="1"/>
      <c r="QD718" s="7"/>
      <c r="QE718" s="7"/>
      <c r="QF718" s="7"/>
      <c r="QG718" s="7"/>
      <c r="QH718" s="7"/>
      <c r="QI718" s="1"/>
    </row>
    <row r="719" spans="255:451" ht="14.4" customHeight="1" x14ac:dyDescent="0.3">
      <c r="IU719" s="1"/>
      <c r="IV719" s="7"/>
      <c r="IW719" s="7"/>
      <c r="IX719" s="7"/>
      <c r="IY719" s="7"/>
      <c r="IZ719" s="7"/>
      <c r="JA719" s="7"/>
      <c r="JB719" s="7"/>
      <c r="JC719" s="7"/>
      <c r="JD719" s="7"/>
      <c r="JE719" s="1"/>
      <c r="JF719" s="128"/>
      <c r="JG719" s="128"/>
      <c r="JH719" s="128"/>
      <c r="JI719" s="128"/>
      <c r="JJ719" s="128"/>
      <c r="JK719" s="128"/>
      <c r="JL719" s="128"/>
      <c r="JM719" s="1"/>
      <c r="QC719" s="1"/>
      <c r="QD719" s="7"/>
      <c r="QE719" s="7"/>
      <c r="QF719" s="7"/>
      <c r="QG719" s="7"/>
      <c r="QH719" s="7"/>
      <c r="QI719" s="1"/>
    </row>
    <row r="720" spans="255:451" ht="14.4" customHeight="1" x14ac:dyDescent="0.3">
      <c r="IU720" s="1"/>
      <c r="IV720" s="7"/>
      <c r="IW720" s="7"/>
      <c r="IX720" s="7"/>
      <c r="IY720" s="7"/>
      <c r="IZ720" s="7"/>
      <c r="JA720" s="7"/>
      <c r="JB720" s="7"/>
      <c r="JC720" s="7"/>
      <c r="JD720" s="7"/>
      <c r="JE720" s="1"/>
      <c r="JF720" s="128"/>
      <c r="JG720" s="128"/>
      <c r="JH720" s="128"/>
      <c r="JI720" s="128"/>
      <c r="JJ720" s="128"/>
      <c r="JK720" s="128"/>
      <c r="JL720" s="128"/>
      <c r="JM720" s="1"/>
      <c r="QC720" s="1"/>
      <c r="QD720" s="7"/>
      <c r="QE720" s="7"/>
      <c r="QF720" s="7"/>
      <c r="QG720" s="7"/>
      <c r="QH720" s="7"/>
      <c r="QI720" s="1"/>
    </row>
    <row r="721" spans="255:451" ht="14.4" customHeight="1" x14ac:dyDescent="0.3">
      <c r="IU721" s="1"/>
      <c r="IV721" s="7"/>
      <c r="IW721" s="7"/>
      <c r="IX721" s="7"/>
      <c r="IY721" s="7"/>
      <c r="IZ721" s="7"/>
      <c r="JA721" s="7"/>
      <c r="JB721" s="7"/>
      <c r="JC721" s="7"/>
      <c r="JD721" s="7"/>
      <c r="JE721" s="1"/>
      <c r="JF721" s="1"/>
      <c r="JG721" s="1"/>
      <c r="JH721" s="1"/>
      <c r="JI721" s="1"/>
      <c r="JJ721" s="1"/>
      <c r="JK721" s="1"/>
      <c r="JL721" s="1"/>
      <c r="JM721" s="1"/>
      <c r="QC721" s="1"/>
      <c r="QD721" s="7"/>
      <c r="QE721" s="7"/>
      <c r="QF721" s="7"/>
      <c r="QG721" s="7"/>
      <c r="QH721" s="7"/>
      <c r="QI721" s="1"/>
    </row>
    <row r="722" spans="255:451" ht="15" thickBot="1" x14ac:dyDescent="0.35">
      <c r="IU722" s="1"/>
      <c r="IV722" s="7"/>
      <c r="IW722" s="7"/>
      <c r="IX722" s="7"/>
      <c r="IY722" s="7"/>
      <c r="IZ722" s="7"/>
      <c r="JA722" s="7"/>
      <c r="JB722" s="7"/>
      <c r="JC722" s="7"/>
      <c r="JD722" s="7"/>
      <c r="JE722" s="1"/>
      <c r="JF722" t="s">
        <v>284</v>
      </c>
      <c r="JH722" t="s">
        <v>285</v>
      </c>
      <c r="JJ722" t="s">
        <v>56</v>
      </c>
      <c r="JL722" t="s">
        <v>286</v>
      </c>
      <c r="JM722" s="1"/>
      <c r="QC722" s="1"/>
      <c r="QD722" s="7"/>
      <c r="QE722" s="7"/>
      <c r="QF722" s="7"/>
      <c r="QG722" s="7"/>
      <c r="QH722" s="7"/>
      <c r="QI722" s="1"/>
    </row>
    <row r="723" spans="255:451" ht="15" thickBot="1" x14ac:dyDescent="0.35">
      <c r="IU723" s="1"/>
      <c r="IV723" s="7"/>
      <c r="IW723" s="7"/>
      <c r="IX723" s="7"/>
      <c r="IY723" s="7"/>
      <c r="IZ723" s="7"/>
      <c r="JA723" s="7"/>
      <c r="JB723" s="7"/>
      <c r="JC723" s="7"/>
      <c r="JD723" s="7"/>
      <c r="JE723" s="1"/>
      <c r="JF723" s="43">
        <v>0.9</v>
      </c>
      <c r="JH723" s="43">
        <v>0.8</v>
      </c>
      <c r="JJ723" s="43">
        <v>1.0000000000000001E-9</v>
      </c>
      <c r="JL723" s="43">
        <v>3</v>
      </c>
      <c r="JM723" s="1"/>
      <c r="QC723" s="1"/>
      <c r="QD723" s="7"/>
      <c r="QE723" s="7"/>
      <c r="QF723" s="7"/>
      <c r="QG723" s="7"/>
      <c r="QH723" s="7"/>
      <c r="QI723" s="1"/>
    </row>
    <row r="724" spans="255:451" x14ac:dyDescent="0.3">
      <c r="IU724" s="1"/>
      <c r="IV724" s="7"/>
      <c r="IW724" s="7"/>
      <c r="IX724" s="7"/>
      <c r="IY724" s="7"/>
      <c r="IZ724" s="7"/>
      <c r="JA724" s="7"/>
      <c r="JB724" s="7"/>
      <c r="JC724" s="7"/>
      <c r="JD724" s="7"/>
      <c r="JE724" s="1"/>
      <c r="JM724" s="1"/>
      <c r="QC724" s="1"/>
      <c r="QD724" s="7"/>
      <c r="QE724" s="7"/>
      <c r="QF724" s="7"/>
      <c r="QG724" s="7"/>
      <c r="QH724" s="7"/>
      <c r="QI724" s="1"/>
    </row>
    <row r="725" spans="255:451" ht="15" thickBot="1" x14ac:dyDescent="0.35">
      <c r="IU725" s="1"/>
      <c r="IV725" s="7"/>
      <c r="IW725" s="7"/>
      <c r="IX725" s="7"/>
      <c r="IY725" s="7"/>
      <c r="IZ725" s="7"/>
      <c r="JA725" s="7"/>
      <c r="JB725" s="7"/>
      <c r="JC725" s="7"/>
      <c r="JD725" s="7"/>
      <c r="JE725" s="1"/>
      <c r="JF725" t="s">
        <v>287</v>
      </c>
      <c r="JM725" s="1"/>
      <c r="QC725" s="1"/>
      <c r="QD725" s="7"/>
      <c r="QE725" s="7"/>
      <c r="QF725" s="7"/>
      <c r="QG725" s="7"/>
      <c r="QH725" s="7"/>
      <c r="QI725" s="1"/>
    </row>
    <row r="726" spans="255:451" ht="15" thickBot="1" x14ac:dyDescent="0.35">
      <c r="IU726" s="1"/>
      <c r="IV726" s="7"/>
      <c r="IW726" s="7"/>
      <c r="IX726" s="7"/>
      <c r="IY726" s="7"/>
      <c r="IZ726" s="7"/>
      <c r="JA726" s="7"/>
      <c r="JB726" s="7"/>
      <c r="JC726" s="7"/>
      <c r="JD726" s="7"/>
      <c r="JE726" s="1"/>
      <c r="JF726" s="43">
        <v>0.01</v>
      </c>
      <c r="JM726" s="1"/>
      <c r="QC726" s="1"/>
      <c r="QD726" s="7"/>
      <c r="QE726" s="7"/>
      <c r="QF726" s="7"/>
      <c r="QG726" s="7"/>
      <c r="QH726" s="7"/>
      <c r="QI726" s="1"/>
    </row>
    <row r="727" spans="255:451" x14ac:dyDescent="0.3">
      <c r="IU727" s="1"/>
      <c r="IV727" s="7"/>
      <c r="IW727" s="7"/>
      <c r="IX727" s="7"/>
      <c r="IY727" s="7"/>
      <c r="IZ727" s="7"/>
      <c r="JA727" s="7"/>
      <c r="JB727" s="7"/>
      <c r="JC727" s="7"/>
      <c r="JD727" s="7"/>
      <c r="JE727" s="1"/>
      <c r="JM727" s="1"/>
      <c r="QC727" s="1"/>
      <c r="QD727" s="7"/>
      <c r="QE727" s="7"/>
      <c r="QF727" s="7"/>
      <c r="QG727" s="7"/>
      <c r="QH727" s="7"/>
      <c r="QI727" s="1"/>
    </row>
    <row r="728" spans="255:451" x14ac:dyDescent="0.3">
      <c r="IU728" s="1"/>
      <c r="IV728" s="7"/>
      <c r="IW728" s="7"/>
      <c r="IX728" s="7"/>
      <c r="IY728" s="7"/>
      <c r="IZ728" s="7"/>
      <c r="JA728" s="7"/>
      <c r="JB728" s="7"/>
      <c r="JC728" s="7"/>
      <c r="JD728" s="7"/>
      <c r="JE728" s="1"/>
      <c r="JM728" s="1"/>
      <c r="QC728" s="1"/>
      <c r="QD728" s="7"/>
      <c r="QE728" s="7"/>
      <c r="QF728" s="7"/>
      <c r="QG728" s="7"/>
      <c r="QH728" s="7"/>
      <c r="QI728" s="1"/>
    </row>
    <row r="729" spans="255:451" x14ac:dyDescent="0.3">
      <c r="IU729" s="1"/>
      <c r="IV729" s="7"/>
      <c r="IW729" s="7"/>
      <c r="IX729" s="7"/>
      <c r="IY729" s="7"/>
      <c r="IZ729" s="7"/>
      <c r="JA729" s="7"/>
      <c r="JB729" s="7"/>
      <c r="JC729" s="7"/>
      <c r="JD729" s="7"/>
      <c r="JE729" s="1"/>
      <c r="JM729" s="1"/>
      <c r="QC729" s="1"/>
      <c r="QD729" s="7"/>
      <c r="QE729" s="7"/>
      <c r="QF729" s="7"/>
      <c r="QG729" s="7"/>
      <c r="QH729" s="7"/>
      <c r="QI729" s="1"/>
    </row>
    <row r="730" spans="255:451" x14ac:dyDescent="0.3">
      <c r="IU730" s="1"/>
      <c r="IV730" s="7"/>
      <c r="IW730" s="7"/>
      <c r="IX730" s="7"/>
      <c r="IY730" s="7"/>
      <c r="IZ730" s="7"/>
      <c r="JA730" s="7"/>
      <c r="JB730" s="7"/>
      <c r="JC730" s="7"/>
      <c r="JD730" s="7"/>
      <c r="JE730" s="1"/>
      <c r="JM730" s="1"/>
      <c r="QC730" s="1"/>
      <c r="QD730" s="7"/>
      <c r="QE730" s="7"/>
      <c r="QF730" s="7"/>
      <c r="QG730" s="7"/>
      <c r="QH730" s="7"/>
      <c r="QI730" s="1"/>
    </row>
    <row r="731" spans="255:451" x14ac:dyDescent="0.3">
      <c r="IU731" s="1"/>
      <c r="IV731" s="7"/>
      <c r="IW731" s="7"/>
      <c r="IX731" s="7"/>
      <c r="IY731" s="7"/>
      <c r="IZ731" s="7"/>
      <c r="JA731" s="7"/>
      <c r="JB731" s="7"/>
      <c r="JC731" s="7"/>
      <c r="JD731" s="7"/>
      <c r="JE731" s="1"/>
      <c r="JM731" s="1"/>
      <c r="QC731" s="1"/>
      <c r="QD731" s="7"/>
      <c r="QE731" s="7"/>
      <c r="QF731" s="7"/>
      <c r="QG731" s="7"/>
      <c r="QH731" s="7"/>
      <c r="QI731" s="1"/>
    </row>
    <row r="732" spans="255:451" x14ac:dyDescent="0.3">
      <c r="IU732" s="1"/>
      <c r="IV732" s="7"/>
      <c r="IW732" s="7"/>
      <c r="IX732" s="7"/>
      <c r="IY732" s="7"/>
      <c r="IZ732" s="7"/>
      <c r="JA732" s="7"/>
      <c r="JB732" s="7"/>
      <c r="JC732" s="7"/>
      <c r="JD732" s="7"/>
      <c r="JE732" s="1"/>
      <c r="JM732" s="1"/>
      <c r="QC732" s="1"/>
      <c r="QD732" s="7"/>
      <c r="QE732" s="7"/>
      <c r="QF732" s="7"/>
      <c r="QG732" s="7"/>
      <c r="QH732" s="7"/>
      <c r="QI732" s="1"/>
    </row>
    <row r="733" spans="255:451" x14ac:dyDescent="0.3">
      <c r="IU733" s="1"/>
      <c r="IV733" s="7"/>
      <c r="IW733" s="7"/>
      <c r="IX733" s="7"/>
      <c r="IY733" s="7"/>
      <c r="IZ733" s="7"/>
      <c r="JA733" s="7"/>
      <c r="JB733" s="7"/>
      <c r="JC733" s="7"/>
      <c r="JD733" s="7"/>
      <c r="JE733" s="1"/>
      <c r="JM733" s="1"/>
      <c r="QC733" s="1"/>
      <c r="QD733" s="7"/>
      <c r="QE733" s="7"/>
      <c r="QF733" s="7"/>
      <c r="QG733" s="7"/>
      <c r="QH733" s="7"/>
      <c r="QI733" s="1"/>
    </row>
    <row r="734" spans="255:451" x14ac:dyDescent="0.3">
      <c r="IU734" s="1"/>
      <c r="IV734" s="7"/>
      <c r="IW734" s="7"/>
      <c r="IX734" s="7"/>
      <c r="IY734" s="7"/>
      <c r="IZ734" s="7"/>
      <c r="JA734" s="7"/>
      <c r="JB734" s="7"/>
      <c r="JC734" s="7"/>
      <c r="JD734" s="7"/>
      <c r="JE734" s="1"/>
      <c r="JM734" s="1"/>
      <c r="QC734" s="1"/>
      <c r="QD734" s="7"/>
      <c r="QE734" s="7"/>
      <c r="QF734" s="7"/>
      <c r="QG734" s="7"/>
      <c r="QH734" s="7"/>
      <c r="QI734" s="1"/>
    </row>
    <row r="735" spans="255:451" x14ac:dyDescent="0.3">
      <c r="IU735" s="1"/>
      <c r="IV735" s="7"/>
      <c r="IW735" s="7"/>
      <c r="IX735" s="7"/>
      <c r="IY735" s="7"/>
      <c r="IZ735" s="7"/>
      <c r="JA735" s="7"/>
      <c r="JB735" s="7"/>
      <c r="JC735" s="7"/>
      <c r="JD735" s="7"/>
      <c r="JE735" s="1"/>
      <c r="JM735" s="1"/>
      <c r="QC735" s="1"/>
      <c r="QD735" s="7"/>
      <c r="QE735" s="7"/>
      <c r="QF735" s="7"/>
      <c r="QG735" s="7"/>
      <c r="QH735" s="7"/>
      <c r="QI735" s="1"/>
    </row>
    <row r="736" spans="255:451" x14ac:dyDescent="0.3">
      <c r="IU736" s="1"/>
      <c r="IV736" s="7"/>
      <c r="IW736" s="7"/>
      <c r="IX736" s="7"/>
      <c r="IY736" s="7"/>
      <c r="IZ736" s="7"/>
      <c r="JA736" s="7"/>
      <c r="JB736" s="7"/>
      <c r="JC736" s="7"/>
      <c r="JD736" s="7"/>
      <c r="JE736" s="1"/>
      <c r="JM736" s="1"/>
      <c r="QC736" s="1"/>
      <c r="QD736" s="7"/>
      <c r="QE736" s="7"/>
      <c r="QF736" s="7"/>
      <c r="QG736" s="7"/>
      <c r="QH736" s="7"/>
      <c r="QI736" s="1"/>
    </row>
    <row r="737" spans="255:451" x14ac:dyDescent="0.3">
      <c r="IU737" s="1"/>
      <c r="IV737" s="7"/>
      <c r="IW737" s="7"/>
      <c r="IX737" s="7"/>
      <c r="IY737" s="7"/>
      <c r="IZ737" s="7"/>
      <c r="JA737" s="7"/>
      <c r="JB737" s="7"/>
      <c r="JC737" s="7"/>
      <c r="JD737" s="7"/>
      <c r="JE737" s="1"/>
      <c r="JM737" s="1"/>
      <c r="QC737" s="1"/>
      <c r="QD737" s="7"/>
      <c r="QE737" s="7"/>
      <c r="QF737" s="7"/>
      <c r="QG737" s="7"/>
      <c r="QH737" s="7"/>
      <c r="QI737" s="1"/>
    </row>
    <row r="738" spans="255:451" x14ac:dyDescent="0.3">
      <c r="IU738" s="1"/>
      <c r="IV738" s="7"/>
      <c r="IW738" s="7"/>
      <c r="IX738" s="7"/>
      <c r="IY738" s="7"/>
      <c r="IZ738" s="7"/>
      <c r="JA738" s="7"/>
      <c r="JB738" s="7"/>
      <c r="JC738" s="7"/>
      <c r="JD738" s="7"/>
      <c r="JE738" s="1"/>
      <c r="JM738" s="1"/>
      <c r="QC738" s="1"/>
      <c r="QD738" s="7"/>
      <c r="QE738" s="7"/>
      <c r="QF738" s="7"/>
      <c r="QG738" s="7"/>
      <c r="QH738" s="7"/>
      <c r="QI738" s="1"/>
    </row>
    <row r="739" spans="255:451" x14ac:dyDescent="0.3">
      <c r="IU739" s="1"/>
      <c r="IV739" s="7"/>
      <c r="IW739" s="7"/>
      <c r="IX739" s="7"/>
      <c r="IY739" s="7"/>
      <c r="IZ739" s="7"/>
      <c r="JA739" s="7"/>
      <c r="JB739" s="7"/>
      <c r="JC739" s="7"/>
      <c r="JD739" s="7"/>
      <c r="JE739" s="1"/>
      <c r="JM739" s="1"/>
      <c r="QC739" s="1"/>
      <c r="QD739" s="7"/>
      <c r="QE739" s="7"/>
      <c r="QF739" s="7"/>
      <c r="QG739" s="7"/>
      <c r="QH739" s="7"/>
      <c r="QI739" s="1"/>
    </row>
    <row r="740" spans="255:451" x14ac:dyDescent="0.3">
      <c r="IU740" s="1"/>
      <c r="IV740" s="7"/>
      <c r="IW740" s="7"/>
      <c r="IX740" s="7"/>
      <c r="IY740" s="7"/>
      <c r="IZ740" s="7"/>
      <c r="JA740" s="7"/>
      <c r="JB740" s="7"/>
      <c r="JC740" s="7"/>
      <c r="JD740" s="7"/>
      <c r="JE740" s="1"/>
      <c r="JM740" s="1"/>
      <c r="QC740" s="1"/>
      <c r="QD740" s="7"/>
      <c r="QE740" s="7"/>
      <c r="QF740" s="7"/>
      <c r="QG740" s="7"/>
      <c r="QH740" s="7"/>
      <c r="QI740" s="1"/>
    </row>
    <row r="741" spans="255:451" x14ac:dyDescent="0.3">
      <c r="IU741" s="1"/>
      <c r="IV741" s="7"/>
      <c r="IW741" s="7"/>
      <c r="IX741" s="7"/>
      <c r="IY741" s="7"/>
      <c r="IZ741" s="7"/>
      <c r="JA741" s="7"/>
      <c r="JB741" s="7"/>
      <c r="JC741" s="7"/>
      <c r="JD741" s="7"/>
      <c r="JE741" s="1"/>
      <c r="JM741" s="1"/>
      <c r="QC741" s="1"/>
      <c r="QD741" s="7"/>
      <c r="QE741" s="7"/>
      <c r="QF741" s="7"/>
      <c r="QG741" s="7"/>
      <c r="QH741" s="7"/>
      <c r="QI741" s="1"/>
    </row>
    <row r="742" spans="255:451" x14ac:dyDescent="0.3">
      <c r="IU742" s="1"/>
      <c r="IV742" s="7"/>
      <c r="IW742" s="7"/>
      <c r="IX742" s="7"/>
      <c r="IY742" s="7"/>
      <c r="IZ742" s="7"/>
      <c r="JA742" s="7"/>
      <c r="JB742" s="7"/>
      <c r="JC742" s="7"/>
      <c r="JD742" s="7"/>
      <c r="JE742" s="1"/>
      <c r="JM742" s="1"/>
      <c r="QC742" s="1"/>
      <c r="QD742" s="7"/>
      <c r="QE742" s="7"/>
      <c r="QF742" s="7"/>
      <c r="QG742" s="7"/>
      <c r="QH742" s="7"/>
      <c r="QI742" s="1"/>
    </row>
    <row r="743" spans="255:451" x14ac:dyDescent="0.3">
      <c r="IU743" s="1"/>
      <c r="IV743" s="7"/>
      <c r="IW743" s="7"/>
      <c r="IX743" s="7"/>
      <c r="IY743" s="7"/>
      <c r="IZ743" s="7"/>
      <c r="JA743" s="7"/>
      <c r="JB743" s="7"/>
      <c r="JC743" s="7"/>
      <c r="JD743" s="7"/>
      <c r="JE743" s="1"/>
      <c r="JM743" s="1"/>
      <c r="QC743" s="1"/>
      <c r="QD743" s="7"/>
      <c r="QE743" s="7"/>
      <c r="QF743" s="7"/>
      <c r="QG743" s="7"/>
      <c r="QH743" s="7"/>
      <c r="QI743" s="1"/>
    </row>
    <row r="744" spans="255:451" x14ac:dyDescent="0.3">
      <c r="IU744" s="1"/>
      <c r="IV744" s="7"/>
      <c r="IW744" s="7"/>
      <c r="IX744" s="7"/>
      <c r="IY744" s="7"/>
      <c r="IZ744" s="7"/>
      <c r="JA744" s="7"/>
      <c r="JB744" s="7"/>
      <c r="JC744" s="7"/>
      <c r="JD744" s="7"/>
      <c r="JE744" s="1"/>
      <c r="JM744" s="1"/>
      <c r="QC744" s="1"/>
      <c r="QD744" s="7"/>
      <c r="QE744" s="7"/>
      <c r="QF744" s="7"/>
      <c r="QG744" s="7"/>
      <c r="QH744" s="7"/>
      <c r="QI744" s="1"/>
    </row>
    <row r="745" spans="255:451" x14ac:dyDescent="0.3">
      <c r="IU745" s="1"/>
      <c r="IV745" s="7"/>
      <c r="IW745" s="7"/>
      <c r="IX745" s="7"/>
      <c r="IY745" s="7"/>
      <c r="IZ745" s="7"/>
      <c r="JA745" s="7"/>
      <c r="JB745" s="7"/>
      <c r="JC745" s="7"/>
      <c r="JD745" s="7"/>
      <c r="JE745" s="1"/>
      <c r="JM745" s="1"/>
      <c r="QC745" s="1"/>
      <c r="QD745" s="7"/>
      <c r="QE745" s="7"/>
      <c r="QF745" s="7"/>
      <c r="QG745" s="7"/>
      <c r="QH745" s="7"/>
      <c r="QI745" s="1"/>
    </row>
    <row r="746" spans="255:451" x14ac:dyDescent="0.3">
      <c r="IU746" s="1"/>
      <c r="IV746" s="7"/>
      <c r="IW746" s="7"/>
      <c r="IX746" s="7"/>
      <c r="IY746" s="7"/>
      <c r="IZ746" s="7"/>
      <c r="JA746" s="7"/>
      <c r="JB746" s="7"/>
      <c r="JC746" s="7"/>
      <c r="JD746" s="7"/>
      <c r="JE746" s="1"/>
      <c r="JM746" s="1"/>
      <c r="QC746" s="1"/>
      <c r="QD746" s="7"/>
      <c r="QE746" s="7"/>
      <c r="QF746" s="7"/>
      <c r="QG746" s="7"/>
      <c r="QH746" s="7"/>
      <c r="QI746" s="1"/>
    </row>
    <row r="747" spans="255:451" x14ac:dyDescent="0.3">
      <c r="IU747" s="1"/>
      <c r="IV747" s="7"/>
      <c r="IW747" s="7"/>
      <c r="IX747" s="7"/>
      <c r="IY747" s="7"/>
      <c r="IZ747" s="7"/>
      <c r="JA747" s="7"/>
      <c r="JB747" s="7"/>
      <c r="JC747" s="7"/>
      <c r="JD747" s="7"/>
      <c r="JE747" s="1"/>
      <c r="JM747" s="1"/>
      <c r="QC747" s="1"/>
      <c r="QD747" s="7"/>
      <c r="QE747" s="7"/>
      <c r="QF747" s="7"/>
      <c r="QG747" s="7"/>
      <c r="QH747" s="7"/>
      <c r="QI747" s="1"/>
    </row>
    <row r="748" spans="255:451" x14ac:dyDescent="0.3">
      <c r="IU748" s="1"/>
      <c r="IV748" s="7"/>
      <c r="IW748" s="7"/>
      <c r="IX748" s="7"/>
      <c r="IY748" s="7"/>
      <c r="IZ748" s="7"/>
      <c r="JA748" s="7"/>
      <c r="JB748" s="7"/>
      <c r="JC748" s="7"/>
      <c r="JD748" s="7"/>
      <c r="JE748" s="1"/>
      <c r="JM748" s="1"/>
      <c r="QC748" s="1"/>
      <c r="QD748" s="7"/>
      <c r="QE748" s="7"/>
      <c r="QF748" s="7"/>
      <c r="QG748" s="7"/>
      <c r="QH748" s="7"/>
      <c r="QI748" s="1"/>
    </row>
    <row r="749" spans="255:451" x14ac:dyDescent="0.3">
      <c r="IU749" s="1"/>
      <c r="IV749" s="7"/>
      <c r="IW749" s="7"/>
      <c r="IX749" s="7"/>
      <c r="IY749" s="7"/>
      <c r="IZ749" s="7"/>
      <c r="JA749" s="7"/>
      <c r="JB749" s="7"/>
      <c r="JC749" s="7"/>
      <c r="JD749" s="7"/>
      <c r="JE749" s="1"/>
      <c r="JM749" s="1"/>
      <c r="QC749" s="1"/>
      <c r="QD749" s="7"/>
      <c r="QE749" s="7"/>
      <c r="QF749" s="7"/>
      <c r="QG749" s="7"/>
      <c r="QH749" s="7"/>
      <c r="QI749" s="1"/>
    </row>
    <row r="750" spans="255:451" x14ac:dyDescent="0.3">
      <c r="IU750" s="1"/>
      <c r="IV750" s="7"/>
      <c r="IW750" s="7"/>
      <c r="IX750" s="7"/>
      <c r="IY750" s="7"/>
      <c r="IZ750" s="7"/>
      <c r="JA750" s="7"/>
      <c r="JB750" s="7"/>
      <c r="JC750" s="7"/>
      <c r="JD750" s="7"/>
      <c r="JE750" s="1"/>
      <c r="JM750" s="1"/>
      <c r="QC750" s="1"/>
      <c r="QD750" s="7"/>
      <c r="QE750" s="7"/>
      <c r="QF750" s="7"/>
      <c r="QG750" s="7"/>
      <c r="QH750" s="7"/>
      <c r="QI750" s="1"/>
    </row>
    <row r="751" spans="255:451" x14ac:dyDescent="0.3">
      <c r="IU751" s="1"/>
      <c r="IV751" s="7"/>
      <c r="IW751" s="7"/>
      <c r="IX751" s="7"/>
      <c r="IY751" s="7"/>
      <c r="IZ751" s="7"/>
      <c r="JA751" s="7"/>
      <c r="JB751" s="7"/>
      <c r="JC751" s="7"/>
      <c r="JD751" s="7"/>
      <c r="JE751" s="1"/>
      <c r="JM751" s="1"/>
      <c r="QC751" s="1"/>
      <c r="QD751" s="7"/>
      <c r="QE751" s="7"/>
      <c r="QF751" s="7"/>
      <c r="QG751" s="7"/>
      <c r="QH751" s="7"/>
      <c r="QI751" s="1"/>
    </row>
    <row r="752" spans="255:451" x14ac:dyDescent="0.3">
      <c r="IU752" s="1"/>
      <c r="IV752" s="7"/>
      <c r="IW752" s="7"/>
      <c r="IX752" s="7"/>
      <c r="IY752" s="7"/>
      <c r="IZ752" s="7"/>
      <c r="JA752" s="7"/>
      <c r="JB752" s="7"/>
      <c r="JC752" s="7"/>
      <c r="JD752" s="7"/>
      <c r="JE752" s="1"/>
      <c r="JM752" s="1"/>
      <c r="QC752" s="1"/>
      <c r="QD752" s="7"/>
      <c r="QE752" s="7"/>
      <c r="QF752" s="7"/>
      <c r="QG752" s="7"/>
      <c r="QH752" s="7"/>
      <c r="QI752" s="1"/>
    </row>
    <row r="753" spans="255:451" x14ac:dyDescent="0.3">
      <c r="IU753" s="1"/>
      <c r="IV753" s="7"/>
      <c r="IW753" s="7"/>
      <c r="IX753" s="7"/>
      <c r="IY753" s="7"/>
      <c r="IZ753" s="7"/>
      <c r="JA753" s="7"/>
      <c r="JB753" s="7"/>
      <c r="JC753" s="7"/>
      <c r="JD753" s="7"/>
      <c r="JE753" s="1"/>
      <c r="JM753" s="1"/>
      <c r="QC753" s="1"/>
      <c r="QD753" s="7"/>
      <c r="QE753" s="7"/>
      <c r="QF753" s="7"/>
      <c r="QG753" s="7"/>
      <c r="QH753" s="7"/>
      <c r="QI753" s="1"/>
    </row>
    <row r="754" spans="255:451" x14ac:dyDescent="0.3">
      <c r="IU754" s="1"/>
      <c r="IV754" s="7"/>
      <c r="IW754" s="7"/>
      <c r="IX754" s="7"/>
      <c r="IY754" s="7"/>
      <c r="IZ754" s="7"/>
      <c r="JA754" s="7"/>
      <c r="JB754" s="7"/>
      <c r="JC754" s="7"/>
      <c r="JD754" s="7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7"/>
      <c r="QE754" s="7"/>
      <c r="QF754" s="7"/>
      <c r="QG754" s="7"/>
      <c r="QH754" s="7"/>
      <c r="QI754" s="1"/>
    </row>
    <row r="755" spans="255:451" ht="91.8" x14ac:dyDescent="1.65">
      <c r="IU755" s="1"/>
      <c r="IV755" s="7"/>
      <c r="IW755" s="7"/>
      <c r="IX755" s="7"/>
      <c r="IY755" s="7"/>
      <c r="IZ755" s="7"/>
      <c r="JA755" s="7"/>
      <c r="JB755" s="7"/>
      <c r="JC755" s="7"/>
      <c r="JD755" s="7"/>
      <c r="JE755" s="1"/>
      <c r="JF755" s="130" t="s">
        <v>367</v>
      </c>
      <c r="JG755" s="130"/>
      <c r="JH755" s="130"/>
      <c r="JI755" s="130"/>
      <c r="JJ755" s="130"/>
      <c r="JK755" s="130"/>
      <c r="JL755" s="130"/>
      <c r="JM755" s="1"/>
      <c r="JN755" s="122"/>
      <c r="JO755" s="122"/>
      <c r="JP755" s="122"/>
      <c r="JQ755" s="122"/>
      <c r="JR755" s="122"/>
      <c r="JS755" s="122"/>
      <c r="JT755" s="122"/>
      <c r="LZ755" s="122"/>
      <c r="MA755" s="122"/>
      <c r="MB755" s="122"/>
      <c r="MC755" s="122"/>
      <c r="MD755" s="122"/>
      <c r="ME755" s="122"/>
      <c r="MF755" s="122"/>
      <c r="MQ755" s="1"/>
      <c r="MR755" s="130" t="s">
        <v>367</v>
      </c>
      <c r="MS755" s="130"/>
      <c r="MT755" s="130"/>
      <c r="MU755" s="130"/>
      <c r="MV755" s="130"/>
      <c r="MW755" s="130"/>
      <c r="MX755" s="130"/>
      <c r="MY755" s="1"/>
      <c r="MZ755" s="122"/>
      <c r="NA755" s="122"/>
      <c r="NB755" s="122"/>
      <c r="NC755" s="122"/>
      <c r="ND755" s="122"/>
      <c r="NE755" s="122"/>
      <c r="NF755" s="122"/>
      <c r="PL755" s="122"/>
      <c r="PM755" s="122"/>
      <c r="PN755" s="122"/>
      <c r="PO755" s="122"/>
      <c r="PP755" s="122"/>
      <c r="PQ755" s="122"/>
      <c r="PR755" s="122"/>
      <c r="QC755" s="1"/>
      <c r="QD755" s="7"/>
      <c r="QE755" s="7"/>
      <c r="QF755" s="7"/>
      <c r="QG755" s="7"/>
      <c r="QH755" s="7"/>
      <c r="QI755" s="1"/>
    </row>
    <row r="756" spans="255:451" ht="14.4" customHeight="1" x14ac:dyDescent="1.65">
      <c r="IU756" s="1"/>
      <c r="IV756" s="7"/>
      <c r="IW756" s="7"/>
      <c r="IX756" s="7"/>
      <c r="IY756" s="7"/>
      <c r="IZ756" s="7"/>
      <c r="JA756" s="7"/>
      <c r="JB756" s="7"/>
      <c r="JC756" s="7"/>
      <c r="JD756" s="7"/>
      <c r="JE756" s="1"/>
      <c r="JF756" s="130"/>
      <c r="JG756" s="130"/>
      <c r="JH756" s="130"/>
      <c r="JI756" s="130"/>
      <c r="JJ756" s="130"/>
      <c r="JK756" s="130"/>
      <c r="JL756" s="130"/>
      <c r="JM756" s="1"/>
      <c r="JN756" s="122"/>
      <c r="JO756" s="122"/>
      <c r="JP756" s="122"/>
      <c r="JQ756" s="122"/>
      <c r="JR756" s="122"/>
      <c r="JS756" s="122"/>
      <c r="JT756" s="122"/>
      <c r="LZ756" s="122"/>
      <c r="MA756" s="122"/>
      <c r="MB756" s="122"/>
      <c r="MC756" s="122"/>
      <c r="MD756" s="122"/>
      <c r="ME756" s="122"/>
      <c r="MF756" s="122"/>
      <c r="MQ756" s="1"/>
      <c r="MR756" s="130"/>
      <c r="MS756" s="130"/>
      <c r="MT756" s="130"/>
      <c r="MU756" s="130"/>
      <c r="MV756" s="130"/>
      <c r="MW756" s="130"/>
      <c r="MX756" s="130"/>
      <c r="MY756" s="1"/>
      <c r="MZ756" s="122"/>
      <c r="NA756" s="122"/>
      <c r="NB756" s="122"/>
      <c r="NC756" s="122"/>
      <c r="ND756" s="122"/>
      <c r="NE756" s="122"/>
      <c r="NF756" s="122"/>
      <c r="PL756" s="122"/>
      <c r="PM756" s="122"/>
      <c r="PN756" s="122"/>
      <c r="PO756" s="122"/>
      <c r="PP756" s="122"/>
      <c r="PQ756" s="122"/>
      <c r="PR756" s="122"/>
      <c r="QC756" s="1"/>
      <c r="QD756" s="7"/>
      <c r="QE756" s="7"/>
      <c r="QF756" s="7"/>
      <c r="QG756" s="7"/>
      <c r="QH756" s="7"/>
      <c r="QI756" s="1"/>
    </row>
    <row r="757" spans="255:451" ht="14.4" customHeight="1" x14ac:dyDescent="1.65">
      <c r="IU757" s="1"/>
      <c r="IV757" s="7"/>
      <c r="IW757" s="7"/>
      <c r="IX757" s="7"/>
      <c r="IY757" s="7"/>
      <c r="IZ757" s="7"/>
      <c r="JA757" s="7"/>
      <c r="JB757" s="7"/>
      <c r="JC757" s="7"/>
      <c r="JD757" s="7"/>
      <c r="JE757" s="1"/>
      <c r="JF757" s="130"/>
      <c r="JG757" s="130"/>
      <c r="JH757" s="130"/>
      <c r="JI757" s="130"/>
      <c r="JJ757" s="130"/>
      <c r="JK757" s="130"/>
      <c r="JL757" s="130"/>
      <c r="JM757" s="1"/>
      <c r="JN757" s="122"/>
      <c r="JO757" s="122"/>
      <c r="JP757" s="122"/>
      <c r="JQ757" s="122"/>
      <c r="JR757" s="122"/>
      <c r="JS757" s="122"/>
      <c r="JT757" s="122"/>
      <c r="LZ757" s="122"/>
      <c r="MA757" s="122"/>
      <c r="MB757" s="122"/>
      <c r="MC757" s="122"/>
      <c r="MD757" s="122"/>
      <c r="ME757" s="122"/>
      <c r="MF757" s="122"/>
      <c r="MQ757" s="1"/>
      <c r="MR757" s="130"/>
      <c r="MS757" s="130"/>
      <c r="MT757" s="130"/>
      <c r="MU757" s="130"/>
      <c r="MV757" s="130"/>
      <c r="MW757" s="130"/>
      <c r="MX757" s="130"/>
      <c r="MY757" s="1"/>
      <c r="MZ757" s="122"/>
      <c r="NA757" s="122"/>
      <c r="NB757" s="122"/>
      <c r="NC757" s="122"/>
      <c r="ND757" s="122"/>
      <c r="NE757" s="122"/>
      <c r="NF757" s="122"/>
      <c r="PL757" s="122"/>
      <c r="PM757" s="122"/>
      <c r="PN757" s="122"/>
      <c r="PO757" s="122"/>
      <c r="PP757" s="122"/>
      <c r="PQ757" s="122"/>
      <c r="PR757" s="122"/>
      <c r="QC757" s="1"/>
      <c r="QD757" s="7"/>
      <c r="QE757" s="7"/>
      <c r="QF757" s="7"/>
      <c r="QG757" s="7"/>
      <c r="QH757" s="7"/>
      <c r="QI757" s="1"/>
    </row>
    <row r="758" spans="255:451" ht="14.4" customHeight="1" x14ac:dyDescent="1.65">
      <c r="IU758" s="1"/>
      <c r="IV758" s="7"/>
      <c r="IW758" s="7"/>
      <c r="IX758" s="7"/>
      <c r="IY758" s="7"/>
      <c r="IZ758" s="7"/>
      <c r="JA758" s="7"/>
      <c r="JB758" s="7"/>
      <c r="JC758" s="7"/>
      <c r="JD758" s="7"/>
      <c r="JE758" s="1"/>
      <c r="JF758" s="130"/>
      <c r="JG758" s="130"/>
      <c r="JH758" s="130"/>
      <c r="JI758" s="130"/>
      <c r="JJ758" s="130"/>
      <c r="JK758" s="130"/>
      <c r="JL758" s="130"/>
      <c r="JM758" s="1"/>
      <c r="JN758" s="122"/>
      <c r="JO758" s="122"/>
      <c r="JP758" s="122"/>
      <c r="JQ758" s="122"/>
      <c r="JR758" s="122"/>
      <c r="JS758" s="122"/>
      <c r="JT758" s="122"/>
      <c r="LZ758" s="122"/>
      <c r="MA758" s="122"/>
      <c r="MB758" s="122"/>
      <c r="MC758" s="122"/>
      <c r="MD758" s="122"/>
      <c r="ME758" s="122"/>
      <c r="MF758" s="122"/>
      <c r="MQ758" s="1"/>
      <c r="MR758" s="130"/>
      <c r="MS758" s="130"/>
      <c r="MT758" s="130"/>
      <c r="MU758" s="130"/>
      <c r="MV758" s="130"/>
      <c r="MW758" s="130"/>
      <c r="MX758" s="130"/>
      <c r="MY758" s="1"/>
      <c r="MZ758" s="122"/>
      <c r="NA758" s="122"/>
      <c r="NB758" s="122"/>
      <c r="NC758" s="122"/>
      <c r="ND758" s="122"/>
      <c r="NE758" s="122"/>
      <c r="NF758" s="122"/>
      <c r="PL758" s="122"/>
      <c r="PM758" s="122"/>
      <c r="PN758" s="122"/>
      <c r="PO758" s="122"/>
      <c r="PP758" s="122"/>
      <c r="PQ758" s="122"/>
      <c r="PR758" s="122"/>
      <c r="QC758" s="1"/>
      <c r="QD758" s="7"/>
      <c r="QE758" s="7"/>
      <c r="QF758" s="7"/>
      <c r="QG758" s="7"/>
      <c r="QH758" s="7"/>
      <c r="QI758" s="1"/>
    </row>
    <row r="759" spans="255:451" ht="14.4" customHeight="1" x14ac:dyDescent="1.65">
      <c r="IU759" s="1"/>
      <c r="IV759" s="7"/>
      <c r="IW759" s="7"/>
      <c r="IX759" s="7"/>
      <c r="IY759" s="7"/>
      <c r="IZ759" s="7"/>
      <c r="JA759" s="7"/>
      <c r="JB759" s="7"/>
      <c r="JC759" s="7"/>
      <c r="JD759" s="7"/>
      <c r="JE759" s="1"/>
      <c r="JF759" s="130"/>
      <c r="JG759" s="130"/>
      <c r="JH759" s="130"/>
      <c r="JI759" s="130"/>
      <c r="JJ759" s="130"/>
      <c r="JK759" s="130"/>
      <c r="JL759" s="130"/>
      <c r="JM759" s="1"/>
      <c r="JN759" s="122"/>
      <c r="JO759" s="122"/>
      <c r="JP759" s="122"/>
      <c r="JQ759" s="122"/>
      <c r="JR759" s="122"/>
      <c r="JS759" s="122"/>
      <c r="JT759" s="122"/>
      <c r="LZ759" s="122"/>
      <c r="MA759" s="122"/>
      <c r="MB759" s="122"/>
      <c r="MC759" s="122"/>
      <c r="MD759" s="122"/>
      <c r="ME759" s="122"/>
      <c r="MF759" s="122"/>
      <c r="MQ759" s="1"/>
      <c r="MR759" s="130"/>
      <c r="MS759" s="130"/>
      <c r="MT759" s="130"/>
      <c r="MU759" s="130"/>
      <c r="MV759" s="130"/>
      <c r="MW759" s="130"/>
      <c r="MX759" s="130"/>
      <c r="MY759" s="1"/>
      <c r="MZ759" s="122"/>
      <c r="NA759" s="122"/>
      <c r="NB759" s="122"/>
      <c r="NC759" s="122"/>
      <c r="ND759" s="122"/>
      <c r="NE759" s="122"/>
      <c r="NF759" s="122"/>
      <c r="PL759" s="122"/>
      <c r="PM759" s="122"/>
      <c r="PN759" s="122"/>
      <c r="PO759" s="122"/>
      <c r="PP759" s="122"/>
      <c r="PQ759" s="122"/>
      <c r="PR759" s="122"/>
      <c r="QC759" s="1"/>
      <c r="QD759" s="7"/>
      <c r="QE759" s="7"/>
      <c r="QF759" s="7"/>
      <c r="QG759" s="7"/>
      <c r="QH759" s="7"/>
      <c r="QI759" s="1"/>
    </row>
    <row r="760" spans="255:451" ht="14.4" customHeight="1" x14ac:dyDescent="0.3">
      <c r="IU760" s="1"/>
      <c r="IV760" s="7"/>
      <c r="IW760" s="7"/>
      <c r="IX760" s="7"/>
      <c r="IY760" s="7"/>
      <c r="IZ760" s="7"/>
      <c r="JA760" s="7"/>
      <c r="JB760" s="7"/>
      <c r="JC760" s="7"/>
      <c r="JD760" s="7"/>
      <c r="JE760" s="1"/>
      <c r="JF760" s="130"/>
      <c r="JG760" s="130"/>
      <c r="JH760" s="130"/>
      <c r="JI760" s="130"/>
      <c r="JJ760" s="130"/>
      <c r="JK760" s="130"/>
      <c r="JL760" s="130"/>
      <c r="JM760" s="1"/>
      <c r="MQ760" s="1"/>
      <c r="MR760" s="130"/>
      <c r="MS760" s="130"/>
      <c r="MT760" s="130"/>
      <c r="MU760" s="130"/>
      <c r="MV760" s="130"/>
      <c r="MW760" s="130"/>
      <c r="MX760" s="130"/>
      <c r="MY760" s="1"/>
      <c r="QC760" s="1"/>
      <c r="QD760" s="7"/>
      <c r="QE760" s="7"/>
      <c r="QF760" s="7"/>
      <c r="QG760" s="7"/>
      <c r="QH760" s="7"/>
      <c r="QI760" s="1"/>
    </row>
    <row r="761" spans="255:451" ht="14.4" customHeight="1" thickBot="1" x14ac:dyDescent="0.35">
      <c r="IU761" s="1"/>
      <c r="IV761" s="7"/>
      <c r="IW761" s="7"/>
      <c r="IX761" s="7"/>
      <c r="IY761" s="7"/>
      <c r="IZ761" s="7"/>
      <c r="JA761" s="7"/>
      <c r="JB761" s="7"/>
      <c r="JC761" s="7"/>
      <c r="JD761" s="7"/>
      <c r="JE761" s="1"/>
      <c r="JF761" s="130"/>
      <c r="JG761" s="130"/>
      <c r="JH761" s="130"/>
      <c r="JI761" s="130"/>
      <c r="JJ761" s="130"/>
      <c r="JK761" s="130"/>
      <c r="JL761" s="130"/>
      <c r="JM761" s="1"/>
      <c r="JN761" t="s">
        <v>303</v>
      </c>
      <c r="JW761" t="s">
        <v>304</v>
      </c>
      <c r="KF761" t="s">
        <v>305</v>
      </c>
      <c r="KO761" t="s">
        <v>306</v>
      </c>
      <c r="KX761" t="s">
        <v>307</v>
      </c>
      <c r="LG761" t="s">
        <v>308</v>
      </c>
      <c r="LP761" t="s">
        <v>309</v>
      </c>
      <c r="LY761" t="s">
        <v>310</v>
      </c>
      <c r="MH761" t="s">
        <v>311</v>
      </c>
      <c r="MQ761" s="1"/>
      <c r="MR761" s="130"/>
      <c r="MS761" s="130"/>
      <c r="MT761" s="130"/>
      <c r="MU761" s="130"/>
      <c r="MV761" s="130"/>
      <c r="MW761" s="130"/>
      <c r="MX761" s="130"/>
      <c r="MY761" s="1"/>
      <c r="QC761" s="1"/>
      <c r="QD761" s="7"/>
      <c r="QE761" s="7"/>
      <c r="QF761" s="7"/>
      <c r="QG761" s="7"/>
      <c r="QH761" s="7"/>
      <c r="QI761" s="1"/>
    </row>
    <row r="762" spans="255:451" ht="14.4" customHeight="1" x14ac:dyDescent="0.3">
      <c r="IU762" s="1"/>
      <c r="IV762" s="7"/>
      <c r="IW762" s="7"/>
      <c r="IX762" s="7"/>
      <c r="IY762" s="7"/>
      <c r="IZ762" s="7"/>
      <c r="JA762" s="7"/>
      <c r="JB762" s="7"/>
      <c r="JC762" s="7"/>
      <c r="JD762" s="7"/>
      <c r="JE762" s="1"/>
      <c r="JF762" s="130"/>
      <c r="JG762" s="130"/>
      <c r="JH762" s="130"/>
      <c r="JI762" s="130"/>
      <c r="JJ762" s="130"/>
      <c r="JK762" s="130"/>
      <c r="JL762" s="130"/>
      <c r="JM762" s="1"/>
      <c r="JN762" s="12">
        <f t="array" ref="JN762:JN764">'TRANSFORMER EX1'!QD2867:QD2869</f>
        <v>0.32152914410001854</v>
      </c>
      <c r="JW762" s="12">
        <f t="array" ref="JW762:JW764">'TRANSFORMER EX1'!QR2867:QR2869+'TRANSFORMER EX2'!QR2867:QR2869</f>
        <v>-1.4373571604411454E-3</v>
      </c>
      <c r="KF762" s="12">
        <v>0.11622192060080083</v>
      </c>
      <c r="KO762" s="12">
        <v>-1.2231381745256259E-2</v>
      </c>
      <c r="KX762" s="12">
        <f t="array" ref="KX762:KX764">JH768*KF762:KF764+(1-JH768)*JW762:JW764^2</f>
        <v>9.2977949679762001E-2</v>
      </c>
      <c r="LG762" s="12">
        <f t="array" ref="LG762:LG764">JF768*KO762:KO764+(1-JF768)*JW762:JW764</f>
        <v>-1.1151979286774749E-2</v>
      </c>
      <c r="LP762" s="12">
        <f t="array" ref="LP762:LP764">KX762:KX764/(1-JH768^JL768)</f>
        <v>0.19052858540934842</v>
      </c>
      <c r="LY762" s="12">
        <f t="array" ref="LY762:LY764">LG762:LG764/(1-JF768^JL768)</f>
        <v>-4.1151215080349642E-2</v>
      </c>
      <c r="MH762" s="12">
        <f t="array" ref="MH762:MH764">JN762:JN764-(JF771/(JJ768+SQRT(LP762:LP764)))*LY762:LY764</f>
        <v>0.32247190723246988</v>
      </c>
      <c r="MQ762" s="1"/>
      <c r="MR762" s="130"/>
      <c r="MS762" s="130"/>
      <c r="MT762" s="130"/>
      <c r="MU762" s="130"/>
      <c r="MV762" s="130"/>
      <c r="MW762" s="130"/>
      <c r="MX762" s="130"/>
      <c r="MY762" s="1"/>
      <c r="QC762" s="1"/>
      <c r="QD762" s="7"/>
      <c r="QE762" s="7"/>
      <c r="QF762" s="7"/>
      <c r="QG762" s="7"/>
      <c r="QH762" s="7"/>
      <c r="QI762" s="1"/>
    </row>
    <row r="763" spans="255:451" ht="14.4" customHeight="1" x14ac:dyDescent="0.3">
      <c r="IU763" s="1"/>
      <c r="IV763" s="7"/>
      <c r="IW763" s="7"/>
      <c r="IX763" s="7"/>
      <c r="IY763" s="7"/>
      <c r="IZ763" s="7"/>
      <c r="JA763" s="7"/>
      <c r="JB763" s="7"/>
      <c r="JC763" s="7"/>
      <c r="JD763" s="7"/>
      <c r="JE763" s="1"/>
      <c r="JF763" s="130"/>
      <c r="JG763" s="130"/>
      <c r="JH763" s="130"/>
      <c r="JI763" s="130"/>
      <c r="JJ763" s="130"/>
      <c r="JK763" s="130"/>
      <c r="JL763" s="130"/>
      <c r="JM763" s="1"/>
      <c r="JN763" s="13">
        <v>-0.51224073910588974</v>
      </c>
      <c r="JW763" s="13">
        <v>7.9350448563366674E-4</v>
      </c>
      <c r="KF763" s="13">
        <v>4.9977033794456546E-2</v>
      </c>
      <c r="KO763" s="13">
        <v>6.6269951130988977E-2</v>
      </c>
      <c r="KX763" s="13">
        <v>3.9981752965438981E-2</v>
      </c>
      <c r="LG763" s="13">
        <v>5.9722306466453448E-2</v>
      </c>
      <c r="LP763" s="13">
        <v>8.1929821650489731E-2</v>
      </c>
      <c r="LY763" s="13">
        <v>0.22037751463635966</v>
      </c>
      <c r="MH763" s="13">
        <v>-0.5199399510425059</v>
      </c>
      <c r="MQ763" s="1"/>
      <c r="MR763" s="130"/>
      <c r="MS763" s="130"/>
      <c r="MT763" s="130"/>
      <c r="MU763" s="130"/>
      <c r="MV763" s="130"/>
      <c r="MW763" s="130"/>
      <c r="MX763" s="130"/>
      <c r="MY763" s="1"/>
      <c r="QC763" s="1"/>
      <c r="QD763" s="7"/>
      <c r="QE763" s="7"/>
      <c r="QF763" s="7"/>
      <c r="QG763" s="7"/>
      <c r="QH763" s="7"/>
      <c r="QI763" s="1"/>
    </row>
    <row r="764" spans="255:451" ht="14.4" customHeight="1" thickBot="1" x14ac:dyDescent="0.35">
      <c r="IU764" s="1"/>
      <c r="IV764" s="7"/>
      <c r="IW764" s="7"/>
      <c r="IX764" s="7"/>
      <c r="IY764" s="7"/>
      <c r="IZ764" s="7"/>
      <c r="JA764" s="7"/>
      <c r="JB764" s="7"/>
      <c r="JC764" s="7"/>
      <c r="JD764" s="7"/>
      <c r="JE764" s="1"/>
      <c r="JF764" s="130"/>
      <c r="JG764" s="130"/>
      <c r="JH764" s="130"/>
      <c r="JI764" s="130"/>
      <c r="JJ764" s="130"/>
      <c r="JK764" s="130"/>
      <c r="JL764" s="130"/>
      <c r="JM764" s="1"/>
      <c r="JN764" s="14">
        <v>0.69454271735025686</v>
      </c>
      <c r="JW764" s="14">
        <v>5.3975342327156105E-4</v>
      </c>
      <c r="KF764" s="14">
        <v>9.2500025956854734E-2</v>
      </c>
      <c r="KO764" s="14">
        <v>-0.16731018248713941</v>
      </c>
      <c r="KX764" s="14">
        <v>7.4000079032235377E-2</v>
      </c>
      <c r="LG764" s="14">
        <v>-0.15052518889609834</v>
      </c>
      <c r="LP764" s="14">
        <v>0.15163950621359712</v>
      </c>
      <c r="LY764" s="14">
        <v>-0.55544350146161769</v>
      </c>
      <c r="MH764" s="14">
        <v>0.70880646701317063</v>
      </c>
      <c r="MQ764" s="1"/>
      <c r="MR764" s="130"/>
      <c r="MS764" s="130"/>
      <c r="MT764" s="130"/>
      <c r="MU764" s="130"/>
      <c r="MV764" s="130"/>
      <c r="MW764" s="130"/>
      <c r="MX764" s="130"/>
      <c r="MY764" s="1"/>
      <c r="QC764" s="1"/>
      <c r="QD764" s="7"/>
      <c r="QE764" s="7"/>
      <c r="QF764" s="7"/>
      <c r="QG764" s="7"/>
      <c r="QH764" s="7"/>
      <c r="QI764" s="1"/>
    </row>
    <row r="765" spans="255:451" ht="14.4" customHeight="1" x14ac:dyDescent="0.3">
      <c r="IU765" s="1"/>
      <c r="IV765" s="7"/>
      <c r="IW765" s="7"/>
      <c r="IX765" s="7"/>
      <c r="IY765" s="7"/>
      <c r="IZ765" s="7"/>
      <c r="JA765" s="7"/>
      <c r="JB765" s="7"/>
      <c r="JC765" s="7"/>
      <c r="JD765" s="7"/>
      <c r="JE765" s="1"/>
      <c r="JF765" s="130"/>
      <c r="JG765" s="130"/>
      <c r="JH765" s="130"/>
      <c r="JI765" s="130"/>
      <c r="JJ765" s="130"/>
      <c r="JK765" s="130"/>
      <c r="JL765" s="130"/>
      <c r="JM765" s="1"/>
      <c r="MQ765" s="1"/>
      <c r="MR765" s="130"/>
      <c r="MS765" s="130"/>
      <c r="MT765" s="130"/>
      <c r="MU765" s="130"/>
      <c r="MV765" s="130"/>
      <c r="MW765" s="130"/>
      <c r="MX765" s="130"/>
      <c r="MY765" s="1"/>
      <c r="QC765" s="1"/>
      <c r="QD765" s="7"/>
      <c r="QE765" s="7"/>
      <c r="QF765" s="7"/>
      <c r="QG765" s="7"/>
      <c r="QH765" s="7"/>
      <c r="QI765" s="1"/>
    </row>
    <row r="766" spans="255:451" ht="14.4" customHeight="1" x14ac:dyDescent="0.3">
      <c r="IU766" s="1"/>
      <c r="IV766" s="7"/>
      <c r="IW766" s="7"/>
      <c r="IX766" s="7"/>
      <c r="IY766" s="7"/>
      <c r="IZ766" s="7"/>
      <c r="JA766" s="7"/>
      <c r="JB766" s="7"/>
      <c r="JC766" s="7"/>
      <c r="JD766" s="7"/>
      <c r="JE766" s="1"/>
      <c r="JF766" s="1"/>
      <c r="JG766" s="1"/>
      <c r="JH766" s="1"/>
      <c r="JI766" s="1"/>
      <c r="JJ766" s="1"/>
      <c r="JK766" s="1"/>
      <c r="JL766" s="1"/>
      <c r="JM766" s="1"/>
      <c r="MQ766" s="1"/>
      <c r="MR766" s="1"/>
      <c r="MS766" s="1"/>
      <c r="MT766" s="1"/>
      <c r="MU766" s="1"/>
      <c r="MV766" s="1"/>
      <c r="MW766" s="1"/>
      <c r="MX766" s="1"/>
      <c r="MY766" s="1"/>
      <c r="QC766" s="1"/>
      <c r="QD766" s="7"/>
      <c r="QE766" s="7"/>
      <c r="QF766" s="7"/>
      <c r="QG766" s="7"/>
      <c r="QH766" s="7"/>
      <c r="QI766" s="1"/>
    </row>
    <row r="767" spans="255:451" ht="15" thickBot="1" x14ac:dyDescent="0.35">
      <c r="IU767" s="1"/>
      <c r="IV767" s="7"/>
      <c r="IW767" s="7"/>
      <c r="IX767" s="7"/>
      <c r="IY767" s="7"/>
      <c r="IZ767" s="7"/>
      <c r="JA767" s="7"/>
      <c r="JB767" s="7"/>
      <c r="JC767" s="7"/>
      <c r="JD767" s="7"/>
      <c r="JE767" s="1"/>
      <c r="JF767" t="s">
        <v>284</v>
      </c>
      <c r="JH767" t="s">
        <v>285</v>
      </c>
      <c r="JJ767" t="s">
        <v>56</v>
      </c>
      <c r="JL767" t="s">
        <v>286</v>
      </c>
      <c r="JM767" s="1"/>
      <c r="JN767" t="s">
        <v>312</v>
      </c>
      <c r="JW767" t="s">
        <v>313</v>
      </c>
      <c r="KF767" t="s">
        <v>314</v>
      </c>
      <c r="KO767" t="s">
        <v>375</v>
      </c>
      <c r="KX767" t="s">
        <v>315</v>
      </c>
      <c r="LG767" t="s">
        <v>316</v>
      </c>
      <c r="LP767" t="s">
        <v>317</v>
      </c>
      <c r="LY767" t="s">
        <v>318</v>
      </c>
      <c r="MH767" t="s">
        <v>319</v>
      </c>
      <c r="MQ767" s="1"/>
      <c r="MR767" t="s">
        <v>284</v>
      </c>
      <c r="MT767" t="s">
        <v>285</v>
      </c>
      <c r="MV767" t="s">
        <v>56</v>
      </c>
      <c r="MX767" t="s">
        <v>286</v>
      </c>
      <c r="MY767" s="1"/>
      <c r="QC767" s="1"/>
      <c r="QD767" s="7"/>
      <c r="QE767" s="7"/>
      <c r="QF767" s="7"/>
      <c r="QG767" s="7"/>
      <c r="QH767" s="7"/>
      <c r="QI767" s="1"/>
    </row>
    <row r="768" spans="255:451" ht="15" thickBot="1" x14ac:dyDescent="0.35">
      <c r="IU768" s="1"/>
      <c r="IV768" s="7"/>
      <c r="IW768" s="7"/>
      <c r="IX768" s="7"/>
      <c r="IY768" s="7"/>
      <c r="IZ768" s="7"/>
      <c r="JA768" s="7"/>
      <c r="JB768" s="7"/>
      <c r="JC768" s="7"/>
      <c r="JD768" s="7"/>
      <c r="JE768" s="1"/>
      <c r="JF768" s="43">
        <f>JF723</f>
        <v>0.9</v>
      </c>
      <c r="JH768" s="43">
        <f>JH723</f>
        <v>0.8</v>
      </c>
      <c r="JJ768" s="43">
        <f>JJ723</f>
        <v>1.0000000000000001E-9</v>
      </c>
      <c r="JL768" s="43">
        <f>JL723</f>
        <v>3</v>
      </c>
      <c r="JM768" s="1"/>
      <c r="JN768" s="18">
        <f t="array" ref="JN768:JU770">'TRANSFORMER EX1'!PX2871:QE2873</f>
        <v>-3.2335134746244681E-3</v>
      </c>
      <c r="JO768" s="19">
        <v>-0.63685571827586729</v>
      </c>
      <c r="JP768" s="19">
        <v>-0.28592310310736713</v>
      </c>
      <c r="JQ768" s="19">
        <v>0.48307256898280426</v>
      </c>
      <c r="JR768" s="19">
        <v>0.18454849867032067</v>
      </c>
      <c r="JS768" s="19">
        <v>5.5905268097045701E-3</v>
      </c>
      <c r="JT768" s="19">
        <v>0.30875263561233923</v>
      </c>
      <c r="JU768" s="20">
        <v>-0.18884443582454435</v>
      </c>
      <c r="JW768" s="18">
        <f t="array" ref="JW768:KD770">'TRANSFORMER EX1'!QR2871:QY2873+'TRANSFORMER EX2'!QR2871:QY2873</f>
        <v>2.8890466555845192E-4</v>
      </c>
      <c r="JX768" s="19">
        <v>4.5542461986337819E-4</v>
      </c>
      <c r="JY768" s="19">
        <v>1.8452934681288955E-3</v>
      </c>
      <c r="JZ768" s="19">
        <v>1.8196900063205945E-3</v>
      </c>
      <c r="KA768" s="19">
        <v>2.6499110663044396E-4</v>
      </c>
      <c r="KB768" s="19">
        <v>-7.8694548240077758E-4</v>
      </c>
      <c r="KC768" s="19">
        <v>1.42606854869347E-3</v>
      </c>
      <c r="KD768" s="20">
        <v>5.3802189336758875E-4</v>
      </c>
      <c r="KF768" s="18">
        <v>5.4102788430680004E-2</v>
      </c>
      <c r="KG768" s="19">
        <v>0.19661408740003603</v>
      </c>
      <c r="KH768" s="19">
        <v>2.1593561343016932E-2</v>
      </c>
      <c r="KI768" s="19">
        <v>7.6926067320893465E-2</v>
      </c>
      <c r="KJ768" s="19">
        <v>1.2880155731103682E-3</v>
      </c>
      <c r="KK768" s="19">
        <v>2.4406257898943452E-2</v>
      </c>
      <c r="KL768" s="19">
        <v>2.4068057924300151E-2</v>
      </c>
      <c r="KM768" s="20">
        <v>0.11527237844146204</v>
      </c>
      <c r="KO768" s="18">
        <v>1.257895978150122E-2</v>
      </c>
      <c r="KP768" s="19">
        <v>-9.7342589474221572E-2</v>
      </c>
      <c r="KQ768" s="19">
        <v>0.10743617450184602</v>
      </c>
      <c r="KR768" s="19">
        <v>-5.793169824416783E-3</v>
      </c>
      <c r="KS768" s="19">
        <v>0.10338404107916777</v>
      </c>
      <c r="KT768" s="19">
        <v>5.8997389581366459E-2</v>
      </c>
      <c r="KU768" s="19">
        <v>-0.1711388609195614</v>
      </c>
      <c r="KV768" s="20">
        <v>7.4374564877766006E-3</v>
      </c>
      <c r="KX768" s="18">
        <f t="array" ref="KX768:LE770">JH768*KF768:KM770+(1-JH768)*JW768:KD770^2</f>
        <v>4.3282247437725165E-2</v>
      </c>
      <c r="KY768" s="19">
        <v>0.15729131140234573</v>
      </c>
      <c r="KZ768" s="19">
        <v>1.7275530096010249E-2</v>
      </c>
      <c r="LA768" s="19">
        <v>6.1541516111058597E-2</v>
      </c>
      <c r="LB768" s="19">
        <v>1.0304265025456131E-3</v>
      </c>
      <c r="LC768" s="19">
        <v>1.9525130175793218E-2</v>
      </c>
      <c r="LD768" s="19">
        <v>1.9254853073741238E-2</v>
      </c>
      <c r="LE768" s="20">
        <v>9.2217960646681196E-2</v>
      </c>
      <c r="LG768" s="18">
        <f t="array" ref="LG768:LN770">JF768*KO768:KV770+(1-JF768)*JW768:KD770</f>
        <v>1.1349954269906943E-2</v>
      </c>
      <c r="LH768" s="19">
        <v>-8.7562788064813088E-2</v>
      </c>
      <c r="LI768" s="19">
        <v>9.687708639847431E-2</v>
      </c>
      <c r="LJ768" s="19">
        <v>-5.0318838413430456E-3</v>
      </c>
      <c r="LK768" s="19">
        <v>9.3072136081914045E-2</v>
      </c>
      <c r="LL768" s="19">
        <v>5.3018956074989736E-2</v>
      </c>
      <c r="LM768" s="19">
        <v>-0.15388236797273591</v>
      </c>
      <c r="LN768" s="20">
        <v>6.7475130283356994E-3</v>
      </c>
      <c r="LP768" s="18">
        <f t="array" ref="LP768:LW770">KX768:LE770/(1-JH768^JL768)</f>
        <v>8.8693129995338474E-2</v>
      </c>
      <c r="LQ768" s="19">
        <v>0.3223182610703807</v>
      </c>
      <c r="LR768" s="19">
        <v>3.540067642625052E-2</v>
      </c>
      <c r="LS768" s="19">
        <v>0.12610966416200536</v>
      </c>
      <c r="LT768" s="19">
        <v>2.1115297183311749E-3</v>
      </c>
      <c r="LU768" s="19">
        <v>4.0010512655313982E-2</v>
      </c>
      <c r="LV768" s="19">
        <v>3.9456666134715664E-2</v>
      </c>
      <c r="LW768" s="20">
        <v>0.18897123083336315</v>
      </c>
      <c r="LY768" s="18">
        <f t="array" ref="LY768:MF770">LG768:LN770/(1-JF768^JL768)</f>
        <v>4.1881750073457368E-2</v>
      </c>
      <c r="LZ768" s="19">
        <v>-0.32310991905835101</v>
      </c>
      <c r="MA768" s="19">
        <v>0.35748002361060643</v>
      </c>
      <c r="MB768" s="19">
        <v>-1.8567837052926375E-2</v>
      </c>
      <c r="MC768" s="19">
        <v>0.34343961653842831</v>
      </c>
      <c r="MD768" s="19">
        <v>0.19564190433575554</v>
      </c>
      <c r="ME768" s="19">
        <v>-0.5678316161355571</v>
      </c>
      <c r="MF768" s="20">
        <v>2.4898572060279341E-2</v>
      </c>
      <c r="MH768" s="18">
        <f t="array" ref="MH768:MO770">JN768:JU770-(JF771/(JJ768+SQRT(LP768:LW770)))*LY768:MF770</f>
        <v>-4.639819471242335E-3</v>
      </c>
      <c r="MI768" s="19">
        <v>-0.63116446603821175</v>
      </c>
      <c r="MJ768" s="19">
        <v>-0.3049227703739304</v>
      </c>
      <c r="MK768" s="19">
        <v>0.48359543104373909</v>
      </c>
      <c r="ML768" s="19">
        <v>0.10980872437240899</v>
      </c>
      <c r="MM768" s="19">
        <v>-4.1902831640668039E-3</v>
      </c>
      <c r="MN768" s="19">
        <v>0.33733902954097639</v>
      </c>
      <c r="MO768" s="20">
        <v>-0.18941720098593606</v>
      </c>
      <c r="MQ768" s="1"/>
      <c r="MR768" s="43">
        <f t="array" ref="MR768">JF768</f>
        <v>0.9</v>
      </c>
      <c r="MT768" s="43">
        <f t="array" ref="MT768">JH768</f>
        <v>0.8</v>
      </c>
      <c r="MV768" s="43">
        <f t="array" ref="MV768">JJ768</f>
        <v>1.0000000000000001E-9</v>
      </c>
      <c r="MX768" s="43">
        <f t="array" ref="MX768">JL768</f>
        <v>3</v>
      </c>
      <c r="MY768" s="1"/>
      <c r="QC768" s="1"/>
      <c r="QD768" s="7"/>
      <c r="QE768" s="7"/>
      <c r="QF768" s="7"/>
      <c r="QG768" s="7"/>
      <c r="QH768" s="7"/>
      <c r="QI768" s="1"/>
    </row>
    <row r="769" spans="255:451" x14ac:dyDescent="0.3">
      <c r="IU769" s="1"/>
      <c r="IV769" s="7"/>
      <c r="IW769" s="7"/>
      <c r="IX769" s="7"/>
      <c r="IY769" s="7"/>
      <c r="IZ769" s="7"/>
      <c r="JA769" s="7"/>
      <c r="JB769" s="7"/>
      <c r="JC769" s="7"/>
      <c r="JD769" s="7"/>
      <c r="JE769" s="1"/>
      <c r="JM769" s="1"/>
      <c r="JN769" s="21">
        <v>-0.12855888861106296</v>
      </c>
      <c r="JO769">
        <v>0.88383798114374934</v>
      </c>
      <c r="JP769">
        <v>0.59053826162340894</v>
      </c>
      <c r="JQ769">
        <v>0.35953810328085373</v>
      </c>
      <c r="JR769">
        <v>-0.23589636042231804</v>
      </c>
      <c r="JS769">
        <v>-8.5036953087050671E-2</v>
      </c>
      <c r="JT769">
        <v>-0.23693913461517652</v>
      </c>
      <c r="JU769" s="22">
        <v>0.27858336669586592</v>
      </c>
      <c r="JW769" s="21">
        <v>-1.6791851166414842E-4</v>
      </c>
      <c r="JX769">
        <v>-2.2782786193472344E-4</v>
      </c>
      <c r="JY769">
        <v>-9.2711912028186597E-4</v>
      </c>
      <c r="JZ769">
        <v>-1.1341428856848589E-3</v>
      </c>
      <c r="KA769">
        <v>-9.2840653313553808E-5</v>
      </c>
      <c r="KB769">
        <v>4.8750401097467981E-4</v>
      </c>
      <c r="KC769">
        <v>-9.1259586629822585E-4</v>
      </c>
      <c r="KD769" s="22">
        <v>-3.2393508804242244E-4</v>
      </c>
      <c r="KF769" s="21">
        <v>3.6720436878052438E-2</v>
      </c>
      <c r="KG769">
        <v>3.7943662714388648E-2</v>
      </c>
      <c r="KH769">
        <v>9.0812426647962435E-2</v>
      </c>
      <c r="KI769">
        <v>8.5489128545458815E-2</v>
      </c>
      <c r="KJ769">
        <v>0.11128784690068386</v>
      </c>
      <c r="KK769">
        <v>8.8258567994159931E-2</v>
      </c>
      <c r="KL769">
        <v>0.13793810448527341</v>
      </c>
      <c r="KM769" s="22">
        <v>0.11634410907718468</v>
      </c>
      <c r="KO769" s="21">
        <v>-3.6478805986798882E-2</v>
      </c>
      <c r="KP769">
        <v>-9.5717485146459044E-2</v>
      </c>
      <c r="KQ769">
        <v>7.1905996283509717E-3</v>
      </c>
      <c r="KR769">
        <v>6.8929957602704497E-2</v>
      </c>
      <c r="KS769">
        <v>6.1299828276611394E-2</v>
      </c>
      <c r="KT769">
        <v>0.13224846371510532</v>
      </c>
      <c r="KU769">
        <v>4.9530082607637513E-2</v>
      </c>
      <c r="KV769" s="22">
        <v>5.5923076982606304E-2</v>
      </c>
      <c r="KX769" s="21">
        <v>2.9376355141767264E-2</v>
      </c>
      <c r="KY769">
        <v>3.0354940552617855E-2</v>
      </c>
      <c r="KZ769">
        <v>7.2650113228342583E-2</v>
      </c>
      <c r="LA769">
        <v>6.8391560092384091E-2</v>
      </c>
      <c r="LB769">
        <v>8.9030279244424484E-2</v>
      </c>
      <c r="LC769">
        <v>7.0606901927360091E-2</v>
      </c>
      <c r="LD769">
        <v>0.11035065015446177</v>
      </c>
      <c r="LE769" s="22">
        <v>9.3075308248535993E-2</v>
      </c>
      <c r="LG769" s="21">
        <v>-3.2847717239285409E-2</v>
      </c>
      <c r="LH769">
        <v>-8.6168519418006614E-2</v>
      </c>
      <c r="LI769">
        <v>6.3788277534876873E-3</v>
      </c>
      <c r="LJ769">
        <v>6.192354755386556E-2</v>
      </c>
      <c r="LK769">
        <v>5.5160561383618897E-2</v>
      </c>
      <c r="LL769">
        <v>0.11907236774469226</v>
      </c>
      <c r="LM769">
        <v>4.4485814760243936E-2</v>
      </c>
      <c r="LN769" s="22">
        <v>5.0298375775541436E-2</v>
      </c>
      <c r="LP769" s="21">
        <v>6.0197449060998505E-2</v>
      </c>
      <c r="LQ769">
        <v>6.2202747034052999E-2</v>
      </c>
      <c r="LR769">
        <v>0.14887318284496434</v>
      </c>
      <c r="LS769">
        <v>0.14014663953357398</v>
      </c>
      <c r="LT769">
        <v>0.1824390968123453</v>
      </c>
      <c r="LU769">
        <v>0.14468627444131169</v>
      </c>
      <c r="LV769">
        <v>0.22612838146406106</v>
      </c>
      <c r="LW769" s="22">
        <v>0.19072809067322954</v>
      </c>
      <c r="LY769" s="21">
        <v>-0.12120928870585027</v>
      </c>
      <c r="LZ769">
        <v>-0.31796501630260754</v>
      </c>
      <c r="MA769">
        <v>2.353810979146749E-2</v>
      </c>
      <c r="MB769">
        <v>0.22850017547551876</v>
      </c>
      <c r="MC769">
        <v>0.20354450695062332</v>
      </c>
      <c r="MD769">
        <v>0.43938143079222253</v>
      </c>
      <c r="ME769">
        <v>0.16415429800828027</v>
      </c>
      <c r="MF769" s="22">
        <v>0.18560286264037437</v>
      </c>
      <c r="MH769" s="21">
        <v>-0.12361866215673868</v>
      </c>
      <c r="MI769">
        <v>0.89658693519371568</v>
      </c>
      <c r="MJ769">
        <v>0.58992821455230893</v>
      </c>
      <c r="MK769">
        <v>0.3534343749926086</v>
      </c>
      <c r="ML769">
        <v>-0.24066177214460649</v>
      </c>
      <c r="MM769">
        <v>-9.6588177748352877E-2</v>
      </c>
      <c r="MN769">
        <v>-0.24039116587808512</v>
      </c>
      <c r="MO769" s="22">
        <v>0.2743334801274343</v>
      </c>
      <c r="MQ769" s="1"/>
      <c r="MY769" s="1"/>
      <c r="QC769" s="1"/>
      <c r="QD769" s="7"/>
      <c r="QE769" s="7"/>
      <c r="QF769" s="7"/>
      <c r="QG769" s="7"/>
      <c r="QH769" s="7"/>
      <c r="QI769" s="1"/>
    </row>
    <row r="770" spans="255:451" ht="15" thickBot="1" x14ac:dyDescent="0.35">
      <c r="IU770" s="1"/>
      <c r="IV770" s="7"/>
      <c r="IW770" s="7"/>
      <c r="IX770" s="7"/>
      <c r="IY770" s="7"/>
      <c r="IZ770" s="7"/>
      <c r="JA770" s="7"/>
      <c r="JB770" s="7"/>
      <c r="JC770" s="7"/>
      <c r="JD770" s="7"/>
      <c r="JE770" s="1"/>
      <c r="JF770" t="s">
        <v>287</v>
      </c>
      <c r="JM770" s="1"/>
      <c r="JN770" s="23">
        <v>-0.71891972258531123</v>
      </c>
      <c r="JO770" s="24">
        <v>-0.41869515372990668</v>
      </c>
      <c r="JP770" s="24">
        <v>0.52700563229818242</v>
      </c>
      <c r="JQ770" s="24">
        <v>0.26919694267086497</v>
      </c>
      <c r="JR770" s="24">
        <v>-0.26303799003744915</v>
      </c>
      <c r="JS770" s="24">
        <v>0.96566087542169099</v>
      </c>
      <c r="JT770" s="24">
        <v>-9.0396932620355044E-2</v>
      </c>
      <c r="JU770" s="25">
        <v>0.20007298949449998</v>
      </c>
      <c r="JW770" s="23">
        <v>-1.1622163140263749E-4</v>
      </c>
      <c r="JX770" s="24">
        <v>-2.0691106613512374E-4</v>
      </c>
      <c r="JY770" s="24">
        <v>-8.0193656415827484E-4</v>
      </c>
      <c r="JZ770" s="24">
        <v>-5.5644750103741594E-4</v>
      </c>
      <c r="KA770" s="24">
        <v>-1.7091695373797503E-4</v>
      </c>
      <c r="KB770" s="24">
        <v>2.0649468375880778E-4</v>
      </c>
      <c r="KC770" s="24">
        <v>-3.86532439494993E-4</v>
      </c>
      <c r="KD770" s="25">
        <v>-1.6971584046377171E-4</v>
      </c>
      <c r="KF770" s="23">
        <v>0.13638276417730938</v>
      </c>
      <c r="KG770" s="24">
        <v>5.2829079699062378E-2</v>
      </c>
      <c r="KH770" s="24">
        <v>3.8147053462536818E-3</v>
      </c>
      <c r="KI770" s="24">
        <v>0.12267394402749883</v>
      </c>
      <c r="KJ770" s="24">
        <v>5.1241181708996657E-2</v>
      </c>
      <c r="KK770" s="24">
        <v>0.16453294069902805</v>
      </c>
      <c r="KL770" s="24">
        <v>7.9178025923914722E-2</v>
      </c>
      <c r="KM770" s="25">
        <v>0.13070641990768683</v>
      </c>
      <c r="KO770" s="23">
        <v>-2.4460324971558152E-2</v>
      </c>
      <c r="KP770" s="24">
        <v>-1.9408606717136442E-2</v>
      </c>
      <c r="KQ770" s="24">
        <v>8.6363409068095212E-2</v>
      </c>
      <c r="KR770" s="24">
        <v>3.698204509206128E-2</v>
      </c>
      <c r="KS770" s="24">
        <v>6.926060392125942E-2</v>
      </c>
      <c r="KT770" s="24">
        <v>0.12970981108314522</v>
      </c>
      <c r="KU770" s="24">
        <v>3.6359140529770989E-2</v>
      </c>
      <c r="KV770" s="25">
        <v>-2.1257336320146383E-2</v>
      </c>
      <c r="KX770" s="23">
        <v>0.10910621404334102</v>
      </c>
      <c r="KY770" s="24">
        <v>4.2263272321687764E-2</v>
      </c>
      <c r="KZ770" s="24">
        <v>3.0518928974535321E-3</v>
      </c>
      <c r="LA770" s="24">
        <v>9.813921714876335E-2</v>
      </c>
      <c r="LB770" s="24">
        <v>4.0992951209718347E-2</v>
      </c>
      <c r="LC770" s="24">
        <v>0.13162636108723333</v>
      </c>
      <c r="LD770" s="24">
        <v>6.3342450620597138E-2</v>
      </c>
      <c r="LE770" s="25">
        <v>0.10456514168684276</v>
      </c>
      <c r="LG770" s="23">
        <v>-2.2025914637542603E-2</v>
      </c>
      <c r="LH770" s="24">
        <v>-1.7488437152036313E-2</v>
      </c>
      <c r="LI770" s="24">
        <v>7.7646874504869859E-2</v>
      </c>
      <c r="LJ770" s="24">
        <v>3.3228195832751412E-2</v>
      </c>
      <c r="LK770" s="24">
        <v>6.2317451833759682E-2</v>
      </c>
      <c r="LL770" s="24">
        <v>0.11675947944320658</v>
      </c>
      <c r="LM770" s="24">
        <v>3.2684573232844391E-2</v>
      </c>
      <c r="LN770" s="25">
        <v>-1.9148574272178125E-2</v>
      </c>
      <c r="LP770" s="23">
        <v>0.2235783074658628</v>
      </c>
      <c r="LQ770" s="24">
        <v>8.6605066232966751E-2</v>
      </c>
      <c r="LR770" s="24">
        <v>6.2538788882244524E-3</v>
      </c>
      <c r="LS770" s="24">
        <v>0.20110495317369545</v>
      </c>
      <c r="LT770" s="24">
        <v>8.4001949200242537E-2</v>
      </c>
      <c r="LU770" s="24">
        <v>0.26972614976892084</v>
      </c>
      <c r="LV770" s="24">
        <v>0.12980010373073186</v>
      </c>
      <c r="LW770" s="25">
        <v>0.21427283132549751</v>
      </c>
      <c r="LY770" s="23">
        <v>-8.1276437776910002E-2</v>
      </c>
      <c r="LZ770" s="24">
        <v>-6.453297842079822E-2</v>
      </c>
      <c r="MA770" s="24">
        <v>0.28651983212129106</v>
      </c>
      <c r="MB770" s="24">
        <v>0.12261326875554031</v>
      </c>
      <c r="MC770" s="24">
        <v>0.22995369680354133</v>
      </c>
      <c r="MD770" s="24">
        <v>0.43084678761330858</v>
      </c>
      <c r="ME770" s="24">
        <v>0.12060728130200886</v>
      </c>
      <c r="MF770" s="25">
        <v>-7.0658945653793839E-2</v>
      </c>
      <c r="MH770" s="23">
        <v>-0.71720082568704535</v>
      </c>
      <c r="MI770" s="24">
        <v>-0.41650229800382721</v>
      </c>
      <c r="MJ770" s="24">
        <v>0.49077466331044278</v>
      </c>
      <c r="MK770" s="24">
        <v>0.26646276906947336</v>
      </c>
      <c r="ML770" s="24">
        <v>-0.27097205427693966</v>
      </c>
      <c r="MM770" s="24">
        <v>0.9573650169975858</v>
      </c>
      <c r="MN770" s="24">
        <v>-9.3744551487300806E-2</v>
      </c>
      <c r="MO770" s="25">
        <v>0.20159944306013722</v>
      </c>
      <c r="MQ770" s="1"/>
      <c r="MR770" t="s">
        <v>287</v>
      </c>
      <c r="MY770" s="1"/>
      <c r="QC770" s="1"/>
      <c r="QD770" s="7"/>
      <c r="QE770" s="7"/>
      <c r="QF770" s="7"/>
      <c r="QG770" s="7"/>
      <c r="QH770" s="7"/>
      <c r="QI770" s="1"/>
    </row>
    <row r="771" spans="255:451" ht="15" thickBot="1" x14ac:dyDescent="0.35">
      <c r="IU771" s="1"/>
      <c r="IV771" s="7"/>
      <c r="IW771" s="7"/>
      <c r="IX771" s="7"/>
      <c r="IY771" s="7"/>
      <c r="IZ771" s="7"/>
      <c r="JA771" s="7"/>
      <c r="JB771" s="7"/>
      <c r="JC771" s="7"/>
      <c r="JD771" s="7"/>
      <c r="JE771" s="1"/>
      <c r="JF771" s="43">
        <v>0.01</v>
      </c>
      <c r="JM771" s="1"/>
      <c r="MQ771" s="1"/>
      <c r="MR771" s="43">
        <v>0.01</v>
      </c>
      <c r="MY771" s="1"/>
      <c r="QC771" s="1"/>
      <c r="QD771" s="7"/>
      <c r="QE771" s="7"/>
      <c r="QF771" s="7"/>
      <c r="QG771" s="7"/>
      <c r="QH771" s="7"/>
      <c r="QI771" s="1"/>
    </row>
    <row r="772" spans="255:451" x14ac:dyDescent="0.3">
      <c r="IU772" s="1"/>
      <c r="IV772" s="7"/>
      <c r="IW772" s="7"/>
      <c r="IX772" s="7"/>
      <c r="IY772" s="7"/>
      <c r="IZ772" s="7"/>
      <c r="JA772" s="7"/>
      <c r="JB772" s="7"/>
      <c r="JC772" s="7"/>
      <c r="JD772" s="7"/>
      <c r="JE772" s="1"/>
      <c r="JM772" s="1"/>
      <c r="MQ772" s="1"/>
      <c r="MY772" s="1"/>
      <c r="QC772" s="1"/>
      <c r="QD772" s="7"/>
      <c r="QE772" s="7"/>
      <c r="QF772" s="7"/>
      <c r="QG772" s="7"/>
      <c r="QH772" s="7"/>
      <c r="QI772" s="1"/>
    </row>
    <row r="773" spans="255:451" x14ac:dyDescent="0.3">
      <c r="IU773" s="1"/>
      <c r="IV773" s="7"/>
      <c r="IW773" s="7"/>
      <c r="IX773" s="7"/>
      <c r="IY773" s="7"/>
      <c r="IZ773" s="7"/>
      <c r="JA773" s="7"/>
      <c r="JB773" s="7"/>
      <c r="JC773" s="7"/>
      <c r="JD773" s="7"/>
      <c r="JE773" s="1"/>
      <c r="JM773" s="1"/>
      <c r="MQ773" s="1"/>
      <c r="MY773" s="1"/>
      <c r="QC773" s="1"/>
      <c r="QD773" s="7"/>
      <c r="QE773" s="7"/>
      <c r="QF773" s="7"/>
      <c r="QG773" s="7"/>
      <c r="QH773" s="7"/>
      <c r="QI773" s="1"/>
    </row>
    <row r="774" spans="255:451" x14ac:dyDescent="0.3">
      <c r="IU774" s="1"/>
      <c r="IV774" s="7"/>
      <c r="IW774" s="7"/>
      <c r="IX774" s="7"/>
      <c r="IY774" s="7"/>
      <c r="IZ774" s="7"/>
      <c r="JA774" s="7"/>
      <c r="JB774" s="7"/>
      <c r="JC774" s="7"/>
      <c r="JD774" s="7"/>
      <c r="JE774" s="1"/>
      <c r="JM774" s="1"/>
      <c r="MQ774" s="1"/>
      <c r="MY774" s="1"/>
      <c r="QC774" s="1"/>
      <c r="QD774" s="7"/>
      <c r="QE774" s="7"/>
      <c r="QF774" s="7"/>
      <c r="QG774" s="7"/>
      <c r="QH774" s="7"/>
      <c r="QI774" s="1"/>
    </row>
    <row r="775" spans="255:451" ht="15" thickBot="1" x14ac:dyDescent="0.35">
      <c r="IU775" s="1"/>
      <c r="IV775" s="7"/>
      <c r="IW775" s="7"/>
      <c r="IX775" s="7"/>
      <c r="IY775" s="7"/>
      <c r="IZ775" s="7"/>
      <c r="JA775" s="7"/>
      <c r="JB775" s="7"/>
      <c r="JC775" s="7"/>
      <c r="JD775" s="7"/>
      <c r="JE775" s="1"/>
      <c r="JM775" s="1"/>
      <c r="JN775" t="s">
        <v>320</v>
      </c>
      <c r="JR775" t="s">
        <v>321</v>
      </c>
      <c r="JV775" t="s">
        <v>322</v>
      </c>
      <c r="JZ775" t="s">
        <v>323</v>
      </c>
      <c r="KD775" t="s">
        <v>324</v>
      </c>
      <c r="KH775" t="s">
        <v>325</v>
      </c>
      <c r="KL775" t="s">
        <v>326</v>
      </c>
      <c r="KP775" t="s">
        <v>327</v>
      </c>
      <c r="KT775" t="s">
        <v>328</v>
      </c>
      <c r="MQ775" s="1"/>
      <c r="MY775" s="1"/>
      <c r="MZ775" t="s">
        <v>320</v>
      </c>
      <c r="ND775" t="s">
        <v>321</v>
      </c>
      <c r="NH775" t="s">
        <v>322</v>
      </c>
      <c r="NL775" t="s">
        <v>323</v>
      </c>
      <c r="NP775" t="s">
        <v>324</v>
      </c>
      <c r="NT775" t="s">
        <v>325</v>
      </c>
      <c r="NX775" t="s">
        <v>326</v>
      </c>
      <c r="OB775" t="s">
        <v>327</v>
      </c>
      <c r="OF775" t="s">
        <v>328</v>
      </c>
      <c r="QC775" s="1"/>
      <c r="QD775" s="7"/>
      <c r="QE775" s="7"/>
      <c r="QF775" s="7"/>
      <c r="QG775" s="7"/>
      <c r="QH775" s="7"/>
      <c r="QI775" s="1"/>
    </row>
    <row r="776" spans="255:451" x14ac:dyDescent="0.3">
      <c r="IU776" s="1"/>
      <c r="IV776" s="7"/>
      <c r="IW776" s="7"/>
      <c r="IX776" s="7"/>
      <c r="IY776" s="7"/>
      <c r="IZ776" s="7"/>
      <c r="JA776" s="7"/>
      <c r="JB776" s="7"/>
      <c r="JC776" s="7"/>
      <c r="JD776" s="7"/>
      <c r="JE776" s="1"/>
      <c r="JM776" s="1"/>
      <c r="JN776" s="12">
        <f t="array" ref="JN776:JN779">'TRANSFORMER EX1'!NW3111:NW3114</f>
        <v>-0.2297433335059372</v>
      </c>
      <c r="JR776" s="12">
        <f t="array" ref="JR776:JR779">'TRANSFORMER EX1'!ON3111:ON3114+'TRANSFORMER EX2'!ON3111:ON3114</f>
        <v>-4.8540372235768574E-4</v>
      </c>
      <c r="JV776" s="12">
        <v>0.22863206643103579</v>
      </c>
      <c r="JZ776" s="12">
        <v>8.1853728766450501E-2</v>
      </c>
      <c r="KD776" s="12">
        <f t="array" ref="KD776:KD779">JH768*JV776:JV779+(1-JH768)*JR776:JR779^2</f>
        <v>0.1829057002681834</v>
      </c>
      <c r="KH776" s="12">
        <f t="array" ref="KH776:KH779">JF768*JZ776:JZ779+(1-JF768)*JR776:JR779</f>
        <v>7.3619815517569687E-2</v>
      </c>
      <c r="KL776" s="12">
        <f t="array" ref="KL776:KL779">KD776:KD779/(1-JH768^JL768)</f>
        <v>0.37480676284463821</v>
      </c>
      <c r="KP776" s="12">
        <f t="array" ref="KP776:KP779">KH776:KH779/(1-JF768^JL768)</f>
        <v>0.27165983585819081</v>
      </c>
      <c r="KT776" s="12">
        <f t="array" ref="KT776:KT779">JN776:JN779-(JF771/(JJ768+SQRT(KL776:KL779)))*KP776:KP779</f>
        <v>-0.23418066346510824</v>
      </c>
      <c r="MQ776" s="1"/>
      <c r="MY776" s="1"/>
      <c r="MZ776" s="12">
        <f t="array" ref="MZ776:MZ779">'TRANSFORMER EX1'!TI3111:TI3114</f>
        <v>-5.57763879598899E-2</v>
      </c>
      <c r="ND776" s="12">
        <f t="array" ref="ND776:ND779">'TRANSFORMER EX1'!TZ3111:TZ3114+'TRANSFORMER EX2'!TZ3111:TZ3114</f>
        <v>-5.9442258172539826E-4</v>
      </c>
      <c r="NH776" s="12">
        <v>0.18161569771261066</v>
      </c>
      <c r="NL776" s="12">
        <v>0.16373122450297395</v>
      </c>
      <c r="NP776" s="12">
        <f t="array" ref="NP776:NP779">MT768*NH776:NH779+(1-MT768)*ND776:ND779^2</f>
        <v>0.14529262883772967</v>
      </c>
      <c r="NT776" s="12">
        <f t="array" ref="NT776:NT779">MR768*NL776:NL779+(1-MR768)*ND776:ND779</f>
        <v>0.14729865979450402</v>
      </c>
      <c r="NX776" s="12">
        <f t="array" ref="NX776:NX779">NP776:NP779/(1-MT768^MX768)</f>
        <v>0.29773079679862646</v>
      </c>
      <c r="OB776" s="12">
        <f t="array" ref="OB776:OB779">NT776:NT779/(1-MR768^MX768)</f>
        <v>0.54353749001662022</v>
      </c>
      <c r="OF776" s="12">
        <f t="array" ref="OF776:OF779">MZ776:MZ779-(MR771/(MV768+SQRT(NX776:NX779)))*OB776:OB779</f>
        <v>-6.573772475369509E-2</v>
      </c>
      <c r="QC776" s="1"/>
      <c r="QD776" s="7"/>
      <c r="QE776" s="7"/>
      <c r="QF776" s="7"/>
      <c r="QG776" s="7"/>
      <c r="QH776" s="7"/>
      <c r="QI776" s="1"/>
    </row>
    <row r="777" spans="255:451" x14ac:dyDescent="0.3">
      <c r="IU777" s="1"/>
      <c r="IV777" s="7"/>
      <c r="IW777" s="7"/>
      <c r="IX777" s="7"/>
      <c r="IY777" s="7"/>
      <c r="IZ777" s="7"/>
      <c r="JA777" s="7"/>
      <c r="JB777" s="7"/>
      <c r="JC777" s="7"/>
      <c r="JD777" s="7"/>
      <c r="JE777" s="1"/>
      <c r="JM777" s="1"/>
      <c r="JN777" s="13">
        <v>-0.5390088560238433</v>
      </c>
      <c r="JR777" s="13">
        <v>1.3907263869097463E-3</v>
      </c>
      <c r="JV777" s="13">
        <v>0.10436911806125551</v>
      </c>
      <c r="JZ777" s="13">
        <v>3.488826530552952E-2</v>
      </c>
      <c r="KD777" s="13">
        <v>8.349568127298107E-2</v>
      </c>
      <c r="KH777" s="13">
        <v>3.1538511413667543E-2</v>
      </c>
      <c r="KL777" s="13">
        <v>0.17109770752660058</v>
      </c>
      <c r="KP777" s="13">
        <v>0.11637827089914227</v>
      </c>
      <c r="KT777" s="13">
        <v>-0.54182237471049122</v>
      </c>
      <c r="MQ777" s="1"/>
      <c r="MY777" s="1"/>
      <c r="MZ777" s="13">
        <v>0.25534053872750112</v>
      </c>
      <c r="ND777" s="13">
        <v>4.4570597576850876E-4</v>
      </c>
      <c r="NH777" s="13">
        <v>4.6085445182668466E-2</v>
      </c>
      <c r="NL777" s="13">
        <v>-6.5687215147080855E-2</v>
      </c>
      <c r="NP777" s="13">
        <v>3.6868395876898143E-2</v>
      </c>
      <c r="NT777" s="13">
        <v>-5.9073923034795923E-2</v>
      </c>
      <c r="NX777" s="13">
        <v>7.5549991551020809E-2</v>
      </c>
      <c r="OB777" s="13">
        <v>-0.21798495584795552</v>
      </c>
      <c r="OF777" s="13">
        <v>0.26327119834308066</v>
      </c>
      <c r="QC777" s="1"/>
      <c r="QD777" s="7"/>
      <c r="QE777" s="7"/>
      <c r="QF777" s="7"/>
      <c r="QG777" s="7"/>
      <c r="QH777" s="7"/>
      <c r="QI777" s="1"/>
    </row>
    <row r="778" spans="255:451" x14ac:dyDescent="0.3">
      <c r="IU778" s="1"/>
      <c r="IV778" s="7"/>
      <c r="IW778" s="7"/>
      <c r="IX778" s="7"/>
      <c r="IY778" s="7"/>
      <c r="IZ778" s="7"/>
      <c r="JA778" s="7"/>
      <c r="JB778" s="7"/>
      <c r="JC778" s="7"/>
      <c r="JD778" s="7"/>
      <c r="JE778" s="1"/>
      <c r="JM778" s="1"/>
      <c r="JN778" s="13">
        <v>-1.7343840143376317</v>
      </c>
      <c r="JR778" s="13">
        <v>1.1640214732397465E-3</v>
      </c>
      <c r="JV778" s="13">
        <v>0.3079838041419436</v>
      </c>
      <c r="JZ778" s="13">
        <v>-3.7882763270062396E-2</v>
      </c>
      <c r="KD778" s="13">
        <v>0.2463873143027529</v>
      </c>
      <c r="KH778" s="13">
        <v>-3.397808479573218E-2</v>
      </c>
      <c r="KL778" s="13">
        <v>0.50489203750564127</v>
      </c>
      <c r="KP778" s="13">
        <v>-0.12538038670011878</v>
      </c>
      <c r="KT778" s="13">
        <v>-1.7326194790677873</v>
      </c>
      <c r="MQ778" s="1"/>
      <c r="MY778" s="1"/>
      <c r="MZ778" s="13">
        <v>-0.62445734025265764</v>
      </c>
      <c r="ND778" s="13">
        <v>-6.8059213157685883E-4</v>
      </c>
      <c r="NH778" s="13">
        <v>0.12509473406571406</v>
      </c>
      <c r="NL778" s="13">
        <v>-3.6344442360142595E-3</v>
      </c>
      <c r="NP778" s="13">
        <v>0.10007587989370116</v>
      </c>
      <c r="NT778" s="13">
        <v>-3.3390590255705198E-3</v>
      </c>
      <c r="NX778" s="13">
        <v>0.2050735243723385</v>
      </c>
      <c r="OB778" s="13">
        <v>-1.2321251016865391E-2</v>
      </c>
      <c r="OF778" s="13">
        <v>-0.62418525813016712</v>
      </c>
      <c r="QC778" s="1"/>
      <c r="QD778" s="7"/>
      <c r="QE778" s="7"/>
      <c r="QF778" s="7"/>
      <c r="QG778" s="7"/>
      <c r="QH778" s="7"/>
      <c r="QI778" s="1"/>
    </row>
    <row r="779" spans="255:451" ht="15" thickBot="1" x14ac:dyDescent="0.35">
      <c r="IU779" s="1"/>
      <c r="IV779" s="7"/>
      <c r="IW779" s="7"/>
      <c r="IX779" s="7"/>
      <c r="IY779" s="7"/>
      <c r="IZ779" s="7"/>
      <c r="JA779" s="7"/>
      <c r="JB779" s="7"/>
      <c r="JC779" s="7"/>
      <c r="JD779" s="7"/>
      <c r="JE779" s="1"/>
      <c r="JM779" s="1"/>
      <c r="JN779" s="14">
        <v>-1.0505820075591321</v>
      </c>
      <c r="JR779" s="14">
        <v>-2.6375274698971722E-4</v>
      </c>
      <c r="JV779" s="14">
        <v>6.7921716889592518E-2</v>
      </c>
      <c r="JZ779" s="14">
        <v>6.3707910481770644E-2</v>
      </c>
      <c r="KD779" s="14">
        <v>5.4337387424776326E-2</v>
      </c>
      <c r="KH779" s="14">
        <v>5.731074415889461E-2</v>
      </c>
      <c r="KL779" s="14">
        <v>0.11134710537864004</v>
      </c>
      <c r="KP779" s="14">
        <v>0.21147876073392852</v>
      </c>
      <c r="KT779" s="14">
        <v>-1.0569196435261949</v>
      </c>
      <c r="MQ779" s="1"/>
      <c r="MY779" s="1"/>
      <c r="MZ779" s="14">
        <v>-0.29300117539557419</v>
      </c>
      <c r="ND779" s="14">
        <v>6.0048413412180696E-4</v>
      </c>
      <c r="NH779" s="14">
        <v>0.10962570965913852</v>
      </c>
      <c r="NL779" s="14">
        <v>6.5373576890924157E-2</v>
      </c>
      <c r="NP779" s="14">
        <v>8.7700639843549894E-2</v>
      </c>
      <c r="NT779" s="14">
        <v>5.889626761524392E-2</v>
      </c>
      <c r="NX779" s="14">
        <v>0.17971442590891376</v>
      </c>
      <c r="OB779" s="14">
        <v>0.21732940079425808</v>
      </c>
      <c r="OF779" s="14">
        <v>-0.29812774681054882</v>
      </c>
      <c r="QC779" s="1"/>
      <c r="QD779" s="7"/>
      <c r="QE779" s="7"/>
      <c r="QF779" s="7"/>
      <c r="QG779" s="7"/>
      <c r="QH779" s="7"/>
      <c r="QI779" s="1"/>
    </row>
    <row r="780" spans="255:451" x14ac:dyDescent="0.3">
      <c r="IU780" s="1"/>
      <c r="IV780" s="7"/>
      <c r="IW780" s="7"/>
      <c r="IX780" s="7"/>
      <c r="IY780" s="7"/>
      <c r="IZ780" s="7"/>
      <c r="JA780" s="7"/>
      <c r="JB780" s="7"/>
      <c r="JC780" s="7"/>
      <c r="JD780" s="7"/>
      <c r="JE780" s="1"/>
      <c r="JM780" s="1"/>
      <c r="MQ780" s="1"/>
      <c r="MY780" s="1"/>
      <c r="QC780" s="1"/>
      <c r="QD780" s="7"/>
      <c r="QE780" s="7"/>
      <c r="QF780" s="7"/>
      <c r="QG780" s="7"/>
      <c r="QH780" s="7"/>
      <c r="QI780" s="1"/>
    </row>
    <row r="781" spans="255:451" ht="15" thickBot="1" x14ac:dyDescent="0.35">
      <c r="IU781" s="1"/>
      <c r="IV781" s="7"/>
      <c r="IW781" s="7"/>
      <c r="IX781" s="7"/>
      <c r="IY781" s="7"/>
      <c r="IZ781" s="7"/>
      <c r="JA781" s="7"/>
      <c r="JB781" s="7"/>
      <c r="JC781" s="7"/>
      <c r="JD781" s="7"/>
      <c r="JE781" s="1"/>
      <c r="JM781" s="1"/>
      <c r="JN781" t="s">
        <v>186</v>
      </c>
      <c r="JR781" t="s">
        <v>329</v>
      </c>
      <c r="JV781" t="s">
        <v>330</v>
      </c>
      <c r="JZ781" t="s">
        <v>374</v>
      </c>
      <c r="KD781" t="s">
        <v>331</v>
      </c>
      <c r="KH781" t="s">
        <v>332</v>
      </c>
      <c r="KL781" t="s">
        <v>333</v>
      </c>
      <c r="KP781" t="s">
        <v>334</v>
      </c>
      <c r="KT781" t="s">
        <v>335</v>
      </c>
      <c r="MQ781" s="1"/>
      <c r="MY781" s="1"/>
      <c r="MZ781" t="s">
        <v>186</v>
      </c>
      <c r="ND781" t="s">
        <v>329</v>
      </c>
      <c r="NH781" t="s">
        <v>330</v>
      </c>
      <c r="NL781" t="s">
        <v>374</v>
      </c>
      <c r="NP781" t="s">
        <v>331</v>
      </c>
      <c r="NT781" t="s">
        <v>332</v>
      </c>
      <c r="NX781" t="s">
        <v>333</v>
      </c>
      <c r="OB781" t="s">
        <v>334</v>
      </c>
      <c r="OF781" t="s">
        <v>335</v>
      </c>
      <c r="QC781" s="1"/>
      <c r="QD781" s="7"/>
      <c r="QE781" s="7"/>
      <c r="QF781" s="7"/>
      <c r="QG781" s="7"/>
      <c r="QH781" s="7"/>
      <c r="QI781" s="1"/>
    </row>
    <row r="782" spans="255:451" x14ac:dyDescent="0.3">
      <c r="IU782" s="1"/>
      <c r="IV782" s="7"/>
      <c r="IW782" s="7"/>
      <c r="IX782" s="7"/>
      <c r="IY782" s="7"/>
      <c r="IZ782" s="7"/>
      <c r="JA782" s="7"/>
      <c r="JB782" s="7"/>
      <c r="JC782" s="7"/>
      <c r="JD782" s="7"/>
      <c r="JE782" s="1"/>
      <c r="JM782" s="1"/>
      <c r="JN782" s="18">
        <f t="array" ref="JN782:JP785">'TRANSFORMER EX1'!NV3116:NX3119</f>
        <v>-7.1538363880671571E-2</v>
      </c>
      <c r="JO782" s="19">
        <v>3.1723506055542736E-2</v>
      </c>
      <c r="JP782" s="20">
        <v>0.75509283829136109</v>
      </c>
      <c r="JR782" s="18">
        <f t="array" ref="JR782:JT785">'TRANSFORMER EX1'!ON3116:OP3119+'TRANSFORMER EX2'!ON3116:OP3119</f>
        <v>1.6748120763488515E-4</v>
      </c>
      <c r="JS782" s="19">
        <v>-2.4558999215081392E-4</v>
      </c>
      <c r="JT782" s="20">
        <v>1.6503005179980703E-5</v>
      </c>
      <c r="JV782" s="18">
        <v>8.4375976440175873E-2</v>
      </c>
      <c r="JW782" s="19">
        <v>6.9721169618365123E-2</v>
      </c>
      <c r="JX782" s="20">
        <v>4.1470432811255231E-2</v>
      </c>
      <c r="JZ782" s="18">
        <v>-0.25690320305905739</v>
      </c>
      <c r="KA782" s="19">
        <v>-9.4293199068232858E-2</v>
      </c>
      <c r="KB782" s="20">
        <v>-0.16720870522149331</v>
      </c>
      <c r="KD782" s="18">
        <f t="array" ref="KD782:KF785">JH768*JV782:JX785+(1-JH768)*JR782:JT785^2</f>
        <v>6.7500786762131684E-2</v>
      </c>
      <c r="KE782" s="19">
        <v>5.577694775758095E-2</v>
      </c>
      <c r="KF782" s="20">
        <v>3.3176346303474026E-2</v>
      </c>
      <c r="KH782" s="18">
        <f t="array" ref="KH782:KJ785">JF768*JZ782:KB785+(1-JF768)*JR782:JT785</f>
        <v>-0.23119613463238817</v>
      </c>
      <c r="KI782" s="19">
        <v>-8.4888438160624649E-2</v>
      </c>
      <c r="KJ782" s="20">
        <v>-0.150486184398826</v>
      </c>
      <c r="KL782" s="18">
        <f t="array" ref="KL782:KN785">KD782:KF785/(1-JH768^JL768)</f>
        <v>0.13832128434863053</v>
      </c>
      <c r="KM782" s="19">
        <v>0.11429702409340362</v>
      </c>
      <c r="KN782" s="20">
        <v>6.7984316195643518E-2</v>
      </c>
      <c r="KP782" s="18">
        <f t="array" ref="KP782:KR785">KH782:KJ785/(1-JF768^JL768)</f>
        <v>-0.85312226801619284</v>
      </c>
      <c r="KQ782" s="19">
        <v>-0.31324146922739732</v>
      </c>
      <c r="KR782" s="20">
        <v>-0.55529957342740244</v>
      </c>
      <c r="KT782" s="18">
        <f t="array" ref="KT782:KV785">JN782:JP785-(JF771/(JJ768+SQRT(KL782:KN785)))*KP782:KR785</f>
        <v>-4.8599771164789619E-2</v>
      </c>
      <c r="KU782" s="19">
        <v>4.0988855202838251E-2</v>
      </c>
      <c r="KV782" s="20">
        <v>0.7763900609486053</v>
      </c>
      <c r="MQ782" s="1"/>
      <c r="MY782" s="1"/>
      <c r="MZ782" s="18">
        <f t="array" ref="MZ782:NB785">'TRANSFORMER EX1'!TH3116:TJ3119</f>
        <v>0.31692500154570785</v>
      </c>
      <c r="NA782" s="19">
        <v>-0.11185773927315354</v>
      </c>
      <c r="NB782" s="20">
        <v>0.4610323017605612</v>
      </c>
      <c r="ND782" s="18">
        <f t="array" ref="ND782:NF785">'TRANSFORMER EX1'!TZ3116:UB3119+'TRANSFORMER EX2'!TZ3116:UB3119</f>
        <v>1.346644830288325E-4</v>
      </c>
      <c r="NE782" s="19">
        <v>-3.3213879739213854E-4</v>
      </c>
      <c r="NF782" s="20">
        <v>6.022471843734375E-6</v>
      </c>
      <c r="NH782" s="18">
        <v>7.3318973771693927E-2</v>
      </c>
      <c r="NI782" s="19">
        <v>2.4670940511223437E-3</v>
      </c>
      <c r="NJ782" s="20">
        <v>8.1608998053569567E-2</v>
      </c>
      <c r="NL782" s="18">
        <v>-7.5258467279918695E-2</v>
      </c>
      <c r="NM782" s="19">
        <v>-1.4100531356755285E-2</v>
      </c>
      <c r="NN782" s="20">
        <v>1.5626822614081892E-2</v>
      </c>
      <c r="NP782" s="18">
        <f t="array" ref="NP782:NR785">MT768*NH782:NJ785+(1-MT768)*ND782:NF785^2</f>
        <v>5.8655182644259743E-2</v>
      </c>
      <c r="NQ782" s="19">
        <v>1.9736973041340217E-3</v>
      </c>
      <c r="NR782" s="20">
        <v>6.528719845010969E-2</v>
      </c>
      <c r="NT782" s="18">
        <f t="array" ref="NT782:NV785">MR768*NL782:NN785+(1-MR768)*ND782:NF785</f>
        <v>-6.7719154103623946E-2</v>
      </c>
      <c r="NU782" s="19">
        <v>-1.2723692100818971E-2</v>
      </c>
      <c r="NV782" s="20">
        <v>1.4064742599858076E-2</v>
      </c>
      <c r="NX782" s="18">
        <f t="array" ref="NX782:NZ785">NP782:NR785/(1-MT768^MX768)</f>
        <v>0.12019504640217163</v>
      </c>
      <c r="NY782" s="19">
        <v>4.0444616887992261E-3</v>
      </c>
      <c r="NZ782" s="20">
        <v>0.13378524272563463</v>
      </c>
      <c r="OB782" s="18">
        <f t="array" ref="OB782:OD785">NT782:NV785/(1-MR768^MX768)</f>
        <v>-0.24988617750414749</v>
      </c>
      <c r="OC782" s="19">
        <v>-4.6950893360955627E-2</v>
      </c>
      <c r="OD782" s="20">
        <v>5.1899419187668196E-2</v>
      </c>
      <c r="OF782" s="18">
        <f t="array" ref="OF782:OH785">MZ782:NB785-(MR771/(MV768+SQRT(NX782:NZ785)))*OB782:OD785</f>
        <v>0.3241327388155637</v>
      </c>
      <c r="OG782" s="19">
        <v>-0.10447506869089657</v>
      </c>
      <c r="OH782" s="20">
        <v>0.45961338018982889</v>
      </c>
      <c r="QC782" s="1"/>
      <c r="QD782" s="7"/>
      <c r="QE782" s="7"/>
      <c r="QF782" s="7"/>
      <c r="QG782" s="7"/>
      <c r="QH782" s="7"/>
      <c r="QI782" s="1"/>
    </row>
    <row r="783" spans="255:451" x14ac:dyDescent="0.3">
      <c r="IU783" s="1"/>
      <c r="IV783" s="7"/>
      <c r="IW783" s="7"/>
      <c r="IX783" s="7"/>
      <c r="IY783" s="7"/>
      <c r="IZ783" s="7"/>
      <c r="JA783" s="7"/>
      <c r="JB783" s="7"/>
      <c r="JC783" s="7"/>
      <c r="JD783" s="7"/>
      <c r="JE783" s="1"/>
      <c r="JM783" s="1"/>
      <c r="JN783" s="21">
        <v>-3.2914736360192451E-3</v>
      </c>
      <c r="JO783">
        <v>0.37017506557471624</v>
      </c>
      <c r="JP783" s="22">
        <v>0.38749110277558801</v>
      </c>
      <c r="JR783" s="21">
        <v>1.0141981459374219E-5</v>
      </c>
      <c r="JS783">
        <v>9.2159883928623473E-4</v>
      </c>
      <c r="JT783" s="22">
        <v>9.6112654497630887E-6</v>
      </c>
      <c r="JV783" s="21">
        <v>9.3722003668833265E-2</v>
      </c>
      <c r="JW783">
        <v>0.12511446459537587</v>
      </c>
      <c r="JX783" s="22">
        <v>6.5566258551786175E-2</v>
      </c>
      <c r="JZ783" s="21">
        <v>-4.7864308717539356E-2</v>
      </c>
      <c r="KA783">
        <v>0.11788884158908686</v>
      </c>
      <c r="KB783" s="22">
        <v>-9.4485171874284408E-3</v>
      </c>
      <c r="KD783" s="21">
        <v>7.4977602955638573E-2</v>
      </c>
      <c r="KE783">
        <v>0.10009174154518481</v>
      </c>
      <c r="KF783" s="22">
        <v>5.2453006859904228E-2</v>
      </c>
      <c r="KH783" s="21">
        <v>-4.3076863647639484E-2</v>
      </c>
      <c r="KI783">
        <v>0.1061921173141068</v>
      </c>
      <c r="KJ783" s="22">
        <v>-8.5027043421406212E-3</v>
      </c>
      <c r="KL783" s="21">
        <v>0.15364262900745612</v>
      </c>
      <c r="KM783">
        <v>0.20510602775652631</v>
      </c>
      <c r="KN783" s="22">
        <v>0.10748566979488573</v>
      </c>
      <c r="KP783" s="21">
        <v>-0.15895521641195387</v>
      </c>
      <c r="KQ783">
        <v>0.39185283141736837</v>
      </c>
      <c r="KR783" s="22">
        <v>-3.1375292775426659E-2</v>
      </c>
      <c r="KT783" s="21">
        <v>7.6378836899797459E-4</v>
      </c>
      <c r="KU783">
        <v>0.36152272160376847</v>
      </c>
      <c r="KV783" s="22">
        <v>0.38844810401935764</v>
      </c>
      <c r="MQ783" s="1"/>
      <c r="MY783" s="1"/>
      <c r="MZ783" s="21">
        <v>3.2232703115649249E-2</v>
      </c>
      <c r="NA783">
        <v>0.52563901705417493</v>
      </c>
      <c r="NB783" s="22">
        <v>1.2418019322756251</v>
      </c>
      <c r="ND783" s="21">
        <v>-3.2836228552964535E-4</v>
      </c>
      <c r="NE783">
        <v>1.4797510531950543E-4</v>
      </c>
      <c r="NF783" s="22">
        <v>-2.2109602616698202E-5</v>
      </c>
      <c r="NH783" s="21">
        <v>8.9070970605263422E-2</v>
      </c>
      <c r="NI783">
        <v>0.12350882376463046</v>
      </c>
      <c r="NJ783" s="22">
        <v>9.4420866146730675E-2</v>
      </c>
      <c r="NL783" s="21">
        <v>0.16749489291116948</v>
      </c>
      <c r="NM783">
        <v>3.2254876720591096E-2</v>
      </c>
      <c r="NN783" s="22">
        <v>-7.55328610619556E-2</v>
      </c>
      <c r="NP783" s="21">
        <v>7.125679804856884E-2</v>
      </c>
      <c r="NQ783">
        <v>9.8807063391030736E-2</v>
      </c>
      <c r="NR783" s="22">
        <v>7.5536693015151452E-2</v>
      </c>
      <c r="NT783" s="21">
        <v>0.15071256739149957</v>
      </c>
      <c r="NU783">
        <v>2.9044186559063937E-2</v>
      </c>
      <c r="NV783" s="22">
        <v>-6.7981785916021706E-2</v>
      </c>
      <c r="NX783" s="21">
        <v>0.14601802878805092</v>
      </c>
      <c r="NY783">
        <v>0.20247349055539091</v>
      </c>
      <c r="NZ783" s="22">
        <v>0.15478830535891694</v>
      </c>
      <c r="OB783" s="21">
        <v>0.55613493502398381</v>
      </c>
      <c r="OC783">
        <v>0.1071741201441474</v>
      </c>
      <c r="OD783" s="22">
        <v>-0.25085529858310601</v>
      </c>
      <c r="OF783" s="21">
        <v>1.7678885255019455E-2</v>
      </c>
      <c r="OG783">
        <v>0.52325721403813685</v>
      </c>
      <c r="OH783" s="22">
        <v>1.2481780188427438</v>
      </c>
      <c r="QC783" s="1"/>
      <c r="QD783" s="7"/>
      <c r="QE783" s="7"/>
      <c r="QF783" s="7"/>
      <c r="QG783" s="7"/>
      <c r="QH783" s="7"/>
      <c r="QI783" s="1"/>
    </row>
    <row r="784" spans="255:451" x14ac:dyDescent="0.3">
      <c r="IU784" s="1"/>
      <c r="IV784" s="7"/>
      <c r="IW784" s="7"/>
      <c r="IX784" s="7"/>
      <c r="IY784" s="7"/>
      <c r="IZ784" s="7"/>
      <c r="JA784" s="7"/>
      <c r="JB784" s="7"/>
      <c r="JC784" s="7"/>
      <c r="JD784" s="7"/>
      <c r="JE784" s="1"/>
      <c r="JM784" s="1"/>
      <c r="JN784" s="21">
        <v>0.26428917728552082</v>
      </c>
      <c r="JO784">
        <v>0.81240255870370626</v>
      </c>
      <c r="JP784" s="22">
        <v>0.18958035235513471</v>
      </c>
      <c r="JR784" s="21">
        <v>-1.6010241590396583E-4</v>
      </c>
      <c r="JS784">
        <v>6.9636732590594994E-4</v>
      </c>
      <c r="JT784" s="22">
        <v>-1.2097563060893564E-5</v>
      </c>
      <c r="JV784" s="21">
        <v>0.10645818671065657</v>
      </c>
      <c r="JW784">
        <v>0.1211002769363525</v>
      </c>
      <c r="JX784" s="22">
        <v>1.9045095371398965E-2</v>
      </c>
      <c r="JZ784" s="21">
        <v>-2.8777291550243635E-2</v>
      </c>
      <c r="KA784">
        <v>0.16958966673523698</v>
      </c>
      <c r="KB784" s="22">
        <v>1.9843679642493554E-2</v>
      </c>
      <c r="KD784" s="21">
        <v>8.5166554495081981E-2</v>
      </c>
      <c r="KE784">
        <v>9.6880318534572518E-2</v>
      </c>
      <c r="KF784" s="22">
        <v>1.5236076326389379E-2</v>
      </c>
      <c r="KH784" s="21">
        <v>-2.5915572636809669E-2</v>
      </c>
      <c r="KI784">
        <v>0.15270033679430386</v>
      </c>
      <c r="KJ784" s="22">
        <v>1.785810192193811E-2</v>
      </c>
      <c r="KL784" s="21">
        <v>0.17452162806369262</v>
      </c>
      <c r="KM784">
        <v>0.19852524289871423</v>
      </c>
      <c r="KN784" s="22">
        <v>3.1221467881945457E-2</v>
      </c>
      <c r="KP784" s="21">
        <v>-9.5629419324020956E-2</v>
      </c>
      <c r="KQ784">
        <v>0.56346987746975619</v>
      </c>
      <c r="KR784" s="22">
        <v>6.5897055062502277E-2</v>
      </c>
      <c r="KT784" s="21">
        <v>0.26657828848294435</v>
      </c>
      <c r="KU784">
        <v>0.79975627748651168</v>
      </c>
      <c r="KV784" s="22">
        <v>0.18585094910346578</v>
      </c>
      <c r="MQ784" s="1"/>
      <c r="MY784" s="1"/>
      <c r="MZ784" s="21">
        <v>-0.29293437740932005</v>
      </c>
      <c r="NA784">
        <v>-0.75261159812997691</v>
      </c>
      <c r="NB784" s="22">
        <v>-0.26328557359632193</v>
      </c>
      <c r="ND784" s="21">
        <v>1.1280969779579246E-4</v>
      </c>
      <c r="NE784">
        <v>-3.9869629585517329E-4</v>
      </c>
      <c r="NF784" s="22">
        <v>2.0697123688807565E-6</v>
      </c>
      <c r="NH784" s="21">
        <v>0.14988036905257154</v>
      </c>
      <c r="NI784">
        <v>0.16519248055753791</v>
      </c>
      <c r="NJ784" s="22">
        <v>0.10045771020724839</v>
      </c>
      <c r="NL784" s="21">
        <v>-6.9839278276920297E-2</v>
      </c>
      <c r="NM784">
        <v>5.8354486085000982E-2</v>
      </c>
      <c r="NN784" s="22">
        <v>-6.9572394117359534E-2</v>
      </c>
      <c r="NP784" s="21">
        <v>0.11990429778726283</v>
      </c>
      <c r="NQ784">
        <v>0.13215401623777759</v>
      </c>
      <c r="NR784" s="22">
        <v>8.0366168166655469E-2</v>
      </c>
      <c r="NT784" s="21">
        <v>-6.2844069479448691E-2</v>
      </c>
      <c r="NU784">
        <v>5.2479167846915364E-2</v>
      </c>
      <c r="NV784" s="22">
        <v>-6.2614947734386694E-2</v>
      </c>
      <c r="NX784" s="21">
        <v>0.24570552825258782</v>
      </c>
      <c r="NY784">
        <v>0.27080741032331479</v>
      </c>
      <c r="NZ784" s="22">
        <v>0.16468477083331043</v>
      </c>
      <c r="OB784" s="21">
        <v>-0.23189693534851924</v>
      </c>
      <c r="OC784">
        <v>0.19365006585577632</v>
      </c>
      <c r="OD784" s="22">
        <v>-0.23105146765456352</v>
      </c>
      <c r="OF784" s="21">
        <v>-0.28825608304881695</v>
      </c>
      <c r="OG784">
        <v>-0.75633283552112984</v>
      </c>
      <c r="OH784" s="22">
        <v>-0.25759203838891687</v>
      </c>
      <c r="QC784" s="1"/>
      <c r="QD784" s="7"/>
      <c r="QE784" s="7"/>
      <c r="QF784" s="7"/>
      <c r="QG784" s="7"/>
      <c r="QH784" s="7"/>
      <c r="QI784" s="1"/>
    </row>
    <row r="785" spans="255:451" ht="15" thickBot="1" x14ac:dyDescent="0.35">
      <c r="IU785" s="1"/>
      <c r="IV785" s="7"/>
      <c r="IW785" s="7"/>
      <c r="IX785" s="7"/>
      <c r="IY785" s="7"/>
      <c r="IZ785" s="7"/>
      <c r="JA785" s="7"/>
      <c r="JB785" s="7"/>
      <c r="JC785" s="7"/>
      <c r="JD785" s="7"/>
      <c r="JE785" s="1"/>
      <c r="JM785" s="1"/>
      <c r="JN785" s="23">
        <v>-0.65775548537780137</v>
      </c>
      <c r="JO785" s="24">
        <v>-0.50927202394340232</v>
      </c>
      <c r="JP785" s="25">
        <v>0.9146451336980288</v>
      </c>
      <c r="JR785" s="23">
        <v>4.3640274808671257E-5</v>
      </c>
      <c r="JS785" s="24">
        <v>-1.5461984208953286E-4</v>
      </c>
      <c r="JT785" s="25">
        <v>-6.1794918121822318E-6</v>
      </c>
      <c r="JV785" s="23">
        <v>7.0091041767191983E-2</v>
      </c>
      <c r="JW785" s="24">
        <v>5.3346819974891754E-3</v>
      </c>
      <c r="JX785" s="25">
        <v>1.7739473094496639E-3</v>
      </c>
      <c r="JZ785" s="23">
        <v>-2.5720828181387462E-2</v>
      </c>
      <c r="KA785" s="24">
        <v>0.13996710119700675</v>
      </c>
      <c r="KB785" s="25">
        <v>4.3953340537103994E-2</v>
      </c>
      <c r="KD785" s="23">
        <v>5.6072833794648308E-2</v>
      </c>
      <c r="KE785" s="24">
        <v>4.2677503794504535E-3</v>
      </c>
      <c r="KF785" s="25">
        <v>1.419157855196955E-3</v>
      </c>
      <c r="KH785" s="23">
        <v>-2.314438133576785E-2</v>
      </c>
      <c r="KI785" s="24">
        <v>0.12595492909309713</v>
      </c>
      <c r="KJ785" s="25">
        <v>3.9557388534212375E-2</v>
      </c>
      <c r="KL785" s="23">
        <v>0.11490334793985311</v>
      </c>
      <c r="KM785" s="24">
        <v>8.7453901218247018E-3</v>
      </c>
      <c r="KN785" s="25">
        <v>2.9081103590101543E-3</v>
      </c>
      <c r="KP785" s="23">
        <v>-8.5403621165195051E-2</v>
      </c>
      <c r="KQ785" s="24">
        <v>0.46477833613688996</v>
      </c>
      <c r="KR785" s="25">
        <v>0.14596822337347745</v>
      </c>
      <c r="KT785" s="23">
        <v>-0.65523601101970896</v>
      </c>
      <c r="KU785" s="24">
        <v>-0.55897201131957264</v>
      </c>
      <c r="KV785" s="25">
        <v>0.88757733909096748</v>
      </c>
      <c r="MQ785" s="1"/>
      <c r="MY785" s="1"/>
      <c r="MZ785" s="23">
        <v>-6.1337488254673313E-2</v>
      </c>
      <c r="NA785" s="24">
        <v>-0.16519285399728262</v>
      </c>
      <c r="NB785" s="25">
        <v>-7.0657920607249292E-2</v>
      </c>
      <c r="ND785" s="23">
        <v>-1.130314175509456E-4</v>
      </c>
      <c r="NE785" s="24">
        <v>3.4574802129034866E-4</v>
      </c>
      <c r="NF785" s="25">
        <v>-4.5808361968962767E-6</v>
      </c>
      <c r="NH785" s="23">
        <v>4.6183466947101431E-2</v>
      </c>
      <c r="NI785" s="24">
        <v>2.5227072188060685E-2</v>
      </c>
      <c r="NJ785" s="25">
        <v>7.407962237418908E-2</v>
      </c>
      <c r="NL785" s="23">
        <v>4.8197957382474364E-2</v>
      </c>
      <c r="NM785" s="24">
        <v>0.11167653311502486</v>
      </c>
      <c r="NN785" s="25">
        <v>1.5016595380730167E-2</v>
      </c>
      <c r="NP785" s="23">
        <v>3.6946776112901418E-2</v>
      </c>
      <c r="NQ785" s="24">
        <v>2.0181681658787396E-2</v>
      </c>
      <c r="NR785" s="25">
        <v>5.9263697903548074E-2</v>
      </c>
      <c r="NT785" s="23">
        <v>4.3366858502471829E-2</v>
      </c>
      <c r="NU785" s="24">
        <v>0.10054345460565141</v>
      </c>
      <c r="NV785" s="25">
        <v>1.3514477759037462E-2</v>
      </c>
      <c r="NX785" s="23">
        <v>7.5710606788732426E-2</v>
      </c>
      <c r="NY785" s="24">
        <v>4.1355905038498772E-2</v>
      </c>
      <c r="NZ785" s="25">
        <v>0.1214420039007133</v>
      </c>
      <c r="OB785" s="23">
        <v>0.16002530812720236</v>
      </c>
      <c r="OC785" s="24">
        <v>0.37100905758542968</v>
      </c>
      <c r="OD785" s="25">
        <v>4.9868921620064455E-2</v>
      </c>
      <c r="OF785" s="23">
        <v>-6.7153299556416635E-2</v>
      </c>
      <c r="OG785" s="24">
        <v>-0.18343667260283256</v>
      </c>
      <c r="OH785" s="25">
        <v>-7.2088939980584341E-2</v>
      </c>
      <c r="QC785" s="1"/>
      <c r="QD785" s="7"/>
      <c r="QE785" s="7"/>
      <c r="QF785" s="7"/>
      <c r="QG785" s="7"/>
      <c r="QH785" s="7"/>
      <c r="QI785" s="1"/>
    </row>
    <row r="786" spans="255:451" x14ac:dyDescent="0.3">
      <c r="IU786" s="1"/>
      <c r="IV786" s="7"/>
      <c r="IW786" s="7"/>
      <c r="IX786" s="7"/>
      <c r="IY786" s="7"/>
      <c r="IZ786" s="7"/>
      <c r="JA786" s="7"/>
      <c r="JB786" s="7"/>
      <c r="JC786" s="7"/>
      <c r="JD786" s="7"/>
      <c r="JE786" s="1"/>
      <c r="JM786" s="1"/>
      <c r="MQ786" s="1"/>
      <c r="MY786" s="1"/>
      <c r="QC786" s="1"/>
      <c r="QD786" s="7"/>
      <c r="QE786" s="7"/>
      <c r="QF786" s="7"/>
      <c r="QG786" s="7"/>
      <c r="QH786" s="7"/>
      <c r="QI786" s="1"/>
    </row>
    <row r="787" spans="255:451" x14ac:dyDescent="0.3">
      <c r="IU787" s="1"/>
      <c r="IV787" s="7"/>
      <c r="IW787" s="7"/>
      <c r="IX787" s="7"/>
      <c r="IY787" s="7"/>
      <c r="IZ787" s="7"/>
      <c r="JA787" s="7"/>
      <c r="JB787" s="7"/>
      <c r="JC787" s="7"/>
      <c r="JD787" s="7"/>
      <c r="JE787" s="1"/>
      <c r="JM787" s="1"/>
      <c r="MQ787" s="1"/>
      <c r="MY787" s="1"/>
      <c r="QC787" s="1"/>
      <c r="QD787" s="7"/>
      <c r="QE787" s="7"/>
      <c r="QF787" s="7"/>
      <c r="QG787" s="7"/>
      <c r="QH787" s="7"/>
      <c r="QI787" s="1"/>
    </row>
    <row r="788" spans="255:451" x14ac:dyDescent="0.3">
      <c r="IU788" s="1"/>
      <c r="IV788" s="7"/>
      <c r="IW788" s="7"/>
      <c r="IX788" s="7"/>
      <c r="IY788" s="7"/>
      <c r="IZ788" s="7"/>
      <c r="JA788" s="7"/>
      <c r="JB788" s="7"/>
      <c r="JC788" s="7"/>
      <c r="JD788" s="7"/>
      <c r="JE788" s="1"/>
      <c r="JM788" s="1"/>
      <c r="MQ788" s="1"/>
      <c r="MY788" s="1"/>
      <c r="QC788" s="1"/>
      <c r="QD788" s="7"/>
      <c r="QE788" s="7"/>
      <c r="QF788" s="7"/>
      <c r="QG788" s="7"/>
      <c r="QH788" s="7"/>
      <c r="QI788" s="1"/>
    </row>
    <row r="789" spans="255:451" ht="15" thickBot="1" x14ac:dyDescent="0.35">
      <c r="IU789" s="1"/>
      <c r="IV789" s="7"/>
      <c r="IW789" s="7"/>
      <c r="IX789" s="7"/>
      <c r="IY789" s="7"/>
      <c r="IZ789" s="7"/>
      <c r="JA789" s="7"/>
      <c r="JB789" s="7"/>
      <c r="JC789" s="7"/>
      <c r="JD789" s="7"/>
      <c r="JE789" s="1"/>
      <c r="JM789" s="1"/>
      <c r="JN789" t="s">
        <v>175</v>
      </c>
      <c r="JR789" t="s">
        <v>336</v>
      </c>
      <c r="JV789" t="s">
        <v>337</v>
      </c>
      <c r="JZ789" t="s">
        <v>338</v>
      </c>
      <c r="KD789" t="s">
        <v>339</v>
      </c>
      <c r="KH789" t="s">
        <v>340</v>
      </c>
      <c r="KL789" t="s">
        <v>341</v>
      </c>
      <c r="KP789" t="s">
        <v>342</v>
      </c>
      <c r="KT789" t="s">
        <v>343</v>
      </c>
      <c r="MQ789" s="1"/>
      <c r="MY789" s="1"/>
      <c r="MZ789" t="s">
        <v>175</v>
      </c>
      <c r="ND789" t="s">
        <v>336</v>
      </c>
      <c r="NH789" t="s">
        <v>337</v>
      </c>
      <c r="NL789" t="s">
        <v>338</v>
      </c>
      <c r="NP789" t="s">
        <v>339</v>
      </c>
      <c r="NT789" t="s">
        <v>340</v>
      </c>
      <c r="NX789" t="s">
        <v>341</v>
      </c>
      <c r="OB789" t="s">
        <v>342</v>
      </c>
      <c r="OF789" t="s">
        <v>343</v>
      </c>
      <c r="QC789" s="1"/>
      <c r="QD789" s="7"/>
      <c r="QE789" s="7"/>
      <c r="QF789" s="7"/>
      <c r="QG789" s="7"/>
      <c r="QH789" s="7"/>
      <c r="QI789" s="1"/>
    </row>
    <row r="790" spans="255:451" x14ac:dyDescent="0.3">
      <c r="IU790" s="1"/>
      <c r="IV790" s="7"/>
      <c r="IW790" s="7"/>
      <c r="IX790" s="7"/>
      <c r="IY790" s="7"/>
      <c r="IZ790" s="7"/>
      <c r="JA790" s="7"/>
      <c r="JB790" s="7"/>
      <c r="JC790" s="7"/>
      <c r="JD790" s="7"/>
      <c r="JE790" s="1"/>
      <c r="JM790" s="1"/>
      <c r="JN790" s="12">
        <f t="array" ref="JN790:JN793">'TRANSFORMER EX1'!NM3111:NM3114</f>
        <v>0.35948291204254601</v>
      </c>
      <c r="JR790" s="12">
        <f t="array" ref="JR790:JR793">'TRANSFORMER EX1'!OJ3111:OJ3114+'TRANSFORMER EX2'!OJ3111:OJ3114</f>
        <v>0</v>
      </c>
      <c r="JV790" s="12">
        <v>9.0833309875733584E-2</v>
      </c>
      <c r="JZ790" s="12">
        <v>0.11042043260604036</v>
      </c>
      <c r="KD790" s="12">
        <f t="array" ref="KD790:KD793">JH768*JV790:JV793+(1-JH768)*JR790:JR793^2</f>
        <v>7.266664790058687E-2</v>
      </c>
      <c r="KH790" s="12">
        <f t="array" ref="KH790:KH793">JF768*JZ790:JZ793+(1-JF768)*JR790:JR793</f>
        <v>9.9378389345436316E-2</v>
      </c>
      <c r="KL790" s="12">
        <f t="array" ref="KL790:KL793">KD790:KD793/(1-JH768^JL768)</f>
        <v>0.1489070653700551</v>
      </c>
      <c r="KP790" s="12">
        <f t="array" ref="KP790:KP793">KH790:KH793/(1-JF768^JL768)</f>
        <v>0.366709923783898</v>
      </c>
      <c r="KT790" s="12">
        <f t="array" ref="KT790:KT793">JN790:JN793-(JF771/(JJ768+SQRT(KL790:KL793)))*KP790:KP793</f>
        <v>0.34997981838718911</v>
      </c>
      <c r="MQ790" s="1"/>
      <c r="MY790" s="1"/>
      <c r="MZ790" s="12">
        <f t="array" ref="MZ790:MZ793">'TRANSFORMER EX1'!SY3111:SY3114</f>
        <v>3.2535242452823673E-2</v>
      </c>
      <c r="ND790" s="12">
        <f t="array" ref="ND790:ND793">'TRANSFORMER EX1'!TV3111:TV3114+'TRANSFORMER EX2'!TV3111:TV3114</f>
        <v>8.1315162936412833E-20</v>
      </c>
      <c r="NH790" s="12">
        <v>0.10454564153882895</v>
      </c>
      <c r="NL790" s="12">
        <v>-0.1063834706571507</v>
      </c>
      <c r="NP790" s="12">
        <f t="array" ref="NP790:NP793">MT768*NH790:NH793+(1-MT768)*ND790:ND793^2</f>
        <v>8.3636513231063164E-2</v>
      </c>
      <c r="NT790" s="12">
        <f t="array" ref="NT790:NT793">MR768*NL790:NL793+(1-MR768)*ND790:ND793</f>
        <v>-9.5745123591435638E-2</v>
      </c>
      <c r="NX790" s="12">
        <f t="array" ref="NX790:NX793">NP790:NP793/(1-MT768^MX768)</f>
        <v>0.17138629760463767</v>
      </c>
      <c r="OB790" s="12">
        <f t="array" ref="OB790:OB793">NT790:NT793/(1-MR768^MX768)</f>
        <v>-0.35330303908278843</v>
      </c>
      <c r="OF790" s="12">
        <f t="array" ref="OF790:OF793">MZ790:MZ793-(MR771/(MV768+SQRT(NX790:NX793)))*OB790:OB793</f>
        <v>4.1069373818863886E-2</v>
      </c>
      <c r="QC790" s="1"/>
      <c r="QD790" s="7"/>
      <c r="QE790" s="7"/>
      <c r="QF790" s="7"/>
      <c r="QG790" s="7"/>
      <c r="QH790" s="7"/>
      <c r="QI790" s="1"/>
    </row>
    <row r="791" spans="255:451" x14ac:dyDescent="0.3">
      <c r="IU791" s="1"/>
      <c r="IV791" s="7"/>
      <c r="IW791" s="7"/>
      <c r="IX791" s="7"/>
      <c r="IY791" s="7"/>
      <c r="IZ791" s="7"/>
      <c r="JA791" s="7"/>
      <c r="JB791" s="7"/>
      <c r="JC791" s="7"/>
      <c r="JD791" s="7"/>
      <c r="JE791" s="1"/>
      <c r="JM791" s="1"/>
      <c r="JN791" s="13">
        <v>-0.17537898800777954</v>
      </c>
      <c r="JR791" s="13">
        <v>0</v>
      </c>
      <c r="JV791" s="13">
        <v>9.4993721498001241E-2</v>
      </c>
      <c r="JZ791" s="13">
        <v>2.6534747237086438E-2</v>
      </c>
      <c r="KD791" s="13">
        <v>7.5994977198400995E-2</v>
      </c>
      <c r="KH791" s="13">
        <v>2.3881272513377794E-2</v>
      </c>
      <c r="KL791" s="13">
        <v>0.15572741229180537</v>
      </c>
      <c r="KP791" s="13">
        <v>8.8122776802132111E-2</v>
      </c>
      <c r="KT791" s="13">
        <v>-0.17761207498544773</v>
      </c>
      <c r="MQ791" s="1"/>
      <c r="MY791" s="1"/>
      <c r="MZ791" s="13">
        <v>0.34922860110835291</v>
      </c>
      <c r="ND791" s="13">
        <v>0</v>
      </c>
      <c r="NH791" s="13">
        <v>0.10503632534519179</v>
      </c>
      <c r="NL791" s="13">
        <v>-0.141628471090427</v>
      </c>
      <c r="NP791" s="13">
        <v>8.4029060276153436E-2</v>
      </c>
      <c r="NT791" s="13">
        <v>-0.12746562398138431</v>
      </c>
      <c r="NX791" s="13">
        <v>0.17219069728719971</v>
      </c>
      <c r="OB791" s="13">
        <v>-0.47035285601986843</v>
      </c>
      <c r="OF791" s="13">
        <v>0.3605635337077347</v>
      </c>
      <c r="QC791" s="1"/>
      <c r="QD791" s="7"/>
      <c r="QE791" s="7"/>
      <c r="QF791" s="7"/>
      <c r="QG791" s="7"/>
      <c r="QH791" s="7"/>
      <c r="QI791" s="1"/>
    </row>
    <row r="792" spans="255:451" x14ac:dyDescent="0.3">
      <c r="IU792" s="1"/>
      <c r="IV792" s="7"/>
      <c r="IW792" s="7"/>
      <c r="IX792" s="7"/>
      <c r="IY792" s="7"/>
      <c r="IZ792" s="7"/>
      <c r="JA792" s="7"/>
      <c r="JB792" s="7"/>
      <c r="JC792" s="7"/>
      <c r="JD792" s="7"/>
      <c r="JE792" s="1"/>
      <c r="JM792" s="1"/>
      <c r="JN792" s="13">
        <v>0.54606802134153887</v>
      </c>
      <c r="JR792" s="13">
        <v>0</v>
      </c>
      <c r="JV792" s="13">
        <v>9.0619127025451482E-2</v>
      </c>
      <c r="JZ792" s="13">
        <v>4.1673672708984658E-2</v>
      </c>
      <c r="KD792" s="13">
        <v>7.2495301620361191E-2</v>
      </c>
      <c r="KH792" s="13">
        <v>3.7506305438086196E-2</v>
      </c>
      <c r="KL792" s="13">
        <v>0.14855594594336313</v>
      </c>
      <c r="KP792" s="13">
        <v>0.13839965106304875</v>
      </c>
      <c r="KT792" s="13">
        <v>0.5424772316107056</v>
      </c>
      <c r="MQ792" s="1"/>
      <c r="MY792" s="1"/>
      <c r="MZ792" s="13">
        <v>6.766158332899555E-2</v>
      </c>
      <c r="ND792" s="13">
        <v>0</v>
      </c>
      <c r="NH792" s="13">
        <v>1.208536239547316E-2</v>
      </c>
      <c r="NL792" s="13">
        <v>-8.6054840888346834E-2</v>
      </c>
      <c r="NP792" s="13">
        <v>9.6682899163785287E-3</v>
      </c>
      <c r="NT792" s="13">
        <v>-7.7449356799512148E-2</v>
      </c>
      <c r="NX792" s="13">
        <v>1.9812069500775679E-2</v>
      </c>
      <c r="OB792" s="13">
        <v>-0.28579098450004492</v>
      </c>
      <c r="OF792" s="13">
        <v>8.7965676611293397E-2</v>
      </c>
      <c r="QC792" s="1"/>
      <c r="QD792" s="7"/>
      <c r="QE792" s="7"/>
      <c r="QF792" s="7"/>
      <c r="QG792" s="7"/>
      <c r="QH792" s="7"/>
      <c r="QI792" s="1"/>
    </row>
    <row r="793" spans="255:451" ht="15" thickBot="1" x14ac:dyDescent="0.35">
      <c r="IU793" s="1"/>
      <c r="IV793" s="7"/>
      <c r="IW793" s="7"/>
      <c r="IX793" s="7"/>
      <c r="IY793" s="7"/>
      <c r="IZ793" s="7"/>
      <c r="JA793" s="7"/>
      <c r="JB793" s="7"/>
      <c r="JC793" s="7"/>
      <c r="JD793" s="7"/>
      <c r="JE793" s="1"/>
      <c r="JM793" s="1"/>
      <c r="JN793" s="14">
        <v>1.141723806540091</v>
      </c>
      <c r="JR793" s="14">
        <v>0</v>
      </c>
      <c r="JV793" s="14">
        <v>2.9446308684346967E-3</v>
      </c>
      <c r="JZ793" s="14">
        <v>-0.2158169953519419</v>
      </c>
      <c r="KD793" s="14">
        <v>2.3557046947477577E-3</v>
      </c>
      <c r="KH793" s="14">
        <v>-0.19423529581674773</v>
      </c>
      <c r="KL793" s="14">
        <v>4.8272637187454061E-3</v>
      </c>
      <c r="KP793" s="14">
        <v>-0.71673540891788856</v>
      </c>
      <c r="KT793" s="14">
        <v>1.2448830958458144</v>
      </c>
      <c r="MQ793" s="1"/>
      <c r="MY793" s="1"/>
      <c r="MZ793" s="14">
        <v>0.64063652231858126</v>
      </c>
      <c r="ND793" s="14">
        <v>0</v>
      </c>
      <c r="NH793" s="14">
        <v>7.9095179809762668E-3</v>
      </c>
      <c r="NL793" s="14">
        <v>0.10039423399943777</v>
      </c>
      <c r="NP793" s="14">
        <v>6.327614384781014E-3</v>
      </c>
      <c r="NT793" s="14">
        <v>9.035481059949399E-2</v>
      </c>
      <c r="NX793" s="14">
        <v>1.2966422919633229E-2</v>
      </c>
      <c r="OB793" s="14">
        <v>0.33341258523798534</v>
      </c>
      <c r="OF793" s="14">
        <v>0.6113564669356264</v>
      </c>
      <c r="QC793" s="1"/>
      <c r="QD793" s="7"/>
      <c r="QE793" s="7"/>
      <c r="QF793" s="7"/>
      <c r="QG793" s="7"/>
      <c r="QH793" s="7"/>
      <c r="QI793" s="1"/>
    </row>
    <row r="794" spans="255:451" x14ac:dyDescent="0.3">
      <c r="IU794" s="1"/>
      <c r="IV794" s="7"/>
      <c r="IW794" s="7"/>
      <c r="IX794" s="7"/>
      <c r="IY794" s="7"/>
      <c r="IZ794" s="7"/>
      <c r="JA794" s="7"/>
      <c r="JB794" s="7"/>
      <c r="JC794" s="7"/>
      <c r="JD794" s="7"/>
      <c r="JE794" s="1"/>
      <c r="JM794" s="1"/>
      <c r="MQ794" s="1"/>
      <c r="MY794" s="1"/>
      <c r="QC794" s="1"/>
      <c r="QD794" s="7"/>
      <c r="QE794" s="7"/>
      <c r="QF794" s="7"/>
      <c r="QG794" s="7"/>
      <c r="QH794" s="7"/>
      <c r="QI794" s="1"/>
    </row>
    <row r="795" spans="255:451" ht="15" thickBot="1" x14ac:dyDescent="0.35">
      <c r="IU795" s="1"/>
      <c r="IV795" s="7"/>
      <c r="IW795" s="7"/>
      <c r="IX795" s="7"/>
      <c r="IY795" s="7"/>
      <c r="IZ795" s="7"/>
      <c r="JA795" s="7"/>
      <c r="JB795" s="7"/>
      <c r="JC795" s="7"/>
      <c r="JD795" s="7"/>
      <c r="JE795" s="1"/>
      <c r="JM795" s="1"/>
      <c r="JN795" t="s">
        <v>184</v>
      </c>
      <c r="JR795" t="s">
        <v>344</v>
      </c>
      <c r="JV795" t="s">
        <v>345</v>
      </c>
      <c r="JZ795" t="s">
        <v>373</v>
      </c>
      <c r="KD795" t="s">
        <v>346</v>
      </c>
      <c r="KH795" t="s">
        <v>347</v>
      </c>
      <c r="KL795" t="s">
        <v>348</v>
      </c>
      <c r="KP795" t="s">
        <v>349</v>
      </c>
      <c r="KT795" t="s">
        <v>350</v>
      </c>
      <c r="MQ795" s="1"/>
      <c r="MY795" s="1"/>
      <c r="MZ795" t="s">
        <v>184</v>
      </c>
      <c r="ND795" t="s">
        <v>344</v>
      </c>
      <c r="NH795" t="s">
        <v>345</v>
      </c>
      <c r="NL795" t="s">
        <v>373</v>
      </c>
      <c r="NP795" t="s">
        <v>346</v>
      </c>
      <c r="NT795" t="s">
        <v>347</v>
      </c>
      <c r="NX795" t="s">
        <v>348</v>
      </c>
      <c r="OB795" t="s">
        <v>349</v>
      </c>
      <c r="OF795" t="s">
        <v>350</v>
      </c>
      <c r="QC795" s="1"/>
      <c r="QD795" s="7"/>
      <c r="QE795" s="7"/>
      <c r="QF795" s="7"/>
      <c r="QG795" s="7"/>
      <c r="QH795" s="7"/>
      <c r="QI795" s="1"/>
    </row>
    <row r="796" spans="255:451" x14ac:dyDescent="0.3">
      <c r="IU796" s="1"/>
      <c r="IV796" s="7"/>
      <c r="IW796" s="7"/>
      <c r="IX796" s="7"/>
      <c r="IY796" s="7"/>
      <c r="IZ796" s="7"/>
      <c r="JA796" s="7"/>
      <c r="JB796" s="7"/>
      <c r="JC796" s="7"/>
      <c r="JD796" s="7"/>
      <c r="JE796" s="1"/>
      <c r="JM796" s="1"/>
      <c r="JN796" s="18">
        <f t="array" ref="JN796:JP799">'TRANSFORMER EX1'!NL3116:NN3119</f>
        <v>0.86376113449058678</v>
      </c>
      <c r="JO796" s="19">
        <v>-0.49096042473558688</v>
      </c>
      <c r="JP796" s="20">
        <v>0.42150408357709429</v>
      </c>
      <c r="JR796" s="18">
        <f t="array" ref="JR796:JT799">'TRANSFORMER EX1'!OJ3116:OL3119+'TRANSFORMER EX2'!OJ3116:OL3119</f>
        <v>4.5530446355147301E-5</v>
      </c>
      <c r="JS796" s="19">
        <v>2.0192222262217517E-5</v>
      </c>
      <c r="JT796" s="20">
        <v>9.8057470480822445E-9</v>
      </c>
      <c r="JV796" s="18">
        <v>2.022944451165783E-2</v>
      </c>
      <c r="JW796" s="19">
        <v>9.757347096781005E-2</v>
      </c>
      <c r="JX796" s="20">
        <v>0.14844238199226195</v>
      </c>
      <c r="JZ796" s="18">
        <v>-7.0820462715821722E-2</v>
      </c>
      <c r="KA796" s="19">
        <v>3.1642872030528707E-2</v>
      </c>
      <c r="KB796" s="20">
        <v>5.7064281470113824E-2</v>
      </c>
      <c r="KD796" s="18">
        <f t="array" ref="KD796:KF799">JH768*JV796:JX799+(1-JH768)*JR796:JT799^2</f>
        <v>1.6183556023930575E-2</v>
      </c>
      <c r="KE796" s="19">
        <v>7.8058776855793224E-2</v>
      </c>
      <c r="KF796" s="20">
        <v>0.11875390559380958</v>
      </c>
      <c r="KH796" s="18">
        <f t="array" ref="KH796:KJ799">JF768*JZ796:KB799+(1-JF768)*JR796:JT799</f>
        <v>-6.3733863399604046E-2</v>
      </c>
      <c r="KI796" s="19">
        <v>2.8480604049702058E-2</v>
      </c>
      <c r="KJ796" s="20">
        <v>5.1357854303677147E-2</v>
      </c>
      <c r="KL796" s="18">
        <f t="array" ref="KL796:KN799">KD796:KF799/(1-JH768^JL768)</f>
        <v>3.3163024639202003E-2</v>
      </c>
      <c r="KM796" s="19">
        <v>0.15995650995039598</v>
      </c>
      <c r="KN796" s="20">
        <v>0.24334816720042951</v>
      </c>
      <c r="KP796" s="18">
        <f t="array" ref="KP796:KR799">KH796:KJ799/(1-JF768^JL768)</f>
        <v>-0.23518030774761647</v>
      </c>
      <c r="KQ796" s="19">
        <v>0.10509447988819952</v>
      </c>
      <c r="KR796" s="20">
        <v>0.18951237750434377</v>
      </c>
      <c r="KT796" s="18">
        <f t="array" ref="KT796:KV799">JN796:JP799-(JF771/(JJ768+SQRT(KL796:KN799)))*KP796:KR799</f>
        <v>0.87667552412433336</v>
      </c>
      <c r="KU796" s="19">
        <v>-0.49358814387435512</v>
      </c>
      <c r="KV796" s="20">
        <v>0.41766238276577566</v>
      </c>
      <c r="MQ796" s="1"/>
      <c r="MY796" s="1"/>
      <c r="MZ796" s="18">
        <f t="array" ref="MZ796:NB799">'TRANSFORMER EX1'!SX3116:SZ3119</f>
        <v>-0.73842729418119579</v>
      </c>
      <c r="NA796" s="19">
        <v>9.4106085620022761E-2</v>
      </c>
      <c r="NB796" s="20">
        <v>9.074901503630188E-2</v>
      </c>
      <c r="ND796" s="18">
        <f t="array" ref="ND796:NF799">'TRANSFORMER EX1'!TV3116:TX3119+'TRANSFORMER EX2'!TV3116:TX3119</f>
        <v>7.6609354801314845E-5</v>
      </c>
      <c r="NE796" s="19">
        <v>3.3924580748342153E-5</v>
      </c>
      <c r="NF796" s="20">
        <v>1.7908919980287122E-7</v>
      </c>
      <c r="NH796" s="18">
        <v>2.9838872126557878E-2</v>
      </c>
      <c r="NI796" s="19">
        <v>0.16366083522399177</v>
      </c>
      <c r="NJ796" s="20">
        <v>6.956732648316484E-3</v>
      </c>
      <c r="NL796" s="18">
        <v>5.5139317107794163E-2</v>
      </c>
      <c r="NM796" s="19">
        <v>0.14344952818322462</v>
      </c>
      <c r="NN796" s="20">
        <v>0.10115444118780346</v>
      </c>
      <c r="NP796" s="18">
        <f t="array" ref="NP796:NR799">MT768*NH796:NJ799+(1-MT768)*ND796:NF799^2</f>
        <v>2.3871098875044953E-2</v>
      </c>
      <c r="NQ796" s="19">
        <v>0.13092866840936887</v>
      </c>
      <c r="NR796" s="20">
        <v>5.5653861186596024E-3</v>
      </c>
      <c r="NT796" s="18">
        <f t="array" ref="NT796:NV799">MR768*NL796:NN799+(1-MR768)*ND796:NF799</f>
        <v>4.9633046332494879E-2</v>
      </c>
      <c r="NU796" s="19">
        <v>0.12910796782297701</v>
      </c>
      <c r="NV796" s="20">
        <v>9.1039014977943103E-2</v>
      </c>
      <c r="NX796" s="18">
        <f t="array" ref="NX796:NZ799">NP796:NR799/(1-MT768^MX768)</f>
        <v>4.8916186219354424E-2</v>
      </c>
      <c r="NY796" s="19">
        <v>0.26829645165854282</v>
      </c>
      <c r="NZ796" s="20">
        <v>1.1404479751351648E-2</v>
      </c>
      <c r="OB796" s="18">
        <f t="array" ref="OB796:OD799">NT796:NV799/(1-MR768^MX768)</f>
        <v>0.18314777244463062</v>
      </c>
      <c r="OC796" s="19">
        <v>0.47641316539843931</v>
      </c>
      <c r="OD796" s="20">
        <v>0.33593732464185661</v>
      </c>
      <c r="OF796" s="18">
        <f t="array" ref="OF796:OH799">MZ796:NB799-(MR771/(MV768+SQRT(NX796:NZ799)))*OB796:OD799</f>
        <v>-0.74670815230814447</v>
      </c>
      <c r="OG796" s="19">
        <v>8.4908448118044877E-2</v>
      </c>
      <c r="OH796" s="20">
        <v>5.9291782267059459E-2</v>
      </c>
      <c r="QC796" s="1"/>
      <c r="QD796" s="7"/>
      <c r="QE796" s="7"/>
      <c r="QF796" s="7"/>
      <c r="QG796" s="7"/>
      <c r="QH796" s="7"/>
      <c r="QI796" s="1"/>
    </row>
    <row r="797" spans="255:451" x14ac:dyDescent="0.3">
      <c r="IU797" s="1"/>
      <c r="IV797" s="7"/>
      <c r="IW797" s="7"/>
      <c r="IX797" s="7"/>
      <c r="IY797" s="7"/>
      <c r="IZ797" s="7"/>
      <c r="JA797" s="7"/>
      <c r="JB797" s="7"/>
      <c r="JC797" s="7"/>
      <c r="JD797" s="7"/>
      <c r="JE797" s="1"/>
      <c r="JM797" s="1"/>
      <c r="JN797" s="21">
        <v>0.22090790674773916</v>
      </c>
      <c r="JO797">
        <v>-0.71909380015416358</v>
      </c>
      <c r="JP797" s="22">
        <v>-0.30398545077668487</v>
      </c>
      <c r="JR797" s="21">
        <v>-1.185844910490319E-4</v>
      </c>
      <c r="JS797">
        <v>-5.2633414419313776E-5</v>
      </c>
      <c r="JT797" s="22">
        <v>1.107922157091421E-7</v>
      </c>
      <c r="JV797" s="21">
        <v>0.18319434996446848</v>
      </c>
      <c r="JW797">
        <v>9.6331081626726822E-2</v>
      </c>
      <c r="JX797" s="22">
        <v>0.12527115258198909</v>
      </c>
      <c r="JZ797" s="21">
        <v>9.5384361435103177E-2</v>
      </c>
      <c r="KA797">
        <v>-9.4101183756704218E-2</v>
      </c>
      <c r="KB797" s="22">
        <v>2.0676188683331098E-2</v>
      </c>
      <c r="KD797" s="21">
        <v>0.14655548278403108</v>
      </c>
      <c r="KE797">
        <v>7.7064865855436718E-2</v>
      </c>
      <c r="KF797" s="22">
        <v>0.10021692206559374</v>
      </c>
      <c r="KH797" s="21">
        <v>8.5834066842487955E-2</v>
      </c>
      <c r="KI797">
        <v>-8.4696328722475733E-2</v>
      </c>
      <c r="KJ797" s="22">
        <v>1.8608580894219559E-2</v>
      </c>
      <c r="KL797" s="21">
        <v>0.30031861226235884</v>
      </c>
      <c r="KM797">
        <v>0.15791980708081299</v>
      </c>
      <c r="KN797" s="22">
        <v>0.20536254521638067</v>
      </c>
      <c r="KP797" s="21">
        <v>0.31673087395752025</v>
      </c>
      <c r="KQ797">
        <v>-0.31253257831171866</v>
      </c>
      <c r="KR797" s="22">
        <v>6.8666350163171824E-2</v>
      </c>
      <c r="KT797" s="21">
        <v>0.21512828689594621</v>
      </c>
      <c r="KU797">
        <v>-0.7112291937735058</v>
      </c>
      <c r="KV797" s="22">
        <v>-0.30550069746598585</v>
      </c>
      <c r="MQ797" s="1"/>
      <c r="MY797" s="1"/>
      <c r="MZ797" s="21">
        <v>-0.74623222376440934</v>
      </c>
      <c r="NA797">
        <v>0.44047576595235122</v>
      </c>
      <c r="NB797" s="22">
        <v>0.25863612303276584</v>
      </c>
      <c r="ND797" s="21">
        <v>-9.3722215407289358E-5</v>
      </c>
      <c r="NE797">
        <v>-4.150915593472125E-5</v>
      </c>
      <c r="NF797" s="22">
        <v>-1.9807794336307492E-7</v>
      </c>
      <c r="NH797" s="21">
        <v>0.15329703449642507</v>
      </c>
      <c r="NI797">
        <v>0.254838178885129</v>
      </c>
      <c r="NJ797" s="22">
        <v>2.0776612886204346E-2</v>
      </c>
      <c r="NL797" s="21">
        <v>1.0386028387301301E-2</v>
      </c>
      <c r="NM797">
        <v>2.7649576778773444E-2</v>
      </c>
      <c r="NN797" s="22">
        <v>0.10528450185245052</v>
      </c>
      <c r="NP797" s="21">
        <v>0.12263762935391079</v>
      </c>
      <c r="NQ797">
        <v>0.20387054345270522</v>
      </c>
      <c r="NR797" s="22">
        <v>1.6621290308971325E-2</v>
      </c>
      <c r="NT797" s="21">
        <v>9.3380533270304416E-3</v>
      </c>
      <c r="NU797">
        <v>2.488046818530263E-2</v>
      </c>
      <c r="NV797" s="22">
        <v>9.475603185941113E-2</v>
      </c>
      <c r="NX797" s="21">
        <v>0.25130661752850575</v>
      </c>
      <c r="NY797">
        <v>0.4177675070752157</v>
      </c>
      <c r="NZ797" s="22">
        <v>3.4060021124941248E-2</v>
      </c>
      <c r="OB797" s="21">
        <v>3.4457761354355881E-2</v>
      </c>
      <c r="OC797">
        <v>9.1809845702223752E-2</v>
      </c>
      <c r="OD797" s="22">
        <v>0.34965325409376813</v>
      </c>
      <c r="OF797" s="21">
        <v>-0.7469195850942788</v>
      </c>
      <c r="OG797">
        <v>0.43905532911224537</v>
      </c>
      <c r="OH797" s="22">
        <v>0.23969022849113006</v>
      </c>
      <c r="QC797" s="1"/>
      <c r="QD797" s="7"/>
      <c r="QE797" s="7"/>
      <c r="QF797" s="7"/>
      <c r="QG797" s="7"/>
      <c r="QH797" s="7"/>
      <c r="QI797" s="1"/>
    </row>
    <row r="798" spans="255:451" x14ac:dyDescent="0.3">
      <c r="IU798" s="1"/>
      <c r="IV798" s="7"/>
      <c r="IW798" s="7"/>
      <c r="IX798" s="7"/>
      <c r="IY798" s="7"/>
      <c r="IZ798" s="7"/>
      <c r="JA798" s="7"/>
      <c r="JB798" s="7"/>
      <c r="JC798" s="7"/>
      <c r="JD798" s="7"/>
      <c r="JE798" s="1"/>
      <c r="JM798" s="1"/>
      <c r="JN798" s="21">
        <v>0.43596070044484891</v>
      </c>
      <c r="JO798">
        <v>0.15723803783742166</v>
      </c>
      <c r="JP798" s="22">
        <v>-7.9510621574536436E-2</v>
      </c>
      <c r="JR798" s="21">
        <v>-7.2631702655592053E-5</v>
      </c>
      <c r="JS798">
        <v>-3.2230076575934837E-5</v>
      </c>
      <c r="JT798" s="22">
        <v>4.4439740075941205E-8</v>
      </c>
      <c r="JV798" s="21">
        <v>0.16067378381594566</v>
      </c>
      <c r="JW798">
        <v>5.3515529590564916E-2</v>
      </c>
      <c r="JX798" s="22">
        <v>6.2241437225502474E-2</v>
      </c>
      <c r="JZ798" s="21">
        <v>3.5561302948765972E-2</v>
      </c>
      <c r="KA798">
        <v>-2.3267556250414607E-2</v>
      </c>
      <c r="KB798" s="22">
        <v>5.2240191880537273E-2</v>
      </c>
      <c r="KD798" s="21">
        <v>0.12853902810782936</v>
      </c>
      <c r="KE798">
        <v>4.2812423880207506E-2</v>
      </c>
      <c r="KF798" s="22">
        <v>4.9793149780402376E-2</v>
      </c>
      <c r="KH798" s="21">
        <v>3.199790948362382E-2</v>
      </c>
      <c r="KI798">
        <v>-2.0944023633030742E-2</v>
      </c>
      <c r="KJ798" s="22">
        <v>4.7016177136457553E-2</v>
      </c>
      <c r="KL798" s="21">
        <v>0.26339964776194547</v>
      </c>
      <c r="KM798">
        <v>8.7730376803703922E-2</v>
      </c>
      <c r="KN798" s="22">
        <v>0.10203514299262785</v>
      </c>
      <c r="KP798" s="21">
        <v>0.11807346672923923</v>
      </c>
      <c r="KQ798">
        <v>-7.728422004808394E-2</v>
      </c>
      <c r="KR798" s="22">
        <v>0.17349142854781391</v>
      </c>
      <c r="KT798" s="21">
        <v>0.43366008135625633</v>
      </c>
      <c r="KU798">
        <v>0.1598472886632101</v>
      </c>
      <c r="KV798" s="22">
        <v>-8.4941913334388178E-2</v>
      </c>
      <c r="MQ798" s="1"/>
      <c r="MY798" s="1"/>
      <c r="MZ798" s="21">
        <v>-0.20289770340504795</v>
      </c>
      <c r="NA798">
        <v>0.52552756714573856</v>
      </c>
      <c r="NB798" s="22">
        <v>-0.74339791280529421</v>
      </c>
      <c r="ND798" s="21">
        <v>-4.6747544795883026E-5</v>
      </c>
      <c r="NE798">
        <v>-2.070938034798077E-5</v>
      </c>
      <c r="NF798" s="22">
        <v>-8.2471503649591416E-8</v>
      </c>
      <c r="NH798" s="21">
        <v>2.1180725490429715E-2</v>
      </c>
      <c r="NI798">
        <v>7.5194939443918335E-2</v>
      </c>
      <c r="NJ798" s="22">
        <v>8.3211660489345862E-2</v>
      </c>
      <c r="NL798" s="21">
        <v>-1.7134638997949526E-2</v>
      </c>
      <c r="NM798">
        <v>0.11410055106299387</v>
      </c>
      <c r="NN798" s="22">
        <v>-6.7200878702029732E-2</v>
      </c>
      <c r="NP798" s="21">
        <v>1.6944580829410361E-2</v>
      </c>
      <c r="NQ798">
        <v>6.0155951640910359E-2</v>
      </c>
      <c r="NR798" s="22">
        <v>6.6569328391478055E-2</v>
      </c>
      <c r="NT798" s="21">
        <v>-1.5425849852634161E-2</v>
      </c>
      <c r="NU798">
        <v>0.10268842501865968</v>
      </c>
      <c r="NV798" s="22">
        <v>-6.0480799078977125E-2</v>
      </c>
      <c r="NX798" s="21">
        <v>3.4722501699611406E-2</v>
      </c>
      <c r="NY798">
        <v>0.12327039270678355</v>
      </c>
      <c r="NZ798" s="22">
        <v>0.13641255817925835</v>
      </c>
      <c r="OB798" s="21">
        <v>-5.6921955175771831E-2</v>
      </c>
      <c r="OC798">
        <v>0.37892407755962998</v>
      </c>
      <c r="OD798" s="22">
        <v>-0.22317638036522933</v>
      </c>
      <c r="OF798" s="21">
        <v>-0.19984296304669574</v>
      </c>
      <c r="OG798">
        <v>0.51473504841524109</v>
      </c>
      <c r="OH798" s="22">
        <v>-0.73735535168869915</v>
      </c>
      <c r="QC798" s="1"/>
      <c r="QD798" s="7"/>
      <c r="QE798" s="7"/>
      <c r="QF798" s="7"/>
      <c r="QG798" s="7"/>
      <c r="QH798" s="7"/>
      <c r="QI798" s="1"/>
    </row>
    <row r="799" spans="255:451" ht="15" thickBot="1" x14ac:dyDescent="0.35">
      <c r="IU799" s="1"/>
      <c r="IV799" s="7"/>
      <c r="IW799" s="7"/>
      <c r="IX799" s="7"/>
      <c r="IY799" s="7"/>
      <c r="IZ799" s="7"/>
      <c r="JA799" s="7"/>
      <c r="JB799" s="7"/>
      <c r="JC799" s="7"/>
      <c r="JD799" s="7"/>
      <c r="JE799" s="1"/>
      <c r="JM799" s="1"/>
      <c r="JN799" s="23">
        <v>5.1747366733003466E-2</v>
      </c>
      <c r="JO799" s="24">
        <v>0.82714183727988944</v>
      </c>
      <c r="JP799" s="25">
        <v>0.69513045962150954</v>
      </c>
      <c r="JR799" s="23">
        <v>1.2307362004997427E-4</v>
      </c>
      <c r="JS799" s="24">
        <v>5.4614169120838837E-5</v>
      </c>
      <c r="JT799" s="25">
        <v>-7.7414167826556552E-8</v>
      </c>
      <c r="JV799" s="23">
        <v>0.21250968002577336</v>
      </c>
      <c r="JW799" s="24">
        <v>5.4587481231924521E-2</v>
      </c>
      <c r="JX799" s="25">
        <v>0.26911763674698469</v>
      </c>
      <c r="JZ799" s="23">
        <v>-2.0386654258630132E-2</v>
      </c>
      <c r="KA799" s="24">
        <v>0.11027589548725741</v>
      </c>
      <c r="KB799" s="25">
        <v>7.0915839637500658E-2</v>
      </c>
      <c r="KD799" s="23">
        <v>0.17000774705004187</v>
      </c>
      <c r="KE799" s="24">
        <v>4.3669985582081114E-2</v>
      </c>
      <c r="KF799" s="25">
        <v>0.21529410939758895</v>
      </c>
      <c r="KH799" s="23">
        <v>-1.833568147076212E-2</v>
      </c>
      <c r="KI799" s="24">
        <v>9.9253767355443764E-2</v>
      </c>
      <c r="KJ799" s="25">
        <v>6.3824247932333808E-2</v>
      </c>
      <c r="KL799" s="23">
        <v>0.34837653084024983</v>
      </c>
      <c r="KM799" s="24">
        <v>8.9487675373117054E-2</v>
      </c>
      <c r="KN799" s="25">
        <v>0.44117645368358399</v>
      </c>
      <c r="KP799" s="23">
        <v>-6.7659341220524444E-2</v>
      </c>
      <c r="KQ799" s="24">
        <v>0.36625006404222804</v>
      </c>
      <c r="KR799" s="25">
        <v>0.23551383000861192</v>
      </c>
      <c r="KT799" s="23">
        <v>5.2893680000753937E-2</v>
      </c>
      <c r="KU799" s="24">
        <v>0.81489860484403676</v>
      </c>
      <c r="KV799" s="25">
        <v>0.69158469214761076</v>
      </c>
      <c r="MQ799" s="1"/>
      <c r="MY799" s="1"/>
      <c r="MZ799" s="23">
        <v>0.35533700208890645</v>
      </c>
      <c r="NA799" s="24">
        <v>-0.3489823164096742</v>
      </c>
      <c r="NB799" s="25">
        <v>0.13421063930367511</v>
      </c>
      <c r="ND799" s="23">
        <v>-2.4597137047786329E-5</v>
      </c>
      <c r="NE799" s="24">
        <v>-1.0890498968297541E-5</v>
      </c>
      <c r="NF799" s="25">
        <v>-6.3079107393586561E-8</v>
      </c>
      <c r="NH799" s="23">
        <v>0.10312591296013285</v>
      </c>
      <c r="NI799" s="24">
        <v>0.17527466391216906</v>
      </c>
      <c r="NJ799" s="25">
        <v>9.2132923045521481E-2</v>
      </c>
      <c r="NL799" s="23">
        <v>6.6397842821796602E-2</v>
      </c>
      <c r="NM799" s="24">
        <v>3.9553018591109358E-2</v>
      </c>
      <c r="NN799" s="25">
        <v>-6.6680780352454866E-2</v>
      </c>
      <c r="NP799" s="23">
        <v>8.2500730489110122E-2</v>
      </c>
      <c r="NQ799" s="24">
        <v>0.14021973115345585</v>
      </c>
      <c r="NR799" s="25">
        <v>7.3706338436417981E-2</v>
      </c>
      <c r="NT799" s="23">
        <v>5.9755598825912165E-2</v>
      </c>
      <c r="NU799" s="24">
        <v>3.5596627682101589E-2</v>
      </c>
      <c r="NV799" s="25">
        <v>-6.001270862512012E-2</v>
      </c>
      <c r="NX799" s="23">
        <v>0.16905887395309455</v>
      </c>
      <c r="NY799" s="24">
        <v>0.28733551465872109</v>
      </c>
      <c r="NZ799" s="25">
        <v>0.15103757876315163</v>
      </c>
      <c r="OB799" s="23">
        <v>0.22050036467126269</v>
      </c>
      <c r="OC799" s="24">
        <v>0.13135286967565166</v>
      </c>
      <c r="OD799" s="25">
        <v>-0.2214491093177865</v>
      </c>
      <c r="OF799" s="23">
        <v>0.34997421784142657</v>
      </c>
      <c r="OG799" s="24">
        <v>-0.35143276113417143</v>
      </c>
      <c r="OH799" s="25">
        <v>0.13990875718085441</v>
      </c>
      <c r="QC799" s="1"/>
      <c r="QD799" s="7"/>
      <c r="QE799" s="7"/>
      <c r="QF799" s="7"/>
      <c r="QG799" s="7"/>
      <c r="QH799" s="7"/>
      <c r="QI799" s="1"/>
    </row>
    <row r="800" spans="255:451" x14ac:dyDescent="0.3">
      <c r="IU800" s="1"/>
      <c r="IV800" s="7"/>
      <c r="IW800" s="7"/>
      <c r="IX800" s="7"/>
      <c r="IY800" s="7"/>
      <c r="IZ800" s="7"/>
      <c r="JA800" s="7"/>
      <c r="JB800" s="7"/>
      <c r="JC800" s="7"/>
      <c r="JD800" s="7"/>
      <c r="JE800" s="1"/>
      <c r="JM800" s="1"/>
      <c r="MQ800" s="1"/>
      <c r="MY800" s="1"/>
      <c r="QC800" s="1"/>
      <c r="QD800" s="7"/>
      <c r="QE800" s="7"/>
      <c r="QF800" s="7"/>
      <c r="QG800" s="7"/>
      <c r="QH800" s="7"/>
      <c r="QI800" s="1"/>
    </row>
    <row r="801" spans="255:451" x14ac:dyDescent="0.3">
      <c r="IU801" s="1"/>
      <c r="IV801" s="7"/>
      <c r="IW801" s="7"/>
      <c r="IX801" s="7"/>
      <c r="IY801" s="7"/>
      <c r="IZ801" s="7"/>
      <c r="JA801" s="7"/>
      <c r="JB801" s="7"/>
      <c r="JC801" s="7"/>
      <c r="JD801" s="7"/>
      <c r="JE801" s="1"/>
      <c r="JM801" s="1"/>
      <c r="MQ801" s="1"/>
      <c r="MY801" s="1"/>
      <c r="QC801" s="1"/>
      <c r="QD801" s="7"/>
      <c r="QE801" s="7"/>
      <c r="QF801" s="7"/>
      <c r="QG801" s="7"/>
      <c r="QH801" s="7"/>
      <c r="QI801" s="1"/>
    </row>
    <row r="802" spans="255:451" x14ac:dyDescent="0.3">
      <c r="IU802" s="1"/>
      <c r="IV802" s="7"/>
      <c r="IW802" s="7"/>
      <c r="IX802" s="7"/>
      <c r="IY802" s="7"/>
      <c r="IZ802" s="7"/>
      <c r="JA802" s="7"/>
      <c r="JB802" s="7"/>
      <c r="JC802" s="7"/>
      <c r="JD802" s="7"/>
      <c r="JE802" s="1"/>
      <c r="JM802" s="1"/>
      <c r="MQ802" s="1"/>
      <c r="MY802" s="1"/>
      <c r="QC802" s="1"/>
      <c r="QD802" s="7"/>
      <c r="QE802" s="7"/>
      <c r="QF802" s="7"/>
      <c r="QG802" s="7"/>
      <c r="QH802" s="7"/>
      <c r="QI802" s="1"/>
    </row>
    <row r="803" spans="255:451" ht="15" thickBot="1" x14ac:dyDescent="0.35">
      <c r="IU803" s="1"/>
      <c r="IV803" s="7"/>
      <c r="IW803" s="7"/>
      <c r="IX803" s="7"/>
      <c r="IY803" s="7"/>
      <c r="IZ803" s="7"/>
      <c r="JA803" s="7"/>
      <c r="JB803" s="7"/>
      <c r="JC803" s="7"/>
      <c r="JD803" s="7"/>
      <c r="JE803" s="1"/>
      <c r="JM803" s="1"/>
      <c r="JN803" t="s">
        <v>173</v>
      </c>
      <c r="JR803" t="s">
        <v>351</v>
      </c>
      <c r="JV803" t="s">
        <v>352</v>
      </c>
      <c r="JZ803" t="s">
        <v>353</v>
      </c>
      <c r="KD803" t="s">
        <v>354</v>
      </c>
      <c r="KH803" t="s">
        <v>355</v>
      </c>
      <c r="KL803" t="s">
        <v>356</v>
      </c>
      <c r="KP803" t="s">
        <v>357</v>
      </c>
      <c r="KT803" t="s">
        <v>358</v>
      </c>
      <c r="MQ803" s="1"/>
      <c r="MY803" s="1"/>
      <c r="MZ803" t="s">
        <v>173</v>
      </c>
      <c r="ND803" t="s">
        <v>351</v>
      </c>
      <c r="NH803" t="s">
        <v>352</v>
      </c>
      <c r="NL803" t="s">
        <v>353</v>
      </c>
      <c r="NP803" t="s">
        <v>354</v>
      </c>
      <c r="NT803" t="s">
        <v>355</v>
      </c>
      <c r="NX803" t="s">
        <v>356</v>
      </c>
      <c r="OB803" t="s">
        <v>357</v>
      </c>
      <c r="OF803" t="s">
        <v>358</v>
      </c>
      <c r="QC803" s="1"/>
      <c r="QD803" s="7"/>
      <c r="QE803" s="7"/>
      <c r="QF803" s="7"/>
      <c r="QG803" s="7"/>
      <c r="QH803" s="7"/>
      <c r="QI803" s="1"/>
    </row>
    <row r="804" spans="255:451" x14ac:dyDescent="0.3">
      <c r="IU804" s="1"/>
      <c r="IV804" s="7"/>
      <c r="IW804" s="7"/>
      <c r="IX804" s="7"/>
      <c r="IY804" s="7"/>
      <c r="IZ804" s="7"/>
      <c r="JA804" s="7"/>
      <c r="JB804" s="7"/>
      <c r="JC804" s="7"/>
      <c r="JD804" s="7"/>
      <c r="JE804" s="1"/>
      <c r="JM804" s="1"/>
      <c r="JN804" s="12">
        <f t="array" ref="JN804:JN807">'TRANSFORMER EX1'!NC3111:NC3114</f>
        <v>-0.636633536442897</v>
      </c>
      <c r="JR804" s="12">
        <f t="array" ref="JR804:JR807">'TRANSFORMER EX1'!OF3111:OF3114+'TRANSFORMER EX2'!OF3111:OF3114</f>
        <v>-5.5625213379340222E-5</v>
      </c>
      <c r="JV804" s="12">
        <v>6.3344786090283227E-3</v>
      </c>
      <c r="JZ804" s="12">
        <v>5.7527505460105079E-2</v>
      </c>
      <c r="KD804" s="12">
        <f t="array" ref="KD804:KD807">JH768*JV804:JV807+(1-JH768)*JR804:JR807^2</f>
        <v>5.0675835060555313E-3</v>
      </c>
      <c r="KH804" s="12">
        <f t="array" ref="KH804:KH807">JF768*JZ804:JZ807+(1-JF768)*JR804:JR807</f>
        <v>5.1769192392756638E-2</v>
      </c>
      <c r="KL804" s="12">
        <f t="array" ref="KL804:KL807">KD804:KD807/(1-JH768^JL768)</f>
        <v>1.0384392430441666E-2</v>
      </c>
      <c r="KP804" s="12">
        <f t="array" ref="KP804:KP807">KH804:KH807/(1-JF768^JL768)</f>
        <v>0.19103023023157437</v>
      </c>
      <c r="KT804" s="12">
        <f t="array" ref="KT804:KT807">JN804:JN807-(JF771/(JJ768+SQRT(KL804:KL807)))*KP804:KP807</f>
        <v>-0.65537966318145724</v>
      </c>
      <c r="MQ804" s="1"/>
      <c r="MY804" s="1"/>
      <c r="MZ804" s="12">
        <f t="array" ref="MZ804:MZ807">'TRANSFORMER EX1'!SO3111:SO3114</f>
        <v>-1.179819138799711</v>
      </c>
      <c r="ND804" s="12">
        <f t="array" ref="ND804:ND807">'TRANSFORMER EX1'!TR3111:TR3114+'TRANSFORMER EX2'!TR3111:TR3114</f>
        <v>2.6593259042794638E-5</v>
      </c>
      <c r="NH804" s="12">
        <v>0.1081012462290446</v>
      </c>
      <c r="NL804" s="12">
        <v>0.15672292554474065</v>
      </c>
      <c r="NP804" s="12">
        <f t="array" ref="NP804:NP807">MT768*NH804:NH807+(1-MT768)*ND804:ND807^2</f>
        <v>8.6480997124675982E-2</v>
      </c>
      <c r="NT804" s="12">
        <f t="array" ref="NT804:NT807">MR768*NL804:NL807+(1-MR768)*ND804:ND807</f>
        <v>0.14105329231617089</v>
      </c>
      <c r="NX804" s="12">
        <f t="array" ref="NX804:NX807">NP804:NP807/(1-MT768^MX768)</f>
        <v>0.17721515804236887</v>
      </c>
      <c r="OB804" s="12">
        <f t="array" ref="OB804:OB807">NT804:NT807/(1-MR768^MX768)</f>
        <v>0.52049185356520644</v>
      </c>
      <c r="OF804" s="12">
        <f t="array" ref="OF804:OF807">MZ804:MZ807-(MR771/(MV768+SQRT(NX804:NX807)))*OB804:OB807</f>
        <v>-1.1921832670813581</v>
      </c>
      <c r="QC804" s="1"/>
      <c r="QD804" s="7"/>
      <c r="QE804" s="7"/>
      <c r="QF804" s="7"/>
      <c r="QG804" s="7"/>
      <c r="QH804" s="7"/>
      <c r="QI804" s="1"/>
    </row>
    <row r="805" spans="255:451" x14ac:dyDescent="0.3">
      <c r="IU805" s="1"/>
      <c r="IV805" s="7"/>
      <c r="IW805" s="7"/>
      <c r="IX805" s="7"/>
      <c r="IY805" s="7"/>
      <c r="IZ805" s="7"/>
      <c r="JA805" s="7"/>
      <c r="JB805" s="7"/>
      <c r="JC805" s="7"/>
      <c r="JD805" s="7"/>
      <c r="JE805" s="1"/>
      <c r="JM805" s="1"/>
      <c r="JN805" s="13">
        <v>0.89909406941855408</v>
      </c>
      <c r="JR805" s="13">
        <v>8.4434677339992324E-6</v>
      </c>
      <c r="JV805" s="13">
        <v>7.829929443572959E-3</v>
      </c>
      <c r="JZ805" s="13">
        <v>0.19473903953096369</v>
      </c>
      <c r="KD805" s="13">
        <v>6.2639435691167972E-3</v>
      </c>
      <c r="KH805" s="13">
        <v>0.17526597992464071</v>
      </c>
      <c r="KL805" s="13">
        <v>1.2835949936714752E-2</v>
      </c>
      <c r="KP805" s="13">
        <v>0.64673793330125751</v>
      </c>
      <c r="KT805" s="13">
        <v>0.84201007915801129</v>
      </c>
      <c r="MQ805" s="1"/>
      <c r="MY805" s="1"/>
      <c r="MZ805" s="13">
        <v>1.3289052960237693</v>
      </c>
      <c r="ND805" s="13">
        <v>2.1019409405342574E-5</v>
      </c>
      <c r="NH805" s="13">
        <v>7.1468056708051855E-2</v>
      </c>
      <c r="NL805" s="13">
        <v>-0.19018869263854099</v>
      </c>
      <c r="NP805" s="13">
        <v>5.7174445454804601E-2</v>
      </c>
      <c r="NT805" s="13">
        <v>-0.17116772143374637</v>
      </c>
      <c r="NX805" s="13">
        <v>0.11716074888279635</v>
      </c>
      <c r="OB805" s="13">
        <v>-0.63161520824260675</v>
      </c>
      <c r="OF805" s="13">
        <v>1.3473580634388389</v>
      </c>
      <c r="QC805" s="1"/>
      <c r="QD805" s="7"/>
      <c r="QE805" s="7"/>
      <c r="QF805" s="7"/>
      <c r="QG805" s="7"/>
      <c r="QH805" s="7"/>
      <c r="QI805" s="1"/>
    </row>
    <row r="806" spans="255:451" x14ac:dyDescent="0.3">
      <c r="IU806" s="1"/>
      <c r="IV806" s="7"/>
      <c r="IW806" s="7"/>
      <c r="IX806" s="7"/>
      <c r="IY806" s="7"/>
      <c r="IZ806" s="7"/>
      <c r="JA806" s="7"/>
      <c r="JB806" s="7"/>
      <c r="JC806" s="7"/>
      <c r="JD806" s="7"/>
      <c r="JE806" s="1"/>
      <c r="JM806" s="1"/>
      <c r="JN806" s="13">
        <v>0.2770469841359875</v>
      </c>
      <c r="JR806" s="13">
        <v>-4.3586228492602252E-5</v>
      </c>
      <c r="JV806" s="13">
        <v>0.15186697162080254</v>
      </c>
      <c r="JZ806" s="13">
        <v>8.2349244136799116E-2</v>
      </c>
      <c r="KD806" s="13">
        <v>0.1214935776765939</v>
      </c>
      <c r="KH806" s="13">
        <v>7.4109961100269947E-2</v>
      </c>
      <c r="KL806" s="13">
        <v>0.24896224933728264</v>
      </c>
      <c r="KP806" s="13">
        <v>0.27346849114490762</v>
      </c>
      <c r="KT806" s="13">
        <v>0.27156622717640821</v>
      </c>
      <c r="MQ806" s="1"/>
      <c r="MY806" s="1"/>
      <c r="MZ806" s="13">
        <v>0.1958646522140049</v>
      </c>
      <c r="ND806" s="13">
        <v>-1.0607521738936307E-6</v>
      </c>
      <c r="NH806" s="13">
        <v>0.10000885639985163</v>
      </c>
      <c r="NL806" s="13">
        <v>0.33259592740560007</v>
      </c>
      <c r="NP806" s="13">
        <v>8.0007085120106347E-2</v>
      </c>
      <c r="NT806" s="13">
        <v>0.29933622858982267</v>
      </c>
      <c r="NX806" s="13">
        <v>0.16394894491825074</v>
      </c>
      <c r="OB806" s="13">
        <v>1.1045617291137371</v>
      </c>
      <c r="OF806" s="13">
        <v>0.16858519796798344</v>
      </c>
      <c r="QC806" s="1"/>
      <c r="QD806" s="7"/>
      <c r="QE806" s="7"/>
      <c r="QF806" s="7"/>
      <c r="QG806" s="7"/>
      <c r="QH806" s="7"/>
      <c r="QI806" s="1"/>
    </row>
    <row r="807" spans="255:451" ht="15" thickBot="1" x14ac:dyDescent="0.35">
      <c r="IU807" s="1"/>
      <c r="IV807" s="7"/>
      <c r="IW807" s="7"/>
      <c r="IX807" s="7"/>
      <c r="IY807" s="7"/>
      <c r="IZ807" s="7"/>
      <c r="JA807" s="7"/>
      <c r="JB807" s="7"/>
      <c r="JC807" s="7"/>
      <c r="JD807" s="7"/>
      <c r="JE807" s="1"/>
      <c r="JM807" s="1"/>
      <c r="JN807" s="14">
        <v>-1.1075141670219546</v>
      </c>
      <c r="JR807" s="14">
        <v>-3.6042940262677341E-5</v>
      </c>
      <c r="JV807" s="14">
        <v>0.16014937720807515</v>
      </c>
      <c r="JZ807" s="14">
        <v>-4.1165967934279284E-2</v>
      </c>
      <c r="KD807" s="14">
        <v>0.12811950202627884</v>
      </c>
      <c r="KH807" s="14">
        <v>-3.7052975434877622E-2</v>
      </c>
      <c r="KL807" s="14">
        <v>0.26253996316860423</v>
      </c>
      <c r="KP807" s="14">
        <v>-0.1367268466231647</v>
      </c>
      <c r="KT807" s="14">
        <v>-1.104845735349437</v>
      </c>
      <c r="MQ807" s="1"/>
      <c r="MY807" s="1"/>
      <c r="MZ807" s="14">
        <v>0.32194677523016219</v>
      </c>
      <c r="ND807" s="14">
        <v>-7.681538692203466E-6</v>
      </c>
      <c r="NH807" s="14">
        <v>4.1186500844397927E-2</v>
      </c>
      <c r="NL807" s="14">
        <v>1.5462338363455844E-2</v>
      </c>
      <c r="NP807" s="14">
        <v>3.2949200687319546E-2</v>
      </c>
      <c r="NT807" s="14">
        <v>1.3915336373241039E-2</v>
      </c>
      <c r="NX807" s="14">
        <v>6.7518853867458109E-2</v>
      </c>
      <c r="OB807" s="14">
        <v>5.1348104698306432E-2</v>
      </c>
      <c r="OF807" s="14">
        <v>0.31997066172777766</v>
      </c>
      <c r="QC807" s="1"/>
      <c r="QD807" s="7"/>
      <c r="QE807" s="7"/>
      <c r="QF807" s="7"/>
      <c r="QG807" s="7"/>
      <c r="QH807" s="7"/>
      <c r="QI807" s="1"/>
    </row>
    <row r="808" spans="255:451" x14ac:dyDescent="0.3">
      <c r="IU808" s="1"/>
      <c r="IV808" s="7"/>
      <c r="IW808" s="7"/>
      <c r="IX808" s="7"/>
      <c r="IY808" s="7"/>
      <c r="IZ808" s="7"/>
      <c r="JA808" s="7"/>
      <c r="JB808" s="7"/>
      <c r="JC808" s="7"/>
      <c r="JD808" s="7"/>
      <c r="JE808" s="1"/>
      <c r="JM808" s="1"/>
      <c r="MQ808" s="1"/>
      <c r="MY808" s="1"/>
      <c r="QC808" s="1"/>
      <c r="QD808" s="7"/>
      <c r="QE808" s="7"/>
      <c r="QF808" s="7"/>
      <c r="QG808" s="7"/>
      <c r="QH808" s="7"/>
      <c r="QI808" s="1"/>
    </row>
    <row r="809" spans="255:451" ht="15" thickBot="1" x14ac:dyDescent="0.35">
      <c r="IU809" s="1"/>
      <c r="IV809" s="7"/>
      <c r="IW809" s="7"/>
      <c r="IX809" s="7"/>
      <c r="IY809" s="7"/>
      <c r="IZ809" s="7"/>
      <c r="JA809" s="7"/>
      <c r="JB809" s="7"/>
      <c r="JC809" s="7"/>
      <c r="JD809" s="7"/>
      <c r="JE809" s="1"/>
      <c r="JM809" s="1"/>
      <c r="JN809" t="s">
        <v>359</v>
      </c>
      <c r="JR809" t="s">
        <v>360</v>
      </c>
      <c r="JV809" t="s">
        <v>361</v>
      </c>
      <c r="JZ809" t="s">
        <v>372</v>
      </c>
      <c r="KD809" t="s">
        <v>362</v>
      </c>
      <c r="KH809" t="s">
        <v>363</v>
      </c>
      <c r="KL809" t="s">
        <v>364</v>
      </c>
      <c r="KP809" t="s">
        <v>365</v>
      </c>
      <c r="KT809" t="s">
        <v>366</v>
      </c>
      <c r="MQ809" s="1"/>
      <c r="MY809" s="1"/>
      <c r="MZ809" t="s">
        <v>359</v>
      </c>
      <c r="ND809" t="s">
        <v>360</v>
      </c>
      <c r="NH809" t="s">
        <v>361</v>
      </c>
      <c r="NL809" t="s">
        <v>372</v>
      </c>
      <c r="NP809" t="s">
        <v>362</v>
      </c>
      <c r="NT809" t="s">
        <v>363</v>
      </c>
      <c r="NX809" t="s">
        <v>364</v>
      </c>
      <c r="OB809" t="s">
        <v>365</v>
      </c>
      <c r="OF809" t="s">
        <v>366</v>
      </c>
      <c r="QC809" s="1"/>
      <c r="QD809" s="7"/>
      <c r="QE809" s="7"/>
      <c r="QF809" s="7"/>
      <c r="QG809" s="7"/>
      <c r="QH809" s="7"/>
      <c r="QI809" s="1"/>
    </row>
    <row r="810" spans="255:451" x14ac:dyDescent="0.3">
      <c r="IU810" s="1"/>
      <c r="IV810" s="7"/>
      <c r="IW810" s="7"/>
      <c r="IX810" s="7"/>
      <c r="IY810" s="7"/>
      <c r="IZ810" s="7"/>
      <c r="JA810" s="7"/>
      <c r="JB810" s="7"/>
      <c r="JC810" s="7"/>
      <c r="JD810" s="7"/>
      <c r="JE810" s="1"/>
      <c r="JM810" s="1"/>
      <c r="JN810" s="18">
        <f t="array" ref="JN810:JP813">'TRANSFORMER EX1'!NB3116:ND3119</f>
        <v>-0.37614226006778989</v>
      </c>
      <c r="JO810" s="19">
        <v>0.49508481152005218</v>
      </c>
      <c r="JP810" s="20">
        <v>-0.78207980210176908</v>
      </c>
      <c r="JR810" s="18">
        <f t="array" ref="JR810:JT813">'TRANSFORMER EX1'!OF3116:OH3119+'TRANSFORMER EX2'!OF3116:OH3119</f>
        <v>-7.7729760009650199E-5</v>
      </c>
      <c r="JS810" s="19">
        <v>-7.1156784471683598E-5</v>
      </c>
      <c r="JT810" s="20">
        <v>4.7303910624100176E-9</v>
      </c>
      <c r="JV810" s="18">
        <v>2.9122550736802255E-2</v>
      </c>
      <c r="JW810" s="19">
        <v>5.5136145116224403E-2</v>
      </c>
      <c r="JX810" s="20">
        <v>1.5650665530688196E-2</v>
      </c>
      <c r="JZ810" s="18">
        <v>8.0910166315855847E-2</v>
      </c>
      <c r="KA810" s="19">
        <v>3.8590494690919535E-3</v>
      </c>
      <c r="KB810" s="20">
        <v>4.7111914730460197E-2</v>
      </c>
      <c r="KD810" s="18">
        <f t="array" ref="KD810:KF813">JH768*JV810:JX813+(1-JH768)*JR810:JT813^2</f>
        <v>2.3298041797824926E-2</v>
      </c>
      <c r="KE810" s="19">
        <v>4.4108917105637122E-2</v>
      </c>
      <c r="KF810" s="20">
        <v>1.2520532424550562E-2</v>
      </c>
      <c r="KH810" s="18">
        <f t="array" ref="KH810:KJ813">JF768*JZ810:KB813+(1-JF768)*JR810:JT813</f>
        <v>7.2811376708269301E-2</v>
      </c>
      <c r="KI810" s="19">
        <v>3.4660288437355895E-3</v>
      </c>
      <c r="KJ810" s="20">
        <v>4.2400723730453289E-2</v>
      </c>
      <c r="KL810" s="18">
        <f t="array" ref="KL810:KN813">KD810:KF813/(1-JH768^JL768)</f>
        <v>4.7741888929969126E-2</v>
      </c>
      <c r="KM810" s="19">
        <v>9.0387125216469535E-2</v>
      </c>
      <c r="KN810" s="20">
        <v>2.5656828738833126E-2</v>
      </c>
      <c r="KP810" s="18">
        <f t="array" ref="KP810:KR813">KH810:KJ813/(1-JF768^JL768)</f>
        <v>0.26867666682018204</v>
      </c>
      <c r="KQ810" s="19">
        <v>1.2789774331127641E-2</v>
      </c>
      <c r="KR810" s="20">
        <v>0.15646023516772437</v>
      </c>
      <c r="KT810" s="18">
        <f t="array" ref="KT810:KV813">JN810:JP813-(JF771/(JJ768+SQRT(KL810:KN813)))*KP810:KR813</f>
        <v>-0.38843872146752212</v>
      </c>
      <c r="KU810" s="19">
        <v>0.4946593996601088</v>
      </c>
      <c r="KV810" s="20">
        <v>-0.7918477309699965</v>
      </c>
      <c r="MQ810" s="1"/>
      <c r="MY810" s="1"/>
      <c r="MZ810" s="18">
        <f t="array" ref="MZ810:NB813">'TRANSFORMER EX1'!SN3116:SP3119</f>
        <v>-5.8065736665666702E-2</v>
      </c>
      <c r="NA810" s="19">
        <v>-0.58228502482229172</v>
      </c>
      <c r="NB810" s="20">
        <v>-0.41741384976089091</v>
      </c>
      <c r="ND810" s="18">
        <f t="array" ref="ND810:NF813">'TRANSFORMER EX1'!TR3116:TT3119+'TRANSFORMER EX2'!TR3116:TT3119</f>
        <v>3.7200906582333872E-5</v>
      </c>
      <c r="NE810" s="19">
        <v>3.401427435401765E-5</v>
      </c>
      <c r="NF810" s="20">
        <v>4.8729318105458422E-8</v>
      </c>
      <c r="NH810" s="18">
        <v>3.7027095957381656E-2</v>
      </c>
      <c r="NI810" s="19">
        <v>4.2356322447390737E-2</v>
      </c>
      <c r="NJ810" s="20">
        <v>3.1000659205238008E-3</v>
      </c>
      <c r="NL810" s="18">
        <v>8.2891385945973076E-2</v>
      </c>
      <c r="NM810" s="19">
        <v>0.14067660572436563</v>
      </c>
      <c r="NN810" s="20">
        <v>8.3368837861280451E-2</v>
      </c>
      <c r="NP810" s="18">
        <f t="array" ref="NP810:NR813">MT768*NH810:NJ813+(1-MT768)*ND810:NF813^2</f>
        <v>2.9621677042686815E-2</v>
      </c>
      <c r="NQ810" s="19">
        <v>3.3885058189306767E-2</v>
      </c>
      <c r="NR810" s="20">
        <v>2.4800527364195156E-3</v>
      </c>
      <c r="NT810" s="18">
        <f t="array" ref="NT810:NV813">MR768*NL810:NN813+(1-MR768)*ND810:NF813</f>
        <v>7.4605967442034002E-2</v>
      </c>
      <c r="NU810" s="19">
        <v>0.12661234657936449</v>
      </c>
      <c r="NV810" s="20">
        <v>7.5031958948084218E-2</v>
      </c>
      <c r="NX810" s="18">
        <f t="array" ref="NX810:NZ813">NP810:NR813/(1-MT768^MX768)</f>
        <v>6.0700157874358243E-2</v>
      </c>
      <c r="NY810" s="19">
        <v>6.94365946502188E-2</v>
      </c>
      <c r="NZ810" s="20">
        <v>5.0820752795481886E-3</v>
      </c>
      <c r="OB810" s="18">
        <f t="array" ref="OB810:OD813">NT810:NV813/(1-MR768^MX768)</f>
        <v>0.27529877284883403</v>
      </c>
      <c r="OC810" s="19">
        <v>0.46720423092016433</v>
      </c>
      <c r="OD810" s="20">
        <v>0.27687069722540314</v>
      </c>
      <c r="OF810" s="18">
        <f t="array" ref="OF810:OH813">MZ810:NB813-(MR771/(MV768+SQRT(NX810:NZ813)))*OB810:OD813</f>
        <v>-6.9239754583881041E-2</v>
      </c>
      <c r="OG810" s="19">
        <v>-0.60001518089158246</v>
      </c>
      <c r="OH810" s="20">
        <v>-0.4562518125535231</v>
      </c>
      <c r="QC810" s="1"/>
      <c r="QD810" s="7"/>
      <c r="QE810" s="7"/>
      <c r="QF810" s="7"/>
      <c r="QG810" s="7"/>
      <c r="QH810" s="7"/>
      <c r="QI810" s="1"/>
    </row>
    <row r="811" spans="255:451" x14ac:dyDescent="0.3">
      <c r="IU811" s="1"/>
      <c r="IV811" s="7"/>
      <c r="IW811" s="7"/>
      <c r="IX811" s="7"/>
      <c r="IY811" s="7"/>
      <c r="IZ811" s="7"/>
      <c r="JA811" s="7"/>
      <c r="JB811" s="7"/>
      <c r="JC811" s="7"/>
      <c r="JD811" s="7"/>
      <c r="JE811" s="1"/>
      <c r="JM811" s="1"/>
      <c r="JN811" s="21">
        <v>-0.35243339136358287</v>
      </c>
      <c r="JO811">
        <v>0.75781150760326832</v>
      </c>
      <c r="JP811" s="22">
        <v>2.430973541770547E-2</v>
      </c>
      <c r="JR811" s="21">
        <v>1.179850419488519E-5</v>
      </c>
      <c r="JS811">
        <v>1.0801065402585808E-5</v>
      </c>
      <c r="JT811" s="22">
        <v>-1.0488451912433331E-9</v>
      </c>
      <c r="JV811" s="21">
        <v>1.8837812910017012E-2</v>
      </c>
      <c r="JW811">
        <v>8.2179047927827958E-2</v>
      </c>
      <c r="JX811" s="22">
        <v>0.10703253877384161</v>
      </c>
      <c r="JZ811" s="21">
        <v>-3.7566292767657189E-2</v>
      </c>
      <c r="KA811">
        <v>-0.15771325850904855</v>
      </c>
      <c r="KB811" s="22">
        <v>6.0689048168876172E-2</v>
      </c>
      <c r="KD811" s="21">
        <v>1.5070250355854549E-2</v>
      </c>
      <c r="KE811">
        <v>6.5743238365594966E-2</v>
      </c>
      <c r="KF811" s="22">
        <v>8.562603101907329E-2</v>
      </c>
      <c r="KH811" s="21">
        <v>-3.3808483640471981E-2</v>
      </c>
      <c r="KI811">
        <v>-0.14194085255160344</v>
      </c>
      <c r="KJ811" s="22">
        <v>5.4620143247104042E-2</v>
      </c>
      <c r="KL811" s="21">
        <v>3.0881660565275724E-2</v>
      </c>
      <c r="KM811">
        <v>0.13471975074917006</v>
      </c>
      <c r="KN811" s="22">
        <v>0.17546317831777317</v>
      </c>
      <c r="KP811" s="21">
        <v>-0.12475455217886344</v>
      </c>
      <c r="KQ811">
        <v>-0.52376698358525275</v>
      </c>
      <c r="KR811" s="22">
        <v>0.20155034408525482</v>
      </c>
      <c r="KT811" s="21">
        <v>-0.34533424587599298</v>
      </c>
      <c r="KU811">
        <v>0.77208145861040645</v>
      </c>
      <c r="KV811" s="22">
        <v>1.9498123998002402E-2</v>
      </c>
      <c r="MQ811" s="1"/>
      <c r="MY811" s="1"/>
      <c r="MZ811" s="21">
        <v>1.479787568778234</v>
      </c>
      <c r="NA811">
        <v>-0.73758846847272308</v>
      </c>
      <c r="NB811" s="22">
        <v>-0.36985935420721811</v>
      </c>
      <c r="ND811" s="21">
        <v>2.9407195442632992E-5</v>
      </c>
      <c r="NE811">
        <v>2.6884633623825654E-5</v>
      </c>
      <c r="NF811" s="22">
        <v>4.2938302537161336E-8</v>
      </c>
      <c r="NH811" s="21">
        <v>4.5336900307107644E-2</v>
      </c>
      <c r="NI811">
        <v>0.22565620585192808</v>
      </c>
      <c r="NJ811" s="22">
        <v>4.8866440635864622E-2</v>
      </c>
      <c r="NL811" s="21">
        <v>3.6673264882701985E-2</v>
      </c>
      <c r="NM811">
        <v>-3.6038280181950599E-2</v>
      </c>
      <c r="NN811" s="22">
        <v>3.3985577142633408E-2</v>
      </c>
      <c r="NP811" s="21">
        <v>3.6269520418642745E-2</v>
      </c>
      <c r="NQ811">
        <v>0.18052496482609917</v>
      </c>
      <c r="NR811" s="22">
        <v>3.9093152508692067E-2</v>
      </c>
      <c r="NT811" s="21">
        <v>3.3008879113976049E-2</v>
      </c>
      <c r="NU811">
        <v>-3.2431763700393156E-2</v>
      </c>
      <c r="NV811" s="22">
        <v>3.0587023722200322E-2</v>
      </c>
      <c r="NX811" s="21">
        <v>7.43227877431204E-2</v>
      </c>
      <c r="NY811">
        <v>0.36992820661085907</v>
      </c>
      <c r="NZ811" s="22">
        <v>8.0108919075188675E-2</v>
      </c>
      <c r="OB811" s="21">
        <v>0.12180398197039137</v>
      </c>
      <c r="OC811">
        <v>-0.11967440479849877</v>
      </c>
      <c r="OD811" s="22">
        <v>0.1128672462073813</v>
      </c>
      <c r="OF811" s="21">
        <v>1.4753196991786419</v>
      </c>
      <c r="OG811">
        <v>-0.73562084247584947</v>
      </c>
      <c r="OH811" s="22">
        <v>-0.37384710023976925</v>
      </c>
      <c r="QC811" s="1"/>
      <c r="QD811" s="7"/>
      <c r="QE811" s="7"/>
      <c r="QF811" s="7"/>
      <c r="QG811" s="7"/>
      <c r="QH811" s="7"/>
      <c r="QI811" s="1"/>
    </row>
    <row r="812" spans="255:451" x14ac:dyDescent="0.3">
      <c r="IU812" s="1"/>
      <c r="IV812" s="7"/>
      <c r="IW812" s="7"/>
      <c r="IX812" s="7"/>
      <c r="IY812" s="7"/>
      <c r="IZ812" s="7"/>
      <c r="JA812" s="7"/>
      <c r="JB812" s="7"/>
      <c r="JC812" s="7"/>
      <c r="JD812" s="7"/>
      <c r="JE812" s="1"/>
      <c r="JM812" s="1"/>
      <c r="JN812" s="21">
        <v>-7.1829035734465668E-2</v>
      </c>
      <c r="JO812">
        <v>0.5209434036305971</v>
      </c>
      <c r="JP812" s="22">
        <v>0.46151036577491472</v>
      </c>
      <c r="JR812" s="21">
        <v>-6.0887536269601095E-5</v>
      </c>
      <c r="JS812">
        <v>-5.5758360994078851E-5</v>
      </c>
      <c r="JT812" s="22">
        <v>2.81577567647645E-8</v>
      </c>
      <c r="JV812" s="21">
        <v>0.12537335171740036</v>
      </c>
      <c r="JW812">
        <v>4.3693954942704359E-2</v>
      </c>
      <c r="JX812" s="22">
        <v>0.11811081896853777</v>
      </c>
      <c r="JZ812" s="21">
        <v>0.11612523203637058</v>
      </c>
      <c r="KA812">
        <v>-4.644305940473286E-2</v>
      </c>
      <c r="KB812" s="22">
        <v>6.9336197153201912E-2</v>
      </c>
      <c r="KD812" s="21">
        <v>0.10029868211537869</v>
      </c>
      <c r="KE812">
        <v>3.4955164575962455E-2</v>
      </c>
      <c r="KF812" s="22">
        <v>9.4488655174830377E-2</v>
      </c>
      <c r="KH812" s="21">
        <v>0.10450662007910658</v>
      </c>
      <c r="KI812">
        <v>-4.1804329300358982E-2</v>
      </c>
      <c r="KJ812" s="22">
        <v>6.24025802536574E-2</v>
      </c>
      <c r="KL812" s="21">
        <v>0.20553008630200556</v>
      </c>
      <c r="KM812">
        <v>7.1629435606480454E-2</v>
      </c>
      <c r="KN812" s="22">
        <v>0.19362429339104589</v>
      </c>
      <c r="KP812" s="21">
        <v>0.38563328442474765</v>
      </c>
      <c r="KQ812">
        <v>-0.15425951771350183</v>
      </c>
      <c r="KR812" s="22">
        <v>0.23026782381423402</v>
      </c>
      <c r="KT812" s="21">
        <v>-8.0335259595891051E-2</v>
      </c>
      <c r="KU812">
        <v>0.52670716780150773</v>
      </c>
      <c r="KV812" s="22">
        <v>0.45627733447100921</v>
      </c>
      <c r="MQ812" s="1"/>
      <c r="MY812" s="1"/>
      <c r="MZ812" s="21">
        <v>0.59273455520685692</v>
      </c>
      <c r="NA812">
        <v>0.15559907146350996</v>
      </c>
      <c r="NB812" s="22">
        <v>0.2415040840007438</v>
      </c>
      <c r="ND812" s="21">
        <v>-1.5270475222028464E-6</v>
      </c>
      <c r="NE812">
        <v>-1.3521044731207862E-6</v>
      </c>
      <c r="NF812" s="22">
        <v>-5.7091203331212554E-8</v>
      </c>
      <c r="NH812" s="21">
        <v>0.10904090148640933</v>
      </c>
      <c r="NI812">
        <v>0.10147606950690902</v>
      </c>
      <c r="NJ812" s="22">
        <v>1.974345647059909E-2</v>
      </c>
      <c r="NL812" s="21">
        <v>-6.353025681046047E-2</v>
      </c>
      <c r="NM812">
        <v>9.6976474935646428E-2</v>
      </c>
      <c r="NN812" s="22">
        <v>0.10373209688052272</v>
      </c>
      <c r="NP812" s="21">
        <v>8.723272118959384E-2</v>
      </c>
      <c r="NQ812">
        <v>8.118085560589286E-2</v>
      </c>
      <c r="NR812" s="22">
        <v>1.5794765176479927E-2</v>
      </c>
      <c r="NT812" s="21">
        <v>-5.7177383834166644E-2</v>
      </c>
      <c r="NU812">
        <v>8.727869223163448E-2</v>
      </c>
      <c r="NV812" s="22">
        <v>9.3358881483350115E-2</v>
      </c>
      <c r="NX812" s="21">
        <v>0.17875557620818414</v>
      </c>
      <c r="NY812">
        <v>0.16635421230715755</v>
      </c>
      <c r="NZ812" s="22">
        <v>3.2366322082950677E-2</v>
      </c>
      <c r="OB812" s="21">
        <v>-0.21098665621463714</v>
      </c>
      <c r="OC812">
        <v>0.32206159495068087</v>
      </c>
      <c r="OD812" s="22">
        <v>0.34449771765073856</v>
      </c>
      <c r="OF812" s="21">
        <v>0.59772483836661627</v>
      </c>
      <c r="OG812">
        <v>0.14770280060404631</v>
      </c>
      <c r="OH812" s="22">
        <v>0.2223553674389325</v>
      </c>
      <c r="QC812" s="1"/>
      <c r="QD812" s="7"/>
      <c r="QE812" s="7"/>
      <c r="QF812" s="7"/>
      <c r="QG812" s="7"/>
      <c r="QH812" s="7"/>
      <c r="QI812" s="1"/>
    </row>
    <row r="813" spans="255:451" ht="15" thickBot="1" x14ac:dyDescent="0.35">
      <c r="IU813" s="1"/>
      <c r="IV813" s="7"/>
      <c r="IW813" s="7"/>
      <c r="IX813" s="7"/>
      <c r="IY813" s="7"/>
      <c r="IZ813" s="7"/>
      <c r="JA813" s="7"/>
      <c r="JB813" s="7"/>
      <c r="JC813" s="7"/>
      <c r="JD813" s="7"/>
      <c r="JE813" s="1"/>
      <c r="JM813" s="1"/>
      <c r="JN813" s="23">
        <v>-0.64079580867717567</v>
      </c>
      <c r="JO813" s="24">
        <v>0.44906928044337246</v>
      </c>
      <c r="JP813" s="25">
        <v>-2.2547676329543163E-2</v>
      </c>
      <c r="JR813" s="23">
        <v>-5.0367940844667779E-5</v>
      </c>
      <c r="JS813" s="24">
        <v>-4.6106555094800192E-5</v>
      </c>
      <c r="JT813" s="25">
        <v>3.473933344771792E-10</v>
      </c>
      <c r="JV813" s="23">
        <v>3.6870052007024007E-2</v>
      </c>
      <c r="JW813" s="24">
        <v>4.7149437285604862E-2</v>
      </c>
      <c r="JX813" s="25">
        <v>0.12923145494280783</v>
      </c>
      <c r="JZ813" s="23">
        <v>5.2945247001031148E-2</v>
      </c>
      <c r="KA813" s="24">
        <v>-1.8579402449524288E-2</v>
      </c>
      <c r="KB813" s="25">
        <v>-9.2345421852520579E-2</v>
      </c>
      <c r="KD813" s="23">
        <v>2.9496042113005102E-2</v>
      </c>
      <c r="KE813" s="24">
        <v>3.7719550253646775E-2</v>
      </c>
      <c r="KF813" s="25">
        <v>0.10338516395424627</v>
      </c>
      <c r="KH813" s="23">
        <v>4.7645685506843567E-2</v>
      </c>
      <c r="KI813" s="24">
        <v>-1.6726072860081338E-2</v>
      </c>
      <c r="KJ813" s="25">
        <v>-8.311087963252918E-2</v>
      </c>
      <c r="KL813" s="23">
        <v>6.0442709247961288E-2</v>
      </c>
      <c r="KM813" s="24">
        <v>7.7294160355833572E-2</v>
      </c>
      <c r="KN813" s="25">
        <v>0.21185484416853748</v>
      </c>
      <c r="KP813" s="23">
        <v>0.17581433766362947</v>
      </c>
      <c r="KQ813" s="24">
        <v>-6.1719826051960677E-2</v>
      </c>
      <c r="KR813" s="25">
        <v>-0.30668221266615942</v>
      </c>
      <c r="KT813" s="23">
        <v>-0.64794706468801744</v>
      </c>
      <c r="KU813" s="24">
        <v>0.45128927213926234</v>
      </c>
      <c r="KV813" s="25">
        <v>-1.5884682859973458E-2</v>
      </c>
      <c r="MQ813" s="1"/>
      <c r="MY813" s="1"/>
      <c r="MZ813" s="23">
        <v>-0.10474682538685046</v>
      </c>
      <c r="NA813" s="24">
        <v>0.36632145653597609</v>
      </c>
      <c r="NB813" s="25">
        <v>0.15422152040089532</v>
      </c>
      <c r="ND813" s="23">
        <v>-1.0733140478546356E-5</v>
      </c>
      <c r="NE813" s="24">
        <v>-9.826462737675057E-6</v>
      </c>
      <c r="NF813" s="25">
        <v>1.8226562411150539E-9</v>
      </c>
      <c r="NH813" s="23">
        <v>2.199724159145116E-2</v>
      </c>
      <c r="NI813" s="24">
        <v>0.10944056977388886</v>
      </c>
      <c r="NJ813" s="25">
        <v>0.11772241734261168</v>
      </c>
      <c r="NL813" s="23">
        <v>0.12383352213164851</v>
      </c>
      <c r="NM813" s="24">
        <v>2.372304120196838E-2</v>
      </c>
      <c r="NN813" s="25">
        <v>-7.930983913947838E-2</v>
      </c>
      <c r="NP813" s="23">
        <v>1.7597793296200988E-2</v>
      </c>
      <c r="NQ813" s="24">
        <v>8.7552455838422957E-2</v>
      </c>
      <c r="NR813" s="25">
        <v>9.4177933874089348E-2</v>
      </c>
      <c r="NT813" s="23">
        <v>0.1114490966044358</v>
      </c>
      <c r="NU813" s="24">
        <v>2.1349754435497775E-2</v>
      </c>
      <c r="NV813" s="25">
        <v>-7.1378855043264924E-2</v>
      </c>
      <c r="NX813" s="23">
        <v>3.606105183647744E-2</v>
      </c>
      <c r="NY813" s="24">
        <v>0.17941077016070284</v>
      </c>
      <c r="NZ813" s="25">
        <v>0.19298756941411757</v>
      </c>
      <c r="OB813" s="23">
        <v>0.41125127898315811</v>
      </c>
      <c r="OC813" s="24">
        <v>7.8781381680803619E-2</v>
      </c>
      <c r="OD813" s="25">
        <v>-0.2633906090157378</v>
      </c>
      <c r="OF813" s="23">
        <v>-0.12640331513810452</v>
      </c>
      <c r="OG813" s="24">
        <v>0.3644615148122185</v>
      </c>
      <c r="OH813" s="25">
        <v>0.16021716135255099</v>
      </c>
      <c r="QC813" s="1"/>
      <c r="QD813" s="7"/>
      <c r="QE813" s="7"/>
      <c r="QF813" s="7"/>
      <c r="QG813" s="7"/>
      <c r="QH813" s="7"/>
      <c r="QI813" s="1"/>
    </row>
    <row r="814" spans="255:451" x14ac:dyDescent="0.3">
      <c r="IU814" s="1"/>
      <c r="IV814" s="7"/>
      <c r="IW814" s="7"/>
      <c r="IX814" s="7"/>
      <c r="IY814" s="7"/>
      <c r="IZ814" s="7"/>
      <c r="JA814" s="7"/>
      <c r="JB814" s="7"/>
      <c r="JC814" s="7"/>
      <c r="JD814" s="7"/>
      <c r="JE814" s="1"/>
      <c r="JM814" s="1"/>
      <c r="MQ814" s="1"/>
      <c r="MY814" s="1"/>
      <c r="QC814" s="1"/>
      <c r="QD814" s="7"/>
      <c r="QE814" s="7"/>
      <c r="QF814" s="7"/>
      <c r="QG814" s="7"/>
      <c r="QH814" s="7"/>
      <c r="QI814" s="1"/>
    </row>
    <row r="815" spans="255:451" x14ac:dyDescent="0.3">
      <c r="IU815" s="1"/>
      <c r="IV815" s="7"/>
      <c r="IW815" s="7"/>
      <c r="IX815" s="7"/>
      <c r="IY815" s="7"/>
      <c r="IZ815" s="7"/>
      <c r="JA815" s="7"/>
      <c r="JB815" s="7"/>
      <c r="JC815" s="7"/>
      <c r="JD815" s="7"/>
      <c r="JE815" s="1"/>
      <c r="JM815" s="1"/>
      <c r="MQ815" s="1"/>
      <c r="MY815" s="1"/>
      <c r="QC815" s="1"/>
      <c r="QD815" s="7"/>
      <c r="QE815" s="7"/>
      <c r="QF815" s="7"/>
      <c r="QG815" s="7"/>
      <c r="QH815" s="7"/>
      <c r="QI815" s="1"/>
    </row>
    <row r="816" spans="255:451" x14ac:dyDescent="0.3">
      <c r="IU816" s="1"/>
      <c r="IV816" s="7"/>
      <c r="IW816" s="7"/>
      <c r="IX816" s="7"/>
      <c r="IY816" s="7"/>
      <c r="IZ816" s="7"/>
      <c r="JA816" s="7"/>
      <c r="JB816" s="7"/>
      <c r="JC816" s="7"/>
      <c r="JD816" s="7"/>
      <c r="JE816" s="1"/>
      <c r="JM816" s="1"/>
      <c r="MQ816" s="1"/>
      <c r="MY816" s="1"/>
      <c r="QC816" s="1"/>
      <c r="QD816" s="7"/>
      <c r="QE816" s="7"/>
      <c r="QF816" s="7"/>
      <c r="QG816" s="7"/>
      <c r="QH816" s="7"/>
      <c r="QI816" s="1"/>
    </row>
    <row r="817" spans="255:451" x14ac:dyDescent="0.3">
      <c r="IU817" s="1"/>
      <c r="IV817" s="7"/>
      <c r="IW817" s="7"/>
      <c r="IX817" s="7"/>
      <c r="IY817" s="7"/>
      <c r="IZ817" s="7"/>
      <c r="JA817" s="7"/>
      <c r="JB817" s="7"/>
      <c r="JC817" s="7"/>
      <c r="JD817" s="7"/>
      <c r="JE817" s="1"/>
      <c r="JM817" s="1"/>
      <c r="MQ817" s="1"/>
      <c r="MY817" s="1"/>
      <c r="QC817" s="1"/>
      <c r="QD817" s="7"/>
      <c r="QE817" s="7"/>
      <c r="QF817" s="7"/>
      <c r="QG817" s="7"/>
      <c r="QH817" s="7"/>
      <c r="QI817" s="1"/>
    </row>
    <row r="818" spans="255:451" x14ac:dyDescent="0.3">
      <c r="IU818" s="1"/>
      <c r="IV818" s="7"/>
      <c r="IW818" s="7"/>
      <c r="IX818" s="7"/>
      <c r="IY818" s="7"/>
      <c r="IZ818" s="7"/>
      <c r="JA818" s="7"/>
      <c r="JB818" s="7"/>
      <c r="JC818" s="7"/>
      <c r="JD818" s="7"/>
      <c r="JE818" s="1"/>
      <c r="JM818" s="1"/>
      <c r="MQ818" s="1"/>
      <c r="MY818" s="1"/>
      <c r="QC818" s="1"/>
      <c r="QD818" s="7"/>
      <c r="QE818" s="7"/>
      <c r="QF818" s="7"/>
      <c r="QG818" s="7"/>
      <c r="QH818" s="7"/>
      <c r="QI818" s="1"/>
    </row>
    <row r="819" spans="255:451" x14ac:dyDescent="0.3">
      <c r="IU819" s="1"/>
      <c r="IV819" s="7"/>
      <c r="IW819" s="7"/>
      <c r="IX819" s="7"/>
      <c r="IY819" s="7"/>
      <c r="IZ819" s="7"/>
      <c r="JA819" s="7"/>
      <c r="JB819" s="7"/>
      <c r="JC819" s="7"/>
      <c r="JD819" s="7"/>
      <c r="JE819" s="1"/>
      <c r="JM819" s="1"/>
      <c r="MQ819" s="1"/>
      <c r="MY819" s="1"/>
      <c r="QC819" s="1"/>
      <c r="QD819" s="7"/>
      <c r="QE819" s="7"/>
      <c r="QF819" s="7"/>
      <c r="QG819" s="7"/>
      <c r="QH819" s="7"/>
      <c r="QI819" s="1"/>
    </row>
    <row r="820" spans="255:451" x14ac:dyDescent="0.3">
      <c r="IU820" s="1"/>
      <c r="IV820" s="7"/>
      <c r="IW820" s="7"/>
      <c r="IX820" s="7"/>
      <c r="IY820" s="7"/>
      <c r="IZ820" s="7"/>
      <c r="JA820" s="7"/>
      <c r="JB820" s="7"/>
      <c r="JC820" s="7"/>
      <c r="JD820" s="7"/>
      <c r="JE820" s="1"/>
      <c r="JM820" s="1"/>
      <c r="MQ820" s="1"/>
      <c r="MY820" s="1"/>
      <c r="QC820" s="1"/>
      <c r="QD820" s="7"/>
      <c r="QE820" s="7"/>
      <c r="QF820" s="7"/>
      <c r="QG820" s="7"/>
      <c r="QH820" s="7"/>
      <c r="QI820" s="1"/>
    </row>
    <row r="821" spans="255:451" x14ac:dyDescent="0.3">
      <c r="IU821" s="1"/>
      <c r="IV821" s="7"/>
      <c r="IW821" s="7"/>
      <c r="IX821" s="7"/>
      <c r="IY821" s="7"/>
      <c r="IZ821" s="7"/>
      <c r="JA821" s="7"/>
      <c r="JB821" s="7"/>
      <c r="JC821" s="7"/>
      <c r="JD821" s="7"/>
      <c r="JE821" s="1"/>
      <c r="JM821" s="1"/>
      <c r="MQ821" s="1"/>
      <c r="MY821" s="1"/>
      <c r="QC821" s="1"/>
      <c r="QD821" s="7"/>
      <c r="QE821" s="7"/>
      <c r="QF821" s="7"/>
      <c r="QG821" s="7"/>
      <c r="QH821" s="7"/>
      <c r="QI821" s="1"/>
    </row>
    <row r="822" spans="255:451" x14ac:dyDescent="0.3">
      <c r="IU822" s="1"/>
      <c r="IV822" s="7"/>
      <c r="IW822" s="7"/>
      <c r="IX822" s="7"/>
      <c r="IY822" s="7"/>
      <c r="IZ822" s="7"/>
      <c r="JA822" s="7"/>
      <c r="JB822" s="7"/>
      <c r="JC822" s="7"/>
      <c r="JD822" s="7"/>
      <c r="JE822" s="1"/>
      <c r="JM822" s="1"/>
      <c r="MQ822" s="1"/>
      <c r="MY822" s="1"/>
      <c r="QC822" s="1"/>
      <c r="QD822" s="7"/>
      <c r="QE822" s="7"/>
      <c r="QF822" s="7"/>
      <c r="QG822" s="7"/>
      <c r="QH822" s="7"/>
      <c r="QI822" s="1"/>
    </row>
    <row r="823" spans="255:451" x14ac:dyDescent="0.3">
      <c r="IU823" s="1"/>
      <c r="IV823" s="7"/>
      <c r="IW823" s="7"/>
      <c r="IX823" s="7"/>
      <c r="IY823" s="7"/>
      <c r="IZ823" s="7"/>
      <c r="JA823" s="7"/>
      <c r="JB823" s="7"/>
      <c r="JC823" s="7"/>
      <c r="JD823" s="7"/>
      <c r="JE823" s="1"/>
      <c r="JM823" s="1"/>
      <c r="MQ823" s="1"/>
      <c r="MY823" s="1"/>
      <c r="QC823" s="1"/>
      <c r="QD823" s="7"/>
      <c r="QE823" s="7"/>
      <c r="QF823" s="7"/>
      <c r="QG823" s="7"/>
      <c r="QH823" s="7"/>
      <c r="QI823" s="1"/>
    </row>
    <row r="824" spans="255:451" x14ac:dyDescent="0.3">
      <c r="IU824" s="1"/>
      <c r="IV824" s="7"/>
      <c r="IW824" s="7"/>
      <c r="IX824" s="7"/>
      <c r="IY824" s="7"/>
      <c r="IZ824" s="7"/>
      <c r="JA824" s="7"/>
      <c r="JB824" s="7"/>
      <c r="JC824" s="7"/>
      <c r="JD824" s="7"/>
      <c r="JE824" s="1"/>
      <c r="JM824" s="1"/>
      <c r="MQ824" s="1"/>
      <c r="MY824" s="1"/>
      <c r="QC824" s="1"/>
      <c r="QD824" s="7"/>
      <c r="QE824" s="7"/>
      <c r="QF824" s="7"/>
      <c r="QG824" s="7"/>
      <c r="QH824" s="7"/>
      <c r="QI824" s="1"/>
    </row>
    <row r="825" spans="255:451" x14ac:dyDescent="0.3">
      <c r="IU825" s="1"/>
      <c r="IV825" s="7"/>
      <c r="IW825" s="7"/>
      <c r="IX825" s="7"/>
      <c r="IY825" s="7"/>
      <c r="IZ825" s="7"/>
      <c r="JA825" s="7"/>
      <c r="JB825" s="7"/>
      <c r="JC825" s="7"/>
      <c r="JD825" s="7"/>
      <c r="JE825" s="1"/>
      <c r="JM825" s="1"/>
      <c r="MQ825" s="1"/>
      <c r="MY825" s="1"/>
      <c r="QC825" s="1"/>
      <c r="QD825" s="7"/>
      <c r="QE825" s="7"/>
      <c r="QF825" s="7"/>
      <c r="QG825" s="7"/>
      <c r="QH825" s="7"/>
      <c r="QI825" s="1"/>
    </row>
    <row r="826" spans="255:451" x14ac:dyDescent="0.3">
      <c r="IU826" s="1"/>
      <c r="IV826" s="7"/>
      <c r="IW826" s="7"/>
      <c r="IX826" s="7"/>
      <c r="IY826" s="7"/>
      <c r="IZ826" s="7"/>
      <c r="JA826" s="7"/>
      <c r="JB826" s="7"/>
      <c r="JC826" s="7"/>
      <c r="JD826" s="7"/>
      <c r="JE826" s="1"/>
      <c r="JM826" s="1"/>
      <c r="MQ826" s="1"/>
      <c r="MY826" s="1"/>
      <c r="QC826" s="1"/>
      <c r="QD826" s="7"/>
      <c r="QE826" s="7"/>
      <c r="QF826" s="7"/>
      <c r="QG826" s="7"/>
      <c r="QH826" s="7"/>
      <c r="QI826" s="1"/>
    </row>
    <row r="827" spans="255:451" x14ac:dyDescent="0.3">
      <c r="IU827" s="1"/>
      <c r="IV827" s="7"/>
      <c r="IW827" s="7"/>
      <c r="IX827" s="7"/>
      <c r="IY827" s="7"/>
      <c r="IZ827" s="7"/>
      <c r="JA827" s="7"/>
      <c r="JB827" s="7"/>
      <c r="JC827" s="7"/>
      <c r="JD827" s="7"/>
      <c r="JE827" s="1"/>
      <c r="JM827" s="1"/>
      <c r="MQ827" s="1"/>
      <c r="MY827" s="1"/>
      <c r="QC827" s="1"/>
      <c r="QD827" s="7"/>
      <c r="QE827" s="7"/>
      <c r="QF827" s="7"/>
      <c r="QG827" s="7"/>
      <c r="QH827" s="7"/>
      <c r="QI827" s="1"/>
    </row>
    <row r="828" spans="255:451" x14ac:dyDescent="0.3">
      <c r="IU828" s="1"/>
      <c r="IV828" s="7"/>
      <c r="IW828" s="7"/>
      <c r="IX828" s="7"/>
      <c r="IY828" s="7"/>
      <c r="IZ828" s="7"/>
      <c r="JA828" s="7"/>
      <c r="JB828" s="7"/>
      <c r="JC828" s="7"/>
      <c r="JD828" s="7"/>
      <c r="JE828" s="1"/>
      <c r="JM828" s="1"/>
      <c r="MQ828" s="1"/>
      <c r="MY828" s="1"/>
      <c r="QC828" s="1"/>
      <c r="QD828" s="7"/>
      <c r="QE828" s="7"/>
      <c r="QF828" s="7"/>
      <c r="QG828" s="7"/>
      <c r="QH828" s="7"/>
      <c r="QI828" s="1"/>
    </row>
    <row r="829" spans="255:451" x14ac:dyDescent="0.3">
      <c r="IU829" s="1"/>
      <c r="IV829" s="7"/>
      <c r="IW829" s="7"/>
      <c r="IX829" s="7"/>
      <c r="IY829" s="7"/>
      <c r="IZ829" s="7"/>
      <c r="JA829" s="7"/>
      <c r="JB829" s="7"/>
      <c r="JC829" s="7"/>
      <c r="JD829" s="7"/>
      <c r="JE829" s="1"/>
      <c r="JM829" s="1"/>
      <c r="MQ829" s="1"/>
      <c r="MY829" s="1"/>
      <c r="QC829" s="1"/>
      <c r="QD829" s="7"/>
      <c r="QE829" s="7"/>
      <c r="QF829" s="7"/>
      <c r="QG829" s="7"/>
      <c r="QH829" s="7"/>
      <c r="QI829" s="1"/>
    </row>
    <row r="830" spans="255:451" x14ac:dyDescent="0.3">
      <c r="IU830" s="1"/>
      <c r="IV830" s="7"/>
      <c r="IW830" s="7"/>
      <c r="IX830" s="7"/>
      <c r="IY830" s="7"/>
      <c r="IZ830" s="7"/>
      <c r="JA830" s="7"/>
      <c r="JB830" s="7"/>
      <c r="JC830" s="7"/>
      <c r="JD830" s="7"/>
      <c r="JE830" s="1"/>
      <c r="JM830" s="1"/>
      <c r="MQ830" s="1"/>
      <c r="MY830" s="1"/>
      <c r="QC830" s="1"/>
      <c r="QD830" s="7"/>
      <c r="QE830" s="7"/>
      <c r="QF830" s="7"/>
      <c r="QG830" s="7"/>
      <c r="QH830" s="7"/>
      <c r="QI830" s="1"/>
    </row>
    <row r="831" spans="255:451" x14ac:dyDescent="0.3">
      <c r="IU831" s="1"/>
      <c r="IV831" s="7"/>
      <c r="IW831" s="7"/>
      <c r="IX831" s="7"/>
      <c r="IY831" s="7"/>
      <c r="IZ831" s="7"/>
      <c r="JA831" s="7"/>
      <c r="JB831" s="7"/>
      <c r="JC831" s="7"/>
      <c r="JD831" s="7"/>
      <c r="JE831" s="1"/>
      <c r="JM831" s="1"/>
      <c r="MQ831" s="1"/>
      <c r="MY831" s="1"/>
      <c r="QC831" s="1"/>
      <c r="QD831" s="7"/>
      <c r="QE831" s="7"/>
      <c r="QF831" s="7"/>
      <c r="QG831" s="7"/>
      <c r="QH831" s="7"/>
      <c r="QI831" s="1"/>
    </row>
    <row r="832" spans="255:451" x14ac:dyDescent="0.3">
      <c r="IU832" s="1"/>
      <c r="IV832" s="7"/>
      <c r="IW832" s="7"/>
      <c r="IX832" s="7"/>
      <c r="IY832" s="7"/>
      <c r="IZ832" s="7"/>
      <c r="JA832" s="7"/>
      <c r="JB832" s="7"/>
      <c r="JC832" s="7"/>
      <c r="JD832" s="7"/>
      <c r="JE832" s="1"/>
      <c r="JM832" s="1"/>
      <c r="MQ832" s="1"/>
      <c r="MY832" s="1"/>
      <c r="QC832" s="1"/>
      <c r="QD832" s="7"/>
      <c r="QE832" s="7"/>
      <c r="QF832" s="7"/>
      <c r="QG832" s="7"/>
      <c r="QH832" s="7"/>
      <c r="QI832" s="1"/>
    </row>
    <row r="833" spans="255:451" x14ac:dyDescent="0.3">
      <c r="IU833" s="1"/>
      <c r="IV833" s="7"/>
      <c r="IW833" s="7"/>
      <c r="IX833" s="7"/>
      <c r="IY833" s="7"/>
      <c r="IZ833" s="7"/>
      <c r="JA833" s="7"/>
      <c r="JB833" s="7"/>
      <c r="JC833" s="7"/>
      <c r="JD833" s="7"/>
      <c r="JE833" s="1"/>
      <c r="JM833" s="1"/>
      <c r="MQ833" s="1"/>
      <c r="MY833" s="1"/>
      <c r="QC833" s="1"/>
      <c r="QD833" s="7"/>
      <c r="QE833" s="7"/>
      <c r="QF833" s="7"/>
      <c r="QG833" s="7"/>
      <c r="QH833" s="7"/>
      <c r="QI833" s="1"/>
    </row>
    <row r="834" spans="255:451" x14ac:dyDescent="0.3">
      <c r="IU834" s="1"/>
      <c r="IV834" s="7"/>
      <c r="IW834" s="7"/>
      <c r="IX834" s="7"/>
      <c r="IY834" s="7"/>
      <c r="IZ834" s="7"/>
      <c r="JA834" s="7"/>
      <c r="JB834" s="7"/>
      <c r="JC834" s="7"/>
      <c r="JD834" s="7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7"/>
      <c r="QE834" s="7"/>
      <c r="QF834" s="7"/>
      <c r="QG834" s="7"/>
      <c r="QH834" s="7"/>
      <c r="QI834" s="1"/>
    </row>
    <row r="835" spans="255:451" x14ac:dyDescent="0.3">
      <c r="IU835" s="1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/>
      <c r="KA835" s="7"/>
      <c r="KB835" s="7"/>
      <c r="KC835" s="7"/>
      <c r="KD835" s="7"/>
      <c r="KE835" s="7"/>
      <c r="KF835" s="7"/>
      <c r="KG835" s="7"/>
      <c r="KH835" s="7"/>
      <c r="KI835" s="7"/>
      <c r="KJ835" s="7"/>
      <c r="KK835" s="7"/>
      <c r="KL835" s="7"/>
      <c r="KM835" s="7"/>
      <c r="KN835" s="7"/>
      <c r="KO835" s="7"/>
      <c r="KP835" s="7"/>
      <c r="KQ835" s="7"/>
      <c r="KR835" s="7"/>
      <c r="KS835" s="7"/>
      <c r="KT835" s="7"/>
      <c r="KU835" s="7"/>
      <c r="KV835" s="7"/>
      <c r="KW835" s="7"/>
      <c r="KX835" s="7"/>
      <c r="KY835" s="7"/>
      <c r="KZ835" s="7"/>
      <c r="LA835" s="7"/>
      <c r="LB835" s="7"/>
      <c r="LC835" s="7"/>
      <c r="LD835" s="7"/>
      <c r="LE835" s="7"/>
      <c r="LF835" s="7"/>
      <c r="LG835" s="7"/>
      <c r="LH835" s="7"/>
      <c r="LI835" s="7"/>
      <c r="LJ835" s="7"/>
      <c r="LK835" s="7"/>
      <c r="LL835" s="7"/>
      <c r="LM835" s="7"/>
      <c r="LN835" s="7"/>
      <c r="LO835" s="7"/>
      <c r="LP835" s="7"/>
      <c r="LQ835" s="7"/>
      <c r="LR835" s="7"/>
      <c r="LS835" s="7"/>
      <c r="LT835" s="7"/>
      <c r="LU835" s="7"/>
      <c r="LV835" s="7"/>
      <c r="LW835" s="7"/>
      <c r="LX835" s="7"/>
      <c r="LY835" s="7"/>
      <c r="LZ835" s="7"/>
      <c r="MA835" s="7"/>
      <c r="MB835" s="7"/>
      <c r="MC835" s="7"/>
      <c r="MD835" s="7"/>
      <c r="ME835" s="7"/>
      <c r="MF835" s="7"/>
      <c r="MG835" s="7"/>
      <c r="MH835" s="7"/>
      <c r="MI835" s="7"/>
      <c r="MJ835" s="7"/>
      <c r="MK835" s="7"/>
      <c r="ML835" s="7"/>
      <c r="MM835" s="7"/>
      <c r="MN835" s="7"/>
      <c r="MO835" s="7"/>
      <c r="MP835" s="7"/>
      <c r="MQ835" s="7"/>
      <c r="MR835" s="7"/>
      <c r="MS835" s="7"/>
      <c r="MT835" s="7"/>
      <c r="MU835" s="7"/>
      <c r="MV835" s="7"/>
      <c r="MW835" s="7"/>
      <c r="MX835" s="7"/>
      <c r="MY835" s="7"/>
      <c r="MZ835" s="7"/>
      <c r="NA835" s="7"/>
      <c r="NB835" s="7"/>
      <c r="NC835" s="7"/>
      <c r="ND835" s="7"/>
      <c r="NE835" s="7"/>
      <c r="NF835" s="7"/>
      <c r="NG835" s="7"/>
      <c r="NH835" s="7"/>
      <c r="NI835" s="7"/>
      <c r="NJ835" s="7"/>
      <c r="NK835" s="7"/>
      <c r="NL835" s="7"/>
      <c r="NM835" s="7"/>
      <c r="NN835" s="7"/>
      <c r="NO835" s="7"/>
      <c r="NP835" s="7"/>
      <c r="NQ835" s="7"/>
      <c r="NR835" s="7"/>
      <c r="NS835" s="7"/>
      <c r="NT835" s="7"/>
      <c r="NU835" s="7"/>
      <c r="NV835" s="7"/>
      <c r="NW835" s="7"/>
      <c r="NX835" s="7"/>
      <c r="NY835" s="7"/>
      <c r="NZ835" s="7"/>
      <c r="OA835" s="7"/>
      <c r="OB835" s="7"/>
      <c r="OC835" s="7"/>
      <c r="OD835" s="7"/>
      <c r="OE835" s="7"/>
      <c r="OF835" s="7"/>
      <c r="OG835" s="7"/>
      <c r="OH835" s="7"/>
      <c r="OI835" s="7"/>
      <c r="OJ835" s="7"/>
      <c r="OK835" s="7"/>
      <c r="OL835" s="7"/>
      <c r="OM835" s="7"/>
      <c r="ON835" s="7"/>
      <c r="OO835" s="7"/>
      <c r="OP835" s="7"/>
      <c r="OQ835" s="7"/>
      <c r="OR835" s="7"/>
      <c r="OS835" s="7"/>
      <c r="OT835" s="7"/>
      <c r="OU835" s="7"/>
      <c r="OV835" s="7"/>
      <c r="OW835" s="7"/>
      <c r="OX835" s="7"/>
      <c r="OY835" s="7"/>
      <c r="OZ835" s="7"/>
      <c r="PA835" s="7"/>
      <c r="PB835" s="7"/>
      <c r="PC835" s="7"/>
      <c r="PD835" s="7"/>
      <c r="PE835" s="7"/>
      <c r="PF835" s="7"/>
      <c r="PG835" s="7"/>
      <c r="PH835" s="7"/>
      <c r="PI835" s="7"/>
      <c r="PJ835" s="7"/>
      <c r="PK835" s="7"/>
      <c r="PL835" s="7"/>
      <c r="PM835" s="7"/>
      <c r="PN835" s="7"/>
      <c r="PO835" s="7"/>
      <c r="PP835" s="7"/>
      <c r="PQ835" s="7"/>
      <c r="PR835" s="7"/>
      <c r="PS835" s="7"/>
      <c r="PT835" s="7"/>
      <c r="PU835" s="7"/>
      <c r="PV835" s="7"/>
      <c r="PW835" s="7"/>
      <c r="PX835" s="7"/>
      <c r="PY835" s="7"/>
      <c r="PZ835" s="7"/>
      <c r="QA835" s="7"/>
      <c r="QB835" s="7"/>
      <c r="QC835" s="7"/>
      <c r="QD835" s="7"/>
      <c r="QE835" s="7"/>
      <c r="QF835" s="7"/>
      <c r="QG835" s="7"/>
      <c r="QH835" s="7"/>
      <c r="QI835" s="1"/>
    </row>
    <row r="836" spans="255:451" x14ac:dyDescent="0.3">
      <c r="IU836" s="1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/>
      <c r="KA836" s="7"/>
      <c r="KB836" s="7"/>
      <c r="KC836" s="7"/>
      <c r="KD836" s="7"/>
      <c r="KE836" s="7"/>
      <c r="KF836" s="7"/>
      <c r="KG836" s="7"/>
      <c r="KH836" s="7"/>
      <c r="KI836" s="7"/>
      <c r="KJ836" s="7"/>
      <c r="KK836" s="7"/>
      <c r="KL836" s="7"/>
      <c r="KM836" s="7"/>
      <c r="KN836" s="7"/>
      <c r="KO836" s="7"/>
      <c r="KP836" s="7"/>
      <c r="KQ836" s="7"/>
      <c r="KR836" s="7"/>
      <c r="KS836" s="7"/>
      <c r="KT836" s="7"/>
      <c r="KU836" s="7"/>
      <c r="KV836" s="7"/>
      <c r="KW836" s="7"/>
      <c r="KX836" s="7"/>
      <c r="KY836" s="7"/>
      <c r="KZ836" s="7"/>
      <c r="LA836" s="7"/>
      <c r="LB836" s="7"/>
      <c r="LC836" s="7"/>
      <c r="LD836" s="7"/>
      <c r="LE836" s="7"/>
      <c r="LF836" s="7"/>
      <c r="LG836" s="7"/>
      <c r="LH836" s="7"/>
      <c r="LI836" s="7"/>
      <c r="LJ836" s="7"/>
      <c r="LK836" s="7"/>
      <c r="LL836" s="7"/>
      <c r="LM836" s="7"/>
      <c r="LN836" s="7"/>
      <c r="LO836" s="7"/>
      <c r="LP836" s="7"/>
      <c r="LQ836" s="7"/>
      <c r="LR836" s="7"/>
      <c r="LS836" s="7"/>
      <c r="LT836" s="7"/>
      <c r="LU836" s="7"/>
      <c r="LV836" s="7"/>
      <c r="LW836" s="7"/>
      <c r="LX836" s="7"/>
      <c r="LY836" s="7"/>
      <c r="LZ836" s="7"/>
      <c r="MA836" s="7"/>
      <c r="MB836" s="7"/>
      <c r="MC836" s="7"/>
      <c r="MD836" s="7"/>
      <c r="ME836" s="7"/>
      <c r="MF836" s="7"/>
      <c r="MG836" s="7"/>
      <c r="MH836" s="7"/>
      <c r="MI836" s="7"/>
      <c r="MJ836" s="7"/>
      <c r="MK836" s="7"/>
      <c r="ML836" s="7"/>
      <c r="MM836" s="7"/>
      <c r="MN836" s="7"/>
      <c r="MO836" s="7"/>
      <c r="MP836" s="7"/>
      <c r="MQ836" s="7"/>
      <c r="MR836" s="7"/>
      <c r="MS836" s="7"/>
      <c r="MT836" s="7"/>
      <c r="MU836" s="7"/>
      <c r="MV836" s="7"/>
      <c r="MW836" s="7"/>
      <c r="MX836" s="7"/>
      <c r="MY836" s="7"/>
      <c r="MZ836" s="7"/>
      <c r="NA836" s="7"/>
      <c r="NB836" s="7"/>
      <c r="NC836" s="7"/>
      <c r="ND836" s="7"/>
      <c r="NE836" s="7"/>
      <c r="NF836" s="7"/>
      <c r="NG836" s="7"/>
      <c r="NH836" s="7"/>
      <c r="NI836" s="7"/>
      <c r="NJ836" s="7"/>
      <c r="NK836" s="7"/>
      <c r="NL836" s="7"/>
      <c r="NM836" s="7"/>
      <c r="NN836" s="7"/>
      <c r="NO836" s="7"/>
      <c r="NP836" s="7"/>
      <c r="NQ836" s="7"/>
      <c r="NR836" s="7"/>
      <c r="NS836" s="7"/>
      <c r="NT836" s="7"/>
      <c r="NU836" s="7"/>
      <c r="NV836" s="7"/>
      <c r="NW836" s="7"/>
      <c r="NX836" s="7"/>
      <c r="NY836" s="7"/>
      <c r="NZ836" s="7"/>
      <c r="OA836" s="7"/>
      <c r="OB836" s="7"/>
      <c r="OC836" s="7"/>
      <c r="OD836" s="7"/>
      <c r="OE836" s="7"/>
      <c r="OF836" s="7"/>
      <c r="OG836" s="7"/>
      <c r="OH836" s="7"/>
      <c r="OI836" s="7"/>
      <c r="OJ836" s="7"/>
      <c r="OK836" s="7"/>
      <c r="OL836" s="7"/>
      <c r="OM836" s="7"/>
      <c r="ON836" s="7"/>
      <c r="OO836" s="7"/>
      <c r="OP836" s="7"/>
      <c r="OQ836" s="7"/>
      <c r="OR836" s="7"/>
      <c r="OS836" s="7"/>
      <c r="OT836" s="7"/>
      <c r="OU836" s="7"/>
      <c r="OV836" s="7"/>
      <c r="OW836" s="7"/>
      <c r="OX836" s="7"/>
      <c r="OY836" s="7"/>
      <c r="OZ836" s="7"/>
      <c r="PA836" s="7"/>
      <c r="PB836" s="7"/>
      <c r="PC836" s="7"/>
      <c r="PD836" s="7"/>
      <c r="PE836" s="7"/>
      <c r="PF836" s="7"/>
      <c r="PG836" s="7"/>
      <c r="PH836" s="7"/>
      <c r="PI836" s="7"/>
      <c r="PJ836" s="7"/>
      <c r="PK836" s="7"/>
      <c r="PL836" s="7"/>
      <c r="PM836" s="7"/>
      <c r="PN836" s="7"/>
      <c r="PO836" s="7"/>
      <c r="PP836" s="7"/>
      <c r="PQ836" s="7"/>
      <c r="PR836" s="7"/>
      <c r="PS836" s="7"/>
      <c r="PT836" s="7"/>
      <c r="PU836" s="7"/>
      <c r="PV836" s="7"/>
      <c r="PW836" s="7"/>
      <c r="PX836" s="7"/>
      <c r="PY836" s="7"/>
      <c r="PZ836" s="7"/>
      <c r="QA836" s="7"/>
      <c r="QB836" s="7"/>
      <c r="QC836" s="7"/>
      <c r="QD836" s="7"/>
      <c r="QE836" s="7"/>
      <c r="QF836" s="7"/>
      <c r="QG836" s="7"/>
      <c r="QH836" s="7"/>
      <c r="QI836" s="1"/>
    </row>
    <row r="837" spans="255:451" x14ac:dyDescent="0.3">
      <c r="IU837" s="1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7"/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/>
      <c r="KA837" s="7"/>
      <c r="KB837" s="7"/>
      <c r="KC837" s="7"/>
      <c r="KD837" s="7"/>
      <c r="KE837" s="7"/>
      <c r="KF837" s="7"/>
      <c r="KG837" s="7"/>
      <c r="KH837" s="7"/>
      <c r="KI837" s="7"/>
      <c r="KJ837" s="7"/>
      <c r="KK837" s="7"/>
      <c r="KL837" s="7"/>
      <c r="KM837" s="7"/>
      <c r="KN837" s="7"/>
      <c r="KO837" s="7"/>
      <c r="KP837" s="7"/>
      <c r="KQ837" s="7"/>
      <c r="KR837" s="7"/>
      <c r="KS837" s="7"/>
      <c r="KT837" s="7"/>
      <c r="KU837" s="7"/>
      <c r="KV837" s="7"/>
      <c r="KW837" s="7"/>
      <c r="KX837" s="7"/>
      <c r="KY837" s="7"/>
      <c r="KZ837" s="7"/>
      <c r="LA837" s="7"/>
      <c r="LB837" s="7"/>
      <c r="LC837" s="7"/>
      <c r="LD837" s="7"/>
      <c r="LE837" s="7"/>
      <c r="LF837" s="7"/>
      <c r="LG837" s="7"/>
      <c r="LH837" s="7"/>
      <c r="LI837" s="7"/>
      <c r="LJ837" s="7"/>
      <c r="LK837" s="7"/>
      <c r="LL837" s="7"/>
      <c r="LM837" s="7"/>
      <c r="LN837" s="7"/>
      <c r="LO837" s="7"/>
      <c r="LP837" s="7"/>
      <c r="LQ837" s="7"/>
      <c r="LR837" s="7"/>
      <c r="LS837" s="7"/>
      <c r="LT837" s="7"/>
      <c r="LU837" s="7"/>
      <c r="LV837" s="7"/>
      <c r="LW837" s="7"/>
      <c r="LX837" s="7"/>
      <c r="LY837" s="7"/>
      <c r="LZ837" s="7"/>
      <c r="MA837" s="7"/>
      <c r="MB837" s="7"/>
      <c r="MC837" s="7"/>
      <c r="MD837" s="7"/>
      <c r="ME837" s="7"/>
      <c r="MF837" s="7"/>
      <c r="MG837" s="7"/>
      <c r="MH837" s="7"/>
      <c r="MI837" s="7"/>
      <c r="MJ837" s="7"/>
      <c r="MK837" s="7"/>
      <c r="ML837" s="7"/>
      <c r="MM837" s="7"/>
      <c r="MN837" s="7"/>
      <c r="MO837" s="7"/>
      <c r="MP837" s="7"/>
      <c r="MQ837" s="7"/>
      <c r="MR837" s="7"/>
      <c r="MS837" s="7"/>
      <c r="MT837" s="7"/>
      <c r="MU837" s="7"/>
      <c r="MV837" s="7"/>
      <c r="MW837" s="7"/>
      <c r="MX837" s="7"/>
      <c r="MY837" s="7"/>
      <c r="MZ837" s="7"/>
      <c r="NA837" s="7"/>
      <c r="NB837" s="7"/>
      <c r="NC837" s="7"/>
      <c r="ND837" s="7"/>
      <c r="NE837" s="7"/>
      <c r="NF837" s="7"/>
      <c r="NG837" s="7"/>
      <c r="NH837" s="7"/>
      <c r="NI837" s="7"/>
      <c r="NJ837" s="7"/>
      <c r="NK837" s="7"/>
      <c r="NL837" s="7"/>
      <c r="NM837" s="7"/>
      <c r="NN837" s="7"/>
      <c r="NO837" s="7"/>
      <c r="NP837" s="7"/>
      <c r="NQ837" s="7"/>
      <c r="NR837" s="7"/>
      <c r="NS837" s="7"/>
      <c r="NT837" s="7"/>
      <c r="NU837" s="7"/>
      <c r="NV837" s="7"/>
      <c r="NW837" s="7"/>
      <c r="NX837" s="7"/>
      <c r="NY837" s="7"/>
      <c r="NZ837" s="7"/>
      <c r="OA837" s="7"/>
      <c r="OB837" s="7"/>
      <c r="OC837" s="7"/>
      <c r="OD837" s="7"/>
      <c r="OE837" s="7"/>
      <c r="OF837" s="7"/>
      <c r="OG837" s="7"/>
      <c r="OH837" s="7"/>
      <c r="OI837" s="7"/>
      <c r="OJ837" s="7"/>
      <c r="OK837" s="7"/>
      <c r="OL837" s="7"/>
      <c r="OM837" s="7"/>
      <c r="ON837" s="7"/>
      <c r="OO837" s="7"/>
      <c r="OP837" s="7"/>
      <c r="OQ837" s="7"/>
      <c r="OR837" s="7"/>
      <c r="OS837" s="7"/>
      <c r="OT837" s="7"/>
      <c r="OU837" s="7"/>
      <c r="OV837" s="7"/>
      <c r="OW837" s="7"/>
      <c r="OX837" s="7"/>
      <c r="OY837" s="7"/>
      <c r="OZ837" s="7"/>
      <c r="PA837" s="7"/>
      <c r="PB837" s="7"/>
      <c r="PC837" s="7"/>
      <c r="PD837" s="7"/>
      <c r="PE837" s="7"/>
      <c r="PF837" s="7"/>
      <c r="PG837" s="7"/>
      <c r="PH837" s="7"/>
      <c r="PI837" s="7"/>
      <c r="PJ837" s="7"/>
      <c r="PK837" s="7"/>
      <c r="PL837" s="7"/>
      <c r="PM837" s="7"/>
      <c r="PN837" s="7"/>
      <c r="PO837" s="7"/>
      <c r="PP837" s="7"/>
      <c r="PQ837" s="7"/>
      <c r="PR837" s="7"/>
      <c r="PS837" s="7"/>
      <c r="PT837" s="7"/>
      <c r="PU837" s="7"/>
      <c r="PV837" s="7"/>
      <c r="PW837" s="7"/>
      <c r="PX837" s="7"/>
      <c r="PY837" s="7"/>
      <c r="PZ837" s="7"/>
      <c r="QA837" s="7"/>
      <c r="QB837" s="7"/>
      <c r="QC837" s="7"/>
      <c r="QD837" s="7"/>
      <c r="QE837" s="7"/>
      <c r="QF837" s="7"/>
      <c r="QG837" s="7"/>
      <c r="QH837" s="7"/>
      <c r="QI837" s="1"/>
    </row>
    <row r="838" spans="255:451" x14ac:dyDescent="0.3">
      <c r="IU838" s="1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7"/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/>
      <c r="KA838" s="7"/>
      <c r="KB838" s="7"/>
      <c r="KC838" s="7"/>
      <c r="KD838" s="7"/>
      <c r="KE838" s="7"/>
      <c r="KF838" s="7"/>
      <c r="KG838" s="7"/>
      <c r="KH838" s="7"/>
      <c r="KI838" s="7"/>
      <c r="KJ838" s="7"/>
      <c r="KK838" s="7"/>
      <c r="KL838" s="7"/>
      <c r="KM838" s="7"/>
      <c r="KN838" s="7"/>
      <c r="KO838" s="7"/>
      <c r="KP838" s="7"/>
      <c r="KQ838" s="7"/>
      <c r="KR838" s="7"/>
      <c r="KS838" s="7"/>
      <c r="KT838" s="7"/>
      <c r="KU838" s="7"/>
      <c r="KV838" s="7"/>
      <c r="KW838" s="7"/>
      <c r="KX838" s="7"/>
      <c r="KY838" s="7"/>
      <c r="KZ838" s="7"/>
      <c r="LA838" s="7"/>
      <c r="LB838" s="7"/>
      <c r="LC838" s="7"/>
      <c r="LD838" s="7"/>
      <c r="LE838" s="7"/>
      <c r="LF838" s="7"/>
      <c r="LG838" s="7"/>
      <c r="LH838" s="7"/>
      <c r="LI838" s="7"/>
      <c r="LJ838" s="7"/>
      <c r="LK838" s="7"/>
      <c r="LL838" s="7"/>
      <c r="LM838" s="7"/>
      <c r="LN838" s="7"/>
      <c r="LO838" s="7"/>
      <c r="LP838" s="7"/>
      <c r="LQ838" s="7"/>
      <c r="LR838" s="7"/>
      <c r="LS838" s="7"/>
      <c r="LT838" s="7"/>
      <c r="LU838" s="7"/>
      <c r="LV838" s="7"/>
      <c r="LW838" s="7"/>
      <c r="LX838" s="7"/>
      <c r="LY838" s="7"/>
      <c r="LZ838" s="7"/>
      <c r="MA838" s="7"/>
      <c r="MB838" s="7"/>
      <c r="MC838" s="7"/>
      <c r="MD838" s="7"/>
      <c r="ME838" s="7"/>
      <c r="MF838" s="7"/>
      <c r="MG838" s="7"/>
      <c r="MH838" s="7"/>
      <c r="MI838" s="7"/>
      <c r="MJ838" s="7"/>
      <c r="MK838" s="7"/>
      <c r="ML838" s="7"/>
      <c r="MM838" s="7"/>
      <c r="MN838" s="7"/>
      <c r="MO838" s="7"/>
      <c r="MP838" s="7"/>
      <c r="MQ838" s="7"/>
      <c r="MR838" s="7"/>
      <c r="MS838" s="7"/>
      <c r="MT838" s="7"/>
      <c r="MU838" s="7"/>
      <c r="MV838" s="7"/>
      <c r="MW838" s="7"/>
      <c r="MX838" s="7"/>
      <c r="MY838" s="7"/>
      <c r="MZ838" s="7"/>
      <c r="NA838" s="7"/>
      <c r="NB838" s="7"/>
      <c r="NC838" s="7"/>
      <c r="ND838" s="7"/>
      <c r="NE838" s="7"/>
      <c r="NF838" s="7"/>
      <c r="NG838" s="7"/>
      <c r="NH838" s="7"/>
      <c r="NI838" s="7"/>
      <c r="NJ838" s="7"/>
      <c r="NK838" s="7"/>
      <c r="NL838" s="7"/>
      <c r="NM838" s="7"/>
      <c r="NN838" s="7"/>
      <c r="NO838" s="7"/>
      <c r="NP838" s="7"/>
      <c r="NQ838" s="7"/>
      <c r="NR838" s="7"/>
      <c r="NS838" s="7"/>
      <c r="NT838" s="7"/>
      <c r="NU838" s="7"/>
      <c r="NV838" s="7"/>
      <c r="NW838" s="7"/>
      <c r="NX838" s="7"/>
      <c r="NY838" s="7"/>
      <c r="NZ838" s="7"/>
      <c r="OA838" s="7"/>
      <c r="OB838" s="7"/>
      <c r="OC838" s="7"/>
      <c r="OD838" s="7"/>
      <c r="OE838" s="7"/>
      <c r="OF838" s="7"/>
      <c r="OG838" s="7"/>
      <c r="OH838" s="7"/>
      <c r="OI838" s="7"/>
      <c r="OJ838" s="7"/>
      <c r="OK838" s="7"/>
      <c r="OL838" s="7"/>
      <c r="OM838" s="7"/>
      <c r="ON838" s="7"/>
      <c r="OO838" s="7"/>
      <c r="OP838" s="7"/>
      <c r="OQ838" s="7"/>
      <c r="OR838" s="7"/>
      <c r="OS838" s="7"/>
      <c r="OT838" s="7"/>
      <c r="OU838" s="7"/>
      <c r="OV838" s="7"/>
      <c r="OW838" s="7"/>
      <c r="OX838" s="7"/>
      <c r="OY838" s="7"/>
      <c r="OZ838" s="7"/>
      <c r="PA838" s="7"/>
      <c r="PB838" s="7"/>
      <c r="PC838" s="7"/>
      <c r="PD838" s="7"/>
      <c r="PE838" s="7"/>
      <c r="PF838" s="7"/>
      <c r="PG838" s="7"/>
      <c r="PH838" s="7"/>
      <c r="PI838" s="7"/>
      <c r="PJ838" s="7"/>
      <c r="PK838" s="7"/>
      <c r="PL838" s="7"/>
      <c r="PM838" s="7"/>
      <c r="PN838" s="7"/>
      <c r="PO838" s="7"/>
      <c r="PP838" s="7"/>
      <c r="PQ838" s="7"/>
      <c r="PR838" s="7"/>
      <c r="PS838" s="7"/>
      <c r="PT838" s="7"/>
      <c r="PU838" s="7"/>
      <c r="PV838" s="7"/>
      <c r="PW838" s="7"/>
      <c r="PX838" s="7"/>
      <c r="PY838" s="7"/>
      <c r="PZ838" s="7"/>
      <c r="QA838" s="7"/>
      <c r="QB838" s="7"/>
      <c r="QC838" s="7"/>
      <c r="QD838" s="7"/>
      <c r="QE838" s="7"/>
      <c r="QF838" s="7"/>
      <c r="QG838" s="7"/>
      <c r="QH838" s="7"/>
      <c r="QI838" s="1"/>
    </row>
    <row r="839" spans="255:451" x14ac:dyDescent="0.3">
      <c r="IU839" s="1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/>
      <c r="KA839" s="7"/>
      <c r="KB839" s="7"/>
      <c r="KC839" s="7"/>
      <c r="KD839" s="7"/>
      <c r="KE839" s="7"/>
      <c r="KF839" s="7"/>
      <c r="KG839" s="7"/>
      <c r="KH839" s="7"/>
      <c r="KI839" s="7"/>
      <c r="KJ839" s="7"/>
      <c r="KK839" s="7"/>
      <c r="KL839" s="7"/>
      <c r="KM839" s="7"/>
      <c r="KN839" s="7"/>
      <c r="KO839" s="7"/>
      <c r="KP839" s="7"/>
      <c r="KQ839" s="7"/>
      <c r="KR839" s="7"/>
      <c r="KS839" s="7"/>
      <c r="KT839" s="7"/>
      <c r="KU839" s="7"/>
      <c r="KV839" s="7"/>
      <c r="KW839" s="7"/>
      <c r="KX839" s="7"/>
      <c r="KY839" s="7"/>
      <c r="KZ839" s="7"/>
      <c r="LA839" s="7"/>
      <c r="LB839" s="7"/>
      <c r="LC839" s="7"/>
      <c r="LD839" s="7"/>
      <c r="LE839" s="7"/>
      <c r="LF839" s="7"/>
      <c r="LG839" s="7"/>
      <c r="LH839" s="7"/>
      <c r="LI839" s="7"/>
      <c r="LJ839" s="7"/>
      <c r="LK839" s="7"/>
      <c r="LL839" s="7"/>
      <c r="LM839" s="7"/>
      <c r="LN839" s="7"/>
      <c r="LO839" s="7"/>
      <c r="LP839" s="7"/>
      <c r="LQ839" s="7"/>
      <c r="LR839" s="7"/>
      <c r="LS839" s="7"/>
      <c r="LT839" s="7"/>
      <c r="LU839" s="7"/>
      <c r="LV839" s="7"/>
      <c r="LW839" s="7"/>
      <c r="LX839" s="7"/>
      <c r="LY839" s="7"/>
      <c r="LZ839" s="7"/>
      <c r="MA839" s="7"/>
      <c r="MB839" s="7"/>
      <c r="MC839" s="7"/>
      <c r="MD839" s="7"/>
      <c r="ME839" s="7"/>
      <c r="MF839" s="7"/>
      <c r="MG839" s="7"/>
      <c r="MH839" s="7"/>
      <c r="MI839" s="7"/>
      <c r="MJ839" s="7"/>
      <c r="MK839" s="7"/>
      <c r="ML839" s="7"/>
      <c r="MM839" s="7"/>
      <c r="MN839" s="7"/>
      <c r="MO839" s="7"/>
      <c r="MP839" s="7"/>
      <c r="MQ839" s="7"/>
      <c r="MR839" s="7"/>
      <c r="MS839" s="7"/>
      <c r="MT839" s="7"/>
      <c r="MU839" s="7"/>
      <c r="MV839" s="7"/>
      <c r="MW839" s="7"/>
      <c r="MX839" s="7"/>
      <c r="MY839" s="7"/>
      <c r="MZ839" s="7"/>
      <c r="NA839" s="7"/>
      <c r="NB839" s="7"/>
      <c r="NC839" s="7"/>
      <c r="ND839" s="7"/>
      <c r="NE839" s="7"/>
      <c r="NF839" s="7"/>
      <c r="NG839" s="7"/>
      <c r="NH839" s="7"/>
      <c r="NI839" s="7"/>
      <c r="NJ839" s="7"/>
      <c r="NK839" s="7"/>
      <c r="NL839" s="7"/>
      <c r="NM839" s="7"/>
      <c r="NN839" s="7"/>
      <c r="NO839" s="7"/>
      <c r="NP839" s="7"/>
      <c r="NQ839" s="7"/>
      <c r="NR839" s="7"/>
      <c r="NS839" s="7"/>
      <c r="NT839" s="7"/>
      <c r="NU839" s="7"/>
      <c r="NV839" s="7"/>
      <c r="NW839" s="7"/>
      <c r="NX839" s="7"/>
      <c r="NY839" s="7"/>
      <c r="NZ839" s="7"/>
      <c r="OA839" s="7"/>
      <c r="OB839" s="7"/>
      <c r="OC839" s="7"/>
      <c r="OD839" s="7"/>
      <c r="OE839" s="7"/>
      <c r="OF839" s="7"/>
      <c r="OG839" s="7"/>
      <c r="OH839" s="7"/>
      <c r="OI839" s="7"/>
      <c r="OJ839" s="7"/>
      <c r="OK839" s="7"/>
      <c r="OL839" s="7"/>
      <c r="OM839" s="7"/>
      <c r="ON839" s="7"/>
      <c r="OO839" s="7"/>
      <c r="OP839" s="7"/>
      <c r="OQ839" s="7"/>
      <c r="OR839" s="7"/>
      <c r="OS839" s="7"/>
      <c r="OT839" s="7"/>
      <c r="OU839" s="7"/>
      <c r="OV839" s="7"/>
      <c r="OW839" s="7"/>
      <c r="OX839" s="7"/>
      <c r="OY839" s="7"/>
      <c r="OZ839" s="7"/>
      <c r="PA839" s="7"/>
      <c r="PB839" s="7"/>
      <c r="PC839" s="7"/>
      <c r="PD839" s="7"/>
      <c r="PE839" s="7"/>
      <c r="PF839" s="7"/>
      <c r="PG839" s="7"/>
      <c r="PH839" s="7"/>
      <c r="PI839" s="7"/>
      <c r="PJ839" s="7"/>
      <c r="PK839" s="7"/>
      <c r="PL839" s="7"/>
      <c r="PM839" s="7"/>
      <c r="PN839" s="7"/>
      <c r="PO839" s="7"/>
      <c r="PP839" s="7"/>
      <c r="PQ839" s="7"/>
      <c r="PR839" s="7"/>
      <c r="PS839" s="7"/>
      <c r="PT839" s="7"/>
      <c r="PU839" s="7"/>
      <c r="PV839" s="7"/>
      <c r="PW839" s="7"/>
      <c r="PX839" s="7"/>
      <c r="PY839" s="7"/>
      <c r="PZ839" s="7"/>
      <c r="QA839" s="7"/>
      <c r="QB839" s="7"/>
      <c r="QC839" s="7"/>
      <c r="QD839" s="7"/>
      <c r="QE839" s="7"/>
      <c r="QF839" s="7"/>
      <c r="QG839" s="7"/>
      <c r="QH839" s="7"/>
      <c r="QI839" s="1"/>
    </row>
    <row r="840" spans="255:451" x14ac:dyDescent="0.3">
      <c r="IU840" s="1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/>
      <c r="KA840" s="7"/>
      <c r="KB840" s="7"/>
      <c r="KC840" s="7"/>
      <c r="KD840" s="7"/>
      <c r="KE840" s="7"/>
      <c r="KF840" s="7"/>
      <c r="KG840" s="7"/>
      <c r="KH840" s="7"/>
      <c r="KI840" s="7"/>
      <c r="KJ840" s="7"/>
      <c r="KK840" s="7"/>
      <c r="KL840" s="7"/>
      <c r="KM840" s="7"/>
      <c r="KN840" s="7"/>
      <c r="KO840" s="7"/>
      <c r="KP840" s="7"/>
      <c r="KQ840" s="7"/>
      <c r="KR840" s="7"/>
      <c r="KS840" s="7"/>
      <c r="KT840" s="7"/>
      <c r="KU840" s="7"/>
      <c r="KV840" s="7"/>
      <c r="KW840" s="7"/>
      <c r="KX840" s="7"/>
      <c r="KY840" s="7"/>
      <c r="KZ840" s="7"/>
      <c r="LA840" s="7"/>
      <c r="LB840" s="7"/>
      <c r="LC840" s="7"/>
      <c r="LD840" s="7"/>
      <c r="LE840" s="7"/>
      <c r="LF840" s="7"/>
      <c r="LG840" s="7"/>
      <c r="LH840" s="7"/>
      <c r="LI840" s="7"/>
      <c r="LJ840" s="7"/>
      <c r="LK840" s="7"/>
      <c r="LL840" s="7"/>
      <c r="LM840" s="7"/>
      <c r="LN840" s="7"/>
      <c r="LO840" s="7"/>
      <c r="LP840" s="7"/>
      <c r="LQ840" s="7"/>
      <c r="LR840" s="7"/>
      <c r="LS840" s="7"/>
      <c r="LT840" s="7"/>
      <c r="LU840" s="7"/>
      <c r="LV840" s="7"/>
      <c r="LW840" s="7"/>
      <c r="LX840" s="7"/>
      <c r="LY840" s="7"/>
      <c r="LZ840" s="7"/>
      <c r="MA840" s="7"/>
      <c r="MB840" s="7"/>
      <c r="MC840" s="7"/>
      <c r="MD840" s="7"/>
      <c r="ME840" s="7"/>
      <c r="MF840" s="7"/>
      <c r="MG840" s="7"/>
      <c r="MH840" s="7"/>
      <c r="MI840" s="7"/>
      <c r="MJ840" s="7"/>
      <c r="MK840" s="7"/>
      <c r="ML840" s="7"/>
      <c r="MM840" s="7"/>
      <c r="MN840" s="7"/>
      <c r="MO840" s="7"/>
      <c r="MP840" s="7"/>
      <c r="MQ840" s="7"/>
      <c r="MR840" s="7"/>
      <c r="MS840" s="7"/>
      <c r="MT840" s="7"/>
      <c r="MU840" s="7"/>
      <c r="MV840" s="7"/>
      <c r="MW840" s="7"/>
      <c r="MX840" s="7"/>
      <c r="MY840" s="7"/>
      <c r="MZ840" s="7"/>
      <c r="NA840" s="7"/>
      <c r="NB840" s="7"/>
      <c r="NC840" s="7"/>
      <c r="ND840" s="7"/>
      <c r="NE840" s="7"/>
      <c r="NF840" s="7"/>
      <c r="NG840" s="7"/>
      <c r="NH840" s="7"/>
      <c r="NI840" s="7"/>
      <c r="NJ840" s="7"/>
      <c r="NK840" s="7"/>
      <c r="NL840" s="7"/>
      <c r="NM840" s="7"/>
      <c r="NN840" s="7"/>
      <c r="NO840" s="7"/>
      <c r="NP840" s="7"/>
      <c r="NQ840" s="7"/>
      <c r="NR840" s="7"/>
      <c r="NS840" s="7"/>
      <c r="NT840" s="7"/>
      <c r="NU840" s="7"/>
      <c r="NV840" s="7"/>
      <c r="NW840" s="7"/>
      <c r="NX840" s="7"/>
      <c r="NY840" s="7"/>
      <c r="NZ840" s="7"/>
      <c r="OA840" s="7"/>
      <c r="OB840" s="7"/>
      <c r="OC840" s="7"/>
      <c r="OD840" s="7"/>
      <c r="OE840" s="7"/>
      <c r="OF840" s="7"/>
      <c r="OG840" s="7"/>
      <c r="OH840" s="7"/>
      <c r="OI840" s="7"/>
      <c r="OJ840" s="7"/>
      <c r="OK840" s="7"/>
      <c r="OL840" s="7"/>
      <c r="OM840" s="7"/>
      <c r="ON840" s="7"/>
      <c r="OO840" s="7"/>
      <c r="OP840" s="7"/>
      <c r="OQ840" s="7"/>
      <c r="OR840" s="7"/>
      <c r="OS840" s="7"/>
      <c r="OT840" s="7"/>
      <c r="OU840" s="7"/>
      <c r="OV840" s="7"/>
      <c r="OW840" s="7"/>
      <c r="OX840" s="7"/>
      <c r="OY840" s="7"/>
      <c r="OZ840" s="7"/>
      <c r="PA840" s="7"/>
      <c r="PB840" s="7"/>
      <c r="PC840" s="7"/>
      <c r="PD840" s="7"/>
      <c r="PE840" s="7"/>
      <c r="PF840" s="7"/>
      <c r="PG840" s="7"/>
      <c r="PH840" s="7"/>
      <c r="PI840" s="7"/>
      <c r="PJ840" s="7"/>
      <c r="PK840" s="7"/>
      <c r="PL840" s="7"/>
      <c r="PM840" s="7"/>
      <c r="PN840" s="7"/>
      <c r="PO840" s="7"/>
      <c r="PP840" s="7"/>
      <c r="PQ840" s="7"/>
      <c r="PR840" s="7"/>
      <c r="PS840" s="7"/>
      <c r="PT840" s="7"/>
      <c r="PU840" s="7"/>
      <c r="PV840" s="7"/>
      <c r="PW840" s="7"/>
      <c r="PX840" s="7"/>
      <c r="PY840" s="7"/>
      <c r="PZ840" s="7"/>
      <c r="QA840" s="7"/>
      <c r="QB840" s="7"/>
      <c r="QC840" s="7"/>
      <c r="QD840" s="7"/>
      <c r="QE840" s="7"/>
      <c r="QF840" s="7"/>
      <c r="QG840" s="7"/>
      <c r="QH840" s="7"/>
      <c r="QI840" s="1"/>
    </row>
    <row r="841" spans="255:451" x14ac:dyDescent="0.3">
      <c r="IU841" s="1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7"/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/>
      <c r="KA841" s="7"/>
      <c r="KB841" s="7"/>
      <c r="KC841" s="7"/>
      <c r="KD841" s="7"/>
      <c r="KE841" s="7"/>
      <c r="KF841" s="7"/>
      <c r="KG841" s="7"/>
      <c r="KH841" s="7"/>
      <c r="KI841" s="7"/>
      <c r="KJ841" s="7"/>
      <c r="KK841" s="7"/>
      <c r="KL841" s="7"/>
      <c r="KM841" s="7"/>
      <c r="KN841" s="7"/>
      <c r="KO841" s="7"/>
      <c r="KP841" s="7"/>
      <c r="KQ841" s="7"/>
      <c r="KR841" s="7"/>
      <c r="KS841" s="7"/>
      <c r="KT841" s="7"/>
      <c r="KU841" s="7"/>
      <c r="KV841" s="7"/>
      <c r="KW841" s="7"/>
      <c r="KX841" s="7"/>
      <c r="KY841" s="7"/>
      <c r="KZ841" s="7"/>
      <c r="LA841" s="7"/>
      <c r="LB841" s="7"/>
      <c r="LC841" s="7"/>
      <c r="LD841" s="7"/>
      <c r="LE841" s="7"/>
      <c r="LF841" s="7"/>
      <c r="LG841" s="7"/>
      <c r="LH841" s="7"/>
      <c r="LI841" s="7"/>
      <c r="LJ841" s="7"/>
      <c r="LK841" s="7"/>
      <c r="LL841" s="7"/>
      <c r="LM841" s="7"/>
      <c r="LN841" s="7"/>
      <c r="LO841" s="7"/>
      <c r="LP841" s="7"/>
      <c r="LQ841" s="7"/>
      <c r="LR841" s="7"/>
      <c r="LS841" s="7"/>
      <c r="LT841" s="7"/>
      <c r="LU841" s="7"/>
      <c r="LV841" s="7"/>
      <c r="LW841" s="7"/>
      <c r="LX841" s="7"/>
      <c r="LY841" s="7"/>
      <c r="LZ841" s="7"/>
      <c r="MA841" s="7"/>
      <c r="MB841" s="7"/>
      <c r="MC841" s="7"/>
      <c r="MD841" s="7"/>
      <c r="ME841" s="7"/>
      <c r="MF841" s="7"/>
      <c r="MG841" s="7"/>
      <c r="MH841" s="7"/>
      <c r="MI841" s="7"/>
      <c r="MJ841" s="7"/>
      <c r="MK841" s="7"/>
      <c r="ML841" s="7"/>
      <c r="MM841" s="7"/>
      <c r="MN841" s="7"/>
      <c r="MO841" s="7"/>
      <c r="MP841" s="7"/>
      <c r="MQ841" s="7"/>
      <c r="MR841" s="7"/>
      <c r="MS841" s="7"/>
      <c r="MT841" s="7"/>
      <c r="MU841" s="7"/>
      <c r="MV841" s="7"/>
      <c r="MW841" s="7"/>
      <c r="MX841" s="7"/>
      <c r="MY841" s="7"/>
      <c r="MZ841" s="7"/>
      <c r="NA841" s="7"/>
      <c r="NB841" s="7"/>
      <c r="NC841" s="7"/>
      <c r="ND841" s="7"/>
      <c r="NE841" s="7"/>
      <c r="NF841" s="7"/>
      <c r="NG841" s="7"/>
      <c r="NH841" s="7"/>
      <c r="NI841" s="7"/>
      <c r="NJ841" s="7"/>
      <c r="NK841" s="7"/>
      <c r="NL841" s="7"/>
      <c r="NM841" s="7"/>
      <c r="NN841" s="7"/>
      <c r="NO841" s="7"/>
      <c r="NP841" s="7"/>
      <c r="NQ841" s="7"/>
      <c r="NR841" s="7"/>
      <c r="NS841" s="7"/>
      <c r="NT841" s="7"/>
      <c r="NU841" s="7"/>
      <c r="NV841" s="7"/>
      <c r="NW841" s="7"/>
      <c r="NX841" s="7"/>
      <c r="NY841" s="7"/>
      <c r="NZ841" s="7"/>
      <c r="OA841" s="7"/>
      <c r="OB841" s="7"/>
      <c r="OC841" s="7"/>
      <c r="OD841" s="7"/>
      <c r="OE841" s="7"/>
      <c r="OF841" s="7"/>
      <c r="OG841" s="7"/>
      <c r="OH841" s="7"/>
      <c r="OI841" s="7"/>
      <c r="OJ841" s="7"/>
      <c r="OK841" s="7"/>
      <c r="OL841" s="7"/>
      <c r="OM841" s="7"/>
      <c r="ON841" s="7"/>
      <c r="OO841" s="7"/>
      <c r="OP841" s="7"/>
      <c r="OQ841" s="7"/>
      <c r="OR841" s="7"/>
      <c r="OS841" s="7"/>
      <c r="OT841" s="7"/>
      <c r="OU841" s="7"/>
      <c r="OV841" s="7"/>
      <c r="OW841" s="7"/>
      <c r="OX841" s="7"/>
      <c r="OY841" s="7"/>
      <c r="OZ841" s="7"/>
      <c r="PA841" s="7"/>
      <c r="PB841" s="7"/>
      <c r="PC841" s="7"/>
      <c r="PD841" s="7"/>
      <c r="PE841" s="7"/>
      <c r="PF841" s="7"/>
      <c r="PG841" s="7"/>
      <c r="PH841" s="7"/>
      <c r="PI841" s="7"/>
      <c r="PJ841" s="7"/>
      <c r="PK841" s="7"/>
      <c r="PL841" s="7"/>
      <c r="PM841" s="7"/>
      <c r="PN841" s="7"/>
      <c r="PO841" s="7"/>
      <c r="PP841" s="7"/>
      <c r="PQ841" s="7"/>
      <c r="PR841" s="7"/>
      <c r="PS841" s="7"/>
      <c r="PT841" s="7"/>
      <c r="PU841" s="7"/>
      <c r="PV841" s="7"/>
      <c r="PW841" s="7"/>
      <c r="PX841" s="7"/>
      <c r="PY841" s="7"/>
      <c r="PZ841" s="7"/>
      <c r="QA841" s="7"/>
      <c r="QB841" s="7"/>
      <c r="QC841" s="7"/>
      <c r="QD841" s="7"/>
      <c r="QE841" s="7"/>
      <c r="QF841" s="7"/>
      <c r="QG841" s="7"/>
      <c r="QH841" s="7"/>
      <c r="QI841" s="1"/>
    </row>
    <row r="842" spans="255:451" x14ac:dyDescent="0.3">
      <c r="IU842" s="1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7"/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/>
      <c r="KA842" s="7"/>
      <c r="KB842" s="7"/>
      <c r="KC842" s="7"/>
      <c r="KD842" s="7"/>
      <c r="KE842" s="7"/>
      <c r="KF842" s="7"/>
      <c r="KG842" s="7"/>
      <c r="KH842" s="7"/>
      <c r="KI842" s="7"/>
      <c r="KJ842" s="7"/>
      <c r="KK842" s="7"/>
      <c r="KL842" s="7"/>
      <c r="KM842" s="7"/>
      <c r="KN842" s="7"/>
      <c r="KO842" s="7"/>
      <c r="KP842" s="7"/>
      <c r="KQ842" s="7"/>
      <c r="KR842" s="7"/>
      <c r="KS842" s="7"/>
      <c r="KT842" s="7"/>
      <c r="KU842" s="7"/>
      <c r="KV842" s="7"/>
      <c r="KW842" s="7"/>
      <c r="KX842" s="7"/>
      <c r="KY842" s="7"/>
      <c r="KZ842" s="7"/>
      <c r="LA842" s="7"/>
      <c r="LB842" s="7"/>
      <c r="LC842" s="7"/>
      <c r="LD842" s="7"/>
      <c r="LE842" s="7"/>
      <c r="LF842" s="7"/>
      <c r="LG842" s="7"/>
      <c r="LH842" s="7"/>
      <c r="LI842" s="7"/>
      <c r="LJ842" s="7"/>
      <c r="LK842" s="7"/>
      <c r="LL842" s="7"/>
      <c r="LM842" s="7"/>
      <c r="LN842" s="7"/>
      <c r="LO842" s="7"/>
      <c r="LP842" s="7"/>
      <c r="LQ842" s="7"/>
      <c r="LR842" s="7"/>
      <c r="LS842" s="7"/>
      <c r="LT842" s="7"/>
      <c r="LU842" s="7"/>
      <c r="LV842" s="7"/>
      <c r="LW842" s="7"/>
      <c r="LX842" s="7"/>
      <c r="LY842" s="7"/>
      <c r="LZ842" s="7"/>
      <c r="MA842" s="7"/>
      <c r="MB842" s="7"/>
      <c r="MC842" s="7"/>
      <c r="MD842" s="7"/>
      <c r="ME842" s="7"/>
      <c r="MF842" s="7"/>
      <c r="MG842" s="7"/>
      <c r="MH842" s="7"/>
      <c r="MI842" s="7"/>
      <c r="MJ842" s="7"/>
      <c r="MK842" s="7"/>
      <c r="ML842" s="7"/>
      <c r="MM842" s="7"/>
      <c r="MN842" s="7"/>
      <c r="MO842" s="7"/>
      <c r="MP842" s="7"/>
      <c r="MQ842" s="7"/>
      <c r="MR842" s="7"/>
      <c r="MS842" s="7"/>
      <c r="MT842" s="7"/>
      <c r="MU842" s="7"/>
      <c r="MV842" s="7"/>
      <c r="MW842" s="7"/>
      <c r="MX842" s="7"/>
      <c r="MY842" s="7"/>
      <c r="MZ842" s="7"/>
      <c r="NA842" s="7"/>
      <c r="NB842" s="7"/>
      <c r="NC842" s="7"/>
      <c r="ND842" s="7"/>
      <c r="NE842" s="7"/>
      <c r="NF842" s="7"/>
      <c r="NG842" s="7"/>
      <c r="NH842" s="7"/>
      <c r="NI842" s="7"/>
      <c r="NJ842" s="7"/>
      <c r="NK842" s="7"/>
      <c r="NL842" s="7"/>
      <c r="NM842" s="7"/>
      <c r="NN842" s="7"/>
      <c r="NO842" s="7"/>
      <c r="NP842" s="7"/>
      <c r="NQ842" s="7"/>
      <c r="NR842" s="7"/>
      <c r="NS842" s="7"/>
      <c r="NT842" s="7"/>
      <c r="NU842" s="7"/>
      <c r="NV842" s="7"/>
      <c r="NW842" s="7"/>
      <c r="NX842" s="7"/>
      <c r="NY842" s="7"/>
      <c r="NZ842" s="7"/>
      <c r="OA842" s="7"/>
      <c r="OB842" s="7"/>
      <c r="OC842" s="7"/>
      <c r="OD842" s="7"/>
      <c r="OE842" s="7"/>
      <c r="OF842" s="7"/>
      <c r="OG842" s="7"/>
      <c r="OH842" s="7"/>
      <c r="OI842" s="7"/>
      <c r="OJ842" s="7"/>
      <c r="OK842" s="7"/>
      <c r="OL842" s="7"/>
      <c r="OM842" s="7"/>
      <c r="ON842" s="7"/>
      <c r="OO842" s="7"/>
      <c r="OP842" s="7"/>
      <c r="OQ842" s="7"/>
      <c r="OR842" s="7"/>
      <c r="OS842" s="7"/>
      <c r="OT842" s="7"/>
      <c r="OU842" s="7"/>
      <c r="OV842" s="7"/>
      <c r="OW842" s="7"/>
      <c r="OX842" s="7"/>
      <c r="OY842" s="7"/>
      <c r="OZ842" s="7"/>
      <c r="PA842" s="7"/>
      <c r="PB842" s="7"/>
      <c r="PC842" s="7"/>
      <c r="PD842" s="7"/>
      <c r="PE842" s="7"/>
      <c r="PF842" s="7"/>
      <c r="PG842" s="7"/>
      <c r="PH842" s="7"/>
      <c r="PI842" s="7"/>
      <c r="PJ842" s="7"/>
      <c r="PK842" s="7"/>
      <c r="PL842" s="7"/>
      <c r="PM842" s="7"/>
      <c r="PN842" s="7"/>
      <c r="PO842" s="7"/>
      <c r="PP842" s="7"/>
      <c r="PQ842" s="7"/>
      <c r="PR842" s="7"/>
      <c r="PS842" s="7"/>
      <c r="PT842" s="7"/>
      <c r="PU842" s="7"/>
      <c r="PV842" s="7"/>
      <c r="PW842" s="7"/>
      <c r="PX842" s="7"/>
      <c r="PY842" s="7"/>
      <c r="PZ842" s="7"/>
      <c r="QA842" s="7"/>
      <c r="QB842" s="7"/>
      <c r="QC842" s="7"/>
      <c r="QD842" s="7"/>
      <c r="QE842" s="7"/>
      <c r="QF842" s="7"/>
      <c r="QG842" s="7"/>
      <c r="QH842" s="7"/>
      <c r="QI842" s="1"/>
    </row>
    <row r="843" spans="255:451" x14ac:dyDescent="0.3">
      <c r="IU843" s="1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/>
      <c r="KA843" s="7"/>
      <c r="KB843" s="7"/>
      <c r="KC843" s="7"/>
      <c r="KD843" s="7"/>
      <c r="KE843" s="7"/>
      <c r="KF843" s="7"/>
      <c r="KG843" s="7"/>
      <c r="KH843" s="7"/>
      <c r="KI843" s="7"/>
      <c r="KJ843" s="7"/>
      <c r="KK843" s="7"/>
      <c r="KL843" s="7"/>
      <c r="KM843" s="7"/>
      <c r="KN843" s="7"/>
      <c r="KO843" s="7"/>
      <c r="KP843" s="7"/>
      <c r="KQ843" s="7"/>
      <c r="KR843" s="7"/>
      <c r="KS843" s="7"/>
      <c r="KT843" s="7"/>
      <c r="KU843" s="7"/>
      <c r="KV843" s="7"/>
      <c r="KW843" s="7"/>
      <c r="KX843" s="7"/>
      <c r="KY843" s="7"/>
      <c r="KZ843" s="7"/>
      <c r="LA843" s="7"/>
      <c r="LB843" s="7"/>
      <c r="LC843" s="7"/>
      <c r="LD843" s="7"/>
      <c r="LE843" s="7"/>
      <c r="LF843" s="7"/>
      <c r="LG843" s="7"/>
      <c r="LH843" s="7"/>
      <c r="LI843" s="7"/>
      <c r="LJ843" s="7"/>
      <c r="LK843" s="7"/>
      <c r="LL843" s="7"/>
      <c r="LM843" s="7"/>
      <c r="LN843" s="7"/>
      <c r="LO843" s="7"/>
      <c r="LP843" s="7"/>
      <c r="LQ843" s="7"/>
      <c r="LR843" s="7"/>
      <c r="LS843" s="7"/>
      <c r="LT843" s="7"/>
      <c r="LU843" s="7"/>
      <c r="LV843" s="7"/>
      <c r="LW843" s="7"/>
      <c r="LX843" s="7"/>
      <c r="LY843" s="7"/>
      <c r="LZ843" s="7"/>
      <c r="MA843" s="7"/>
      <c r="MB843" s="7"/>
      <c r="MC843" s="7"/>
      <c r="MD843" s="7"/>
      <c r="ME843" s="7"/>
      <c r="MF843" s="7"/>
      <c r="MG843" s="7"/>
      <c r="MH843" s="7"/>
      <c r="MI843" s="7"/>
      <c r="MJ843" s="7"/>
      <c r="MK843" s="7"/>
      <c r="ML843" s="7"/>
      <c r="MM843" s="7"/>
      <c r="MN843" s="7"/>
      <c r="MO843" s="7"/>
      <c r="MP843" s="7"/>
      <c r="MQ843" s="7"/>
      <c r="MR843" s="7"/>
      <c r="MS843" s="7"/>
      <c r="MT843" s="7"/>
      <c r="MU843" s="7"/>
      <c r="MV843" s="7"/>
      <c r="MW843" s="7"/>
      <c r="MX843" s="7"/>
      <c r="MY843" s="7"/>
      <c r="MZ843" s="7"/>
      <c r="NA843" s="7"/>
      <c r="NB843" s="7"/>
      <c r="NC843" s="7"/>
      <c r="ND843" s="7"/>
      <c r="NE843" s="7"/>
      <c r="NF843" s="7"/>
      <c r="NG843" s="7"/>
      <c r="NH843" s="7"/>
      <c r="NI843" s="7"/>
      <c r="NJ843" s="7"/>
      <c r="NK843" s="7"/>
      <c r="NL843" s="7"/>
      <c r="NM843" s="7"/>
      <c r="NN843" s="7"/>
      <c r="NO843" s="7"/>
      <c r="NP843" s="7"/>
      <c r="NQ843" s="7"/>
      <c r="NR843" s="7"/>
      <c r="NS843" s="7"/>
      <c r="NT843" s="7"/>
      <c r="NU843" s="7"/>
      <c r="NV843" s="7"/>
      <c r="NW843" s="7"/>
      <c r="NX843" s="7"/>
      <c r="NY843" s="7"/>
      <c r="NZ843" s="7"/>
      <c r="OA843" s="7"/>
      <c r="OB843" s="7"/>
      <c r="OC843" s="7"/>
      <c r="OD843" s="7"/>
      <c r="OE843" s="7"/>
      <c r="OF843" s="7"/>
      <c r="OG843" s="7"/>
      <c r="OH843" s="7"/>
      <c r="OI843" s="7"/>
      <c r="OJ843" s="7"/>
      <c r="OK843" s="7"/>
      <c r="OL843" s="7"/>
      <c r="OM843" s="7"/>
      <c r="ON843" s="7"/>
      <c r="OO843" s="7"/>
      <c r="OP843" s="7"/>
      <c r="OQ843" s="7"/>
      <c r="OR843" s="7"/>
      <c r="OS843" s="7"/>
      <c r="OT843" s="7"/>
      <c r="OU843" s="7"/>
      <c r="OV843" s="7"/>
      <c r="OW843" s="7"/>
      <c r="OX843" s="7"/>
      <c r="OY843" s="7"/>
      <c r="OZ843" s="7"/>
      <c r="PA843" s="7"/>
      <c r="PB843" s="7"/>
      <c r="PC843" s="7"/>
      <c r="PD843" s="7"/>
      <c r="PE843" s="7"/>
      <c r="PF843" s="7"/>
      <c r="PG843" s="7"/>
      <c r="PH843" s="7"/>
      <c r="PI843" s="7"/>
      <c r="PJ843" s="7"/>
      <c r="PK843" s="7"/>
      <c r="PL843" s="7"/>
      <c r="PM843" s="7"/>
      <c r="PN843" s="7"/>
      <c r="PO843" s="7"/>
      <c r="PP843" s="7"/>
      <c r="PQ843" s="7"/>
      <c r="PR843" s="7"/>
      <c r="PS843" s="7"/>
      <c r="PT843" s="7"/>
      <c r="PU843" s="7"/>
      <c r="PV843" s="7"/>
      <c r="PW843" s="7"/>
      <c r="PX843" s="7"/>
      <c r="PY843" s="7"/>
      <c r="PZ843" s="7"/>
      <c r="QA843" s="7"/>
      <c r="QB843" s="7"/>
      <c r="QC843" s="7"/>
      <c r="QD843" s="7"/>
      <c r="QE843" s="7"/>
      <c r="QF843" s="7"/>
      <c r="QG843" s="7"/>
      <c r="QH843" s="7"/>
      <c r="QI843" s="1"/>
    </row>
    <row r="844" spans="255:451" x14ac:dyDescent="0.3">
      <c r="IU844" s="1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/>
      <c r="KA844" s="7"/>
      <c r="KB844" s="7"/>
      <c r="KC844" s="7"/>
      <c r="KD844" s="7"/>
      <c r="KE844" s="7"/>
      <c r="KF844" s="7"/>
      <c r="KG844" s="7"/>
      <c r="KH844" s="7"/>
      <c r="KI844" s="7"/>
      <c r="KJ844" s="7"/>
      <c r="KK844" s="7"/>
      <c r="KL844" s="7"/>
      <c r="KM844" s="7"/>
      <c r="KN844" s="7"/>
      <c r="KO844" s="7"/>
      <c r="KP844" s="7"/>
      <c r="KQ844" s="7"/>
      <c r="KR844" s="7"/>
      <c r="KS844" s="7"/>
      <c r="KT844" s="7"/>
      <c r="KU844" s="7"/>
      <c r="KV844" s="7"/>
      <c r="KW844" s="7"/>
      <c r="KX844" s="7"/>
      <c r="KY844" s="7"/>
      <c r="KZ844" s="7"/>
      <c r="LA844" s="7"/>
      <c r="LB844" s="7"/>
      <c r="LC844" s="7"/>
      <c r="LD844" s="7"/>
      <c r="LE844" s="7"/>
      <c r="LF844" s="7"/>
      <c r="LG844" s="7"/>
      <c r="LH844" s="7"/>
      <c r="LI844" s="7"/>
      <c r="LJ844" s="7"/>
      <c r="LK844" s="7"/>
      <c r="LL844" s="7"/>
      <c r="LM844" s="7"/>
      <c r="LN844" s="7"/>
      <c r="LO844" s="7"/>
      <c r="LP844" s="7"/>
      <c r="LQ844" s="7"/>
      <c r="LR844" s="7"/>
      <c r="LS844" s="7"/>
      <c r="LT844" s="7"/>
      <c r="LU844" s="7"/>
      <c r="LV844" s="7"/>
      <c r="LW844" s="7"/>
      <c r="LX844" s="7"/>
      <c r="LY844" s="7"/>
      <c r="LZ844" s="7"/>
      <c r="MA844" s="7"/>
      <c r="MB844" s="7"/>
      <c r="MC844" s="7"/>
      <c r="MD844" s="7"/>
      <c r="ME844" s="7"/>
      <c r="MF844" s="7"/>
      <c r="MG844" s="7"/>
      <c r="MH844" s="7"/>
      <c r="MI844" s="7"/>
      <c r="MJ844" s="7"/>
      <c r="MK844" s="7"/>
      <c r="ML844" s="7"/>
      <c r="MM844" s="7"/>
      <c r="MN844" s="7"/>
      <c r="MO844" s="7"/>
      <c r="MP844" s="7"/>
      <c r="MQ844" s="7"/>
      <c r="MR844" s="7"/>
      <c r="MS844" s="7"/>
      <c r="MT844" s="7"/>
      <c r="MU844" s="7"/>
      <c r="MV844" s="7"/>
      <c r="MW844" s="7"/>
      <c r="MX844" s="7"/>
      <c r="MY844" s="7"/>
      <c r="MZ844" s="7"/>
      <c r="NA844" s="7"/>
      <c r="NB844" s="7"/>
      <c r="NC844" s="7"/>
      <c r="ND844" s="7"/>
      <c r="NE844" s="7"/>
      <c r="NF844" s="7"/>
      <c r="NG844" s="7"/>
      <c r="NH844" s="7"/>
      <c r="NI844" s="7"/>
      <c r="NJ844" s="7"/>
      <c r="NK844" s="7"/>
      <c r="NL844" s="7"/>
      <c r="NM844" s="7"/>
      <c r="NN844" s="7"/>
      <c r="NO844" s="7"/>
      <c r="NP844" s="7"/>
      <c r="NQ844" s="7"/>
      <c r="NR844" s="7"/>
      <c r="NS844" s="7"/>
      <c r="NT844" s="7"/>
      <c r="NU844" s="7"/>
      <c r="NV844" s="7"/>
      <c r="NW844" s="7"/>
      <c r="NX844" s="7"/>
      <c r="NY844" s="7"/>
      <c r="NZ844" s="7"/>
      <c r="OA844" s="7"/>
      <c r="OB844" s="7"/>
      <c r="OC844" s="7"/>
      <c r="OD844" s="7"/>
      <c r="OE844" s="7"/>
      <c r="OF844" s="7"/>
      <c r="OG844" s="7"/>
      <c r="OH844" s="7"/>
      <c r="OI844" s="7"/>
      <c r="OJ844" s="7"/>
      <c r="OK844" s="7"/>
      <c r="OL844" s="7"/>
      <c r="OM844" s="7"/>
      <c r="ON844" s="7"/>
      <c r="OO844" s="7"/>
      <c r="OP844" s="7"/>
      <c r="OQ844" s="7"/>
      <c r="OR844" s="7"/>
      <c r="OS844" s="7"/>
      <c r="OT844" s="7"/>
      <c r="OU844" s="7"/>
      <c r="OV844" s="7"/>
      <c r="OW844" s="7"/>
      <c r="OX844" s="7"/>
      <c r="OY844" s="7"/>
      <c r="OZ844" s="7"/>
      <c r="PA844" s="7"/>
      <c r="PB844" s="7"/>
      <c r="PC844" s="7"/>
      <c r="PD844" s="7"/>
      <c r="PE844" s="7"/>
      <c r="PF844" s="7"/>
      <c r="PG844" s="7"/>
      <c r="PH844" s="7"/>
      <c r="PI844" s="7"/>
      <c r="PJ844" s="7"/>
      <c r="PK844" s="7"/>
      <c r="PL844" s="7"/>
      <c r="PM844" s="7"/>
      <c r="PN844" s="7"/>
      <c r="PO844" s="7"/>
      <c r="PP844" s="7"/>
      <c r="PQ844" s="7"/>
      <c r="PR844" s="7"/>
      <c r="PS844" s="7"/>
      <c r="PT844" s="7"/>
      <c r="PU844" s="7"/>
      <c r="PV844" s="7"/>
      <c r="PW844" s="7"/>
      <c r="PX844" s="7"/>
      <c r="PY844" s="7"/>
      <c r="PZ844" s="7"/>
      <c r="QA844" s="7"/>
      <c r="QB844" s="7"/>
      <c r="QC844" s="7"/>
      <c r="QD844" s="7"/>
      <c r="QE844" s="7"/>
      <c r="QF844" s="7"/>
      <c r="QG844" s="7"/>
      <c r="QH844" s="7"/>
      <c r="QI844" s="1"/>
    </row>
    <row r="845" spans="255:451" x14ac:dyDescent="0.3">
      <c r="IU845" s="1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7"/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/>
      <c r="KA845" s="7"/>
      <c r="KB845" s="7"/>
      <c r="KC845" s="7"/>
      <c r="KD845" s="7"/>
      <c r="KE845" s="7"/>
      <c r="KF845" s="7"/>
      <c r="KG845" s="7"/>
      <c r="KH845" s="7"/>
      <c r="KI845" s="7"/>
      <c r="KJ845" s="7"/>
      <c r="KK845" s="7"/>
      <c r="KL845" s="7"/>
      <c r="KM845" s="7"/>
      <c r="KN845" s="7"/>
      <c r="KO845" s="7"/>
      <c r="KP845" s="7"/>
      <c r="KQ845" s="7"/>
      <c r="KR845" s="7"/>
      <c r="KS845" s="7"/>
      <c r="KT845" s="7"/>
      <c r="KU845" s="7"/>
      <c r="KV845" s="7"/>
      <c r="KW845" s="7"/>
      <c r="KX845" s="7"/>
      <c r="KY845" s="7"/>
      <c r="KZ845" s="7"/>
      <c r="LA845" s="7"/>
      <c r="LB845" s="7"/>
      <c r="LC845" s="7"/>
      <c r="LD845" s="7"/>
      <c r="LE845" s="7"/>
      <c r="LF845" s="7"/>
      <c r="LG845" s="7"/>
      <c r="LH845" s="7"/>
      <c r="LI845" s="7"/>
      <c r="LJ845" s="7"/>
      <c r="LK845" s="7"/>
      <c r="LL845" s="7"/>
      <c r="LM845" s="7"/>
      <c r="LN845" s="7"/>
      <c r="LO845" s="7"/>
      <c r="LP845" s="7"/>
      <c r="LQ845" s="7"/>
      <c r="LR845" s="7"/>
      <c r="LS845" s="7"/>
      <c r="LT845" s="7"/>
      <c r="LU845" s="7"/>
      <c r="LV845" s="7"/>
      <c r="LW845" s="7"/>
      <c r="LX845" s="7"/>
      <c r="LY845" s="7"/>
      <c r="LZ845" s="7"/>
      <c r="MA845" s="7"/>
      <c r="MB845" s="7"/>
      <c r="MC845" s="7"/>
      <c r="MD845" s="7"/>
      <c r="ME845" s="7"/>
      <c r="MF845" s="7"/>
      <c r="MG845" s="7"/>
      <c r="MH845" s="7"/>
      <c r="MI845" s="7"/>
      <c r="MJ845" s="7"/>
      <c r="MK845" s="7"/>
      <c r="ML845" s="7"/>
      <c r="MM845" s="7"/>
      <c r="MN845" s="7"/>
      <c r="MO845" s="7"/>
      <c r="MP845" s="7"/>
      <c r="MQ845" s="7"/>
      <c r="MR845" s="7"/>
      <c r="MS845" s="7"/>
      <c r="MT845" s="7"/>
      <c r="MU845" s="7"/>
      <c r="MV845" s="7"/>
      <c r="MW845" s="7"/>
      <c r="MX845" s="7"/>
      <c r="MY845" s="7"/>
      <c r="MZ845" s="7"/>
      <c r="NA845" s="7"/>
      <c r="NB845" s="7"/>
      <c r="NC845" s="7"/>
      <c r="ND845" s="7"/>
      <c r="NE845" s="7"/>
      <c r="NF845" s="7"/>
      <c r="NG845" s="7"/>
      <c r="NH845" s="7"/>
      <c r="NI845" s="7"/>
      <c r="NJ845" s="7"/>
      <c r="NK845" s="7"/>
      <c r="NL845" s="7"/>
      <c r="NM845" s="7"/>
      <c r="NN845" s="7"/>
      <c r="NO845" s="7"/>
      <c r="NP845" s="7"/>
      <c r="NQ845" s="7"/>
      <c r="NR845" s="7"/>
      <c r="NS845" s="7"/>
      <c r="NT845" s="7"/>
      <c r="NU845" s="7"/>
      <c r="NV845" s="7"/>
      <c r="NW845" s="7"/>
      <c r="NX845" s="7"/>
      <c r="NY845" s="7"/>
      <c r="NZ845" s="7"/>
      <c r="OA845" s="7"/>
      <c r="OB845" s="7"/>
      <c r="OC845" s="7"/>
      <c r="OD845" s="7"/>
      <c r="OE845" s="7"/>
      <c r="OF845" s="7"/>
      <c r="OG845" s="7"/>
      <c r="OH845" s="7"/>
      <c r="OI845" s="7"/>
      <c r="OJ845" s="7"/>
      <c r="OK845" s="7"/>
      <c r="OL845" s="7"/>
      <c r="OM845" s="7"/>
      <c r="ON845" s="7"/>
      <c r="OO845" s="7"/>
      <c r="OP845" s="7"/>
      <c r="OQ845" s="7"/>
      <c r="OR845" s="7"/>
      <c r="OS845" s="7"/>
      <c r="OT845" s="7"/>
      <c r="OU845" s="7"/>
      <c r="OV845" s="7"/>
      <c r="OW845" s="7"/>
      <c r="OX845" s="7"/>
      <c r="OY845" s="7"/>
      <c r="OZ845" s="7"/>
      <c r="PA845" s="7"/>
      <c r="PB845" s="7"/>
      <c r="PC845" s="7"/>
      <c r="PD845" s="7"/>
      <c r="PE845" s="7"/>
      <c r="PF845" s="7"/>
      <c r="PG845" s="7"/>
      <c r="PH845" s="7"/>
      <c r="PI845" s="7"/>
      <c r="PJ845" s="7"/>
      <c r="PK845" s="7"/>
      <c r="PL845" s="7"/>
      <c r="PM845" s="7"/>
      <c r="PN845" s="7"/>
      <c r="PO845" s="7"/>
      <c r="PP845" s="7"/>
      <c r="PQ845" s="7"/>
      <c r="PR845" s="7"/>
      <c r="PS845" s="7"/>
      <c r="PT845" s="7"/>
      <c r="PU845" s="7"/>
      <c r="PV845" s="7"/>
      <c r="PW845" s="7"/>
      <c r="PX845" s="7"/>
      <c r="PY845" s="7"/>
      <c r="PZ845" s="7"/>
      <c r="QA845" s="7"/>
      <c r="QB845" s="7"/>
      <c r="QC845" s="7"/>
      <c r="QD845" s="7"/>
      <c r="QE845" s="7"/>
      <c r="QF845" s="7"/>
      <c r="QG845" s="7"/>
      <c r="QH845" s="7"/>
      <c r="QI845" s="1"/>
    </row>
    <row r="846" spans="255:451" x14ac:dyDescent="0.3"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</row>
    <row r="847" spans="255:451" x14ac:dyDescent="0.3"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</row>
  </sheetData>
  <mergeCells count="38">
    <mergeCell ref="JF755:JL765"/>
    <mergeCell ref="MR755:MX765"/>
    <mergeCell ref="IV448:JB458"/>
    <mergeCell ref="Q455:W465"/>
    <mergeCell ref="JF466:JL476"/>
    <mergeCell ref="Q500:W510"/>
    <mergeCell ref="DC500:DI510"/>
    <mergeCell ref="JF506:JL516"/>
    <mergeCell ref="JF546:JL556"/>
    <mergeCell ref="JF585:JL595"/>
    <mergeCell ref="JF630:JL640"/>
    <mergeCell ref="MR630:MX640"/>
    <mergeCell ref="JF710:JL720"/>
    <mergeCell ref="G318:M328"/>
    <mergeCell ref="JF327:JL337"/>
    <mergeCell ref="MR327:MX337"/>
    <mergeCell ref="Q336:W346"/>
    <mergeCell ref="Q376:W386"/>
    <mergeCell ref="Q416:W426"/>
    <mergeCell ref="TY160:UE170"/>
    <mergeCell ref="Q202:W212"/>
    <mergeCell ref="DC202:DI212"/>
    <mergeCell ref="JF202:JL212"/>
    <mergeCell ref="MR202:MX212"/>
    <mergeCell ref="JF282:JL292"/>
    <mergeCell ref="Q157:W167"/>
    <mergeCell ref="JF157:JL167"/>
    <mergeCell ref="Q78:W88"/>
    <mergeCell ref="JF78:JL88"/>
    <mergeCell ref="Q118:W128"/>
    <mergeCell ref="JF118:JL128"/>
    <mergeCell ref="TO142:TU152"/>
    <mergeCell ref="TY41:UE51"/>
    <mergeCell ref="G20:M30"/>
    <mergeCell ref="IV20:JB30"/>
    <mergeCell ref="TO23:TU33"/>
    <mergeCell ref="Q38:W48"/>
    <mergeCell ref="JF38:JL4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TRANSFORMER EX1</vt:lpstr>
      <vt:lpstr>TRANSFORMER EX2</vt:lpstr>
      <vt:lpstr>PARAMETER UPDATES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Jotham Hughes</dc:creator>
  <cp:lastModifiedBy>Jotham Hughes</cp:lastModifiedBy>
  <dcterms:created xsi:type="dcterms:W3CDTF">2015-06-05T18:17:20Z</dcterms:created>
  <dcterms:modified xsi:type="dcterms:W3CDTF">2024-02-12T00:46:27Z</dcterms:modified>
</cp:coreProperties>
</file>